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EstaPastaDeTrabalho" defaultThemeVersion="124226"/>
  <mc:AlternateContent xmlns:mc="http://schemas.openxmlformats.org/markup-compatibility/2006">
    <mc:Choice Requires="x15">
      <x15ac:absPath xmlns:x15ac="http://schemas.microsoft.com/office/spreadsheetml/2010/11/ac" url="https://iconectados.sharepoint.com/sites/DivulgaodeResultado/Documentos Compartilhados/2T26/DOCUMENTOS/03.2 e 4 Gerenciamento de riscos/"/>
    </mc:Choice>
  </mc:AlternateContent>
  <xr:revisionPtr revIDLastSave="0" documentId="8_{AF0E9488-1B59-42C5-99E9-0104900B52F8}" xr6:coauthVersionLast="47" xr6:coauthVersionMax="47" xr10:uidLastSave="{00000000-0000-0000-0000-000000000000}"/>
  <bookViews>
    <workbookView xWindow="-120" yWindow="-16320" windowWidth="29040" windowHeight="15720" tabRatio="855" xr2:uid="{A180EFE5-3121-4537-995D-519E507D6087}"/>
  </bookViews>
  <sheets>
    <sheet name="Índice" sheetId="14" r:id="rId1"/>
    <sheet name="KM1_Anterior" sheetId="1" r:id="rId2"/>
    <sheet name="KM1" sheetId="214" r:id="rId3"/>
    <sheet name="OV1" sheetId="4" r:id="rId4"/>
    <sheet name="OV1_Anterior" sheetId="201" r:id="rId5"/>
    <sheet name="OR1" sheetId="219" r:id="rId6"/>
    <sheet name="OR2" sheetId="217" r:id="rId7"/>
    <sheet name="OR3" sheetId="218" r:id="rId8"/>
    <sheet name="LI1" sheetId="171" r:id="rId9"/>
    <sheet name="LI2" sheetId="172" r:id="rId10"/>
    <sheet name="LI1_Anterior" sheetId="212" r:id="rId11"/>
    <sheet name="PV1" sheetId="173" r:id="rId12"/>
    <sheet name="CCA" sheetId="222" r:id="rId13"/>
    <sheet name="CCA 1T26" sheetId="220" r:id="rId14"/>
    <sheet name="CC1" sheetId="153" r:id="rId15"/>
    <sheet name="CCyB1" sheetId="155" r:id="rId16"/>
    <sheet name="CC2" sheetId="154" r:id="rId17"/>
    <sheet name="CC2_Anterior" sheetId="213" r:id="rId18"/>
    <sheet name="CC2_Anterior_2020" sheetId="179" r:id="rId19"/>
    <sheet name="GSIB1" sheetId="175" r:id="rId20"/>
    <sheet name="LR1" sheetId="6" r:id="rId21"/>
    <sheet name="LR2" sheetId="5" r:id="rId22"/>
    <sheet name="LIQ1" sheetId="7" r:id="rId23"/>
    <sheet name="LIQ2" sheetId="8" r:id="rId24"/>
    <sheet name="NSFR" sheetId="185" r:id="rId25"/>
    <sheet name="ENC" sheetId="223" r:id="rId26"/>
    <sheet name="CR1" sheetId="156" r:id="rId27"/>
    <sheet name="CR2" sheetId="157" r:id="rId28"/>
    <sheet name="CR2_Anterior" sheetId="202" r:id="rId29"/>
    <sheet name="CRB Setor" sheetId="167" r:id="rId30"/>
    <sheet name="CRB Setor_Ativos Problemáticos" sheetId="186" r:id="rId31"/>
    <sheet name="CRB Prazo" sheetId="168" r:id="rId32"/>
    <sheet name="CRB Atraso" sheetId="169" r:id="rId33"/>
    <sheet name="CRB Região" sheetId="170" r:id="rId34"/>
    <sheet name="CRB Região_Ativos Problemáticos" sheetId="187" r:id="rId35"/>
    <sheet name="CRB Maiores Devedores" sheetId="183" r:id="rId36"/>
    <sheet name="CRB Reestruturadas" sheetId="182" r:id="rId37"/>
    <sheet name="CR3" sheetId="158" r:id="rId38"/>
    <sheet name="CR4" sheetId="159" r:id="rId39"/>
    <sheet name="CR4_Anterior" sheetId="194" r:id="rId40"/>
    <sheet name="CR5" sheetId="160" r:id="rId41"/>
    <sheet name="CR5_Anterior" sheetId="195" r:id="rId42"/>
    <sheet name="CR6" sheetId="203" r:id="rId43"/>
    <sheet name="CR7" sheetId="204" r:id="rId44"/>
    <sheet name="CR8" sheetId="205" r:id="rId45"/>
    <sheet name="CR9" sheetId="206" r:id="rId46"/>
    <sheet name="CMS1" sheetId="209" r:id="rId47"/>
    <sheet name="CMS2" sheetId="210" r:id="rId48"/>
    <sheet name="CCR1" sheetId="161" r:id="rId49"/>
    <sheet name="CCR3" sheetId="200" r:id="rId50"/>
    <sheet name="CCR3_Anterior" sheetId="162" r:id="rId51"/>
    <sheet name="CCR5" sheetId="163" r:id="rId52"/>
    <sheet name="CCR6" sheetId="164" r:id="rId53"/>
    <sheet name="CCR8" sheetId="165" r:id="rId54"/>
    <sheet name="CCR8_Anterior" sheetId="198" r:id="rId55"/>
    <sheet name="SEC1" sheetId="181" r:id="rId56"/>
    <sheet name="SEC4" sheetId="180" r:id="rId57"/>
    <sheet name="MR1" sheetId="9" r:id="rId58"/>
    <sheet name="MR2" sheetId="11" r:id="rId59"/>
    <sheet name="MR3" sheetId="12" r:id="rId60"/>
    <sheet name="MR4" sheetId="10" r:id="rId61"/>
    <sheet name="Derivativos" sheetId="13" r:id="rId62"/>
    <sheet name="IRRBB1" sheetId="191" r:id="rId63"/>
    <sheet name="IRRBB1 Anterior" sheetId="176" r:id="rId64"/>
    <sheet name="REM1" sheetId="177" r:id="rId65"/>
    <sheet name="REM3" sheetId="178" r:id="rId66"/>
    <sheet name="Menu" sheetId="84" r:id="rId67"/>
    <sheet name="P Ref" sheetId="85" r:id="rId68"/>
    <sheet name="Aj Prud" sheetId="86" r:id="rId69"/>
    <sheet name="Dívida Subordinada_Redutores" sheetId="87" r:id="rId70"/>
    <sheet name="Composição RWA" sheetId="88" r:id="rId71"/>
    <sheet name="RWACPAD" sheetId="89" r:id="rId72"/>
    <sheet name="RWAMPAD" sheetId="90" r:id="rId73"/>
    <sheet name="RWAOPAD" sheetId="91" r:id="rId74"/>
    <sheet name="ACP Total" sheetId="92" r:id="rId75"/>
    <sheet name="ACP Contraciclico" sheetId="93" r:id="rId76"/>
    <sheet name="Suficiência de Capital" sheetId="94" r:id="rId77"/>
    <sheet name="IRRBB" sheetId="95" r:id="rId78"/>
    <sheet name="RA - Anexo I e II" sheetId="96" r:id="rId79"/>
    <sheet name="Ativo" sheetId="97" r:id="rId80"/>
    <sheet name="Passivo" sheetId="98" r:id="rId81"/>
    <sheet name="Instituições Relevantes" sheetId="99" r:id="rId82"/>
    <sheet name="Part. societárias" sheetId="100" r:id="rId83"/>
    <sheet name="Conc. crédito Brasil" sheetId="101" r:id="rId84"/>
    <sheet name="Conc. M. crédito Brasil" sheetId="102" r:id="rId85"/>
    <sheet name="Conc. crédito Pais" sheetId="103" r:id="rId86"/>
    <sheet name="Conc. M. crédito Pais" sheetId="104" r:id="rId87"/>
    <sheet name="Setor PF" sheetId="105" r:id="rId88"/>
    <sheet name="Setor PJ" sheetId="106" r:id="rId89"/>
    <sheet name="Prazo das Operações" sheetId="107" r:id="rId90"/>
    <sheet name="Maiores Clientes" sheetId="108" r:id="rId91"/>
    <sheet name="Montante em Atraso" sheetId="109" r:id="rId92"/>
    <sheet name="Evolução PDD" sheetId="110" r:id="rId93"/>
    <sheet name="Mitigadores" sheetId="111" r:id="rId94"/>
    <sheet name="Contraparte_derivativos" sheetId="112" r:id="rId95"/>
    <sheet name="Contraparte_Clientes" sheetId="113" r:id="rId96"/>
    <sheet name="Contraparte_Compromissadas" sheetId="114" r:id="rId97"/>
    <sheet name="Contraparte_Outros" sheetId="115" r:id="rId98"/>
    <sheet name="Contraparte_Exposição Total" sheetId="116" r:id="rId99"/>
    <sheet name="Venda Trans Ativos Fin" sheetId="117" r:id="rId100"/>
    <sheet name="Venda Trans Ativos Fin (2)" sheetId="118" r:id="rId101"/>
    <sheet name="Aquisição" sheetId="119" r:id="rId102"/>
    <sheet name="Securitização" sheetId="120" r:id="rId103"/>
    <sheet name="Securitização 2" sheetId="121" r:id="rId104"/>
    <sheet name="Derivat. Crédito" sheetId="122" r:id="rId105"/>
    <sheet name="Sensibilidade" sheetId="123" r:id="rId106"/>
    <sheet name="Oper. Trading" sheetId="124" r:id="rId107"/>
    <sheet name="Oper. Trading+Banking" sheetId="125" r:id="rId108"/>
    <sheet name="Var" sheetId="126" r:id="rId109"/>
    <sheet name="VaR_Estressado" sheetId="127" r:id="rId110"/>
    <sheet name="LCR" sheetId="128" r:id="rId111"/>
    <sheet name="NSFR - old" sheetId="129" r:id="rId112"/>
    <sheet name="Ativo (até Dez19)" sheetId="130" r:id="rId113"/>
    <sheet name="Passivo (até Dez19)" sheetId="131" r:id="rId114"/>
    <sheet name="Aj Prud_Anterior" sheetId="132" r:id="rId115"/>
    <sheet name="RWACPAD_Anterior" sheetId="133" r:id="rId116"/>
    <sheet name="RWAMPAD_Anterior" sheetId="134" r:id="rId117"/>
    <sheet name="Composição PR_ Antigo" sheetId="135" r:id="rId118"/>
    <sheet name="Índ Basileia e Imob_Anterior" sheetId="136" r:id="rId119"/>
    <sheet name="Ativo (até Dez18)" sheetId="137" r:id="rId120"/>
    <sheet name="FPR,País, Região" sheetId="138" r:id="rId121"/>
    <sheet name="Créd-Setor Ativ" sheetId="139" r:id="rId122"/>
    <sheet name="Atraso_Anterior" sheetId="140" r:id="rId123"/>
    <sheet name="PDD" sheetId="141" r:id="rId124"/>
    <sheet name="Mitigadores (Até Dez18)" sheetId="142" r:id="rId125"/>
    <sheet name="Contraparte_derivativos_Histori" sheetId="143" r:id="rId126"/>
    <sheet name="Contraparte_Clientes _Historico" sheetId="144" r:id="rId127"/>
    <sheet name="Contraparte_Nocional" sheetId="145" r:id="rId128"/>
    <sheet name="Contraparte_Exposicao" sheetId="146" r:id="rId129"/>
    <sheet name="Contraparte_Histórico" sheetId="147" r:id="rId130"/>
    <sheet name="VendaTransAtivosFin_Anterior" sheetId="148" r:id="rId131"/>
    <sheet name="Oper. Trading+Banking_Antiga" sheetId="149" r:id="rId132"/>
    <sheet name="Var_Histórico" sheetId="150" r:id="rId133"/>
    <sheet name="VaR_Trading_Histórico" sheetId="151" r:id="rId134"/>
    <sheet name="Funding_Histórico" sheetId="152" r:id="rId135"/>
  </sheets>
  <definedNames>
    <definedName name="_xlnm._FilterDatabase" localSheetId="12" hidden="1">CCA!$A$7:$AM$827</definedName>
    <definedName name="_xlnm._FilterDatabase" localSheetId="13" hidden="1">'CCA 1T26'!$A$7:$AM$827</definedName>
    <definedName name="_xlnm._FilterDatabase" localSheetId="15" hidden="1">CCyB1!$Z$24:$Z$24</definedName>
    <definedName name="_Order1" hidden="1">255</definedName>
    <definedName name="_Order2" hidden="1">255</definedName>
    <definedName name="AAA_DOCTOPS" hidden="1">"AAA_SET"</definedName>
    <definedName name="ac" localSheetId="4" hidden="1">{"assumptions and inputs",#N/A,FALSE,"valuation";"intermediate calculations",#N/A,FALSE,"valuation";"dollar conversion",#N/A,FALSE,"valuation";"analysis at various prices",#N/A,FALSE,"valuation"}</definedName>
    <definedName name="ac" hidden="1">{"assumptions and inputs",#N/A,FALSE,"valuation";"intermediate calculations",#N/A,FALSE,"valuation";"dollar conversion",#N/A,FALSE,"valuation";"analysis at various prices",#N/A,FALSE,"valuation"}</definedName>
    <definedName name="ac_1" localSheetId="4" hidden="1">{"assumptions and inputs",#N/A,FALSE,"valuation";"intermediate calculations",#N/A,FALSE,"valuation";"dollar conversion",#N/A,FALSE,"valuation";"analysis at various prices",#N/A,FALSE,"valuation"}</definedName>
    <definedName name="ac_1" hidden="1">{"assumptions and inputs",#N/A,FALSE,"valuation";"intermediate calculations",#N/A,FALSE,"valuation";"dollar conversion",#N/A,FALSE,"valuation";"analysis at various prices",#N/A,FALSE,"valuation"}</definedName>
    <definedName name="ad" localSheetId="4" hidden="1">{"assumptions and inputs",#N/A,FALSE,"valuation";"intermediate calculations",#N/A,FALSE,"valuation";"dollar conversion",#N/A,FALSE,"valuation";"analysis at various prices",#N/A,FALSE,"valuation"}</definedName>
    <definedName name="ad" hidden="1">{"assumptions and inputs",#N/A,FALSE,"valuation";"intermediate calculations",#N/A,FALSE,"valuation";"dollar conversion",#N/A,FALSE,"valuation";"analysis at various prices",#N/A,FALSE,"valuation"}</definedName>
    <definedName name="ad_1" localSheetId="4" hidden="1">{"assumptions and inputs",#N/A,FALSE,"valuation";"intermediate calculations",#N/A,FALSE,"valuation";"dollar conversion",#N/A,FALSE,"valuation";"analysis at various prices",#N/A,FALSE,"valuation"}</definedName>
    <definedName name="ad_1" hidden="1">{"assumptions and inputs",#N/A,FALSE,"valuation";"intermediate calculations",#N/A,FALSE,"valuation";"dollar conversion",#N/A,FALSE,"valuation";"analysis at various prices",#N/A,FALSE,"valuation"}</definedName>
    <definedName name="_xlnm.Print_Area" localSheetId="79">Ativo!$A$1:$C$36</definedName>
    <definedName name="_xlnm.Print_Area" localSheetId="80">Passivo!$A$1:$C$24</definedName>
    <definedName name="consol" localSheetId="4" hidden="1">{"assumptions and inputs",#N/A,FALSE,"valuation";"intermediate calculations",#N/A,FALSE,"valuation";"dollar conversion",#N/A,FALSE,"valuation";"analysis at various prices",#N/A,FALSE,"valuation"}</definedName>
    <definedName name="consol" hidden="1">{"assumptions and inputs",#N/A,FALSE,"valuation";"intermediate calculations",#N/A,FALSE,"valuation";"dollar conversion",#N/A,FALSE,"valuation";"analysis at various prices",#N/A,FALSE,"valuation"}</definedName>
    <definedName name="consol_1" localSheetId="4" hidden="1">{"assumptions and inputs",#N/A,FALSE,"valuation";"intermediate calculations",#N/A,FALSE,"valuation";"dollar conversion",#N/A,FALSE,"valuation";"analysis at various prices",#N/A,FALSE,"valuation"}</definedName>
    <definedName name="consol_1" hidden="1">{"assumptions and inputs",#N/A,FALSE,"valuation";"intermediate calculations",#N/A,FALSE,"valuation";"dollar conversion",#N/A,FALSE,"valuation";"analysis at various prices",#N/A,FALSE,"valuation"}</definedName>
    <definedName name="gc.teste" localSheetId="4" hidden="1">{#N/A,#N/A,FALSE,"AI-TOTAL"}</definedName>
    <definedName name="gc.teste" hidden="1">{#N/A,#N/A,FALSE,"AI-TOTAL"}</definedName>
    <definedName name="gc.teste_1" localSheetId="4" hidden="1">{#N/A,#N/A,FALSE,"AI-TOTAL"}</definedName>
    <definedName name="gc.teste_1" hidden="1">{#N/A,#N/A,FALSE,"AI-TOTAL"}</definedName>
    <definedName name="HTML_CodePage" hidden="1">1252</definedName>
    <definedName name="HTML_Control" localSheetId="66" hidden="1">{"'ec X reg'!$C$27:$F$31","'ec X reg'!$C$27:$F$31","'cobert reg(-)ant'!$B$8:$D$20","'ec X reg'!$C$27:$F$31"}</definedName>
    <definedName name="HTML_Control" localSheetId="4" hidden="1">{"'ec X reg'!$C$27:$F$31","'ec X reg'!$C$27:$F$31","'cobert reg(-)ant'!$B$8:$D$20","'ec X reg'!$C$27:$F$31"}</definedName>
    <definedName name="HTML_Control" hidden="1">{"'ec X reg'!$C$27:$F$31","'ec X reg'!$C$27:$F$31","'cobert reg(-)ant'!$B$8:$D$20","'ec X reg'!$C$27:$F$31"}</definedName>
    <definedName name="HTML_Description" hidden="1">""</definedName>
    <definedName name="HTML_Email" hidden="1">"rogerio.lelis@unibanco.com.br"</definedName>
    <definedName name="HTML_Header" hidden="1">"março de 2001"</definedName>
    <definedName name="HTML_LastUpdate" hidden="1">"13/07/01"</definedName>
    <definedName name="HTML_LineAfter" hidden="1">TRUE</definedName>
    <definedName name="HTML_LineBefore" hidden="1">TRUE</definedName>
    <definedName name="HTML_Name" hidden="1">"Global Risk Management"</definedName>
    <definedName name="HTML_OBDlg2" hidden="1">TRUE</definedName>
    <definedName name="HTML_OBDlg3" hidden="1">TRUE</definedName>
    <definedName name="HTML_OBDlg4" hidden="1">TRUE</definedName>
    <definedName name="HTML_OS" hidden="1">0</definedName>
    <definedName name="HTML_PathFile" hidden="1">"C:\Rogério\Alocação\01_03\UBB\Consolidado\Alocação_mar01.htm"</definedName>
    <definedName name="HTML_PathTemplate" hidden="1">"C:\Rogério\Alocação\01_03\UBB\Consolidado\alocação_0103.htm"</definedName>
    <definedName name="HTML_Title" hidden="1">"Alocação de Capital"</definedName>
    <definedName name="ik" localSheetId="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_1" localSheetId="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_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limcount" hidden="1">1</definedName>
    <definedName name="LLL" localSheetId="4" hidden="1">{#N/A,#N/A,FALSE,"AI-TOTAL"}</definedName>
    <definedName name="LLL" hidden="1">{#N/A,#N/A,FALSE,"AI-TOTAL"}</definedName>
    <definedName name="LLL_1" localSheetId="4" hidden="1">{#N/A,#N/A,FALSE,"AI-TOTAL"}</definedName>
    <definedName name="LLL_1" hidden="1">{#N/A,#N/A,FALSE,"AI-TOTAL"}</definedName>
    <definedName name="pç" localSheetId="4" hidden="1">{"assumptions and inputs",#N/A,FALSE,"valuation";"intermediate calculations",#N/A,FALSE,"valuation";"dollar conversion",#N/A,FALSE,"valuation";"analysis at various prices",#N/A,FALSE,"valuation"}</definedName>
    <definedName name="pç" hidden="1">{"assumptions and inputs",#N/A,FALSE,"valuation";"intermediate calculations",#N/A,FALSE,"valuation";"dollar conversion",#N/A,FALSE,"valuation";"analysis at various prices",#N/A,FALSE,"valuation"}</definedName>
    <definedName name="pç_1" localSheetId="4" hidden="1">{"assumptions and inputs",#N/A,FALSE,"valuation";"intermediate calculations",#N/A,FALSE,"valuation";"dollar conversion",#N/A,FALSE,"valuation";"analysis at various prices",#N/A,FALSE,"valuation"}</definedName>
    <definedName name="pç_1" hidden="1">{"assumptions and inputs",#N/A,FALSE,"valuation";"intermediate calculations",#N/A,FALSE,"valuation";"dollar conversion",#N/A,FALSE,"valuation";"analysis at various prices",#N/A,FALSE,"valuation"}</definedName>
    <definedName name="Proj_Dibens" localSheetId="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Proj_Dibens"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Proj_Dibens_1" localSheetId="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Proj_Dibens_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n.output" localSheetId="4" hidden="1">{"assumptions and inputs",#N/A,FALSE,"valuation";"intermediate calculations",#N/A,FALSE,"valuation";"dollar conversion",#N/A,FALSE,"valuation";"analysis at various prices",#N/A,FALSE,"valuation"}</definedName>
    <definedName name="rn.output" hidden="1">{"assumptions and inputs",#N/A,FALSE,"valuation";"intermediate calculations",#N/A,FALSE,"valuation";"dollar conversion",#N/A,FALSE,"valuation";"analysis at various prices",#N/A,FALSE,"valuation"}</definedName>
    <definedName name="rn.output_1" localSheetId="4" hidden="1">{"assumptions and inputs",#N/A,FALSE,"valuation";"intermediate calculations",#N/A,FALSE,"valuation";"dollar conversion",#N/A,FALSE,"valuation";"analysis at various prices",#N/A,FALSE,"valuation"}</definedName>
    <definedName name="rn.output_1" hidden="1">{"assumptions and inputs",#N/A,FALSE,"valuation";"intermediate calculations",#N/A,FALSE,"valuation";"dollar conversion",#N/A,FALSE,"valuation";"analysis at various prices",#N/A,FALSE,"valuation"}</definedName>
    <definedName name="sd" localSheetId="4" hidden="1">{#N/A,#N/A,FALSE,"MIAMI"}</definedName>
    <definedName name="sd" hidden="1">{#N/A,#N/A,FALSE,"MIAMI"}</definedName>
    <definedName name="sd_1" localSheetId="4" hidden="1">{#N/A,#N/A,FALSE,"MIAMI"}</definedName>
    <definedName name="sd_1" hidden="1">{#N/A,#N/A,FALSE,"MIAMI"}</definedName>
    <definedName name="vf" localSheetId="4" hidden="1">{"Bradesco 1",#N/A,TRUE,"Bradesco acc_dil";"Bradesco2",#N/A,TRUE,"Bradesco acc_dil";"Bradesco3",#N/A,TRUE,"Bradesco's RWA analysis";"Unibanco1",#N/A,TRUE,"Unibanco acc_dil ";"Unibanco2",#N/A,TRUE,"Unibanco acc_dil ";"Unibanco3",#N/A,TRUE,"Unibanco's RWA analysis"}</definedName>
    <definedName name="vf" hidden="1">{"Bradesco 1",#N/A,TRUE,"Bradesco acc_dil";"Bradesco2",#N/A,TRUE,"Bradesco acc_dil";"Bradesco3",#N/A,TRUE,"Bradesco's RWA analysis";"Unibanco1",#N/A,TRUE,"Unibanco acc_dil ";"Unibanco2",#N/A,TRUE,"Unibanco acc_dil ";"Unibanco3",#N/A,TRUE,"Unibanco's RWA analysis"}</definedName>
    <definedName name="vf_1" localSheetId="4" hidden="1">{"Bradesco 1",#N/A,TRUE,"Bradesco acc_dil";"Bradesco2",#N/A,TRUE,"Bradesco acc_dil";"Bradesco3",#N/A,TRUE,"Bradesco's RWA analysis";"Unibanco1",#N/A,TRUE,"Unibanco acc_dil ";"Unibanco2",#N/A,TRUE,"Unibanco acc_dil ";"Unibanco3",#N/A,TRUE,"Unibanco's RWA analysis"}</definedName>
    <definedName name="vf_1" hidden="1">{"Bradesco 1",#N/A,TRUE,"Bradesco acc_dil";"Bradesco2",#N/A,TRUE,"Bradesco acc_dil";"Bradesco3",#N/A,TRUE,"Bradesco's RWA analysis";"Unibanco1",#N/A,TRUE,"Unibanco acc_dil ";"Unibanco2",#N/A,TRUE,"Unibanco acc_dil ";"Unibanco3",#N/A,TRUE,"Unibanco's RWA analysis"}</definedName>
    <definedName name="Vitor" localSheetId="4" hidden="1">{"assumptions and inputs",#N/A,FALSE,"valuation";"intermediate calculations",#N/A,FALSE,"valuation";"dollar conversion",#N/A,FALSE,"valuation";"analysis at various prices",#N/A,FALSE,"valuation"}</definedName>
    <definedName name="Vitor" hidden="1">{"assumptions and inputs",#N/A,FALSE,"valuation";"intermediate calculations",#N/A,FALSE,"valuation";"dollar conversion",#N/A,FALSE,"valuation";"analysis at various prices",#N/A,FALSE,"valuation"}</definedName>
    <definedName name="Vitor_1" localSheetId="4" hidden="1">{"assumptions and inputs",#N/A,FALSE,"valuation";"intermediate calculations",#N/A,FALSE,"valuation";"dollar conversion",#N/A,FALSE,"valuation";"analysis at various prices",#N/A,FALSE,"valuation"}</definedName>
    <definedName name="Vitor_1" hidden="1">{"assumptions and inputs",#N/A,FALSE,"valuation";"intermediate calculations",#N/A,FALSE,"valuation";"dollar conversion",#N/A,FALSE,"valuation";"analysis at various prices",#N/A,FALSE,"valuation"}</definedName>
    <definedName name="vitor2" localSheetId="4" hidden="1">{"assumptions and inputs",#N/A,FALSE,"valuation";"intermediate calculations",#N/A,FALSE,"valuation";"dollar conversion",#N/A,FALSE,"valuation";"analysis at various prices",#N/A,FALSE,"valuation"}</definedName>
    <definedName name="vitor2" hidden="1">{"assumptions and inputs",#N/A,FALSE,"valuation";"intermediate calculations",#N/A,FALSE,"valuation";"dollar conversion",#N/A,FALSE,"valuation";"analysis at various prices",#N/A,FALSE,"valuation"}</definedName>
    <definedName name="vitor2_1" localSheetId="4" hidden="1">{"assumptions and inputs",#N/A,FALSE,"valuation";"intermediate calculations",#N/A,FALSE,"valuation";"dollar conversion",#N/A,FALSE,"valuation";"analysis at various prices",#N/A,FALSE,"valuation"}</definedName>
    <definedName name="vitor2_1" hidden="1">{"assumptions and inputs",#N/A,FALSE,"valuation";"intermediate calculations",#N/A,FALSE,"valuation";"dollar conversion",#N/A,FALSE,"valuation";"analysis at various prices",#N/A,FALSE,"valuation"}</definedName>
    <definedName name="wef" localSheetId="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_1" localSheetId="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_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 localSheetId="4" hidden="1">{"assumptions and inputs",#N/A,FALSE,"valuation";"intermediate calculations",#N/A,FALSE,"valuation";"dollar conversion",#N/A,FALSE,"valuation";"analysis at various prices",#N/A,FALSE,"valuation"}</definedName>
    <definedName name="wrn" hidden="1">{"assumptions and inputs",#N/A,FALSE,"valuation";"intermediate calculations",#N/A,FALSE,"valuation";"dollar conversion",#N/A,FALSE,"valuation";"analysis at various prices",#N/A,FALSE,"valuation"}</definedName>
    <definedName name="wrn.aitotal." localSheetId="4" hidden="1">{#N/A,#N/A,FALSE,"AI-TOTAL"}</definedName>
    <definedName name="wrn.aitotal." hidden="1">{#N/A,#N/A,FALSE,"AI-TOTAL"}</definedName>
    <definedName name="wrn.aitotal._1" localSheetId="4" hidden="1">{#N/A,#N/A,FALSE,"AI-TOTAL"}</definedName>
    <definedName name="wrn.aitotal._1" hidden="1">{#N/A,#N/A,FALSE,"AI-TOTAL"}</definedName>
    <definedName name="wrn.asset." localSheetId="4" hidden="1">{#N/A,#N/A,FALSE,"NY-GC-IB"}</definedName>
    <definedName name="wrn.asset." hidden="1">{#N/A,#N/A,FALSE,"NY-GC-IB"}</definedName>
    <definedName name="wrn.asset._1" localSheetId="4" hidden="1">{#N/A,#N/A,FALSE,"NY-GC-IB"}</definedName>
    <definedName name="wrn.asset._1" hidden="1">{#N/A,#N/A,FALSE,"NY-GC-IB"}</definedName>
    <definedName name="wrn.Buyers._.analysis." localSheetId="4" hidden="1">{"Bradesco 1",#N/A,TRUE,"Bradesco acc_dil";"Bradesco2",#N/A,TRUE,"Bradesco acc_dil";"Bradesco3",#N/A,TRUE,"Bradesco's RWA analysis";"Unibanco1",#N/A,TRUE,"Unibanco acc_dil ";"Unibanco2",#N/A,TRUE,"Unibanco acc_dil ";"Unibanco3",#N/A,TRUE,"Unibanco's RWA analysis"}</definedName>
    <definedName name="wrn.Buyers._.analysis." hidden="1">{"Bradesco 1",#N/A,TRUE,"Bradesco acc_dil";"Bradesco2",#N/A,TRUE,"Bradesco acc_dil";"Bradesco3",#N/A,TRUE,"Bradesco's RWA analysis";"Unibanco1",#N/A,TRUE,"Unibanco acc_dil ";"Unibanco2",#N/A,TRUE,"Unibanco acc_dil ";"Unibanco3",#N/A,TRUE,"Unibanco's RWA analysis"}</definedName>
    <definedName name="wrn.Buyers._.analysis._1" localSheetId="4" hidden="1">{"Bradesco 1",#N/A,TRUE,"Bradesco acc_dil";"Bradesco2",#N/A,TRUE,"Bradesco acc_dil";"Bradesco3",#N/A,TRUE,"Bradesco's RWA analysis";"Unibanco1",#N/A,TRUE,"Unibanco acc_dil ";"Unibanco2",#N/A,TRUE,"Unibanco acc_dil ";"Unibanco3",#N/A,TRUE,"Unibanco's RWA analysis"}</definedName>
    <definedName name="wrn.Buyers._.analysis._1" hidden="1">{"Bradesco 1",#N/A,TRUE,"Bradesco acc_dil";"Bradesco2",#N/A,TRUE,"Bradesco acc_dil";"Bradesco3",#N/A,TRUE,"Bradesco's RWA analysis";"Unibanco1",#N/A,TRUE,"Unibanco acc_dil ";"Unibanco2",#N/A,TRUE,"Unibanco acc_dil ";"Unibanco3",#N/A,TRUE,"Unibanco's RWA analysis"}</definedName>
    <definedName name="wrn.ib." localSheetId="4" hidden="1">{#N/A,#N/A,FALSE,"NY-GC-IB"}</definedName>
    <definedName name="wrn.ib." hidden="1">{#N/A,#N/A,FALSE,"NY-GC-IB"}</definedName>
    <definedName name="wrn.ib._1" localSheetId="4" hidden="1">{#N/A,#N/A,FALSE,"NY-GC-IB"}</definedName>
    <definedName name="wrn.ib._1" hidden="1">{#N/A,#N/A,FALSE,"NY-GC-IB"}</definedName>
    <definedName name="wrn.inter1." localSheetId="4" hidden="1">{#N/A,#N/A,FALSE,"INTERBANCO"}</definedName>
    <definedName name="wrn.inter1." hidden="1">{#N/A,#N/A,FALSE,"INTERBANCO"}</definedName>
    <definedName name="wrn.inter1._1" localSheetId="4" hidden="1">{#N/A,#N/A,FALSE,"INTERBANCO"}</definedName>
    <definedName name="wrn.inter1._1" hidden="1">{#N/A,#N/A,FALSE,"INTERBANCO"}</definedName>
    <definedName name="wrn.inter2." localSheetId="4" hidden="1">{#N/A,#N/A,FALSE,"INTERBANCO"}</definedName>
    <definedName name="wrn.inter2." hidden="1">{#N/A,#N/A,FALSE,"INTERBANCO"}</definedName>
    <definedName name="wrn.inter2._1" localSheetId="4" hidden="1">{#N/A,#N/A,FALSE,"INTERBANCO"}</definedName>
    <definedName name="wrn.inter2._1" hidden="1">{#N/A,#N/A,FALSE,"INTERBANCO"}</definedName>
    <definedName name="wrn.ir." localSheetId="4" hidden="1">{#N/A,#N/A,FALSE,"AI-TOTAL"}</definedName>
    <definedName name="wrn.ir." hidden="1">{#N/A,#N/A,FALSE,"AI-TOTAL"}</definedName>
    <definedName name="wrn.ir._1" localSheetId="4" hidden="1">{#N/A,#N/A,FALSE,"AI-TOTAL"}</definedName>
    <definedName name="wrn.ir._1" hidden="1">{#N/A,#N/A,FALSE,"AI-TOTAL"}</definedName>
    <definedName name="wrn.lux1." localSheetId="4" hidden="1">{#N/A,#N/A,FALSE,"LUXEMBURGO"}</definedName>
    <definedName name="wrn.lux1." hidden="1">{#N/A,#N/A,FALSE,"LUXEMBURGO"}</definedName>
    <definedName name="wrn.lux1._1" localSheetId="4" hidden="1">{#N/A,#N/A,FALSE,"LUXEMBURGO"}</definedName>
    <definedName name="wrn.lux1._1" hidden="1">{#N/A,#N/A,FALSE,"LUXEMBURGO"}</definedName>
    <definedName name="wrn.lux2." localSheetId="4" hidden="1">{#N/A,#N/A,FALSE,"LUXEMBURGO"}</definedName>
    <definedName name="wrn.lux2." hidden="1">{#N/A,#N/A,FALSE,"LUXEMBURGO"}</definedName>
    <definedName name="wrn.lux2._1" localSheetId="4" hidden="1">{#N/A,#N/A,FALSE,"LUXEMBURGO"}</definedName>
    <definedName name="wrn.lux2._1" hidden="1">{#N/A,#N/A,FALSE,"LUXEMBURGO"}</definedName>
    <definedName name="wrn.miami1." localSheetId="4" hidden="1">{#N/A,#N/A,FALSE,"MIAMI"}</definedName>
    <definedName name="wrn.miami1." hidden="1">{#N/A,#N/A,FALSE,"MIAMI"}</definedName>
    <definedName name="wrn.miami1._1" localSheetId="4" hidden="1">{#N/A,#N/A,FALSE,"MIAMI"}</definedName>
    <definedName name="wrn.miami1._1" hidden="1">{#N/A,#N/A,FALSE,"MIAMI"}</definedName>
    <definedName name="wrn.miami2." localSheetId="4" hidden="1">{#N/A,#N/A,FALSE,"MIAMI"}</definedName>
    <definedName name="wrn.miami2." hidden="1">{#N/A,#N/A,FALSE,"MIAMI"}</definedName>
    <definedName name="wrn.miami2._1" localSheetId="4" hidden="1">{#N/A,#N/A,FALSE,"MIAMI"}</definedName>
    <definedName name="wrn.miami2._1" hidden="1">{#N/A,#N/A,FALSE,"MIAMI"}</definedName>
    <definedName name="wrn.nassau1." localSheetId="4" hidden="1">{#N/A,#N/A,FALSE,"NASSAU"}</definedName>
    <definedName name="wrn.nassau1." hidden="1">{#N/A,#N/A,FALSE,"NASSAU"}</definedName>
    <definedName name="wrn.nassau1._1" localSheetId="4" hidden="1">{#N/A,#N/A,FALSE,"NASSAU"}</definedName>
    <definedName name="wrn.nassau1._1" hidden="1">{#N/A,#N/A,FALSE,"NASSAU"}</definedName>
    <definedName name="wrn.nassau2." localSheetId="4" hidden="1">{#N/A,#N/A,FALSE,"NASSAU"}</definedName>
    <definedName name="wrn.nassau2." hidden="1">{#N/A,#N/A,FALSE,"NASSAU"}</definedName>
    <definedName name="wrn.nassau2._1" localSheetId="4" hidden="1">{#N/A,#N/A,FALSE,"NASSAU"}</definedName>
    <definedName name="wrn.nassau2._1" hidden="1">{#N/A,#N/A,FALSE,"NASSAU"}</definedName>
    <definedName name="wrn.nygc." localSheetId="4" hidden="1">{#N/A,#N/A,FALSE,"NY-GC-IB";#N/A,#N/A,FALSE,"NY-GC-IB"}</definedName>
    <definedName name="wrn.nygc." hidden="1">{#N/A,#N/A,FALSE,"NY-GC-IB";#N/A,#N/A,FALSE,"NY-GC-IB"}</definedName>
    <definedName name="wrn.nygc._1" localSheetId="4" hidden="1">{#N/A,#N/A,FALSE,"NY-GC-IB";#N/A,#N/A,FALSE,"NY-GC-IB"}</definedName>
    <definedName name="wrn.nygc._1" hidden="1">{#N/A,#N/A,FALSE,"NY-GC-IB";#N/A,#N/A,FALSE,"NY-GC-IB"}</definedName>
    <definedName name="wrn.output." localSheetId="4" hidden="1">{"assumptions and inputs",#N/A,FALSE,"valuation";"intermediate calculations",#N/A,FALSE,"valuation";"dollar conversion",#N/A,FALSE,"valuation";"analysis at various prices",#N/A,FALSE,"valuation"}</definedName>
    <definedName name="wrn.output." hidden="1">{"assumptions and inputs",#N/A,FALSE,"valuation";"intermediate calculations",#N/A,FALSE,"valuation";"dollar conversion",#N/A,FALSE,"valuation";"analysis at various prices",#N/A,FALSE,"valuation"}</definedName>
    <definedName name="wrn.output._1" localSheetId="4" hidden="1">{"assumptions and inputs",#N/A,FALSE,"valuation";"intermediate calculations",#N/A,FALSE,"valuation";"dollar conversion",#N/A,FALSE,"valuation";"analysis at various prices",#N/A,FALSE,"valuation"}</definedName>
    <definedName name="wrn.output._1" hidden="1">{"assumptions and inputs",#N/A,FALSE,"valuation";"intermediate calculations",#N/A,FALSE,"valuation";"dollar conversion",#N/A,FALSE,"valuation";"analysis at various prices",#N/A,FALSE,"valuation"}</definedName>
    <definedName name="wrn.Project._.Banespa1." localSheetId="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_1" localSheetId="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_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UBLICAÇÃO." localSheetId="4" hidden="1">{#N/A,#N/A,FALSE,"Balanço";#N/A,#N/A,FALSE,"Resultado";#N/A,#N/A,FALSE,"Mutações";#N/A,#N/A,FALSE,"DOAR";#N/A,#N/A,FALSE,"Notas";#N/A,#N/A,FALSE,"Diret. (2)"}</definedName>
    <definedName name="wrn.PUBLICAÇÃO." hidden="1">{#N/A,#N/A,FALSE,"Balanço";#N/A,#N/A,FALSE,"Resultado";#N/A,#N/A,FALSE,"Mutações";#N/A,#N/A,FALSE,"DOAR";#N/A,#N/A,FALSE,"Notas";#N/A,#N/A,FALSE,"Diret. (2)"}</definedName>
    <definedName name="wrn.PUBLICAÇÃO._1" localSheetId="4" hidden="1">{#N/A,#N/A,FALSE,"Balanço";#N/A,#N/A,FALSE,"Resultado";#N/A,#N/A,FALSE,"Mutações";#N/A,#N/A,FALSE,"DOAR";#N/A,#N/A,FALSE,"Notas";#N/A,#N/A,FALSE,"Diret. (2)"}</definedName>
    <definedName name="wrn.PUBLICAÇÃO._1" hidden="1">{#N/A,#N/A,FALSE,"Balanço";#N/A,#N/A,FALSE,"Resultado";#N/A,#N/A,FALSE,"Mutações";#N/A,#N/A,FALSE,"DOAR";#N/A,#N/A,FALSE,"Notas";#N/A,#N/A,FALSE,"Diret. (2)"}</definedName>
    <definedName name="wrn.surin." localSheetId="4" hidden="1">{#N/A,#N/A,FALSE,"SURIN-LOND"}</definedName>
    <definedName name="wrn.surin." hidden="1">{#N/A,#N/A,FALSE,"SURIN-LOND"}</definedName>
    <definedName name="wrn.surin._1" localSheetId="4" hidden="1">{#N/A,#N/A,FALSE,"SURIN-LOND"}</definedName>
    <definedName name="wrn.surin._1" hidden="1">{#N/A,#N/A,FALSE,"SURIN-LOND"}</definedName>
    <definedName name="wrn_1" localSheetId="4" hidden="1">{"assumptions and inputs",#N/A,FALSE,"valuation";"intermediate calculations",#N/A,FALSE,"valuation";"dollar conversion",#N/A,FALSE,"valuation";"analysis at various prices",#N/A,FALSE,"valuation"}</definedName>
    <definedName name="wrn_1" hidden="1">{"assumptions and inputs",#N/A,FALSE,"valuation";"intermediate calculations",#N/A,FALSE,"valuation";"dollar conversion",#N/A,FALSE,"valuation";"analysis at various prices",#N/A,FALSE,"valuation"}</definedName>
    <definedName name="wrn1.output" localSheetId="4" hidden="1">{"assumptions and inputs",#N/A,FALSE,"valuation";"intermediate calculations",#N/A,FALSE,"valuation";"dollar conversion",#N/A,FALSE,"valuation";"analysis at various prices",#N/A,FALSE,"valuation"}</definedName>
    <definedName name="wrn1.output" hidden="1">{"assumptions and inputs",#N/A,FALSE,"valuation";"intermediate calculations",#N/A,FALSE,"valuation";"dollar conversion",#N/A,FALSE,"valuation";"analysis at various prices",#N/A,FALSE,"valuation"}</definedName>
    <definedName name="wrn1.output_1" localSheetId="4" hidden="1">{"assumptions and inputs",#N/A,FALSE,"valuation";"intermediate calculations",#N/A,FALSE,"valuation";"dollar conversion",#N/A,FALSE,"valuation";"analysis at various prices",#N/A,FALSE,"valuation"}</definedName>
    <definedName name="wrn1.output_1" hidden="1">{"assumptions and inputs",#N/A,FALSE,"valuation";"intermediate calculations",#N/A,FALSE,"valuation";"dollar conversion",#N/A,FALSE,"valuation";"analysis at various prices",#N/A,FALSE,"valuation"}</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34" i="222" l="1"/>
  <c r="H830" i="220" l="1"/>
  <c r="AL7" i="155" l="1"/>
  <c r="BR10" i="164" l="1"/>
  <c r="BQ10" i="164"/>
  <c r="BR9" i="164"/>
  <c r="BQ9" i="164"/>
  <c r="Z5" i="152" l="1"/>
  <c r="AC5" i="152"/>
  <c r="AF5" i="152"/>
  <c r="BD5" i="152"/>
  <c r="BG5" i="152"/>
  <c r="BJ5" i="152"/>
  <c r="BM5" i="152"/>
  <c r="BP5" i="152"/>
  <c r="BS5" i="152"/>
  <c r="BV5" i="152"/>
  <c r="C6" i="146"/>
  <c r="C4" i="146" s="1"/>
  <c r="C13" i="146" s="1"/>
  <c r="D6" i="146"/>
  <c r="D4" i="146" s="1"/>
  <c r="D13" i="146" s="1"/>
  <c r="C6" i="145"/>
  <c r="D6" i="145"/>
  <c r="D5" i="139"/>
  <c r="D10" i="139"/>
  <c r="D9" i="139" s="1"/>
  <c r="D46" i="139"/>
  <c r="D58" i="139"/>
  <c r="E58" i="139" s="1"/>
  <c r="D59" i="139"/>
  <c r="D60" i="139"/>
  <c r="E60" i="139" s="1"/>
  <c r="D61" i="139"/>
  <c r="D62" i="139"/>
  <c r="D63" i="139"/>
  <c r="D64" i="139"/>
  <c r="D65" i="139"/>
  <c r="D66" i="139"/>
  <c r="E66" i="139" s="1"/>
  <c r="D67" i="139"/>
  <c r="D68" i="139"/>
  <c r="D69" i="139"/>
  <c r="D70" i="139"/>
  <c r="D71" i="139"/>
  <c r="D72" i="139"/>
  <c r="D73" i="139"/>
  <c r="D74" i="139"/>
  <c r="D75" i="139"/>
  <c r="D76" i="139"/>
  <c r="D77" i="139"/>
  <c r="D78" i="139"/>
  <c r="D79" i="139"/>
  <c r="E79" i="139" s="1"/>
  <c r="D80" i="139"/>
  <c r="D81" i="139"/>
  <c r="D82" i="139"/>
  <c r="D83" i="139"/>
  <c r="D84" i="139"/>
  <c r="E84" i="139" s="1"/>
  <c r="D85" i="139"/>
  <c r="D86" i="139"/>
  <c r="E86" i="139" s="1"/>
  <c r="D87" i="139"/>
  <c r="E87" i="139" s="1"/>
  <c r="D88" i="139"/>
  <c r="D89" i="139"/>
  <c r="D90" i="139"/>
  <c r="D91" i="139"/>
  <c r="D92" i="139"/>
  <c r="D93" i="139"/>
  <c r="D94" i="139"/>
  <c r="E94" i="139" s="1"/>
  <c r="D95" i="139"/>
  <c r="D96" i="139"/>
  <c r="D97" i="139"/>
  <c r="D98" i="139"/>
  <c r="E98" i="139" s="1"/>
  <c r="D99" i="139"/>
  <c r="D100" i="139"/>
  <c r="E100" i="139"/>
  <c r="D101" i="139"/>
  <c r="D102" i="139"/>
  <c r="D103" i="139"/>
  <c r="D104" i="139"/>
  <c r="E104" i="139"/>
  <c r="B15" i="138"/>
  <c r="B20" i="138"/>
  <c r="B28" i="138"/>
  <c r="BC16" i="137"/>
  <c r="BF16" i="137"/>
  <c r="BF21" i="137"/>
  <c r="BF23" i="137" s="1"/>
  <c r="BC23" i="137"/>
  <c r="BC26" i="137"/>
  <c r="BF26" i="137"/>
  <c r="BC38" i="137"/>
  <c r="J4" i="135"/>
  <c r="J9" i="135" s="1"/>
  <c r="I9" i="135"/>
  <c r="G4" i="134"/>
  <c r="I4" i="122"/>
  <c r="J4" i="122"/>
  <c r="K4" i="122"/>
  <c r="L4" i="122"/>
  <c r="M4" i="122"/>
  <c r="I7" i="122"/>
  <c r="J7" i="122"/>
  <c r="K7" i="122"/>
  <c r="K10" i="122" s="1"/>
  <c r="L7" i="122"/>
  <c r="L10" i="122" s="1"/>
  <c r="M7" i="122"/>
  <c r="L4" i="121"/>
  <c r="I6" i="121"/>
  <c r="L6" i="121"/>
  <c r="L8" i="121"/>
  <c r="I10" i="121"/>
  <c r="I14" i="121" s="1"/>
  <c r="L10" i="121"/>
  <c r="H14" i="121"/>
  <c r="H5" i="120"/>
  <c r="H4" i="120" s="1"/>
  <c r="I5" i="120"/>
  <c r="I4" i="120" s="1"/>
  <c r="K5" i="120"/>
  <c r="K4" i="120" s="1"/>
  <c r="L5" i="120"/>
  <c r="L4" i="120" s="1"/>
  <c r="P5" i="120"/>
  <c r="P4" i="120" s="1"/>
  <c r="H10" i="120"/>
  <c r="H9" i="120" s="1"/>
  <c r="I10" i="120"/>
  <c r="I9" i="120" s="1"/>
  <c r="K10" i="120"/>
  <c r="K9" i="120" s="1"/>
  <c r="L10" i="120"/>
  <c r="L9" i="120" s="1"/>
  <c r="P10" i="120"/>
  <c r="P9" i="120" s="1"/>
  <c r="L14" i="120"/>
  <c r="H15" i="120"/>
  <c r="H14" i="120" s="1"/>
  <c r="I15" i="120"/>
  <c r="I14" i="120" s="1"/>
  <c r="K15" i="120"/>
  <c r="K14" i="120" s="1"/>
  <c r="L15" i="120"/>
  <c r="P15" i="120"/>
  <c r="P14" i="120" s="1"/>
  <c r="P19" i="120"/>
  <c r="H20" i="120"/>
  <c r="H19" i="120" s="1"/>
  <c r="I20" i="120"/>
  <c r="I19" i="120" s="1"/>
  <c r="K20" i="120"/>
  <c r="K19" i="120" s="1"/>
  <c r="L20" i="120"/>
  <c r="L19" i="120" s="1"/>
  <c r="P20" i="120"/>
  <c r="I4" i="118"/>
  <c r="J4" i="118"/>
  <c r="K4" i="118"/>
  <c r="L4" i="118"/>
  <c r="H5" i="118"/>
  <c r="H4" i="118" s="1"/>
  <c r="DD6" i="106"/>
  <c r="DF6" i="106"/>
  <c r="DH6" i="106"/>
  <c r="DL6" i="106"/>
  <c r="DN6" i="106"/>
  <c r="DP6" i="106"/>
  <c r="DR6" i="106"/>
  <c r="DT6" i="106"/>
  <c r="DV6" i="106"/>
  <c r="DZ6" i="106"/>
  <c r="EB6" i="106"/>
  <c r="ED6" i="106"/>
  <c r="EF6" i="106"/>
  <c r="EH6" i="106"/>
  <c r="EJ6" i="106"/>
  <c r="EN6" i="106"/>
  <c r="EP6" i="106"/>
  <c r="ER6" i="106"/>
  <c r="ET6" i="106"/>
  <c r="EV6" i="106"/>
  <c r="EX6" i="106"/>
  <c r="DJ7" i="106"/>
  <c r="DX7" i="106"/>
  <c r="EL7" i="106"/>
  <c r="EZ7" i="106"/>
  <c r="DJ8" i="106"/>
  <c r="DX8" i="106"/>
  <c r="EL8" i="106"/>
  <c r="EZ8" i="106"/>
  <c r="DJ9" i="106"/>
  <c r="DX9" i="106"/>
  <c r="EL9" i="106"/>
  <c r="EZ9" i="106"/>
  <c r="DD10" i="106"/>
  <c r="DD46" i="106" s="1"/>
  <c r="DE21" i="106" s="1"/>
  <c r="DF10" i="106"/>
  <c r="DH10" i="106"/>
  <c r="DL10" i="106"/>
  <c r="DN10" i="106"/>
  <c r="DP10" i="106"/>
  <c r="DP46" i="106" s="1"/>
  <c r="DQ32" i="106" s="1"/>
  <c r="DR10" i="106"/>
  <c r="DT10" i="106"/>
  <c r="DV10" i="106"/>
  <c r="DV46" i="106" s="1"/>
  <c r="DW31" i="106" s="1"/>
  <c r="DZ10" i="106"/>
  <c r="EB10" i="106"/>
  <c r="ED10" i="106"/>
  <c r="EF10" i="106"/>
  <c r="EH10" i="106"/>
  <c r="EH46" i="106" s="1"/>
  <c r="EI36" i="106" s="1"/>
  <c r="EJ10" i="106"/>
  <c r="EN10" i="106"/>
  <c r="EP10" i="106"/>
  <c r="EP46" i="106" s="1"/>
  <c r="EQ20" i="106" s="1"/>
  <c r="ER10" i="106"/>
  <c r="ET10" i="106"/>
  <c r="EV10" i="106"/>
  <c r="EX10" i="106"/>
  <c r="EX46" i="106" s="1"/>
  <c r="EY28" i="106" s="1"/>
  <c r="DJ11" i="106"/>
  <c r="DX11" i="106"/>
  <c r="EL11" i="106"/>
  <c r="EZ11" i="106"/>
  <c r="DJ12" i="106"/>
  <c r="DX12" i="106"/>
  <c r="EL12" i="106"/>
  <c r="EZ12" i="106"/>
  <c r="DJ13" i="106"/>
  <c r="DX13" i="106"/>
  <c r="EL13" i="106"/>
  <c r="EZ13" i="106"/>
  <c r="DJ14" i="106"/>
  <c r="DX14" i="106"/>
  <c r="EL14" i="106"/>
  <c r="EZ14" i="106"/>
  <c r="DJ15" i="106"/>
  <c r="DX15" i="106"/>
  <c r="EL15" i="106"/>
  <c r="EZ15" i="106"/>
  <c r="DJ16" i="106"/>
  <c r="DX16" i="106"/>
  <c r="EL16" i="106"/>
  <c r="EZ16" i="106"/>
  <c r="DJ17" i="106"/>
  <c r="DX17" i="106"/>
  <c r="EL17" i="106"/>
  <c r="EZ17" i="106"/>
  <c r="DJ18" i="106"/>
  <c r="DX18" i="106"/>
  <c r="EL18" i="106"/>
  <c r="EZ18" i="106"/>
  <c r="DJ19" i="106"/>
  <c r="DX19" i="106"/>
  <c r="EL19" i="106"/>
  <c r="EZ19" i="106"/>
  <c r="DJ20" i="106"/>
  <c r="DX20" i="106"/>
  <c r="EL20" i="106"/>
  <c r="EZ20" i="106"/>
  <c r="DJ21" i="106"/>
  <c r="DX21" i="106"/>
  <c r="EL21" i="106"/>
  <c r="EZ21" i="106"/>
  <c r="DJ22" i="106"/>
  <c r="DX22" i="106"/>
  <c r="EL22" i="106"/>
  <c r="EZ22" i="106"/>
  <c r="DJ23" i="106"/>
  <c r="DX23" i="106"/>
  <c r="EL23" i="106"/>
  <c r="EZ23" i="106"/>
  <c r="DJ24" i="106"/>
  <c r="DX24" i="106"/>
  <c r="EL24" i="106"/>
  <c r="EZ24" i="106"/>
  <c r="DJ25" i="106"/>
  <c r="DX25" i="106"/>
  <c r="EL25" i="106"/>
  <c r="EZ25" i="106"/>
  <c r="DJ26" i="106"/>
  <c r="DX26" i="106"/>
  <c r="EL26" i="106"/>
  <c r="EZ26" i="106"/>
  <c r="DJ27" i="106"/>
  <c r="DX27" i="106"/>
  <c r="EL27" i="106"/>
  <c r="EZ27" i="106"/>
  <c r="DJ28" i="106"/>
  <c r="DX28" i="106"/>
  <c r="EL28" i="106"/>
  <c r="EZ28" i="106"/>
  <c r="DJ29" i="106"/>
  <c r="DX29" i="106"/>
  <c r="EL29" i="106"/>
  <c r="EZ29" i="106"/>
  <c r="DJ30" i="106"/>
  <c r="DX30" i="106"/>
  <c r="EL30" i="106"/>
  <c r="EZ30" i="106"/>
  <c r="DJ31" i="106"/>
  <c r="DX31" i="106"/>
  <c r="EL31" i="106"/>
  <c r="EZ31" i="106"/>
  <c r="DJ32" i="106"/>
  <c r="DX32" i="106"/>
  <c r="EL32" i="106"/>
  <c r="EZ32" i="106"/>
  <c r="DJ33" i="106"/>
  <c r="DX33" i="106"/>
  <c r="EL33" i="106"/>
  <c r="EZ33" i="106"/>
  <c r="DJ34" i="106"/>
  <c r="DX34" i="106"/>
  <c r="EL34" i="106"/>
  <c r="EZ34" i="106"/>
  <c r="DJ35" i="106"/>
  <c r="DX35" i="106"/>
  <c r="EL35" i="106"/>
  <c r="EZ35" i="106"/>
  <c r="DJ36" i="106"/>
  <c r="DX36" i="106"/>
  <c r="EL36" i="106"/>
  <c r="EZ36" i="106"/>
  <c r="DJ37" i="106"/>
  <c r="DX37" i="106"/>
  <c r="EL37" i="106"/>
  <c r="EZ37" i="106"/>
  <c r="DJ38" i="106"/>
  <c r="DX38" i="106"/>
  <c r="EL38" i="106"/>
  <c r="EZ38" i="106"/>
  <c r="DJ39" i="106"/>
  <c r="DX39" i="106"/>
  <c r="EL39" i="106"/>
  <c r="EZ39" i="106"/>
  <c r="DJ40" i="106"/>
  <c r="DX40" i="106"/>
  <c r="EL40" i="106"/>
  <c r="EZ40" i="106"/>
  <c r="DJ41" i="106"/>
  <c r="DX41" i="106"/>
  <c r="EL41" i="106"/>
  <c r="EZ41" i="106"/>
  <c r="DJ42" i="106"/>
  <c r="DX42" i="106"/>
  <c r="EL42" i="106"/>
  <c r="EZ42" i="106"/>
  <c r="DJ43" i="106"/>
  <c r="DX43" i="106"/>
  <c r="EL43" i="106"/>
  <c r="EZ43" i="106"/>
  <c r="DJ44" i="106"/>
  <c r="DX44" i="106"/>
  <c r="EL44" i="106"/>
  <c r="EZ44" i="106"/>
  <c r="DJ45" i="106"/>
  <c r="DX45" i="106"/>
  <c r="EL45" i="106"/>
  <c r="EZ45" i="106"/>
  <c r="DH46" i="106"/>
  <c r="DI24" i="106" s="1"/>
  <c r="DL46" i="106"/>
  <c r="DM34" i="106" s="1"/>
  <c r="DN46" i="106"/>
  <c r="DO24" i="106" s="1"/>
  <c r="DT46" i="106"/>
  <c r="DU29" i="106" s="1"/>
  <c r="DZ46" i="106"/>
  <c r="EA29" i="106" s="1"/>
  <c r="EB46" i="106"/>
  <c r="EC30" i="106" s="1"/>
  <c r="ED46" i="106"/>
  <c r="EE38" i="106" s="1"/>
  <c r="EF46" i="106"/>
  <c r="EG26" i="106" s="1"/>
  <c r="EN46" i="106"/>
  <c r="EO34" i="106" s="1"/>
  <c r="ER46" i="106"/>
  <c r="ES32" i="106" s="1"/>
  <c r="ET46" i="106"/>
  <c r="EU37" i="106" s="1"/>
  <c r="EV46" i="106"/>
  <c r="EW25" i="106" s="1"/>
  <c r="BG5" i="105"/>
  <c r="BO5" i="105"/>
  <c r="BW5" i="105"/>
  <c r="CE5" i="105"/>
  <c r="CM5" i="105"/>
  <c r="CL5" i="104"/>
  <c r="CM5" i="104"/>
  <c r="CN5" i="104"/>
  <c r="CO5" i="104"/>
  <c r="CP5" i="104"/>
  <c r="CQ5" i="104"/>
  <c r="CR5" i="104"/>
  <c r="CS5" i="104"/>
  <c r="CT5" i="104"/>
  <c r="CU5" i="104"/>
  <c r="CW5" i="104"/>
  <c r="CX5" i="104"/>
  <c r="CY5" i="104"/>
  <c r="CZ5" i="104"/>
  <c r="DA5" i="104"/>
  <c r="DB5" i="104"/>
  <c r="DC5" i="104"/>
  <c r="DD5" i="104"/>
  <c r="DE5" i="104"/>
  <c r="DF5" i="104"/>
  <c r="DH5" i="104"/>
  <c r="DI5" i="104"/>
  <c r="DJ5" i="104"/>
  <c r="DK5" i="104"/>
  <c r="DL5" i="104"/>
  <c r="DM5" i="104"/>
  <c r="DN5" i="104"/>
  <c r="DO5" i="104"/>
  <c r="DP5" i="104"/>
  <c r="DQ5" i="104"/>
  <c r="FH5" i="104"/>
  <c r="FI5" i="104"/>
  <c r="CV6" i="104"/>
  <c r="DG6" i="104"/>
  <c r="DR6" i="104"/>
  <c r="FJ6" i="104"/>
  <c r="CV7" i="104"/>
  <c r="DG7" i="104"/>
  <c r="DR7" i="104"/>
  <c r="FJ7" i="104"/>
  <c r="CV8" i="104"/>
  <c r="DG8" i="104"/>
  <c r="DR8" i="104"/>
  <c r="FJ8" i="104"/>
  <c r="CV9" i="104"/>
  <c r="DG9" i="104"/>
  <c r="DR9" i="104"/>
  <c r="FJ9" i="104"/>
  <c r="CV10" i="104"/>
  <c r="DG10" i="104"/>
  <c r="DR10" i="104"/>
  <c r="FJ10" i="104"/>
  <c r="CV11" i="104"/>
  <c r="DG11" i="104"/>
  <c r="DR11" i="104"/>
  <c r="FJ11" i="104"/>
  <c r="CV12" i="104"/>
  <c r="DG12" i="104"/>
  <c r="DR12" i="104"/>
  <c r="FJ12" i="104"/>
  <c r="CL13" i="104"/>
  <c r="CM13" i="104"/>
  <c r="CM20" i="104" s="1"/>
  <c r="CN13" i="104"/>
  <c r="CO13" i="104"/>
  <c r="CO20" i="104" s="1"/>
  <c r="CP13" i="104"/>
  <c r="CP20" i="104" s="1"/>
  <c r="CQ13" i="104"/>
  <c r="CR13" i="104"/>
  <c r="CR20" i="104" s="1"/>
  <c r="CS13" i="104"/>
  <c r="CT13" i="104"/>
  <c r="CU13" i="104"/>
  <c r="CU20" i="104" s="1"/>
  <c r="CW13" i="104"/>
  <c r="CW20" i="104" s="1"/>
  <c r="CX13" i="104"/>
  <c r="CX20" i="104" s="1"/>
  <c r="CY13" i="104"/>
  <c r="CZ13" i="104"/>
  <c r="DA13" i="104"/>
  <c r="DB13" i="104"/>
  <c r="DC13" i="104"/>
  <c r="DD13" i="104"/>
  <c r="DD20" i="104" s="1"/>
  <c r="DE13" i="104"/>
  <c r="DE20" i="104" s="1"/>
  <c r="DF13" i="104"/>
  <c r="DF20" i="104" s="1"/>
  <c r="DH13" i="104"/>
  <c r="DH20" i="104" s="1"/>
  <c r="DI13" i="104"/>
  <c r="DJ13" i="104"/>
  <c r="DK13" i="104"/>
  <c r="DL13" i="104"/>
  <c r="DM13" i="104"/>
  <c r="DM20" i="104" s="1"/>
  <c r="DN13" i="104"/>
  <c r="DN20" i="104" s="1"/>
  <c r="DO13" i="104"/>
  <c r="DO20" i="104" s="1"/>
  <c r="DP13" i="104"/>
  <c r="DP20" i="104" s="1"/>
  <c r="DQ13" i="104"/>
  <c r="FH13" i="104"/>
  <c r="FI13" i="104"/>
  <c r="FI20" i="104" s="1"/>
  <c r="CV14" i="104"/>
  <c r="DG14" i="104"/>
  <c r="DR14" i="104"/>
  <c r="FJ14" i="104"/>
  <c r="CV15" i="104"/>
  <c r="DG15" i="104"/>
  <c r="DR15" i="104"/>
  <c r="FJ15" i="104"/>
  <c r="CV16" i="104"/>
  <c r="DG16" i="104"/>
  <c r="DR16" i="104"/>
  <c r="FJ16" i="104"/>
  <c r="CV17" i="104"/>
  <c r="DG17" i="104"/>
  <c r="DR17" i="104"/>
  <c r="FJ17" i="104"/>
  <c r="CV18" i="104"/>
  <c r="DG18" i="104"/>
  <c r="DR18" i="104"/>
  <c r="FJ18" i="104"/>
  <c r="CV19" i="104"/>
  <c r="DG19" i="104"/>
  <c r="DR19" i="104"/>
  <c r="FJ19" i="104"/>
  <c r="CN20" i="104"/>
  <c r="CY20" i="104"/>
  <c r="CZ20" i="104"/>
  <c r="DA20" i="104"/>
  <c r="DJ20" i="104"/>
  <c r="DQ20" i="104"/>
  <c r="FH20" i="104"/>
  <c r="BP5" i="103"/>
  <c r="BQ5" i="103"/>
  <c r="BR5" i="103"/>
  <c r="BS5" i="103"/>
  <c r="BT5" i="103"/>
  <c r="BU5" i="103"/>
  <c r="BV5" i="103"/>
  <c r="BW5" i="103"/>
  <c r="BX5" i="103"/>
  <c r="BY5" i="103"/>
  <c r="CA5" i="103"/>
  <c r="CB5" i="103"/>
  <c r="CC5" i="103"/>
  <c r="CD5" i="103"/>
  <c r="CE5" i="103"/>
  <c r="CF5" i="103"/>
  <c r="CG5" i="103"/>
  <c r="CH5" i="103"/>
  <c r="CI5" i="103"/>
  <c r="CJ5" i="103"/>
  <c r="CL5" i="103"/>
  <c r="CM5" i="103"/>
  <c r="CN5" i="103"/>
  <c r="CO5" i="103"/>
  <c r="CP5" i="103"/>
  <c r="CQ5" i="103"/>
  <c r="CR5" i="103"/>
  <c r="CS5" i="103"/>
  <c r="CT5" i="103"/>
  <c r="CU5" i="103"/>
  <c r="CW5" i="103"/>
  <c r="CX5" i="103"/>
  <c r="CY5" i="103"/>
  <c r="CZ5" i="103"/>
  <c r="DA5" i="103"/>
  <c r="DB5" i="103"/>
  <c r="DC5" i="103"/>
  <c r="DD5" i="103"/>
  <c r="DE5" i="103"/>
  <c r="DF5" i="103"/>
  <c r="DH5" i="103"/>
  <c r="DI5" i="103"/>
  <c r="DJ5" i="103"/>
  <c r="DK5" i="103"/>
  <c r="DL5" i="103"/>
  <c r="DM5" i="103"/>
  <c r="DN5" i="103"/>
  <c r="DO5" i="103"/>
  <c r="DP5" i="103"/>
  <c r="DQ5" i="103"/>
  <c r="BZ6" i="103"/>
  <c r="CK6" i="103"/>
  <c r="CV6" i="103"/>
  <c r="DG6" i="103"/>
  <c r="DR6" i="103"/>
  <c r="BZ7" i="103"/>
  <c r="CK7" i="103"/>
  <c r="CV7" i="103"/>
  <c r="DG7" i="103"/>
  <c r="DR7" i="103"/>
  <c r="BZ8" i="103"/>
  <c r="CK8" i="103"/>
  <c r="CV8" i="103"/>
  <c r="DG8" i="103"/>
  <c r="DR8" i="103"/>
  <c r="BZ9" i="103"/>
  <c r="CK9" i="103"/>
  <c r="CV9" i="103"/>
  <c r="DG9" i="103"/>
  <c r="DR9" i="103"/>
  <c r="BZ10" i="103"/>
  <c r="CK10" i="103"/>
  <c r="CV10" i="103"/>
  <c r="DG10" i="103"/>
  <c r="DR10" i="103"/>
  <c r="BZ11" i="103"/>
  <c r="CK11" i="103"/>
  <c r="CV11" i="103"/>
  <c r="DG11" i="103"/>
  <c r="DR11" i="103"/>
  <c r="BZ12" i="103"/>
  <c r="CK12" i="103"/>
  <c r="CV12" i="103"/>
  <c r="DG12" i="103"/>
  <c r="DR12" i="103"/>
  <c r="BP13" i="103"/>
  <c r="BQ13" i="103"/>
  <c r="BR13" i="103"/>
  <c r="BR20" i="103" s="1"/>
  <c r="BS13" i="103"/>
  <c r="BT13" i="103"/>
  <c r="BU13" i="103"/>
  <c r="BV13" i="103"/>
  <c r="BW13" i="103"/>
  <c r="BX13" i="103"/>
  <c r="BY13" i="103"/>
  <c r="BY20" i="103" s="1"/>
  <c r="CA13" i="103"/>
  <c r="CA20" i="103" s="1"/>
  <c r="CB13" i="103"/>
  <c r="CC13" i="103"/>
  <c r="CD13" i="103"/>
  <c r="CE13" i="103"/>
  <c r="CF13" i="103"/>
  <c r="CG13" i="103"/>
  <c r="CG20" i="103" s="1"/>
  <c r="CH13" i="103"/>
  <c r="CH20" i="103" s="1"/>
  <c r="CI13" i="103"/>
  <c r="CI20" i="103" s="1"/>
  <c r="CJ13" i="103"/>
  <c r="CL13" i="103"/>
  <c r="CM13" i="103"/>
  <c r="CN13" i="103"/>
  <c r="CO13" i="103"/>
  <c r="CP13" i="103"/>
  <c r="CP20" i="103" s="1"/>
  <c r="CQ13" i="103"/>
  <c r="CQ20" i="103" s="1"/>
  <c r="CR13" i="103"/>
  <c r="CS13" i="103"/>
  <c r="CT13" i="103"/>
  <c r="CU13" i="103"/>
  <c r="CW13" i="103"/>
  <c r="CX13" i="103"/>
  <c r="CY13" i="103"/>
  <c r="CY20" i="103" s="1"/>
  <c r="CZ13" i="103"/>
  <c r="DA13" i="103"/>
  <c r="DA20" i="103" s="1"/>
  <c r="DB13" i="103"/>
  <c r="DB20" i="103" s="1"/>
  <c r="DC13" i="103"/>
  <c r="DD13" i="103"/>
  <c r="DE13" i="103"/>
  <c r="DF13" i="103"/>
  <c r="DH13" i="103"/>
  <c r="DI13" i="103"/>
  <c r="DI20" i="103" s="1"/>
  <c r="DJ13" i="103"/>
  <c r="DJ20" i="103" s="1"/>
  <c r="DK13" i="103"/>
  <c r="DK20" i="103" s="1"/>
  <c r="DL13" i="103"/>
  <c r="DM13" i="103"/>
  <c r="DN13" i="103"/>
  <c r="DO13" i="103"/>
  <c r="DP13" i="103"/>
  <c r="DQ13" i="103"/>
  <c r="DQ20" i="103" s="1"/>
  <c r="BZ14" i="103"/>
  <c r="CK14" i="103"/>
  <c r="CV14" i="103"/>
  <c r="DG14" i="103"/>
  <c r="DR14" i="103"/>
  <c r="BZ15" i="103"/>
  <c r="CK15" i="103"/>
  <c r="CV15" i="103"/>
  <c r="DG15" i="103"/>
  <c r="DR15" i="103"/>
  <c r="BZ16" i="103"/>
  <c r="CK16" i="103"/>
  <c r="CV16" i="103"/>
  <c r="DG16" i="103"/>
  <c r="DR16" i="103"/>
  <c r="BZ17" i="103"/>
  <c r="CK17" i="103"/>
  <c r="CV17" i="103"/>
  <c r="DG17" i="103"/>
  <c r="DR17" i="103"/>
  <c r="BZ18" i="103"/>
  <c r="CK18" i="103"/>
  <c r="CV18" i="103"/>
  <c r="DG18" i="103"/>
  <c r="DR18" i="103"/>
  <c r="BZ19" i="103"/>
  <c r="CK19" i="103"/>
  <c r="CV19" i="103"/>
  <c r="DG19" i="103"/>
  <c r="DR19" i="103"/>
  <c r="BQ20" i="103"/>
  <c r="BS20" i="103"/>
  <c r="BU20" i="103"/>
  <c r="CE20" i="103"/>
  <c r="CS20" i="103"/>
  <c r="CW20" i="103"/>
  <c r="DE20" i="103"/>
  <c r="BJ5" i="101"/>
  <c r="BK5" i="101"/>
  <c r="BL5" i="101"/>
  <c r="BM5" i="101"/>
  <c r="BN5" i="101"/>
  <c r="BO6" i="101"/>
  <c r="BO7" i="101"/>
  <c r="BO8" i="101"/>
  <c r="BO9" i="101"/>
  <c r="BO10" i="101"/>
  <c r="BO11" i="101"/>
  <c r="BO12" i="101"/>
  <c r="BJ13" i="101"/>
  <c r="BK13" i="101"/>
  <c r="BL13" i="101"/>
  <c r="BM13" i="101"/>
  <c r="BM20" i="101" s="1"/>
  <c r="BN13" i="101"/>
  <c r="BN20" i="101" s="1"/>
  <c r="BO14" i="101"/>
  <c r="BO15" i="101"/>
  <c r="BO16" i="101"/>
  <c r="BO17" i="101"/>
  <c r="BO18" i="101"/>
  <c r="BO19" i="101"/>
  <c r="Q11" i="96"/>
  <c r="Q19" i="96"/>
  <c r="Q41" i="96" s="1"/>
  <c r="J3" i="92"/>
  <c r="DL20" i="104" l="1"/>
  <c r="DC20" i="104"/>
  <c r="CT20" i="104"/>
  <c r="CL20" i="104"/>
  <c r="DK20" i="104"/>
  <c r="DB20" i="104"/>
  <c r="CS20" i="104"/>
  <c r="DF46" i="106"/>
  <c r="DG32" i="106" s="1"/>
  <c r="DO20" i="103"/>
  <c r="DI20" i="104"/>
  <c r="CQ20" i="104"/>
  <c r="BK20" i="101"/>
  <c r="DM20" i="103"/>
  <c r="CU20" i="103"/>
  <c r="CM20" i="103"/>
  <c r="BJ20" i="101"/>
  <c r="DF20" i="103"/>
  <c r="CX20" i="103"/>
  <c r="CO20" i="103"/>
  <c r="BW20" i="103"/>
  <c r="DC20" i="103"/>
  <c r="CC20" i="103"/>
  <c r="EJ46" i="106"/>
  <c r="EK33" i="106" s="1"/>
  <c r="DR46" i="106"/>
  <c r="DS33" i="106" s="1"/>
  <c r="H22" i="120"/>
  <c r="I10" i="122"/>
  <c r="DN20" i="103"/>
  <c r="BV20" i="103"/>
  <c r="EE46" i="106"/>
  <c r="CD20" i="103"/>
  <c r="EU46" i="106"/>
  <c r="EA46" i="106"/>
  <c r="E64" i="139"/>
  <c r="CT20" i="103"/>
  <c r="CL20" i="103"/>
  <c r="EQ46" i="106"/>
  <c r="DO46" i="106"/>
  <c r="P22" i="120"/>
  <c r="E99" i="139"/>
  <c r="E70" i="139"/>
  <c r="E63" i="139"/>
  <c r="L22" i="120"/>
  <c r="M10" i="122"/>
  <c r="E76" i="139"/>
  <c r="E62" i="139"/>
  <c r="E90" i="139"/>
  <c r="E68" i="139"/>
  <c r="DR5" i="104"/>
  <c r="EL10" i="106"/>
  <c r="E103" i="139"/>
  <c r="E82" i="139"/>
  <c r="EL6" i="106"/>
  <c r="EL46" i="106" s="1"/>
  <c r="EM21" i="106" s="1"/>
  <c r="L14" i="121"/>
  <c r="E102" i="139"/>
  <c r="E95" i="139"/>
  <c r="E74" i="139"/>
  <c r="BO13" i="101"/>
  <c r="DR13" i="104"/>
  <c r="EU45" i="106"/>
  <c r="DM44" i="106"/>
  <c r="E92" i="139"/>
  <c r="E78" i="139"/>
  <c r="E71" i="139"/>
  <c r="I22" i="120"/>
  <c r="CV13" i="103"/>
  <c r="DG5" i="103"/>
  <c r="DD20" i="103"/>
  <c r="CZ20" i="103"/>
  <c r="FJ5" i="104"/>
  <c r="EW44" i="106"/>
  <c r="EA44" i="106"/>
  <c r="EQ43" i="106"/>
  <c r="DI43" i="106"/>
  <c r="EE42" i="106"/>
  <c r="EG41" i="106"/>
  <c r="DE41" i="106"/>
  <c r="DU40" i="106"/>
  <c r="DO39" i="106"/>
  <c r="ES38" i="106"/>
  <c r="DQ38" i="106"/>
  <c r="EW36" i="106"/>
  <c r="EA36" i="106"/>
  <c r="EQ35" i="106"/>
  <c r="DI35" i="106"/>
  <c r="EE34" i="106"/>
  <c r="EG33" i="106"/>
  <c r="DE33" i="106"/>
  <c r="DU32" i="106"/>
  <c r="DO31" i="106"/>
  <c r="EQ30" i="106"/>
  <c r="DO30" i="106"/>
  <c r="EO29" i="106"/>
  <c r="DM29" i="106"/>
  <c r="EU22" i="106"/>
  <c r="BL20" i="101"/>
  <c r="CK13" i="103"/>
  <c r="DP20" i="103"/>
  <c r="DL20" i="103"/>
  <c r="DH20" i="103"/>
  <c r="BX20" i="103"/>
  <c r="BT20" i="103"/>
  <c r="BP20" i="103"/>
  <c r="DG13" i="104"/>
  <c r="EO44" i="106"/>
  <c r="DW43" i="106"/>
  <c r="EU41" i="106"/>
  <c r="EI40" i="106"/>
  <c r="DM40" i="106"/>
  <c r="EY39" i="106"/>
  <c r="EC39" i="106"/>
  <c r="EO36" i="106"/>
  <c r="DW35" i="106"/>
  <c r="EU33" i="106"/>
  <c r="EI32" i="106"/>
  <c r="DM32" i="106"/>
  <c r="EY31" i="106"/>
  <c r="EC31" i="106"/>
  <c r="EC28" i="106"/>
  <c r="DE26" i="106"/>
  <c r="DU25" i="106"/>
  <c r="DQ23" i="106"/>
  <c r="DW20" i="106"/>
  <c r="EE18" i="106"/>
  <c r="EU15" i="106"/>
  <c r="J10" i="122"/>
  <c r="E97" i="139"/>
  <c r="E89" i="139"/>
  <c r="E81" i="139"/>
  <c r="E73" i="139"/>
  <c r="E65" i="139"/>
  <c r="BO5" i="101"/>
  <c r="BO20" i="101" s="1"/>
  <c r="CV5" i="103"/>
  <c r="CK5" i="103"/>
  <c r="CJ20" i="103"/>
  <c r="CF20" i="103"/>
  <c r="CB20" i="103"/>
  <c r="CV13" i="104"/>
  <c r="DG5" i="104"/>
  <c r="EY46" i="106"/>
  <c r="EI46" i="106"/>
  <c r="DW46" i="106"/>
  <c r="EG45" i="106"/>
  <c r="DE45" i="106"/>
  <c r="DU44" i="106"/>
  <c r="DO43" i="106"/>
  <c r="ES42" i="106"/>
  <c r="DQ42" i="106"/>
  <c r="EW40" i="106"/>
  <c r="EA40" i="106"/>
  <c r="EQ39" i="106"/>
  <c r="DI39" i="106"/>
  <c r="EG37" i="106"/>
  <c r="DE37" i="106"/>
  <c r="DU36" i="106"/>
  <c r="DO35" i="106"/>
  <c r="ES34" i="106"/>
  <c r="DQ34" i="106"/>
  <c r="EW32" i="106"/>
  <c r="EA32" i="106"/>
  <c r="EQ31" i="106"/>
  <c r="DI31" i="106"/>
  <c r="EG30" i="106"/>
  <c r="DE30" i="106"/>
  <c r="ES23" i="106"/>
  <c r="EY12" i="106"/>
  <c r="EY10" i="106"/>
  <c r="E96" i="139"/>
  <c r="E91" i="139"/>
  <c r="E88" i="139"/>
  <c r="E83" i="139"/>
  <c r="E80" i="139"/>
  <c r="E75" i="139"/>
  <c r="E72" i="139"/>
  <c r="E67" i="139"/>
  <c r="E59" i="139"/>
  <c r="DR13" i="103"/>
  <c r="BZ13" i="103"/>
  <c r="DG13" i="103"/>
  <c r="DR5" i="103"/>
  <c r="BZ5" i="103"/>
  <c r="CR20" i="103"/>
  <c r="CN20" i="103"/>
  <c r="FJ13" i="104"/>
  <c r="CV5" i="104"/>
  <c r="CV20" i="104" s="1"/>
  <c r="EI44" i="106"/>
  <c r="EY43" i="106"/>
  <c r="EC43" i="106"/>
  <c r="EO40" i="106"/>
  <c r="DW39" i="106"/>
  <c r="DM36" i="106"/>
  <c r="EY35" i="106"/>
  <c r="EC35" i="106"/>
  <c r="EO32" i="106"/>
  <c r="DM21" i="106"/>
  <c r="E101" i="139"/>
  <c r="E93" i="139"/>
  <c r="E85" i="139"/>
  <c r="E77" i="139"/>
  <c r="E69" i="139"/>
  <c r="E61" i="139"/>
  <c r="CK20" i="103"/>
  <c r="EY7" i="106"/>
  <c r="EY14" i="106"/>
  <c r="EY13" i="106"/>
  <c r="EY15" i="106"/>
  <c r="EY16" i="106"/>
  <c r="EY8" i="106"/>
  <c r="EY17" i="106"/>
  <c r="EY21" i="106"/>
  <c r="EY11" i="106"/>
  <c r="EY18" i="106"/>
  <c r="EY9" i="106"/>
  <c r="EY25" i="106"/>
  <c r="EY29" i="106"/>
  <c r="EY20" i="106"/>
  <c r="EY22" i="106"/>
  <c r="EY26" i="106"/>
  <c r="EY23" i="106"/>
  <c r="EY27" i="106"/>
  <c r="EU8" i="106"/>
  <c r="EU11" i="106"/>
  <c r="EU9" i="106"/>
  <c r="EU12" i="106"/>
  <c r="EU18" i="106"/>
  <c r="EU14" i="106"/>
  <c r="EU19" i="106"/>
  <c r="EU7" i="106"/>
  <c r="EU13" i="106"/>
  <c r="EU16" i="106"/>
  <c r="EU20" i="106"/>
  <c r="EU21" i="106"/>
  <c r="EU23" i="106"/>
  <c r="EU27" i="106"/>
  <c r="EU17" i="106"/>
  <c r="EU24" i="106"/>
  <c r="EU28" i="106"/>
  <c r="EU25" i="106"/>
  <c r="EU29" i="106"/>
  <c r="EQ7" i="106"/>
  <c r="EQ14" i="106"/>
  <c r="EQ11" i="106"/>
  <c r="EQ12" i="106"/>
  <c r="EQ16" i="106"/>
  <c r="EQ9" i="106"/>
  <c r="EQ13" i="106"/>
  <c r="EQ15" i="106"/>
  <c r="EQ17" i="106"/>
  <c r="EQ21" i="106"/>
  <c r="EQ18" i="106"/>
  <c r="EQ8" i="106"/>
  <c r="EQ25" i="106"/>
  <c r="EQ29" i="106"/>
  <c r="EQ19" i="106"/>
  <c r="EQ22" i="106"/>
  <c r="EQ26" i="106"/>
  <c r="EQ23" i="106"/>
  <c r="EQ27" i="106"/>
  <c r="EI7" i="106"/>
  <c r="EI8" i="106"/>
  <c r="EI11" i="106"/>
  <c r="EI15" i="106"/>
  <c r="EI12" i="106"/>
  <c r="EI13" i="106"/>
  <c r="EI14" i="106"/>
  <c r="EI17" i="106"/>
  <c r="EI9" i="106"/>
  <c r="EI18" i="106"/>
  <c r="EI19" i="106"/>
  <c r="EI22" i="106"/>
  <c r="EI26" i="106"/>
  <c r="EI30" i="106"/>
  <c r="EI23" i="106"/>
  <c r="EI27" i="106"/>
  <c r="EI24" i="106"/>
  <c r="EI28" i="106"/>
  <c r="EE9" i="106"/>
  <c r="EE13" i="106"/>
  <c r="EE8" i="106"/>
  <c r="EE15" i="106"/>
  <c r="EE7" i="106"/>
  <c r="EE11" i="106"/>
  <c r="EE16" i="106"/>
  <c r="EE20" i="106"/>
  <c r="EE14" i="106"/>
  <c r="EE17" i="106"/>
  <c r="EE12" i="106"/>
  <c r="EE24" i="106"/>
  <c r="EE28" i="106"/>
  <c r="EE21" i="106"/>
  <c r="EE25" i="106"/>
  <c r="EE19" i="106"/>
  <c r="EE22" i="106"/>
  <c r="EE26" i="106"/>
  <c r="EA7" i="106"/>
  <c r="EA8" i="106"/>
  <c r="EA11" i="106"/>
  <c r="EA15" i="106"/>
  <c r="EA17" i="106"/>
  <c r="EA12" i="106"/>
  <c r="EA13" i="106"/>
  <c r="EA14" i="106"/>
  <c r="EA18" i="106"/>
  <c r="EA19" i="106"/>
  <c r="EA21" i="106"/>
  <c r="EA22" i="106"/>
  <c r="EA26" i="106"/>
  <c r="EA30" i="106"/>
  <c r="EA20" i="106"/>
  <c r="EA23" i="106"/>
  <c r="EA27" i="106"/>
  <c r="EA9" i="106"/>
  <c r="EA16" i="106"/>
  <c r="EA24" i="106"/>
  <c r="EA28" i="106"/>
  <c r="DW7" i="106"/>
  <c r="DW14" i="106"/>
  <c r="DW15" i="106"/>
  <c r="DW16" i="106"/>
  <c r="DW8" i="106"/>
  <c r="DW9" i="106"/>
  <c r="DW17" i="106"/>
  <c r="DW21" i="106"/>
  <c r="DW11" i="106"/>
  <c r="DW13" i="106"/>
  <c r="DW18" i="106"/>
  <c r="DW25" i="106"/>
  <c r="DW29" i="106"/>
  <c r="DW22" i="106"/>
  <c r="DW26" i="106"/>
  <c r="DW12" i="106"/>
  <c r="DW23" i="106"/>
  <c r="DW27" i="106"/>
  <c r="DS12" i="106"/>
  <c r="DS13" i="106"/>
  <c r="DS21" i="106"/>
  <c r="DS23" i="106"/>
  <c r="DO7" i="106"/>
  <c r="DO14" i="106"/>
  <c r="DO11" i="106"/>
  <c r="DO12" i="106"/>
  <c r="DO16" i="106"/>
  <c r="DO15" i="106"/>
  <c r="DO17" i="106"/>
  <c r="DO21" i="106"/>
  <c r="DO18" i="106"/>
  <c r="DO8" i="106"/>
  <c r="DO9" i="106"/>
  <c r="DO25" i="106"/>
  <c r="DO29" i="106"/>
  <c r="DO19" i="106"/>
  <c r="DO20" i="106"/>
  <c r="DO22" i="106"/>
  <c r="DO26" i="106"/>
  <c r="DO23" i="106"/>
  <c r="DO27" i="106"/>
  <c r="DG17" i="106"/>
  <c r="DG18" i="106"/>
  <c r="DG16" i="106"/>
  <c r="DG20" i="106"/>
  <c r="ES45" i="106"/>
  <c r="EE45" i="106"/>
  <c r="DQ45" i="106"/>
  <c r="EU44" i="106"/>
  <c r="EG44" i="106"/>
  <c r="DE44" i="106"/>
  <c r="EW43" i="106"/>
  <c r="EO43" i="106"/>
  <c r="EI43" i="106"/>
  <c r="EA43" i="106"/>
  <c r="DU43" i="106"/>
  <c r="DM43" i="106"/>
  <c r="EY42" i="106"/>
  <c r="EQ42" i="106"/>
  <c r="EK42" i="106"/>
  <c r="EC42" i="106"/>
  <c r="DW42" i="106"/>
  <c r="DO42" i="106"/>
  <c r="DI42" i="106"/>
  <c r="ES41" i="106"/>
  <c r="EE41" i="106"/>
  <c r="DQ41" i="106"/>
  <c r="EU40" i="106"/>
  <c r="EG40" i="106"/>
  <c r="DS40" i="106"/>
  <c r="DE40" i="106"/>
  <c r="EW39" i="106"/>
  <c r="EO39" i="106"/>
  <c r="EI39" i="106"/>
  <c r="EA39" i="106"/>
  <c r="DU39" i="106"/>
  <c r="DM39" i="106"/>
  <c r="DG39" i="106"/>
  <c r="EY38" i="106"/>
  <c r="EQ38" i="106"/>
  <c r="EC38" i="106"/>
  <c r="DW38" i="106"/>
  <c r="DO38" i="106"/>
  <c r="DI38" i="106"/>
  <c r="ES37" i="106"/>
  <c r="EE37" i="106"/>
  <c r="DQ37" i="106"/>
  <c r="EU36" i="106"/>
  <c r="EG36" i="106"/>
  <c r="DE36" i="106"/>
  <c r="EW35" i="106"/>
  <c r="EO35" i="106"/>
  <c r="EI35" i="106"/>
  <c r="EA35" i="106"/>
  <c r="DU35" i="106"/>
  <c r="DM35" i="106"/>
  <c r="EY34" i="106"/>
  <c r="EQ34" i="106"/>
  <c r="EC34" i="106"/>
  <c r="DW34" i="106"/>
  <c r="DO34" i="106"/>
  <c r="DI34" i="106"/>
  <c r="ES33" i="106"/>
  <c r="EE33" i="106"/>
  <c r="DQ33" i="106"/>
  <c r="EU32" i="106"/>
  <c r="EG32" i="106"/>
  <c r="DS32" i="106"/>
  <c r="DE32" i="106"/>
  <c r="EW31" i="106"/>
  <c r="EO31" i="106"/>
  <c r="EI31" i="106"/>
  <c r="EA31" i="106"/>
  <c r="DU31" i="106"/>
  <c r="DM31" i="106"/>
  <c r="DG31" i="106"/>
  <c r="EY30" i="106"/>
  <c r="EE30" i="106"/>
  <c r="DW30" i="106"/>
  <c r="EQ28" i="106"/>
  <c r="DI28" i="106"/>
  <c r="EE27" i="106"/>
  <c r="DS26" i="106"/>
  <c r="EI25" i="106"/>
  <c r="DM25" i="106"/>
  <c r="EY24" i="106"/>
  <c r="EC24" i="106"/>
  <c r="EI21" i="106"/>
  <c r="DI19" i="106"/>
  <c r="DM16" i="106"/>
  <c r="DO13" i="106"/>
  <c r="EZ10" i="106"/>
  <c r="EW46" i="106"/>
  <c r="ES46" i="106"/>
  <c r="EO46" i="106"/>
  <c r="EG46" i="106"/>
  <c r="EC46" i="106"/>
  <c r="DU46" i="106"/>
  <c r="DQ46" i="106"/>
  <c r="DM46" i="106"/>
  <c r="EY45" i="106"/>
  <c r="EQ45" i="106"/>
  <c r="EC45" i="106"/>
  <c r="DW45" i="106"/>
  <c r="DO45" i="106"/>
  <c r="DI45" i="106"/>
  <c r="ES44" i="106"/>
  <c r="EE44" i="106"/>
  <c r="DQ44" i="106"/>
  <c r="EU43" i="106"/>
  <c r="EG43" i="106"/>
  <c r="DE43" i="106"/>
  <c r="EW42" i="106"/>
  <c r="EO42" i="106"/>
  <c r="EI42" i="106"/>
  <c r="EA42" i="106"/>
  <c r="DU42" i="106"/>
  <c r="DM42" i="106"/>
  <c r="EY41" i="106"/>
  <c r="EQ41" i="106"/>
  <c r="EC41" i="106"/>
  <c r="DW41" i="106"/>
  <c r="DO41" i="106"/>
  <c r="DI41" i="106"/>
  <c r="ES40" i="106"/>
  <c r="EE40" i="106"/>
  <c r="DQ40" i="106"/>
  <c r="EU39" i="106"/>
  <c r="EG39" i="106"/>
  <c r="DE39" i="106"/>
  <c r="EW38" i="106"/>
  <c r="EO38" i="106"/>
  <c r="EI38" i="106"/>
  <c r="EA38" i="106"/>
  <c r="DU38" i="106"/>
  <c r="DM38" i="106"/>
  <c r="EY37" i="106"/>
  <c r="EQ37" i="106"/>
  <c r="EC37" i="106"/>
  <c r="DW37" i="106"/>
  <c r="DO37" i="106"/>
  <c r="DI37" i="106"/>
  <c r="ES36" i="106"/>
  <c r="EE36" i="106"/>
  <c r="DQ36" i="106"/>
  <c r="EU35" i="106"/>
  <c r="EG35" i="106"/>
  <c r="DE35" i="106"/>
  <c r="EW34" i="106"/>
  <c r="EI34" i="106"/>
  <c r="EA34" i="106"/>
  <c r="DU34" i="106"/>
  <c r="EY33" i="106"/>
  <c r="EQ33" i="106"/>
  <c r="EC33" i="106"/>
  <c r="DW33" i="106"/>
  <c r="DO33" i="106"/>
  <c r="DI33" i="106"/>
  <c r="EE32" i="106"/>
  <c r="EU31" i="106"/>
  <c r="EG31" i="106"/>
  <c r="DE31" i="106"/>
  <c r="EU30" i="106"/>
  <c r="EW29" i="106"/>
  <c r="EI29" i="106"/>
  <c r="DW28" i="106"/>
  <c r="EA25" i="106"/>
  <c r="EQ24" i="106"/>
  <c r="EE23" i="106"/>
  <c r="EI20" i="106"/>
  <c r="EW7" i="106"/>
  <c r="EW8" i="106"/>
  <c r="EW11" i="106"/>
  <c r="EW15" i="106"/>
  <c r="EW17" i="106"/>
  <c r="EW18" i="106"/>
  <c r="EW9" i="106"/>
  <c r="EW10" i="106"/>
  <c r="EW12" i="106"/>
  <c r="EW14" i="106"/>
  <c r="EW19" i="106"/>
  <c r="EW13" i="106"/>
  <c r="EW20" i="106"/>
  <c r="EW22" i="106"/>
  <c r="EW26" i="106"/>
  <c r="EW30" i="106"/>
  <c r="EW6" i="106"/>
  <c r="EW21" i="106"/>
  <c r="EW23" i="106"/>
  <c r="EW27" i="106"/>
  <c r="EW16" i="106"/>
  <c r="EW24" i="106"/>
  <c r="EW28" i="106"/>
  <c r="ES9" i="106"/>
  <c r="ES13" i="106"/>
  <c r="ES6" i="106"/>
  <c r="ES8" i="106"/>
  <c r="ES14" i="106"/>
  <c r="ES7" i="106"/>
  <c r="ES11" i="106"/>
  <c r="ES12" i="106"/>
  <c r="ES16" i="106"/>
  <c r="ES20" i="106"/>
  <c r="ES15" i="106"/>
  <c r="ES17" i="106"/>
  <c r="ES10" i="106"/>
  <c r="ES24" i="106"/>
  <c r="ES28" i="106"/>
  <c r="ES18" i="106"/>
  <c r="ES25" i="106"/>
  <c r="ES19" i="106"/>
  <c r="ES22" i="106"/>
  <c r="ES26" i="106"/>
  <c r="EO7" i="106"/>
  <c r="EO8" i="106"/>
  <c r="EO11" i="106"/>
  <c r="EO15" i="106"/>
  <c r="EO9" i="106"/>
  <c r="EO10" i="106"/>
  <c r="EO13" i="106"/>
  <c r="EO17" i="106"/>
  <c r="EO6" i="106"/>
  <c r="EO18" i="106"/>
  <c r="EO19" i="106"/>
  <c r="EO14" i="106"/>
  <c r="EO22" i="106"/>
  <c r="EO26" i="106"/>
  <c r="EO30" i="106"/>
  <c r="EO16" i="106"/>
  <c r="EO23" i="106"/>
  <c r="EO27" i="106"/>
  <c r="EO12" i="106"/>
  <c r="EO20" i="106"/>
  <c r="EO21" i="106"/>
  <c r="EO24" i="106"/>
  <c r="EO28" i="106"/>
  <c r="EK17" i="106"/>
  <c r="EK6" i="106"/>
  <c r="EK25" i="106"/>
  <c r="EG8" i="106"/>
  <c r="EG11" i="106"/>
  <c r="EG9" i="106"/>
  <c r="EG12" i="106"/>
  <c r="EG18" i="106"/>
  <c r="EG15" i="106"/>
  <c r="EG19" i="106"/>
  <c r="EG7" i="106"/>
  <c r="EG10" i="106"/>
  <c r="EG16" i="106"/>
  <c r="EG20" i="106"/>
  <c r="EG6" i="106"/>
  <c r="EG23" i="106"/>
  <c r="EG27" i="106"/>
  <c r="EG13" i="106"/>
  <c r="EG24" i="106"/>
  <c r="EG28" i="106"/>
  <c r="EG14" i="106"/>
  <c r="EG17" i="106"/>
  <c r="EG21" i="106"/>
  <c r="EG25" i="106"/>
  <c r="EG29" i="106"/>
  <c r="EC7" i="106"/>
  <c r="EC14" i="106"/>
  <c r="EC6" i="106"/>
  <c r="EC9" i="106"/>
  <c r="EC11" i="106"/>
  <c r="EC16" i="106"/>
  <c r="EC17" i="106"/>
  <c r="EC21" i="106"/>
  <c r="EC12" i="106"/>
  <c r="EC13" i="106"/>
  <c r="EC18" i="106"/>
  <c r="EC25" i="106"/>
  <c r="EC29" i="106"/>
  <c r="EC15" i="106"/>
  <c r="EC19" i="106"/>
  <c r="EC22" i="106"/>
  <c r="EC26" i="106"/>
  <c r="EC8" i="106"/>
  <c r="EC20" i="106"/>
  <c r="EC23" i="106"/>
  <c r="EC27" i="106"/>
  <c r="DU7" i="106"/>
  <c r="DU8" i="106"/>
  <c r="DU11" i="106"/>
  <c r="DU15" i="106"/>
  <c r="DU9" i="106"/>
  <c r="DU17" i="106"/>
  <c r="DU10" i="106"/>
  <c r="DU13" i="106"/>
  <c r="DU18" i="106"/>
  <c r="DU12" i="106"/>
  <c r="DU14" i="106"/>
  <c r="DU19" i="106"/>
  <c r="DU16" i="106"/>
  <c r="DU22" i="106"/>
  <c r="DU26" i="106"/>
  <c r="DU30" i="106"/>
  <c r="DU21" i="106"/>
  <c r="DU23" i="106"/>
  <c r="DU27" i="106"/>
  <c r="DU6" i="106"/>
  <c r="DU20" i="106"/>
  <c r="DU24" i="106"/>
  <c r="DU28" i="106"/>
  <c r="DQ9" i="106"/>
  <c r="DQ13" i="106"/>
  <c r="DQ6" i="106"/>
  <c r="DQ8" i="106"/>
  <c r="DQ14" i="106"/>
  <c r="DQ7" i="106"/>
  <c r="DQ11" i="106"/>
  <c r="DQ12" i="106"/>
  <c r="DQ16" i="106"/>
  <c r="DQ20" i="106"/>
  <c r="DQ10" i="106"/>
  <c r="DQ15" i="106"/>
  <c r="DQ17" i="106"/>
  <c r="DQ21" i="106"/>
  <c r="DQ24" i="106"/>
  <c r="DQ28" i="106"/>
  <c r="DQ18" i="106"/>
  <c r="DQ25" i="106"/>
  <c r="DQ19" i="106"/>
  <c r="DQ22" i="106"/>
  <c r="DQ26" i="106"/>
  <c r="DM7" i="106"/>
  <c r="DM8" i="106"/>
  <c r="DM11" i="106"/>
  <c r="DM15" i="106"/>
  <c r="DM17" i="106"/>
  <c r="DM6" i="106"/>
  <c r="DM18" i="106"/>
  <c r="DM9" i="106"/>
  <c r="DM13" i="106"/>
  <c r="DM19" i="106"/>
  <c r="DM14" i="106"/>
  <c r="DM20" i="106"/>
  <c r="DM22" i="106"/>
  <c r="DM26" i="106"/>
  <c r="DM30" i="106"/>
  <c r="DM12" i="106"/>
  <c r="DM23" i="106"/>
  <c r="DM27" i="106"/>
  <c r="DM10" i="106"/>
  <c r="DM24" i="106"/>
  <c r="DM28" i="106"/>
  <c r="DI7" i="106"/>
  <c r="DI14" i="106"/>
  <c r="DI9" i="106"/>
  <c r="DI16" i="106"/>
  <c r="DI8" i="106"/>
  <c r="DI12" i="106"/>
  <c r="DI17" i="106"/>
  <c r="DI21" i="106"/>
  <c r="DI11" i="106"/>
  <c r="DI15" i="106"/>
  <c r="DI18" i="106"/>
  <c r="DI25" i="106"/>
  <c r="DI29" i="106"/>
  <c r="DI13" i="106"/>
  <c r="DI22" i="106"/>
  <c r="DI26" i="106"/>
  <c r="DI20" i="106"/>
  <c r="DI23" i="106"/>
  <c r="DI27" i="106"/>
  <c r="DE8" i="106"/>
  <c r="DE11" i="106"/>
  <c r="DE9" i="106"/>
  <c r="DE12" i="106"/>
  <c r="DE16" i="106"/>
  <c r="DE18" i="106"/>
  <c r="DE13" i="106"/>
  <c r="DE15" i="106"/>
  <c r="DE19" i="106"/>
  <c r="DE7" i="106"/>
  <c r="DE20" i="106"/>
  <c r="DE17" i="106"/>
  <c r="DE22" i="106"/>
  <c r="DE23" i="106"/>
  <c r="DE27" i="106"/>
  <c r="DE24" i="106"/>
  <c r="DE28" i="106"/>
  <c r="DE14" i="106"/>
  <c r="DE25" i="106"/>
  <c r="DE29" i="106"/>
  <c r="EW45" i="106"/>
  <c r="EO45" i="106"/>
  <c r="EI45" i="106"/>
  <c r="EA45" i="106"/>
  <c r="DU45" i="106"/>
  <c r="DM45" i="106"/>
  <c r="EY44" i="106"/>
  <c r="EQ44" i="106"/>
  <c r="EK44" i="106"/>
  <c r="EC44" i="106"/>
  <c r="DW44" i="106"/>
  <c r="DO44" i="106"/>
  <c r="DI44" i="106"/>
  <c r="ES43" i="106"/>
  <c r="EE43" i="106"/>
  <c r="DQ43" i="106"/>
  <c r="EU42" i="106"/>
  <c r="EG42" i="106"/>
  <c r="DS42" i="106"/>
  <c r="DE42" i="106"/>
  <c r="EW41" i="106"/>
  <c r="EO41" i="106"/>
  <c r="EI41" i="106"/>
  <c r="EA41" i="106"/>
  <c r="DU41" i="106"/>
  <c r="DM41" i="106"/>
  <c r="DG41" i="106"/>
  <c r="EY40" i="106"/>
  <c r="EQ40" i="106"/>
  <c r="EC40" i="106"/>
  <c r="DW40" i="106"/>
  <c r="DO40" i="106"/>
  <c r="DI40" i="106"/>
  <c r="ES39" i="106"/>
  <c r="EE39" i="106"/>
  <c r="DQ39" i="106"/>
  <c r="EU38" i="106"/>
  <c r="EG38" i="106"/>
  <c r="DE38" i="106"/>
  <c r="EW37" i="106"/>
  <c r="EO37" i="106"/>
  <c r="EI37" i="106"/>
  <c r="EA37" i="106"/>
  <c r="DU37" i="106"/>
  <c r="DM37" i="106"/>
  <c r="EY36" i="106"/>
  <c r="EQ36" i="106"/>
  <c r="EC36" i="106"/>
  <c r="DW36" i="106"/>
  <c r="DO36" i="106"/>
  <c r="DI36" i="106"/>
  <c r="ES35" i="106"/>
  <c r="EE35" i="106"/>
  <c r="DQ35" i="106"/>
  <c r="EU34" i="106"/>
  <c r="EG34" i="106"/>
  <c r="DS34" i="106"/>
  <c r="DE34" i="106"/>
  <c r="EW33" i="106"/>
  <c r="EO33" i="106"/>
  <c r="EI33" i="106"/>
  <c r="EA33" i="106"/>
  <c r="DU33" i="106"/>
  <c r="DM33" i="106"/>
  <c r="DG33" i="106"/>
  <c r="EY32" i="106"/>
  <c r="EQ32" i="106"/>
  <c r="EC32" i="106"/>
  <c r="DW32" i="106"/>
  <c r="DO32" i="106"/>
  <c r="DI32" i="106"/>
  <c r="ES31" i="106"/>
  <c r="EE31" i="106"/>
  <c r="DQ31" i="106"/>
  <c r="ES30" i="106"/>
  <c r="DQ30" i="106"/>
  <c r="DI30" i="106"/>
  <c r="ES29" i="106"/>
  <c r="EE29" i="106"/>
  <c r="DQ29" i="106"/>
  <c r="DO28" i="106"/>
  <c r="ES27" i="106"/>
  <c r="DQ27" i="106"/>
  <c r="EU26" i="106"/>
  <c r="EO25" i="106"/>
  <c r="DG25" i="106"/>
  <c r="DW24" i="106"/>
  <c r="EG22" i="106"/>
  <c r="ES21" i="106"/>
  <c r="EY19" i="106"/>
  <c r="DW19" i="106"/>
  <c r="EI16" i="106"/>
  <c r="DS15" i="106"/>
  <c r="EC10" i="106"/>
  <c r="EI10" i="106"/>
  <c r="DJ10" i="106"/>
  <c r="DX10" i="106"/>
  <c r="EM10" i="106"/>
  <c r="DW10" i="106"/>
  <c r="EZ6" i="106"/>
  <c r="DX6" i="106"/>
  <c r="DJ6" i="106"/>
  <c r="EQ6" i="106"/>
  <c r="EA6" i="106"/>
  <c r="DO6" i="106"/>
  <c r="K22" i="120"/>
  <c r="D51" i="139"/>
  <c r="E9" i="139" s="1"/>
  <c r="EQ10" i="106"/>
  <c r="EA10" i="106"/>
  <c r="EU6" i="106"/>
  <c r="EE6" i="106"/>
  <c r="EU10" i="106"/>
  <c r="EE10" i="106"/>
  <c r="DO10" i="106"/>
  <c r="EY6" i="106"/>
  <c r="EI6" i="106"/>
  <c r="DW6" i="106"/>
  <c r="DG14" i="106" l="1"/>
  <c r="EK14" i="106"/>
  <c r="DG42" i="106"/>
  <c r="DS43" i="106"/>
  <c r="DG28" i="106"/>
  <c r="DG26" i="106"/>
  <c r="DG12" i="106"/>
  <c r="DS29" i="106"/>
  <c r="DS16" i="106"/>
  <c r="DS11" i="106"/>
  <c r="DS31" i="106"/>
  <c r="DG30" i="106"/>
  <c r="DS20" i="106"/>
  <c r="DG37" i="106"/>
  <c r="DS38" i="106"/>
  <c r="DG29" i="106"/>
  <c r="DG34" i="106"/>
  <c r="EK37" i="106"/>
  <c r="EM29" i="106"/>
  <c r="DG35" i="106"/>
  <c r="DS36" i="106"/>
  <c r="DG24" i="106"/>
  <c r="DG21" i="106"/>
  <c r="DG15" i="106"/>
  <c r="DG10" i="106" s="1"/>
  <c r="DG46" i="106" s="1"/>
  <c r="DS25" i="106"/>
  <c r="DS7" i="106"/>
  <c r="DS8" i="106"/>
  <c r="DG36" i="106"/>
  <c r="DG44" i="106"/>
  <c r="DG20" i="103"/>
  <c r="DG43" i="106"/>
  <c r="DS44" i="106"/>
  <c r="DG9" i="106"/>
  <c r="DG19" i="106"/>
  <c r="DG11" i="106"/>
  <c r="DS28" i="106"/>
  <c r="DS19" i="106"/>
  <c r="DG40" i="106"/>
  <c r="DS37" i="106"/>
  <c r="DS45" i="106"/>
  <c r="DS35" i="106"/>
  <c r="DS9" i="106"/>
  <c r="DG45" i="106"/>
  <c r="DG27" i="106"/>
  <c r="DG13" i="106"/>
  <c r="DG8" i="106"/>
  <c r="DS24" i="106"/>
  <c r="DS14" i="106"/>
  <c r="DR20" i="104"/>
  <c r="DS46" i="106"/>
  <c r="DS17" i="106"/>
  <c r="DS6" i="106"/>
  <c r="DS10" i="106"/>
  <c r="EK30" i="106"/>
  <c r="EM15" i="106"/>
  <c r="EK28" i="106"/>
  <c r="EK22" i="106"/>
  <c r="DS22" i="106"/>
  <c r="DS30" i="106"/>
  <c r="DG38" i="106"/>
  <c r="DS39" i="106"/>
  <c r="DG23" i="106"/>
  <c r="DG22" i="106"/>
  <c r="DG7" i="106"/>
  <c r="DG6" i="106" s="1"/>
  <c r="DS27" i="106"/>
  <c r="DS18" i="106"/>
  <c r="DS41" i="106"/>
  <c r="EM11" i="106"/>
  <c r="EK32" i="106"/>
  <c r="EK29" i="106"/>
  <c r="EK21" i="106"/>
  <c r="EK7" i="106"/>
  <c r="EM6" i="106"/>
  <c r="EM25" i="106"/>
  <c r="EK24" i="106"/>
  <c r="EK20" i="106"/>
  <c r="EK35" i="106"/>
  <c r="EM12" i="106"/>
  <c r="EK40" i="106"/>
  <c r="EK13" i="106"/>
  <c r="EK38" i="106"/>
  <c r="EK18" i="106"/>
  <c r="EK12" i="106"/>
  <c r="EK45" i="106"/>
  <c r="EK46" i="106"/>
  <c r="CV20" i="103"/>
  <c r="EM9" i="106"/>
  <c r="EM27" i="106"/>
  <c r="EM35" i="106"/>
  <c r="EK39" i="106"/>
  <c r="EM33" i="106"/>
  <c r="EK15" i="106"/>
  <c r="EK19" i="106"/>
  <c r="EM43" i="106"/>
  <c r="EK36" i="106"/>
  <c r="EK23" i="106"/>
  <c r="EK11" i="106"/>
  <c r="EK8" i="106"/>
  <c r="EK34" i="106"/>
  <c r="EM17" i="106"/>
  <c r="FJ20" i="104"/>
  <c r="EK27" i="106"/>
  <c r="EK10" i="106"/>
  <c r="DR20" i="103"/>
  <c r="EM18" i="106"/>
  <c r="EK26" i="106"/>
  <c r="EK9" i="106"/>
  <c r="EK16" i="106"/>
  <c r="EK41" i="106"/>
  <c r="EM22" i="106"/>
  <c r="EM16" i="106"/>
  <c r="EM39" i="106"/>
  <c r="EK43" i="106"/>
  <c r="EK31" i="106"/>
  <c r="EM23" i="106"/>
  <c r="EM32" i="106"/>
  <c r="EM20" i="106"/>
  <c r="EM26" i="106"/>
  <c r="EM44" i="106"/>
  <c r="EM14" i="106"/>
  <c r="EM31" i="106"/>
  <c r="EM38" i="106"/>
  <c r="EM41" i="106"/>
  <c r="EM13" i="106"/>
  <c r="EM7" i="106"/>
  <c r="EM45" i="106"/>
  <c r="EM28" i="106"/>
  <c r="EM34" i="106"/>
  <c r="EM42" i="106"/>
  <c r="EM37" i="106"/>
  <c r="EM40" i="106"/>
  <c r="EM19" i="106"/>
  <c r="EM46" i="106"/>
  <c r="EM30" i="106"/>
  <c r="EM8" i="106"/>
  <c r="EM24" i="106"/>
  <c r="EM36" i="106"/>
  <c r="BZ20" i="103"/>
  <c r="DG20" i="104"/>
  <c r="DJ46" i="106"/>
  <c r="DK7" i="106" s="1"/>
  <c r="DK14" i="106"/>
  <c r="DK28" i="106"/>
  <c r="DK17" i="106"/>
  <c r="DK32" i="106"/>
  <c r="DK40" i="106"/>
  <c r="DK44" i="106"/>
  <c r="DK37" i="106"/>
  <c r="DK27" i="106"/>
  <c r="DK35" i="106"/>
  <c r="E6" i="139"/>
  <c r="E12" i="139"/>
  <c r="E16" i="139"/>
  <c r="E20" i="139"/>
  <c r="E24" i="139"/>
  <c r="E28" i="139"/>
  <c r="E32" i="139"/>
  <c r="E36" i="139"/>
  <c r="E40" i="139"/>
  <c r="E44" i="139"/>
  <c r="E47" i="139"/>
  <c r="E7" i="139"/>
  <c r="E13" i="139"/>
  <c r="E17" i="139"/>
  <c r="E21" i="139"/>
  <c r="E25" i="139"/>
  <c r="E29" i="139"/>
  <c r="E33" i="139"/>
  <c r="E37" i="139"/>
  <c r="E41" i="139"/>
  <c r="E45" i="139"/>
  <c r="E48" i="139"/>
  <c r="E51" i="139"/>
  <c r="E8" i="139"/>
  <c r="E10" i="139"/>
  <c r="E14" i="139"/>
  <c r="E18" i="139"/>
  <c r="E22" i="139"/>
  <c r="E26" i="139"/>
  <c r="E30" i="139"/>
  <c r="E34" i="139"/>
  <c r="E38" i="139"/>
  <c r="E42" i="139"/>
  <c r="E49" i="139"/>
  <c r="E11" i="139"/>
  <c r="E27" i="139"/>
  <c r="E43" i="139"/>
  <c r="E5" i="139"/>
  <c r="E15" i="139"/>
  <c r="E31" i="139"/>
  <c r="E19" i="139"/>
  <c r="E35" i="139"/>
  <c r="E46" i="139"/>
  <c r="E50" i="139"/>
  <c r="E23" i="139"/>
  <c r="E39" i="139"/>
  <c r="DK12" i="106"/>
  <c r="DK38" i="106"/>
  <c r="DX46" i="106"/>
  <c r="DY6" i="106" s="1"/>
  <c r="DE6" i="106"/>
  <c r="DE10" i="106"/>
  <c r="DI10" i="106"/>
  <c r="DI6" i="106"/>
  <c r="DI46" i="106" s="1"/>
  <c r="EZ46" i="106"/>
  <c r="FA6" i="106" s="1"/>
  <c r="DK31" i="106"/>
  <c r="DK39" i="106"/>
  <c r="DK30" i="106" l="1"/>
  <c r="DK29" i="106"/>
  <c r="DK43" i="106"/>
  <c r="DK45" i="106"/>
  <c r="DE46" i="106"/>
  <c r="DK36" i="106"/>
  <c r="DK16" i="106"/>
  <c r="DK19" i="106"/>
  <c r="DK33" i="106"/>
  <c r="DK11" i="106"/>
  <c r="DK26" i="106"/>
  <c r="DK21" i="106"/>
  <c r="DK20" i="106"/>
  <c r="FA10" i="106"/>
  <c r="DK34" i="106"/>
  <c r="DK18" i="106"/>
  <c r="DK23" i="106"/>
  <c r="DK25" i="106"/>
  <c r="DK15" i="106"/>
  <c r="DK42" i="106"/>
  <c r="DK9" i="106"/>
  <c r="DK8" i="106"/>
  <c r="DK41" i="106"/>
  <c r="DK22" i="106"/>
  <c r="DK24" i="106"/>
  <c r="DK13" i="106"/>
  <c r="DY10" i="106"/>
  <c r="DY7" i="106"/>
  <c r="DY13" i="106"/>
  <c r="DY15" i="106"/>
  <c r="DY16" i="106"/>
  <c r="DY20" i="106"/>
  <c r="DY17" i="106"/>
  <c r="DY24" i="106"/>
  <c r="DY28" i="106"/>
  <c r="DY26" i="106"/>
  <c r="DY41" i="106"/>
  <c r="DY21" i="106"/>
  <c r="DY46" i="106"/>
  <c r="DY33" i="106"/>
  <c r="DY37" i="106"/>
  <c r="DY32" i="106"/>
  <c r="DY36" i="106"/>
  <c r="DY40" i="106"/>
  <c r="DY44" i="106"/>
  <c r="DY22" i="106"/>
  <c r="DY45" i="106"/>
  <c r="DY25" i="106"/>
  <c r="DY23" i="106"/>
  <c r="DY14" i="106"/>
  <c r="DY9" i="106"/>
  <c r="DY8" i="106"/>
  <c r="DY35" i="106"/>
  <c r="DY31" i="106"/>
  <c r="DY38" i="106"/>
  <c r="DY30" i="106"/>
  <c r="DY27" i="106"/>
  <c r="DY11" i="106"/>
  <c r="DY19" i="106"/>
  <c r="DY12" i="106"/>
  <c r="DY34" i="106"/>
  <c r="DY43" i="106"/>
  <c r="DY18" i="106"/>
  <c r="DY42" i="106"/>
  <c r="DY39" i="106"/>
  <c r="DY29" i="106"/>
  <c r="FA7" i="106"/>
  <c r="FA13" i="106"/>
  <c r="FA15" i="106"/>
  <c r="FA16" i="106"/>
  <c r="FA20" i="106"/>
  <c r="FA24" i="106"/>
  <c r="FA28" i="106"/>
  <c r="FA17" i="106"/>
  <c r="FA22" i="106"/>
  <c r="FA46" i="106"/>
  <c r="FA45" i="106"/>
  <c r="FA21" i="106"/>
  <c r="FA26" i="106"/>
  <c r="FA32" i="106"/>
  <c r="FA36" i="106"/>
  <c r="FA40" i="106"/>
  <c r="FA44" i="106"/>
  <c r="FA33" i="106"/>
  <c r="FA37" i="106"/>
  <c r="FA41" i="106"/>
  <c r="FA39" i="106"/>
  <c r="FA35" i="106"/>
  <c r="FA38" i="106"/>
  <c r="FA30" i="106"/>
  <c r="FA27" i="106"/>
  <c r="FA12" i="106"/>
  <c r="FA31" i="106"/>
  <c r="FA29" i="106"/>
  <c r="FA25" i="106"/>
  <c r="FA18" i="106"/>
  <c r="FA8" i="106"/>
  <c r="FA9" i="106"/>
  <c r="FA23" i="106"/>
  <c r="FA19" i="106"/>
  <c r="FA42" i="106"/>
  <c r="FA34" i="106"/>
  <c r="FA43" i="106"/>
  <c r="FA11" i="106"/>
  <c r="FA14" i="106"/>
  <c r="DK10" i="106" l="1"/>
  <c r="DK46" i="106" s="1"/>
  <c r="DK6" i="106"/>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<sst xmlns="http://schemas.openxmlformats.org/spreadsheetml/2006/main" count="70746" uniqueCount="3309">
  <si>
    <t>Itaú Unibanco Holding S.A. - Planilha de Apoio</t>
  </si>
  <si>
    <t>Conforme Resolução BCB nº 54</t>
  </si>
  <si>
    <r>
      <rPr>
        <b/>
        <sz val="11"/>
        <color theme="1"/>
        <rFont val="Itau Display"/>
        <family val="2"/>
      </rPr>
      <t xml:space="preserve">KM1 </t>
    </r>
    <r>
      <rPr>
        <sz val="11"/>
        <color theme="1"/>
        <rFont val="Itau Display"/>
        <family val="2"/>
      </rPr>
      <t>- Informações Quantitativas sobre os Requerimentos Prudenciais</t>
    </r>
  </si>
  <si>
    <t>KM1 - Informações Quantitativas sobre os Requerimentos Prudenciais</t>
  </si>
  <si>
    <r>
      <rPr>
        <b/>
        <sz val="11"/>
        <color theme="1"/>
        <rFont val="Itau Display"/>
        <family val="2"/>
      </rPr>
      <t xml:space="preserve">OV1 </t>
    </r>
    <r>
      <rPr>
        <sz val="11"/>
        <color theme="1"/>
        <rFont val="Itau Display"/>
        <family val="2"/>
      </rPr>
      <t>- Visão Geral dos Ativos Ponderados pelo Risco – RWA</t>
    </r>
  </si>
  <si>
    <t>OV1 - Visão Geral dos Ativos Ponderados pelo Risco – RWA</t>
  </si>
  <si>
    <r>
      <rPr>
        <b/>
        <sz val="11"/>
        <color theme="1"/>
        <rFont val="Itau Display"/>
        <family val="2"/>
      </rPr>
      <t>OR1</t>
    </r>
    <r>
      <rPr>
        <sz val="11"/>
        <color theme="1"/>
        <rFont val="Itau Display"/>
        <family val="2"/>
      </rPr>
      <t>- Histórico de Perdas Operacionais</t>
    </r>
  </si>
  <si>
    <r>
      <rPr>
        <b/>
        <sz val="11"/>
        <color theme="1"/>
        <rFont val="Itau Display"/>
        <family val="2"/>
      </rPr>
      <t>OR2:</t>
    </r>
    <r>
      <rPr>
        <sz val="11"/>
        <color theme="1"/>
        <rFont val="Itau Display"/>
        <family val="2"/>
      </rPr>
      <t xml:space="preserve"> Composição do Indicador de Negócios (BI)</t>
    </r>
  </si>
  <si>
    <r>
      <rPr>
        <b/>
        <sz val="11"/>
        <color theme="1"/>
        <rFont val="Itau Display"/>
        <family val="2"/>
      </rPr>
      <t>OR3:</t>
    </r>
    <r>
      <rPr>
        <sz val="11"/>
        <color theme="1"/>
        <rFont val="Itau Display"/>
        <family val="2"/>
      </rPr>
      <t xml:space="preserve"> Requerimento de Capital para o Risco Operacional</t>
    </r>
  </si>
  <si>
    <r>
      <rPr>
        <b/>
        <sz val="11"/>
        <color theme="1"/>
        <rFont val="Itau Display"/>
        <family val="2"/>
      </rPr>
      <t>LI1</t>
    </r>
    <r>
      <rPr>
        <sz val="11"/>
        <color theme="1"/>
        <rFont val="Itau Display"/>
        <family val="2"/>
      </rPr>
      <t xml:space="preserve"> - Diferenças entre o escopo de consolidação contábil e o escopo de tratamento prudencial, bem como o detalhamento dos valores associados às categorias de risco </t>
    </r>
    <r>
      <rPr>
        <vertAlign val="superscript"/>
        <sz val="11"/>
        <color theme="1"/>
        <rFont val="Itau Display"/>
        <family val="2"/>
      </rPr>
      <t>1</t>
    </r>
  </si>
  <si>
    <t>LI1 - Diferenças entre o escopo de consolidação contábil e o escopo de tratamento prudencial, bem como o detalhamento dos valores associados às categorias de risco 1</t>
  </si>
  <si>
    <r>
      <rPr>
        <b/>
        <sz val="11"/>
        <color theme="1"/>
        <rFont val="Itau Display"/>
        <family val="2"/>
      </rPr>
      <t>LI2</t>
    </r>
    <r>
      <rPr>
        <sz val="11"/>
        <color theme="1"/>
        <rFont val="Itau Display"/>
        <family val="2"/>
      </rPr>
      <t xml:space="preserve"> - Principais causas das diferenças entre os valores considerados na regulamentação prudencial e os valores das exposições </t>
    </r>
    <r>
      <rPr>
        <vertAlign val="superscript"/>
        <sz val="11"/>
        <color theme="1"/>
        <rFont val="Itau Display"/>
        <family val="2"/>
      </rPr>
      <t>1</t>
    </r>
  </si>
  <si>
    <r>
      <rPr>
        <b/>
        <sz val="11"/>
        <color theme="1"/>
        <rFont val="Itau Display"/>
        <family val="2"/>
      </rPr>
      <t>PV1</t>
    </r>
    <r>
      <rPr>
        <sz val="11"/>
        <color theme="1"/>
        <rFont val="Itau Display"/>
        <family val="2"/>
      </rPr>
      <t xml:space="preserve"> - Ajustes Prudenciais (PVA)</t>
    </r>
    <r>
      <rPr>
        <vertAlign val="superscript"/>
        <sz val="11"/>
        <color theme="1"/>
        <rFont val="Itau Display"/>
        <family val="2"/>
      </rPr>
      <t xml:space="preserve"> 1</t>
    </r>
  </si>
  <si>
    <r>
      <rPr>
        <b/>
        <sz val="11"/>
        <color theme="1"/>
        <rFont val="Itau Display"/>
        <family val="2"/>
      </rPr>
      <t xml:space="preserve">CCA </t>
    </r>
    <r>
      <rPr>
        <sz val="11"/>
        <color theme="1"/>
        <rFont val="Itau Display"/>
        <family val="2"/>
      </rPr>
      <t>- Principais Características dos Instrumentos que compõe o Patrimônio de Referência (PR)</t>
    </r>
  </si>
  <si>
    <r>
      <rPr>
        <b/>
        <sz val="11"/>
        <color theme="1"/>
        <rFont val="Itau Display"/>
        <family val="2"/>
      </rPr>
      <t>CC1 -</t>
    </r>
    <r>
      <rPr>
        <sz val="11"/>
        <color theme="1"/>
        <rFont val="Itau Display"/>
        <family val="2"/>
      </rPr>
      <t xml:space="preserve"> Composição do Patrimônio de Referência (PR)</t>
    </r>
  </si>
  <si>
    <r>
      <rPr>
        <b/>
        <sz val="11"/>
        <color theme="1"/>
        <rFont val="Itau Display"/>
        <family val="2"/>
      </rPr>
      <t>CC2</t>
    </r>
    <r>
      <rPr>
        <sz val="11"/>
        <color theme="1"/>
        <rFont val="Itau Display"/>
        <family val="2"/>
      </rPr>
      <t xml:space="preserve"> - Conciliação do Patrimônio de Referência (PR) com o balanço patrimonial</t>
    </r>
  </si>
  <si>
    <t>CC2 - Conciliação do Patrimônio de Referência (PR) com o balanço patrimonial</t>
  </si>
  <si>
    <t>CC2 - Conciliação do Patrimônio de Referência (PR) com o balanço patrimonial (2020)</t>
  </si>
  <si>
    <r>
      <rPr>
        <b/>
        <sz val="11"/>
        <color theme="1"/>
        <rFont val="Itau Display"/>
        <family val="2"/>
      </rPr>
      <t>GSIB1</t>
    </r>
    <r>
      <rPr>
        <sz val="11"/>
        <color theme="1"/>
        <rFont val="Itau Display"/>
        <family val="2"/>
      </rPr>
      <t xml:space="preserve"> - Indicadores utilizados para caracterização de instituição financeira como sistemicamente importante em âmbito global (G-SIBs)</t>
    </r>
  </si>
  <si>
    <r>
      <rPr>
        <b/>
        <sz val="11"/>
        <color theme="1"/>
        <rFont val="Itau Display"/>
        <family val="2"/>
      </rPr>
      <t xml:space="preserve">CCyB1 </t>
    </r>
    <r>
      <rPr>
        <sz val="11"/>
        <color theme="1"/>
        <rFont val="Itau Display"/>
        <family val="2"/>
      </rPr>
      <t>- Distribuição geográfica das exposições ao risco de crédito consideradas no cálculo do ACPContracíclico</t>
    </r>
    <r>
      <rPr>
        <vertAlign val="superscript"/>
        <sz val="11"/>
        <color theme="1"/>
        <rFont val="Itau Display"/>
        <family val="2"/>
      </rPr>
      <t xml:space="preserve"> 1</t>
    </r>
  </si>
  <si>
    <r>
      <rPr>
        <b/>
        <sz val="11"/>
        <color theme="1"/>
        <rFont val="Itau Display"/>
        <family val="2"/>
      </rPr>
      <t xml:space="preserve">LR1 </t>
    </r>
    <r>
      <rPr>
        <sz val="11"/>
        <color theme="1"/>
        <rFont val="Itau Display"/>
        <family val="2"/>
      </rPr>
      <t>- Comparação entre informações das demonstrações financeiras e as utilizadas para apuração da Razão de Alavancagem (RA)</t>
    </r>
  </si>
  <si>
    <r>
      <rPr>
        <b/>
        <sz val="11"/>
        <color theme="1"/>
        <rFont val="Itau Display"/>
        <family val="2"/>
      </rPr>
      <t xml:space="preserve">LR2 </t>
    </r>
    <r>
      <rPr>
        <sz val="11"/>
        <color theme="1"/>
        <rFont val="Itau Display"/>
        <family val="2"/>
      </rPr>
      <t>- Informações Detalhadas sobre a Razão de Alavancagem</t>
    </r>
  </si>
  <si>
    <r>
      <rPr>
        <b/>
        <sz val="11"/>
        <color theme="1"/>
        <rFont val="Itau Display"/>
        <family val="2"/>
      </rPr>
      <t xml:space="preserve">LIQ1 </t>
    </r>
    <r>
      <rPr>
        <sz val="11"/>
        <color theme="1"/>
        <rFont val="Itau Display"/>
        <family val="2"/>
      </rPr>
      <t xml:space="preserve">- Indicador de Liquidez de Curto Prazo – LCR </t>
    </r>
  </si>
  <si>
    <r>
      <rPr>
        <b/>
        <sz val="11"/>
        <color theme="1"/>
        <rFont val="Itau Display"/>
        <family val="2"/>
      </rPr>
      <t xml:space="preserve">LIQ2 </t>
    </r>
    <r>
      <rPr>
        <sz val="11"/>
        <color theme="1"/>
        <rFont val="Itau Display"/>
        <family val="2"/>
      </rPr>
      <t xml:space="preserve">- Indicador Liquidez de Longo Prazo – NSFR </t>
    </r>
  </si>
  <si>
    <r>
      <rPr>
        <b/>
        <sz val="11"/>
        <color theme="1"/>
        <rFont val="Itau Display"/>
        <family val="2"/>
      </rPr>
      <t>NSFR</t>
    </r>
    <r>
      <rPr>
        <sz val="11"/>
        <color theme="1"/>
        <rFont val="Itau Display"/>
        <family val="2"/>
      </rPr>
      <t xml:space="preserve"> - Total dos Recursos Estáveis</t>
    </r>
  </si>
  <si>
    <r>
      <rPr>
        <b/>
        <sz val="11"/>
        <color theme="1"/>
        <rFont val="Itau Display"/>
        <family val="2"/>
      </rPr>
      <t xml:space="preserve">CR1 </t>
    </r>
    <r>
      <rPr>
        <sz val="11"/>
        <color theme="1"/>
        <rFont val="Itau Display"/>
        <family val="2"/>
      </rPr>
      <t>- Qualidade creditícia das exposições</t>
    </r>
    <r>
      <rPr>
        <vertAlign val="superscript"/>
        <sz val="11"/>
        <color theme="1"/>
        <rFont val="Itau Display"/>
        <family val="2"/>
      </rPr>
      <t xml:space="preserve"> 1</t>
    </r>
  </si>
  <si>
    <r>
      <rPr>
        <b/>
        <sz val="11"/>
        <color theme="1"/>
        <rFont val="Itau Display"/>
        <family val="2"/>
      </rPr>
      <t>CR2</t>
    </r>
    <r>
      <rPr>
        <sz val="11"/>
        <color theme="1"/>
        <rFont val="Itau Display"/>
        <family val="2"/>
      </rPr>
      <t xml:space="preserve"> - Mudanças no estoque de ativos problemáticos</t>
    </r>
    <r>
      <rPr>
        <vertAlign val="superscript"/>
        <sz val="11"/>
        <color theme="1"/>
        <rFont val="Itau Display"/>
        <family val="2"/>
      </rPr>
      <t xml:space="preserve"> 1</t>
    </r>
  </si>
  <si>
    <r>
      <rPr>
        <b/>
        <sz val="11"/>
        <color theme="1"/>
        <rFont val="Itau Display"/>
        <family val="2"/>
      </rPr>
      <t>CRB Setor</t>
    </r>
    <r>
      <rPr>
        <sz val="11"/>
        <color theme="1"/>
        <rFont val="Itau Display"/>
        <family val="2"/>
      </rPr>
      <t xml:space="preserve"> - Informações adicionais sobre a qualidade creditícia das exposições </t>
    </r>
    <r>
      <rPr>
        <vertAlign val="superscript"/>
        <sz val="11"/>
        <color theme="1"/>
        <rFont val="Itau Display"/>
        <family val="2"/>
      </rPr>
      <t>1</t>
    </r>
  </si>
  <si>
    <r>
      <rPr>
        <b/>
        <sz val="11"/>
        <color theme="1"/>
        <rFont val="Itau Display"/>
        <family val="2"/>
      </rPr>
      <t>CRB Setor Ativos Problemáticos</t>
    </r>
    <r>
      <rPr>
        <sz val="11"/>
        <color theme="1"/>
        <rFont val="Itau Display"/>
        <family val="2"/>
      </rPr>
      <t xml:space="preserve"> - Informações adicionais sobre a qualidade creditícia das exposições </t>
    </r>
    <r>
      <rPr>
        <vertAlign val="superscript"/>
        <sz val="11"/>
        <color theme="1"/>
        <rFont val="Itau Display"/>
        <family val="2"/>
      </rPr>
      <t>1</t>
    </r>
  </si>
  <si>
    <r>
      <rPr>
        <b/>
        <sz val="11"/>
        <color theme="1"/>
        <rFont val="Itau Display"/>
        <family val="2"/>
      </rPr>
      <t>CRB Prazo</t>
    </r>
    <r>
      <rPr>
        <sz val="11"/>
        <color theme="1"/>
        <rFont val="Itau Display"/>
        <family val="2"/>
      </rPr>
      <t xml:space="preserve"> - Informações adicionais sobre a qualidade creditícia das exposições</t>
    </r>
    <r>
      <rPr>
        <vertAlign val="superscript"/>
        <sz val="11"/>
        <color theme="1"/>
        <rFont val="Itau Display"/>
        <family val="2"/>
      </rPr>
      <t xml:space="preserve"> 1</t>
    </r>
  </si>
  <si>
    <r>
      <rPr>
        <b/>
        <sz val="11"/>
        <color theme="1"/>
        <rFont val="Itau Display"/>
        <family val="2"/>
      </rPr>
      <t>CRB Atraso</t>
    </r>
    <r>
      <rPr>
        <sz val="11"/>
        <color theme="1"/>
        <rFont val="Itau Display"/>
        <family val="2"/>
      </rPr>
      <t xml:space="preserve"> - Informações adicionais sobre a qualidade creditícia das exposições</t>
    </r>
    <r>
      <rPr>
        <vertAlign val="superscript"/>
        <sz val="11"/>
        <color theme="1"/>
        <rFont val="Itau Display"/>
        <family val="2"/>
      </rPr>
      <t xml:space="preserve"> 1</t>
    </r>
  </si>
  <si>
    <r>
      <rPr>
        <b/>
        <sz val="11"/>
        <color theme="1"/>
        <rFont val="Itau Display"/>
        <family val="2"/>
      </rPr>
      <t>CRB Região</t>
    </r>
    <r>
      <rPr>
        <sz val="11"/>
        <color theme="1"/>
        <rFont val="Itau Display"/>
        <family val="2"/>
      </rPr>
      <t xml:space="preserve"> - Informações adicionais sobre a qualidade creditícia das exposições ¹</t>
    </r>
  </si>
  <si>
    <r>
      <rPr>
        <b/>
        <sz val="11"/>
        <color theme="1"/>
        <rFont val="Itau Display"/>
        <family val="2"/>
      </rPr>
      <t>CRB Região Ativos Problemáticos -</t>
    </r>
    <r>
      <rPr>
        <sz val="11"/>
        <color theme="1"/>
        <rFont val="Itau Display"/>
        <family val="2"/>
      </rPr>
      <t xml:space="preserve"> Informações adicionais sobre a qualidade creditícia das exposições ¹</t>
    </r>
  </si>
  <si>
    <r>
      <rPr>
        <b/>
        <sz val="11"/>
        <color theme="1"/>
        <rFont val="Itau Display"/>
        <family val="2"/>
      </rPr>
      <t xml:space="preserve">CRB Maiores Devedores </t>
    </r>
    <r>
      <rPr>
        <sz val="11"/>
        <color theme="1"/>
        <rFont val="Itau Display"/>
        <family val="2"/>
      </rPr>
      <t>- Informações adicionais sobre a qualidade creditícia das exposições ¹</t>
    </r>
  </si>
  <si>
    <r>
      <rPr>
        <b/>
        <sz val="11"/>
        <color theme="1"/>
        <rFont val="Itau Display"/>
        <family val="2"/>
      </rPr>
      <t xml:space="preserve">CRB Reestruturadas </t>
    </r>
    <r>
      <rPr>
        <sz val="11"/>
        <color theme="1"/>
        <rFont val="Itau Display"/>
        <family val="2"/>
      </rPr>
      <t>- Informações adicionais sobre a qualidade creditícia das exposições ¹</t>
    </r>
  </si>
  <si>
    <r>
      <rPr>
        <b/>
        <sz val="11"/>
        <color theme="1"/>
        <rFont val="Itau Display"/>
        <family val="2"/>
      </rPr>
      <t xml:space="preserve">CR3 </t>
    </r>
    <r>
      <rPr>
        <sz val="11"/>
        <color theme="1"/>
        <rFont val="Itau Display"/>
        <family val="2"/>
      </rPr>
      <t>- Visão geral das técnicas de mitigação do risco de crédito ¹</t>
    </r>
  </si>
  <si>
    <r>
      <rPr>
        <b/>
        <sz val="11"/>
        <color theme="1"/>
        <rFont val="Itau Display"/>
        <family val="2"/>
      </rPr>
      <t xml:space="preserve">CR4 </t>
    </r>
    <r>
      <rPr>
        <sz val="11"/>
        <color theme="1"/>
        <rFont val="Itau Display"/>
        <family val="2"/>
      </rPr>
      <t>- Abordagem padronizada – exposições e efeitos da mitigação do risco de crédito ¹</t>
    </r>
  </si>
  <si>
    <t>CR4 - Abordagem padronizada – exposições e efeitos da mitigação do risco de crédito ¹</t>
  </si>
  <si>
    <r>
      <rPr>
        <b/>
        <sz val="11"/>
        <color theme="1"/>
        <rFont val="Itau Display"/>
        <family val="2"/>
      </rPr>
      <t xml:space="preserve">CR5 </t>
    </r>
    <r>
      <rPr>
        <sz val="11"/>
        <color theme="1"/>
        <rFont val="Itau Display"/>
        <family val="2"/>
      </rPr>
      <t>- Abordagem padronizada - exposições por contraparte e fator de ponderação de risco (FPR) ¹</t>
    </r>
  </si>
  <si>
    <t>CR5 - Abordagem padronizada - exposições por contraparte e fator de ponderação de risco (FPR) ¹</t>
  </si>
  <si>
    <r>
      <rPr>
        <b/>
        <sz val="11"/>
        <color theme="1"/>
        <rFont val="Itau Display"/>
        <family val="2"/>
      </rPr>
      <t>CR6</t>
    </r>
    <r>
      <rPr>
        <sz val="11"/>
        <color theme="1"/>
        <rFont val="Itau Display"/>
        <family val="2"/>
      </rPr>
      <t xml:space="preserve"> - IRB - Exposições ao risco de crédito por carteira e intervalos de PD</t>
    </r>
  </si>
  <si>
    <r>
      <rPr>
        <b/>
        <sz val="11"/>
        <color theme="1"/>
        <rFont val="Itau Display"/>
        <family val="2"/>
      </rPr>
      <t>CR7</t>
    </r>
    <r>
      <rPr>
        <sz val="11"/>
        <color theme="1"/>
        <rFont val="Itau Display"/>
        <family val="2"/>
      </rPr>
      <t xml:space="preserve"> - IRB - Efeitos da utilização de derivativos de crédito como instrumentos mitigadores do risco de crédito</t>
    </r>
  </si>
  <si>
    <r>
      <rPr>
        <b/>
        <sz val="11"/>
        <color theme="1"/>
        <rFont val="Itau Display"/>
        <family val="2"/>
      </rPr>
      <t>CR8</t>
    </r>
    <r>
      <rPr>
        <sz val="11"/>
        <color theme="1"/>
        <rFont val="Itau Display"/>
        <family val="2"/>
      </rPr>
      <t xml:space="preserve"> - Informações sobre as variações no RWACIRB</t>
    </r>
  </si>
  <si>
    <r>
      <rPr>
        <b/>
        <sz val="11"/>
        <color theme="1"/>
        <rFont val="Itau Display"/>
        <family val="2"/>
      </rPr>
      <t>CR9</t>
    </r>
    <r>
      <rPr>
        <sz val="11"/>
        <color theme="1"/>
        <rFont val="Itau Display"/>
        <family val="2"/>
      </rPr>
      <t xml:space="preserve"> - IRB - Comparação entre perdas estimadas e observadas (backtesting) do parâmetro PD por categoria, subcategoria e portfólio</t>
    </r>
  </si>
  <si>
    <r>
      <rPr>
        <b/>
        <sz val="11"/>
        <color theme="1"/>
        <rFont val="Itau Display"/>
        <family val="2"/>
      </rPr>
      <t>CMS1</t>
    </r>
    <r>
      <rPr>
        <sz val="11"/>
        <color theme="1"/>
        <rFont val="Itau Display"/>
        <family val="2"/>
      </rPr>
      <t xml:space="preserve"> - Comparação entre o RWA calculado na abordagem padronizada e na abordagem modelos internos por tipo de risco</t>
    </r>
  </si>
  <si>
    <r>
      <rPr>
        <b/>
        <sz val="11"/>
        <color theme="1"/>
        <rFont val="Itau Display"/>
        <family val="2"/>
      </rPr>
      <t>CMS2</t>
    </r>
    <r>
      <rPr>
        <sz val="11"/>
        <color theme="1"/>
        <rFont val="Itau Display"/>
        <family val="2"/>
      </rPr>
      <t xml:space="preserve"> - Comparação entre RWAcpad e RWAcirb por categoria, subcategoria e portfólio</t>
    </r>
  </si>
  <si>
    <r>
      <rPr>
        <b/>
        <sz val="11"/>
        <color theme="1"/>
        <rFont val="Itau Display"/>
        <family val="2"/>
      </rPr>
      <t xml:space="preserve">CCR1 </t>
    </r>
    <r>
      <rPr>
        <sz val="11"/>
        <color theme="1"/>
        <rFont val="Itau Display"/>
        <family val="2"/>
      </rPr>
      <t>- Análise das exposições ao risco de crédito de contraparte (CCR) por abordagem utilizada ¹</t>
    </r>
  </si>
  <si>
    <r>
      <rPr>
        <b/>
        <sz val="11"/>
        <color theme="1"/>
        <rFont val="Itau Display"/>
        <family val="2"/>
      </rPr>
      <t>CCR3</t>
    </r>
    <r>
      <rPr>
        <sz val="11"/>
        <color theme="1"/>
        <rFont val="Itau Display"/>
        <family val="2"/>
      </rPr>
      <t xml:space="preserve"> - Abordagem padronizada – segregação de exposições ao CCR por contraparte e por fator de ponderação de risco ¹</t>
    </r>
  </si>
  <si>
    <t>CCR3 - Abordagem padronizada – segregação de exposições ao CCR por contraparte e por fator de ponderação de risco ¹</t>
  </si>
  <si>
    <r>
      <rPr>
        <b/>
        <sz val="11"/>
        <color theme="1"/>
        <rFont val="Itau Display"/>
        <family val="2"/>
      </rPr>
      <t xml:space="preserve">CCR5 </t>
    </r>
    <r>
      <rPr>
        <sz val="11"/>
        <color theme="1"/>
        <rFont val="Itau Display"/>
        <family val="2"/>
      </rPr>
      <t>- Colaterais financeiros associados a exposições ao risco de crédito de contraparte ¹</t>
    </r>
  </si>
  <si>
    <r>
      <rPr>
        <b/>
        <sz val="11"/>
        <color theme="1"/>
        <rFont val="Itau Display"/>
        <family val="2"/>
      </rPr>
      <t xml:space="preserve">CCR6 </t>
    </r>
    <r>
      <rPr>
        <sz val="11"/>
        <color theme="1"/>
        <rFont val="Itau Display"/>
        <family val="2"/>
      </rPr>
      <t>- Informações sobre o risco de crédito de contraparte associado a derivativos de crédito ¹</t>
    </r>
  </si>
  <si>
    <r>
      <rPr>
        <b/>
        <sz val="11"/>
        <color theme="1"/>
        <rFont val="Itau Display"/>
        <family val="2"/>
      </rPr>
      <t xml:space="preserve">CCR8 </t>
    </r>
    <r>
      <rPr>
        <sz val="11"/>
        <color theme="1"/>
        <rFont val="Itau Display"/>
        <family val="2"/>
      </rPr>
      <t>- Informações sobre o risco de crédito de contraparte associado a exposições a contrapartes centrais ¹</t>
    </r>
  </si>
  <si>
    <t>CCR8 - Informações sobre o risco de crédito de contraparte associado a exposições a contrapartes centrais ¹</t>
  </si>
  <si>
    <r>
      <rPr>
        <b/>
        <sz val="11"/>
        <color theme="1"/>
        <rFont val="Itau Display"/>
        <family val="2"/>
      </rPr>
      <t>SEC1</t>
    </r>
    <r>
      <rPr>
        <sz val="11"/>
        <color theme="1"/>
        <rFont val="Itau Display"/>
        <family val="2"/>
      </rPr>
      <t xml:space="preserve"> - Exposições de securitização classificadas na carteira bancária ¹</t>
    </r>
  </si>
  <si>
    <r>
      <rPr>
        <b/>
        <sz val="11"/>
        <color theme="1"/>
        <rFont val="Itau Display"/>
        <family val="2"/>
      </rPr>
      <t>SEC4</t>
    </r>
    <r>
      <rPr>
        <sz val="11"/>
        <color theme="1"/>
        <rFont val="Itau Display"/>
        <family val="2"/>
      </rPr>
      <t xml:space="preserve"> - Exposições de securitização na carteira bancária e requerimentos de capital - instituição como investidora ¹</t>
    </r>
  </si>
  <si>
    <r>
      <rPr>
        <b/>
        <sz val="11"/>
        <color theme="1"/>
        <rFont val="Itau Display"/>
        <family val="2"/>
      </rPr>
      <t xml:space="preserve">MR1 </t>
    </r>
    <r>
      <rPr>
        <sz val="11"/>
        <color theme="1"/>
        <rFont val="Itau Display"/>
        <family val="2"/>
      </rPr>
      <t xml:space="preserve">- Abordagem Padronizada - Fatores de Risco Associados ao Risco de Mercado </t>
    </r>
  </si>
  <si>
    <r>
      <rPr>
        <b/>
        <sz val="11"/>
        <color theme="1"/>
        <rFont val="Itau Display"/>
        <family val="2"/>
      </rPr>
      <t xml:space="preserve">MR2 </t>
    </r>
    <r>
      <rPr>
        <sz val="11"/>
        <color theme="1"/>
        <rFont val="Itau Display"/>
        <family val="2"/>
      </rPr>
      <t>- Informações sobre as Variações do RWA</t>
    </r>
    <r>
      <rPr>
        <vertAlign val="subscript"/>
        <sz val="11"/>
        <color theme="1"/>
        <rFont val="Itau Display"/>
        <family val="2"/>
      </rPr>
      <t xml:space="preserve">MINT </t>
    </r>
  </si>
  <si>
    <r>
      <rPr>
        <b/>
        <sz val="11"/>
        <color theme="1"/>
        <rFont val="Itau Display"/>
        <family val="2"/>
      </rPr>
      <t xml:space="preserve">MR3 </t>
    </r>
    <r>
      <rPr>
        <sz val="11"/>
        <color theme="1"/>
        <rFont val="Itau Display"/>
        <family val="2"/>
      </rPr>
      <t>- Valores dos Modelos Internos de Risco de Mercado</t>
    </r>
  </si>
  <si>
    <r>
      <rPr>
        <b/>
        <sz val="11"/>
        <color theme="1"/>
        <rFont val="Itau Display"/>
        <family val="2"/>
      </rPr>
      <t>MR4</t>
    </r>
    <r>
      <rPr>
        <sz val="11"/>
        <color theme="1"/>
        <rFont val="Itau Display"/>
        <family val="2"/>
      </rPr>
      <t xml:space="preserve"> - Comparação das estimativas do VaR com os resultados efetivo e hipotético</t>
    </r>
  </si>
  <si>
    <r>
      <rPr>
        <b/>
        <sz val="11"/>
        <color theme="1"/>
        <rFont val="Itau Display"/>
        <family val="2"/>
      </rPr>
      <t xml:space="preserve">Derivativos </t>
    </r>
    <r>
      <rPr>
        <sz val="11"/>
        <color theme="1"/>
        <rFont val="Itau Display"/>
        <family val="2"/>
      </rPr>
      <t>- Evolução da Carteira de Derivativos</t>
    </r>
  </si>
  <si>
    <r>
      <rPr>
        <b/>
        <sz val="11"/>
        <color theme="1"/>
        <rFont val="Itau Display"/>
        <family val="2"/>
      </rPr>
      <t>IRRBB1</t>
    </r>
    <r>
      <rPr>
        <sz val="11"/>
        <color theme="1"/>
        <rFont val="Itau Display"/>
        <family val="2"/>
      </rPr>
      <t xml:space="preserve"> - Informações quantitativas sobre o IRRBB</t>
    </r>
  </si>
  <si>
    <t>IRRBB1 - Informações quantitativas sobre o IRRBB</t>
  </si>
  <si>
    <r>
      <rPr>
        <b/>
        <sz val="11"/>
        <color theme="1"/>
        <rFont val="Itau Display"/>
        <family val="2"/>
      </rPr>
      <t>REM1</t>
    </r>
    <r>
      <rPr>
        <sz val="11"/>
        <color theme="1"/>
        <rFont val="Itau Display"/>
        <family val="2"/>
      </rPr>
      <t xml:space="preserve"> - Remuneração atribuída durante o ano de referência</t>
    </r>
  </si>
  <si>
    <r>
      <rPr>
        <b/>
        <sz val="11"/>
        <color theme="1"/>
        <rFont val="Itau Display"/>
        <family val="2"/>
      </rPr>
      <t>REM3</t>
    </r>
    <r>
      <rPr>
        <sz val="11"/>
        <color theme="1"/>
        <rFont val="Itau Display"/>
        <family val="2"/>
      </rPr>
      <t xml:space="preserve"> - Remuneração diferida</t>
    </r>
  </si>
  <si>
    <t>¹ A partir do 1T21 as tabelas serão divulgadas trimestralmente.</t>
  </si>
  <si>
    <t xml:space="preserve">  </t>
  </si>
  <si>
    <t xml:space="preserve"> </t>
  </si>
  <si>
    <t>KM1: Informações Quantitativas sobre os Requerimentos Prudenciais</t>
  </si>
  <si>
    <t>Em R$ milhões</t>
  </si>
  <si>
    <r>
      <t>Capital regulamentar</t>
    </r>
    <r>
      <rPr>
        <b/>
        <strike/>
        <sz val="10"/>
        <rFont val="Itau Display"/>
        <family val="2"/>
      </rPr>
      <t xml:space="preserve"> </t>
    </r>
  </si>
  <si>
    <t>Capital Principal</t>
  </si>
  <si>
    <t>1a</t>
  </si>
  <si>
    <r>
      <t xml:space="preserve">Capital Principal corresponde à linha 1 deduzindo, conforme aplicável, o valor estabelecido pelo:
</t>
    </r>
    <r>
      <rPr>
        <i/>
        <sz val="10"/>
        <rFont val="Itau Display"/>
        <family val="2"/>
      </rPr>
      <t>- art. 4º, caput, inciso I, alínea “i”, e §§ 8º e 9º, da Resolução CMN nº 4.955, de 21 de outubro de 2021; ou
- art. 3º, caput, inciso I, alínea “i”, §§ 8º e 9º, da Resolução BCB nº 199, de 11 de março de 2022.</t>
    </r>
  </si>
  <si>
    <t>Nível I</t>
  </si>
  <si>
    <t>2a</t>
  </si>
  <si>
    <t>Nível I considerando a apuração do Capital Principal conforme linha 1a</t>
  </si>
  <si>
    <t>Patrimônio de Referência (PR)</t>
  </si>
  <si>
    <t>3a</t>
  </si>
  <si>
    <t>Patrimônio de Referência (PR) considerando a apuração do Capital Principal conforme linha 1a</t>
  </si>
  <si>
    <t>3b</t>
  </si>
  <si>
    <t>Excesso dos recursos aplicados no ativo permanente</t>
  </si>
  <si>
    <t>3b1</t>
  </si>
  <si>
    <t>Excesso dos recursos aplicados no ativo permanente considerando o PR conforme linha 3a</t>
  </si>
  <si>
    <t>3c</t>
  </si>
  <si>
    <t>Destaque do PR</t>
  </si>
  <si>
    <t xml:space="preserve">Ativos ponderados pelo risco (RWA) </t>
  </si>
  <si>
    <t>RWA total</t>
  </si>
  <si>
    <t>4b</t>
  </si>
  <si>
    <t>RWA corresponde à linha 4 deduzindo, conforme aplicável, o valor referente ao inciso XII do caput do art. 4º ponderado pelo Fator de Ponderação de Risco (FPR) estabelecido no art. 82-A, ambos os comandos da Resolução 229, de 12 de maio de 2022.</t>
  </si>
  <si>
    <t>Capital regulamentar como proporção do RWA</t>
  </si>
  <si>
    <t>Índice de Capital Principal (ICP)</t>
  </si>
  <si>
    <t>5a</t>
  </si>
  <si>
    <t>Índice de Capital Principal (ICP) considerando:
- Numerador: corresponde à linha 1a
- Denominador: corresponde à linha 4b</t>
  </si>
  <si>
    <r>
      <t xml:space="preserve">Índice de Nível 1 (%) </t>
    </r>
    <r>
      <rPr>
        <vertAlign val="superscript"/>
        <sz val="11"/>
        <rFont val="Itau Display"/>
        <family val="2"/>
      </rPr>
      <t>(3)</t>
    </r>
  </si>
  <si>
    <t>6a</t>
  </si>
  <si>
    <t>Índice de Nível 1, considerando:
- Numerador: corresponde à linha 2a
- Denominador: corresponde à linha 4b</t>
  </si>
  <si>
    <t>Índice de Basileia</t>
  </si>
  <si>
    <t>7a</t>
  </si>
  <si>
    <t>Índice de Basileia, considerando:
- Numerador: corresponde à linha 3a
- Denominador: corresponde à linha 4b</t>
  </si>
  <si>
    <t>Adicional de Capital Principal (ACP) como proporção do RWA</t>
  </si>
  <si>
    <t>Adicional de Conservação de Capital Principal - ACPConservação (%)</t>
  </si>
  <si>
    <r>
      <t xml:space="preserve">Adicional Contracíclico de Capital Principal - ACPContracíclico (%) </t>
    </r>
    <r>
      <rPr>
        <vertAlign val="superscript"/>
        <sz val="10"/>
        <rFont val="Itau Display"/>
        <family val="2"/>
      </rPr>
      <t>(1)</t>
    </r>
  </si>
  <si>
    <t xml:space="preserve">Adicional de Importância Sistêmica de Capital Principal - ACPSistêmico (%) </t>
  </si>
  <si>
    <r>
      <t xml:space="preserve">ACP total (%) </t>
    </r>
    <r>
      <rPr>
        <vertAlign val="superscript"/>
        <sz val="10"/>
        <rFont val="Itau Display"/>
        <family val="2"/>
      </rPr>
      <t>(2)</t>
    </r>
  </si>
  <si>
    <t>Margem excedente de Capital Principal (%)</t>
  </si>
  <si>
    <t>12a</t>
  </si>
  <si>
    <t>Margem excedente de Capital Principal (%) considerando o Capital Principal conforme linha 1a</t>
  </si>
  <si>
    <t>Razão de Alavancagem (RA)</t>
  </si>
  <si>
    <t>Exposição total</t>
  </si>
  <si>
    <t>13a</t>
  </si>
  <si>
    <t>Exposição total corresponde à linha 13 deduzindo, conforme aplicável, o valor referente ao inciso XII do caput do art. 4º da Resolução 229, de 12 de maio de 2022.</t>
  </si>
  <si>
    <t>RA (%)</t>
  </si>
  <si>
    <t>14a</t>
  </si>
  <si>
    <t>RA considerando:
i. Numerador: corresponde à linha 2a
ii. Denominador: corresponde à linha 13a</t>
  </si>
  <si>
    <t>Indicador Liquidez de Curto Prazo (LCR)</t>
  </si>
  <si>
    <t>Total de Ativos de Alta Liquidez (HQLA)</t>
  </si>
  <si>
    <t>Total de saídas líquidas de caixa</t>
  </si>
  <si>
    <t>LCR (%)</t>
  </si>
  <si>
    <t>Indicador de Liquidez de Longo Prazo (NSFR)</t>
  </si>
  <si>
    <t>Recursos estáveis disponíveis (ASF)</t>
  </si>
  <si>
    <t>Recursos estáveis requeridos (RSF)</t>
  </si>
  <si>
    <t>NSFR (%)</t>
  </si>
  <si>
    <t xml:space="preserve">1) ACPContracíclico é fixado pelas autoridades monetárias das jurisdições que o Banco Itaú possui exposição sendo as mais relevantes o Brasil, em que o Comitê de Estabilidade Financeira (Comef) define em zero (Comunicado BACEN nº 43.228/25), e o Chile, que está definido em 0,5%. </t>
  </si>
  <si>
    <t>2) As normas do BACEN estabelecem um Adicional de Capital Principal (ACP), correspondente à soma das parcelas ACPConservação, ACPContracíclico e ACPSistêmico, conforme definido na Resolução CMN 4.958.</t>
  </si>
  <si>
    <t>a</t>
  </si>
  <si>
    <t>b</t>
  </si>
  <si>
    <t>c</t>
  </si>
  <si>
    <t>d</t>
  </si>
  <si>
    <t>e</t>
  </si>
  <si>
    <t>Índice de Nível 1 (%)</t>
  </si>
  <si>
    <r>
      <rPr>
        <i/>
        <vertAlign val="superscript"/>
        <sz val="8"/>
        <rFont val="Itau Display"/>
        <family val="2"/>
      </rPr>
      <t>(1)</t>
    </r>
    <r>
      <rPr>
        <i/>
        <sz val="8"/>
        <rFont val="Itau Display"/>
        <family val="2"/>
      </rPr>
      <t xml:space="preserve"> ACP</t>
    </r>
    <r>
      <rPr>
        <i/>
        <vertAlign val="subscript"/>
        <sz val="8"/>
        <rFont val="Itau Display"/>
        <family val="2"/>
      </rPr>
      <t>Contracíclico</t>
    </r>
    <r>
      <rPr>
        <i/>
        <sz val="8"/>
        <rFont val="Itau Display"/>
        <family val="2"/>
      </rPr>
      <t xml:space="preserve"> é fixado pelo Comitê de Estabilidade Financeira (Comef) e atualmente está definido em zero (Comunicado BACEN nº 35.259/20). Na hipótese de elevação do requerimento, o novo percentual vigorará a partir de doze meses após a divulgação.</t>
    </r>
  </si>
  <si>
    <r>
      <rPr>
        <vertAlign val="superscript"/>
        <sz val="8"/>
        <rFont val="Itau Display"/>
        <family val="2"/>
      </rPr>
      <t>(1)</t>
    </r>
    <r>
      <rPr>
        <sz val="8"/>
        <rFont val="Itau Display"/>
        <family val="2"/>
      </rPr>
      <t xml:space="preserve"> ACPContracíclico é fixado pelas autoridades monetárias das jurisdições que o Banco Itaú possui exposição sendo as mais relevantes o Brasil, em que o Comitê de Estabilidade Financeira (Comef) define em zero (Comunicado BACEN nº 42.856/25), e o Chile, que está definido em 0,5%. </t>
    </r>
  </si>
  <si>
    <r>
      <rPr>
        <vertAlign val="superscript"/>
        <sz val="8"/>
        <rFont val="Itau Display"/>
        <family val="2"/>
      </rPr>
      <t>(2)</t>
    </r>
    <r>
      <rPr>
        <sz val="8"/>
        <rFont val="Itau Display"/>
        <family val="2"/>
      </rPr>
      <t xml:space="preserve"> As normas do BACEN estabelecem um Adicional de Capital Principal (ACP), correspondente à soma das parcelas ACPConservação, ACPContracíclico e ACPSistêmico, conforme definido na Resolução CMN 4.958.</t>
    </r>
  </si>
  <si>
    <t>OV1: Visão Geral dos Ativos Ponderados pelo Risco – RWA</t>
  </si>
  <si>
    <t>31/12/2023</t>
  </si>
  <si>
    <t>30/09/2023</t>
  </si>
  <si>
    <r>
      <t xml:space="preserve">30/06/2023 </t>
    </r>
    <r>
      <rPr>
        <b/>
        <vertAlign val="superscript"/>
        <sz val="10"/>
        <rFont val="Itau Display"/>
        <family val="2"/>
      </rPr>
      <t>(1)</t>
    </r>
  </si>
  <si>
    <t>Risco de crédito em sentido estrito</t>
  </si>
  <si>
    <t>Do qual: apurado por meio da abordagem padronizada</t>
  </si>
  <si>
    <t>Do qual: apurado por meio da abordagem IRB básica</t>
  </si>
  <si>
    <t>Do qual: apurado por meio da abordagem IRB avançada</t>
  </si>
  <si>
    <t>Risco de crédito de contraparte (CCR)</t>
  </si>
  <si>
    <t>Do qual: apurado mediante uso da abordagem SA-CCR</t>
  </si>
  <si>
    <t>Do qual: apurado mediante uso da abordagem CEM</t>
  </si>
  <si>
    <t>Do qual: outros</t>
  </si>
  <si>
    <t>Cotas de fundos não consolidados - ativos subjacentes identificados</t>
  </si>
  <si>
    <t>Cotas de fundos não consolidados - ativos subjacentes inferidos conforme regulamento do fundo</t>
  </si>
  <si>
    <t>Cotas de fundos não consolidados - ativos subjacentes não identificados</t>
  </si>
  <si>
    <t>Exposições de securitização contabilizadas na carteira bancária</t>
  </si>
  <si>
    <t>Risco de mercado</t>
  </si>
  <si>
    <r>
      <t>Do qual: requerimento calculado mediante abordagem padronizada (RWA</t>
    </r>
    <r>
      <rPr>
        <vertAlign val="subscript"/>
        <sz val="10"/>
        <rFont val="Itau Display"/>
        <family val="2"/>
      </rPr>
      <t>MPAD</t>
    </r>
    <r>
      <rPr>
        <sz val="10"/>
        <rFont val="Itau Display"/>
        <family val="2"/>
      </rPr>
      <t>)</t>
    </r>
  </si>
  <si>
    <r>
      <t>Do qual: requerimento calculado mediante modelo interno (RWA</t>
    </r>
    <r>
      <rPr>
        <vertAlign val="subscript"/>
        <sz val="10"/>
        <rFont val="Itau Display"/>
        <family val="2"/>
      </rPr>
      <t>MINT</t>
    </r>
    <r>
      <rPr>
        <sz val="10"/>
        <rFont val="Itau Display"/>
        <family val="2"/>
      </rPr>
      <t>)</t>
    </r>
  </si>
  <si>
    <r>
      <t xml:space="preserve">Risco operacional </t>
    </r>
    <r>
      <rPr>
        <b/>
        <vertAlign val="superscript"/>
        <sz val="10"/>
        <rFont val="Itau Display"/>
        <family val="2"/>
      </rPr>
      <t>(2)</t>
    </r>
  </si>
  <si>
    <t>Risco de Pagamentos (RWASP)</t>
  </si>
  <si>
    <t>NA</t>
  </si>
  <si>
    <t>Valores referentes às exposições não deduzidas no cálculo do PR</t>
  </si>
  <si>
    <t>Total</t>
  </si>
  <si>
    <r>
      <rPr>
        <vertAlign val="superscript"/>
        <sz val="8"/>
        <color theme="1"/>
        <rFont val="Itau Display"/>
        <family val="2"/>
      </rPr>
      <t>(1)</t>
    </r>
    <r>
      <rPr>
        <sz val="8"/>
        <color theme="1"/>
        <rFont val="Itau Display"/>
        <family val="2"/>
      </rPr>
      <t xml:space="preserve"> Para fins comparativos, a alocação do valor da parcela de RWA</t>
    </r>
    <r>
      <rPr>
        <vertAlign val="subscript"/>
        <sz val="8"/>
        <color theme="1"/>
        <rFont val="Itau Display"/>
        <family val="2"/>
      </rPr>
      <t>CVA</t>
    </r>
    <r>
      <rPr>
        <sz val="8"/>
        <color theme="1"/>
        <rFont val="Itau Display"/>
        <family val="2"/>
      </rPr>
      <t xml:space="preserve"> do histórico foi adaptada seguindo a Instrução Normativa BCB nº425/23.</t>
    </r>
  </si>
  <si>
    <r>
      <rPr>
        <vertAlign val="superscript"/>
        <sz val="8"/>
        <color theme="1"/>
        <rFont val="Itau Display"/>
        <family val="2"/>
      </rPr>
      <t>(2)</t>
    </r>
    <r>
      <rPr>
        <sz val="8"/>
        <color theme="1"/>
        <rFont val="Itau Display"/>
        <family val="2"/>
      </rPr>
      <t xml:space="preserve"> A parcela dos ativos ponderados pelo risco operacional mediante abordagem padronizada (RWAopad) é apurada de acordo com a Resolução BCB nº 356/2023 a partir de jan/25.</t>
    </r>
  </si>
  <si>
    <t>Nota: o requerimento mínimo de PR é equivalente a 8% do RWA.</t>
  </si>
  <si>
    <t>RWA</t>
  </si>
  <si>
    <t>30/06/2022</t>
  </si>
  <si>
    <t>31/03/2022</t>
  </si>
  <si>
    <t>31/12/2021</t>
  </si>
  <si>
    <t>Risco de Crédito - tratamento mediante abordagem padronizada</t>
  </si>
  <si>
    <t>Do qual: mediante abordagem padronizada para risco de crédito de contraparte (SA-CCR)</t>
  </si>
  <si>
    <t>Do qual: mediante uso da abordagem CEM</t>
  </si>
  <si>
    <t>Do qual: mediante demais abordagens</t>
  </si>
  <si>
    <t>Acréscimo relativo ao ajuste associado à variação do valor dos derivativos em decorrência de variação da qualidade creditícia da contraparte (CVA)</t>
  </si>
  <si>
    <t>Exposições de securitização - requerimento calculado mediante abordagem padronizada</t>
  </si>
  <si>
    <t>Risco operacional</t>
  </si>
  <si>
    <t>OR1: Histórico de Perdas Operacionais</t>
  </si>
  <si>
    <t>T</t>
  </si>
  <si>
    <t>T-1</t>
  </si>
  <si>
    <t>T-2</t>
  </si>
  <si>
    <t>T-3</t>
  </si>
  <si>
    <t>T-4</t>
  </si>
  <si>
    <t>T-5</t>
  </si>
  <si>
    <t>T-6</t>
  </si>
  <si>
    <t>T-7</t>
  </si>
  <si>
    <t>T-8</t>
  </si>
  <si>
    <t>T-9</t>
  </si>
  <si>
    <t>Média dos últimos 10 períodos anuais</t>
  </si>
  <si>
    <t>Com limiar de R$ 100.000,00 (cem mil reais)</t>
  </si>
  <si>
    <t/>
  </si>
  <si>
    <t>Valor de perda liquida</t>
  </si>
  <si>
    <t>Número de eventos de perda operacional</t>
  </si>
  <si>
    <t>Valor total de perdas operacionais da base de perda</t>
  </si>
  <si>
    <t>Número de eventos de perda descartados</t>
  </si>
  <si>
    <t>Valor de perda líquida considerado eventos descartados</t>
  </si>
  <si>
    <t>Com limiar de R$500.000,00 (quinhentos mil reais)</t>
  </si>
  <si>
    <t>3.03</t>
  </si>
  <si>
    <t>2.84</t>
  </si>
  <si>
    <t>Detalhes do cálculo do RWAopad</t>
  </si>
  <si>
    <t>Limiar de perda utilizado no cálculo do ILM: R$ 100.000,00 (cem mil reais) ou R$ 500.000,00 (quinhentos mil reais)</t>
  </si>
  <si>
    <t>OR2: Composição do Indicador de Negócios (BI)</t>
  </si>
  <si>
    <t>BI e componentes</t>
  </si>
  <si>
    <t>Componente de juros, arrendamento mercantil e participações (ILDC)</t>
  </si>
  <si>
    <t>Receita de juros e arrendamento mercantil (II)</t>
  </si>
  <si>
    <t>Despesa de juros e arrendamento mercantil (IE)</t>
  </si>
  <si>
    <t>Ativos geradores de juros (IEA)</t>
  </si>
  <si>
    <t>Receitas de participações (DI)</t>
  </si>
  <si>
    <t>Componente de serviços (SC)</t>
  </si>
  <si>
    <t>Receita de serviços (FI)</t>
  </si>
  <si>
    <t>Despesa de serviços (FE)</t>
  </si>
  <si>
    <t>Outras receitais operacionais (OOI)</t>
  </si>
  <si>
    <t>Outras despesas operacionais (OOE)</t>
  </si>
  <si>
    <t>Componente Financeiro (FC)</t>
  </si>
  <si>
    <t>Resultado líquido da carteira de negociação (NTB)</t>
  </si>
  <si>
    <t>Resultado líquido da carteira bancária (NBB)</t>
  </si>
  <si>
    <t>Indicador de Negócios (BI)</t>
  </si>
  <si>
    <t>Indicador de Negócios Ponderado (BIC)</t>
  </si>
  <si>
    <t>Divulgação relativa ao BI</t>
  </si>
  <si>
    <t>Receitas referentes a serviços de pagamento excluídos do SC</t>
  </si>
  <si>
    <t>Despesas referentes a serviços de pagamento excluídos SC</t>
  </si>
  <si>
    <t>OR3: Requerimento de Capital para o Risco Operacional</t>
  </si>
  <si>
    <t>31/12/2025</t>
  </si>
  <si>
    <t>Multiplicador de Perda Internas (ILM)</t>
  </si>
  <si>
    <t>Requerimento de capital para risco operacional</t>
  </si>
  <si>
    <t>RWAopad</t>
  </si>
  <si>
    <t>LI1: Diferenças entre o escopo de  consolidação contábil e o escopo de tratamento prudencial, bem como o  detalhamento dos valores associados às categorias de risco</t>
  </si>
  <si>
    <t>Em R$  milhões, ao final do período</t>
  </si>
  <si>
    <t>Valores reportados nas demonstrações financeiras</t>
  </si>
  <si>
    <t>Valores considerados na regulamentação prudencial</t>
  </si>
  <si>
    <t>Valores considerados  na regulamentação prudencial por categoria</t>
  </si>
  <si>
    <t>Sujeitos ao risco de crédito</t>
  </si>
  <si>
    <t>Sujeitos ao risco de crédito de  contraparte</t>
  </si>
  <si>
    <t>Sujeitos ao  arcabouço de    securitização</t>
  </si>
  <si>
    <t>Sujeitos ao risco de mercado</t>
  </si>
  <si>
    <t>Itens desconsiderados na apuração dos requerimentos mínimos de PR ou deduzidos na apuração do PR</t>
  </si>
  <si>
    <t>Ativo</t>
  </si>
  <si>
    <t>Circulante e Não Circulante</t>
  </si>
  <si>
    <t>Disponibilidades</t>
  </si>
  <si>
    <t>Aplicações Interfinanceiras de Liquidez</t>
  </si>
  <si>
    <t>Títulos e Valores Mobiliários</t>
  </si>
  <si>
    <t>Derivativos</t>
  </si>
  <si>
    <t>Operações com Característica de Concessão de Crédito</t>
  </si>
  <si>
    <t>Relações Interfinanceiras e Interdependências</t>
  </si>
  <si>
    <t>Ativos Fiscais Correntes e Diferidos</t>
  </si>
  <si>
    <t>Outros Ativos</t>
  </si>
  <si>
    <t>Permanente</t>
  </si>
  <si>
    <t>Investimentos</t>
  </si>
  <si>
    <t>Imobilizado de Uso</t>
  </si>
  <si>
    <t>Imobilizado de Arrendamento</t>
  </si>
  <si>
    <t>Ágio e Intangível</t>
  </si>
  <si>
    <t>Total do Ativo</t>
  </si>
  <si>
    <t>Passivo</t>
  </si>
  <si>
    <t>Depósitos</t>
  </si>
  <si>
    <t>Captações no Mercado Aberto</t>
  </si>
  <si>
    <t>Instrumentos de Dívida</t>
  </si>
  <si>
    <t>Obrigações por Empréstimos e Repasses</t>
  </si>
  <si>
    <t>Provisões para Garantias Financeiras, Compromissos de Crédito e Créditos a Liberar</t>
  </si>
  <si>
    <t>Provisões Técnicas de Seguros, Previdência e Capitalização</t>
  </si>
  <si>
    <t>Demais Provisões</t>
  </si>
  <si>
    <t>Obrigações Fiscais Correntes e Diferidas</t>
  </si>
  <si>
    <t>Outros Passivos</t>
  </si>
  <si>
    <t>Total do Passivo</t>
  </si>
  <si>
    <t>Circulante e Realizável a Longo Prazo</t>
  </si>
  <si>
    <t>Títulos e Valores Mobiliários e Instrumentos Financeiros Derivativos</t>
  </si>
  <si>
    <t>Relações Interfinanceiras</t>
  </si>
  <si>
    <t>Relações Interdependências</t>
  </si>
  <si>
    <t>Operações de Crédito, Arrendamento Mercantil Financeiro e Outros Créditos</t>
  </si>
  <si>
    <t>Outros Créditos</t>
  </si>
  <si>
    <t>Ativos Fiscais Diferidos</t>
  </si>
  <si>
    <t>Diversos</t>
  </si>
  <si>
    <t>Outros Valores e Bens</t>
  </si>
  <si>
    <t>Ágio baseado em expectativa de rentabilidade futura</t>
  </si>
  <si>
    <t>Ativos Intangíveis</t>
  </si>
  <si>
    <t>Outros</t>
  </si>
  <si>
    <t>Circulante e Exigível a Longo Prazo</t>
  </si>
  <si>
    <t>Recursos de Aceites e Emissão de Títulos</t>
  </si>
  <si>
    <t>Instrumentos Financeiros Derivativos</t>
  </si>
  <si>
    <t>Provisões</t>
  </si>
  <si>
    <t>Provisões para Garantias Financeiras Prestadas</t>
  </si>
  <si>
    <t>Outras Obrigações</t>
  </si>
  <si>
    <t>Obrigações Fiscais Diferidas</t>
  </si>
  <si>
    <t>Diversas</t>
  </si>
  <si>
    <r>
      <t xml:space="preserve">Resultados de Exercícios Futuros </t>
    </r>
    <r>
      <rPr>
        <b/>
        <vertAlign val="superscript"/>
        <sz val="10"/>
        <color theme="1"/>
        <rFont val="Itau Display"/>
        <family val="2"/>
      </rPr>
      <t>(1)</t>
    </r>
  </si>
  <si>
    <r>
      <rPr>
        <vertAlign val="superscript"/>
        <sz val="8"/>
        <color theme="1"/>
        <rFont val="Itau Display"/>
        <family val="2"/>
      </rPr>
      <t>(1)</t>
    </r>
    <r>
      <rPr>
        <sz val="8"/>
        <color theme="1"/>
        <rFont val="Itau Display"/>
        <family val="2"/>
      </rPr>
      <t xml:space="preserve"> A partir de Junho/22, essa linha não é mais publicada.</t>
    </r>
  </si>
  <si>
    <t>LI2: Principais causas das diferenças entre os  valores considerados na regulamentação prudencial e os valores das exposições</t>
  </si>
  <si>
    <t>Valores</t>
  </si>
  <si>
    <t>Sujeitos ao risco de crédito de contraparte</t>
  </si>
  <si>
    <t>Sujeitos ao  arcabouço de securitização</t>
  </si>
  <si>
    <t>Sujeitos ao risco  de crédito</t>
  </si>
  <si>
    <t>Sujeitos ao risco  de crédito de contraparte</t>
  </si>
  <si>
    <t>Sujeitos ao risco  de mercado</t>
  </si>
  <si>
    <t>Total de ativos considerados na regulamentação prudencial</t>
  </si>
  <si>
    <t>Total de passivos considerados na regulamentação prudencial</t>
  </si>
  <si>
    <t>Valor líquido considerado na regulamentação prudencial</t>
  </si>
  <si>
    <t>Exposições não contabilizadas no balanço patrimonial</t>
  </si>
  <si>
    <t>Diferenças no apreçamento de instrumentos financeiros</t>
  </si>
  <si>
    <t>Outras diferenças</t>
  </si>
  <si>
    <t>Exposições consideradas para fins prudenciais</t>
  </si>
  <si>
    <t>PV1: Ajustes prudenciais (PVA)</t>
  </si>
  <si>
    <t>em R$ milhões</t>
  </si>
  <si>
    <t>Ações</t>
  </si>
  <si>
    <t>Taxa de juros</t>
  </si>
  <si>
    <t>Câmbio</t>
  </si>
  <si>
    <t>Crédito</t>
  </si>
  <si>
    <t>Mercadorias</t>
  </si>
  <si>
    <t>Do qual: na carteira de  negociação</t>
  </si>
  <si>
    <t>Do qual: na carteira bancária</t>
  </si>
  <si>
    <t>Incerteza sobre o custo de liquidação das posições, dos quais:</t>
  </si>
  <si>
    <t>Custo de liquidação das posições</t>
  </si>
  <si>
    <t>Concentração de mercado</t>
  </si>
  <si>
    <t>Risco de pagamento antecipado</t>
  </si>
  <si>
    <t>Risco de modelo</t>
  </si>
  <si>
    <t>Custos efetivos de aplicação e captação de recursos</t>
  </si>
  <si>
    <t>Spread de risco de crédito</t>
  </si>
  <si>
    <t>Custos administrativos futuros</t>
  </si>
  <si>
    <t>Versões Anteriores:</t>
  </si>
  <si>
    <t>Principais Características dos Instrumentos que compõe o Patrimônio de Referência (PR)</t>
  </si>
  <si>
    <t>Emissor</t>
  </si>
  <si>
    <t>Identificador único (ex.: Cusip, Isin ou identificador Bloomberg para colocação privada)</t>
  </si>
  <si>
    <t>Lei aplicável ao instrumento</t>
  </si>
  <si>
    <t>Tratamento temporário de que trata o art. 28 da Resolução nº 4.192, de 2013</t>
  </si>
  <si>
    <t>Tratamento após o tratamento temporário de que trata a linha anterior</t>
  </si>
  <si>
    <t>Elegibilidade para a instituição individual/conglomerado/conglomerado e instituição individual</t>
  </si>
  <si>
    <t>Tipo de instrumento</t>
  </si>
  <si>
    <t>Valor reconhecido no PR (R$mil)</t>
  </si>
  <si>
    <t>Valor de face do instrumento (em R$ mil)</t>
  </si>
  <si>
    <t>Classificação contábil</t>
  </si>
  <si>
    <t>Data original de emissão</t>
  </si>
  <si>
    <t>Perpétuo ou com vencimento</t>
  </si>
  <si>
    <t>Data original de vencimento</t>
  </si>
  <si>
    <t>Opção de resgate ou recompra</t>
  </si>
  <si>
    <t>(1) Data de resgate ou recompra</t>
  </si>
  <si>
    <t>(2) Datas de resgate ou recompra condicionadas</t>
  </si>
  <si>
    <t>(3) Valor de resgate ou recompra (em R$ mil)</t>
  </si>
  <si>
    <t>Datas de resgate ou recompra subsequentes, se aplicável</t>
  </si>
  <si>
    <t>Remuneração ou dividendos fixos ou variáveis</t>
  </si>
  <si>
    <t>Taxa de remuneração e índice referenciado</t>
  </si>
  <si>
    <t>Possibilidade de suspensão de pagamento de dividendos</t>
  </si>
  <si>
    <t>Completa discricionariedade, discricionariedade parcial ou mandatório</t>
  </si>
  <si>
    <t>Existência de cláusulas que alterem prazos ou condições de remuneração pactuados ou outro incentivo para resgate</t>
  </si>
  <si>
    <t>Cumulativo ou não cumulativo</t>
  </si>
  <si>
    <t>Conversível ou não conversível em ações</t>
  </si>
  <si>
    <t>Se conversível, em quais situações</t>
  </si>
  <si>
    <t>Se conversível, totalmente ou parcialmente</t>
  </si>
  <si>
    <t>Se conversível, taxa de conversão</t>
  </si>
  <si>
    <t>Se conversível, conversão obrigatória ou opcional</t>
  </si>
  <si>
    <t>Se conversível, especificar para qual tipo de instrumento</t>
  </si>
  <si>
    <t>Se conversível, especificar o emissor do instrumento para o qual pode ser convertido</t>
  </si>
  <si>
    <t>Características para a extinção do instrumento</t>
  </si>
  <si>
    <t>Se extinguível, em quais situações</t>
  </si>
  <si>
    <t>Se extinguível, totalmente ou parcialmente</t>
  </si>
  <si>
    <t>Se extinguível, permanentemente ou temporariamente</t>
  </si>
  <si>
    <t>Tipo de Subordinação</t>
  </si>
  <si>
    <t>Posição na hierarquia de subordinação em caso de liquidação (especifica o tipo de instrumento de ordem imediatamente superior)</t>
  </si>
  <si>
    <t>Possui características que não serão aceitas após o tratamento temporário de que trata o art. 28 da Resolução nº 4.192, de 2013</t>
  </si>
  <si>
    <t>Se sim, especificar as características de que trata a linha anterior</t>
  </si>
  <si>
    <t>Itaú Unibanco Holding S.A.</t>
  </si>
  <si>
    <t>LFSN20008ZL</t>
  </si>
  <si>
    <t>Instrumento de dívida: Lei Brasileira 12.249 de 11 de Junho de 2010 / Resolução CMN 4.733 de 27 de junho de 2019 / Núcleo de Subordinação: Resolução CMN 4.192 de 1 de março de 2013</t>
  </si>
  <si>
    <t>Nível II</t>
  </si>
  <si>
    <t>Conglomerado</t>
  </si>
  <si>
    <t>Letra Financeira</t>
  </si>
  <si>
    <t>Passivo – custo amortizado</t>
  </si>
  <si>
    <t>Com Vencimento</t>
  </si>
  <si>
    <t>Sim</t>
  </si>
  <si>
    <t>Não</t>
  </si>
  <si>
    <t>Variável</t>
  </si>
  <si>
    <t>100% do IPCA+4,64%</t>
  </si>
  <si>
    <t>Mandatório</t>
  </si>
  <si>
    <t>Não conversível</t>
  </si>
  <si>
    <t>Serão extintos nas situações previstas no art. 20, inciso X, da Resolução CMN 4.192, de 01/03/2013.</t>
  </si>
  <si>
    <t>Pode ser extinto em sua totalidade ou parcialmente</t>
  </si>
  <si>
    <t>Contratual</t>
  </si>
  <si>
    <t>Subordinado ao pagamento dos demais passivos da instituição emitente, com exceção do pagamento dos elementos que compõem o Capital Principal e o Capital Complementar</t>
  </si>
  <si>
    <t>LFSC190005O</t>
  </si>
  <si>
    <t>Instrumento de dívida: Lei Brasileira / Resolução CMN 4.123 de 23 de agosto de 2012 / Núcleo de Subordinação: Resolução CMN 4.192 de 1 de março de 2013</t>
  </si>
  <si>
    <t>Capital Complementar</t>
  </si>
  <si>
    <t xml:space="preserve">Perpétuo </t>
  </si>
  <si>
    <t>Sem vencimento</t>
  </si>
  <si>
    <t>100% do valor do principal - R$ 20.000</t>
  </si>
  <si>
    <t xml:space="preserve">Resgate ou recompra pode ocorrer a partir 15/01/2025 e em cada data de pagamento de juros subsequente. </t>
  </si>
  <si>
    <t>100% Selic + 1,1771%</t>
  </si>
  <si>
    <t>Discricionariedade Parcial</t>
  </si>
  <si>
    <t>Não Cumulativo</t>
  </si>
  <si>
    <t>Serão extintos nas situações previstas no art. 17, inciso XV, da Resolução CMN 4.192, de 01/03/2013.</t>
  </si>
  <si>
    <t>Totalmente</t>
  </si>
  <si>
    <t xml:space="preserve">Sênior ao Capital Principal e subordinado aos demais passivos da instituição. </t>
  </si>
  <si>
    <t>LFSC1900066</t>
  </si>
  <si>
    <t>100% do valor do principal - R$ 9.300</t>
  </si>
  <si>
    <t>100% Selic + 1,1862%</t>
  </si>
  <si>
    <t>LFSC190006C</t>
  </si>
  <si>
    <t>100% do valor do principal - R$ 600</t>
  </si>
  <si>
    <t>LFSC190006H</t>
  </si>
  <si>
    <t>100% do valor do principal - R$ 44.700</t>
  </si>
  <si>
    <t>LFSC1900069</t>
  </si>
  <si>
    <t>100% do valor do principal - R$ 20.400</t>
  </si>
  <si>
    <t>LFSC1900065</t>
  </si>
  <si>
    <t>100% do valor do principal - R$ 500</t>
  </si>
  <si>
    <t>LFSC1900068</t>
  </si>
  <si>
    <t>LFSC1900063</t>
  </si>
  <si>
    <t>100% do valor do principal - R$ 4.500</t>
  </si>
  <si>
    <t>LFSC190005Z</t>
  </si>
  <si>
    <t>100% do valor do principal - R$ 2.000</t>
  </si>
  <si>
    <t>LFSC1900061</t>
  </si>
  <si>
    <t>100% do valor do principal - R$ 1.500</t>
  </si>
  <si>
    <t>LFSC190005X</t>
  </si>
  <si>
    <t>LFSC190006V</t>
  </si>
  <si>
    <t>100% do valor do principal - R$ 7.500</t>
  </si>
  <si>
    <t>LFSC1900060</t>
  </si>
  <si>
    <t>LFSC190006Z</t>
  </si>
  <si>
    <t>LFSC190006G</t>
  </si>
  <si>
    <t>100% do valor do principal - R$ 24.000</t>
  </si>
  <si>
    <t>LFSC1900079</t>
  </si>
  <si>
    <t>LFSC1900078</t>
  </si>
  <si>
    <t>100% do valor do principal - R$ 6.000</t>
  </si>
  <si>
    <t>LFSC1900077</t>
  </si>
  <si>
    <t>100% do valor do principal - R$ 5.500</t>
  </si>
  <si>
    <t>LFSC190007C</t>
  </si>
  <si>
    <t>100% do valor do principal - R$ 17.500</t>
  </si>
  <si>
    <t>LFSC1900075</t>
  </si>
  <si>
    <t>100% do valor do principal - R$ 56.500</t>
  </si>
  <si>
    <t>LFSC190007A</t>
  </si>
  <si>
    <t>100% do valor do principal - R$ 2.500</t>
  </si>
  <si>
    <t>LFSC190007B</t>
  </si>
  <si>
    <t>LFSC190007E</t>
  </si>
  <si>
    <t>100% do valor do principal - R$ 33.500</t>
  </si>
  <si>
    <t>LFSC190007F</t>
  </si>
  <si>
    <t>100% do valor do principal - R$ 1.000</t>
  </si>
  <si>
    <t>LFSC1900076</t>
  </si>
  <si>
    <t>100% do valor do principal - R$ 27.500</t>
  </si>
  <si>
    <t>LFSC190006A</t>
  </si>
  <si>
    <t xml:space="preserve">Resgate ou recompra pode ocorrer a partir 15/07/2024 e em cada data de pagamento de juros subsequente. </t>
  </si>
  <si>
    <t>114% Selic</t>
  </si>
  <si>
    <t>LFSC1900067</t>
  </si>
  <si>
    <t>LFSC190005U</t>
  </si>
  <si>
    <t>LFSC190006E</t>
  </si>
  <si>
    <t>LFSC1900062</t>
  </si>
  <si>
    <t>LFSC190005Y</t>
  </si>
  <si>
    <t>LFSC190005W</t>
  </si>
  <si>
    <t>LFSC1900064</t>
  </si>
  <si>
    <t>LFSC1900072</t>
  </si>
  <si>
    <t>100% do valor do principal - R$ 55.500</t>
  </si>
  <si>
    <t>LFSC190006Y</t>
  </si>
  <si>
    <t>100% do valor do principal - R$ 12.000</t>
  </si>
  <si>
    <t>LFSC190006S</t>
  </si>
  <si>
    <t>100% do valor do principal - R$ 115.000</t>
  </si>
  <si>
    <t>LFSC1900070</t>
  </si>
  <si>
    <t>100% do valor do principal - R$ 35.000</t>
  </si>
  <si>
    <t>LFSC190006U</t>
  </si>
  <si>
    <t>LFSC190006X</t>
  </si>
  <si>
    <t>LFSC190006Q</t>
  </si>
  <si>
    <t>LFSC190006O</t>
  </si>
  <si>
    <t>100% do valor do principal - R$ 10.500</t>
  </si>
  <si>
    <t>LFSC190006P</t>
  </si>
  <si>
    <t>100% do valor do principal - R$ 83.500</t>
  </si>
  <si>
    <t>LFSC190006L</t>
  </si>
  <si>
    <t>100% do valor do principal - R$ 4.000</t>
  </si>
  <si>
    <t>LFSC190006N</t>
  </si>
  <si>
    <t>100% do valor do principal - R$ 48.500</t>
  </si>
  <si>
    <t>LFSC190006R</t>
  </si>
  <si>
    <t>LFSC190007U</t>
  </si>
  <si>
    <t>100% do valor do principal - R$ 3.200</t>
  </si>
  <si>
    <t>LFSC190007G</t>
  </si>
  <si>
    <t>100% do valor do principal - R$ 800</t>
  </si>
  <si>
    <t>LFSC190007X</t>
  </si>
  <si>
    <t>100% do valor do principal - R$ 400</t>
  </si>
  <si>
    <t>LFSC190007J</t>
  </si>
  <si>
    <t>100% do valor do principal - R$ 1.200</t>
  </si>
  <si>
    <t>LFSC190007H</t>
  </si>
  <si>
    <t>LFSC190007I</t>
  </si>
  <si>
    <t>LFSC190007O</t>
  </si>
  <si>
    <t>LFSC190007P</t>
  </si>
  <si>
    <t>100% do valor do principal - R$ 28.000</t>
  </si>
  <si>
    <t>LFSC1900081</t>
  </si>
  <si>
    <t>LFSC1900087</t>
  </si>
  <si>
    <t>100% do valor do principal - R$ 17.600</t>
  </si>
  <si>
    <t>LFSC190007V</t>
  </si>
  <si>
    <t>LFSC190007L</t>
  </si>
  <si>
    <t>LFSC1900080</t>
  </si>
  <si>
    <t>LFSC1900084</t>
  </si>
  <si>
    <t>100% do valor do principal - R$ 50.000</t>
  </si>
  <si>
    <t>LFSC190007Q</t>
  </si>
  <si>
    <t>LFSC190007Z</t>
  </si>
  <si>
    <t>100% do valor do principal - R$ 2.400</t>
  </si>
  <si>
    <t>LFSC1900086</t>
  </si>
  <si>
    <t>100% do valor do principal - R$ 4.800</t>
  </si>
  <si>
    <t>LFSC1900082</t>
  </si>
  <si>
    <t>100% do valor do principal - R$ 15.600</t>
  </si>
  <si>
    <t>LFSC190007R</t>
  </si>
  <si>
    <t>100% do valor do principal - R$ 53.600</t>
  </si>
  <si>
    <t>LFSC190007S</t>
  </si>
  <si>
    <t>LFSC1900085</t>
  </si>
  <si>
    <t>LFSC1900088</t>
  </si>
  <si>
    <t>LFSC1900089</t>
  </si>
  <si>
    <t>100% do valor do principal - R$ 45.000</t>
  </si>
  <si>
    <t xml:space="preserve">Resgate ou recompra pode ocorrer a partir 15/09/2024 e em cada data de pagamento de juros subsequente. </t>
  </si>
  <si>
    <t>100% Selic + 1,1797%</t>
  </si>
  <si>
    <t>LFSC190008U</t>
  </si>
  <si>
    <t>LFSC190008H</t>
  </si>
  <si>
    <t>LFSC190008G</t>
  </si>
  <si>
    <t>LFSC190008E</t>
  </si>
  <si>
    <t>LFSC190008A</t>
  </si>
  <si>
    <t>LFSC190008D</t>
  </si>
  <si>
    <t>LFSC190008C</t>
  </si>
  <si>
    <t>100% do valor do principal - R$ 3.500</t>
  </si>
  <si>
    <t>LFSC190008M</t>
  </si>
  <si>
    <t>LFSC190008N</t>
  </si>
  <si>
    <t>100% do valor do principal - R$ 3.600</t>
  </si>
  <si>
    <t>LFSC190008R</t>
  </si>
  <si>
    <t>LFSC190008V</t>
  </si>
  <si>
    <t>100% do valor do principal - R$ 8.000</t>
  </si>
  <si>
    <t>LFSC190008W</t>
  </si>
  <si>
    <t>LFSC190008X</t>
  </si>
  <si>
    <t>LFSC190008Y</t>
  </si>
  <si>
    <t>LFSC190008Z</t>
  </si>
  <si>
    <t>100% do valor do principal - R$ 79.200</t>
  </si>
  <si>
    <t>LFSC1900090</t>
  </si>
  <si>
    <t>100% do valor do principal - R$ 15.200</t>
  </si>
  <si>
    <t>LFSC1900091</t>
  </si>
  <si>
    <t>100% do valor do principal - R$ 5.600</t>
  </si>
  <si>
    <t>LFSC1900092</t>
  </si>
  <si>
    <t>100% do valor do principal - R$ 19.200</t>
  </si>
  <si>
    <t>LFSC1900093</t>
  </si>
  <si>
    <t>100% do valor do principal - R$ 35.200</t>
  </si>
  <si>
    <t>LFSC1900094</t>
  </si>
  <si>
    <t>100% do valor do principal - R$ 1.600</t>
  </si>
  <si>
    <t>LFSC1900095</t>
  </si>
  <si>
    <t>LFSC1900096</t>
  </si>
  <si>
    <t>LFSC1900097</t>
  </si>
  <si>
    <t>100% do valor do principal - R$ 6.400</t>
  </si>
  <si>
    <t>LFSC1900098</t>
  </si>
  <si>
    <t>LFSC1900099</t>
  </si>
  <si>
    <t>100% do valor do principal - R$ 2.800</t>
  </si>
  <si>
    <t>LFSC19000A1</t>
  </si>
  <si>
    <t>100% do valor do principal - R$ 1.800</t>
  </si>
  <si>
    <t>LFSC190009O</t>
  </si>
  <si>
    <t>100% do valor do principal - R$ 300</t>
  </si>
  <si>
    <t>LFSC190009M</t>
  </si>
  <si>
    <t>LFSC190009E</t>
  </si>
  <si>
    <t>LFSC190009J</t>
  </si>
  <si>
    <t>LFSC190009H</t>
  </si>
  <si>
    <t>LFSC190009D</t>
  </si>
  <si>
    <t>100% do valor do principal - R$ 25.000</t>
  </si>
  <si>
    <t>100% Selic + 1,1810%</t>
  </si>
  <si>
    <t>LFSC190009N</t>
  </si>
  <si>
    <t>LFSC190009W</t>
  </si>
  <si>
    <t>LFSC190009S</t>
  </si>
  <si>
    <t>LFSC190009P</t>
  </si>
  <si>
    <t>100% do valor do principal - R$ 25.600</t>
  </si>
  <si>
    <t>LFSC190009Q</t>
  </si>
  <si>
    <t>LFSC190009T</t>
  </si>
  <si>
    <t>LFSC190009R</t>
  </si>
  <si>
    <t>LFSC19000AQ</t>
  </si>
  <si>
    <t>100% do valor do principal - R$ 11.200</t>
  </si>
  <si>
    <t>100% Selic + 1,1784%</t>
  </si>
  <si>
    <t>LFSC19000AJ</t>
  </si>
  <si>
    <t>LFSC19000AL</t>
  </si>
  <si>
    <t>LFSC19000AH</t>
  </si>
  <si>
    <t>100% do valor do principal - R$ 9.000</t>
  </si>
  <si>
    <t>LFSC19000AM</t>
  </si>
  <si>
    <t>LFSC19000AK</t>
  </si>
  <si>
    <t>LFSC19000AP</t>
  </si>
  <si>
    <t>LFSC19000AI</t>
  </si>
  <si>
    <t>LFSC19000AC</t>
  </si>
  <si>
    <t>100% do valor do principal - R$ 9.600</t>
  </si>
  <si>
    <t>LFSC19000A5</t>
  </si>
  <si>
    <t>LFSC19000AG</t>
  </si>
  <si>
    <t>LFSC19000AT</t>
  </si>
  <si>
    <t>LFSC19000AE</t>
  </si>
  <si>
    <t>LFSC19000A6</t>
  </si>
  <si>
    <t>LFSC19000AW</t>
  </si>
  <si>
    <t>LFSC19000B9</t>
  </si>
  <si>
    <t>LFSC19000B6</t>
  </si>
  <si>
    <t>LFSC19000B2</t>
  </si>
  <si>
    <t>LFSC19000AY</t>
  </si>
  <si>
    <t>100% do valor do principal - R$ 3.000</t>
  </si>
  <si>
    <t>LFSC19000AU</t>
  </si>
  <si>
    <t>LFSC19000BC</t>
  </si>
  <si>
    <t>LFSC19000B8</t>
  </si>
  <si>
    <t>LFSC19000B3</t>
  </si>
  <si>
    <t>LFSC19000AZ</t>
  </si>
  <si>
    <t>LFSC19000AV</t>
  </si>
  <si>
    <t>LFSC19000BF</t>
  </si>
  <si>
    <t>LFSC19000CR</t>
  </si>
  <si>
    <t>100% do valor do principal - R$ 22.500</t>
  </si>
  <si>
    <t>LFSC19000CT</t>
  </si>
  <si>
    <t>100% do valor do principal - R$ 52.000</t>
  </si>
  <si>
    <t>LFSC19000CJ</t>
  </si>
  <si>
    <t>100% do valor do principal - R$ 14.000</t>
  </si>
  <si>
    <t>LFSC19000CC</t>
  </si>
  <si>
    <t>LFSC19000CF</t>
  </si>
  <si>
    <t>LFSC19000C0</t>
  </si>
  <si>
    <t>100% do valor do principal - R$ 78.000</t>
  </si>
  <si>
    <t>100% Selic + 1,1745%</t>
  </si>
  <si>
    <t>LFSC19000C6</t>
  </si>
  <si>
    <t>LFSC19000BZ</t>
  </si>
  <si>
    <t>100% do valor do principal - R$ 9.900</t>
  </si>
  <si>
    <t>LFSC19000C3</t>
  </si>
  <si>
    <t>100% do valor do principal - R$ 100.200</t>
  </si>
  <si>
    <t>LFSC19000C2</t>
  </si>
  <si>
    <t>100% do valor do principal - R$ 18.900</t>
  </si>
  <si>
    <t>LFSC19000BY</t>
  </si>
  <si>
    <t>LFSC19000BX</t>
  </si>
  <si>
    <t>LFSC19000C4</t>
  </si>
  <si>
    <t>LFSC19000C5</t>
  </si>
  <si>
    <t>100% do valor do principal - R$ 900</t>
  </si>
  <si>
    <t>LFSC19000C1</t>
  </si>
  <si>
    <t>LFSC19000BW</t>
  </si>
  <si>
    <t>LFSC19000CA</t>
  </si>
  <si>
    <t>100% do valor do principal - R$ 2.100</t>
  </si>
  <si>
    <t>LFSC19000CU</t>
  </si>
  <si>
    <t>100% do valor do principal - R$ 3.900</t>
  </si>
  <si>
    <t>LFSC19000CY</t>
  </si>
  <si>
    <t>LFSC19000CV</t>
  </si>
  <si>
    <t>LFSC19000CN</t>
  </si>
  <si>
    <t>LFSC19000D5</t>
  </si>
  <si>
    <t>LFSC19000CG</t>
  </si>
  <si>
    <t>LFSC19000D4</t>
  </si>
  <si>
    <t>100% do valor do principal - R$ 10.200</t>
  </si>
  <si>
    <t>LFSC19000D3</t>
  </si>
  <si>
    <t>LFSC19000D2</t>
  </si>
  <si>
    <t>LFSC19000D1</t>
  </si>
  <si>
    <t>LFSC19000CZ</t>
  </si>
  <si>
    <t>LFSC19000CX</t>
  </si>
  <si>
    <t>LFSC19000CM</t>
  </si>
  <si>
    <t>LFSC19000CO</t>
  </si>
  <si>
    <t>LFSC19000CW</t>
  </si>
  <si>
    <t>LFSC19000CL</t>
  </si>
  <si>
    <t>LFSC19000CI</t>
  </si>
  <si>
    <t>LFSC19000CP</t>
  </si>
  <si>
    <t>LFSC19000CE</t>
  </si>
  <si>
    <t>LFSC19000CS</t>
  </si>
  <si>
    <t>LFSC19000CD</t>
  </si>
  <si>
    <t>100% do valor do principal - R$ 5.100</t>
  </si>
  <si>
    <t>LFSC19000GP</t>
  </si>
  <si>
    <t>LFSC19000C7</t>
  </si>
  <si>
    <t>LFSC19000C9</t>
  </si>
  <si>
    <t>LFSC19000CK</t>
  </si>
  <si>
    <t>LFSC19000C8</t>
  </si>
  <si>
    <t>LFSC19000CH</t>
  </si>
  <si>
    <t>100% do valor do principal - R$ 102.000</t>
  </si>
  <si>
    <t>LFSC19000CB</t>
  </si>
  <si>
    <t>100% do valor do principal - R$ 30.600</t>
  </si>
  <si>
    <t>LFSC19000CQ</t>
  </si>
  <si>
    <t>100% do valor do principal - R$ 149.400</t>
  </si>
  <si>
    <t>LFSC19000D0</t>
  </si>
  <si>
    <t>100% do valor do principal - R$ 18.000</t>
  </si>
  <si>
    <t>LFSC19000GR</t>
  </si>
  <si>
    <t>LFSC19000GU</t>
  </si>
  <si>
    <t>LFSC19000GV</t>
  </si>
  <si>
    <t>LFSC19000GQ</t>
  </si>
  <si>
    <t>LFSC19000GT</t>
  </si>
  <si>
    <t>LFSC19000H7</t>
  </si>
  <si>
    <t>100% Selic + 1,1875%</t>
  </si>
  <si>
    <t>Fixo</t>
  </si>
  <si>
    <t>LFSN21003CU</t>
  </si>
  <si>
    <t>Lei Brasileira Nº 12.249, de 11 de Junho de 2010 / Resolução CMN Nº 4.733 de 27 de junho de 2019 / Núcleo de Subordinação: Resolução CMN Nº 4.192 de 1 de março de 2013 / Resolução BCB Nº 122, de 2 de agosto de 2021</t>
  </si>
  <si>
    <t>Resgate ou recompra pode ocorrer a partir 21/09/2026 e em cada ano subsequentes</t>
  </si>
  <si>
    <t>100% do CDI+2%</t>
  </si>
  <si>
    <t>LFSN21003D1</t>
  </si>
  <si>
    <t>LFSN21003D0</t>
  </si>
  <si>
    <t>100% do valor do principal - R$ 6.800</t>
  </si>
  <si>
    <t>LFSN21003CV</t>
  </si>
  <si>
    <t>LFSN21003DE</t>
  </si>
  <si>
    <t>LFSN21003CY</t>
  </si>
  <si>
    <t>LFSN21003D2</t>
  </si>
  <si>
    <t>LFSN21003CW</t>
  </si>
  <si>
    <t>100% do valor do principal - R$ 7.600</t>
  </si>
  <si>
    <t>LFSN21003CX</t>
  </si>
  <si>
    <t>LFSN21003DG</t>
  </si>
  <si>
    <t>100% do valor do principal - R$ 32.400</t>
  </si>
  <si>
    <t>LFSN21003D3</t>
  </si>
  <si>
    <t>100% do valor do principal - R$ 60.000</t>
  </si>
  <si>
    <t>LFSN21003CZ</t>
  </si>
  <si>
    <t>100% do valor do principal - R$ 5.200</t>
  </si>
  <si>
    <t>LFSN21003CT</t>
  </si>
  <si>
    <t>Resgate ou recompra pode ocorrer a partir 21/10/2026 e em cada ano subsequentes</t>
  </si>
  <si>
    <t>LFSN21003D5</t>
  </si>
  <si>
    <t>LFSN21003D9</t>
  </si>
  <si>
    <t>100% do valor do principal - R$ 8.800</t>
  </si>
  <si>
    <t>LFSN21003D6</t>
  </si>
  <si>
    <t>LFSN21003DC</t>
  </si>
  <si>
    <t>LFSN21003DD</t>
  </si>
  <si>
    <t>LFSN21003DB</t>
  </si>
  <si>
    <t>LFSN21003DF</t>
  </si>
  <si>
    <t>LFSN21003D7</t>
  </si>
  <si>
    <t>100% do valor do principal - R$ 7.200</t>
  </si>
  <si>
    <t>LFSN21003D8</t>
  </si>
  <si>
    <t>LFSN21003DH</t>
  </si>
  <si>
    <t>LFSN21003D4</t>
  </si>
  <si>
    <t>LFSN21003DA</t>
  </si>
  <si>
    <t>LFSN21003E1</t>
  </si>
  <si>
    <t>LFSN21003E0</t>
  </si>
  <si>
    <t>LFSN21003E2</t>
  </si>
  <si>
    <t>LFSN21003DZ</t>
  </si>
  <si>
    <t>LFSN21003DK</t>
  </si>
  <si>
    <t>LFSN21003DJ</t>
  </si>
  <si>
    <t>LFSN21003DL</t>
  </si>
  <si>
    <t>LFSN21003DY</t>
  </si>
  <si>
    <t>100% do valor do principal - R$ 9.200</t>
  </si>
  <si>
    <t>LFSN21003DV</t>
  </si>
  <si>
    <t>LFSN21003E9</t>
  </si>
  <si>
    <t>100% do valor do principal - R$ 10.000</t>
  </si>
  <si>
    <t>LFSN21003E8</t>
  </si>
  <si>
    <t>100% do valor do principal - R$ 19.600</t>
  </si>
  <si>
    <t>LFSN21003E3</t>
  </si>
  <si>
    <t>100% do valor do principal - R$ 21.200</t>
  </si>
  <si>
    <t>LFSN21003E4</t>
  </si>
  <si>
    <t>100% do valor do principal - R$ 110.000</t>
  </si>
  <si>
    <t>LFSN21003E5</t>
  </si>
  <si>
    <t>LFSN21003E6</t>
  </si>
  <si>
    <t>100% do valor do principal - R$ 32.000</t>
  </si>
  <si>
    <t>LFSN21003DW</t>
  </si>
  <si>
    <t>LFSN21003DM</t>
  </si>
  <si>
    <t>LFSN21003DX</t>
  </si>
  <si>
    <t>LFSN21003E7</t>
  </si>
  <si>
    <t>100% do valor do principal - R$ 4.400</t>
  </si>
  <si>
    <t>LFSN21003DS</t>
  </si>
  <si>
    <t>LFSN21003DU</t>
  </si>
  <si>
    <t>LFSN21003DR</t>
  </si>
  <si>
    <t>100% do valor do principal - R$ 16.800</t>
  </si>
  <si>
    <t>LFSN21003DT</t>
  </si>
  <si>
    <t>LFSN21003DN</t>
  </si>
  <si>
    <t>LFSN21003DQ</t>
  </si>
  <si>
    <t>100% do valor do principal - R$ 12.400</t>
  </si>
  <si>
    <t>LFSN21003DO</t>
  </si>
  <si>
    <t>LFSN21003DP</t>
  </si>
  <si>
    <t>LFSN21003EI</t>
  </si>
  <si>
    <t>100% do valor do principal - R$ 82.000</t>
  </si>
  <si>
    <t>LFSN21003EJ</t>
  </si>
  <si>
    <t>LFSN21003EE</t>
  </si>
  <si>
    <t>LFSN21003EG</t>
  </si>
  <si>
    <t>LFSN21003EH</t>
  </si>
  <si>
    <t>100% do valor do principal - R$ 8.400</t>
  </si>
  <si>
    <t>LFSN21003EC</t>
  </si>
  <si>
    <t>100% do valor do principal - R$ 10.800</t>
  </si>
  <si>
    <t>LFSN21003ED</t>
  </si>
  <si>
    <t>LFSN21003EB</t>
  </si>
  <si>
    <t>100% do valor do principal - R$ 53.200</t>
  </si>
  <si>
    <t>LFSN21003EA</t>
  </si>
  <si>
    <t>100% do valor do principal - R$ 36.400</t>
  </si>
  <si>
    <t>LFSN21003EL</t>
  </si>
  <si>
    <t>LFSN21003EK</t>
  </si>
  <si>
    <t>LFSN21003EF</t>
  </si>
  <si>
    <t>LFSN21003EM</t>
  </si>
  <si>
    <t>LFSN21003HN</t>
  </si>
  <si>
    <t>100% do valor do principal - R$ 16.400</t>
  </si>
  <si>
    <t>LFSN21003IC</t>
  </si>
  <si>
    <t>LFSN21003IE</t>
  </si>
  <si>
    <t>LFSN21003IA</t>
  </si>
  <si>
    <t>LFSN21003I9</t>
  </si>
  <si>
    <t>LFSN21003I8</t>
  </si>
  <si>
    <t>LFSN21003I7</t>
  </si>
  <si>
    <t>LFSN21003JB</t>
  </si>
  <si>
    <t>LFSN21003I5</t>
  </si>
  <si>
    <t>LFSN21003HT</t>
  </si>
  <si>
    <t>LFSN21003HM</t>
  </si>
  <si>
    <t>LFSN21003HX</t>
  </si>
  <si>
    <t>LFSN21003IX</t>
  </si>
  <si>
    <t>LFSN21003J7</t>
  </si>
  <si>
    <t>LFSN21003J1</t>
  </si>
  <si>
    <t>LFSN21003J6</t>
  </si>
  <si>
    <t>LFSN21003J2</t>
  </si>
  <si>
    <t>LFSN21003IV</t>
  </si>
  <si>
    <t>LFSN21003IW</t>
  </si>
  <si>
    <t>LFSN21003IS</t>
  </si>
  <si>
    <t>LFSN21003IM</t>
  </si>
  <si>
    <t>LFSN21003IK</t>
  </si>
  <si>
    <t>LFSN21003J0</t>
  </si>
  <si>
    <t>LFSN21003IT</t>
  </si>
  <si>
    <t>LFSN21003IP</t>
  </si>
  <si>
    <t>LFSN21003IL</t>
  </si>
  <si>
    <t>LFSN21003IH</t>
  </si>
  <si>
    <t>LFSN21003ID</t>
  </si>
  <si>
    <t>LFSN21003IR</t>
  </si>
  <si>
    <t>LFSN21003IN</t>
  </si>
  <si>
    <t>LFSN21003IJ</t>
  </si>
  <si>
    <t>LFSN21003IF</t>
  </si>
  <si>
    <t>LFSN21003IB</t>
  </si>
  <si>
    <t>LFSN21003IU</t>
  </si>
  <si>
    <t>LFSN21003IQ</t>
  </si>
  <si>
    <t>LFSN21003IO</t>
  </si>
  <si>
    <t>LFSN21003I6</t>
  </si>
  <si>
    <t>LFSN21003I3</t>
  </si>
  <si>
    <t>LFSN21003I4</t>
  </si>
  <si>
    <t>LFSN21003I2</t>
  </si>
  <si>
    <t>LFSN21003I1</t>
  </si>
  <si>
    <t>LFSN21003HP</t>
  </si>
  <si>
    <t>LFSN21003HY</t>
  </si>
  <si>
    <t>LFSN21003II</t>
  </si>
  <si>
    <t>100% do valor do principal - R$ 12.800</t>
  </si>
  <si>
    <t>LFSN21003HZ</t>
  </si>
  <si>
    <t>LFSN21003HW</t>
  </si>
  <si>
    <t>LFSN21003HU</t>
  </si>
  <si>
    <t>LFSN21003JC</t>
  </si>
  <si>
    <t>LFSN21003HV</t>
  </si>
  <si>
    <t>LFSN21003HR</t>
  </si>
  <si>
    <t>LFSN21003HQ</t>
  </si>
  <si>
    <t>LFSN21003HS</t>
  </si>
  <si>
    <t>100% do valor do principal - R$ 23.600</t>
  </si>
  <si>
    <t>LFSN21003HO</t>
  </si>
  <si>
    <t>LFSN21003IG</t>
  </si>
  <si>
    <t>LFSN21003I0</t>
  </si>
  <si>
    <t>LFSN21003J5</t>
  </si>
  <si>
    <t>LFSN21003J3</t>
  </si>
  <si>
    <t>LFSN21003IZ</t>
  </si>
  <si>
    <t>LFSN21003J4</t>
  </si>
  <si>
    <t>LFSN21003IY</t>
  </si>
  <si>
    <t>LFSN21003JR</t>
  </si>
  <si>
    <t>LFSN21003JS</t>
  </si>
  <si>
    <t>LFSN21003JQ</t>
  </si>
  <si>
    <t>100% do valor do principal - R$ 160.000</t>
  </si>
  <si>
    <t>LFSN21003JN</t>
  </si>
  <si>
    <t>100% do valor do principal - R$ 157.600</t>
  </si>
  <si>
    <t>LFSN21003JO</t>
  </si>
  <si>
    <t>LFSN21003JP</t>
  </si>
  <si>
    <t>LFSN21003JL</t>
  </si>
  <si>
    <t>LFSN21003JV</t>
  </si>
  <si>
    <t>LFSN21003JW</t>
  </si>
  <si>
    <t>LFSN21003JX</t>
  </si>
  <si>
    <t>LFSN21003JZ</t>
  </si>
  <si>
    <t>100% do valor do principal - R$ 46.800</t>
  </si>
  <si>
    <t>LFSN21003KG</t>
  </si>
  <si>
    <t>100% do valor do principal - R$ 28.400</t>
  </si>
  <si>
    <t>LFSN21003K7</t>
  </si>
  <si>
    <t>100% do valor do principal - R$ 85.600</t>
  </si>
  <si>
    <t>LFSN21003KI</t>
  </si>
  <si>
    <t>LFSN21003JU</t>
  </si>
  <si>
    <t>LFSN21003JY</t>
  </si>
  <si>
    <t>LFSN21003K0</t>
  </si>
  <si>
    <t>LFSN21003K4</t>
  </si>
  <si>
    <t>LFSN21003K3</t>
  </si>
  <si>
    <t>LFSN21003K2</t>
  </si>
  <si>
    <t>LFSN21003K6</t>
  </si>
  <si>
    <t>LFSN21003KF</t>
  </si>
  <si>
    <t>LFSN21003KD</t>
  </si>
  <si>
    <t>100% do valor do principal - R$ 96.400</t>
  </si>
  <si>
    <t>LFSN21003KJ</t>
  </si>
  <si>
    <t>LFSN21003KC</t>
  </si>
  <si>
    <t>100% do valor do principal - R$ 222.400</t>
  </si>
  <si>
    <t>LFSN21003KB</t>
  </si>
  <si>
    <t>LFSN21003KA</t>
  </si>
  <si>
    <t>100% do valor do principal - R$ 257.600</t>
  </si>
  <si>
    <t>LFSN21003K9</t>
  </si>
  <si>
    <t>LFSN21003K5</t>
  </si>
  <si>
    <t>LFSN21003KL</t>
  </si>
  <si>
    <t>LFSN21003KE</t>
  </si>
  <si>
    <t>LFSN21003KK</t>
  </si>
  <si>
    <t>100% do valor do principal - R$ 31.600</t>
  </si>
  <si>
    <t>LFSN21003K8</t>
  </si>
  <si>
    <t>LFSN21003KH</t>
  </si>
  <si>
    <t>LFSN21003JK</t>
  </si>
  <si>
    <t>LFSN21003JM</t>
  </si>
  <si>
    <t>LFSN21003JJ</t>
  </si>
  <si>
    <t>LFSN21003JG</t>
  </si>
  <si>
    <t>LFSN21003JF</t>
  </si>
  <si>
    <t>LFSN21003JI</t>
  </si>
  <si>
    <t>LFSN21003JH</t>
  </si>
  <si>
    <t>100% do valor do principal - R$ 90.400</t>
  </si>
  <si>
    <t>LFSN21003JT</t>
  </si>
  <si>
    <t>100% do valor do principal - R$ 32.800</t>
  </si>
  <si>
    <t>LFSN21003K1</t>
  </si>
  <si>
    <t>LFSN21003KR</t>
  </si>
  <si>
    <t>LFSN21003KV</t>
  </si>
  <si>
    <t>100% do valor do principal - R$ 491.200</t>
  </si>
  <si>
    <t>LFSN21003L2</t>
  </si>
  <si>
    <t>LFSN21003KT</t>
  </si>
  <si>
    <t>100% do valor do principal - R$ 93.200</t>
  </si>
  <si>
    <t>LFSN21003LG</t>
  </si>
  <si>
    <t>LFSN21003LC</t>
  </si>
  <si>
    <t>LFSN21003LB</t>
  </si>
  <si>
    <t>LFSN21003L1</t>
  </si>
  <si>
    <t>LFSN21003L5</t>
  </si>
  <si>
    <t>LFSN21003KU</t>
  </si>
  <si>
    <t>LFSN21003L6</t>
  </si>
  <si>
    <t>LFSN21003L8</t>
  </si>
  <si>
    <t>LFSN21003LI</t>
  </si>
  <si>
    <t>LFSN21003KX</t>
  </si>
  <si>
    <t>LFSN21003L9</t>
  </si>
  <si>
    <t>LFSN21003LD</t>
  </si>
  <si>
    <t>LFSN21003KW</t>
  </si>
  <si>
    <t>LFSN21003LH</t>
  </si>
  <si>
    <t>LFSN21003L7</t>
  </si>
  <si>
    <t>LFSN21003LE</t>
  </si>
  <si>
    <t>LFSN21003KZ</t>
  </si>
  <si>
    <t>LFSN21003LJ</t>
  </si>
  <si>
    <t>LFSN21003L0</t>
  </si>
  <si>
    <t>LFSN21003LA</t>
  </si>
  <si>
    <t>LFSN21003L3</t>
  </si>
  <si>
    <t>LFSN21003KS</t>
  </si>
  <si>
    <t>LFSN21003LF</t>
  </si>
  <si>
    <t>LFSN21003L4</t>
  </si>
  <si>
    <t>LFSN21003M0</t>
  </si>
  <si>
    <t>LFSN21003M1</t>
  </si>
  <si>
    <t>LFSN21003LZ</t>
  </si>
  <si>
    <t>LFSN21003LY</t>
  </si>
  <si>
    <t>LFSN21003LX</t>
  </si>
  <si>
    <t>LFSN21003LU</t>
  </si>
  <si>
    <t>100% do valor do principal - R$ 45.200</t>
  </si>
  <si>
    <t>LFSN21003LV</t>
  </si>
  <si>
    <t>100% do valor do principal - R$ 44.800</t>
  </si>
  <si>
    <t>LFSN21003LT</t>
  </si>
  <si>
    <t>LFSN21003LS</t>
  </si>
  <si>
    <t>LFSN21003LR</t>
  </si>
  <si>
    <t>LFSN21003LW</t>
  </si>
  <si>
    <t>LFSN21003LQ</t>
  </si>
  <si>
    <t>LFSN21003LP</t>
  </si>
  <si>
    <t>LFSN21003MF</t>
  </si>
  <si>
    <t>LFSN21003M2</t>
  </si>
  <si>
    <t>LFSN21003M3</t>
  </si>
  <si>
    <t>LFSN21003M5</t>
  </si>
  <si>
    <t>100% do valor do principal - R$ 16.000</t>
  </si>
  <si>
    <t>LFSN21003M8</t>
  </si>
  <si>
    <t>100% do valor do principal - R$ 152.000</t>
  </si>
  <si>
    <t>LFSN21003M7</t>
  </si>
  <si>
    <t>LFSN21003M6</t>
  </si>
  <si>
    <t>LFSN21003M9</t>
  </si>
  <si>
    <t>LFSN21003MD</t>
  </si>
  <si>
    <t>LFSN21003MB</t>
  </si>
  <si>
    <t>LFSN21003MA</t>
  </si>
  <si>
    <t>LFSN21003MC</t>
  </si>
  <si>
    <t>100% do valor do principal - R$ 134.000</t>
  </si>
  <si>
    <t>LFSN21003MS</t>
  </si>
  <si>
    <t>LFSN21003MH</t>
  </si>
  <si>
    <t>LFSN21003M4</t>
  </si>
  <si>
    <t>LFSN21003MG</t>
  </si>
  <si>
    <t>LFSN21003ML</t>
  </si>
  <si>
    <t>LFSN21003MI</t>
  </si>
  <si>
    <t>LFSN21003MJ</t>
  </si>
  <si>
    <t>LFSN21003MK</t>
  </si>
  <si>
    <t>LFSN21003MP</t>
  </si>
  <si>
    <t>LFSN21003MM</t>
  </si>
  <si>
    <t>LFSN21003MN</t>
  </si>
  <si>
    <t>LFSN21003MO</t>
  </si>
  <si>
    <t>LFSN21003MQ</t>
  </si>
  <si>
    <t>LFSN21003MR</t>
  </si>
  <si>
    <t>LFSN21003ME</t>
  </si>
  <si>
    <t>LFSN21003MX</t>
  </si>
  <si>
    <t>LFSN21003MU</t>
  </si>
  <si>
    <t>LFSN21003MW</t>
  </si>
  <si>
    <t>LFSN21003MV</t>
  </si>
  <si>
    <t>LFSN21003N0</t>
  </si>
  <si>
    <t>LFSN21003NE</t>
  </si>
  <si>
    <t>LFSN21003ND</t>
  </si>
  <si>
    <t>LFSN21003NB</t>
  </si>
  <si>
    <t>LFSN21003N9</t>
  </si>
  <si>
    <t>LFSN21003NA</t>
  </si>
  <si>
    <t>LFSN21003NC</t>
  </si>
  <si>
    <t>LFSN21003MZ</t>
  </si>
  <si>
    <t>LFSN21003N8</t>
  </si>
  <si>
    <t>LFSN21003NF</t>
  </si>
  <si>
    <t>LFSN21003N5</t>
  </si>
  <si>
    <t>LFSN21003N3</t>
  </si>
  <si>
    <t>LFSN21003N6</t>
  </si>
  <si>
    <t>LFSN21003N1</t>
  </si>
  <si>
    <t>LFSN21003N2</t>
  </si>
  <si>
    <t>LFSN21003NN</t>
  </si>
  <si>
    <t>LFSN21003N4</t>
  </si>
  <si>
    <t>LFSN21003N7</t>
  </si>
  <si>
    <t>LFSN21003NS</t>
  </si>
  <si>
    <t>LFSN21003NV</t>
  </si>
  <si>
    <t>LFSN21003NT</t>
  </si>
  <si>
    <t>LFSN21003NU</t>
  </si>
  <si>
    <t>LFSN21003NR</t>
  </si>
  <si>
    <t>LFSN21003NP</t>
  </si>
  <si>
    <t>LFSN21003NO</t>
  </si>
  <si>
    <t>LFSN21003NL</t>
  </si>
  <si>
    <t>LFSN21003NM</t>
  </si>
  <si>
    <t>LFSN21003NJ</t>
  </si>
  <si>
    <t>LFSN21003NI</t>
  </si>
  <si>
    <t>LFSN21003NK</t>
  </si>
  <si>
    <t>LFSN21003NH</t>
  </si>
  <si>
    <t>LFSN21003NQ</t>
  </si>
  <si>
    <t>LFSN21003NX</t>
  </si>
  <si>
    <t>LFSN21003TO</t>
  </si>
  <si>
    <t>100% do valor do principal - R$ 40.000</t>
  </si>
  <si>
    <t>LFSN21003TR</t>
  </si>
  <si>
    <t>100% do valor do principal - R$ 37.200</t>
  </si>
  <si>
    <t>LFSN21003TL</t>
  </si>
  <si>
    <t>100% do valor do principal - R$ 27.200</t>
  </si>
  <si>
    <t>LFSN21003SX</t>
  </si>
  <si>
    <t>100% do valor do principal - R$ 181.600</t>
  </si>
  <si>
    <t>LFSN21003TK</t>
  </si>
  <si>
    <t>LFSN21003TE</t>
  </si>
  <si>
    <t>LFSN21003SZ</t>
  </si>
  <si>
    <t>LFSN21003TV</t>
  </si>
  <si>
    <t>LFSN21003TG</t>
  </si>
  <si>
    <t>100% do valor do principal - R$ 391.600</t>
  </si>
  <si>
    <t>LFSN21003ST</t>
  </si>
  <si>
    <t>LFSN21003T4</t>
  </si>
  <si>
    <t>100% do valor do principal - R$ 65.200</t>
  </si>
  <si>
    <t>LFSN21003TX</t>
  </si>
  <si>
    <t>LFSN21003TT</t>
  </si>
  <si>
    <t>LFSN21003T9</t>
  </si>
  <si>
    <t>LFSN21003SW</t>
  </si>
  <si>
    <t>100% do valor do principal - R$ 22.800</t>
  </si>
  <si>
    <t>LFSN21003TH</t>
  </si>
  <si>
    <t>LFSN21003T6</t>
  </si>
  <si>
    <t>LFSN21003TC</t>
  </si>
  <si>
    <t>LFSN21003TD</t>
  </si>
  <si>
    <t>LFSN21003TJ</t>
  </si>
  <si>
    <t>LFSN21003TM</t>
  </si>
  <si>
    <t>100% do valor do principal - R$ 17.200</t>
  </si>
  <si>
    <t>LFSN21003TQ</t>
  </si>
  <si>
    <t>LFSN21003SY</t>
  </si>
  <si>
    <t>100% do valor do principal - R$ 30.000</t>
  </si>
  <si>
    <t>LFSN21003T5</t>
  </si>
  <si>
    <t>LFSN21003SR</t>
  </si>
  <si>
    <t>LFSN21003T2</t>
  </si>
  <si>
    <t>LFSN21003SQ</t>
  </si>
  <si>
    <t>LFSN21003TN</t>
  </si>
  <si>
    <t>LFSN21003SV</t>
  </si>
  <si>
    <t>LFSN21003SS</t>
  </si>
  <si>
    <t>LFSN21003TF</t>
  </si>
  <si>
    <t>LFSN21003TP</t>
  </si>
  <si>
    <t>LFSN21003TB</t>
  </si>
  <si>
    <t>LFSN21003TU</t>
  </si>
  <si>
    <t>LFSN21003T7</t>
  </si>
  <si>
    <t>LFSN21003T8</t>
  </si>
  <si>
    <t>LFSN21003T3</t>
  </si>
  <si>
    <t>LFSN21003U5</t>
  </si>
  <si>
    <t>LFSN21003TI</t>
  </si>
  <si>
    <t>LFSN21003SU</t>
  </si>
  <si>
    <t>LFSN21003T1</t>
  </si>
  <si>
    <t>LFSN21003TW</t>
  </si>
  <si>
    <t>LFSN21003TA</t>
  </si>
  <si>
    <t>LFSN21003TS</t>
  </si>
  <si>
    <t>LFSN21003T0</t>
  </si>
  <si>
    <t>LFSC220027P</t>
  </si>
  <si>
    <t>Instrumento de dívida: Lei Brasileira Nº 12.249 de 11 de junho de 2010 / Resolução CMN 5.007 de 24 de março de 2022 / Núcleo de Subordinação: Resolução CMN 4.955 de 21 de outubro de 2021</t>
  </si>
  <si>
    <t>Resgate ou recompra pode ocorrer a partir 15/10/2027 e em cada ano subsequente</t>
  </si>
  <si>
    <t>100% CDI + 2,40%</t>
  </si>
  <si>
    <t>Serão extintos nas situações previstas no art. 15, inciso XV, da Resolução CMN 4.955, de 21/10/2021.</t>
  </si>
  <si>
    <t>LFSC220027Q</t>
  </si>
  <si>
    <t>100% do valor do principal - R$ 6.600</t>
  </si>
  <si>
    <t>LFSC220027R</t>
  </si>
  <si>
    <t>LFSC220027S</t>
  </si>
  <si>
    <t>LFSC220027T</t>
  </si>
  <si>
    <t>LFSC220027U</t>
  </si>
  <si>
    <t>LFSC220027V</t>
  </si>
  <si>
    <t>100% do valor do principal - R$ 46.500</t>
  </si>
  <si>
    <t>LFSC220027W</t>
  </si>
  <si>
    <t>LFSC220027X</t>
  </si>
  <si>
    <t>100% do valor do principal - R$ 18.300</t>
  </si>
  <si>
    <t>LFSC220027Y</t>
  </si>
  <si>
    <t>100% do valor do principal - R$ 5.400</t>
  </si>
  <si>
    <t>LFSC220027Z</t>
  </si>
  <si>
    <t>LFSC2200280</t>
  </si>
  <si>
    <t>100% do valor do principal - R$ 6.900</t>
  </si>
  <si>
    <t>LFSC2200281</t>
  </si>
  <si>
    <t>100% do valor do principal - R$ 14.100</t>
  </si>
  <si>
    <t>LFSC2200282</t>
  </si>
  <si>
    <t>LFSC2200283</t>
  </si>
  <si>
    <t>LFSC2200284</t>
  </si>
  <si>
    <t>LFSC2200285</t>
  </si>
  <si>
    <t>LFSC2200286</t>
  </si>
  <si>
    <t>LFSC2200288</t>
  </si>
  <si>
    <t>100% do valor do principal - R$ 8.100</t>
  </si>
  <si>
    <t>LFSC2200289</t>
  </si>
  <si>
    <t>LFSC220028A</t>
  </si>
  <si>
    <t>LFSC220028B</t>
  </si>
  <si>
    <t>LFSC220028E</t>
  </si>
  <si>
    <t>LFSC220028F</t>
  </si>
  <si>
    <t>LFSC220028H</t>
  </si>
  <si>
    <t>LFSC220028J</t>
  </si>
  <si>
    <t>100% do valor do principal - R$ 36.900</t>
  </si>
  <si>
    <t>LFSC220028K</t>
  </si>
  <si>
    <t>LFSC220028L</t>
  </si>
  <si>
    <t>LFSC220028M</t>
  </si>
  <si>
    <t>LFSC220028N</t>
  </si>
  <si>
    <t>LFSC220028O</t>
  </si>
  <si>
    <t>LFSC220028P</t>
  </si>
  <si>
    <t>LFSC220028R</t>
  </si>
  <si>
    <t>LFSC220028S</t>
  </si>
  <si>
    <t>LFSC220028U</t>
  </si>
  <si>
    <t>100% do valor do principal - R$ 5.700</t>
  </si>
  <si>
    <t>LFSC220028V</t>
  </si>
  <si>
    <t>100% do valor do principal - R$ 4.200</t>
  </si>
  <si>
    <t>LFSC220028X</t>
  </si>
  <si>
    <t>LFSC220028Y</t>
  </si>
  <si>
    <t>LFSC220028Z</t>
  </si>
  <si>
    <t>LFSC2200290</t>
  </si>
  <si>
    <t>LFSC2200291</t>
  </si>
  <si>
    <t>LFSC2200292</t>
  </si>
  <si>
    <t>LFSC2200294</t>
  </si>
  <si>
    <t>LFSC2200295</t>
  </si>
  <si>
    <t>LFSC2200296</t>
  </si>
  <si>
    <t>LFSC2200298</t>
  </si>
  <si>
    <t>LFSC2200299</t>
  </si>
  <si>
    <t>LFSC220029A</t>
  </si>
  <si>
    <t>LFSC220029B</t>
  </si>
  <si>
    <t>LFSC22002BD</t>
  </si>
  <si>
    <t>LFSC22002BE</t>
  </si>
  <si>
    <t>LFSC22002BF</t>
  </si>
  <si>
    <t>LFSC22002BG</t>
  </si>
  <si>
    <t>LFSC22002BH</t>
  </si>
  <si>
    <t>LFSC22002BI</t>
  </si>
  <si>
    <t>LFSC22002BJ</t>
  </si>
  <si>
    <t>LFSC22002BK</t>
  </si>
  <si>
    <t>LFSC22002BL</t>
  </si>
  <si>
    <t>100% do valor do principal - R$ 6.300</t>
  </si>
  <si>
    <t>LFSC22002BM</t>
  </si>
  <si>
    <t>LFSC22002BN</t>
  </si>
  <si>
    <t>LFSC22002BO</t>
  </si>
  <si>
    <t>100% do valor do principal - R$ 17.700</t>
  </si>
  <si>
    <t>LFSC22002BP</t>
  </si>
  <si>
    <t>LFSC22002BQ</t>
  </si>
  <si>
    <t>LFSC22002BR</t>
  </si>
  <si>
    <t>LFSC22002BS</t>
  </si>
  <si>
    <t>LFSC22002BT</t>
  </si>
  <si>
    <t>LFSC22002BU</t>
  </si>
  <si>
    <t>LFSC22002BV</t>
  </si>
  <si>
    <t>LFSC22002BW</t>
  </si>
  <si>
    <t>LFSC22002BX</t>
  </si>
  <si>
    <t>LFSC22002BZ</t>
  </si>
  <si>
    <t>LFSC22002C0</t>
  </si>
  <si>
    <t>LFSC22002C1</t>
  </si>
  <si>
    <t>LFSC22002C2</t>
  </si>
  <si>
    <t>LFSC22002C3</t>
  </si>
  <si>
    <t>LFSC22002C4</t>
  </si>
  <si>
    <t>LFSC22002C5</t>
  </si>
  <si>
    <t>LFSC22002C6</t>
  </si>
  <si>
    <t>LFSC22002C7</t>
  </si>
  <si>
    <t>LFSC22002C8</t>
  </si>
  <si>
    <t>LFSC22002C9</t>
  </si>
  <si>
    <t>100% do valor do principal - R$ 16.200</t>
  </si>
  <si>
    <t>LFSC22002CA</t>
  </si>
  <si>
    <t>LFSC22002CB</t>
  </si>
  <si>
    <t>LFSC22002CC</t>
  </si>
  <si>
    <t>LFSC22002CD</t>
  </si>
  <si>
    <t>LFSC22002CE</t>
  </si>
  <si>
    <t>100% do valor do principal - R$ 34.200</t>
  </si>
  <si>
    <t>LFSC22002CF</t>
  </si>
  <si>
    <t>LFSC22002CG</t>
  </si>
  <si>
    <t>LFSC22002CH</t>
  </si>
  <si>
    <t>LFSC22002CI</t>
  </si>
  <si>
    <t>LFSC22002CJ</t>
  </si>
  <si>
    <t>LFSC22002CK</t>
  </si>
  <si>
    <t>LFSC22002CL</t>
  </si>
  <si>
    <t>LFSC22002CM</t>
  </si>
  <si>
    <t>LFSC22002CN</t>
  </si>
  <si>
    <t>LFSC22002CO</t>
  </si>
  <si>
    <t>LFSC22002CP</t>
  </si>
  <si>
    <t>LFSC22002CQ</t>
  </si>
  <si>
    <t>LFSC22002CR</t>
  </si>
  <si>
    <t>LFSC22002CS</t>
  </si>
  <si>
    <t>LFSC22002CT</t>
  </si>
  <si>
    <t>100% do valor do principal - R$ 33.000</t>
  </si>
  <si>
    <t>LFSC22002CU</t>
  </si>
  <si>
    <t>LFSC22002CV</t>
  </si>
  <si>
    <t>LFSC22002CW</t>
  </si>
  <si>
    <t>LFSC22002CX</t>
  </si>
  <si>
    <t>LFSC22002CY</t>
  </si>
  <si>
    <t>LFSC22002CZ</t>
  </si>
  <si>
    <t>LFSC22002D0</t>
  </si>
  <si>
    <t>LFSC22002D2</t>
  </si>
  <si>
    <t>LFSC22002D3</t>
  </si>
  <si>
    <t>LFSC22002D4</t>
  </si>
  <si>
    <t>100% do valor do principal - R$ 13.200</t>
  </si>
  <si>
    <t>LFSC22002D5</t>
  </si>
  <si>
    <t>LFSC22002D6</t>
  </si>
  <si>
    <t>100% do valor do principal - R$ 15.300</t>
  </si>
  <si>
    <t>LFSC22002D7</t>
  </si>
  <si>
    <t>LFSC22002D8</t>
  </si>
  <si>
    <t>LFSC22002D9</t>
  </si>
  <si>
    <t>LFSC22002DA</t>
  </si>
  <si>
    <t>100% do valor do principal - R$ 29.100</t>
  </si>
  <si>
    <t>LFSC22002DB</t>
  </si>
  <si>
    <t>LFSC22002DC</t>
  </si>
  <si>
    <t>LFSC22002DD</t>
  </si>
  <si>
    <t>100% do valor do principal - R$ 20.700</t>
  </si>
  <si>
    <t>LFSC22002DE</t>
  </si>
  <si>
    <t>100% do valor do principal - R$ 59.100</t>
  </si>
  <si>
    <t>LFSC22002DF</t>
  </si>
  <si>
    <t>100% do valor do principal - R$ 35.100</t>
  </si>
  <si>
    <t>LFSC22002DG</t>
  </si>
  <si>
    <t>LFSC22002DH</t>
  </si>
  <si>
    <t>LFSC22002DI</t>
  </si>
  <si>
    <t>LFSC22002DJ</t>
  </si>
  <si>
    <t>LFSC22002DK</t>
  </si>
  <si>
    <t>100% do valor do principal - R$ 2.700</t>
  </si>
  <si>
    <t>LFSC22002DL</t>
  </si>
  <si>
    <t>LFSC22002DM</t>
  </si>
  <si>
    <t>LFSC22002DN</t>
  </si>
  <si>
    <t>LFSC22002DO</t>
  </si>
  <si>
    <t>LFSC22002DP</t>
  </si>
  <si>
    <t>LFSC22002DQ</t>
  </si>
  <si>
    <t>100% do valor do principal - R$ 3.300</t>
  </si>
  <si>
    <t>LFSC22002DR</t>
  </si>
  <si>
    <t>LFSC22002DS</t>
  </si>
  <si>
    <t>LFSC22002GX</t>
  </si>
  <si>
    <t>LFSC22002GY</t>
  </si>
  <si>
    <t>LFSC22002GZ</t>
  </si>
  <si>
    <t>LFSC22002H0</t>
  </si>
  <si>
    <t>LFSC22002H1</t>
  </si>
  <si>
    <t>LFSC22002H2</t>
  </si>
  <si>
    <t>LFSC22002H3</t>
  </si>
  <si>
    <t>100% do valor do principal - R$ 17.100</t>
  </si>
  <si>
    <t>LFSC22002H4</t>
  </si>
  <si>
    <t>LFSC22002H5</t>
  </si>
  <si>
    <t>LFSC22002H6</t>
  </si>
  <si>
    <t>LFSC22002H7</t>
  </si>
  <si>
    <t>LFSC22002H8</t>
  </si>
  <si>
    <t>LFSC22002MH</t>
  </si>
  <si>
    <t>LFSC22002MI</t>
  </si>
  <si>
    <t>LFSC22002MJ</t>
  </si>
  <si>
    <t>LFSC22002MK</t>
  </si>
  <si>
    <t>LFSC22002ML</t>
  </si>
  <si>
    <t>LFSC22002MM</t>
  </si>
  <si>
    <t>LFSC22002MN</t>
  </si>
  <si>
    <t>LFSC22002MO</t>
  </si>
  <si>
    <t>LFSC22002MP</t>
  </si>
  <si>
    <t>LFSC22002MQ</t>
  </si>
  <si>
    <t>LFSC22002MR</t>
  </si>
  <si>
    <t>LFSC22002MS</t>
  </si>
  <si>
    <t>LFSC22002MT</t>
  </si>
  <si>
    <t>LFSC22002MU</t>
  </si>
  <si>
    <t>LFSC22002MV</t>
  </si>
  <si>
    <t>LFSC22002MW</t>
  </si>
  <si>
    <t>LFSC22002MX</t>
  </si>
  <si>
    <t>LFSC22002S1</t>
  </si>
  <si>
    <t>LFSC22002S2</t>
  </si>
  <si>
    <t>LFSC22002S3</t>
  </si>
  <si>
    <t>LFSC22002S4</t>
  </si>
  <si>
    <t>LFSC22002S5</t>
  </si>
  <si>
    <t>LFSC22002S6</t>
  </si>
  <si>
    <t>LFSC22002S7</t>
  </si>
  <si>
    <t>LFSC22002S8</t>
  </si>
  <si>
    <t>LFSC22002S9</t>
  </si>
  <si>
    <t>LFSC22002SA</t>
  </si>
  <si>
    <t>LFSC22002SB</t>
  </si>
  <si>
    <t>LFSC22002SC</t>
  </si>
  <si>
    <t>LFSC22002SD</t>
  </si>
  <si>
    <t>LFSC22002SE</t>
  </si>
  <si>
    <t>LFSC22002SF</t>
  </si>
  <si>
    <t>LFSC22002SG</t>
  </si>
  <si>
    <t>LFSC22002SH</t>
  </si>
  <si>
    <t>LFSC22002SI</t>
  </si>
  <si>
    <t>LFSC22002SJ</t>
  </si>
  <si>
    <t>LFSC22002SK</t>
  </si>
  <si>
    <t>LFSC22002SL</t>
  </si>
  <si>
    <t>LFSC22002SM</t>
  </si>
  <si>
    <t>LFSC22002SN</t>
  </si>
  <si>
    <t>LFSC22002SO</t>
  </si>
  <si>
    <t>LFSC22002SP</t>
  </si>
  <si>
    <t>LFSC22002SQ</t>
  </si>
  <si>
    <t>LFSC22002SS</t>
  </si>
  <si>
    <t>LFSC22002ST</t>
  </si>
  <si>
    <t>LFSC22002SU</t>
  </si>
  <si>
    <t>LFSC22002SV</t>
  </si>
  <si>
    <t>LFSC22002SW</t>
  </si>
  <si>
    <t>LFSC22002SX</t>
  </si>
  <si>
    <t>LFSC22002SY</t>
  </si>
  <si>
    <t>LFSC22002SZ</t>
  </si>
  <si>
    <t>LFSC22002T0</t>
  </si>
  <si>
    <t>LFSC22002T2</t>
  </si>
  <si>
    <t>LFSC22002T3</t>
  </si>
  <si>
    <t>LFSC23006SV</t>
  </si>
  <si>
    <t>100% do valor do principal - R$ 700</t>
  </si>
  <si>
    <t>Resgate ou recompra pode ocorrer a partir de 10/11/28 e em cada data de pagamento de juros subsequente</t>
  </si>
  <si>
    <t>100% CDI + 1,90%</t>
  </si>
  <si>
    <t>LFSC23006T6</t>
  </si>
  <si>
    <t>100% do valor do principal - R$ 350</t>
  </si>
  <si>
    <t>LFSC23006TL</t>
  </si>
  <si>
    <t>100% do valor do principal - R$ 16.450</t>
  </si>
  <si>
    <t>LFSC23006SO</t>
  </si>
  <si>
    <t>100% do valor do principal - R$ 1.050</t>
  </si>
  <si>
    <t>LFSC23006TB</t>
  </si>
  <si>
    <t>100% do valor do principal - R$ 1.400</t>
  </si>
  <si>
    <t>LFSC23006TR</t>
  </si>
  <si>
    <t>LFSC23006SM</t>
  </si>
  <si>
    <t>LFSC23006SH</t>
  </si>
  <si>
    <t>LFSC23006T7</t>
  </si>
  <si>
    <t>100% do valor do principal - R$ 45.150</t>
  </si>
  <si>
    <t>LFSC23006TI</t>
  </si>
  <si>
    <t>LFSC23006TX</t>
  </si>
  <si>
    <t>100% do valor do principal - R$ 12.600</t>
  </si>
  <si>
    <t>LFSC23006SK</t>
  </si>
  <si>
    <t>100% do valor do principal - R$ 1.750</t>
  </si>
  <si>
    <t>LFSC23006TC</t>
  </si>
  <si>
    <t>LFSC23006SL</t>
  </si>
  <si>
    <t>100% do valor do principal - R$ 35.350</t>
  </si>
  <si>
    <t>LFSC23006SU</t>
  </si>
  <si>
    <t>LFSC23006T3</t>
  </si>
  <si>
    <t>LFSC23006TJ</t>
  </si>
  <si>
    <t>100% do valor do principal - R$ 3.850</t>
  </si>
  <si>
    <t>LFSC23006TY</t>
  </si>
  <si>
    <t>100% do valor do principal - R$ 8.750</t>
  </si>
  <si>
    <t>LFSC23006SS</t>
  </si>
  <si>
    <t>LFSC23006T8</t>
  </si>
  <si>
    <t>LFSC23006TO</t>
  </si>
  <si>
    <t>LFSC23006U1</t>
  </si>
  <si>
    <t>100% do valor do principal - R$ 13.650</t>
  </si>
  <si>
    <t>LFSC23006TH</t>
  </si>
  <si>
    <t>100% do valor do principal - R$ 57.750</t>
  </si>
  <si>
    <t>LFSC23006TT</t>
  </si>
  <si>
    <t>LFSC23006SR</t>
  </si>
  <si>
    <t>LFSC23006SY</t>
  </si>
  <si>
    <t>LFSC23006TF</t>
  </si>
  <si>
    <t>100% do valor do principal - R$ 4.550</t>
  </si>
  <si>
    <t>LFSC23006TS</t>
  </si>
  <si>
    <t>LFSC23006SQ</t>
  </si>
  <si>
    <t>LFSC23006TN</t>
  </si>
  <si>
    <t>100% do valor do principal - R$ 56.350</t>
  </si>
  <si>
    <t>LFSC23006TA</t>
  </si>
  <si>
    <t>100% do valor do principal - R$ 4.900</t>
  </si>
  <si>
    <t>LFSC23006TK</t>
  </si>
  <si>
    <t>LFSC23006TZ</t>
  </si>
  <si>
    <t>LFSC23006SI</t>
  </si>
  <si>
    <t>LFSC23006TD</t>
  </si>
  <si>
    <t>LFSC23006TU</t>
  </si>
  <si>
    <t>LFSC23006SJ</t>
  </si>
  <si>
    <t>LFSC23006T1</t>
  </si>
  <si>
    <t>100% do valor do principal - R$ 23.800</t>
  </si>
  <si>
    <t>LFSC23006U2</t>
  </si>
  <si>
    <t>LFSC23006ST</t>
  </si>
  <si>
    <t>LFSC23006T4</t>
  </si>
  <si>
    <t>100% do valor do principal - R$ 87.850</t>
  </si>
  <si>
    <t>LFSC23006TM</t>
  </si>
  <si>
    <t>LFSC23006U0</t>
  </si>
  <si>
    <t>LFSC23006U4</t>
  </si>
  <si>
    <t>LFSC23006Y1</t>
  </si>
  <si>
    <t>LFSC23006U3</t>
  </si>
  <si>
    <t>LFSC23006SZ</t>
  </si>
  <si>
    <t>100% do valor do principal - R$ 3.150</t>
  </si>
  <si>
    <t>LFSC23006SX</t>
  </si>
  <si>
    <t>LFSC23006SN</t>
  </si>
  <si>
    <t>LFSC23006T9</t>
  </si>
  <si>
    <t>LFSC23006T5</t>
  </si>
  <si>
    <t>LFSC23006SP</t>
  </si>
  <si>
    <t>LFSC23006TW</t>
  </si>
  <si>
    <t>LFSC23006T2</t>
  </si>
  <si>
    <t>LFSC23006TG</t>
  </si>
  <si>
    <t>100% do valor do principal - R$ 22.050</t>
  </si>
  <si>
    <t>LFSC23006TV</t>
  </si>
  <si>
    <t>LFSC23006SW</t>
  </si>
  <si>
    <t>LFSC23006T0</t>
  </si>
  <si>
    <t>LFSC23006TE</t>
  </si>
  <si>
    <t>LFSC23006NX</t>
  </si>
  <si>
    <t>LFSC23006NZ</t>
  </si>
  <si>
    <t>LFSC23006OH</t>
  </si>
  <si>
    <t>LFSC23006O0</t>
  </si>
  <si>
    <t>LFSC23006NS</t>
  </si>
  <si>
    <t>LFSC23006OM</t>
  </si>
  <si>
    <t>LFSC23006O7</t>
  </si>
  <si>
    <t>LFSC23006OF</t>
  </si>
  <si>
    <t>LFSC23006NU</t>
  </si>
  <si>
    <t>LFSC23006O9</t>
  </si>
  <si>
    <t>100% do valor do principal - R$ 24.500</t>
  </si>
  <si>
    <t>LFSC23006NT</t>
  </si>
  <si>
    <t>LFSC23006OL</t>
  </si>
  <si>
    <t>LFSC23006O3</t>
  </si>
  <si>
    <t>100% do valor do principal - R$ 11.900</t>
  </si>
  <si>
    <t>LFSC23006OJ</t>
  </si>
  <si>
    <t>100% do valor do principal - R$ 75.950</t>
  </si>
  <si>
    <t>LFSC23006O8</t>
  </si>
  <si>
    <t>LFSC23006NW</t>
  </si>
  <si>
    <t>LFSC23006OI</t>
  </si>
  <si>
    <t>LFSC23006OE</t>
  </si>
  <si>
    <t>LFSC23006O1</t>
  </si>
  <si>
    <t>LFSC23006OC</t>
  </si>
  <si>
    <t>100% do valor do principal - R$ 36.050</t>
  </si>
  <si>
    <t>LFSC23006O6</t>
  </si>
  <si>
    <t>LFSC23006OG</t>
  </si>
  <si>
    <t>LFSC23006O4</t>
  </si>
  <si>
    <t>LFSC23006OD</t>
  </si>
  <si>
    <t>100% do valor do principal - R$ 2.450</t>
  </si>
  <si>
    <t>LFSC23006O5</t>
  </si>
  <si>
    <t>LFSC23006OA</t>
  </si>
  <si>
    <t>LFSC23006NV</t>
  </si>
  <si>
    <t>LFSC23006OB</t>
  </si>
  <si>
    <t>LFSC23006O2</t>
  </si>
  <si>
    <t>LFSC23006I8</t>
  </si>
  <si>
    <t>100% do valor do principal - R$ 6.650</t>
  </si>
  <si>
    <t>LFSC23006HN</t>
  </si>
  <si>
    <t>LFSC23006HK</t>
  </si>
  <si>
    <t>LFSC23006IG</t>
  </si>
  <si>
    <t>LFSC23006HJ</t>
  </si>
  <si>
    <t>LFSC23006II</t>
  </si>
  <si>
    <t>LFSC23006HE</t>
  </si>
  <si>
    <t>LFSC23006HR</t>
  </si>
  <si>
    <t>LFSN2301JK4</t>
  </si>
  <si>
    <t>Lei Brasileira Nº 12.249, de 11 de Junho de 2010 / Resolução CMN Nº 5.007 de 24 de março de 2022 / Núcleo de Subordinação: Resolução CMN Nº 4.955 de 21 de outubro de 2021 / Resolução BCB Nº 122, de 2 de agosto de 2021</t>
  </si>
  <si>
    <t>100% do valor do principal - R$ 108.900</t>
  </si>
  <si>
    <t>100% do CDI+ 0,2%</t>
  </si>
  <si>
    <t>Serão extintos nas situações previstas no art. 20, inciso X, da Resolução CMN 4.955, de 21 de outubro de 2021</t>
  </si>
  <si>
    <t>LFSN2301JK2</t>
  </si>
  <si>
    <t>100% do valor do principal - R$ 1.161.000</t>
  </si>
  <si>
    <t>102% do CDI</t>
  </si>
  <si>
    <t>LFSN2301JK6</t>
  </si>
  <si>
    <t>100% do valor do principal - R$ 122.700</t>
  </si>
  <si>
    <t>LFSN2301JK8</t>
  </si>
  <si>
    <t>100% do valor do principal - R$ 107.400</t>
  </si>
  <si>
    <t>IPCA + 5,48%</t>
  </si>
  <si>
    <t>LFSN240018I</t>
  </si>
  <si>
    <t>100% do valor do principal - R$ 529.800</t>
  </si>
  <si>
    <t>Resgate ou recompra pode ocorrer a partir de 15/02/29 e em cada semestre subsequentes</t>
  </si>
  <si>
    <t>100% do CDI</t>
  </si>
  <si>
    <t>LFSN240018K</t>
  </si>
  <si>
    <t>100% do valor do principal - R$ 470.100</t>
  </si>
  <si>
    <t>Resgate ou recompra pode ocorrer a partir de 15/02/34 e em cada semestre subsequentes</t>
  </si>
  <si>
    <t>LFSN24005KH</t>
  </si>
  <si>
    <t>100% do valor do principal - R$ 1.656.900</t>
  </si>
  <si>
    <t>Resgate ou recompra pode ocorrer a partir de 15/09/2029 e em cada ano subsequentes</t>
  </si>
  <si>
    <t>100% do CDI + 0,65%</t>
  </si>
  <si>
    <t>LFSN24005KI</t>
  </si>
  <si>
    <t>100% do valor do principal - R$ 1.443.300</t>
  </si>
  <si>
    <t>Resgate ou recompra pode ocorrer a partir de 16/10/2029 e em cada ano subsequentes</t>
  </si>
  <si>
    <t>LFSC24004NX</t>
  </si>
  <si>
    <t>100% do valor do principal - R$ 1.000.200</t>
  </si>
  <si>
    <t>Resgate ou recompra pode ocorrer a partir de 16/11/29 e em cada ano subsequentes</t>
  </si>
  <si>
    <t>100% do CDI + 0,90%</t>
  </si>
  <si>
    <t>LFSC24007ER</t>
  </si>
  <si>
    <t>100% do valor do principal - R$ 2.780.100</t>
  </si>
  <si>
    <t>Resgate ou recompra pode ocorrer a partir de 14/11/2029 e em cada ano subsequentes</t>
  </si>
  <si>
    <t>100% do CDI + 1,10%</t>
  </si>
  <si>
    <t>LFSC25002MT</t>
  </si>
  <si>
    <t>100% do valor do principal - R$ 2.544.600</t>
  </si>
  <si>
    <t>Resgate ou recompra pode ocorrer a partir de 15/03/2030 e em cada ano subsequentes</t>
  </si>
  <si>
    <t>100% do CDI + 1,35%</t>
  </si>
  <si>
    <t>LFSC25002S2</t>
  </si>
  <si>
    <t>100% do valor do principal - R$ 1.870.500</t>
  </si>
  <si>
    <t>LFSC2500669</t>
  </si>
  <si>
    <t>100% do valor do principal - R$ 859.800</t>
  </si>
  <si>
    <t>100% do CDI + 1,25%</t>
  </si>
  <si>
    <t>LFSC2500671</t>
  </si>
  <si>
    <t>100% do valor do principal - R$ 1.649.700</t>
  </si>
  <si>
    <t>LFSC2500672</t>
  </si>
  <si>
    <t>100% do valor do principal - R$ 2.475.300</t>
  </si>
  <si>
    <t>LFSC25009EX</t>
  </si>
  <si>
    <t>LFSC250099E</t>
  </si>
  <si>
    <t xml:space="preserve">Total </t>
  </si>
  <si>
    <r>
      <t xml:space="preserve">CC1: Composição do Patrimônio de Referência (PR) </t>
    </r>
    <r>
      <rPr>
        <b/>
        <vertAlign val="superscript"/>
        <sz val="11"/>
        <color theme="0"/>
        <rFont val="Itau Display"/>
        <family val="2"/>
      </rPr>
      <t>(1)</t>
    </r>
  </si>
  <si>
    <t>Valor (R$ mil)</t>
  </si>
  <si>
    <t>Capital Principal: instrumentos e reservas</t>
  </si>
  <si>
    <t>Instrumentos elegíveis ao Capital Principal</t>
  </si>
  <si>
    <t>Reservas de lucros</t>
  </si>
  <si>
    <t>Outras receitas e outras reservas</t>
  </si>
  <si>
    <t>Participação de não controladores nos instrumentos emitidos por subsidiárias do conglomerado prudencial e elegíveis ao seu Capital Principal</t>
  </si>
  <si>
    <t>Capital Principal antes dos ajustes prudenciais</t>
  </si>
  <si>
    <t>Capital Principal: ajustes prudenciais</t>
  </si>
  <si>
    <t>Ajustes prudenciais relativos a apreçamentos de instrumentos financeiros (PVA)</t>
  </si>
  <si>
    <t>Ágios pagos na aquisição de investimentos com fundamento em expectativa de rentabilidade futura</t>
  </si>
  <si>
    <t>Ativos intangíveis</t>
  </si>
  <si>
    <t>Créditos tributários decorrentes de prejuízos fiscais e de base negativa de Contribuição Social sobre o Lucro Líquido e os originados dessa contribuição relativos a períodos de apuração encerrados até 31 de dezembro de 1998</t>
  </si>
  <si>
    <t>Ajustes relativos ao valor de mercado dos instrumentos financeiros derivativos utilizados para hedge de fluxo de caixa de itens protegidos cujos ajustes de marcação a mercado não são registrados contabilmente</t>
  </si>
  <si>
    <t>Déficit de provisões em relação à perdas esperadas</t>
  </si>
  <si>
    <t>Ativos atuariais relacionados a fundos de pensão de benefício definido</t>
  </si>
  <si>
    <t>Ações ou outros instrumentos de emissão própria autorizados a compor o Capital Principal da instituição ou conglomerado, adquiridos diretamente, indiretamente ou de forma sintética</t>
  </si>
  <si>
    <t>Valor total das deduções relativas às aquisições recíprocas de Capital Principal</t>
  </si>
  <si>
    <t>Valor total das deduções relativas às participações líquidas não significativas em Capital Principal de instituições autorizadas a funcionar pelo Banco Central do Brasil e de instituições financeiras no exterior não consolidadas e em capital social de empresas assemelhadas a instituições financeiras não consolidadas, sociedades seguradoras, resseguradoras, de capitalização e entidades abertas de previdência complementar</t>
  </si>
  <si>
    <t>Valor total das deduções relativas às participações líquidas significativas em Capital Principal de instituições autorizadas a funcionar pelo Banco Central do Brasil e de instituições financeiras no exterior não consolidadas e em capital social de empresas assemelhadas a instituições financeiras não consolidadas, sociedades seguradoras, resseguradoras, de capitalização e entidades abertas de previdência complementar, que exceda 10% do valor do Capital Principal da própria instituição ou conglomerado, desconsiderando deduções específicas</t>
  </si>
  <si>
    <t>Valor total das deduções relativas aos créditos tributários decorrentes de diferenças temporárias que dependam de geração de lucros ou receitas tributáveis futuras para sua realização, que exceda 10% do Capital Principal da própria instituição ou conglomerado, desconsiderando deduções específicas</t>
  </si>
  <si>
    <t>Valor que excede, de forma agregada, 15% do Capital Principal da própria instituição ou conglomerado</t>
  </si>
  <si>
    <t>do qual: oriundo de participações líquidas significativas em Capital Principal de instituições autorizadas a funcionar pelo Banco Central do Brasil e de instituições financeiras no exterior não consolidadas e em capital social de empresas assemelhadas a instituições financeiras não consolidadas, de sociedades seguradoras, resseguradoras, de capitalização e de entidades abertas de previdência complementar</t>
  </si>
  <si>
    <t>do qual: oriundo de créditos tributários decorrentes de diferenças temporárias que dependam de geração de lucros ou receitas tributáveis futuras para sua realização</t>
  </si>
  <si>
    <t>Ajustes regulatórios nacionais</t>
  </si>
  <si>
    <t>26.a</t>
  </si>
  <si>
    <t>Ativos permanentes diferidos</t>
  </si>
  <si>
    <t>26.b</t>
  </si>
  <si>
    <t>Investimentos em dependências, instituições financeiras controladas no exterior ou entidades não financeiras que componham o conglomerado, em relação às quais o Banco Central do Brasil não tenha acesso a informações, dados e documentos</t>
  </si>
  <si>
    <t>26.d</t>
  </si>
  <si>
    <t>Aumento de capital social não autorizado</t>
  </si>
  <si>
    <t>26.e</t>
  </si>
  <si>
    <t>Excedente do valor ajustado de Capital Principal</t>
  </si>
  <si>
    <t>26.f</t>
  </si>
  <si>
    <t>Depósito para suprir deficiência de capital</t>
  </si>
  <si>
    <t>26.g</t>
  </si>
  <si>
    <t>Montante dos ativos intangíveis constituídos antes da entrada em vigor da Resolução nº 4.192, de 2013</t>
  </si>
  <si>
    <t>26.h</t>
  </si>
  <si>
    <t>Excesso dos recursos aplicados no Ativo Permanente</t>
  </si>
  <si>
    <t>26.i</t>
  </si>
  <si>
    <t>Destaque do PR, conforme Resolução nº 4.589, de 29 de junho de 2017</t>
  </si>
  <si>
    <t>26.j</t>
  </si>
  <si>
    <t>Outras diferenças residuais relativas à metodologia de apuração do Capital Principal para fins regulatórios</t>
  </si>
  <si>
    <t>Dedução aplicada ao Capital Principal decorrente de insuficiência de Capital Complementar e de Nível II para cobrir as respectivas deduções nesses componentes</t>
  </si>
  <si>
    <t>Total de deduções regulatórias ao Capital Principal</t>
  </si>
  <si>
    <t>Capital Complementar: instrumentos e provisões</t>
  </si>
  <si>
    <t>Instrumentos elegíveis ao Capital Complementar</t>
  </si>
  <si>
    <t>dos quais: classificados como capital social conforme as regras contábeis</t>
  </si>
  <si>
    <t>dos quais: classificados como passivo conforme as regras contábeis</t>
  </si>
  <si>
    <t>Instrumentos autorizados a compor o Capital Complementar antes da entrada em vigor da Resolução nº 4.192, de 2013</t>
  </si>
  <si>
    <t>Participação de não controladores nos instrumentos emitidos por subsidiárias da instituição ou conglomerado e elegíveis ao seu Capital Complementar</t>
  </si>
  <si>
    <t>da qual: instrumentos emitidos por subsidiárias antes da entrada em vigor da Resolução nº 4.192, de 2013</t>
  </si>
  <si>
    <t>Capital Complementar antes das deduções regulatórias</t>
  </si>
  <si>
    <t>Capital Complementar: deduções regulatórias</t>
  </si>
  <si>
    <t>Ações ou outros instrumentos de emissão própria autorizados a compor o Capital Complementar da instituição ou conglomerado, adquiridos diretamente, indiretamente ou de forma sintética</t>
  </si>
  <si>
    <t>Valor total das deduções relativas às aquisições recíprocas de Capital Complementar</t>
  </si>
  <si>
    <t>Valor total das deduções relativas aos investimentos líquidos não significativos em Capital Complementar de instituições autorizadas a funcionar pelo Banco Central do Brasil e de instituições financeiras no exterior não consolidadas</t>
  </si>
  <si>
    <t>Valor total das deduções relativas aos investimentos líquidos significativos em Capital Complementar de instituições autorizadas a funcionar pelo Banco Central do Brasil e de instituições financeiras no exterior não consolidadas</t>
  </si>
  <si>
    <t>41.b</t>
  </si>
  <si>
    <t>Participação de não controladores no Capital Complementar</t>
  </si>
  <si>
    <t>41.c</t>
  </si>
  <si>
    <t>Outras diferenças residuais relativas à metodologia de apuração do Capital Complementar para fins regulatórios</t>
  </si>
  <si>
    <t>Dedução aplicada ao Capital Complementar decorrente de insuficiência de Nível II para cobrir a dedução nesse componente</t>
  </si>
  <si>
    <t>Total de deduções regulatórias ao Capital Complementar</t>
  </si>
  <si>
    <t>Nível II: instrumentos e provisões</t>
  </si>
  <si>
    <t>Instrumentos elegíveis ao Nível II</t>
  </si>
  <si>
    <t>Instrumentos autorizados a compor o Nível II antes da entrada em vigor da Resolução nº 4.192, de 2013</t>
  </si>
  <si>
    <t>Participação de não controladores nos instrumentos emitidos por subsidiárias do conglomerado e elegíveis ao seu Nível II</t>
  </si>
  <si>
    <t>Superávit de provisões em relação à perdas esperadas</t>
  </si>
  <si>
    <t>Nível II antes das deduções regulatórias</t>
  </si>
  <si>
    <t>Nível II: deduções regulatórias</t>
  </si>
  <si>
    <t>Ações ou outros instrumentos de emissão própria, autorizados a compor o Nível II da instituição ou conglomerado, adquiridos diretamente, indiretamente ou de forma sintética</t>
  </si>
  <si>
    <t>Valor total das deduções relativas às aquisições recíprocas de Nível II</t>
  </si>
  <si>
    <t>Valor total das deduções relativas aos investimentos líquidos não significativos em instrumentos de Nível II e em instrumentos reconhecidos como TLAC emitidos por instituições autorizadas a funcionar pelo Banco Central do Brasil ou por instituições financeiras no exterior não consolidadas</t>
  </si>
  <si>
    <t>Valor total das deduções relativas aos investimentos líquidos significativos em instrumentos de Nível II e em instrumentos reconhecidos como TLAC emitidos por instituições autorizadas a funcionar pelo Banco Central do Brasil ou por instituições financeiras no exterior não consolidadas</t>
  </si>
  <si>
    <t>56.b</t>
  </si>
  <si>
    <t>Participação de não controladores no Nível II</t>
  </si>
  <si>
    <t>56.c</t>
  </si>
  <si>
    <t>Outras diferenças residuais relativas à metodologia de apuração do Nível II para fins regulatórios</t>
  </si>
  <si>
    <t>Total de deduções regulatórias ao Nível II</t>
  </si>
  <si>
    <t>Patrimônio de Referência</t>
  </si>
  <si>
    <t>Total de ativos ponderados pelo risco (RWA)</t>
  </si>
  <si>
    <t>Índices de Basileia e Adicional de Capital Principal</t>
  </si>
  <si>
    <r>
      <t xml:space="preserve">Índice de Nível I (IN1) </t>
    </r>
    <r>
      <rPr>
        <b/>
        <vertAlign val="superscript"/>
        <sz val="10"/>
        <rFont val="Itau Display"/>
        <family val="2"/>
      </rPr>
      <t>(2)</t>
    </r>
  </si>
  <si>
    <t>Índice de Basileia (IB)</t>
  </si>
  <si>
    <t>Percentual do adicional de Capital Principal (em relação ao RWA)</t>
  </si>
  <si>
    <t>do qual: adicional para conservação de capital - ACPConservação</t>
  </si>
  <si>
    <t>do qual: adicional contracíclico - ACPContracíclico</t>
  </si>
  <si>
    <t>do qual: Adicional de Importância Sistêmica de Capital Principal - ACPSistêmico</t>
  </si>
  <si>
    <t>Capital Principal excedente ao montante utilizado para cumprimento dos requerimentos de capital, como proporção do RWA (%)</t>
  </si>
  <si>
    <t>Valores abaixo do limite de dedução antes da aplicação de fator de ponderação de risco</t>
  </si>
  <si>
    <t>Valor total, sujeito à ponderação de risco, das participações não significativas em Capital Principal de instituições autorizadas a funcionar pelo Banco Central do Brasil e de instituições financeiras no exterior não consolidas e em capital social de empresas assemelhadas a instituições financeiras não consolidadas, sociedades seguradoras, resseguradoras, de capitalização e entidades abertas de previdência complementar, bem como dos investimentos não significativos em Capital Complementar, em instrumentos de Nível II e em instrumentos reconhecidos como TLAC emitidos por instituições financeiras autorizadas a funcionar pelo Banco Central do Brasil ou por instituições financeiras no exterior não consolidadas</t>
  </si>
  <si>
    <t>Valor total, sujeito à ponderação de risco, das participações significativas em Capital Principal de instituições autorizadas a funcionar pelo Banco Central do Brasil e de instituições financeiras no exterior não consolidas e em capital social de empresas assemelhadas a instituições financeiras não consolidadas, sociedades seguradoras, resseguradoras, de capitalização e entidades abertas de previdência complementar</t>
  </si>
  <si>
    <t>Créditos tributários decorrentes de diferenças temporárias que dependam de geração de lucros ou receitas tributáveis futuras para sua realização, não deduzidos do Capital Principal</t>
  </si>
  <si>
    <t>Instrumentos autorizados a compor o PR antes da entrada em vigor da Resolução nº 4.192, de 2013 (aplicável entre 1º de janeiro de 2018 e 1º de janeiro de 2022)</t>
  </si>
  <si>
    <t>Limite atual para os instrumentos autorizados a compor o Capital Complementar antes da entrada em vigor da Resolução nº 4.192, de 2013</t>
  </si>
  <si>
    <t>Valor excluído do Capital Complementar devido ao limite da linha 82</t>
  </si>
  <si>
    <t>Limite atual para os instrumentos autorizados a compor o Nível II antes da entrada em vigor da Resolução nº 4.192, de 2013</t>
  </si>
  <si>
    <t>Valor excluído do Nível II devido ao limite da linha 84</t>
  </si>
  <si>
    <t xml:space="preserve">1) O ajuste no patrimônio líquido, oriundo da adoção dos critérios de constituição de provisões para perdas esperadas previstos na Resolução CMN Nº 4.966, impactou o capital de maneira faseada conforme definido na Resolução CMN nº 5.199.
</t>
  </si>
  <si>
    <t>2) O Nível I segue as instruções do BACEN e não está limitado ao percentual de 1,5% da Resolução CMN nº 4.958. Caso fosse limitado, o Índice de Nível I seria 14,6%.</t>
  </si>
  <si>
    <t>CC2: Conciliação do Patrimônio de Referência (PR) com o balanço patrimonial</t>
  </si>
  <si>
    <t xml:space="preserve">Em R$ milhões, ao final do período </t>
  </si>
  <si>
    <r>
      <t xml:space="preserve">Balanço Patrimonial Consolidado </t>
    </r>
    <r>
      <rPr>
        <b/>
        <vertAlign val="superscript"/>
        <sz val="10"/>
        <color theme="1"/>
        <rFont val="Itau Display"/>
        <family val="2"/>
      </rPr>
      <t>(1)</t>
    </r>
  </si>
  <si>
    <t>Valores do balanço patrimonial no final do período</t>
  </si>
  <si>
    <r>
      <t xml:space="preserve">Valores considerados para fins da regulamentação prudencial no final do período </t>
    </r>
    <r>
      <rPr>
        <b/>
        <vertAlign val="superscript"/>
        <sz val="10"/>
        <color theme="1"/>
        <rFont val="Itau Display"/>
        <family val="2"/>
      </rPr>
      <t>(2)</t>
    </r>
  </si>
  <si>
    <t>Ativos Fiscais Corrente e Diferidos</t>
  </si>
  <si>
    <t>Relações Interfinanceiras e  Interdependências</t>
  </si>
  <si>
    <t>Total do Patrimônio Líquido dos Acionistas Controladores</t>
  </si>
  <si>
    <t>Capital Social</t>
  </si>
  <si>
    <t>Outras Receitas e Outras Reservas</t>
  </si>
  <si>
    <t>Reservas de Lucros</t>
  </si>
  <si>
    <t>(Ações em Tesouraria)</t>
  </si>
  <si>
    <t>Participações de Acionistas Não Controladores</t>
  </si>
  <si>
    <t>Total do Patrimônio Líquido</t>
  </si>
  <si>
    <t>Total do Passivo e do Patrimônio Líquido</t>
  </si>
  <si>
    <r>
      <rPr>
        <vertAlign val="superscript"/>
        <sz val="8"/>
        <color theme="1"/>
        <rFont val="Itau Display"/>
        <family val="2"/>
      </rPr>
      <t>(1)</t>
    </r>
    <r>
      <rPr>
        <sz val="8"/>
        <color theme="1"/>
        <rFont val="Itau Display"/>
        <family val="2"/>
      </rPr>
      <t xml:space="preserve"> Diferenças se devem, principalmente, à não consolidação de empresas não financeiras (destacando-se empresas de Seguros, Previdência e Capitalização) no Consolidado Prudencial, além das eliminações das transações com Partes Relacionadas.</t>
    </r>
  </si>
  <si>
    <r>
      <rPr>
        <vertAlign val="superscript"/>
        <sz val="8"/>
        <color theme="1"/>
        <rFont val="Itau Display"/>
        <family val="2"/>
      </rPr>
      <t>(2)</t>
    </r>
    <r>
      <rPr>
        <sz val="8"/>
        <color theme="1"/>
        <rFont val="Itau Display"/>
        <family val="2"/>
      </rPr>
      <t xml:space="preserve"> Informações do prudencial que são apresentadas na tabela CC1 deste relatório.</t>
    </r>
  </si>
  <si>
    <t>Valores considerados para fins da regulamentação prudencial no final do período</t>
  </si>
  <si>
    <r>
      <t xml:space="preserve">Resultados de Exercícios Futuros </t>
    </r>
    <r>
      <rPr>
        <b/>
        <vertAlign val="superscript"/>
        <sz val="10"/>
        <color theme="1"/>
        <rFont val="Itau Display"/>
        <family val="2"/>
      </rPr>
      <t>(3)</t>
    </r>
  </si>
  <si>
    <t>Participações de Não Controladores</t>
  </si>
  <si>
    <t xml:space="preserve">Patrimônio Líquido </t>
  </si>
  <si>
    <r>
      <rPr>
        <vertAlign val="superscript"/>
        <sz val="8"/>
        <color theme="1"/>
        <rFont val="Itau Display"/>
        <family val="2"/>
      </rPr>
      <t>(3)</t>
    </r>
    <r>
      <rPr>
        <sz val="8"/>
        <color theme="1"/>
        <rFont val="Itau Display"/>
        <family val="2"/>
      </rPr>
      <t xml:space="preserve"> A partir de Junho/22, essa linha não é mais publicada.</t>
    </r>
  </si>
  <si>
    <t>Conciliação do Patrimônio de Referência (PR) com o balanço patrimonial</t>
  </si>
  <si>
    <t>Caixa e equivalentes de Caixa</t>
  </si>
  <si>
    <t>Créditos Tributários e Ativos Atuariais</t>
  </si>
  <si>
    <t>Créditos Tributários de Prejuízos Fiscais e Base Negativa de Contribuição Social</t>
  </si>
  <si>
    <t>Créditos Tributários Decorrentes de Diferenças Temporárias</t>
  </si>
  <si>
    <t>Ativos Atuariais de Fundos de Pensão de Benefício Definido</t>
  </si>
  <si>
    <t>Participações em Empresas Assemelhadas e Seguradoras</t>
  </si>
  <si>
    <t>Participação em Instituições Financeiras</t>
  </si>
  <si>
    <t>Ativos Permanentes Diferidos</t>
  </si>
  <si>
    <t>Outras</t>
  </si>
  <si>
    <t>Fiscais e Previdenciárias</t>
  </si>
  <si>
    <t>Provisão para Impostos e Contribuições Diferidos</t>
  </si>
  <si>
    <t>Provisões atuariais de Fundos de Pensão de Benefício Definido</t>
  </si>
  <si>
    <t>Resultados de Exercícios Futuros</t>
  </si>
  <si>
    <r>
      <rPr>
        <vertAlign val="superscript"/>
        <sz val="10"/>
        <color theme="1"/>
        <rFont val="Itau Display"/>
        <family val="2"/>
      </rPr>
      <t>(1)</t>
    </r>
    <r>
      <rPr>
        <sz val="10"/>
        <color theme="1"/>
        <rFont val="Itau Display"/>
        <family val="2"/>
      </rPr>
      <t xml:space="preserve"> Diferenças se devem, principalmente, à não consolidação de empresas não financeiras (destacando-se empresas de Seguros, Previdência e Capitalização) no Consolidado Prudencial, além das eliminações das transações com Partes Relacionadas.</t>
    </r>
  </si>
  <si>
    <t>CCyB1: Distribuição geográfica das exposições ao risco de crédito consideradas no cálculo do ACPContracíclico</t>
  </si>
  <si>
    <t>Jurisdição</t>
  </si>
  <si>
    <t>ACCPi</t>
  </si>
  <si>
    <t>Valores de exposição e de RWACPrNB considerados no cálculo do ACPContracíclico</t>
  </si>
  <si>
    <t>Adicional contracíclico aplicável à instituição</t>
  </si>
  <si>
    <r>
      <t xml:space="preserve">Valor do ACPContracíclico </t>
    </r>
    <r>
      <rPr>
        <b/>
        <vertAlign val="superscript"/>
        <sz val="10"/>
        <rFont val="Itau Display"/>
        <family val="2"/>
      </rPr>
      <t>(3)</t>
    </r>
  </si>
  <si>
    <t>Valor do ACPContracíclico</t>
  </si>
  <si>
    <t>Montante da exposição ao risco de crédito ao setor privado não bancário</t>
  </si>
  <si>
    <t>RWACPrNB</t>
  </si>
  <si>
    <t>Brasil</t>
  </si>
  <si>
    <t>Chile</t>
  </si>
  <si>
    <t>Uruguai</t>
  </si>
  <si>
    <t>Luxemburgo</t>
  </si>
  <si>
    <t>Espanha</t>
  </si>
  <si>
    <t>Reino Unido</t>
  </si>
  <si>
    <t>França</t>
  </si>
  <si>
    <t>Suécia</t>
  </si>
  <si>
    <t>Alemanha</t>
  </si>
  <si>
    <t>Holanda</t>
  </si>
  <si>
    <t>Noruega</t>
  </si>
  <si>
    <t>Dinamarca</t>
  </si>
  <si>
    <t>Bélgica</t>
  </si>
  <si>
    <t>Irlanda</t>
  </si>
  <si>
    <r>
      <t xml:space="preserve">Subtotal </t>
    </r>
    <r>
      <rPr>
        <b/>
        <vertAlign val="superscript"/>
        <sz val="10"/>
        <color theme="1"/>
        <rFont val="Itau Display"/>
        <family val="2"/>
      </rPr>
      <t>(1)</t>
    </r>
  </si>
  <si>
    <r>
      <t xml:space="preserve">Total </t>
    </r>
    <r>
      <rPr>
        <b/>
        <vertAlign val="superscript"/>
        <sz val="10"/>
        <color theme="1"/>
        <rFont val="Itau Display"/>
        <family val="2"/>
      </rPr>
      <t>(2)</t>
    </r>
  </si>
  <si>
    <r>
      <rPr>
        <vertAlign val="superscript"/>
        <sz val="8"/>
        <color theme="1"/>
        <rFont val="Itau Display"/>
        <family val="2"/>
      </rPr>
      <t>(1)</t>
    </r>
    <r>
      <rPr>
        <sz val="8"/>
        <color theme="1"/>
        <rFont val="Itau Display"/>
        <family val="2"/>
      </rPr>
      <t xml:space="preserve"> Soma das parcelas RWACPrNBi relativas às exposições ao risco de crédito ao setor privado não bancário do Brasil e das jurisdições com percentual do adicional contracíclico com valores maiores que zero.</t>
    </r>
  </si>
  <si>
    <r>
      <rPr>
        <vertAlign val="superscript"/>
        <sz val="8"/>
        <color theme="1"/>
        <rFont val="Itau Display"/>
        <family val="2"/>
      </rPr>
      <t>(2)</t>
    </r>
    <r>
      <rPr>
        <sz val="8"/>
        <color theme="1"/>
        <rFont val="Itau Display"/>
        <family val="2"/>
      </rPr>
      <t xml:space="preserve"> Total do RWA para as exposições ao risco de crédito privado não bancário para todas as jurisdições em que o banco apresenta exposição, incluindo jurisdições sem percentual de contraciclico aplicado ou com percentual de contracíclico igual a zero.</t>
    </r>
  </si>
  <si>
    <r>
      <rPr>
        <vertAlign val="superscript"/>
        <sz val="8"/>
        <color theme="1"/>
        <rFont val="Itau Display"/>
        <family val="2"/>
      </rPr>
      <t>(3)</t>
    </r>
    <r>
      <rPr>
        <sz val="8"/>
        <color theme="1"/>
        <rFont val="Itau Display"/>
        <family val="2"/>
      </rPr>
      <t xml:space="preserve"> Apuração conforme Circular 3.769 utilizando a faculdade de exclusão de jurisdição.</t>
    </r>
  </si>
  <si>
    <t>GSIB1: Indicadores utilizados para caracterização de instituição financeira como sistemicamente importante em âmbito global (G-SIBs)</t>
  </si>
  <si>
    <t>Em R$ mil</t>
  </si>
  <si>
    <t>Indicador</t>
  </si>
  <si>
    <t>Indicador Individual</t>
  </si>
  <si>
    <t>2016</t>
  </si>
  <si>
    <t>Indicador Atividade no exterior</t>
  </si>
  <si>
    <t xml:space="preserve">Ativo externo </t>
  </si>
  <si>
    <r>
      <t>Passivo externo</t>
    </r>
    <r>
      <rPr>
        <b/>
        <sz val="10"/>
        <rFont val="Itau Display"/>
        <family val="2"/>
      </rPr>
      <t xml:space="preserve"> </t>
    </r>
  </si>
  <si>
    <t>Indicador de Porte</t>
  </si>
  <si>
    <t>Exposição total bruta</t>
  </si>
  <si>
    <t>Indicador de Interconexão</t>
  </si>
  <si>
    <t>Ativo interfinanceiro</t>
  </si>
  <si>
    <t>Passivo interfinanceiro</t>
  </si>
  <si>
    <t>Títulos e valores mobiliários</t>
  </si>
  <si>
    <t>Indicador de Substituição</t>
  </si>
  <si>
    <t>Custódia</t>
  </si>
  <si>
    <t>Pagamentos</t>
  </si>
  <si>
    <t>Originação</t>
  </si>
  <si>
    <t>10.a</t>
  </si>
  <si>
    <t>Volume de Negociação de renda fixa</t>
  </si>
  <si>
    <t>10.b</t>
  </si>
  <si>
    <t>Volume de Negociação outros</t>
  </si>
  <si>
    <t>Indicadores de Complexidade</t>
  </si>
  <si>
    <r>
      <t>Derivativos de balcão</t>
    </r>
    <r>
      <rPr>
        <b/>
        <sz val="10"/>
        <rFont val="Itau Display"/>
        <family val="2"/>
      </rPr>
      <t xml:space="preserve"> </t>
    </r>
  </si>
  <si>
    <r>
      <t>Ativos nível 3</t>
    </r>
    <r>
      <rPr>
        <b/>
        <sz val="10"/>
        <rFont val="Itau Display"/>
        <family val="2"/>
      </rPr>
      <t xml:space="preserve"> </t>
    </r>
  </si>
  <si>
    <t xml:space="preserve">Instrumentos não elegíveis ao LCR </t>
  </si>
  <si>
    <t xml:space="preserve">LR1: Comparação entre informações das demonstrações financeiras e as utilizadas para apuração da Razão de Alavancagem (RA) </t>
  </si>
  <si>
    <r>
      <rPr>
        <b/>
        <sz val="8"/>
        <rFont val="Itau Display"/>
        <family val="2"/>
      </rPr>
      <t xml:space="preserve">Em R$ milhões  </t>
    </r>
    <r>
      <rPr>
        <b/>
        <sz val="10"/>
        <rFont val="Itau Display"/>
        <family val="2"/>
      </rPr>
      <t xml:space="preserve">                                                                                                                                            </t>
    </r>
  </si>
  <si>
    <t xml:space="preserve">  31/03/2020</t>
  </si>
  <si>
    <t>Ativo total de acordo com as demonstrações financeiras publicadas</t>
  </si>
  <si>
    <t>Ajuste decorrente de diferenças de consolidação contábil</t>
  </si>
  <si>
    <t>1+2</t>
  </si>
  <si>
    <t>Ativo total do balanço patrimonial individual ou do conglomerado prudencial, no caso de apuração da RA em bases consolidadas.</t>
  </si>
  <si>
    <t>Ajuste relativo ao método de apuração do valor dos instrumentos financeiros derivativos</t>
  </si>
  <si>
    <t>Ajuste relativo ao método de apuração do valor das operações compromissadas e de empréstimo de ativos</t>
  </si>
  <si>
    <t>Ajuste relativo a operações não contabilizadas no balanço patrimonial</t>
  </si>
  <si>
    <t>Outros ajustes</t>
  </si>
  <si>
    <t>Exposição Total</t>
  </si>
  <si>
    <t>LR2: Informações Detalhadas sobre a Razão de Alavancagem</t>
  </si>
  <si>
    <t>Itens contabilizados no balanço patrimonial</t>
  </si>
  <si>
    <t>Itens patrimoniais, exceto instrumentos financeiros derivativos, títulos e valores mobiliários recebidos por empréstimo e revenda a liquidar em operações compromissadas</t>
  </si>
  <si>
    <t>Ajustes relativos aos elementos patrimoniais deduzidos na apuração do Nível I</t>
  </si>
  <si>
    <t>Total das exposições contabilizadas no balanço patrimonial</t>
  </si>
  <si>
    <t>Operações com instrumentos financeiros derivativos</t>
  </si>
  <si>
    <t>Valor de reposição em operações com derivativos</t>
  </si>
  <si>
    <t>Ganho potencial futuro decorrente de operações com derivativos</t>
  </si>
  <si>
    <t>Ajuste relativo à margem de garantia diária prestada</t>
  </si>
  <si>
    <t>Ajuste relativo à dedução da exposição relativa a contraparte central qualificada (QCCP) nas operações de derivativos em nome de clientes nas quais não há obrigatoriedade contratual de reembolso em decorrência de falência ou inadimplemento das entidades responsáveis pela liquidação e compensação das transações</t>
  </si>
  <si>
    <t>Valor de referência dos derivativos de crédito</t>
  </si>
  <si>
    <t>Ajuste no valor de referência dos derivativos de crédito</t>
  </si>
  <si>
    <t>Total das exposições relativas a operações com instrumentos financeiros derivativos</t>
  </si>
  <si>
    <t>Operações compromissadas e de empréstimo de títulos e valores mobiliários (TVM)</t>
  </si>
  <si>
    <t>Aplicações em operações compromissadas e em empréstimo de TVM</t>
  </si>
  <si>
    <t>Ajuste relativo a recompras a liquidar e a TVM cedidos por empréstimo</t>
  </si>
  <si>
    <t>Valor relativo ao risco de crédito da contraparte (CCR)</t>
  </si>
  <si>
    <t>Valor relativo ao CCR em operações de intermediação</t>
  </si>
  <si>
    <t>Total das exposições relativas a operações compromissadas e de empréstimo de TVM</t>
  </si>
  <si>
    <t>Itens não contabilizados no balanço patrimonial</t>
  </si>
  <si>
    <t>Valor de referência das operações não contabilizadas no balanço patrimonial</t>
  </si>
  <si>
    <t>Ajuste relativo à aplicação de FCC específico às operações não contabilizadas no balanço patrimonial</t>
  </si>
  <si>
    <t>Total das exposições não contabilizadas no balanço patrimonial</t>
  </si>
  <si>
    <t>Capital e Exposição Total</t>
  </si>
  <si>
    <t>Razão de Alavancagem (%)</t>
  </si>
  <si>
    <t xml:space="preserve">LIQ1: Indicador de Liquidez de Curto Prazo – LCR </t>
  </si>
  <si>
    <r>
      <t>31/12/2023</t>
    </r>
    <r>
      <rPr>
        <b/>
        <vertAlign val="superscript"/>
        <sz val="10"/>
        <rFont val="Itau Display"/>
        <family val="2"/>
      </rPr>
      <t xml:space="preserve"> (1)</t>
    </r>
  </si>
  <si>
    <r>
      <t>30/09/2023</t>
    </r>
    <r>
      <rPr>
        <b/>
        <vertAlign val="superscript"/>
        <sz val="10"/>
        <rFont val="Itau Display"/>
        <family val="2"/>
      </rPr>
      <t xml:space="preserve"> (1)</t>
    </r>
  </si>
  <si>
    <r>
      <t>30/06/2023</t>
    </r>
    <r>
      <rPr>
        <b/>
        <vertAlign val="superscript"/>
        <sz val="10"/>
        <rFont val="Itau Display"/>
        <family val="2"/>
      </rPr>
      <t xml:space="preserve"> (1)</t>
    </r>
  </si>
  <si>
    <r>
      <t>31/03/2023</t>
    </r>
    <r>
      <rPr>
        <b/>
        <vertAlign val="superscript"/>
        <sz val="10"/>
        <rFont val="Itau Display"/>
        <family val="2"/>
      </rPr>
      <t xml:space="preserve"> (1)</t>
    </r>
  </si>
  <si>
    <r>
      <t>31/12/2022</t>
    </r>
    <r>
      <rPr>
        <b/>
        <vertAlign val="superscript"/>
        <sz val="10"/>
        <rFont val="Itau Display"/>
        <family val="2"/>
      </rPr>
      <t xml:space="preserve"> (1)</t>
    </r>
  </si>
  <si>
    <r>
      <t>30/09/2022</t>
    </r>
    <r>
      <rPr>
        <b/>
        <vertAlign val="superscript"/>
        <sz val="10"/>
        <rFont val="Itau Display"/>
        <family val="2"/>
      </rPr>
      <t xml:space="preserve"> (1)</t>
    </r>
  </si>
  <si>
    <r>
      <t>30/06/2022</t>
    </r>
    <r>
      <rPr>
        <b/>
        <vertAlign val="superscript"/>
        <sz val="10"/>
        <rFont val="Itau Display"/>
        <family val="2"/>
      </rPr>
      <t xml:space="preserve"> (1)</t>
    </r>
  </si>
  <si>
    <r>
      <t>31/03/2022</t>
    </r>
    <r>
      <rPr>
        <b/>
        <vertAlign val="superscript"/>
        <sz val="10"/>
        <rFont val="Itau Display"/>
        <family val="2"/>
      </rPr>
      <t xml:space="preserve"> (1)</t>
    </r>
  </si>
  <si>
    <r>
      <t>31/12/2021</t>
    </r>
    <r>
      <rPr>
        <b/>
        <vertAlign val="superscript"/>
        <sz val="10"/>
        <rFont val="Itau Display"/>
        <family val="2"/>
      </rPr>
      <t xml:space="preserve"> (1)</t>
    </r>
  </si>
  <si>
    <r>
      <t>30/09/2021</t>
    </r>
    <r>
      <rPr>
        <b/>
        <vertAlign val="superscript"/>
        <sz val="10"/>
        <rFont val="Itau Display"/>
        <family val="2"/>
      </rPr>
      <t xml:space="preserve"> (1)</t>
    </r>
  </si>
  <si>
    <r>
      <t>30/06/2021</t>
    </r>
    <r>
      <rPr>
        <b/>
        <vertAlign val="superscript"/>
        <sz val="10"/>
        <rFont val="Itau Display"/>
        <family val="2"/>
      </rPr>
      <t xml:space="preserve"> (1)</t>
    </r>
  </si>
  <si>
    <r>
      <rPr>
        <b/>
        <sz val="10"/>
        <rFont val="Itau Display"/>
        <family val="2"/>
      </rPr>
      <t>Valores não ponderados
(R$ mil)</t>
    </r>
    <r>
      <rPr>
        <sz val="10"/>
        <color rgb="FF000000"/>
        <rFont val="Itau Display"/>
        <family val="2"/>
      </rPr>
      <t xml:space="preserve"> </t>
    </r>
    <r>
      <rPr>
        <b/>
        <vertAlign val="superscript"/>
        <sz val="10"/>
        <color rgb="FF000000"/>
        <rFont val="Itau Display"/>
        <family val="2"/>
      </rPr>
      <t>(2)</t>
    </r>
  </si>
  <si>
    <r>
      <t xml:space="preserve">Valores ponderados
(R$ mil) </t>
    </r>
    <r>
      <rPr>
        <b/>
        <vertAlign val="superscript"/>
        <sz val="10"/>
        <rFont val="Itau Display"/>
        <family val="2"/>
      </rPr>
      <t>(3)</t>
    </r>
  </si>
  <si>
    <t>Ativos de Alta Liquidez (HQLA)</t>
  </si>
  <si>
    <r>
      <t xml:space="preserve">Saídas de caixa </t>
    </r>
    <r>
      <rPr>
        <b/>
        <vertAlign val="superscript"/>
        <sz val="10"/>
        <color rgb="FF004990"/>
        <rFont val="Itau Display"/>
        <family val="2"/>
      </rPr>
      <t>(4)</t>
    </r>
  </si>
  <si>
    <t>Captações de varejo, das quais:</t>
  </si>
  <si>
    <t>Captações estáveis</t>
  </si>
  <si>
    <t>Captações menos estáveis</t>
  </si>
  <si>
    <t>Captações de atacado não colateralizadas, das quais:</t>
  </si>
  <si>
    <t>Depósitos operacionais (todas as contrapartes) e depósitos de cooperativas filiadas</t>
  </si>
  <si>
    <t>Depósitos não-operacionais (todas as contrapartes)</t>
  </si>
  <si>
    <t>Obrigações não colateralizadas</t>
  </si>
  <si>
    <t>Captações de atacado colateralizadas</t>
  </si>
  <si>
    <t>Requerimentos adicionais, dos quais:</t>
  </si>
  <si>
    <t>Relacionados a exposição a derivativos e a outras exigências de colateral</t>
  </si>
  <si>
    <t>Relacionados a perda de captação por meio de emissão de instrumentos de dívida</t>
  </si>
  <si>
    <t>Relacionados a linhas de crédito e de liquidez</t>
  </si>
  <si>
    <t>Outras obrigações contratuais</t>
  </si>
  <si>
    <t>Outras obrigações contingentes</t>
  </si>
  <si>
    <t>Total de saídas de caixa</t>
  </si>
  <si>
    <r>
      <t xml:space="preserve">Entradas de caixa </t>
    </r>
    <r>
      <rPr>
        <b/>
        <vertAlign val="superscript"/>
        <sz val="10"/>
        <color rgb="FF004990"/>
        <rFont val="Itau Display"/>
        <family val="2"/>
      </rPr>
      <t>(4)</t>
    </r>
  </si>
  <si>
    <t>Empréstimos colateralizados</t>
  </si>
  <si>
    <t>Operações em aberto, integralmente adimplentes</t>
  </si>
  <si>
    <t>Outras entradas de caixa</t>
  </si>
  <si>
    <t>Total de entradas de caixa</t>
  </si>
  <si>
    <t>Valor Total Ajustado (5)</t>
  </si>
  <si>
    <r>
      <t xml:space="preserve">Valor Total Ajustado </t>
    </r>
    <r>
      <rPr>
        <b/>
        <vertAlign val="superscript"/>
        <sz val="10"/>
        <color rgb="FF000000"/>
        <rFont val="Itau Display"/>
        <family val="2"/>
      </rPr>
      <t>(5)</t>
    </r>
  </si>
  <si>
    <t>Total HQLA</t>
  </si>
  <si>
    <r>
      <rPr>
        <vertAlign val="superscript"/>
        <sz val="8"/>
        <color rgb="FF000000"/>
        <rFont val="Itau Display"/>
        <family val="2"/>
      </rPr>
      <t xml:space="preserve">(2) </t>
    </r>
    <r>
      <rPr>
        <sz val="8"/>
        <color rgb="FF000000"/>
        <rFont val="Itau Display"/>
        <family val="2"/>
      </rPr>
      <t>Corresponde ao saldo total referente ao item de entradas ou saídas de caixa.</t>
    </r>
  </si>
  <si>
    <r>
      <rPr>
        <vertAlign val="superscript"/>
        <sz val="8"/>
        <color rgb="FF000000"/>
        <rFont val="Itau Display"/>
        <family val="2"/>
      </rPr>
      <t>(3)</t>
    </r>
    <r>
      <rPr>
        <sz val="8"/>
        <color rgb="FF000000"/>
        <rFont val="Itau Display"/>
        <family val="2"/>
      </rPr>
      <t xml:space="preserve"> Corresponde ao valor da aplicação dos fatores de ponderação.</t>
    </r>
  </si>
  <si>
    <r>
      <rPr>
        <vertAlign val="superscript"/>
        <sz val="8"/>
        <color rgb="FF000000"/>
        <rFont val="Itau Display"/>
        <family val="2"/>
      </rPr>
      <t>(4)</t>
    </r>
    <r>
      <rPr>
        <sz val="8"/>
        <color rgb="FF000000"/>
        <rFont val="Itau Display"/>
        <family val="2"/>
      </rPr>
      <t xml:space="preserve"> Corresponde as saídas e entradas potenciais de caixa.</t>
    </r>
  </si>
  <si>
    <r>
      <rPr>
        <vertAlign val="superscript"/>
        <sz val="8"/>
        <color rgb="FF000000"/>
        <rFont val="Itau Display"/>
        <family val="2"/>
      </rPr>
      <t>(5)</t>
    </r>
    <r>
      <rPr>
        <sz val="8"/>
        <color rgb="FF000000"/>
        <rFont val="Itau Display"/>
        <family val="2"/>
      </rPr>
      <t xml:space="preserve"> Corresponde ao valor calculado após a aplicação dos fatores de ponderação e dos limites estabelecidos pela Circular BACEN 3.749.</t>
    </r>
  </si>
  <si>
    <t xml:space="preserve">LIQ2: Indicador Liquidez de Longo Prazo – NSFR </t>
  </si>
  <si>
    <t>Valor por prazo efetivo de vencimento residual, antes da ponderação (R$ mil)</t>
  </si>
  <si>
    <r>
      <t>Sem Vencimento</t>
    </r>
    <r>
      <rPr>
        <vertAlign val="superscript"/>
        <sz val="10"/>
        <rFont val="Itau Display"/>
        <family val="2"/>
      </rPr>
      <t>(1)</t>
    </r>
  </si>
  <si>
    <r>
      <t>Menor do que seis meses</t>
    </r>
    <r>
      <rPr>
        <vertAlign val="superscript"/>
        <sz val="10"/>
        <rFont val="Itau Display"/>
        <family val="2"/>
      </rPr>
      <t>(1)</t>
    </r>
  </si>
  <si>
    <r>
      <t>Maior ou igual a seis meses e menor do que um ano</t>
    </r>
    <r>
      <rPr>
        <vertAlign val="superscript"/>
        <sz val="10"/>
        <rFont val="Itau Display"/>
        <family val="2"/>
      </rPr>
      <t>(1)</t>
    </r>
  </si>
  <si>
    <r>
      <t>Maior ou igual a um ano</t>
    </r>
    <r>
      <rPr>
        <vertAlign val="superscript"/>
        <sz val="10"/>
        <rFont val="Itau Display"/>
        <family val="2"/>
      </rPr>
      <t>(1)</t>
    </r>
  </si>
  <si>
    <r>
      <t>Valor após a ponderação 
(R$ mil)</t>
    </r>
    <r>
      <rPr>
        <vertAlign val="superscript"/>
        <sz val="10"/>
        <rFont val="Itau Display"/>
        <family val="2"/>
      </rPr>
      <t xml:space="preserve"> (2)</t>
    </r>
  </si>
  <si>
    <r>
      <t xml:space="preserve">Recursos Estáveis Disponíveis (ASF) </t>
    </r>
    <r>
      <rPr>
        <b/>
        <vertAlign val="superscript"/>
        <sz val="10"/>
        <color rgb="FF004990"/>
        <rFont val="Itau Display"/>
        <family val="2"/>
      </rPr>
      <t>(3)</t>
    </r>
  </si>
  <si>
    <t>Capital</t>
  </si>
  <si>
    <t>Patrimônio de Referência (PR), bruto de deduções regulatórias</t>
  </si>
  <si>
    <t>Outros instrumentos não incluídos na linha 2</t>
  </si>
  <si>
    <r>
      <rPr>
        <i/>
        <sz val="10"/>
        <rFont val="Itau Display"/>
        <family val="2"/>
      </rPr>
      <t>Captações menos estáveis</t>
    </r>
  </si>
  <si>
    <t>Captações de atacado, das quais:</t>
  </si>
  <si>
    <r>
      <rPr>
        <i/>
        <sz val="10"/>
        <rFont val="Itau Display"/>
        <family val="2"/>
      </rPr>
      <t>Depósitos operacionais e depósitos de cooperativas filiadas</t>
    </r>
  </si>
  <si>
    <t>Outras captações de atacado</t>
  </si>
  <si>
    <t>Operações em que a instituição atue exclusivamente como intermediadora, não assumindo quaisquer direitos ou obrigações, ainda que contingentes.</t>
  </si>
  <si>
    <t>Outros passivos, dos quais:</t>
  </si>
  <si>
    <r>
      <rPr>
        <i/>
        <sz val="10"/>
        <rFont val="Itau Display"/>
        <family val="2"/>
      </rPr>
      <t>Derivativos cujo valor de reposição seja menor do que zero</t>
    </r>
  </si>
  <si>
    <t>Demais elementos de passivo ou patrimônio líquido não incluídos nas linhas anteriores</t>
  </si>
  <si>
    <t>Total de Recursos Estáveis Disponíveis (ASF)</t>
  </si>
  <si>
    <r>
      <t xml:space="preserve">Recursos Estáveis Requeridos (RSF) </t>
    </r>
    <r>
      <rPr>
        <b/>
        <vertAlign val="superscript"/>
        <sz val="10"/>
        <color rgb="FF004990"/>
        <rFont val="Itau Display"/>
        <family val="2"/>
      </rPr>
      <t>(3)</t>
    </r>
  </si>
  <si>
    <t>Depósitos operacionais mantidos em outras instituições financeiras</t>
  </si>
  <si>
    <t>Títulos, valores mobiliários e operações com instituições financeiras, não- financeiras e bancos centrais, dos quais:</t>
  </si>
  <si>
    <t>Operações com instituições financeiras colateralizadas por HQLA de Nível 1</t>
  </si>
  <si>
    <t>Operações com instituições financeiras colateralizadas por HQLA de Nível 2A, de Nível 2B ou sem colateral</t>
  </si>
  <si>
    <t>Empréstimos e financiamentos concedidos a clientes de atacado, de varejo, governos centrais e operações com bancos centrais, dos quais:</t>
  </si>
  <si>
    <t>Operações com Fator de Ponderação de Risco (FPR) menor ou igual a 35%, nos termos da Circular nº 3.644, de 2013</t>
  </si>
  <si>
    <t>Financiamentos imobiliários residenciais, dos quais:</t>
  </si>
  <si>
    <t>Operações que atendem ao disposto na Circular nº 3.644, de 2013, art. 22</t>
  </si>
  <si>
    <t>Títulos e valores mobiliários não elegíveis a HQLA, incluindo ações negociadas em bolsa de valores</t>
  </si>
  <si>
    <t>Operações em que a instituição atue exclusivamente como intermediadora, não assumindo quaisquer direitos ou obrigações, ainda que contingentes</t>
  </si>
  <si>
    <t>Outros ativos, dos quais:</t>
  </si>
  <si>
    <t>Operações com ouro e com mercadorias (commodities), incluindo aquelas com previsão de liquidação física</t>
  </si>
  <si>
    <t>Ativos prestados em decorrência de depósito de margem inicial de garantia em operação com derivativos e participação em fundos de garantia mutualizados de câmaras ou prestadores de serviços de compensação e liquidação que se interponham como contraparte central</t>
  </si>
  <si>
    <t>Derivativos cujo valor de reposição seja maior ou igual a zero</t>
  </si>
  <si>
    <t>Derivativos cujo valor de reposição seja menor do que zero, bruto da dedução de qualquer garantia prestada em decorrência de depósito de margem de variação</t>
  </si>
  <si>
    <t>Demais ativos não incluídos nas linhas anteriores</t>
  </si>
  <si>
    <t>Operações não contabilizadas no balanço patrimonial</t>
  </si>
  <si>
    <t>Total de Recursos Estáveis Requeridos (RSF)</t>
  </si>
  <si>
    <r>
      <rPr>
        <vertAlign val="superscript"/>
        <sz val="8"/>
        <color rgb="FF000000"/>
        <rFont val="Itau Display"/>
        <family val="2"/>
      </rPr>
      <t xml:space="preserve">(1) </t>
    </r>
    <r>
      <rPr>
        <sz val="8"/>
        <color rgb="FF000000"/>
        <rFont val="Itau Display"/>
        <family val="2"/>
      </rPr>
      <t>Corresponde ao saldo total referente ao item de recursos estáveis disponíveis (ASF) ou recursos estáveis requeridos (RSF).</t>
    </r>
  </si>
  <si>
    <r>
      <rPr>
        <vertAlign val="superscript"/>
        <sz val="8"/>
        <color rgb="FF000000"/>
        <rFont val="Itau Display"/>
        <family val="2"/>
      </rPr>
      <t xml:space="preserve">(2) </t>
    </r>
    <r>
      <rPr>
        <sz val="8"/>
        <color rgb="FF000000"/>
        <rFont val="Itau Display"/>
        <family val="2"/>
      </rPr>
      <t>Corresponde ao valor após aplicação dos fatores de ponderação.</t>
    </r>
  </si>
  <si>
    <r>
      <rPr>
        <vertAlign val="superscript"/>
        <sz val="8"/>
        <color rgb="FF000000"/>
        <rFont val="Itau Display"/>
        <family val="2"/>
      </rPr>
      <t xml:space="preserve">(3) </t>
    </r>
    <r>
      <rPr>
        <sz val="8"/>
        <color rgb="FF000000"/>
        <rFont val="Itau Display"/>
        <family val="2"/>
      </rPr>
      <t>Corresponde aos recursos estáveis disponíveis (ASF) ou recursos estáveis requeridos (RSF).</t>
    </r>
  </si>
  <si>
    <t>NSFR</t>
  </si>
  <si>
    <r>
      <t xml:space="preserve">Valor Total Ponderado 31/12/2025 </t>
    </r>
    <r>
      <rPr>
        <b/>
        <vertAlign val="superscript"/>
        <sz val="10"/>
        <color rgb="FF000000"/>
        <rFont val="Itau Display"/>
        <family val="2"/>
      </rPr>
      <t>(1)</t>
    </r>
  </si>
  <si>
    <r>
      <t xml:space="preserve">Valor Total Ponderado 30/09/2025 </t>
    </r>
    <r>
      <rPr>
        <b/>
        <vertAlign val="superscript"/>
        <sz val="10"/>
        <color rgb="FF000000"/>
        <rFont val="Itau Display"/>
        <family val="2"/>
      </rPr>
      <t>(1)</t>
    </r>
  </si>
  <si>
    <r>
      <rPr>
        <b/>
        <sz val="10"/>
        <color rgb="FF000000"/>
        <rFont val="Itau Display"/>
        <family val="2"/>
      </rPr>
      <t xml:space="preserve">Valor Total Ponderado 30/06/2025 </t>
    </r>
    <r>
      <rPr>
        <b/>
        <vertAlign val="superscript"/>
        <sz val="10"/>
        <color rgb="FF000000"/>
        <rFont val="Itau Display"/>
        <family val="2"/>
      </rPr>
      <t>(1)</t>
    </r>
  </si>
  <si>
    <r>
      <t xml:space="preserve">Valor Total Ponderado 31/03/2025 </t>
    </r>
    <r>
      <rPr>
        <b/>
        <vertAlign val="superscript"/>
        <sz val="10"/>
        <rFont val="Itau Display"/>
        <family val="2"/>
      </rPr>
      <t>(1)</t>
    </r>
  </si>
  <si>
    <r>
      <t xml:space="preserve">Valor Total Ponderado 31/12/2024 </t>
    </r>
    <r>
      <rPr>
        <b/>
        <vertAlign val="superscript"/>
        <sz val="10"/>
        <rFont val="Itau Display"/>
        <family val="2"/>
      </rPr>
      <t>(1)</t>
    </r>
  </si>
  <si>
    <r>
      <t xml:space="preserve">Valor Total Ponderado 30/09/2024 </t>
    </r>
    <r>
      <rPr>
        <b/>
        <vertAlign val="superscript"/>
        <sz val="10"/>
        <rFont val="Itau Display"/>
        <family val="2"/>
      </rPr>
      <t>(1)</t>
    </r>
  </si>
  <si>
    <r>
      <t xml:space="preserve">Valor Total Ponderado 30/06/2024 </t>
    </r>
    <r>
      <rPr>
        <b/>
        <vertAlign val="superscript"/>
        <sz val="10"/>
        <rFont val="Itau Display"/>
        <family val="2"/>
      </rPr>
      <t>(1)</t>
    </r>
  </si>
  <si>
    <r>
      <t xml:space="preserve">Valor Total Ponderado 31/03/2024 </t>
    </r>
    <r>
      <rPr>
        <b/>
        <vertAlign val="superscript"/>
        <sz val="10"/>
        <rFont val="Itau Display"/>
        <family val="2"/>
      </rPr>
      <t>(1)</t>
    </r>
  </si>
  <si>
    <r>
      <t xml:space="preserve">Valor Total Ponderado 31/12/2023 </t>
    </r>
    <r>
      <rPr>
        <b/>
        <vertAlign val="superscript"/>
        <sz val="10"/>
        <rFont val="Itau Display"/>
        <family val="2"/>
      </rPr>
      <t>(1)</t>
    </r>
  </si>
  <si>
    <r>
      <t xml:space="preserve">Valor Total Ponderado 30/09/2023 </t>
    </r>
    <r>
      <rPr>
        <b/>
        <vertAlign val="superscript"/>
        <sz val="10"/>
        <rFont val="Itau Display"/>
        <family val="2"/>
      </rPr>
      <t>(1)</t>
    </r>
  </si>
  <si>
    <r>
      <t xml:space="preserve">Valor Total Ponderado 30/06/2023 </t>
    </r>
    <r>
      <rPr>
        <b/>
        <vertAlign val="superscript"/>
        <sz val="10"/>
        <rFont val="Itau Display"/>
        <family val="2"/>
      </rPr>
      <t>(1)</t>
    </r>
  </si>
  <si>
    <r>
      <t xml:space="preserve">Valor Total Ponderado 31/03/2023 </t>
    </r>
    <r>
      <rPr>
        <b/>
        <vertAlign val="superscript"/>
        <sz val="10"/>
        <rFont val="Itau Display"/>
        <family val="2"/>
      </rPr>
      <t>(1)</t>
    </r>
  </si>
  <si>
    <r>
      <t xml:space="preserve">Valor Total Ponderado 31/12/2022 </t>
    </r>
    <r>
      <rPr>
        <b/>
        <vertAlign val="superscript"/>
        <sz val="10"/>
        <rFont val="Itau Display"/>
        <family val="2"/>
      </rPr>
      <t>(1)</t>
    </r>
  </si>
  <si>
    <r>
      <t xml:space="preserve">Valor Total Ponderado 30/09/2022 </t>
    </r>
    <r>
      <rPr>
        <b/>
        <vertAlign val="superscript"/>
        <sz val="10"/>
        <rFont val="Itau Display"/>
        <family val="2"/>
      </rPr>
      <t>(1)</t>
    </r>
  </si>
  <si>
    <r>
      <t xml:space="preserve">Valor Total Ponderado 30/06/2022 </t>
    </r>
    <r>
      <rPr>
        <b/>
        <vertAlign val="superscript"/>
        <sz val="10"/>
        <rFont val="Itau Display"/>
        <family val="2"/>
      </rPr>
      <t>(1)</t>
    </r>
  </si>
  <si>
    <r>
      <t xml:space="preserve">Valor Total Ponderado 31/03/2022 </t>
    </r>
    <r>
      <rPr>
        <b/>
        <vertAlign val="superscript"/>
        <sz val="10"/>
        <rFont val="Itau Display"/>
        <family val="2"/>
      </rPr>
      <t>(1)</t>
    </r>
  </si>
  <si>
    <r>
      <t xml:space="preserve">Valor Total Ponderado 31/12/2021 </t>
    </r>
    <r>
      <rPr>
        <b/>
        <vertAlign val="superscript"/>
        <sz val="10"/>
        <rFont val="Itau Display"/>
        <family val="2"/>
      </rPr>
      <t>(1)</t>
    </r>
  </si>
  <si>
    <r>
      <t xml:space="preserve">Valor Total Ponderado 30/09/2021 </t>
    </r>
    <r>
      <rPr>
        <b/>
        <vertAlign val="superscript"/>
        <sz val="10"/>
        <rFont val="Itau Display"/>
        <family val="2"/>
      </rPr>
      <t>(1)</t>
    </r>
  </si>
  <si>
    <r>
      <t xml:space="preserve">Valor Total Ponderado 30/06/2021 </t>
    </r>
    <r>
      <rPr>
        <b/>
        <vertAlign val="superscript"/>
        <sz val="10"/>
        <rFont val="Itau Display"/>
        <family val="2"/>
      </rPr>
      <t>(1)</t>
    </r>
  </si>
  <si>
    <r>
      <t xml:space="preserve">Valor Total Ponderado 31/03/2021 </t>
    </r>
    <r>
      <rPr>
        <b/>
        <vertAlign val="superscript"/>
        <sz val="10"/>
        <rFont val="Itau Display"/>
        <family val="2"/>
      </rPr>
      <t>(1)</t>
    </r>
  </si>
  <si>
    <r>
      <t xml:space="preserve">Valor Total Ponderado 31/12/2020 </t>
    </r>
    <r>
      <rPr>
        <b/>
        <vertAlign val="superscript"/>
        <sz val="10"/>
        <rFont val="Itau Display"/>
        <family val="2"/>
      </rPr>
      <t>(1)</t>
    </r>
  </si>
  <si>
    <r>
      <t xml:space="preserve">Valor Total Ponderado 30/09/2020 </t>
    </r>
    <r>
      <rPr>
        <b/>
        <vertAlign val="superscript"/>
        <sz val="10"/>
        <rFont val="Itau Display"/>
        <family val="2"/>
      </rPr>
      <t>(1)</t>
    </r>
  </si>
  <si>
    <t>Total dos Recursos Estáveis Disponíveis (ASF)</t>
  </si>
  <si>
    <t>Total dos Recursos Estáveis Requeridos (RSF)</t>
  </si>
  <si>
    <r>
      <rPr>
        <vertAlign val="superscript"/>
        <sz val="8"/>
        <color rgb="FF000000"/>
        <rFont val="Itau Display"/>
        <family val="2"/>
      </rPr>
      <t xml:space="preserve">(1) </t>
    </r>
    <r>
      <rPr>
        <sz val="8"/>
        <color rgb="FF000000"/>
        <rFont val="Itau Display"/>
        <family val="2"/>
      </rPr>
      <t>Corresponde ao valor calculado após a aplicação dos fatores de ponderação e dos limites estabelecidos pela Circular BACEN 3.869.</t>
    </r>
  </si>
  <si>
    <t>CR1: Qualidade creditícia das exposições</t>
  </si>
  <si>
    <t>Valor bruto:</t>
  </si>
  <si>
    <t>Provisões, adiantamentos e rendas a apropriar (c)</t>
  </si>
  <si>
    <r>
      <t>Provisões, adiantamentos e rendas a apropriar
Dos quais: RWA</t>
    </r>
    <r>
      <rPr>
        <b/>
        <vertAlign val="subscript"/>
        <sz val="10"/>
        <color theme="1"/>
        <rFont val="Itau Display"/>
        <family val="2"/>
      </rPr>
      <t>CPAD</t>
    </r>
  </si>
  <si>
    <r>
      <t>Provisões, adiantamentos e rendas a apropriar
Dos quais: RWA</t>
    </r>
    <r>
      <rPr>
        <b/>
        <vertAlign val="subscript"/>
        <sz val="10"/>
        <color theme="1"/>
        <rFont val="Itau Display"/>
        <family val="2"/>
      </rPr>
      <t>CIRB</t>
    </r>
  </si>
  <si>
    <t>Valor líquido (a+b-c)</t>
  </si>
  <si>
    <t>Exposições caracterizadas como ativos problemáticos (a)</t>
  </si>
  <si>
    <t>Exposições não caracterizadas como ativos problemáticos (b)</t>
  </si>
  <si>
    <r>
      <t>Exposições caracterizadas como operações em curso anormal (a)</t>
    </r>
    <r>
      <rPr>
        <b/>
        <vertAlign val="superscript"/>
        <sz val="10"/>
        <color theme="1"/>
        <rFont val="Itau Display"/>
        <family val="2"/>
      </rPr>
      <t>(1)</t>
    </r>
  </si>
  <si>
    <t>Em curso normal (b)</t>
  </si>
  <si>
    <t>Exposições caracterizadas como operações em curso anormal (a)</t>
  </si>
  <si>
    <t>Concessão de crédito</t>
  </si>
  <si>
    <t>Títulos de dívida</t>
  </si>
  <si>
    <t>dos quais: títulos soberanos nacionais</t>
  </si>
  <si>
    <t>2b</t>
  </si>
  <si>
    <t>dos quais: outros títulos</t>
  </si>
  <si>
    <r>
      <rPr>
        <vertAlign val="superscript"/>
        <sz val="8"/>
        <color rgb="FF000000"/>
        <rFont val="Itau Display"/>
        <family val="2"/>
      </rPr>
      <t>1)</t>
    </r>
    <r>
      <rPr>
        <sz val="8"/>
        <color rgb="FF000000"/>
        <rFont val="Itau Display"/>
        <family val="2"/>
      </rPr>
      <t xml:space="preserve"> Conforme Resolução 54, a partir de 01/01/2022 as operações em curso anormal correspondem àquelas caracterizadas como ativos problemáticos, conceito este definido na Resolução 4.557.</t>
    </r>
  </si>
  <si>
    <t>CR2: Mudanças no estoque de ativos problemáticos</t>
  </si>
  <si>
    <t>Valor das exposições classificadas como ativos problemáticos ao final do período anterior (30/06/2023)</t>
  </si>
  <si>
    <t>Valor das operações que passaram a ser classificadas como ativos problemáticos no período corrente</t>
  </si>
  <si>
    <t>Valor das exposições que deixaram de ser caracterizadas como ativos problemáticos no período corrente.</t>
  </si>
  <si>
    <t>Valor da baixa contábil por prejuízo</t>
  </si>
  <si>
    <t>Valor das exposições classificadas como ativos problemáticos no final do período corrente (30/09/2023)</t>
  </si>
  <si>
    <t>Valor das exposições classificadas como ativos problemáticos ao final do período anterior (30/09/2023)</t>
  </si>
  <si>
    <t>Valor das exposições classificadas como ativos problemáticos no final do período corrente (31/12/2023)</t>
  </si>
  <si>
    <t>Valor das exposições classificadas como ativos problemáticos ao final do período anterior (31/12/2023)</t>
  </si>
  <si>
    <t>Valor das exposições classificadas como ativos problemáticos no final do período corrente (31/03/2024)</t>
  </si>
  <si>
    <t>Valor das exposições classificadas como ativos problemáticos ao final do período anterior (31/03/2024)</t>
  </si>
  <si>
    <t>Valor das exposições classificadas como ativos problemáticos no final do período corrente (30/06/2024)</t>
  </si>
  <si>
    <t>Valor das exposições classificadas como ativos problemáticos ao final do período anterior (30/06/2024)</t>
  </si>
  <si>
    <t>Valor das exposições classificadas como ativos problemáticos no final do período corrente (30/09/2024)</t>
  </si>
  <si>
    <t>Valor das exposições classificadas como ativos problemáticos ao final do período anterior (30/09/2024)</t>
  </si>
  <si>
    <t>Valor das exposições classificadas como ativos problemáticos no final do período corrente (31/12/2024)</t>
  </si>
  <si>
    <t>Valor das exposições classificadas como ativos problemáticos ao final do período anterior (31/12/2024)</t>
  </si>
  <si>
    <t>Valor das exposições classificadas como ativos problemáticos no final do período corrente (31/03/2025)</t>
  </si>
  <si>
    <t>Valor das exposições classificadas como ativos problemáticos ao final do período anterior (31/03/2025)</t>
  </si>
  <si>
    <t>Valor das exposições classificadas como ativos problemáticos no final do período corrente (30/06/2025)</t>
  </si>
  <si>
    <t>Valor das exposições classificadas como ativos problemáticos ao final do período anterior (30/06/2025)</t>
  </si>
  <si>
    <t>Valor das exposições classificadas como ativos problemáticos no final do período corrente (30/09/2025)</t>
  </si>
  <si>
    <t>Valor das exposições classificadas como ativos problemáticos ao final do período anterior (30/09/2025)</t>
  </si>
  <si>
    <t>Valor das exposições classificadas como ativos problemáticos no final do período corrente (31/12/2025)</t>
  </si>
  <si>
    <t>Valor das operações em curso anormal no final do período anterior (31/12/2019)</t>
  </si>
  <si>
    <t>Valor das operações que passaram a ser classificadas como em curso anormal no período corrente</t>
  </si>
  <si>
    <t>Valor das operações reclassificadas para curso normal</t>
  </si>
  <si>
    <t>Valor das operações em curso anormal no final do período corrente (30/06/2020)</t>
  </si>
  <si>
    <t>Valor das operações em curso anormal no final do período anterior (30/06/2020)</t>
  </si>
  <si>
    <t>Valor das operações em curso anormal no final do período corrente (31/12/2020)</t>
  </si>
  <si>
    <t>Valor das operações em curso anormal no final do período anterior (31/12/2020)</t>
  </si>
  <si>
    <t>Valor das operações em curso anormal no final do período corrente (31/03/2021)</t>
  </si>
  <si>
    <t>Valor das operações em curso anormal no final do período anterior (31/03/2021)</t>
  </si>
  <si>
    <t>Valor das operações em curso anormal no final do período corrente (30/06/2021)</t>
  </si>
  <si>
    <t>Valor das operações em curso anormal no final do período anterior (30/06/2021)</t>
  </si>
  <si>
    <t>Valor das operações em curso anormal no final do período corrente (30/09/2021)</t>
  </si>
  <si>
    <t>Valor das operações em curso anormal no final do período anterior (30/09/2021)</t>
  </si>
  <si>
    <t>Valor das operações em curso anormal no final do período corrente (31/12/2021)</t>
  </si>
  <si>
    <r>
      <t xml:space="preserve">Valor das operações em curso anormal no final do período anterior (31/12/2021) </t>
    </r>
    <r>
      <rPr>
        <vertAlign val="superscript"/>
        <sz val="10"/>
        <color theme="1"/>
        <rFont val="Itau Display"/>
        <family val="2"/>
      </rPr>
      <t>(1),(2)</t>
    </r>
  </si>
  <si>
    <r>
      <t xml:space="preserve">Valor das operações em curso anormal no final do período corrente (31/03/2022) </t>
    </r>
    <r>
      <rPr>
        <b/>
        <vertAlign val="superscript"/>
        <sz val="10"/>
        <color theme="1"/>
        <rFont val="Itau Display"/>
        <family val="2"/>
      </rPr>
      <t>(1)</t>
    </r>
  </si>
  <si>
    <r>
      <t xml:space="preserve">Valor das operações em curso anormal no final do período anterior (31/03/2022) </t>
    </r>
    <r>
      <rPr>
        <vertAlign val="superscript"/>
        <sz val="10"/>
        <color theme="1"/>
        <rFont val="Itau Display"/>
        <family val="2"/>
      </rPr>
      <t>(1)</t>
    </r>
  </si>
  <si>
    <r>
      <t xml:space="preserve">Valor das operações em curso anormal no final do período corrente (30/06/2022) </t>
    </r>
    <r>
      <rPr>
        <b/>
        <vertAlign val="superscript"/>
        <sz val="10"/>
        <color theme="1"/>
        <rFont val="Itau Display"/>
        <family val="2"/>
      </rPr>
      <t>(1)</t>
    </r>
  </si>
  <si>
    <r>
      <t xml:space="preserve">Valor das operações em curso anormal no final do período anterior (30/06/2022) </t>
    </r>
    <r>
      <rPr>
        <vertAlign val="superscript"/>
        <sz val="10"/>
        <color theme="1"/>
        <rFont val="Itau Display"/>
        <family val="2"/>
      </rPr>
      <t>(1)</t>
    </r>
  </si>
  <si>
    <r>
      <t xml:space="preserve">Valor das operações em curso anormal no final do período corrente (30/09/2022) </t>
    </r>
    <r>
      <rPr>
        <b/>
        <vertAlign val="superscript"/>
        <sz val="10"/>
        <color theme="1"/>
        <rFont val="Itau Display"/>
        <family val="2"/>
      </rPr>
      <t>(1)</t>
    </r>
  </si>
  <si>
    <r>
      <t>Valor das operações em curso anormal no final do período corrente (30/09/2022)</t>
    </r>
    <r>
      <rPr>
        <vertAlign val="superscript"/>
        <sz val="10"/>
        <color theme="1"/>
        <rFont val="Itau Display"/>
        <family val="2"/>
      </rPr>
      <t xml:space="preserve"> (1)</t>
    </r>
  </si>
  <si>
    <r>
      <t xml:space="preserve">Valor das operações em curso anormal no final do período corrente (31/12/2022) </t>
    </r>
    <r>
      <rPr>
        <b/>
        <vertAlign val="superscript"/>
        <sz val="10"/>
        <color theme="1"/>
        <rFont val="Itau Display"/>
        <family val="2"/>
      </rPr>
      <t>(1)</t>
    </r>
  </si>
  <si>
    <r>
      <t>Valor das operações em curso anormal no final do período corrente (31/12/2022)</t>
    </r>
    <r>
      <rPr>
        <vertAlign val="superscript"/>
        <sz val="10"/>
        <color theme="1"/>
        <rFont val="Itau Display"/>
        <family val="2"/>
      </rPr>
      <t xml:space="preserve"> (1)</t>
    </r>
  </si>
  <si>
    <r>
      <t xml:space="preserve">Valor das operações em curso anormal no final do período corrente (31/03/2023) </t>
    </r>
    <r>
      <rPr>
        <b/>
        <vertAlign val="superscript"/>
        <sz val="10"/>
        <color theme="1"/>
        <rFont val="Itau Display"/>
        <family val="2"/>
      </rPr>
      <t>(1)</t>
    </r>
  </si>
  <si>
    <r>
      <t>Valor das operações em curso anormal no final do período corrente (31/03/2023)</t>
    </r>
    <r>
      <rPr>
        <vertAlign val="superscript"/>
        <sz val="10"/>
        <color theme="1"/>
        <rFont val="Itau Display"/>
        <family val="2"/>
      </rPr>
      <t xml:space="preserve"> (1)</t>
    </r>
  </si>
  <si>
    <r>
      <t xml:space="preserve">Valor das operações em curso anormal no final do período corrente (30/06/2023) </t>
    </r>
    <r>
      <rPr>
        <b/>
        <vertAlign val="superscript"/>
        <sz val="10"/>
        <color theme="1"/>
        <rFont val="Itau Display"/>
        <family val="2"/>
      </rPr>
      <t>(1)</t>
    </r>
  </si>
  <si>
    <r>
      <rPr>
        <vertAlign val="superscript"/>
        <sz val="8"/>
        <color rgb="FF000000"/>
        <rFont val="Itau Display"/>
        <family val="2"/>
      </rPr>
      <t>2)</t>
    </r>
    <r>
      <rPr>
        <sz val="8"/>
        <color rgb="FF000000"/>
        <rFont val="Itau Display"/>
        <family val="2"/>
      </rPr>
      <t xml:space="preserve"> Para fins de comparabilidade, para dezembro/21, foi utilizado o mesmo critério de março/22. </t>
    </r>
  </si>
  <si>
    <t>CRB Setor: Informações adicionais sobre a qualidade creditícia das exposições</t>
  </si>
  <si>
    <t>Total das Exposições</t>
  </si>
  <si>
    <t>Carteira</t>
  </si>
  <si>
    <t>Total da Exposição (Valor Líquido)</t>
  </si>
  <si>
    <t>Total da Exposição  (Valor Bruto)</t>
  </si>
  <si>
    <t>Pessoa Jurídica</t>
  </si>
  <si>
    <t>Setor Público</t>
  </si>
  <si>
    <t>ENERGIA</t>
  </si>
  <si>
    <t>PETROQUÍMICA &amp; QUÍMICA</t>
  </si>
  <si>
    <t>DIVERSOS</t>
  </si>
  <si>
    <t>Setor Privado</t>
  </si>
  <si>
    <t>AÇÚCAR E ALCOOL</t>
  </si>
  <si>
    <t>AGRO E FERTILIZANTES</t>
  </si>
  <si>
    <t>ALIMENTOS E BEBIDAS</t>
  </si>
  <si>
    <t>BANCOS E OUTRAS INST. FINANC.</t>
  </si>
  <si>
    <t>BENS DE CAPITAL</t>
  </si>
  <si>
    <t>CELULOSE E PAPEL</t>
  </si>
  <si>
    <t>ELETROELETRÔNICOS &amp; TI</t>
  </si>
  <si>
    <t>EMBALAGENS</t>
  </si>
  <si>
    <t>ENERGIA &amp; SANEAMENTO</t>
  </si>
  <si>
    <t>ENSINO</t>
  </si>
  <si>
    <t>FARMACÊUTICOS &amp; COSMÉTICOS</t>
  </si>
  <si>
    <t>IMOBILIÁRIO</t>
  </si>
  <si>
    <t>LAZER &amp; TURISMO</t>
  </si>
  <si>
    <t>MADEIRA &amp; MÓVEIS</t>
  </si>
  <si>
    <t>MAT CONSTRUÇÃO</t>
  </si>
  <si>
    <t>METALURGIA/SIDERURGIA</t>
  </si>
  <si>
    <t>MÍDIA</t>
  </si>
  <si>
    <t>MINERAÇÃO</t>
  </si>
  <si>
    <t>OBRAS DE INFRA-ESTRUTURA</t>
  </si>
  <si>
    <t>PETRÓLEO &amp; GÁS</t>
  </si>
  <si>
    <t>SAÚDE</t>
  </si>
  <si>
    <t>SEGUROS &amp; RESSEGUROS &amp; PREVIDÊNCIA</t>
  </si>
  <si>
    <t>TELECOMUNICAÇÕES</t>
  </si>
  <si>
    <t>VESTUÁRIO &amp; CALÇADOS</t>
  </si>
  <si>
    <t>TRADINGS</t>
  </si>
  <si>
    <t>TRANSPORTES</t>
  </si>
  <si>
    <t>UTILIDADES DOMÉSTICAS</t>
  </si>
  <si>
    <t>VEÍCULOS/AUTO-PEÇAS</t>
  </si>
  <si>
    <t>TERCEIRO SETOR</t>
  </si>
  <si>
    <t>EDITORIAL E GRÁFICO</t>
  </si>
  <si>
    <t>COMÉRCIO - DIVERSOS</t>
  </si>
  <si>
    <t>INDÚSTRIA - DIVERSOS</t>
  </si>
  <si>
    <t>SERVIÇOS - DIVERSOS</t>
  </si>
  <si>
    <t>Pessoa Física</t>
  </si>
  <si>
    <t>Total Geral</t>
  </si>
  <si>
    <t>Total das operações caracterizadas como Ativos Problemáticos</t>
  </si>
  <si>
    <t>Ativos Problemáticos</t>
  </si>
  <si>
    <t>Provisão Regulamentar</t>
  </si>
  <si>
    <t>Baixas Contábeis por Prejuízos</t>
  </si>
  <si>
    <r>
      <t xml:space="preserve">Curso Anormal </t>
    </r>
    <r>
      <rPr>
        <b/>
        <vertAlign val="superscript"/>
        <sz val="10"/>
        <rFont val="Itau Display"/>
        <family val="2"/>
      </rPr>
      <t>(1)</t>
    </r>
  </si>
  <si>
    <t>Curso Anormal</t>
  </si>
  <si>
    <t>CRB Prazo: Informações adicionais sobre a qualidade creditícia das exposições</t>
  </si>
  <si>
    <r>
      <t xml:space="preserve">Prazo  Remanescente do Vencimento
(Valor Líquido) </t>
    </r>
    <r>
      <rPr>
        <b/>
        <vertAlign val="superscript"/>
        <sz val="10"/>
        <rFont val="Itau Display"/>
        <family val="2"/>
      </rPr>
      <t>(1)</t>
    </r>
  </si>
  <si>
    <r>
      <t xml:space="preserve">Prazo  Remanescente do Vencimento 
(Valor Bruto) </t>
    </r>
    <r>
      <rPr>
        <b/>
        <vertAlign val="superscript"/>
        <sz val="10"/>
        <rFont val="Itau Display"/>
        <family val="2"/>
      </rPr>
      <t>(1)</t>
    </r>
  </si>
  <si>
    <t>até 6 meses</t>
  </si>
  <si>
    <t xml:space="preserve"> 6 a 12 meses</t>
  </si>
  <si>
    <t>1 a 5 anos</t>
  </si>
  <si>
    <t>acima de 5 anos</t>
  </si>
  <si>
    <r>
      <rPr>
        <vertAlign val="superscript"/>
        <sz val="8"/>
        <rFont val="Itau Display"/>
        <family val="2"/>
      </rPr>
      <t>(1)</t>
    </r>
    <r>
      <rPr>
        <sz val="8"/>
        <rFont val="Itau Display"/>
        <family val="2"/>
      </rPr>
      <t xml:space="preserve"> Os valores de Créditos a Liberar não estão sendo considerados nesta abertura.</t>
    </r>
  </si>
  <si>
    <t>CRB Atraso: Informações adicionais sobre a qualidade creditícia das exposições</t>
  </si>
  <si>
    <t>Carteira Bruta</t>
  </si>
  <si>
    <r>
      <t>Total da Exposição em atraso</t>
    </r>
    <r>
      <rPr>
        <b/>
        <vertAlign val="superscript"/>
        <sz val="10"/>
        <color theme="1"/>
        <rFont val="Itau Display"/>
        <family val="2"/>
      </rPr>
      <t xml:space="preserve"> (1)</t>
    </r>
  </si>
  <si>
    <t>menor que 30 dias</t>
  </si>
  <si>
    <t>entre 31 e 90 dias</t>
  </si>
  <si>
    <t>entre 91 e 180 dias</t>
  </si>
  <si>
    <t>entre 181 e 365 dias</t>
  </si>
  <si>
    <t>maior que 365 dias</t>
  </si>
  <si>
    <r>
      <rPr>
        <vertAlign val="superscript"/>
        <sz val="8"/>
        <color theme="1"/>
        <rFont val="Itau Display"/>
        <family val="2"/>
      </rPr>
      <t>(1)</t>
    </r>
    <r>
      <rPr>
        <sz val="8"/>
        <color theme="1"/>
        <rFont val="Itau Display"/>
        <family val="2"/>
      </rPr>
      <t xml:space="preserve"> Conforme Resolução 54, a tabela segue o mesmo escopo da tabela CR1.</t>
    </r>
  </si>
  <si>
    <t>CRB Região: Informações adicionais sobre a qualidade creditícia das exposições</t>
  </si>
  <si>
    <t>Sudeste</t>
  </si>
  <si>
    <t>Sul</t>
  </si>
  <si>
    <t>Norte</t>
  </si>
  <si>
    <t>Nordeste</t>
  </si>
  <si>
    <t>Centro-Oeste</t>
  </si>
  <si>
    <r>
      <t>Território nacional</t>
    </r>
    <r>
      <rPr>
        <vertAlign val="superscript"/>
        <sz val="10"/>
        <rFont val="Itau Display"/>
        <family val="2"/>
      </rPr>
      <t>1</t>
    </r>
  </si>
  <si>
    <t xml:space="preserve">Argentina </t>
  </si>
  <si>
    <t>Colômbia</t>
  </si>
  <si>
    <t>Estados Unidos</t>
  </si>
  <si>
    <t>Paraguai</t>
  </si>
  <si>
    <t>Suiça</t>
  </si>
  <si>
    <t>Exterior</t>
  </si>
  <si>
    <r>
      <rPr>
        <vertAlign val="superscript"/>
        <sz val="10"/>
        <color theme="1"/>
        <rFont val="Itau Display"/>
        <family val="2"/>
      </rPr>
      <t>(1)</t>
    </r>
    <r>
      <rPr>
        <vertAlign val="superscript"/>
        <sz val="8"/>
        <color theme="1"/>
        <rFont val="Itau Display"/>
        <family val="2"/>
      </rPr>
      <t xml:space="preserve"> </t>
    </r>
    <r>
      <rPr>
        <sz val="8"/>
        <color theme="1"/>
        <rFont val="Itau Display"/>
        <family val="2"/>
      </rPr>
      <t>Considera somente os títulos públicos brasileiros.</t>
    </r>
  </si>
  <si>
    <t>Baixas Contábeis por Prejuízo</t>
  </si>
  <si>
    <r>
      <t xml:space="preserve">Curso Anormal </t>
    </r>
    <r>
      <rPr>
        <b/>
        <vertAlign val="superscript"/>
        <sz val="10"/>
        <rFont val="Itau Display"/>
        <family val="2"/>
      </rPr>
      <t>(2)</t>
    </r>
  </si>
  <si>
    <r>
      <rPr>
        <vertAlign val="superscript"/>
        <sz val="10"/>
        <color theme="1"/>
        <rFont val="Itau Display"/>
        <family val="2"/>
      </rPr>
      <t>1)</t>
    </r>
    <r>
      <rPr>
        <vertAlign val="superscript"/>
        <sz val="8"/>
        <color theme="1"/>
        <rFont val="Itau Display"/>
        <family val="2"/>
      </rPr>
      <t xml:space="preserve"> </t>
    </r>
    <r>
      <rPr>
        <sz val="8"/>
        <color theme="1"/>
        <rFont val="Itau Display"/>
        <family val="2"/>
      </rPr>
      <t>Considera somente os títulos públicos brasileiros.</t>
    </r>
  </si>
  <si>
    <t>CRB Maiores Devedores: Informações adicionais sobre a qualidade creditícia das exposições</t>
  </si>
  <si>
    <r>
      <t xml:space="preserve">Operações de Crédito,Títulos de dívida e Operações não contabilizadas no Balanço Patrimonial (CR1) </t>
    </r>
    <r>
      <rPr>
        <b/>
        <vertAlign val="superscript"/>
        <sz val="10"/>
        <rFont val="Itau Display"/>
        <family val="2"/>
      </rPr>
      <t>(1)</t>
    </r>
  </si>
  <si>
    <t>Exposição</t>
  </si>
  <si>
    <t>% da Carteira</t>
  </si>
  <si>
    <t>10 Maiores Devedores</t>
  </si>
  <si>
    <t xml:space="preserve">100 Maiores Devedores </t>
  </si>
  <si>
    <r>
      <rPr>
        <vertAlign val="superscript"/>
        <sz val="8"/>
        <rFont val="Itau Display"/>
        <family val="2"/>
      </rPr>
      <t xml:space="preserve">(1) </t>
    </r>
    <r>
      <rPr>
        <sz val="8"/>
        <rFont val="Itau Display"/>
        <family val="2"/>
      </rPr>
      <t>Conforme Resolução 54, a tabela segue o mesmo escopo da tabela CR1, na qual o valor da exposição considera os títulos de dívida de soberanos.</t>
    </r>
  </si>
  <si>
    <t>CRB Reestruturadas: Informações adicionais sobre a qualidade creditícia das exposições</t>
  </si>
  <si>
    <t>Demais</t>
  </si>
  <si>
    <r>
      <t xml:space="preserve">Curso Anormal </t>
    </r>
    <r>
      <rPr>
        <b/>
        <vertAlign val="superscript"/>
        <sz val="10"/>
        <color rgb="FF003366"/>
        <rFont val="Itau Display"/>
        <family val="2"/>
      </rPr>
      <t>(1)</t>
    </r>
  </si>
  <si>
    <r>
      <t xml:space="preserve">Exposições reestruturadas </t>
    </r>
    <r>
      <rPr>
        <vertAlign val="superscript"/>
        <sz val="10"/>
        <rFont val="Itau Display"/>
        <family val="2"/>
      </rPr>
      <t>(1)</t>
    </r>
  </si>
  <si>
    <r>
      <t xml:space="preserve">(1) </t>
    </r>
    <r>
      <rPr>
        <sz val="8"/>
        <color rgb="FF000000"/>
        <rFont val="Itau Display"/>
        <family val="2"/>
      </rPr>
      <t>Exposições reestruturadas em vigor decorrente da nova Resolução 4.966 na presente competência.</t>
    </r>
  </si>
  <si>
    <r>
      <t>CR3: Visão geral das técnicas de mitigação do risco de crédito</t>
    </r>
    <r>
      <rPr>
        <b/>
        <vertAlign val="superscript"/>
        <sz val="11"/>
        <color theme="0"/>
        <rFont val="Itau Display"/>
        <family val="2"/>
      </rPr>
      <t>(1)</t>
    </r>
  </si>
  <si>
    <t>Exposições não mitigadas</t>
  </si>
  <si>
    <t>Exposições mitigadas</t>
  </si>
  <si>
    <t>Das quais: Parcela coberta por colaterais financeiros</t>
  </si>
  <si>
    <t>Das quais: Parcela coberta por garantias</t>
  </si>
  <si>
    <t>Das quais: Parcela coberta por derivativos de crédito</t>
  </si>
  <si>
    <t>I</t>
  </si>
  <si>
    <t>II</t>
  </si>
  <si>
    <t>Demais operações</t>
  </si>
  <si>
    <t>dos quais: ativos problemáticos</t>
  </si>
  <si>
    <r>
      <rPr>
        <vertAlign val="superscript"/>
        <sz val="8"/>
        <color theme="1"/>
        <rFont val="Itau Display"/>
        <family val="2"/>
      </rPr>
      <t>1)</t>
    </r>
    <r>
      <rPr>
        <sz val="8"/>
        <color theme="1"/>
        <rFont val="Itau Display"/>
        <family val="2"/>
      </rPr>
      <t>Os instrumentos mitigadores contemplados nesta tabela são aqueles previstos na Circular BACEN 3.809</t>
    </r>
  </si>
  <si>
    <t>CR4: Abordagem padronizada – exposições e efeitos da mitigação do risco de crédito</t>
  </si>
  <si>
    <t>Categorias</t>
  </si>
  <si>
    <t>Exposições pré FCC e mitigação</t>
  </si>
  <si>
    <t>Exposições pós FCC e mitigação</t>
  </si>
  <si>
    <t>RWA e densidade de RWA</t>
  </si>
  <si>
    <t>Operações contabilizadas no balanço (a)</t>
  </si>
  <si>
    <t>Operações não contabilizadas no balanço (b)</t>
  </si>
  <si>
    <t>Operações contabilizadas no balanço (c)</t>
  </si>
  <si>
    <t>Operações não contabilizadas no balanço (d)</t>
  </si>
  <si>
    <t>RWA (e)</t>
  </si>
  <si>
    <t>Densidade de RWA [e/(c+d)]</t>
  </si>
  <si>
    <t>Governos centrais e respectivos bancos centrais</t>
  </si>
  <si>
    <t>Estados, Municípios, Distrito Federal, entes subnacionais equivalentes no exterior</t>
  </si>
  <si>
    <t>Organismos multilaterais e Entidades Multilaterais de Desenvolvimento (EMD)</t>
  </si>
  <si>
    <t>Instituições financeiras e demais autorizadas pelo Banco Central do Brasil</t>
  </si>
  <si>
    <t>Títulos com características específicas (covered bonds)</t>
  </si>
  <si>
    <t>Pessoas jurídicas não financeiras</t>
  </si>
  <si>
    <t>Dos quais: Financiamentos especializados</t>
  </si>
  <si>
    <t>Dos quais: outros</t>
  </si>
  <si>
    <t>Participações societárias e instrumentos de dívida subordinada</t>
  </si>
  <si>
    <t>Exposições de varejo</t>
  </si>
  <si>
    <t>Exposições garantidas por imóveis</t>
  </si>
  <si>
    <t>Das quais: garantidas por imóveis residenciais, em que o cumprimento das obrigações financeiras associadas às exposições não seja dependente dos fluxos de caixa gerados pelos imóveis.</t>
  </si>
  <si>
    <t>Das quais: garantidas por imoveis residenciais, em que o cumprimento das obrigações financeiras associadas às exposições seja dependente dos fluxos de caixa gerados pelos imóveis.</t>
  </si>
  <si>
    <t>Das quais: garantidas por imóveis não residenciais, em que o cumprimento das obrigações financeiras associadas às exposições não seja dependente dos fluxos de caixa gerados pelos imóveis.</t>
  </si>
  <si>
    <t>Das quais: garantidas por imóveis não residenciais, em que o cumprimento das obrigações financeiras associadas às exposições seja dependente dos fluxos de caixa gerados pelos imóveis.</t>
  </si>
  <si>
    <t>Das quais: relativas a empreendimentos imobiliários</t>
  </si>
  <si>
    <t>Outros ativos</t>
  </si>
  <si>
    <t>Pessoas jurídicas, exceto exposições de varejo</t>
  </si>
  <si>
    <t>Empréstimos e financiamentos com garantia de imóveis residenciais</t>
  </si>
  <si>
    <t>Financiamentos para construção de imóveis comerciais</t>
  </si>
  <si>
    <t>Participações societárias</t>
  </si>
  <si>
    <t>Fator de ponderação de risco (FPR)</t>
  </si>
  <si>
    <t>Categoria</t>
  </si>
  <si>
    <t>Total das exposições de crédito (após FCC e mitigação)</t>
  </si>
  <si>
    <t>0%</t>
  </si>
  <si>
    <t>20%</t>
  </si>
  <si>
    <t>50%</t>
  </si>
  <si>
    <t>100%</t>
  </si>
  <si>
    <t>150%</t>
  </si>
  <si>
    <t>200%</t>
  </si>
  <si>
    <t>30%</t>
  </si>
  <si>
    <t>40%</t>
  </si>
  <si>
    <t>75%</t>
  </si>
  <si>
    <t>10%</t>
  </si>
  <si>
    <t>15%</t>
  </si>
  <si>
    <t>25%</t>
  </si>
  <si>
    <t>35%</t>
  </si>
  <si>
    <t>65%</t>
  </si>
  <si>
    <t>80%</t>
  </si>
  <si>
    <t>85%</t>
  </si>
  <si>
    <t>130%</t>
  </si>
  <si>
    <t>das quais: financiamentos especializados</t>
  </si>
  <si>
    <t>das quais: outros</t>
  </si>
  <si>
    <t>250%</t>
  </si>
  <si>
    <t>400%</t>
  </si>
  <si>
    <t>45%</t>
  </si>
  <si>
    <t>60%</t>
  </si>
  <si>
    <t>70%</t>
  </si>
  <si>
    <t>90%</t>
  </si>
  <si>
    <t>105%</t>
  </si>
  <si>
    <t>110%</t>
  </si>
  <si>
    <t>86,0</t>
  </si>
  <si>
    <t>79,0</t>
  </si>
  <si>
    <t>94</t>
  </si>
  <si>
    <t>Das quais: apuradas diretamente a partir dos valores dos empréstimos e financiamentos sem interferência e utilização de FPR médios ponderados, cada um deles obtido da combinação do FPR associado ao imóvel dado em garantia e do FPR do tomador do empréstimo.</t>
  </si>
  <si>
    <t>Das quais: outras</t>
  </si>
  <si>
    <t>Das quais: garantidas por imóveis residenciais, em que o cumprimento das obrigações financeiras associadas às exposições seja dependente dos fluxos de caixa gerados pelos imóveis.</t>
  </si>
  <si>
    <t>Das quais: garantidas por imóveis não residenciais em que o cumprimento das obrigações financeiras associadas às exposições seja dependente dos fluxos de caixa gerados pelos imóveis.</t>
  </si>
  <si>
    <t>1250%</t>
  </si>
  <si>
    <t>Exposições e FCC aplicados às exposições não contabilizadas no balanço patrimonial</t>
  </si>
  <si>
    <r>
      <t xml:space="preserve">Fator de ponderação de risco (FPR) </t>
    </r>
    <r>
      <rPr>
        <b/>
        <vertAlign val="superscript"/>
        <sz val="10"/>
        <color rgb="FF000000"/>
        <rFont val="Itau Display"/>
        <family val="2"/>
      </rPr>
      <t>(2)</t>
    </r>
  </si>
  <si>
    <t>Exposições contabilizadas no balanço patrimonial</t>
  </si>
  <si>
    <t>Exposições não contabilizadas no balanço patrimonial (antes do FCC)</t>
  </si>
  <si>
    <r>
      <t>FCC médio (ponderado pelo FPR)</t>
    </r>
    <r>
      <rPr>
        <b/>
        <vertAlign val="superscript"/>
        <sz val="10"/>
        <color rgb="FF000000"/>
        <rFont val="Itau Display"/>
        <family val="2"/>
      </rPr>
      <t xml:space="preserve"> (1)</t>
    </r>
  </si>
  <si>
    <t>Total das  exposições de crédito (após FCC e mitigação)</t>
  </si>
  <si>
    <t>Menor que 40%</t>
  </si>
  <si>
    <t>40 - 70%</t>
  </si>
  <si>
    <t>80-85%</t>
  </si>
  <si>
    <t>90 - 100%</t>
  </si>
  <si>
    <t>105 - 130%</t>
  </si>
  <si>
    <t>220 - 250%</t>
  </si>
  <si>
    <r>
      <rPr>
        <vertAlign val="superscript"/>
        <sz val="9"/>
        <color rgb="FF000000"/>
        <rFont val="Itau Display"/>
        <family val="2"/>
      </rPr>
      <t>1)</t>
    </r>
    <r>
      <rPr>
        <sz val="9"/>
        <color rgb="FF000000"/>
        <rFont val="Itau Display"/>
        <family val="2"/>
      </rPr>
      <t xml:space="preserve"> Os ponderadores são as exposições não contabilizadas no balanço patrimonial, antes da aplicação dos respectivos FCC.</t>
    </r>
  </si>
  <si>
    <r>
      <rPr>
        <vertAlign val="superscript"/>
        <sz val="9"/>
        <color rgb="FF000000"/>
        <rFont val="Itau Display"/>
        <family val="2"/>
      </rPr>
      <t>2)</t>
    </r>
    <r>
      <rPr>
        <sz val="9"/>
        <color rgb="FF000000"/>
        <rFont val="Itau Display"/>
        <family val="2"/>
      </rPr>
      <t xml:space="preserve"> Os FPRs aplicados às exposições relativas a participações societárias segue cronograma definido no Artigo 85 da Resolução BCB nº 229/2022.</t>
    </r>
  </si>
  <si>
    <t>CR5: Abordagem padronizada - exposições por contraparte e fator de ponderação de risco (FPR)</t>
  </si>
  <si>
    <t>f</t>
  </si>
  <si>
    <t>f1</t>
  </si>
  <si>
    <t>g</t>
  </si>
  <si>
    <t>i</t>
  </si>
  <si>
    <t>j</t>
  </si>
  <si>
    <t xml:space="preserve">Participações societárias </t>
  </si>
  <si>
    <t>Outras exposições</t>
  </si>
  <si>
    <t xml:space="preserve"> -   </t>
  </si>
  <si>
    <t>CR6: IRB - Exposições ao risco de crédito por carteira e intervalos de PD (1)(2)</t>
  </si>
  <si>
    <t>Intervalos de PD (em %)</t>
  </si>
  <si>
    <t>Exposições registradas no ativo da instituição</t>
  </si>
  <si>
    <t>Exposições não registradas no ativo da instituição (pré FCC)</t>
  </si>
  <si>
    <t>Fator de Conversão em Crédito (FCC) - média</t>
  </si>
  <si>
    <t>Exposição no Momento do Descumprimento (EAD) após a utilização de instrumentos mitigadores e aplicação do FCC</t>
  </si>
  <si>
    <t>Probabilidade de Descumprimento (PD) - média</t>
  </si>
  <si>
    <t>Número de contrapartes</t>
  </si>
  <si>
    <t>Perda Dado o Descumprimento (LGD) - média</t>
  </si>
  <si>
    <t>Prazo médio das exposições</t>
  </si>
  <si>
    <t>RWA modelos internos</t>
  </si>
  <si>
    <t>Densidade RWAcirb</t>
  </si>
  <si>
    <t>Perdas Esperadas (EL)</t>
  </si>
  <si>
    <t>Atacado, excluindo recebíveis financeiros de atacado e a subcategoria “empreendimento imobiliário gerador de receita” - Abordagem IRB avançada</t>
  </si>
  <si>
    <t>de 0,00 a &lt;0,15</t>
  </si>
  <si>
    <t>de 0,15 a &lt;0,25</t>
  </si>
  <si>
    <t>de 0,25 a &lt;0,50</t>
  </si>
  <si>
    <t>de 0,50 a &lt;0,75</t>
  </si>
  <si>
    <t>de 0,75 a &lt;2,50</t>
  </si>
  <si>
    <t>de 2,50 a &lt;10,00</t>
  </si>
  <si>
    <t>de 10,00 a &lt;100,00</t>
  </si>
  <si>
    <t>100,00 (Descumprimento)</t>
  </si>
  <si>
    <t>Subtotal</t>
  </si>
  <si>
    <t>Demais exposições de varejo, excluindo recebíveis financeiros de varejo - Abordagem IRB avançada</t>
  </si>
  <si>
    <t>Carteira Agro</t>
  </si>
  <si>
    <t>Total Carteira</t>
  </si>
  <si>
    <t>1) Excluídas as operações sujeitas a risco de crédito da contraparte, de acordo com a Instrução Normativa BCB nº 532.</t>
  </si>
  <si>
    <t>2) Considera RWAmodelos internos.</t>
  </si>
  <si>
    <r>
      <t xml:space="preserve">CR7: IRB - Efeitos da utilização de derivativos de crédito como instrumentos mitigadores do risco de crédito </t>
    </r>
    <r>
      <rPr>
        <b/>
        <vertAlign val="superscript"/>
        <sz val="11"/>
        <color theme="0"/>
        <rFont val="Itau Display"/>
        <family val="2"/>
      </rPr>
      <t>(1)(2)</t>
    </r>
  </si>
  <si>
    <r>
      <t>RWA</t>
    </r>
    <r>
      <rPr>
        <b/>
        <vertAlign val="subscript"/>
        <sz val="10"/>
        <color theme="1"/>
        <rFont val="Itau Display"/>
        <family val="2"/>
      </rPr>
      <t>CIRB</t>
    </r>
    <r>
      <rPr>
        <b/>
        <sz val="10"/>
        <color theme="1"/>
        <rFont val="Itau Display"/>
        <family val="2"/>
      </rPr>
      <t xml:space="preserve"> antes da utilização de derivativo de crédito</t>
    </r>
  </si>
  <si>
    <r>
      <t>RWA</t>
    </r>
    <r>
      <rPr>
        <b/>
        <vertAlign val="subscript"/>
        <sz val="10"/>
        <color theme="1"/>
        <rFont val="Itau Display"/>
        <family val="2"/>
      </rPr>
      <t>CIRB</t>
    </r>
    <r>
      <rPr>
        <b/>
        <sz val="10"/>
        <color theme="1"/>
        <rFont val="Itau Display"/>
        <family val="2"/>
      </rPr>
      <t xml:space="preserve"> após a utilização de derivativo de crédito</t>
    </r>
  </si>
  <si>
    <t>Instituições financeiras - Abordagem IRB básica</t>
  </si>
  <si>
    <t>Atacado, excluindo recebíveis financeiros de atacado e a subcategoria “empreendimento imobiliário gerador de receita” - Abordagem IRB básica</t>
  </si>
  <si>
    <t>Empreendimento imobiliário gerador de receita - Abordagem IRB básica</t>
  </si>
  <si>
    <t>Empreendimento imobiliário gerador de receita - Abordagem IRB avançada</t>
  </si>
  <si>
    <t>Recebíveis financeiros de atacado - Abordagem IRB básica</t>
  </si>
  <si>
    <t>Recebíveis financeiros de atacado - Abordagem IRB avançada</t>
  </si>
  <si>
    <t>Crédito rotativo de varejo qualificado - Abordagem IRB avançada</t>
  </si>
  <si>
    <t>Residencial - Abordagem IRB avançada</t>
  </si>
  <si>
    <t>Recebíveis financeiros de varejo - Abordagem IRB avançada</t>
  </si>
  <si>
    <t>Do qual: unidade de negócio de crédito rural</t>
  </si>
  <si>
    <r>
      <t xml:space="preserve">CR8: Informações sobre as variações no RWACIRB </t>
    </r>
    <r>
      <rPr>
        <b/>
        <vertAlign val="superscript"/>
        <sz val="11"/>
        <color theme="0"/>
        <rFont val="Itau Display"/>
        <family val="2"/>
      </rPr>
      <t>(1)(2)</t>
    </r>
  </si>
  <si>
    <t>Valores de RWA</t>
  </si>
  <si>
    <t>RWA no final do período anterior (30/09/2023)</t>
  </si>
  <si>
    <t>Montante dos ativos</t>
  </si>
  <si>
    <t>Qualidade dos ativos</t>
  </si>
  <si>
    <t>Atualizações dos modelos</t>
  </si>
  <si>
    <t>Metodologia e regulação</t>
  </si>
  <si>
    <t>Aquisições e alienações</t>
  </si>
  <si>
    <t>Flutuações de taxas de câmbio</t>
  </si>
  <si>
    <t>RWA no final do período (31/12/2023)</t>
  </si>
  <si>
    <t>RWA no final do período (31/03/2024)</t>
  </si>
  <si>
    <t>RWA no final do período (30/06/2024)</t>
  </si>
  <si>
    <t>RWA no final do período (30/09/2024)</t>
  </si>
  <si>
    <t>RWA no final do período (31/12/2024)</t>
  </si>
  <si>
    <t>RWA no final do período (31/03/2025)</t>
  </si>
  <si>
    <t>RWA no final do período (30/06/2025)</t>
  </si>
  <si>
    <t>RWA no final do período (30/09/2025)</t>
  </si>
  <si>
    <t>RWA no final do período (31/12/2025)</t>
  </si>
  <si>
    <t>RWA no final do período (31/03/2026)</t>
  </si>
  <si>
    <r>
      <rPr>
        <vertAlign val="superscript"/>
        <sz val="8"/>
        <color theme="1"/>
        <rFont val="Itau Display"/>
        <family val="2"/>
      </rPr>
      <t>(1)</t>
    </r>
    <r>
      <rPr>
        <sz val="8"/>
        <color theme="1"/>
        <rFont val="Itau Display"/>
        <family val="2"/>
      </rPr>
      <t xml:space="preserve"> Excluídas as operações sujeitas a risco de crédito da contraparte, de acordo com a Instrução Normativa BCB nº 532.</t>
    </r>
  </si>
  <si>
    <r>
      <rPr>
        <vertAlign val="superscript"/>
        <sz val="8"/>
        <color theme="1"/>
        <rFont val="Itau Display"/>
        <family val="2"/>
      </rPr>
      <t>(2)</t>
    </r>
    <r>
      <rPr>
        <sz val="8"/>
        <color theme="1"/>
        <rFont val="Itau Display"/>
        <family val="2"/>
      </rPr>
      <t xml:space="preserve"> Considera RWAmodelos internos.</t>
    </r>
  </si>
  <si>
    <r>
      <t xml:space="preserve">CR9: IRB - Comparação entre perdas estimadas e observadas (backtesting) do parâmetro PD por categoria, subcategoria e portfólio </t>
    </r>
    <r>
      <rPr>
        <b/>
        <vertAlign val="superscript"/>
        <sz val="11"/>
        <color theme="0"/>
        <rFont val="Itau Display"/>
        <family val="2"/>
      </rPr>
      <t>(1)(2)</t>
    </r>
  </si>
  <si>
    <t>Classificação externa de risco</t>
  </si>
  <si>
    <t>PD por exposição - média aritmética</t>
  </si>
  <si>
    <t>Número de contrapartes  em descumprimento</t>
  </si>
  <si>
    <t>Das quais: Contrapartes que entraram em descumprimento no ano</t>
  </si>
  <si>
    <t>Taxa anual média histórica de descumprimento</t>
  </si>
  <si>
    <t>Observadas no final do ano anterior</t>
  </si>
  <si>
    <t>Observadas no final do ano</t>
  </si>
  <si>
    <t>de 2,50 &lt;10,00</t>
  </si>
  <si>
    <t>Sub-total</t>
  </si>
  <si>
    <t>Agro</t>
  </si>
  <si>
    <t>Total (todas carteiras)</t>
  </si>
  <si>
    <t>CMS1 - Comparação entre o RWA calculado na abordagem padronizada e na abordagem modelos internos por tipo de risco</t>
  </si>
  <si>
    <t>RWA - modelos internos</t>
  </si>
  <si>
    <t>RWA - abordagens padronizadas</t>
  </si>
  <si>
    <t>RWA Total (a + b)</t>
  </si>
  <si>
    <t>RWA - abordagem padronizada para todas as exposições</t>
  </si>
  <si>
    <t>Risco de crédito de contraparte</t>
  </si>
  <si>
    <t>Exposições de securitização classificadas na carteira bancária</t>
  </si>
  <si>
    <t>Risco de Mercado</t>
  </si>
  <si>
    <t>Risco Operacional</t>
  </si>
  <si>
    <t>RWA residual</t>
  </si>
  <si>
    <t>CMS2 - Comparação entre RWAcpad e RWAcirb por categoria, subcategoria e portfólio</t>
  </si>
  <si>
    <t>RWA (Abordagem IRB) (a)</t>
  </si>
  <si>
    <t>RWA para a coluna (a) utilizando a abordagem padronizada (b)</t>
  </si>
  <si>
    <t>RWA Total (c)</t>
  </si>
  <si>
    <t>RWA - Abordagem padronizada (d)</t>
  </si>
  <si>
    <t>Soberanos e respectivas moedas</t>
  </si>
  <si>
    <t>Do qual: organismos multilaterais e entidades multilaterais de desenvolvimento (EMD)</t>
  </si>
  <si>
    <t>Instituições financeiras</t>
  </si>
  <si>
    <t>Recebíveis financeiros adquiridos</t>
  </si>
  <si>
    <t>Atacado</t>
  </si>
  <si>
    <t>Do qual: abordagem IRB básica</t>
  </si>
  <si>
    <t>Do qual: abordagem IRB avançada</t>
  </si>
  <si>
    <t>Varejo</t>
  </si>
  <si>
    <t>Do qual: crédito rotativo de varejo qualificado</t>
  </si>
  <si>
    <t>Do qual: residencial</t>
  </si>
  <si>
    <t>Financiamentos Especializados</t>
  </si>
  <si>
    <t>Do qual: empreendimento imobiliário gerador de receita e financiamento imobiliário comercial de alta volatilidade (HVCRE)</t>
  </si>
  <si>
    <t>CCR1: Análise das exposições ao risco de crédito de contraparte (CCR) por abordagem utilizada</t>
  </si>
  <si>
    <t>Valor de reposição</t>
  </si>
  <si>
    <t>Ganho potencial futuro</t>
  </si>
  <si>
    <t>Alpha empregado no cômputo da EAD regulatória
da exposição</t>
  </si>
  <si>
    <t>EAD pós-mitigação</t>
  </si>
  <si>
    <t>Multiplicador empregado no cômputo
da exposição</t>
  </si>
  <si>
    <t>Exposição total pós- mitigação</t>
  </si>
  <si>
    <t>Abordagem SA-CCR</t>
  </si>
  <si>
    <t>1.4</t>
  </si>
  <si>
    <t>1.1</t>
  </si>
  <si>
    <t>Abordagem CEM</t>
  </si>
  <si>
    <t>Abordagem Simples - mitigação do CCR (operações compromissadas e empréstimo de ativos)</t>
  </si>
  <si>
    <t>Abordagem Abrangente - mitigação do CCR (operações compromissadas e empréstimo de ativos)</t>
  </si>
  <si>
    <t>CCR3: Abordagem padronizada – segregação de exposições ao CCR por contraparte e por fator de ponderação de risco</t>
  </si>
  <si>
    <t>e1</t>
  </si>
  <si>
    <t>h</t>
  </si>
  <si>
    <t>Contraparte</t>
  </si>
  <si>
    <t>Outras contrapartes</t>
  </si>
  <si>
    <t>CCR5: Colaterais financeiros associados a exposições ao risco de crédito de contraparte</t>
  </si>
  <si>
    <t>Colaterais financeiros associados a operações com derivativos</t>
  </si>
  <si>
    <t>Colaterais financeiros associados a operações compromissadas e de empréstimo de ativos</t>
  </si>
  <si>
    <t>Valor justo dos colaterais constituídos pela contraparte em favor da instituição</t>
  </si>
  <si>
    <t>Valor justo dos colaterais constituídos pela instituição em favor da contraparte</t>
  </si>
  <si>
    <t>Valor justo dos colaterais recebidos</t>
  </si>
  <si>
    <t>Valor justo dos colaterais entregues</t>
  </si>
  <si>
    <t>Apartados</t>
  </si>
  <si>
    <t>Não apartados</t>
  </si>
  <si>
    <t>Depósitos – moeda nacional</t>
  </si>
  <si>
    <t>Depósitos – outras moedas</t>
  </si>
  <si>
    <t>Título públicos federais</t>
  </si>
  <si>
    <t>Títulos emitidos por outros governos centrais</t>
  </si>
  <si>
    <t>Títulos privados</t>
  </si>
  <si>
    <t>Outros colaterais</t>
  </si>
  <si>
    <t>CCR6: Informações sobre o risco de crédito de contraparte associado a derivativos de crédito</t>
  </si>
  <si>
    <t>Risco transferido</t>
  </si>
  <si>
    <t>Risco recebido</t>
  </si>
  <si>
    <t>Valor Nocional</t>
  </si>
  <si>
    <t>Swap de crédito referenciado ao descumprimento de uma única entidade (Single-name CDS)</t>
  </si>
  <si>
    <t>Swap de crédito referenciado ao descumprimento de mais de uma entidade</t>
  </si>
  <si>
    <t>Swaps de taxa de retorno total</t>
  </si>
  <si>
    <t>Valor de nocional total</t>
  </si>
  <si>
    <t>Valor justo</t>
  </si>
  <si>
    <t>Valor justo positivo (ativo)</t>
  </si>
  <si>
    <t>Valor justo negativo (passivo)</t>
  </si>
  <si>
    <t>CCR8: Informações sobre o risco de crédito de contraparte associado a exposições a contrapartes centrais</t>
  </si>
  <si>
    <t>Em R$ Milhões</t>
  </si>
  <si>
    <t>Exposição após mitigação</t>
  </si>
  <si>
    <t>Exposições a QCCPs (total)</t>
  </si>
  <si>
    <t>Exposições associadas a operações a serem liquidadas em QCCPs, das quais:</t>
  </si>
  <si>
    <t>(i) Derivativos de balcão</t>
  </si>
  <si>
    <t>(ii) Derivativos padronizados</t>
  </si>
  <si>
    <t>(iii) Empréstimos de ativos e operações compromissadas</t>
  </si>
  <si>
    <t>(iv) Demais operações</t>
  </si>
  <si>
    <t>Colaterais financeiros constituídos, exceto como margem de variação, prontamente restituídos à instituição, em caso liquidação, falência ou providência similar das QCCPs</t>
  </si>
  <si>
    <t>Colaterais financeiros constituídos, exceto como margem de variação, que não sejam prontamente restituídos à instituição, em caso liquidação, falência ou providência similar das QCCPs</t>
  </si>
  <si>
    <t>Participação integralizada em fundos de garantia mutualizados</t>
  </si>
  <si>
    <t>Participação em fundo de garantia mutualizado, contingente e futuro, passível de ser exigido por QCCPs</t>
  </si>
  <si>
    <t>Exposições a CCPs não qualificadas (total)</t>
  </si>
  <si>
    <t>Exposições associadas a operações liquidadas em CCPs não qualificadas, das quais:</t>
  </si>
  <si>
    <t>Participação em fundos de garantia mutualizados contingente e futuro passíveis de serem exigidos por QCCPs</t>
  </si>
  <si>
    <t>Colaterais financeiros constituídos, exceto como margens de variação,  que não sejam prontamente restituídos à instituição, em caso liquidação, falência ou providência similar das CCPs não qualificadas</t>
  </si>
  <si>
    <t>Participação em fundo de garantia mutualizado, contingente e futuro, passível de ser exigido por CCPs não qualificadas</t>
  </si>
  <si>
    <t>Garantia disponibilizada em favor de QCCPs e apartada do patrimônio da entidade depositária</t>
  </si>
  <si>
    <t>Garantia disponibilizada em favor de QCCPs e não apartada do patrimônio da entidade depositária</t>
  </si>
  <si>
    <t>Garantia disponibilizada em favor de CCPs não qualificadas e apartada do patrimônio da entidade depositária</t>
  </si>
  <si>
    <t>Garantia disponibilizada em favor de CCPs não qualificadas e não apartada do patrimônio da entidade depositária</t>
  </si>
  <si>
    <t>SEC1 - Exposições de securitização classificadas na carteira bancária</t>
  </si>
  <si>
    <t>k</t>
  </si>
  <si>
    <t>l</t>
  </si>
  <si>
    <t>Instituição financeira - posições retidas</t>
  </si>
  <si>
    <t>Instituição financeira - como patrocinadora</t>
  </si>
  <si>
    <t>Instituição financeira - como investidora</t>
  </si>
  <si>
    <t>Tradicional</t>
  </si>
  <si>
    <t>Sintética</t>
  </si>
  <si>
    <t>Varejo (total), das quais:</t>
  </si>
  <si>
    <t>imobiliário residencial</t>
  </si>
  <si>
    <t>cartão de crédito</t>
  </si>
  <si>
    <t>outras</t>
  </si>
  <si>
    <t>ressecuritização</t>
  </si>
  <si>
    <t>Atacado (total), das quais:</t>
  </si>
  <si>
    <t>demais pessoas jurídicas, exceto exposições de varejo</t>
  </si>
  <si>
    <t>imobiliário comercial</t>
  </si>
  <si>
    <t>arrendamento mercantil e recebíveis</t>
  </si>
  <si>
    <t>SEC4 - Exposições de securitização na carteira bancária e requerimentos de capital - instituição como investidora</t>
  </si>
  <si>
    <t>m</t>
  </si>
  <si>
    <t>p</t>
  </si>
  <si>
    <t>q</t>
  </si>
  <si>
    <t>Valores das exposições (por faixa de FPR)</t>
  </si>
  <si>
    <t>Valor agregado das exposições</t>
  </si>
  <si>
    <t>Requerimento de capital</t>
  </si>
  <si>
    <t>≤20%</t>
  </si>
  <si>
    <t>20% &lt; FPR &lt; 50%</t>
  </si>
  <si>
    <t>50% ≤ FPR &lt; 100%</t>
  </si>
  <si>
    <t>100% ≤ FPR &lt; 1.250%</t>
  </si>
  <si>
    <t>Abordagem Padronizada</t>
  </si>
  <si>
    <t>Exposições totais</t>
  </si>
  <si>
    <t>Securitização tradicional, da qual:</t>
  </si>
  <si>
    <t>Securitização:</t>
  </si>
  <si>
    <t>com ativos subjacentes de varejo</t>
  </si>
  <si>
    <t>com ativos subjacentes, exceto varejo</t>
  </si>
  <si>
    <t>Ressecuritização:</t>
  </si>
  <si>
    <t>Securitização sintética, da qual:</t>
  </si>
  <si>
    <t xml:space="preserve">MR1: Abordagem Padronizada - Fatores de Risco Associados ao Risco de Mercado </t>
  </si>
  <si>
    <r>
      <rPr>
        <b/>
        <sz val="8"/>
        <rFont val="Itau Display"/>
        <family val="2"/>
      </rPr>
      <t xml:space="preserve">Em R$ milhões    </t>
    </r>
    <r>
      <rPr>
        <b/>
        <sz val="10"/>
        <rFont val="Itau Display"/>
        <family val="2"/>
      </rPr>
      <t xml:space="preserve">                                                                                                                                                 </t>
    </r>
  </si>
  <si>
    <t xml:space="preserve">   31/12/2025</t>
  </si>
  <si>
    <t xml:space="preserve">   30/09/2025</t>
  </si>
  <si>
    <t xml:space="preserve">   30/06/2025</t>
  </si>
  <si>
    <t xml:space="preserve">   31/03/2025</t>
  </si>
  <si>
    <t xml:space="preserve">   31/12/2024</t>
  </si>
  <si>
    <t xml:space="preserve">   30/09/2024</t>
  </si>
  <si>
    <t xml:space="preserve">   30/06/2024</t>
  </si>
  <si>
    <t xml:space="preserve">   31/03/2024</t>
  </si>
  <si>
    <t xml:space="preserve">   31/12/2023</t>
  </si>
  <si>
    <t xml:space="preserve">   30/09/2023</t>
  </si>
  <si>
    <t xml:space="preserve">   30/06/2023</t>
  </si>
  <si>
    <t xml:space="preserve">   31/03/2023</t>
  </si>
  <si>
    <t xml:space="preserve">   31/12/2022</t>
  </si>
  <si>
    <t xml:space="preserve">   30/09/2022</t>
  </si>
  <si>
    <t xml:space="preserve">   30/06/2022</t>
  </si>
  <si>
    <t xml:space="preserve">   31/03/2022</t>
  </si>
  <si>
    <t xml:space="preserve">   31/12/2021</t>
  </si>
  <si>
    <t xml:space="preserve">   30/09/2021</t>
  </si>
  <si>
    <t xml:space="preserve">   30/06/2021</t>
  </si>
  <si>
    <t xml:space="preserve">   31/03/2021</t>
  </si>
  <si>
    <t xml:space="preserve">   31/12/2020</t>
  </si>
  <si>
    <t xml:space="preserve">   30/09/2020</t>
  </si>
  <si>
    <t xml:space="preserve">   30/06/2020</t>
  </si>
  <si>
    <t>31/03/2020</t>
  </si>
  <si>
    <t>Fatores de risco</t>
  </si>
  <si>
    <r>
      <t>RWA</t>
    </r>
    <r>
      <rPr>
        <b/>
        <vertAlign val="subscript"/>
        <sz val="10"/>
        <color rgb="FF004990"/>
        <rFont val="Itau Display"/>
        <family val="2"/>
      </rPr>
      <t>MPAD</t>
    </r>
  </si>
  <si>
    <t>Taxas de juros</t>
  </si>
  <si>
    <r>
      <t>Taxas de juros prefixada denominadas em Real (RWA</t>
    </r>
    <r>
      <rPr>
        <vertAlign val="subscript"/>
        <sz val="10"/>
        <rFont val="Itau Display"/>
        <family val="2"/>
      </rPr>
      <t>JUR1</t>
    </r>
    <r>
      <rPr>
        <sz val="10"/>
        <rFont val="Itau Display"/>
        <family val="2"/>
      </rPr>
      <t>)</t>
    </r>
  </si>
  <si>
    <t>1b</t>
  </si>
  <si>
    <r>
      <t>Taxas dos cupons de moeda estrangeira (RWA</t>
    </r>
    <r>
      <rPr>
        <vertAlign val="subscript"/>
        <sz val="10"/>
        <rFont val="Itau Display"/>
        <family val="2"/>
      </rPr>
      <t>JUR2</t>
    </r>
    <r>
      <rPr>
        <sz val="10"/>
        <rFont val="Itau Display"/>
        <family val="2"/>
      </rPr>
      <t>)</t>
    </r>
  </si>
  <si>
    <t>1c</t>
  </si>
  <si>
    <r>
      <t>Taxas dos cupons de índices de preço (RWA</t>
    </r>
    <r>
      <rPr>
        <vertAlign val="subscript"/>
        <sz val="10"/>
        <rFont val="Itau Display"/>
        <family val="2"/>
      </rPr>
      <t>JUR3</t>
    </r>
    <r>
      <rPr>
        <sz val="10"/>
        <rFont val="Itau Display"/>
        <family val="2"/>
      </rPr>
      <t>)</t>
    </r>
  </si>
  <si>
    <t>1d</t>
  </si>
  <si>
    <r>
      <t>Taxas dos cupons de taxas de juros (RWA</t>
    </r>
    <r>
      <rPr>
        <vertAlign val="subscript"/>
        <sz val="10"/>
        <rFont val="Itau Display"/>
        <family val="2"/>
      </rPr>
      <t>JUR4</t>
    </r>
    <r>
      <rPr>
        <sz val="10"/>
        <rFont val="Itau Display"/>
        <family val="2"/>
      </rPr>
      <t>)</t>
    </r>
  </si>
  <si>
    <r>
      <t>Preços de ações (RWA</t>
    </r>
    <r>
      <rPr>
        <b/>
        <vertAlign val="subscript"/>
        <sz val="10"/>
        <rFont val="Itau Display"/>
        <family val="2"/>
      </rPr>
      <t>ACS</t>
    </r>
    <r>
      <rPr>
        <b/>
        <sz val="10"/>
        <rFont val="Itau Display"/>
        <family val="2"/>
      </rPr>
      <t>)</t>
    </r>
  </si>
  <si>
    <r>
      <t>Taxas de câmbio (RWA</t>
    </r>
    <r>
      <rPr>
        <b/>
        <vertAlign val="subscript"/>
        <sz val="10"/>
        <rFont val="Itau Display"/>
        <family val="2"/>
      </rPr>
      <t>CAM</t>
    </r>
    <r>
      <rPr>
        <b/>
        <sz val="10"/>
        <rFont val="Itau Display"/>
        <family val="2"/>
      </rPr>
      <t>)</t>
    </r>
  </si>
  <si>
    <r>
      <t>Preços de mercadorias (commodities) (RWA</t>
    </r>
    <r>
      <rPr>
        <b/>
        <vertAlign val="subscript"/>
        <sz val="10"/>
        <rFont val="Itau Display"/>
        <family val="2"/>
      </rPr>
      <t>COM</t>
    </r>
    <r>
      <rPr>
        <b/>
        <sz val="10"/>
        <rFont val="Itau Display"/>
        <family val="2"/>
      </rPr>
      <t>)</t>
    </r>
  </si>
  <si>
    <r>
      <t>RWA</t>
    </r>
    <r>
      <rPr>
        <b/>
        <vertAlign val="subscript"/>
        <sz val="10"/>
        <rFont val="Itau Display"/>
        <family val="2"/>
      </rPr>
      <t>DRC</t>
    </r>
  </si>
  <si>
    <r>
      <t>RWA</t>
    </r>
    <r>
      <rPr>
        <b/>
        <vertAlign val="subscript"/>
        <sz val="10"/>
        <rFont val="Itau Display"/>
        <family val="2"/>
      </rPr>
      <t>CVA</t>
    </r>
  </si>
  <si>
    <r>
      <t xml:space="preserve">Total </t>
    </r>
    <r>
      <rPr>
        <b/>
        <vertAlign val="superscript"/>
        <sz val="10"/>
        <rFont val="Itau Display"/>
        <family val="2"/>
      </rPr>
      <t>(1)</t>
    </r>
  </si>
  <si>
    <r>
      <rPr>
        <vertAlign val="superscript"/>
        <sz val="8"/>
        <color theme="1"/>
        <rFont val="Itau Display"/>
        <family val="2"/>
      </rPr>
      <t>(1)</t>
    </r>
    <r>
      <rPr>
        <sz val="8"/>
        <color theme="1"/>
        <rFont val="Itau Display"/>
        <family val="2"/>
      </rPr>
      <t xml:space="preserve"> Para fins comparativos, a alocação do valor da parcela de RWA</t>
    </r>
    <r>
      <rPr>
        <vertAlign val="subscript"/>
        <sz val="8"/>
        <color theme="1"/>
        <rFont val="Itau Display"/>
        <family val="2"/>
      </rPr>
      <t>DRC</t>
    </r>
    <r>
      <rPr>
        <sz val="8"/>
        <color theme="1"/>
        <rFont val="Itau Display"/>
        <family val="2"/>
      </rPr>
      <t xml:space="preserve"> e RWA</t>
    </r>
    <r>
      <rPr>
        <vertAlign val="subscript"/>
        <sz val="8"/>
        <color theme="1"/>
        <rFont val="Itau Display"/>
        <family val="2"/>
      </rPr>
      <t>CVA</t>
    </r>
    <r>
      <rPr>
        <sz val="8"/>
        <color theme="1"/>
        <rFont val="Itau Display"/>
        <family val="2"/>
      </rPr>
      <t xml:space="preserve"> do histórico foi adaptada seguindo a Instrução Normativa BCB nº532/24.</t>
    </r>
  </si>
  <si>
    <r>
      <t>MR2: Informações sobre as Variações do RWA</t>
    </r>
    <r>
      <rPr>
        <b/>
        <vertAlign val="subscript"/>
        <sz val="11"/>
        <color theme="0"/>
        <rFont val="Itau Display"/>
        <family val="2"/>
      </rPr>
      <t>MINT</t>
    </r>
  </si>
  <si>
    <t>VaR</t>
  </si>
  <si>
    <t>VaR estressado</t>
  </si>
  <si>
    <r>
      <t>RWA</t>
    </r>
    <r>
      <rPr>
        <b/>
        <vertAlign val="subscript"/>
        <sz val="10"/>
        <rFont val="Itau Display"/>
        <family val="2"/>
      </rPr>
      <t xml:space="preserve">MINT </t>
    </r>
    <r>
      <rPr>
        <b/>
        <sz val="10"/>
        <rFont val="Itau Display"/>
        <family val="2"/>
      </rPr>
      <t>total</t>
    </r>
  </si>
  <si>
    <r>
      <t>RWA</t>
    </r>
    <r>
      <rPr>
        <b/>
        <vertAlign val="subscript"/>
        <sz val="10"/>
        <rFont val="Itau Display"/>
        <family val="2"/>
      </rPr>
      <t>MINT</t>
    </r>
    <r>
      <rPr>
        <b/>
        <sz val="10"/>
        <rFont val="Itau Display"/>
        <family val="2"/>
      </rPr>
      <t xml:space="preserve"> em 31/12/2019</t>
    </r>
  </si>
  <si>
    <t>Mudanças nos níveis de risco</t>
  </si>
  <si>
    <t>Atualizações e mudanças no
modelo interno</t>
  </si>
  <si>
    <t>Aquisições e vendas</t>
  </si>
  <si>
    <t>Mudanças nas taxas de câmbio</t>
  </si>
  <si>
    <r>
      <t>RWA</t>
    </r>
    <r>
      <rPr>
        <b/>
        <vertAlign val="subscript"/>
        <sz val="10"/>
        <rFont val="Itau Display"/>
        <family val="2"/>
      </rPr>
      <t>MINT</t>
    </r>
    <r>
      <rPr>
        <b/>
        <sz val="10"/>
        <rFont val="Itau Display"/>
        <family val="2"/>
      </rPr>
      <t xml:space="preserve"> em 31/03/2020</t>
    </r>
  </si>
  <si>
    <r>
      <t>RWA</t>
    </r>
    <r>
      <rPr>
        <b/>
        <vertAlign val="subscript"/>
        <sz val="10"/>
        <rFont val="Itau Display"/>
        <family val="2"/>
      </rPr>
      <t>MINT</t>
    </r>
    <r>
      <rPr>
        <b/>
        <sz val="10"/>
        <rFont val="Itau Display"/>
        <family val="2"/>
      </rPr>
      <t xml:space="preserve"> em 30/06/2020</t>
    </r>
  </si>
  <si>
    <r>
      <t>RWA</t>
    </r>
    <r>
      <rPr>
        <b/>
        <vertAlign val="subscript"/>
        <sz val="10"/>
        <rFont val="Itau Display"/>
        <family val="2"/>
      </rPr>
      <t>MINT</t>
    </r>
    <r>
      <rPr>
        <b/>
        <sz val="10"/>
        <rFont val="Itau Display"/>
        <family val="2"/>
      </rPr>
      <t xml:space="preserve"> em 30/09/2020</t>
    </r>
  </si>
  <si>
    <r>
      <t>RWA</t>
    </r>
    <r>
      <rPr>
        <b/>
        <vertAlign val="subscript"/>
        <sz val="10"/>
        <rFont val="Itau Display"/>
        <family val="2"/>
      </rPr>
      <t>MINT</t>
    </r>
    <r>
      <rPr>
        <b/>
        <sz val="10"/>
        <rFont val="Itau Display"/>
        <family val="2"/>
      </rPr>
      <t xml:space="preserve"> em 31/12/2020</t>
    </r>
  </si>
  <si>
    <r>
      <t>RWA</t>
    </r>
    <r>
      <rPr>
        <b/>
        <vertAlign val="subscript"/>
        <sz val="10"/>
        <rFont val="Itau Display"/>
        <family val="2"/>
      </rPr>
      <t>MINT</t>
    </r>
    <r>
      <rPr>
        <b/>
        <sz val="10"/>
        <rFont val="Itau Display"/>
        <family val="2"/>
      </rPr>
      <t xml:space="preserve"> em 31/03/2021</t>
    </r>
  </si>
  <si>
    <t>Atualizações e mudanças no modelo interno</t>
  </si>
  <si>
    <r>
      <t>RWA</t>
    </r>
    <r>
      <rPr>
        <b/>
        <vertAlign val="subscript"/>
        <sz val="10"/>
        <rFont val="Itau Display"/>
        <family val="2"/>
      </rPr>
      <t>MINT</t>
    </r>
    <r>
      <rPr>
        <b/>
        <sz val="10"/>
        <rFont val="Itau Display"/>
        <family val="2"/>
      </rPr>
      <t xml:space="preserve"> em 30/06/2021</t>
    </r>
  </si>
  <si>
    <r>
      <t>RWA</t>
    </r>
    <r>
      <rPr>
        <b/>
        <vertAlign val="subscript"/>
        <sz val="10"/>
        <rFont val="Itau Display"/>
        <family val="2"/>
      </rPr>
      <t>MINT</t>
    </r>
    <r>
      <rPr>
        <b/>
        <sz val="10"/>
        <rFont val="Itau Display"/>
        <family val="2"/>
      </rPr>
      <t xml:space="preserve"> em 30/09/2021</t>
    </r>
  </si>
  <si>
    <r>
      <t>RWA</t>
    </r>
    <r>
      <rPr>
        <b/>
        <vertAlign val="subscript"/>
        <sz val="10"/>
        <rFont val="Itau Display"/>
        <family val="2"/>
      </rPr>
      <t>MINT</t>
    </r>
    <r>
      <rPr>
        <b/>
        <sz val="10"/>
        <rFont val="Itau Display"/>
        <family val="2"/>
      </rPr>
      <t xml:space="preserve"> em 31/12/2021</t>
    </r>
  </si>
  <si>
    <r>
      <t>RWA</t>
    </r>
    <r>
      <rPr>
        <b/>
        <vertAlign val="subscript"/>
        <sz val="10"/>
        <rFont val="Itau Display"/>
        <family val="2"/>
      </rPr>
      <t>MINT</t>
    </r>
    <r>
      <rPr>
        <b/>
        <sz val="10"/>
        <rFont val="Itau Display"/>
        <family val="2"/>
      </rPr>
      <t xml:space="preserve"> em 31/03/2022</t>
    </r>
  </si>
  <si>
    <r>
      <t>RWA</t>
    </r>
    <r>
      <rPr>
        <b/>
        <vertAlign val="subscript"/>
        <sz val="10"/>
        <rFont val="Itau Display"/>
        <family val="2"/>
      </rPr>
      <t>MINT</t>
    </r>
    <r>
      <rPr>
        <b/>
        <sz val="10"/>
        <rFont val="Itau Display"/>
        <family val="2"/>
      </rPr>
      <t xml:space="preserve"> em 30/06/2022</t>
    </r>
  </si>
  <si>
    <r>
      <t>RWA</t>
    </r>
    <r>
      <rPr>
        <b/>
        <vertAlign val="subscript"/>
        <sz val="10"/>
        <rFont val="Itau Display"/>
        <family val="2"/>
      </rPr>
      <t>MINT</t>
    </r>
    <r>
      <rPr>
        <b/>
        <sz val="10"/>
        <rFont val="Itau Display"/>
        <family val="2"/>
      </rPr>
      <t xml:space="preserve"> em 30/09/2022</t>
    </r>
  </si>
  <si>
    <r>
      <t>RWA</t>
    </r>
    <r>
      <rPr>
        <b/>
        <vertAlign val="subscript"/>
        <sz val="10"/>
        <rFont val="Itau Display"/>
        <family val="2"/>
      </rPr>
      <t>MINT</t>
    </r>
    <r>
      <rPr>
        <b/>
        <sz val="10"/>
        <rFont val="Itau Display"/>
        <family val="2"/>
      </rPr>
      <t xml:space="preserve"> em 31/12/2022</t>
    </r>
  </si>
  <si>
    <r>
      <t>RWA</t>
    </r>
    <r>
      <rPr>
        <b/>
        <vertAlign val="subscript"/>
        <sz val="10"/>
        <rFont val="Itau Display"/>
        <family val="2"/>
      </rPr>
      <t>MINT</t>
    </r>
    <r>
      <rPr>
        <b/>
        <sz val="10"/>
        <rFont val="Itau Display"/>
        <family val="2"/>
      </rPr>
      <t xml:space="preserve"> em 31/03/2023</t>
    </r>
  </si>
  <si>
    <r>
      <t>RWA</t>
    </r>
    <r>
      <rPr>
        <b/>
        <vertAlign val="subscript"/>
        <sz val="10"/>
        <rFont val="Itau Display"/>
        <family val="2"/>
      </rPr>
      <t>MINT</t>
    </r>
    <r>
      <rPr>
        <b/>
        <sz val="10"/>
        <rFont val="Itau Display"/>
        <family val="2"/>
      </rPr>
      <t xml:space="preserve"> em 30/06/2023</t>
    </r>
  </si>
  <si>
    <r>
      <t>RWA</t>
    </r>
    <r>
      <rPr>
        <b/>
        <vertAlign val="subscript"/>
        <sz val="10"/>
        <rFont val="Itau Display"/>
        <family val="2"/>
      </rPr>
      <t>MINT</t>
    </r>
    <r>
      <rPr>
        <b/>
        <sz val="10"/>
        <rFont val="Itau Display"/>
        <family val="2"/>
      </rPr>
      <t xml:space="preserve"> em 30/09/2023</t>
    </r>
  </si>
  <si>
    <r>
      <t>RWA</t>
    </r>
    <r>
      <rPr>
        <b/>
        <vertAlign val="subscript"/>
        <sz val="10"/>
        <rFont val="Itau Display"/>
        <family val="2"/>
      </rPr>
      <t>MINT</t>
    </r>
    <r>
      <rPr>
        <b/>
        <sz val="10"/>
        <rFont val="Itau Display"/>
        <family val="2"/>
      </rPr>
      <t xml:space="preserve"> em 31/12/2023</t>
    </r>
  </si>
  <si>
    <r>
      <t>RWA</t>
    </r>
    <r>
      <rPr>
        <b/>
        <vertAlign val="subscript"/>
        <sz val="10"/>
        <rFont val="Itau Display"/>
        <family val="2"/>
      </rPr>
      <t>MINT</t>
    </r>
    <r>
      <rPr>
        <b/>
        <sz val="10"/>
        <rFont val="Itau Display"/>
        <family val="2"/>
      </rPr>
      <t xml:space="preserve"> em 31/03/2024</t>
    </r>
  </si>
  <si>
    <r>
      <t>RWA</t>
    </r>
    <r>
      <rPr>
        <b/>
        <vertAlign val="subscript"/>
        <sz val="10"/>
        <rFont val="Itau Display"/>
        <family val="2"/>
      </rPr>
      <t>MINT</t>
    </r>
    <r>
      <rPr>
        <b/>
        <sz val="10"/>
        <rFont val="Itau Display"/>
        <family val="2"/>
      </rPr>
      <t xml:space="preserve"> em 30/06/2024</t>
    </r>
  </si>
  <si>
    <r>
      <t>RWA</t>
    </r>
    <r>
      <rPr>
        <b/>
        <vertAlign val="subscript"/>
        <sz val="10"/>
        <rFont val="Itau Display"/>
        <family val="2"/>
      </rPr>
      <t>MINT</t>
    </r>
    <r>
      <rPr>
        <b/>
        <sz val="10"/>
        <rFont val="Itau Display"/>
        <family val="2"/>
      </rPr>
      <t xml:space="preserve"> em 30/09/2024</t>
    </r>
  </si>
  <si>
    <r>
      <t>RWA</t>
    </r>
    <r>
      <rPr>
        <vertAlign val="subscript"/>
        <sz val="10"/>
        <rFont val="Itau Display"/>
        <family val="2"/>
      </rPr>
      <t>DRC</t>
    </r>
  </si>
  <si>
    <r>
      <t>RWA</t>
    </r>
    <r>
      <rPr>
        <vertAlign val="subscript"/>
        <sz val="10"/>
        <rFont val="Itau Display"/>
        <family val="2"/>
      </rPr>
      <t>CVA</t>
    </r>
  </si>
  <si>
    <r>
      <t>RWA</t>
    </r>
    <r>
      <rPr>
        <b/>
        <vertAlign val="subscript"/>
        <sz val="10"/>
        <rFont val="Itau Display"/>
        <family val="2"/>
      </rPr>
      <t>MINT</t>
    </r>
    <r>
      <rPr>
        <b/>
        <sz val="10"/>
        <rFont val="Itau Display"/>
        <family val="2"/>
      </rPr>
      <t xml:space="preserve"> em 31/12/2024</t>
    </r>
  </si>
  <si>
    <r>
      <t>RWA</t>
    </r>
    <r>
      <rPr>
        <b/>
        <vertAlign val="subscript"/>
        <sz val="10"/>
        <rFont val="Itau Display"/>
        <family val="2"/>
      </rPr>
      <t>MINT</t>
    </r>
    <r>
      <rPr>
        <b/>
        <sz val="10"/>
        <rFont val="Itau Display"/>
        <family val="2"/>
      </rPr>
      <t xml:space="preserve"> em 31/03/2025</t>
    </r>
  </si>
  <si>
    <r>
      <t>RWA</t>
    </r>
    <r>
      <rPr>
        <b/>
        <vertAlign val="subscript"/>
        <sz val="10"/>
        <rFont val="Itau Display"/>
        <family val="2"/>
      </rPr>
      <t>MINT</t>
    </r>
    <r>
      <rPr>
        <b/>
        <sz val="10"/>
        <rFont val="Itau Display"/>
        <family val="2"/>
      </rPr>
      <t xml:space="preserve"> em 30/06/2025</t>
    </r>
  </si>
  <si>
    <r>
      <t>RWA</t>
    </r>
    <r>
      <rPr>
        <b/>
        <vertAlign val="subscript"/>
        <sz val="10"/>
        <rFont val="Itau Display"/>
        <family val="2"/>
      </rPr>
      <t>MINT</t>
    </r>
    <r>
      <rPr>
        <b/>
        <sz val="10"/>
        <rFont val="Itau Display"/>
        <family val="2"/>
      </rPr>
      <t xml:space="preserve"> em 30/09/2025</t>
    </r>
  </si>
  <si>
    <r>
      <t>RWA</t>
    </r>
    <r>
      <rPr>
        <b/>
        <vertAlign val="subscript"/>
        <sz val="10"/>
        <rFont val="Itau Display"/>
        <family val="2"/>
      </rPr>
      <t>MINT</t>
    </r>
    <r>
      <rPr>
        <b/>
        <sz val="10"/>
        <rFont val="Itau Display"/>
        <family val="2"/>
      </rPr>
      <t xml:space="preserve"> em 31/12/2025</t>
    </r>
  </si>
  <si>
    <t>MR3: Valores dos Modelos Internos de Risco de Mercado</t>
  </si>
  <si>
    <t>VaR (10 dias, 99%)</t>
  </si>
  <si>
    <t>Máximo</t>
  </si>
  <si>
    <t>Médio</t>
  </si>
  <si>
    <t>Mínimo</t>
  </si>
  <si>
    <t>Final do trimestre</t>
  </si>
  <si>
    <t>VaR estressado (10 dias, 99%)</t>
  </si>
  <si>
    <t>Comparação das estimativas do VaR com os resultados efetivo e hipotético</t>
  </si>
  <si>
    <t>30/09/2025</t>
  </si>
  <si>
    <t>30/06/2025</t>
  </si>
  <si>
    <t>31/03/2025</t>
  </si>
  <si>
    <t>31/12/2024</t>
  </si>
  <si>
    <t>30/09/2024</t>
  </si>
  <si>
    <t>30/06/2024</t>
  </si>
  <si>
    <t>31/03/2024</t>
  </si>
  <si>
    <t>30/06/2023</t>
  </si>
  <si>
    <t>31/03/2023</t>
  </si>
  <si>
    <t>31/12/2022</t>
  </si>
  <si>
    <t>30/09/2022</t>
  </si>
  <si>
    <t>30/09/2021</t>
  </si>
  <si>
    <t>30/06/2021</t>
  </si>
  <si>
    <t>31/03/2021</t>
  </si>
  <si>
    <t>31/12/2020</t>
  </si>
  <si>
    <t>30/09/2020</t>
  </si>
  <si>
    <t>30/06/2020</t>
  </si>
  <si>
    <t>Derivativos: Carteira de Negociação e Carteira Bancária</t>
  </si>
  <si>
    <t>R$ milhões</t>
  </si>
  <si>
    <t>Com Contraparte Central</t>
  </si>
  <si>
    <t>Sem Contraparte Central</t>
  </si>
  <si>
    <t>Fatores de Risco</t>
  </si>
  <si>
    <t>Comprada</t>
  </si>
  <si>
    <t>Vendida</t>
  </si>
  <si>
    <t>Taxas de Juros</t>
  </si>
  <si>
    <t>Taxas de Câmbio</t>
  </si>
  <si>
    <t>Commodities</t>
  </si>
  <si>
    <t>IRRBB1: Informações quantitativas sobre o IRRBB</t>
  </si>
  <si>
    <r>
      <t xml:space="preserve">Perda Potencial dos Instrumentos Classificados na Carteira Bancária decorrente de Cenários de Variação das Taxas de Juros </t>
    </r>
    <r>
      <rPr>
        <b/>
        <vertAlign val="superscript"/>
        <sz val="10"/>
        <color theme="1"/>
        <rFont val="Itau Display"/>
        <family val="2"/>
      </rPr>
      <t xml:space="preserve">(1) </t>
    </r>
  </si>
  <si>
    <r>
      <t>31/12/2020</t>
    </r>
    <r>
      <rPr>
        <b/>
        <vertAlign val="superscript"/>
        <sz val="10"/>
        <rFont val="Itau Display"/>
        <family val="2"/>
      </rPr>
      <t>(3)</t>
    </r>
  </si>
  <si>
    <t>ΔEVE</t>
  </si>
  <si>
    <t>ΔNII</t>
  </si>
  <si>
    <t>Cenários</t>
  </si>
  <si>
    <r>
      <t xml:space="preserve">Choques </t>
    </r>
    <r>
      <rPr>
        <b/>
        <vertAlign val="superscript"/>
        <sz val="10"/>
        <rFont val="Itau Display"/>
        <family val="2"/>
      </rPr>
      <t>(2)</t>
    </r>
    <r>
      <rPr>
        <b/>
        <sz val="10"/>
        <rFont val="Itau Display"/>
        <family val="2"/>
      </rPr>
      <t xml:space="preserve"> Padronizados</t>
    </r>
  </si>
  <si>
    <t>Paralelo de Alta</t>
  </si>
  <si>
    <t>Paralelo de Baixa</t>
  </si>
  <si>
    <t>Aumento no Curto</t>
  </si>
  <si>
    <t>Redução no Curto</t>
  </si>
  <si>
    <t>Steepener</t>
  </si>
  <si>
    <t>Flattener</t>
  </si>
  <si>
    <t>Variação Máxima</t>
  </si>
  <si>
    <t>Capital de Nível I</t>
  </si>
  <si>
    <r>
      <rPr>
        <vertAlign val="superscript"/>
        <sz val="8"/>
        <rFont val="Itau Display"/>
        <family val="2"/>
      </rPr>
      <t xml:space="preserve">(1) </t>
    </r>
    <r>
      <rPr>
        <sz val="8"/>
        <rFont val="Itau Display"/>
        <family val="2"/>
      </rPr>
      <t>As medidas de variação têm as perdas representadas por valores positivos, conforme Art. 13 § 3º da Circular 3.876.</t>
    </r>
  </si>
  <si>
    <r>
      <rPr>
        <vertAlign val="superscript"/>
        <sz val="8"/>
        <rFont val="Itau Display"/>
        <family val="2"/>
      </rPr>
      <t>(2)</t>
    </r>
    <r>
      <rPr>
        <sz val="8"/>
        <rFont val="Itau Display"/>
        <family val="2"/>
      </rPr>
      <t xml:space="preserve"> Os valores são calculados por meio de modelo interno e choques regulatórios padronizados, conforme Art. 39 §1º II da Circular 3.876.</t>
    </r>
  </si>
  <si>
    <r>
      <rPr>
        <vertAlign val="superscript"/>
        <sz val="8"/>
        <rFont val="Itau Display"/>
        <family val="2"/>
      </rPr>
      <t xml:space="preserve">(3) </t>
    </r>
    <r>
      <rPr>
        <sz val="8"/>
        <rFont val="Itau Display"/>
        <family val="2"/>
      </rPr>
      <t>Valores divergem da publicação anterior em função de adequação de conceitos feitos ao longo de 2021.</t>
    </r>
  </si>
  <si>
    <t>31/12/2019</t>
  </si>
  <si>
    <r>
      <t xml:space="preserve">Choques </t>
    </r>
    <r>
      <rPr>
        <b/>
        <vertAlign val="superscript"/>
        <sz val="10"/>
        <rFont val="Itau Display"/>
        <family val="2"/>
      </rPr>
      <t>(3)</t>
    </r>
    <r>
      <rPr>
        <b/>
        <sz val="10"/>
        <rFont val="Itau Display"/>
        <family val="2"/>
      </rPr>
      <t xml:space="preserve"> Internos</t>
    </r>
  </si>
  <si>
    <r>
      <rPr>
        <vertAlign val="superscript"/>
        <sz val="8"/>
        <rFont val="Itau Display"/>
        <family val="2"/>
      </rPr>
      <t xml:space="preserve">(3) </t>
    </r>
    <r>
      <rPr>
        <sz val="8"/>
        <rFont val="Itau Display"/>
        <family val="2"/>
      </rPr>
      <t>Os valores são calculados por meio de modelo e choques internos, conforme Art. 7º da Circular 3.876.</t>
    </r>
  </si>
  <si>
    <t>REM1: Remuneração atribuída durante o ano de referência</t>
  </si>
  <si>
    <t>Em R$ milhões (exceto o número de pessoas, que está em unidades)</t>
  </si>
  <si>
    <t>Diretoria</t>
  </si>
  <si>
    <t>Conselho de Administração</t>
  </si>
  <si>
    <t>Remuneração fixa</t>
  </si>
  <si>
    <t>Número de pessoas</t>
  </si>
  <si>
    <t>Total da remuneração fixa</t>
  </si>
  <si>
    <t>Da qual: em espécie</t>
  </si>
  <si>
    <t>Da qual: ações e instrumentos baseados em ações</t>
  </si>
  <si>
    <t>Da qual: outras formas de remuneração</t>
  </si>
  <si>
    <t>Remuneração variável</t>
  </si>
  <si>
    <t>Total da remuneração variável</t>
  </si>
  <si>
    <t>da qual: diferida</t>
  </si>
  <si>
    <t>Remuneração total</t>
  </si>
  <si>
    <t>REM3: Remuneração diferida</t>
  </si>
  <si>
    <t>Remuneração diferida</t>
  </si>
  <si>
    <t>Total da remuneração diferida pendente de pagamento</t>
  </si>
  <si>
    <t>Da qual: Valor total diferido sujeito a ajustes implícitos e explícitos</t>
  </si>
  <si>
    <t>Variação da remuneração diferida resultante de ajuste explícito</t>
  </si>
  <si>
    <t>Variação da remuneração diferida resultante de ajuste implícito</t>
  </si>
  <si>
    <t>Total da remuneração diferida paga no ano de referência</t>
  </si>
  <si>
    <t>Em espécie</t>
  </si>
  <si>
    <t>Instrumentos baseados em ações</t>
  </si>
  <si>
    <t>Conselho de administração</t>
  </si>
  <si>
    <t>Clique nos títulos abaixo para acessar as respectivas planilhas:</t>
  </si>
  <si>
    <t>Composição do Capital</t>
  </si>
  <si>
    <t>Composição do Patrimônio de Referência</t>
  </si>
  <si>
    <t>Composição dos Ajustes Prudenciais</t>
  </si>
  <si>
    <t>Composição dos Ajustes Prudenciais*</t>
  </si>
  <si>
    <t>Dívidas Subordinadas e Patrimônio de Referência Nível II</t>
  </si>
  <si>
    <t>Patrimônio de Referência Exigido</t>
  </si>
  <si>
    <t>Composição RWA</t>
  </si>
  <si>
    <r>
      <t>Composição RWA</t>
    </r>
    <r>
      <rPr>
        <vertAlign val="subscript"/>
        <sz val="10"/>
        <color indexed="18"/>
        <rFont val="Itau Display"/>
        <family val="2"/>
      </rPr>
      <t>CPAD</t>
    </r>
  </si>
  <si>
    <t>Parcelas Regulatórias de Risco de Crédito*</t>
  </si>
  <si>
    <r>
      <t>Composição RWA</t>
    </r>
    <r>
      <rPr>
        <vertAlign val="subscript"/>
        <sz val="10"/>
        <color indexed="18"/>
        <rFont val="Itau Display"/>
        <family val="2"/>
      </rPr>
      <t>MINT</t>
    </r>
  </si>
  <si>
    <t>Parcelas Regulatórias de Risco de Mercado*</t>
  </si>
  <si>
    <r>
      <t>Composição RWA</t>
    </r>
    <r>
      <rPr>
        <vertAlign val="subscript"/>
        <sz val="10"/>
        <color indexed="18"/>
        <rFont val="Itau Display"/>
        <family val="2"/>
      </rPr>
      <t>OPAD</t>
    </r>
  </si>
  <si>
    <t>Adicional de Capital Principal (ACP)</t>
  </si>
  <si>
    <t>ACP Total</t>
  </si>
  <si>
    <r>
      <t>Adicional de Capital Principal Contracíclico (ACP</t>
    </r>
    <r>
      <rPr>
        <vertAlign val="subscript"/>
        <sz val="10"/>
        <color indexed="18"/>
        <rFont val="Itau Display"/>
        <family val="2"/>
      </rPr>
      <t>contracíclico</t>
    </r>
    <r>
      <rPr>
        <sz val="10"/>
        <color indexed="18"/>
        <rFont val="Itau Display"/>
        <family val="2"/>
      </rPr>
      <t>)</t>
    </r>
  </si>
  <si>
    <t>Suficiência de Capital</t>
  </si>
  <si>
    <t>Índice de Basileia e Imobilização*</t>
  </si>
  <si>
    <t>IRRBB</t>
  </si>
  <si>
    <t>Índice de Alavancagem</t>
  </si>
  <si>
    <t>Balanço Patrimonial</t>
  </si>
  <si>
    <t>Ativo (até Dez19)</t>
  </si>
  <si>
    <t>Ativo (até Dez18)</t>
  </si>
  <si>
    <t>Passivo (até Dez19)</t>
  </si>
  <si>
    <t>Instituições Relevantes</t>
  </si>
  <si>
    <t>Participações Societárias</t>
  </si>
  <si>
    <t>Participações não Classif. na Carteira de Negociação</t>
  </si>
  <si>
    <t>Análise da Carteira de Crédito</t>
  </si>
  <si>
    <t xml:space="preserve">Concessão de Crédito no Brasil </t>
  </si>
  <si>
    <t>Concessão de Crédito no Brasil (média)</t>
  </si>
  <si>
    <t>Concessão de Crédito - País</t>
  </si>
  <si>
    <t>Concessão de Crédito - País (média)</t>
  </si>
  <si>
    <t>Concessão de Crédito po setor PF</t>
  </si>
  <si>
    <t>Concessão de Crédito po setor PJ</t>
  </si>
  <si>
    <t>Concessão de Crédito - FPR,País, Região Geográfica*</t>
  </si>
  <si>
    <t>Concessão de Crédito - Setor*</t>
  </si>
  <si>
    <t xml:space="preserve">Prazo a decorrer das operações </t>
  </si>
  <si>
    <t>Concessão de Crédito nos Maiores Devedores</t>
  </si>
  <si>
    <t>Montante das Operações em Atraso</t>
  </si>
  <si>
    <t>Montante das Operações em Atraso (histórico)*</t>
  </si>
  <si>
    <t>Evolução PDD</t>
  </si>
  <si>
    <t>Evolução PDD (histórico)*</t>
  </si>
  <si>
    <t>Instrumentos Mitigadores</t>
  </si>
  <si>
    <t>Instrumentos Mitigadores (até dez18)</t>
  </si>
  <si>
    <t>Risco de Contraparte</t>
  </si>
  <si>
    <t>Contraparte Derivativos</t>
  </si>
  <si>
    <t>Contraparte Derivativos (até mar19)</t>
  </si>
  <si>
    <t>Contraparte Clientes</t>
  </si>
  <si>
    <t>Contraparte Clientes (até mar19)</t>
  </si>
  <si>
    <t>Contraparte Compromissadas</t>
  </si>
  <si>
    <t>Contraparte Outros</t>
  </si>
  <si>
    <t>Contraparte Exposição Total</t>
  </si>
  <si>
    <t>Contraparte Nocional*</t>
  </si>
  <si>
    <t>Contraparte Exposicao*</t>
  </si>
  <si>
    <t>Contraparte (histórico)*</t>
  </si>
  <si>
    <t>Venda ou Transferência de Ativos Financeiros</t>
  </si>
  <si>
    <t>Venda ou Transferência de Ativos Financeiros (fluxo)</t>
  </si>
  <si>
    <t>Venda ou Transferência de Ativos Financeiros (histórico)*</t>
  </si>
  <si>
    <t xml:space="preserve">Aquisição Transferência de Ativos Financeiros </t>
  </si>
  <si>
    <t>Operações de Securitização</t>
  </si>
  <si>
    <t>Operações de Securitização no Período</t>
  </si>
  <si>
    <t>Derivativos de Crédito</t>
  </si>
  <si>
    <t>Sensibilidade carteira de não negociação</t>
  </si>
  <si>
    <t>Evolução da Carteira de Negociação</t>
  </si>
  <si>
    <t>Evolução da Carteira de Derivativos</t>
  </si>
  <si>
    <t>Evolução da Carteira de Derivativos*</t>
  </si>
  <si>
    <t>Var - Itaú Unibanco Holding</t>
  </si>
  <si>
    <t>Var (histórico)*</t>
  </si>
  <si>
    <t>Var e Var Estressado Modelo Interno - Carteira Regulatória</t>
  </si>
  <si>
    <t>Var - Itaú Unibanco - Carteira de Negociação*</t>
  </si>
  <si>
    <t>Risco de Liquidez</t>
  </si>
  <si>
    <t>Informações sobre o indicador Liquidez de Curto Prazo (LCR)</t>
  </si>
  <si>
    <t>Informações sobre o indicador Liquidez de Longo Prazo (NSFR)</t>
  </si>
  <si>
    <t>Fontes Primárias de Funding*</t>
  </si>
  <si>
    <t>Atualização: 31 de março de 2020.</t>
  </si>
  <si>
    <t>* Informações não mais publicadas.</t>
  </si>
  <si>
    <t>Prudencial</t>
  </si>
  <si>
    <t>Consolidado Operacional</t>
  </si>
  <si>
    <t>30/06/2018</t>
  </si>
  <si>
    <t>31/03/2018</t>
  </si>
  <si>
    <t>31/12/2017</t>
  </si>
  <si>
    <t>30/09/2017</t>
  </si>
  <si>
    <t>30/06/2017</t>
  </si>
  <si>
    <t>31/03/2017</t>
  </si>
  <si>
    <t>31/12/2016</t>
  </si>
  <si>
    <t>30/09/2016</t>
  </si>
  <si>
    <r>
      <t xml:space="preserve">30/06/2016 </t>
    </r>
    <r>
      <rPr>
        <b/>
        <vertAlign val="superscript"/>
        <sz val="11"/>
        <color indexed="9"/>
        <rFont val="Itau Display"/>
        <family val="2"/>
      </rPr>
      <t>(1)</t>
    </r>
  </si>
  <si>
    <t>31/03/2016</t>
  </si>
  <si>
    <t>31/12/2015</t>
  </si>
  <si>
    <t>30/09/2015</t>
  </si>
  <si>
    <t>30/06/2015</t>
  </si>
  <si>
    <t>31/03/2015</t>
  </si>
  <si>
    <t>31/12/2014</t>
  </si>
  <si>
    <t>31/03/2014</t>
  </si>
  <si>
    <t>Patrimônio Líquido Itaú Unibanco Holding S.A. (Consolidado)</t>
  </si>
  <si>
    <t>Alteração de Participação em Subsidiária em Transação de Capital</t>
  </si>
  <si>
    <t xml:space="preserve">    Resultado não Realizado</t>
  </si>
  <si>
    <t>Patrimônio Líquido Consolidado (BACEN)</t>
  </si>
  <si>
    <t>Ações Preferenciais com Cláusula de Resgate Excluídas do Nível I</t>
  </si>
  <si>
    <t>Ajustes Prudenciais do Capital Principal</t>
  </si>
  <si>
    <t xml:space="preserve">Instrumentos Elegíveis para Compor o Capital Complementar </t>
  </si>
  <si>
    <t>Ajustes Prudenciais do Capital Complementar</t>
  </si>
  <si>
    <t>Ajustes do Nível I</t>
  </si>
  <si>
    <t>Nível I (Capital Principal + Capital Complementar)</t>
  </si>
  <si>
    <t>Instrumentos Elegíveis para Compor o Nível II</t>
  </si>
  <si>
    <t>Ajustes Prudenciais do Nível II</t>
  </si>
  <si>
    <t>Ajustes do Nível II</t>
  </si>
  <si>
    <r>
      <rPr>
        <b/>
        <sz val="11"/>
        <color indexed="63"/>
        <rFont val="Itau Display"/>
        <family val="2"/>
      </rPr>
      <t>Exclusões:</t>
    </r>
    <r>
      <rPr>
        <sz val="11"/>
        <color indexed="63"/>
        <rFont val="Itau Display"/>
        <family val="2"/>
      </rPr>
      <t xml:space="preserve"> Instrumentos de Captação Emitidos por Instituições Financeiras</t>
    </r>
  </si>
  <si>
    <t>Patrimônio de Referência (Nível I + Nível II)</t>
  </si>
  <si>
    <t>30/09/2018</t>
  </si>
  <si>
    <t>Ágios pagos na aquisição de investimentos</t>
  </si>
  <si>
    <t>Créditos tributários de Prejuízos Fiscais</t>
  </si>
  <si>
    <t>Valor agregado das participações líquidas superiores a 10% do capital social de instituições autorizadas a funcionar pelo BACEN</t>
  </si>
  <si>
    <t>Excedente de capital principal de não controladores</t>
  </si>
  <si>
    <t>Ajuste relativo ao valor de mercado dos instrumentos financeiros derivativos utilizados para hedge de fluxo de caixa de itens protegidos que não tenham seus ajustes de marcação a mercado registrados contabilmente</t>
  </si>
  <si>
    <t>Ajustes prudenciais sujeitos aos limites de isenção (crédito tributário de diferenças temporárias, investimentos em seguradoras e investimentos em instituições financeiras não consolidadas)</t>
  </si>
  <si>
    <t>Instrumentos Elegíveis a Capital Complementar</t>
  </si>
  <si>
    <t>Vencimentos</t>
  </si>
  <si>
    <t>30/09/2019</t>
  </si>
  <si>
    <t>30/06/2019</t>
  </si>
  <si>
    <t>31/03/2019</t>
  </si>
  <si>
    <t>31/12/2018</t>
  </si>
  <si>
    <t>30/06/2016</t>
  </si>
  <si>
    <t>30/09/2014</t>
  </si>
  <si>
    <t>30/06/2014</t>
  </si>
  <si>
    <t>31/12/2013</t>
  </si>
  <si>
    <t>30/09/2013</t>
  </si>
  <si>
    <t>30/06/2013</t>
  </si>
  <si>
    <t>31/3/2013</t>
  </si>
  <si>
    <t>31/12/2012</t>
  </si>
  <si>
    <t>30/09/2012</t>
  </si>
  <si>
    <t>30/06/2012</t>
  </si>
  <si>
    <t>31/03/2012</t>
  </si>
  <si>
    <t>30/09/2011</t>
  </si>
  <si>
    <t>30/06/2011</t>
  </si>
  <si>
    <t>Nome do Papel</t>
  </si>
  <si>
    <t>&lt;1 ano</t>
  </si>
  <si>
    <t>1-2 anos</t>
  </si>
  <si>
    <t>2-3 anos</t>
  </si>
  <si>
    <t>3-4 anos</t>
  </si>
  <si>
    <t>4-5 anos</t>
  </si>
  <si>
    <t>&gt; 5 anos ou Perpétua</t>
  </si>
  <si>
    <t>Dívida Subordinada Perpétua</t>
  </si>
  <si>
    <t>Instrumentos Elegíveis a Capital Complementar (mar/20)</t>
  </si>
  <si>
    <t>Instrumentos Elegíveis a Capital Nível II</t>
  </si>
  <si>
    <t>&gt; 5 anos</t>
  </si>
  <si>
    <t>CDB</t>
  </si>
  <si>
    <t>Letras Financeiras</t>
  </si>
  <si>
    <t xml:space="preserve">Euronotes </t>
  </si>
  <si>
    <t>Dívida Subordinada (mar/20)</t>
  </si>
  <si>
    <t>Dívida Subordinada não elegível a capital</t>
  </si>
  <si>
    <t>Dívida Subordinada - Total (mar/20)</t>
  </si>
  <si>
    <t>Dívida Subordinada após redutor  (mar/20)</t>
  </si>
  <si>
    <t>Dívida Subordinada Elegível a capital (dez/12)</t>
  </si>
  <si>
    <t>Ações Preferenciais Resgatáveis (dez/12)</t>
  </si>
  <si>
    <r>
      <t xml:space="preserve">Instrumentos com aplicação do Limitador (dez/12) </t>
    </r>
    <r>
      <rPr>
        <b/>
        <vertAlign val="superscript"/>
        <sz val="11"/>
        <color theme="1" tint="0.249977111117893"/>
        <rFont val="Itau Display"/>
        <family val="2"/>
      </rPr>
      <t>(1)</t>
    </r>
  </si>
  <si>
    <t>Instrumentos com aplicação do Redutor (mar/20)</t>
  </si>
  <si>
    <r>
      <t xml:space="preserve">Instrumentos Elegíveis a Capital (mar/20) </t>
    </r>
    <r>
      <rPr>
        <b/>
        <vertAlign val="superscript"/>
        <sz val="11"/>
        <color theme="1" tint="0.249977111117893"/>
        <rFont val="Itau Display"/>
        <family val="2"/>
      </rPr>
      <t>(2)</t>
    </r>
  </si>
  <si>
    <t>Total de Instrumentos Elegíveis a Capital (mar/20)</t>
  </si>
  <si>
    <r>
      <rPr>
        <i/>
        <vertAlign val="superscript"/>
        <sz val="9"/>
        <color theme="1" tint="0.249977111117893"/>
        <rFont val="Itau Display"/>
        <family val="2"/>
      </rPr>
      <t xml:space="preserve">(1) </t>
    </r>
    <r>
      <rPr>
        <i/>
        <sz val="9"/>
        <color theme="1" tint="0.249977111117893"/>
        <rFont val="Itau Display"/>
        <family val="2"/>
      </rPr>
      <t>Instrumentos elegíveis a capital de dez/12 com aplicação do limitador de acordo com art. 28º da Resolução CMN 4.192.</t>
    </r>
  </si>
  <si>
    <r>
      <rPr>
        <i/>
        <vertAlign val="superscript"/>
        <sz val="9"/>
        <color theme="1" tint="0.249977111117893"/>
        <rFont val="Itau Display"/>
        <family val="2"/>
      </rPr>
      <t>(2)</t>
    </r>
    <r>
      <rPr>
        <i/>
        <sz val="9"/>
        <color theme="1" tint="0.249977111117893"/>
        <rFont val="Itau Display"/>
        <family val="2"/>
      </rPr>
      <t xml:space="preserve"> Conforme legislação vigente, para o cálculo do Patrimônio de Referência de mar/20, foi considerado o saldo dos instrumentos elegíveis a capital de dez/12 e o saldo das novas dívidas emitidas em nov/19.</t>
    </r>
  </si>
  <si>
    <t>Composição dos Ativos Ponderados Pelo Risco</t>
  </si>
  <si>
    <t>Exposições ao Risco</t>
  </si>
  <si>
    <t xml:space="preserve">31/03/2018 </t>
  </si>
  <si>
    <r>
      <t xml:space="preserve">Ativos Ponderados de Risco de Crédito (RWA </t>
    </r>
    <r>
      <rPr>
        <vertAlign val="subscript"/>
        <sz val="11"/>
        <color indexed="63"/>
        <rFont val="Itau Display"/>
        <family val="2"/>
      </rPr>
      <t>CPAD</t>
    </r>
    <r>
      <rPr>
        <sz val="11"/>
        <color indexed="63"/>
        <rFont val="Itau Display"/>
        <family val="2"/>
      </rPr>
      <t xml:space="preserve">) </t>
    </r>
  </si>
  <si>
    <r>
      <t>Ativos Ponderados de Risco de Mercado (RWA</t>
    </r>
    <r>
      <rPr>
        <vertAlign val="subscript"/>
        <sz val="11"/>
        <color theme="1" tint="0.249977111117893"/>
        <rFont val="Itau Display"/>
        <family val="2"/>
      </rPr>
      <t>MINT</t>
    </r>
    <r>
      <rPr>
        <sz val="11"/>
        <color theme="1" tint="0.249977111117893"/>
        <rFont val="Itau Display"/>
        <family val="2"/>
      </rPr>
      <t>)</t>
    </r>
  </si>
  <si>
    <r>
      <t xml:space="preserve">Ativos Ponderados de Risco Operacional (RWA </t>
    </r>
    <r>
      <rPr>
        <vertAlign val="subscript"/>
        <sz val="11"/>
        <color indexed="63"/>
        <rFont val="Itau Display"/>
        <family val="2"/>
      </rPr>
      <t>OPAD</t>
    </r>
    <r>
      <rPr>
        <sz val="11"/>
        <color indexed="63"/>
        <rFont val="Itau Display"/>
        <family val="2"/>
      </rPr>
      <t xml:space="preserve">) </t>
    </r>
  </si>
  <si>
    <r>
      <t>Ativos Ponderados pelo Risco (RWA)</t>
    </r>
    <r>
      <rPr>
        <b/>
        <vertAlign val="superscript"/>
        <sz val="11"/>
        <color indexed="63"/>
        <rFont val="Itau Display"/>
        <family val="2"/>
      </rPr>
      <t xml:space="preserve"> </t>
    </r>
  </si>
  <si>
    <r>
      <t>Abertura dos ativos ponderados de Risco de Crédito (RWA</t>
    </r>
    <r>
      <rPr>
        <b/>
        <vertAlign val="subscript"/>
        <sz val="12"/>
        <color rgb="FFF58025"/>
        <rFont val="Itau Display"/>
        <family val="2"/>
      </rPr>
      <t>CPAD</t>
    </r>
    <r>
      <rPr>
        <b/>
        <sz val="12"/>
        <color rgb="FFF58025"/>
        <rFont val="Itau Display"/>
        <family val="2"/>
      </rPr>
      <t>)</t>
    </r>
  </si>
  <si>
    <r>
      <t>Ativos Ponderados de Risco de Crédito (RWA</t>
    </r>
    <r>
      <rPr>
        <b/>
        <vertAlign val="subscript"/>
        <sz val="11"/>
        <color indexed="63"/>
        <rFont val="Itau Display"/>
        <family val="2"/>
      </rPr>
      <t>CPAD</t>
    </r>
    <r>
      <rPr>
        <b/>
        <sz val="11"/>
        <color indexed="63"/>
        <rFont val="Itau Display"/>
        <family val="2"/>
      </rPr>
      <t>)</t>
    </r>
  </si>
  <si>
    <t>a) Por Fator de Ponderação de Risco (FPR):</t>
  </si>
  <si>
    <t xml:space="preserve">      FPR de 2%</t>
  </si>
  <si>
    <t xml:space="preserve">      FPR de 4%</t>
  </si>
  <si>
    <t xml:space="preserve">      FPR de 10%</t>
  </si>
  <si>
    <t xml:space="preserve">      FPR de 20%</t>
  </si>
  <si>
    <t xml:space="preserve">      FPR de 35%</t>
  </si>
  <si>
    <t xml:space="preserve">      FPR de 50%</t>
  </si>
  <si>
    <t xml:space="preserve">      FPR de 75%</t>
  </si>
  <si>
    <t xml:space="preserve">      FPR de 85%</t>
  </si>
  <si>
    <t xml:space="preserve">      FPR de 100%</t>
  </si>
  <si>
    <r>
      <t xml:space="preserve">      FPR de 150%</t>
    </r>
    <r>
      <rPr>
        <vertAlign val="superscript"/>
        <sz val="11"/>
        <color indexed="63"/>
        <rFont val="Itau Display"/>
        <family val="2"/>
      </rPr>
      <t>(1)</t>
    </r>
  </si>
  <si>
    <t xml:space="preserve">      FPR de 250%</t>
  </si>
  <si>
    <t xml:space="preserve">      FPR de 300%</t>
  </si>
  <si>
    <t xml:space="preserve">      FPR até 1250%</t>
  </si>
  <si>
    <t xml:space="preserve">     Derivativos -  Variação da qualidade creditícia da contraparte</t>
  </si>
  <si>
    <t xml:space="preserve">      Default Funds</t>
  </si>
  <si>
    <t xml:space="preserve">      Securitização</t>
  </si>
  <si>
    <t>b) Por Tipo:</t>
  </si>
  <si>
    <t xml:space="preserve">      Títulos e Valores Mobiliários</t>
  </si>
  <si>
    <t xml:space="preserve">      Operações de Crédito - Varejo</t>
  </si>
  <si>
    <t xml:space="preserve">      Operações de Crédito - Não Varejo</t>
  </si>
  <si>
    <t xml:space="preserve">      Coobrigações - Varejo</t>
  </si>
  <si>
    <t xml:space="preserve">      Coobrigações - Não Varejo</t>
  </si>
  <si>
    <t xml:space="preserve">      Compromissos de Crédito - Varejo</t>
  </si>
  <si>
    <t xml:space="preserve">      Compromissos de Crédito - Não Varejo</t>
  </si>
  <si>
    <t xml:space="preserve">      Derivativos - Ganho Potencial Futuro</t>
  </si>
  <si>
    <t xml:space="preserve">      Operações de Intermediação</t>
  </si>
  <si>
    <t xml:space="preserve">      Outras Exposições</t>
  </si>
  <si>
    <r>
      <rPr>
        <i/>
        <vertAlign val="superscript"/>
        <sz val="9"/>
        <color theme="1" tint="0.249977111117893"/>
        <rFont val="Itau Display"/>
        <family val="2"/>
      </rPr>
      <t>(1)</t>
    </r>
    <r>
      <rPr>
        <i/>
        <sz val="9"/>
        <color theme="1" tint="0.249977111117893"/>
        <rFont val="Itau Display"/>
        <family val="2"/>
      </rPr>
      <t xml:space="preserve"> A partir de janeiro/19, passou a vigorar a Circular 3.921 alterando as regras de FPR para exposições a Soberanos estrangeiros.</t>
    </r>
  </si>
  <si>
    <r>
      <t>Abertura dos Ativos Ponderados de Risco de Mercado (RWA</t>
    </r>
    <r>
      <rPr>
        <b/>
        <vertAlign val="subscript"/>
        <sz val="12"/>
        <color rgb="FFF58025"/>
        <rFont val="Itau Display"/>
        <family val="2"/>
      </rPr>
      <t>MINT</t>
    </r>
    <r>
      <rPr>
        <b/>
        <sz val="12"/>
        <color rgb="FFF58025"/>
        <rFont val="Itau Display"/>
        <family val="2"/>
      </rPr>
      <t>)</t>
    </r>
  </si>
  <si>
    <r>
      <t xml:space="preserve">31/03/2019 </t>
    </r>
    <r>
      <rPr>
        <b/>
        <vertAlign val="superscript"/>
        <sz val="11"/>
        <color rgb="FFFFFFFF"/>
        <rFont val="Itau Display"/>
        <family val="2"/>
      </rPr>
      <t>(1)</t>
    </r>
  </si>
  <si>
    <r>
      <t xml:space="preserve">31/12/2019 </t>
    </r>
    <r>
      <rPr>
        <b/>
        <vertAlign val="superscript"/>
        <sz val="11"/>
        <color rgb="FFFFFFFF"/>
        <rFont val="Itau Display"/>
        <family val="2"/>
      </rPr>
      <t>(1)</t>
    </r>
  </si>
  <si>
    <r>
      <t xml:space="preserve">30/09/2019 </t>
    </r>
    <r>
      <rPr>
        <b/>
        <vertAlign val="superscript"/>
        <sz val="11"/>
        <color rgb="FFFFFFFF"/>
        <rFont val="Itau Display"/>
        <family val="2"/>
      </rPr>
      <t>(1)</t>
    </r>
  </si>
  <si>
    <r>
      <t>30/06/2019</t>
    </r>
    <r>
      <rPr>
        <b/>
        <vertAlign val="superscript"/>
        <sz val="11"/>
        <color indexed="9"/>
        <rFont val="Itau Display"/>
        <family val="2"/>
      </rPr>
      <t xml:space="preserve"> (1)</t>
    </r>
  </si>
  <si>
    <r>
      <t>31/03/2019</t>
    </r>
    <r>
      <rPr>
        <b/>
        <vertAlign val="superscript"/>
        <sz val="11"/>
        <color indexed="9"/>
        <rFont val="Itau Display"/>
        <family val="2"/>
      </rPr>
      <t xml:space="preserve"> (1)</t>
    </r>
  </si>
  <si>
    <r>
      <t xml:space="preserve">31/12/2018 </t>
    </r>
    <r>
      <rPr>
        <b/>
        <vertAlign val="superscript"/>
        <sz val="11"/>
        <color indexed="9"/>
        <rFont val="Itau Display"/>
        <family val="2"/>
      </rPr>
      <t>(1)</t>
    </r>
  </si>
  <si>
    <r>
      <t xml:space="preserve">30/09/2018 </t>
    </r>
    <r>
      <rPr>
        <b/>
        <vertAlign val="superscript"/>
        <sz val="11"/>
        <color indexed="9"/>
        <rFont val="Itau Display"/>
        <family val="2"/>
      </rPr>
      <t>(1)</t>
    </r>
  </si>
  <si>
    <r>
      <t xml:space="preserve">30/06/2018 </t>
    </r>
    <r>
      <rPr>
        <b/>
        <vertAlign val="superscript"/>
        <sz val="11"/>
        <color indexed="9"/>
        <rFont val="Itau Display"/>
        <family val="2"/>
      </rPr>
      <t>(1)</t>
    </r>
  </si>
  <si>
    <r>
      <t xml:space="preserve">31/03/2018 </t>
    </r>
    <r>
      <rPr>
        <b/>
        <vertAlign val="superscript"/>
        <sz val="11"/>
        <color indexed="9"/>
        <rFont val="Itau Display"/>
        <family val="2"/>
      </rPr>
      <t>(1)</t>
    </r>
  </si>
  <si>
    <r>
      <t xml:space="preserve">31/12/2017 </t>
    </r>
    <r>
      <rPr>
        <b/>
        <vertAlign val="superscript"/>
        <sz val="11"/>
        <color indexed="9"/>
        <rFont val="Itau Display"/>
        <family val="2"/>
      </rPr>
      <t>(1)</t>
    </r>
  </si>
  <si>
    <r>
      <t xml:space="preserve">30/09/2017 </t>
    </r>
    <r>
      <rPr>
        <b/>
        <vertAlign val="superscript"/>
        <sz val="11"/>
        <color indexed="9"/>
        <rFont val="Itau Display"/>
        <family val="2"/>
      </rPr>
      <t>(1)</t>
    </r>
  </si>
  <si>
    <r>
      <t>Ativos Ponderados de Risco de Mercado (RWA</t>
    </r>
    <r>
      <rPr>
        <b/>
        <vertAlign val="subscript"/>
        <sz val="11"/>
        <color theme="1" tint="0.249977111117893"/>
        <rFont val="Itau Display"/>
        <family val="2"/>
      </rPr>
      <t>MPAD</t>
    </r>
    <r>
      <rPr>
        <b/>
        <sz val="11"/>
        <color theme="1" tint="0.249977111117893"/>
        <rFont val="Itau Display"/>
        <family val="2"/>
      </rPr>
      <t>)</t>
    </r>
  </si>
  <si>
    <t>Operações sujeitas à variação de taxas de juros</t>
  </si>
  <si>
    <t xml:space="preserve">   Prefixadas denominadas em real</t>
  </si>
  <si>
    <t xml:space="preserve">   Cupons de moedas estrangeiras</t>
  </si>
  <si>
    <t xml:space="preserve">   Cupom de índices de preços</t>
  </si>
  <si>
    <t xml:space="preserve">   Cupons de taxas de juros</t>
  </si>
  <si>
    <r>
      <t xml:space="preserve">Operações sujeitas à variação do preço de </t>
    </r>
    <r>
      <rPr>
        <b/>
        <i/>
        <sz val="11"/>
        <color indexed="63"/>
        <rFont val="Itau Display"/>
        <family val="2"/>
      </rPr>
      <t>commodities</t>
    </r>
  </si>
  <si>
    <t>Operações sujeitas à variação do preço de ações</t>
  </si>
  <si>
    <t>Operações sujeitas ao risco das exposições em ouro, em moeda estrangeira e à variação cambial</t>
  </si>
  <si>
    <r>
      <t>Piso de Ativos Ponderados de Risco de Mercado com Base no Modelo Padronizado (RWA</t>
    </r>
    <r>
      <rPr>
        <b/>
        <vertAlign val="subscript"/>
        <sz val="10"/>
        <color indexed="63"/>
        <rFont val="Itau Display"/>
        <family val="2"/>
      </rPr>
      <t>MPAD</t>
    </r>
    <r>
      <rPr>
        <b/>
        <sz val="11"/>
        <color indexed="63"/>
        <rFont val="Itau Display"/>
        <family val="2"/>
      </rPr>
      <t>) (a)</t>
    </r>
  </si>
  <si>
    <t>Ativos Ponderados de Risco de Mercado calculados através de modelos internos (b)</t>
  </si>
  <si>
    <t>Redução de Ativos Ponderados de Risco de Mercado devido aos modelos internos</t>
  </si>
  <si>
    <r>
      <t>Ativos Ponderados de Risco de Mercado (RWA</t>
    </r>
    <r>
      <rPr>
        <b/>
        <vertAlign val="subscript"/>
        <sz val="11"/>
        <color rgb="FFFF6600"/>
        <rFont val="Itau Display"/>
        <family val="2"/>
      </rPr>
      <t>MINT</t>
    </r>
    <r>
      <rPr>
        <b/>
        <sz val="11"/>
        <color rgb="FFFF6600"/>
        <rFont val="Itau Display"/>
        <family val="2"/>
      </rPr>
      <t>) - máximo entre (a) e (b)</t>
    </r>
  </si>
  <si>
    <r>
      <rPr>
        <i/>
        <vertAlign val="superscript"/>
        <sz val="9"/>
        <color theme="1" tint="0.249977111117893"/>
        <rFont val="Itau Display"/>
        <family val="2"/>
      </rPr>
      <t>(1)</t>
    </r>
    <r>
      <rPr>
        <i/>
        <sz val="9"/>
        <color theme="1" tint="0.249977111117893"/>
        <rFont val="Itau Display"/>
        <family val="2"/>
      </rPr>
      <t xml:space="preserve"> Ativos ponderados de risco de mercado calculados a partir de modelos internos, com possibilidade máxima de economia de 20% do modelo padrão.</t>
    </r>
  </si>
  <si>
    <r>
      <t>Abertura dos ativos ponderados de Risco Operacional (RWA</t>
    </r>
    <r>
      <rPr>
        <b/>
        <vertAlign val="subscript"/>
        <sz val="12"/>
        <color rgb="FFF58025"/>
        <rFont val="Itau Display"/>
        <family val="2"/>
      </rPr>
      <t>OPAD</t>
    </r>
    <r>
      <rPr>
        <b/>
        <sz val="12"/>
        <color rgb="FFF58025"/>
        <rFont val="Itau Display"/>
        <family val="2"/>
      </rPr>
      <t>)</t>
    </r>
  </si>
  <si>
    <t>Operacional</t>
  </si>
  <si>
    <r>
      <t>Ativos Ponderados de Risco Operacional (RWA</t>
    </r>
    <r>
      <rPr>
        <b/>
        <vertAlign val="subscript"/>
        <sz val="11"/>
        <color indexed="63"/>
        <rFont val="Itau Display"/>
        <family val="2"/>
      </rPr>
      <t>OPAD</t>
    </r>
    <r>
      <rPr>
        <b/>
        <sz val="11"/>
        <color indexed="63"/>
        <rFont val="Itau Display"/>
        <family val="2"/>
      </rPr>
      <t>)</t>
    </r>
  </si>
  <si>
    <t xml:space="preserve">      Varejo</t>
  </si>
  <si>
    <t xml:space="preserve">      Comercial</t>
  </si>
  <si>
    <t xml:space="preserve">      Finanças Corporativas</t>
  </si>
  <si>
    <t xml:space="preserve">      Negociação e Vendas</t>
  </si>
  <si>
    <t xml:space="preserve">      Pagamentos e Liquidações</t>
  </si>
  <si>
    <t xml:space="preserve">      Serviços de Agente Financeiro</t>
  </si>
  <si>
    <t xml:space="preserve">      Administração de Ativos</t>
  </si>
  <si>
    <t xml:space="preserve">      Corretagem de Varejo</t>
  </si>
  <si>
    <t xml:space="preserve">      Planos de Negócios</t>
  </si>
  <si>
    <t xml:space="preserve">      Adicional do Conef</t>
  </si>
  <si>
    <r>
      <t>Adicional de Capital Principal Total (ACP</t>
    </r>
    <r>
      <rPr>
        <b/>
        <vertAlign val="subscript"/>
        <sz val="12"/>
        <color rgb="FFF58025"/>
        <rFont val="Itau Display"/>
        <family val="2"/>
      </rPr>
      <t>Total</t>
    </r>
    <r>
      <rPr>
        <b/>
        <sz val="12"/>
        <color rgb="FFF58025"/>
        <rFont val="Itau Display"/>
        <family val="2"/>
      </rPr>
      <t>)</t>
    </r>
  </si>
  <si>
    <r>
      <t>Valor Requerido de Adicional de Capital Principal (ACP</t>
    </r>
    <r>
      <rPr>
        <b/>
        <vertAlign val="subscript"/>
        <sz val="11"/>
        <color indexed="63"/>
        <rFont val="Itau Display"/>
        <family val="2"/>
      </rPr>
      <t>Requerido</t>
    </r>
    <r>
      <rPr>
        <b/>
        <sz val="11"/>
        <color indexed="63"/>
        <rFont val="Itau Display"/>
        <family val="2"/>
      </rPr>
      <t>)</t>
    </r>
  </si>
  <si>
    <t xml:space="preserve">     de Conservação</t>
  </si>
  <si>
    <t xml:space="preserve">     Contracíclico</t>
  </si>
  <si>
    <t xml:space="preserve">    de Importância Sistêmica</t>
  </si>
  <si>
    <r>
      <t>Adicional de Capital Principal Contracíclico (ACP</t>
    </r>
    <r>
      <rPr>
        <b/>
        <vertAlign val="subscript"/>
        <sz val="12"/>
        <color rgb="FFF58025"/>
        <rFont val="Itau Display"/>
        <family val="2"/>
      </rPr>
      <t>contracíclico</t>
    </r>
    <r>
      <rPr>
        <b/>
        <sz val="12"/>
        <color rgb="FFF58025"/>
        <rFont val="Itau Display"/>
        <family val="2"/>
      </rPr>
      <t>)</t>
    </r>
    <r>
      <rPr>
        <b/>
        <vertAlign val="superscript"/>
        <sz val="12"/>
        <color rgb="FFF58025"/>
        <rFont val="Itau Display"/>
        <family val="2"/>
      </rPr>
      <t>(1)(2)</t>
    </r>
  </si>
  <si>
    <r>
      <t>RWA</t>
    </r>
    <r>
      <rPr>
        <b/>
        <vertAlign val="subscript"/>
        <sz val="11"/>
        <color rgb="FF003366"/>
        <rFont val="Itau Display"/>
        <family val="2"/>
      </rPr>
      <t>CPrNBi</t>
    </r>
  </si>
  <si>
    <t xml:space="preserve">     Brasil</t>
  </si>
  <si>
    <r>
      <t xml:space="preserve">     Chile </t>
    </r>
    <r>
      <rPr>
        <vertAlign val="superscript"/>
        <sz val="11"/>
        <color indexed="63"/>
        <rFont val="Itau Display"/>
        <family val="2"/>
      </rPr>
      <t>(3)</t>
    </r>
  </si>
  <si>
    <r>
      <rPr>
        <i/>
        <vertAlign val="superscript"/>
        <sz val="9"/>
        <color theme="1" tint="0.249977111117893"/>
        <rFont val="Itau Display"/>
        <family val="2"/>
      </rPr>
      <t xml:space="preserve">(1) </t>
    </r>
    <r>
      <rPr>
        <i/>
        <sz val="9"/>
        <color theme="1" tint="0.249977111117893"/>
        <rFont val="Itau Display"/>
        <family val="2"/>
      </rPr>
      <t>Parcela do montante RWA relativa às exposições ao risco de crédito ao setor privado não bancário nas jurisdições relevantes.</t>
    </r>
  </si>
  <si>
    <r>
      <rPr>
        <i/>
        <vertAlign val="superscript"/>
        <sz val="9"/>
        <color theme="1" tint="0.249977111117893"/>
        <rFont val="Itau Display"/>
        <family val="2"/>
      </rPr>
      <t xml:space="preserve">(2) </t>
    </r>
    <r>
      <rPr>
        <i/>
        <sz val="9"/>
        <color theme="1" tint="0.249977111117893"/>
        <rFont val="Itau Display"/>
        <family val="2"/>
      </rPr>
      <t>Valor para o percentual do adicional de capital principal contracíclico para as jurisdições é zero.</t>
    </r>
  </si>
  <si>
    <r>
      <rPr>
        <i/>
        <vertAlign val="superscript"/>
        <sz val="9"/>
        <color theme="1" tint="0.249977111117893"/>
        <rFont val="Itau Display"/>
        <family val="2"/>
      </rPr>
      <t xml:space="preserve">(3) </t>
    </r>
    <r>
      <rPr>
        <i/>
        <sz val="9"/>
        <color theme="1" tint="0.249977111117893"/>
        <rFont val="Itau Display"/>
        <family val="2"/>
      </rPr>
      <t>Metodologia de apuração da parcela de adicional contracíclico não anunciada nessa jurisdição. De acordo com o artigo 2º da Circular BACEN 3.769, deve ser utilizado o valor ACCP do Brasil.</t>
    </r>
  </si>
  <si>
    <t>Valor Requerido</t>
  </si>
  <si>
    <t>Valor
Atual</t>
  </si>
  <si>
    <t>Índice requerido</t>
  </si>
  <si>
    <t>Índice
Atual</t>
  </si>
  <si>
    <t>-</t>
  </si>
  <si>
    <t xml:space="preserve">Nível I </t>
  </si>
  <si>
    <t xml:space="preserve"> - </t>
  </si>
  <si>
    <r>
      <t xml:space="preserve">Perda Potencial dos Instrumentos Classificados na Carteira Bancária decorrente de Cenários de Variação das Taxas de Juros </t>
    </r>
    <r>
      <rPr>
        <b/>
        <vertAlign val="superscript"/>
        <sz val="12"/>
        <color rgb="FFF58025"/>
        <rFont val="Itau Display"/>
        <family val="2"/>
      </rPr>
      <t xml:space="preserve">(1) </t>
    </r>
  </si>
  <si>
    <t>(As perdas são representadas por valores positivos, enquanto os ganhos são representados por valores negativos (entre parênteses))</t>
  </si>
  <si>
    <r>
      <t xml:space="preserve">Choques </t>
    </r>
    <r>
      <rPr>
        <b/>
        <vertAlign val="superscript"/>
        <sz val="11"/>
        <color rgb="FF003366"/>
        <rFont val="Itau Display"/>
        <family val="2"/>
      </rPr>
      <t>(2)</t>
    </r>
    <r>
      <rPr>
        <b/>
        <sz val="11"/>
        <color rgb="FF003366"/>
        <rFont val="Itau Display"/>
        <family val="2"/>
      </rPr>
      <t xml:space="preserve"> Padronizados</t>
    </r>
  </si>
  <si>
    <r>
      <t xml:space="preserve">Choques </t>
    </r>
    <r>
      <rPr>
        <b/>
        <vertAlign val="superscript"/>
        <sz val="11"/>
        <color rgb="FF003366"/>
        <rFont val="Itau Display"/>
        <family val="2"/>
      </rPr>
      <t>(3)</t>
    </r>
    <r>
      <rPr>
        <b/>
        <sz val="11"/>
        <color rgb="FF003366"/>
        <rFont val="Itau Display"/>
        <family val="2"/>
      </rPr>
      <t xml:space="preserve"> Internos</t>
    </r>
  </si>
  <si>
    <r>
      <t xml:space="preserve">Choques </t>
    </r>
    <r>
      <rPr>
        <b/>
        <vertAlign val="superscript"/>
        <sz val="11"/>
        <color rgb="FF003366"/>
        <rFont val="Itau Display"/>
        <family val="2"/>
      </rPr>
      <t xml:space="preserve">(2) </t>
    </r>
    <r>
      <rPr>
        <b/>
        <sz val="11"/>
        <color rgb="FF003366"/>
        <rFont val="Itau Display"/>
        <family val="2"/>
      </rPr>
      <t>Padronizados</t>
    </r>
  </si>
  <si>
    <r>
      <t xml:space="preserve">Choques </t>
    </r>
    <r>
      <rPr>
        <b/>
        <vertAlign val="superscript"/>
        <sz val="11"/>
        <color rgb="FF003366"/>
        <rFont val="Itau Display"/>
        <family val="2"/>
      </rPr>
      <t xml:space="preserve">(3) </t>
    </r>
    <r>
      <rPr>
        <b/>
        <sz val="11"/>
        <color rgb="FF003366"/>
        <rFont val="Itau Display"/>
        <family val="2"/>
      </rPr>
      <t>Internos</t>
    </r>
  </si>
  <si>
    <r>
      <rPr>
        <i/>
        <vertAlign val="superscript"/>
        <sz val="9"/>
        <rFont val="Itau Display"/>
        <family val="2"/>
      </rPr>
      <t>(1)</t>
    </r>
    <r>
      <rPr>
        <i/>
        <vertAlign val="superscript"/>
        <sz val="7"/>
        <color rgb="FF404040"/>
        <rFont val="Itau Display"/>
        <family val="2"/>
      </rPr>
      <t xml:space="preserve"> </t>
    </r>
    <r>
      <rPr>
        <i/>
        <sz val="9"/>
        <color rgb="FF404040"/>
        <rFont val="Itau Display"/>
        <family val="2"/>
      </rPr>
      <t>As medidas de variação têm as perdas representadas por valores positivos, conforme Art. 13 § 3º da Circular 3.876.</t>
    </r>
  </si>
  <si>
    <r>
      <rPr>
        <i/>
        <vertAlign val="superscript"/>
        <sz val="9"/>
        <rFont val="Itau Display"/>
        <family val="2"/>
      </rPr>
      <t>(2)</t>
    </r>
    <r>
      <rPr>
        <i/>
        <sz val="9"/>
        <color rgb="FF404040"/>
        <rFont val="Itau Display"/>
        <family val="2"/>
      </rPr>
      <t xml:space="preserve"> Os valores são calculados por meio de modelo interno e choques regulatórios padronizados, conforme Art. 39 §1º II da Circular 3.876.</t>
    </r>
  </si>
  <si>
    <r>
      <rPr>
        <i/>
        <vertAlign val="superscript"/>
        <sz val="9"/>
        <rFont val="Itau Display"/>
        <family val="2"/>
      </rPr>
      <t>(3)</t>
    </r>
    <r>
      <rPr>
        <i/>
        <vertAlign val="superscript"/>
        <sz val="9"/>
        <color rgb="FF404040"/>
        <rFont val="Itau Display"/>
        <family val="2"/>
      </rPr>
      <t xml:space="preserve"> </t>
    </r>
    <r>
      <rPr>
        <i/>
        <sz val="9"/>
        <color rgb="FF404040"/>
        <rFont val="Itau Display"/>
        <family val="2"/>
      </rPr>
      <t>Os valores são calculados por meio de modelo e choques internos, conforme Art. 7º da Circular 3.876.</t>
    </r>
  </si>
  <si>
    <t>Resumo Comparativo entre Demonstrações Financeiras Publicadas e Índice de Alavancagem</t>
  </si>
  <si>
    <t>R$ mil</t>
  </si>
  <si>
    <t>Ajuste  relativo  aos  ativos  cedidos  ou  transferidos  com  transferência substancial dos riscos e benefícios e reconhecidos contabilmente</t>
  </si>
  <si>
    <t>Ajuste  relativo  aos  valores  de  referência  ajustados  e  aos  ganhos potenciais    futuros    em    operações    com    instrumentos    financeiros derivativos</t>
  </si>
  <si>
    <t>Ajuste relativo a operações compromissadas e de empréstimo de títulos e valores mobiliários</t>
  </si>
  <si>
    <t>Ajuste  relativo  a  operações  não  contabilizadas  no  ativo  total  do conglomerado prudencial</t>
  </si>
  <si>
    <t>Divulgação de informações sobre o Índice de Alavancagem</t>
  </si>
  <si>
    <t xml:space="preserve">Itens contabilizados no Balanço Patrimonial </t>
  </si>
  <si>
    <t xml:space="preserve">Total das exposições contabilizadas no Balanço Patrimonial </t>
  </si>
  <si>
    <t>Operações com Instrumentos Financeiros Derivativos</t>
  </si>
  <si>
    <t>Ajuste relativo à garantia prestada em operações com derivativos</t>
  </si>
  <si>
    <t>Derivativos  em  nome  de  clientes  em  que  não  há  obrigatoriedade contratual de reembolso em função de falência ou inadimplemento das entidades responsáveis pelo sistema de liquidação</t>
  </si>
  <si>
    <t>Valor de referência ajustado em derivativos de crédito</t>
  </si>
  <si>
    <t>Ajuste sob o valor de referência ajustado em derivativos de crédito</t>
  </si>
  <si>
    <t>Total   das   exposições   relativas   a   operações   com   instrumentos financeiros derivativos</t>
  </si>
  <si>
    <t>Operações Compromissadas e de Empréstimo de Títulos e Valores Mobiliários (TVM)</t>
  </si>
  <si>
    <t>Aplicações em operações compromissadas e de empréstimo de TVM</t>
  </si>
  <si>
    <t>Ajuste relativo a recompras a liquidar e credores por empréstimo de TVM</t>
  </si>
  <si>
    <t>Valor relativo ao risco de crédito da contraparte</t>
  </si>
  <si>
    <t>Valor  relativo  ao  risco  de  crédito  da  contraparte  em  operações  de intermediação</t>
  </si>
  <si>
    <t>Total  das  exposições  relativas  a  operações  compromissadas  e  de empréstimo de títulos e valores mobiliários</t>
  </si>
  <si>
    <t>Itens não contabilizados no Balanço Patrimonial</t>
  </si>
  <si>
    <t>Valor de referência das operações não contabilizadas no Balanço Patrimonial</t>
  </si>
  <si>
    <t>Ajuste  relativo  à  aplicação  de  FCC  específico  às  operações  não contabilizadas no Balanço Patrimonial</t>
  </si>
  <si>
    <t>Total das exposições não contabilizadas no Balanço Patrimonial</t>
  </si>
  <si>
    <t xml:space="preserve">Índice de Alavancagem </t>
  </si>
  <si>
    <t>Índice de Alavancagem de Basileia III</t>
  </si>
  <si>
    <r>
      <t xml:space="preserve">Balanço Patrimonial Consolidado - Ativo </t>
    </r>
    <r>
      <rPr>
        <b/>
        <vertAlign val="superscript"/>
        <sz val="12"/>
        <color rgb="FFF58025"/>
        <rFont val="Itau Display"/>
        <family val="2"/>
      </rPr>
      <t>(1)</t>
    </r>
  </si>
  <si>
    <t xml:space="preserve">R$ milhões </t>
  </si>
  <si>
    <t>ATIVO</t>
  </si>
  <si>
    <t xml:space="preserve">Publicação </t>
  </si>
  <si>
    <r>
      <t xml:space="preserve">Ref. Anexo I </t>
    </r>
    <r>
      <rPr>
        <b/>
        <vertAlign val="superscript"/>
        <sz val="11"/>
        <color rgb="FF1F497D"/>
        <rFont val="Itau Display"/>
        <family val="2"/>
      </rPr>
      <t>(2)</t>
    </r>
  </si>
  <si>
    <t>- Créditos Tributários de Prejuízos Fiscais e Base Negativa de Contribuição Social</t>
  </si>
  <si>
    <t>(b)</t>
  </si>
  <si>
    <t>- Créditos Tributários Decorrentes de Diferenças Temporárias</t>
  </si>
  <si>
    <t>(c)</t>
  </si>
  <si>
    <t>- Ativos Atuariais de Fundos de Pensão de Benefício Definido</t>
  </si>
  <si>
    <t>(d)</t>
  </si>
  <si>
    <t>(e)</t>
  </si>
  <si>
    <t>(f)</t>
  </si>
  <si>
    <t>(a)</t>
  </si>
  <si>
    <t>(h)/(i)</t>
  </si>
  <si>
    <t>(g)</t>
  </si>
  <si>
    <r>
      <rPr>
        <i/>
        <vertAlign val="superscript"/>
        <sz val="9"/>
        <color theme="1" tint="0.249977111117893"/>
        <rFont val="Itau Display"/>
        <family val="2"/>
      </rPr>
      <t>(1)</t>
    </r>
    <r>
      <rPr>
        <i/>
        <sz val="9"/>
        <color theme="1" tint="0.249977111117893"/>
        <rFont val="Itau Display"/>
        <family val="2"/>
      </rPr>
      <t xml:space="preserve"> Diferenças se devem, principalmente, à não consolidação de empresas não financeiras (destacando-se empresas de Seguros, Previdência e Capitalização) no Consolidado Prudencial, além das eliminações das transações com Partes Relacionadas.</t>
    </r>
  </si>
  <si>
    <r>
      <rPr>
        <i/>
        <vertAlign val="superscript"/>
        <sz val="9"/>
        <color theme="1" tint="0.249977111117893"/>
        <rFont val="Itau Display"/>
        <family val="2"/>
      </rPr>
      <t>(2)</t>
    </r>
    <r>
      <rPr>
        <i/>
        <sz val="9"/>
        <color theme="1" tint="0.249977111117893"/>
        <rFont val="Itau Display"/>
        <family val="2"/>
      </rPr>
      <t xml:space="preserve"> Informações do prudencial que são apresentadas no Anexo I deste relatório.</t>
    </r>
  </si>
  <si>
    <r>
      <t>Balanço Patrimonial Consolidado - Passivo</t>
    </r>
    <r>
      <rPr>
        <b/>
        <vertAlign val="superscript"/>
        <sz val="12"/>
        <color rgb="FFF58025"/>
        <rFont val="Itau Display"/>
        <family val="2"/>
      </rPr>
      <t xml:space="preserve"> (1)</t>
    </r>
  </si>
  <si>
    <t>PASSIVO</t>
  </si>
  <si>
    <t>(b)/(c)</t>
  </si>
  <si>
    <t>(j)</t>
  </si>
  <si>
    <t>(k)</t>
  </si>
  <si>
    <t>(m)</t>
  </si>
  <si>
    <t>(l)</t>
  </si>
  <si>
    <t>(n)</t>
  </si>
  <si>
    <t xml:space="preserve"> Total do Passivo</t>
  </si>
  <si>
    <r>
      <rPr>
        <vertAlign val="superscript"/>
        <sz val="9"/>
        <color theme="1" tint="0.249977111117893"/>
        <rFont val="Itau Display"/>
        <family val="2"/>
      </rPr>
      <t>(1)</t>
    </r>
    <r>
      <rPr>
        <sz val="9"/>
        <color theme="1" tint="0.249977111117893"/>
        <rFont val="Itau Display"/>
        <family val="2"/>
      </rPr>
      <t xml:space="preserve"> </t>
    </r>
    <r>
      <rPr>
        <i/>
        <sz val="9"/>
        <color theme="1" tint="0.249977111117893"/>
        <rFont val="Itau Display"/>
        <family val="2"/>
      </rPr>
      <t>Diferenças se devem, principalmente, à não consolidação de empresas não financeiras (destacando-se empresas de Seguros, Previdência e Capitalização) no Consolidado Prudencial, além das eliminações das transações com Partes Relacionadas.</t>
    </r>
  </si>
  <si>
    <t>Empresas consideradas relevantes</t>
  </si>
  <si>
    <t>Instituições</t>
  </si>
  <si>
    <t>País</t>
  </si>
  <si>
    <t>Segmento</t>
  </si>
  <si>
    <t xml:space="preserve">Ativo total </t>
  </si>
  <si>
    <t>Pat. Líquido</t>
  </si>
  <si>
    <r>
      <t>Itaú Corpbanca Colombia S.A.</t>
    </r>
    <r>
      <rPr>
        <vertAlign val="superscript"/>
        <sz val="10"/>
        <color theme="1" tint="0.249977111117893"/>
        <rFont val="Itau Display"/>
        <family val="2"/>
      </rPr>
      <t xml:space="preserve"> (1)</t>
    </r>
  </si>
  <si>
    <t>Instituição Financeira</t>
  </si>
  <si>
    <r>
      <t xml:space="preserve">Banco Itaú Argentina S.A. </t>
    </r>
    <r>
      <rPr>
        <vertAlign val="superscript"/>
        <sz val="10"/>
        <color theme="1" tint="0.249977111117893"/>
        <rFont val="Itau Display"/>
        <family val="2"/>
      </rPr>
      <t>(1)</t>
    </r>
  </si>
  <si>
    <t>Argentina</t>
  </si>
  <si>
    <r>
      <t xml:space="preserve">Banco Itaú BBA S.A. </t>
    </r>
    <r>
      <rPr>
        <vertAlign val="superscript"/>
        <sz val="10"/>
        <color theme="1" tint="0.249977111117893"/>
        <rFont val="Itau Display"/>
        <family val="2"/>
      </rPr>
      <t>(1)</t>
    </r>
  </si>
  <si>
    <r>
      <t xml:space="preserve">Banco Itaú Consignado S.A. </t>
    </r>
    <r>
      <rPr>
        <vertAlign val="superscript"/>
        <sz val="10"/>
        <color theme="1" tint="0.249977111117893"/>
        <rFont val="Itau Display"/>
        <family val="2"/>
      </rPr>
      <t>(1)</t>
    </r>
  </si>
  <si>
    <r>
      <t xml:space="preserve">Banco Itaú Paraguay S.A. </t>
    </r>
    <r>
      <rPr>
        <vertAlign val="superscript"/>
        <sz val="10"/>
        <color theme="1" tint="0.249977111117893"/>
        <rFont val="Itau Display"/>
        <family val="2"/>
      </rPr>
      <t>(1)</t>
    </r>
  </si>
  <si>
    <r>
      <t xml:space="preserve">Banco Itaú (Suisse) SA </t>
    </r>
    <r>
      <rPr>
        <vertAlign val="superscript"/>
        <sz val="10"/>
        <color theme="1" tint="0.249977111117893"/>
        <rFont val="Itau Display"/>
        <family val="2"/>
      </rPr>
      <t>(1)</t>
    </r>
  </si>
  <si>
    <t>Suíça</t>
  </si>
  <si>
    <r>
      <t xml:space="preserve">Banco Itaú Uruguay S.A. </t>
    </r>
    <r>
      <rPr>
        <vertAlign val="superscript"/>
        <sz val="10"/>
        <color theme="1" tint="0.249977111117893"/>
        <rFont val="Itau Display"/>
        <family val="2"/>
      </rPr>
      <t>(1)</t>
    </r>
  </si>
  <si>
    <r>
      <t xml:space="preserve">Banco Itaucard S.A. </t>
    </r>
    <r>
      <rPr>
        <vertAlign val="superscript"/>
        <sz val="10"/>
        <color theme="1" tint="0.249977111117893"/>
        <rFont val="Itau Display"/>
        <family val="2"/>
      </rPr>
      <t>(1)</t>
    </r>
  </si>
  <si>
    <r>
      <t>Banco Itauleasing S.A.</t>
    </r>
    <r>
      <rPr>
        <vertAlign val="superscript"/>
        <sz val="10"/>
        <color theme="1" tint="0.249977111117893"/>
        <rFont val="Itau Display"/>
        <family val="2"/>
      </rPr>
      <t xml:space="preserve"> (1)</t>
    </r>
  </si>
  <si>
    <t>Cia. Itaú de Capitalização</t>
  </si>
  <si>
    <t>Capitalização</t>
  </si>
  <si>
    <r>
      <t>Dibens Leasing S.A. - Arrendamento Mercantil</t>
    </r>
    <r>
      <rPr>
        <vertAlign val="superscript"/>
        <sz val="10"/>
        <color theme="1" tint="0.249977111117893"/>
        <rFont val="Itau Display"/>
        <family val="2"/>
      </rPr>
      <t xml:space="preserve"> (1)</t>
    </r>
  </si>
  <si>
    <t xml:space="preserve">Arrendamento Mercantil </t>
  </si>
  <si>
    <r>
      <t>Financeira Itaú CBD S.A. Crédito, Financiamento e Investimento</t>
    </r>
    <r>
      <rPr>
        <vertAlign val="superscript"/>
        <sz val="10"/>
        <color theme="1" tint="0.249977111117893"/>
        <rFont val="Itau Display"/>
        <family val="2"/>
      </rPr>
      <t xml:space="preserve"> (1)</t>
    </r>
  </si>
  <si>
    <t>Sociedade de Crédito</t>
  </si>
  <si>
    <r>
      <t xml:space="preserve">Hipercard Banco Múltiplo S.A. </t>
    </r>
    <r>
      <rPr>
        <vertAlign val="superscript"/>
        <sz val="10"/>
        <color theme="1" tint="0.249977111117893"/>
        <rFont val="Itau Display"/>
        <family val="2"/>
      </rPr>
      <t>(1)</t>
    </r>
  </si>
  <si>
    <r>
      <t xml:space="preserve">Itau Bank, Ltd. </t>
    </r>
    <r>
      <rPr>
        <vertAlign val="superscript"/>
        <sz val="10"/>
        <color theme="1" tint="0.249977111117893"/>
        <rFont val="Itau Display"/>
        <family val="2"/>
      </rPr>
      <t>(1)</t>
    </r>
  </si>
  <si>
    <t>Ilhas Cayman</t>
  </si>
  <si>
    <t>Itaú BBA Colombia S.A. Corporacion Financiera</t>
  </si>
  <si>
    <r>
      <t xml:space="preserve">Itau BBA International plc </t>
    </r>
    <r>
      <rPr>
        <vertAlign val="superscript"/>
        <sz val="10"/>
        <color theme="1" tint="0.249977111117893"/>
        <rFont val="Itau Display"/>
        <family val="2"/>
      </rPr>
      <t>(1)</t>
    </r>
  </si>
  <si>
    <r>
      <t xml:space="preserve">Itau BBA USA Securities Inc. </t>
    </r>
    <r>
      <rPr>
        <vertAlign val="superscript"/>
        <sz val="10"/>
        <color theme="1" tint="0.249977111117893"/>
        <rFont val="Itau Display"/>
        <family val="2"/>
      </rPr>
      <t>(1)</t>
    </r>
  </si>
  <si>
    <t>Corretora de Valores</t>
  </si>
  <si>
    <t>Itauseg Seguradora S.A.</t>
  </si>
  <si>
    <t>Seguros</t>
  </si>
  <si>
    <r>
      <t xml:space="preserve">Itaú CorpBanca </t>
    </r>
    <r>
      <rPr>
        <vertAlign val="superscript"/>
        <sz val="10"/>
        <color theme="1" tint="0.249977111117893"/>
        <rFont val="Itau Display"/>
        <family val="2"/>
      </rPr>
      <t>(1)</t>
    </r>
  </si>
  <si>
    <r>
      <t xml:space="preserve">Itaú Corretora de Valores S.A. </t>
    </r>
    <r>
      <rPr>
        <vertAlign val="superscript"/>
        <sz val="10"/>
        <color theme="1" tint="0.249977111117893"/>
        <rFont val="Itau Display"/>
        <family val="2"/>
      </rPr>
      <t>(1)</t>
    </r>
  </si>
  <si>
    <t xml:space="preserve">Corretora de Títulos e Valores Mobiliários </t>
  </si>
  <si>
    <t>Itaú Seguros S.A.</t>
  </si>
  <si>
    <r>
      <t xml:space="preserve">Itaú Unibanco S.A. </t>
    </r>
    <r>
      <rPr>
        <vertAlign val="superscript"/>
        <sz val="10"/>
        <color theme="1" tint="0.249977111117893"/>
        <rFont val="Itau Display"/>
        <family val="2"/>
      </rPr>
      <t>(1)</t>
    </r>
  </si>
  <si>
    <t>Itaú Vida e Previdência S.A.</t>
  </si>
  <si>
    <t xml:space="preserve">Previdência Complementar </t>
  </si>
  <si>
    <r>
      <t xml:space="preserve">Luizacred S.A. Sociedade de Crédito, Financiamento e Investimento </t>
    </r>
    <r>
      <rPr>
        <vertAlign val="superscript"/>
        <sz val="10"/>
        <color theme="1" tint="0.249977111117893"/>
        <rFont val="Itau Display"/>
        <family val="2"/>
      </rPr>
      <t>(1)</t>
    </r>
  </si>
  <si>
    <r>
      <t>RedeCard S.A.</t>
    </r>
    <r>
      <rPr>
        <vertAlign val="superscript"/>
        <sz val="10"/>
        <color theme="1" tint="0.249977111117893"/>
        <rFont val="Itau Display"/>
        <family val="2"/>
      </rPr>
      <t xml:space="preserve"> (1)</t>
    </r>
  </si>
  <si>
    <t>Adquirente</t>
  </si>
  <si>
    <r>
      <rPr>
        <i/>
        <vertAlign val="superscript"/>
        <sz val="9"/>
        <color theme="1" tint="0.249977111117893"/>
        <rFont val="Itau Display"/>
        <family val="2"/>
      </rPr>
      <t>(1)</t>
    </r>
    <r>
      <rPr>
        <i/>
        <sz val="9"/>
        <color theme="1" tint="0.249977111117893"/>
        <rFont val="Itau Display"/>
        <family val="2"/>
      </rPr>
      <t xml:space="preserve"> Instituições que compõem o Consolidado Prudencial.</t>
    </r>
  </si>
  <si>
    <t>Participações Societárias Não Classificadas na Carteira de Negociação</t>
  </si>
  <si>
    <t xml:space="preserve">Prudencial </t>
  </si>
  <si>
    <t xml:space="preserve"> Operacional</t>
  </si>
  <si>
    <t xml:space="preserve">30/06/2019 </t>
  </si>
  <si>
    <t>Valor contábil</t>
  </si>
  <si>
    <t xml:space="preserve">   Capital Aberto</t>
  </si>
  <si>
    <t xml:space="preserve">   Capital Fechado</t>
  </si>
  <si>
    <t>Valor de Mercado</t>
  </si>
  <si>
    <t>Ganhos ou Perdas decorrentes de Participações Societárias</t>
  </si>
  <si>
    <t>Ganhos ou Perdas reconhecidos e não realizados</t>
  </si>
  <si>
    <t>Ganhos ou Perdas não reconhecidos e não realizados</t>
  </si>
  <si>
    <r>
      <t>Operações com Características de Concessão de Crédito</t>
    </r>
    <r>
      <rPr>
        <b/>
        <vertAlign val="superscript"/>
        <sz val="12"/>
        <color rgb="FFF58025"/>
        <rFont val="Itau Display"/>
        <family val="2"/>
      </rPr>
      <t xml:space="preserve">(1) </t>
    </r>
    <r>
      <rPr>
        <b/>
        <sz val="12"/>
        <color rgb="FFF58025"/>
        <rFont val="Itau Display"/>
        <family val="2"/>
      </rPr>
      <t>no Brasil: Exposição</t>
    </r>
  </si>
  <si>
    <t>Centro Oeste</t>
  </si>
  <si>
    <t xml:space="preserve">   Crédito Rural</t>
  </si>
  <si>
    <t xml:space="preserve">   Imobiliário</t>
  </si>
  <si>
    <t xml:space="preserve">   Consignado</t>
  </si>
  <si>
    <t xml:space="preserve">   Veículos e Arrendamento Mercantil</t>
  </si>
  <si>
    <t xml:space="preserve">   Cartão de Crédito</t>
  </si>
  <si>
    <t xml:space="preserve">   Garantias Financeiras Prestadas</t>
  </si>
  <si>
    <t xml:space="preserve">   Crédito Pessoal (Outros)</t>
  </si>
  <si>
    <t xml:space="preserve">Pessoa Jurídica </t>
  </si>
  <si>
    <t xml:space="preserve">   Investimento</t>
  </si>
  <si>
    <t xml:space="preserve">   Importação e Exportação</t>
  </si>
  <si>
    <t xml:space="preserve">   Capital de Giro, Desconto de Títulos e Conta Garantida</t>
  </si>
  <si>
    <t xml:space="preserve">   Outros</t>
  </si>
  <si>
    <r>
      <rPr>
        <i/>
        <vertAlign val="superscript"/>
        <sz val="9"/>
        <color theme="1" tint="0.249977111117893"/>
        <rFont val="Itau Display"/>
        <family val="2"/>
      </rPr>
      <t>(1)</t>
    </r>
    <r>
      <rPr>
        <i/>
        <sz val="9"/>
        <color theme="1" tint="0.249977111117893"/>
        <rFont val="Itau Display"/>
        <family val="2"/>
      </rPr>
      <t xml:space="preserve"> Os valores incluem garantias financeiras prestadas e compromissos de crédito, não incluem TVM e são líquidos de provisão para créditos de liquidação duvidosa. </t>
    </r>
  </si>
  <si>
    <r>
      <t>Operações com Características de Concessão de Crédito</t>
    </r>
    <r>
      <rPr>
        <b/>
        <vertAlign val="superscript"/>
        <sz val="12"/>
        <color rgb="FFF58025"/>
        <rFont val="Itau Display"/>
        <family val="2"/>
      </rPr>
      <t xml:space="preserve">(1) </t>
    </r>
    <r>
      <rPr>
        <b/>
        <sz val="12"/>
        <color rgb="FFF58025"/>
        <rFont val="Itau Display"/>
        <family val="2"/>
      </rPr>
      <t>no Brasil: Exposição Média no Trimestre</t>
    </r>
  </si>
  <si>
    <t xml:space="preserve">       Garantias Financeiras Prestadas</t>
  </si>
  <si>
    <r>
      <t>Operações com Características de Concessão de Crédito</t>
    </r>
    <r>
      <rPr>
        <b/>
        <vertAlign val="superscript"/>
        <sz val="12"/>
        <color rgb="FFF58025"/>
        <rFont val="Itau Display"/>
        <family val="2"/>
      </rPr>
      <t xml:space="preserve">(1) </t>
    </r>
    <r>
      <rPr>
        <b/>
        <sz val="12"/>
        <color rgb="FFF58025"/>
        <rFont val="Itau Display"/>
        <family val="2"/>
      </rPr>
      <t>por País: Exposição</t>
    </r>
  </si>
  <si>
    <t xml:space="preserve">      Garantias Financeiras Prestadas</t>
  </si>
  <si>
    <r>
      <t>Operações com Características de Concessão de Crédito</t>
    </r>
    <r>
      <rPr>
        <b/>
        <vertAlign val="superscript"/>
        <sz val="12"/>
        <color rgb="FFF58025"/>
        <rFont val="Itau Display"/>
        <family val="2"/>
      </rPr>
      <t xml:space="preserve">(1) </t>
    </r>
    <r>
      <rPr>
        <b/>
        <sz val="12"/>
        <color rgb="FFF58025"/>
        <rFont val="Itau Display"/>
        <family val="2"/>
      </rPr>
      <t>por País: Exposição Média no Trimestre</t>
    </r>
  </si>
  <si>
    <r>
      <t>Operações com Características de Concessão de  Crédito</t>
    </r>
    <r>
      <rPr>
        <b/>
        <vertAlign val="superscript"/>
        <sz val="12"/>
        <color rgb="FFF58025"/>
        <rFont val="Itau Display"/>
        <family val="2"/>
      </rPr>
      <t>(1)</t>
    </r>
    <r>
      <rPr>
        <b/>
        <sz val="12"/>
        <color rgb="FFF58025"/>
        <rFont val="Itau Display"/>
        <family val="2"/>
      </rPr>
      <t xml:space="preserve"> - Exposição (Pessoa Física)</t>
    </r>
  </si>
  <si>
    <t xml:space="preserve">31/12/2016 </t>
  </si>
  <si>
    <t>Crédito Rural</t>
  </si>
  <si>
    <t>Veículos e Arrendamento Mercantil</t>
  </si>
  <si>
    <t xml:space="preserve">  Cartão de Crédito</t>
  </si>
  <si>
    <t>Garantias Financeiras Prestadas</t>
  </si>
  <si>
    <t>Crédito Pessoal (Outros)</t>
  </si>
  <si>
    <r>
      <t xml:space="preserve">Garantias Financeiras Prestadas </t>
    </r>
    <r>
      <rPr>
        <b/>
        <vertAlign val="superscript"/>
        <sz val="11"/>
        <color rgb="FF003366"/>
        <rFont val="Itau Display"/>
        <family val="2"/>
      </rPr>
      <t>(3)</t>
    </r>
  </si>
  <si>
    <r>
      <t>Operações com Características de Concessão de  Crédito</t>
    </r>
    <r>
      <rPr>
        <b/>
        <vertAlign val="superscript"/>
        <sz val="12"/>
        <color rgb="FFF58025"/>
        <rFont val="Itau Display"/>
        <family val="2"/>
      </rPr>
      <t>(1)</t>
    </r>
    <r>
      <rPr>
        <b/>
        <sz val="12"/>
        <color rgb="FFF58025"/>
        <rFont val="Itau Display"/>
        <family val="2"/>
      </rPr>
      <t xml:space="preserve"> - Exposição (Pessoa Jurídica)</t>
    </r>
  </si>
  <si>
    <t>Investimento</t>
  </si>
  <si>
    <t>Importação e exportação</t>
  </si>
  <si>
    <t>Capital de giro, desconto de títulos e conta garantida</t>
  </si>
  <si>
    <r>
      <t xml:space="preserve">Garantias Financeiras Prestadas </t>
    </r>
    <r>
      <rPr>
        <b/>
        <vertAlign val="superscript"/>
        <sz val="11"/>
        <color rgb="FF003366"/>
        <rFont val="Itau Display"/>
        <family val="2"/>
      </rPr>
      <t>(4)</t>
    </r>
  </si>
  <si>
    <t>%</t>
  </si>
  <si>
    <t>Energia</t>
  </si>
  <si>
    <t>Petroquímica &amp; Química</t>
  </si>
  <si>
    <t>Açúcar e Alcool</t>
  </si>
  <si>
    <t>Agro e Fertilizantes</t>
  </si>
  <si>
    <t>Alimentos e Bebidas</t>
  </si>
  <si>
    <t>Bancos e Outras Inst. Financ.</t>
  </si>
  <si>
    <t>Bens de Capital</t>
  </si>
  <si>
    <t>Celulose e Papel</t>
  </si>
  <si>
    <t>Eletroeletrônicos &amp; TI</t>
  </si>
  <si>
    <t>Embalagens</t>
  </si>
  <si>
    <t>Energia &amp; Saneamento</t>
  </si>
  <si>
    <t>Ensino</t>
  </si>
  <si>
    <t>Farmacêuticos &amp; Cosméticos</t>
  </si>
  <si>
    <t>Imobiliário</t>
  </si>
  <si>
    <t>Lazer &amp; Turismo</t>
  </si>
  <si>
    <t>Madeira &amp; Móveis</t>
  </si>
  <si>
    <t>Mat Construção</t>
  </si>
  <si>
    <t>Metalurgia/Siderurgia</t>
  </si>
  <si>
    <t>Mídia</t>
  </si>
  <si>
    <t>Mineração</t>
  </si>
  <si>
    <t>Obras de Infra-Estrutura</t>
  </si>
  <si>
    <t>Petróleo &amp; Gás (2)</t>
  </si>
  <si>
    <t>Saúde</t>
  </si>
  <si>
    <t>Seguros &amp; Resseguros &amp; Previdência</t>
  </si>
  <si>
    <t>Telecomunicações</t>
  </si>
  <si>
    <t>Vestuário &amp; Calçados</t>
  </si>
  <si>
    <t>Tradings</t>
  </si>
  <si>
    <t>Transportes</t>
  </si>
  <si>
    <t>Utilidades Domésticas</t>
  </si>
  <si>
    <t>Veículos/Auto-Peças</t>
  </si>
  <si>
    <t>Terceiro Setor</t>
  </si>
  <si>
    <t>Editorial e Gráfico</t>
  </si>
  <si>
    <t>Comércio - Diversos</t>
  </si>
  <si>
    <t>Indústria - Diversos</t>
  </si>
  <si>
    <t>Serviços - Diversos</t>
  </si>
  <si>
    <r>
      <rPr>
        <i/>
        <vertAlign val="superscript"/>
        <sz val="9"/>
        <color theme="1" tint="0.249977111117893"/>
        <rFont val="Itau Display"/>
        <family val="2"/>
      </rPr>
      <t>(2)</t>
    </r>
    <r>
      <rPr>
        <i/>
        <sz val="9"/>
        <color theme="1" tint="0.249977111117893"/>
        <rFont val="Itau Display"/>
        <family val="2"/>
      </rPr>
      <t>Contempla comércio de combustível.</t>
    </r>
  </si>
  <si>
    <r>
      <t>Prazo a decorrer das operações</t>
    </r>
    <r>
      <rPr>
        <b/>
        <vertAlign val="superscript"/>
        <sz val="12"/>
        <color rgb="FFF58025"/>
        <rFont val="Itau Display"/>
        <family val="2"/>
      </rPr>
      <t>(1)</t>
    </r>
  </si>
  <si>
    <t>até 6 
meses</t>
  </si>
  <si>
    <t xml:space="preserve"> 6 a 12 
meses</t>
  </si>
  <si>
    <t>1 a 5 
anos</t>
  </si>
  <si>
    <t>até 6
 meses</t>
  </si>
  <si>
    <t xml:space="preserve"> 6 a 12
 meses</t>
  </si>
  <si>
    <t>Consignado</t>
  </si>
  <si>
    <t>Cartão de crédito</t>
  </si>
  <si>
    <t>CréditoRural</t>
  </si>
  <si>
    <t>Importação e Exportação</t>
  </si>
  <si>
    <t>Capital de Giro, Desconto de Títulos e Conta Garantida</t>
  </si>
  <si>
    <r>
      <rPr>
        <i/>
        <vertAlign val="superscript"/>
        <sz val="9"/>
        <color theme="1" tint="0.249977111117893"/>
        <rFont val="Itau Display"/>
        <family val="2"/>
      </rPr>
      <t>(1)</t>
    </r>
    <r>
      <rPr>
        <i/>
        <sz val="9"/>
        <color theme="1" tint="0.249977111117893"/>
        <rFont val="Itau Display"/>
        <family val="2"/>
      </rPr>
      <t xml:space="preserve"> Os valores de Créditos a Liberar não estão sendo considerados nesta abertura.</t>
    </r>
  </si>
  <si>
    <t xml:space="preserve">Concentração das Operações com Características de Concessão de Crédito nos Maiores Devedores                                                                                </t>
  </si>
  <si>
    <r>
      <t xml:space="preserve">Operações de Crédito, Arrendamento Mercantil Financeiro e Outros Créditos </t>
    </r>
    <r>
      <rPr>
        <b/>
        <vertAlign val="superscript"/>
        <sz val="11"/>
        <color indexed="56"/>
        <rFont val="Itau Display"/>
        <family val="2"/>
      </rPr>
      <t>(1)</t>
    </r>
  </si>
  <si>
    <t xml:space="preserve">        30/09/2014</t>
  </si>
  <si>
    <t xml:space="preserve">        30/06/2014</t>
  </si>
  <si>
    <t xml:space="preserve">        31/03/2014</t>
  </si>
  <si>
    <t>Maior Devedor</t>
  </si>
  <si>
    <t>20 Maiores Devedores</t>
  </si>
  <si>
    <t>50 Maiores Devedores</t>
  </si>
  <si>
    <r>
      <rPr>
        <i/>
        <vertAlign val="superscript"/>
        <sz val="9"/>
        <color theme="1" tint="0.249977111117893"/>
        <rFont val="Itau Display"/>
        <family val="2"/>
      </rPr>
      <t xml:space="preserve">(1) </t>
    </r>
    <r>
      <rPr>
        <i/>
        <sz val="9"/>
        <color theme="1" tint="0.249977111117893"/>
        <rFont val="Itau Display"/>
        <family val="2"/>
      </rPr>
      <t>Os valores incluem garantias financeiras prestadas. Não incluem compromissos de crédito.</t>
    </r>
  </si>
  <si>
    <t xml:space="preserve">Concentração das Operações com Características de Concessão de Crédito nos Maiores Devedores                                            </t>
  </si>
  <si>
    <r>
      <t xml:space="preserve">Operações de Crédito, Arrendamento Mercantil Financeiro e Outros Créditos e Títulos e Valores Mobiliários </t>
    </r>
    <r>
      <rPr>
        <b/>
        <vertAlign val="superscript"/>
        <sz val="11"/>
        <color indexed="56"/>
        <rFont val="Itau Display"/>
        <family val="2"/>
      </rPr>
      <t>(1)</t>
    </r>
  </si>
  <si>
    <t>Montante das Operações em Atraso: Países e Regiões</t>
  </si>
  <si>
    <t>15 a 60 dias</t>
  </si>
  <si>
    <t xml:space="preserve"> 61 a 90 dias</t>
  </si>
  <si>
    <t>91 a 180 dias</t>
  </si>
  <si>
    <t xml:space="preserve"> 181 a 360 dias</t>
  </si>
  <si>
    <t>Acima de 360 dias</t>
  </si>
  <si>
    <t>Montante das Operações em Atraso: Setor Econômico</t>
  </si>
  <si>
    <t>Indústria e Comércio</t>
  </si>
  <si>
    <t xml:space="preserve">Serviços </t>
  </si>
  <si>
    <t>Primário</t>
  </si>
  <si>
    <t>Evolução da Provisão para Créditos de Liquidação Duvidosa no Trimestre</t>
  </si>
  <si>
    <t>Saldo Inicial</t>
  </si>
  <si>
    <t>Constituição Líq. do Período</t>
  </si>
  <si>
    <t>Baixas</t>
  </si>
  <si>
    <t>Saldo Final (1)</t>
  </si>
  <si>
    <r>
      <t xml:space="preserve">Saldo Final </t>
    </r>
    <r>
      <rPr>
        <b/>
        <vertAlign val="superscript"/>
        <sz val="10"/>
        <color rgb="FF003366"/>
        <rFont val="Itau Display"/>
        <family val="2"/>
      </rPr>
      <t>(1)</t>
    </r>
  </si>
  <si>
    <r>
      <t xml:space="preserve">Saldo Final </t>
    </r>
    <r>
      <rPr>
        <b/>
        <vertAlign val="superscript"/>
        <sz val="10"/>
        <color indexed="56"/>
        <rFont val="Itau Display"/>
        <family val="2"/>
      </rPr>
      <t>(1)</t>
    </r>
  </si>
  <si>
    <t xml:space="preserve">Saldo Final </t>
  </si>
  <si>
    <t>Saldo Final</t>
  </si>
  <si>
    <t>Aquisição Carteira Citibank</t>
  </si>
  <si>
    <r>
      <t>Saldo Final</t>
    </r>
    <r>
      <rPr>
        <b/>
        <vertAlign val="superscript"/>
        <sz val="10"/>
        <color indexed="56"/>
        <rFont val="Itau Display"/>
        <family val="2"/>
      </rPr>
      <t xml:space="preserve"> </t>
    </r>
  </si>
  <si>
    <r>
      <t xml:space="preserve">Constituição Líq. do Período </t>
    </r>
    <r>
      <rPr>
        <b/>
        <vertAlign val="superscript"/>
        <sz val="10"/>
        <color indexed="56"/>
        <rFont val="Itau Display"/>
        <family val="2"/>
      </rPr>
      <t>(2)</t>
    </r>
  </si>
  <si>
    <t>Saldo Fusão Corpbanca</t>
  </si>
  <si>
    <t>Serviços</t>
  </si>
  <si>
    <t>Outros PJ</t>
  </si>
  <si>
    <r>
      <t xml:space="preserve">(1) </t>
    </r>
    <r>
      <rPr>
        <i/>
        <sz val="9"/>
        <color theme="1" tint="0.249977111117893"/>
        <rFont val="Itau Display"/>
        <family val="2"/>
      </rPr>
      <t>Contempla provisão para garantias financeiras prestadas no valor de R$ 843 em mar/20 e R$ 858 em dez/19, registrada no passivo, conforme Resolução do CMN nº 4.512/2016 e Carta Circular 3.782/2016.</t>
    </r>
  </si>
  <si>
    <t>Valor Total Mitigado</t>
  </si>
  <si>
    <r>
      <t xml:space="preserve">Garantias Reais </t>
    </r>
    <r>
      <rPr>
        <b/>
        <vertAlign val="superscript"/>
        <sz val="11"/>
        <color theme="1" tint="0.249977111117893"/>
        <rFont val="Itau Display"/>
        <family val="2"/>
      </rPr>
      <t>(1) (2)</t>
    </r>
  </si>
  <si>
    <t>Garantias Fidejussórias e Demais Garantias</t>
  </si>
  <si>
    <t xml:space="preserve">      FPR 0%</t>
  </si>
  <si>
    <t xml:space="preserve">      FPR 20% </t>
  </si>
  <si>
    <t xml:space="preserve">      FPR 50% </t>
  </si>
  <si>
    <t xml:space="preserve">      FPR 85% </t>
  </si>
  <si>
    <r>
      <t xml:space="preserve">Netting </t>
    </r>
    <r>
      <rPr>
        <b/>
        <vertAlign val="superscript"/>
        <sz val="11"/>
        <color theme="1" tint="0.249977111117893"/>
        <rFont val="Itau Display"/>
        <family val="2"/>
      </rPr>
      <t>(1) (2)</t>
    </r>
  </si>
  <si>
    <r>
      <rPr>
        <i/>
        <vertAlign val="superscript"/>
        <sz val="9"/>
        <color theme="1" tint="0.249977111117893"/>
        <rFont val="Itau Display"/>
        <family val="2"/>
      </rPr>
      <t>(1)</t>
    </r>
    <r>
      <rPr>
        <i/>
        <sz val="9"/>
        <color theme="1" tint="0.249977111117893"/>
        <rFont val="Itau Display"/>
        <family val="2"/>
      </rPr>
      <t xml:space="preserve"> A partir de jan/19 adotou-se a Abordagem Abrangente para a aplicação dos instrumentos mitigadores.</t>
    </r>
  </si>
  <si>
    <r>
      <rPr>
        <i/>
        <vertAlign val="superscript"/>
        <sz val="9"/>
        <color theme="1" tint="0.249977111117893"/>
        <rFont val="Itau Display"/>
        <family val="2"/>
      </rPr>
      <t>(2)</t>
    </r>
    <r>
      <rPr>
        <i/>
        <sz val="9"/>
        <color theme="1" tint="0.249977111117893"/>
        <rFont val="Itau Display"/>
        <family val="2"/>
      </rPr>
      <t xml:space="preserve"> A partir de jun/19 o cálculo do valor da exposição relativa ao Risco de Crédito da Contraparte para derivativos considera a Abordagem SA-CCR (Standardised Approach to Counterparty Credit Risk). Nesta abordagem os valores informados representam os impactos dos mitigadores nas exposições, não no Nocional dos derivativos. Aplicando a mesma metodologia à data-base de 31/03/2019, os valores referentes às Garantias Reais, às Garantias Fidejussórias e Demais Garantias e ao Netting seriam de R$338.594 milhões, R$48.718 milhões e R$13.218 milhões, respectivamente.</t>
    </r>
  </si>
  <si>
    <t>Contratos de Derivativos Sujeitos ao Risco de Crédito de Contraparte</t>
  </si>
  <si>
    <r>
      <t xml:space="preserve">Liquidados em sistema de liquidação (Bolsa) </t>
    </r>
    <r>
      <rPr>
        <b/>
        <vertAlign val="superscript"/>
        <sz val="11"/>
        <color theme="1" tint="0.249977111117893"/>
        <rFont val="Itau Display"/>
        <family val="2"/>
      </rPr>
      <t>(1)</t>
    </r>
  </si>
  <si>
    <t>Exposição do ganho potencial futuro</t>
  </si>
  <si>
    <t>Valor Positivo Bruto</t>
  </si>
  <si>
    <t>Efeitos de acordos de compensação e liquidação de operações</t>
  </si>
  <si>
    <t>Não liquidados em sistema de liquidação (Balcão) - com garantia</t>
  </si>
  <si>
    <t>Efeito de garantias</t>
  </si>
  <si>
    <t>Não liquidados em sistema de liquidação (Balcão) - sem garantia</t>
  </si>
  <si>
    <r>
      <t>Exposição líquida a derivativos</t>
    </r>
    <r>
      <rPr>
        <b/>
        <vertAlign val="superscript"/>
        <sz val="11"/>
        <color theme="1" tint="0.249977111117893"/>
        <rFont val="Itau Display"/>
        <family val="2"/>
      </rPr>
      <t>(2)</t>
    </r>
  </si>
  <si>
    <r>
      <rPr>
        <i/>
        <vertAlign val="superscript"/>
        <sz val="9"/>
        <color theme="1" tint="0.249977111117893"/>
        <rFont val="Itau Display"/>
        <family val="2"/>
      </rPr>
      <t>(1)</t>
    </r>
    <r>
      <rPr>
        <i/>
        <sz val="9"/>
        <color theme="1" tint="0.249977111117893"/>
        <rFont val="Itau Display"/>
        <family val="2"/>
      </rPr>
      <t xml:space="preserve"> Valores relativos a contratos liquidados em sistema de liquidação de câmara de compensação e de liquidação nos quais a câmara atue como contraparte central.</t>
    </r>
  </si>
  <si>
    <r>
      <rPr>
        <i/>
        <vertAlign val="superscript"/>
        <sz val="9"/>
        <color rgb="FF333333"/>
        <rFont val="Itau Display"/>
        <family val="2"/>
      </rPr>
      <t>(2)</t>
    </r>
    <r>
      <rPr>
        <i/>
        <sz val="9"/>
        <color rgb="FF333333"/>
        <rFont val="Itau Display"/>
        <family val="2"/>
      </rPr>
      <t xml:space="preserve"> A partir de jun/19 foi adotada a Abordagem SA-CCR (Standardised Approach to Counterparty Credit Risk) para o cálculo dos valores das exposições relativa ao Risco de Crédito da Contraparte para derivativos. Anteriormente, o cálculo do valor da exposição era obtido por meio da abordagem CEM (Current Exposure Method).</t>
    </r>
  </si>
  <si>
    <t>Operações realizadas em nome de Clientes Sujeitas ao Risco de Crédito de Contraparte</t>
  </si>
  <si>
    <r>
      <t>Contratos de Derivativos</t>
    </r>
    <r>
      <rPr>
        <b/>
        <vertAlign val="superscript"/>
        <sz val="11"/>
        <color theme="1" tint="0.249977111117893"/>
        <rFont val="Itau Display"/>
        <family val="2"/>
      </rPr>
      <t>(1)</t>
    </r>
  </si>
  <si>
    <t>Contratos de Empréstimos de ativos</t>
  </si>
  <si>
    <t>Exposição líquida</t>
  </si>
  <si>
    <r>
      <rPr>
        <i/>
        <vertAlign val="superscript"/>
        <sz val="9"/>
        <color theme="1" tint="0.249977111117893"/>
        <rFont val="Itau Display"/>
        <family val="2"/>
      </rPr>
      <t>(1)</t>
    </r>
    <r>
      <rPr>
        <i/>
        <sz val="9"/>
        <color theme="1" tint="0.249977111117893"/>
        <rFont val="Itau Display"/>
        <family val="2"/>
      </rPr>
      <t xml:space="preserve"> A partir de jun/19 foi adotada a Abordagem SA-CCR (Standardised Approach to Counterparty Credit Risk) para o cálculo dos valores das exposições relativa ao Risco de Crédito da Contraparte para derivativos. Anteriormente, o cálculo do valor da exposição era obtido por meio da abordagem CEM (Current Exposure Method).</t>
    </r>
  </si>
  <si>
    <t>Operações Compromissadas Sujeitas ao Risco de Crédito de Contraparte</t>
  </si>
  <si>
    <r>
      <t xml:space="preserve">Liquidados em sistema de liquidação </t>
    </r>
    <r>
      <rPr>
        <b/>
        <vertAlign val="superscript"/>
        <sz val="11"/>
        <color theme="1" tint="0.249977111117893"/>
        <rFont val="Itau Display"/>
        <family val="2"/>
      </rPr>
      <t>(1)</t>
    </r>
  </si>
  <si>
    <t>Compra com compromisso de revenda</t>
  </si>
  <si>
    <r>
      <t xml:space="preserve">Valor Nocional </t>
    </r>
    <r>
      <rPr>
        <vertAlign val="superscript"/>
        <sz val="11"/>
        <color indexed="63"/>
        <rFont val="Itau Display"/>
        <family val="2"/>
      </rPr>
      <t>(2)</t>
    </r>
  </si>
  <si>
    <t>Venda com compromisso de recompra</t>
  </si>
  <si>
    <t>Não liquidados em sistema de liquidação</t>
  </si>
  <si>
    <t>Exposição líquida a compromissadas</t>
  </si>
  <si>
    <r>
      <rPr>
        <i/>
        <vertAlign val="superscript"/>
        <sz val="9"/>
        <color theme="1" tint="0.249977111117893"/>
        <rFont val="Itau Display"/>
        <family val="2"/>
      </rPr>
      <t>(1)</t>
    </r>
    <r>
      <rPr>
        <i/>
        <sz val="9"/>
        <color theme="1" tint="0.249977111117893"/>
        <rFont val="Itau Display"/>
        <family val="2"/>
      </rPr>
      <t xml:space="preserve"> Valores relativos a contratos liquidados em sistema de liquidação (Bolsa, Selic ou similar).</t>
    </r>
  </si>
  <si>
    <r>
      <rPr>
        <i/>
        <vertAlign val="superscript"/>
        <sz val="9"/>
        <color theme="1" tint="0.249977111117893"/>
        <rFont val="Itau Display"/>
        <family val="2"/>
      </rPr>
      <t>(2)</t>
    </r>
    <r>
      <rPr>
        <i/>
        <sz val="9"/>
        <color theme="1" tint="0.249977111117893"/>
        <rFont val="Itau Display"/>
        <family val="2"/>
      </rPr>
      <t xml:space="preserve"> Para as operações compromissadas o valor nocional é análogo ao valor positivo bruto.</t>
    </r>
  </si>
  <si>
    <r>
      <t xml:space="preserve">Outros </t>
    </r>
    <r>
      <rPr>
        <b/>
        <vertAlign val="superscript"/>
        <sz val="12"/>
        <color rgb="FFF58025"/>
        <rFont val="Itau Display"/>
        <family val="2"/>
      </rPr>
      <t>(1)</t>
    </r>
    <r>
      <rPr>
        <b/>
        <sz val="12"/>
        <color rgb="FFF58025"/>
        <rFont val="Itau Display"/>
        <family val="2"/>
      </rPr>
      <t xml:space="preserve"> Contratos Sujeitos ao Risco de Crédito de Contraparte </t>
    </r>
  </si>
  <si>
    <t>Garantias em Favor de Câmaras de Compensação e Liquidação</t>
  </si>
  <si>
    <r>
      <t xml:space="preserve">Exposição líquida </t>
    </r>
    <r>
      <rPr>
        <b/>
        <vertAlign val="superscript"/>
        <sz val="11"/>
        <color theme="1" tint="0.249977111117893"/>
        <rFont val="Itau Display"/>
        <family val="2"/>
      </rPr>
      <t>(3)</t>
    </r>
  </si>
  <si>
    <r>
      <rPr>
        <i/>
        <vertAlign val="superscript"/>
        <sz val="9"/>
        <color indexed="63"/>
        <rFont val="Itau Display"/>
        <family val="2"/>
      </rPr>
      <t>(1)</t>
    </r>
    <r>
      <rPr>
        <i/>
        <sz val="9"/>
        <color indexed="63"/>
        <rFont val="Itau Display"/>
        <family val="2"/>
      </rPr>
      <t xml:space="preserve"> Inclui contratos de TVM a liquidar e de câmbio e direitos por empréstimos de títulos e ações.</t>
    </r>
  </si>
  <si>
    <r>
      <rPr>
        <i/>
        <vertAlign val="superscript"/>
        <sz val="9"/>
        <color indexed="63"/>
        <rFont val="Itau Display"/>
        <family val="2"/>
      </rPr>
      <t>(2)</t>
    </r>
    <r>
      <rPr>
        <i/>
        <sz val="9"/>
        <color indexed="63"/>
        <rFont val="Itau Display"/>
        <family val="2"/>
      </rPr>
      <t xml:space="preserve"> Para estes contratos o valor nocional é análogo ao valor positivo bruto.</t>
    </r>
  </si>
  <si>
    <r>
      <rPr>
        <i/>
        <vertAlign val="superscript"/>
        <sz val="9"/>
        <color indexed="63"/>
        <rFont val="Itau Display"/>
        <family val="2"/>
      </rPr>
      <t>(3)</t>
    </r>
    <r>
      <rPr>
        <i/>
        <sz val="9"/>
        <color indexed="63"/>
        <rFont val="Itau Display"/>
        <family val="2"/>
      </rPr>
      <t xml:space="preserve"> Valor da exposição após aplicação do FCL, conforme Circular BACEN 3.644.</t>
    </r>
  </si>
  <si>
    <t>Exposição ao Risco de Crédito de Contraparte</t>
  </si>
  <si>
    <t>Exposição global líquida ao risco de crédito de contraparte</t>
  </si>
  <si>
    <r>
      <t>Exposição líquida a derivativos</t>
    </r>
    <r>
      <rPr>
        <vertAlign val="superscript"/>
        <sz val="11"/>
        <color indexed="63"/>
        <rFont val="Itau Display"/>
        <family val="2"/>
      </rPr>
      <t>(1)</t>
    </r>
  </si>
  <si>
    <t xml:space="preserve">Exposição líquida a outros contratos </t>
  </si>
  <si>
    <t>Exposição líquida de operações realizadas em nome de clientes</t>
  </si>
  <si>
    <r>
      <rPr>
        <i/>
        <vertAlign val="superscript"/>
        <sz val="9"/>
        <color rgb="FF333333"/>
        <rFont val="Itau Display"/>
        <family val="2"/>
      </rPr>
      <t>(1)</t>
    </r>
    <r>
      <rPr>
        <i/>
        <sz val="9"/>
        <color rgb="FF333333"/>
        <rFont val="Itau Display"/>
        <family val="2"/>
      </rPr>
      <t xml:space="preserve"> A partir de jun/19 foi adotada a Abordagem SA-CCR (Standardised Approach to Counterparty Credit Risk) para o cálculo dos valores das exposições relativa ao Risco de Crédito da Contraparte para derivativos. Anteriormente, o cálculo do valor da exposição era obtido por meio da abordagem CEM (Current Exposure Method).</t>
    </r>
  </si>
  <si>
    <t xml:space="preserve"> Venda ou Transferência de Ativos Financeiros</t>
  </si>
  <si>
    <t>Operações cedidas com coobrigação que estejam registradas em contas de compensação</t>
  </si>
  <si>
    <t>Saldo das exposições cedidas com retenção substancial dos riscos e benefícios</t>
  </si>
  <si>
    <t xml:space="preserve">    Fundo de Investimento em Direitos Creditórios (FIDC)</t>
  </si>
  <si>
    <t xml:space="preserve">    Securitizadoras</t>
  </si>
  <si>
    <t xml:space="preserve">    Instituições Financeiras</t>
  </si>
  <si>
    <t xml:space="preserve">    Sociedades de Propósito Específico (SPE)</t>
  </si>
  <si>
    <t>Saldo das exposições cedidas sem transferência nem retenção substancial dos riscos e benefícios</t>
  </si>
  <si>
    <t xml:space="preserve">R$  milhões </t>
  </si>
  <si>
    <t>1º Trim 2020</t>
  </si>
  <si>
    <t>4º Trim 2019</t>
  </si>
  <si>
    <t>3º Trim 2019</t>
  </si>
  <si>
    <t>2º Trim 2019</t>
  </si>
  <si>
    <t>1º Trim 2019</t>
  </si>
  <si>
    <t>4º Trim 2018</t>
  </si>
  <si>
    <t>3º Trim 2018</t>
  </si>
  <si>
    <t>2º Trim 2018</t>
  </si>
  <si>
    <t>1º Trim 2018</t>
  </si>
  <si>
    <t>4º Trim 2017</t>
  </si>
  <si>
    <t>3º Trim 2017</t>
  </si>
  <si>
    <t>2º Trim 2017</t>
  </si>
  <si>
    <t>1º Trim 2017</t>
  </si>
  <si>
    <t>4º Trim 2016</t>
  </si>
  <si>
    <t>3º Trim 2016</t>
  </si>
  <si>
    <t>2º Trim 2016</t>
  </si>
  <si>
    <t>1º Trim 2016</t>
  </si>
  <si>
    <t>4º Trim 2015</t>
  </si>
  <si>
    <t>3º Trim 2015</t>
  </si>
  <si>
    <t>2º Trim 2015</t>
  </si>
  <si>
    <t>1º Trim 2015</t>
  </si>
  <si>
    <t>4º Trim 2014</t>
  </si>
  <si>
    <t>3º Trim 2014</t>
  </si>
  <si>
    <t>2º Trim 2014</t>
  </si>
  <si>
    <t>1º Trim 2014</t>
  </si>
  <si>
    <t>Fluxo das exposições cedidas no trimestre com transferência substancial de riscos e benefícios</t>
  </si>
  <si>
    <t>0</t>
  </si>
  <si>
    <r>
      <t xml:space="preserve">    Outros</t>
    </r>
    <r>
      <rPr>
        <b/>
        <vertAlign val="superscript"/>
        <sz val="11"/>
        <color theme="1" tint="0.249977111117893"/>
        <rFont val="Itau Display"/>
        <family val="2"/>
      </rPr>
      <t>(1)</t>
    </r>
  </si>
  <si>
    <r>
      <rPr>
        <i/>
        <vertAlign val="superscript"/>
        <sz val="9"/>
        <color theme="1" tint="0.249977111117893"/>
        <rFont val="Itau Display"/>
        <family val="2"/>
      </rPr>
      <t>(1)</t>
    </r>
    <r>
      <rPr>
        <i/>
        <sz val="9"/>
        <color theme="1" tint="0.249977111117893"/>
        <rFont val="Itau Display"/>
        <family val="2"/>
      </rPr>
      <t>Operações realizadas com o setor público e com outras entidades de pessoa jurídica</t>
    </r>
  </si>
  <si>
    <t>Total das exposições adquiridas COM retenção dos riscos e benefícios pelo cedente</t>
  </si>
  <si>
    <t>Aquisição de Ativos Financeiros</t>
  </si>
  <si>
    <t xml:space="preserve">30/09/2016 </t>
  </si>
  <si>
    <t>Saldo das exposições adquiridas COM retenção dos riscos e benefícios pelo cedente</t>
  </si>
  <si>
    <t>a) Por tipo de exposição</t>
  </si>
  <si>
    <t xml:space="preserve">   Pessoa Física - Consignado</t>
  </si>
  <si>
    <t xml:space="preserve">   Pessoa Física - Veículos e Arrendamento Mercantil</t>
  </si>
  <si>
    <t xml:space="preserve">   Pessoa Jurídica - Empréstimos (CCB)</t>
  </si>
  <si>
    <t xml:space="preserve">   Pessoa Jurídica -Outros</t>
  </si>
  <si>
    <t>b) Por tipo de cedente</t>
  </si>
  <si>
    <t>Saldo das exposições adquiridas SEM retenção dos riscos e benefícios pelo cedente</t>
  </si>
  <si>
    <r>
      <t>Exposições de Securitização</t>
    </r>
    <r>
      <rPr>
        <b/>
        <vertAlign val="superscript"/>
        <sz val="12"/>
        <color rgb="FFF58025"/>
        <rFont val="Itau Display"/>
        <family val="2"/>
      </rPr>
      <t>(1)</t>
    </r>
  </si>
  <si>
    <t xml:space="preserve">Operacional </t>
  </si>
  <si>
    <t xml:space="preserve">31/03/2017 </t>
  </si>
  <si>
    <t>CRI</t>
  </si>
  <si>
    <t>Lastro: Financiamento Imobiliário</t>
  </si>
  <si>
    <t xml:space="preserve">     tranche única</t>
  </si>
  <si>
    <t xml:space="preserve">     sênior</t>
  </si>
  <si>
    <t xml:space="preserve">     subordinada</t>
  </si>
  <si>
    <t>CRA</t>
  </si>
  <si>
    <t>Lastro: Financiamento ao Agronegócio</t>
  </si>
  <si>
    <t>FIDC</t>
  </si>
  <si>
    <t>Lastro: Direitos Creditórios</t>
  </si>
  <si>
    <t>Debênture</t>
  </si>
  <si>
    <t>Lastro: Carteira de Crédito</t>
  </si>
  <si>
    <r>
      <rPr>
        <i/>
        <vertAlign val="superscript"/>
        <sz val="9"/>
        <color theme="1" tint="0.249977111117893"/>
        <rFont val="Itau Display"/>
        <family val="2"/>
      </rPr>
      <t>(1)</t>
    </r>
    <r>
      <rPr>
        <i/>
        <sz val="9"/>
        <color theme="1" tint="0.249977111117893"/>
        <rFont val="Itau Display"/>
        <family val="2"/>
      </rPr>
      <t xml:space="preserve"> Securitização Tradicional.</t>
    </r>
  </si>
  <si>
    <r>
      <t xml:space="preserve">Circular 3.678
</t>
    </r>
    <r>
      <rPr>
        <sz val="8"/>
        <rFont val="Itau Display"/>
        <family val="2"/>
      </rPr>
      <t>Art. 11º - Devem ser divulgadas as seguintes informações relativas a cada um dos processos de securitização de que a instituição participe, sejam tradicionais ou sintéticas:
II - valor total das exposições de securitização, segmentadas da seguinte forma:    
a) securitização tradicional ou securitização sintética;                                                                                                                                                                                                                                                                                                                                                                                       
b) tipo de título de securitização;
c) tipo de ativo subjacente; e
d) classe do título de securitização, conforme sua prioridade de pagamento, comparativamente às demais classes;
§ 2º Para fins do disposto neste artigo, aplicam-se as definições do art. 115 da Circular nº 3.648, de 2013, devendo-se acrescentar informações relativas à securitização por meio de Certificado de Recebíveis Imobiliários (CRI) ou de Certificado de Recebíveis do Agronegócio (CRA).
§ 4º O valor total de operações de securitização nas quais a instituição originadora atua na administração ou no assessoramento à contraparte emissora de títulos de securitização ou na colocação pública de títulos de securitização, não retendo exposição de securitização, deve ser informado apenas no ano em que a operação é realizada.</t>
    </r>
  </si>
  <si>
    <r>
      <t>Atividade de Securitização do Período</t>
    </r>
    <r>
      <rPr>
        <b/>
        <vertAlign val="superscript"/>
        <sz val="12"/>
        <color rgb="FFF58025"/>
        <rFont val="Itau Display"/>
        <family val="2"/>
      </rPr>
      <t>(1)</t>
    </r>
  </si>
  <si>
    <t>1° Trim 2017</t>
  </si>
  <si>
    <t>4° Trim 2016</t>
  </si>
  <si>
    <t>2º Tri 2015</t>
  </si>
  <si>
    <t>1º Tri 2015</t>
  </si>
  <si>
    <t>4º Tri 2014</t>
  </si>
  <si>
    <t>3º Tri 2014</t>
  </si>
  <si>
    <t>2º Tri 2014</t>
  </si>
  <si>
    <t>1º Tri 2014</t>
  </si>
  <si>
    <t>FII</t>
  </si>
  <si>
    <t>Lastro: Crédito Imobiliário</t>
  </si>
  <si>
    <r>
      <t>Circular 3.678</t>
    </r>
    <r>
      <rPr>
        <sz val="8"/>
        <rFont val="Itau Display"/>
        <family val="2"/>
      </rPr>
      <t xml:space="preserve">
Art. 11º - Devem ser divulgadas as seguintes informações relativas a cada um dos processos de securitização de que a instituição participe, sejam tradicionais ou sintéticas:
I - resumo da atividade de securitização no período, incluindo o valor total das exposições securitizadas, dos títulos de securitização emitidos, com detalhamento da respectiva estrutura de subordinação e dos mecanismos adotados para retenção de riscos, e dos ganhos ou perdas nos processos de securitização, segmentado por tipo de ativo subjacente;
§ 2º Para fins do disposto neste artigo, aplicam-se as definições do art. 115 da Circular nº 3.648, de 2013, devendo-se acrescentar informações relativas à securitização por meio de Certificado de Recebíveis Imobiliários (CRI) ou de Certificado de Recebíveis do Agronegócio (CRA).
§ 4º O valor total de operações de securitização nas quais a instituição originadora atua na administração ou no assessoramento à contraparte emissora de títulos de securitização ou na colocação pública de títulos de securitização, não retendo exposição de securitização, deve ser informado apenas no ano em que a operação é realizada.</t>
    </r>
  </si>
  <si>
    <t>Nocional dos Derivativos de Crédito Mantidos na Carteira</t>
  </si>
  <si>
    <t>Risco Transferido</t>
  </si>
  <si>
    <r>
      <t xml:space="preserve">Credit Default Swap </t>
    </r>
    <r>
      <rPr>
        <sz val="11"/>
        <color indexed="63"/>
        <rFont val="Itau Display"/>
        <family val="2"/>
      </rPr>
      <t>(CDS)</t>
    </r>
  </si>
  <si>
    <r>
      <t xml:space="preserve">Total Return Swap </t>
    </r>
    <r>
      <rPr>
        <sz val="11"/>
        <color indexed="63"/>
        <rFont val="Itau Display"/>
        <family val="2"/>
      </rPr>
      <t>(TRS)</t>
    </r>
  </si>
  <si>
    <t>Risco Recebido</t>
  </si>
  <si>
    <t>Capital requerido do Risco Recebido</t>
  </si>
  <si>
    <r>
      <t>Sensibilidade das Carteiras de Não Negociação</t>
    </r>
    <r>
      <rPr>
        <b/>
        <vertAlign val="superscript"/>
        <sz val="12"/>
        <color rgb="FFF58025"/>
        <rFont val="Itau Display"/>
        <family val="2"/>
      </rPr>
      <t>(1)</t>
    </r>
  </si>
  <si>
    <t>Exposições</t>
  </si>
  <si>
    <t xml:space="preserve">       Risco de Variação em:</t>
  </si>
  <si>
    <t>Cenário I</t>
  </si>
  <si>
    <t xml:space="preserve"> Cenário II</t>
  </si>
  <si>
    <t>Cenário III</t>
  </si>
  <si>
    <t>Prefixado</t>
  </si>
  <si>
    <t>Taxa de juros prefixada em reais</t>
  </si>
  <si>
    <t>Cupons Cambiais</t>
  </si>
  <si>
    <t>Taxas dos cupons de moedas estrangeiras</t>
  </si>
  <si>
    <t>Índices de Preços</t>
  </si>
  <si>
    <t>Taxas de cupons de inflação</t>
  </si>
  <si>
    <t>TR</t>
  </si>
  <si>
    <t>Taxa do cupom de TR</t>
  </si>
  <si>
    <r>
      <rPr>
        <i/>
        <vertAlign val="superscript"/>
        <sz val="9"/>
        <color theme="1" tint="0.249977111117893"/>
        <rFont val="Itau Display"/>
        <family val="2"/>
      </rPr>
      <t>(1)</t>
    </r>
    <r>
      <rPr>
        <i/>
        <sz val="9"/>
        <color theme="1" tint="0.249977111117893"/>
        <rFont val="Itau Display"/>
        <family val="2"/>
      </rPr>
      <t xml:space="preserve"> Valores líquidos dos efeitos fiscais.</t>
    </r>
  </si>
  <si>
    <t xml:space="preserve">Valor Total da Carteira de Negociação </t>
  </si>
  <si>
    <t>Derivativos: Operações no Brasil - Carteira de Negociação e Carteira de Não Negociação - Com Contraparte Central</t>
  </si>
  <si>
    <t>Derivativos: Operações no Brasil - Carteira de Negociação e Carteira de Não Negociação - Sem Contraparte Central</t>
  </si>
  <si>
    <t>Derivativos: Operações no Exterior - Carteira de Negociação e Carteira de Não Negociação - Com Contraparte Central</t>
  </si>
  <si>
    <t>Derivativos: Operações no Exterior - Carteira de Negociação e Carteira de Não Negociação - Sem Contraparte Central</t>
  </si>
  <si>
    <r>
      <t>VaR - Itaú Unibanco Holding</t>
    </r>
    <r>
      <rPr>
        <b/>
        <vertAlign val="superscript"/>
        <sz val="12"/>
        <color rgb="FFF58025"/>
        <rFont val="Itau Display"/>
        <family val="2"/>
      </rPr>
      <t>(1)</t>
    </r>
  </si>
  <si>
    <r>
      <rPr>
        <b/>
        <i/>
        <sz val="11"/>
        <color indexed="56"/>
        <rFont val="Itau Display"/>
        <family val="2"/>
      </rPr>
      <t>VaR</t>
    </r>
    <r>
      <rPr>
        <b/>
        <sz val="11"/>
        <color indexed="56"/>
        <rFont val="Itau Display"/>
        <family val="2"/>
      </rPr>
      <t xml:space="preserve"> por Grupo de Fatores de Risco</t>
    </r>
  </si>
  <si>
    <t>Moedas</t>
  </si>
  <si>
    <t>Efeito de Diversificação</t>
  </si>
  <si>
    <r>
      <rPr>
        <b/>
        <i/>
        <sz val="11"/>
        <color indexed="56"/>
        <rFont val="Itau Display"/>
        <family val="2"/>
      </rPr>
      <t>VaR</t>
    </r>
    <r>
      <rPr>
        <b/>
        <sz val="11"/>
        <color indexed="56"/>
        <rFont val="Itau Display"/>
        <family val="2"/>
      </rPr>
      <t xml:space="preserve"> Total</t>
    </r>
  </si>
  <si>
    <r>
      <rPr>
        <b/>
        <i/>
        <sz val="11"/>
        <color indexed="56"/>
        <rFont val="Itau Display"/>
        <family val="2"/>
      </rPr>
      <t>VaR</t>
    </r>
    <r>
      <rPr>
        <b/>
        <sz val="11"/>
        <color indexed="56"/>
        <rFont val="Itau Display"/>
        <family val="2"/>
      </rPr>
      <t xml:space="preserve"> Total Máximo no Trimestre</t>
    </r>
  </si>
  <si>
    <r>
      <rPr>
        <b/>
        <i/>
        <sz val="11"/>
        <color indexed="56"/>
        <rFont val="Itau Display"/>
        <family val="2"/>
      </rPr>
      <t xml:space="preserve">VaR </t>
    </r>
    <r>
      <rPr>
        <b/>
        <sz val="11"/>
        <color indexed="56"/>
        <rFont val="Itau Display"/>
        <family val="2"/>
      </rPr>
      <t>Total Médio no Trimestre</t>
    </r>
  </si>
  <si>
    <r>
      <rPr>
        <b/>
        <i/>
        <sz val="11"/>
        <color indexed="56"/>
        <rFont val="Itau Display"/>
        <family val="2"/>
      </rPr>
      <t>VaR</t>
    </r>
    <r>
      <rPr>
        <b/>
        <sz val="11"/>
        <color indexed="56"/>
        <rFont val="Itau Display"/>
        <family val="2"/>
      </rPr>
      <t xml:space="preserve"> Total Mínimo no Trimestre</t>
    </r>
  </si>
  <si>
    <r>
      <t xml:space="preserve">(1) </t>
    </r>
    <r>
      <rPr>
        <i/>
        <sz val="9"/>
        <color theme="1" tint="0.249977111117893"/>
        <rFont val="Itau Display"/>
        <family val="2"/>
      </rPr>
      <t>Valores reportados consideram 1 dia como horizonte de tempo e 99% de nível de confiança.</t>
    </r>
  </si>
  <si>
    <r>
      <t>VaR - Itaú Unibanco - Carteira Regulatória</t>
    </r>
    <r>
      <rPr>
        <b/>
        <vertAlign val="superscript"/>
        <sz val="12"/>
        <color rgb="FFF58025"/>
        <rFont val="Itau Display"/>
        <family val="2"/>
      </rPr>
      <t>(1)</t>
    </r>
  </si>
  <si>
    <t>VaR Estressado</t>
  </si>
  <si>
    <r>
      <t xml:space="preserve">VaR </t>
    </r>
    <r>
      <rPr>
        <b/>
        <sz val="11"/>
        <color rgb="FF003366"/>
        <rFont val="Itau Display"/>
        <family val="2"/>
      </rPr>
      <t>Estressado</t>
    </r>
  </si>
  <si>
    <r>
      <rPr>
        <b/>
        <i/>
        <sz val="11"/>
        <color indexed="56"/>
        <rFont val="Itau Display"/>
        <family val="2"/>
      </rPr>
      <t>VaR</t>
    </r>
    <r>
      <rPr>
        <b/>
        <sz val="11"/>
        <color indexed="56"/>
        <rFont val="Itau Display"/>
        <family val="2"/>
      </rPr>
      <t xml:space="preserve"> Total Médio no Trimestre</t>
    </r>
  </si>
  <si>
    <r>
      <rPr>
        <i/>
        <vertAlign val="superscript"/>
        <sz val="9"/>
        <color theme="1" tint="0.249977111117893"/>
        <rFont val="Itau Display"/>
        <family val="2"/>
      </rPr>
      <t>(1)</t>
    </r>
    <r>
      <rPr>
        <i/>
        <sz val="9"/>
        <color theme="1" tint="0.249977111117893"/>
        <rFont val="Itau Display"/>
        <family val="2"/>
      </rPr>
      <t xml:space="preserve"> VaR calculado por simulação histórica, horizonte de 10 dias. Valores reportados consideram 99% de nível de confiança.</t>
    </r>
  </si>
  <si>
    <r>
      <t>1º trimestre 2020</t>
    </r>
    <r>
      <rPr>
        <b/>
        <vertAlign val="superscript"/>
        <sz val="11"/>
        <color theme="0"/>
        <rFont val="Itau Display"/>
        <family val="2"/>
      </rPr>
      <t>(1)</t>
    </r>
  </si>
  <si>
    <r>
      <t xml:space="preserve">4º trimestre 2019 </t>
    </r>
    <r>
      <rPr>
        <b/>
        <vertAlign val="superscript"/>
        <sz val="11"/>
        <color theme="0"/>
        <rFont val="Itau Display"/>
        <family val="2"/>
      </rPr>
      <t>(1)</t>
    </r>
  </si>
  <si>
    <r>
      <t xml:space="preserve">3º trimestre 2019 </t>
    </r>
    <r>
      <rPr>
        <b/>
        <vertAlign val="superscript"/>
        <sz val="11"/>
        <color theme="0"/>
        <rFont val="Itau Display"/>
        <family val="2"/>
      </rPr>
      <t>(2)</t>
    </r>
  </si>
  <si>
    <t xml:space="preserve">2º trimestre 2019 </t>
  </si>
  <si>
    <r>
      <t>1º trimestre 2019</t>
    </r>
    <r>
      <rPr>
        <b/>
        <vertAlign val="superscript"/>
        <sz val="11"/>
        <color theme="0"/>
        <rFont val="Itau Display"/>
        <family val="2"/>
      </rPr>
      <t xml:space="preserve"> </t>
    </r>
  </si>
  <si>
    <r>
      <t>4º trimestre 2018</t>
    </r>
    <r>
      <rPr>
        <b/>
        <vertAlign val="superscript"/>
        <sz val="11"/>
        <color theme="0"/>
        <rFont val="Itau Display"/>
        <family val="2"/>
      </rPr>
      <t xml:space="preserve"> (3)</t>
    </r>
  </si>
  <si>
    <t>3º trimestre 2018</t>
  </si>
  <si>
    <t>2º trimestre 2018</t>
  </si>
  <si>
    <t>1º trimestre 2018</t>
  </si>
  <si>
    <t>4º trimestre 2017</t>
  </si>
  <si>
    <t>3º trimestre 2017</t>
  </si>
  <si>
    <t>2º trimestre 2017</t>
  </si>
  <si>
    <t>1º trimestre 2017</t>
  </si>
  <si>
    <t>4º trimestre 2016</t>
  </si>
  <si>
    <t>3º trimestre 2016</t>
  </si>
  <si>
    <t>2º trimestre 2016</t>
  </si>
  <si>
    <r>
      <t>Valor Médio</t>
    </r>
    <r>
      <rPr>
        <b/>
        <vertAlign val="superscript"/>
        <sz val="11"/>
        <color rgb="FF003366"/>
        <rFont val="Itau Display"/>
        <family val="2"/>
      </rPr>
      <t>(4)</t>
    </r>
  </si>
  <si>
    <r>
      <t>Valor Ponderado Médio</t>
    </r>
    <r>
      <rPr>
        <b/>
        <vertAlign val="superscript"/>
        <sz val="11"/>
        <color rgb="FF003366"/>
        <rFont val="Itau Display"/>
        <family val="2"/>
      </rPr>
      <t>(5)</t>
    </r>
  </si>
  <si>
    <r>
      <t xml:space="preserve">Saídas de Caixa </t>
    </r>
    <r>
      <rPr>
        <b/>
        <vertAlign val="superscript"/>
        <sz val="11"/>
        <color rgb="FFFF6600"/>
        <rFont val="Itau Display"/>
        <family val="2"/>
      </rPr>
      <t>(6)</t>
    </r>
  </si>
  <si>
    <t>Demais captações de atacado não colateralizadas</t>
  </si>
  <si>
    <r>
      <t xml:space="preserve">Entradas de Caixa </t>
    </r>
    <r>
      <rPr>
        <b/>
        <vertAlign val="superscript"/>
        <sz val="11"/>
        <color rgb="FFFF6600"/>
        <rFont val="Itau Display"/>
        <family val="2"/>
      </rPr>
      <t>(6)</t>
    </r>
  </si>
  <si>
    <t>Operações concedidas em aberto, integralmente adimplentes</t>
  </si>
  <si>
    <r>
      <t>Valor Total
Ajustado</t>
    </r>
    <r>
      <rPr>
        <b/>
        <vertAlign val="superscript"/>
        <sz val="11"/>
        <color rgb="FF003366"/>
        <rFont val="Itau Display"/>
        <family val="2"/>
      </rPr>
      <t>(7)</t>
    </r>
  </si>
  <si>
    <r>
      <rPr>
        <i/>
        <vertAlign val="superscript"/>
        <sz val="10"/>
        <rFont val="Itau Display"/>
        <family val="2"/>
      </rPr>
      <t>(1)</t>
    </r>
    <r>
      <rPr>
        <i/>
        <sz val="10"/>
        <rFont val="Itau Display"/>
        <family val="2"/>
      </rPr>
      <t xml:space="preserve"> Corresponde à média diária de 62 observações</t>
    </r>
  </si>
  <si>
    <r>
      <rPr>
        <i/>
        <vertAlign val="superscript"/>
        <sz val="10"/>
        <color rgb="FF000000"/>
        <rFont val="Itau Display"/>
        <family val="2"/>
      </rPr>
      <t>(2)</t>
    </r>
    <r>
      <rPr>
        <i/>
        <sz val="10"/>
        <color rgb="FF000000"/>
        <rFont val="Itau Display"/>
        <family val="2"/>
      </rPr>
      <t xml:space="preserve"> Corresponde à média diária de 64 observações.</t>
    </r>
  </si>
  <si>
    <r>
      <rPr>
        <i/>
        <vertAlign val="superscript"/>
        <sz val="10"/>
        <color rgb="FF000000"/>
        <rFont val="Itau Display"/>
        <family val="2"/>
      </rPr>
      <t>(3)</t>
    </r>
    <r>
      <rPr>
        <i/>
        <sz val="10"/>
        <color rgb="FF000000"/>
        <rFont val="Itau Display"/>
        <family val="2"/>
      </rPr>
      <t xml:space="preserve"> Corresponde à média diária de 61 observações.</t>
    </r>
  </si>
  <si>
    <r>
      <rPr>
        <i/>
        <vertAlign val="superscript"/>
        <sz val="10"/>
        <color rgb="FF000000"/>
        <rFont val="Itau Display"/>
        <family val="2"/>
      </rPr>
      <t>(4)</t>
    </r>
    <r>
      <rPr>
        <i/>
        <sz val="10"/>
        <color rgb="FF000000"/>
        <rFont val="Itau Display"/>
        <family val="2"/>
      </rPr>
      <t xml:space="preserve"> Corresponde ao saldo total referente ao item de entradas ou saídas de caixa.</t>
    </r>
  </si>
  <si>
    <r>
      <rPr>
        <i/>
        <vertAlign val="superscript"/>
        <sz val="10"/>
        <color rgb="FF000000"/>
        <rFont val="Itau Display"/>
        <family val="2"/>
      </rPr>
      <t>(5)</t>
    </r>
    <r>
      <rPr>
        <i/>
        <sz val="10"/>
        <color rgb="FF000000"/>
        <rFont val="Itau Display"/>
        <family val="2"/>
      </rPr>
      <t xml:space="preserve"> Corresponde ao valor da aplicação dos fatores de ponderação.</t>
    </r>
  </si>
  <si>
    <r>
      <rPr>
        <i/>
        <vertAlign val="superscript"/>
        <sz val="10"/>
        <color rgb="FF000000"/>
        <rFont val="Itau Display"/>
        <family val="2"/>
      </rPr>
      <t>(6)</t>
    </r>
    <r>
      <rPr>
        <i/>
        <sz val="10"/>
        <color rgb="FF000000"/>
        <rFont val="Itau Display"/>
        <family val="2"/>
      </rPr>
      <t xml:space="preserve"> Corresponde as saídas (Saídas</t>
    </r>
    <r>
      <rPr>
        <i/>
        <vertAlign val="subscript"/>
        <sz val="10"/>
        <color rgb="FF000000"/>
        <rFont val="Itau Display"/>
        <family val="2"/>
      </rPr>
      <t>e</t>
    </r>
    <r>
      <rPr>
        <i/>
        <sz val="10"/>
        <color rgb="FF000000"/>
        <rFont val="Itau Display"/>
        <family val="2"/>
      </rPr>
      <t>) e entradas (Entradas</t>
    </r>
    <r>
      <rPr>
        <i/>
        <vertAlign val="subscript"/>
        <sz val="10"/>
        <color rgb="FF000000"/>
        <rFont val="Itau Display"/>
        <family val="2"/>
      </rPr>
      <t>e)</t>
    </r>
    <r>
      <rPr>
        <i/>
        <sz val="10"/>
        <color rgb="FF000000"/>
        <rFont val="Itau Display"/>
        <family val="2"/>
      </rPr>
      <t xml:space="preserve"> potenciais de caixa.</t>
    </r>
  </si>
  <si>
    <r>
      <rPr>
        <i/>
        <vertAlign val="superscript"/>
        <sz val="10"/>
        <color rgb="FF000000"/>
        <rFont val="Itau Display"/>
        <family val="2"/>
      </rPr>
      <t>(7)</t>
    </r>
    <r>
      <rPr>
        <i/>
        <sz val="10"/>
        <color rgb="FF000000"/>
        <rFont val="Itau Display"/>
        <family val="2"/>
      </rPr>
      <t xml:space="preserve"> Corresponde ao valor calculado após a aplicação dos fatores de ponderação e dos limites estabelecidos pela Circular BACEN 3.749.</t>
    </r>
  </si>
  <si>
    <t>4º trimestre 2019</t>
  </si>
  <si>
    <t>3º trimestre 2019</t>
  </si>
  <si>
    <t>2º trimestre 2019</t>
  </si>
  <si>
    <t>1º trimestre 2019</t>
  </si>
  <si>
    <t>4º trimestre 2018</t>
  </si>
  <si>
    <r>
      <t>Valor após a ponderação (R$ mil)</t>
    </r>
    <r>
      <rPr>
        <b/>
        <vertAlign val="superscript"/>
        <sz val="11"/>
        <color rgb="FF003366"/>
        <rFont val="Itau Display"/>
        <family val="2"/>
      </rPr>
      <t>(2)</t>
    </r>
  </si>
  <si>
    <t>Valor após a ponderação (R$ mil)(2)</t>
  </si>
  <si>
    <r>
      <t>Sem Vencimento</t>
    </r>
    <r>
      <rPr>
        <b/>
        <vertAlign val="superscript"/>
        <sz val="11"/>
        <color rgb="FF003366"/>
        <rFont val="Itau Display"/>
        <family val="2"/>
      </rPr>
      <t>(1)</t>
    </r>
  </si>
  <si>
    <r>
      <t>Menor do que seis meses</t>
    </r>
    <r>
      <rPr>
        <b/>
        <vertAlign val="superscript"/>
        <sz val="11"/>
        <color rgb="FF003366"/>
        <rFont val="Itau Display"/>
        <family val="2"/>
      </rPr>
      <t>(1)</t>
    </r>
  </si>
  <si>
    <r>
      <t>Maior ou igual a seis meses e menor do que um ano</t>
    </r>
    <r>
      <rPr>
        <b/>
        <vertAlign val="superscript"/>
        <sz val="11"/>
        <color rgb="FF003366"/>
        <rFont val="Itau Display"/>
        <family val="2"/>
      </rPr>
      <t>(1)</t>
    </r>
  </si>
  <si>
    <r>
      <t>Maior ou igual a um ano</t>
    </r>
    <r>
      <rPr>
        <b/>
        <vertAlign val="superscript"/>
        <sz val="11"/>
        <color rgb="FF003366"/>
        <rFont val="Itau Display"/>
        <family val="2"/>
      </rPr>
      <t>(1)</t>
    </r>
  </si>
  <si>
    <t>Sem Vencimento(1)</t>
  </si>
  <si>
    <t>Menor do que seis meses(1)</t>
  </si>
  <si>
    <t>Maior ou igual a seis meses e menor do que um ano(1)</t>
  </si>
  <si>
    <t>Maior ou igual a um ano(1)</t>
  </si>
  <si>
    <r>
      <t>Recursos Estáveis Disponíveis (ASF)</t>
    </r>
    <r>
      <rPr>
        <b/>
        <vertAlign val="superscript"/>
        <sz val="11"/>
        <color rgb="FFFF6600"/>
        <rFont val="Itau Display"/>
        <family val="2"/>
      </rPr>
      <t>(3)</t>
    </r>
  </si>
  <si>
    <t>Patrimônio de Referência, bruto de deduções regulatórias</t>
  </si>
  <si>
    <t>Captações de Varejo, das quais:</t>
  </si>
  <si>
    <t>Captações Estáveis</t>
  </si>
  <si>
    <t>Captações Menos Estáveis</t>
  </si>
  <si>
    <t>Captações de Atacado, das quais:</t>
  </si>
  <si>
    <t>Depósitos operacionais e depósitos de cooperativas filiadas</t>
  </si>
  <si>
    <t>Outras Captações de atacado</t>
  </si>
  <si>
    <t>Derivativos cujo valor de reposição seja menor do que zero</t>
  </si>
  <si>
    <r>
      <t>Recursos Estáveis Requeridos (RSF)</t>
    </r>
    <r>
      <rPr>
        <b/>
        <vertAlign val="superscript"/>
        <sz val="11"/>
        <color rgb="FFFF6600"/>
        <rFont val="Itau Display"/>
        <family val="2"/>
      </rPr>
      <t>(3)</t>
    </r>
  </si>
  <si>
    <t>Títulos, valores mobiliários e operações com instituições financeiras, não financeiras e bancos centrais, dos quais:</t>
  </si>
  <si>
    <t>Operações com instituições financeiras colaterizadas por HQLA de Nível 1</t>
  </si>
  <si>
    <t>Operações com instituições financeiras colaterizadas por HQLA de Nível 2A. De Nível 2B ou sem colateral</t>
  </si>
  <si>
    <t>Empréstimos e financiamentos concedidos à clientes de atacado, de varejo, governos centrais e operações com bancos centrais, dos quais:</t>
  </si>
  <si>
    <t>Ativos prestados em decorrência de depósito de margem inicial de garantia em operação com derivativos e participação em fundos de garantia mutualizados de câmaras ou prestadores de serviços de compensação e liquidação</t>
  </si>
  <si>
    <t>Valor Total
Ajustado(4)</t>
  </si>
  <si>
    <r>
      <t>Valor Total
Ajustado</t>
    </r>
    <r>
      <rPr>
        <b/>
        <vertAlign val="superscript"/>
        <sz val="11"/>
        <color rgb="FF003366"/>
        <rFont val="Itau Display"/>
        <family val="2"/>
      </rPr>
      <t>(4)</t>
    </r>
  </si>
  <si>
    <r>
      <rPr>
        <i/>
        <vertAlign val="superscript"/>
        <sz val="10"/>
        <color rgb="FF000000"/>
        <rFont val="Itau Display"/>
        <family val="2"/>
      </rPr>
      <t>(1)</t>
    </r>
    <r>
      <rPr>
        <i/>
        <sz val="10"/>
        <color rgb="FF000000"/>
        <rFont val="Itau Display"/>
        <family val="2"/>
      </rPr>
      <t>Corresponde ao saldo total referente ao item de recursos estáveis disponíveis (ASF) ou recursos estáveis requeridos (RSF).</t>
    </r>
  </si>
  <si>
    <r>
      <rPr>
        <i/>
        <vertAlign val="superscript"/>
        <sz val="10"/>
        <color rgb="FF000000"/>
        <rFont val="Itau Display"/>
        <family val="2"/>
      </rPr>
      <t>(2)</t>
    </r>
    <r>
      <rPr>
        <i/>
        <sz val="10"/>
        <color rgb="FF000000"/>
        <rFont val="Itau Display"/>
        <family val="2"/>
      </rPr>
      <t>Corresponde ao valor após aplicação dos fatores de ponderação.</t>
    </r>
  </si>
  <si>
    <r>
      <rPr>
        <i/>
        <vertAlign val="superscript"/>
        <sz val="10"/>
        <color rgb="FF000000"/>
        <rFont val="Itau Display"/>
        <family val="2"/>
      </rPr>
      <t>(3)</t>
    </r>
    <r>
      <rPr>
        <i/>
        <sz val="10"/>
        <color rgb="FF000000"/>
        <rFont val="Itau Display"/>
        <family val="2"/>
      </rPr>
      <t>Corresponde aos  recursos estáveis disponíveis (ASF) ou recursos estáveis requeridos (RSF).</t>
    </r>
  </si>
  <si>
    <r>
      <rPr>
        <i/>
        <vertAlign val="superscript"/>
        <sz val="10"/>
        <color rgb="FF000000"/>
        <rFont val="Itau Display"/>
        <family val="2"/>
      </rPr>
      <t>(4)</t>
    </r>
    <r>
      <rPr>
        <i/>
        <sz val="10"/>
        <color rgb="FF000000"/>
        <rFont val="Itau Display"/>
        <family val="2"/>
      </rPr>
      <t>Corresponde ao valor calculado após a aplicação dos fatores de ponderação e dos limites estabelecidos pela Circular BACEN 3.869.</t>
    </r>
  </si>
  <si>
    <t>Balanço Patrimonial Consolidado - Ativo</t>
  </si>
  <si>
    <r>
      <t xml:space="preserve">Diferenças </t>
    </r>
    <r>
      <rPr>
        <b/>
        <vertAlign val="superscript"/>
        <sz val="11"/>
        <color rgb="FF1F497D"/>
        <rFont val="Itau Display"/>
        <family val="2"/>
      </rPr>
      <t>(1)</t>
    </r>
  </si>
  <si>
    <t>Ágio</t>
  </si>
  <si>
    <t>Intangível</t>
  </si>
  <si>
    <t>Direitos Por Aquisição Folha de Pagamento</t>
  </si>
  <si>
    <t>Outros Ativos Intangíveis</t>
  </si>
  <si>
    <t>(Amortização Acumulada)</t>
  </si>
  <si>
    <r>
      <rPr>
        <i/>
        <vertAlign val="superscript"/>
        <sz val="9"/>
        <color rgb="FF404040"/>
        <rFont val="Itau Display"/>
        <family val="2"/>
      </rPr>
      <t>(1)</t>
    </r>
    <r>
      <rPr>
        <i/>
        <sz val="9"/>
        <color rgb="FF404040"/>
        <rFont val="Itau Display"/>
        <family val="2"/>
      </rPr>
      <t xml:space="preserve"> Diferenças se devem, principalmente, à não consolidação de empresas não financeiras (destacando-se empresas de Seguros, Previdência e Capitalização) no Consolidado Prudencial, além das eliminações das transações com Partes Relacionadas.</t>
    </r>
  </si>
  <si>
    <t>Balanço Patrimonial Consolidado - Passivo</t>
  </si>
  <si>
    <t xml:space="preserve">Consolidado Publicação </t>
  </si>
  <si>
    <t>Participação de Não Controladores</t>
  </si>
  <si>
    <t>Instrumentos Elegíveis</t>
  </si>
  <si>
    <t>Reservas de Capital</t>
  </si>
  <si>
    <t>Ajustes de Avaliação Patrimonial</t>
  </si>
  <si>
    <t>Ações ou Outros Instrumentos de Emissão Própria</t>
  </si>
  <si>
    <t>Créditos tributários</t>
  </si>
  <si>
    <r>
      <t>Abertura dos ativos ponderados de Risco de Crédito (RWA</t>
    </r>
    <r>
      <rPr>
        <b/>
        <vertAlign val="subscript"/>
        <sz val="12"/>
        <color rgb="FFF58025"/>
        <rFont val="Itau Display"/>
        <family val="2"/>
      </rPr>
      <t>CPAD</t>
    </r>
    <r>
      <rPr>
        <b/>
        <sz val="12"/>
        <color rgb="FFF58025"/>
        <rFont val="Itau Display"/>
        <family val="2"/>
      </rPr>
      <t xml:space="preserve">) </t>
    </r>
  </si>
  <si>
    <t xml:space="preserve">      FPR de 150%</t>
  </si>
  <si>
    <r>
      <t xml:space="preserve">      FPR até 1250%</t>
    </r>
    <r>
      <rPr>
        <vertAlign val="superscript"/>
        <sz val="11"/>
        <color indexed="63"/>
        <rFont val="Itau Display"/>
        <family val="2"/>
      </rPr>
      <t>(1)</t>
    </r>
  </si>
  <si>
    <t xml:space="preserve">     Derivativos -  Ganho Potencial Futuro</t>
  </si>
  <si>
    <t>Operações de Crédito - Varejo</t>
  </si>
  <si>
    <t>Operações de Crédito - Não Varejo</t>
  </si>
  <si>
    <t>Coobrigações - Varejo</t>
  </si>
  <si>
    <t>Coobrigações - Não Varejo</t>
  </si>
  <si>
    <t>Compromissos de Crédito - Varejo</t>
  </si>
  <si>
    <t>Compromissos de Crédito - Não Varejo</t>
  </si>
  <si>
    <t>Outras Exposições</t>
  </si>
  <si>
    <t xml:space="preserve">   Benefício de capital modelos internos</t>
  </si>
  <si>
    <r>
      <t>Ativos Ponderados de Risco de Mercado (RWA</t>
    </r>
    <r>
      <rPr>
        <b/>
        <vertAlign val="subscript"/>
        <sz val="11"/>
        <color rgb="FFFF6600"/>
        <rFont val="Itau Display"/>
        <family val="2"/>
      </rPr>
      <t>MINT</t>
    </r>
    <r>
      <rPr>
        <b/>
        <sz val="11"/>
        <color rgb="FFFF6600"/>
        <rFont val="Itau Display"/>
        <family val="2"/>
      </rPr>
      <t>)</t>
    </r>
  </si>
  <si>
    <t xml:space="preserve">Ativos Ponderados de Risco de Mercado calculados através da Metodologia Interna </t>
  </si>
  <si>
    <r>
      <t xml:space="preserve">Composição do Patrimônio de Referência (PR) </t>
    </r>
    <r>
      <rPr>
        <b/>
        <vertAlign val="superscript"/>
        <sz val="12"/>
        <color rgb="FFF58025"/>
        <rFont val="Itau Display"/>
        <family val="2"/>
      </rPr>
      <t>(1)</t>
    </r>
  </si>
  <si>
    <t xml:space="preserve">Capital Complementar </t>
  </si>
  <si>
    <t>Exclusões</t>
  </si>
  <si>
    <t>Patrimônio de Referência Mínimo Requerido</t>
  </si>
  <si>
    <t>Folga em relação ao Patrimônio de Referência Mínimo Requerido</t>
  </si>
  <si>
    <r>
      <t>Valor Requerido de Adicional de Capital Principal (ACP</t>
    </r>
    <r>
      <rPr>
        <b/>
        <vertAlign val="subscript"/>
        <sz val="11"/>
        <color rgb="FF333333"/>
        <rFont val="Itau Display"/>
        <family val="2"/>
      </rPr>
      <t>Requerido</t>
    </r>
    <r>
      <rPr>
        <b/>
        <sz val="11"/>
        <color rgb="FF333333"/>
        <rFont val="Itau Display"/>
        <family val="2"/>
      </rPr>
      <t>)</t>
    </r>
  </si>
  <si>
    <t>Montante do PR apurado para cobertura do risco de taxas de juros das operações não classificadas na carteira de negociação (RBAN)</t>
  </si>
  <si>
    <r>
      <rPr>
        <i/>
        <vertAlign val="superscript"/>
        <sz val="9"/>
        <color theme="1" tint="0.249977111117893"/>
        <rFont val="Itau Display"/>
        <family val="2"/>
      </rPr>
      <t>(1)</t>
    </r>
    <r>
      <rPr>
        <i/>
        <sz val="9"/>
        <color theme="1" tint="0.249977111117893"/>
        <rFont val="Itau Display"/>
        <family val="2"/>
      </rPr>
      <t xml:space="preserve"> A partir do 4º trimestre de 2017, os negócios de varejo no Brasil do Citibank passaram a ser consolidados integralmente nas demonstrações contábeis do Itaú Unibanco.</t>
    </r>
  </si>
  <si>
    <r>
      <t xml:space="preserve">Índices de Basileia e Imobilização </t>
    </r>
    <r>
      <rPr>
        <b/>
        <vertAlign val="superscript"/>
        <sz val="12"/>
        <color rgb="FFF58025"/>
        <rFont val="Itau Display"/>
        <family val="2"/>
      </rPr>
      <t>(1)</t>
    </r>
  </si>
  <si>
    <t>Índice de Imobilização</t>
  </si>
  <si>
    <t>Folga de Imobilização</t>
  </si>
  <si>
    <r>
      <rPr>
        <vertAlign val="superscript"/>
        <sz val="9"/>
        <color theme="1" tint="0.249977111117893"/>
        <rFont val="Itau Display"/>
        <family val="2"/>
      </rPr>
      <t>(1)</t>
    </r>
    <r>
      <rPr>
        <sz val="9"/>
        <color theme="1" tint="0.249977111117893"/>
        <rFont val="Itau Display"/>
        <family val="2"/>
      </rPr>
      <t xml:space="preserve"> A partir do 4º trimestre de 2017, os negócios de varejo no Brasil do Citibank passaram a ser consolidados integralmente nas demonstrações contábeis do Itaú Unibanco.</t>
    </r>
  </si>
  <si>
    <t>Publicação</t>
  </si>
  <si>
    <t>Ativos Intangíveis adquiridos a partir de 1º de outubro de 2013</t>
  </si>
  <si>
    <t>Ativos Intangíveis adquiridos antes de 1º de outubro de 2013</t>
  </si>
  <si>
    <t>Operações com Características de Concessão de Crédito: Exposição</t>
  </si>
  <si>
    <t>Por FPR</t>
  </si>
  <si>
    <t xml:space="preserve">      FPR de 0%</t>
  </si>
  <si>
    <t>Por País</t>
  </si>
  <si>
    <t xml:space="preserve">      Brasil</t>
  </si>
  <si>
    <t xml:space="preserve">      Exterior</t>
  </si>
  <si>
    <t>Por Região Geográfica</t>
  </si>
  <si>
    <t xml:space="preserve">      Sudeste</t>
  </si>
  <si>
    <t xml:space="preserve">      Sul</t>
  </si>
  <si>
    <t xml:space="preserve">      Norte</t>
  </si>
  <si>
    <t xml:space="preserve">      Nordeste</t>
  </si>
  <si>
    <t xml:space="preserve">      Centro-Oeste</t>
  </si>
  <si>
    <t>Operações com Características de Concessão de Crédito: Exposição Média no Trimestre</t>
  </si>
  <si>
    <t xml:space="preserve"> Operações com Características de Concessão de  Crédito - Exposição</t>
  </si>
  <si>
    <t>Setores Econômicos</t>
  </si>
  <si>
    <t>CARTÃO DE CRÉDITO</t>
  </si>
  <si>
    <t>CRÉDITO IMOBILIÁRIO</t>
  </si>
  <si>
    <t>CDC/CONTA CORRENTE</t>
  </si>
  <si>
    <t>VEÍCULOS</t>
  </si>
  <si>
    <t xml:space="preserve"> Operações com Características de Concessão de  Crédito - Exposição Média no Trimestre</t>
  </si>
  <si>
    <t>Faixas de Atraso</t>
  </si>
  <si>
    <t>Entre 1 a 14 dias</t>
  </si>
  <si>
    <t>Entre 15 e 60 dias</t>
  </si>
  <si>
    <t>Entre 61 e 90 dias</t>
  </si>
  <si>
    <t>Entre 91 e 180 dias</t>
  </si>
  <si>
    <t>Acima de 180 dias</t>
  </si>
  <si>
    <t xml:space="preserve">    Saldo Oriundo da Aquisição de Empresas</t>
  </si>
  <si>
    <t>Efeito Alteração do Critério de Consolidação</t>
  </si>
  <si>
    <t>Saldo oriundo da Aquisição do Controle Integral da FAI</t>
  </si>
  <si>
    <t>Constituição Líquida do Período</t>
  </si>
  <si>
    <t>Requerida pela Resolução nº 2.682/99</t>
  </si>
  <si>
    <t>Complementar</t>
  </si>
  <si>
    <t xml:space="preserve">Write-Off </t>
  </si>
  <si>
    <t>Provisão Complementar</t>
  </si>
  <si>
    <t>Depósitos a vista, a prazo, de poupança e letras financeiras de emissão própria</t>
  </si>
  <si>
    <t xml:space="preserve">      FPR 20%</t>
  </si>
  <si>
    <t>Títulos</t>
  </si>
  <si>
    <t xml:space="preserve">      FPR 0%  </t>
  </si>
  <si>
    <t xml:space="preserve">      FPR 10% </t>
  </si>
  <si>
    <t xml:space="preserve">Notas de Crédito Vinculadas </t>
  </si>
  <si>
    <t xml:space="preserve">Netting </t>
  </si>
  <si>
    <t xml:space="preserve">      FPR 0% </t>
  </si>
  <si>
    <t>Exposição líquida a derivativos</t>
  </si>
  <si>
    <r>
      <rPr>
        <i/>
        <vertAlign val="superscript"/>
        <sz val="9"/>
        <color indexed="63"/>
        <rFont val="Itau Display"/>
        <family val="2"/>
      </rPr>
      <t>(1)</t>
    </r>
    <r>
      <rPr>
        <i/>
        <sz val="9"/>
        <color indexed="63"/>
        <rFont val="Itau Display"/>
        <family val="2"/>
      </rPr>
      <t xml:space="preserve"> Valores relativos a contratos liquidados em sistema de liquidação de câmara de compensação e de liquidação nos quais a câmara atue como contraparte central.</t>
    </r>
  </si>
  <si>
    <t xml:space="preserve">Contratos de Derivativos </t>
  </si>
  <si>
    <t>Nocional dos Contratos Sujeitos ao Risco de Crédito de Contraparte</t>
  </si>
  <si>
    <t xml:space="preserve">       Liquidados em Sistemas de Liquidação (Bolsa)</t>
  </si>
  <si>
    <t xml:space="preserve">       Não Liquidados em Sistemas de Liquidação (Balcão)</t>
  </si>
  <si>
    <t xml:space="preserve">             Com Garantia</t>
  </si>
  <si>
    <t xml:space="preserve">             Sem Garantia</t>
  </si>
  <si>
    <r>
      <t>circular 3.678</t>
    </r>
    <r>
      <rPr>
        <sz val="9"/>
        <rFont val="Itau Display"/>
        <family val="2"/>
      </rPr>
      <t xml:space="preserve">
Art. 9º Devem ser divulgadas as seguintes informações relativas às exposições sujeitas ao risco de crédito de contraparte:
III - valor nocional dos respectivos contratos, incluindo derivativos, operações a liquidar, empréstimos de ativos e operações compromissadas, segmentado da seguinte forma:
a) valores relativos a contratos a serem liquidados em sistemas de liquidação de
câmaras de compensação e de liquidação nos quais a câmara atue como contraparte central; e
b) valores relativos a contratos nos quais não haja a atuação de câmaras de compensação como contraparte central, segmentados entre contratos sem garantias e contratos
com garantias;</t>
    </r>
  </si>
  <si>
    <t>Exposição dos Contratos Sujeitos ao Risco de Crédito de Contraparte</t>
  </si>
  <si>
    <t>Valor Positivo Bruto Total</t>
  </si>
  <si>
    <t xml:space="preserve">            Derivativos</t>
  </si>
  <si>
    <t xml:space="preserve">            Operações a liquidar</t>
  </si>
  <si>
    <t xml:space="preserve">            Operações compromissadas</t>
  </si>
  <si>
    <t>(-) Valores Relativos a Acordos de Compensação</t>
  </si>
  <si>
    <t>(-) Valor Bruto das garantias</t>
  </si>
  <si>
    <t>(-) Garantias</t>
  </si>
  <si>
    <t>(=) Exposição Global Líquida ao Risco de Crédito de Contraparte</t>
  </si>
  <si>
    <r>
      <t xml:space="preserve">Circ. 3678
</t>
    </r>
    <r>
      <rPr>
        <sz val="9"/>
        <rFont val="Itau Display"/>
        <family val="2"/>
      </rPr>
      <t>Art. 9º Devem ser divulgadas as seguintes informações relativas às exposições sujeitas ao risco de crédito de contraparte:
IV - valor positivo bruto dos respectivos contratos, incluindo derivativos, operações a liquidar, empréstimos de ativos e operações compromissadas, desconsiderados os valores positivos relativos a acordos de compensação definidos na Resolução nº 3.263, de 24 de fevereiro de 2005;
V - valor positivo bruto das garantias reais (colaterais) recebidas em operações sujeitas ao risco de crédito de contraparte;
VI - valores positivos relativos a acordos para compensação e liquidação de obrigações, conforme definidos na Resolução nº 3.263, de 2005;
VII - valor das garantias que atendam cumulativamente aos seguintes requisitos:
a) sejam mantidas ou custodiadas na própria instituição; b) tenham por finalidade exclusiva a constituição de garantia para as operações a que se vinculem; c) estejam sujeitas à movimentação, exclusivamente, por ordem da instituição depositária; e d) estejam imediatamente disponíveis para a instituição depositária no caso de inadimplência do devedor ou de necessidade de sua realização;
VIII - exposição global ao risco de crédito de contraparte, líquida dos efeitos dos acordos para compensação e do valor das garantias definidos nos incisos V e VI;</t>
    </r>
  </si>
  <si>
    <t>Liquidados em Sistema de Liquidação (Bolsa)</t>
  </si>
  <si>
    <t>Não Liquidados em Sistema de Liquidação (Balcão)</t>
  </si>
  <si>
    <t>Valor Positivo Bruto dos Contratos Sujeitos ao Risco de Crédito de Contraparte</t>
  </si>
  <si>
    <t>Compromissadas</t>
  </si>
  <si>
    <t xml:space="preserve">Outros </t>
  </si>
  <si>
    <t>Garantias dos Contratos Sujeitos ao Risco de Crédito de Contraparte</t>
  </si>
  <si>
    <t>Valor Bruto das garantias</t>
  </si>
  <si>
    <t>Exposição Global Líquida ao Risco de Crédito de Contraparte</t>
  </si>
  <si>
    <t>VaR - Itaú Unibanco Holding</t>
  </si>
  <si>
    <t>Cupons  Cambiais</t>
  </si>
  <si>
    <t>Variação Cambial</t>
  </si>
  <si>
    <t>Renda Variável</t>
  </si>
  <si>
    <t>VaR - Itaú Unibanco - Carteira de Negociação</t>
  </si>
  <si>
    <t>Taxa de Juros</t>
  </si>
  <si>
    <t>Fontes Primárias de Funding</t>
  </si>
  <si>
    <t xml:space="preserve">          31/03/2014</t>
  </si>
  <si>
    <t>Recursos</t>
  </si>
  <si>
    <t>0 a 30 dias</t>
  </si>
  <si>
    <t>Recursos à Vista</t>
  </si>
  <si>
    <t>Recursos de Poupança</t>
  </si>
  <si>
    <t>Recursos a Prazo</t>
  </si>
  <si>
    <t>Outros Recursos</t>
  </si>
  <si>
    <t>Recursos de Aceite de Emissão de Títulos</t>
  </si>
  <si>
    <t>Recursos de Emissão Própria</t>
  </si>
  <si>
    <t>Dívida Subordinada</t>
  </si>
  <si>
    <t xml:space="preserve">                                  -  </t>
  </si>
  <si>
    <t>80 - 85%</t>
  </si>
  <si>
    <r>
      <t xml:space="preserve">Valor Total Ponderado 31/03/2026 </t>
    </r>
    <r>
      <rPr>
        <b/>
        <vertAlign val="superscript"/>
        <sz val="10"/>
        <color rgb="FF000000"/>
        <rFont val="Itau Display"/>
        <family val="2"/>
      </rPr>
      <t>(1)</t>
    </r>
  </si>
  <si>
    <t>Valor das exposições classificadas como ativos problemáticos ao final do período anterior (31/12/2025)</t>
  </si>
  <si>
    <t>Valor das exposições classificadas como ativos problemáticos no final do período corrente (31/03/2026)</t>
  </si>
  <si>
    <r>
      <t>RWA</t>
    </r>
    <r>
      <rPr>
        <b/>
        <vertAlign val="subscript"/>
        <sz val="10"/>
        <rFont val="Itau Display"/>
        <family val="2"/>
      </rPr>
      <t>MINT</t>
    </r>
    <r>
      <rPr>
        <b/>
        <sz val="10"/>
        <rFont val="Itau Display"/>
        <family val="2"/>
      </rPr>
      <t xml:space="preserve"> em 31/03/2026</t>
    </r>
  </si>
  <si>
    <t xml:space="preserve">                                                                                         -  </t>
  </si>
  <si>
    <t xml:space="preserve">                                                                       -  </t>
  </si>
  <si>
    <t>Resgate ou recompra pode ocorrer a partir de 17/09/2030 e em cada ano subsequentes.</t>
  </si>
  <si>
    <t>Resgate ou recompra pode ocorrer a partir de 05/07/2030 e em cada ano subsequentes.</t>
  </si>
  <si>
    <t>100% do valor do principal - R$ 1.385.100</t>
  </si>
  <si>
    <t>Resgate ou recompra pode ocorrer a partir de 28/04/2031 e em cada ano subsequentes.</t>
  </si>
  <si>
    <t>100% do CDI + 1,15%</t>
  </si>
  <si>
    <t>100% do valor do principal - R$ 1.614.900</t>
  </si>
  <si>
    <t>Resgate ou recompra pode ocorrer a partir de 17/11/2026 e em cada ano subsequentes.</t>
  </si>
  <si>
    <t>LFSN26002HO</t>
  </si>
  <si>
    <t>100% do valor do principal - R$ 1.665.300</t>
  </si>
  <si>
    <t>Resgate ou recompra pode ocorrer a partir de 15/05/2031 e em cada ano subsequentes</t>
  </si>
  <si>
    <t>100% do CDI + 0,55%</t>
  </si>
  <si>
    <t>LFSN26002HT</t>
  </si>
  <si>
    <t>100% do valor do principal - R$ 1.650.000</t>
  </si>
  <si>
    <t>Resgate ou recompra pode ocorrer a partir de 15/09/2031 e em cada ano subsequentes</t>
  </si>
  <si>
    <t>1) T corresponde a 30/06/2025, data-base do DRO utilizado no capital vigente para março de 2026</t>
  </si>
  <si>
    <t>1) Corresponde à média diária de 61 observações no 1T26 e 64 observações no 4T25.</t>
  </si>
  <si>
    <t>Atualização: 30 de Junho de 2026</t>
  </si>
  <si>
    <r>
      <t xml:space="preserve">Valor Total Ponderado 30/06/2026 </t>
    </r>
    <r>
      <rPr>
        <b/>
        <vertAlign val="superscript"/>
        <sz val="10"/>
        <color rgb="FF000000"/>
        <rFont val="Itau Display"/>
        <family val="2"/>
      </rPr>
      <t>(1)</t>
    </r>
  </si>
  <si>
    <t>Valor das exposições classificadas como ativos problemáticos ao final do período anterior (31/03/2026)</t>
  </si>
  <si>
    <t>Valor das exposições classificadas como ativos problemáticos no final do período corrente (30/06/2026)</t>
  </si>
  <si>
    <t>RWA no final do período (30/06/2026)</t>
  </si>
  <si>
    <r>
      <t>RWA</t>
    </r>
    <r>
      <rPr>
        <b/>
        <vertAlign val="subscript"/>
        <sz val="10"/>
        <rFont val="Itau Display"/>
        <family val="2"/>
      </rPr>
      <t>MINT</t>
    </r>
    <r>
      <rPr>
        <b/>
        <sz val="10"/>
        <rFont val="Itau Display"/>
        <family val="2"/>
      </rPr>
      <t xml:space="preserve"> em 30/06/2026</t>
    </r>
  </si>
  <si>
    <t>FCC médio (ponderado pelo FPR) (1)</t>
  </si>
  <si>
    <t>1) T corresponde a 31/12/2025, data-base do DRO utilizado no capital vigente para junho de 2026</t>
  </si>
  <si>
    <t>3) O Nível I segue as instruções do BACEN e não está limitado ao percentual de 1,5% da Resolução CMN nº 4.958. Caso fosse limitado, o Índice de Nível I seria 13,8%.</t>
  </si>
  <si>
    <r>
      <rPr>
        <sz val="10"/>
        <color rgb="FF000000"/>
        <rFont val="Arial"/>
        <family val="2"/>
      </rPr>
      <t>115,0</t>
    </r>
  </si>
  <si>
    <t>30/06/2026</t>
  </si>
  <si>
    <t>Colaterais  financeiros associados a operações compromissadas e de empréstimo de ativos</t>
  </si>
  <si>
    <t>100% do valor do principal - R$ 106.000</t>
  </si>
  <si>
    <t>LFSC26004BL</t>
  </si>
  <si>
    <t>100% do valor do principal - R$ 1.416.600</t>
  </si>
  <si>
    <t>Resgate ou recompra pode ocorrer a partir de 15/12/2031 e em cada ano subsequentes</t>
  </si>
  <si>
    <t>100% do CDI + 1,05%</t>
  </si>
  <si>
    <t>LFSC26004BM</t>
  </si>
  <si>
    <t>100% do valor do principal - R$ 749.400</t>
  </si>
  <si>
    <t>Resgate ou recompra pode ocorrer a partir de 16/03/2031 e em cada ano subsequentes</t>
  </si>
  <si>
    <t>LFSC26004BN</t>
  </si>
  <si>
    <t>100% do valor do principal - R$ 825.000</t>
  </si>
  <si>
    <t>LFSC26004BO</t>
  </si>
  <si>
    <t>Tabela ENC: Ativo Vinculado</t>
  </si>
  <si>
    <t>Ativos Vinculados</t>
  </si>
  <si>
    <t>Ativos não vinculados</t>
  </si>
  <si>
    <t>Tipo de ativo</t>
  </si>
  <si>
    <t>Dos quais: elegíveis a HQLA</t>
  </si>
  <si>
    <t>Títulos Públicos Federais</t>
  </si>
  <si>
    <t>Títulos Privados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</si>
</sst>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164" formatCode="&quot;R$&quot;#,##0_);[Red]\(&quot;R$&quot;#,##0\)"/>
    <numFmt numFmtId="165" formatCode="_(* #,##0_);_(* \(#,##0\);_(* &quot;-&quot;_);_(@_)"/>
    <numFmt numFmtId="166" formatCode="_(&quot;R$&quot;* #,##0.00_);_(&quot;R$&quot;* \(#,##0.00\);_(&quot;R$&quot;* &quot;-&quot;??_);_(@_)"/>
    <numFmt numFmtId="167" formatCode="_(* #,##0.00_);_(* \(#,##0.00\);_(* &quot;-&quot;??_);_(@_)"/>
    <numFmt numFmtId="168" formatCode="_-* #,##0_-;\-* #,##0_-;_-* &quot;-&quot;??_-;_-@_-"/>
    <numFmt numFmtId="169" formatCode="0.0%"/>
    <numFmt numFmtId="170" formatCode="_(* #,##0_);_(* \(#,##0\);_(* &quot;-&quot;??_);_(@_)"/>
    <numFmt numFmtId="171" formatCode="###0;###0"/>
    <numFmt numFmtId="172" formatCode="0.0"/>
    <numFmt numFmtId="173" formatCode="_(* #,##0.0_);_(* \(#,##0.0\);_(* &quot;-&quot;??_);_(@_)"/>
    <numFmt numFmtId="174" formatCode="0.000%"/>
    <numFmt numFmtId="175" formatCode="#,##0;\(#,##0\)"/>
    <numFmt numFmtId="176" formatCode="[$-F800]dddd\,\ mmmm\ dd\,\ yyyy"/>
    <numFmt numFmtId="177" formatCode="0.0_);\(0.0\)"/>
    <numFmt numFmtId="178" formatCode="_(* #,##0.0000_);_(* \(#,##0.0000\);_(* &quot;-&quot;??_);_(@_)"/>
    <numFmt numFmtId="179" formatCode="_(&quot;R$ &quot;* #,##0.00_);_(&quot;R$ &quot;* \(#,##0.00\);_(&quot;R$ &quot;* &quot;-&quot;??_);_(@_)"/>
    <numFmt numFmtId="180" formatCode="_-* #,##0.00\ &quot;€&quot;_-;\-* #,##0.00\ &quot;€&quot;_-;_-* &quot;-&quot;??\ &quot;€&quot;_-;_-@_-"/>
    <numFmt numFmtId="181" formatCode="General_)"/>
    <numFmt numFmtId="182" formatCode="_(&quot;$&quot;* #,##0_);_(&quot;$&quot;* \(#,##0\);_(&quot;$&quot;* &quot;-&quot;_);_(@_)"/>
    <numFmt numFmtId="183" formatCode="_(* #,##0.00000000000000000_);_(* \(#,##0.00000000000000000\);_(* &quot;-&quot;??_);_(@_)"/>
    <numFmt numFmtId="184" formatCode="_([$€]* #,##0.00_);_([$€]* \(#,##0.00\);_([$€]* &quot;-&quot;??_);_(@_)"/>
    <numFmt numFmtId="185" formatCode="_([$€-2]* #,##0.00_);_([$€-2]* \(#,##0.00\);_([$€-2]* &quot;-&quot;??_)"/>
    <numFmt numFmtId="186" formatCode="[$€]\ #,##0.00_);\([$€]\ #,##0.00\)"/>
    <numFmt numFmtId="187" formatCode="#,#00"/>
    <numFmt numFmtId="188" formatCode="_-* #,##0\ _P_t_a_-;\-* #,##0\ _P_t_a_-;_-* &quot;-&quot;\ _P_t_a_-;_-@_-"/>
    <numFmt numFmtId="189" formatCode="_(* #,##0.0_);_(* \(#,##0.0\);_(* &quot;-&quot;?_);_(@_)"/>
    <numFmt numFmtId="190" formatCode="%#,#00"/>
    <numFmt numFmtId="191" formatCode="#.##000"/>
    <numFmt numFmtId="192" formatCode="#.##0000_);\(#.##0000\)"/>
    <numFmt numFmtId="193" formatCode="#\ ###\ ###\ ##0\ "/>
    <numFmt numFmtId="194" formatCode="0.000000"/>
    <numFmt numFmtId="195" formatCode="#,"/>
    <numFmt numFmtId="196" formatCode="_-* #,##0.0_-;\-* #,##0.0_-;_-* &quot;-&quot;??_-;_-@_-"/>
    <numFmt numFmtId="197" formatCode="_(* #,##0.000_);_(* \(#,##0.000\);_(* &quot;-&quot;??_);_(@_)"/>
    <numFmt numFmtId="198" formatCode="#,##0.0"/>
  </numFmts>
  <fonts count="322">
    <font>
      <sz val="11"/>
      <color theme="1"/>
      <name val="Calibri"/>
      <family val="2"/>
      <scheme val="minor"/>
    </font>
    <font>
      <sz val="11"/>
      <color theme="1"/>
      <name val="Calibri"/>
      <family val="2"/>
      <scheme val="minor"/>
    </font>
    <font>
      <sz val="10"/>
      <color rgb="FF000000"/>
      <name val="Times New Roman"/>
      <family val="1"/>
    </font>
    <font>
      <sz val="10"/>
      <color rgb="FF000000"/>
      <name val="Times New Roman"/>
      <family val="1"/>
    </font>
    <font>
      <sz val="10"/>
      <name val="Arial"/>
      <family val="2"/>
    </font>
    <font>
      <b/>
      <sz val="11"/>
      <color theme="1"/>
      <name val="Calibri"/>
      <family val="2"/>
      <scheme val="minor"/>
    </font>
    <font>
      <sz val="11"/>
      <color theme="0"/>
      <name val="Calibri"/>
      <family val="2"/>
      <scheme val="minor"/>
    </font>
    <font>
      <sz val="8"/>
      <color theme="1"/>
      <name val="Calibri"/>
      <family val="2"/>
      <scheme val="minor"/>
    </font>
    <font>
      <b/>
      <sz val="8"/>
      <name val="Tahoma"/>
      <family val="2"/>
    </font>
    <font>
      <b/>
      <sz val="11"/>
      <color theme="3"/>
      <name val="Calibri"/>
      <family val="2"/>
      <scheme val="minor"/>
    </font>
    <font>
      <b/>
      <sz val="11"/>
      <color theme="0"/>
      <name val="Calibri"/>
      <family val="2"/>
      <scheme val="minor"/>
    </font>
    <font>
      <b/>
      <sz val="11"/>
      <color indexed="63"/>
      <name val="Calibri"/>
      <family val="2"/>
    </font>
    <font>
      <sz val="11"/>
      <color indexed="8"/>
      <name val="Calibri"/>
      <family val="2"/>
    </font>
    <font>
      <b/>
      <sz val="11"/>
      <color indexed="9"/>
      <name val="Calibri"/>
      <family val="2"/>
    </font>
    <font>
      <b/>
      <sz val="11"/>
      <color indexed="56"/>
      <name val="Calibri"/>
      <family val="2"/>
    </font>
    <font>
      <sz val="10"/>
      <color indexed="8"/>
      <name val="Arial"/>
      <family val="2"/>
    </font>
    <font>
      <sz val="12"/>
      <color indexed="8"/>
      <name val="Arial"/>
      <family val="2"/>
    </font>
    <font>
      <sz val="10"/>
      <color theme="1"/>
      <name val="Calibri"/>
      <family val="2"/>
      <scheme val="minor"/>
    </font>
    <font>
      <sz val="10"/>
      <color theme="1"/>
      <name val="Arial"/>
      <family val="2"/>
    </font>
    <font>
      <u/>
      <sz val="11"/>
      <color theme="10"/>
      <name val="Calibri"/>
      <family val="2"/>
      <scheme val="minor"/>
    </font>
    <font>
      <b/>
      <sz val="15"/>
      <color theme="3"/>
      <name val="Calibri"/>
      <family val="2"/>
      <scheme val="minor"/>
    </font>
    <font>
      <b/>
      <sz val="13"/>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10"/>
      <color rgb="FF000000"/>
      <name val="Times New Roman"/>
      <family val="1"/>
    </font>
    <font>
      <b/>
      <sz val="18"/>
      <color theme="3"/>
      <name val="Cambria"/>
      <family val="2"/>
      <scheme val="major"/>
    </font>
    <font>
      <sz val="11"/>
      <color rgb="FF9C6500"/>
      <name val="Calibri"/>
      <family val="2"/>
      <scheme val="minor"/>
    </font>
    <font>
      <sz val="8"/>
      <color indexed="9"/>
      <name val="Arial"/>
      <family val="2"/>
    </font>
    <font>
      <sz val="10"/>
      <name val="MS Sans Serif"/>
      <family val="2"/>
    </font>
    <font>
      <sz val="12"/>
      <color theme="1"/>
      <name val="Arial"/>
      <family val="2"/>
    </font>
    <font>
      <sz val="10"/>
      <color theme="1"/>
      <name val="Times New Roman"/>
      <family val="2"/>
    </font>
    <font>
      <sz val="8"/>
      <color indexed="8"/>
      <name val="Arial"/>
      <family val="2"/>
    </font>
    <font>
      <sz val="10"/>
      <color indexed="8"/>
      <name val="Arial"/>
      <family val="2"/>
      <charset val="1"/>
    </font>
    <font>
      <sz val="11"/>
      <color indexed="9"/>
      <name val="Calibri"/>
      <family val="2"/>
    </font>
    <font>
      <sz val="11"/>
      <color indexed="17"/>
      <name val="Calibri"/>
      <family val="2"/>
    </font>
    <font>
      <b/>
      <sz val="11"/>
      <color indexed="52"/>
      <name val="Calibri"/>
      <family val="2"/>
    </font>
    <font>
      <sz val="11"/>
      <color indexed="52"/>
      <name val="Calibri"/>
      <family val="2"/>
    </font>
    <font>
      <sz val="10"/>
      <name val="Tahoma"/>
      <family val="2"/>
    </font>
    <font>
      <sz val="11"/>
      <color indexed="62"/>
      <name val="Calibri"/>
      <family val="2"/>
    </font>
    <font>
      <u/>
      <sz val="10"/>
      <color indexed="36"/>
      <name val="Arial"/>
      <family val="2"/>
    </font>
    <font>
      <sz val="11"/>
      <color indexed="20"/>
      <name val="Calibri"/>
      <family val="2"/>
    </font>
    <font>
      <sz val="10"/>
      <name val="Courier"/>
      <family val="3"/>
    </font>
    <font>
      <sz val="11"/>
      <color indexed="60"/>
      <name val="Calibri"/>
      <family val="2"/>
    </font>
    <font>
      <sz val="12"/>
      <name val="Arial"/>
      <family val="2"/>
    </font>
    <font>
      <sz val="11"/>
      <color rgb="FF3F3F3F"/>
      <name val="Calibri"/>
      <family val="2"/>
      <scheme val="minor"/>
    </font>
    <font>
      <sz val="11"/>
      <color indexed="8"/>
      <name val="Verdana"/>
      <family val="2"/>
    </font>
    <font>
      <b/>
      <sz val="10"/>
      <name val="Tahoma"/>
      <family val="2"/>
    </font>
    <font>
      <sz val="11"/>
      <color indexed="10"/>
      <name val="Calibri"/>
      <family val="2"/>
    </font>
    <font>
      <i/>
      <sz val="11"/>
      <color indexed="23"/>
      <name val="Calibri"/>
      <family val="2"/>
    </font>
    <font>
      <sz val="11"/>
      <color rgb="FF7F7F7F"/>
      <name val="Calibri"/>
      <family val="2"/>
      <scheme val="minor"/>
    </font>
    <font>
      <b/>
      <sz val="15"/>
      <color indexed="56"/>
      <name val="Calibri"/>
      <family val="2"/>
    </font>
    <font>
      <sz val="11"/>
      <color theme="3"/>
      <name val="Calibri"/>
      <family val="2"/>
      <scheme val="minor"/>
    </font>
    <font>
      <b/>
      <sz val="18"/>
      <color indexed="56"/>
      <name val="Cambria"/>
      <family val="2"/>
    </font>
    <font>
      <b/>
      <sz val="13"/>
      <color indexed="56"/>
      <name val="Calibri"/>
      <family val="2"/>
    </font>
    <font>
      <sz val="11"/>
      <color theme="3"/>
      <name val="Cambria"/>
      <family val="2"/>
      <scheme val="major"/>
    </font>
    <font>
      <b/>
      <sz val="11"/>
      <color indexed="8"/>
      <name val="Calibri"/>
      <family val="2"/>
    </font>
    <font>
      <b/>
      <sz val="8"/>
      <color rgb="FFFA7D00"/>
      <name val="Calibri"/>
      <family val="2"/>
      <scheme val="minor"/>
    </font>
    <font>
      <sz val="8"/>
      <color rgb="FF3F3F76"/>
      <name val="Calibri"/>
      <family val="2"/>
      <scheme val="minor"/>
    </font>
    <font>
      <sz val="8"/>
      <name val="Calibri"/>
      <family val="2"/>
      <scheme val="minor"/>
    </font>
    <font>
      <sz val="11"/>
      <color theme="1"/>
      <name val="Itau Display"/>
      <family val="2"/>
    </font>
    <font>
      <b/>
      <sz val="16"/>
      <color rgb="FFFF7800"/>
      <name val="Itau Display"/>
      <family val="2"/>
    </font>
    <font>
      <sz val="10"/>
      <color theme="1"/>
      <name val="Itau Display"/>
      <family val="2"/>
    </font>
    <font>
      <b/>
      <sz val="11"/>
      <color theme="1"/>
      <name val="Itau Display"/>
      <family val="2"/>
    </font>
    <font>
      <sz val="11"/>
      <color theme="0" tint="-0.34998626667073579"/>
      <name val="Itau Display"/>
      <family val="2"/>
    </font>
    <font>
      <vertAlign val="superscript"/>
      <sz val="11"/>
      <color theme="1"/>
      <name val="Itau Display"/>
      <family val="2"/>
    </font>
    <font>
      <vertAlign val="subscript"/>
      <sz val="11"/>
      <color theme="1"/>
      <name val="Itau Display"/>
      <family val="2"/>
    </font>
    <font>
      <i/>
      <sz val="10"/>
      <color theme="1"/>
      <name val="Itau Display"/>
      <family val="2"/>
    </font>
    <font>
      <u/>
      <sz val="9"/>
      <color theme="1"/>
      <name val="Itau Display"/>
      <family val="2"/>
    </font>
    <font>
      <sz val="8"/>
      <color theme="0"/>
      <name val="Itau Display"/>
      <family val="2"/>
    </font>
    <font>
      <b/>
      <sz val="8"/>
      <color rgb="FFCC092F"/>
      <name val="Itau Display"/>
      <family val="2"/>
    </font>
    <font>
      <b/>
      <sz val="8"/>
      <color rgb="FF4D4E53"/>
      <name val="Itau Display"/>
      <family val="2"/>
    </font>
    <font>
      <sz val="7"/>
      <color rgb="FF4D4E53"/>
      <name val="Itau Display"/>
      <family val="2"/>
    </font>
    <font>
      <sz val="8"/>
      <color rgb="FF4D4E53"/>
      <name val="Itau Display"/>
      <family val="2"/>
    </font>
    <font>
      <sz val="7"/>
      <name val="Itau Display"/>
      <family val="2"/>
    </font>
    <font>
      <sz val="11"/>
      <color theme="0"/>
      <name val="Itau Display"/>
      <family val="2"/>
    </font>
    <font>
      <b/>
      <sz val="11"/>
      <color theme="0"/>
      <name val="Itau Display"/>
      <family val="2"/>
    </font>
    <font>
      <sz val="10"/>
      <color rgb="FF000000"/>
      <name val="Itau Display"/>
      <family val="2"/>
    </font>
    <font>
      <sz val="10"/>
      <name val="Itau Display"/>
      <family val="2"/>
    </font>
    <font>
      <b/>
      <sz val="8"/>
      <color rgb="FF000000"/>
      <name val="Itau Display"/>
      <family val="2"/>
    </font>
    <font>
      <b/>
      <sz val="10"/>
      <name val="Itau Display"/>
      <family val="2"/>
    </font>
    <font>
      <b/>
      <sz val="10"/>
      <color rgb="FF004990"/>
      <name val="Itau Display"/>
      <family val="2"/>
    </font>
    <font>
      <b/>
      <strike/>
      <sz val="10"/>
      <name val="Itau Display"/>
      <family val="2"/>
    </font>
    <font>
      <vertAlign val="superscript"/>
      <sz val="10"/>
      <name val="Itau Display"/>
      <family val="2"/>
    </font>
    <font>
      <i/>
      <sz val="8"/>
      <name val="Itau Display"/>
      <family val="2"/>
    </font>
    <font>
      <i/>
      <vertAlign val="superscript"/>
      <sz val="8"/>
      <name val="Itau Display"/>
      <family val="2"/>
    </font>
    <font>
      <i/>
      <vertAlign val="subscript"/>
      <sz val="8"/>
      <name val="Itau Display"/>
      <family val="2"/>
    </font>
    <font>
      <sz val="8"/>
      <name val="Itau Display"/>
      <family val="2"/>
    </font>
    <font>
      <vertAlign val="superscript"/>
      <sz val="8"/>
      <name val="Itau Display"/>
      <family val="2"/>
    </font>
    <font>
      <b/>
      <sz val="12"/>
      <color rgb="FFF58025"/>
      <name val="Itau Display"/>
      <family val="2"/>
    </font>
    <font>
      <b/>
      <sz val="12"/>
      <color indexed="53"/>
      <name val="Itau Display"/>
      <family val="2"/>
    </font>
    <font>
      <b/>
      <sz val="11"/>
      <name val="Itau Display"/>
      <family val="2"/>
    </font>
    <font>
      <b/>
      <sz val="11"/>
      <color indexed="9"/>
      <name val="Itau Display"/>
      <family val="2"/>
    </font>
    <font>
      <sz val="11"/>
      <color theme="9" tint="-0.249977111117893"/>
      <name val="Itau Display"/>
      <family val="2"/>
    </font>
    <font>
      <b/>
      <strike/>
      <sz val="11"/>
      <color rgb="FFFF0000"/>
      <name val="Itau Display"/>
      <family val="2"/>
    </font>
    <font>
      <sz val="11"/>
      <name val="Itau Display"/>
      <family val="2"/>
    </font>
    <font>
      <b/>
      <sz val="11"/>
      <color theme="1" tint="0.249977111117893"/>
      <name val="Itau Display"/>
      <family val="2"/>
    </font>
    <font>
      <b/>
      <strike/>
      <sz val="11"/>
      <color theme="1" tint="0.249977111117893"/>
      <name val="Itau Display"/>
      <family val="2"/>
    </font>
    <font>
      <b/>
      <sz val="11"/>
      <color theme="3"/>
      <name val="Itau Display"/>
      <family val="2"/>
    </font>
    <font>
      <sz val="11"/>
      <color theme="1" tint="0.249977111117893"/>
      <name val="Itau Display"/>
      <family val="2"/>
    </font>
    <font>
      <strike/>
      <sz val="11"/>
      <color theme="1" tint="0.249977111117893"/>
      <name val="Itau Display"/>
      <family val="2"/>
    </font>
    <font>
      <b/>
      <i/>
      <strike/>
      <sz val="11"/>
      <color theme="1" tint="0.249977111117893"/>
      <name val="Itau Display"/>
      <family val="2"/>
    </font>
    <font>
      <i/>
      <sz val="10"/>
      <color theme="1" tint="0.249977111117893"/>
      <name val="Itau Display"/>
      <family val="2"/>
    </font>
    <font>
      <i/>
      <strike/>
      <sz val="10"/>
      <color rgb="FFFF0000"/>
      <name val="Itau Display"/>
      <family val="2"/>
    </font>
    <font>
      <i/>
      <sz val="10"/>
      <color indexed="63"/>
      <name val="Itau Display"/>
      <family val="2"/>
    </font>
    <font>
      <i/>
      <sz val="11"/>
      <color indexed="63"/>
      <name val="Itau Display"/>
      <family val="2"/>
    </font>
    <font>
      <i/>
      <strike/>
      <sz val="11"/>
      <color rgb="FFFF0000"/>
      <name val="Itau Display"/>
      <family val="2"/>
    </font>
    <font>
      <i/>
      <sz val="8"/>
      <color theme="1" tint="0.249977111117893"/>
      <name val="Itau Display"/>
      <family val="2"/>
    </font>
    <font>
      <b/>
      <sz val="10"/>
      <color theme="9" tint="-0.249977111117893"/>
      <name val="Itau Display"/>
      <family val="2"/>
    </font>
    <font>
      <b/>
      <i/>
      <sz val="11"/>
      <color indexed="56"/>
      <name val="Itau Display"/>
      <family val="2"/>
    </font>
    <font>
      <b/>
      <sz val="11"/>
      <color indexed="56"/>
      <name val="Itau Display"/>
      <family val="2"/>
    </font>
    <font>
      <b/>
      <sz val="11"/>
      <color theme="9" tint="-0.249977111117893"/>
      <name val="Itau Display"/>
      <family val="2"/>
    </font>
    <font>
      <i/>
      <sz val="9"/>
      <name val="Itau Display"/>
      <family val="2"/>
    </font>
    <font>
      <i/>
      <sz val="11"/>
      <name val="Itau Display"/>
      <family val="2"/>
    </font>
    <font>
      <i/>
      <vertAlign val="superscript"/>
      <sz val="9"/>
      <color theme="1" tint="0.249977111117893"/>
      <name val="Itau Display"/>
      <family val="2"/>
    </font>
    <font>
      <sz val="10"/>
      <color theme="1" tint="0.249977111117893"/>
      <name val="Itau Display"/>
      <family val="2"/>
    </font>
    <font>
      <i/>
      <sz val="11"/>
      <color theme="1" tint="0.249977111117893"/>
      <name val="Itau Display"/>
      <family val="2"/>
    </font>
    <font>
      <i/>
      <sz val="9"/>
      <color theme="1" tint="0.249977111117893"/>
      <name val="Itau Display"/>
      <family val="2"/>
    </font>
    <font>
      <i/>
      <sz val="8"/>
      <color indexed="63"/>
      <name val="Itau Display"/>
      <family val="2"/>
    </font>
    <font>
      <sz val="11"/>
      <color indexed="53"/>
      <name val="Itau Display"/>
      <family val="2"/>
    </font>
    <font>
      <sz val="11"/>
      <color indexed="63"/>
      <name val="Itau Display"/>
      <family val="2"/>
    </font>
    <font>
      <b/>
      <sz val="11"/>
      <color indexed="53"/>
      <name val="Itau Display"/>
      <family val="2"/>
    </font>
    <font>
      <b/>
      <sz val="11"/>
      <color indexed="63"/>
      <name val="Itau Display"/>
      <family val="2"/>
    </font>
    <font>
      <i/>
      <strike/>
      <sz val="9"/>
      <color rgb="FFFF0000"/>
      <name val="Itau Display"/>
      <family val="2"/>
    </font>
    <font>
      <b/>
      <sz val="9"/>
      <name val="Itau Display"/>
      <family val="2"/>
    </font>
    <font>
      <sz val="9"/>
      <name val="Itau Display"/>
      <family val="2"/>
    </font>
    <font>
      <i/>
      <sz val="9"/>
      <color indexed="63"/>
      <name val="Itau Display"/>
      <family val="2"/>
    </font>
    <font>
      <b/>
      <vertAlign val="superscript"/>
      <sz val="11"/>
      <color theme="1" tint="0.249977111117893"/>
      <name val="Itau Display"/>
      <family val="2"/>
    </font>
    <font>
      <i/>
      <vertAlign val="superscript"/>
      <sz val="9"/>
      <color indexed="63"/>
      <name val="Itau Display"/>
      <family val="2"/>
    </font>
    <font>
      <u/>
      <sz val="10"/>
      <color indexed="9"/>
      <name val="Itau Display"/>
      <family val="2"/>
    </font>
    <font>
      <sz val="10"/>
      <color indexed="63"/>
      <name val="Itau Display"/>
      <family val="2"/>
    </font>
    <font>
      <sz val="10"/>
      <color indexed="8"/>
      <name val="Itau Display"/>
      <family val="2"/>
    </font>
    <font>
      <b/>
      <sz val="11"/>
      <color rgb="FF1F497D"/>
      <name val="Itau Display"/>
      <family val="2"/>
    </font>
    <font>
      <b/>
      <vertAlign val="superscript"/>
      <sz val="11"/>
      <color rgb="FF1F497D"/>
      <name val="Itau Display"/>
      <family val="2"/>
    </font>
    <font>
      <b/>
      <sz val="9"/>
      <color theme="0"/>
      <name val="Itau Display"/>
      <family val="2"/>
    </font>
    <font>
      <b/>
      <sz val="10"/>
      <color indexed="9"/>
      <name val="Itau Display"/>
      <family val="2"/>
    </font>
    <font>
      <b/>
      <sz val="9"/>
      <color rgb="FF404040"/>
      <name val="Itau Display"/>
      <family val="2"/>
    </font>
    <font>
      <b/>
      <sz val="9"/>
      <color rgb="FF333333"/>
      <name val="Itau Display"/>
      <family val="2"/>
    </font>
    <font>
      <b/>
      <sz val="9"/>
      <color theme="1" tint="0.249977111117893"/>
      <name val="Itau Display"/>
      <family val="2"/>
    </font>
    <font>
      <sz val="9"/>
      <color rgb="FF404040"/>
      <name val="Itau Display"/>
      <family val="2"/>
    </font>
    <font>
      <sz val="9"/>
      <color rgb="FF333333"/>
      <name val="Itau Display"/>
      <family val="2"/>
    </font>
    <font>
      <sz val="9"/>
      <color theme="1" tint="0.249977111117893"/>
      <name val="Itau Display"/>
      <family val="2"/>
    </font>
    <font>
      <i/>
      <sz val="9"/>
      <color rgb="FF404040"/>
      <name val="Itau Display"/>
      <family val="2"/>
    </font>
    <font>
      <i/>
      <vertAlign val="superscript"/>
      <sz val="9"/>
      <color rgb="FF404040"/>
      <name val="Itau Display"/>
      <family val="2"/>
    </font>
    <font>
      <b/>
      <vertAlign val="superscript"/>
      <sz val="12"/>
      <color rgb="FFF58025"/>
      <name val="Itau Display"/>
      <family val="2"/>
    </font>
    <font>
      <vertAlign val="superscript"/>
      <sz val="9"/>
      <color theme="1" tint="0.249977111117893"/>
      <name val="Itau Display"/>
      <family val="2"/>
    </font>
    <font>
      <u/>
      <sz val="10"/>
      <name val="Itau Display"/>
      <family val="2"/>
    </font>
    <font>
      <b/>
      <sz val="11"/>
      <color rgb="FF333333"/>
      <name val="Itau Display"/>
      <family val="2"/>
    </font>
    <font>
      <b/>
      <vertAlign val="subscript"/>
      <sz val="11"/>
      <color rgb="FF333333"/>
      <name val="Itau Display"/>
      <family val="2"/>
    </font>
    <font>
      <b/>
      <vertAlign val="subscript"/>
      <sz val="12"/>
      <color rgb="FFF58025"/>
      <name val="Itau Display"/>
      <family val="2"/>
    </font>
    <font>
      <b/>
      <vertAlign val="subscript"/>
      <sz val="11"/>
      <color theme="1" tint="0.249977111117893"/>
      <name val="Itau Display"/>
      <family val="2"/>
    </font>
    <font>
      <b/>
      <i/>
      <sz val="11"/>
      <color indexed="63"/>
      <name val="Itau Display"/>
      <family val="2"/>
    </font>
    <font>
      <b/>
      <sz val="11"/>
      <color rgb="FFFF6600"/>
      <name val="Itau Display"/>
      <family val="2"/>
    </font>
    <font>
      <b/>
      <vertAlign val="subscript"/>
      <sz val="11"/>
      <color rgb="FFFF6600"/>
      <name val="Itau Display"/>
      <family val="2"/>
    </font>
    <font>
      <b/>
      <sz val="11"/>
      <color rgb="FFFF0000"/>
      <name val="Itau Display"/>
      <family val="2"/>
    </font>
    <font>
      <i/>
      <sz val="9"/>
      <color theme="1" tint="0.14999847407452621"/>
      <name val="Itau Display"/>
      <family val="2"/>
    </font>
    <font>
      <b/>
      <vertAlign val="subscript"/>
      <sz val="11"/>
      <color indexed="63"/>
      <name val="Itau Display"/>
      <family val="2"/>
    </font>
    <font>
      <vertAlign val="superscript"/>
      <sz val="11"/>
      <color indexed="63"/>
      <name val="Itau Display"/>
      <family val="2"/>
    </font>
    <font>
      <strike/>
      <sz val="11"/>
      <color rgb="FFFF0000"/>
      <name val="Itau Display"/>
      <family val="2"/>
    </font>
    <font>
      <sz val="11"/>
      <color indexed="18"/>
      <name val="Itau Display"/>
      <family val="2"/>
    </font>
    <font>
      <sz val="8"/>
      <color indexed="10"/>
      <name val="Itau Display"/>
      <family val="2"/>
    </font>
    <font>
      <i/>
      <sz val="8"/>
      <color rgb="FF404040"/>
      <name val="Itau Display"/>
      <family val="2"/>
    </font>
    <font>
      <i/>
      <sz val="9"/>
      <color theme="1" tint="0.34998626667073579"/>
      <name val="Itau Display"/>
      <family val="2"/>
    </font>
    <font>
      <b/>
      <sz val="12"/>
      <color rgb="FFFF6600"/>
      <name val="Itau Display"/>
      <family val="2"/>
    </font>
    <font>
      <b/>
      <sz val="11"/>
      <color rgb="FF003366"/>
      <name val="Itau Display"/>
      <family val="2"/>
    </font>
    <font>
      <b/>
      <sz val="11"/>
      <color rgb="FF002060"/>
      <name val="Itau Display"/>
      <family val="2"/>
    </font>
    <font>
      <b/>
      <vertAlign val="superscript"/>
      <sz val="11"/>
      <color rgb="FF003366"/>
      <name val="Itau Display"/>
      <family val="2"/>
    </font>
    <font>
      <b/>
      <vertAlign val="superscript"/>
      <sz val="11"/>
      <color rgb="FFFF6600"/>
      <name val="Itau Display"/>
      <family val="2"/>
    </font>
    <font>
      <i/>
      <sz val="10"/>
      <color rgb="FF000000"/>
      <name val="Itau Display"/>
      <family val="2"/>
    </font>
    <font>
      <i/>
      <vertAlign val="superscript"/>
      <sz val="10"/>
      <color rgb="FF000000"/>
      <name val="Itau Display"/>
      <family val="2"/>
    </font>
    <font>
      <i/>
      <sz val="9"/>
      <color rgb="FF000000"/>
      <name val="Itau Display"/>
      <family val="2"/>
    </font>
    <font>
      <b/>
      <vertAlign val="superscript"/>
      <sz val="11"/>
      <color theme="0"/>
      <name val="Itau Display"/>
      <family val="2"/>
    </font>
    <font>
      <b/>
      <sz val="11"/>
      <color theme="0" tint="-0.14999847407452621"/>
      <name val="Itau Display"/>
      <family val="2"/>
    </font>
    <font>
      <i/>
      <sz val="10"/>
      <name val="Itau Display"/>
      <family val="2"/>
    </font>
    <font>
      <i/>
      <vertAlign val="superscript"/>
      <sz val="10"/>
      <name val="Itau Display"/>
      <family val="2"/>
    </font>
    <font>
      <i/>
      <vertAlign val="subscript"/>
      <sz val="10"/>
      <color rgb="FF000000"/>
      <name val="Itau Display"/>
      <family val="2"/>
    </font>
    <font>
      <b/>
      <i/>
      <sz val="11"/>
      <color rgb="FF003366"/>
      <name val="Itau Display"/>
      <family val="2"/>
    </font>
    <font>
      <sz val="10"/>
      <color rgb="FFFF0000"/>
      <name val="Itau Display"/>
      <family val="2"/>
    </font>
    <font>
      <sz val="11"/>
      <color rgb="FF404040"/>
      <name val="Itau Display"/>
      <family val="2"/>
    </font>
    <font>
      <b/>
      <sz val="12"/>
      <color theme="9" tint="-0.249977111117893"/>
      <name val="Itau Display"/>
      <family val="2"/>
    </font>
    <font>
      <b/>
      <sz val="10"/>
      <color indexed="56"/>
      <name val="Itau Display"/>
      <family val="2"/>
    </font>
    <font>
      <b/>
      <sz val="10"/>
      <color indexed="63"/>
      <name val="Itau Display"/>
      <family val="2"/>
    </font>
    <font>
      <b/>
      <sz val="8"/>
      <name val="Itau Display"/>
      <family val="2"/>
    </font>
    <font>
      <i/>
      <sz val="9"/>
      <color rgb="FFFF0000"/>
      <name val="Itau Display"/>
      <family val="2"/>
    </font>
    <font>
      <b/>
      <sz val="11"/>
      <color rgb="FFF58025"/>
      <name val="Itau Display"/>
      <family val="2"/>
    </font>
    <font>
      <b/>
      <sz val="11"/>
      <color rgb="FF404040"/>
      <name val="Itau Display"/>
      <family val="2"/>
    </font>
    <font>
      <i/>
      <sz val="9"/>
      <color rgb="FF333333"/>
      <name val="Itau Display"/>
      <family val="2"/>
    </font>
    <font>
      <i/>
      <vertAlign val="superscript"/>
      <sz val="9"/>
      <color rgb="FF333333"/>
      <name val="Itau Display"/>
      <family val="2"/>
    </font>
    <font>
      <sz val="8"/>
      <color indexed="63"/>
      <name val="Itau Display"/>
      <family val="2"/>
    </font>
    <font>
      <b/>
      <vertAlign val="superscript"/>
      <sz val="10"/>
      <color rgb="FF003366"/>
      <name val="Itau Display"/>
      <family val="2"/>
    </font>
    <font>
      <b/>
      <vertAlign val="superscript"/>
      <sz val="10"/>
      <color indexed="56"/>
      <name val="Itau Display"/>
      <family val="2"/>
    </font>
    <font>
      <sz val="12"/>
      <color indexed="53"/>
      <name val="Itau Display"/>
      <family val="2"/>
    </font>
    <font>
      <b/>
      <vertAlign val="superscript"/>
      <sz val="11"/>
      <color indexed="56"/>
      <name val="Itau Display"/>
      <family val="2"/>
    </font>
    <font>
      <sz val="10"/>
      <color rgb="FF333333"/>
      <name val="Itau Display"/>
      <family val="2"/>
    </font>
    <font>
      <i/>
      <sz val="8"/>
      <color theme="1"/>
      <name val="Itau Display"/>
      <family val="2"/>
    </font>
    <font>
      <b/>
      <sz val="8"/>
      <color indexed="56"/>
      <name val="Itau Display"/>
      <family val="2"/>
    </font>
    <font>
      <sz val="12"/>
      <color rgb="FF1F497D"/>
      <name val="Itau Display"/>
      <family val="2"/>
    </font>
    <font>
      <vertAlign val="superscript"/>
      <sz val="10"/>
      <color theme="1" tint="0.249977111117893"/>
      <name val="Itau Display"/>
      <family val="2"/>
    </font>
    <font>
      <sz val="12"/>
      <color indexed="8"/>
      <name val="Itau Display"/>
      <family val="2"/>
    </font>
    <font>
      <b/>
      <sz val="12"/>
      <color indexed="56"/>
      <name val="Itau Display"/>
      <family val="2"/>
    </font>
    <font>
      <sz val="11"/>
      <color indexed="8"/>
      <name val="Itau Display"/>
      <family val="2"/>
    </font>
    <font>
      <sz val="9"/>
      <color indexed="8"/>
      <name val="Itau Display"/>
      <family val="2"/>
    </font>
    <font>
      <sz val="9"/>
      <color rgb="FF808080"/>
      <name val="Itau Display"/>
      <family val="2"/>
    </font>
    <font>
      <i/>
      <sz val="8"/>
      <color rgb="FF333333"/>
      <name val="Itau Display"/>
      <family val="2"/>
    </font>
    <font>
      <b/>
      <sz val="8.5"/>
      <color rgb="FF000000"/>
      <name val="Itau Display"/>
      <family val="2"/>
    </font>
    <font>
      <b/>
      <sz val="8.5"/>
      <color rgb="FFFFFFFF"/>
      <name val="Itau Display"/>
      <family val="2"/>
    </font>
    <font>
      <i/>
      <sz val="11"/>
      <color rgb="FF404040"/>
      <name val="Itau Display"/>
      <family val="2"/>
    </font>
    <font>
      <i/>
      <vertAlign val="superscript"/>
      <sz val="9"/>
      <name val="Itau Display"/>
      <family val="2"/>
    </font>
    <font>
      <i/>
      <vertAlign val="superscript"/>
      <sz val="7"/>
      <color rgb="FF404040"/>
      <name val="Itau Display"/>
      <family val="2"/>
    </font>
    <font>
      <b/>
      <sz val="12"/>
      <color theme="0"/>
      <name val="Itau Display"/>
      <family val="2"/>
    </font>
    <font>
      <b/>
      <vertAlign val="subscript"/>
      <sz val="11"/>
      <color rgb="FF003366"/>
      <name val="Itau Display"/>
      <family val="2"/>
    </font>
    <font>
      <b/>
      <vertAlign val="superscript"/>
      <sz val="11"/>
      <color rgb="FFFFFFFF"/>
      <name val="Itau Display"/>
      <family val="2"/>
    </font>
    <font>
      <b/>
      <vertAlign val="superscript"/>
      <sz val="11"/>
      <color indexed="9"/>
      <name val="Itau Display"/>
      <family val="2"/>
    </font>
    <font>
      <b/>
      <vertAlign val="subscript"/>
      <sz val="10"/>
      <color indexed="63"/>
      <name val="Itau Display"/>
      <family val="2"/>
    </font>
    <font>
      <vertAlign val="subscript"/>
      <sz val="11"/>
      <color indexed="63"/>
      <name val="Itau Display"/>
      <family val="2"/>
    </font>
    <font>
      <u/>
      <sz val="11"/>
      <color indexed="63"/>
      <name val="Itau Display"/>
      <family val="2"/>
    </font>
    <font>
      <vertAlign val="subscript"/>
      <sz val="11"/>
      <color theme="1" tint="0.249977111117893"/>
      <name val="Itau Display"/>
      <family val="2"/>
    </font>
    <font>
      <b/>
      <vertAlign val="superscript"/>
      <sz val="11"/>
      <color indexed="63"/>
      <name val="Itau Display"/>
      <family val="2"/>
    </font>
    <font>
      <i/>
      <sz val="9"/>
      <color theme="1" tint="0.24994659260841701"/>
      <name val="Itau Display"/>
      <family val="2"/>
    </font>
    <font>
      <b/>
      <sz val="10"/>
      <color theme="1" tint="0.14999847407452621"/>
      <name val="Itau Display"/>
      <family val="2"/>
    </font>
    <font>
      <sz val="9"/>
      <color theme="1" tint="0.24994659260841701"/>
      <name val="Itau Display"/>
      <family val="2"/>
    </font>
    <font>
      <sz val="11"/>
      <color rgb="FF003399"/>
      <name val="Itau Display"/>
      <family val="2"/>
    </font>
    <font>
      <sz val="10"/>
      <color rgb="FF003399"/>
      <name val="Itau Display"/>
      <family val="2"/>
    </font>
    <font>
      <i/>
      <sz val="10"/>
      <color theme="0" tint="-0.34998626667073579"/>
      <name val="Itau Display"/>
      <family val="2"/>
    </font>
    <font>
      <vertAlign val="subscript"/>
      <sz val="10"/>
      <color indexed="18"/>
      <name val="Itau Display"/>
      <family val="2"/>
    </font>
    <font>
      <sz val="10"/>
      <color indexed="18"/>
      <name val="Itau Display"/>
      <family val="2"/>
    </font>
    <font>
      <b/>
      <sz val="10"/>
      <color theme="0"/>
      <name val="Itau Display"/>
      <family val="2"/>
    </font>
    <font>
      <b/>
      <sz val="9"/>
      <color theme="1"/>
      <name val="Itau Display"/>
      <family val="2"/>
    </font>
    <font>
      <b/>
      <sz val="10"/>
      <color theme="1"/>
      <name val="Itau Display"/>
      <family val="2"/>
    </font>
    <font>
      <b/>
      <sz val="10"/>
      <color rgb="FF000000"/>
      <name val="Itau Display"/>
      <family val="2"/>
    </font>
    <font>
      <b/>
      <i/>
      <sz val="9"/>
      <name val="Itau Display"/>
      <family val="2"/>
    </font>
    <font>
      <b/>
      <sz val="8.5"/>
      <name val="Itau Display"/>
      <family val="2"/>
    </font>
    <font>
      <b/>
      <vertAlign val="superscript"/>
      <sz val="10"/>
      <name val="Itau Display"/>
      <family val="2"/>
    </font>
    <font>
      <b/>
      <vertAlign val="subscript"/>
      <sz val="11"/>
      <color theme="0"/>
      <name val="Itau Display"/>
      <family val="2"/>
    </font>
    <font>
      <b/>
      <vertAlign val="subscript"/>
      <sz val="10"/>
      <name val="Itau Display"/>
      <family val="2"/>
    </font>
    <font>
      <b/>
      <vertAlign val="subscript"/>
      <sz val="10"/>
      <color rgb="FF004990"/>
      <name val="Itau Display"/>
      <family val="2"/>
    </font>
    <font>
      <vertAlign val="subscript"/>
      <sz val="10"/>
      <name val="Itau Display"/>
      <family val="2"/>
    </font>
    <font>
      <sz val="8"/>
      <color theme="1"/>
      <name val="Itau Display"/>
      <family val="2"/>
    </font>
    <font>
      <vertAlign val="superscript"/>
      <sz val="8"/>
      <color theme="1"/>
      <name val="Itau Display"/>
      <family val="2"/>
    </font>
    <font>
      <vertAlign val="subscript"/>
      <sz val="8"/>
      <color theme="1"/>
      <name val="Itau Display"/>
      <family val="2"/>
    </font>
    <font>
      <sz val="10"/>
      <color theme="0"/>
      <name val="Itau Display"/>
      <family val="2"/>
    </font>
    <font>
      <b/>
      <sz val="10"/>
      <color rgb="FFCC092F"/>
      <name val="Itau Display"/>
      <family val="2"/>
    </font>
    <font>
      <sz val="10"/>
      <color rgb="FF4D4E53"/>
      <name val="Itau Display"/>
      <family val="2"/>
    </font>
    <font>
      <u/>
      <sz val="11"/>
      <color theme="10"/>
      <name val="Itau Display"/>
      <family val="2"/>
    </font>
    <font>
      <b/>
      <sz val="10"/>
      <color rgb="FF4D4E53"/>
      <name val="Itau Display"/>
      <family val="2"/>
    </font>
    <font>
      <b/>
      <vertAlign val="subscript"/>
      <sz val="10"/>
      <color theme="1"/>
      <name val="Itau Display"/>
      <family val="2"/>
    </font>
    <font>
      <sz val="12"/>
      <color theme="1"/>
      <name val="Itau Display"/>
      <family val="2"/>
    </font>
    <font>
      <b/>
      <sz val="9"/>
      <color rgb="FF000000"/>
      <name val="Itau Display"/>
      <family val="2"/>
    </font>
    <font>
      <b/>
      <vertAlign val="superscript"/>
      <sz val="10"/>
      <color rgb="FF000000"/>
      <name val="Itau Display"/>
      <family val="2"/>
    </font>
    <font>
      <sz val="9"/>
      <color rgb="FF000000"/>
      <name val="Itau Display"/>
      <family val="2"/>
    </font>
    <font>
      <vertAlign val="superscript"/>
      <sz val="9"/>
      <color rgb="FF000000"/>
      <name val="Itau Display"/>
      <family val="2"/>
    </font>
    <font>
      <sz val="8"/>
      <color rgb="FF000000"/>
      <name val="Itau Display"/>
      <family val="2"/>
    </font>
    <font>
      <b/>
      <sz val="9"/>
      <color indexed="56"/>
      <name val="Itau Display"/>
      <family val="2"/>
    </font>
    <font>
      <vertAlign val="superscript"/>
      <sz val="8"/>
      <color rgb="FF000000"/>
      <name val="Itau Display"/>
      <family val="2"/>
    </font>
    <font>
      <b/>
      <sz val="10"/>
      <color rgb="FF002060"/>
      <name val="Itau Display"/>
      <family val="2"/>
    </font>
    <font>
      <vertAlign val="superscript"/>
      <sz val="10"/>
      <color theme="1"/>
      <name val="Itau Display"/>
      <family val="2"/>
    </font>
    <font>
      <b/>
      <vertAlign val="superscript"/>
      <sz val="10"/>
      <color theme="1"/>
      <name val="Itau Display"/>
      <family val="2"/>
    </font>
    <font>
      <sz val="10"/>
      <color rgb="FFCC092F"/>
      <name val="Itau Display"/>
      <family val="2"/>
    </font>
    <font>
      <b/>
      <vertAlign val="superscript"/>
      <sz val="10"/>
      <color rgb="FF004990"/>
      <name val="Itau Display"/>
      <family val="2"/>
    </font>
    <font>
      <b/>
      <sz val="10"/>
      <color rgb="FFFF6600"/>
      <name val="Itau Display"/>
      <family val="2"/>
    </font>
    <font>
      <sz val="12"/>
      <color rgb="FF000000"/>
      <name val="Itau Display"/>
      <family val="2"/>
    </font>
    <font>
      <b/>
      <sz val="10"/>
      <color rgb="FFE86E0A"/>
      <name val="Itau Display"/>
      <family val="2"/>
    </font>
    <font>
      <b/>
      <sz val="12"/>
      <name val="Itau Display"/>
      <family val="2"/>
    </font>
    <font>
      <sz val="9"/>
      <color theme="1"/>
      <name val="Itau Display"/>
      <family val="2"/>
    </font>
    <font>
      <b/>
      <i/>
      <sz val="11"/>
      <color theme="1" tint="0.249977111117893"/>
      <name val="Itau Display"/>
      <family val="2"/>
    </font>
    <font>
      <b/>
      <sz val="10"/>
      <color indexed="53"/>
      <name val="Itau Display"/>
      <family val="2"/>
    </font>
    <font>
      <b/>
      <sz val="10"/>
      <color rgb="FF003399"/>
      <name val="Itau Display"/>
      <family val="2"/>
    </font>
    <font>
      <b/>
      <sz val="10"/>
      <color theme="4" tint="-0.249977111117893"/>
      <name val="Itau Display"/>
      <family val="2"/>
    </font>
    <font>
      <b/>
      <sz val="10"/>
      <color rgb="FF003366"/>
      <name val="Itau Display"/>
      <family val="2"/>
    </font>
    <font>
      <sz val="10"/>
      <color indexed="55"/>
      <name val="Itau Display"/>
      <family val="2"/>
    </font>
    <font>
      <sz val="10"/>
      <color theme="1"/>
      <name val="Itau Display"/>
      <family val="2"/>
    </font>
    <font>
      <b/>
      <sz val="10"/>
      <color rgb="FF0B5394"/>
      <name val="Itau Display"/>
      <family val="2"/>
    </font>
    <font>
      <sz val="12"/>
      <name val="Itau Display"/>
      <family val="2"/>
    </font>
    <font>
      <sz val="11"/>
      <color theme="1"/>
      <name val="Itau Display"/>
      <family val="2"/>
    </font>
    <font>
      <b/>
      <sz val="18"/>
      <color rgb="FFFF6101"/>
      <name val="Itau Display"/>
      <family val="2"/>
    </font>
    <font>
      <sz val="11"/>
      <color rgb="FFFF0000"/>
      <name val="Itau Display"/>
      <family val="2"/>
    </font>
    <font>
      <b/>
      <sz val="10"/>
      <color rgb="FF000000"/>
      <name val="Itau Display"/>
      <family val="2"/>
    </font>
    <font>
      <b/>
      <vertAlign val="superscript"/>
      <sz val="10"/>
      <color rgb="FF000000"/>
      <name val="Itau Display"/>
      <family val="2"/>
    </font>
    <font>
      <b/>
      <sz val="10"/>
      <color theme="1"/>
      <name val="Itau Display Black"/>
      <family val="2"/>
    </font>
    <font>
      <b/>
      <sz val="10"/>
      <color rgb="FF004990"/>
      <name val="Arial"/>
      <family val="2"/>
    </font>
    <font>
      <vertAlign val="superscript"/>
      <sz val="11"/>
      <name val="Itau Display"/>
      <family val="2"/>
    </font>
    <font>
      <sz val="11"/>
      <color theme="1"/>
      <name val="Itau Display"/>
      <family val="2"/>
    </font>
    <font>
      <sz val="11"/>
      <color rgb="FF000000"/>
      <name val="Arial"/>
      <family val="2"/>
    </font>
    <font>
      <b/>
      <sz val="8"/>
      <color rgb="FFCC092F"/>
      <name val="Itau Display"/>
      <family val="2"/>
    </font>
    <font>
      <sz val="11"/>
      <color theme="1"/>
      <name val="Itau Display"/>
      <family val="2"/>
    </font>
    <font>
      <sz val="10"/>
      <name val="Itau Display"/>
      <family val="2"/>
    </font>
    <font>
      <b/>
      <sz val="10"/>
      <name val="Itau Display"/>
      <family val="2"/>
    </font>
    <font>
      <b/>
      <sz val="10"/>
      <color rgb="FF004990"/>
      <name val="Itau Display"/>
      <family val="2"/>
    </font>
    <font>
      <sz val="10"/>
      <color rgb="FF000000"/>
      <name val="Itau Display"/>
      <family val="2"/>
    </font>
    <font>
      <b/>
      <sz val="10"/>
      <color rgb="FF004990"/>
      <name val="Arial"/>
      <family val="2"/>
    </font>
    <font>
      <sz val="8"/>
      <name val="Itau Display"/>
      <family val="2"/>
    </font>
    <font>
      <sz val="10"/>
      <color theme="1"/>
      <name val="Itau Display"/>
      <family val="2"/>
    </font>
    <font>
      <sz val="8"/>
      <color theme="0"/>
      <name val="Itau Display"/>
      <family val="2"/>
    </font>
    <font>
      <b/>
      <sz val="11"/>
      <color theme="0"/>
      <name val="Itau Display"/>
      <family val="2"/>
    </font>
    <font>
      <b/>
      <sz val="10"/>
      <color theme="1"/>
      <name val="Itau Display"/>
      <family val="2"/>
    </font>
    <font>
      <sz val="10"/>
      <name val="Itau Display"/>
      <family val="2"/>
    </font>
    <font>
      <b/>
      <sz val="10"/>
      <name val="Itau Display"/>
      <family val="2"/>
    </font>
    <font>
      <sz val="11"/>
      <color theme="1"/>
      <name val="Itau Display"/>
      <family val="2"/>
    </font>
    <font>
      <b/>
      <sz val="10"/>
      <color rgb="FF000000"/>
      <name val="Itau Display"/>
      <family val="2"/>
    </font>
    <font>
      <sz val="10"/>
      <color rgb="FF000000"/>
      <name val="Itau Display"/>
      <family val="2"/>
    </font>
    <font>
      <i/>
      <sz val="10"/>
      <color rgb="FF000000"/>
      <name val="Itau Display"/>
      <family val="2"/>
    </font>
    <font>
      <sz val="10"/>
      <color rgb="FF000000"/>
      <name val="Arial"/>
      <family val="2"/>
    </font>
    <font>
      <sz val="9"/>
      <color rgb="FF000000"/>
      <name val="Arial"/>
    </font>
    <font>
      <sz val="10"/>
      <color rgb="FF000000"/>
      <name val="Arial"/>
    </font>
    <font>
      <sz val="10"/>
      <color rgb="FF000000"/>
      <name val="Itau Display"/>
    </font>
    <font>
      <sz val="10"/>
      <color theme="1"/>
      <name val="Itau Display"/>
    </font>
    <font>
      <b/>
      <sz val="10"/>
      <color theme="1"/>
      <name val="Itau Display"/>
    </font>
    <font>
      <b/>
      <sz val="10"/>
      <color rgb="FFCC092F"/>
      <name val="Itau Display"/>
    </font>
    <font>
      <sz val="10"/>
      <color rgb="FF4D4E53"/>
      <name val="Itau Display"/>
    </font>
    <font>
      <b/>
      <sz val="10"/>
      <color rgb="FF4D4E53"/>
      <name val="Itau Display"/>
    </font>
    <font>
      <sz val="11"/>
      <color theme="1"/>
      <name val="Itau Display"/>
    </font>
    <font>
      <b/>
      <sz val="11"/>
      <color theme="0"/>
      <name val="Itau Display"/>
    </font>
    <font>
      <sz val="10"/>
      <name val="Arial"/>
    </font>
    <font>
      <b/>
      <sz val="10"/>
      <name val="Arial"/>
    </font>
    <font>
      <b/>
      <sz val="10"/>
      <color rgb="FF004990"/>
      <name val="Arial"/>
    </font>
    <font>
      <b/>
      <sz val="10"/>
      <color rgb="FF000000"/>
      <name val="Arial"/>
    </font>
    <font>
      <b/>
      <sz val="10"/>
      <name val="Arial"/>
      <family val="2"/>
    </font>
  </fonts>
  <fills count="80">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lightUp">
        <fgColor theme="0" tint="-0.34998626667073579"/>
        <bgColor theme="0" tint="-4.9989318521683403E-2"/>
      </patternFill>
    </fill>
    <fill>
      <patternFill patternType="solid">
        <fgColor rgb="FFF58025"/>
        <bgColor indexed="64"/>
      </patternFill>
    </fill>
    <fill>
      <patternFill patternType="solid">
        <fgColor theme="0"/>
        <bgColor indexed="64"/>
      </patternFill>
    </fill>
    <fill>
      <patternFill patternType="solid">
        <fgColor indexed="23"/>
        <bgColor indexed="64"/>
      </patternFill>
    </fill>
    <fill>
      <patternFill patternType="solid">
        <fgColor indexed="9"/>
        <bgColor indexed="64"/>
      </patternFill>
    </fill>
    <fill>
      <patternFill patternType="solid">
        <fgColor rgb="FFFFFFFF"/>
        <bgColor indexed="64"/>
      </patternFill>
    </fill>
    <fill>
      <patternFill patternType="lightDown">
        <bgColor theme="0" tint="-0.14996795556505021"/>
      </patternFill>
    </fill>
    <fill>
      <patternFill patternType="solid">
        <fgColor rgb="FFF2F2F2"/>
        <bgColor indexed="64"/>
      </patternFill>
    </fill>
    <fill>
      <patternFill patternType="solid">
        <fgColor rgb="FFD9D9D9"/>
        <bgColor indexed="64"/>
      </patternFill>
    </fill>
    <fill>
      <patternFill patternType="solid">
        <fgColor theme="0" tint="-0.499984740745262"/>
        <bgColor indexed="64"/>
      </patternFill>
    </fill>
    <fill>
      <patternFill patternType="solid">
        <fgColor rgb="FFD8D8D8"/>
        <bgColor indexed="64"/>
      </patternFill>
    </fill>
    <fill>
      <patternFill patternType="lightGray">
        <fgColor theme="0" tint="-0.34998626667073579"/>
        <bgColor indexed="65"/>
      </patternFill>
    </fill>
    <fill>
      <patternFill patternType="solid">
        <fgColor rgb="FF808080"/>
        <bgColor indexed="64"/>
      </patternFill>
    </fill>
    <fill>
      <patternFill patternType="lightDown">
        <fgColor theme="0" tint="-0.24994659260841701"/>
        <bgColor indexed="65"/>
      </patternFill>
    </fill>
    <fill>
      <patternFill patternType="solid">
        <fgColor indexed="22"/>
        <bgColor indexed="64"/>
      </patternFill>
    </fill>
    <fill>
      <patternFill patternType="solid">
        <fgColor theme="2" tint="-9.9978637043366805E-2"/>
        <bgColor indexed="64"/>
      </patternFill>
    </fill>
    <fill>
      <patternFill patternType="lightUp">
        <fgColor theme="0" tint="-0.499984740745262"/>
        <bgColor indexed="65"/>
      </patternFill>
    </fill>
    <fill>
      <patternFill patternType="solid">
        <fgColor rgb="FFFF7800"/>
        <bgColor indexed="64"/>
      </patternFill>
    </fill>
    <fill>
      <patternFill patternType="lightUp">
        <fgColor theme="0" tint="-0.499984740745262"/>
        <bgColor auto="1"/>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rgb="FFFFFFFF"/>
      </patternFill>
    </fill>
    <fill>
      <patternFill patternType="solid">
        <fgColor indexed="65"/>
        <bgColor theme="0" tint="-0.499984740745262"/>
      </patternFill>
    </fill>
    <fill>
      <patternFill patternType="lightUp">
        <fgColor theme="0" tint="-4.9989318521683403E-2"/>
        <bgColor rgb="FFCCCCCC"/>
      </patternFill>
    </fill>
    <fill>
      <patternFill patternType="solid">
        <fgColor rgb="FFCCCCCC"/>
      </patternFill>
    </fill>
  </fills>
  <borders count="271">
    <border>
      <left/>
      <right/>
      <top/>
      <bottom/>
      <diagonal/>
    </border>
    <border>
      <left/>
      <right/>
      <top/>
      <bottom style="medium">
        <color rgb="FFF58025"/>
      </bottom>
      <diagonal/>
    </border>
    <border>
      <left/>
      <right/>
      <top/>
      <bottom style="medium">
        <color rgb="FF004990"/>
      </bottom>
      <diagonal/>
    </border>
    <border>
      <left/>
      <right/>
      <top/>
      <bottom style="thin">
        <color theme="1" tint="0.499984740745262"/>
      </bottom>
      <diagonal/>
    </border>
    <border>
      <left style="thin">
        <color theme="1" tint="0.499984740745262"/>
      </left>
      <right/>
      <top/>
      <bottom style="thin">
        <color theme="1" tint="0.499984740745262"/>
      </bottom>
      <diagonal/>
    </border>
    <border>
      <left/>
      <right/>
      <top style="medium">
        <color rgb="FFF58025"/>
      </top>
      <bottom/>
      <diagonal/>
    </border>
    <border>
      <left style="thin">
        <color theme="1" tint="0.499984740745262"/>
      </left>
      <right/>
      <top/>
      <bottom/>
      <diagonal/>
    </border>
    <border>
      <left/>
      <right/>
      <top/>
      <bottom style="thin">
        <color indexed="64"/>
      </bottom>
      <diagonal/>
    </border>
    <border>
      <left/>
      <right/>
      <top style="thin">
        <color indexed="64"/>
      </top>
      <bottom style="medium">
        <color indexed="64"/>
      </bottom>
      <diagonal/>
    </border>
    <border>
      <left/>
      <right/>
      <top style="medium">
        <color rgb="FFF58025"/>
      </top>
      <bottom style="medium">
        <color indexed="64"/>
      </bottom>
      <diagonal/>
    </border>
    <border>
      <left/>
      <right/>
      <top style="dotted">
        <color indexed="22"/>
      </top>
      <bottom/>
      <diagonal/>
    </border>
    <border>
      <left/>
      <right/>
      <top/>
      <bottom style="dotted">
        <color indexed="22"/>
      </bottom>
      <diagonal/>
    </border>
    <border>
      <left style="thin">
        <color indexed="9"/>
      </left>
      <right style="thin">
        <color indexed="9"/>
      </right>
      <top/>
      <bottom/>
      <diagonal/>
    </border>
    <border>
      <left/>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indexed="9"/>
      </left>
      <right style="thin">
        <color theme="0" tint="-0.14999847407452621"/>
      </right>
      <top style="thin">
        <color indexed="9"/>
      </top>
      <bottom style="thin">
        <color indexed="9"/>
      </bottom>
      <diagonal/>
    </border>
    <border>
      <left/>
      <right style="thin">
        <color indexed="9"/>
      </right>
      <top/>
      <bottom/>
      <diagonal/>
    </border>
    <border>
      <left style="thin">
        <color indexed="9"/>
      </left>
      <right style="thin">
        <color indexed="9"/>
      </right>
      <top style="thin">
        <color indexed="9"/>
      </top>
      <bottom/>
      <diagonal/>
    </border>
    <border>
      <left/>
      <right/>
      <top/>
      <bottom style="thin">
        <color theme="1" tint="0.249977111117893"/>
      </bottom>
      <diagonal/>
    </border>
    <border>
      <left/>
      <right/>
      <top style="dotted">
        <color indexed="22"/>
      </top>
      <bottom style="thin">
        <color indexed="64"/>
      </bottom>
      <diagonal/>
    </border>
    <border>
      <left/>
      <right/>
      <top style="thin">
        <color indexed="64"/>
      </top>
      <bottom style="thin">
        <color indexed="64"/>
      </bottom>
      <diagonal/>
    </border>
    <border>
      <left style="thin">
        <color indexed="9"/>
      </left>
      <right/>
      <top/>
      <bottom/>
      <diagonal/>
    </border>
    <border>
      <left/>
      <right/>
      <top/>
      <bottom style="thin">
        <color indexed="9"/>
      </bottom>
      <diagonal/>
    </border>
    <border>
      <left style="thin">
        <color indexed="9"/>
      </left>
      <right/>
      <top/>
      <bottom style="thin">
        <color indexed="9"/>
      </bottom>
      <diagonal/>
    </border>
    <border>
      <left style="thin">
        <color indexed="9"/>
      </left>
      <right style="thin">
        <color theme="0" tint="-0.499984740745262"/>
      </right>
      <top/>
      <bottom style="thin">
        <color indexed="9"/>
      </bottom>
      <diagonal/>
    </border>
    <border>
      <left/>
      <right style="thin">
        <color indexed="9"/>
      </right>
      <top style="dotted">
        <color indexed="22"/>
      </top>
      <bottom/>
      <diagonal/>
    </border>
    <border>
      <left/>
      <right/>
      <top style="dotted">
        <color indexed="22"/>
      </top>
      <bottom style="dotted">
        <color indexed="22"/>
      </bottom>
      <diagonal/>
    </border>
    <border>
      <left/>
      <right style="thin">
        <color indexed="9"/>
      </right>
      <top style="thin">
        <color indexed="9"/>
      </top>
      <bottom style="thin">
        <color indexed="9"/>
      </bottom>
      <diagonal/>
    </border>
    <border>
      <left/>
      <right style="thin">
        <color indexed="9"/>
      </right>
      <top style="thin">
        <color indexed="9"/>
      </top>
      <bottom/>
      <diagonal/>
    </border>
    <border>
      <left style="thin">
        <color indexed="9"/>
      </left>
      <right style="thin">
        <color indexed="9"/>
      </right>
      <top/>
      <bottom style="thin">
        <color indexed="9"/>
      </bottom>
      <diagonal/>
    </border>
    <border>
      <left style="thin">
        <color indexed="9"/>
      </left>
      <right/>
      <top style="thin">
        <color indexed="9"/>
      </top>
      <bottom/>
      <diagonal/>
    </border>
    <border>
      <left/>
      <right/>
      <top style="thin">
        <color indexed="9"/>
      </top>
      <bottom/>
      <diagonal/>
    </border>
    <border>
      <left style="thin">
        <color indexed="9"/>
      </left>
      <right style="thin">
        <color theme="0" tint="-0.14999847407452621"/>
      </right>
      <top style="thin">
        <color indexed="9"/>
      </top>
      <bottom/>
      <diagonal/>
    </border>
    <border>
      <left/>
      <right style="dotted">
        <color theme="0"/>
      </right>
      <top/>
      <bottom/>
      <diagonal/>
    </border>
    <border>
      <left/>
      <right/>
      <top style="dotted">
        <color theme="1" tint="0.499984740745262"/>
      </top>
      <bottom style="dotted">
        <color theme="1" tint="0.499984740745262"/>
      </bottom>
      <diagonal/>
    </border>
    <border>
      <left/>
      <right style="dotted">
        <color theme="0"/>
      </right>
      <top style="dotted">
        <color indexed="22"/>
      </top>
      <bottom style="dotted">
        <color theme="1" tint="0.499984740745262"/>
      </bottom>
      <diagonal/>
    </border>
    <border>
      <left/>
      <right/>
      <top style="dotted">
        <color indexed="22"/>
      </top>
      <bottom style="dotted">
        <color theme="1" tint="0.499984740745262"/>
      </bottom>
      <diagonal/>
    </border>
    <border>
      <left/>
      <right style="dotted">
        <color theme="0"/>
      </right>
      <top/>
      <bottom style="dotted">
        <color indexed="22"/>
      </bottom>
      <diagonal/>
    </border>
    <border>
      <left style="thin">
        <color indexed="9"/>
      </left>
      <right style="dotted">
        <color theme="0"/>
      </right>
      <top style="thin">
        <color indexed="9"/>
      </top>
      <bottom style="thin">
        <color indexed="9"/>
      </bottom>
      <diagonal/>
    </border>
    <border>
      <left/>
      <right style="dotted">
        <color theme="0"/>
      </right>
      <top style="thin">
        <color indexed="9"/>
      </top>
      <bottom style="thin">
        <color indexed="9"/>
      </bottom>
      <diagonal/>
    </border>
    <border>
      <left/>
      <right/>
      <top style="dotted">
        <color theme="0" tint="-0.249977111117893"/>
      </top>
      <bottom/>
      <diagonal/>
    </border>
    <border>
      <left/>
      <right style="medium">
        <color rgb="FFFFFFFF"/>
      </right>
      <top style="dotted">
        <color rgb="FFBFBFBF"/>
      </top>
      <bottom style="dotted">
        <color rgb="FFBFBFBF"/>
      </bottom>
      <diagonal/>
    </border>
    <border>
      <left/>
      <right/>
      <top style="dotted">
        <color rgb="FFBFBFBF"/>
      </top>
      <bottom style="dotted">
        <color rgb="FFBFBFBF"/>
      </bottom>
      <diagonal/>
    </border>
    <border>
      <left style="medium">
        <color rgb="FFFFFFFF"/>
      </left>
      <right/>
      <top style="dotted">
        <color rgb="FFBFBFBF"/>
      </top>
      <bottom style="dotted">
        <color rgb="FFBFBFBF"/>
      </bottom>
      <diagonal/>
    </border>
    <border>
      <left/>
      <right/>
      <top/>
      <bottom style="dotted">
        <color rgb="FFC0C0C0"/>
      </bottom>
      <diagonal/>
    </border>
    <border>
      <left/>
      <right/>
      <top style="dotted">
        <color rgb="FFC0C0C0"/>
      </top>
      <bottom style="dotted">
        <color theme="0" tint="-0.249977111117893"/>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
      <left style="medium">
        <color rgb="FFFFFFFF"/>
      </left>
      <right style="medium">
        <color rgb="FFFFFFFF"/>
      </right>
      <top style="medium">
        <color rgb="FFFFFFFF"/>
      </top>
      <bottom/>
      <diagonal/>
    </border>
    <border>
      <left style="medium">
        <color rgb="FFFFFFFF"/>
      </left>
      <right style="medium">
        <color rgb="FFFFFFFF"/>
      </right>
      <top/>
      <bottom/>
      <diagonal/>
    </border>
    <border>
      <left/>
      <right style="medium">
        <color rgb="FFFFFFFF"/>
      </right>
      <top style="medium">
        <color rgb="FFFFFFFF"/>
      </top>
      <bottom/>
      <diagonal/>
    </border>
    <border>
      <left/>
      <right/>
      <top style="medium">
        <color rgb="FFFFFFFF"/>
      </top>
      <bottom style="medium">
        <color rgb="FFFFFFFF"/>
      </bottom>
      <diagonal/>
    </border>
    <border>
      <left style="medium">
        <color rgb="FFFFFFFF"/>
      </left>
      <right/>
      <top style="medium">
        <color rgb="FFFFFFFF"/>
      </top>
      <bottom style="medium">
        <color rgb="FFFFFFFF"/>
      </bottom>
      <diagonal/>
    </border>
    <border>
      <left/>
      <right/>
      <top style="medium">
        <color rgb="FFFFFFFF"/>
      </top>
      <bottom/>
      <diagonal/>
    </border>
    <border>
      <left style="thin">
        <color theme="0" tint="-0.499984740745262"/>
      </left>
      <right style="thin">
        <color indexed="9"/>
      </right>
      <top/>
      <bottom style="medium">
        <color rgb="FFFFFFFF"/>
      </bottom>
      <diagonal/>
    </border>
    <border>
      <left style="thin">
        <color theme="0" tint="-0.499984740745262"/>
      </left>
      <right/>
      <top/>
      <bottom style="medium">
        <color rgb="FFFFFFFF"/>
      </bottom>
      <diagonal/>
    </border>
    <border>
      <left style="thin">
        <color theme="0"/>
      </left>
      <right style="thin">
        <color theme="0"/>
      </right>
      <top style="thin">
        <color theme="0"/>
      </top>
      <bottom style="thin">
        <color theme="0"/>
      </bottom>
      <diagonal/>
    </border>
    <border>
      <left/>
      <right/>
      <top style="dotted">
        <color theme="0" tint="-0.249977111117893"/>
      </top>
      <bottom style="dotted">
        <color theme="0" tint="-0.249977111117893"/>
      </bottom>
      <diagonal/>
    </border>
    <border>
      <left/>
      <right/>
      <top/>
      <bottom style="dotted">
        <color theme="0" tint="-0.249977111117893"/>
      </bottom>
      <diagonal/>
    </border>
    <border>
      <left/>
      <right/>
      <top style="dotted">
        <color theme="0" tint="-0.24994659260841701"/>
      </top>
      <bottom style="dotted">
        <color theme="0" tint="-0.24994659260841701"/>
      </bottom>
      <diagonal/>
    </border>
    <border>
      <left/>
      <right/>
      <top/>
      <bottom style="thin">
        <color theme="0"/>
      </bottom>
      <diagonal/>
    </border>
    <border>
      <left/>
      <right style="thin">
        <color indexed="9"/>
      </right>
      <top style="thin">
        <color indexed="9"/>
      </top>
      <bottom style="thin">
        <color theme="0"/>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tint="-0.14999847407452621"/>
      </right>
      <top style="thin">
        <color theme="0"/>
      </top>
      <bottom style="thin">
        <color theme="0"/>
      </bottom>
      <diagonal/>
    </border>
    <border>
      <left style="thin">
        <color theme="0"/>
      </left>
      <right/>
      <top style="thin">
        <color theme="0"/>
      </top>
      <bottom/>
      <diagonal/>
    </border>
    <border>
      <left/>
      <right/>
      <top style="thin">
        <color theme="0"/>
      </top>
      <bottom/>
      <diagonal/>
    </border>
    <border>
      <left style="thin">
        <color theme="0" tint="-0.14999847407452621"/>
      </left>
      <right style="thin">
        <color theme="0" tint="-0.14999847407452621"/>
      </right>
      <top style="thin">
        <color theme="0"/>
      </top>
      <bottom style="thin">
        <color indexed="9"/>
      </bottom>
      <diagonal/>
    </border>
    <border>
      <left style="thin">
        <color theme="0"/>
      </left>
      <right style="thin">
        <color theme="0" tint="-0.14999847407452621"/>
      </right>
      <top style="thin">
        <color theme="0"/>
      </top>
      <bottom style="thin">
        <color indexed="9"/>
      </bottom>
      <diagonal/>
    </border>
    <border>
      <left/>
      <right/>
      <top style="dotted">
        <color indexed="22"/>
      </top>
      <bottom style="thin">
        <color theme="0" tint="-0.14999847407452621"/>
      </bottom>
      <diagonal/>
    </border>
    <border>
      <left style="thin">
        <color theme="0" tint="-0.14999847407452621"/>
      </left>
      <right style="thin">
        <color theme="0" tint="-0.14999847407452621"/>
      </right>
      <top style="thin">
        <color theme="0"/>
      </top>
      <bottom style="thin">
        <color theme="0" tint="-0.14999847407452621"/>
      </bottom>
      <diagonal/>
    </border>
    <border>
      <left style="thin">
        <color theme="0" tint="-0.14999847407452621"/>
      </left>
      <right style="thin">
        <color theme="0"/>
      </right>
      <top style="thin">
        <color theme="0"/>
      </top>
      <bottom style="thin">
        <color indexed="9"/>
      </bottom>
      <diagonal/>
    </border>
    <border>
      <left style="thin">
        <color theme="0" tint="-0.14999847407452621"/>
      </left>
      <right/>
      <top style="thin">
        <color theme="0"/>
      </top>
      <bottom style="thin">
        <color indexed="9"/>
      </bottom>
      <diagonal/>
    </border>
    <border>
      <left style="thin">
        <color indexed="9"/>
      </left>
      <right/>
      <top style="thin">
        <color indexed="9"/>
      </top>
      <bottom style="thin">
        <color theme="0"/>
      </bottom>
      <diagonal/>
    </border>
    <border>
      <left/>
      <right/>
      <top style="thin">
        <color indexed="9"/>
      </top>
      <bottom style="thin">
        <color theme="0"/>
      </bottom>
      <diagonal/>
    </border>
    <border>
      <left/>
      <right style="thin">
        <color theme="0" tint="-0.14999847407452621"/>
      </right>
      <top style="thin">
        <color theme="0"/>
      </top>
      <bottom style="thin">
        <color indexed="9"/>
      </bottom>
      <diagonal/>
    </border>
    <border>
      <left style="thin">
        <color indexed="9"/>
      </left>
      <right style="thin">
        <color indexed="9"/>
      </right>
      <top style="thin">
        <color indexed="9"/>
      </top>
      <bottom style="thin">
        <color theme="0"/>
      </bottom>
      <diagonal/>
    </border>
    <border>
      <left style="thin">
        <color theme="0"/>
      </left>
      <right style="thin">
        <color indexed="9"/>
      </right>
      <top style="thin">
        <color indexed="9"/>
      </top>
      <bottom style="thin">
        <color indexed="9"/>
      </bottom>
      <diagonal/>
    </border>
    <border>
      <left style="thin">
        <color theme="0"/>
      </left>
      <right/>
      <top style="thin">
        <color indexed="9"/>
      </top>
      <bottom style="thin">
        <color indexed="9"/>
      </bottom>
      <diagonal/>
    </border>
    <border>
      <left style="thin">
        <color theme="0"/>
      </left>
      <right style="thin">
        <color theme="0"/>
      </right>
      <top style="thin">
        <color indexed="9"/>
      </top>
      <bottom style="thin">
        <color indexed="9"/>
      </bottom>
      <diagonal/>
    </border>
    <border>
      <left style="thin">
        <color indexed="9"/>
      </left>
      <right style="thin">
        <color theme="0"/>
      </right>
      <top style="thin">
        <color indexed="9"/>
      </top>
      <bottom style="thin">
        <color indexed="9"/>
      </bottom>
      <diagonal/>
    </border>
    <border>
      <left style="thin">
        <color theme="0" tint="-0.14999847407452621"/>
      </left>
      <right style="thin">
        <color theme="0" tint="-0.14999847407452621"/>
      </right>
      <top style="thin">
        <color theme="0" tint="-0.14999847407452621"/>
      </top>
      <bottom style="thin">
        <color indexed="9"/>
      </bottom>
      <diagonal/>
    </border>
    <border>
      <left style="thin">
        <color theme="0" tint="-0.14999847407452621"/>
      </left>
      <right style="thin">
        <color theme="0" tint="-0.14999847407452621"/>
      </right>
      <top style="thin">
        <color indexed="9"/>
      </top>
      <bottom style="thin">
        <color indexed="9"/>
      </bottom>
      <diagonal/>
    </border>
    <border>
      <left style="thin">
        <color theme="0" tint="-0.14999847407452621"/>
      </left>
      <right/>
      <top style="thin">
        <color indexed="9"/>
      </top>
      <bottom style="thin">
        <color indexed="9"/>
      </bottom>
      <diagonal/>
    </border>
    <border>
      <left style="thin">
        <color theme="0"/>
      </left>
      <right style="thin">
        <color theme="0" tint="-0.14999847407452621"/>
      </right>
      <top style="thin">
        <color theme="0" tint="-0.14999847407452621"/>
      </top>
      <bottom style="thin">
        <color indexed="9"/>
      </bottom>
      <diagonal/>
    </border>
    <border>
      <left/>
      <right/>
      <top/>
      <bottom style="thin">
        <color theme="0" tint="-0.14999847407452621"/>
      </bottom>
      <diagonal/>
    </border>
    <border>
      <left/>
      <right/>
      <top style="thin">
        <color indexed="9"/>
      </top>
      <bottom style="dotted">
        <color theme="0" tint="-0.249977111117893"/>
      </bottom>
      <diagonal/>
    </border>
    <border>
      <left style="thin">
        <color theme="0"/>
      </left>
      <right style="thin">
        <color theme="0"/>
      </right>
      <top/>
      <bottom/>
      <diagonal/>
    </border>
    <border>
      <left/>
      <right/>
      <top style="thin">
        <color theme="0"/>
      </top>
      <bottom style="dotted">
        <color indexed="22"/>
      </bottom>
      <diagonal/>
    </border>
    <border>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right style="thin">
        <color indexed="9"/>
      </right>
      <top/>
      <bottom style="thin">
        <color theme="0"/>
      </bottom>
      <diagonal/>
    </border>
    <border>
      <left/>
      <right style="thin">
        <color theme="0" tint="-0.499984740745262"/>
      </right>
      <top style="thin">
        <color indexed="9"/>
      </top>
      <bottom/>
      <diagonal/>
    </border>
    <border>
      <left/>
      <right/>
      <top style="dotted">
        <color indexed="22"/>
      </top>
      <bottom style="dotted">
        <color theme="0" tint="-0.249977111117893"/>
      </bottom>
      <diagonal/>
    </border>
    <border>
      <left/>
      <right/>
      <top style="dotted">
        <color indexed="22"/>
      </top>
      <bottom style="thin">
        <color theme="0"/>
      </bottom>
      <diagonal/>
    </border>
    <border>
      <left style="thin">
        <color theme="0"/>
      </left>
      <right style="thin">
        <color theme="0"/>
      </right>
      <top style="thin">
        <color theme="0"/>
      </top>
      <bottom/>
      <diagonal/>
    </border>
    <border>
      <left/>
      <right style="thin">
        <color theme="0"/>
      </right>
      <top/>
      <bottom style="dotted">
        <color indexed="22"/>
      </bottom>
      <diagonal/>
    </border>
    <border>
      <left/>
      <right style="thin">
        <color indexed="9"/>
      </right>
      <top/>
      <bottom style="thin">
        <color indexed="9"/>
      </bottom>
      <diagonal/>
    </border>
    <border>
      <left style="thin">
        <color theme="0"/>
      </left>
      <right/>
      <top/>
      <bottom/>
      <diagonal/>
    </border>
    <border>
      <left style="thin">
        <color theme="0"/>
      </left>
      <right/>
      <top style="thin">
        <color indexed="9"/>
      </top>
      <bottom/>
      <diagonal/>
    </border>
    <border>
      <left style="thin">
        <color indexed="9"/>
      </left>
      <right/>
      <top/>
      <bottom style="thin">
        <color theme="0"/>
      </bottom>
      <diagonal/>
    </border>
    <border>
      <left/>
      <right style="thin">
        <color indexed="9"/>
      </right>
      <top style="thin">
        <color theme="0"/>
      </top>
      <bottom style="thin">
        <color theme="0"/>
      </bottom>
      <diagonal/>
    </border>
    <border>
      <left/>
      <right/>
      <top style="dotted">
        <color theme="0" tint="-0.34998626667073579"/>
      </top>
      <bottom style="dotted">
        <color indexed="22"/>
      </bottom>
      <diagonal/>
    </border>
    <border>
      <left style="thin">
        <color theme="0"/>
      </left>
      <right/>
      <top/>
      <bottom style="dotted">
        <color indexed="22"/>
      </bottom>
      <diagonal/>
    </border>
    <border>
      <left/>
      <right/>
      <top/>
      <bottom style="medium">
        <color theme="9" tint="-0.249977111117893"/>
      </bottom>
      <diagonal/>
    </border>
    <border>
      <left/>
      <right/>
      <top style="medium">
        <color theme="4" tint="-0.249977111117893"/>
      </top>
      <bottom style="medium">
        <color theme="4" tint="-0.249977111117893"/>
      </bottom>
      <diagonal/>
    </border>
    <border>
      <left/>
      <right/>
      <top style="medium">
        <color theme="4" tint="-0.249977111117893"/>
      </top>
      <bottom/>
      <diagonal/>
    </border>
    <border>
      <left/>
      <right/>
      <top/>
      <bottom style="medium">
        <color theme="4" tint="-0.249977111117893"/>
      </bottom>
      <diagonal/>
    </border>
    <border>
      <left/>
      <right/>
      <top style="medium">
        <color theme="4" tint="-0.249977111117893"/>
      </top>
      <bottom style="medium">
        <color rgb="FF004990"/>
      </bottom>
      <diagonal/>
    </border>
    <border>
      <left/>
      <right/>
      <top/>
      <bottom style="medium">
        <color indexed="64"/>
      </bottom>
      <diagonal/>
    </border>
    <border>
      <left/>
      <right/>
      <top style="medium">
        <color indexed="64"/>
      </top>
      <bottom/>
      <diagonal/>
    </border>
    <border>
      <left/>
      <right/>
      <top/>
      <bottom style="medium">
        <color rgb="FFFF7800"/>
      </bottom>
      <diagonal/>
    </border>
    <border>
      <left/>
      <right/>
      <top style="thin">
        <color theme="1" tint="0.499984740745262"/>
      </top>
      <bottom style="medium">
        <color theme="4" tint="-0.249977111117893"/>
      </bottom>
      <diagonal/>
    </border>
    <border>
      <left/>
      <right style="thin">
        <color theme="1" tint="0.499984740745262"/>
      </right>
      <top/>
      <bottom style="medium">
        <color theme="4" tint="-0.249977111117893"/>
      </bottom>
      <diagonal/>
    </border>
    <border>
      <left style="thin">
        <color theme="1" tint="0.499984740745262"/>
      </left>
      <right/>
      <top style="medium">
        <color theme="4" tint="-0.249977111117893"/>
      </top>
      <bottom/>
      <diagonal/>
    </border>
    <border>
      <left/>
      <right/>
      <top/>
      <bottom style="thin">
        <color rgb="FF004990"/>
      </bottom>
      <diagonal/>
    </border>
    <border>
      <left/>
      <right style="thin">
        <color theme="1" tint="0.499984740745262"/>
      </right>
      <top/>
      <bottom/>
      <diagonal/>
    </border>
    <border>
      <left/>
      <right/>
      <top style="medium">
        <color rgb="FF004990"/>
      </top>
      <bottom style="thin">
        <color indexed="64"/>
      </bottom>
      <diagonal/>
    </border>
    <border>
      <left/>
      <right/>
      <top style="thin">
        <color indexed="64"/>
      </top>
      <bottom/>
      <diagonal/>
    </border>
    <border>
      <left/>
      <right style="thin">
        <color theme="1" tint="0.499984740745262"/>
      </right>
      <top style="thin">
        <color theme="1" tint="0.499984740745262"/>
      </top>
      <bottom style="medium">
        <color theme="4" tint="-0.249977111117893"/>
      </bottom>
      <diagonal/>
    </border>
    <border>
      <left style="thin">
        <color theme="1" tint="0.499984740745262"/>
      </left>
      <right/>
      <top/>
      <bottom style="thin">
        <color indexed="64"/>
      </bottom>
      <diagonal/>
    </border>
    <border>
      <left/>
      <right/>
      <top style="medium">
        <color theme="9" tint="-0.249977111117893"/>
      </top>
      <bottom style="thin">
        <color indexed="9"/>
      </bottom>
      <diagonal/>
    </border>
    <border>
      <left style="medium">
        <color theme="0"/>
      </left>
      <right/>
      <top style="thin">
        <color indexed="9"/>
      </top>
      <bottom style="medium">
        <color theme="0"/>
      </bottom>
      <diagonal/>
    </border>
    <border>
      <left/>
      <right style="medium">
        <color theme="0"/>
      </right>
      <top style="thin">
        <color indexed="9"/>
      </top>
      <bottom style="medium">
        <color theme="0"/>
      </bottom>
      <diagonal/>
    </border>
    <border>
      <left/>
      <right/>
      <top style="thin">
        <color indexed="9"/>
      </top>
      <bottom style="medium">
        <color theme="0"/>
      </bottom>
      <diagonal/>
    </border>
    <border>
      <left/>
      <right/>
      <top/>
      <bottom style="thin">
        <color theme="1"/>
      </bottom>
      <diagonal/>
    </border>
    <border>
      <left/>
      <right/>
      <top/>
      <bottom style="medium">
        <color theme="1"/>
      </bottom>
      <diagonal/>
    </border>
    <border>
      <left/>
      <right/>
      <top style="medium">
        <color theme="5"/>
      </top>
      <bottom style="medium">
        <color rgb="FF004990"/>
      </bottom>
      <diagonal/>
    </border>
    <border>
      <left/>
      <right/>
      <top style="medium">
        <color rgb="FF004990"/>
      </top>
      <bottom style="medium">
        <color rgb="FF004990"/>
      </bottom>
      <diagonal/>
    </border>
    <border>
      <left/>
      <right/>
      <top/>
      <bottom style="medium">
        <color rgb="FF002060"/>
      </bottom>
      <diagonal/>
    </border>
    <border>
      <left/>
      <right/>
      <top style="dotted">
        <color indexed="64"/>
      </top>
      <bottom/>
      <diagonal/>
    </border>
    <border>
      <left/>
      <right/>
      <top/>
      <bottom style="thin">
        <color rgb="FFF58025"/>
      </bottom>
      <diagonal/>
    </border>
    <border>
      <left/>
      <right/>
      <top/>
      <bottom style="thin">
        <color rgb="FF1D4080"/>
      </bottom>
      <diagonal/>
    </border>
    <border>
      <left/>
      <right/>
      <top/>
      <bottom style="thin">
        <color rgb="FF073763"/>
      </bottom>
      <diagonal/>
    </border>
    <border>
      <left/>
      <right/>
      <top/>
      <bottom style="thin">
        <color rgb="FF000000"/>
      </bottom>
      <diagonal/>
    </border>
    <border>
      <left/>
      <right/>
      <top/>
      <bottom style="medium">
        <color theme="5"/>
      </bottom>
      <diagonal/>
    </border>
    <border>
      <left/>
      <right/>
      <top style="medium">
        <color theme="5"/>
      </top>
      <bottom/>
      <diagonal/>
    </border>
    <border>
      <left/>
      <right/>
      <top style="thin">
        <color indexed="64"/>
      </top>
      <bottom style="thin">
        <color rgb="FF000000"/>
      </bottom>
      <diagonal/>
    </border>
    <border>
      <left style="thin">
        <color indexed="9"/>
      </left>
      <right/>
      <top/>
      <bottom style="medium">
        <color rgb="FF002060"/>
      </bottom>
      <diagonal/>
    </border>
    <border>
      <left/>
      <right style="thin">
        <color indexed="9"/>
      </right>
      <top/>
      <bottom style="medium">
        <color rgb="FF002060"/>
      </bottom>
      <diagonal/>
    </border>
    <border>
      <left style="thin">
        <color indexed="9"/>
      </left>
      <right/>
      <top style="medium">
        <color rgb="FF002060"/>
      </top>
      <bottom style="thin">
        <color rgb="FF002060"/>
      </bottom>
      <diagonal/>
    </border>
    <border>
      <left/>
      <right style="thin">
        <color indexed="9"/>
      </right>
      <top style="medium">
        <color rgb="FF002060"/>
      </top>
      <bottom style="thin">
        <color rgb="FF002060"/>
      </bottom>
      <diagonal/>
    </border>
    <border>
      <left style="thin">
        <color indexed="9"/>
      </left>
      <right/>
      <top style="thin">
        <color indexed="9"/>
      </top>
      <bottom style="medium">
        <color rgb="FF002060"/>
      </bottom>
      <diagonal/>
    </border>
    <border>
      <left/>
      <right/>
      <top/>
      <bottom style="thin">
        <color rgb="FF00206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style="thin">
        <color theme="1" tint="0.499984740745262"/>
      </top>
      <bottom style="medium">
        <color rgb="FF004990"/>
      </bottom>
      <diagonal/>
    </border>
    <border>
      <left/>
      <right/>
      <top style="thin">
        <color rgb="FF004990"/>
      </top>
      <bottom/>
      <diagonal/>
    </border>
    <border>
      <left/>
      <right/>
      <top style="medium">
        <color theme="9" tint="-0.24994659260841701"/>
      </top>
      <bottom/>
      <diagonal/>
    </border>
    <border>
      <left/>
      <right style="medium">
        <color rgb="FFFFFFFF"/>
      </right>
      <top/>
      <bottom/>
      <diagonal/>
    </border>
    <border>
      <left/>
      <right/>
      <top/>
      <bottom style="medium">
        <color theme="3"/>
      </bottom>
      <diagonal/>
    </border>
    <border>
      <left/>
      <right style="medium">
        <color rgb="FFFFFFFF"/>
      </right>
      <top/>
      <bottom style="medium">
        <color theme="3"/>
      </bottom>
      <diagonal/>
    </border>
    <border>
      <left/>
      <right/>
      <top/>
      <bottom style="medium">
        <color theme="9"/>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medium">
        <color rgb="FFF58025"/>
      </top>
      <bottom style="thin">
        <color rgb="FF1D4080"/>
      </bottom>
      <diagonal/>
    </border>
    <border>
      <left style="thin">
        <color indexed="9"/>
      </left>
      <right/>
      <top style="thin">
        <color rgb="FF002060"/>
      </top>
      <bottom style="medium">
        <color rgb="FF002060"/>
      </bottom>
      <diagonal/>
    </border>
    <border>
      <left/>
      <right/>
      <top style="thin">
        <color rgb="FF002060"/>
      </top>
      <bottom style="medium">
        <color rgb="FF002060"/>
      </bottom>
      <diagonal/>
    </border>
    <border>
      <left style="thin">
        <color rgb="FF000000"/>
      </left>
      <right/>
      <top/>
      <bottom style="thin">
        <color rgb="FF000000"/>
      </bottom>
      <diagonal/>
    </border>
    <border>
      <left/>
      <right style="thin">
        <color indexed="9"/>
      </right>
      <top/>
      <bottom style="medium">
        <color rgb="FFF58025"/>
      </bottom>
      <diagonal/>
    </border>
    <border>
      <left style="thin">
        <color indexed="9"/>
      </left>
      <right/>
      <top/>
      <bottom style="thin">
        <color rgb="FF002060"/>
      </bottom>
      <diagonal/>
    </border>
    <border>
      <left style="thin">
        <color indexed="9"/>
      </left>
      <right/>
      <top style="medium">
        <color rgb="FFF58025"/>
      </top>
      <bottom style="thin">
        <color rgb="FF002060"/>
      </bottom>
      <diagonal/>
    </border>
    <border>
      <left/>
      <right/>
      <top style="medium">
        <color rgb="FFF58025"/>
      </top>
      <bottom style="thin">
        <color rgb="FF002060"/>
      </bottom>
      <diagonal/>
    </border>
    <border>
      <left style="thin">
        <color indexed="9"/>
      </left>
      <right/>
      <top style="medium">
        <color rgb="FFF58025"/>
      </top>
      <bottom style="medium">
        <color rgb="FF002060"/>
      </bottom>
      <diagonal/>
    </border>
    <border>
      <left/>
      <right/>
      <top style="medium">
        <color rgb="FFF58025"/>
      </top>
      <bottom style="medium">
        <color rgb="FF002060"/>
      </bottom>
      <diagonal/>
    </border>
    <border>
      <left style="thin">
        <color theme="0"/>
      </left>
      <right/>
      <top style="medium">
        <color rgb="FFF58025"/>
      </top>
      <bottom style="medium">
        <color rgb="FF002060"/>
      </bottom>
      <diagonal/>
    </border>
    <border>
      <left/>
      <right style="thin">
        <color indexed="9"/>
      </right>
      <top style="medium">
        <color rgb="FFF58025"/>
      </top>
      <bottom style="thin">
        <color indexed="9"/>
      </bottom>
      <diagonal/>
    </border>
    <border>
      <left/>
      <right/>
      <top style="medium">
        <color rgb="FFF58025"/>
      </top>
      <bottom style="thin">
        <color theme="1" tint="0.499984740745262"/>
      </bottom>
      <diagonal/>
    </border>
    <border>
      <left/>
      <right/>
      <top style="medium">
        <color rgb="FFFF7800"/>
      </top>
      <bottom/>
      <diagonal/>
    </border>
    <border>
      <left/>
      <right style="medium">
        <color theme="0"/>
      </right>
      <top style="medium">
        <color rgb="FFFF7800"/>
      </top>
      <bottom style="medium">
        <color theme="0"/>
      </bottom>
      <diagonal/>
    </border>
    <border>
      <left style="medium">
        <color theme="0"/>
      </left>
      <right style="medium">
        <color theme="0"/>
      </right>
      <top style="medium">
        <color rgb="FFFF7800"/>
      </top>
      <bottom style="medium">
        <color theme="0"/>
      </bottom>
      <diagonal/>
    </border>
    <border>
      <left/>
      <right style="medium">
        <color theme="0"/>
      </right>
      <top style="medium">
        <color theme="0"/>
      </top>
      <bottom style="medium">
        <color rgb="FF003399"/>
      </bottom>
      <diagonal/>
    </border>
    <border>
      <left style="medium">
        <color theme="0"/>
      </left>
      <right style="medium">
        <color theme="0"/>
      </right>
      <top style="medium">
        <color theme="0"/>
      </top>
      <bottom style="medium">
        <color rgb="FF003399"/>
      </bottom>
      <diagonal/>
    </border>
    <border>
      <left/>
      <right/>
      <top style="medium">
        <color theme="0"/>
      </top>
      <bottom style="medium">
        <color rgb="FF003399"/>
      </bottom>
      <diagonal/>
    </border>
    <border>
      <left/>
      <right style="medium">
        <color theme="0"/>
      </right>
      <top/>
      <bottom style="medium">
        <color rgb="FF003399"/>
      </bottom>
      <diagonal/>
    </border>
    <border>
      <left style="medium">
        <color theme="0"/>
      </left>
      <right style="medium">
        <color theme="0"/>
      </right>
      <top/>
      <bottom style="medium">
        <color rgb="FF003399"/>
      </bottom>
      <diagonal/>
    </border>
    <border>
      <left/>
      <right/>
      <top style="medium">
        <color rgb="FF003399"/>
      </top>
      <bottom/>
      <diagonal/>
    </border>
    <border>
      <left/>
      <right style="medium">
        <color theme="0"/>
      </right>
      <top style="medium">
        <color rgb="FF003399"/>
      </top>
      <bottom style="medium">
        <color theme="0"/>
      </bottom>
      <diagonal/>
    </border>
    <border>
      <left style="medium">
        <color theme="0"/>
      </left>
      <right style="medium">
        <color theme="0"/>
      </right>
      <top style="medium">
        <color rgb="FF003399"/>
      </top>
      <bottom style="medium">
        <color theme="0"/>
      </bottom>
      <diagonal/>
    </border>
    <border>
      <left/>
      <right/>
      <top/>
      <bottom style="medium">
        <color rgb="FF003399"/>
      </bottom>
      <diagonal/>
    </border>
    <border>
      <left/>
      <right/>
      <top style="medium">
        <color rgb="FFFF7800"/>
      </top>
      <bottom style="medium">
        <color rgb="FF002060"/>
      </bottom>
      <diagonal/>
    </border>
    <border>
      <left/>
      <right/>
      <top style="medium">
        <color rgb="FFFF7800"/>
      </top>
      <bottom style="medium">
        <color rgb="FFFF7800"/>
      </bottom>
      <diagonal/>
    </border>
    <border>
      <left/>
      <right/>
      <top style="medium">
        <color rgb="FFFF7800"/>
      </top>
      <bottom style="medium">
        <color theme="4" tint="-0.249977111117893"/>
      </bottom>
      <diagonal/>
    </border>
    <border>
      <left/>
      <right/>
      <top style="medium">
        <color rgb="FFFF7800"/>
      </top>
      <bottom style="thin">
        <color theme="1" tint="0.499984740745262"/>
      </bottom>
      <diagonal/>
    </border>
    <border>
      <left/>
      <right/>
      <top style="medium">
        <color rgb="FFFF7800"/>
      </top>
      <bottom style="thin">
        <color indexed="9"/>
      </bottom>
      <diagonal/>
    </border>
    <border>
      <left/>
      <right/>
      <top/>
      <bottom style="medium">
        <color rgb="FF1D4080"/>
      </bottom>
      <diagonal/>
    </border>
    <border>
      <left/>
      <right/>
      <top style="medium">
        <color rgb="FF004990"/>
      </top>
      <bottom style="medium">
        <color rgb="FF1D4080"/>
      </bottom>
      <diagonal/>
    </border>
    <border>
      <left/>
      <right/>
      <top style="medium">
        <color rgb="FF1D4080"/>
      </top>
      <bottom style="medium">
        <color rgb="FF1D4080"/>
      </bottom>
      <diagonal/>
    </border>
    <border>
      <left/>
      <right/>
      <top style="medium">
        <color rgb="FF004990"/>
      </top>
      <bottom style="thin">
        <color rgb="FF1D4080"/>
      </bottom>
      <diagonal/>
    </border>
    <border>
      <left/>
      <right/>
      <top style="thin">
        <color rgb="FF1D4080"/>
      </top>
      <bottom style="medium">
        <color rgb="FF1D4080"/>
      </bottom>
      <diagonal/>
    </border>
    <border>
      <left/>
      <right/>
      <top style="medium">
        <color rgb="FF1D4080"/>
      </top>
      <bottom style="medium">
        <color theme="3"/>
      </bottom>
      <diagonal/>
    </border>
    <border>
      <left/>
      <right/>
      <top style="medium">
        <color theme="9" tint="-0.24994659260841701"/>
      </top>
      <bottom style="medium">
        <color rgb="FF1D4080"/>
      </bottom>
      <diagonal/>
    </border>
    <border>
      <left style="medium">
        <color theme="0" tint="-4.9989318521683403E-2"/>
      </left>
      <right/>
      <top style="medium">
        <color rgb="FFFF7800"/>
      </top>
      <bottom style="thin">
        <color theme="1" tint="0.499984740745262"/>
      </bottom>
      <diagonal/>
    </border>
    <border>
      <left/>
      <right style="medium">
        <color theme="0" tint="-4.9989318521683403E-2"/>
      </right>
      <top style="medium">
        <color rgb="FFFF7800"/>
      </top>
      <bottom style="thin">
        <color theme="1" tint="0.499984740745262"/>
      </bottom>
      <diagonal/>
    </border>
    <border>
      <left style="medium">
        <color theme="0" tint="-4.9989318521683403E-2"/>
      </left>
      <right/>
      <top/>
      <bottom style="medium">
        <color rgb="FF004990"/>
      </bottom>
      <diagonal/>
    </border>
    <border>
      <left/>
      <right style="medium">
        <color theme="0" tint="-4.9989318521683403E-2"/>
      </right>
      <top/>
      <bottom style="medium">
        <color rgb="FF004990"/>
      </bottom>
      <diagonal/>
    </border>
    <border>
      <left style="medium">
        <color theme="0" tint="-4.9989318521683403E-2"/>
      </left>
      <right/>
      <top/>
      <bottom style="thin">
        <color rgb="FF1D4080"/>
      </bottom>
      <diagonal/>
    </border>
    <border>
      <left/>
      <right style="medium">
        <color theme="0" tint="-4.9989318521683403E-2"/>
      </right>
      <top style="medium">
        <color rgb="FF004990"/>
      </top>
      <bottom style="thin">
        <color rgb="FF1D4080"/>
      </bottom>
      <diagonal/>
    </border>
    <border>
      <left style="medium">
        <color theme="0" tint="-4.9989318521683403E-2"/>
      </left>
      <right/>
      <top style="thin">
        <color rgb="FF1D4080"/>
      </top>
      <bottom style="medium">
        <color rgb="FF1D4080"/>
      </bottom>
      <diagonal/>
    </border>
    <border>
      <left/>
      <right style="medium">
        <color theme="0" tint="-4.9989318521683403E-2"/>
      </right>
      <top style="thin">
        <color rgb="FF1D4080"/>
      </top>
      <bottom style="medium">
        <color rgb="FF1D4080"/>
      </bottom>
      <diagonal/>
    </border>
    <border>
      <left style="medium">
        <color theme="0" tint="-4.9989318521683403E-2"/>
      </left>
      <right/>
      <top/>
      <bottom/>
      <diagonal/>
    </border>
    <border>
      <left/>
      <right style="medium">
        <color theme="0" tint="-4.9989318521683403E-2"/>
      </right>
      <top/>
      <bottom/>
      <diagonal/>
    </border>
    <border>
      <left style="medium">
        <color theme="0" tint="-4.9989318521683403E-2"/>
      </left>
      <right/>
      <top style="medium">
        <color rgb="FF1D4080"/>
      </top>
      <bottom style="medium">
        <color rgb="FF1D4080"/>
      </bottom>
      <diagonal/>
    </border>
    <border>
      <left/>
      <right style="medium">
        <color theme="0" tint="-4.9989318521683403E-2"/>
      </right>
      <top style="medium">
        <color rgb="FF1D4080"/>
      </top>
      <bottom style="medium">
        <color rgb="FF1D4080"/>
      </bottom>
      <diagonal/>
    </border>
    <border>
      <left style="medium">
        <color theme="0" tint="-4.9989318521683403E-2"/>
      </left>
      <right/>
      <top/>
      <bottom style="medium">
        <color rgb="FF1D4080"/>
      </bottom>
      <diagonal/>
    </border>
    <border>
      <left/>
      <right style="medium">
        <color theme="0" tint="-4.9989318521683403E-2"/>
      </right>
      <top/>
      <bottom style="medium">
        <color rgb="FF1D4080"/>
      </bottom>
      <diagonal/>
    </border>
    <border>
      <left style="medium">
        <color theme="0" tint="-4.9989318521683403E-2"/>
      </left>
      <right/>
      <top style="thin">
        <color theme="1" tint="0.499984740745262"/>
      </top>
      <bottom style="medium">
        <color rgb="FF004990"/>
      </bottom>
      <diagonal/>
    </border>
    <border>
      <left/>
      <right style="medium">
        <color theme="0" tint="-4.9989318521683403E-2"/>
      </right>
      <top/>
      <bottom style="thin">
        <color rgb="FF1D4080"/>
      </bottom>
      <diagonal/>
    </border>
    <border>
      <left/>
      <right/>
      <top style="thin">
        <color rgb="FFE26B0A"/>
      </top>
      <bottom/>
      <diagonal/>
    </border>
    <border>
      <left/>
      <right/>
      <top style="thin">
        <color rgb="FFFFFFFF"/>
      </top>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style="thin">
        <color rgb="FFFFFFFF"/>
      </bottom>
      <diagonal/>
    </border>
    <border>
      <left/>
      <right/>
      <top style="thin">
        <color rgb="FFFFFFFF"/>
      </top>
      <bottom style="medium">
        <color rgb="FF073763"/>
      </bottom>
      <diagonal/>
    </border>
    <border>
      <left style="thin">
        <color rgb="FFFFFFFF"/>
      </left>
      <right/>
      <top style="thin">
        <color rgb="FFFFFFFF"/>
      </top>
      <bottom style="medium">
        <color rgb="FF073763"/>
      </bottom>
      <diagonal/>
    </border>
    <border>
      <left style="thin">
        <color rgb="FFFFFFFF"/>
      </left>
      <right style="thin">
        <color rgb="FFFFFFFF"/>
      </right>
      <top style="thin">
        <color rgb="FFFFFFFF"/>
      </top>
      <bottom style="medium">
        <color rgb="FF073763"/>
      </bottom>
      <diagonal/>
    </border>
    <border>
      <left/>
      <right/>
      <top/>
      <bottom style="medium">
        <color rgb="FF073763"/>
      </bottom>
      <diagonal/>
    </border>
    <border>
      <left/>
      <right/>
      <top style="medium">
        <color rgb="FFFF7800"/>
      </top>
      <bottom style="thin">
        <color rgb="FFFFFFFF"/>
      </bottom>
      <diagonal/>
    </border>
    <border>
      <left/>
      <right/>
      <top/>
      <bottom style="medium">
        <color rgb="FFFF9900"/>
      </bottom>
      <diagonal/>
    </border>
    <border>
      <left/>
      <right/>
      <top style="thin">
        <color rgb="FF000000"/>
      </top>
      <bottom style="medium">
        <color rgb="FF0B5394"/>
      </bottom>
      <diagonal/>
    </border>
    <border>
      <left/>
      <right/>
      <top style="medium">
        <color rgb="FFF58025"/>
      </top>
      <bottom style="medium">
        <color theme="4" tint="-0.249977111117893"/>
      </bottom>
      <diagonal/>
    </border>
    <border>
      <left/>
      <right/>
      <top style="thin">
        <color rgb="FFFFFFFF"/>
      </top>
      <bottom style="thin">
        <color rgb="FFFFFFFF"/>
      </bottom>
      <diagonal/>
    </border>
    <border>
      <left/>
      <right style="thin">
        <color rgb="FFFFFFFF"/>
      </right>
      <top style="thin">
        <color rgb="FFFFFFFF"/>
      </top>
      <bottom style="medium">
        <color rgb="FF073763"/>
      </bottom>
      <diagonal/>
    </border>
    <border>
      <left/>
      <right style="medium">
        <color theme="0"/>
      </right>
      <top style="medium">
        <color theme="0"/>
      </top>
      <bottom/>
      <diagonal/>
    </border>
    <border>
      <left style="medium">
        <color theme="0"/>
      </left>
      <right style="medium">
        <color theme="0"/>
      </right>
      <top style="medium">
        <color theme="0"/>
      </top>
      <bottom/>
      <diagonal/>
    </border>
    <border>
      <left/>
      <right/>
      <top style="medium">
        <color rgb="FFFF7800"/>
      </top>
      <bottom style="thin">
        <color rgb="FF073763"/>
      </bottom>
      <diagonal/>
    </border>
    <border>
      <left/>
      <right/>
      <top style="medium">
        <color rgb="FF1D4080"/>
      </top>
      <bottom/>
      <diagonal/>
    </border>
    <border>
      <left/>
      <right/>
      <top style="medium">
        <color rgb="FFEC7000"/>
      </top>
      <bottom style="medium">
        <color rgb="FF0B5394"/>
      </bottom>
      <diagonal/>
    </border>
    <border>
      <left style="thin">
        <color rgb="FF000000"/>
      </left>
      <right/>
      <top style="medium">
        <color rgb="FFEC7000"/>
      </top>
      <bottom style="medium">
        <color rgb="FF0B5394"/>
      </bottom>
      <diagonal/>
    </border>
    <border>
      <left/>
      <right/>
      <top style="thin">
        <color rgb="FF434343"/>
      </top>
      <bottom style="thin">
        <color rgb="FF000000"/>
      </bottom>
      <diagonal/>
    </border>
    <border>
      <left/>
      <right/>
      <top style="medium">
        <color rgb="FFEC7000"/>
      </top>
      <bottom/>
      <diagonal/>
    </border>
    <border>
      <left/>
      <right style="thin">
        <color theme="1" tint="0.499984740745262"/>
      </right>
      <top style="thin">
        <color indexed="64"/>
      </top>
      <bottom style="medium">
        <color indexed="64"/>
      </bottom>
      <diagonal/>
    </border>
    <border>
      <left/>
      <right/>
      <top style="thin">
        <color rgb="FF002060"/>
      </top>
      <bottom/>
      <diagonal/>
    </border>
    <border>
      <left style="thin">
        <color rgb="FF000000"/>
      </left>
      <right/>
      <top/>
      <bottom/>
      <diagonal/>
    </border>
    <border>
      <left/>
      <right/>
      <top/>
      <bottom style="medium">
        <color rgb="FFEC7000"/>
      </bottom>
      <diagonal/>
    </border>
    <border>
      <left/>
      <right/>
      <top/>
      <bottom style="thin">
        <color rgb="FF0B5394"/>
      </bottom>
      <diagonal/>
    </border>
    <border>
      <left/>
      <right/>
      <top/>
      <bottom style="medium">
        <color rgb="FF0B5394"/>
      </bottom>
      <diagonal/>
    </border>
    <border>
      <left/>
      <right/>
      <top style="medium">
        <color rgb="FF0B5394"/>
      </top>
      <bottom style="medium">
        <color rgb="FF0B5394"/>
      </bottom>
      <diagonal/>
    </border>
    <border>
      <left/>
      <right/>
      <top style="thin">
        <color rgb="FF000000"/>
      </top>
      <bottom style="medium">
        <color rgb="FF000000"/>
      </bottom>
      <diagonal/>
    </border>
    <border>
      <left/>
      <right/>
      <top style="thin">
        <color rgb="FF000000"/>
      </top>
      <bottom/>
      <diagonal/>
    </border>
    <border>
      <left/>
      <right/>
      <top style="medium">
        <color rgb="FF004990"/>
      </top>
      <bottom style="medium">
        <color theme="3"/>
      </bottom>
      <diagonal/>
    </border>
    <border>
      <left/>
      <right style="thin">
        <color rgb="FF000000"/>
      </right>
      <top/>
      <bottom style="medium">
        <color rgb="FF073763"/>
      </bottom>
      <diagonal/>
    </border>
    <border>
      <left/>
      <right style="thin">
        <color rgb="FF000000"/>
      </right>
      <top/>
      <bottom style="thin">
        <color rgb="FF000000"/>
      </bottom>
      <diagonal/>
    </border>
    <border>
      <left/>
      <right/>
      <top/>
      <bottom style="medium">
        <color rgb="FF20124D"/>
      </bottom>
      <diagonal/>
    </border>
    <border>
      <left/>
      <right style="thin">
        <color rgb="FF000000"/>
      </right>
      <top/>
      <bottom style="medium">
        <color rgb="FF20124D"/>
      </bottom>
      <diagonal/>
    </border>
    <border>
      <left/>
      <right style="thin">
        <color rgb="FF000000"/>
      </right>
      <top/>
      <bottom/>
      <diagonal/>
    </border>
    <border>
      <left/>
      <right style="thin">
        <color indexed="64"/>
      </right>
      <top style="medium">
        <color rgb="FF20124D"/>
      </top>
      <bottom/>
      <diagonal/>
    </border>
    <border>
      <left/>
      <right style="thin">
        <color indexed="64"/>
      </right>
      <top/>
      <bottom/>
      <diagonal/>
    </border>
    <border>
      <left/>
      <right style="thin">
        <color indexed="64"/>
      </right>
      <top/>
      <bottom style="thin">
        <color rgb="FF434343"/>
      </bottom>
      <diagonal/>
    </border>
    <border>
      <left/>
      <right/>
      <top/>
      <bottom style="medium">
        <color rgb="FF1C4587"/>
      </bottom>
      <diagonal/>
    </border>
    <border>
      <left/>
      <right style="thin">
        <color rgb="FF000000"/>
      </right>
      <top/>
      <bottom style="medium">
        <color rgb="FF1C4587"/>
      </bottom>
      <diagonal/>
    </border>
    <border>
      <left/>
      <right/>
      <top style="medium">
        <color rgb="FF1C4587"/>
      </top>
      <bottom style="thin">
        <color indexed="64"/>
      </bottom>
      <diagonal/>
    </border>
  </borders>
  <cellStyleXfs count="50607">
    <xf numFmtId="0" fontId="0" fillId="0" borderId="0"/>
    <xf numFmtId="0" fontId="2" fillId="0" borderId="0"/>
    <xf numFmtId="9"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0" fontId="3" fillId="0" borderId="0"/>
    <xf numFmtId="9" fontId="4" fillId="0" borderId="0" applyFont="0" applyFill="0" applyBorder="0" applyAlignment="0" applyProtection="0"/>
    <xf numFmtId="0" fontId="4" fillId="0" borderId="0"/>
    <xf numFmtId="0" fontId="4" fillId="0" borderId="0">
      <alignment vertical="top"/>
    </xf>
    <xf numFmtId="167" fontId="4" fillId="0" borderId="0" applyFont="0" applyFill="0" applyBorder="0" applyAlignment="0" applyProtection="0"/>
    <xf numFmtId="0" fontId="4" fillId="0" borderId="0"/>
    <xf numFmtId="167" fontId="4" fillId="0" borderId="0" applyFont="0" applyFill="0" applyBorder="0" applyAlignment="0" applyProtection="0"/>
    <xf numFmtId="167" fontId="4"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7" fontId="1" fillId="0" borderId="0" applyFont="0" applyFill="0" applyBorder="0" applyAlignment="0" applyProtection="0"/>
    <xf numFmtId="0" fontId="3" fillId="0" borderId="0"/>
    <xf numFmtId="167" fontId="3" fillId="0" borderId="0" applyFont="0" applyFill="0" applyBorder="0" applyAlignment="0" applyProtection="0"/>
    <xf numFmtId="0" fontId="7" fillId="0" borderId="0"/>
    <xf numFmtId="167" fontId="4" fillId="0" borderId="0" applyFont="0" applyFill="0" applyBorder="0" applyAlignment="0" applyProtection="0"/>
    <xf numFmtId="0" fontId="8" fillId="0" borderId="0" applyNumberFormat="0" applyFont="0" applyFill="0" applyBorder="0" applyAlignment="0">
      <alignment wrapText="1"/>
    </xf>
    <xf numFmtId="167" fontId="1" fillId="0" borderId="0" applyFont="0" applyFill="0" applyBorder="0" applyAlignment="0" applyProtection="0"/>
    <xf numFmtId="0" fontId="4" fillId="0" borderId="0"/>
    <xf numFmtId="0" fontId="1" fillId="0" borderId="0"/>
    <xf numFmtId="0" fontId="1" fillId="0" borderId="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9" fontId="4" fillId="0" borderId="0" applyFont="0" applyFill="0" applyBorder="0" applyAlignment="0" applyProtection="0"/>
    <xf numFmtId="0" fontId="1" fillId="0" borderId="0"/>
    <xf numFmtId="0" fontId="1" fillId="0" borderId="0"/>
    <xf numFmtId="0" fontId="1" fillId="0" borderId="0"/>
    <xf numFmtId="0" fontId="1" fillId="0" borderId="0"/>
    <xf numFmtId="0" fontId="4" fillId="0" borderId="0"/>
    <xf numFmtId="0" fontId="1" fillId="0" borderId="0"/>
    <xf numFmtId="167" fontId="4" fillId="0" borderId="0" applyFont="0" applyFill="0" applyBorder="0" applyAlignment="0" applyProtection="0"/>
    <xf numFmtId="0" fontId="1" fillId="0" borderId="0"/>
    <xf numFmtId="167" fontId="4" fillId="0" borderId="0" applyFont="0" applyFill="0" applyBorder="0" applyAlignment="0" applyProtection="0"/>
    <xf numFmtId="167" fontId="4" fillId="0" borderId="0" applyFont="0" applyFill="0" applyBorder="0" applyAlignment="0" applyProtection="0"/>
    <xf numFmtId="0" fontId="1" fillId="0" borderId="0"/>
    <xf numFmtId="0" fontId="4" fillId="0" borderId="0"/>
    <xf numFmtId="0" fontId="1" fillId="0" borderId="0"/>
    <xf numFmtId="0" fontId="1" fillId="0" borderId="0"/>
    <xf numFmtId="167" fontId="1" fillId="0" borderId="0" applyFont="0" applyFill="0" applyBorder="0" applyAlignment="0" applyProtection="0"/>
    <xf numFmtId="0" fontId="4" fillId="0" borderId="0">
      <alignment vertical="top"/>
    </xf>
    <xf numFmtId="0" fontId="4" fillId="0" borderId="0">
      <alignment vertical="top"/>
    </xf>
    <xf numFmtId="0" fontId="4" fillId="0" borderId="0" applyNumberFormat="0" applyBorder="0">
      <alignment vertical="top"/>
    </xf>
    <xf numFmtId="167" fontId="4" fillId="0" borderId="0" applyFont="0" applyFill="0" applyBorder="0" applyAlignment="0" applyProtection="0"/>
    <xf numFmtId="0" fontId="4" fillId="0" borderId="0"/>
    <xf numFmtId="167" fontId="4" fillId="0" borderId="0" applyFont="0" applyFill="0" applyBorder="0" applyAlignment="0" applyProtection="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2" fillId="0" borderId="0"/>
    <xf numFmtId="0" fontId="1" fillId="0" borderId="0"/>
    <xf numFmtId="0" fontId="2" fillId="0" borderId="0"/>
    <xf numFmtId="0" fontId="17" fillId="0" borderId="0"/>
    <xf numFmtId="0" fontId="4" fillId="0" borderId="0"/>
    <xf numFmtId="167" fontId="4" fillId="0" borderId="0" applyFont="0" applyFill="0" applyBorder="0" applyAlignment="0" applyProtection="0"/>
    <xf numFmtId="0" fontId="4" fillId="0" borderId="0">
      <alignment vertical="top"/>
    </xf>
    <xf numFmtId="167" fontId="1" fillId="0" borderId="0" applyFont="0" applyFill="0" applyBorder="0" applyAlignment="0" applyProtection="0"/>
    <xf numFmtId="9" fontId="2" fillId="0" borderId="0" applyFont="0" applyFill="0" applyBorder="0" applyAlignment="0" applyProtection="0"/>
    <xf numFmtId="167" fontId="2" fillId="0" borderId="0" applyFont="0" applyFill="0" applyBorder="0" applyAlignment="0" applyProtection="0"/>
    <xf numFmtId="167" fontId="1" fillId="0" borderId="0" applyFont="0" applyFill="0" applyBorder="0" applyAlignment="0" applyProtection="0"/>
    <xf numFmtId="167" fontId="4" fillId="0" borderId="0" applyFont="0" applyFill="0" applyBorder="0" applyAlignment="0" applyProtection="0"/>
    <xf numFmtId="0" fontId="2" fillId="0" borderId="0"/>
    <xf numFmtId="167" fontId="1" fillId="0" borderId="0" applyFont="0" applyFill="0" applyBorder="0" applyAlignment="0" applyProtection="0"/>
    <xf numFmtId="0" fontId="19" fillId="0" borderId="0" applyNumberFormat="0" applyFill="0" applyBorder="0" applyAlignment="0" applyProtection="0"/>
    <xf numFmtId="0" fontId="4" fillId="0" borderId="0"/>
    <xf numFmtId="0" fontId="1" fillId="0" borderId="0"/>
    <xf numFmtId="9" fontId="1" fillId="0" borderId="0" applyFont="0" applyFill="0" applyBorder="0" applyAlignment="0" applyProtection="0"/>
    <xf numFmtId="167" fontId="4" fillId="0" borderId="0" applyFont="0" applyFill="0" applyBorder="0" applyAlignment="0" applyProtection="0"/>
    <xf numFmtId="167" fontId="1" fillId="0" borderId="0" applyFont="0" applyFill="0" applyBorder="0" applyAlignment="0" applyProtection="0"/>
    <xf numFmtId="167" fontId="2" fillId="0" borderId="0" applyFont="0" applyFill="0" applyBorder="0" applyAlignment="0" applyProtection="0"/>
    <xf numFmtId="0" fontId="2" fillId="0" borderId="0"/>
    <xf numFmtId="167" fontId="1" fillId="0" borderId="0" applyFont="0" applyFill="0" applyBorder="0" applyAlignment="0" applyProtection="0"/>
    <xf numFmtId="167" fontId="1" fillId="0" borderId="0" applyFont="0" applyFill="0" applyBorder="0" applyAlignment="0" applyProtection="0"/>
    <xf numFmtId="0" fontId="4" fillId="0" borderId="0"/>
    <xf numFmtId="0" fontId="30" fillId="0" borderId="0"/>
    <xf numFmtId="167" fontId="2" fillId="0" borderId="0" applyFont="0" applyFill="0" applyBorder="0" applyAlignment="0" applyProtection="0"/>
    <xf numFmtId="167" fontId="1" fillId="0" borderId="0" applyFont="0" applyFill="0" applyBorder="0" applyAlignment="0" applyProtection="0"/>
    <xf numFmtId="0" fontId="4" fillId="0" borderId="0">
      <alignment vertical="top"/>
    </xf>
    <xf numFmtId="0" fontId="15" fillId="0" borderId="0">
      <alignment vertical="top"/>
    </xf>
    <xf numFmtId="0" fontId="15" fillId="0" borderId="0">
      <alignment vertical="top"/>
    </xf>
    <xf numFmtId="0" fontId="4" fillId="0" borderId="0" applyNumberFormat="0" applyBorder="0">
      <alignment vertical="top"/>
    </xf>
    <xf numFmtId="0" fontId="4" fillId="0" borderId="0">
      <alignment vertical="top"/>
    </xf>
    <xf numFmtId="0" fontId="15" fillId="0" borderId="0">
      <alignment vertical="top"/>
    </xf>
    <xf numFmtId="167" fontId="4" fillId="0" borderId="0" applyFont="0" applyFill="0" applyBorder="0" applyAlignment="0" applyProtection="0"/>
    <xf numFmtId="0" fontId="4" fillId="0" borderId="0">
      <alignment vertical="top"/>
    </xf>
    <xf numFmtId="167" fontId="1" fillId="0" borderId="0" applyFont="0" applyFill="0" applyBorder="0" applyAlignment="0" applyProtection="0"/>
    <xf numFmtId="0" fontId="15" fillId="0" borderId="0">
      <alignment vertical="top"/>
    </xf>
    <xf numFmtId="0" fontId="15" fillId="0" borderId="0">
      <alignment vertical="top"/>
    </xf>
    <xf numFmtId="167" fontId="4" fillId="0" borderId="0" applyFont="0" applyFill="0" applyBorder="0" applyAlignment="0" applyProtection="0"/>
    <xf numFmtId="9" fontId="18" fillId="0" borderId="0" applyFont="0" applyFill="0" applyBorder="0" applyAlignment="0" applyProtection="0"/>
    <xf numFmtId="0" fontId="15" fillId="0" borderId="0">
      <alignment vertical="top"/>
    </xf>
    <xf numFmtId="0" fontId="15" fillId="0" borderId="0">
      <alignment vertical="top"/>
    </xf>
    <xf numFmtId="0" fontId="4" fillId="0" borderId="0" applyBorder="0">
      <alignment horizontal="justify"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4" fillId="0" borderId="0"/>
    <xf numFmtId="0" fontId="4" fillId="0" borderId="0"/>
    <xf numFmtId="0" fontId="4" fillId="0" borderId="0"/>
    <xf numFmtId="0" fontId="4" fillId="0" borderId="0"/>
    <xf numFmtId="0" fontId="4" fillId="0" borderId="0"/>
    <xf numFmtId="0" fontId="4" fillId="0" borderId="0">
      <alignment vertical="top"/>
    </xf>
    <xf numFmtId="0" fontId="4" fillId="0" borderId="0">
      <alignment vertical="top"/>
    </xf>
    <xf numFmtId="0" fontId="4" fillId="0" borderId="0" applyNumberFormat="0" applyBorder="0">
      <alignment vertical="top"/>
    </xf>
    <xf numFmtId="0" fontId="4" fillId="0" borderId="0" applyNumberFormat="0" applyBorder="0">
      <alignment vertical="top"/>
    </xf>
    <xf numFmtId="0" fontId="4" fillId="0" borderId="0" applyNumberFormat="0" applyBorder="0">
      <alignment vertical="top"/>
    </xf>
    <xf numFmtId="0" fontId="4" fillId="0" borderId="0" applyNumberFormat="0" applyBorder="0">
      <alignment vertical="top"/>
    </xf>
    <xf numFmtId="0" fontId="4" fillId="0" borderId="0" applyNumberFormat="0" applyBorder="0">
      <alignment vertical="top"/>
    </xf>
    <xf numFmtId="0" fontId="4" fillId="0" borderId="0" applyNumberFormat="0" applyBorder="0">
      <alignment vertical="top"/>
    </xf>
    <xf numFmtId="0" fontId="4" fillId="0" borderId="0" applyNumberFormat="0" applyBorder="0">
      <alignment vertical="top"/>
    </xf>
    <xf numFmtId="0" fontId="4" fillId="0" borderId="0" applyNumberFormat="0" applyBorder="0">
      <alignment vertical="top"/>
    </xf>
    <xf numFmtId="0" fontId="4" fillId="0" borderId="0" applyNumberFormat="0" applyBorder="0">
      <alignment vertical="top"/>
    </xf>
    <xf numFmtId="0" fontId="4" fillId="0" borderId="0" applyNumberFormat="0" applyBorder="0">
      <alignment vertical="top"/>
    </xf>
    <xf numFmtId="0" fontId="4" fillId="0" borderId="0" applyNumberFormat="0" applyBorder="0">
      <alignment vertical="top"/>
    </xf>
    <xf numFmtId="0" fontId="4" fillId="0" borderId="0" applyNumberFormat="0" applyBorder="0">
      <alignment vertical="top"/>
    </xf>
    <xf numFmtId="0" fontId="4" fillId="0" borderId="0">
      <alignment vertical="top"/>
    </xf>
    <xf numFmtId="0" fontId="4" fillId="0" borderId="0" applyNumberFormat="0" applyBorder="0">
      <alignment vertical="top"/>
    </xf>
    <xf numFmtId="0" fontId="4" fillId="0" borderId="0" applyNumberFormat="0" applyBorder="0">
      <alignment vertical="top"/>
    </xf>
    <xf numFmtId="0" fontId="4" fillId="0" borderId="0" applyNumberFormat="0" applyBorder="0">
      <alignment vertical="top"/>
    </xf>
    <xf numFmtId="0" fontId="4" fillId="0" borderId="0" applyNumberFormat="0" applyBorder="0">
      <alignment vertical="top"/>
    </xf>
    <xf numFmtId="0" fontId="4" fillId="0" borderId="0" applyNumberFormat="0" applyBorder="0">
      <alignment vertical="top"/>
    </xf>
    <xf numFmtId="0" fontId="4" fillId="0" borderId="0" applyNumberFormat="0" applyBorder="0">
      <alignment vertical="top"/>
    </xf>
    <xf numFmtId="0" fontId="4" fillId="0" borderId="0" applyNumberFormat="0" applyBorder="0">
      <alignment vertical="top"/>
    </xf>
    <xf numFmtId="0" fontId="4" fillId="0" borderId="0"/>
    <xf numFmtId="0" fontId="4" fillId="0" borderId="0"/>
    <xf numFmtId="0" fontId="4" fillId="0" borderId="0"/>
    <xf numFmtId="0" fontId="4"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18" fillId="0" borderId="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4" fillId="0" borderId="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4"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top"/>
    </xf>
    <xf numFmtId="0" fontId="4" fillId="0" borderId="0"/>
    <xf numFmtId="0" fontId="1"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4" fillId="0" borderId="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4" fillId="0" borderId="0">
      <alignment vertical="top"/>
    </xf>
    <xf numFmtId="0" fontId="4" fillId="0" borderId="0">
      <alignment vertical="top"/>
    </xf>
    <xf numFmtId="0" fontId="15" fillId="0" borderId="0">
      <alignment vertical="top"/>
    </xf>
    <xf numFmtId="0" fontId="4" fillId="0" borderId="0">
      <alignment vertical="top"/>
    </xf>
    <xf numFmtId="179" fontId="4" fillId="0" borderId="0" applyFont="0" applyFill="0" applyBorder="0" applyAlignment="0" applyProtection="0"/>
    <xf numFmtId="0" fontId="15" fillId="0" borderId="0">
      <alignment vertical="top"/>
    </xf>
    <xf numFmtId="0" fontId="15" fillId="0" borderId="0">
      <alignment vertical="top"/>
    </xf>
    <xf numFmtId="0" fontId="4" fillId="0" borderId="0"/>
    <xf numFmtId="14" fontId="33" fillId="0" borderId="0"/>
    <xf numFmtId="167" fontId="33" fillId="0" borderId="0" applyFont="0" applyFill="0" applyBorder="0" applyAlignment="0" applyProtection="0"/>
    <xf numFmtId="0" fontId="1" fillId="0" borderId="0"/>
    <xf numFmtId="167" fontId="1" fillId="0" borderId="0" applyFont="0" applyFill="0" applyBorder="0" applyAlignment="0" applyProtection="0"/>
    <xf numFmtId="167" fontId="4" fillId="0" borderId="0" applyFont="0" applyFill="0" applyBorder="0" applyAlignment="0" applyProtection="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Border="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top"/>
    </xf>
    <xf numFmtId="0" fontId="4" fillId="0" borderId="0">
      <alignment vertical="top"/>
    </xf>
    <xf numFmtId="0" fontId="4" fillId="0" borderId="0"/>
    <xf numFmtId="0" fontId="4" fillId="0" borderId="0"/>
    <xf numFmtId="0" fontId="4" fillId="0" borderId="0"/>
    <xf numFmtId="0" fontId="4" fillId="0" borderId="0"/>
    <xf numFmtId="0" fontId="4" fillId="0" borderId="0"/>
    <xf numFmtId="0" fontId="4" fillId="0" borderId="0">
      <alignment vertical="top"/>
    </xf>
    <xf numFmtId="0" fontId="4"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170" fontId="4" fillId="0" borderId="0" applyNumberFormat="0" applyFill="0" applyBorder="0">
      <alignment vertical="top"/>
    </xf>
    <xf numFmtId="0" fontId="4" fillId="0" borderId="0"/>
    <xf numFmtId="0" fontId="38"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xf numFmtId="0" fontId="4" fillId="0" borderId="0"/>
    <xf numFmtId="0" fontId="4" fillId="0" borderId="0"/>
    <xf numFmtId="0" fontId="4" fillId="0" borderId="0"/>
    <xf numFmtId="0" fontId="4"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xf numFmtId="170" fontId="4" fillId="0" borderId="0" applyNumberFormat="0" applyFill="0" applyBorder="0">
      <alignment vertical="top"/>
    </xf>
    <xf numFmtId="0" fontId="4" fillId="0" borderId="0"/>
    <xf numFmtId="0" fontId="4" fillId="0" borderId="0">
      <alignment vertical="top"/>
    </xf>
    <xf numFmtId="0" fontId="4"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4" fillId="0" borderId="0">
      <alignment vertical="top"/>
    </xf>
    <xf numFmtId="0" fontId="4" fillId="0" borderId="0"/>
    <xf numFmtId="0" fontId="4" fillId="0" borderId="0"/>
    <xf numFmtId="0" fontId="4" fillId="0" borderId="0"/>
    <xf numFmtId="0" fontId="4" fillId="0" borderId="0"/>
    <xf numFmtId="0" fontId="15" fillId="0" borderId="0">
      <alignment vertical="top"/>
    </xf>
    <xf numFmtId="0" fontId="4" fillId="0" borderId="0"/>
    <xf numFmtId="167" fontId="1" fillId="0" borderId="0" applyFont="0" applyFill="0" applyBorder="0" applyAlignment="0" applyProtection="0"/>
    <xf numFmtId="167" fontId="36"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7" fontId="1" fillId="0" borderId="0" applyFont="0" applyFill="0" applyBorder="0" applyAlignment="0" applyProtection="0"/>
    <xf numFmtId="167" fontId="1" fillId="0" borderId="0" applyFont="0" applyFill="0" applyBorder="0" applyAlignment="0" applyProtection="0"/>
    <xf numFmtId="0" fontId="35" fillId="0" borderId="0"/>
    <xf numFmtId="180" fontId="4" fillId="0" borderId="0" applyFont="0" applyFill="0" applyBorder="0" applyAlignment="0" applyProtection="0"/>
    <xf numFmtId="166" fontId="1" fillId="0" borderId="0" applyFont="0" applyFill="0" applyBorder="0" applyAlignment="0" applyProtection="0"/>
    <xf numFmtId="0" fontId="63" fillId="26" borderId="160" applyNumberFormat="0" applyAlignment="0" applyProtection="0"/>
    <xf numFmtId="167" fontId="1" fillId="0" borderId="0" applyFont="0" applyFill="0" applyBorder="0" applyAlignment="0" applyProtection="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top"/>
    </xf>
    <xf numFmtId="0" fontId="4" fillId="0" borderId="0"/>
    <xf numFmtId="0" fontId="4" fillId="0" borderId="0">
      <alignment vertical="top"/>
    </xf>
    <xf numFmtId="0" fontId="4" fillId="0" borderId="0">
      <alignment vertical="top"/>
    </xf>
    <xf numFmtId="0" fontId="4" fillId="0" borderId="0">
      <alignment vertical="top"/>
    </xf>
    <xf numFmtId="0" fontId="4" fillId="0" borderId="0"/>
    <xf numFmtId="0" fontId="4"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xf numFmtId="0" fontId="4" fillId="0" borderId="0"/>
    <xf numFmtId="0" fontId="4" fillId="0" borderId="0"/>
    <xf numFmtId="0" fontId="4" fillId="0" borderId="0"/>
    <xf numFmtId="0" fontId="4" fillId="0" borderId="0">
      <alignment vertical="top"/>
    </xf>
    <xf numFmtId="0" fontId="4"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9" fontId="36" fillId="0" borderId="0" applyFont="0" applyFill="0" applyBorder="0" applyAlignment="0" applyProtection="0"/>
    <xf numFmtId="0" fontId="36" fillId="0" borderId="0"/>
    <xf numFmtId="0" fontId="36" fillId="0" borderId="0"/>
    <xf numFmtId="0" fontId="36" fillId="0" borderId="0"/>
    <xf numFmtId="0" fontId="36" fillId="0" borderId="0"/>
    <xf numFmtId="0" fontId="18" fillId="0" borderId="0"/>
    <xf numFmtId="0" fontId="4" fillId="0" borderId="0"/>
    <xf numFmtId="0" fontId="1" fillId="0" borderId="0"/>
    <xf numFmtId="167" fontId="1" fillId="0" borderId="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4" fillId="0" borderId="0"/>
    <xf numFmtId="0" fontId="4" fillId="0" borderId="0"/>
    <xf numFmtId="0" fontId="4" fillId="0" borderId="0"/>
    <xf numFmtId="0" fontId="4" fillId="0" borderId="0"/>
    <xf numFmtId="0" fontId="4"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Border="0" applyAlignment="0" applyProtection="0"/>
    <xf numFmtId="0" fontId="4" fillId="0" borderId="0" applyNumberFormat="0" applyBorder="0" applyAlignment="0" applyProtection="0"/>
    <xf numFmtId="0" fontId="4" fillId="0" borderId="0" applyNumberFormat="0" applyBorder="0" applyAlignment="0" applyProtection="0"/>
    <xf numFmtId="0" fontId="4" fillId="0" borderId="0" applyNumberFormat="0" applyBorder="0" applyAlignment="0" applyProtection="0"/>
    <xf numFmtId="0" fontId="4" fillId="0" borderId="0" applyNumberFormat="0" applyBorder="0" applyAlignment="0" applyProtection="0"/>
    <xf numFmtId="0" fontId="4" fillId="0"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31"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31"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31"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31"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31"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31"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31"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31"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31"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31"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31"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31"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31"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31"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31"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31"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31"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31"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31"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31"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31"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31"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31"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31"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31"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31"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4" fillId="0"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31"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31"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31"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31"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31"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31"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3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3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3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3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3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3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3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3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3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3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3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3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3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3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3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3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3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3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3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3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3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3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3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3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3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3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4" fillId="0"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3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3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3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3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3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3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4" fillId="0"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43"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43"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43"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43"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43"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43"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43"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43"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43"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43"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43"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43"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43"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43"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43"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43"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43"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43"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43"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43"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43"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43"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43"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43"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43"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43"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4" fillId="0"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43"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43"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43"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43"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43"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43"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4" fillId="0"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4" fillId="0"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4" fillId="0" borderId="0"/>
    <xf numFmtId="0" fontId="4" fillId="0" borderId="0" applyNumberFormat="0" applyBorder="0" applyAlignment="0" applyProtection="0"/>
    <xf numFmtId="0" fontId="4" fillId="0" borderId="0" applyNumberFormat="0" applyBorder="0" applyAlignment="0" applyProtection="0"/>
    <xf numFmtId="0" fontId="4" fillId="0" borderId="0" applyNumberFormat="0" applyBorder="0" applyAlignment="0" applyProtection="0"/>
    <xf numFmtId="0" fontId="4" fillId="0" borderId="0" applyNumberFormat="0" applyBorder="0" applyAlignment="0" applyProtection="0"/>
    <xf numFmtId="0" fontId="4" fillId="0" borderId="0" applyNumberFormat="0" applyBorder="0" applyAlignment="0" applyProtection="0"/>
    <xf numFmtId="0" fontId="4" fillId="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4" fillId="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4" fillId="0"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40"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40"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40"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40"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40"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40"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40"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40"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40"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40"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40"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40"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40"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40"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40"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40"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40"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40"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40"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40"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40"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40"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40"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40"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40"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40"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4" fillId="0"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40"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40"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40"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40"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40"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40"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4" fillId="0" borderId="0">
      <alignment vertical="top"/>
    </xf>
    <xf numFmtId="0" fontId="12"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0" borderId="0" applyNumberFormat="0" applyFill="0" applyBorder="0" applyAlignment="0" applyProtection="0"/>
    <xf numFmtId="0" fontId="1" fillId="44" borderId="0" applyNumberFormat="0" applyBorder="0" applyAlignment="0" applyProtection="0"/>
    <xf numFmtId="0" fontId="4" fillId="0" borderId="0">
      <alignment vertical="top"/>
    </xf>
    <xf numFmtId="0" fontId="1" fillId="44" borderId="0" applyNumberFormat="0" applyBorder="0" applyAlignment="0" applyProtection="0"/>
    <xf numFmtId="0" fontId="1" fillId="0" borderId="0" applyNumberFormat="0" applyBorder="0" applyAlignment="0" applyProtection="0"/>
    <xf numFmtId="0" fontId="4" fillId="0" borderId="0">
      <alignment vertical="top"/>
    </xf>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0" borderId="0" applyNumberFormat="0" applyFill="0" applyBorder="0" applyAlignment="0" applyProtection="0"/>
    <xf numFmtId="0" fontId="1" fillId="44" borderId="0" applyNumberFormat="0" applyBorder="0" applyAlignment="0" applyProtection="0"/>
    <xf numFmtId="0" fontId="4" fillId="0" borderId="0">
      <alignment vertical="top"/>
    </xf>
    <xf numFmtId="0" fontId="1" fillId="44" borderId="0" applyNumberFormat="0" applyBorder="0" applyAlignment="0" applyProtection="0"/>
    <xf numFmtId="0" fontId="1" fillId="0" borderId="0" applyNumberFormat="0" applyBorder="0" applyAlignment="0" applyProtection="0"/>
    <xf numFmtId="0" fontId="4" fillId="0" borderId="0">
      <alignment vertical="top"/>
    </xf>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0" borderId="0" applyNumberFormat="0" applyFill="0" applyBorder="0" applyAlignment="0" applyProtection="0"/>
    <xf numFmtId="0" fontId="1" fillId="44" borderId="0" applyNumberFormat="0" applyBorder="0" applyAlignment="0" applyProtection="0"/>
    <xf numFmtId="0" fontId="4" fillId="0" borderId="0">
      <alignment vertical="top"/>
    </xf>
    <xf numFmtId="0" fontId="1" fillId="44" borderId="0" applyNumberFormat="0" applyBorder="0" applyAlignment="0" applyProtection="0"/>
    <xf numFmtId="0" fontId="1" fillId="0" borderId="0" applyNumberFormat="0" applyBorder="0" applyAlignment="0" applyProtection="0"/>
    <xf numFmtId="0" fontId="4" fillId="0" borderId="0">
      <alignment vertical="top"/>
    </xf>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0" borderId="0" applyNumberFormat="0" applyFill="0" applyBorder="0" applyAlignment="0" applyProtection="0"/>
    <xf numFmtId="0" fontId="1" fillId="44" borderId="0" applyNumberFormat="0" applyBorder="0" applyAlignment="0" applyProtection="0"/>
    <xf numFmtId="0" fontId="4" fillId="0" borderId="0">
      <alignment vertical="top"/>
    </xf>
    <xf numFmtId="0" fontId="1" fillId="44" borderId="0" applyNumberFormat="0" applyBorder="0" applyAlignment="0" applyProtection="0"/>
    <xf numFmtId="0" fontId="1" fillId="0" borderId="0" applyNumberFormat="0" applyBorder="0" applyAlignment="0" applyProtection="0"/>
    <xf numFmtId="0" fontId="4" fillId="0" borderId="0">
      <alignment vertical="top"/>
    </xf>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0" borderId="0" applyNumberFormat="0" applyFill="0" applyBorder="0" applyAlignment="0" applyProtection="0"/>
    <xf numFmtId="0" fontId="1" fillId="44" borderId="0" applyNumberFormat="0" applyBorder="0" applyAlignment="0" applyProtection="0"/>
    <xf numFmtId="0" fontId="4" fillId="0" borderId="0">
      <alignment vertical="top"/>
    </xf>
    <xf numFmtId="0" fontId="1" fillId="44" borderId="0" applyNumberFormat="0" applyBorder="0" applyAlignment="0" applyProtection="0"/>
    <xf numFmtId="0" fontId="1" fillId="0" borderId="0" applyNumberFormat="0" applyBorder="0" applyAlignment="0" applyProtection="0"/>
    <xf numFmtId="0" fontId="4" fillId="0" borderId="0">
      <alignment vertical="top"/>
    </xf>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0" borderId="0" applyNumberFormat="0" applyFill="0" applyBorder="0" applyAlignment="0" applyProtection="0"/>
    <xf numFmtId="0" fontId="1" fillId="44" borderId="0" applyNumberFormat="0" applyBorder="0" applyAlignment="0" applyProtection="0"/>
    <xf numFmtId="0" fontId="4" fillId="0" borderId="0">
      <alignment vertical="top"/>
    </xf>
    <xf numFmtId="0" fontId="1" fillId="44" borderId="0" applyNumberFormat="0" applyBorder="0" applyAlignment="0" applyProtection="0"/>
    <xf numFmtId="0" fontId="1" fillId="0" borderId="0" applyNumberFormat="0" applyBorder="0" applyAlignment="0" applyProtection="0"/>
    <xf numFmtId="0" fontId="4" fillId="0" borderId="0">
      <alignment vertical="top"/>
    </xf>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0" borderId="0" applyNumberFormat="0" applyFill="0" applyBorder="0" applyAlignment="0" applyProtection="0"/>
    <xf numFmtId="0" fontId="1" fillId="44" borderId="0" applyNumberFormat="0" applyBorder="0" applyAlignment="0" applyProtection="0"/>
    <xf numFmtId="0" fontId="4" fillId="0" borderId="0">
      <alignment vertical="top"/>
    </xf>
    <xf numFmtId="0" fontId="1" fillId="44" borderId="0" applyNumberFormat="0" applyBorder="0" applyAlignment="0" applyProtection="0"/>
    <xf numFmtId="0" fontId="1" fillId="0" borderId="0" applyNumberFormat="0" applyBorder="0" applyAlignment="0" applyProtection="0"/>
    <xf numFmtId="0" fontId="4" fillId="0" borderId="0">
      <alignment vertical="top"/>
    </xf>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0" borderId="0" applyNumberFormat="0" applyFill="0" applyBorder="0" applyAlignment="0" applyProtection="0"/>
    <xf numFmtId="0" fontId="1" fillId="44" borderId="0" applyNumberFormat="0" applyBorder="0" applyAlignment="0" applyProtection="0"/>
    <xf numFmtId="0" fontId="4" fillId="0" borderId="0">
      <alignment vertical="top"/>
    </xf>
    <xf numFmtId="0" fontId="1" fillId="44" borderId="0" applyNumberFormat="0" applyBorder="0" applyAlignment="0" applyProtection="0"/>
    <xf numFmtId="0" fontId="1" fillId="0" borderId="0" applyNumberFormat="0" applyBorder="0" applyAlignment="0" applyProtection="0"/>
    <xf numFmtId="0" fontId="4" fillId="0" borderId="0">
      <alignment vertical="top"/>
    </xf>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0" borderId="0" applyNumberFormat="0" applyFill="0" applyBorder="0" applyAlignment="0" applyProtection="0"/>
    <xf numFmtId="0" fontId="1" fillId="44" borderId="0" applyNumberFormat="0" applyBorder="0" applyAlignment="0" applyProtection="0"/>
    <xf numFmtId="0" fontId="4" fillId="0" borderId="0">
      <alignment vertical="top"/>
    </xf>
    <xf numFmtId="0" fontId="1" fillId="44" borderId="0" applyNumberFormat="0" applyBorder="0" applyAlignment="0" applyProtection="0"/>
    <xf numFmtId="0" fontId="1" fillId="0" borderId="0" applyNumberFormat="0" applyBorder="0" applyAlignment="0" applyProtection="0"/>
    <xf numFmtId="0" fontId="4" fillId="0" borderId="0">
      <alignment vertical="top"/>
    </xf>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0" borderId="0" applyNumberFormat="0" applyFill="0" applyBorder="0" applyAlignment="0" applyProtection="0"/>
    <xf numFmtId="0" fontId="1" fillId="44" borderId="0" applyNumberFormat="0" applyBorder="0" applyAlignment="0" applyProtection="0"/>
    <xf numFmtId="0" fontId="4" fillId="0" borderId="0">
      <alignment vertical="top"/>
    </xf>
    <xf numFmtId="0" fontId="1" fillId="44" borderId="0" applyNumberFormat="0" applyBorder="0" applyAlignment="0" applyProtection="0"/>
    <xf numFmtId="0" fontId="1" fillId="0" borderId="0" applyNumberFormat="0" applyBorder="0" applyAlignment="0" applyProtection="0"/>
    <xf numFmtId="0" fontId="4" fillId="0" borderId="0">
      <alignment vertical="top"/>
    </xf>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0" borderId="0" applyNumberFormat="0" applyFill="0" applyBorder="0" applyAlignment="0" applyProtection="0"/>
    <xf numFmtId="0" fontId="1" fillId="44" borderId="0" applyNumberFormat="0" applyBorder="0" applyAlignment="0" applyProtection="0"/>
    <xf numFmtId="0" fontId="4" fillId="0" borderId="0">
      <alignment vertical="top"/>
    </xf>
    <xf numFmtId="0" fontId="1" fillId="44" borderId="0" applyNumberFormat="0" applyBorder="0" applyAlignment="0" applyProtection="0"/>
    <xf numFmtId="0" fontId="1" fillId="0" borderId="0" applyNumberFormat="0" applyBorder="0" applyAlignment="0" applyProtection="0"/>
    <xf numFmtId="0" fontId="4" fillId="0" borderId="0">
      <alignment vertical="top"/>
    </xf>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0" borderId="0" applyNumberFormat="0" applyFill="0" applyBorder="0" applyAlignment="0" applyProtection="0"/>
    <xf numFmtId="0" fontId="1" fillId="44" borderId="0" applyNumberFormat="0" applyBorder="0" applyAlignment="0" applyProtection="0"/>
    <xf numFmtId="0" fontId="4" fillId="0" borderId="0">
      <alignment vertical="top"/>
    </xf>
    <xf numFmtId="0" fontId="1" fillId="44" borderId="0" applyNumberFormat="0" applyBorder="0" applyAlignment="0" applyProtection="0"/>
    <xf numFmtId="0" fontId="1" fillId="0" borderId="0" applyNumberFormat="0" applyBorder="0" applyAlignment="0" applyProtection="0"/>
    <xf numFmtId="0" fontId="4" fillId="0" borderId="0">
      <alignment vertical="top"/>
    </xf>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0" borderId="0" applyNumberFormat="0" applyFill="0" applyBorder="0" applyAlignment="0" applyProtection="0"/>
    <xf numFmtId="0" fontId="1" fillId="44" borderId="0" applyNumberFormat="0" applyBorder="0" applyAlignment="0" applyProtection="0"/>
    <xf numFmtId="0" fontId="4" fillId="0" borderId="0">
      <alignment vertical="top"/>
    </xf>
    <xf numFmtId="0" fontId="1" fillId="44" borderId="0" applyNumberFormat="0" applyBorder="0" applyAlignment="0" applyProtection="0"/>
    <xf numFmtId="0" fontId="1" fillId="0" borderId="0" applyNumberFormat="0" applyBorder="0" applyAlignment="0" applyProtection="0"/>
    <xf numFmtId="0" fontId="4" fillId="0" borderId="0">
      <alignment vertical="top"/>
    </xf>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0" borderId="0" applyNumberFormat="0" applyFill="0" applyBorder="0" applyAlignment="0" applyProtection="0"/>
    <xf numFmtId="0" fontId="1" fillId="44" borderId="0" applyNumberFormat="0" applyBorder="0" applyAlignment="0" applyProtection="0"/>
    <xf numFmtId="0" fontId="4" fillId="0" borderId="0">
      <alignment vertical="top"/>
    </xf>
    <xf numFmtId="0" fontId="1" fillId="44" borderId="0" applyNumberFormat="0" applyBorder="0" applyAlignment="0" applyProtection="0"/>
    <xf numFmtId="0" fontId="1" fillId="0" borderId="0" applyNumberFormat="0" applyBorder="0" applyAlignment="0" applyProtection="0"/>
    <xf numFmtId="0" fontId="4" fillId="0" borderId="0">
      <alignment vertical="top"/>
    </xf>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0" borderId="0" applyNumberFormat="0" applyFill="0" applyBorder="0" applyAlignment="0" applyProtection="0"/>
    <xf numFmtId="0" fontId="1" fillId="44" borderId="0" applyNumberFormat="0" applyBorder="0" applyAlignment="0" applyProtection="0"/>
    <xf numFmtId="0" fontId="4" fillId="0" borderId="0">
      <alignment vertical="top"/>
    </xf>
    <xf numFmtId="0" fontId="1" fillId="44" borderId="0" applyNumberFormat="0" applyBorder="0" applyAlignment="0" applyProtection="0"/>
    <xf numFmtId="0" fontId="1" fillId="0" borderId="0" applyNumberFormat="0" applyBorder="0" applyAlignment="0" applyProtection="0"/>
    <xf numFmtId="0" fontId="4" fillId="0" borderId="0">
      <alignment vertical="top"/>
    </xf>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0" borderId="0" applyNumberFormat="0" applyFill="0" applyBorder="0" applyAlignment="0" applyProtection="0"/>
    <xf numFmtId="0" fontId="1" fillId="44" borderId="0" applyNumberFormat="0" applyBorder="0" applyAlignment="0" applyProtection="0"/>
    <xf numFmtId="0" fontId="4" fillId="0" borderId="0">
      <alignment vertical="top"/>
    </xf>
    <xf numFmtId="0" fontId="1" fillId="44" borderId="0" applyNumberFormat="0" applyBorder="0" applyAlignment="0" applyProtection="0"/>
    <xf numFmtId="0" fontId="1" fillId="0" borderId="0" applyNumberFormat="0" applyBorder="0" applyAlignment="0" applyProtection="0"/>
    <xf numFmtId="0" fontId="4" fillId="0" borderId="0">
      <alignment vertical="top"/>
    </xf>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0" borderId="0" applyNumberFormat="0" applyFill="0" applyBorder="0" applyAlignment="0" applyProtection="0"/>
    <xf numFmtId="0" fontId="1" fillId="44" borderId="0" applyNumberFormat="0" applyBorder="0" applyAlignment="0" applyProtection="0"/>
    <xf numFmtId="0" fontId="4" fillId="0" borderId="0">
      <alignment vertical="top"/>
    </xf>
    <xf numFmtId="0" fontId="1" fillId="44" borderId="0" applyNumberFormat="0" applyBorder="0" applyAlignment="0" applyProtection="0"/>
    <xf numFmtId="0" fontId="1" fillId="0" borderId="0" applyNumberFormat="0" applyBorder="0" applyAlignment="0" applyProtection="0"/>
    <xf numFmtId="0" fontId="4" fillId="0" borderId="0">
      <alignment vertical="top"/>
    </xf>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0" borderId="0" applyNumberFormat="0" applyFill="0" applyBorder="0" applyAlignment="0" applyProtection="0"/>
    <xf numFmtId="0" fontId="1" fillId="44" borderId="0" applyNumberFormat="0" applyBorder="0" applyAlignment="0" applyProtection="0"/>
    <xf numFmtId="0" fontId="4" fillId="0" borderId="0">
      <alignment vertical="top"/>
    </xf>
    <xf numFmtId="0" fontId="1" fillId="44" borderId="0" applyNumberFormat="0" applyBorder="0" applyAlignment="0" applyProtection="0"/>
    <xf numFmtId="0" fontId="1" fillId="0" borderId="0" applyNumberFormat="0" applyBorder="0" applyAlignment="0" applyProtection="0"/>
    <xf numFmtId="0" fontId="4" fillId="0" borderId="0">
      <alignment vertical="top"/>
    </xf>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0" borderId="0" applyNumberFormat="0" applyFill="0" applyBorder="0" applyAlignment="0" applyProtection="0"/>
    <xf numFmtId="0" fontId="1" fillId="44" borderId="0" applyNumberFormat="0" applyBorder="0" applyAlignment="0" applyProtection="0"/>
    <xf numFmtId="0" fontId="4" fillId="0" borderId="0">
      <alignment vertical="top"/>
    </xf>
    <xf numFmtId="0" fontId="1" fillId="44" borderId="0" applyNumberFormat="0" applyBorder="0" applyAlignment="0" applyProtection="0"/>
    <xf numFmtId="0" fontId="1" fillId="0" borderId="0" applyNumberFormat="0" applyBorder="0" applyAlignment="0" applyProtection="0"/>
    <xf numFmtId="0" fontId="4" fillId="0" borderId="0">
      <alignment vertical="top"/>
    </xf>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0" borderId="0" applyNumberFormat="0" applyFill="0" applyBorder="0" applyAlignment="0" applyProtection="0"/>
    <xf numFmtId="0" fontId="1" fillId="44" borderId="0" applyNumberFormat="0" applyBorder="0" applyAlignment="0" applyProtection="0"/>
    <xf numFmtId="0" fontId="4" fillId="0" borderId="0">
      <alignment vertical="top"/>
    </xf>
    <xf numFmtId="0" fontId="1" fillId="44" borderId="0" applyNumberFormat="0" applyBorder="0" applyAlignment="0" applyProtection="0"/>
    <xf numFmtId="0" fontId="1" fillId="0" borderId="0" applyNumberFormat="0" applyBorder="0" applyAlignment="0" applyProtection="0"/>
    <xf numFmtId="0" fontId="4" fillId="0" borderId="0">
      <alignment vertical="top"/>
    </xf>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0" borderId="0" applyNumberFormat="0" applyFill="0" applyBorder="0" applyAlignment="0" applyProtection="0"/>
    <xf numFmtId="0" fontId="1" fillId="44" borderId="0" applyNumberFormat="0" applyBorder="0" applyAlignment="0" applyProtection="0"/>
    <xf numFmtId="0" fontId="4" fillId="0" borderId="0">
      <alignment vertical="top"/>
    </xf>
    <xf numFmtId="0" fontId="1" fillId="44" borderId="0" applyNumberFormat="0" applyBorder="0" applyAlignment="0" applyProtection="0"/>
    <xf numFmtId="0" fontId="1" fillId="0" borderId="0" applyNumberFormat="0" applyBorder="0" applyAlignment="0" applyProtection="0"/>
    <xf numFmtId="0" fontId="4" fillId="0" borderId="0">
      <alignment vertical="top"/>
    </xf>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0" borderId="0" applyNumberFormat="0" applyFill="0" applyBorder="0" applyAlignment="0" applyProtection="0"/>
    <xf numFmtId="0" fontId="1" fillId="44" borderId="0" applyNumberFormat="0" applyBorder="0" applyAlignment="0" applyProtection="0"/>
    <xf numFmtId="0" fontId="4" fillId="0" borderId="0">
      <alignment vertical="top"/>
    </xf>
    <xf numFmtId="0" fontId="1" fillId="44" borderId="0" applyNumberFormat="0" applyBorder="0" applyAlignment="0" applyProtection="0"/>
    <xf numFmtId="0" fontId="1" fillId="0" borderId="0" applyNumberFormat="0" applyBorder="0" applyAlignment="0" applyProtection="0"/>
    <xf numFmtId="0" fontId="4" fillId="0" borderId="0">
      <alignment vertical="top"/>
    </xf>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0" borderId="0" applyNumberFormat="0" applyFill="0" applyBorder="0" applyAlignment="0" applyProtection="0"/>
    <xf numFmtId="0" fontId="1" fillId="44" borderId="0" applyNumberFormat="0" applyBorder="0" applyAlignment="0" applyProtection="0"/>
    <xf numFmtId="0" fontId="4" fillId="0" borderId="0">
      <alignment vertical="top"/>
    </xf>
    <xf numFmtId="0" fontId="1" fillId="44" borderId="0" applyNumberFormat="0" applyBorder="0" applyAlignment="0" applyProtection="0"/>
    <xf numFmtId="0" fontId="1" fillId="0" borderId="0" applyNumberFormat="0" applyBorder="0" applyAlignment="0" applyProtection="0"/>
    <xf numFmtId="0" fontId="4" fillId="0" borderId="0">
      <alignment vertical="top"/>
    </xf>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0" borderId="0" applyNumberFormat="0" applyFill="0" applyBorder="0" applyAlignment="0" applyProtection="0"/>
    <xf numFmtId="0" fontId="1" fillId="44" borderId="0" applyNumberFormat="0" applyBorder="0" applyAlignment="0" applyProtection="0"/>
    <xf numFmtId="0" fontId="4" fillId="0" borderId="0">
      <alignment vertical="top"/>
    </xf>
    <xf numFmtId="0" fontId="1" fillId="44" borderId="0" applyNumberFormat="0" applyBorder="0" applyAlignment="0" applyProtection="0"/>
    <xf numFmtId="0" fontId="1" fillId="0" borderId="0" applyNumberFormat="0" applyBorder="0" applyAlignment="0" applyProtection="0"/>
    <xf numFmtId="0" fontId="4" fillId="0" borderId="0">
      <alignment vertical="top"/>
    </xf>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0" borderId="0" applyNumberFormat="0" applyFill="0" applyBorder="0" applyAlignment="0" applyProtection="0"/>
    <xf numFmtId="0" fontId="1" fillId="44" borderId="0" applyNumberFormat="0" applyBorder="0" applyAlignment="0" applyProtection="0"/>
    <xf numFmtId="0" fontId="4" fillId="0" borderId="0">
      <alignment vertical="top"/>
    </xf>
    <xf numFmtId="0" fontId="1" fillId="44" borderId="0" applyNumberFormat="0" applyBorder="0" applyAlignment="0" applyProtection="0"/>
    <xf numFmtId="0" fontId="1" fillId="0" borderId="0" applyNumberFormat="0" applyBorder="0" applyAlignment="0" applyProtection="0"/>
    <xf numFmtId="0" fontId="4" fillId="0" borderId="0">
      <alignment vertical="top"/>
    </xf>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0" borderId="0" applyNumberFormat="0" applyFill="0" applyBorder="0" applyAlignment="0" applyProtection="0"/>
    <xf numFmtId="0" fontId="1" fillId="44" borderId="0" applyNumberFormat="0" applyBorder="0" applyAlignment="0" applyProtection="0"/>
    <xf numFmtId="0" fontId="4" fillId="0" borderId="0">
      <alignment vertical="top"/>
    </xf>
    <xf numFmtId="0" fontId="1" fillId="44" borderId="0" applyNumberFormat="0" applyBorder="0" applyAlignment="0" applyProtection="0"/>
    <xf numFmtId="0" fontId="1" fillId="0" borderId="0" applyNumberFormat="0" applyBorder="0" applyAlignment="0" applyProtection="0"/>
    <xf numFmtId="0" fontId="4" fillId="0" borderId="0">
      <alignment vertical="top"/>
    </xf>
    <xf numFmtId="0" fontId="1" fillId="44" borderId="0" applyNumberFormat="0" applyBorder="0" applyAlignment="0" applyProtection="0"/>
    <xf numFmtId="0" fontId="1" fillId="44" borderId="0" applyNumberFormat="0" applyBorder="0" applyAlignment="0" applyProtection="0"/>
    <xf numFmtId="0" fontId="4" fillId="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0" borderId="0" applyNumberFormat="0" applyFill="0" applyBorder="0" applyAlignment="0" applyProtection="0"/>
    <xf numFmtId="0" fontId="1" fillId="44" borderId="0" applyNumberFormat="0" applyBorder="0" applyAlignment="0" applyProtection="0"/>
    <xf numFmtId="0" fontId="4" fillId="0" borderId="0">
      <alignment vertical="top"/>
    </xf>
    <xf numFmtId="0" fontId="1" fillId="44" borderId="0" applyNumberFormat="0" applyBorder="0" applyAlignment="0" applyProtection="0"/>
    <xf numFmtId="0" fontId="1" fillId="0" borderId="0" applyNumberFormat="0" applyBorder="0" applyAlignment="0" applyProtection="0"/>
    <xf numFmtId="0" fontId="4" fillId="0" borderId="0">
      <alignment vertical="top"/>
    </xf>
    <xf numFmtId="0" fontId="1" fillId="44" borderId="0" applyNumberFormat="0" applyBorder="0" applyAlignment="0" applyProtection="0"/>
    <xf numFmtId="0" fontId="1" fillId="44"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0" borderId="0" applyNumberFormat="0" applyFill="0" applyBorder="0" applyAlignment="0" applyProtection="0"/>
    <xf numFmtId="0" fontId="1" fillId="44" borderId="0" applyNumberFormat="0" applyBorder="0" applyAlignment="0" applyProtection="0"/>
    <xf numFmtId="0" fontId="4" fillId="0" borderId="0">
      <alignment vertical="top"/>
    </xf>
    <xf numFmtId="0" fontId="1" fillId="44" borderId="0" applyNumberFormat="0" applyBorder="0" applyAlignment="0" applyProtection="0"/>
    <xf numFmtId="0" fontId="1" fillId="0" borderId="0" applyNumberFormat="0" applyBorder="0" applyAlignment="0" applyProtection="0"/>
    <xf numFmtId="0" fontId="4" fillId="0" borderId="0">
      <alignment vertical="top"/>
    </xf>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0" borderId="0" applyNumberFormat="0" applyFill="0" applyBorder="0" applyAlignment="0" applyProtection="0"/>
    <xf numFmtId="0" fontId="1" fillId="44" borderId="0" applyNumberFormat="0" applyBorder="0" applyAlignment="0" applyProtection="0"/>
    <xf numFmtId="0" fontId="4" fillId="0" borderId="0">
      <alignment vertical="top"/>
    </xf>
    <xf numFmtId="0" fontId="1" fillId="44" borderId="0" applyNumberFormat="0" applyBorder="0" applyAlignment="0" applyProtection="0"/>
    <xf numFmtId="0" fontId="1" fillId="0" borderId="0" applyNumberFormat="0" applyBorder="0" applyAlignment="0" applyProtection="0"/>
    <xf numFmtId="0" fontId="4" fillId="0" borderId="0">
      <alignment vertical="top"/>
    </xf>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0" borderId="0" applyNumberFormat="0" applyFill="0" applyBorder="0" applyAlignment="0" applyProtection="0"/>
    <xf numFmtId="0" fontId="1" fillId="44" borderId="0" applyNumberFormat="0" applyBorder="0" applyAlignment="0" applyProtection="0"/>
    <xf numFmtId="0" fontId="4" fillId="0" borderId="0">
      <alignment vertical="top"/>
    </xf>
    <xf numFmtId="0" fontId="1" fillId="44" borderId="0" applyNumberFormat="0" applyBorder="0" applyAlignment="0" applyProtection="0"/>
    <xf numFmtId="0" fontId="1" fillId="0" borderId="0" applyNumberFormat="0" applyBorder="0" applyAlignment="0" applyProtection="0"/>
    <xf numFmtId="0" fontId="4" fillId="0" borderId="0">
      <alignment vertical="top"/>
    </xf>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0" borderId="0" applyNumberFormat="0" applyFill="0" applyBorder="0" applyAlignment="0" applyProtection="0"/>
    <xf numFmtId="0" fontId="1" fillId="44" borderId="0" applyNumberFormat="0" applyBorder="0" applyAlignment="0" applyProtection="0"/>
    <xf numFmtId="0" fontId="4" fillId="0" borderId="0">
      <alignment vertical="top"/>
    </xf>
    <xf numFmtId="0" fontId="1" fillId="44" borderId="0" applyNumberFormat="0" applyBorder="0" applyAlignment="0" applyProtection="0"/>
    <xf numFmtId="0" fontId="1" fillId="0" borderId="0" applyNumberFormat="0" applyBorder="0" applyAlignment="0" applyProtection="0"/>
    <xf numFmtId="0" fontId="4" fillId="0" borderId="0">
      <alignment vertical="top"/>
    </xf>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0" borderId="0" applyNumberFormat="0" applyFill="0" applyBorder="0" applyAlignment="0" applyProtection="0"/>
    <xf numFmtId="0" fontId="1" fillId="44" borderId="0" applyNumberFormat="0" applyBorder="0" applyAlignment="0" applyProtection="0"/>
    <xf numFmtId="0" fontId="4" fillId="0" borderId="0">
      <alignment vertical="top"/>
    </xf>
    <xf numFmtId="0" fontId="1" fillId="44" borderId="0" applyNumberFormat="0" applyBorder="0" applyAlignment="0" applyProtection="0"/>
    <xf numFmtId="0" fontId="1" fillId="0" borderId="0" applyNumberFormat="0" applyBorder="0" applyAlignment="0" applyProtection="0"/>
    <xf numFmtId="0" fontId="4" fillId="0" borderId="0">
      <alignment vertical="top"/>
    </xf>
    <xf numFmtId="0" fontId="1" fillId="44" borderId="0" applyNumberFormat="0" applyBorder="0" applyAlignment="0" applyProtection="0"/>
    <xf numFmtId="0" fontId="1" fillId="44" borderId="0" applyNumberFormat="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5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0" borderId="0" applyNumberFormat="0" applyFill="0" applyBorder="0" applyAlignment="0" applyProtection="0"/>
    <xf numFmtId="0" fontId="1" fillId="48" borderId="0" applyNumberFormat="0" applyBorder="0" applyAlignment="0" applyProtection="0"/>
    <xf numFmtId="0" fontId="4" fillId="0" borderId="0">
      <alignment vertical="top"/>
    </xf>
    <xf numFmtId="0" fontId="1" fillId="48" borderId="0" applyNumberFormat="0" applyBorder="0" applyAlignment="0" applyProtection="0"/>
    <xf numFmtId="0" fontId="1" fillId="0" borderId="0" applyNumberFormat="0" applyBorder="0" applyAlignment="0" applyProtection="0"/>
    <xf numFmtId="0" fontId="4" fillId="0" borderId="0">
      <alignment vertical="top"/>
    </xf>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0" borderId="0" applyNumberFormat="0" applyFill="0" applyBorder="0" applyAlignment="0" applyProtection="0"/>
    <xf numFmtId="0" fontId="1" fillId="48" borderId="0" applyNumberFormat="0" applyBorder="0" applyAlignment="0" applyProtection="0"/>
    <xf numFmtId="0" fontId="4" fillId="0" borderId="0">
      <alignment vertical="top"/>
    </xf>
    <xf numFmtId="0" fontId="1" fillId="48" borderId="0" applyNumberFormat="0" applyBorder="0" applyAlignment="0" applyProtection="0"/>
    <xf numFmtId="0" fontId="1" fillId="0" borderId="0" applyNumberFormat="0" applyBorder="0" applyAlignment="0" applyProtection="0"/>
    <xf numFmtId="0" fontId="4" fillId="0" borderId="0">
      <alignment vertical="top"/>
    </xf>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0" borderId="0" applyNumberFormat="0" applyFill="0" applyBorder="0" applyAlignment="0" applyProtection="0"/>
    <xf numFmtId="0" fontId="1" fillId="48" borderId="0" applyNumberFormat="0" applyBorder="0" applyAlignment="0" applyProtection="0"/>
    <xf numFmtId="0" fontId="4" fillId="0" borderId="0">
      <alignment vertical="top"/>
    </xf>
    <xf numFmtId="0" fontId="1" fillId="48" borderId="0" applyNumberFormat="0" applyBorder="0" applyAlignment="0" applyProtection="0"/>
    <xf numFmtId="0" fontId="1" fillId="0" borderId="0" applyNumberFormat="0" applyBorder="0" applyAlignment="0" applyProtection="0"/>
    <xf numFmtId="0" fontId="4" fillId="0" borderId="0">
      <alignment vertical="top"/>
    </xf>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0" borderId="0" applyNumberFormat="0" applyFill="0" applyBorder="0" applyAlignment="0" applyProtection="0"/>
    <xf numFmtId="0" fontId="1" fillId="48" borderId="0" applyNumberFormat="0" applyBorder="0" applyAlignment="0" applyProtection="0"/>
    <xf numFmtId="0" fontId="4" fillId="0" borderId="0">
      <alignment vertical="top"/>
    </xf>
    <xf numFmtId="0" fontId="1" fillId="48" borderId="0" applyNumberFormat="0" applyBorder="0" applyAlignment="0" applyProtection="0"/>
    <xf numFmtId="0" fontId="1" fillId="0" borderId="0" applyNumberFormat="0" applyBorder="0" applyAlignment="0" applyProtection="0"/>
    <xf numFmtId="0" fontId="4" fillId="0" borderId="0">
      <alignment vertical="top"/>
    </xf>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0" borderId="0" applyNumberFormat="0" applyFill="0" applyBorder="0" applyAlignment="0" applyProtection="0"/>
    <xf numFmtId="0" fontId="1" fillId="48" borderId="0" applyNumberFormat="0" applyBorder="0" applyAlignment="0" applyProtection="0"/>
    <xf numFmtId="0" fontId="4" fillId="0" borderId="0">
      <alignment vertical="top"/>
    </xf>
    <xf numFmtId="0" fontId="1" fillId="48" borderId="0" applyNumberFormat="0" applyBorder="0" applyAlignment="0" applyProtection="0"/>
    <xf numFmtId="0" fontId="1" fillId="0" borderId="0" applyNumberFormat="0" applyBorder="0" applyAlignment="0" applyProtection="0"/>
    <xf numFmtId="0" fontId="4" fillId="0" borderId="0">
      <alignment vertical="top"/>
    </xf>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0" borderId="0" applyNumberFormat="0" applyFill="0" applyBorder="0" applyAlignment="0" applyProtection="0"/>
    <xf numFmtId="0" fontId="1" fillId="48" borderId="0" applyNumberFormat="0" applyBorder="0" applyAlignment="0" applyProtection="0"/>
    <xf numFmtId="0" fontId="4" fillId="0" borderId="0">
      <alignment vertical="top"/>
    </xf>
    <xf numFmtId="0" fontId="1" fillId="48" borderId="0" applyNumberFormat="0" applyBorder="0" applyAlignment="0" applyProtection="0"/>
    <xf numFmtId="0" fontId="1" fillId="0" borderId="0" applyNumberFormat="0" applyBorder="0" applyAlignment="0" applyProtection="0"/>
    <xf numFmtId="0" fontId="4" fillId="0" borderId="0">
      <alignment vertical="top"/>
    </xf>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0" borderId="0" applyNumberFormat="0" applyFill="0" applyBorder="0" applyAlignment="0" applyProtection="0"/>
    <xf numFmtId="0" fontId="1" fillId="48" borderId="0" applyNumberFormat="0" applyBorder="0" applyAlignment="0" applyProtection="0"/>
    <xf numFmtId="0" fontId="4" fillId="0" borderId="0">
      <alignment vertical="top"/>
    </xf>
    <xf numFmtId="0" fontId="1" fillId="48" borderId="0" applyNumberFormat="0" applyBorder="0" applyAlignment="0" applyProtection="0"/>
    <xf numFmtId="0" fontId="1" fillId="0" borderId="0" applyNumberFormat="0" applyBorder="0" applyAlignment="0" applyProtection="0"/>
    <xf numFmtId="0" fontId="4" fillId="0" borderId="0">
      <alignment vertical="top"/>
    </xf>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0" borderId="0" applyNumberFormat="0" applyFill="0" applyBorder="0" applyAlignment="0" applyProtection="0"/>
    <xf numFmtId="0" fontId="1" fillId="48" borderId="0" applyNumberFormat="0" applyBorder="0" applyAlignment="0" applyProtection="0"/>
    <xf numFmtId="0" fontId="4" fillId="0" borderId="0">
      <alignment vertical="top"/>
    </xf>
    <xf numFmtId="0" fontId="1" fillId="48" borderId="0" applyNumberFormat="0" applyBorder="0" applyAlignment="0" applyProtection="0"/>
    <xf numFmtId="0" fontId="1" fillId="0" borderId="0" applyNumberFormat="0" applyBorder="0" applyAlignment="0" applyProtection="0"/>
    <xf numFmtId="0" fontId="4" fillId="0" borderId="0">
      <alignment vertical="top"/>
    </xf>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0" borderId="0" applyNumberFormat="0" applyFill="0" applyBorder="0" applyAlignment="0" applyProtection="0"/>
    <xf numFmtId="0" fontId="1" fillId="48" borderId="0" applyNumberFormat="0" applyBorder="0" applyAlignment="0" applyProtection="0"/>
    <xf numFmtId="0" fontId="4" fillId="0" borderId="0">
      <alignment vertical="top"/>
    </xf>
    <xf numFmtId="0" fontId="1" fillId="48" borderId="0" applyNumberFormat="0" applyBorder="0" applyAlignment="0" applyProtection="0"/>
    <xf numFmtId="0" fontId="1" fillId="0" borderId="0" applyNumberFormat="0" applyBorder="0" applyAlignment="0" applyProtection="0"/>
    <xf numFmtId="0" fontId="4" fillId="0" borderId="0">
      <alignment vertical="top"/>
    </xf>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0" borderId="0" applyNumberFormat="0" applyFill="0" applyBorder="0" applyAlignment="0" applyProtection="0"/>
    <xf numFmtId="0" fontId="1" fillId="48" borderId="0" applyNumberFormat="0" applyBorder="0" applyAlignment="0" applyProtection="0"/>
    <xf numFmtId="0" fontId="4" fillId="0" borderId="0">
      <alignment vertical="top"/>
    </xf>
    <xf numFmtId="0" fontId="1" fillId="48" borderId="0" applyNumberFormat="0" applyBorder="0" applyAlignment="0" applyProtection="0"/>
    <xf numFmtId="0" fontId="1" fillId="0" borderId="0" applyNumberFormat="0" applyBorder="0" applyAlignment="0" applyProtection="0"/>
    <xf numFmtId="0" fontId="4" fillId="0" borderId="0">
      <alignment vertical="top"/>
    </xf>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0" borderId="0" applyNumberFormat="0" applyFill="0" applyBorder="0" applyAlignment="0" applyProtection="0"/>
    <xf numFmtId="0" fontId="1" fillId="48" borderId="0" applyNumberFormat="0" applyBorder="0" applyAlignment="0" applyProtection="0"/>
    <xf numFmtId="0" fontId="4" fillId="0" borderId="0">
      <alignment vertical="top"/>
    </xf>
    <xf numFmtId="0" fontId="1" fillId="48" borderId="0" applyNumberFormat="0" applyBorder="0" applyAlignment="0" applyProtection="0"/>
    <xf numFmtId="0" fontId="1" fillId="0" borderId="0" applyNumberFormat="0" applyBorder="0" applyAlignment="0" applyProtection="0"/>
    <xf numFmtId="0" fontId="4" fillId="0" borderId="0">
      <alignment vertical="top"/>
    </xf>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0" borderId="0" applyNumberFormat="0" applyFill="0" applyBorder="0" applyAlignment="0" applyProtection="0"/>
    <xf numFmtId="0" fontId="1" fillId="48" borderId="0" applyNumberFormat="0" applyBorder="0" applyAlignment="0" applyProtection="0"/>
    <xf numFmtId="0" fontId="4" fillId="0" borderId="0">
      <alignment vertical="top"/>
    </xf>
    <xf numFmtId="0" fontId="1" fillId="48" borderId="0" applyNumberFormat="0" applyBorder="0" applyAlignment="0" applyProtection="0"/>
    <xf numFmtId="0" fontId="1" fillId="0" borderId="0" applyNumberFormat="0" applyBorder="0" applyAlignment="0" applyProtection="0"/>
    <xf numFmtId="0" fontId="4" fillId="0" borderId="0">
      <alignment vertical="top"/>
    </xf>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0" borderId="0" applyNumberFormat="0" applyFill="0" applyBorder="0" applyAlignment="0" applyProtection="0"/>
    <xf numFmtId="0" fontId="1" fillId="48" borderId="0" applyNumberFormat="0" applyBorder="0" applyAlignment="0" applyProtection="0"/>
    <xf numFmtId="0" fontId="4" fillId="0" borderId="0">
      <alignment vertical="top"/>
    </xf>
    <xf numFmtId="0" fontId="1" fillId="48" borderId="0" applyNumberFormat="0" applyBorder="0" applyAlignment="0" applyProtection="0"/>
    <xf numFmtId="0" fontId="1" fillId="0" borderId="0" applyNumberFormat="0" applyBorder="0" applyAlignment="0" applyProtection="0"/>
    <xf numFmtId="0" fontId="4" fillId="0" borderId="0">
      <alignment vertical="top"/>
    </xf>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0" borderId="0" applyNumberFormat="0" applyFill="0" applyBorder="0" applyAlignment="0" applyProtection="0"/>
    <xf numFmtId="0" fontId="1" fillId="48" borderId="0" applyNumberFormat="0" applyBorder="0" applyAlignment="0" applyProtection="0"/>
    <xf numFmtId="0" fontId="4" fillId="0" borderId="0">
      <alignment vertical="top"/>
    </xf>
    <xf numFmtId="0" fontId="1" fillId="48" borderId="0" applyNumberFormat="0" applyBorder="0" applyAlignment="0" applyProtection="0"/>
    <xf numFmtId="0" fontId="1" fillId="0" borderId="0" applyNumberFormat="0" applyBorder="0" applyAlignment="0" applyProtection="0"/>
    <xf numFmtId="0" fontId="4" fillId="0" borderId="0">
      <alignment vertical="top"/>
    </xf>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0" borderId="0" applyNumberFormat="0" applyFill="0" applyBorder="0" applyAlignment="0" applyProtection="0"/>
    <xf numFmtId="0" fontId="1" fillId="48" borderId="0" applyNumberFormat="0" applyBorder="0" applyAlignment="0" applyProtection="0"/>
    <xf numFmtId="0" fontId="4" fillId="0" borderId="0">
      <alignment vertical="top"/>
    </xf>
    <xf numFmtId="0" fontId="1" fillId="48" borderId="0" applyNumberFormat="0" applyBorder="0" applyAlignment="0" applyProtection="0"/>
    <xf numFmtId="0" fontId="1" fillId="0" borderId="0" applyNumberFormat="0" applyBorder="0" applyAlignment="0" applyProtection="0"/>
    <xf numFmtId="0" fontId="4" fillId="0" borderId="0">
      <alignment vertical="top"/>
    </xf>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0" borderId="0" applyNumberFormat="0" applyFill="0" applyBorder="0" applyAlignment="0" applyProtection="0"/>
    <xf numFmtId="0" fontId="1" fillId="48" borderId="0" applyNumberFormat="0" applyBorder="0" applyAlignment="0" applyProtection="0"/>
    <xf numFmtId="0" fontId="4" fillId="0" borderId="0">
      <alignment vertical="top"/>
    </xf>
    <xf numFmtId="0" fontId="1" fillId="48" borderId="0" applyNumberFormat="0" applyBorder="0" applyAlignment="0" applyProtection="0"/>
    <xf numFmtId="0" fontId="1" fillId="0" borderId="0" applyNumberFormat="0" applyBorder="0" applyAlignment="0" applyProtection="0"/>
    <xf numFmtId="0" fontId="4" fillId="0" borderId="0">
      <alignment vertical="top"/>
    </xf>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0" borderId="0" applyNumberFormat="0" applyFill="0" applyBorder="0" applyAlignment="0" applyProtection="0"/>
    <xf numFmtId="0" fontId="1" fillId="48" borderId="0" applyNumberFormat="0" applyBorder="0" applyAlignment="0" applyProtection="0"/>
    <xf numFmtId="0" fontId="4" fillId="0" borderId="0">
      <alignment vertical="top"/>
    </xf>
    <xf numFmtId="0" fontId="1" fillId="48" borderId="0" applyNumberFormat="0" applyBorder="0" applyAlignment="0" applyProtection="0"/>
    <xf numFmtId="0" fontId="1" fillId="0" borderId="0" applyNumberFormat="0" applyBorder="0" applyAlignment="0" applyProtection="0"/>
    <xf numFmtId="0" fontId="4" fillId="0" borderId="0">
      <alignment vertical="top"/>
    </xf>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0" borderId="0" applyNumberFormat="0" applyFill="0" applyBorder="0" applyAlignment="0" applyProtection="0"/>
    <xf numFmtId="0" fontId="1" fillId="48" borderId="0" applyNumberFormat="0" applyBorder="0" applyAlignment="0" applyProtection="0"/>
    <xf numFmtId="0" fontId="4" fillId="0" borderId="0">
      <alignment vertical="top"/>
    </xf>
    <xf numFmtId="0" fontId="1" fillId="48" borderId="0" applyNumberFormat="0" applyBorder="0" applyAlignment="0" applyProtection="0"/>
    <xf numFmtId="0" fontId="1" fillId="0" borderId="0" applyNumberFormat="0" applyBorder="0" applyAlignment="0" applyProtection="0"/>
    <xf numFmtId="0" fontId="4" fillId="0" borderId="0">
      <alignment vertical="top"/>
    </xf>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0" borderId="0" applyNumberFormat="0" applyFill="0" applyBorder="0" applyAlignment="0" applyProtection="0"/>
    <xf numFmtId="0" fontId="1" fillId="48" borderId="0" applyNumberFormat="0" applyBorder="0" applyAlignment="0" applyProtection="0"/>
    <xf numFmtId="0" fontId="4" fillId="0" borderId="0">
      <alignment vertical="top"/>
    </xf>
    <xf numFmtId="0" fontId="1" fillId="48" borderId="0" applyNumberFormat="0" applyBorder="0" applyAlignment="0" applyProtection="0"/>
    <xf numFmtId="0" fontId="1" fillId="0" borderId="0" applyNumberFormat="0" applyBorder="0" applyAlignment="0" applyProtection="0"/>
    <xf numFmtId="0" fontId="4" fillId="0" borderId="0">
      <alignment vertical="top"/>
    </xf>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0" borderId="0" applyNumberFormat="0" applyFill="0" applyBorder="0" applyAlignment="0" applyProtection="0"/>
    <xf numFmtId="0" fontId="1" fillId="48" borderId="0" applyNumberFormat="0" applyBorder="0" applyAlignment="0" applyProtection="0"/>
    <xf numFmtId="0" fontId="4" fillId="0" borderId="0">
      <alignment vertical="top"/>
    </xf>
    <xf numFmtId="0" fontId="1" fillId="48" borderId="0" applyNumberFormat="0" applyBorder="0" applyAlignment="0" applyProtection="0"/>
    <xf numFmtId="0" fontId="1" fillId="0" borderId="0" applyNumberFormat="0" applyBorder="0" applyAlignment="0" applyProtection="0"/>
    <xf numFmtId="0" fontId="4" fillId="0" borderId="0">
      <alignment vertical="top"/>
    </xf>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0" borderId="0" applyNumberFormat="0" applyFill="0" applyBorder="0" applyAlignment="0" applyProtection="0"/>
    <xf numFmtId="0" fontId="1" fillId="48" borderId="0" applyNumberFormat="0" applyBorder="0" applyAlignment="0" applyProtection="0"/>
    <xf numFmtId="0" fontId="4" fillId="0" borderId="0">
      <alignment vertical="top"/>
    </xf>
    <xf numFmtId="0" fontId="1" fillId="48" borderId="0" applyNumberFormat="0" applyBorder="0" applyAlignment="0" applyProtection="0"/>
    <xf numFmtId="0" fontId="1" fillId="0" borderId="0" applyNumberFormat="0" applyBorder="0" applyAlignment="0" applyProtection="0"/>
    <xf numFmtId="0" fontId="4" fillId="0" borderId="0">
      <alignment vertical="top"/>
    </xf>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0" borderId="0" applyNumberFormat="0" applyFill="0" applyBorder="0" applyAlignment="0" applyProtection="0"/>
    <xf numFmtId="0" fontId="1" fillId="48" borderId="0" applyNumberFormat="0" applyBorder="0" applyAlignment="0" applyProtection="0"/>
    <xf numFmtId="0" fontId="4" fillId="0" borderId="0">
      <alignment vertical="top"/>
    </xf>
    <xf numFmtId="0" fontId="1" fillId="48" borderId="0" applyNumberFormat="0" applyBorder="0" applyAlignment="0" applyProtection="0"/>
    <xf numFmtId="0" fontId="1" fillId="0" borderId="0" applyNumberFormat="0" applyBorder="0" applyAlignment="0" applyProtection="0"/>
    <xf numFmtId="0" fontId="4" fillId="0" borderId="0">
      <alignment vertical="top"/>
    </xf>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0" borderId="0" applyNumberFormat="0" applyFill="0" applyBorder="0" applyAlignment="0" applyProtection="0"/>
    <xf numFmtId="0" fontId="1" fillId="48" borderId="0" applyNumberFormat="0" applyBorder="0" applyAlignment="0" applyProtection="0"/>
    <xf numFmtId="0" fontId="4" fillId="0" borderId="0">
      <alignment vertical="top"/>
    </xf>
    <xf numFmtId="0" fontId="1" fillId="48" borderId="0" applyNumberFormat="0" applyBorder="0" applyAlignment="0" applyProtection="0"/>
    <xf numFmtId="0" fontId="1" fillId="0" borderId="0" applyNumberFormat="0" applyBorder="0" applyAlignment="0" applyProtection="0"/>
    <xf numFmtId="0" fontId="4" fillId="0" borderId="0">
      <alignment vertical="top"/>
    </xf>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0" borderId="0" applyNumberFormat="0" applyFill="0" applyBorder="0" applyAlignment="0" applyProtection="0"/>
    <xf numFmtId="0" fontId="1" fillId="48" borderId="0" applyNumberFormat="0" applyBorder="0" applyAlignment="0" applyProtection="0"/>
    <xf numFmtId="0" fontId="4" fillId="0" borderId="0">
      <alignment vertical="top"/>
    </xf>
    <xf numFmtId="0" fontId="1" fillId="48" borderId="0" applyNumberFormat="0" applyBorder="0" applyAlignment="0" applyProtection="0"/>
    <xf numFmtId="0" fontId="1" fillId="0" borderId="0" applyNumberFormat="0" applyBorder="0" applyAlignment="0" applyProtection="0"/>
    <xf numFmtId="0" fontId="4" fillId="0" borderId="0">
      <alignment vertical="top"/>
    </xf>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0" borderId="0" applyNumberFormat="0" applyFill="0" applyBorder="0" applyAlignment="0" applyProtection="0"/>
    <xf numFmtId="0" fontId="1" fillId="48" borderId="0" applyNumberFormat="0" applyBorder="0" applyAlignment="0" applyProtection="0"/>
    <xf numFmtId="0" fontId="4" fillId="0" borderId="0">
      <alignment vertical="top"/>
    </xf>
    <xf numFmtId="0" fontId="1" fillId="48" borderId="0" applyNumberFormat="0" applyBorder="0" applyAlignment="0" applyProtection="0"/>
    <xf numFmtId="0" fontId="1" fillId="0" borderId="0" applyNumberFormat="0" applyBorder="0" applyAlignment="0" applyProtection="0"/>
    <xf numFmtId="0" fontId="4" fillId="0" borderId="0">
      <alignment vertical="top"/>
    </xf>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0" borderId="0" applyNumberFormat="0" applyFill="0" applyBorder="0" applyAlignment="0" applyProtection="0"/>
    <xf numFmtId="0" fontId="1" fillId="48" borderId="0" applyNumberFormat="0" applyBorder="0" applyAlignment="0" applyProtection="0"/>
    <xf numFmtId="0" fontId="4" fillId="0" borderId="0">
      <alignment vertical="top"/>
    </xf>
    <xf numFmtId="0" fontId="1" fillId="48" borderId="0" applyNumberFormat="0" applyBorder="0" applyAlignment="0" applyProtection="0"/>
    <xf numFmtId="0" fontId="1" fillId="0" borderId="0" applyNumberFormat="0" applyBorder="0" applyAlignment="0" applyProtection="0"/>
    <xf numFmtId="0" fontId="4" fillId="0" borderId="0">
      <alignment vertical="top"/>
    </xf>
    <xf numFmtId="0" fontId="1" fillId="48" borderId="0" applyNumberFormat="0" applyBorder="0" applyAlignment="0" applyProtection="0"/>
    <xf numFmtId="0" fontId="1" fillId="48" borderId="0" applyNumberFormat="0" applyBorder="0" applyAlignment="0" applyProtection="0"/>
    <xf numFmtId="0" fontId="4" fillId="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0" borderId="0" applyNumberFormat="0" applyFill="0" applyBorder="0" applyAlignment="0" applyProtection="0"/>
    <xf numFmtId="0" fontId="1" fillId="48" borderId="0" applyNumberFormat="0" applyBorder="0" applyAlignment="0" applyProtection="0"/>
    <xf numFmtId="0" fontId="4" fillId="0" borderId="0">
      <alignment vertical="top"/>
    </xf>
    <xf numFmtId="0" fontId="1" fillId="48" borderId="0" applyNumberFormat="0" applyBorder="0" applyAlignment="0" applyProtection="0"/>
    <xf numFmtId="0" fontId="1" fillId="0" borderId="0" applyNumberFormat="0" applyBorder="0" applyAlignment="0" applyProtection="0"/>
    <xf numFmtId="0" fontId="4" fillId="0" borderId="0">
      <alignment vertical="top"/>
    </xf>
    <xf numFmtId="0" fontId="1" fillId="48" borderId="0" applyNumberFormat="0" applyBorder="0" applyAlignment="0" applyProtection="0"/>
    <xf numFmtId="0" fontId="1" fillId="48"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0" borderId="0" applyNumberFormat="0" applyFill="0" applyBorder="0" applyAlignment="0" applyProtection="0"/>
    <xf numFmtId="0" fontId="1" fillId="48" borderId="0" applyNumberFormat="0" applyBorder="0" applyAlignment="0" applyProtection="0"/>
    <xf numFmtId="0" fontId="4" fillId="0" borderId="0">
      <alignment vertical="top"/>
    </xf>
    <xf numFmtId="0" fontId="1" fillId="48" borderId="0" applyNumberFormat="0" applyBorder="0" applyAlignment="0" applyProtection="0"/>
    <xf numFmtId="0" fontId="1" fillId="0" borderId="0" applyNumberFormat="0" applyBorder="0" applyAlignment="0" applyProtection="0"/>
    <xf numFmtId="0" fontId="4" fillId="0" borderId="0">
      <alignment vertical="top"/>
    </xf>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0" borderId="0" applyNumberFormat="0" applyFill="0" applyBorder="0" applyAlignment="0" applyProtection="0"/>
    <xf numFmtId="0" fontId="1" fillId="48" borderId="0" applyNumberFormat="0" applyBorder="0" applyAlignment="0" applyProtection="0"/>
    <xf numFmtId="0" fontId="4" fillId="0" borderId="0">
      <alignment vertical="top"/>
    </xf>
    <xf numFmtId="0" fontId="1" fillId="48" borderId="0" applyNumberFormat="0" applyBorder="0" applyAlignment="0" applyProtection="0"/>
    <xf numFmtId="0" fontId="1" fillId="0" borderId="0" applyNumberFormat="0" applyBorder="0" applyAlignment="0" applyProtection="0"/>
    <xf numFmtId="0" fontId="4" fillId="0" borderId="0">
      <alignment vertical="top"/>
    </xf>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0" borderId="0" applyNumberFormat="0" applyFill="0" applyBorder="0" applyAlignment="0" applyProtection="0"/>
    <xf numFmtId="0" fontId="1" fillId="48" borderId="0" applyNumberFormat="0" applyBorder="0" applyAlignment="0" applyProtection="0"/>
    <xf numFmtId="0" fontId="4" fillId="0" borderId="0">
      <alignment vertical="top"/>
    </xf>
    <xf numFmtId="0" fontId="1" fillId="48" borderId="0" applyNumberFormat="0" applyBorder="0" applyAlignment="0" applyProtection="0"/>
    <xf numFmtId="0" fontId="1" fillId="0" borderId="0" applyNumberFormat="0" applyBorder="0" applyAlignment="0" applyProtection="0"/>
    <xf numFmtId="0" fontId="4" fillId="0" borderId="0">
      <alignment vertical="top"/>
    </xf>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0" borderId="0" applyNumberFormat="0" applyFill="0" applyBorder="0" applyAlignment="0" applyProtection="0"/>
    <xf numFmtId="0" fontId="1" fillId="48" borderId="0" applyNumberFormat="0" applyBorder="0" applyAlignment="0" applyProtection="0"/>
    <xf numFmtId="0" fontId="4" fillId="0" borderId="0">
      <alignment vertical="top"/>
    </xf>
    <xf numFmtId="0" fontId="1" fillId="48" borderId="0" applyNumberFormat="0" applyBorder="0" applyAlignment="0" applyProtection="0"/>
    <xf numFmtId="0" fontId="1" fillId="0" borderId="0" applyNumberFormat="0" applyBorder="0" applyAlignment="0" applyProtection="0"/>
    <xf numFmtId="0" fontId="4" fillId="0" borderId="0">
      <alignment vertical="top"/>
    </xf>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0" borderId="0" applyNumberFormat="0" applyFill="0" applyBorder="0" applyAlignment="0" applyProtection="0"/>
    <xf numFmtId="0" fontId="1" fillId="48" borderId="0" applyNumberFormat="0" applyBorder="0" applyAlignment="0" applyProtection="0"/>
    <xf numFmtId="0" fontId="4" fillId="0" borderId="0">
      <alignment vertical="top"/>
    </xf>
    <xf numFmtId="0" fontId="1" fillId="48" borderId="0" applyNumberFormat="0" applyBorder="0" applyAlignment="0" applyProtection="0"/>
    <xf numFmtId="0" fontId="1" fillId="0" borderId="0" applyNumberFormat="0" applyBorder="0" applyAlignment="0" applyProtection="0"/>
    <xf numFmtId="0" fontId="4" fillId="0" borderId="0">
      <alignment vertical="top"/>
    </xf>
    <xf numFmtId="0" fontId="1" fillId="48" borderId="0" applyNumberFormat="0" applyBorder="0" applyAlignment="0" applyProtection="0"/>
    <xf numFmtId="0" fontId="1" fillId="48" borderId="0" applyNumberFormat="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0" borderId="0" applyNumberFormat="0" applyFill="0" applyBorder="0" applyAlignment="0" applyProtection="0"/>
    <xf numFmtId="0" fontId="1" fillId="52" borderId="0" applyNumberFormat="0" applyBorder="0" applyAlignment="0" applyProtection="0"/>
    <xf numFmtId="0" fontId="4" fillId="0" borderId="0">
      <alignment vertical="top"/>
    </xf>
    <xf numFmtId="0" fontId="1" fillId="52" borderId="0" applyNumberFormat="0" applyBorder="0" applyAlignment="0" applyProtection="0"/>
    <xf numFmtId="0" fontId="1" fillId="0" borderId="0" applyNumberFormat="0" applyBorder="0" applyAlignment="0" applyProtection="0"/>
    <xf numFmtId="0" fontId="4" fillId="0" borderId="0">
      <alignment vertical="top"/>
    </xf>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0" borderId="0" applyNumberFormat="0" applyFill="0" applyBorder="0" applyAlignment="0" applyProtection="0"/>
    <xf numFmtId="0" fontId="1" fillId="52" borderId="0" applyNumberFormat="0" applyBorder="0" applyAlignment="0" applyProtection="0"/>
    <xf numFmtId="0" fontId="4" fillId="0" borderId="0">
      <alignment vertical="top"/>
    </xf>
    <xf numFmtId="0" fontId="1" fillId="52" borderId="0" applyNumberFormat="0" applyBorder="0" applyAlignment="0" applyProtection="0"/>
    <xf numFmtId="0" fontId="1" fillId="0" borderId="0" applyNumberFormat="0" applyBorder="0" applyAlignment="0" applyProtection="0"/>
    <xf numFmtId="0" fontId="4" fillId="0" borderId="0">
      <alignment vertical="top"/>
    </xf>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0" borderId="0" applyNumberFormat="0" applyFill="0" applyBorder="0" applyAlignment="0" applyProtection="0"/>
    <xf numFmtId="0" fontId="1" fillId="52" borderId="0" applyNumberFormat="0" applyBorder="0" applyAlignment="0" applyProtection="0"/>
    <xf numFmtId="0" fontId="4" fillId="0" borderId="0">
      <alignment vertical="top"/>
    </xf>
    <xf numFmtId="0" fontId="1" fillId="52" borderId="0" applyNumberFormat="0" applyBorder="0" applyAlignment="0" applyProtection="0"/>
    <xf numFmtId="0" fontId="1" fillId="0" borderId="0" applyNumberFormat="0" applyBorder="0" applyAlignment="0" applyProtection="0"/>
    <xf numFmtId="0" fontId="4" fillId="0" borderId="0">
      <alignment vertical="top"/>
    </xf>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0" borderId="0" applyNumberFormat="0" applyFill="0" applyBorder="0" applyAlignment="0" applyProtection="0"/>
    <xf numFmtId="0" fontId="1" fillId="52" borderId="0" applyNumberFormat="0" applyBorder="0" applyAlignment="0" applyProtection="0"/>
    <xf numFmtId="0" fontId="4" fillId="0" borderId="0">
      <alignment vertical="top"/>
    </xf>
    <xf numFmtId="0" fontId="1" fillId="52" borderId="0" applyNumberFormat="0" applyBorder="0" applyAlignment="0" applyProtection="0"/>
    <xf numFmtId="0" fontId="1" fillId="0" borderId="0" applyNumberFormat="0" applyBorder="0" applyAlignment="0" applyProtection="0"/>
    <xf numFmtId="0" fontId="4" fillId="0" borderId="0">
      <alignment vertical="top"/>
    </xf>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0" borderId="0" applyNumberFormat="0" applyFill="0" applyBorder="0" applyAlignment="0" applyProtection="0"/>
    <xf numFmtId="0" fontId="1" fillId="52" borderId="0" applyNumberFormat="0" applyBorder="0" applyAlignment="0" applyProtection="0"/>
    <xf numFmtId="0" fontId="4" fillId="0" borderId="0">
      <alignment vertical="top"/>
    </xf>
    <xf numFmtId="0" fontId="1" fillId="52" borderId="0" applyNumberFormat="0" applyBorder="0" applyAlignment="0" applyProtection="0"/>
    <xf numFmtId="0" fontId="1" fillId="0" borderId="0" applyNumberFormat="0" applyBorder="0" applyAlignment="0" applyProtection="0"/>
    <xf numFmtId="0" fontId="4" fillId="0" borderId="0">
      <alignment vertical="top"/>
    </xf>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0" borderId="0" applyNumberFormat="0" applyFill="0" applyBorder="0" applyAlignment="0" applyProtection="0"/>
    <xf numFmtId="0" fontId="1" fillId="52" borderId="0" applyNumberFormat="0" applyBorder="0" applyAlignment="0" applyProtection="0"/>
    <xf numFmtId="0" fontId="4" fillId="0" borderId="0">
      <alignment vertical="top"/>
    </xf>
    <xf numFmtId="0" fontId="1" fillId="52" borderId="0" applyNumberFormat="0" applyBorder="0" applyAlignment="0" applyProtection="0"/>
    <xf numFmtId="0" fontId="1" fillId="0" borderId="0" applyNumberFormat="0" applyBorder="0" applyAlignment="0" applyProtection="0"/>
    <xf numFmtId="0" fontId="4" fillId="0" borderId="0">
      <alignment vertical="top"/>
    </xf>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0" borderId="0" applyNumberFormat="0" applyFill="0" applyBorder="0" applyAlignment="0" applyProtection="0"/>
    <xf numFmtId="0" fontId="1" fillId="52" borderId="0" applyNumberFormat="0" applyBorder="0" applyAlignment="0" applyProtection="0"/>
    <xf numFmtId="0" fontId="4" fillId="0" borderId="0">
      <alignment vertical="top"/>
    </xf>
    <xf numFmtId="0" fontId="1" fillId="52" borderId="0" applyNumberFormat="0" applyBorder="0" applyAlignment="0" applyProtection="0"/>
    <xf numFmtId="0" fontId="1" fillId="0" borderId="0" applyNumberFormat="0" applyBorder="0" applyAlignment="0" applyProtection="0"/>
    <xf numFmtId="0" fontId="4" fillId="0" borderId="0">
      <alignment vertical="top"/>
    </xf>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0" borderId="0" applyNumberFormat="0" applyFill="0" applyBorder="0" applyAlignment="0" applyProtection="0"/>
    <xf numFmtId="0" fontId="1" fillId="52" borderId="0" applyNumberFormat="0" applyBorder="0" applyAlignment="0" applyProtection="0"/>
    <xf numFmtId="0" fontId="4" fillId="0" borderId="0">
      <alignment vertical="top"/>
    </xf>
    <xf numFmtId="0" fontId="1" fillId="52" borderId="0" applyNumberFormat="0" applyBorder="0" applyAlignment="0" applyProtection="0"/>
    <xf numFmtId="0" fontId="1" fillId="0" borderId="0" applyNumberFormat="0" applyBorder="0" applyAlignment="0" applyProtection="0"/>
    <xf numFmtId="0" fontId="4" fillId="0" borderId="0">
      <alignment vertical="top"/>
    </xf>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0" borderId="0" applyNumberFormat="0" applyFill="0" applyBorder="0" applyAlignment="0" applyProtection="0"/>
    <xf numFmtId="0" fontId="1" fillId="52" borderId="0" applyNumberFormat="0" applyBorder="0" applyAlignment="0" applyProtection="0"/>
    <xf numFmtId="0" fontId="4" fillId="0" borderId="0">
      <alignment vertical="top"/>
    </xf>
    <xf numFmtId="0" fontId="1" fillId="52" borderId="0" applyNumberFormat="0" applyBorder="0" applyAlignment="0" applyProtection="0"/>
    <xf numFmtId="0" fontId="1" fillId="0" borderId="0" applyNumberFormat="0" applyBorder="0" applyAlignment="0" applyProtection="0"/>
    <xf numFmtId="0" fontId="4" fillId="0" borderId="0">
      <alignment vertical="top"/>
    </xf>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0" borderId="0" applyNumberFormat="0" applyFill="0" applyBorder="0" applyAlignment="0" applyProtection="0"/>
    <xf numFmtId="0" fontId="1" fillId="52" borderId="0" applyNumberFormat="0" applyBorder="0" applyAlignment="0" applyProtection="0"/>
    <xf numFmtId="0" fontId="4" fillId="0" borderId="0">
      <alignment vertical="top"/>
    </xf>
    <xf numFmtId="0" fontId="1" fillId="52" borderId="0" applyNumberFormat="0" applyBorder="0" applyAlignment="0" applyProtection="0"/>
    <xf numFmtId="0" fontId="1" fillId="0" borderId="0" applyNumberFormat="0" applyBorder="0" applyAlignment="0" applyProtection="0"/>
    <xf numFmtId="0" fontId="4" fillId="0" borderId="0">
      <alignment vertical="top"/>
    </xf>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0" borderId="0" applyNumberFormat="0" applyFill="0" applyBorder="0" applyAlignment="0" applyProtection="0"/>
    <xf numFmtId="0" fontId="1" fillId="52" borderId="0" applyNumberFormat="0" applyBorder="0" applyAlignment="0" applyProtection="0"/>
    <xf numFmtId="0" fontId="4" fillId="0" borderId="0">
      <alignment vertical="top"/>
    </xf>
    <xf numFmtId="0" fontId="1" fillId="52" borderId="0" applyNumberFormat="0" applyBorder="0" applyAlignment="0" applyProtection="0"/>
    <xf numFmtId="0" fontId="1" fillId="0" borderId="0" applyNumberFormat="0" applyBorder="0" applyAlignment="0" applyProtection="0"/>
    <xf numFmtId="0" fontId="4" fillId="0" borderId="0">
      <alignment vertical="top"/>
    </xf>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0" borderId="0" applyNumberFormat="0" applyFill="0" applyBorder="0" applyAlignment="0" applyProtection="0"/>
    <xf numFmtId="0" fontId="1" fillId="52" borderId="0" applyNumberFormat="0" applyBorder="0" applyAlignment="0" applyProtection="0"/>
    <xf numFmtId="0" fontId="4" fillId="0" borderId="0">
      <alignment vertical="top"/>
    </xf>
    <xf numFmtId="0" fontId="1" fillId="52" borderId="0" applyNumberFormat="0" applyBorder="0" applyAlignment="0" applyProtection="0"/>
    <xf numFmtId="0" fontId="1" fillId="0" borderId="0" applyNumberFormat="0" applyBorder="0" applyAlignment="0" applyProtection="0"/>
    <xf numFmtId="0" fontId="4" fillId="0" borderId="0">
      <alignment vertical="top"/>
    </xf>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0" borderId="0" applyNumberFormat="0" applyFill="0" applyBorder="0" applyAlignment="0" applyProtection="0"/>
    <xf numFmtId="0" fontId="1" fillId="52" borderId="0" applyNumberFormat="0" applyBorder="0" applyAlignment="0" applyProtection="0"/>
    <xf numFmtId="0" fontId="4" fillId="0" borderId="0">
      <alignment vertical="top"/>
    </xf>
    <xf numFmtId="0" fontId="1" fillId="52" borderId="0" applyNumberFormat="0" applyBorder="0" applyAlignment="0" applyProtection="0"/>
    <xf numFmtId="0" fontId="1" fillId="0" borderId="0" applyNumberFormat="0" applyBorder="0" applyAlignment="0" applyProtection="0"/>
    <xf numFmtId="0" fontId="4" fillId="0" borderId="0">
      <alignment vertical="top"/>
    </xf>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0" borderId="0" applyNumberFormat="0" applyFill="0" applyBorder="0" applyAlignment="0" applyProtection="0"/>
    <xf numFmtId="0" fontId="1" fillId="52" borderId="0" applyNumberFormat="0" applyBorder="0" applyAlignment="0" applyProtection="0"/>
    <xf numFmtId="0" fontId="4" fillId="0" borderId="0">
      <alignment vertical="top"/>
    </xf>
    <xf numFmtId="0" fontId="1" fillId="52" borderId="0" applyNumberFormat="0" applyBorder="0" applyAlignment="0" applyProtection="0"/>
    <xf numFmtId="0" fontId="1" fillId="0" borderId="0" applyNumberFormat="0" applyBorder="0" applyAlignment="0" applyProtection="0"/>
    <xf numFmtId="0" fontId="4" fillId="0" borderId="0">
      <alignment vertical="top"/>
    </xf>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0" borderId="0" applyNumberFormat="0" applyFill="0" applyBorder="0" applyAlignment="0" applyProtection="0"/>
    <xf numFmtId="0" fontId="1" fillId="52" borderId="0" applyNumberFormat="0" applyBorder="0" applyAlignment="0" applyProtection="0"/>
    <xf numFmtId="0" fontId="4" fillId="0" borderId="0">
      <alignment vertical="top"/>
    </xf>
    <xf numFmtId="0" fontId="1" fillId="52" borderId="0" applyNumberFormat="0" applyBorder="0" applyAlignment="0" applyProtection="0"/>
    <xf numFmtId="0" fontId="1" fillId="0" borderId="0" applyNumberFormat="0" applyBorder="0" applyAlignment="0" applyProtection="0"/>
    <xf numFmtId="0" fontId="4" fillId="0" borderId="0">
      <alignment vertical="top"/>
    </xf>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0" borderId="0" applyNumberFormat="0" applyFill="0" applyBorder="0" applyAlignment="0" applyProtection="0"/>
    <xf numFmtId="0" fontId="1" fillId="52" borderId="0" applyNumberFormat="0" applyBorder="0" applyAlignment="0" applyProtection="0"/>
    <xf numFmtId="0" fontId="4" fillId="0" borderId="0">
      <alignment vertical="top"/>
    </xf>
    <xf numFmtId="0" fontId="1" fillId="52" borderId="0" applyNumberFormat="0" applyBorder="0" applyAlignment="0" applyProtection="0"/>
    <xf numFmtId="0" fontId="1" fillId="0" borderId="0" applyNumberFormat="0" applyBorder="0" applyAlignment="0" applyProtection="0"/>
    <xf numFmtId="0" fontId="4" fillId="0" borderId="0">
      <alignment vertical="top"/>
    </xf>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0" borderId="0" applyNumberFormat="0" applyFill="0" applyBorder="0" applyAlignment="0" applyProtection="0"/>
    <xf numFmtId="0" fontId="1" fillId="52" borderId="0" applyNumberFormat="0" applyBorder="0" applyAlignment="0" applyProtection="0"/>
    <xf numFmtId="0" fontId="4" fillId="0" borderId="0">
      <alignment vertical="top"/>
    </xf>
    <xf numFmtId="0" fontId="1" fillId="52" borderId="0" applyNumberFormat="0" applyBorder="0" applyAlignment="0" applyProtection="0"/>
    <xf numFmtId="0" fontId="1" fillId="0" borderId="0" applyNumberFormat="0" applyBorder="0" applyAlignment="0" applyProtection="0"/>
    <xf numFmtId="0" fontId="4" fillId="0" borderId="0">
      <alignment vertical="top"/>
    </xf>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0" borderId="0" applyNumberFormat="0" applyFill="0" applyBorder="0" applyAlignment="0" applyProtection="0"/>
    <xf numFmtId="0" fontId="1" fillId="52" borderId="0" applyNumberFormat="0" applyBorder="0" applyAlignment="0" applyProtection="0"/>
    <xf numFmtId="0" fontId="4" fillId="0" borderId="0">
      <alignment vertical="top"/>
    </xf>
    <xf numFmtId="0" fontId="1" fillId="52" borderId="0" applyNumberFormat="0" applyBorder="0" applyAlignment="0" applyProtection="0"/>
    <xf numFmtId="0" fontId="1" fillId="0" borderId="0" applyNumberFormat="0" applyBorder="0" applyAlignment="0" applyProtection="0"/>
    <xf numFmtId="0" fontId="4" fillId="0" borderId="0">
      <alignment vertical="top"/>
    </xf>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0" borderId="0" applyNumberFormat="0" applyFill="0" applyBorder="0" applyAlignment="0" applyProtection="0"/>
    <xf numFmtId="0" fontId="1" fillId="52" borderId="0" applyNumberFormat="0" applyBorder="0" applyAlignment="0" applyProtection="0"/>
    <xf numFmtId="0" fontId="4" fillId="0" borderId="0">
      <alignment vertical="top"/>
    </xf>
    <xf numFmtId="0" fontId="1" fillId="52" borderId="0" applyNumberFormat="0" applyBorder="0" applyAlignment="0" applyProtection="0"/>
    <xf numFmtId="0" fontId="1" fillId="0" borderId="0" applyNumberFormat="0" applyBorder="0" applyAlignment="0" applyProtection="0"/>
    <xf numFmtId="0" fontId="4" fillId="0" borderId="0">
      <alignment vertical="top"/>
    </xf>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0" borderId="0" applyNumberFormat="0" applyFill="0" applyBorder="0" applyAlignment="0" applyProtection="0"/>
    <xf numFmtId="0" fontId="1" fillId="52" borderId="0" applyNumberFormat="0" applyBorder="0" applyAlignment="0" applyProtection="0"/>
    <xf numFmtId="0" fontId="4" fillId="0" borderId="0">
      <alignment vertical="top"/>
    </xf>
    <xf numFmtId="0" fontId="1" fillId="52" borderId="0" applyNumberFormat="0" applyBorder="0" applyAlignment="0" applyProtection="0"/>
    <xf numFmtId="0" fontId="1" fillId="0" borderId="0" applyNumberFormat="0" applyBorder="0" applyAlignment="0" applyProtection="0"/>
    <xf numFmtId="0" fontId="4" fillId="0" borderId="0">
      <alignment vertical="top"/>
    </xf>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0" borderId="0" applyNumberFormat="0" applyFill="0" applyBorder="0" applyAlignment="0" applyProtection="0"/>
    <xf numFmtId="0" fontId="1" fillId="52" borderId="0" applyNumberFormat="0" applyBorder="0" applyAlignment="0" applyProtection="0"/>
    <xf numFmtId="0" fontId="4" fillId="0" borderId="0">
      <alignment vertical="top"/>
    </xf>
    <xf numFmtId="0" fontId="1" fillId="52" borderId="0" applyNumberFormat="0" applyBorder="0" applyAlignment="0" applyProtection="0"/>
    <xf numFmtId="0" fontId="1" fillId="0" borderId="0" applyNumberFormat="0" applyBorder="0" applyAlignment="0" applyProtection="0"/>
    <xf numFmtId="0" fontId="4" fillId="0" borderId="0">
      <alignment vertical="top"/>
    </xf>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0" borderId="0" applyNumberFormat="0" applyFill="0" applyBorder="0" applyAlignment="0" applyProtection="0"/>
    <xf numFmtId="0" fontId="1" fillId="52" borderId="0" applyNumberFormat="0" applyBorder="0" applyAlignment="0" applyProtection="0"/>
    <xf numFmtId="0" fontId="4" fillId="0" borderId="0">
      <alignment vertical="top"/>
    </xf>
    <xf numFmtId="0" fontId="1" fillId="52" borderId="0" applyNumberFormat="0" applyBorder="0" applyAlignment="0" applyProtection="0"/>
    <xf numFmtId="0" fontId="1" fillId="0" borderId="0" applyNumberFormat="0" applyBorder="0" applyAlignment="0" applyProtection="0"/>
    <xf numFmtId="0" fontId="4" fillId="0" borderId="0">
      <alignment vertical="top"/>
    </xf>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0" borderId="0" applyNumberFormat="0" applyFill="0" applyBorder="0" applyAlignment="0" applyProtection="0"/>
    <xf numFmtId="0" fontId="1" fillId="52" borderId="0" applyNumberFormat="0" applyBorder="0" applyAlignment="0" applyProtection="0"/>
    <xf numFmtId="0" fontId="4" fillId="0" borderId="0">
      <alignment vertical="top"/>
    </xf>
    <xf numFmtId="0" fontId="1" fillId="52" borderId="0" applyNumberFormat="0" applyBorder="0" applyAlignment="0" applyProtection="0"/>
    <xf numFmtId="0" fontId="1" fillId="0" borderId="0" applyNumberFormat="0" applyBorder="0" applyAlignment="0" applyProtection="0"/>
    <xf numFmtId="0" fontId="4" fillId="0" borderId="0">
      <alignment vertical="top"/>
    </xf>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0" borderId="0" applyNumberFormat="0" applyFill="0" applyBorder="0" applyAlignment="0" applyProtection="0"/>
    <xf numFmtId="0" fontId="1" fillId="52" borderId="0" applyNumberFormat="0" applyBorder="0" applyAlignment="0" applyProtection="0"/>
    <xf numFmtId="0" fontId="4" fillId="0" borderId="0">
      <alignment vertical="top"/>
    </xf>
    <xf numFmtId="0" fontId="1" fillId="52" borderId="0" applyNumberFormat="0" applyBorder="0" applyAlignment="0" applyProtection="0"/>
    <xf numFmtId="0" fontId="1" fillId="0" borderId="0" applyNumberFormat="0" applyBorder="0" applyAlignment="0" applyProtection="0"/>
    <xf numFmtId="0" fontId="4" fillId="0" borderId="0">
      <alignment vertical="top"/>
    </xf>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0" borderId="0" applyNumberFormat="0" applyFill="0" applyBorder="0" applyAlignment="0" applyProtection="0"/>
    <xf numFmtId="0" fontId="1" fillId="52" borderId="0" applyNumberFormat="0" applyBorder="0" applyAlignment="0" applyProtection="0"/>
    <xf numFmtId="0" fontId="4" fillId="0" borderId="0">
      <alignment vertical="top"/>
    </xf>
    <xf numFmtId="0" fontId="1" fillId="52" borderId="0" applyNumberFormat="0" applyBorder="0" applyAlignment="0" applyProtection="0"/>
    <xf numFmtId="0" fontId="1" fillId="0" borderId="0" applyNumberFormat="0" applyBorder="0" applyAlignment="0" applyProtection="0"/>
    <xf numFmtId="0" fontId="4" fillId="0" borderId="0">
      <alignment vertical="top"/>
    </xf>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0" borderId="0" applyNumberFormat="0" applyFill="0" applyBorder="0" applyAlignment="0" applyProtection="0"/>
    <xf numFmtId="0" fontId="1" fillId="52" borderId="0" applyNumberFormat="0" applyBorder="0" applyAlignment="0" applyProtection="0"/>
    <xf numFmtId="0" fontId="4" fillId="0" borderId="0">
      <alignment vertical="top"/>
    </xf>
    <xf numFmtId="0" fontId="1" fillId="52" borderId="0" applyNumberFormat="0" applyBorder="0" applyAlignment="0" applyProtection="0"/>
    <xf numFmtId="0" fontId="1" fillId="0" borderId="0" applyNumberFormat="0" applyBorder="0" applyAlignment="0" applyProtection="0"/>
    <xf numFmtId="0" fontId="4" fillId="0" borderId="0">
      <alignment vertical="top"/>
    </xf>
    <xf numFmtId="0" fontId="1" fillId="52" borderId="0" applyNumberFormat="0" applyBorder="0" applyAlignment="0" applyProtection="0"/>
    <xf numFmtId="0" fontId="1" fillId="52" borderId="0" applyNumberFormat="0" applyBorder="0" applyAlignment="0" applyProtection="0"/>
    <xf numFmtId="0" fontId="4" fillId="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0" borderId="0" applyNumberFormat="0" applyFill="0" applyBorder="0" applyAlignment="0" applyProtection="0"/>
    <xf numFmtId="0" fontId="1" fillId="52" borderId="0" applyNumberFormat="0" applyBorder="0" applyAlignment="0" applyProtection="0"/>
    <xf numFmtId="0" fontId="4" fillId="0" borderId="0">
      <alignment vertical="top"/>
    </xf>
    <xf numFmtId="0" fontId="1" fillId="52" borderId="0" applyNumberFormat="0" applyBorder="0" applyAlignment="0" applyProtection="0"/>
    <xf numFmtId="0" fontId="1" fillId="0" borderId="0" applyNumberFormat="0" applyBorder="0" applyAlignment="0" applyProtection="0"/>
    <xf numFmtId="0" fontId="4" fillId="0" borderId="0">
      <alignment vertical="top"/>
    </xf>
    <xf numFmtId="0" fontId="1" fillId="52" borderId="0" applyNumberFormat="0" applyBorder="0" applyAlignment="0" applyProtection="0"/>
    <xf numFmtId="0" fontId="1" fillId="5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0" borderId="0" applyNumberFormat="0" applyFill="0" applyBorder="0" applyAlignment="0" applyProtection="0"/>
    <xf numFmtId="0" fontId="1" fillId="52" borderId="0" applyNumberFormat="0" applyBorder="0" applyAlignment="0" applyProtection="0"/>
    <xf numFmtId="0" fontId="4" fillId="0" borderId="0">
      <alignment vertical="top"/>
    </xf>
    <xf numFmtId="0" fontId="1" fillId="52" borderId="0" applyNumberFormat="0" applyBorder="0" applyAlignment="0" applyProtection="0"/>
    <xf numFmtId="0" fontId="1" fillId="0" borderId="0" applyNumberFormat="0" applyBorder="0" applyAlignment="0" applyProtection="0"/>
    <xf numFmtId="0" fontId="4" fillId="0" borderId="0">
      <alignment vertical="top"/>
    </xf>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0" borderId="0" applyNumberFormat="0" applyFill="0" applyBorder="0" applyAlignment="0" applyProtection="0"/>
    <xf numFmtId="0" fontId="1" fillId="52" borderId="0" applyNumberFormat="0" applyBorder="0" applyAlignment="0" applyProtection="0"/>
    <xf numFmtId="0" fontId="4" fillId="0" borderId="0">
      <alignment vertical="top"/>
    </xf>
    <xf numFmtId="0" fontId="1" fillId="52" borderId="0" applyNumberFormat="0" applyBorder="0" applyAlignment="0" applyProtection="0"/>
    <xf numFmtId="0" fontId="1" fillId="0" borderId="0" applyNumberFormat="0" applyBorder="0" applyAlignment="0" applyProtection="0"/>
    <xf numFmtId="0" fontId="4" fillId="0" borderId="0">
      <alignment vertical="top"/>
    </xf>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0" borderId="0" applyNumberFormat="0" applyFill="0" applyBorder="0" applyAlignment="0" applyProtection="0"/>
    <xf numFmtId="0" fontId="1" fillId="52" borderId="0" applyNumberFormat="0" applyBorder="0" applyAlignment="0" applyProtection="0"/>
    <xf numFmtId="0" fontId="4" fillId="0" borderId="0">
      <alignment vertical="top"/>
    </xf>
    <xf numFmtId="0" fontId="1" fillId="52" borderId="0" applyNumberFormat="0" applyBorder="0" applyAlignment="0" applyProtection="0"/>
    <xf numFmtId="0" fontId="1" fillId="0" borderId="0" applyNumberFormat="0" applyBorder="0" applyAlignment="0" applyProtection="0"/>
    <xf numFmtId="0" fontId="4" fillId="0" borderId="0">
      <alignment vertical="top"/>
    </xf>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0" borderId="0" applyNumberFormat="0" applyFill="0" applyBorder="0" applyAlignment="0" applyProtection="0"/>
    <xf numFmtId="0" fontId="1" fillId="52" borderId="0" applyNumberFormat="0" applyBorder="0" applyAlignment="0" applyProtection="0"/>
    <xf numFmtId="0" fontId="4" fillId="0" borderId="0">
      <alignment vertical="top"/>
    </xf>
    <xf numFmtId="0" fontId="1" fillId="52" borderId="0" applyNumberFormat="0" applyBorder="0" applyAlignment="0" applyProtection="0"/>
    <xf numFmtId="0" fontId="1" fillId="0" borderId="0" applyNumberFormat="0" applyBorder="0" applyAlignment="0" applyProtection="0"/>
    <xf numFmtId="0" fontId="4" fillId="0" borderId="0">
      <alignment vertical="top"/>
    </xf>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0" borderId="0" applyNumberFormat="0" applyFill="0" applyBorder="0" applyAlignment="0" applyProtection="0"/>
    <xf numFmtId="0" fontId="1" fillId="52" borderId="0" applyNumberFormat="0" applyBorder="0" applyAlignment="0" applyProtection="0"/>
    <xf numFmtId="0" fontId="4" fillId="0" borderId="0">
      <alignment vertical="top"/>
    </xf>
    <xf numFmtId="0" fontId="1" fillId="52" borderId="0" applyNumberFormat="0" applyBorder="0" applyAlignment="0" applyProtection="0"/>
    <xf numFmtId="0" fontId="1" fillId="0" borderId="0" applyNumberFormat="0" applyBorder="0" applyAlignment="0" applyProtection="0"/>
    <xf numFmtId="0" fontId="4" fillId="0" borderId="0">
      <alignment vertical="top"/>
    </xf>
    <xf numFmtId="0" fontId="1" fillId="52" borderId="0" applyNumberFormat="0" applyBorder="0" applyAlignment="0" applyProtection="0"/>
    <xf numFmtId="0" fontId="1" fillId="52" borderId="0" applyNumberFormat="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63"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pplyNumberFormat="0" applyBorder="0" applyAlignment="0" applyProtection="0"/>
    <xf numFmtId="0" fontId="4" fillId="0" borderId="0" applyNumberFormat="0" applyBorder="0" applyAlignment="0" applyProtection="0"/>
    <xf numFmtId="0" fontId="4" fillId="0" borderId="0" applyNumberFormat="0" applyBorder="0" applyAlignment="0" applyProtection="0"/>
    <xf numFmtId="0" fontId="4" fillId="0" borderId="0" applyNumberFormat="0" applyBorder="0" applyAlignment="0" applyProtection="0"/>
    <xf numFmtId="0" fontId="4" fillId="0" borderId="0" applyNumberFormat="0" applyBorder="0" applyAlignment="0" applyProtection="0"/>
    <xf numFmtId="0" fontId="4" fillId="0" borderId="0" applyNumberFormat="0" applyBorder="0" applyAlignment="0" applyProtection="0"/>
    <xf numFmtId="0" fontId="39" fillId="64"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4" borderId="0" applyNumberFormat="0" applyBorder="0" applyAlignment="0" applyProtection="0"/>
    <xf numFmtId="0" fontId="39" fillId="64"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4" borderId="0" applyNumberFormat="0" applyBorder="0" applyAlignment="0" applyProtection="0"/>
    <xf numFmtId="0" fontId="39" fillId="64"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4" borderId="0" applyNumberFormat="0" applyBorder="0" applyAlignment="0" applyProtection="0"/>
    <xf numFmtId="0" fontId="39" fillId="64"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4" borderId="0" applyNumberFormat="0" applyBorder="0" applyAlignment="0" applyProtection="0"/>
    <xf numFmtId="0" fontId="39" fillId="64"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4" borderId="0" applyNumberFormat="0" applyBorder="0" applyAlignment="0" applyProtection="0"/>
    <xf numFmtId="0" fontId="39" fillId="64"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4" borderId="0" applyNumberFormat="0" applyBorder="0" applyAlignment="0" applyProtection="0"/>
    <xf numFmtId="0" fontId="39" fillId="64"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4" borderId="0" applyNumberFormat="0" applyBorder="0" applyAlignment="0" applyProtection="0"/>
    <xf numFmtId="0" fontId="39" fillId="64"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4" borderId="0" applyNumberFormat="0" applyBorder="0" applyAlignment="0" applyProtection="0"/>
    <xf numFmtId="0" fontId="39" fillId="64"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4" borderId="0" applyNumberFormat="0" applyBorder="0" applyAlignment="0" applyProtection="0"/>
    <xf numFmtId="0" fontId="39" fillId="64"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4" borderId="0" applyNumberFormat="0" applyBorder="0" applyAlignment="0" applyProtection="0"/>
    <xf numFmtId="0" fontId="39" fillId="64" borderId="0" applyNumberFormat="0" applyBorder="0" applyAlignment="0" applyProtection="0"/>
    <xf numFmtId="0" fontId="6" fillId="33"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3" borderId="0" applyNumberFormat="0" applyBorder="0" applyAlignment="0" applyProtection="0"/>
    <xf numFmtId="0" fontId="4" fillId="0" borderId="0" applyNumberFormat="0" applyBorder="0" applyAlignment="0" applyProtection="0"/>
    <xf numFmtId="0" fontId="12" fillId="0" borderId="0" applyNumberFormat="0" applyFont="0" applyFill="0" applyBorder="0" applyAlignment="0" applyProtection="0"/>
    <xf numFmtId="0" fontId="4" fillId="0" borderId="0">
      <alignment vertical="top"/>
    </xf>
    <xf numFmtId="0" fontId="39" fillId="64" borderId="0" applyNumberFormat="0" applyBorder="0" applyAlignment="0" applyProtection="0"/>
    <xf numFmtId="0" fontId="6" fillId="33"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3" borderId="0" applyNumberFormat="0" applyBorder="0" applyAlignment="0" applyProtection="0"/>
    <xf numFmtId="0" fontId="39" fillId="64"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4" borderId="0" applyNumberFormat="0" applyBorder="0" applyAlignment="0" applyProtection="0"/>
    <xf numFmtId="0" fontId="39" fillId="64"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4" borderId="0" applyNumberFormat="0" applyBorder="0" applyAlignment="0" applyProtection="0"/>
    <xf numFmtId="0" fontId="39" fillId="64"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4" borderId="0" applyNumberFormat="0" applyBorder="0" applyAlignment="0" applyProtection="0"/>
    <xf numFmtId="0" fontId="39" fillId="64"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4" borderId="0" applyNumberFormat="0" applyBorder="0" applyAlignment="0" applyProtection="0"/>
    <xf numFmtId="0" fontId="39" fillId="64"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4" borderId="0" applyNumberFormat="0" applyBorder="0" applyAlignment="0" applyProtection="0"/>
    <xf numFmtId="0" fontId="39" fillId="64"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4" borderId="0" applyNumberFormat="0" applyBorder="0" applyAlignment="0" applyProtection="0"/>
    <xf numFmtId="0" fontId="39" fillId="64"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4" borderId="0" applyNumberFormat="0" applyBorder="0" applyAlignment="0" applyProtection="0"/>
    <xf numFmtId="0" fontId="39" fillId="64"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4" borderId="0" applyNumberFormat="0" applyBorder="0" applyAlignment="0" applyProtection="0"/>
    <xf numFmtId="0" fontId="39" fillId="64"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4" borderId="0" applyNumberFormat="0" applyBorder="0" applyAlignment="0" applyProtection="0"/>
    <xf numFmtId="0" fontId="39" fillId="64"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4" borderId="0" applyNumberFormat="0" applyBorder="0" applyAlignment="0" applyProtection="0"/>
    <xf numFmtId="0" fontId="39" fillId="64"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4" borderId="0" applyNumberFormat="0" applyBorder="0" applyAlignment="0" applyProtection="0"/>
    <xf numFmtId="0" fontId="39" fillId="64"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4" borderId="0" applyNumberFormat="0" applyBorder="0" applyAlignment="0" applyProtection="0"/>
    <xf numFmtId="0" fontId="39" fillId="64"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4" borderId="0" applyNumberFormat="0" applyBorder="0" applyAlignment="0" applyProtection="0"/>
    <xf numFmtId="0" fontId="39" fillId="64"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4" borderId="0" applyNumberFormat="0" applyBorder="0" applyAlignment="0" applyProtection="0"/>
    <xf numFmtId="0" fontId="39" fillId="64"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4" borderId="0" applyNumberFormat="0" applyBorder="0" applyAlignment="0" applyProtection="0"/>
    <xf numFmtId="0" fontId="39" fillId="64"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4" borderId="0" applyNumberFormat="0" applyBorder="0" applyAlignment="0" applyProtection="0"/>
    <xf numFmtId="0" fontId="39" fillId="64"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4" borderId="0" applyNumberFormat="0" applyBorder="0" applyAlignment="0" applyProtection="0"/>
    <xf numFmtId="0" fontId="39" fillId="64"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4" borderId="0" applyNumberFormat="0" applyBorder="0" applyAlignment="0" applyProtection="0"/>
    <xf numFmtId="0" fontId="39" fillId="64"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4" borderId="0" applyNumberFormat="0" applyBorder="0" applyAlignment="0" applyProtection="0"/>
    <xf numFmtId="0" fontId="39" fillId="64"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4" borderId="0" applyNumberFormat="0" applyBorder="0" applyAlignment="0" applyProtection="0"/>
    <xf numFmtId="0" fontId="39" fillId="64"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4" borderId="0" applyNumberFormat="0" applyBorder="0" applyAlignment="0" applyProtection="0"/>
    <xf numFmtId="0" fontId="39" fillId="64"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4" borderId="0" applyNumberFormat="0" applyBorder="0" applyAlignment="0" applyProtection="0"/>
    <xf numFmtId="0" fontId="39" fillId="64"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4" borderId="0" applyNumberFormat="0" applyBorder="0" applyAlignment="0" applyProtection="0"/>
    <xf numFmtId="0" fontId="39" fillId="61"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1" borderId="0" applyNumberFormat="0" applyBorder="0" applyAlignment="0" applyProtection="0"/>
    <xf numFmtId="0" fontId="39" fillId="61"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1" borderId="0" applyNumberFormat="0" applyBorder="0" applyAlignment="0" applyProtection="0"/>
    <xf numFmtId="0" fontId="39" fillId="61"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1" borderId="0" applyNumberFormat="0" applyBorder="0" applyAlignment="0" applyProtection="0"/>
    <xf numFmtId="0" fontId="39" fillId="61"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1" borderId="0" applyNumberFormat="0" applyBorder="0" applyAlignment="0" applyProtection="0"/>
    <xf numFmtId="0" fontId="39" fillId="61"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1" borderId="0" applyNumberFormat="0" applyBorder="0" applyAlignment="0" applyProtection="0"/>
    <xf numFmtId="0" fontId="39" fillId="61"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1" borderId="0" applyNumberFormat="0" applyBorder="0" applyAlignment="0" applyProtection="0"/>
    <xf numFmtId="0" fontId="39" fillId="61"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1" borderId="0" applyNumberFormat="0" applyBorder="0" applyAlignment="0" applyProtection="0"/>
    <xf numFmtId="0" fontId="39" fillId="61"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1" borderId="0" applyNumberFormat="0" applyBorder="0" applyAlignment="0" applyProtection="0"/>
    <xf numFmtId="0" fontId="39" fillId="61"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1" borderId="0" applyNumberFormat="0" applyBorder="0" applyAlignment="0" applyProtection="0"/>
    <xf numFmtId="0" fontId="39" fillId="61"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1" borderId="0" applyNumberFormat="0" applyBorder="0" applyAlignment="0" applyProtection="0"/>
    <xf numFmtId="0" fontId="39" fillId="61" borderId="0" applyNumberFormat="0" applyBorder="0" applyAlignment="0" applyProtection="0"/>
    <xf numFmtId="0" fontId="6" fillId="37"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7" borderId="0" applyNumberFormat="0" applyBorder="0" applyAlignment="0" applyProtection="0"/>
    <xf numFmtId="0" fontId="4" fillId="0" borderId="0" applyNumberFormat="0" applyBorder="0" applyAlignment="0" applyProtection="0"/>
    <xf numFmtId="0" fontId="12" fillId="0" borderId="0" applyNumberFormat="0" applyFont="0" applyFill="0" applyBorder="0" applyAlignment="0" applyProtection="0"/>
    <xf numFmtId="0" fontId="4" fillId="0" borderId="0">
      <alignment vertical="top"/>
    </xf>
    <xf numFmtId="0" fontId="39" fillId="61" borderId="0" applyNumberFormat="0" applyBorder="0" applyAlignment="0" applyProtection="0"/>
    <xf numFmtId="0" fontId="6" fillId="37"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7" borderId="0" applyNumberFormat="0" applyBorder="0" applyAlignment="0" applyProtection="0"/>
    <xf numFmtId="0" fontId="39" fillId="61"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1" borderId="0" applyNumberFormat="0" applyBorder="0" applyAlignment="0" applyProtection="0"/>
    <xf numFmtId="0" fontId="39" fillId="61"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1" borderId="0" applyNumberFormat="0" applyBorder="0" applyAlignment="0" applyProtection="0"/>
    <xf numFmtId="0" fontId="39" fillId="61"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1" borderId="0" applyNumberFormat="0" applyBorder="0" applyAlignment="0" applyProtection="0"/>
    <xf numFmtId="0" fontId="39" fillId="61"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1" borderId="0" applyNumberFormat="0" applyBorder="0" applyAlignment="0" applyProtection="0"/>
    <xf numFmtId="0" fontId="39" fillId="61"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1" borderId="0" applyNumberFormat="0" applyBorder="0" applyAlignment="0" applyProtection="0"/>
    <xf numFmtId="0" fontId="39" fillId="61"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1" borderId="0" applyNumberFormat="0" applyBorder="0" applyAlignment="0" applyProtection="0"/>
    <xf numFmtId="0" fontId="39" fillId="61"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1" borderId="0" applyNumberFormat="0" applyBorder="0" applyAlignment="0" applyProtection="0"/>
    <xf numFmtId="0" fontId="39" fillId="61"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1" borderId="0" applyNumberFormat="0" applyBorder="0" applyAlignment="0" applyProtection="0"/>
    <xf numFmtId="0" fontId="39" fillId="61"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1" borderId="0" applyNumberFormat="0" applyBorder="0" applyAlignment="0" applyProtection="0"/>
    <xf numFmtId="0" fontId="39" fillId="61"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1" borderId="0" applyNumberFormat="0" applyBorder="0" applyAlignment="0" applyProtection="0"/>
    <xf numFmtId="0" fontId="39" fillId="61"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1" borderId="0" applyNumberFormat="0" applyBorder="0" applyAlignment="0" applyProtection="0"/>
    <xf numFmtId="0" fontId="39" fillId="61"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1" borderId="0" applyNumberFormat="0" applyBorder="0" applyAlignment="0" applyProtection="0"/>
    <xf numFmtId="0" fontId="39" fillId="61"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1" borderId="0" applyNumberFormat="0" applyBorder="0" applyAlignment="0" applyProtection="0"/>
    <xf numFmtId="0" fontId="39" fillId="61"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1" borderId="0" applyNumberFormat="0" applyBorder="0" applyAlignment="0" applyProtection="0"/>
    <xf numFmtId="0" fontId="39" fillId="61"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1" borderId="0" applyNumberFormat="0" applyBorder="0" applyAlignment="0" applyProtection="0"/>
    <xf numFmtId="0" fontId="39" fillId="61"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1" borderId="0" applyNumberFormat="0" applyBorder="0" applyAlignment="0" applyProtection="0"/>
    <xf numFmtId="0" fontId="39" fillId="61"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1" borderId="0" applyNumberFormat="0" applyBorder="0" applyAlignment="0" applyProtection="0"/>
    <xf numFmtId="0" fontId="39" fillId="61"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1" borderId="0" applyNumberFormat="0" applyBorder="0" applyAlignment="0" applyProtection="0"/>
    <xf numFmtId="0" fontId="39" fillId="61"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1" borderId="0" applyNumberFormat="0" applyBorder="0" applyAlignment="0" applyProtection="0"/>
    <xf numFmtId="0" fontId="39" fillId="61"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1" borderId="0" applyNumberFormat="0" applyBorder="0" applyAlignment="0" applyProtection="0"/>
    <xf numFmtId="0" fontId="39" fillId="61"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1" borderId="0" applyNumberFormat="0" applyBorder="0" applyAlignment="0" applyProtection="0"/>
    <xf numFmtId="0" fontId="39" fillId="61"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1" borderId="0" applyNumberFormat="0" applyBorder="0" applyAlignment="0" applyProtection="0"/>
    <xf numFmtId="0" fontId="39" fillId="61"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1" borderId="0" applyNumberFormat="0" applyBorder="0" applyAlignment="0" applyProtection="0"/>
    <xf numFmtId="0" fontId="39"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2" borderId="0" applyNumberFormat="0" applyBorder="0" applyAlignment="0" applyProtection="0"/>
    <xf numFmtId="0" fontId="39"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2" borderId="0" applyNumberFormat="0" applyBorder="0" applyAlignment="0" applyProtection="0"/>
    <xf numFmtId="0" fontId="39"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2" borderId="0" applyNumberFormat="0" applyBorder="0" applyAlignment="0" applyProtection="0"/>
    <xf numFmtId="0" fontId="39"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2" borderId="0" applyNumberFormat="0" applyBorder="0" applyAlignment="0" applyProtection="0"/>
    <xf numFmtId="0" fontId="39"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2" borderId="0" applyNumberFormat="0" applyBorder="0" applyAlignment="0" applyProtection="0"/>
    <xf numFmtId="0" fontId="39"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2" borderId="0" applyNumberFormat="0" applyBorder="0" applyAlignment="0" applyProtection="0"/>
    <xf numFmtId="0" fontId="39"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2" borderId="0" applyNumberFormat="0" applyBorder="0" applyAlignment="0" applyProtection="0"/>
    <xf numFmtId="0" fontId="39"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2" borderId="0" applyNumberFormat="0" applyBorder="0" applyAlignment="0" applyProtection="0"/>
    <xf numFmtId="0" fontId="39"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2" borderId="0" applyNumberFormat="0" applyBorder="0" applyAlignment="0" applyProtection="0"/>
    <xf numFmtId="0" fontId="39"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2" borderId="0" applyNumberFormat="0" applyBorder="0" applyAlignment="0" applyProtection="0"/>
    <xf numFmtId="0" fontId="39" fillId="62" borderId="0" applyNumberFormat="0" applyBorder="0" applyAlignment="0" applyProtection="0"/>
    <xf numFmtId="0" fontId="6" fillId="62"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1" borderId="0" applyNumberFormat="0" applyBorder="0" applyAlignment="0" applyProtection="0"/>
    <xf numFmtId="0" fontId="6" fillId="62"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1" borderId="0" applyNumberFormat="0" applyBorder="0" applyAlignment="0" applyProtection="0"/>
    <xf numFmtId="0" fontId="6" fillId="62"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1" borderId="0" applyNumberFormat="0" applyBorder="0" applyAlignment="0" applyProtection="0"/>
    <xf numFmtId="0" fontId="6" fillId="62"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1" borderId="0" applyNumberFormat="0" applyBorder="0" applyAlignment="0" applyProtection="0"/>
    <xf numFmtId="0" fontId="6" fillId="62"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1" borderId="0" applyNumberFormat="0" applyBorder="0" applyAlignment="0" applyProtection="0"/>
    <xf numFmtId="0" fontId="6" fillId="62"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1" borderId="0" applyNumberFormat="0" applyBorder="0" applyAlignment="0" applyProtection="0"/>
    <xf numFmtId="0" fontId="6" fillId="62"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1" borderId="0" applyNumberFormat="0" applyBorder="0" applyAlignment="0" applyProtection="0"/>
    <xf numFmtId="0" fontId="6" fillId="62"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1" borderId="0" applyNumberFormat="0" applyBorder="0" applyAlignment="0" applyProtection="0"/>
    <xf numFmtId="0" fontId="6" fillId="62"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1" borderId="0" applyNumberFormat="0" applyBorder="0" applyAlignment="0" applyProtection="0"/>
    <xf numFmtId="0" fontId="6" fillId="62"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1" borderId="0" applyNumberFormat="0" applyBorder="0" applyAlignment="0" applyProtection="0"/>
    <xf numFmtId="0" fontId="6" fillId="62"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1" borderId="0" applyNumberFormat="0" applyBorder="0" applyAlignment="0" applyProtection="0"/>
    <xf numFmtId="0" fontId="6" fillId="62"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1" borderId="0" applyNumberFormat="0" applyBorder="0" applyAlignment="0" applyProtection="0"/>
    <xf numFmtId="0" fontId="6" fillId="62"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1" borderId="0" applyNumberFormat="0" applyBorder="0" applyAlignment="0" applyProtection="0"/>
    <xf numFmtId="0" fontId="6" fillId="62"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1" borderId="0" applyNumberFormat="0" applyBorder="0" applyAlignment="0" applyProtection="0"/>
    <xf numFmtId="0" fontId="6" fillId="62"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1" borderId="0" applyNumberFormat="0" applyBorder="0" applyAlignment="0" applyProtection="0"/>
    <xf numFmtId="0" fontId="6" fillId="62"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1" borderId="0" applyNumberFormat="0" applyBorder="0" applyAlignment="0" applyProtection="0"/>
    <xf numFmtId="0" fontId="6" fillId="62"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1" borderId="0" applyNumberFormat="0" applyBorder="0" applyAlignment="0" applyProtection="0"/>
    <xf numFmtId="0" fontId="6" fillId="62"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1" borderId="0" applyNumberFormat="0" applyBorder="0" applyAlignment="0" applyProtection="0"/>
    <xf numFmtId="0" fontId="6" fillId="62"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1" borderId="0" applyNumberFormat="0" applyBorder="0" applyAlignment="0" applyProtection="0"/>
    <xf numFmtId="0" fontId="6" fillId="62"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1" borderId="0" applyNumberFormat="0" applyBorder="0" applyAlignment="0" applyProtection="0"/>
    <xf numFmtId="0" fontId="6" fillId="62"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1" borderId="0" applyNumberFormat="0" applyBorder="0" applyAlignment="0" applyProtection="0"/>
    <xf numFmtId="0" fontId="6" fillId="62"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1" borderId="0" applyNumberFormat="0" applyBorder="0" applyAlignment="0" applyProtection="0"/>
    <xf numFmtId="0" fontId="6" fillId="62"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1" borderId="0" applyNumberFormat="0" applyBorder="0" applyAlignment="0" applyProtection="0"/>
    <xf numFmtId="0" fontId="6" fillId="62"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1" borderId="0" applyNumberFormat="0" applyBorder="0" applyAlignment="0" applyProtection="0"/>
    <xf numFmtId="0" fontId="6" fillId="62"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1" borderId="0" applyNumberFormat="0" applyBorder="0" applyAlignment="0" applyProtection="0"/>
    <xf numFmtId="0" fontId="6" fillId="62"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1" borderId="0" applyNumberFormat="0" applyBorder="0" applyAlignment="0" applyProtection="0"/>
    <xf numFmtId="0" fontId="4" fillId="0" borderId="0" applyNumberFormat="0" applyBorder="0" applyAlignment="0" applyProtection="0"/>
    <xf numFmtId="0" fontId="12" fillId="0" borderId="0" applyNumberFormat="0" applyFont="0" applyFill="0" applyBorder="0" applyAlignment="0" applyProtection="0"/>
    <xf numFmtId="0" fontId="4" fillId="0" borderId="0">
      <alignment vertical="top"/>
    </xf>
    <xf numFmtId="0" fontId="39" fillId="62" borderId="0" applyNumberFormat="0" applyBorder="0" applyAlignment="0" applyProtection="0"/>
    <xf numFmtId="0" fontId="6" fillId="62"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1" borderId="0" applyNumberFormat="0" applyBorder="0" applyAlignment="0" applyProtection="0"/>
    <xf numFmtId="0" fontId="6" fillId="62"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1" borderId="0" applyNumberFormat="0" applyBorder="0" applyAlignment="0" applyProtection="0"/>
    <xf numFmtId="0" fontId="6" fillId="62"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1" borderId="0" applyNumberFormat="0" applyBorder="0" applyAlignment="0" applyProtection="0"/>
    <xf numFmtId="0" fontId="6" fillId="62"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1" borderId="0" applyNumberFormat="0" applyBorder="0" applyAlignment="0" applyProtection="0"/>
    <xf numFmtId="0" fontId="6" fillId="62"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1" borderId="0" applyNumberFormat="0" applyBorder="0" applyAlignment="0" applyProtection="0"/>
    <xf numFmtId="0" fontId="6" fillId="62"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1" borderId="0" applyNumberFormat="0" applyBorder="0" applyAlignment="0" applyProtection="0"/>
    <xf numFmtId="0" fontId="39"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2" borderId="0" applyNumberFormat="0" applyBorder="0" applyAlignment="0" applyProtection="0"/>
    <xf numFmtId="0" fontId="39"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2" borderId="0" applyNumberFormat="0" applyBorder="0" applyAlignment="0" applyProtection="0"/>
    <xf numFmtId="0" fontId="39"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2" borderId="0" applyNumberFormat="0" applyBorder="0" applyAlignment="0" applyProtection="0"/>
    <xf numFmtId="0" fontId="39"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2" borderId="0" applyNumberFormat="0" applyBorder="0" applyAlignment="0" applyProtection="0"/>
    <xf numFmtId="0" fontId="39"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2" borderId="0" applyNumberFormat="0" applyBorder="0" applyAlignment="0" applyProtection="0"/>
    <xf numFmtId="0" fontId="39"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2" borderId="0" applyNumberFormat="0" applyBorder="0" applyAlignment="0" applyProtection="0"/>
    <xf numFmtId="0" fontId="39"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2" borderId="0" applyNumberFormat="0" applyBorder="0" applyAlignment="0" applyProtection="0"/>
    <xf numFmtId="0" fontId="39"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2" borderId="0" applyNumberFormat="0" applyBorder="0" applyAlignment="0" applyProtection="0"/>
    <xf numFmtId="0" fontId="39"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2" borderId="0" applyNumberFormat="0" applyBorder="0" applyAlignment="0" applyProtection="0"/>
    <xf numFmtId="0" fontId="39"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2" borderId="0" applyNumberFormat="0" applyBorder="0" applyAlignment="0" applyProtection="0"/>
    <xf numFmtId="0" fontId="39"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2" borderId="0" applyNumberFormat="0" applyBorder="0" applyAlignment="0" applyProtection="0"/>
    <xf numFmtId="0" fontId="39"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2" borderId="0" applyNumberFormat="0" applyBorder="0" applyAlignment="0" applyProtection="0"/>
    <xf numFmtId="0" fontId="39"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2" borderId="0" applyNumberFormat="0" applyBorder="0" applyAlignment="0" applyProtection="0"/>
    <xf numFmtId="0" fontId="39"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2" borderId="0" applyNumberFormat="0" applyBorder="0" applyAlignment="0" applyProtection="0"/>
    <xf numFmtId="0" fontId="39"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2" borderId="0" applyNumberFormat="0" applyBorder="0" applyAlignment="0" applyProtection="0"/>
    <xf numFmtId="0" fontId="39"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2" borderId="0" applyNumberFormat="0" applyBorder="0" applyAlignment="0" applyProtection="0"/>
    <xf numFmtId="0" fontId="39"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2" borderId="0" applyNumberFormat="0" applyBorder="0" applyAlignment="0" applyProtection="0"/>
    <xf numFmtId="0" fontId="39"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2" borderId="0" applyNumberFormat="0" applyBorder="0" applyAlignment="0" applyProtection="0"/>
    <xf numFmtId="0" fontId="39"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2" borderId="0" applyNumberFormat="0" applyBorder="0" applyAlignment="0" applyProtection="0"/>
    <xf numFmtId="0" fontId="39"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2" borderId="0" applyNumberFormat="0" applyBorder="0" applyAlignment="0" applyProtection="0"/>
    <xf numFmtId="0" fontId="39"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2" borderId="0" applyNumberFormat="0" applyBorder="0" applyAlignment="0" applyProtection="0"/>
    <xf numFmtId="0" fontId="39"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2" borderId="0" applyNumberFormat="0" applyBorder="0" applyAlignment="0" applyProtection="0"/>
    <xf numFmtId="0" fontId="39" fillId="62"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2" borderId="0" applyNumberFormat="0" applyBorder="0" applyAlignment="0" applyProtection="0"/>
    <xf numFmtId="0" fontId="39" fillId="65"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6" fillId="65"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5" borderId="0" applyNumberFormat="0" applyBorder="0" applyAlignment="0" applyProtection="0"/>
    <xf numFmtId="0" fontId="6" fillId="65"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5" borderId="0" applyNumberFormat="0" applyBorder="0" applyAlignment="0" applyProtection="0"/>
    <xf numFmtId="0" fontId="6" fillId="65"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5" borderId="0" applyNumberFormat="0" applyBorder="0" applyAlignment="0" applyProtection="0"/>
    <xf numFmtId="0" fontId="6" fillId="65"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5" borderId="0" applyNumberFormat="0" applyBorder="0" applyAlignment="0" applyProtection="0"/>
    <xf numFmtId="0" fontId="6" fillId="65"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5" borderId="0" applyNumberFormat="0" applyBorder="0" applyAlignment="0" applyProtection="0"/>
    <xf numFmtId="0" fontId="6" fillId="65"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5" borderId="0" applyNumberFormat="0" applyBorder="0" applyAlignment="0" applyProtection="0"/>
    <xf numFmtId="0" fontId="6" fillId="65"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5" borderId="0" applyNumberFormat="0" applyBorder="0" applyAlignment="0" applyProtection="0"/>
    <xf numFmtId="0" fontId="6" fillId="65"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5" borderId="0" applyNumberFormat="0" applyBorder="0" applyAlignment="0" applyProtection="0"/>
    <xf numFmtId="0" fontId="6" fillId="65"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5" borderId="0" applyNumberFormat="0" applyBorder="0" applyAlignment="0" applyProtection="0"/>
    <xf numFmtId="0" fontId="6" fillId="65"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5" borderId="0" applyNumberFormat="0" applyBorder="0" applyAlignment="0" applyProtection="0"/>
    <xf numFmtId="0" fontId="6" fillId="65"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5" borderId="0" applyNumberFormat="0" applyBorder="0" applyAlignment="0" applyProtection="0"/>
    <xf numFmtId="0" fontId="6" fillId="65"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5" borderId="0" applyNumberFormat="0" applyBorder="0" applyAlignment="0" applyProtection="0"/>
    <xf numFmtId="0" fontId="6" fillId="65"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5" borderId="0" applyNumberFormat="0" applyBorder="0" applyAlignment="0" applyProtection="0"/>
    <xf numFmtId="0" fontId="6" fillId="65"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5" borderId="0" applyNumberFormat="0" applyBorder="0" applyAlignment="0" applyProtection="0"/>
    <xf numFmtId="0" fontId="6" fillId="65"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5" borderId="0" applyNumberFormat="0" applyBorder="0" applyAlignment="0" applyProtection="0"/>
    <xf numFmtId="0" fontId="6" fillId="65"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5" borderId="0" applyNumberFormat="0" applyBorder="0" applyAlignment="0" applyProtection="0"/>
    <xf numFmtId="0" fontId="6" fillId="65"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5" borderId="0" applyNumberFormat="0" applyBorder="0" applyAlignment="0" applyProtection="0"/>
    <xf numFmtId="0" fontId="6" fillId="65"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5" borderId="0" applyNumberFormat="0" applyBorder="0" applyAlignment="0" applyProtection="0"/>
    <xf numFmtId="0" fontId="6" fillId="65"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5" borderId="0" applyNumberFormat="0" applyBorder="0" applyAlignment="0" applyProtection="0"/>
    <xf numFmtId="0" fontId="6" fillId="65"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5" borderId="0" applyNumberFormat="0" applyBorder="0" applyAlignment="0" applyProtection="0"/>
    <xf numFmtId="0" fontId="6" fillId="65"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5" borderId="0" applyNumberFormat="0" applyBorder="0" applyAlignment="0" applyProtection="0"/>
    <xf numFmtId="0" fontId="6" fillId="65"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5" borderId="0" applyNumberFormat="0" applyBorder="0" applyAlignment="0" applyProtection="0"/>
    <xf numFmtId="0" fontId="6" fillId="65"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5" borderId="0" applyNumberFormat="0" applyBorder="0" applyAlignment="0" applyProtection="0"/>
    <xf numFmtId="0" fontId="6" fillId="65"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5" borderId="0" applyNumberFormat="0" applyBorder="0" applyAlignment="0" applyProtection="0"/>
    <xf numFmtId="0" fontId="6" fillId="65"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5" borderId="0" applyNumberFormat="0" applyBorder="0" applyAlignment="0" applyProtection="0"/>
    <xf numFmtId="0" fontId="6" fillId="65"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5" borderId="0" applyNumberFormat="0" applyBorder="0" applyAlignment="0" applyProtection="0"/>
    <xf numFmtId="0" fontId="4" fillId="0" borderId="0" applyNumberFormat="0" applyBorder="0" applyAlignment="0" applyProtection="0"/>
    <xf numFmtId="0" fontId="12" fillId="0" borderId="0" applyNumberFormat="0" applyFont="0" applyFill="0" applyBorder="0" applyAlignment="0" applyProtection="0"/>
    <xf numFmtId="0" fontId="4" fillId="0" borderId="0">
      <alignment vertical="top"/>
    </xf>
    <xf numFmtId="0" fontId="39" fillId="65" borderId="0" applyNumberFormat="0" applyBorder="0" applyAlignment="0" applyProtection="0"/>
    <xf numFmtId="0" fontId="6" fillId="65"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5" borderId="0" applyNumberFormat="0" applyBorder="0" applyAlignment="0" applyProtection="0"/>
    <xf numFmtId="0" fontId="6" fillId="65"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5" borderId="0" applyNumberFormat="0" applyBorder="0" applyAlignment="0" applyProtection="0"/>
    <xf numFmtId="0" fontId="6" fillId="65"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5" borderId="0" applyNumberFormat="0" applyBorder="0" applyAlignment="0" applyProtection="0"/>
    <xf numFmtId="0" fontId="6" fillId="65"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5" borderId="0" applyNumberFormat="0" applyBorder="0" applyAlignment="0" applyProtection="0"/>
    <xf numFmtId="0" fontId="6" fillId="65"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5" borderId="0" applyNumberFormat="0" applyBorder="0" applyAlignment="0" applyProtection="0"/>
    <xf numFmtId="0" fontId="6" fillId="65"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5" borderId="0" applyNumberFormat="0" applyBorder="0" applyAlignment="0" applyProtection="0"/>
    <xf numFmtId="0" fontId="39" fillId="65"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6"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6" fillId="49"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9" borderId="0" applyNumberFormat="0" applyBorder="0" applyAlignment="0" applyProtection="0"/>
    <xf numFmtId="0" fontId="4" fillId="0" borderId="0" applyNumberFormat="0" applyBorder="0" applyAlignment="0" applyProtection="0"/>
    <xf numFmtId="0" fontId="12" fillId="0" borderId="0" applyNumberFormat="0" applyFont="0" applyFill="0" applyBorder="0" applyAlignment="0" applyProtection="0"/>
    <xf numFmtId="0" fontId="4" fillId="0" borderId="0">
      <alignment vertical="top"/>
    </xf>
    <xf numFmtId="0" fontId="39" fillId="66" borderId="0" applyNumberFormat="0" applyBorder="0" applyAlignment="0" applyProtection="0"/>
    <xf numFmtId="0" fontId="6" fillId="49"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9" borderId="0" applyNumberFormat="0" applyBorder="0" applyAlignment="0" applyProtection="0"/>
    <xf numFmtId="0" fontId="39" fillId="66"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7" borderId="0" applyNumberFormat="0" applyBorder="0" applyAlignment="0" applyProtection="0"/>
    <xf numFmtId="0" fontId="39" fillId="6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7" borderId="0" applyNumberFormat="0" applyBorder="0" applyAlignment="0" applyProtection="0"/>
    <xf numFmtId="0" fontId="39" fillId="6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7" borderId="0" applyNumberFormat="0" applyBorder="0" applyAlignment="0" applyProtection="0"/>
    <xf numFmtId="0" fontId="39" fillId="6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7" borderId="0" applyNumberFormat="0" applyBorder="0" applyAlignment="0" applyProtection="0"/>
    <xf numFmtId="0" fontId="39" fillId="6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7" borderId="0" applyNumberFormat="0" applyBorder="0" applyAlignment="0" applyProtection="0"/>
    <xf numFmtId="0" fontId="39" fillId="6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7" borderId="0" applyNumberFormat="0" applyBorder="0" applyAlignment="0" applyProtection="0"/>
    <xf numFmtId="0" fontId="39" fillId="6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7" borderId="0" applyNumberFormat="0" applyBorder="0" applyAlignment="0" applyProtection="0"/>
    <xf numFmtId="0" fontId="39" fillId="6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7" borderId="0" applyNumberFormat="0" applyBorder="0" applyAlignment="0" applyProtection="0"/>
    <xf numFmtId="0" fontId="39" fillId="6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7" borderId="0" applyNumberFormat="0" applyBorder="0" applyAlignment="0" applyProtection="0"/>
    <xf numFmtId="0" fontId="39" fillId="67"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39" fillId="67" borderId="0" applyNumberFormat="0" applyBorder="0" applyAlignment="0" applyProtection="0"/>
    <xf numFmtId="0" fontId="39" fillId="67" borderId="0" applyNumberFormat="0" applyBorder="0" applyAlignment="0" applyProtection="0"/>
    <xf numFmtId="0" fontId="6" fillId="67"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3" borderId="0" applyNumberFormat="0" applyBorder="0" applyAlignment="0" applyProtection="0"/>
    <xf numFmtId="0" fontId="6" fillId="67"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3" borderId="0" applyNumberFormat="0" applyBorder="0" applyAlignment="0" applyProtection="0"/>
    <xf numFmtId="0" fontId="6" fillId="67"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3" borderId="0" applyNumberFormat="0" applyBorder="0" applyAlignment="0" applyProtection="0"/>
    <xf numFmtId="0" fontId="6" fillId="67"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3" borderId="0" applyNumberFormat="0" applyBorder="0" applyAlignment="0" applyProtection="0"/>
    <xf numFmtId="0" fontId="6" fillId="67"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3" borderId="0" applyNumberFormat="0" applyBorder="0" applyAlignment="0" applyProtection="0"/>
    <xf numFmtId="0" fontId="6" fillId="67"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3" borderId="0" applyNumberFormat="0" applyBorder="0" applyAlignment="0" applyProtection="0"/>
    <xf numFmtId="0" fontId="6" fillId="67"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3" borderId="0" applyNumberFormat="0" applyBorder="0" applyAlignment="0" applyProtection="0"/>
    <xf numFmtId="0" fontId="6" fillId="67"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3" borderId="0" applyNumberFormat="0" applyBorder="0" applyAlignment="0" applyProtection="0"/>
    <xf numFmtId="0" fontId="6" fillId="67"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3" borderId="0" applyNumberFormat="0" applyBorder="0" applyAlignment="0" applyProtection="0"/>
    <xf numFmtId="0" fontId="6" fillId="67"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3" borderId="0" applyNumberFormat="0" applyBorder="0" applyAlignment="0" applyProtection="0"/>
    <xf numFmtId="0" fontId="6" fillId="67"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3" borderId="0" applyNumberFormat="0" applyBorder="0" applyAlignment="0" applyProtection="0"/>
    <xf numFmtId="0" fontId="6" fillId="67"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3" borderId="0" applyNumberFormat="0" applyBorder="0" applyAlignment="0" applyProtection="0"/>
    <xf numFmtId="0" fontId="6" fillId="67"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3" borderId="0" applyNumberFormat="0" applyBorder="0" applyAlignment="0" applyProtection="0"/>
    <xf numFmtId="0" fontId="6" fillId="67"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3" borderId="0" applyNumberFormat="0" applyBorder="0" applyAlignment="0" applyProtection="0"/>
    <xf numFmtId="0" fontId="6" fillId="67"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3" borderId="0" applyNumberFormat="0" applyBorder="0" applyAlignment="0" applyProtection="0"/>
    <xf numFmtId="0" fontId="6" fillId="67" borderId="0" applyNumberFormat="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3" borderId="0" applyNumberFormat="0" applyBorder="0" applyAlignment="0" applyProtection="0"/>
    <xf numFmtId="0" fontId="6" fillId="67"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3" borderId="0" applyNumberFormat="0" applyBorder="0" applyAlignment="0" applyProtection="0"/>
    <xf numFmtId="0" fontId="6" fillId="67"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3" borderId="0" applyNumberFormat="0" applyBorder="0" applyAlignment="0" applyProtection="0"/>
    <xf numFmtId="0" fontId="6" fillId="67"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3" borderId="0" applyNumberFormat="0" applyBorder="0" applyAlignment="0" applyProtection="0"/>
    <xf numFmtId="0" fontId="6" fillId="67"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3" borderId="0" applyNumberFormat="0" applyBorder="0" applyAlignment="0" applyProtection="0"/>
    <xf numFmtId="0" fontId="6" fillId="67"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3" borderId="0" applyNumberFormat="0" applyBorder="0" applyAlignment="0" applyProtection="0"/>
    <xf numFmtId="0" fontId="6" fillId="67"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3" borderId="0" applyNumberFormat="0" applyBorder="0" applyAlignment="0" applyProtection="0"/>
    <xf numFmtId="0" fontId="6" fillId="67"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3" borderId="0" applyNumberFormat="0" applyBorder="0" applyAlignment="0" applyProtection="0"/>
    <xf numFmtId="0" fontId="6" fillId="67"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3" borderId="0" applyNumberFormat="0" applyBorder="0" applyAlignment="0" applyProtection="0"/>
    <xf numFmtId="0" fontId="6" fillId="67"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3" borderId="0" applyNumberFormat="0" applyBorder="0" applyAlignment="0" applyProtection="0"/>
    <xf numFmtId="0" fontId="6" fillId="67"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3" borderId="0" applyNumberFormat="0" applyBorder="0" applyAlignment="0" applyProtection="0"/>
    <xf numFmtId="0" fontId="4" fillId="0" borderId="0" applyNumberFormat="0" applyBorder="0" applyAlignment="0" applyProtection="0"/>
    <xf numFmtId="0" fontId="12" fillId="0" borderId="0" applyNumberFormat="0" applyFont="0" applyFill="0" applyBorder="0" applyAlignment="0" applyProtection="0"/>
    <xf numFmtId="0" fontId="4" fillId="0" borderId="0">
      <alignment vertical="top"/>
    </xf>
    <xf numFmtId="0" fontId="39" fillId="67" borderId="0" applyNumberFormat="0" applyBorder="0" applyAlignment="0" applyProtection="0"/>
    <xf numFmtId="0" fontId="6" fillId="67"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3" borderId="0" applyNumberFormat="0" applyBorder="0" applyAlignment="0" applyProtection="0"/>
    <xf numFmtId="0" fontId="6" fillId="67"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3" borderId="0" applyNumberFormat="0" applyBorder="0" applyAlignment="0" applyProtection="0"/>
    <xf numFmtId="0" fontId="6" fillId="67"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3" borderId="0" applyNumberFormat="0" applyBorder="0" applyAlignment="0" applyProtection="0"/>
    <xf numFmtId="0" fontId="6" fillId="67"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3" borderId="0" applyNumberFormat="0" applyBorder="0" applyAlignment="0" applyProtection="0"/>
    <xf numFmtId="0" fontId="6" fillId="67"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3" borderId="0" applyNumberFormat="0" applyBorder="0" applyAlignment="0" applyProtection="0"/>
    <xf numFmtId="0" fontId="6" fillId="67"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3" borderId="0" applyNumberFormat="0" applyBorder="0" applyAlignment="0" applyProtection="0"/>
    <xf numFmtId="0" fontId="39" fillId="6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7" borderId="0" applyNumberFormat="0" applyBorder="0" applyAlignment="0" applyProtection="0"/>
    <xf numFmtId="0" fontId="39" fillId="6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7" borderId="0" applyNumberFormat="0" applyBorder="0" applyAlignment="0" applyProtection="0"/>
    <xf numFmtId="0" fontId="39" fillId="6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7" borderId="0" applyNumberFormat="0" applyBorder="0" applyAlignment="0" applyProtection="0"/>
    <xf numFmtId="0" fontId="39" fillId="6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7" borderId="0" applyNumberFormat="0" applyBorder="0" applyAlignment="0" applyProtection="0"/>
    <xf numFmtId="0" fontId="39" fillId="6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7" borderId="0" applyNumberFormat="0" applyBorder="0" applyAlignment="0" applyProtection="0"/>
    <xf numFmtId="0" fontId="39" fillId="6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7" borderId="0" applyNumberFormat="0" applyBorder="0" applyAlignment="0" applyProtection="0"/>
    <xf numFmtId="0" fontId="39" fillId="6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7" borderId="0" applyNumberFormat="0" applyBorder="0" applyAlignment="0" applyProtection="0"/>
    <xf numFmtId="0" fontId="39" fillId="6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7" borderId="0" applyNumberFormat="0" applyBorder="0" applyAlignment="0" applyProtection="0"/>
    <xf numFmtId="0" fontId="39" fillId="6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7" borderId="0" applyNumberFormat="0" applyBorder="0" applyAlignment="0" applyProtection="0"/>
    <xf numFmtId="0" fontId="39" fillId="6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7" borderId="0" applyNumberFormat="0" applyBorder="0" applyAlignment="0" applyProtection="0"/>
    <xf numFmtId="0" fontId="39" fillId="6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7" borderId="0" applyNumberFormat="0" applyBorder="0" applyAlignment="0" applyProtection="0"/>
    <xf numFmtId="0" fontId="39" fillId="6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7" borderId="0" applyNumberFormat="0" applyBorder="0" applyAlignment="0" applyProtection="0"/>
    <xf numFmtId="0" fontId="39" fillId="6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7" borderId="0" applyNumberFormat="0" applyBorder="0" applyAlignment="0" applyProtection="0"/>
    <xf numFmtId="0" fontId="39" fillId="6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7" borderId="0" applyNumberFormat="0" applyBorder="0" applyAlignment="0" applyProtection="0"/>
    <xf numFmtId="0" fontId="39" fillId="6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7" borderId="0" applyNumberFormat="0" applyBorder="0" applyAlignment="0" applyProtection="0"/>
    <xf numFmtId="0" fontId="39" fillId="6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7" borderId="0" applyNumberFormat="0" applyBorder="0" applyAlignment="0" applyProtection="0"/>
    <xf numFmtId="0" fontId="39" fillId="6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7" borderId="0" applyNumberFormat="0" applyBorder="0" applyAlignment="0" applyProtection="0"/>
    <xf numFmtId="0" fontId="39" fillId="6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7" borderId="0" applyNumberFormat="0" applyBorder="0" applyAlignment="0" applyProtection="0"/>
    <xf numFmtId="0" fontId="39" fillId="6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7" borderId="0" applyNumberFormat="0" applyBorder="0" applyAlignment="0" applyProtection="0"/>
    <xf numFmtId="0" fontId="39" fillId="6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7" borderId="0" applyNumberFormat="0" applyBorder="0" applyAlignment="0" applyProtection="0"/>
    <xf numFmtId="0" fontId="39" fillId="6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7" borderId="0" applyNumberFormat="0" applyBorder="0" applyAlignment="0" applyProtection="0"/>
    <xf numFmtId="0" fontId="39" fillId="6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7" borderId="0" applyNumberFormat="0" applyBorder="0" applyAlignment="0" applyProtection="0"/>
    <xf numFmtId="0" fontId="39" fillId="67"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7" borderId="0" applyNumberFormat="0" applyBorder="0" applyAlignment="0" applyProtection="0"/>
    <xf numFmtId="0" fontId="4" fillId="0" borderId="0" applyNumberFormat="0" applyBorder="0" applyAlignment="0" applyProtection="0"/>
    <xf numFmtId="0" fontId="4" fillId="0" borderId="0" applyNumberFormat="0" applyBorder="0" applyAlignment="0" applyProtection="0"/>
    <xf numFmtId="0" fontId="4" fillId="0" borderId="0" applyNumberFormat="0" applyBorder="0" applyAlignment="0" applyProtection="0"/>
    <xf numFmtId="0" fontId="4" fillId="0" borderId="0" applyNumberFormat="0" applyBorder="0" applyAlignment="0" applyProtection="0"/>
    <xf numFmtId="0" fontId="4" fillId="0" borderId="0" applyNumberFormat="0" applyBorder="0" applyAlignment="0" applyProtection="0"/>
    <xf numFmtId="0" fontId="4" fillId="0" borderId="0" applyNumberFormat="0" applyBorder="0" applyAlignment="0" applyProtection="0"/>
    <xf numFmtId="39" fontId="4" fillId="0" borderId="0" applyBorder="0"/>
    <xf numFmtId="0" fontId="4" fillId="0" borderId="0" applyNumberFormat="0" applyFont="0" applyAlignment="0" applyProtection="0">
      <protection locked="0"/>
    </xf>
    <xf numFmtId="0" fontId="4" fillId="0" borderId="0" applyNumberFormat="0" applyBorder="0" applyAlignment="0" applyProtection="0"/>
    <xf numFmtId="181" fontId="4" fillId="0" borderId="0">
      <alignment vertical="top"/>
    </xf>
    <xf numFmtId="181" fontId="4" fillId="0" borderId="0">
      <alignment horizontal="right"/>
    </xf>
    <xf numFmtId="0" fontId="40" fillId="5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0" fillId="56" borderId="0" applyNumberFormat="0" applyBorder="0" applyAlignment="0" applyProtection="0"/>
    <xf numFmtId="0" fontId="40" fillId="56" borderId="0" applyNumberFormat="0" applyBorder="0" applyAlignment="0" applyProtection="0"/>
    <xf numFmtId="0" fontId="22" fillId="23" borderId="0" applyNumberFormat="0" applyBorder="0" applyAlignment="0" applyProtection="0"/>
    <xf numFmtId="0" fontId="4" fillId="0" borderId="0">
      <alignment vertical="top"/>
    </xf>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4" fillId="0" borderId="0">
      <alignment vertical="top"/>
    </xf>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4" fillId="0" borderId="0">
      <alignment vertical="top"/>
    </xf>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4" fillId="0" borderId="0">
      <alignment vertical="top"/>
    </xf>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4" fillId="0" borderId="0">
      <alignment vertical="top"/>
    </xf>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4" fillId="0" borderId="0">
      <alignment vertical="top"/>
    </xf>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4" fillId="0" borderId="0">
      <alignment vertical="top"/>
    </xf>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4" fillId="0" borderId="0">
      <alignment vertical="top"/>
    </xf>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4" fillId="0" borderId="0">
      <alignment vertical="top"/>
    </xf>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4" fillId="0" borderId="0">
      <alignment vertical="top"/>
    </xf>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4" fillId="0" borderId="0">
      <alignment vertical="top"/>
    </xf>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4" fillId="0" borderId="0">
      <alignment vertical="top"/>
    </xf>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4" fillId="0" borderId="0">
      <alignment vertical="top"/>
    </xf>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4" fillId="0" borderId="0">
      <alignment vertical="top"/>
    </xf>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4" fillId="0" borderId="0">
      <alignment vertical="top"/>
    </xf>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4" fillId="0" borderId="0">
      <alignment vertical="top"/>
    </xf>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4" fillId="0" borderId="0">
      <alignment vertical="top"/>
    </xf>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4" fillId="0" borderId="0">
      <alignment vertical="top"/>
    </xf>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4" fillId="0" borderId="0">
      <alignment vertical="top"/>
    </xf>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4" fillId="0" borderId="0">
      <alignment vertical="top"/>
    </xf>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4" fillId="0" borderId="0">
      <alignment vertical="top"/>
    </xf>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4" fillId="0" borderId="0">
      <alignment vertical="top"/>
    </xf>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4" fillId="0" borderId="0">
      <alignment vertical="top"/>
    </xf>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4" fillId="0" borderId="0">
      <alignment vertical="top"/>
    </xf>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4" fillId="0" borderId="0">
      <alignment vertical="top"/>
    </xf>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4" fillId="0" borderId="0">
      <alignment vertical="top"/>
    </xf>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Border="0" applyAlignment="0" applyProtection="0"/>
    <xf numFmtId="0" fontId="22" fillId="23" borderId="0" applyNumberFormat="0" applyBorder="0" applyAlignment="0" applyProtection="0"/>
    <xf numFmtId="0" fontId="4" fillId="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0" fillId="56" borderId="0" applyNumberFormat="0" applyBorder="0" applyAlignment="0" applyProtection="0"/>
    <xf numFmtId="0" fontId="22" fillId="23" borderId="0" applyNumberFormat="0" applyBorder="0" applyAlignment="0" applyProtection="0"/>
    <xf numFmtId="0" fontId="4" fillId="0" borderId="0">
      <alignment vertical="top"/>
    </xf>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4" fillId="0" borderId="0">
      <alignment vertical="top"/>
    </xf>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4" fillId="0" borderId="0">
      <alignment vertical="top"/>
    </xf>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4" fillId="0" borderId="0">
      <alignment vertical="top"/>
    </xf>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4" fillId="0" borderId="0">
      <alignment vertical="top"/>
    </xf>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4" fillId="0" borderId="0">
      <alignment vertical="top"/>
    </xf>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Fill="0" applyBorder="0" applyAlignment="0" applyProtection="0"/>
    <xf numFmtId="0" fontId="4" fillId="0" borderId="0">
      <alignment vertical="top"/>
    </xf>
    <xf numFmtId="0" fontId="22" fillId="0" borderId="0" applyNumberFormat="0" applyBorder="0" applyAlignment="0" applyProtection="0"/>
    <xf numFmtId="0" fontId="22" fillId="23" borderId="0" applyNumberFormat="0" applyBorder="0" applyAlignment="0" applyProtection="0"/>
    <xf numFmtId="0" fontId="40" fillId="5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0" fillId="56" borderId="0" applyNumberFormat="0" applyBorder="0" applyAlignment="0" applyProtection="0"/>
    <xf numFmtId="0" fontId="4" fillId="0" borderId="0"/>
    <xf numFmtId="0" fontId="4" fillId="0" borderId="0" applyNumberFormat="0" applyAlignment="0" applyProtection="0"/>
    <xf numFmtId="0" fontId="41" fillId="68"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1" fillId="68" borderId="166" applyNumberFormat="0" applyAlignment="0" applyProtection="0"/>
    <xf numFmtId="0" fontId="41" fillId="68"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1" fillId="68" borderId="166" applyNumberFormat="0" applyAlignment="0" applyProtection="0"/>
    <xf numFmtId="0" fontId="41" fillId="68"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1" fillId="68" borderId="166" applyNumberFormat="0" applyAlignment="0" applyProtection="0"/>
    <xf numFmtId="0" fontId="41" fillId="68"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1" fillId="68" borderId="166" applyNumberFormat="0" applyAlignment="0" applyProtection="0"/>
    <xf numFmtId="0" fontId="41" fillId="68"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1" fillId="68" borderId="166" applyNumberFormat="0" applyAlignment="0" applyProtection="0"/>
    <xf numFmtId="0" fontId="41" fillId="68"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1" fillId="68" borderId="166" applyNumberFormat="0" applyAlignment="0" applyProtection="0"/>
    <xf numFmtId="0" fontId="41" fillId="68"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1" fillId="68" borderId="166" applyNumberFormat="0" applyAlignment="0" applyProtection="0"/>
    <xf numFmtId="0" fontId="41" fillId="68"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1" fillId="68" borderId="166" applyNumberFormat="0" applyAlignment="0" applyProtection="0"/>
    <xf numFmtId="0" fontId="41" fillId="68"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1" fillId="68" borderId="166" applyNumberFormat="0" applyAlignment="0" applyProtection="0"/>
    <xf numFmtId="0" fontId="41" fillId="68"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1" fillId="68" borderId="166" applyNumberFormat="0" applyAlignment="0" applyProtection="0"/>
    <xf numFmtId="0" fontId="41" fillId="68" borderId="166" applyNumberFormat="0" applyAlignment="0" applyProtection="0"/>
    <xf numFmtId="0" fontId="26" fillId="27" borderId="160" applyNumberFormat="0" applyAlignment="0" applyProtection="0"/>
    <xf numFmtId="0" fontId="4" fillId="0" borderId="0">
      <alignment vertical="top"/>
    </xf>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Alignment="0" applyProtection="0"/>
    <xf numFmtId="0" fontId="26" fillId="27" borderId="160" applyNumberFormat="0" applyAlignment="0" applyProtection="0"/>
    <xf numFmtId="0" fontId="26" fillId="27" borderId="160" applyNumberFormat="0" applyAlignment="0" applyProtection="0"/>
    <xf numFmtId="0" fontId="4" fillId="0" borderId="0">
      <alignment vertical="top"/>
    </xf>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Alignment="0" applyProtection="0"/>
    <xf numFmtId="0" fontId="26" fillId="27" borderId="160" applyNumberFormat="0" applyAlignment="0" applyProtection="0"/>
    <xf numFmtId="0" fontId="26" fillId="27" borderId="160" applyNumberFormat="0" applyAlignment="0" applyProtection="0"/>
    <xf numFmtId="0" fontId="4" fillId="0" borderId="0">
      <alignment vertical="top"/>
    </xf>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Alignment="0" applyProtection="0"/>
    <xf numFmtId="0" fontId="26" fillId="27" borderId="160" applyNumberFormat="0" applyAlignment="0" applyProtection="0"/>
    <xf numFmtId="0" fontId="26" fillId="27" borderId="160" applyNumberFormat="0" applyAlignment="0" applyProtection="0"/>
    <xf numFmtId="0" fontId="4" fillId="0" borderId="0">
      <alignment vertical="top"/>
    </xf>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Alignment="0" applyProtection="0"/>
    <xf numFmtId="0" fontId="26" fillId="27" borderId="160" applyNumberFormat="0" applyAlignment="0" applyProtection="0"/>
    <xf numFmtId="0" fontId="26" fillId="27" borderId="160" applyNumberFormat="0" applyAlignment="0" applyProtection="0"/>
    <xf numFmtId="0" fontId="4" fillId="0" borderId="0">
      <alignment vertical="top"/>
    </xf>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Alignment="0" applyProtection="0"/>
    <xf numFmtId="0" fontId="26" fillId="27" borderId="160" applyNumberFormat="0" applyAlignment="0" applyProtection="0"/>
    <xf numFmtId="0" fontId="26" fillId="27" borderId="160" applyNumberFormat="0" applyAlignment="0" applyProtection="0"/>
    <xf numFmtId="0" fontId="4" fillId="0" borderId="0">
      <alignment vertical="top"/>
    </xf>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Alignment="0" applyProtection="0"/>
    <xf numFmtId="0" fontId="26" fillId="27" borderId="160" applyNumberFormat="0" applyAlignment="0" applyProtection="0"/>
    <xf numFmtId="0" fontId="26" fillId="27" borderId="160" applyNumberFormat="0" applyAlignment="0" applyProtection="0"/>
    <xf numFmtId="0" fontId="4" fillId="0" borderId="0">
      <alignment vertical="top"/>
    </xf>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Alignment="0" applyProtection="0"/>
    <xf numFmtId="0" fontId="26" fillId="27" borderId="160" applyNumberFormat="0" applyAlignment="0" applyProtection="0"/>
    <xf numFmtId="0" fontId="26" fillId="27" borderId="160" applyNumberFormat="0" applyAlignment="0" applyProtection="0"/>
    <xf numFmtId="0" fontId="4" fillId="0" borderId="0">
      <alignment vertical="top"/>
    </xf>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Alignment="0" applyProtection="0"/>
    <xf numFmtId="0" fontId="26" fillId="27" borderId="160" applyNumberFormat="0" applyAlignment="0" applyProtection="0"/>
    <xf numFmtId="0" fontId="26" fillId="27" borderId="160" applyNumberFormat="0" applyAlignment="0" applyProtection="0"/>
    <xf numFmtId="0" fontId="4" fillId="0" borderId="0">
      <alignment vertical="top"/>
    </xf>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Alignment="0" applyProtection="0"/>
    <xf numFmtId="0" fontId="26" fillId="27" borderId="160" applyNumberFormat="0" applyAlignment="0" applyProtection="0"/>
    <xf numFmtId="0" fontId="26" fillId="27" borderId="160" applyNumberFormat="0" applyAlignment="0" applyProtection="0"/>
    <xf numFmtId="0" fontId="4" fillId="0" borderId="0">
      <alignment vertical="top"/>
    </xf>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Alignment="0" applyProtection="0"/>
    <xf numFmtId="0" fontId="26" fillId="27" borderId="160" applyNumberFormat="0" applyAlignment="0" applyProtection="0"/>
    <xf numFmtId="0" fontId="26" fillId="27" borderId="160" applyNumberFormat="0" applyAlignment="0" applyProtection="0"/>
    <xf numFmtId="0" fontId="4" fillId="0" borderId="0">
      <alignment vertical="top"/>
    </xf>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Alignment="0" applyProtection="0"/>
    <xf numFmtId="0" fontId="26" fillId="27" borderId="160" applyNumberFormat="0" applyAlignment="0" applyProtection="0"/>
    <xf numFmtId="0" fontId="26" fillId="27" borderId="160" applyNumberFormat="0" applyAlignment="0" applyProtection="0"/>
    <xf numFmtId="0" fontId="4" fillId="0" borderId="0">
      <alignment vertical="top"/>
    </xf>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Alignment="0" applyProtection="0"/>
    <xf numFmtId="0" fontId="26" fillId="27" borderId="160" applyNumberFormat="0" applyAlignment="0" applyProtection="0"/>
    <xf numFmtId="0" fontId="26" fillId="27" borderId="160" applyNumberFormat="0" applyAlignment="0" applyProtection="0"/>
    <xf numFmtId="0" fontId="4" fillId="0" borderId="0">
      <alignment vertical="top"/>
    </xf>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Alignment="0" applyProtection="0"/>
    <xf numFmtId="0" fontId="26" fillId="27" borderId="160" applyNumberFormat="0" applyAlignment="0" applyProtection="0"/>
    <xf numFmtId="0" fontId="26" fillId="27" borderId="160" applyNumberFormat="0" applyAlignment="0" applyProtection="0"/>
    <xf numFmtId="0" fontId="4" fillId="0" borderId="0">
      <alignment vertical="top"/>
    </xf>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Alignment="0" applyProtection="0"/>
    <xf numFmtId="0" fontId="26" fillId="27" borderId="160" applyNumberFormat="0" applyAlignment="0" applyProtection="0"/>
    <xf numFmtId="0" fontId="26" fillId="27" borderId="160" applyNumberFormat="0" applyAlignment="0" applyProtection="0"/>
    <xf numFmtId="0" fontId="4" fillId="0" borderId="0">
      <alignment vertical="top"/>
    </xf>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Alignment="0" applyProtection="0"/>
    <xf numFmtId="0" fontId="26" fillId="27" borderId="160" applyNumberFormat="0" applyAlignment="0" applyProtection="0"/>
    <xf numFmtId="0" fontId="26" fillId="27" borderId="160" applyNumberFormat="0" applyAlignment="0" applyProtection="0"/>
    <xf numFmtId="0" fontId="4" fillId="0" borderId="0">
      <alignment vertical="top"/>
    </xf>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Alignment="0" applyProtection="0"/>
    <xf numFmtId="0" fontId="26" fillId="27" borderId="160" applyNumberFormat="0" applyAlignment="0" applyProtection="0"/>
    <xf numFmtId="0" fontId="26" fillId="27" borderId="160" applyNumberFormat="0" applyAlignment="0" applyProtection="0"/>
    <xf numFmtId="0" fontId="4" fillId="0" borderId="0">
      <alignment vertical="top"/>
    </xf>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Alignment="0" applyProtection="0"/>
    <xf numFmtId="0" fontId="26" fillId="27" borderId="160" applyNumberFormat="0" applyAlignment="0" applyProtection="0"/>
    <xf numFmtId="0" fontId="26" fillId="27" borderId="160" applyNumberFormat="0" applyAlignment="0" applyProtection="0"/>
    <xf numFmtId="0" fontId="4" fillId="0" borderId="0">
      <alignment vertical="top"/>
    </xf>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Alignment="0" applyProtection="0"/>
    <xf numFmtId="0" fontId="26" fillId="27" borderId="160" applyNumberFormat="0" applyAlignment="0" applyProtection="0"/>
    <xf numFmtId="0" fontId="26" fillId="27" borderId="160" applyNumberFormat="0" applyAlignment="0" applyProtection="0"/>
    <xf numFmtId="0" fontId="4" fillId="0" borderId="0">
      <alignment vertical="top"/>
    </xf>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Alignment="0" applyProtection="0"/>
    <xf numFmtId="0" fontId="26" fillId="27" borderId="160" applyNumberFormat="0" applyAlignment="0" applyProtection="0"/>
    <xf numFmtId="0" fontId="26" fillId="27" borderId="160" applyNumberFormat="0" applyAlignment="0" applyProtection="0"/>
    <xf numFmtId="0" fontId="4" fillId="0" borderId="0">
      <alignment vertical="top"/>
    </xf>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Alignment="0" applyProtection="0"/>
    <xf numFmtId="0" fontId="26" fillId="27" borderId="160" applyNumberFormat="0" applyAlignment="0" applyProtection="0"/>
    <xf numFmtId="0" fontId="26" fillId="27" borderId="160" applyNumberFormat="0" applyAlignment="0" applyProtection="0"/>
    <xf numFmtId="0" fontId="4" fillId="0" borderId="0">
      <alignment vertical="top"/>
    </xf>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Alignment="0" applyProtection="0"/>
    <xf numFmtId="0" fontId="26" fillId="27" borderId="160" applyNumberFormat="0" applyAlignment="0" applyProtection="0"/>
    <xf numFmtId="0" fontId="26" fillId="27" borderId="160" applyNumberFormat="0" applyAlignment="0" applyProtection="0"/>
    <xf numFmtId="0" fontId="4" fillId="0" borderId="0">
      <alignment vertical="top"/>
    </xf>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Alignment="0" applyProtection="0"/>
    <xf numFmtId="0" fontId="26" fillId="27" borderId="160" applyNumberFormat="0" applyAlignment="0" applyProtection="0"/>
    <xf numFmtId="0" fontId="26" fillId="27" borderId="160" applyNumberFormat="0" applyAlignment="0" applyProtection="0"/>
    <xf numFmtId="0" fontId="4" fillId="0" borderId="0">
      <alignment vertical="top"/>
    </xf>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Alignment="0" applyProtection="0"/>
    <xf numFmtId="0" fontId="26" fillId="27" borderId="160" applyNumberFormat="0" applyAlignment="0" applyProtection="0"/>
    <xf numFmtId="0" fontId="26" fillId="27" borderId="160" applyNumberFormat="0" applyAlignment="0" applyProtection="0"/>
    <xf numFmtId="0" fontId="4" fillId="0" borderId="0">
      <alignment vertical="top"/>
    </xf>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Alignment="0" applyProtection="0"/>
    <xf numFmtId="0" fontId="26" fillId="27" borderId="160" applyNumberFormat="0" applyAlignment="0" applyProtection="0"/>
    <xf numFmtId="0" fontId="26" fillId="27" borderId="160" applyNumberFormat="0" applyAlignment="0" applyProtection="0"/>
    <xf numFmtId="0" fontId="4" fillId="0" borderId="0">
      <alignment vertical="top"/>
    </xf>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Alignment="0" applyProtection="0"/>
    <xf numFmtId="0" fontId="26" fillId="27" borderId="160" applyNumberFormat="0" applyAlignment="0" applyProtection="0"/>
    <xf numFmtId="0" fontId="26" fillId="27" borderId="160" applyNumberFormat="0" applyAlignment="0" applyProtection="0"/>
    <xf numFmtId="0" fontId="4" fillId="0" borderId="0">
      <alignment vertical="top"/>
    </xf>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Alignment="0" applyProtection="0"/>
    <xf numFmtId="0" fontId="26" fillId="27" borderId="160" applyNumberFormat="0" applyAlignment="0" applyProtection="0"/>
    <xf numFmtId="0" fontId="4" fillId="0" borderId="0" applyNumberFormat="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1" fillId="68" borderId="166" applyNumberFormat="0" applyAlignment="0" applyProtection="0"/>
    <xf numFmtId="0" fontId="26" fillId="27" borderId="160" applyNumberFormat="0" applyAlignment="0" applyProtection="0"/>
    <xf numFmtId="0" fontId="4" fillId="0" borderId="0">
      <alignment vertical="top"/>
    </xf>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Alignment="0" applyProtection="0"/>
    <xf numFmtId="0" fontId="26" fillId="27" borderId="160" applyNumberFormat="0" applyAlignment="0" applyProtection="0"/>
    <xf numFmtId="0" fontId="26" fillId="27" borderId="160" applyNumberFormat="0" applyAlignment="0" applyProtection="0"/>
    <xf numFmtId="0" fontId="4" fillId="0" borderId="0">
      <alignment vertical="top"/>
    </xf>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Alignment="0" applyProtection="0"/>
    <xf numFmtId="0" fontId="26" fillId="27" borderId="160" applyNumberFormat="0" applyAlignment="0" applyProtection="0"/>
    <xf numFmtId="0" fontId="26" fillId="27" borderId="160" applyNumberFormat="0" applyAlignment="0" applyProtection="0"/>
    <xf numFmtId="0" fontId="4" fillId="0" borderId="0">
      <alignment vertical="top"/>
    </xf>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Alignment="0" applyProtection="0"/>
    <xf numFmtId="0" fontId="26" fillId="27" borderId="160" applyNumberFormat="0" applyAlignment="0" applyProtection="0"/>
    <xf numFmtId="0" fontId="26" fillId="27" borderId="160" applyNumberFormat="0" applyAlignment="0" applyProtection="0"/>
    <xf numFmtId="0" fontId="4" fillId="0" borderId="0">
      <alignment vertical="top"/>
    </xf>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Alignment="0" applyProtection="0"/>
    <xf numFmtId="0" fontId="26" fillId="27" borderId="160" applyNumberFormat="0" applyAlignment="0" applyProtection="0"/>
    <xf numFmtId="0" fontId="26" fillId="27" borderId="160" applyNumberFormat="0" applyAlignment="0" applyProtection="0"/>
    <xf numFmtId="0" fontId="4" fillId="0" borderId="0">
      <alignment vertical="top"/>
    </xf>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Alignment="0" applyProtection="0"/>
    <xf numFmtId="0" fontId="26" fillId="27" borderId="160" applyNumberFormat="0" applyAlignment="0" applyProtection="0"/>
    <xf numFmtId="0" fontId="26" fillId="27" borderId="160" applyNumberFormat="0" applyAlignment="0" applyProtection="0"/>
    <xf numFmtId="0" fontId="4" fillId="0" borderId="0">
      <alignment vertical="top"/>
    </xf>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Fill="0" applyAlignment="0" applyProtection="0"/>
    <xf numFmtId="0" fontId="4" fillId="0" borderId="0">
      <alignment vertical="top"/>
    </xf>
    <xf numFmtId="0" fontId="27" fillId="0" borderId="160" applyNumberFormat="0" applyAlignment="0" applyProtection="0"/>
    <xf numFmtId="0" fontId="26" fillId="27" borderId="160" applyNumberFormat="0" applyAlignment="0" applyProtection="0"/>
    <xf numFmtId="0" fontId="41" fillId="68"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1" fillId="68" borderId="166" applyNumberFormat="0" applyAlignment="0" applyProtection="0"/>
    <xf numFmtId="0" fontId="41" fillId="68"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1" fillId="68" borderId="166" applyNumberFormat="0" applyAlignment="0" applyProtection="0"/>
    <xf numFmtId="0" fontId="41" fillId="68"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1" fillId="68" borderId="166" applyNumberFormat="0" applyAlignment="0" applyProtection="0"/>
    <xf numFmtId="0" fontId="41" fillId="68"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1" fillId="68" borderId="166" applyNumberFormat="0" applyAlignment="0" applyProtection="0"/>
    <xf numFmtId="0" fontId="41" fillId="68"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1" fillId="68" borderId="166" applyNumberFormat="0" applyAlignment="0" applyProtection="0"/>
    <xf numFmtId="0" fontId="41" fillId="68"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1" fillId="68" borderId="166" applyNumberFormat="0" applyAlignment="0" applyProtection="0"/>
    <xf numFmtId="0" fontId="41" fillId="68"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1" fillId="68" borderId="166" applyNumberFormat="0" applyAlignment="0" applyProtection="0"/>
    <xf numFmtId="0" fontId="41" fillId="68"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1" fillId="68" borderId="166" applyNumberFormat="0" applyAlignment="0" applyProtection="0"/>
    <xf numFmtId="0" fontId="41" fillId="68"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1" fillId="68" borderId="166" applyNumberFormat="0" applyAlignment="0" applyProtection="0"/>
    <xf numFmtId="0" fontId="41" fillId="68"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1" fillId="68" borderId="166" applyNumberFormat="0" applyAlignment="0" applyProtection="0"/>
    <xf numFmtId="0" fontId="41" fillId="68"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1" fillId="68" borderId="166" applyNumberFormat="0" applyAlignment="0" applyProtection="0"/>
    <xf numFmtId="0" fontId="41" fillId="68"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1" fillId="68" borderId="166" applyNumberFormat="0" applyAlignment="0" applyProtection="0"/>
    <xf numFmtId="0" fontId="41" fillId="68"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1" fillId="68" borderId="166" applyNumberFormat="0" applyAlignment="0" applyProtection="0"/>
    <xf numFmtId="0" fontId="41" fillId="68"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1" fillId="68" borderId="166" applyNumberFormat="0" applyAlignment="0" applyProtection="0"/>
    <xf numFmtId="0" fontId="41" fillId="68"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1" fillId="68" borderId="166" applyNumberFormat="0" applyAlignment="0" applyProtection="0"/>
    <xf numFmtId="0" fontId="41" fillId="68"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1" fillId="68" borderId="166" applyNumberFormat="0" applyAlignment="0" applyProtection="0"/>
    <xf numFmtId="0" fontId="41" fillId="68"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1" fillId="68" borderId="166" applyNumberFormat="0" applyAlignment="0" applyProtection="0"/>
    <xf numFmtId="0" fontId="41" fillId="68"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1" fillId="68" borderId="166" applyNumberFormat="0" applyAlignment="0" applyProtection="0"/>
    <xf numFmtId="0" fontId="41" fillId="68"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1" fillId="68" borderId="166" applyNumberFormat="0" applyAlignment="0" applyProtection="0"/>
    <xf numFmtId="0" fontId="41" fillId="68"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1" fillId="68" borderId="166" applyNumberFormat="0" applyAlignment="0" applyProtection="0"/>
    <xf numFmtId="0" fontId="41" fillId="68"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1" fillId="68" borderId="166" applyNumberFormat="0" applyAlignment="0" applyProtection="0"/>
    <xf numFmtId="0" fontId="41" fillId="68"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1" fillId="68" borderId="166" applyNumberFormat="0" applyAlignment="0" applyProtection="0"/>
    <xf numFmtId="0" fontId="41" fillId="68"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1" fillId="68" borderId="166" applyNumberFormat="0" applyAlignment="0" applyProtection="0"/>
    <xf numFmtId="0" fontId="13" fillId="69" borderId="167"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3" fillId="69" borderId="167" applyNumberFormat="0" applyAlignment="0" applyProtection="0"/>
    <xf numFmtId="0" fontId="13" fillId="69" borderId="167"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3" fillId="69" borderId="167" applyNumberFormat="0" applyAlignment="0" applyProtection="0"/>
    <xf numFmtId="0" fontId="13" fillId="69" borderId="167"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3" fillId="69" borderId="167" applyNumberFormat="0" applyAlignment="0" applyProtection="0"/>
    <xf numFmtId="0" fontId="13" fillId="69" borderId="167"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3" fillId="69" borderId="167" applyNumberFormat="0" applyAlignment="0" applyProtection="0"/>
    <xf numFmtId="0" fontId="13" fillId="69" borderId="167"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3" fillId="69" borderId="167" applyNumberFormat="0" applyAlignment="0" applyProtection="0"/>
    <xf numFmtId="0" fontId="13" fillId="69" borderId="167"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3" fillId="69" borderId="167" applyNumberFormat="0" applyAlignment="0" applyProtection="0"/>
    <xf numFmtId="0" fontId="13" fillId="69" borderId="167"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3" fillId="69" borderId="167" applyNumberFormat="0" applyAlignment="0" applyProtection="0"/>
    <xf numFmtId="0" fontId="13" fillId="69" borderId="167"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3" fillId="69" borderId="167" applyNumberFormat="0" applyAlignment="0" applyProtection="0"/>
    <xf numFmtId="0" fontId="13" fillId="69" borderId="167"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3" fillId="69" borderId="167" applyNumberFormat="0" applyAlignment="0" applyProtection="0"/>
    <xf numFmtId="0" fontId="13" fillId="69" borderId="167"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3" fillId="69" borderId="167" applyNumberFormat="0" applyAlignment="0" applyProtection="0"/>
    <xf numFmtId="0" fontId="13" fillId="69" borderId="167" applyNumberFormat="0" applyAlignment="0" applyProtection="0"/>
    <xf numFmtId="0" fontId="10" fillId="28" borderId="163" applyNumberFormat="0" applyAlignment="0" applyProtection="0"/>
    <xf numFmtId="0" fontId="4" fillId="0" borderId="0">
      <alignment vertical="top"/>
    </xf>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Alignment="0" applyProtection="0"/>
    <xf numFmtId="0" fontId="10" fillId="28" borderId="163" applyNumberFormat="0" applyAlignment="0" applyProtection="0"/>
    <xf numFmtId="0" fontId="10" fillId="28" borderId="163" applyNumberFormat="0" applyAlignment="0" applyProtection="0"/>
    <xf numFmtId="0" fontId="4" fillId="0" borderId="0">
      <alignment vertical="top"/>
    </xf>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Alignment="0" applyProtection="0"/>
    <xf numFmtId="0" fontId="10" fillId="28" borderId="163" applyNumberFormat="0" applyAlignment="0" applyProtection="0"/>
    <xf numFmtId="0" fontId="10" fillId="28" borderId="163" applyNumberFormat="0" applyAlignment="0" applyProtection="0"/>
    <xf numFmtId="0" fontId="4" fillId="0" borderId="0">
      <alignment vertical="top"/>
    </xf>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Alignment="0" applyProtection="0"/>
    <xf numFmtId="0" fontId="10" fillId="28" borderId="163" applyNumberFormat="0" applyAlignment="0" applyProtection="0"/>
    <xf numFmtId="0" fontId="10" fillId="28" borderId="163" applyNumberFormat="0" applyAlignment="0" applyProtection="0"/>
    <xf numFmtId="0" fontId="4" fillId="0" borderId="0">
      <alignment vertical="top"/>
    </xf>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Alignment="0" applyProtection="0"/>
    <xf numFmtId="0" fontId="10" fillId="28" borderId="163" applyNumberFormat="0" applyAlignment="0" applyProtection="0"/>
    <xf numFmtId="0" fontId="10" fillId="28" borderId="163" applyNumberFormat="0" applyAlignment="0" applyProtection="0"/>
    <xf numFmtId="0" fontId="4" fillId="0" borderId="0">
      <alignment vertical="top"/>
    </xf>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Alignment="0" applyProtection="0"/>
    <xf numFmtId="0" fontId="10" fillId="28" borderId="163" applyNumberFormat="0" applyAlignment="0" applyProtection="0"/>
    <xf numFmtId="0" fontId="10" fillId="28" borderId="163" applyNumberFormat="0" applyAlignment="0" applyProtection="0"/>
    <xf numFmtId="0" fontId="4" fillId="0" borderId="0">
      <alignment vertical="top"/>
    </xf>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Alignment="0" applyProtection="0"/>
    <xf numFmtId="0" fontId="10" fillId="28" borderId="163" applyNumberFormat="0" applyAlignment="0" applyProtection="0"/>
    <xf numFmtId="0" fontId="10" fillId="28" borderId="163" applyNumberFormat="0" applyAlignment="0" applyProtection="0"/>
    <xf numFmtId="0" fontId="4" fillId="0" borderId="0">
      <alignment vertical="top"/>
    </xf>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Alignment="0" applyProtection="0"/>
    <xf numFmtId="0" fontId="10" fillId="28" borderId="163" applyNumberFormat="0" applyAlignment="0" applyProtection="0"/>
    <xf numFmtId="0" fontId="10" fillId="28" borderId="163" applyNumberFormat="0" applyAlignment="0" applyProtection="0"/>
    <xf numFmtId="0" fontId="4" fillId="0" borderId="0">
      <alignment vertical="top"/>
    </xf>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Alignment="0" applyProtection="0"/>
    <xf numFmtId="0" fontId="10" fillId="28" borderId="163" applyNumberFormat="0" applyAlignment="0" applyProtection="0"/>
    <xf numFmtId="0" fontId="10" fillId="28" borderId="163" applyNumberFormat="0" applyAlignment="0" applyProtection="0"/>
    <xf numFmtId="0" fontId="4" fillId="0" borderId="0">
      <alignment vertical="top"/>
    </xf>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Alignment="0" applyProtection="0"/>
    <xf numFmtId="0" fontId="10" fillId="28" borderId="163" applyNumberFormat="0" applyAlignment="0" applyProtection="0"/>
    <xf numFmtId="0" fontId="10" fillId="28" borderId="163" applyNumberFormat="0" applyAlignment="0" applyProtection="0"/>
    <xf numFmtId="0" fontId="4" fillId="0" borderId="0">
      <alignment vertical="top"/>
    </xf>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Alignment="0" applyProtection="0"/>
    <xf numFmtId="0" fontId="10" fillId="28" borderId="163" applyNumberFormat="0" applyAlignment="0" applyProtection="0"/>
    <xf numFmtId="0" fontId="10" fillId="28" borderId="163" applyNumberFormat="0" applyAlignment="0" applyProtection="0"/>
    <xf numFmtId="0" fontId="4" fillId="0" borderId="0">
      <alignment vertical="top"/>
    </xf>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Alignment="0" applyProtection="0"/>
    <xf numFmtId="0" fontId="10" fillId="28" borderId="163" applyNumberFormat="0" applyAlignment="0" applyProtection="0"/>
    <xf numFmtId="0" fontId="10" fillId="28" borderId="163" applyNumberFormat="0" applyAlignment="0" applyProtection="0"/>
    <xf numFmtId="0" fontId="4" fillId="0" borderId="0">
      <alignment vertical="top"/>
    </xf>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Alignment="0" applyProtection="0"/>
    <xf numFmtId="0" fontId="10" fillId="28" borderId="163" applyNumberFormat="0" applyAlignment="0" applyProtection="0"/>
    <xf numFmtId="0" fontId="10" fillId="28" borderId="163" applyNumberFormat="0" applyAlignment="0" applyProtection="0"/>
    <xf numFmtId="0" fontId="4" fillId="0" borderId="0">
      <alignment vertical="top"/>
    </xf>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Alignment="0" applyProtection="0"/>
    <xf numFmtId="0" fontId="10" fillId="28" borderId="163" applyNumberFormat="0" applyAlignment="0" applyProtection="0"/>
    <xf numFmtId="0" fontId="10" fillId="28" borderId="163" applyNumberFormat="0" applyAlignment="0" applyProtection="0"/>
    <xf numFmtId="0" fontId="4" fillId="0" borderId="0">
      <alignment vertical="top"/>
    </xf>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Alignment="0" applyProtection="0"/>
    <xf numFmtId="0" fontId="10" fillId="28" borderId="163" applyNumberFormat="0" applyAlignment="0" applyProtection="0"/>
    <xf numFmtId="0" fontId="10" fillId="28" borderId="163" applyNumberFormat="0" applyAlignment="0" applyProtection="0"/>
    <xf numFmtId="0" fontId="4" fillId="0" borderId="0">
      <alignment vertical="top"/>
    </xf>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Alignment="0" applyProtection="0"/>
    <xf numFmtId="0" fontId="10" fillId="28" borderId="163" applyNumberFormat="0" applyAlignment="0" applyProtection="0"/>
    <xf numFmtId="0" fontId="10" fillId="28" borderId="163" applyNumberFormat="0" applyAlignment="0" applyProtection="0"/>
    <xf numFmtId="0" fontId="4" fillId="0" borderId="0">
      <alignment vertical="top"/>
    </xf>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Alignment="0" applyProtection="0"/>
    <xf numFmtId="0" fontId="10" fillId="28" borderId="163" applyNumberFormat="0" applyAlignment="0" applyProtection="0"/>
    <xf numFmtId="0" fontId="10" fillId="28" borderId="163" applyNumberFormat="0" applyAlignment="0" applyProtection="0"/>
    <xf numFmtId="0" fontId="4" fillId="0" borderId="0">
      <alignment vertical="top"/>
    </xf>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Alignment="0" applyProtection="0"/>
    <xf numFmtId="0" fontId="10" fillId="28" borderId="163" applyNumberFormat="0" applyAlignment="0" applyProtection="0"/>
    <xf numFmtId="0" fontId="10" fillId="28" borderId="163" applyNumberFormat="0" applyAlignment="0" applyProtection="0"/>
    <xf numFmtId="0" fontId="4" fillId="0" borderId="0">
      <alignment vertical="top"/>
    </xf>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Alignment="0" applyProtection="0"/>
    <xf numFmtId="0" fontId="10" fillId="28" borderId="163" applyNumberFormat="0" applyAlignment="0" applyProtection="0"/>
    <xf numFmtId="0" fontId="10" fillId="28" borderId="163" applyNumberFormat="0" applyAlignment="0" applyProtection="0"/>
    <xf numFmtId="0" fontId="4" fillId="0" borderId="0">
      <alignment vertical="top"/>
    </xf>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Alignment="0" applyProtection="0"/>
    <xf numFmtId="0" fontId="10" fillId="28" borderId="163" applyNumberFormat="0" applyAlignment="0" applyProtection="0"/>
    <xf numFmtId="0" fontId="10" fillId="28" borderId="163" applyNumberFormat="0" applyAlignment="0" applyProtection="0"/>
    <xf numFmtId="0" fontId="4" fillId="0" borderId="0">
      <alignment vertical="top"/>
    </xf>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Alignment="0" applyProtection="0"/>
    <xf numFmtId="0" fontId="10" fillId="28" borderId="163" applyNumberFormat="0" applyAlignment="0" applyProtection="0"/>
    <xf numFmtId="0" fontId="10" fillId="28" borderId="163" applyNumberFormat="0" applyAlignment="0" applyProtection="0"/>
    <xf numFmtId="0" fontId="4" fillId="0" borderId="0">
      <alignment vertical="top"/>
    </xf>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Alignment="0" applyProtection="0"/>
    <xf numFmtId="0" fontId="10" fillId="28" borderId="163" applyNumberFormat="0" applyAlignment="0" applyProtection="0"/>
    <xf numFmtId="0" fontId="10" fillId="28" borderId="163" applyNumberFormat="0" applyAlignment="0" applyProtection="0"/>
    <xf numFmtId="0" fontId="4" fillId="0" borderId="0">
      <alignment vertical="top"/>
    </xf>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Alignment="0" applyProtection="0"/>
    <xf numFmtId="0" fontId="10" fillId="28" borderId="163" applyNumberFormat="0" applyAlignment="0" applyProtection="0"/>
    <xf numFmtId="0" fontId="10" fillId="28" borderId="163" applyNumberFormat="0" applyAlignment="0" applyProtection="0"/>
    <xf numFmtId="0" fontId="4" fillId="0" borderId="0">
      <alignment vertical="top"/>
    </xf>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Alignment="0" applyProtection="0"/>
    <xf numFmtId="0" fontId="10" fillId="28" borderId="163" applyNumberFormat="0" applyAlignment="0" applyProtection="0"/>
    <xf numFmtId="0" fontId="10" fillId="28" borderId="163" applyNumberFormat="0" applyAlignment="0" applyProtection="0"/>
    <xf numFmtId="0" fontId="4" fillId="0" borderId="0">
      <alignment vertical="top"/>
    </xf>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Alignment="0" applyProtection="0"/>
    <xf numFmtId="0" fontId="10" fillId="28" borderId="163" applyNumberFormat="0" applyAlignment="0" applyProtection="0"/>
    <xf numFmtId="0" fontId="10" fillId="28" borderId="163" applyNumberFormat="0" applyAlignment="0" applyProtection="0"/>
    <xf numFmtId="0" fontId="4" fillId="0" borderId="0">
      <alignment vertical="top"/>
    </xf>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Alignment="0" applyProtection="0"/>
    <xf numFmtId="0" fontId="10" fillId="28" borderId="163" applyNumberFormat="0" applyAlignment="0" applyProtection="0"/>
    <xf numFmtId="0" fontId="10" fillId="28" borderId="163" applyNumberFormat="0" applyAlignment="0" applyProtection="0"/>
    <xf numFmtId="0" fontId="4" fillId="0" borderId="0">
      <alignment vertical="top"/>
    </xf>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Alignment="0" applyProtection="0"/>
    <xf numFmtId="0" fontId="10" fillId="28" borderId="163" applyNumberFormat="0" applyAlignment="0" applyProtection="0"/>
    <xf numFmtId="0" fontId="4" fillId="0" borderId="0" applyNumberFormat="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3" fillId="69" borderId="167" applyNumberFormat="0" applyAlignment="0" applyProtection="0"/>
    <xf numFmtId="0" fontId="10" fillId="28" borderId="163" applyNumberFormat="0" applyAlignment="0" applyProtection="0"/>
    <xf numFmtId="0" fontId="4" fillId="0" borderId="0">
      <alignment vertical="top"/>
    </xf>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Alignment="0" applyProtection="0"/>
    <xf numFmtId="0" fontId="10" fillId="28" borderId="163" applyNumberFormat="0" applyAlignment="0" applyProtection="0"/>
    <xf numFmtId="0" fontId="10" fillId="28" borderId="163" applyNumberFormat="0" applyAlignment="0" applyProtection="0"/>
    <xf numFmtId="0" fontId="4" fillId="0" borderId="0">
      <alignment vertical="top"/>
    </xf>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Alignment="0" applyProtection="0"/>
    <xf numFmtId="0" fontId="10" fillId="28" borderId="163" applyNumberFormat="0" applyAlignment="0" applyProtection="0"/>
    <xf numFmtId="0" fontId="10" fillId="28" borderId="163" applyNumberFormat="0" applyAlignment="0" applyProtection="0"/>
    <xf numFmtId="0" fontId="4" fillId="0" borderId="0">
      <alignment vertical="top"/>
    </xf>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Alignment="0" applyProtection="0"/>
    <xf numFmtId="0" fontId="10" fillId="28" borderId="163" applyNumberFormat="0" applyAlignment="0" applyProtection="0"/>
    <xf numFmtId="0" fontId="10" fillId="28" borderId="163" applyNumberFormat="0" applyAlignment="0" applyProtection="0"/>
    <xf numFmtId="0" fontId="4" fillId="0" borderId="0">
      <alignment vertical="top"/>
    </xf>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Alignment="0" applyProtection="0"/>
    <xf numFmtId="0" fontId="10" fillId="28" borderId="163" applyNumberFormat="0" applyAlignment="0" applyProtection="0"/>
    <xf numFmtId="0" fontId="10" fillId="28" borderId="163" applyNumberFormat="0" applyAlignment="0" applyProtection="0"/>
    <xf numFmtId="0" fontId="4" fillId="0" borderId="0">
      <alignment vertical="top"/>
    </xf>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Alignment="0" applyProtection="0"/>
    <xf numFmtId="0" fontId="10" fillId="28" borderId="163" applyNumberFormat="0" applyAlignment="0" applyProtection="0"/>
    <xf numFmtId="0" fontId="10" fillId="28" borderId="163" applyNumberFormat="0" applyAlignment="0" applyProtection="0"/>
    <xf numFmtId="0" fontId="4" fillId="0" borderId="0">
      <alignment vertical="top"/>
    </xf>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Fill="0" applyAlignment="0" applyProtection="0"/>
    <xf numFmtId="0" fontId="4" fillId="0" borderId="0">
      <alignment vertical="top"/>
    </xf>
    <xf numFmtId="0" fontId="6" fillId="0" borderId="163" applyNumberFormat="0" applyAlignment="0" applyProtection="0"/>
    <xf numFmtId="0" fontId="10" fillId="28" borderId="163" applyNumberFormat="0" applyAlignment="0" applyProtection="0"/>
    <xf numFmtId="0" fontId="13" fillId="69" borderId="167"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3" fillId="69" borderId="167" applyNumberFormat="0" applyAlignment="0" applyProtection="0"/>
    <xf numFmtId="0" fontId="13" fillId="69" borderId="167"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3" fillId="69" borderId="167" applyNumberFormat="0" applyAlignment="0" applyProtection="0"/>
    <xf numFmtId="0" fontId="13" fillId="69" borderId="167"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3" fillId="69" borderId="167" applyNumberFormat="0" applyAlignment="0" applyProtection="0"/>
    <xf numFmtId="0" fontId="13" fillId="69" borderId="167"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3" fillId="69" borderId="167" applyNumberFormat="0" applyAlignment="0" applyProtection="0"/>
    <xf numFmtId="0" fontId="13" fillId="69" borderId="167"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3" fillId="69" borderId="167" applyNumberFormat="0" applyAlignment="0" applyProtection="0"/>
    <xf numFmtId="0" fontId="13" fillId="69" borderId="167"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3" fillId="69" borderId="167" applyNumberFormat="0" applyAlignment="0" applyProtection="0"/>
    <xf numFmtId="0" fontId="13" fillId="69" borderId="167"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3" fillId="69" borderId="167" applyNumberFormat="0" applyAlignment="0" applyProtection="0"/>
    <xf numFmtId="0" fontId="13" fillId="69" borderId="167"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3" fillId="69" borderId="167" applyNumberFormat="0" applyAlignment="0" applyProtection="0"/>
    <xf numFmtId="0" fontId="13" fillId="69" borderId="167"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3" fillId="69" borderId="167" applyNumberFormat="0" applyAlignment="0" applyProtection="0"/>
    <xf numFmtId="0" fontId="13" fillId="69" borderId="167"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3" fillId="69" borderId="167" applyNumberFormat="0" applyAlignment="0" applyProtection="0"/>
    <xf numFmtId="0" fontId="13" fillId="69" borderId="167"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3" fillId="69" borderId="167" applyNumberFormat="0" applyAlignment="0" applyProtection="0"/>
    <xf numFmtId="0" fontId="13" fillId="69" borderId="167"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3" fillId="69" borderId="167" applyNumberFormat="0" applyAlignment="0" applyProtection="0"/>
    <xf numFmtId="0" fontId="13" fillId="69" borderId="167"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3" fillId="69" borderId="167" applyNumberFormat="0" applyAlignment="0" applyProtection="0"/>
    <xf numFmtId="0" fontId="13" fillId="69" borderId="167"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3" fillId="69" borderId="167" applyNumberFormat="0" applyAlignment="0" applyProtection="0"/>
    <xf numFmtId="0" fontId="13" fillId="69" borderId="167"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3" fillId="69" borderId="167" applyNumberFormat="0" applyAlignment="0" applyProtection="0"/>
    <xf numFmtId="0" fontId="13" fillId="69" borderId="167"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3" fillId="69" borderId="167" applyNumberFormat="0" applyAlignment="0" applyProtection="0"/>
    <xf numFmtId="0" fontId="13" fillId="69" borderId="167"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3" fillId="69" borderId="167" applyNumberFormat="0" applyAlignment="0" applyProtection="0"/>
    <xf numFmtId="0" fontId="13" fillId="69" borderId="167"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3" fillId="69" borderId="167" applyNumberFormat="0" applyAlignment="0" applyProtection="0"/>
    <xf numFmtId="0" fontId="13" fillId="69" borderId="167"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3" fillId="69" borderId="167" applyNumberFormat="0" applyAlignment="0" applyProtection="0"/>
    <xf numFmtId="0" fontId="13" fillId="69" borderId="167"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3" fillId="69" borderId="167" applyNumberFormat="0" applyAlignment="0" applyProtection="0"/>
    <xf numFmtId="0" fontId="13" fillId="69" borderId="167"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3" fillId="69" borderId="167" applyNumberFormat="0" applyAlignment="0" applyProtection="0"/>
    <xf numFmtId="0" fontId="13" fillId="69" borderId="167"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3" fillId="69" borderId="167" applyNumberFormat="0" applyAlignment="0" applyProtection="0"/>
    <xf numFmtId="0" fontId="13" fillId="69" borderId="167"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3" fillId="69" borderId="167" applyNumberFormat="0" applyAlignment="0" applyProtection="0"/>
    <xf numFmtId="0" fontId="42" fillId="0" borderId="168" applyNumberFormat="0" applyFill="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2" fillId="0" borderId="168" applyNumberFormat="0" applyFill="0" applyAlignment="0" applyProtection="0"/>
    <xf numFmtId="0" fontId="42" fillId="0" borderId="168" applyNumberFormat="0" applyFill="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2" fillId="0" borderId="168" applyNumberFormat="0" applyFill="0" applyAlignment="0" applyProtection="0"/>
    <xf numFmtId="0" fontId="42" fillId="0" borderId="168" applyNumberFormat="0" applyFill="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2" fillId="0" borderId="168" applyNumberFormat="0" applyFill="0" applyAlignment="0" applyProtection="0"/>
    <xf numFmtId="0" fontId="42" fillId="0" borderId="168" applyNumberFormat="0" applyFill="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2" fillId="0" borderId="168" applyNumberFormat="0" applyFill="0" applyAlignment="0" applyProtection="0"/>
    <xf numFmtId="0" fontId="42" fillId="0" borderId="168" applyNumberFormat="0" applyFill="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2" fillId="0" borderId="168" applyNumberFormat="0" applyFill="0" applyAlignment="0" applyProtection="0"/>
    <xf numFmtId="0" fontId="42" fillId="0" borderId="168" applyNumberFormat="0" applyFill="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2" fillId="0" borderId="168" applyNumberFormat="0" applyFill="0" applyAlignment="0" applyProtection="0"/>
    <xf numFmtId="0" fontId="42" fillId="0" borderId="168" applyNumberFormat="0" applyFill="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2" fillId="0" borderId="168" applyNumberFormat="0" applyFill="0" applyAlignment="0" applyProtection="0"/>
    <xf numFmtId="0" fontId="42" fillId="0" borderId="168" applyNumberFormat="0" applyFill="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2" fillId="0" borderId="168" applyNumberFormat="0" applyFill="0" applyAlignment="0" applyProtection="0"/>
    <xf numFmtId="0" fontId="42" fillId="0" borderId="168" applyNumberFormat="0" applyFill="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2" fillId="0" borderId="168" applyNumberFormat="0" applyFill="0" applyAlignment="0" applyProtection="0"/>
    <xf numFmtId="0" fontId="42" fillId="0" borderId="168" applyNumberFormat="0" applyFill="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2" fillId="0" borderId="168" applyNumberFormat="0" applyFill="0" applyAlignment="0" applyProtection="0"/>
    <xf numFmtId="0" fontId="42" fillId="0" borderId="168"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4" fillId="0" borderId="0" applyNumberFormat="0" applyFill="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2" fillId="0" borderId="168"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27" fillId="0" borderId="162" applyNumberFormat="0" applyFill="0" applyAlignment="0" applyProtection="0"/>
    <xf numFmtId="0" fontId="42" fillId="0" borderId="168" applyNumberFormat="0" applyFill="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2" fillId="0" borderId="168" applyNumberFormat="0" applyFill="0" applyAlignment="0" applyProtection="0"/>
    <xf numFmtId="0" fontId="42" fillId="0" borderId="168" applyNumberFormat="0" applyFill="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2" fillId="0" borderId="168" applyNumberFormat="0" applyFill="0" applyAlignment="0" applyProtection="0"/>
    <xf numFmtId="0" fontId="42" fillId="0" borderId="168" applyNumberFormat="0" applyFill="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2" fillId="0" borderId="168" applyNumberFormat="0" applyFill="0" applyAlignment="0" applyProtection="0"/>
    <xf numFmtId="0" fontId="42" fillId="0" borderId="168" applyNumberFormat="0" applyFill="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2" fillId="0" borderId="168" applyNumberFormat="0" applyFill="0" applyAlignment="0" applyProtection="0"/>
    <xf numFmtId="0" fontId="42" fillId="0" borderId="168" applyNumberFormat="0" applyFill="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2" fillId="0" borderId="168" applyNumberFormat="0" applyFill="0" applyAlignment="0" applyProtection="0"/>
    <xf numFmtId="0" fontId="42" fillId="0" borderId="168" applyNumberFormat="0" applyFill="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2" fillId="0" borderId="168" applyNumberFormat="0" applyFill="0" applyAlignment="0" applyProtection="0"/>
    <xf numFmtId="0" fontId="42" fillId="0" borderId="168" applyNumberFormat="0" applyFill="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2" fillId="0" borderId="168" applyNumberFormat="0" applyFill="0" applyAlignment="0" applyProtection="0"/>
    <xf numFmtId="0" fontId="42" fillId="0" borderId="168" applyNumberFormat="0" applyFill="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2" fillId="0" borderId="168" applyNumberFormat="0" applyFill="0" applyAlignment="0" applyProtection="0"/>
    <xf numFmtId="0" fontId="42" fillId="0" borderId="168" applyNumberFormat="0" applyFill="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2" fillId="0" borderId="168" applyNumberFormat="0" applyFill="0" applyAlignment="0" applyProtection="0"/>
    <xf numFmtId="0" fontId="42" fillId="0" borderId="168" applyNumberFormat="0" applyFill="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2" fillId="0" borderId="168" applyNumberFormat="0" applyFill="0" applyAlignment="0" applyProtection="0"/>
    <xf numFmtId="0" fontId="42" fillId="0" borderId="168" applyNumberFormat="0" applyFill="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2" fillId="0" borderId="168" applyNumberFormat="0" applyFill="0" applyAlignment="0" applyProtection="0"/>
    <xf numFmtId="0" fontId="42" fillId="0" borderId="168" applyNumberFormat="0" applyFill="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2" fillId="0" borderId="168" applyNumberFormat="0" applyFill="0" applyAlignment="0" applyProtection="0"/>
    <xf numFmtId="0" fontId="42" fillId="0" borderId="168" applyNumberFormat="0" applyFill="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2" fillId="0" borderId="168" applyNumberFormat="0" applyFill="0" applyAlignment="0" applyProtection="0"/>
    <xf numFmtId="0" fontId="42" fillId="0" borderId="168" applyNumberFormat="0" applyFill="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2" fillId="0" borderId="168" applyNumberFormat="0" applyFill="0" applyAlignment="0" applyProtection="0"/>
    <xf numFmtId="0" fontId="42" fillId="0" borderId="168" applyNumberFormat="0" applyFill="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2" fillId="0" borderId="168" applyNumberFormat="0" applyFill="0" applyAlignment="0" applyProtection="0"/>
    <xf numFmtId="0" fontId="42" fillId="0" borderId="168" applyNumberFormat="0" applyFill="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2" fillId="0" borderId="168" applyNumberFormat="0" applyFill="0" applyAlignment="0" applyProtection="0"/>
    <xf numFmtId="0" fontId="42" fillId="0" borderId="168" applyNumberFormat="0" applyFill="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2" fillId="0" borderId="168" applyNumberFormat="0" applyFill="0" applyAlignment="0" applyProtection="0"/>
    <xf numFmtId="0" fontId="42" fillId="0" borderId="168" applyNumberFormat="0" applyFill="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2" fillId="0" borderId="168" applyNumberFormat="0" applyFill="0" applyAlignment="0" applyProtection="0"/>
    <xf numFmtId="0" fontId="42" fillId="0" borderId="168" applyNumberFormat="0" applyFill="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2" fillId="0" borderId="168" applyNumberFormat="0" applyFill="0" applyAlignment="0" applyProtection="0"/>
    <xf numFmtId="0" fontId="42" fillId="0" borderId="168" applyNumberFormat="0" applyFill="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2" fillId="0" borderId="168" applyNumberFormat="0" applyFill="0" applyAlignment="0" applyProtection="0"/>
    <xf numFmtId="0" fontId="42" fillId="0" borderId="168" applyNumberFormat="0" applyFill="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2" fillId="0" borderId="168" applyNumberFormat="0" applyFill="0" applyAlignment="0" applyProtection="0"/>
    <xf numFmtId="0" fontId="42" fillId="0" borderId="168" applyNumberFormat="0" applyFill="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2" fillId="0" borderId="168" applyNumberFormat="0" applyFill="0" applyAlignment="0" applyProtection="0"/>
    <xf numFmtId="0" fontId="42" fillId="0" borderId="168" applyNumberFormat="0" applyFill="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2" fillId="0" borderId="168" applyNumberFormat="0" applyFill="0" applyAlignment="0" applyProtection="0"/>
    <xf numFmtId="0" fontId="4" fillId="0" borderId="0" applyNumberFormat="0" applyAlignment="0" applyProtection="0"/>
    <xf numFmtId="3" fontId="4" fillId="0" borderId="0" applyFont="0" applyFill="0" applyProtection="0">
      <alignment horizontal="right"/>
    </xf>
    <xf numFmtId="165" fontId="4" fillId="0" borderId="0" applyFont="0" applyFill="0" applyBorder="0" applyAlignment="0" applyProtection="0"/>
    <xf numFmtId="39" fontId="4" fillId="0" borderId="0" applyFont="0" applyFill="0" applyBorder="0" applyAlignment="0" applyProtection="0"/>
    <xf numFmtId="0" fontId="4" fillId="0" borderId="0">
      <alignment vertical="top"/>
    </xf>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167" fontId="4" fillId="0" borderId="0" applyFont="0" applyFill="0" applyBorder="0" applyAlignment="0" applyProtection="0"/>
    <xf numFmtId="0" fontId="4" fillId="0" borderId="0">
      <alignment vertical="top"/>
    </xf>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167" fontId="4" fillId="0" borderId="0" applyFont="0" applyFill="0" applyBorder="0" applyAlignment="0" applyProtection="0"/>
    <xf numFmtId="0" fontId="4" fillId="0" borderId="0">
      <alignment vertical="top"/>
    </xf>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167" fontId="4" fillId="0" borderId="0" applyFont="0" applyFill="0" applyBorder="0" applyAlignment="0" applyProtection="0"/>
    <xf numFmtId="0" fontId="4" fillId="0" borderId="0">
      <alignment vertical="top"/>
    </xf>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167" fontId="4" fillId="0" borderId="0" applyFont="0" applyFill="0" applyBorder="0" applyAlignment="0" applyProtection="0"/>
    <xf numFmtId="0" fontId="4" fillId="0" borderId="0">
      <alignment vertical="top"/>
    </xf>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167" fontId="4" fillId="0" borderId="0" applyFont="0" applyFill="0" applyBorder="0" applyAlignment="0" applyProtection="0"/>
    <xf numFmtId="0" fontId="4" fillId="0" borderId="0">
      <alignment vertical="top"/>
    </xf>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167" fontId="4" fillId="0" borderId="0" applyFont="0" applyFill="0" applyBorder="0" applyAlignment="0" applyProtection="0"/>
    <xf numFmtId="0" fontId="4" fillId="0" borderId="0">
      <alignment vertical="top"/>
    </xf>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0" fontId="4" fillId="0" borderId="0">
      <alignment vertical="top"/>
    </xf>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0" fontId="4" fillId="0" borderId="0">
      <alignment vertical="top"/>
    </xf>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0" fontId="4" fillId="0" borderId="0">
      <alignment vertical="top"/>
    </xf>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167" fontId="35" fillId="0" borderId="0" applyFont="0" applyFill="0" applyBorder="0" applyAlignment="0" applyProtection="0"/>
    <xf numFmtId="167" fontId="16" fillId="0" borderId="0" applyFont="0" applyFill="0" applyBorder="0" applyAlignment="0" applyProtection="0"/>
    <xf numFmtId="167" fontId="4" fillId="0" borderId="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167" fontId="4" fillId="0" borderId="0" applyFont="0" applyFill="0" applyBorder="0" applyAlignment="0" applyProtection="0"/>
    <xf numFmtId="0" fontId="4" fillId="0" borderId="0">
      <alignment vertical="top"/>
    </xf>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167" fontId="4" fillId="0" borderId="0" applyFont="0" applyFill="0" applyBorder="0" applyAlignment="0" applyProtection="0"/>
    <xf numFmtId="0" fontId="4" fillId="0" borderId="0">
      <alignment vertical="top"/>
    </xf>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167" fontId="4" fillId="0" borderId="0" applyFont="0" applyFill="0" applyBorder="0" applyAlignment="0" applyProtection="0"/>
    <xf numFmtId="0" fontId="4" fillId="0" borderId="0">
      <alignment vertical="top"/>
    </xf>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167" fontId="4" fillId="0" borderId="0" applyFont="0" applyFill="0" applyBorder="0" applyAlignment="0" applyProtection="0"/>
    <xf numFmtId="0" fontId="4" fillId="0" borderId="0">
      <alignment vertical="top"/>
    </xf>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167" fontId="4" fillId="0" borderId="0" applyFont="0" applyFill="0" applyBorder="0" applyAlignment="0" applyProtection="0"/>
    <xf numFmtId="0" fontId="4" fillId="0" borderId="0">
      <alignment vertical="top"/>
    </xf>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167" fontId="4" fillId="0" borderId="0" applyFont="0" applyFill="0" applyBorder="0" applyAlignment="0" applyProtection="0"/>
    <xf numFmtId="0" fontId="4" fillId="0" borderId="0">
      <alignment vertical="top"/>
    </xf>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167" fontId="4" fillId="0" borderId="0" applyFont="0" applyFill="0" applyBorder="0" applyAlignment="0" applyProtection="0"/>
    <xf numFmtId="0" fontId="4" fillId="0" borderId="0">
      <alignment vertical="top"/>
    </xf>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167" fontId="4" fillId="0" borderId="0" applyFont="0" applyFill="0" applyBorder="0" applyAlignment="0" applyProtection="0"/>
    <xf numFmtId="0" fontId="4" fillId="0" borderId="0">
      <alignment vertical="top"/>
    </xf>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167" fontId="4" fillId="0" borderId="0" applyFont="0" applyFill="0" applyBorder="0" applyAlignment="0" applyProtection="0"/>
    <xf numFmtId="0" fontId="4" fillId="0" borderId="0">
      <alignment vertical="top"/>
    </xf>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167" fontId="4" fillId="0" borderId="0" applyFont="0" applyFill="0" applyBorder="0" applyAlignment="0" applyProtection="0"/>
    <xf numFmtId="0" fontId="4" fillId="0" borderId="0">
      <alignment vertical="top"/>
    </xf>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167" fontId="4"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167" fontId="43" fillId="0" borderId="0" applyFont="0" applyFill="0" applyBorder="0" applyAlignment="0" applyProtection="0"/>
    <xf numFmtId="0" fontId="4" fillId="0" borderId="0">
      <alignment vertical="top"/>
    </xf>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167" fontId="1" fillId="0" borderId="0" applyFont="0" applyFill="0" applyBorder="0" applyAlignment="0" applyProtection="0"/>
    <xf numFmtId="167" fontId="12" fillId="0" borderId="0" applyFont="0" applyFill="0" applyBorder="0" applyAlignment="0" applyProtection="0"/>
    <xf numFmtId="0" fontId="4" fillId="0" borderId="0">
      <alignment vertical="top"/>
    </xf>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167" fontId="4" fillId="0" borderId="0" applyFont="0" applyFill="0" applyBorder="0" applyAlignment="0" applyProtection="0"/>
    <xf numFmtId="0" fontId="4" fillId="0" borderId="0">
      <alignment vertical="top"/>
    </xf>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0" fontId="4" fillId="0" borderId="0">
      <alignment vertical="top"/>
    </xf>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0" fontId="4" fillId="0" borderId="0">
      <alignment vertical="top"/>
    </xf>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0" fontId="4" fillId="0" borderId="0">
      <alignment vertical="top"/>
    </xf>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0" fontId="4" fillId="0" borderId="0">
      <alignment vertical="top"/>
    </xf>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0" fontId="4" fillId="0" borderId="0">
      <alignment vertical="top"/>
    </xf>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0" fontId="4" fillId="0" borderId="0">
      <alignment vertical="top"/>
    </xf>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0" fontId="4" fillId="0" borderId="0">
      <alignment vertical="top"/>
    </xf>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0" fontId="4" fillId="0" borderId="0">
      <alignment vertical="top"/>
    </xf>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167" fontId="4" fillId="0" borderId="0" applyFont="0" applyFill="0" applyBorder="0" applyAlignment="0" applyProtection="0"/>
    <xf numFmtId="0" fontId="4" fillId="0" borderId="0">
      <alignment vertical="top"/>
    </xf>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167" fontId="4" fillId="0" borderId="0" applyFont="0" applyFill="0" applyBorder="0" applyAlignment="0" applyProtection="0"/>
    <xf numFmtId="0" fontId="4" fillId="0" borderId="0">
      <alignment vertical="top"/>
    </xf>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167" fontId="4" fillId="0" borderId="0" applyFont="0" applyFill="0" applyBorder="0" applyAlignment="0" applyProtection="0"/>
    <xf numFmtId="0" fontId="4" fillId="0" borderId="0">
      <alignment vertical="top"/>
    </xf>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0" fontId="4" fillId="0" borderId="0">
      <alignment vertical="top"/>
    </xf>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167" fontId="4" fillId="0" borderId="0" applyFont="0" applyFill="0" applyBorder="0" applyAlignment="0" applyProtection="0"/>
    <xf numFmtId="0" fontId="4" fillId="0" borderId="0">
      <alignment vertical="top"/>
    </xf>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167" fontId="4" fillId="0" borderId="0" applyFont="0" applyFill="0" applyBorder="0" applyAlignment="0" applyProtection="0"/>
    <xf numFmtId="3" fontId="4" fillId="0" borderId="0" applyFont="0" applyFill="0" applyBorder="0" applyAlignment="0" applyProtection="0"/>
    <xf numFmtId="182" fontId="4" fillId="0" borderId="0" applyFont="0" applyFill="0" applyBorder="0" applyAlignment="0" applyProtection="0"/>
    <xf numFmtId="1" fontId="4" fillId="0" borderId="0" applyFont="0" applyFill="0" applyBorder="0" applyAlignment="0" applyProtection="0"/>
    <xf numFmtId="0" fontId="4" fillId="0" borderId="0" applyNumberFormat="0" applyFont="0" applyBorder="0" applyAlignment="0" applyProtection="0"/>
    <xf numFmtId="15" fontId="4" fillId="0" borderId="0">
      <alignment horizontal="right"/>
    </xf>
    <xf numFmtId="0" fontId="4" fillId="0" borderId="0" applyNumberFormat="0" applyBorder="0" applyAlignment="0">
      <alignment horizontal="center"/>
    </xf>
    <xf numFmtId="0" fontId="4" fillId="0" borderId="0">
      <alignment horizontal="centerContinuous"/>
    </xf>
    <xf numFmtId="0" fontId="4" fillId="0" borderId="0">
      <alignment horizontal="center"/>
      <protection locked="0"/>
    </xf>
    <xf numFmtId="183" fontId="4" fillId="0" borderId="0" applyFont="0" applyFill="0" applyBorder="0" applyAlignment="0" applyProtection="0"/>
    <xf numFmtId="14" fontId="4" fillId="0" borderId="0" applyFont="0" applyFill="0" applyBorder="0" applyAlignment="0" applyProtection="0"/>
    <xf numFmtId="15" fontId="4" fillId="0" borderId="0" applyFont="0" applyFill="0" applyBorder="0" applyAlignment="0" applyProtection="0"/>
    <xf numFmtId="0" fontId="39" fillId="7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0" borderId="0" applyNumberFormat="0" applyBorder="0" applyAlignment="0" applyProtection="0"/>
    <xf numFmtId="0" fontId="39" fillId="7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0" borderId="0" applyNumberFormat="0" applyBorder="0" applyAlignment="0" applyProtection="0"/>
    <xf numFmtId="0" fontId="39" fillId="7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0" borderId="0" applyNumberFormat="0" applyBorder="0" applyAlignment="0" applyProtection="0"/>
    <xf numFmtId="0" fontId="39" fillId="7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0" borderId="0" applyNumberFormat="0" applyBorder="0" applyAlignment="0" applyProtection="0"/>
    <xf numFmtId="0" fontId="39" fillId="7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0" borderId="0" applyNumberFormat="0" applyBorder="0" applyAlignment="0" applyProtection="0"/>
    <xf numFmtId="0" fontId="39" fillId="7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0" borderId="0" applyNumberFormat="0" applyBorder="0" applyAlignment="0" applyProtection="0"/>
    <xf numFmtId="0" fontId="39" fillId="7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0" borderId="0" applyNumberFormat="0" applyBorder="0" applyAlignment="0" applyProtection="0"/>
    <xf numFmtId="0" fontId="39" fillId="7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0" borderId="0" applyNumberFormat="0" applyBorder="0" applyAlignment="0" applyProtection="0"/>
    <xf numFmtId="0" fontId="39" fillId="7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0" borderId="0" applyNumberFormat="0" applyBorder="0" applyAlignment="0" applyProtection="0"/>
    <xf numFmtId="0" fontId="39" fillId="7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0" borderId="0" applyNumberFormat="0" applyBorder="0" applyAlignment="0" applyProtection="0"/>
    <xf numFmtId="0" fontId="39" fillId="70" borderId="0" applyNumberFormat="0" applyBorder="0" applyAlignment="0" applyProtection="0"/>
    <xf numFmtId="0" fontId="6" fillId="3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0" borderId="0" applyNumberFormat="0" applyBorder="0" applyAlignment="0" applyProtection="0"/>
    <xf numFmtId="0" fontId="4" fillId="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0" borderId="0" applyNumberFormat="0" applyBorder="0" applyAlignment="0" applyProtection="0"/>
    <xf numFmtId="0" fontId="6" fillId="3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0" borderId="0" applyNumberFormat="0" applyBorder="0" applyAlignment="0" applyProtection="0"/>
    <xf numFmtId="0" fontId="39" fillId="7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0" borderId="0" applyNumberFormat="0" applyBorder="0" applyAlignment="0" applyProtection="0"/>
    <xf numFmtId="0" fontId="39" fillId="7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0" borderId="0" applyNumberFormat="0" applyBorder="0" applyAlignment="0" applyProtection="0"/>
    <xf numFmtId="0" fontId="39" fillId="7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0" borderId="0" applyNumberFormat="0" applyBorder="0" applyAlignment="0" applyProtection="0"/>
    <xf numFmtId="0" fontId="39" fillId="7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0" borderId="0" applyNumberFormat="0" applyBorder="0" applyAlignment="0" applyProtection="0"/>
    <xf numFmtId="0" fontId="39" fillId="7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0" borderId="0" applyNumberFormat="0" applyBorder="0" applyAlignment="0" applyProtection="0"/>
    <xf numFmtId="0" fontId="39" fillId="7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0" borderId="0" applyNumberFormat="0" applyBorder="0" applyAlignment="0" applyProtection="0"/>
    <xf numFmtId="0" fontId="39" fillId="7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0" borderId="0" applyNumberFormat="0" applyBorder="0" applyAlignment="0" applyProtection="0"/>
    <xf numFmtId="0" fontId="39" fillId="7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0" borderId="0" applyNumberFormat="0" applyBorder="0" applyAlignment="0" applyProtection="0"/>
    <xf numFmtId="0" fontId="39" fillId="7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0" borderId="0" applyNumberFormat="0" applyBorder="0" applyAlignment="0" applyProtection="0"/>
    <xf numFmtId="0" fontId="39" fillId="7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0" borderId="0" applyNumberFormat="0" applyBorder="0" applyAlignment="0" applyProtection="0"/>
    <xf numFmtId="0" fontId="39" fillId="7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0" borderId="0" applyNumberFormat="0" applyBorder="0" applyAlignment="0" applyProtection="0"/>
    <xf numFmtId="0" fontId="39" fillId="7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0" borderId="0" applyNumberFormat="0" applyBorder="0" applyAlignment="0" applyProtection="0"/>
    <xf numFmtId="0" fontId="39" fillId="7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0" borderId="0" applyNumberFormat="0" applyBorder="0" applyAlignment="0" applyProtection="0"/>
    <xf numFmtId="0" fontId="39" fillId="7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0" borderId="0" applyNumberFormat="0" applyBorder="0" applyAlignment="0" applyProtection="0"/>
    <xf numFmtId="0" fontId="39" fillId="7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0" borderId="0" applyNumberFormat="0" applyBorder="0" applyAlignment="0" applyProtection="0"/>
    <xf numFmtId="0" fontId="39" fillId="7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0" borderId="0" applyNumberFormat="0" applyBorder="0" applyAlignment="0" applyProtection="0"/>
    <xf numFmtId="0" fontId="39" fillId="7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0" borderId="0" applyNumberFormat="0" applyBorder="0" applyAlignment="0" applyProtection="0"/>
    <xf numFmtId="0" fontId="39" fillId="7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0" borderId="0" applyNumberFormat="0" applyBorder="0" applyAlignment="0" applyProtection="0"/>
    <xf numFmtId="0" fontId="39" fillId="7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0" borderId="0" applyNumberFormat="0" applyBorder="0" applyAlignment="0" applyProtection="0"/>
    <xf numFmtId="0" fontId="39" fillId="7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0" borderId="0" applyNumberFormat="0" applyBorder="0" applyAlignment="0" applyProtection="0"/>
    <xf numFmtId="0" fontId="39" fillId="7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0" borderId="0" applyNumberFormat="0" applyBorder="0" applyAlignment="0" applyProtection="0"/>
    <xf numFmtId="0" fontId="39" fillId="7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0" borderId="0" applyNumberFormat="0" applyBorder="0" applyAlignment="0" applyProtection="0"/>
    <xf numFmtId="0" fontId="39" fillId="70"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0" borderId="0" applyNumberFormat="0" applyBorder="0" applyAlignment="0" applyProtection="0"/>
    <xf numFmtId="0" fontId="39" fillId="71"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1" borderId="0" applyNumberFormat="0" applyBorder="0" applyAlignment="0" applyProtection="0"/>
    <xf numFmtId="0" fontId="39" fillId="71"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1" borderId="0" applyNumberFormat="0" applyBorder="0" applyAlignment="0" applyProtection="0"/>
    <xf numFmtId="0" fontId="39" fillId="71"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1" borderId="0" applyNumberFormat="0" applyBorder="0" applyAlignment="0" applyProtection="0"/>
    <xf numFmtId="0" fontId="39" fillId="71"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1" borderId="0" applyNumberFormat="0" applyBorder="0" applyAlignment="0" applyProtection="0"/>
    <xf numFmtId="0" fontId="39" fillId="71"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1" borderId="0" applyNumberFormat="0" applyBorder="0" applyAlignment="0" applyProtection="0"/>
    <xf numFmtId="0" fontId="39" fillId="71"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1" borderId="0" applyNumberFormat="0" applyBorder="0" applyAlignment="0" applyProtection="0"/>
    <xf numFmtId="0" fontId="39" fillId="71"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1" borderId="0" applyNumberFormat="0" applyBorder="0" applyAlignment="0" applyProtection="0"/>
    <xf numFmtId="0" fontId="39" fillId="71"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1" borderId="0" applyNumberFormat="0" applyBorder="0" applyAlignment="0" applyProtection="0"/>
    <xf numFmtId="0" fontId="39" fillId="71"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1" borderId="0" applyNumberFormat="0" applyBorder="0" applyAlignment="0" applyProtection="0"/>
    <xf numFmtId="0" fontId="39" fillId="71"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1" borderId="0" applyNumberFormat="0" applyBorder="0" applyAlignment="0" applyProtection="0"/>
    <xf numFmtId="0" fontId="39" fillId="71" borderId="0" applyNumberFormat="0" applyBorder="0" applyAlignment="0" applyProtection="0"/>
    <xf numFmtId="0" fontId="6" fillId="34"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4" borderId="0" applyNumberFormat="0" applyBorder="0" applyAlignment="0" applyProtection="0"/>
    <xf numFmtId="0" fontId="4" fillId="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1" borderId="0" applyNumberFormat="0" applyBorder="0" applyAlignment="0" applyProtection="0"/>
    <xf numFmtId="0" fontId="6" fillId="34"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4" borderId="0" applyNumberFormat="0" applyBorder="0" applyAlignment="0" applyProtection="0"/>
    <xf numFmtId="0" fontId="39" fillId="71"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1" borderId="0" applyNumberFormat="0" applyBorder="0" applyAlignment="0" applyProtection="0"/>
    <xf numFmtId="0" fontId="39" fillId="71"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1" borderId="0" applyNumberFormat="0" applyBorder="0" applyAlignment="0" applyProtection="0"/>
    <xf numFmtId="0" fontId="39" fillId="71"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1" borderId="0" applyNumberFormat="0" applyBorder="0" applyAlignment="0" applyProtection="0"/>
    <xf numFmtId="0" fontId="39" fillId="71"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1" borderId="0" applyNumberFormat="0" applyBorder="0" applyAlignment="0" applyProtection="0"/>
    <xf numFmtId="0" fontId="39" fillId="71"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1" borderId="0" applyNumberFormat="0" applyBorder="0" applyAlignment="0" applyProtection="0"/>
    <xf numFmtId="0" fontId="39" fillId="71"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1" borderId="0" applyNumberFormat="0" applyBorder="0" applyAlignment="0" applyProtection="0"/>
    <xf numFmtId="0" fontId="39" fillId="71"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1" borderId="0" applyNumberFormat="0" applyBorder="0" applyAlignment="0" applyProtection="0"/>
    <xf numFmtId="0" fontId="39" fillId="71"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1" borderId="0" applyNumberFormat="0" applyBorder="0" applyAlignment="0" applyProtection="0"/>
    <xf numFmtId="0" fontId="39" fillId="71"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1" borderId="0" applyNumberFormat="0" applyBorder="0" applyAlignment="0" applyProtection="0"/>
    <xf numFmtId="0" fontId="39" fillId="71"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1" borderId="0" applyNumberFormat="0" applyBorder="0" applyAlignment="0" applyProtection="0"/>
    <xf numFmtId="0" fontId="39" fillId="71"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1" borderId="0" applyNumberFormat="0" applyBorder="0" applyAlignment="0" applyProtection="0"/>
    <xf numFmtId="0" fontId="39" fillId="71"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1" borderId="0" applyNumberFormat="0" applyBorder="0" applyAlignment="0" applyProtection="0"/>
    <xf numFmtId="0" fontId="39" fillId="71"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1" borderId="0" applyNumberFormat="0" applyBorder="0" applyAlignment="0" applyProtection="0"/>
    <xf numFmtId="0" fontId="39" fillId="71"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1" borderId="0" applyNumberFormat="0" applyBorder="0" applyAlignment="0" applyProtection="0"/>
    <xf numFmtId="0" fontId="39" fillId="71"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1" borderId="0" applyNumberFormat="0" applyBorder="0" applyAlignment="0" applyProtection="0"/>
    <xf numFmtId="0" fontId="39" fillId="71"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1" borderId="0" applyNumberFormat="0" applyBorder="0" applyAlignment="0" applyProtection="0"/>
    <xf numFmtId="0" fontId="39" fillId="71"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1" borderId="0" applyNumberFormat="0" applyBorder="0" applyAlignment="0" applyProtection="0"/>
    <xf numFmtId="0" fontId="39" fillId="71"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1" borderId="0" applyNumberFormat="0" applyBorder="0" applyAlignment="0" applyProtection="0"/>
    <xf numFmtId="0" fontId="39" fillId="71"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1" borderId="0" applyNumberFormat="0" applyBorder="0" applyAlignment="0" applyProtection="0"/>
    <xf numFmtId="0" fontId="39" fillId="71"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1" borderId="0" applyNumberFormat="0" applyBorder="0" applyAlignment="0" applyProtection="0"/>
    <xf numFmtId="0" fontId="39" fillId="71"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1" borderId="0" applyNumberFormat="0" applyBorder="0" applyAlignment="0" applyProtection="0"/>
    <xf numFmtId="0" fontId="39" fillId="71"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1" borderId="0" applyNumberFormat="0" applyBorder="0" applyAlignment="0" applyProtection="0"/>
    <xf numFmtId="0" fontId="39" fillId="71"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1" borderId="0" applyNumberFormat="0" applyBorder="0" applyAlignment="0" applyProtection="0"/>
    <xf numFmtId="0" fontId="39" fillId="7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2" borderId="0" applyNumberFormat="0" applyBorder="0" applyAlignment="0" applyProtection="0"/>
    <xf numFmtId="0" fontId="39" fillId="7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2" borderId="0" applyNumberFormat="0" applyBorder="0" applyAlignment="0" applyProtection="0"/>
    <xf numFmtId="0" fontId="39" fillId="7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2" borderId="0" applyNumberFormat="0" applyBorder="0" applyAlignment="0" applyProtection="0"/>
    <xf numFmtId="0" fontId="39" fillId="7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2" borderId="0" applyNumberFormat="0" applyBorder="0" applyAlignment="0" applyProtection="0"/>
    <xf numFmtId="0" fontId="39" fillId="7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2" borderId="0" applyNumberFormat="0" applyBorder="0" applyAlignment="0" applyProtection="0"/>
    <xf numFmtId="0" fontId="39" fillId="7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2" borderId="0" applyNumberFormat="0" applyBorder="0" applyAlignment="0" applyProtection="0"/>
    <xf numFmtId="0" fontId="39" fillId="7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2" borderId="0" applyNumberFormat="0" applyBorder="0" applyAlignment="0" applyProtection="0"/>
    <xf numFmtId="0" fontId="39" fillId="7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2" borderId="0" applyNumberFormat="0" applyBorder="0" applyAlignment="0" applyProtection="0"/>
    <xf numFmtId="0" fontId="39" fillId="7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2" borderId="0" applyNumberFormat="0" applyBorder="0" applyAlignment="0" applyProtection="0"/>
    <xf numFmtId="0" fontId="39" fillId="7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2" borderId="0" applyNumberFormat="0" applyBorder="0" applyAlignment="0" applyProtection="0"/>
    <xf numFmtId="0" fontId="39" fillId="72" borderId="0" applyNumberFormat="0" applyBorder="0" applyAlignment="0" applyProtection="0"/>
    <xf numFmtId="0" fontId="6" fillId="38"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8" borderId="0" applyNumberFormat="0" applyBorder="0" applyAlignment="0" applyProtection="0"/>
    <xf numFmtId="0" fontId="4" fillId="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2" borderId="0" applyNumberFormat="0" applyBorder="0" applyAlignment="0" applyProtection="0"/>
    <xf numFmtId="0" fontId="6" fillId="38"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38" borderId="0" applyNumberFormat="0" applyBorder="0" applyAlignment="0" applyProtection="0"/>
    <xf numFmtId="0" fontId="39" fillId="7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2" borderId="0" applyNumberFormat="0" applyBorder="0" applyAlignment="0" applyProtection="0"/>
    <xf numFmtId="0" fontId="39" fillId="7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2" borderId="0" applyNumberFormat="0" applyBorder="0" applyAlignment="0" applyProtection="0"/>
    <xf numFmtId="0" fontId="39" fillId="7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2" borderId="0" applyNumberFormat="0" applyBorder="0" applyAlignment="0" applyProtection="0"/>
    <xf numFmtId="0" fontId="39" fillId="7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2" borderId="0" applyNumberFormat="0" applyBorder="0" applyAlignment="0" applyProtection="0"/>
    <xf numFmtId="0" fontId="39" fillId="7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2" borderId="0" applyNumberFormat="0" applyBorder="0" applyAlignment="0" applyProtection="0"/>
    <xf numFmtId="0" fontId="39" fillId="7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2" borderId="0" applyNumberFormat="0" applyBorder="0" applyAlignment="0" applyProtection="0"/>
    <xf numFmtId="0" fontId="39" fillId="7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2" borderId="0" applyNumberFormat="0" applyBorder="0" applyAlignment="0" applyProtection="0"/>
    <xf numFmtId="0" fontId="39" fillId="7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2" borderId="0" applyNumberFormat="0" applyBorder="0" applyAlignment="0" applyProtection="0"/>
    <xf numFmtId="0" fontId="39" fillId="7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2" borderId="0" applyNumberFormat="0" applyBorder="0" applyAlignment="0" applyProtection="0"/>
    <xf numFmtId="0" fontId="39" fillId="7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2" borderId="0" applyNumberFormat="0" applyBorder="0" applyAlignment="0" applyProtection="0"/>
    <xf numFmtId="0" fontId="39" fillId="7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2" borderId="0" applyNumberFormat="0" applyBorder="0" applyAlignment="0" applyProtection="0"/>
    <xf numFmtId="0" fontId="39" fillId="7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2" borderId="0" applyNumberFormat="0" applyBorder="0" applyAlignment="0" applyProtection="0"/>
    <xf numFmtId="0" fontId="39" fillId="7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2" borderId="0" applyNumberFormat="0" applyBorder="0" applyAlignment="0" applyProtection="0"/>
    <xf numFmtId="0" fontId="39" fillId="7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2" borderId="0" applyNumberFormat="0" applyBorder="0" applyAlignment="0" applyProtection="0"/>
    <xf numFmtId="0" fontId="39" fillId="7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2" borderId="0" applyNumberFormat="0" applyBorder="0" applyAlignment="0" applyProtection="0"/>
    <xf numFmtId="0" fontId="39" fillId="7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2" borderId="0" applyNumberFormat="0" applyBorder="0" applyAlignment="0" applyProtection="0"/>
    <xf numFmtId="0" fontId="39" fillId="7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2" borderId="0" applyNumberFormat="0" applyBorder="0" applyAlignment="0" applyProtection="0"/>
    <xf numFmtId="0" fontId="39" fillId="7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2" borderId="0" applyNumberFormat="0" applyBorder="0" applyAlignment="0" applyProtection="0"/>
    <xf numFmtId="0" fontId="39" fillId="7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2" borderId="0" applyNumberFormat="0" applyBorder="0" applyAlignment="0" applyProtection="0"/>
    <xf numFmtId="0" fontId="39" fillId="7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2" borderId="0" applyNumberFormat="0" applyBorder="0" applyAlignment="0" applyProtection="0"/>
    <xf numFmtId="0" fontId="39" fillId="7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2" borderId="0" applyNumberFormat="0" applyBorder="0" applyAlignment="0" applyProtection="0"/>
    <xf numFmtId="0" fontId="39" fillId="7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2" borderId="0" applyNumberFormat="0" applyBorder="0" applyAlignment="0" applyProtection="0"/>
    <xf numFmtId="0" fontId="39" fillId="72"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2" borderId="0" applyNumberFormat="0" applyBorder="0" applyAlignment="0" applyProtection="0"/>
    <xf numFmtId="0" fontId="39" fillId="6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6" fillId="42"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2" borderId="0" applyNumberFormat="0" applyBorder="0" applyAlignment="0" applyProtection="0"/>
    <xf numFmtId="0" fontId="4" fillId="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6" fillId="42"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2" borderId="0" applyNumberFormat="0" applyBorder="0" applyAlignment="0" applyProtection="0"/>
    <xf numFmtId="0" fontId="39" fillId="6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5" borderId="0" applyNumberFormat="0" applyBorder="0" applyAlignment="0" applyProtection="0"/>
    <xf numFmtId="0" fontId="39" fillId="6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6" fillId="46"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6" borderId="0" applyNumberFormat="0" applyBorder="0" applyAlignment="0" applyProtection="0"/>
    <xf numFmtId="0" fontId="4" fillId="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6" fillId="46"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46" borderId="0" applyNumberFormat="0" applyBorder="0" applyAlignment="0" applyProtection="0"/>
    <xf numFmtId="0" fontId="39" fillId="6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66"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66" borderId="0" applyNumberFormat="0" applyBorder="0" applyAlignment="0" applyProtection="0"/>
    <xf numFmtId="0" fontId="39" fillId="7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3" borderId="0" applyNumberFormat="0" applyBorder="0" applyAlignment="0" applyProtection="0"/>
    <xf numFmtId="0" fontId="39" fillId="7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3" borderId="0" applyNumberFormat="0" applyBorder="0" applyAlignment="0" applyProtection="0"/>
    <xf numFmtId="0" fontId="39" fillId="7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3" borderId="0" applyNumberFormat="0" applyBorder="0" applyAlignment="0" applyProtection="0"/>
    <xf numFmtId="0" fontId="39" fillId="7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3" borderId="0" applyNumberFormat="0" applyBorder="0" applyAlignment="0" applyProtection="0"/>
    <xf numFmtId="0" fontId="39" fillId="7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3" borderId="0" applyNumberFormat="0" applyBorder="0" applyAlignment="0" applyProtection="0"/>
    <xf numFmtId="0" fontId="39" fillId="7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3" borderId="0" applyNumberFormat="0" applyBorder="0" applyAlignment="0" applyProtection="0"/>
    <xf numFmtId="0" fontId="39" fillId="7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3" borderId="0" applyNumberFormat="0" applyBorder="0" applyAlignment="0" applyProtection="0"/>
    <xf numFmtId="0" fontId="39" fillId="7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3" borderId="0" applyNumberFormat="0" applyBorder="0" applyAlignment="0" applyProtection="0"/>
    <xf numFmtId="0" fontId="39" fillId="7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3" borderId="0" applyNumberFormat="0" applyBorder="0" applyAlignment="0" applyProtection="0"/>
    <xf numFmtId="0" fontId="39" fillId="7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3" borderId="0" applyNumberFormat="0" applyBorder="0" applyAlignment="0" applyProtection="0"/>
    <xf numFmtId="0" fontId="39" fillId="73" borderId="0" applyNumberFormat="0" applyBorder="0" applyAlignment="0" applyProtection="0"/>
    <xf numFmtId="0" fontId="6" fillId="5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0" borderId="0" applyNumberFormat="0" applyBorder="0" applyAlignment="0" applyProtection="0"/>
    <xf numFmtId="0" fontId="4" fillId="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3" borderId="0" applyNumberFormat="0" applyBorder="0" applyAlignment="0" applyProtection="0"/>
    <xf numFmtId="0" fontId="6" fillId="5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 fillId="0" borderId="0">
      <alignment vertical="top"/>
    </xf>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Fill="0" applyBorder="0" applyAlignment="0" applyProtection="0"/>
    <xf numFmtId="0" fontId="4" fillId="0" borderId="0">
      <alignment vertical="top"/>
    </xf>
    <xf numFmtId="0" fontId="6" fillId="0" borderId="0" applyNumberFormat="0" applyBorder="0" applyAlignment="0" applyProtection="0"/>
    <xf numFmtId="0" fontId="6" fillId="50" borderId="0" applyNumberFormat="0" applyBorder="0" applyAlignment="0" applyProtection="0"/>
    <xf numFmtId="0" fontId="39" fillId="7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3" borderId="0" applyNumberFormat="0" applyBorder="0" applyAlignment="0" applyProtection="0"/>
    <xf numFmtId="0" fontId="39" fillId="7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3" borderId="0" applyNumberFormat="0" applyBorder="0" applyAlignment="0" applyProtection="0"/>
    <xf numFmtId="0" fontId="39" fillId="7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3" borderId="0" applyNumberFormat="0" applyBorder="0" applyAlignment="0" applyProtection="0"/>
    <xf numFmtId="0" fontId="39" fillId="7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3" borderId="0" applyNumberFormat="0" applyBorder="0" applyAlignment="0" applyProtection="0"/>
    <xf numFmtId="0" fontId="39" fillId="7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3" borderId="0" applyNumberFormat="0" applyBorder="0" applyAlignment="0" applyProtection="0"/>
    <xf numFmtId="0" fontId="39" fillId="7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3" borderId="0" applyNumberFormat="0" applyBorder="0" applyAlignment="0" applyProtection="0"/>
    <xf numFmtId="0" fontId="39" fillId="7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3" borderId="0" applyNumberFormat="0" applyBorder="0" applyAlignment="0" applyProtection="0"/>
    <xf numFmtId="0" fontId="39" fillId="7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3" borderId="0" applyNumberFormat="0" applyBorder="0" applyAlignment="0" applyProtection="0"/>
    <xf numFmtId="0" fontId="39" fillId="7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3" borderId="0" applyNumberFormat="0" applyBorder="0" applyAlignment="0" applyProtection="0"/>
    <xf numFmtId="0" fontId="39" fillId="7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3" borderId="0" applyNumberFormat="0" applyBorder="0" applyAlignment="0" applyProtection="0"/>
    <xf numFmtId="0" fontId="39" fillId="7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3" borderId="0" applyNumberFormat="0" applyBorder="0" applyAlignment="0" applyProtection="0"/>
    <xf numFmtId="0" fontId="39" fillId="7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3" borderId="0" applyNumberFormat="0" applyBorder="0" applyAlignment="0" applyProtection="0"/>
    <xf numFmtId="0" fontId="39" fillId="7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3" borderId="0" applyNumberFormat="0" applyBorder="0" applyAlignment="0" applyProtection="0"/>
    <xf numFmtId="0" fontId="39" fillId="7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3" borderId="0" applyNumberFormat="0" applyBorder="0" applyAlignment="0" applyProtection="0"/>
    <xf numFmtId="0" fontId="39" fillId="7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3" borderId="0" applyNumberFormat="0" applyBorder="0" applyAlignment="0" applyProtection="0"/>
    <xf numFmtId="0" fontId="39" fillId="7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3" borderId="0" applyNumberFormat="0" applyBorder="0" applyAlignment="0" applyProtection="0"/>
    <xf numFmtId="0" fontId="39" fillId="7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3" borderId="0" applyNumberFormat="0" applyBorder="0" applyAlignment="0" applyProtection="0"/>
    <xf numFmtId="0" fontId="39" fillId="7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3" borderId="0" applyNumberFormat="0" applyBorder="0" applyAlignment="0" applyProtection="0"/>
    <xf numFmtId="0" fontId="39" fillId="7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3" borderId="0" applyNumberFormat="0" applyBorder="0" applyAlignment="0" applyProtection="0"/>
    <xf numFmtId="0" fontId="39" fillId="7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3" borderId="0" applyNumberFormat="0" applyBorder="0" applyAlignment="0" applyProtection="0"/>
    <xf numFmtId="0" fontId="39" fillId="7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3" borderId="0" applyNumberFormat="0" applyBorder="0" applyAlignment="0" applyProtection="0"/>
    <xf numFmtId="0" fontId="39" fillId="7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3" borderId="0" applyNumberFormat="0" applyBorder="0" applyAlignment="0" applyProtection="0"/>
    <xf numFmtId="0" fontId="39" fillId="73"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39" fillId="73" borderId="0" applyNumberFormat="0" applyBorder="0" applyAlignment="0" applyProtection="0"/>
    <xf numFmtId="0" fontId="44" fillId="59"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4" fillId="59" borderId="166" applyNumberFormat="0" applyAlignment="0" applyProtection="0"/>
    <xf numFmtId="0" fontId="44" fillId="59"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4" fillId="59" borderId="166" applyNumberFormat="0" applyAlignment="0" applyProtection="0"/>
    <xf numFmtId="0" fontId="44" fillId="59"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4" fillId="59" borderId="166" applyNumberFormat="0" applyAlignment="0" applyProtection="0"/>
    <xf numFmtId="0" fontId="44" fillId="59"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4" fillId="59" borderId="166" applyNumberFormat="0" applyAlignment="0" applyProtection="0"/>
    <xf numFmtId="0" fontId="44" fillId="59"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4" fillId="59" borderId="166" applyNumberFormat="0" applyAlignment="0" applyProtection="0"/>
    <xf numFmtId="0" fontId="44" fillId="59"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4" fillId="59" borderId="166" applyNumberFormat="0" applyAlignment="0" applyProtection="0"/>
    <xf numFmtId="0" fontId="44" fillId="59"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4" fillId="59" borderId="166" applyNumberFormat="0" applyAlignment="0" applyProtection="0"/>
    <xf numFmtId="0" fontId="44" fillId="59"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4" fillId="59" borderId="166" applyNumberFormat="0" applyAlignment="0" applyProtection="0"/>
    <xf numFmtId="0" fontId="44" fillId="59"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4" fillId="59" borderId="166" applyNumberFormat="0" applyAlignment="0" applyProtection="0"/>
    <xf numFmtId="0" fontId="44" fillId="59"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4" fillId="59" borderId="166" applyNumberFormat="0" applyAlignment="0" applyProtection="0"/>
    <xf numFmtId="0" fontId="44" fillId="59" borderId="166" applyNumberFormat="0" applyAlignment="0" applyProtection="0"/>
    <xf numFmtId="0" fontId="24" fillId="26" borderId="160" applyNumberFormat="0" applyAlignment="0" applyProtection="0"/>
    <xf numFmtId="0" fontId="4" fillId="0" borderId="0">
      <alignment vertical="top"/>
    </xf>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Alignment="0" applyProtection="0"/>
    <xf numFmtId="0" fontId="24" fillId="26" borderId="160" applyNumberFormat="0" applyAlignment="0" applyProtection="0"/>
    <xf numFmtId="0" fontId="24" fillId="26" borderId="160" applyNumberFormat="0" applyAlignment="0" applyProtection="0"/>
    <xf numFmtId="0" fontId="4" fillId="0" borderId="0">
      <alignment vertical="top"/>
    </xf>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Alignment="0" applyProtection="0"/>
    <xf numFmtId="0" fontId="24" fillId="26" borderId="160" applyNumberFormat="0" applyAlignment="0" applyProtection="0"/>
    <xf numFmtId="0" fontId="24" fillId="26" borderId="160" applyNumberFormat="0" applyAlignment="0" applyProtection="0"/>
    <xf numFmtId="0" fontId="4" fillId="0" borderId="0">
      <alignment vertical="top"/>
    </xf>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Alignment="0" applyProtection="0"/>
    <xf numFmtId="0" fontId="24" fillId="26" borderId="160" applyNumberFormat="0" applyAlignment="0" applyProtection="0"/>
    <xf numFmtId="0" fontId="24" fillId="26" borderId="160" applyNumberFormat="0" applyAlignment="0" applyProtection="0"/>
    <xf numFmtId="0" fontId="4" fillId="0" borderId="0">
      <alignment vertical="top"/>
    </xf>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Alignment="0" applyProtection="0"/>
    <xf numFmtId="0" fontId="24" fillId="26" borderId="160" applyNumberFormat="0" applyAlignment="0" applyProtection="0"/>
    <xf numFmtId="0" fontId="24" fillId="26" borderId="160" applyNumberFormat="0" applyAlignment="0" applyProtection="0"/>
    <xf numFmtId="0" fontId="4" fillId="0" borderId="0">
      <alignment vertical="top"/>
    </xf>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Alignment="0" applyProtection="0"/>
    <xf numFmtId="0" fontId="24" fillId="26" borderId="160" applyNumberFormat="0" applyAlignment="0" applyProtection="0"/>
    <xf numFmtId="0" fontId="24" fillId="26" borderId="160" applyNumberFormat="0" applyAlignment="0" applyProtection="0"/>
    <xf numFmtId="0" fontId="4" fillId="0" borderId="0">
      <alignment vertical="top"/>
    </xf>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Alignment="0" applyProtection="0"/>
    <xf numFmtId="0" fontId="24" fillId="26" borderId="160" applyNumberFormat="0" applyAlignment="0" applyProtection="0"/>
    <xf numFmtId="0" fontId="24" fillId="26" borderId="160" applyNumberFormat="0" applyAlignment="0" applyProtection="0"/>
    <xf numFmtId="0" fontId="4" fillId="0" borderId="0">
      <alignment vertical="top"/>
    </xf>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Alignment="0" applyProtection="0"/>
    <xf numFmtId="0" fontId="24" fillId="26" borderId="160" applyNumberFormat="0" applyAlignment="0" applyProtection="0"/>
    <xf numFmtId="0" fontId="24" fillId="26" borderId="160" applyNumberFormat="0" applyAlignment="0" applyProtection="0"/>
    <xf numFmtId="0" fontId="4" fillId="0" borderId="0">
      <alignment vertical="top"/>
    </xf>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Alignment="0" applyProtection="0"/>
    <xf numFmtId="0" fontId="24" fillId="26" borderId="160" applyNumberFormat="0" applyAlignment="0" applyProtection="0"/>
    <xf numFmtId="0" fontId="24" fillId="26" borderId="160" applyNumberFormat="0" applyAlignment="0" applyProtection="0"/>
    <xf numFmtId="0" fontId="4" fillId="0" borderId="0">
      <alignment vertical="top"/>
    </xf>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Alignment="0" applyProtection="0"/>
    <xf numFmtId="0" fontId="24" fillId="26" borderId="160" applyNumberFormat="0" applyAlignment="0" applyProtection="0"/>
    <xf numFmtId="0" fontId="24" fillId="26" borderId="160" applyNumberFormat="0" applyAlignment="0" applyProtection="0"/>
    <xf numFmtId="0" fontId="4" fillId="0" borderId="0">
      <alignment vertical="top"/>
    </xf>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Alignment="0" applyProtection="0"/>
    <xf numFmtId="0" fontId="24" fillId="26" borderId="160" applyNumberFormat="0" applyAlignment="0" applyProtection="0"/>
    <xf numFmtId="0" fontId="24" fillId="26" borderId="160" applyNumberFormat="0" applyAlignment="0" applyProtection="0"/>
    <xf numFmtId="0" fontId="4" fillId="0" borderId="0">
      <alignment vertical="top"/>
    </xf>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Alignment="0" applyProtection="0"/>
    <xf numFmtId="0" fontId="24" fillId="26" borderId="160" applyNumberFormat="0" applyAlignment="0" applyProtection="0"/>
    <xf numFmtId="0" fontId="24" fillId="26" borderId="160" applyNumberFormat="0" applyAlignment="0" applyProtection="0"/>
    <xf numFmtId="0" fontId="4" fillId="0" borderId="0">
      <alignment vertical="top"/>
    </xf>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Alignment="0" applyProtection="0"/>
    <xf numFmtId="0" fontId="24" fillId="26" borderId="160" applyNumberFormat="0" applyAlignment="0" applyProtection="0"/>
    <xf numFmtId="0" fontId="24" fillId="26" borderId="160" applyNumberFormat="0" applyAlignment="0" applyProtection="0"/>
    <xf numFmtId="0" fontId="4" fillId="0" borderId="0">
      <alignment vertical="top"/>
    </xf>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Alignment="0" applyProtection="0"/>
    <xf numFmtId="0" fontId="24" fillId="26" borderId="160" applyNumberFormat="0" applyAlignment="0" applyProtection="0"/>
    <xf numFmtId="0" fontId="24" fillId="26" borderId="160" applyNumberFormat="0" applyAlignment="0" applyProtection="0"/>
    <xf numFmtId="0" fontId="4" fillId="0" borderId="0">
      <alignment vertical="top"/>
    </xf>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Alignment="0" applyProtection="0"/>
    <xf numFmtId="0" fontId="24" fillId="26" borderId="160" applyNumberFormat="0" applyAlignment="0" applyProtection="0"/>
    <xf numFmtId="0" fontId="24" fillId="26" borderId="160" applyNumberFormat="0" applyAlignment="0" applyProtection="0"/>
    <xf numFmtId="0" fontId="4" fillId="0" borderId="0">
      <alignment vertical="top"/>
    </xf>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Alignment="0" applyProtection="0"/>
    <xf numFmtId="0" fontId="24" fillId="26" borderId="160" applyNumberFormat="0" applyAlignment="0" applyProtection="0"/>
    <xf numFmtId="0" fontId="24" fillId="26" borderId="160" applyNumberFormat="0" applyAlignment="0" applyProtection="0"/>
    <xf numFmtId="0" fontId="4" fillId="0" borderId="0">
      <alignment vertical="top"/>
    </xf>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Alignment="0" applyProtection="0"/>
    <xf numFmtId="0" fontId="24" fillId="26" borderId="160" applyNumberFormat="0" applyAlignment="0" applyProtection="0"/>
    <xf numFmtId="0" fontId="24" fillId="26" borderId="160" applyNumberFormat="0" applyAlignment="0" applyProtection="0"/>
    <xf numFmtId="0" fontId="4" fillId="0" borderId="0">
      <alignment vertical="top"/>
    </xf>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Alignment="0" applyProtection="0"/>
    <xf numFmtId="0" fontId="24" fillId="26" borderId="160" applyNumberFormat="0" applyAlignment="0" applyProtection="0"/>
    <xf numFmtId="0" fontId="24" fillId="26" borderId="160" applyNumberFormat="0" applyAlignment="0" applyProtection="0"/>
    <xf numFmtId="0" fontId="4" fillId="0" borderId="0">
      <alignment vertical="top"/>
    </xf>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Alignment="0" applyProtection="0"/>
    <xf numFmtId="0" fontId="24" fillId="26" borderId="160" applyNumberFormat="0" applyAlignment="0" applyProtection="0"/>
    <xf numFmtId="0" fontId="24" fillId="26" borderId="160" applyNumberFormat="0" applyAlignment="0" applyProtection="0"/>
    <xf numFmtId="0" fontId="4" fillId="0" borderId="0">
      <alignment vertical="top"/>
    </xf>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Alignment="0" applyProtection="0"/>
    <xf numFmtId="0" fontId="24" fillId="26" borderId="160" applyNumberFormat="0" applyAlignment="0" applyProtection="0"/>
    <xf numFmtId="0" fontId="24" fillId="26" borderId="160" applyNumberFormat="0" applyAlignment="0" applyProtection="0"/>
    <xf numFmtId="0" fontId="4" fillId="0" borderId="0">
      <alignment vertical="top"/>
    </xf>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Alignment="0" applyProtection="0"/>
    <xf numFmtId="0" fontId="24" fillId="26" borderId="160" applyNumberFormat="0" applyAlignment="0" applyProtection="0"/>
    <xf numFmtId="0" fontId="24" fillId="26" borderId="160" applyNumberFormat="0" applyAlignment="0" applyProtection="0"/>
    <xf numFmtId="0" fontId="4" fillId="0" borderId="0">
      <alignment vertical="top"/>
    </xf>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Alignment="0" applyProtection="0"/>
    <xf numFmtId="0" fontId="24" fillId="26" borderId="160" applyNumberFormat="0" applyAlignment="0" applyProtection="0"/>
    <xf numFmtId="0" fontId="24" fillId="26" borderId="160" applyNumberFormat="0" applyAlignment="0" applyProtection="0"/>
    <xf numFmtId="0" fontId="4" fillId="0" borderId="0">
      <alignment vertical="top"/>
    </xf>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Alignment="0" applyProtection="0"/>
    <xf numFmtId="0" fontId="24" fillId="26" borderId="160" applyNumberFormat="0" applyAlignment="0" applyProtection="0"/>
    <xf numFmtId="0" fontId="24" fillId="26" borderId="160" applyNumberFormat="0" applyAlignment="0" applyProtection="0"/>
    <xf numFmtId="0" fontId="4" fillId="0" borderId="0">
      <alignment vertical="top"/>
    </xf>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Alignment="0" applyProtection="0"/>
    <xf numFmtId="0" fontId="24" fillId="26" borderId="160" applyNumberFormat="0" applyAlignment="0" applyProtection="0"/>
    <xf numFmtId="0" fontId="24" fillId="26" borderId="160" applyNumberFormat="0" applyAlignment="0" applyProtection="0"/>
    <xf numFmtId="0" fontId="4" fillId="0" borderId="0">
      <alignment vertical="top"/>
    </xf>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Alignment="0" applyProtection="0"/>
    <xf numFmtId="0" fontId="24" fillId="26" borderId="160" applyNumberFormat="0" applyAlignment="0" applyProtection="0"/>
    <xf numFmtId="0" fontId="24" fillId="26" borderId="160" applyNumberFormat="0" applyAlignment="0" applyProtection="0"/>
    <xf numFmtId="0" fontId="4" fillId="0" borderId="0">
      <alignment vertical="top"/>
    </xf>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Alignment="0" applyProtection="0"/>
    <xf numFmtId="0" fontId="24" fillId="26" borderId="160" applyNumberFormat="0" applyAlignment="0" applyProtection="0"/>
    <xf numFmtId="0" fontId="24" fillId="26" borderId="160" applyNumberFormat="0" applyAlignment="0" applyProtection="0"/>
    <xf numFmtId="0" fontId="4" fillId="0" borderId="0">
      <alignment vertical="top"/>
    </xf>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Alignment="0" applyProtection="0"/>
    <xf numFmtId="0" fontId="24" fillId="26" borderId="160" applyNumberFormat="0" applyAlignment="0" applyProtection="0"/>
    <xf numFmtId="0" fontId="4" fillId="0" borderId="0" applyNumberFormat="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4" fillId="59" borderId="166" applyNumberFormat="0" applyAlignment="0" applyProtection="0"/>
    <xf numFmtId="0" fontId="24" fillId="26" borderId="160" applyNumberFormat="0" applyAlignment="0" applyProtection="0"/>
    <xf numFmtId="0" fontId="4" fillId="0" borderId="0">
      <alignment vertical="top"/>
    </xf>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Alignment="0" applyProtection="0"/>
    <xf numFmtId="0" fontId="24" fillId="26" borderId="160" applyNumberFormat="0" applyAlignment="0" applyProtection="0"/>
    <xf numFmtId="0" fontId="24" fillId="26" borderId="160" applyNumberFormat="0" applyAlignment="0" applyProtection="0"/>
    <xf numFmtId="0" fontId="4" fillId="0" borderId="0">
      <alignment vertical="top"/>
    </xf>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Alignment="0" applyProtection="0"/>
    <xf numFmtId="0" fontId="24" fillId="26" borderId="160" applyNumberFormat="0" applyAlignment="0" applyProtection="0"/>
    <xf numFmtId="0" fontId="24" fillId="26" borderId="160" applyNumberFormat="0" applyAlignment="0" applyProtection="0"/>
    <xf numFmtId="0" fontId="4" fillId="0" borderId="0">
      <alignment vertical="top"/>
    </xf>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Alignment="0" applyProtection="0"/>
    <xf numFmtId="0" fontId="24" fillId="26" borderId="160" applyNumberFormat="0" applyAlignment="0" applyProtection="0"/>
    <xf numFmtId="0" fontId="24" fillId="26" borderId="160" applyNumberFormat="0" applyAlignment="0" applyProtection="0"/>
    <xf numFmtId="0" fontId="4" fillId="0" borderId="0">
      <alignment vertical="top"/>
    </xf>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Alignment="0" applyProtection="0"/>
    <xf numFmtId="0" fontId="24" fillId="26" borderId="160" applyNumberFormat="0" applyAlignment="0" applyProtection="0"/>
    <xf numFmtId="0" fontId="24" fillId="26" borderId="160" applyNumberFormat="0" applyAlignment="0" applyProtection="0"/>
    <xf numFmtId="0" fontId="4" fillId="0" borderId="0">
      <alignment vertical="top"/>
    </xf>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Alignment="0" applyProtection="0"/>
    <xf numFmtId="0" fontId="24" fillId="26" borderId="160" applyNumberFormat="0" applyAlignment="0" applyProtection="0"/>
    <xf numFmtId="0" fontId="24" fillId="26" borderId="160" applyNumberFormat="0" applyAlignment="0" applyProtection="0"/>
    <xf numFmtId="0" fontId="4" fillId="0" borderId="0">
      <alignment vertical="top"/>
    </xf>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Fill="0" applyAlignment="0" applyProtection="0"/>
    <xf numFmtId="0" fontId="4" fillId="0" borderId="0">
      <alignment vertical="top"/>
    </xf>
    <xf numFmtId="0" fontId="24" fillId="0" borderId="160" applyNumberFormat="0" applyAlignment="0" applyProtection="0"/>
    <xf numFmtId="0" fontId="24" fillId="26" borderId="160" applyNumberFormat="0" applyAlignment="0" applyProtection="0"/>
    <xf numFmtId="0" fontId="44" fillId="59"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4" fillId="59" borderId="166" applyNumberFormat="0" applyAlignment="0" applyProtection="0"/>
    <xf numFmtId="0" fontId="44" fillId="59"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4" fillId="59" borderId="166" applyNumberFormat="0" applyAlignment="0" applyProtection="0"/>
    <xf numFmtId="0" fontId="44" fillId="59"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4" fillId="59" borderId="166" applyNumberFormat="0" applyAlignment="0" applyProtection="0"/>
    <xf numFmtId="0" fontId="44" fillId="59"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4" fillId="59" borderId="166" applyNumberFormat="0" applyAlignment="0" applyProtection="0"/>
    <xf numFmtId="0" fontId="44" fillId="59"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4" fillId="59" borderId="166" applyNumberFormat="0" applyAlignment="0" applyProtection="0"/>
    <xf numFmtId="0" fontId="44" fillId="59"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4" fillId="59" borderId="166" applyNumberFormat="0" applyAlignment="0" applyProtection="0"/>
    <xf numFmtId="0" fontId="44" fillId="59"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4" fillId="59" borderId="166" applyNumberFormat="0" applyAlignment="0" applyProtection="0"/>
    <xf numFmtId="0" fontId="44" fillId="59"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4" fillId="59" borderId="166" applyNumberFormat="0" applyAlignment="0" applyProtection="0"/>
    <xf numFmtId="0" fontId="44" fillId="59"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4" fillId="59" borderId="166" applyNumberFormat="0" applyAlignment="0" applyProtection="0"/>
    <xf numFmtId="0" fontId="44" fillId="59"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4" fillId="59" borderId="166" applyNumberFormat="0" applyAlignment="0" applyProtection="0"/>
    <xf numFmtId="0" fontId="44" fillId="59"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4" fillId="59" borderId="166" applyNumberFormat="0" applyAlignment="0" applyProtection="0"/>
    <xf numFmtId="0" fontId="44" fillId="59"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4" fillId="59" borderId="166" applyNumberFormat="0" applyAlignment="0" applyProtection="0"/>
    <xf numFmtId="0" fontId="44" fillId="59"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4" fillId="59" borderId="166" applyNumberFormat="0" applyAlignment="0" applyProtection="0"/>
    <xf numFmtId="0" fontId="44" fillId="59"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4" fillId="59" borderId="166" applyNumberFormat="0" applyAlignment="0" applyProtection="0"/>
    <xf numFmtId="0" fontId="44" fillId="59"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4" fillId="59" borderId="166" applyNumberFormat="0" applyAlignment="0" applyProtection="0"/>
    <xf numFmtId="0" fontId="44" fillId="59"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4" fillId="59" borderId="166" applyNumberFormat="0" applyAlignment="0" applyProtection="0"/>
    <xf numFmtId="0" fontId="44" fillId="59"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4" fillId="59" borderId="166" applyNumberFormat="0" applyAlignment="0" applyProtection="0"/>
    <xf numFmtId="0" fontId="44" fillId="59"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4" fillId="59" borderId="166" applyNumberFormat="0" applyAlignment="0" applyProtection="0"/>
    <xf numFmtId="0" fontId="44" fillId="59"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4" fillId="59" borderId="166" applyNumberFormat="0" applyAlignment="0" applyProtection="0"/>
    <xf numFmtId="0" fontId="44" fillId="59"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4" fillId="59" borderId="166" applyNumberFormat="0" applyAlignment="0" applyProtection="0"/>
    <xf numFmtId="0" fontId="44" fillId="59"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4" fillId="59" borderId="166" applyNumberFormat="0" applyAlignment="0" applyProtection="0"/>
    <xf numFmtId="0" fontId="44" fillId="59"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4" fillId="59" borderId="166" applyNumberFormat="0" applyAlignment="0" applyProtection="0"/>
    <xf numFmtId="0" fontId="44" fillId="59" borderId="166" applyNumberFormat="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4" fillId="59" borderId="166" applyNumberFormat="0" applyAlignment="0" applyProtection="0"/>
    <xf numFmtId="0" fontId="15"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15" fillId="0" borderId="0">
      <alignment vertical="top"/>
    </xf>
    <xf numFmtId="0" fontId="12" fillId="0" borderId="0" applyNumberFormat="0" applyFont="0" applyFill="0" applyBorder="0" applyAlignment="0" applyProtection="0"/>
    <xf numFmtId="0" fontId="15" fillId="0" borderId="0">
      <alignment vertical="top"/>
    </xf>
    <xf numFmtId="0" fontId="12" fillId="0" borderId="0" applyNumberFormat="0" applyFont="0" applyFill="0" applyBorder="0" applyAlignment="0" applyProtection="0"/>
    <xf numFmtId="0" fontId="15" fillId="0" borderId="0">
      <alignment vertical="top"/>
    </xf>
    <xf numFmtId="0" fontId="12" fillId="0" borderId="0" applyNumberFormat="0" applyFont="0" applyFill="0" applyBorder="0" applyAlignment="0" applyProtection="0"/>
    <xf numFmtId="0" fontId="15" fillId="0" borderId="0">
      <alignment vertical="top"/>
    </xf>
    <xf numFmtId="0" fontId="12" fillId="0" borderId="0" applyNumberFormat="0" applyFont="0" applyFill="0" applyBorder="0" applyAlignment="0" applyProtection="0"/>
    <xf numFmtId="0" fontId="15" fillId="0" borderId="0">
      <alignment vertical="top"/>
    </xf>
    <xf numFmtId="0" fontId="12" fillId="0" borderId="0" applyNumberFormat="0" applyFont="0" applyFill="0" applyBorder="0" applyAlignment="0" applyProtection="0"/>
    <xf numFmtId="0" fontId="15" fillId="0" borderId="0">
      <alignment vertical="top"/>
    </xf>
    <xf numFmtId="0" fontId="12" fillId="0" borderId="0" applyNumberFormat="0" applyFont="0" applyFill="0" applyBorder="0" applyAlignment="0" applyProtection="0"/>
    <xf numFmtId="0" fontId="15" fillId="0" borderId="0">
      <alignment vertical="top"/>
    </xf>
    <xf numFmtId="0" fontId="12" fillId="0" borderId="0" applyNumberFormat="0" applyFont="0" applyFill="0" applyBorder="0" applyAlignment="0" applyProtection="0"/>
    <xf numFmtId="0" fontId="15" fillId="0" borderId="0">
      <alignment vertical="top"/>
    </xf>
    <xf numFmtId="0" fontId="15" fillId="0" borderId="0">
      <alignment vertical="top"/>
    </xf>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xf numFmtId="0" fontId="15" fillId="0" borderId="0">
      <alignment vertical="top"/>
    </xf>
    <xf numFmtId="0" fontId="15"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15"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15"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15"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15"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15"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15" fillId="0" borderId="0">
      <alignment vertical="top"/>
    </xf>
    <xf numFmtId="0" fontId="12" fillId="0" borderId="0" applyNumberFormat="0" applyFont="0" applyFill="0" applyBorder="0" applyAlignment="0" applyProtection="0"/>
    <xf numFmtId="0" fontId="15" fillId="0" borderId="0">
      <alignment vertical="top"/>
    </xf>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xf numFmtId="0" fontId="15" fillId="0" borderId="0">
      <alignment vertical="top"/>
    </xf>
    <xf numFmtId="0" fontId="15"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15"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184" fontId="4" fillId="0" borderId="0" applyFont="0" applyFill="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185" fontId="4" fillId="0" borderId="0" applyFont="0" applyFill="0" applyBorder="0" applyAlignment="0" applyProtection="0"/>
    <xf numFmtId="0" fontId="4" fillId="0" borderId="0">
      <alignment vertical="top"/>
    </xf>
    <xf numFmtId="186" fontId="4" fillId="0" borderId="0" applyFont="0" applyFill="0" applyBorder="0" applyAlignment="0" applyProtection="0"/>
    <xf numFmtId="185" fontId="4" fillId="0" borderId="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185" fontId="4" fillId="0" borderId="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185" fontId="4" fillId="0" borderId="0" applyFont="0" applyFill="0" applyBorder="0" applyAlignment="0" applyProtection="0"/>
    <xf numFmtId="0" fontId="4" fillId="0" borderId="0">
      <alignment vertical="top"/>
    </xf>
    <xf numFmtId="0" fontId="4" fillId="0" borderId="0" applyFont="0" applyFill="0" applyBorder="0" applyAlignment="0" applyProtection="0"/>
    <xf numFmtId="185" fontId="4" fillId="0" borderId="0" applyFont="0" applyFill="0" applyBorder="0" applyAlignment="0" applyProtection="0"/>
    <xf numFmtId="185" fontId="4" fillId="0" borderId="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185" fontId="4" fillId="0" borderId="0" applyFont="0" applyFill="0" applyBorder="0" applyAlignment="0" applyProtection="0"/>
    <xf numFmtId="0" fontId="4" fillId="0" borderId="0">
      <alignment vertical="top"/>
    </xf>
    <xf numFmtId="0" fontId="4" fillId="0" borderId="0" applyFont="0" applyFill="0" applyBorder="0" applyAlignment="0" applyProtection="0"/>
    <xf numFmtId="185" fontId="4" fillId="0" borderId="0" applyFont="0" applyFill="0" applyBorder="0" applyAlignment="0" applyProtection="0"/>
    <xf numFmtId="185" fontId="4" fillId="0" borderId="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4" fillId="0" borderId="0" applyFont="0" applyFill="0" applyBorder="0" applyAlignment="0" applyProtection="0"/>
    <xf numFmtId="185" fontId="4" fillId="0" borderId="0" applyFont="0" applyFill="0" applyBorder="0" applyAlignment="0" applyProtection="0"/>
    <xf numFmtId="185" fontId="4" fillId="0" borderId="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4" fillId="0" borderId="0" applyFont="0" applyFill="0" applyBorder="0" applyAlignment="0" applyProtection="0"/>
    <xf numFmtId="185" fontId="4" fillId="0" borderId="0" applyFont="0" applyFill="0" applyBorder="0" applyAlignment="0" applyProtection="0"/>
    <xf numFmtId="185" fontId="4" fillId="0" borderId="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4" fillId="0" borderId="0" applyFont="0" applyFill="0" applyBorder="0" applyAlignment="0" applyProtection="0"/>
    <xf numFmtId="185" fontId="4" fillId="0" borderId="0" applyFont="0" applyFill="0" applyBorder="0" applyAlignment="0" applyProtection="0"/>
    <xf numFmtId="185" fontId="4" fillId="0" borderId="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4" fillId="0" borderId="0" applyFont="0" applyFill="0" applyBorder="0" applyAlignment="0" applyProtection="0"/>
    <xf numFmtId="185" fontId="4" fillId="0" borderId="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pplyFont="0" applyFill="0" applyBorder="0" applyAlignment="0" applyProtection="0"/>
    <xf numFmtId="0" fontId="4" fillId="0" borderId="0" applyNumberFormat="0" applyFill="0" applyBorder="0" applyAlignment="0" applyProtection="0"/>
    <xf numFmtId="187" fontId="4" fillId="0" borderId="0">
      <protection locked="0"/>
    </xf>
    <xf numFmtId="0" fontId="4" fillId="0" borderId="0">
      <alignment vertical="top"/>
    </xf>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5" fillId="0" borderId="0" applyNumberFormat="0" applyFill="0" applyBorder="0" applyAlignment="0" applyProtection="0">
      <alignment vertical="top"/>
      <protection locked="0"/>
    </xf>
    <xf numFmtId="0" fontId="4" fillId="0" borderId="0" applyNumberFormat="0" applyBorder="0" applyAlignment="0" applyProtection="0"/>
    <xf numFmtId="0" fontId="4" fillId="0" borderId="0" applyNumberFormat="0" applyFont="0" applyBorder="0" applyAlignment="0" applyProtection="0">
      <alignment horizontal="center"/>
    </xf>
    <xf numFmtId="0" fontId="4" fillId="0" borderId="0" applyNumberFormat="0" applyFill="0" applyBorder="0" applyAlignment="0" applyProtection="0">
      <alignment horizontal="left"/>
    </xf>
    <xf numFmtId="0" fontId="4" fillId="0" borderId="0" applyNumberFormat="0" applyFill="0" applyBorder="0" applyAlignment="0" applyProtection="0"/>
    <xf numFmtId="0" fontId="4" fillId="0" borderId="0" applyNumberFormat="0" applyFill="0" applyAlignment="0" applyProtection="0"/>
    <xf numFmtId="0" fontId="4" fillId="0" borderId="0" applyNumberFormat="0" applyFill="0" applyBorder="0" applyAlignment="0" applyProtection="0"/>
    <xf numFmtId="0" fontId="4" fillId="0" borderId="0" applyFont="0" applyBorder="0">
      <alignment horizontal="center" wrapText="1"/>
    </xf>
    <xf numFmtId="3" fontId="4" fillId="0" borderId="0" applyFont="0" applyProtection="0">
      <alignment horizontal="right"/>
    </xf>
    <xf numFmtId="0" fontId="4" fillId="0" borderId="0" applyNumberFormat="0" applyFont="0" applyBorder="0" applyAlignment="0" applyProtection="0">
      <alignment horizontal="left"/>
    </xf>
    <xf numFmtId="0" fontId="4" fillId="0" borderId="0" applyNumberFormat="0" applyFill="0" applyBorder="0" applyAlignment="0" applyProtection="0">
      <alignment vertical="top"/>
      <protection locked="0"/>
    </xf>
    <xf numFmtId="3" fontId="4" fillId="0" borderId="0" applyBorder="0"/>
    <xf numFmtId="0" fontId="46" fillId="5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6" fillId="55" borderId="0" applyNumberFormat="0" applyBorder="0" applyAlignment="0" applyProtection="0"/>
    <xf numFmtId="0" fontId="46" fillId="55" borderId="0" applyNumberFormat="0" applyBorder="0" applyAlignment="0" applyProtection="0"/>
    <xf numFmtId="0" fontId="23" fillId="24" borderId="0" applyNumberFormat="0" applyBorder="0" applyAlignment="0" applyProtection="0"/>
    <xf numFmtId="0" fontId="4" fillId="0" borderId="0">
      <alignment vertical="top"/>
    </xf>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4" fillId="0" borderId="0">
      <alignment vertical="top"/>
    </xf>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4" fillId="0" borderId="0">
      <alignment vertical="top"/>
    </xf>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4" fillId="0" borderId="0">
      <alignment vertical="top"/>
    </xf>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4" fillId="0" borderId="0">
      <alignment vertical="top"/>
    </xf>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4" fillId="0" borderId="0">
      <alignment vertical="top"/>
    </xf>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4" fillId="0" borderId="0">
      <alignment vertical="top"/>
    </xf>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4" fillId="0" borderId="0">
      <alignment vertical="top"/>
    </xf>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4" fillId="0" borderId="0">
      <alignment vertical="top"/>
    </xf>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4" fillId="0" borderId="0">
      <alignment vertical="top"/>
    </xf>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4" fillId="0" borderId="0">
      <alignment vertical="top"/>
    </xf>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4" fillId="0" borderId="0">
      <alignment vertical="top"/>
    </xf>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4" fillId="0" borderId="0">
      <alignment vertical="top"/>
    </xf>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4" fillId="0" borderId="0">
      <alignment vertical="top"/>
    </xf>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4" fillId="0" borderId="0">
      <alignment vertical="top"/>
    </xf>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4" fillId="0" borderId="0">
      <alignment vertical="top"/>
    </xf>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4" fillId="0" borderId="0">
      <alignment vertical="top"/>
    </xf>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4" fillId="0" borderId="0">
      <alignment vertical="top"/>
    </xf>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4" fillId="0" borderId="0">
      <alignment vertical="top"/>
    </xf>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4" fillId="0" borderId="0">
      <alignment vertical="top"/>
    </xf>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4" fillId="0" borderId="0">
      <alignment vertical="top"/>
    </xf>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4" fillId="0" borderId="0">
      <alignment vertical="top"/>
    </xf>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4" fillId="0" borderId="0">
      <alignment vertical="top"/>
    </xf>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4" fillId="0" borderId="0">
      <alignment vertical="top"/>
    </xf>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4" fillId="0" borderId="0">
      <alignment vertical="top"/>
    </xf>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4" fillId="0" borderId="0">
      <alignment vertical="top"/>
    </xf>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Border="0" applyAlignment="0" applyProtection="0"/>
    <xf numFmtId="0" fontId="23" fillId="24" borderId="0" applyNumberFormat="0" applyBorder="0" applyAlignment="0" applyProtection="0"/>
    <xf numFmtId="0" fontId="4" fillId="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6" fillId="55" borderId="0" applyNumberFormat="0" applyBorder="0" applyAlignment="0" applyProtection="0"/>
    <xf numFmtId="0" fontId="23" fillId="24" borderId="0" applyNumberFormat="0" applyBorder="0" applyAlignment="0" applyProtection="0"/>
    <xf numFmtId="0" fontId="4" fillId="0" borderId="0">
      <alignment vertical="top"/>
    </xf>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4" fillId="0" borderId="0">
      <alignment vertical="top"/>
    </xf>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4" fillId="0" borderId="0">
      <alignment vertical="top"/>
    </xf>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4" fillId="0" borderId="0">
      <alignment vertical="top"/>
    </xf>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4" fillId="0" borderId="0">
      <alignment vertical="top"/>
    </xf>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4" fillId="0" borderId="0">
      <alignment vertical="top"/>
    </xf>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Fill="0" applyBorder="0" applyAlignment="0" applyProtection="0"/>
    <xf numFmtId="0" fontId="4" fillId="0" borderId="0">
      <alignment vertical="top"/>
    </xf>
    <xf numFmtId="0" fontId="23" fillId="0" borderId="0" applyNumberFormat="0" applyBorder="0" applyAlignment="0" applyProtection="0"/>
    <xf numFmtId="0" fontId="23" fillId="24" borderId="0" applyNumberFormat="0" applyBorder="0" applyAlignment="0" applyProtection="0"/>
    <xf numFmtId="0" fontId="46" fillId="5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6" fillId="55" borderId="0" applyNumberFormat="0" applyBorder="0" applyAlignment="0" applyProtection="0"/>
    <xf numFmtId="0" fontId="4" fillId="0" borderId="0"/>
    <xf numFmtId="0" fontId="4" fillId="0" borderId="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7" fillId="0" borderId="0"/>
    <xf numFmtId="0" fontId="4" fillId="0" borderId="0">
      <alignment vertical="top"/>
    </xf>
    <xf numFmtId="0" fontId="4" fillId="0" borderId="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7" fillId="0" borderId="0"/>
    <xf numFmtId="0" fontId="4" fillId="0" borderId="0">
      <alignment vertical="top"/>
    </xf>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xf numFmtId="0" fontId="4" fillId="0" borderId="0"/>
    <xf numFmtId="0" fontId="12" fillId="0" borderId="0" applyNumberFormat="0" applyFont="0" applyFill="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4" fillId="0" borderId="0"/>
    <xf numFmtId="0" fontId="4" fillId="0" borderId="0"/>
    <xf numFmtId="0" fontId="12" fillId="0" borderId="0" applyNumberFormat="0" applyFont="0" applyFill="0" applyBorder="0" applyAlignment="0" applyProtection="0"/>
    <xf numFmtId="0" fontId="4" fillId="0" borderId="0">
      <alignment vertical="top"/>
    </xf>
    <xf numFmtId="0" fontId="4" fillId="0" borderId="0"/>
    <xf numFmtId="0" fontId="4" fillId="0" borderId="0"/>
    <xf numFmtId="0" fontId="12" fillId="0" borderId="0" applyNumberFormat="0" applyFont="0" applyFill="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7" fillId="0" borderId="0"/>
    <xf numFmtId="0" fontId="4" fillId="0" borderId="0">
      <alignment vertical="top"/>
    </xf>
    <xf numFmtId="0" fontId="4" fillId="0" borderId="0"/>
    <xf numFmtId="0" fontId="4" fillId="0" borderId="0" applyNumberFormat="0" applyAlignment="0" applyProtection="0"/>
    <xf numFmtId="3" fontId="4" fillId="0" borderId="0" applyFont="0">
      <alignment horizontal="right"/>
      <protection locked="0"/>
    </xf>
    <xf numFmtId="37" fontId="4" fillId="0" borderId="0"/>
    <xf numFmtId="0" fontId="4" fillId="0" borderId="0" applyNumberFormat="0" applyFont="0" applyFill="0" applyBorder="0" applyAlignment="0"/>
    <xf numFmtId="0" fontId="4" fillId="0" borderId="0" applyNumberFormat="0" applyFill="0" applyAlignment="0" applyProtection="0"/>
    <xf numFmtId="188" fontId="4" fillId="0" borderId="0" applyFont="0" applyFill="0" applyBorder="0" applyAlignment="0" applyProtection="0"/>
    <xf numFmtId="167" fontId="4" fillId="0" borderId="0" applyFont="0" applyFill="0" applyBorder="0" applyAlignment="0" applyProtection="0"/>
    <xf numFmtId="17" fontId="4" fillId="0" borderId="0" applyFont="0" applyFill="0" applyBorder="0" applyAlignment="0" applyProtection="0"/>
    <xf numFmtId="179" fontId="4" fillId="0" borderId="0" applyFont="0" applyFill="0" applyBorder="0" applyAlignment="0" applyProtection="0"/>
    <xf numFmtId="169" fontId="4" fillId="0" borderId="0"/>
    <xf numFmtId="189" fontId="4" fillId="0" borderId="0" applyBorder="0"/>
    <xf numFmtId="165" fontId="4" fillId="0" borderId="0" applyFill="0" applyBorder="0" applyProtection="0"/>
    <xf numFmtId="165" fontId="4" fillId="0" borderId="0" applyFill="0" applyBorder="0" applyAlignment="0" applyProtection="0"/>
    <xf numFmtId="37" fontId="4" fillId="0" borderId="0"/>
    <xf numFmtId="169" fontId="4" fillId="0" borderId="0" applyFill="0"/>
    <xf numFmtId="169" fontId="4" fillId="0" borderId="0"/>
    <xf numFmtId="0" fontId="48" fillId="74"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8" fillId="74" borderId="0" applyNumberFormat="0" applyBorder="0" applyAlignment="0" applyProtection="0"/>
    <xf numFmtId="0" fontId="48" fillId="74"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8" fillId="74" borderId="0" applyNumberFormat="0" applyBorder="0" applyAlignment="0" applyProtection="0"/>
    <xf numFmtId="0" fontId="48" fillId="74"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8" fillId="74" borderId="0" applyNumberFormat="0" applyBorder="0" applyAlignment="0" applyProtection="0"/>
    <xf numFmtId="0" fontId="48" fillId="74"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8" fillId="74" borderId="0" applyNumberFormat="0" applyBorder="0" applyAlignment="0" applyProtection="0"/>
    <xf numFmtId="0" fontId="48" fillId="74"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8" fillId="74" borderId="0" applyNumberFormat="0" applyBorder="0" applyAlignment="0" applyProtection="0"/>
    <xf numFmtId="0" fontId="48" fillId="74"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8" fillId="74" borderId="0" applyNumberFormat="0" applyBorder="0" applyAlignment="0" applyProtection="0"/>
    <xf numFmtId="0" fontId="48" fillId="74"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8" fillId="74" borderId="0" applyNumberFormat="0" applyBorder="0" applyAlignment="0" applyProtection="0"/>
    <xf numFmtId="0" fontId="48" fillId="74"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8" fillId="74" borderId="0" applyNumberFormat="0" applyBorder="0" applyAlignment="0" applyProtection="0"/>
    <xf numFmtId="0" fontId="48" fillId="74"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8" fillId="74" borderId="0" applyNumberFormat="0" applyBorder="0" applyAlignment="0" applyProtection="0"/>
    <xf numFmtId="0" fontId="48" fillId="74"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8" fillId="74" borderId="0" applyNumberFormat="0" applyBorder="0" applyAlignment="0" applyProtection="0"/>
    <xf numFmtId="0" fontId="48" fillId="74" borderId="0" applyNumberFormat="0" applyBorder="0" applyAlignment="0" applyProtection="0"/>
    <xf numFmtId="0" fontId="32" fillId="25" borderId="0" applyNumberFormat="0" applyBorder="0" applyAlignment="0" applyProtection="0"/>
    <xf numFmtId="0" fontId="4" fillId="0" borderId="0">
      <alignment vertical="top"/>
    </xf>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4" fillId="0" borderId="0">
      <alignment vertical="top"/>
    </xf>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4" fillId="0" borderId="0">
      <alignment vertical="top"/>
    </xf>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4" fillId="0" borderId="0">
      <alignment vertical="top"/>
    </xf>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4" fillId="0" borderId="0">
      <alignment vertical="top"/>
    </xf>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4" fillId="0" borderId="0">
      <alignment vertical="top"/>
    </xf>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4" fillId="0" borderId="0">
      <alignment vertical="top"/>
    </xf>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4" fillId="0" borderId="0">
      <alignment vertical="top"/>
    </xf>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4" fillId="0" borderId="0">
      <alignment vertical="top"/>
    </xf>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4" fillId="0" borderId="0">
      <alignment vertical="top"/>
    </xf>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4" fillId="0" borderId="0">
      <alignment vertical="top"/>
    </xf>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4" fillId="0" borderId="0">
      <alignment vertical="top"/>
    </xf>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4" fillId="0" borderId="0">
      <alignment vertical="top"/>
    </xf>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4" fillId="0" borderId="0">
      <alignment vertical="top"/>
    </xf>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4" fillId="0" borderId="0">
      <alignment vertical="top"/>
    </xf>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4" fillId="0" borderId="0">
      <alignment vertical="top"/>
    </xf>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4" fillId="0" borderId="0">
      <alignment vertical="top"/>
    </xf>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4" fillId="0" borderId="0">
      <alignment vertical="top"/>
    </xf>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4" fillId="0" borderId="0">
      <alignment vertical="top"/>
    </xf>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4" fillId="0" borderId="0">
      <alignment vertical="top"/>
    </xf>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4" fillId="0" borderId="0">
      <alignment vertical="top"/>
    </xf>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4" fillId="0" borderId="0">
      <alignment vertical="top"/>
    </xf>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4" fillId="0" borderId="0">
      <alignment vertical="top"/>
    </xf>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4" fillId="0" borderId="0">
      <alignment vertical="top"/>
    </xf>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4" fillId="0" borderId="0">
      <alignment vertical="top"/>
    </xf>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4" fillId="0" borderId="0">
      <alignment vertical="top"/>
    </xf>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Border="0" applyAlignment="0" applyProtection="0"/>
    <xf numFmtId="0" fontId="32" fillId="25" borderId="0" applyNumberFormat="0" applyBorder="0" applyAlignment="0" applyProtection="0"/>
    <xf numFmtId="0" fontId="4" fillId="0" borderId="0" applyNumberFormat="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8" fillId="74" borderId="0" applyNumberFormat="0" applyBorder="0" applyAlignment="0" applyProtection="0"/>
    <xf numFmtId="0" fontId="32" fillId="25" borderId="0" applyNumberFormat="0" applyBorder="0" applyAlignment="0" applyProtection="0"/>
    <xf numFmtId="0" fontId="4" fillId="0" borderId="0">
      <alignment vertical="top"/>
    </xf>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4" fillId="0" borderId="0">
      <alignment vertical="top"/>
    </xf>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4" fillId="0" borderId="0">
      <alignment vertical="top"/>
    </xf>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4" fillId="0" borderId="0">
      <alignment vertical="top"/>
    </xf>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4" fillId="0" borderId="0">
      <alignment vertical="top"/>
    </xf>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4" fillId="0" borderId="0">
      <alignment vertical="top"/>
    </xf>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Fill="0" applyBorder="0" applyAlignment="0" applyProtection="0"/>
    <xf numFmtId="0" fontId="4" fillId="0" borderId="0">
      <alignment vertical="top"/>
    </xf>
    <xf numFmtId="0" fontId="32" fillId="0" borderId="0" applyNumberFormat="0" applyBorder="0" applyAlignment="0" applyProtection="0"/>
    <xf numFmtId="0" fontId="32" fillId="25" borderId="0" applyNumberFormat="0" applyBorder="0" applyAlignment="0" applyProtection="0"/>
    <xf numFmtId="0" fontId="48" fillId="74"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8" fillId="74" borderId="0" applyNumberFormat="0" applyBorder="0" applyAlignment="0" applyProtection="0"/>
    <xf numFmtId="0" fontId="48" fillId="74"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8" fillId="74" borderId="0" applyNumberFormat="0" applyBorder="0" applyAlignment="0" applyProtection="0"/>
    <xf numFmtId="0" fontId="48" fillId="74"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8" fillId="74" borderId="0" applyNumberFormat="0" applyBorder="0" applyAlignment="0" applyProtection="0"/>
    <xf numFmtId="0" fontId="48" fillId="74"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8" fillId="74" borderId="0" applyNumberFormat="0" applyBorder="0" applyAlignment="0" applyProtection="0"/>
    <xf numFmtId="0" fontId="48" fillId="74"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8" fillId="74" borderId="0" applyNumberFormat="0" applyBorder="0" applyAlignment="0" applyProtection="0"/>
    <xf numFmtId="0" fontId="48" fillId="74"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8" fillId="74" borderId="0" applyNumberFormat="0" applyBorder="0" applyAlignment="0" applyProtection="0"/>
    <xf numFmtId="0" fontId="48" fillId="74"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8" fillId="74" borderId="0" applyNumberFormat="0" applyBorder="0" applyAlignment="0" applyProtection="0"/>
    <xf numFmtId="0" fontId="48" fillId="74"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8" fillId="74" borderId="0" applyNumberFormat="0" applyBorder="0" applyAlignment="0" applyProtection="0"/>
    <xf numFmtId="0" fontId="48" fillId="74"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8" fillId="74" borderId="0" applyNumberFormat="0" applyBorder="0" applyAlignment="0" applyProtection="0"/>
    <xf numFmtId="0" fontId="48" fillId="74"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8" fillId="74" borderId="0" applyNumberFormat="0" applyBorder="0" applyAlignment="0" applyProtection="0"/>
    <xf numFmtId="0" fontId="48" fillId="74"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8" fillId="74" borderId="0" applyNumberFormat="0" applyBorder="0" applyAlignment="0" applyProtection="0"/>
    <xf numFmtId="0" fontId="48" fillId="74"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8" fillId="74" borderId="0" applyNumberFormat="0" applyBorder="0" applyAlignment="0" applyProtection="0"/>
    <xf numFmtId="0" fontId="48" fillId="74"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8" fillId="74" borderId="0" applyNumberFormat="0" applyBorder="0" applyAlignment="0" applyProtection="0"/>
    <xf numFmtId="0" fontId="48" fillId="74"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8" fillId="74" borderId="0" applyNumberFormat="0" applyBorder="0" applyAlignment="0" applyProtection="0"/>
    <xf numFmtId="0" fontId="48" fillId="74"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8" fillId="74" borderId="0" applyNumberFormat="0" applyBorder="0" applyAlignment="0" applyProtection="0"/>
    <xf numFmtId="0" fontId="48" fillId="74"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8" fillId="74" borderId="0" applyNumberFormat="0" applyBorder="0" applyAlignment="0" applyProtection="0"/>
    <xf numFmtId="0" fontId="48" fillId="74"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8" fillId="74" borderId="0" applyNumberFormat="0" applyBorder="0" applyAlignment="0" applyProtection="0"/>
    <xf numFmtId="0" fontId="48" fillId="74"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8" fillId="74" borderId="0" applyNumberFormat="0" applyBorder="0" applyAlignment="0" applyProtection="0"/>
    <xf numFmtId="0" fontId="48" fillId="74"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8" fillId="74" borderId="0" applyNumberFormat="0" applyBorder="0" applyAlignment="0" applyProtection="0"/>
    <xf numFmtId="0" fontId="48" fillId="74"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8" fillId="74" borderId="0" applyNumberFormat="0" applyBorder="0" applyAlignment="0" applyProtection="0"/>
    <xf numFmtId="0" fontId="48" fillId="74"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8" fillId="74" borderId="0" applyNumberFormat="0" applyBorder="0" applyAlignment="0" applyProtection="0"/>
    <xf numFmtId="0" fontId="48" fillId="74"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8" fillId="74" borderId="0" applyNumberFormat="0" applyBorder="0" applyAlignment="0" applyProtection="0"/>
    <xf numFmtId="0" fontId="48" fillId="74" borderId="0" applyNumberFormat="0" applyBorder="0" applyAlignment="0" applyProtection="0"/>
    <xf numFmtId="0" fontId="4" fillId="0" borderId="0">
      <alignment vertical="top"/>
    </xf>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 fillId="0" borderId="0">
      <alignment vertical="top"/>
    </xf>
    <xf numFmtId="0" fontId="12" fillId="0" borderId="0" applyNumberFormat="0" applyFont="0" applyFill="0" applyBorder="0" applyAlignment="0" applyProtection="0"/>
    <xf numFmtId="0" fontId="48" fillId="74" borderId="0" applyNumberFormat="0" applyBorder="0" applyAlignment="0" applyProtection="0"/>
    <xf numFmtId="0" fontId="4" fillId="0" borderId="0" applyNumberFormat="0" applyBorder="0" applyAlignment="0" applyProtection="0"/>
    <xf numFmtId="0" fontId="15" fillId="0" borderId="0">
      <alignment vertical="top"/>
    </xf>
    <xf numFmtId="0" fontId="15" fillId="0" borderId="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xf numFmtId="0" fontId="1" fillId="0" borderId="0" applyNumberFormat="0" applyFont="0" applyFill="0" applyBorder="0" applyAlignment="0" applyProtection="0"/>
    <xf numFmtId="0" fontId="4" fillId="0" borderId="0">
      <alignment vertical="top"/>
    </xf>
    <xf numFmtId="0" fontId="4" fillId="0" borderId="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xf numFmtId="0" fontId="1" fillId="0" borderId="0" applyNumberFormat="0" applyFont="0" applyFill="0" applyBorder="0" applyAlignment="0" applyProtection="0"/>
    <xf numFmtId="0" fontId="4" fillId="0" borderId="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xf numFmtId="0" fontId="4" fillId="0" borderId="0"/>
    <xf numFmtId="0" fontId="1" fillId="0" borderId="0" applyNumberFormat="0" applyFont="0" applyFill="0" applyBorder="0" applyAlignment="0" applyProtection="0"/>
    <xf numFmtId="0" fontId="4" fillId="0" borderId="0"/>
    <xf numFmtId="0" fontId="4" fillId="0" borderId="0"/>
    <xf numFmtId="0" fontId="15" fillId="0" borderId="0">
      <alignment vertical="top"/>
    </xf>
    <xf numFmtId="0" fontId="1" fillId="0" borderId="0" applyNumberFormat="0" applyFont="0" applyFill="0" applyBorder="0" applyAlignment="0" applyProtection="0"/>
    <xf numFmtId="0" fontId="15" fillId="0" borderId="0">
      <alignment vertical="top"/>
    </xf>
    <xf numFmtId="0" fontId="4" fillId="0" borderId="0">
      <alignment vertical="top"/>
    </xf>
    <xf numFmtId="0" fontId="4" fillId="0" borderId="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xf numFmtId="0" fontId="4" fillId="0" borderId="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alignment vertical="top"/>
    </xf>
    <xf numFmtId="0" fontId="1" fillId="0" borderId="0"/>
    <xf numFmtId="0" fontId="4" fillId="0" borderId="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4" fillId="0" borderId="0"/>
    <xf numFmtId="0" fontId="1" fillId="0" borderId="0" applyNumberFormat="0" applyFont="0" applyFill="0" applyBorder="0" applyAlignment="0" applyProtection="0"/>
    <xf numFmtId="0" fontId="4" fillId="0" borderId="0">
      <alignment vertical="top"/>
    </xf>
    <xf numFmtId="0" fontId="1" fillId="0" borderId="0"/>
    <xf numFmtId="0" fontId="1" fillId="0" borderId="0"/>
    <xf numFmtId="0" fontId="1" fillId="0" borderId="0" applyNumberFormat="0" applyFont="0" applyFill="0" applyBorder="0" applyAlignment="0" applyProtection="0"/>
    <xf numFmtId="0" fontId="4" fillId="0" borderId="0">
      <alignment vertical="top"/>
    </xf>
    <xf numFmtId="0" fontId="1" fillId="0" borderId="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xf numFmtId="0" fontId="15" fillId="0" borderId="0">
      <alignment vertical="top"/>
    </xf>
    <xf numFmtId="0" fontId="15" fillId="0" borderId="0">
      <alignment vertical="top"/>
    </xf>
    <xf numFmtId="0" fontId="1" fillId="0" borderId="0" applyNumberFormat="0" applyFont="0" applyFill="0" applyBorder="0" applyAlignment="0" applyProtection="0"/>
    <xf numFmtId="0" fontId="4" fillId="0" borderId="0">
      <alignment vertical="top"/>
    </xf>
    <xf numFmtId="0" fontId="4" fillId="0" borderId="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15" fillId="0" borderId="0">
      <alignment vertical="top"/>
    </xf>
    <xf numFmtId="0" fontId="15" fillId="0" borderId="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xf numFmtId="0" fontId="1" fillId="0" borderId="0" applyNumberFormat="0" applyFont="0" applyFill="0" applyBorder="0" applyAlignment="0" applyProtection="0"/>
    <xf numFmtId="0" fontId="4" fillId="0" borderId="0">
      <alignment vertical="top"/>
    </xf>
    <xf numFmtId="0" fontId="4" fillId="0" borderId="0"/>
    <xf numFmtId="0" fontId="1" fillId="0" borderId="0" applyNumberFormat="0" applyFont="0" applyFill="0" applyBorder="0" applyAlignment="0" applyProtection="0"/>
    <xf numFmtId="0" fontId="4" fillId="0" borderId="0">
      <alignment vertical="top"/>
    </xf>
    <xf numFmtId="0" fontId="15" fillId="0" borderId="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xf numFmtId="0" fontId="15" fillId="0" borderId="0">
      <alignment vertical="top"/>
    </xf>
    <xf numFmtId="0" fontId="15" fillId="0" borderId="0">
      <alignment vertical="top"/>
    </xf>
    <xf numFmtId="0" fontId="1" fillId="0" borderId="0" applyNumberFormat="0" applyFont="0" applyFill="0" applyBorder="0" applyAlignment="0" applyProtection="0"/>
    <xf numFmtId="0" fontId="4" fillId="0" borderId="0">
      <alignment vertical="top"/>
    </xf>
    <xf numFmtId="0" fontId="4" fillId="0" borderId="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xf numFmtId="0" fontId="1" fillId="0" borderId="0" applyNumberFormat="0" applyFont="0" applyFill="0" applyBorder="0" applyAlignment="0" applyProtection="0"/>
    <xf numFmtId="0" fontId="4" fillId="0" borderId="0">
      <alignment vertical="top"/>
    </xf>
    <xf numFmtId="0" fontId="4" fillId="0" borderId="0"/>
    <xf numFmtId="0" fontId="1" fillId="0" borderId="0" applyNumberFormat="0" applyFont="0" applyFill="0" applyBorder="0" applyAlignment="0" applyProtection="0"/>
    <xf numFmtId="0" fontId="4" fillId="0" borderId="0">
      <alignment vertical="top"/>
    </xf>
    <xf numFmtId="0" fontId="4" fillId="0" borderId="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xf numFmtId="0" fontId="4" fillId="0" borderId="0"/>
    <xf numFmtId="0" fontId="1" fillId="0" borderId="0" applyNumberFormat="0" applyFont="0" applyFill="0" applyBorder="0" applyAlignment="0" applyProtection="0"/>
    <xf numFmtId="0" fontId="4" fillId="0" borderId="0">
      <alignment vertical="top"/>
    </xf>
    <xf numFmtId="0" fontId="4" fillId="0" borderId="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xf numFmtId="0" fontId="4" fillId="0" borderId="0"/>
    <xf numFmtId="0" fontId="4" fillId="0" borderId="0">
      <alignment vertical="top"/>
    </xf>
    <xf numFmtId="0" fontId="4" fillId="0" borderId="0"/>
    <xf numFmtId="0" fontId="4" fillId="0" borderId="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pplyNumberFormat="0" applyBorder="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pplyNumberFormat="0" applyBorder="0">
      <alignment vertical="top"/>
    </xf>
    <xf numFmtId="0" fontId="4" fillId="0" borderId="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pplyNumberFormat="0" applyBorder="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applyNumberFormat="0" applyBorder="0">
      <alignment vertical="top"/>
    </xf>
    <xf numFmtId="0" fontId="4" fillId="0" borderId="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pplyNumberFormat="0" applyBorder="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applyNumberFormat="0" applyBorder="0">
      <alignment vertical="top"/>
    </xf>
    <xf numFmtId="0" fontId="4" fillId="0" borderId="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pplyNumberFormat="0" applyBorder="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applyNumberFormat="0" applyBorder="0">
      <alignment vertical="top"/>
    </xf>
    <xf numFmtId="0" fontId="4" fillId="0" borderId="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pplyNumberFormat="0" applyBorder="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applyNumberFormat="0" applyBorder="0">
      <alignment vertical="top"/>
    </xf>
    <xf numFmtId="0" fontId="4" fillId="0" borderId="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pplyNumberFormat="0" applyBorder="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applyNumberFormat="0" applyBorder="0">
      <alignment vertical="top"/>
    </xf>
    <xf numFmtId="0" fontId="4" fillId="0" borderId="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pplyNumberFormat="0" applyBorder="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applyNumberFormat="0" applyBorder="0">
      <alignment vertical="top"/>
    </xf>
    <xf numFmtId="0" fontId="4" fillId="0" borderId="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pplyNumberFormat="0" applyBorder="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applyNumberFormat="0" applyBorder="0">
      <alignment vertical="top"/>
    </xf>
    <xf numFmtId="0" fontId="4" fillId="0" borderId="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pplyNumberFormat="0" applyBorder="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applyNumberFormat="0" applyBorder="0">
      <alignment vertical="top"/>
    </xf>
    <xf numFmtId="0" fontId="4" fillId="0" borderId="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pplyNumberFormat="0" applyBorder="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applyNumberFormat="0" applyBorder="0">
      <alignment vertical="top"/>
    </xf>
    <xf numFmtId="0" fontId="4" fillId="0" borderId="0">
      <alignment vertical="top"/>
    </xf>
    <xf numFmtId="0" fontId="1" fillId="0" borderId="0"/>
    <xf numFmtId="0" fontId="4" fillId="0" borderId="0" applyNumberFormat="0" applyBorder="0">
      <alignment vertical="top"/>
    </xf>
    <xf numFmtId="0" fontId="49"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alignment vertical="top"/>
    </xf>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9" fillId="0" borderId="0"/>
    <xf numFmtId="0" fontId="15" fillId="0" borderId="0">
      <alignment vertical="top"/>
    </xf>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4" fillId="0" borderId="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9"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9"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1" fillId="0" borderId="0"/>
    <xf numFmtId="0" fontId="1" fillId="0" borderId="0"/>
    <xf numFmtId="0" fontId="1" fillId="0" borderId="0"/>
    <xf numFmtId="0" fontId="1" fillId="0" borderId="0" applyNumberFormat="0" applyFill="0" applyBorder="0" applyAlignment="0" applyProtection="0"/>
    <xf numFmtId="0" fontId="4" fillId="0" borderId="0">
      <alignment vertical="top"/>
    </xf>
    <xf numFmtId="0" fontId="1" fillId="0" borderId="0"/>
    <xf numFmtId="0" fontId="1" fillId="0" borderId="0" applyNumberFormat="0" applyFill="0" applyBorder="0" applyAlignment="0" applyProtection="0"/>
    <xf numFmtId="0" fontId="4" fillId="0" borderId="0">
      <alignment vertical="top"/>
    </xf>
    <xf numFmtId="0" fontId="1" fillId="0" borderId="0" applyNumberFormat="0" applyFill="0" applyBorder="0" applyAlignment="0" applyProtection="0"/>
    <xf numFmtId="0" fontId="4" fillId="0" borderId="0">
      <alignment vertical="top"/>
    </xf>
    <xf numFmtId="0" fontId="1" fillId="0" borderId="0"/>
    <xf numFmtId="0" fontId="1" fillId="0" borderId="0" applyNumberFormat="0" applyFill="0" applyBorder="0" applyAlignment="0" applyProtection="0"/>
    <xf numFmtId="0" fontId="4" fillId="0" borderId="0">
      <alignment vertical="top"/>
    </xf>
    <xf numFmtId="0" fontId="1" fillId="0" borderId="0"/>
    <xf numFmtId="0" fontId="1" fillId="0" borderId="0" applyNumberFormat="0" applyFill="0" applyBorder="0" applyAlignment="0" applyProtection="0"/>
    <xf numFmtId="0" fontId="4" fillId="0" borderId="0">
      <alignment vertical="top"/>
    </xf>
    <xf numFmtId="0" fontId="1" fillId="0" borderId="0"/>
    <xf numFmtId="0" fontId="1"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ill="0" applyBorder="0" applyAlignment="0" applyProtection="0"/>
    <xf numFmtId="0" fontId="1" fillId="0" borderId="0"/>
    <xf numFmtId="0" fontId="4" fillId="0" borderId="0" applyNumberFormat="0" applyBorder="0">
      <alignment vertical="top"/>
    </xf>
    <xf numFmtId="0" fontId="4" fillId="0" borderId="0">
      <alignment vertical="top"/>
    </xf>
    <xf numFmtId="0" fontId="1" fillId="0" borderId="0" applyNumberFormat="0" applyFill="0" applyBorder="0" applyAlignment="0" applyProtection="0"/>
    <xf numFmtId="0" fontId="4" fillId="0" borderId="0">
      <alignment vertical="top"/>
    </xf>
    <xf numFmtId="0" fontId="1" fillId="0" borderId="0" applyNumberFormat="0" applyFill="0" applyBorder="0" applyAlignment="0" applyProtection="0"/>
    <xf numFmtId="0" fontId="1" fillId="0" borderId="0" applyNumberFormat="0" applyFill="0" applyBorder="0" applyAlignment="0" applyProtection="0"/>
    <xf numFmtId="0" fontId="15" fillId="0" borderId="0">
      <alignment vertical="top"/>
    </xf>
    <xf numFmtId="0" fontId="1"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ill="0" applyBorder="0" applyAlignment="0" applyProtection="0"/>
    <xf numFmtId="0" fontId="4" fillId="0" borderId="0">
      <alignment vertical="top"/>
    </xf>
    <xf numFmtId="0" fontId="1" fillId="0" borderId="0" applyNumberFormat="0" applyFill="0" applyBorder="0" applyAlignment="0" applyProtection="0"/>
    <xf numFmtId="0" fontId="4" fillId="0" borderId="0">
      <alignment vertical="top"/>
    </xf>
    <xf numFmtId="0" fontId="1" fillId="0" borderId="0" applyNumberFormat="0" applyFill="0" applyBorder="0" applyAlignment="0" applyProtection="0"/>
    <xf numFmtId="0" fontId="4" fillId="0" borderId="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pplyNumberFormat="0" applyBorder="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applyNumberFormat="0" applyBorder="0">
      <alignment vertical="top"/>
    </xf>
    <xf numFmtId="0" fontId="4" fillId="0" borderId="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pplyNumberFormat="0" applyBorder="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applyNumberFormat="0" applyBorder="0">
      <alignment vertical="top"/>
    </xf>
    <xf numFmtId="0" fontId="15"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1" fillId="0" borderId="0" applyNumberFormat="0" applyFont="0" applyFill="0" applyBorder="0" applyAlignment="0" applyProtection="0"/>
    <xf numFmtId="0" fontId="4" fillId="0" borderId="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alignment vertical="top"/>
    </xf>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alignment vertical="top"/>
    </xf>
    <xf numFmtId="0" fontId="4" fillId="0" borderId="0">
      <alignment vertical="top"/>
    </xf>
    <xf numFmtId="0" fontId="1" fillId="0" borderId="0"/>
    <xf numFmtId="0" fontId="4" fillId="0" borderId="0" applyNumberFormat="0" applyBorder="0">
      <alignment vertical="top"/>
    </xf>
    <xf numFmtId="0" fontId="1" fillId="0" borderId="0"/>
    <xf numFmtId="0" fontId="1" fillId="0" borderId="0"/>
    <xf numFmtId="0" fontId="1" fillId="0" borderId="0"/>
    <xf numFmtId="0" fontId="1" fillId="0" borderId="0" applyNumberFormat="0" applyFont="0" applyFill="0" applyBorder="0" applyAlignment="0" applyProtection="0"/>
    <xf numFmtId="0" fontId="4" fillId="0" borderId="0">
      <alignment vertical="top"/>
    </xf>
    <xf numFmtId="0" fontId="1" fillId="0" borderId="0"/>
    <xf numFmtId="0" fontId="1" fillId="0" borderId="0" applyNumberFormat="0" applyFont="0" applyFill="0" applyBorder="0" applyAlignment="0" applyProtection="0"/>
    <xf numFmtId="0" fontId="4" fillId="0" borderId="0">
      <alignment vertical="top"/>
    </xf>
    <xf numFmtId="0" fontId="4" fillId="0" borderId="0"/>
    <xf numFmtId="0" fontId="43" fillId="0" borderId="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xf numFmtId="0" fontId="1" fillId="0" borderId="0" applyNumberFormat="0" applyFont="0" applyFill="0" applyBorder="0" applyAlignment="0" applyProtection="0"/>
    <xf numFmtId="0" fontId="4" fillId="0" borderId="0">
      <alignment vertical="top"/>
    </xf>
    <xf numFmtId="0" fontId="1" fillId="0" borderId="0"/>
    <xf numFmtId="0" fontId="1" fillId="0" borderId="0" applyNumberFormat="0" applyFont="0" applyFill="0" applyBorder="0" applyAlignment="0" applyProtection="0"/>
    <xf numFmtId="0" fontId="4" fillId="0" borderId="0">
      <alignment vertical="top"/>
    </xf>
    <xf numFmtId="0" fontId="1" fillId="0" borderId="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ill="0" applyBorder="0" applyAlignment="0" applyProtection="0"/>
    <xf numFmtId="0" fontId="4" fillId="0" borderId="0">
      <alignment vertical="top"/>
    </xf>
    <xf numFmtId="0" fontId="1" fillId="0" borderId="0"/>
    <xf numFmtId="0" fontId="43" fillId="0" borderId="0"/>
    <xf numFmtId="0" fontId="4" fillId="0" borderId="0" applyNumberFormat="0" applyBorder="0">
      <alignment vertical="top"/>
    </xf>
    <xf numFmtId="0" fontId="4" fillId="0" borderId="0">
      <alignment vertical="top"/>
    </xf>
    <xf numFmtId="0" fontId="4" fillId="0" borderId="0">
      <alignment vertical="top"/>
    </xf>
    <xf numFmtId="0" fontId="1" fillId="0" borderId="0" applyNumberFormat="0" applyFill="0" applyBorder="0" applyAlignment="0" applyProtection="0"/>
    <xf numFmtId="0" fontId="4" fillId="0" borderId="0">
      <alignment vertical="top"/>
    </xf>
    <xf numFmtId="0" fontId="1" fillId="0" borderId="0" applyNumberFormat="0" applyFill="0" applyBorder="0" applyAlignment="0" applyProtection="0"/>
    <xf numFmtId="0" fontId="1" fillId="0" borderId="0" applyNumberFormat="0" applyFill="0" applyBorder="0" applyAlignment="0" applyProtection="0"/>
    <xf numFmtId="0" fontId="4" fillId="0" borderId="0">
      <alignment vertical="top"/>
    </xf>
    <xf numFmtId="0" fontId="1" fillId="0" borderId="0" applyNumberFormat="0" applyFill="0" applyBorder="0" applyAlignment="0" applyProtection="0"/>
    <xf numFmtId="0" fontId="4" fillId="0" borderId="0">
      <alignment vertical="top"/>
    </xf>
    <xf numFmtId="0" fontId="1" fillId="0" borderId="0" applyNumberFormat="0" applyFill="0" applyBorder="0" applyAlignment="0" applyProtection="0"/>
    <xf numFmtId="0" fontId="4" fillId="0" borderId="0">
      <alignment vertical="top"/>
    </xf>
    <xf numFmtId="0" fontId="1" fillId="0" borderId="0" applyNumberFormat="0" applyFill="0" applyBorder="0" applyAlignment="0" applyProtection="0"/>
    <xf numFmtId="0" fontId="4" fillId="0" borderId="0">
      <alignment vertical="top"/>
    </xf>
    <xf numFmtId="0" fontId="1" fillId="0" borderId="0" applyNumberFormat="0" applyFill="0" applyBorder="0" applyAlignment="0" applyProtection="0"/>
    <xf numFmtId="0" fontId="1"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alignment vertical="top"/>
    </xf>
    <xf numFmtId="0" fontId="4" fillId="0" borderId="0">
      <alignment vertical="top"/>
    </xf>
    <xf numFmtId="0" fontId="4" fillId="0" borderId="0">
      <alignment vertical="top"/>
    </xf>
    <xf numFmtId="0" fontId="1" fillId="0" borderId="0" applyNumberFormat="0" applyFill="0" applyBorder="0" applyAlignment="0" applyProtection="0"/>
    <xf numFmtId="0" fontId="4" fillId="0" borderId="0">
      <alignment vertical="top"/>
    </xf>
    <xf numFmtId="0" fontId="1" fillId="0" borderId="0" applyNumberFormat="0" applyFill="0" applyBorder="0" applyAlignment="0" applyProtection="0"/>
    <xf numFmtId="0" fontId="1" fillId="0" borderId="0" applyNumberFormat="0" applyFill="0" applyBorder="0" applyAlignment="0" applyProtection="0"/>
    <xf numFmtId="0" fontId="4" fillId="0" borderId="0">
      <alignment vertical="top"/>
    </xf>
    <xf numFmtId="0" fontId="1" fillId="0" borderId="0" applyNumberFormat="0" applyFill="0" applyBorder="0" applyAlignment="0" applyProtection="0"/>
    <xf numFmtId="0" fontId="4" fillId="0" borderId="0">
      <alignment vertical="top"/>
    </xf>
    <xf numFmtId="0" fontId="1" fillId="0" borderId="0" applyNumberFormat="0" applyFill="0" applyBorder="0" applyAlignment="0" applyProtection="0"/>
    <xf numFmtId="0" fontId="4" fillId="0" borderId="0">
      <alignment vertical="top"/>
    </xf>
    <xf numFmtId="0" fontId="1" fillId="0" borderId="0" applyNumberFormat="0" applyFill="0" applyBorder="0" applyAlignment="0" applyProtection="0"/>
    <xf numFmtId="0" fontId="4" fillId="0" borderId="0">
      <alignment vertical="top"/>
    </xf>
    <xf numFmtId="0" fontId="1" fillId="0" borderId="0" applyNumberFormat="0" applyFill="0" applyBorder="0" applyAlignment="0" applyProtection="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applyNumberFormat="0" applyBorder="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alignment vertical="top"/>
    </xf>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pplyNumberFormat="0" applyBorder="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pplyNumberFormat="0" applyBorder="0">
      <alignment vertical="top"/>
    </xf>
    <xf numFmtId="0" fontId="1" fillId="0" borderId="0"/>
    <xf numFmtId="0" fontId="1" fillId="0" borderId="0"/>
    <xf numFmtId="0" fontId="1" fillId="0" borderId="0"/>
    <xf numFmtId="0" fontId="1" fillId="0" borderId="0" applyNumberFormat="0" applyFill="0" applyBorder="0" applyAlignment="0" applyProtection="0"/>
    <xf numFmtId="0" fontId="4" fillId="0" borderId="0">
      <alignment vertical="top"/>
    </xf>
    <xf numFmtId="0" fontId="1" fillId="0" borderId="0"/>
    <xf numFmtId="0" fontId="1" fillId="0" borderId="0" applyNumberFormat="0" applyFill="0" applyBorder="0" applyAlignment="0" applyProtection="0"/>
    <xf numFmtId="0" fontId="4" fillId="0" borderId="0">
      <alignment vertical="top"/>
    </xf>
    <xf numFmtId="0" fontId="1" fillId="0" borderId="0" applyNumberFormat="0" applyFill="0" applyBorder="0" applyAlignment="0" applyProtection="0"/>
    <xf numFmtId="0" fontId="4" fillId="0" borderId="0">
      <alignment vertical="top"/>
    </xf>
    <xf numFmtId="0" fontId="1" fillId="0" borderId="0"/>
    <xf numFmtId="0" fontId="1" fillId="0" borderId="0" applyNumberFormat="0" applyFill="0" applyBorder="0" applyAlignment="0" applyProtection="0"/>
    <xf numFmtId="0" fontId="4" fillId="0" borderId="0">
      <alignment vertical="top"/>
    </xf>
    <xf numFmtId="0" fontId="1" fillId="0" borderId="0"/>
    <xf numFmtId="0" fontId="1" fillId="0" borderId="0" applyNumberFormat="0" applyFill="0" applyBorder="0" applyAlignment="0" applyProtection="0"/>
    <xf numFmtId="0" fontId="4" fillId="0" borderId="0">
      <alignment vertical="top"/>
    </xf>
    <xf numFmtId="0" fontId="1" fillId="0" borderId="0"/>
    <xf numFmtId="0" fontId="1"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ill="0" applyBorder="0" applyAlignment="0" applyProtection="0"/>
    <xf numFmtId="0" fontId="1" fillId="0" borderId="0"/>
    <xf numFmtId="0" fontId="4" fillId="0" borderId="0" applyNumberFormat="0" applyBorder="0">
      <alignment vertical="top"/>
    </xf>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1" fillId="0" borderId="0" applyNumberFormat="0" applyFill="0" applyBorder="0" applyAlignment="0" applyProtection="0"/>
    <xf numFmtId="0" fontId="4" fillId="0" borderId="0">
      <alignment vertical="top"/>
    </xf>
    <xf numFmtId="0" fontId="1" fillId="0" borderId="0" applyNumberFormat="0" applyFill="0" applyBorder="0" applyAlignment="0" applyProtection="0"/>
    <xf numFmtId="0" fontId="1"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ill="0" applyBorder="0" applyAlignment="0" applyProtection="0"/>
    <xf numFmtId="0" fontId="4" fillId="0" borderId="0">
      <alignment vertical="top"/>
    </xf>
    <xf numFmtId="0" fontId="1" fillId="0" borderId="0" applyNumberFormat="0" applyFill="0" applyBorder="0" applyAlignment="0" applyProtection="0"/>
    <xf numFmtId="0" fontId="4" fillId="0" borderId="0">
      <alignment vertical="top"/>
    </xf>
    <xf numFmtId="0" fontId="1" fillId="0" borderId="0" applyNumberFormat="0" applyFill="0" applyBorder="0" applyAlignment="0" applyProtection="0"/>
    <xf numFmtId="0" fontId="4" fillId="0" borderId="0">
      <alignment vertical="top"/>
    </xf>
    <xf numFmtId="0" fontId="1" fillId="0" borderId="0" applyNumberFormat="0" applyFill="0" applyBorder="0" applyAlignment="0" applyProtection="0"/>
    <xf numFmtId="0" fontId="1" fillId="0" borderId="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pplyNumberFormat="0" applyBorder="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applyNumberFormat="0" applyBorder="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applyNumberFormat="0" applyBorder="0">
      <alignment vertical="top"/>
    </xf>
    <xf numFmtId="0" fontId="4" fillId="0" borderId="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pplyNumberFormat="0" applyBorder="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applyNumberFormat="0" applyBorder="0">
      <alignment vertical="top"/>
    </xf>
    <xf numFmtId="0" fontId="4" fillId="0" borderId="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pplyNumberFormat="0" applyBorder="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applyNumberFormat="0" applyBorder="0">
      <alignment vertical="top"/>
    </xf>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applyNumberFormat="0" applyBorder="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applyNumberFormat="0" applyBorder="0">
      <alignment vertical="top"/>
    </xf>
    <xf numFmtId="0" fontId="4" fillId="0" borderId="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pplyNumberFormat="0" applyBorder="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applyNumberFormat="0" applyBorder="0">
      <alignment vertical="top"/>
    </xf>
    <xf numFmtId="0" fontId="4" fillId="0" borderId="0">
      <alignment vertical="top"/>
    </xf>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4" fillId="0" borderId="0" applyNumberFormat="0" applyBorder="0">
      <alignment vertical="top"/>
    </xf>
    <xf numFmtId="0" fontId="4" fillId="0" borderId="0"/>
    <xf numFmtId="0" fontId="4" fillId="0" borderId="0"/>
    <xf numFmtId="0" fontId="4" fillId="0" borderId="0">
      <alignment vertical="top"/>
    </xf>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15"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3" fillId="0" borderId="0">
      <alignment vertical="top"/>
    </xf>
    <xf numFmtId="0" fontId="4" fillId="0" borderId="0">
      <alignment vertical="top"/>
    </xf>
    <xf numFmtId="0" fontId="4" fillId="0" borderId="0"/>
    <xf numFmtId="0" fontId="4" fillId="0" borderId="0"/>
    <xf numFmtId="0" fontId="1" fillId="0" borderId="0" applyNumberFormat="0" applyFont="0" applyFill="0" applyBorder="0" applyAlignment="0" applyProtection="0"/>
    <xf numFmtId="0" fontId="4" fillId="0" borderId="0">
      <alignment vertical="top"/>
    </xf>
    <xf numFmtId="0" fontId="1" fillId="0" borderId="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15" fillId="0" borderId="0">
      <alignment vertical="top"/>
    </xf>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37" fillId="0" borderId="0"/>
    <xf numFmtId="0" fontId="4" fillId="0" borderId="0">
      <alignment vertical="top"/>
    </xf>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xf numFmtId="0" fontId="4" fillId="0" borderId="0"/>
    <xf numFmtId="0" fontId="15"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5" fillId="0" borderId="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xf numFmtId="0" fontId="4" fillId="0" borderId="0"/>
    <xf numFmtId="14" fontId="33" fillId="0" borderId="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15" fillId="0" borderId="0">
      <alignment vertical="top"/>
    </xf>
    <xf numFmtId="0" fontId="4" fillId="0" borderId="0">
      <alignment vertical="top"/>
    </xf>
    <xf numFmtId="0" fontId="4" fillId="0" borderId="0"/>
    <xf numFmtId="0" fontId="4" fillId="0" borderId="0">
      <alignment vertical="top"/>
    </xf>
    <xf numFmtId="0" fontId="15" fillId="0" borderId="0">
      <alignment vertical="top"/>
    </xf>
    <xf numFmtId="0" fontId="4" fillId="0" borderId="0">
      <alignment vertical="top"/>
    </xf>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alignment vertical="top"/>
    </xf>
    <xf numFmtId="0" fontId="4" fillId="0" borderId="0"/>
    <xf numFmtId="0" fontId="4" fillId="0" borderId="0">
      <alignment vertical="top"/>
    </xf>
    <xf numFmtId="0" fontId="4" fillId="0" borderId="0">
      <alignment vertical="top"/>
    </xf>
    <xf numFmtId="0" fontId="4" fillId="0" borderId="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15" fillId="0" borderId="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xf numFmtId="0" fontId="4" fillId="0" borderId="0">
      <alignment vertical="top"/>
    </xf>
    <xf numFmtId="0" fontId="4" fillId="0" borderId="0">
      <alignment vertical="top"/>
    </xf>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xf numFmtId="0" fontId="4" fillId="0" borderId="0">
      <alignment vertical="top"/>
    </xf>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alignment vertical="top"/>
    </xf>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14" fontId="33"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14" fontId="33" fillId="0" borderId="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4" fillId="0" borderId="0"/>
    <xf numFmtId="0" fontId="4" fillId="0" borderId="0">
      <alignment vertical="top"/>
    </xf>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15" fillId="0" borderId="0">
      <alignment vertical="top"/>
    </xf>
    <xf numFmtId="0" fontId="15" fillId="0" borderId="0">
      <alignment vertical="top"/>
    </xf>
    <xf numFmtId="0" fontId="15" fillId="0" borderId="0">
      <alignment vertical="top"/>
    </xf>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4" fillId="0" borderId="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15" fillId="0" borderId="0">
      <alignment vertical="top"/>
    </xf>
    <xf numFmtId="0" fontId="15" fillId="0" borderId="0">
      <alignment vertical="top"/>
    </xf>
    <xf numFmtId="0" fontId="4" fillId="0" borderId="0">
      <alignment vertical="top"/>
    </xf>
    <xf numFmtId="0" fontId="1" fillId="0" borderId="0"/>
    <xf numFmtId="0" fontId="1" fillId="0" borderId="0"/>
    <xf numFmtId="0" fontId="15" fillId="0" borderId="0">
      <alignment vertical="top"/>
    </xf>
    <xf numFmtId="0" fontId="4" fillId="0" borderId="0">
      <alignment vertical="top"/>
    </xf>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5"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2" fillId="0" borderId="0"/>
    <xf numFmtId="0" fontId="4" fillId="0" borderId="0">
      <alignment vertical="top"/>
    </xf>
    <xf numFmtId="0" fontId="4" fillId="0" borderId="0"/>
    <xf numFmtId="0" fontId="1" fillId="0" borderId="0" applyNumberFormat="0" applyFont="0" applyFill="0" applyBorder="0" applyAlignment="0" applyProtection="0"/>
    <xf numFmtId="0" fontId="4" fillId="0" borderId="0">
      <alignment vertical="top"/>
    </xf>
    <xf numFmtId="0" fontId="4" fillId="0" borderId="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15"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alignment vertical="top"/>
    </xf>
    <xf numFmtId="0" fontId="4" fillId="0" borderId="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xf numFmtId="0" fontId="1" fillId="0" borderId="0" applyNumberFormat="0" applyFont="0" applyFill="0" applyBorder="0" applyAlignment="0" applyProtection="0"/>
    <xf numFmtId="0" fontId="4" fillId="0" borderId="0">
      <alignment vertical="top"/>
    </xf>
    <xf numFmtId="0" fontId="15" fillId="0" borderId="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5" fillId="0" borderId="0">
      <alignment vertical="top"/>
    </xf>
    <xf numFmtId="0" fontId="4" fillId="0" borderId="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5" fillId="0" borderId="0">
      <alignment vertical="top"/>
    </xf>
    <xf numFmtId="0" fontId="1" fillId="0" borderId="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5" fillId="0" borderId="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15"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alignment vertical="top"/>
    </xf>
    <xf numFmtId="0" fontId="4" fillId="0" borderId="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5" fillId="0" borderId="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xf numFmtId="0" fontId="4" fillId="75" borderId="169" applyNumberFormat="0" applyFon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75" borderId="169" applyNumberFormat="0" applyFont="0" applyAlignment="0" applyProtection="0"/>
    <xf numFmtId="0" fontId="4" fillId="75" borderId="169" applyNumberFormat="0" applyFon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75" borderId="169" applyNumberFormat="0" applyFont="0" applyAlignment="0" applyProtection="0"/>
    <xf numFmtId="0" fontId="4" fillId="75" borderId="169" applyNumberFormat="0" applyFon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75" borderId="169" applyNumberFormat="0" applyFont="0" applyAlignment="0" applyProtection="0"/>
    <xf numFmtId="0" fontId="4" fillId="75" borderId="169" applyNumberFormat="0" applyFon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75" borderId="169" applyNumberFormat="0" applyFont="0" applyAlignment="0" applyProtection="0"/>
    <xf numFmtId="0" fontId="4" fillId="75" borderId="169" applyNumberFormat="0" applyFon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75" borderId="169" applyNumberFormat="0" applyFont="0" applyAlignment="0" applyProtection="0"/>
    <xf numFmtId="0" fontId="4" fillId="75" borderId="169" applyNumberFormat="0" applyFon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75" borderId="169" applyNumberFormat="0" applyFont="0" applyAlignment="0" applyProtection="0"/>
    <xf numFmtId="0" fontId="4" fillId="75" borderId="169" applyNumberFormat="0" applyFon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75" borderId="169" applyNumberFormat="0" applyFont="0" applyAlignment="0" applyProtection="0"/>
    <xf numFmtId="0" fontId="4" fillId="75" borderId="169" applyNumberFormat="0" applyFon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75" borderId="169" applyNumberFormat="0" applyFont="0" applyAlignment="0" applyProtection="0"/>
    <xf numFmtId="0" fontId="4" fillId="75" borderId="169" applyNumberFormat="0" applyFon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75" borderId="169" applyNumberFormat="0" applyFont="0" applyAlignment="0" applyProtection="0"/>
    <xf numFmtId="0" fontId="4" fillId="75" borderId="169" applyNumberFormat="0" applyFon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75" borderId="169" applyNumberFormat="0" applyFont="0" applyAlignment="0" applyProtection="0"/>
    <xf numFmtId="0" fontId="12" fillId="75" borderId="169" applyNumberFormat="0" applyFont="0" applyAlignment="0" applyProtection="0"/>
    <xf numFmtId="0" fontId="12" fillId="29" borderId="164" applyNumberFormat="0" applyFont="0" applyAlignment="0" applyProtection="0"/>
    <xf numFmtId="0" fontId="4" fillId="0" borderId="0">
      <alignment vertical="top"/>
    </xf>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Alignment="0" applyProtection="0"/>
    <xf numFmtId="0" fontId="1" fillId="29" borderId="164" applyNumberFormat="0" applyFont="0" applyAlignment="0" applyProtection="0"/>
    <xf numFmtId="0" fontId="12" fillId="29" borderId="164" applyNumberFormat="0" applyFont="0" applyAlignment="0" applyProtection="0"/>
    <xf numFmtId="0" fontId="4" fillId="0" borderId="0">
      <alignment vertical="top"/>
    </xf>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Alignment="0" applyProtection="0"/>
    <xf numFmtId="0" fontId="1" fillId="29" borderId="164" applyNumberFormat="0" applyFont="0" applyAlignment="0" applyProtection="0"/>
    <xf numFmtId="0" fontId="12" fillId="29" borderId="164" applyNumberFormat="0" applyFont="0" applyAlignment="0" applyProtection="0"/>
    <xf numFmtId="0" fontId="4" fillId="0" borderId="0">
      <alignment vertical="top"/>
    </xf>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Alignment="0" applyProtection="0"/>
    <xf numFmtId="0" fontId="1" fillId="29" borderId="164" applyNumberFormat="0" applyFont="0" applyAlignment="0" applyProtection="0"/>
    <xf numFmtId="0" fontId="12" fillId="29" borderId="164" applyNumberFormat="0" applyFont="0" applyAlignment="0" applyProtection="0"/>
    <xf numFmtId="0" fontId="4" fillId="0" borderId="0">
      <alignment vertical="top"/>
    </xf>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Alignment="0" applyProtection="0"/>
    <xf numFmtId="0" fontId="1" fillId="29" borderId="164" applyNumberFormat="0" applyFont="0" applyAlignment="0" applyProtection="0"/>
    <xf numFmtId="0" fontId="12" fillId="29" borderId="164" applyNumberFormat="0" applyFont="0" applyAlignment="0" applyProtection="0"/>
    <xf numFmtId="0" fontId="4" fillId="0" borderId="0">
      <alignment vertical="top"/>
    </xf>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Alignment="0" applyProtection="0"/>
    <xf numFmtId="0" fontId="1" fillId="29" borderId="164" applyNumberFormat="0" applyFont="0" applyAlignment="0" applyProtection="0"/>
    <xf numFmtId="0" fontId="12" fillId="29" borderId="164" applyNumberFormat="0" applyFont="0" applyAlignment="0" applyProtection="0"/>
    <xf numFmtId="0" fontId="4" fillId="0" borderId="0">
      <alignment vertical="top"/>
    </xf>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Alignment="0" applyProtection="0"/>
    <xf numFmtId="0" fontId="1" fillId="29" borderId="164" applyNumberFormat="0" applyFont="0" applyAlignment="0" applyProtection="0"/>
    <xf numFmtId="0" fontId="12" fillId="29" borderId="164" applyNumberFormat="0" applyFont="0" applyAlignment="0" applyProtection="0"/>
    <xf numFmtId="0" fontId="4" fillId="0" borderId="0">
      <alignment vertical="top"/>
    </xf>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Alignment="0" applyProtection="0"/>
    <xf numFmtId="0" fontId="1" fillId="29" borderId="164" applyNumberFormat="0" applyFont="0" applyAlignment="0" applyProtection="0"/>
    <xf numFmtId="0" fontId="12" fillId="29" borderId="164" applyNumberFormat="0" applyFont="0" applyAlignment="0" applyProtection="0"/>
    <xf numFmtId="0" fontId="4" fillId="0" borderId="0">
      <alignment vertical="top"/>
    </xf>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Alignment="0" applyProtection="0"/>
    <xf numFmtId="0" fontId="1" fillId="29" borderId="164" applyNumberFormat="0" applyFont="0" applyAlignment="0" applyProtection="0"/>
    <xf numFmtId="0" fontId="12" fillId="29" borderId="164" applyNumberFormat="0" applyFont="0" applyAlignment="0" applyProtection="0"/>
    <xf numFmtId="0" fontId="4" fillId="0" borderId="0">
      <alignment vertical="top"/>
    </xf>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Alignment="0" applyProtection="0"/>
    <xf numFmtId="0" fontId="1" fillId="29" borderId="164" applyNumberFormat="0" applyFont="0" applyAlignment="0" applyProtection="0"/>
    <xf numFmtId="0" fontId="12" fillId="29" borderId="164" applyNumberFormat="0" applyFont="0" applyAlignment="0" applyProtection="0"/>
    <xf numFmtId="0" fontId="4" fillId="0" borderId="0">
      <alignment vertical="top"/>
    </xf>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Alignment="0" applyProtection="0"/>
    <xf numFmtId="0" fontId="1" fillId="29" borderId="164" applyNumberFormat="0" applyFont="0" applyAlignment="0" applyProtection="0"/>
    <xf numFmtId="0" fontId="4" fillId="75" borderId="169" applyNumberFormat="0" applyFont="0" applyAlignment="0" applyProtection="0"/>
    <xf numFmtId="0" fontId="12" fillId="29" borderId="164" applyNumberFormat="0" applyFont="0" applyAlignment="0" applyProtection="0"/>
    <xf numFmtId="0" fontId="4" fillId="0" borderId="0">
      <alignment vertical="top"/>
    </xf>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Alignment="0" applyProtection="0"/>
    <xf numFmtId="0" fontId="1" fillId="29" borderId="164" applyNumberFormat="0" applyFont="0" applyAlignment="0" applyProtection="0"/>
    <xf numFmtId="0" fontId="12" fillId="29" borderId="164" applyNumberFormat="0" applyFont="0" applyAlignment="0" applyProtection="0"/>
    <xf numFmtId="0" fontId="4" fillId="0" borderId="0">
      <alignment vertical="top"/>
    </xf>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Alignment="0" applyProtection="0"/>
    <xf numFmtId="0" fontId="1" fillId="29" borderId="164" applyNumberFormat="0" applyFon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75" borderId="169" applyNumberFormat="0" applyFont="0" applyAlignment="0" applyProtection="0"/>
    <xf numFmtId="0" fontId="12" fillId="29" borderId="164" applyNumberFormat="0" applyFont="0" applyAlignment="0" applyProtection="0"/>
    <xf numFmtId="0" fontId="4" fillId="0" borderId="0">
      <alignment vertical="top"/>
    </xf>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Alignment="0" applyProtection="0"/>
    <xf numFmtId="0" fontId="1" fillId="29" borderId="164" applyNumberFormat="0" applyFont="0" applyAlignment="0" applyProtection="0"/>
    <xf numFmtId="0" fontId="12" fillId="29" borderId="164" applyNumberFormat="0" applyFont="0" applyAlignment="0" applyProtection="0"/>
    <xf numFmtId="0" fontId="4" fillId="0" borderId="0">
      <alignment vertical="top"/>
    </xf>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Alignment="0" applyProtection="0"/>
    <xf numFmtId="0" fontId="1" fillId="29" borderId="164" applyNumberFormat="0" applyFont="0" applyAlignment="0" applyProtection="0"/>
    <xf numFmtId="0" fontId="12" fillId="29" borderId="164" applyNumberFormat="0" applyFont="0" applyAlignment="0" applyProtection="0"/>
    <xf numFmtId="0" fontId="4" fillId="0" borderId="0">
      <alignment vertical="top"/>
    </xf>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Alignment="0" applyProtection="0"/>
    <xf numFmtId="0" fontId="1" fillId="29" borderId="164" applyNumberFormat="0" applyFont="0" applyAlignment="0" applyProtection="0"/>
    <xf numFmtId="0" fontId="12" fillId="29" borderId="164" applyNumberFormat="0" applyFont="0" applyAlignment="0" applyProtection="0"/>
    <xf numFmtId="0" fontId="4" fillId="0" borderId="0">
      <alignment vertical="top"/>
    </xf>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Alignment="0" applyProtection="0"/>
    <xf numFmtId="0" fontId="1" fillId="29" borderId="164" applyNumberFormat="0" applyFont="0" applyAlignment="0" applyProtection="0"/>
    <xf numFmtId="0" fontId="12" fillId="29" borderId="164" applyNumberFormat="0" applyFont="0" applyAlignment="0" applyProtection="0"/>
    <xf numFmtId="0" fontId="4" fillId="0" borderId="0">
      <alignment vertical="top"/>
    </xf>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Alignment="0" applyProtection="0"/>
    <xf numFmtId="0" fontId="1" fillId="29" borderId="164" applyNumberFormat="0" applyFont="0" applyAlignment="0" applyProtection="0"/>
    <xf numFmtId="0" fontId="12" fillId="29" borderId="164" applyNumberFormat="0" applyFont="0" applyAlignment="0" applyProtection="0"/>
    <xf numFmtId="0" fontId="4" fillId="0" borderId="0">
      <alignment vertical="top"/>
    </xf>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Alignment="0" applyProtection="0"/>
    <xf numFmtId="0" fontId="1" fillId="29" borderId="164" applyNumberFormat="0" applyFont="0" applyAlignment="0" applyProtection="0"/>
    <xf numFmtId="0" fontId="12" fillId="29" borderId="164" applyNumberFormat="0" applyFont="0" applyAlignment="0" applyProtection="0"/>
    <xf numFmtId="0" fontId="4" fillId="0" borderId="0">
      <alignment vertical="top"/>
    </xf>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Alignment="0" applyProtection="0"/>
    <xf numFmtId="0" fontId="1" fillId="29" borderId="164" applyNumberFormat="0" applyFont="0" applyAlignment="0" applyProtection="0"/>
    <xf numFmtId="0" fontId="12" fillId="29" borderId="164" applyNumberFormat="0" applyFont="0" applyAlignment="0" applyProtection="0"/>
    <xf numFmtId="0" fontId="4" fillId="0" borderId="0">
      <alignment vertical="top"/>
    </xf>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Alignment="0" applyProtection="0"/>
    <xf numFmtId="0" fontId="1" fillId="29" borderId="164" applyNumberFormat="0" applyFont="0" applyAlignment="0" applyProtection="0"/>
    <xf numFmtId="0" fontId="12" fillId="29" borderId="164" applyNumberFormat="0" applyFont="0" applyAlignment="0" applyProtection="0"/>
    <xf numFmtId="0" fontId="4" fillId="0" borderId="0">
      <alignment vertical="top"/>
    </xf>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Alignment="0" applyProtection="0"/>
    <xf numFmtId="0" fontId="1" fillId="29" borderId="164" applyNumberFormat="0" applyFont="0" applyAlignment="0" applyProtection="0"/>
    <xf numFmtId="0" fontId="12" fillId="29" borderId="164" applyNumberFormat="0" applyFont="0" applyAlignment="0" applyProtection="0"/>
    <xf numFmtId="0" fontId="4" fillId="0" borderId="0">
      <alignment vertical="top"/>
    </xf>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Alignment="0" applyProtection="0"/>
    <xf numFmtId="0" fontId="1" fillId="29" borderId="164" applyNumberFormat="0" applyFont="0" applyAlignment="0" applyProtection="0"/>
    <xf numFmtId="0" fontId="4" fillId="75" borderId="169" applyNumberFormat="0" applyFon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75" borderId="169" applyNumberFormat="0" applyFont="0" applyAlignment="0" applyProtection="0"/>
    <xf numFmtId="0" fontId="12" fillId="29" borderId="164" applyNumberFormat="0" applyFont="0" applyAlignment="0" applyProtection="0"/>
    <xf numFmtId="0" fontId="4" fillId="0" borderId="0">
      <alignment vertical="top"/>
    </xf>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Alignment="0" applyProtection="0"/>
    <xf numFmtId="0" fontId="1" fillId="29" borderId="164" applyNumberFormat="0" applyFont="0" applyAlignment="0" applyProtection="0"/>
    <xf numFmtId="0" fontId="12" fillId="29" borderId="164" applyNumberFormat="0" applyFont="0" applyAlignment="0" applyProtection="0"/>
    <xf numFmtId="0" fontId="4" fillId="0" borderId="0">
      <alignment vertical="top"/>
    </xf>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Alignment="0" applyProtection="0"/>
    <xf numFmtId="0" fontId="1" fillId="29" borderId="164" applyNumberFormat="0" applyFont="0" applyAlignment="0" applyProtection="0"/>
    <xf numFmtId="0" fontId="12" fillId="29" borderId="164" applyNumberFormat="0" applyFont="0" applyAlignment="0" applyProtection="0"/>
    <xf numFmtId="0" fontId="4" fillId="0" borderId="0">
      <alignment vertical="top"/>
    </xf>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Alignment="0" applyProtection="0"/>
    <xf numFmtId="0" fontId="1" fillId="29" borderId="164" applyNumberFormat="0" applyFont="0" applyAlignment="0" applyProtection="0"/>
    <xf numFmtId="0" fontId="12" fillId="29" borderId="164" applyNumberFormat="0" applyFont="0" applyAlignment="0" applyProtection="0"/>
    <xf numFmtId="0" fontId="4" fillId="0" borderId="0">
      <alignment vertical="top"/>
    </xf>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Alignment="0" applyProtection="0"/>
    <xf numFmtId="0" fontId="1" fillId="29" borderId="164" applyNumberFormat="0" applyFont="0" applyAlignment="0" applyProtection="0"/>
    <xf numFmtId="0" fontId="12" fillId="29" borderId="164" applyNumberFormat="0" applyFont="0" applyAlignment="0" applyProtection="0"/>
    <xf numFmtId="0" fontId="4" fillId="0" borderId="0">
      <alignment vertical="top"/>
    </xf>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Alignment="0" applyProtection="0"/>
    <xf numFmtId="0" fontId="1" fillId="29" borderId="164" applyNumberFormat="0" applyFont="0" applyAlignment="0" applyProtection="0"/>
    <xf numFmtId="0" fontId="12" fillId="29" borderId="164" applyNumberFormat="0" applyFont="0" applyAlignment="0" applyProtection="0"/>
    <xf numFmtId="0" fontId="4" fillId="0" borderId="0">
      <alignment vertical="top"/>
    </xf>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Alignment="0" applyProtection="0"/>
    <xf numFmtId="0" fontId="1" fillId="29" borderId="164" applyNumberFormat="0" applyFont="0" applyAlignment="0" applyProtection="0"/>
    <xf numFmtId="0" fontId="12" fillId="29" borderId="164" applyNumberFormat="0" applyFont="0" applyAlignment="0" applyProtection="0"/>
    <xf numFmtId="0" fontId="4" fillId="0" borderId="0">
      <alignment vertical="top"/>
    </xf>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Alignment="0" applyProtection="0"/>
    <xf numFmtId="0" fontId="1" fillId="29" borderId="164" applyNumberFormat="0" applyFont="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75" borderId="169" applyNumberFormat="0" applyFon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75" borderId="169" applyNumberFormat="0" applyFont="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2" fillId="75" borderId="169" applyNumberFormat="0" applyFont="0" applyAlignment="0" applyProtection="0"/>
    <xf numFmtId="0" fontId="4" fillId="75" borderId="169" applyNumberFormat="0" applyFon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75" borderId="169" applyNumberFormat="0" applyFont="0" applyAlignment="0" applyProtection="0"/>
    <xf numFmtId="0" fontId="12" fillId="29" borderId="164" applyNumberFormat="0" applyFont="0" applyAlignment="0" applyProtection="0"/>
    <xf numFmtId="0" fontId="4" fillId="0" borderId="0">
      <alignment vertical="top"/>
    </xf>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Alignment="0" applyProtection="0"/>
    <xf numFmtId="0" fontId="1" fillId="29" borderId="164" applyNumberFormat="0" applyFont="0" applyAlignment="0" applyProtection="0"/>
    <xf numFmtId="0" fontId="12" fillId="29" borderId="164" applyNumberFormat="0" applyFont="0" applyAlignment="0" applyProtection="0"/>
    <xf numFmtId="0" fontId="4" fillId="0" borderId="0">
      <alignment vertical="top"/>
    </xf>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Alignment="0" applyProtection="0"/>
    <xf numFmtId="0" fontId="1" fillId="29" borderId="164" applyNumberFormat="0" applyFont="0" applyAlignment="0" applyProtection="0"/>
    <xf numFmtId="0" fontId="12" fillId="29" borderId="164" applyNumberFormat="0" applyFont="0" applyAlignment="0" applyProtection="0"/>
    <xf numFmtId="0" fontId="4" fillId="0" borderId="0">
      <alignment vertical="top"/>
    </xf>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Alignment="0" applyProtection="0"/>
    <xf numFmtId="0" fontId="1" fillId="29" borderId="164" applyNumberFormat="0" applyFont="0" applyAlignment="0" applyProtection="0"/>
    <xf numFmtId="0" fontId="12" fillId="29" borderId="164" applyNumberFormat="0" applyFont="0" applyAlignment="0" applyProtection="0"/>
    <xf numFmtId="0" fontId="4" fillId="0" borderId="0">
      <alignment vertical="top"/>
    </xf>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Fill="0" applyAlignment="0" applyProtection="0"/>
    <xf numFmtId="0" fontId="4" fillId="0" borderId="0">
      <alignment vertical="top"/>
    </xf>
    <xf numFmtId="0" fontId="1" fillId="0" borderId="164" applyNumberFormat="0" applyFont="0" applyAlignment="0" applyProtection="0"/>
    <xf numFmtId="0" fontId="1" fillId="29" borderId="164" applyNumberFormat="0" applyFont="0" applyAlignment="0" applyProtection="0"/>
    <xf numFmtId="0" fontId="4" fillId="75" borderId="169" applyNumberFormat="0" applyFon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75" borderId="169" applyNumberFormat="0" applyFont="0" applyAlignment="0" applyProtection="0"/>
    <xf numFmtId="0" fontId="4" fillId="75" borderId="169" applyNumberFormat="0" applyFon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75" borderId="169" applyNumberFormat="0" applyFont="0" applyAlignment="0" applyProtection="0"/>
    <xf numFmtId="0" fontId="4" fillId="75" borderId="169" applyNumberFormat="0" applyFon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75" borderId="169" applyNumberFormat="0" applyFont="0" applyAlignment="0" applyProtection="0"/>
    <xf numFmtId="0" fontId="4" fillId="75" borderId="169" applyNumberFormat="0" applyFon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75" borderId="169" applyNumberFormat="0" applyFont="0" applyAlignment="0" applyProtection="0"/>
    <xf numFmtId="0" fontId="4" fillId="75" borderId="169" applyNumberFormat="0" applyFon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75" borderId="169" applyNumberFormat="0" applyFont="0" applyAlignment="0" applyProtection="0"/>
    <xf numFmtId="0" fontId="4" fillId="75" borderId="169" applyNumberFormat="0" applyFon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75" borderId="169" applyNumberFormat="0" applyFont="0" applyAlignment="0" applyProtection="0"/>
    <xf numFmtId="0" fontId="4" fillId="75" borderId="169" applyNumberFormat="0" applyFon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75" borderId="169" applyNumberFormat="0" applyFont="0" applyAlignment="0" applyProtection="0"/>
    <xf numFmtId="0" fontId="4" fillId="75" borderId="169" applyNumberFormat="0" applyFon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75" borderId="169" applyNumberFormat="0" applyFont="0" applyAlignment="0" applyProtection="0"/>
    <xf numFmtId="0" fontId="4" fillId="75" borderId="169" applyNumberFormat="0" applyFon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75" borderId="169" applyNumberFormat="0" applyFont="0" applyAlignment="0" applyProtection="0"/>
    <xf numFmtId="0" fontId="4" fillId="75" borderId="169" applyNumberFormat="0" applyFon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75" borderId="169" applyNumberFormat="0" applyFont="0" applyAlignment="0" applyProtection="0"/>
    <xf numFmtId="0" fontId="12" fillId="75" borderId="169" applyNumberFormat="0" applyFont="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2" fillId="75" borderId="169" applyNumberFormat="0" applyFont="0" applyAlignment="0" applyProtection="0"/>
    <xf numFmtId="0" fontId="4" fillId="75" borderId="169" applyNumberFormat="0" applyFon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75" borderId="169" applyNumberFormat="0" applyFont="0" applyAlignment="0" applyProtection="0"/>
    <xf numFmtId="0" fontId="4" fillId="75" borderId="169" applyNumberFormat="0" applyFon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75" borderId="169" applyNumberFormat="0" applyFont="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75" borderId="169" applyNumberFormat="0" applyFon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75" borderId="169" applyNumberFormat="0" applyFont="0" applyAlignment="0" applyProtection="0"/>
    <xf numFmtId="0" fontId="4" fillId="75" borderId="169" applyNumberFormat="0" applyFon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75" borderId="169" applyNumberFormat="0" applyFont="0" applyAlignment="0" applyProtection="0"/>
    <xf numFmtId="0" fontId="4" fillId="75" borderId="169" applyNumberFormat="0" applyFon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75" borderId="169" applyNumberFormat="0" applyFont="0" applyAlignment="0" applyProtection="0"/>
    <xf numFmtId="0" fontId="4" fillId="75" borderId="169" applyNumberFormat="0" applyFon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75" borderId="169" applyNumberFormat="0" applyFont="0" applyAlignment="0" applyProtection="0"/>
    <xf numFmtId="0" fontId="4" fillId="75" borderId="169" applyNumberFormat="0" applyFon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75" borderId="169" applyNumberFormat="0" applyFont="0" applyAlignment="0" applyProtection="0"/>
    <xf numFmtId="0" fontId="4" fillId="75" borderId="169" applyNumberFormat="0" applyFon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75" borderId="169" applyNumberFormat="0" applyFont="0" applyAlignment="0" applyProtection="0"/>
    <xf numFmtId="0" fontId="12" fillId="75" borderId="169" applyNumberFormat="0" applyFont="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2" fillId="75" borderId="169" applyNumberFormat="0" applyFont="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75" borderId="169" applyNumberFormat="0" applyFon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75" borderId="169" applyNumberFormat="0" applyFont="0" applyAlignment="0" applyProtection="0"/>
    <xf numFmtId="0" fontId="4" fillId="75" borderId="169" applyNumberFormat="0" applyFon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75" borderId="169" applyNumberFormat="0" applyFont="0" applyAlignment="0" applyProtection="0"/>
    <xf numFmtId="0" fontId="4" fillId="75" borderId="169" applyNumberFormat="0" applyFon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75" borderId="169" applyNumberFormat="0" applyFont="0" applyAlignment="0" applyProtection="0"/>
    <xf numFmtId="0" fontId="4" fillId="75" borderId="169" applyNumberFormat="0" applyFon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75" borderId="169" applyNumberFormat="0" applyFont="0" applyAlignment="0" applyProtection="0"/>
    <xf numFmtId="0" fontId="4" fillId="75" borderId="169" applyNumberFormat="0" applyFon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75" borderId="169" applyNumberFormat="0" applyFont="0" applyAlignment="0" applyProtection="0"/>
    <xf numFmtId="0" fontId="4" fillId="0" borderId="0" applyNumberFormat="0" applyFont="0" applyAlignment="0" applyProtection="0"/>
    <xf numFmtId="0" fontId="4" fillId="0" borderId="0"/>
    <xf numFmtId="0" fontId="4" fillId="0" borderId="0" applyNumberFormat="0" applyAlignment="0" applyProtection="0"/>
    <xf numFmtId="9" fontId="4" fillId="0" borderId="0" applyFont="0" applyFill="0" applyBorder="0" applyAlignment="0" applyProtection="0"/>
    <xf numFmtId="10" fontId="4" fillId="0" borderId="0" applyFont="0" applyFill="0" applyBorder="0" applyAlignment="0" applyProtection="0"/>
    <xf numFmtId="9" fontId="4" fillId="0" borderId="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90" fontId="4" fillId="0" borderId="0">
      <protection locked="0"/>
    </xf>
    <xf numFmtId="191" fontId="4" fillId="0" borderId="0">
      <protection locked="0"/>
    </xf>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alignment vertical="top"/>
    </xf>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alignment vertical="top"/>
    </xf>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1"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9" fontId="4" fillId="0" borderId="0" applyFont="0" applyFill="0" applyBorder="0" applyAlignment="0" applyProtection="0"/>
    <xf numFmtId="0" fontId="1"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1"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alignment vertical="top"/>
    </xf>
    <xf numFmtId="9"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9"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1"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alignment vertical="top"/>
    </xf>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9"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9" fontId="4" fillId="0" borderId="0" applyFont="0" applyFill="0" applyBorder="0" applyAlignment="0" applyProtection="0"/>
    <xf numFmtId="0" fontId="1" fillId="0" borderId="0" applyNumberFormat="0" applyFont="0" applyFill="0" applyBorder="0" applyAlignment="0" applyProtection="0"/>
    <xf numFmtId="9"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9"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1"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alignment vertical="top"/>
    </xf>
    <xf numFmtId="9"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9"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9" fontId="4" fillId="0" borderId="0" applyFont="0" applyFill="0" applyBorder="0" applyAlignment="0" applyProtection="0"/>
    <xf numFmtId="0" fontId="1" fillId="0" borderId="0" applyNumberFormat="0" applyFont="0" applyFill="0" applyBorder="0" applyAlignment="0" applyProtection="0"/>
    <xf numFmtId="9" fontId="4" fillId="0" borderId="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9" fontId="4" fillId="0" borderId="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9" fontId="4" fillId="0" borderId="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9"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192" fontId="4" fillId="0" borderId="0" applyFont="0" applyFill="0" applyBorder="0" applyAlignment="0" applyProtection="0"/>
    <xf numFmtId="3" fontId="4" fillId="0" borderId="0">
      <alignment horizontal="right"/>
      <protection locked="0"/>
    </xf>
    <xf numFmtId="193" fontId="4" fillId="0" borderId="0"/>
    <xf numFmtId="0" fontId="11" fillId="68" borderId="170" applyNumberForma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1" fillId="68" borderId="170" applyNumberFormat="0" applyAlignment="0" applyProtection="0"/>
    <xf numFmtId="0" fontId="11" fillId="68" borderId="170" applyNumberForma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1" fillId="68" borderId="170" applyNumberFormat="0" applyAlignment="0" applyProtection="0"/>
    <xf numFmtId="0" fontId="11" fillId="68" borderId="170" applyNumberForma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1" fillId="68" borderId="170" applyNumberFormat="0" applyAlignment="0" applyProtection="0"/>
    <xf numFmtId="0" fontId="11" fillId="68" borderId="170" applyNumberForma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1" fillId="68" borderId="170" applyNumberFormat="0" applyAlignment="0" applyProtection="0"/>
    <xf numFmtId="0" fontId="11" fillId="68" borderId="170" applyNumberForma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1" fillId="68" borderId="170" applyNumberFormat="0" applyAlignment="0" applyProtection="0"/>
    <xf numFmtId="0" fontId="11" fillId="68" borderId="170" applyNumberForma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1" fillId="68" borderId="170" applyNumberFormat="0" applyAlignment="0" applyProtection="0"/>
    <xf numFmtId="0" fontId="11" fillId="68" borderId="170" applyNumberForma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1" fillId="68" borderId="170" applyNumberFormat="0" applyAlignment="0" applyProtection="0"/>
    <xf numFmtId="0" fontId="11" fillId="68" borderId="170" applyNumberForma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1" fillId="68" borderId="170" applyNumberFormat="0" applyAlignment="0" applyProtection="0"/>
    <xf numFmtId="0" fontId="11" fillId="68" borderId="170" applyNumberForma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1" fillId="68" borderId="170" applyNumberFormat="0" applyAlignment="0" applyProtection="0"/>
    <xf numFmtId="0" fontId="11" fillId="68" borderId="170" applyNumberForma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1" fillId="68" borderId="170" applyNumberFormat="0" applyAlignment="0" applyProtection="0"/>
    <xf numFmtId="0" fontId="11" fillId="68" borderId="170" applyNumberFormat="0" applyAlignment="0" applyProtection="0"/>
    <xf numFmtId="0" fontId="25" fillId="27" borderId="161" applyNumberFormat="0" applyAlignment="0" applyProtection="0"/>
    <xf numFmtId="0" fontId="4" fillId="0" borderId="0">
      <alignment vertical="top"/>
    </xf>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Alignment="0" applyProtection="0"/>
    <xf numFmtId="0" fontId="25" fillId="27" borderId="161" applyNumberFormat="0" applyAlignment="0" applyProtection="0"/>
    <xf numFmtId="0" fontId="25" fillId="27" borderId="161" applyNumberFormat="0" applyAlignment="0" applyProtection="0"/>
    <xf numFmtId="0" fontId="4" fillId="0" borderId="0">
      <alignment vertical="top"/>
    </xf>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Alignment="0" applyProtection="0"/>
    <xf numFmtId="0" fontId="25" fillId="27" borderId="161" applyNumberFormat="0" applyAlignment="0" applyProtection="0"/>
    <xf numFmtId="0" fontId="25" fillId="27" borderId="161" applyNumberFormat="0" applyAlignment="0" applyProtection="0"/>
    <xf numFmtId="0" fontId="4" fillId="0" borderId="0">
      <alignment vertical="top"/>
    </xf>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Alignment="0" applyProtection="0"/>
    <xf numFmtId="0" fontId="25" fillId="27" borderId="161" applyNumberFormat="0" applyAlignment="0" applyProtection="0"/>
    <xf numFmtId="0" fontId="25" fillId="27" borderId="161" applyNumberFormat="0" applyAlignment="0" applyProtection="0"/>
    <xf numFmtId="0" fontId="4" fillId="0" borderId="0">
      <alignment vertical="top"/>
    </xf>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Alignment="0" applyProtection="0"/>
    <xf numFmtId="0" fontId="25" fillId="27" borderId="161" applyNumberFormat="0" applyAlignment="0" applyProtection="0"/>
    <xf numFmtId="0" fontId="25" fillId="27" borderId="161" applyNumberFormat="0" applyAlignment="0" applyProtection="0"/>
    <xf numFmtId="0" fontId="4" fillId="0" borderId="0">
      <alignment vertical="top"/>
    </xf>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Alignment="0" applyProtection="0"/>
    <xf numFmtId="0" fontId="25" fillId="27" borderId="161" applyNumberFormat="0" applyAlignment="0" applyProtection="0"/>
    <xf numFmtId="0" fontId="25" fillId="27" borderId="161" applyNumberFormat="0" applyAlignment="0" applyProtection="0"/>
    <xf numFmtId="0" fontId="4" fillId="0" borderId="0">
      <alignment vertical="top"/>
    </xf>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Alignment="0" applyProtection="0"/>
    <xf numFmtId="0" fontId="25" fillId="27" borderId="161" applyNumberFormat="0" applyAlignment="0" applyProtection="0"/>
    <xf numFmtId="0" fontId="25" fillId="27" borderId="161" applyNumberFormat="0" applyAlignment="0" applyProtection="0"/>
    <xf numFmtId="0" fontId="4" fillId="0" borderId="0">
      <alignment vertical="top"/>
    </xf>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Alignment="0" applyProtection="0"/>
    <xf numFmtId="0" fontId="25" fillId="27" borderId="161" applyNumberFormat="0" applyAlignment="0" applyProtection="0"/>
    <xf numFmtId="0" fontId="25" fillId="27" borderId="161" applyNumberFormat="0" applyAlignment="0" applyProtection="0"/>
    <xf numFmtId="0" fontId="4" fillId="0" borderId="0">
      <alignment vertical="top"/>
    </xf>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Alignment="0" applyProtection="0"/>
    <xf numFmtId="0" fontId="25" fillId="27" borderId="161" applyNumberFormat="0" applyAlignment="0" applyProtection="0"/>
    <xf numFmtId="0" fontId="25" fillId="27" borderId="161" applyNumberFormat="0" applyAlignment="0" applyProtection="0"/>
    <xf numFmtId="0" fontId="4" fillId="0" borderId="0">
      <alignment vertical="top"/>
    </xf>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Alignment="0" applyProtection="0"/>
    <xf numFmtId="0" fontId="25" fillId="27" borderId="161" applyNumberFormat="0" applyAlignment="0" applyProtection="0"/>
    <xf numFmtId="0" fontId="25" fillId="27" borderId="161" applyNumberFormat="0" applyAlignment="0" applyProtection="0"/>
    <xf numFmtId="0" fontId="4" fillId="0" borderId="0">
      <alignment vertical="top"/>
    </xf>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Alignment="0" applyProtection="0"/>
    <xf numFmtId="0" fontId="25" fillId="27" borderId="161" applyNumberFormat="0" applyAlignment="0" applyProtection="0"/>
    <xf numFmtId="0" fontId="25" fillId="27" borderId="161" applyNumberFormat="0" applyAlignment="0" applyProtection="0"/>
    <xf numFmtId="0" fontId="4" fillId="0" borderId="0">
      <alignment vertical="top"/>
    </xf>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Alignment="0" applyProtection="0"/>
    <xf numFmtId="0" fontId="25" fillId="27" borderId="161" applyNumberFormat="0" applyAlignment="0" applyProtection="0"/>
    <xf numFmtId="0" fontId="25" fillId="27" borderId="161" applyNumberFormat="0" applyAlignment="0" applyProtection="0"/>
    <xf numFmtId="0" fontId="4" fillId="0" borderId="0">
      <alignment vertical="top"/>
    </xf>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Alignment="0" applyProtection="0"/>
    <xf numFmtId="0" fontId="25" fillId="27" borderId="161" applyNumberFormat="0" applyAlignment="0" applyProtection="0"/>
    <xf numFmtId="0" fontId="25" fillId="27" borderId="161" applyNumberFormat="0" applyAlignment="0" applyProtection="0"/>
    <xf numFmtId="0" fontId="4" fillId="0" borderId="0">
      <alignment vertical="top"/>
    </xf>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Alignment="0" applyProtection="0"/>
    <xf numFmtId="0" fontId="25" fillId="27" borderId="161" applyNumberFormat="0" applyAlignment="0" applyProtection="0"/>
    <xf numFmtId="0" fontId="25" fillId="27" borderId="161" applyNumberFormat="0" applyAlignment="0" applyProtection="0"/>
    <xf numFmtId="0" fontId="4" fillId="0" borderId="0">
      <alignment vertical="top"/>
    </xf>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Alignment="0" applyProtection="0"/>
    <xf numFmtId="0" fontId="25" fillId="27" borderId="161" applyNumberFormat="0" applyAlignment="0" applyProtection="0"/>
    <xf numFmtId="0" fontId="25" fillId="27" borderId="161" applyNumberFormat="0" applyAlignment="0" applyProtection="0"/>
    <xf numFmtId="0" fontId="4" fillId="0" borderId="0">
      <alignment vertical="top"/>
    </xf>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Alignment="0" applyProtection="0"/>
    <xf numFmtId="0" fontId="25" fillId="27" borderId="161" applyNumberFormat="0" applyAlignment="0" applyProtection="0"/>
    <xf numFmtId="0" fontId="25" fillId="27" borderId="161" applyNumberFormat="0" applyAlignment="0" applyProtection="0"/>
    <xf numFmtId="0" fontId="4" fillId="0" borderId="0">
      <alignment vertical="top"/>
    </xf>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Alignment="0" applyProtection="0"/>
    <xf numFmtId="0" fontId="25" fillId="27" borderId="161" applyNumberFormat="0" applyAlignment="0" applyProtection="0"/>
    <xf numFmtId="0" fontId="25" fillId="27" borderId="161" applyNumberFormat="0" applyAlignment="0" applyProtection="0"/>
    <xf numFmtId="0" fontId="4" fillId="0" borderId="0">
      <alignment vertical="top"/>
    </xf>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Alignment="0" applyProtection="0"/>
    <xf numFmtId="0" fontId="25" fillId="27" borderId="161" applyNumberFormat="0" applyAlignment="0" applyProtection="0"/>
    <xf numFmtId="0" fontId="25" fillId="27" borderId="161" applyNumberFormat="0" applyAlignment="0" applyProtection="0"/>
    <xf numFmtId="0" fontId="4" fillId="0" borderId="0">
      <alignment vertical="top"/>
    </xf>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Alignment="0" applyProtection="0"/>
    <xf numFmtId="0" fontId="25" fillId="27" borderId="161" applyNumberFormat="0" applyAlignment="0" applyProtection="0"/>
    <xf numFmtId="0" fontId="25" fillId="27" borderId="161" applyNumberFormat="0" applyAlignment="0" applyProtection="0"/>
    <xf numFmtId="0" fontId="4" fillId="0" borderId="0">
      <alignment vertical="top"/>
    </xf>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Alignment="0" applyProtection="0"/>
    <xf numFmtId="0" fontId="25" fillId="27" borderId="161" applyNumberFormat="0" applyAlignment="0" applyProtection="0"/>
    <xf numFmtId="0" fontId="25" fillId="27" borderId="161" applyNumberFormat="0" applyAlignment="0" applyProtection="0"/>
    <xf numFmtId="0" fontId="4" fillId="0" borderId="0">
      <alignment vertical="top"/>
    </xf>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Alignment="0" applyProtection="0"/>
    <xf numFmtId="0" fontId="25" fillId="27" borderId="161" applyNumberFormat="0" applyAlignment="0" applyProtection="0"/>
    <xf numFmtId="0" fontId="25" fillId="27" borderId="161" applyNumberFormat="0" applyAlignment="0" applyProtection="0"/>
    <xf numFmtId="0" fontId="4" fillId="0" borderId="0">
      <alignment vertical="top"/>
    </xf>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Alignment="0" applyProtection="0"/>
    <xf numFmtId="0" fontId="25" fillId="27" borderId="161" applyNumberFormat="0" applyAlignment="0" applyProtection="0"/>
    <xf numFmtId="0" fontId="25" fillId="27" borderId="161" applyNumberFormat="0" applyAlignment="0" applyProtection="0"/>
    <xf numFmtId="0" fontId="4" fillId="0" borderId="0">
      <alignment vertical="top"/>
    </xf>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Alignment="0" applyProtection="0"/>
    <xf numFmtId="0" fontId="25" fillId="27" borderId="161" applyNumberFormat="0" applyAlignment="0" applyProtection="0"/>
    <xf numFmtId="0" fontId="25" fillId="27" borderId="161" applyNumberFormat="0" applyAlignment="0" applyProtection="0"/>
    <xf numFmtId="0" fontId="4" fillId="0" borderId="0">
      <alignment vertical="top"/>
    </xf>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Alignment="0" applyProtection="0"/>
    <xf numFmtId="0" fontId="25" fillId="27" borderId="161" applyNumberFormat="0" applyAlignment="0" applyProtection="0"/>
    <xf numFmtId="0" fontId="25" fillId="27" borderId="161" applyNumberFormat="0" applyAlignment="0" applyProtection="0"/>
    <xf numFmtId="0" fontId="4" fillId="0" borderId="0">
      <alignment vertical="top"/>
    </xf>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Alignment="0" applyProtection="0"/>
    <xf numFmtId="0" fontId="25" fillId="27" borderId="161" applyNumberFormat="0" applyAlignment="0" applyProtection="0"/>
    <xf numFmtId="0" fontId="25" fillId="27" borderId="161" applyNumberFormat="0" applyAlignment="0" applyProtection="0"/>
    <xf numFmtId="0" fontId="4" fillId="0" borderId="0">
      <alignment vertical="top"/>
    </xf>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Alignment="0" applyProtection="0"/>
    <xf numFmtId="0" fontId="25" fillId="27" borderId="161" applyNumberFormat="0" applyAlignment="0" applyProtection="0"/>
    <xf numFmtId="0" fontId="25" fillId="27" borderId="161" applyNumberFormat="0" applyAlignment="0" applyProtection="0"/>
    <xf numFmtId="0" fontId="4" fillId="0" borderId="0">
      <alignment vertical="top"/>
    </xf>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Alignment="0" applyProtection="0"/>
    <xf numFmtId="0" fontId="25" fillId="27" borderId="161" applyNumberFormat="0" applyAlignment="0" applyProtection="0"/>
    <xf numFmtId="0" fontId="4" fillId="0" borderId="0" applyNumberFormat="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1" fillId="68" borderId="170" applyNumberFormat="0" applyAlignment="0" applyProtection="0"/>
    <xf numFmtId="0" fontId="25" fillId="27" borderId="161" applyNumberFormat="0" applyAlignment="0" applyProtection="0"/>
    <xf numFmtId="0" fontId="4" fillId="0" borderId="0">
      <alignment vertical="top"/>
    </xf>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Alignment="0" applyProtection="0"/>
    <xf numFmtId="0" fontId="25" fillId="27" borderId="161" applyNumberFormat="0" applyAlignment="0" applyProtection="0"/>
    <xf numFmtId="0" fontId="25" fillId="27" borderId="161" applyNumberFormat="0" applyAlignment="0" applyProtection="0"/>
    <xf numFmtId="0" fontId="4" fillId="0" borderId="0">
      <alignment vertical="top"/>
    </xf>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Alignment="0" applyProtection="0"/>
    <xf numFmtId="0" fontId="25" fillId="27" borderId="161" applyNumberFormat="0" applyAlignment="0" applyProtection="0"/>
    <xf numFmtId="0" fontId="25" fillId="27" borderId="161" applyNumberFormat="0" applyAlignment="0" applyProtection="0"/>
    <xf numFmtId="0" fontId="4" fillId="0" borderId="0">
      <alignment vertical="top"/>
    </xf>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Alignment="0" applyProtection="0"/>
    <xf numFmtId="0" fontId="25" fillId="27" borderId="161" applyNumberFormat="0" applyAlignment="0" applyProtection="0"/>
    <xf numFmtId="0" fontId="25" fillId="27" borderId="161" applyNumberFormat="0" applyAlignment="0" applyProtection="0"/>
    <xf numFmtId="0" fontId="4" fillId="0" borderId="0">
      <alignment vertical="top"/>
    </xf>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Alignment="0" applyProtection="0"/>
    <xf numFmtId="0" fontId="25" fillId="27" borderId="161" applyNumberFormat="0" applyAlignment="0" applyProtection="0"/>
    <xf numFmtId="0" fontId="25" fillId="27" borderId="161" applyNumberFormat="0" applyAlignment="0" applyProtection="0"/>
    <xf numFmtId="0" fontId="4" fillId="0" borderId="0">
      <alignment vertical="top"/>
    </xf>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Alignment="0" applyProtection="0"/>
    <xf numFmtId="0" fontId="25" fillId="27" borderId="161" applyNumberFormat="0" applyAlignment="0" applyProtection="0"/>
    <xf numFmtId="0" fontId="25" fillId="27" borderId="161" applyNumberFormat="0" applyAlignment="0" applyProtection="0"/>
    <xf numFmtId="0" fontId="4" fillId="0" borderId="0">
      <alignment vertical="top"/>
    </xf>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Fill="0" applyAlignment="0" applyProtection="0"/>
    <xf numFmtId="0" fontId="4" fillId="0" borderId="0">
      <alignment vertical="top"/>
    </xf>
    <xf numFmtId="0" fontId="50" fillId="0" borderId="161" applyNumberFormat="0" applyAlignment="0" applyProtection="0"/>
    <xf numFmtId="0" fontId="25" fillId="27" borderId="161" applyNumberFormat="0" applyAlignment="0" applyProtection="0"/>
    <xf numFmtId="0" fontId="11" fillId="68" borderId="170" applyNumberForma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1" fillId="68" borderId="170" applyNumberFormat="0" applyAlignment="0" applyProtection="0"/>
    <xf numFmtId="0" fontId="11" fillId="68" borderId="170" applyNumberForma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1" fillId="68" borderId="170" applyNumberFormat="0" applyAlignment="0" applyProtection="0"/>
    <xf numFmtId="0" fontId="11" fillId="68" borderId="170" applyNumberForma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1" fillId="68" borderId="170" applyNumberFormat="0" applyAlignment="0" applyProtection="0"/>
    <xf numFmtId="0" fontId="11" fillId="68" borderId="170" applyNumberForma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1" fillId="68" borderId="170" applyNumberFormat="0" applyAlignment="0" applyProtection="0"/>
    <xf numFmtId="0" fontId="11" fillId="68" borderId="170" applyNumberForma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1" fillId="68" borderId="170" applyNumberFormat="0" applyAlignment="0" applyProtection="0"/>
    <xf numFmtId="0" fontId="11" fillId="68" borderId="170" applyNumberForma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1" fillId="68" borderId="170" applyNumberFormat="0" applyAlignment="0" applyProtection="0"/>
    <xf numFmtId="0" fontId="11" fillId="68" borderId="170" applyNumberForma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1" fillId="68" borderId="170" applyNumberFormat="0" applyAlignment="0" applyProtection="0"/>
    <xf numFmtId="0" fontId="11" fillId="68" borderId="170" applyNumberForma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1" fillId="68" borderId="170" applyNumberFormat="0" applyAlignment="0" applyProtection="0"/>
    <xf numFmtId="0" fontId="11" fillId="68" borderId="170" applyNumberForma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1" fillId="68" borderId="170" applyNumberFormat="0" applyAlignment="0" applyProtection="0"/>
    <xf numFmtId="0" fontId="11" fillId="68" borderId="170" applyNumberForma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1" fillId="68" borderId="170" applyNumberFormat="0" applyAlignment="0" applyProtection="0"/>
    <xf numFmtId="0" fontId="11" fillId="68" borderId="170" applyNumberForma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1" fillId="68" borderId="170" applyNumberFormat="0" applyAlignment="0" applyProtection="0"/>
    <xf numFmtId="0" fontId="11" fillId="68" borderId="170" applyNumberForma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1" fillId="68" borderId="170" applyNumberFormat="0" applyAlignment="0" applyProtection="0"/>
    <xf numFmtId="0" fontId="11" fillId="68" borderId="170" applyNumberForma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1" fillId="68" borderId="170" applyNumberFormat="0" applyAlignment="0" applyProtection="0"/>
    <xf numFmtId="0" fontId="11" fillId="68" borderId="170" applyNumberForma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1" fillId="68" borderId="170" applyNumberFormat="0" applyAlignment="0" applyProtection="0"/>
    <xf numFmtId="0" fontId="11" fillId="68" borderId="170" applyNumberForma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1" fillId="68" borderId="170" applyNumberFormat="0" applyAlignment="0" applyProtection="0"/>
    <xf numFmtId="0" fontId="11" fillId="68" borderId="170" applyNumberForma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1" fillId="68" borderId="170" applyNumberFormat="0" applyAlignment="0" applyProtection="0"/>
    <xf numFmtId="0" fontId="11" fillId="68" borderId="170" applyNumberForma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1" fillId="68" borderId="170" applyNumberFormat="0" applyAlignment="0" applyProtection="0"/>
    <xf numFmtId="0" fontId="11" fillId="68" borderId="170" applyNumberForma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1" fillId="68" borderId="170" applyNumberFormat="0" applyAlignment="0" applyProtection="0"/>
    <xf numFmtId="0" fontId="11" fillId="68" borderId="170" applyNumberForma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1" fillId="68" borderId="170" applyNumberFormat="0" applyAlignment="0" applyProtection="0"/>
    <xf numFmtId="0" fontId="11" fillId="68" borderId="170" applyNumberForma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1" fillId="68" borderId="170" applyNumberFormat="0" applyAlignment="0" applyProtection="0"/>
    <xf numFmtId="0" fontId="11" fillId="68" borderId="170" applyNumberForma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1" fillId="68" borderId="170" applyNumberFormat="0" applyAlignment="0" applyProtection="0"/>
    <xf numFmtId="0" fontId="11" fillId="68" borderId="170" applyNumberForma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1" fillId="68" borderId="170" applyNumberFormat="0" applyAlignment="0" applyProtection="0"/>
    <xf numFmtId="0" fontId="11" fillId="68" borderId="170" applyNumberFormat="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1" fillId="68" borderId="170" applyNumberFormat="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38" fontId="4" fillId="0" borderId="0" applyFont="0" applyFill="0" applyBorder="0" applyAlignment="0" applyProtection="0"/>
    <xf numFmtId="38"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38" fontId="4" fillId="0" borderId="0" applyFont="0" applyFill="0" applyBorder="0" applyAlignment="0" applyProtection="0"/>
    <xf numFmtId="38"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38" fontId="4" fillId="0" borderId="0" applyFont="0" applyFill="0" applyBorder="0" applyAlignment="0" applyProtection="0"/>
    <xf numFmtId="38"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38" fontId="34" fillId="0" borderId="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5" fillId="0" borderId="0" applyFont="0" applyFill="0" applyBorder="0" applyAlignment="0" applyProtection="0">
      <alignment vertical="top"/>
    </xf>
    <xf numFmtId="167" fontId="4" fillId="0" borderId="0" applyFont="0" applyFill="0" applyBorder="0" applyAlignment="0" applyProtection="0">
      <alignment vertical="top"/>
    </xf>
    <xf numFmtId="0" fontId="1" fillId="0" borderId="0" applyNumberFormat="0" applyFont="0" applyFill="0" applyBorder="0" applyAlignment="0" applyProtection="0"/>
    <xf numFmtId="0" fontId="4" fillId="0" borderId="0">
      <alignment vertical="top"/>
    </xf>
    <xf numFmtId="167" fontId="15" fillId="0" borderId="0" applyFont="0" applyFill="0" applyBorder="0" applyAlignment="0" applyProtection="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167" fontId="15" fillId="0" borderId="0" applyFont="0" applyFill="0" applyBorder="0" applyAlignment="0" applyProtection="0">
      <alignment vertical="top"/>
    </xf>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15" fillId="0" borderId="0" applyFont="0" applyFill="0" applyBorder="0" applyAlignment="0" applyProtection="0">
      <alignment vertical="top"/>
    </xf>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167" fontId="15" fillId="0" borderId="0" applyFont="0" applyFill="0" applyBorder="0" applyAlignment="0" applyProtection="0">
      <alignment vertical="top"/>
    </xf>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15" fillId="0" borderId="0" applyFont="0" applyFill="0" applyBorder="0" applyAlignment="0" applyProtection="0">
      <alignment vertical="top"/>
    </xf>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167" fontId="15" fillId="0" borderId="0" applyFont="0" applyFill="0" applyBorder="0" applyAlignment="0" applyProtection="0">
      <alignment vertical="top"/>
    </xf>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15" fillId="0" borderId="0" applyFont="0" applyFill="0" applyBorder="0" applyAlignment="0" applyProtection="0">
      <alignment vertical="top"/>
    </xf>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167" fontId="15" fillId="0" borderId="0" applyFont="0" applyFill="0" applyBorder="0" applyAlignment="0" applyProtection="0">
      <alignment vertical="top"/>
    </xf>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15" fillId="0" borderId="0" applyFont="0" applyFill="0" applyBorder="0" applyAlignment="0" applyProtection="0">
      <alignment vertical="top"/>
    </xf>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167" fontId="15" fillId="0" borderId="0" applyFont="0" applyFill="0" applyBorder="0" applyAlignment="0" applyProtection="0">
      <alignment vertical="top"/>
    </xf>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15" fillId="0" borderId="0" applyFont="0" applyFill="0" applyBorder="0" applyAlignment="0" applyProtection="0">
      <alignment vertical="top"/>
    </xf>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167" fontId="15" fillId="0" borderId="0" applyFont="0" applyFill="0" applyBorder="0" applyAlignment="0" applyProtection="0">
      <alignment vertical="top"/>
    </xf>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15" fillId="0" borderId="0" applyFont="0" applyFill="0" applyBorder="0" applyAlignment="0" applyProtection="0">
      <alignment vertical="top"/>
    </xf>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167" fontId="15" fillId="0" borderId="0" applyFont="0" applyFill="0" applyBorder="0" applyAlignment="0" applyProtection="0">
      <alignment vertical="top"/>
    </xf>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15" fillId="0" borderId="0" applyFont="0" applyFill="0" applyBorder="0" applyAlignment="0" applyProtection="0">
      <alignment vertical="top"/>
    </xf>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167" fontId="15" fillId="0" borderId="0" applyFont="0" applyFill="0" applyBorder="0" applyAlignment="0" applyProtection="0">
      <alignment vertical="top"/>
    </xf>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15" fillId="0" borderId="0" applyFont="0" applyFill="0" applyBorder="0" applyAlignment="0" applyProtection="0">
      <alignment vertical="top"/>
    </xf>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167" fontId="15" fillId="0" borderId="0" applyFont="0" applyFill="0" applyBorder="0" applyAlignment="0" applyProtection="0">
      <alignment vertical="top"/>
    </xf>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15" fillId="0" borderId="0" applyFont="0" applyFill="0" applyBorder="0" applyAlignment="0" applyProtection="0">
      <alignment vertical="top"/>
    </xf>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167" fontId="15" fillId="0" borderId="0" applyFont="0" applyFill="0" applyBorder="0" applyAlignment="0" applyProtection="0">
      <alignment vertical="top"/>
    </xf>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15" fillId="0" borderId="0" applyFont="0" applyFill="0" applyBorder="0" applyAlignment="0" applyProtection="0">
      <alignment vertical="top"/>
    </xf>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0" fontId="4" fillId="0" borderId="0">
      <alignment vertical="top"/>
    </xf>
    <xf numFmtId="167" fontId="4" fillId="0" borderId="0" applyFont="0" applyFill="0" applyBorder="0" applyAlignment="0" applyProtection="0"/>
    <xf numFmtId="0" fontId="1" fillId="0" borderId="0" applyNumberFormat="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4" fillId="0" borderId="0">
      <alignment vertical="top"/>
    </xf>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4" fillId="0" borderId="0">
      <alignment vertical="top"/>
    </xf>
    <xf numFmtId="167" fontId="4" fillId="0" borderId="0" applyFont="0" applyFill="0" applyBorder="0" applyAlignment="0" applyProtection="0"/>
    <xf numFmtId="167" fontId="1" fillId="0" borderId="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5" fillId="0" borderId="0" applyFont="0" applyFill="0" applyBorder="0" applyAlignment="0" applyProtection="0">
      <alignment vertical="top"/>
    </xf>
    <xf numFmtId="167" fontId="4" fillId="0" borderId="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167" fontId="1" fillId="0" borderId="0" applyFont="0" applyFill="0" applyBorder="0" applyAlignment="0" applyProtection="0"/>
    <xf numFmtId="0" fontId="4" fillId="0" borderId="0">
      <alignment vertical="top"/>
    </xf>
    <xf numFmtId="167" fontId="4" fillId="0" borderId="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15" fillId="0" borderId="0" applyFont="0" applyFill="0" applyBorder="0" applyAlignment="0" applyProtection="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167" fontId="12" fillId="0" borderId="0" applyFont="0" applyFill="0" applyBorder="0" applyAlignment="0" applyProtection="0"/>
    <xf numFmtId="167" fontId="12"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167" fontId="12"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167" fontId="15" fillId="0" borderId="0" applyFont="0" applyFill="0" applyBorder="0" applyAlignment="0" applyProtection="0">
      <alignment vertical="top"/>
    </xf>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15" fillId="0" borderId="0" applyFont="0" applyFill="0" applyBorder="0" applyAlignment="0" applyProtection="0">
      <alignment vertical="top"/>
    </xf>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9" fontId="7"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62" fillId="27" borderId="160" applyNumberFormat="0" applyAlignment="0" applyProtection="0"/>
    <xf numFmtId="0" fontId="4" fillId="0" borderId="0" applyFont="0" applyFill="0" applyBorder="0" applyAlignment="0" applyProtection="0"/>
    <xf numFmtId="0" fontId="1" fillId="0" borderId="0" applyNumberFormat="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4" fillId="0" borderId="0">
      <alignment vertical="top"/>
    </xf>
    <xf numFmtId="167" fontId="4" fillId="0" borderId="0" applyFont="0" applyFill="0" applyBorder="0" applyAlignment="0" applyProtection="0"/>
    <xf numFmtId="0" fontId="1" fillId="0" borderId="0" applyNumberFormat="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15" fillId="0" borderId="0" applyFont="0" applyFill="0" applyBorder="0" applyAlignment="0" applyProtection="0">
      <alignment vertical="top"/>
    </xf>
    <xf numFmtId="167" fontId="4" fillId="0" borderId="0" applyFont="0" applyFill="0" applyBorder="0" applyAlignment="0" applyProtection="0"/>
    <xf numFmtId="167" fontId="4" fillId="0" borderId="0" applyFont="0" applyFill="0" applyBorder="0" applyAlignment="0" applyProtection="0"/>
    <xf numFmtId="167" fontId="15" fillId="0" borderId="0" applyFont="0" applyFill="0" applyBorder="0" applyAlignment="0" applyProtection="0">
      <alignment vertical="top"/>
    </xf>
    <xf numFmtId="167" fontId="33" fillId="0" borderId="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33"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15" fillId="0" borderId="0" applyFont="0" applyFill="0" applyBorder="0" applyAlignment="0" applyProtection="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167" fontId="33" fillId="0" borderId="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15" fillId="0" borderId="0" applyFont="0" applyFill="0" applyBorder="0" applyAlignment="0" applyProtection="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167" fontId="4" fillId="0" borderId="0" applyFont="0" applyFill="0" applyBorder="0" applyAlignment="0" applyProtection="0"/>
    <xf numFmtId="167" fontId="1" fillId="0" borderId="0" applyFont="0" applyFill="0" applyBorder="0" applyAlignment="0" applyProtection="0"/>
    <xf numFmtId="167" fontId="4"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167" fontId="43" fillId="0" borderId="0" applyFont="0" applyFill="0" applyBorder="0" applyAlignment="0" applyProtection="0"/>
    <xf numFmtId="167" fontId="12"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167"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167" fontId="4" fillId="0" borderId="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167" fontId="4" fillId="0" borderId="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0" fontId="4" fillId="0" borderId="0">
      <alignment vertical="top"/>
    </xf>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167" fontId="4" fillId="0" borderId="0" applyFont="0" applyFill="0" applyBorder="0" applyAlignment="0" applyProtection="0"/>
    <xf numFmtId="167" fontId="12"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167"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1"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167" fontId="4" fillId="0" borderId="0" applyFont="0" applyFill="0" applyBorder="0" applyAlignment="0" applyProtection="0"/>
    <xf numFmtId="167" fontId="1" fillId="0" borderId="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167" fontId="4" fillId="0" borderId="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167" fontId="15" fillId="0" borderId="0" applyFont="0" applyFill="0" applyBorder="0" applyAlignment="0" applyProtection="0">
      <alignment vertical="top"/>
    </xf>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15" fillId="0" borderId="0" applyFont="0" applyFill="0" applyBorder="0" applyAlignment="0" applyProtection="0">
      <alignment vertical="top"/>
    </xf>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167" fontId="4" fillId="0" borderId="0" applyFont="0" applyFill="0" applyBorder="0" applyAlignment="0" applyProtection="0"/>
    <xf numFmtId="167" fontId="15" fillId="0" borderId="0" applyFont="0" applyFill="0" applyBorder="0" applyAlignment="0" applyProtection="0">
      <alignment vertical="top"/>
    </xf>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15" fillId="0" borderId="0" applyFont="0" applyFill="0" applyBorder="0" applyAlignment="0" applyProtection="0">
      <alignment vertical="top"/>
    </xf>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167" fontId="15" fillId="0" borderId="0" applyFont="0" applyFill="0" applyBorder="0" applyAlignment="0" applyProtection="0">
      <alignment vertical="top"/>
    </xf>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15" fillId="0" borderId="0" applyFont="0" applyFill="0" applyBorder="0" applyAlignment="0" applyProtection="0">
      <alignment vertical="top"/>
    </xf>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167" fontId="4" fillId="0" borderId="0" applyFont="0" applyFill="0" applyBorder="0" applyAlignment="0" applyProtection="0"/>
    <xf numFmtId="0" fontId="4" fillId="0" borderId="0">
      <alignment vertical="top"/>
    </xf>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0" fontId="1" fillId="0" borderId="0" applyNumberFormat="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33" fillId="0" borderId="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167" fontId="37" fillId="0" borderId="0" applyFont="0" applyFill="0" applyBorder="0" applyAlignment="0" applyProtection="0"/>
    <xf numFmtId="0" fontId="4" fillId="0" borderId="0">
      <alignment vertical="top"/>
    </xf>
    <xf numFmtId="167" fontId="33" fillId="0" borderId="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33" fillId="0" borderId="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167" fontId="1" fillId="0" borderId="0" applyFont="0" applyFill="0" applyBorder="0" applyAlignment="0" applyProtection="0"/>
    <xf numFmtId="0" fontId="4" fillId="0" borderId="0">
      <alignment vertical="top"/>
    </xf>
    <xf numFmtId="167" fontId="4" fillId="0" borderId="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167" fontId="12"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167" fontId="4" fillId="0" borderId="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194" fontId="4" fillId="0" borderId="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167" fontId="4"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1" fillId="0" borderId="0" applyFont="0" applyFill="0" applyBorder="0" applyAlignment="0" applyProtection="0"/>
    <xf numFmtId="167" fontId="4" fillId="0" borderId="0" applyFont="0" applyFill="0" applyBorder="0" applyAlignment="0" applyProtection="0"/>
    <xf numFmtId="167"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167" fontId="51" fillId="0" borderId="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3" fontId="4" fillId="0" borderId="0" applyFont="0">
      <alignment horizontal="right"/>
    </xf>
    <xf numFmtId="3" fontId="4" fillId="0" borderId="0" applyFont="0" applyProtection="0">
      <alignment horizontal="right"/>
    </xf>
    <xf numFmtId="0" fontId="4" fillId="0" borderId="0">
      <alignment vertical="top"/>
    </xf>
    <xf numFmtId="0" fontId="4" fillId="0" borderId="0" applyNumberFormat="0" applyFont="0" applyBorder="0" applyAlignment="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2" fillId="0" borderId="0" applyNumberFormat="0" applyFont="0" applyBorder="0" applyAlignment="0"/>
    <xf numFmtId="0" fontId="4" fillId="0" borderId="0">
      <alignment vertical="top"/>
    </xf>
    <xf numFmtId="0" fontId="53"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4" fillId="0" borderId="0" applyNumberForma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3"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53"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3" fillId="0" borderId="0" applyNumberFormat="0" applyFill="0" applyBorder="0" applyAlignment="0" applyProtection="0"/>
    <xf numFmtId="0" fontId="5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29" fillId="0" borderId="0" applyNumberFormat="0" applyFill="0" applyBorder="0" applyAlignment="0" applyProtection="0"/>
    <xf numFmtId="0" fontId="4" fillId="0" borderId="0">
      <alignment vertical="top"/>
    </xf>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4" fillId="0" borderId="0">
      <alignment vertical="top"/>
    </xf>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4" fillId="0" borderId="0">
      <alignment vertical="top"/>
    </xf>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4" fillId="0" borderId="0">
      <alignment vertical="top"/>
    </xf>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4" fillId="0" borderId="0">
      <alignment vertical="top"/>
    </xf>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4" fillId="0" borderId="0">
      <alignment vertical="top"/>
    </xf>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4" fillId="0" borderId="0">
      <alignment vertical="top"/>
    </xf>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4" fillId="0" borderId="0">
      <alignment vertical="top"/>
    </xf>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4" fillId="0" borderId="0">
      <alignment vertical="top"/>
    </xf>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4" fillId="0" borderId="0">
      <alignment vertical="top"/>
    </xf>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4" fillId="0" borderId="0">
      <alignment vertical="top"/>
    </xf>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4" fillId="0" borderId="0">
      <alignment vertical="top"/>
    </xf>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4" fillId="0" borderId="0">
      <alignment vertical="top"/>
    </xf>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4" fillId="0" borderId="0">
      <alignment vertical="top"/>
    </xf>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4" fillId="0" borderId="0">
      <alignment vertical="top"/>
    </xf>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4" fillId="0" borderId="0">
      <alignment vertical="top"/>
    </xf>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4" fillId="0" borderId="0">
      <alignment vertical="top"/>
    </xf>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4" fillId="0" borderId="0">
      <alignment vertical="top"/>
    </xf>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4" fillId="0" borderId="0">
      <alignment vertical="top"/>
    </xf>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4" fillId="0" borderId="0">
      <alignment vertical="top"/>
    </xf>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4" fillId="0" borderId="0">
      <alignment vertical="top"/>
    </xf>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4" fillId="0" borderId="0">
      <alignment vertical="top"/>
    </xf>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4" fillId="0" borderId="0">
      <alignment vertical="top"/>
    </xf>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4" fillId="0" borderId="0">
      <alignment vertical="top"/>
    </xf>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4" fillId="0" borderId="0">
      <alignment vertical="top"/>
    </xf>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4" fillId="0" borderId="0">
      <alignment vertical="top"/>
    </xf>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29" fillId="0" borderId="0" applyNumberFormat="0" applyFill="0" applyBorder="0" applyAlignment="0" applyProtection="0"/>
    <xf numFmtId="0" fontId="4" fillId="0" borderId="0" applyNumberForma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4" fillId="0" borderId="0" applyNumberFormat="0" applyFill="0" applyBorder="0" applyAlignment="0" applyProtection="0"/>
    <xf numFmtId="0" fontId="29" fillId="0" borderId="0" applyNumberFormat="0" applyFill="0" applyBorder="0" applyAlignment="0" applyProtection="0"/>
    <xf numFmtId="0" fontId="4" fillId="0" borderId="0">
      <alignment vertical="top"/>
    </xf>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4" fillId="0" borderId="0">
      <alignment vertical="top"/>
    </xf>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4" fillId="0" borderId="0">
      <alignment vertical="top"/>
    </xf>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4" fillId="0" borderId="0">
      <alignment vertical="top"/>
    </xf>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4" fillId="0" borderId="0">
      <alignment vertical="top"/>
    </xf>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4" fillId="0" borderId="0">
      <alignment vertical="top"/>
    </xf>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4" fillId="0" borderId="0">
      <alignment vertical="top"/>
    </xf>
    <xf numFmtId="0" fontId="55" fillId="0" borderId="0" applyNumberFormat="0" applyFill="0" applyBorder="0" applyAlignment="0" applyProtection="0"/>
    <xf numFmtId="0" fontId="29" fillId="0" borderId="0" applyNumberFormat="0" applyFill="0" applyBorder="0" applyAlignment="0" applyProtection="0"/>
    <xf numFmtId="0" fontId="5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lignment horizontal="justify"/>
    </xf>
    <xf numFmtId="0" fontId="56" fillId="0" borderId="171"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6" fillId="0" borderId="171" applyNumberFormat="0" applyFill="0" applyAlignment="0" applyProtection="0"/>
    <xf numFmtId="0" fontId="56" fillId="0" borderId="171"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6" fillId="0" borderId="171" applyNumberFormat="0" applyFill="0" applyAlignment="0" applyProtection="0"/>
    <xf numFmtId="0" fontId="56" fillId="0" borderId="171"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6" fillId="0" borderId="171" applyNumberFormat="0" applyFill="0" applyAlignment="0" applyProtection="0"/>
    <xf numFmtId="0" fontId="56" fillId="0" borderId="171"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6" fillId="0" borderId="171" applyNumberFormat="0" applyFill="0" applyAlignment="0" applyProtection="0"/>
    <xf numFmtId="0" fontId="56" fillId="0" borderId="171"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6" fillId="0" borderId="171" applyNumberFormat="0" applyFill="0" applyAlignment="0" applyProtection="0"/>
    <xf numFmtId="0" fontId="56" fillId="0" borderId="171"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6" fillId="0" borderId="171" applyNumberFormat="0" applyFill="0" applyAlignment="0" applyProtection="0"/>
    <xf numFmtId="0" fontId="56" fillId="0" borderId="171"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6" fillId="0" borderId="171" applyNumberFormat="0" applyFill="0" applyAlignment="0" applyProtection="0"/>
    <xf numFmtId="0" fontId="56" fillId="0" borderId="171"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6" fillId="0" borderId="171" applyNumberFormat="0" applyFill="0" applyAlignment="0" applyProtection="0"/>
    <xf numFmtId="0" fontId="56" fillId="0" borderId="171"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6" fillId="0" borderId="171" applyNumberFormat="0" applyFill="0" applyAlignment="0" applyProtection="0"/>
    <xf numFmtId="0" fontId="56" fillId="0" borderId="171"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6" fillId="0" borderId="171" applyNumberFormat="0" applyFill="0" applyAlignment="0" applyProtection="0"/>
    <xf numFmtId="0" fontId="56" fillId="0" borderId="171" applyNumberFormat="0" applyFill="0" applyAlignment="0" applyProtection="0"/>
    <xf numFmtId="0" fontId="20" fillId="0" borderId="157" applyNumberFormat="0" applyFill="0" applyAlignment="0" applyProtection="0"/>
    <xf numFmtId="0" fontId="4" fillId="0" borderId="0">
      <alignment vertical="top"/>
    </xf>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20" fillId="0" borderId="157" applyNumberFormat="0" applyFill="0" applyAlignment="0" applyProtection="0"/>
    <xf numFmtId="0" fontId="20" fillId="0" borderId="157" applyNumberFormat="0" applyFill="0" applyAlignment="0" applyProtection="0"/>
    <xf numFmtId="0" fontId="4" fillId="0" borderId="0">
      <alignment vertical="top"/>
    </xf>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20" fillId="0" borderId="157" applyNumberFormat="0" applyFill="0" applyAlignment="0" applyProtection="0"/>
    <xf numFmtId="0" fontId="20" fillId="0" borderId="157" applyNumberFormat="0" applyFill="0" applyAlignment="0" applyProtection="0"/>
    <xf numFmtId="0" fontId="4" fillId="0" borderId="0">
      <alignment vertical="top"/>
    </xf>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20" fillId="0" borderId="157" applyNumberFormat="0" applyFill="0" applyAlignment="0" applyProtection="0"/>
    <xf numFmtId="0" fontId="20" fillId="0" borderId="157" applyNumberFormat="0" applyFill="0" applyAlignment="0" applyProtection="0"/>
    <xf numFmtId="0" fontId="4" fillId="0" borderId="0">
      <alignment vertical="top"/>
    </xf>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20" fillId="0" borderId="157" applyNumberFormat="0" applyFill="0" applyAlignment="0" applyProtection="0"/>
    <xf numFmtId="0" fontId="20" fillId="0" borderId="157" applyNumberFormat="0" applyFill="0" applyAlignment="0" applyProtection="0"/>
    <xf numFmtId="0" fontId="4" fillId="0" borderId="0">
      <alignment vertical="top"/>
    </xf>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20" fillId="0" borderId="157" applyNumberFormat="0" applyFill="0" applyAlignment="0" applyProtection="0"/>
    <xf numFmtId="0" fontId="20" fillId="0" borderId="157" applyNumberFormat="0" applyFill="0" applyAlignment="0" applyProtection="0"/>
    <xf numFmtId="0" fontId="4" fillId="0" borderId="0">
      <alignment vertical="top"/>
    </xf>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20" fillId="0" borderId="157" applyNumberFormat="0" applyFill="0" applyAlignment="0" applyProtection="0"/>
    <xf numFmtId="0" fontId="20" fillId="0" borderId="157" applyNumberFormat="0" applyFill="0" applyAlignment="0" applyProtection="0"/>
    <xf numFmtId="0" fontId="4" fillId="0" borderId="0">
      <alignment vertical="top"/>
    </xf>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20" fillId="0" borderId="157" applyNumberFormat="0" applyFill="0" applyAlignment="0" applyProtection="0"/>
    <xf numFmtId="0" fontId="20" fillId="0" borderId="157" applyNumberFormat="0" applyFill="0" applyAlignment="0" applyProtection="0"/>
    <xf numFmtId="0" fontId="4" fillId="0" borderId="0">
      <alignment vertical="top"/>
    </xf>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20" fillId="0" borderId="157" applyNumberFormat="0" applyFill="0" applyAlignment="0" applyProtection="0"/>
    <xf numFmtId="0" fontId="20" fillId="0" borderId="157" applyNumberFormat="0" applyFill="0" applyAlignment="0" applyProtection="0"/>
    <xf numFmtId="0" fontId="4" fillId="0" borderId="0">
      <alignment vertical="top"/>
    </xf>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20" fillId="0" borderId="157" applyNumberFormat="0" applyFill="0" applyAlignment="0" applyProtection="0"/>
    <xf numFmtId="0" fontId="20" fillId="0" borderId="157" applyNumberFormat="0" applyFill="0" applyAlignment="0" applyProtection="0"/>
    <xf numFmtId="0" fontId="4" fillId="0" borderId="0">
      <alignment vertical="top"/>
    </xf>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20" fillId="0" borderId="157" applyNumberFormat="0" applyFill="0" applyAlignment="0" applyProtection="0"/>
    <xf numFmtId="0" fontId="20" fillId="0" borderId="157" applyNumberFormat="0" applyFill="0" applyAlignment="0" applyProtection="0"/>
    <xf numFmtId="0" fontId="4" fillId="0" borderId="0">
      <alignment vertical="top"/>
    </xf>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20" fillId="0" borderId="157" applyNumberFormat="0" applyFill="0" applyAlignment="0" applyProtection="0"/>
    <xf numFmtId="0" fontId="20" fillId="0" borderId="157" applyNumberFormat="0" applyFill="0" applyAlignment="0" applyProtection="0"/>
    <xf numFmtId="0" fontId="4" fillId="0" borderId="0">
      <alignment vertical="top"/>
    </xf>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20" fillId="0" borderId="157" applyNumberFormat="0" applyFill="0" applyAlignment="0" applyProtection="0"/>
    <xf numFmtId="0" fontId="20" fillId="0" borderId="157" applyNumberFormat="0" applyFill="0" applyAlignment="0" applyProtection="0"/>
    <xf numFmtId="0" fontId="4" fillId="0" borderId="0">
      <alignment vertical="top"/>
    </xf>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20" fillId="0" borderId="157" applyNumberFormat="0" applyFill="0" applyAlignment="0" applyProtection="0"/>
    <xf numFmtId="0" fontId="20" fillId="0" borderId="157" applyNumberFormat="0" applyFill="0" applyAlignment="0" applyProtection="0"/>
    <xf numFmtId="0" fontId="4" fillId="0" borderId="0">
      <alignment vertical="top"/>
    </xf>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20" fillId="0" borderId="157" applyNumberFormat="0" applyFill="0" applyAlignment="0" applyProtection="0"/>
    <xf numFmtId="0" fontId="20" fillId="0" borderId="157" applyNumberFormat="0" applyFill="0" applyAlignment="0" applyProtection="0"/>
    <xf numFmtId="0" fontId="4" fillId="0" borderId="0">
      <alignment vertical="top"/>
    </xf>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20" fillId="0" borderId="157" applyNumberFormat="0" applyFill="0" applyAlignment="0" applyProtection="0"/>
    <xf numFmtId="0" fontId="20" fillId="0" borderId="157" applyNumberFormat="0" applyFill="0" applyAlignment="0" applyProtection="0"/>
    <xf numFmtId="0" fontId="4" fillId="0" borderId="0">
      <alignment vertical="top"/>
    </xf>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20" fillId="0" borderId="157" applyNumberFormat="0" applyFill="0" applyAlignment="0" applyProtection="0"/>
    <xf numFmtId="0" fontId="20" fillId="0" borderId="157" applyNumberFormat="0" applyFill="0" applyAlignment="0" applyProtection="0"/>
    <xf numFmtId="0" fontId="4" fillId="0" borderId="0">
      <alignment vertical="top"/>
    </xf>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20" fillId="0" borderId="157" applyNumberFormat="0" applyFill="0" applyAlignment="0" applyProtection="0"/>
    <xf numFmtId="0" fontId="20" fillId="0" borderId="157" applyNumberFormat="0" applyFill="0" applyAlignment="0" applyProtection="0"/>
    <xf numFmtId="0" fontId="4" fillId="0" borderId="0">
      <alignment vertical="top"/>
    </xf>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20" fillId="0" borderId="157" applyNumberFormat="0" applyFill="0" applyAlignment="0" applyProtection="0"/>
    <xf numFmtId="0" fontId="20" fillId="0" borderId="157" applyNumberFormat="0" applyFill="0" applyAlignment="0" applyProtection="0"/>
    <xf numFmtId="0" fontId="4" fillId="0" borderId="0">
      <alignment vertical="top"/>
    </xf>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20" fillId="0" borderId="157" applyNumberFormat="0" applyFill="0" applyAlignment="0" applyProtection="0"/>
    <xf numFmtId="0" fontId="20" fillId="0" borderId="157" applyNumberFormat="0" applyFill="0" applyAlignment="0" applyProtection="0"/>
    <xf numFmtId="0" fontId="4" fillId="0" borderId="0">
      <alignment vertical="top"/>
    </xf>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20" fillId="0" borderId="157" applyNumberFormat="0" applyFill="0" applyAlignment="0" applyProtection="0"/>
    <xf numFmtId="0" fontId="20" fillId="0" borderId="157" applyNumberFormat="0" applyFill="0" applyAlignment="0" applyProtection="0"/>
    <xf numFmtId="0" fontId="4" fillId="0" borderId="0">
      <alignment vertical="top"/>
    </xf>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20" fillId="0" borderId="157" applyNumberFormat="0" applyFill="0" applyAlignment="0" applyProtection="0"/>
    <xf numFmtId="0" fontId="20" fillId="0" borderId="157" applyNumberFormat="0" applyFill="0" applyAlignment="0" applyProtection="0"/>
    <xf numFmtId="0" fontId="4" fillId="0" borderId="0">
      <alignment vertical="top"/>
    </xf>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20" fillId="0" borderId="157" applyNumberFormat="0" applyFill="0" applyAlignment="0" applyProtection="0"/>
    <xf numFmtId="0" fontId="20" fillId="0" borderId="157" applyNumberFormat="0" applyFill="0" applyAlignment="0" applyProtection="0"/>
    <xf numFmtId="0" fontId="4" fillId="0" borderId="0">
      <alignment vertical="top"/>
    </xf>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20" fillId="0" borderId="157" applyNumberFormat="0" applyFill="0" applyAlignment="0" applyProtection="0"/>
    <xf numFmtId="0" fontId="20" fillId="0" borderId="157" applyNumberFormat="0" applyFill="0" applyAlignment="0" applyProtection="0"/>
    <xf numFmtId="0" fontId="4" fillId="0" borderId="0">
      <alignment vertical="top"/>
    </xf>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20" fillId="0" borderId="157" applyNumberFormat="0" applyFill="0" applyAlignment="0" applyProtection="0"/>
    <xf numFmtId="0" fontId="20" fillId="0" borderId="157" applyNumberFormat="0" applyFill="0" applyAlignment="0" applyProtection="0"/>
    <xf numFmtId="0" fontId="4" fillId="0" borderId="0">
      <alignment vertical="top"/>
    </xf>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20" fillId="0" borderId="157" applyNumberFormat="0" applyFill="0" applyAlignment="0" applyProtection="0"/>
    <xf numFmtId="0" fontId="20" fillId="0" borderId="157" applyNumberFormat="0" applyFill="0" applyAlignment="0" applyProtection="0"/>
    <xf numFmtId="0" fontId="4" fillId="0" borderId="0">
      <alignment vertical="top"/>
    </xf>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20" fillId="0" borderId="157" applyNumberFormat="0" applyFill="0" applyAlignment="0" applyProtection="0"/>
    <xf numFmtId="0" fontId="4" fillId="0" borderId="0" applyNumberFormat="0" applyFill="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6" fillId="0" borderId="171" applyNumberFormat="0" applyFill="0" applyAlignment="0" applyProtection="0"/>
    <xf numFmtId="0" fontId="20" fillId="0" borderId="157" applyNumberFormat="0" applyFill="0" applyAlignment="0" applyProtection="0"/>
    <xf numFmtId="0" fontId="4" fillId="0" borderId="0">
      <alignment vertical="top"/>
    </xf>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20" fillId="0" borderId="157" applyNumberFormat="0" applyFill="0" applyAlignment="0" applyProtection="0"/>
    <xf numFmtId="0" fontId="20" fillId="0" borderId="157" applyNumberFormat="0" applyFill="0" applyAlignment="0" applyProtection="0"/>
    <xf numFmtId="0" fontId="4" fillId="0" borderId="0">
      <alignment vertical="top"/>
    </xf>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20" fillId="0" borderId="157" applyNumberFormat="0" applyFill="0" applyAlignment="0" applyProtection="0"/>
    <xf numFmtId="0" fontId="20" fillId="0" borderId="157" applyNumberFormat="0" applyFill="0" applyAlignment="0" applyProtection="0"/>
    <xf numFmtId="0" fontId="4" fillId="0" borderId="0">
      <alignment vertical="top"/>
    </xf>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20" fillId="0" borderId="157" applyNumberFormat="0" applyFill="0" applyAlignment="0" applyProtection="0"/>
    <xf numFmtId="0" fontId="20" fillId="0" borderId="157" applyNumberFormat="0" applyFill="0" applyAlignment="0" applyProtection="0"/>
    <xf numFmtId="0" fontId="4" fillId="0" borderId="0">
      <alignment vertical="top"/>
    </xf>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20" fillId="0" borderId="157" applyNumberFormat="0" applyFill="0" applyAlignment="0" applyProtection="0"/>
    <xf numFmtId="0" fontId="20" fillId="0" borderId="157" applyNumberFormat="0" applyFill="0" applyAlignment="0" applyProtection="0"/>
    <xf numFmtId="0" fontId="4" fillId="0" borderId="0">
      <alignment vertical="top"/>
    </xf>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20" fillId="0" borderId="157" applyNumberFormat="0" applyFill="0" applyAlignment="0" applyProtection="0"/>
    <xf numFmtId="0" fontId="20" fillId="0" borderId="157" applyNumberFormat="0" applyFill="0" applyAlignment="0" applyProtection="0"/>
    <xf numFmtId="0" fontId="4" fillId="0" borderId="0">
      <alignment vertical="top"/>
    </xf>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4" fillId="0" borderId="0">
      <alignment vertical="top"/>
    </xf>
    <xf numFmtId="0" fontId="57" fillId="0" borderId="157" applyNumberFormat="0" applyFill="0" applyAlignment="0" applyProtection="0"/>
    <xf numFmtId="0" fontId="20" fillId="0" borderId="157" applyNumberFormat="0" applyFill="0" applyAlignment="0" applyProtection="0"/>
    <xf numFmtId="0" fontId="56" fillId="0" borderId="171"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6" fillId="0" borderId="171" applyNumberFormat="0" applyFill="0" applyAlignment="0" applyProtection="0"/>
    <xf numFmtId="0" fontId="56" fillId="0" borderId="171"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6" fillId="0" borderId="171" applyNumberFormat="0" applyFill="0" applyAlignment="0" applyProtection="0"/>
    <xf numFmtId="0" fontId="56" fillId="0" borderId="171"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6" fillId="0" borderId="171" applyNumberFormat="0" applyFill="0" applyAlignment="0" applyProtection="0"/>
    <xf numFmtId="0" fontId="56" fillId="0" borderId="171"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6" fillId="0" borderId="171" applyNumberFormat="0" applyFill="0" applyAlignment="0" applyProtection="0"/>
    <xf numFmtId="0" fontId="56" fillId="0" borderId="171"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6" fillId="0" borderId="171" applyNumberFormat="0" applyFill="0" applyAlignment="0" applyProtection="0"/>
    <xf numFmtId="0" fontId="56" fillId="0" borderId="171"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6" fillId="0" borderId="171" applyNumberFormat="0" applyFill="0" applyAlignment="0" applyProtection="0"/>
    <xf numFmtId="0" fontId="56" fillId="0" borderId="171"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6" fillId="0" borderId="171" applyNumberFormat="0" applyFill="0" applyAlignment="0" applyProtection="0"/>
    <xf numFmtId="0" fontId="56" fillId="0" borderId="171"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6" fillId="0" borderId="171" applyNumberFormat="0" applyFill="0" applyAlignment="0" applyProtection="0"/>
    <xf numFmtId="0" fontId="56" fillId="0" borderId="171"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6" fillId="0" borderId="171" applyNumberFormat="0" applyFill="0" applyAlignment="0" applyProtection="0"/>
    <xf numFmtId="0" fontId="56" fillId="0" borderId="171"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6" fillId="0" borderId="171" applyNumberFormat="0" applyFill="0" applyAlignment="0" applyProtection="0"/>
    <xf numFmtId="0" fontId="56" fillId="0" borderId="171"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6" fillId="0" borderId="171" applyNumberFormat="0" applyFill="0" applyAlignment="0" applyProtection="0"/>
    <xf numFmtId="0" fontId="56" fillId="0" borderId="171"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6" fillId="0" borderId="171" applyNumberFormat="0" applyFill="0" applyAlignment="0" applyProtection="0"/>
    <xf numFmtId="0" fontId="56" fillId="0" borderId="171"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6" fillId="0" borderId="171" applyNumberFormat="0" applyFill="0" applyAlignment="0" applyProtection="0"/>
    <xf numFmtId="0" fontId="56" fillId="0" borderId="171"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6" fillId="0" borderId="171" applyNumberFormat="0" applyFill="0" applyAlignment="0" applyProtection="0"/>
    <xf numFmtId="0" fontId="56" fillId="0" borderId="171"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6" fillId="0" borderId="171" applyNumberFormat="0" applyFill="0" applyAlignment="0" applyProtection="0"/>
    <xf numFmtId="0" fontId="56" fillId="0" borderId="171"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6" fillId="0" borderId="171" applyNumberFormat="0" applyFill="0" applyAlignment="0" applyProtection="0"/>
    <xf numFmtId="0" fontId="56" fillId="0" borderId="171"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6" fillId="0" borderId="171" applyNumberFormat="0" applyFill="0" applyAlignment="0" applyProtection="0"/>
    <xf numFmtId="0" fontId="56" fillId="0" borderId="171"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6" fillId="0" borderId="171" applyNumberFormat="0" applyFill="0" applyAlignment="0" applyProtection="0"/>
    <xf numFmtId="0" fontId="56" fillId="0" borderId="171"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6" fillId="0" borderId="171" applyNumberFormat="0" applyFill="0" applyAlignment="0" applyProtection="0"/>
    <xf numFmtId="0" fontId="56" fillId="0" borderId="171"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6" fillId="0" borderId="171" applyNumberFormat="0" applyFill="0" applyAlignment="0" applyProtection="0"/>
    <xf numFmtId="0" fontId="56" fillId="0" borderId="171"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6" fillId="0" borderId="171" applyNumberFormat="0" applyFill="0" applyAlignment="0" applyProtection="0"/>
    <xf numFmtId="0" fontId="56" fillId="0" borderId="171"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6" fillId="0" borderId="171" applyNumberFormat="0" applyFill="0" applyAlignment="0" applyProtection="0"/>
    <xf numFmtId="0" fontId="56" fillId="0" borderId="171"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6" fillId="0" borderId="171" applyNumberFormat="0" applyFill="0" applyAlignment="0" applyProtection="0"/>
    <xf numFmtId="0" fontId="58"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8" fillId="0" borderId="0" applyNumberFormat="0" applyFill="0" applyBorder="0" applyAlignment="0" applyProtection="0"/>
    <xf numFmtId="0" fontId="4" fillId="0" borderId="0">
      <alignment vertical="top"/>
    </xf>
    <xf numFmtId="0" fontId="59" fillId="0" borderId="172"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9" fillId="0" borderId="172" applyNumberFormat="0" applyFill="0" applyAlignment="0" applyProtection="0"/>
    <xf numFmtId="0" fontId="59" fillId="0" borderId="172"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9" fillId="0" borderId="172" applyNumberFormat="0" applyFill="0" applyAlignment="0" applyProtection="0"/>
    <xf numFmtId="0" fontId="59" fillId="0" borderId="172"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9" fillId="0" borderId="172" applyNumberFormat="0" applyFill="0" applyAlignment="0" applyProtection="0"/>
    <xf numFmtId="0" fontId="59" fillId="0" borderId="172"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9" fillId="0" borderId="172" applyNumberFormat="0" applyFill="0" applyAlignment="0" applyProtection="0"/>
    <xf numFmtId="0" fontId="59" fillId="0" borderId="172"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9" fillId="0" borderId="172" applyNumberFormat="0" applyFill="0" applyAlignment="0" applyProtection="0"/>
    <xf numFmtId="0" fontId="59" fillId="0" borderId="172"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9" fillId="0" borderId="172" applyNumberFormat="0" applyFill="0" applyAlignment="0" applyProtection="0"/>
    <xf numFmtId="0" fontId="59" fillId="0" borderId="172"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9" fillId="0" borderId="172" applyNumberFormat="0" applyFill="0" applyAlignment="0" applyProtection="0"/>
    <xf numFmtId="0" fontId="59" fillId="0" borderId="172"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9" fillId="0" borderId="172" applyNumberFormat="0" applyFill="0" applyAlignment="0" applyProtection="0"/>
    <xf numFmtId="0" fontId="59" fillId="0" borderId="172"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9" fillId="0" borderId="172" applyNumberFormat="0" applyFill="0" applyAlignment="0" applyProtection="0"/>
    <xf numFmtId="0" fontId="59" fillId="0" borderId="172"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9" fillId="0" borderId="172" applyNumberFormat="0" applyFill="0" applyAlignment="0" applyProtection="0"/>
    <xf numFmtId="0" fontId="59" fillId="0" borderId="172" applyNumberFormat="0" applyFill="0" applyAlignment="0" applyProtection="0"/>
    <xf numFmtId="0" fontId="21" fillId="0" borderId="158" applyNumberFormat="0" applyFill="0" applyAlignment="0" applyProtection="0"/>
    <xf numFmtId="0" fontId="4" fillId="0" borderId="0">
      <alignment vertical="top"/>
    </xf>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21" fillId="0" borderId="158" applyNumberFormat="0" applyFill="0" applyAlignment="0" applyProtection="0"/>
    <xf numFmtId="0" fontId="21" fillId="0" borderId="158" applyNumberFormat="0" applyFill="0" applyAlignment="0" applyProtection="0"/>
    <xf numFmtId="0" fontId="4" fillId="0" borderId="0">
      <alignment vertical="top"/>
    </xf>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21" fillId="0" borderId="158" applyNumberFormat="0" applyFill="0" applyAlignment="0" applyProtection="0"/>
    <xf numFmtId="0" fontId="21" fillId="0" borderId="158" applyNumberFormat="0" applyFill="0" applyAlignment="0" applyProtection="0"/>
    <xf numFmtId="0" fontId="4" fillId="0" borderId="0">
      <alignment vertical="top"/>
    </xf>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21" fillId="0" borderId="158" applyNumberFormat="0" applyFill="0" applyAlignment="0" applyProtection="0"/>
    <xf numFmtId="0" fontId="21" fillId="0" borderId="158" applyNumberFormat="0" applyFill="0" applyAlignment="0" applyProtection="0"/>
    <xf numFmtId="0" fontId="4" fillId="0" borderId="0">
      <alignment vertical="top"/>
    </xf>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21" fillId="0" borderId="158" applyNumberFormat="0" applyFill="0" applyAlignment="0" applyProtection="0"/>
    <xf numFmtId="0" fontId="21" fillId="0" borderId="158" applyNumberFormat="0" applyFill="0" applyAlignment="0" applyProtection="0"/>
    <xf numFmtId="0" fontId="4" fillId="0" borderId="0">
      <alignment vertical="top"/>
    </xf>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21" fillId="0" borderId="158" applyNumberFormat="0" applyFill="0" applyAlignment="0" applyProtection="0"/>
    <xf numFmtId="0" fontId="21" fillId="0" borderId="158" applyNumberFormat="0" applyFill="0" applyAlignment="0" applyProtection="0"/>
    <xf numFmtId="0" fontId="4" fillId="0" borderId="0">
      <alignment vertical="top"/>
    </xf>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21" fillId="0" borderId="158" applyNumberFormat="0" applyFill="0" applyAlignment="0" applyProtection="0"/>
    <xf numFmtId="0" fontId="21" fillId="0" borderId="158" applyNumberFormat="0" applyFill="0" applyAlignment="0" applyProtection="0"/>
    <xf numFmtId="0" fontId="4" fillId="0" borderId="0">
      <alignment vertical="top"/>
    </xf>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21" fillId="0" borderId="158" applyNumberFormat="0" applyFill="0" applyAlignment="0" applyProtection="0"/>
    <xf numFmtId="0" fontId="21" fillId="0" borderId="158" applyNumberFormat="0" applyFill="0" applyAlignment="0" applyProtection="0"/>
    <xf numFmtId="0" fontId="4" fillId="0" borderId="0">
      <alignment vertical="top"/>
    </xf>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21" fillId="0" borderId="158" applyNumberFormat="0" applyFill="0" applyAlignment="0" applyProtection="0"/>
    <xf numFmtId="0" fontId="21" fillId="0" borderId="158" applyNumberFormat="0" applyFill="0" applyAlignment="0" applyProtection="0"/>
    <xf numFmtId="0" fontId="4" fillId="0" borderId="0">
      <alignment vertical="top"/>
    </xf>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21" fillId="0" borderId="158" applyNumberFormat="0" applyFill="0" applyAlignment="0" applyProtection="0"/>
    <xf numFmtId="0" fontId="21" fillId="0" borderId="158" applyNumberFormat="0" applyFill="0" applyAlignment="0" applyProtection="0"/>
    <xf numFmtId="0" fontId="4" fillId="0" borderId="0">
      <alignment vertical="top"/>
    </xf>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21" fillId="0" borderId="158" applyNumberFormat="0" applyFill="0" applyAlignment="0" applyProtection="0"/>
    <xf numFmtId="0" fontId="21" fillId="0" borderId="158" applyNumberFormat="0" applyFill="0" applyAlignment="0" applyProtection="0"/>
    <xf numFmtId="0" fontId="4" fillId="0" borderId="0">
      <alignment vertical="top"/>
    </xf>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21" fillId="0" borderId="158" applyNumberFormat="0" applyFill="0" applyAlignment="0" applyProtection="0"/>
    <xf numFmtId="0" fontId="21" fillId="0" borderId="158" applyNumberFormat="0" applyFill="0" applyAlignment="0" applyProtection="0"/>
    <xf numFmtId="0" fontId="4" fillId="0" borderId="0">
      <alignment vertical="top"/>
    </xf>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21" fillId="0" borderId="158" applyNumberFormat="0" applyFill="0" applyAlignment="0" applyProtection="0"/>
    <xf numFmtId="0" fontId="21" fillId="0" borderId="158" applyNumberFormat="0" applyFill="0" applyAlignment="0" applyProtection="0"/>
    <xf numFmtId="0" fontId="4" fillId="0" borderId="0">
      <alignment vertical="top"/>
    </xf>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21" fillId="0" borderId="158" applyNumberFormat="0" applyFill="0" applyAlignment="0" applyProtection="0"/>
    <xf numFmtId="0" fontId="21" fillId="0" borderId="158" applyNumberFormat="0" applyFill="0" applyAlignment="0" applyProtection="0"/>
    <xf numFmtId="0" fontId="4" fillId="0" borderId="0">
      <alignment vertical="top"/>
    </xf>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21" fillId="0" borderId="158" applyNumberFormat="0" applyFill="0" applyAlignment="0" applyProtection="0"/>
    <xf numFmtId="0" fontId="21" fillId="0" borderId="158" applyNumberFormat="0" applyFill="0" applyAlignment="0" applyProtection="0"/>
    <xf numFmtId="0" fontId="4" fillId="0" borderId="0">
      <alignment vertical="top"/>
    </xf>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21" fillId="0" borderId="158" applyNumberFormat="0" applyFill="0" applyAlignment="0" applyProtection="0"/>
    <xf numFmtId="0" fontId="21" fillId="0" borderId="158" applyNumberFormat="0" applyFill="0" applyAlignment="0" applyProtection="0"/>
    <xf numFmtId="0" fontId="4" fillId="0" borderId="0">
      <alignment vertical="top"/>
    </xf>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21" fillId="0" borderId="158" applyNumberFormat="0" applyFill="0" applyAlignment="0" applyProtection="0"/>
    <xf numFmtId="0" fontId="21" fillId="0" borderId="158" applyNumberFormat="0" applyFill="0" applyAlignment="0" applyProtection="0"/>
    <xf numFmtId="0" fontId="4" fillId="0" borderId="0">
      <alignment vertical="top"/>
    </xf>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21" fillId="0" borderId="158" applyNumberFormat="0" applyFill="0" applyAlignment="0" applyProtection="0"/>
    <xf numFmtId="0" fontId="21" fillId="0" borderId="158" applyNumberFormat="0" applyFill="0" applyAlignment="0" applyProtection="0"/>
    <xf numFmtId="0" fontId="4" fillId="0" borderId="0">
      <alignment vertical="top"/>
    </xf>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21" fillId="0" borderId="158" applyNumberFormat="0" applyFill="0" applyAlignment="0" applyProtection="0"/>
    <xf numFmtId="0" fontId="21" fillId="0" borderId="158" applyNumberFormat="0" applyFill="0" applyAlignment="0" applyProtection="0"/>
    <xf numFmtId="0" fontId="4" fillId="0" borderId="0">
      <alignment vertical="top"/>
    </xf>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21" fillId="0" borderId="158" applyNumberFormat="0" applyFill="0" applyAlignment="0" applyProtection="0"/>
    <xf numFmtId="0" fontId="21" fillId="0" borderId="158" applyNumberFormat="0" applyFill="0" applyAlignment="0" applyProtection="0"/>
    <xf numFmtId="0" fontId="4" fillId="0" borderId="0">
      <alignment vertical="top"/>
    </xf>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21" fillId="0" borderId="158" applyNumberFormat="0" applyFill="0" applyAlignment="0" applyProtection="0"/>
    <xf numFmtId="0" fontId="21" fillId="0" borderId="158" applyNumberFormat="0" applyFill="0" applyAlignment="0" applyProtection="0"/>
    <xf numFmtId="0" fontId="4" fillId="0" borderId="0">
      <alignment vertical="top"/>
    </xf>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21" fillId="0" borderId="158" applyNumberFormat="0" applyFill="0" applyAlignment="0" applyProtection="0"/>
    <xf numFmtId="0" fontId="21" fillId="0" borderId="158" applyNumberFormat="0" applyFill="0" applyAlignment="0" applyProtection="0"/>
    <xf numFmtId="0" fontId="4" fillId="0" borderId="0">
      <alignment vertical="top"/>
    </xf>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21" fillId="0" borderId="158" applyNumberFormat="0" applyFill="0" applyAlignment="0" applyProtection="0"/>
    <xf numFmtId="0" fontId="21" fillId="0" borderId="158" applyNumberFormat="0" applyFill="0" applyAlignment="0" applyProtection="0"/>
    <xf numFmtId="0" fontId="4" fillId="0" borderId="0">
      <alignment vertical="top"/>
    </xf>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21" fillId="0" borderId="158" applyNumberFormat="0" applyFill="0" applyAlignment="0" applyProtection="0"/>
    <xf numFmtId="0" fontId="21" fillId="0" borderId="158" applyNumberFormat="0" applyFill="0" applyAlignment="0" applyProtection="0"/>
    <xf numFmtId="0" fontId="4" fillId="0" borderId="0">
      <alignment vertical="top"/>
    </xf>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21" fillId="0" borderId="158" applyNumberFormat="0" applyFill="0" applyAlignment="0" applyProtection="0"/>
    <xf numFmtId="0" fontId="21" fillId="0" borderId="158" applyNumberFormat="0" applyFill="0" applyAlignment="0" applyProtection="0"/>
    <xf numFmtId="0" fontId="4" fillId="0" borderId="0">
      <alignment vertical="top"/>
    </xf>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21" fillId="0" borderId="158" applyNumberFormat="0" applyFill="0" applyAlignment="0" applyProtection="0"/>
    <xf numFmtId="0" fontId="21" fillId="0" borderId="158" applyNumberFormat="0" applyFill="0" applyAlignment="0" applyProtection="0"/>
    <xf numFmtId="0" fontId="4" fillId="0" borderId="0">
      <alignment vertical="top"/>
    </xf>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21" fillId="0" borderId="158" applyNumberFormat="0" applyFill="0" applyAlignment="0" applyProtection="0"/>
    <xf numFmtId="0" fontId="4" fillId="0" borderId="0" applyNumberFormat="0" applyFill="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9" fillId="0" borderId="172" applyNumberFormat="0" applyFill="0" applyAlignment="0" applyProtection="0"/>
    <xf numFmtId="0" fontId="21" fillId="0" borderId="158" applyNumberFormat="0" applyFill="0" applyAlignment="0" applyProtection="0"/>
    <xf numFmtId="0" fontId="4" fillId="0" borderId="0">
      <alignment vertical="top"/>
    </xf>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21" fillId="0" borderId="158" applyNumberFormat="0" applyFill="0" applyAlignment="0" applyProtection="0"/>
    <xf numFmtId="0" fontId="21" fillId="0" borderId="158" applyNumberFormat="0" applyFill="0" applyAlignment="0" applyProtection="0"/>
    <xf numFmtId="0" fontId="4" fillId="0" borderId="0">
      <alignment vertical="top"/>
    </xf>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21" fillId="0" borderId="158" applyNumberFormat="0" applyFill="0" applyAlignment="0" applyProtection="0"/>
    <xf numFmtId="0" fontId="21" fillId="0" borderId="158" applyNumberFormat="0" applyFill="0" applyAlignment="0" applyProtection="0"/>
    <xf numFmtId="0" fontId="4" fillId="0" borderId="0">
      <alignment vertical="top"/>
    </xf>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21" fillId="0" borderId="158" applyNumberFormat="0" applyFill="0" applyAlignment="0" applyProtection="0"/>
    <xf numFmtId="0" fontId="21" fillId="0" borderId="158" applyNumberFormat="0" applyFill="0" applyAlignment="0" applyProtection="0"/>
    <xf numFmtId="0" fontId="4" fillId="0" borderId="0">
      <alignment vertical="top"/>
    </xf>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21" fillId="0" borderId="158" applyNumberFormat="0" applyFill="0" applyAlignment="0" applyProtection="0"/>
    <xf numFmtId="0" fontId="21" fillId="0" borderId="158" applyNumberFormat="0" applyFill="0" applyAlignment="0" applyProtection="0"/>
    <xf numFmtId="0" fontId="4" fillId="0" borderId="0">
      <alignment vertical="top"/>
    </xf>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21" fillId="0" borderId="158" applyNumberFormat="0" applyFill="0" applyAlignment="0" applyProtection="0"/>
    <xf numFmtId="0" fontId="21" fillId="0" borderId="158" applyNumberFormat="0" applyFill="0" applyAlignment="0" applyProtection="0"/>
    <xf numFmtId="0" fontId="4" fillId="0" borderId="0">
      <alignment vertical="top"/>
    </xf>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4" fillId="0" borderId="0">
      <alignment vertical="top"/>
    </xf>
    <xf numFmtId="0" fontId="57" fillId="0" borderId="158" applyNumberFormat="0" applyFill="0" applyAlignment="0" applyProtection="0"/>
    <xf numFmtId="0" fontId="21" fillId="0" borderId="158" applyNumberFormat="0" applyFill="0" applyAlignment="0" applyProtection="0"/>
    <xf numFmtId="0" fontId="59" fillId="0" borderId="172"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9" fillId="0" borderId="172" applyNumberFormat="0" applyFill="0" applyAlignment="0" applyProtection="0"/>
    <xf numFmtId="0" fontId="59" fillId="0" borderId="172"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9" fillId="0" borderId="172" applyNumberFormat="0" applyFill="0" applyAlignment="0" applyProtection="0"/>
    <xf numFmtId="0" fontId="59" fillId="0" borderId="172"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9" fillId="0" borderId="172" applyNumberFormat="0" applyFill="0" applyAlignment="0" applyProtection="0"/>
    <xf numFmtId="0" fontId="59" fillId="0" borderId="172"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9" fillId="0" borderId="172" applyNumberFormat="0" applyFill="0" applyAlignment="0" applyProtection="0"/>
    <xf numFmtId="0" fontId="59" fillId="0" borderId="172"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9" fillId="0" borderId="172" applyNumberFormat="0" applyFill="0" applyAlignment="0" applyProtection="0"/>
    <xf numFmtId="0" fontId="59" fillId="0" borderId="172"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9" fillId="0" borderId="172" applyNumberFormat="0" applyFill="0" applyAlignment="0" applyProtection="0"/>
    <xf numFmtId="0" fontId="59" fillId="0" borderId="172"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9" fillId="0" borderId="172" applyNumberFormat="0" applyFill="0" applyAlignment="0" applyProtection="0"/>
    <xf numFmtId="0" fontId="59" fillId="0" borderId="172"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9" fillId="0" borderId="172" applyNumberFormat="0" applyFill="0" applyAlignment="0" applyProtection="0"/>
    <xf numFmtId="0" fontId="59" fillId="0" borderId="172"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9" fillId="0" borderId="172" applyNumberFormat="0" applyFill="0" applyAlignment="0" applyProtection="0"/>
    <xf numFmtId="0" fontId="59" fillId="0" borderId="172"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9" fillId="0" borderId="172" applyNumberFormat="0" applyFill="0" applyAlignment="0" applyProtection="0"/>
    <xf numFmtId="0" fontId="59" fillId="0" borderId="172"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9" fillId="0" borderId="172" applyNumberFormat="0" applyFill="0" applyAlignment="0" applyProtection="0"/>
    <xf numFmtId="0" fontId="59" fillId="0" borderId="172"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9" fillId="0" borderId="172" applyNumberFormat="0" applyFill="0" applyAlignment="0" applyProtection="0"/>
    <xf numFmtId="0" fontId="59" fillId="0" borderId="172"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9" fillId="0" borderId="172" applyNumberFormat="0" applyFill="0" applyAlignment="0" applyProtection="0"/>
    <xf numFmtId="0" fontId="59" fillId="0" borderId="172"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9" fillId="0" borderId="172" applyNumberFormat="0" applyFill="0" applyAlignment="0" applyProtection="0"/>
    <xf numFmtId="0" fontId="59" fillId="0" borderId="172"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9" fillId="0" borderId="172" applyNumberFormat="0" applyFill="0" applyAlignment="0" applyProtection="0"/>
    <xf numFmtId="0" fontId="59" fillId="0" borderId="172"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9" fillId="0" borderId="172" applyNumberFormat="0" applyFill="0" applyAlignment="0" applyProtection="0"/>
    <xf numFmtId="0" fontId="59" fillId="0" borderId="172"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9" fillId="0" borderId="172" applyNumberFormat="0" applyFill="0" applyAlignment="0" applyProtection="0"/>
    <xf numFmtId="0" fontId="59" fillId="0" borderId="172"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9" fillId="0" borderId="172" applyNumberFormat="0" applyFill="0" applyAlignment="0" applyProtection="0"/>
    <xf numFmtId="0" fontId="59" fillId="0" borderId="172"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9" fillId="0" borderId="172" applyNumberFormat="0" applyFill="0" applyAlignment="0" applyProtection="0"/>
    <xf numFmtId="0" fontId="59" fillId="0" borderId="172"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9" fillId="0" borderId="172" applyNumberFormat="0" applyFill="0" applyAlignment="0" applyProtection="0"/>
    <xf numFmtId="0" fontId="59" fillId="0" borderId="172"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9" fillId="0" borderId="172" applyNumberFormat="0" applyFill="0" applyAlignment="0" applyProtection="0"/>
    <xf numFmtId="0" fontId="59" fillId="0" borderId="172"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9" fillId="0" borderId="172" applyNumberFormat="0" applyFill="0" applyAlignment="0" applyProtection="0"/>
    <xf numFmtId="0" fontId="59" fillId="0" borderId="172"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9" fillId="0" borderId="172" applyNumberFormat="0" applyFill="0" applyAlignment="0" applyProtection="0"/>
    <xf numFmtId="0" fontId="58"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8" fillId="0" borderId="0" applyNumberFormat="0" applyFill="0" applyBorder="0" applyAlignment="0" applyProtection="0"/>
    <xf numFmtId="0" fontId="14" fillId="0" borderId="173"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173" applyNumberFormat="0" applyFill="0" applyAlignment="0" applyProtection="0"/>
    <xf numFmtId="0" fontId="14" fillId="0" borderId="173"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173" applyNumberFormat="0" applyFill="0" applyAlignment="0" applyProtection="0"/>
    <xf numFmtId="0" fontId="14" fillId="0" borderId="173"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173" applyNumberFormat="0" applyFill="0" applyAlignment="0" applyProtection="0"/>
    <xf numFmtId="0" fontId="14" fillId="0" borderId="173"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173" applyNumberFormat="0" applyFill="0" applyAlignment="0" applyProtection="0"/>
    <xf numFmtId="0" fontId="14" fillId="0" borderId="173"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173" applyNumberFormat="0" applyFill="0" applyAlignment="0" applyProtection="0"/>
    <xf numFmtId="0" fontId="14" fillId="0" borderId="173"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173" applyNumberFormat="0" applyFill="0" applyAlignment="0" applyProtection="0"/>
    <xf numFmtId="0" fontId="14" fillId="0" borderId="173"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173" applyNumberFormat="0" applyFill="0" applyAlignment="0" applyProtection="0"/>
    <xf numFmtId="0" fontId="14" fillId="0" borderId="173"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173" applyNumberFormat="0" applyFill="0" applyAlignment="0" applyProtection="0"/>
    <xf numFmtId="0" fontId="14" fillId="0" borderId="173"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173" applyNumberFormat="0" applyFill="0" applyAlignment="0" applyProtection="0"/>
    <xf numFmtId="0" fontId="14" fillId="0" borderId="173"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173" applyNumberFormat="0" applyFill="0" applyAlignment="0" applyProtection="0"/>
    <xf numFmtId="0" fontId="14" fillId="0" borderId="173" applyNumberFormat="0" applyFill="0" applyAlignment="0" applyProtection="0"/>
    <xf numFmtId="0" fontId="9" fillId="0" borderId="159" applyNumberFormat="0" applyFill="0" applyAlignment="0" applyProtection="0"/>
    <xf numFmtId="0" fontId="4" fillId="0" borderId="0">
      <alignment vertical="top"/>
    </xf>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9" fillId="0" borderId="159" applyNumberFormat="0" applyFill="0" applyAlignment="0" applyProtection="0"/>
    <xf numFmtId="0" fontId="9" fillId="0" borderId="159" applyNumberFormat="0" applyFill="0" applyAlignment="0" applyProtection="0"/>
    <xf numFmtId="0" fontId="4" fillId="0" borderId="0">
      <alignment vertical="top"/>
    </xf>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9" fillId="0" borderId="159" applyNumberFormat="0" applyFill="0" applyAlignment="0" applyProtection="0"/>
    <xf numFmtId="0" fontId="9" fillId="0" borderId="159" applyNumberFormat="0" applyFill="0" applyAlignment="0" applyProtection="0"/>
    <xf numFmtId="0" fontId="4" fillId="0" borderId="0">
      <alignment vertical="top"/>
    </xf>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9" fillId="0" borderId="159" applyNumberFormat="0" applyFill="0" applyAlignment="0" applyProtection="0"/>
    <xf numFmtId="0" fontId="9" fillId="0" borderId="159" applyNumberFormat="0" applyFill="0" applyAlignment="0" applyProtection="0"/>
    <xf numFmtId="0" fontId="4" fillId="0" borderId="0">
      <alignment vertical="top"/>
    </xf>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9" fillId="0" borderId="159" applyNumberFormat="0" applyFill="0" applyAlignment="0" applyProtection="0"/>
    <xf numFmtId="0" fontId="9" fillId="0" borderId="159" applyNumberFormat="0" applyFill="0" applyAlignment="0" applyProtection="0"/>
    <xf numFmtId="0" fontId="4" fillId="0" borderId="0">
      <alignment vertical="top"/>
    </xf>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9" fillId="0" borderId="159" applyNumberFormat="0" applyFill="0" applyAlignment="0" applyProtection="0"/>
    <xf numFmtId="0" fontId="9" fillId="0" borderId="159" applyNumberFormat="0" applyFill="0" applyAlignment="0" applyProtection="0"/>
    <xf numFmtId="0" fontId="4" fillId="0" borderId="0">
      <alignment vertical="top"/>
    </xf>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9" fillId="0" borderId="159" applyNumberFormat="0" applyFill="0" applyAlignment="0" applyProtection="0"/>
    <xf numFmtId="0" fontId="9" fillId="0" borderId="159" applyNumberFormat="0" applyFill="0" applyAlignment="0" applyProtection="0"/>
    <xf numFmtId="0" fontId="4" fillId="0" borderId="0">
      <alignment vertical="top"/>
    </xf>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9" fillId="0" borderId="159" applyNumberFormat="0" applyFill="0" applyAlignment="0" applyProtection="0"/>
    <xf numFmtId="0" fontId="9" fillId="0" borderId="159" applyNumberFormat="0" applyFill="0" applyAlignment="0" applyProtection="0"/>
    <xf numFmtId="0" fontId="4" fillId="0" borderId="0">
      <alignment vertical="top"/>
    </xf>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9" fillId="0" borderId="159" applyNumberFormat="0" applyFill="0" applyAlignment="0" applyProtection="0"/>
    <xf numFmtId="0" fontId="9" fillId="0" borderId="159" applyNumberFormat="0" applyFill="0" applyAlignment="0" applyProtection="0"/>
    <xf numFmtId="0" fontId="4" fillId="0" borderId="0">
      <alignment vertical="top"/>
    </xf>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9" fillId="0" borderId="159" applyNumberFormat="0" applyFill="0" applyAlignment="0" applyProtection="0"/>
    <xf numFmtId="0" fontId="9" fillId="0" borderId="159" applyNumberFormat="0" applyFill="0" applyAlignment="0" applyProtection="0"/>
    <xf numFmtId="0" fontId="4" fillId="0" borderId="0">
      <alignment vertical="top"/>
    </xf>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9" fillId="0" borderId="159" applyNumberFormat="0" applyFill="0" applyAlignment="0" applyProtection="0"/>
    <xf numFmtId="0" fontId="9" fillId="0" borderId="159" applyNumberFormat="0" applyFill="0" applyAlignment="0" applyProtection="0"/>
    <xf numFmtId="0" fontId="4" fillId="0" borderId="0">
      <alignment vertical="top"/>
    </xf>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9" fillId="0" borderId="159" applyNumberFormat="0" applyFill="0" applyAlignment="0" applyProtection="0"/>
    <xf numFmtId="0" fontId="9" fillId="0" borderId="159" applyNumberFormat="0" applyFill="0" applyAlignment="0" applyProtection="0"/>
    <xf numFmtId="0" fontId="4" fillId="0" borderId="0">
      <alignment vertical="top"/>
    </xf>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9" fillId="0" borderId="159" applyNumberFormat="0" applyFill="0" applyAlignment="0" applyProtection="0"/>
    <xf numFmtId="0" fontId="9" fillId="0" borderId="159" applyNumberFormat="0" applyFill="0" applyAlignment="0" applyProtection="0"/>
    <xf numFmtId="0" fontId="4" fillId="0" borderId="0">
      <alignment vertical="top"/>
    </xf>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9" fillId="0" borderId="159" applyNumberFormat="0" applyFill="0" applyAlignment="0" applyProtection="0"/>
    <xf numFmtId="0" fontId="9" fillId="0" borderId="159" applyNumberFormat="0" applyFill="0" applyAlignment="0" applyProtection="0"/>
    <xf numFmtId="0" fontId="4" fillId="0" borderId="0">
      <alignment vertical="top"/>
    </xf>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9" fillId="0" borderId="159" applyNumberFormat="0" applyFill="0" applyAlignment="0" applyProtection="0"/>
    <xf numFmtId="0" fontId="9" fillId="0" borderId="159" applyNumberFormat="0" applyFill="0" applyAlignment="0" applyProtection="0"/>
    <xf numFmtId="0" fontId="4" fillId="0" borderId="0">
      <alignment vertical="top"/>
    </xf>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9" fillId="0" borderId="159" applyNumberFormat="0" applyFill="0" applyAlignment="0" applyProtection="0"/>
    <xf numFmtId="0" fontId="9" fillId="0" borderId="159" applyNumberFormat="0" applyFill="0" applyAlignment="0" applyProtection="0"/>
    <xf numFmtId="0" fontId="4" fillId="0" borderId="0">
      <alignment vertical="top"/>
    </xf>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9" fillId="0" borderId="159" applyNumberFormat="0" applyFill="0" applyAlignment="0" applyProtection="0"/>
    <xf numFmtId="0" fontId="9" fillId="0" borderId="159" applyNumberFormat="0" applyFill="0" applyAlignment="0" applyProtection="0"/>
    <xf numFmtId="0" fontId="4" fillId="0" borderId="0">
      <alignment vertical="top"/>
    </xf>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9" fillId="0" borderId="159" applyNumberFormat="0" applyFill="0" applyAlignment="0" applyProtection="0"/>
    <xf numFmtId="0" fontId="9" fillId="0" borderId="159" applyNumberFormat="0" applyFill="0" applyAlignment="0" applyProtection="0"/>
    <xf numFmtId="0" fontId="4" fillId="0" borderId="0">
      <alignment vertical="top"/>
    </xf>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9" fillId="0" borderId="159" applyNumberFormat="0" applyFill="0" applyAlignment="0" applyProtection="0"/>
    <xf numFmtId="0" fontId="9" fillId="0" borderId="159" applyNumberFormat="0" applyFill="0" applyAlignment="0" applyProtection="0"/>
    <xf numFmtId="0" fontId="4" fillId="0" borderId="0">
      <alignment vertical="top"/>
    </xf>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9" fillId="0" borderId="159" applyNumberFormat="0" applyFill="0" applyAlignment="0" applyProtection="0"/>
    <xf numFmtId="0" fontId="9" fillId="0" borderId="159" applyNumberFormat="0" applyFill="0" applyAlignment="0" applyProtection="0"/>
    <xf numFmtId="0" fontId="4" fillId="0" borderId="0">
      <alignment vertical="top"/>
    </xf>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9" fillId="0" borderId="159" applyNumberFormat="0" applyFill="0" applyAlignment="0" applyProtection="0"/>
    <xf numFmtId="0" fontId="9" fillId="0" borderId="159" applyNumberFormat="0" applyFill="0" applyAlignment="0" applyProtection="0"/>
    <xf numFmtId="0" fontId="4" fillId="0" borderId="0">
      <alignment vertical="top"/>
    </xf>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9" fillId="0" borderId="159" applyNumberFormat="0" applyFill="0" applyAlignment="0" applyProtection="0"/>
    <xf numFmtId="0" fontId="9" fillId="0" borderId="159" applyNumberFormat="0" applyFill="0" applyAlignment="0" applyProtection="0"/>
    <xf numFmtId="0" fontId="4" fillId="0" borderId="0">
      <alignment vertical="top"/>
    </xf>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9" fillId="0" borderId="159" applyNumberFormat="0" applyFill="0" applyAlignment="0" applyProtection="0"/>
    <xf numFmtId="0" fontId="9" fillId="0" borderId="159" applyNumberFormat="0" applyFill="0" applyAlignment="0" applyProtection="0"/>
    <xf numFmtId="0" fontId="4" fillId="0" borderId="0">
      <alignment vertical="top"/>
    </xf>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9" fillId="0" borderId="159" applyNumberFormat="0" applyFill="0" applyAlignment="0" applyProtection="0"/>
    <xf numFmtId="0" fontId="9" fillId="0" borderId="159" applyNumberFormat="0" applyFill="0" applyAlignment="0" applyProtection="0"/>
    <xf numFmtId="0" fontId="4" fillId="0" borderId="0">
      <alignment vertical="top"/>
    </xf>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9" fillId="0" borderId="159" applyNumberFormat="0" applyFill="0" applyAlignment="0" applyProtection="0"/>
    <xf numFmtId="0" fontId="9" fillId="0" borderId="159" applyNumberFormat="0" applyFill="0" applyAlignment="0" applyProtection="0"/>
    <xf numFmtId="0" fontId="4" fillId="0" borderId="0">
      <alignment vertical="top"/>
    </xf>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9" fillId="0" borderId="159" applyNumberFormat="0" applyFill="0" applyAlignment="0" applyProtection="0"/>
    <xf numFmtId="0" fontId="9" fillId="0" borderId="159" applyNumberFormat="0" applyFill="0" applyAlignment="0" applyProtection="0"/>
    <xf numFmtId="0" fontId="4" fillId="0" borderId="0">
      <alignment vertical="top"/>
    </xf>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9" fillId="0" borderId="159" applyNumberFormat="0" applyFill="0" applyAlignment="0" applyProtection="0"/>
    <xf numFmtId="0" fontId="4" fillId="0" borderId="0" applyNumberFormat="0" applyFill="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173" applyNumberFormat="0" applyFill="0" applyAlignment="0" applyProtection="0"/>
    <xf numFmtId="0" fontId="9" fillId="0" borderId="159" applyNumberFormat="0" applyFill="0" applyAlignment="0" applyProtection="0"/>
    <xf numFmtId="0" fontId="4" fillId="0" borderId="0">
      <alignment vertical="top"/>
    </xf>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9" fillId="0" borderId="159" applyNumberFormat="0" applyFill="0" applyAlignment="0" applyProtection="0"/>
    <xf numFmtId="0" fontId="9" fillId="0" borderId="159" applyNumberFormat="0" applyFill="0" applyAlignment="0" applyProtection="0"/>
    <xf numFmtId="0" fontId="4" fillId="0" borderId="0">
      <alignment vertical="top"/>
    </xf>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9" fillId="0" borderId="159" applyNumberFormat="0" applyFill="0" applyAlignment="0" applyProtection="0"/>
    <xf numFmtId="0" fontId="9" fillId="0" borderId="159" applyNumberFormat="0" applyFill="0" applyAlignment="0" applyProtection="0"/>
    <xf numFmtId="0" fontId="4" fillId="0" borderId="0">
      <alignment vertical="top"/>
    </xf>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9" fillId="0" borderId="159" applyNumberFormat="0" applyFill="0" applyAlignment="0" applyProtection="0"/>
    <xf numFmtId="0" fontId="9" fillId="0" borderId="159" applyNumberFormat="0" applyFill="0" applyAlignment="0" applyProtection="0"/>
    <xf numFmtId="0" fontId="4" fillId="0" borderId="0">
      <alignment vertical="top"/>
    </xf>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9" fillId="0" borderId="159" applyNumberFormat="0" applyFill="0" applyAlignment="0" applyProtection="0"/>
    <xf numFmtId="0" fontId="9" fillId="0" borderId="159" applyNumberFormat="0" applyFill="0" applyAlignment="0" applyProtection="0"/>
    <xf numFmtId="0" fontId="4" fillId="0" borderId="0">
      <alignment vertical="top"/>
    </xf>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9" fillId="0" borderId="159" applyNumberFormat="0" applyFill="0" applyAlignment="0" applyProtection="0"/>
    <xf numFmtId="0" fontId="9" fillId="0" borderId="159" applyNumberFormat="0" applyFill="0" applyAlignment="0" applyProtection="0"/>
    <xf numFmtId="0" fontId="4" fillId="0" borderId="0">
      <alignment vertical="top"/>
    </xf>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4" fillId="0" borderId="0">
      <alignment vertical="top"/>
    </xf>
    <xf numFmtId="0" fontId="57" fillId="0" borderId="159" applyNumberFormat="0" applyFill="0" applyAlignment="0" applyProtection="0"/>
    <xf numFmtId="0" fontId="9" fillId="0" borderId="159" applyNumberFormat="0" applyFill="0" applyAlignment="0" applyProtection="0"/>
    <xf numFmtId="0" fontId="14" fillId="0" borderId="173"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173" applyNumberFormat="0" applyFill="0" applyAlignment="0" applyProtection="0"/>
    <xf numFmtId="0" fontId="14" fillId="0" borderId="173"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173" applyNumberFormat="0" applyFill="0" applyAlignment="0" applyProtection="0"/>
    <xf numFmtId="0" fontId="14" fillId="0" borderId="173"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173" applyNumberFormat="0" applyFill="0" applyAlignment="0" applyProtection="0"/>
    <xf numFmtId="0" fontId="14" fillId="0" borderId="173"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173" applyNumberFormat="0" applyFill="0" applyAlignment="0" applyProtection="0"/>
    <xf numFmtId="0" fontId="14" fillId="0" borderId="173"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173" applyNumberFormat="0" applyFill="0" applyAlignment="0" applyProtection="0"/>
    <xf numFmtId="0" fontId="14" fillId="0" borderId="173"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173" applyNumberFormat="0" applyFill="0" applyAlignment="0" applyProtection="0"/>
    <xf numFmtId="0" fontId="14" fillId="0" borderId="173"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173" applyNumberFormat="0" applyFill="0" applyAlignment="0" applyProtection="0"/>
    <xf numFmtId="0" fontId="14" fillId="0" borderId="173"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173" applyNumberFormat="0" applyFill="0" applyAlignment="0" applyProtection="0"/>
    <xf numFmtId="0" fontId="14" fillId="0" borderId="173"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173" applyNumberFormat="0" applyFill="0" applyAlignment="0" applyProtection="0"/>
    <xf numFmtId="0" fontId="14" fillId="0" borderId="173"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173" applyNumberFormat="0" applyFill="0" applyAlignment="0" applyProtection="0"/>
    <xf numFmtId="0" fontId="14" fillId="0" borderId="173"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173" applyNumberFormat="0" applyFill="0" applyAlignment="0" applyProtection="0"/>
    <xf numFmtId="0" fontId="14" fillId="0" borderId="173"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173" applyNumberFormat="0" applyFill="0" applyAlignment="0" applyProtection="0"/>
    <xf numFmtId="0" fontId="14" fillId="0" borderId="173"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173" applyNumberFormat="0" applyFill="0" applyAlignment="0" applyProtection="0"/>
    <xf numFmtId="0" fontId="14" fillId="0" borderId="173"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173" applyNumberFormat="0" applyFill="0" applyAlignment="0" applyProtection="0"/>
    <xf numFmtId="0" fontId="14" fillId="0" borderId="173"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173" applyNumberFormat="0" applyFill="0" applyAlignment="0" applyProtection="0"/>
    <xf numFmtId="0" fontId="14" fillId="0" borderId="173"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173" applyNumberFormat="0" applyFill="0" applyAlignment="0" applyProtection="0"/>
    <xf numFmtId="0" fontId="14" fillId="0" borderId="173"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173" applyNumberFormat="0" applyFill="0" applyAlignment="0" applyProtection="0"/>
    <xf numFmtId="0" fontId="14" fillId="0" borderId="173"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173" applyNumberFormat="0" applyFill="0" applyAlignment="0" applyProtection="0"/>
    <xf numFmtId="0" fontId="14" fillId="0" borderId="173"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173" applyNumberFormat="0" applyFill="0" applyAlignment="0" applyProtection="0"/>
    <xf numFmtId="0" fontId="14" fillId="0" borderId="173"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173" applyNumberFormat="0" applyFill="0" applyAlignment="0" applyProtection="0"/>
    <xf numFmtId="0" fontId="14" fillId="0" borderId="173"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173" applyNumberFormat="0" applyFill="0" applyAlignment="0" applyProtection="0"/>
    <xf numFmtId="0" fontId="14" fillId="0" borderId="173"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173" applyNumberFormat="0" applyFill="0" applyAlignment="0" applyProtection="0"/>
    <xf numFmtId="0" fontId="14" fillId="0" borderId="173"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173" applyNumberFormat="0" applyFill="0" applyAlignment="0" applyProtection="0"/>
    <xf numFmtId="0" fontId="58"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8" fillId="0" borderId="0" applyNumberFormat="0" applyFill="0" applyBorder="0" applyAlignment="0" applyProtection="0"/>
    <xf numFmtId="0" fontId="1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9" fillId="0" borderId="0" applyNumberFormat="0" applyFill="0" applyBorder="0" applyAlignment="0" applyProtection="0"/>
    <xf numFmtId="0" fontId="4" fillId="0" borderId="0">
      <alignment vertical="top"/>
    </xf>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 fillId="0" borderId="0">
      <alignment vertical="top"/>
    </xf>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 fillId="0" borderId="0">
      <alignment vertical="top"/>
    </xf>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 fillId="0" borderId="0">
      <alignment vertical="top"/>
    </xf>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 fillId="0" borderId="0">
      <alignment vertical="top"/>
    </xf>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 fillId="0" borderId="0">
      <alignment vertical="top"/>
    </xf>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 fillId="0" borderId="0">
      <alignment vertical="top"/>
    </xf>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 fillId="0" borderId="0">
      <alignment vertical="top"/>
    </xf>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 fillId="0" borderId="0">
      <alignment vertical="top"/>
    </xf>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 fillId="0" borderId="0">
      <alignment vertical="top"/>
    </xf>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 fillId="0" borderId="0">
      <alignment vertical="top"/>
    </xf>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 fillId="0" borderId="0">
      <alignment vertical="top"/>
    </xf>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 fillId="0" borderId="0">
      <alignment vertical="top"/>
    </xf>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 fillId="0" borderId="0">
      <alignment vertical="top"/>
    </xf>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 fillId="0" borderId="0">
      <alignment vertical="top"/>
    </xf>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 fillId="0" borderId="0">
      <alignment vertical="top"/>
    </xf>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 fillId="0" borderId="0">
      <alignment vertical="top"/>
    </xf>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 fillId="0" borderId="0">
      <alignment vertical="top"/>
    </xf>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 fillId="0" borderId="0">
      <alignment vertical="top"/>
    </xf>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 fillId="0" borderId="0">
      <alignment vertical="top"/>
    </xf>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 fillId="0" borderId="0">
      <alignment vertical="top"/>
    </xf>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 fillId="0" borderId="0">
      <alignment vertical="top"/>
    </xf>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 fillId="0" borderId="0">
      <alignment vertical="top"/>
    </xf>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 fillId="0" borderId="0">
      <alignment vertical="top"/>
    </xf>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 fillId="0" borderId="0">
      <alignment vertical="top"/>
    </xf>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 fillId="0" borderId="0">
      <alignment vertical="top"/>
    </xf>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9" fillId="0" borderId="0" applyNumberFormat="0" applyFill="0" applyBorder="0" applyAlignment="0" applyProtection="0"/>
    <xf numFmtId="0" fontId="4" fillId="0" borderId="0" applyNumberForma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0" applyNumberFormat="0" applyFill="0" applyBorder="0" applyAlignment="0" applyProtection="0"/>
    <xf numFmtId="0" fontId="9" fillId="0" borderId="0" applyNumberFormat="0" applyFill="0" applyBorder="0" applyAlignment="0" applyProtection="0"/>
    <xf numFmtId="0" fontId="4" fillId="0" borderId="0">
      <alignment vertical="top"/>
    </xf>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 fillId="0" borderId="0">
      <alignment vertical="top"/>
    </xf>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 fillId="0" borderId="0">
      <alignment vertical="top"/>
    </xf>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 fillId="0" borderId="0">
      <alignment vertical="top"/>
    </xf>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 fillId="0" borderId="0">
      <alignment vertical="top"/>
    </xf>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 fillId="0" borderId="0">
      <alignment vertical="top"/>
    </xf>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4" fillId="0" borderId="0">
      <alignment vertical="top"/>
    </xf>
    <xf numFmtId="0" fontId="57" fillId="0" borderId="0" applyNumberFormat="0" applyFill="0" applyBorder="0" applyAlignment="0" applyProtection="0"/>
    <xf numFmtId="0" fontId="9" fillId="0" borderId="0" applyNumberFormat="0" applyFill="0" applyBorder="0" applyAlignment="0" applyProtection="0"/>
    <xf numFmtId="0" fontId="1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4" fillId="0" borderId="0" applyNumberFormat="0" applyFill="0" applyBorder="0" applyAlignment="0" applyProtection="0"/>
    <xf numFmtId="0" fontId="58" fillId="0" borderId="0" applyNumberFormat="0" applyFill="0" applyBorder="0" applyAlignment="0" applyProtection="0"/>
    <xf numFmtId="0" fontId="31" fillId="0" borderId="0" applyNumberFormat="0" applyFill="0" applyBorder="0" applyAlignment="0" applyProtection="0"/>
    <xf numFmtId="0" fontId="4" fillId="0" borderId="0">
      <alignment vertical="top"/>
    </xf>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 fillId="0" borderId="0">
      <alignment vertical="top"/>
    </xf>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 fillId="0" borderId="0">
      <alignment vertical="top"/>
    </xf>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 fillId="0" borderId="0">
      <alignment vertical="top"/>
    </xf>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 fillId="0" borderId="0">
      <alignment vertical="top"/>
    </xf>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 fillId="0" borderId="0">
      <alignment vertical="top"/>
    </xf>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 fillId="0" borderId="0">
      <alignment vertical="top"/>
    </xf>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 fillId="0" borderId="0">
      <alignment vertical="top"/>
    </xf>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 fillId="0" borderId="0">
      <alignment vertical="top"/>
    </xf>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 fillId="0" borderId="0">
      <alignment vertical="top"/>
    </xf>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 fillId="0" borderId="0">
      <alignment vertical="top"/>
    </xf>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 fillId="0" borderId="0">
      <alignment vertical="top"/>
    </xf>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 fillId="0" borderId="0">
      <alignment vertical="top"/>
    </xf>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 fillId="0" borderId="0">
      <alignment vertical="top"/>
    </xf>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 fillId="0" borderId="0">
      <alignment vertical="top"/>
    </xf>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 fillId="0" borderId="0">
      <alignment vertical="top"/>
    </xf>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 fillId="0" borderId="0">
      <alignment vertical="top"/>
    </xf>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 fillId="0" borderId="0">
      <alignment vertical="top"/>
    </xf>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 fillId="0" borderId="0">
      <alignment vertical="top"/>
    </xf>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 fillId="0" borderId="0">
      <alignment vertical="top"/>
    </xf>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 fillId="0" borderId="0">
      <alignment vertical="top"/>
    </xf>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 fillId="0" borderId="0">
      <alignment vertical="top"/>
    </xf>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 fillId="0" borderId="0">
      <alignment vertical="top"/>
    </xf>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 fillId="0" borderId="0">
      <alignment vertical="top"/>
    </xf>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 fillId="0" borderId="0">
      <alignment vertical="top"/>
    </xf>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 fillId="0" borderId="0">
      <alignment vertical="top"/>
    </xf>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31" fillId="0" borderId="0" applyNumberFormat="0" applyFill="0" applyBorder="0" applyAlignment="0" applyProtection="0"/>
    <xf numFmtId="0" fontId="4" fillId="0" borderId="0" applyNumberForma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8" fillId="0" borderId="0" applyNumberFormat="0" applyFill="0" applyBorder="0" applyAlignment="0" applyProtection="0"/>
    <xf numFmtId="0" fontId="31" fillId="0" borderId="0" applyNumberFormat="0" applyFill="0" applyBorder="0" applyAlignment="0" applyProtection="0"/>
    <xf numFmtId="0" fontId="4" fillId="0" borderId="0">
      <alignment vertical="top"/>
    </xf>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 fillId="0" borderId="0">
      <alignment vertical="top"/>
    </xf>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 fillId="0" borderId="0">
      <alignment vertical="top"/>
    </xf>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 fillId="0" borderId="0">
      <alignment vertical="top"/>
    </xf>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 fillId="0" borderId="0">
      <alignment vertical="top"/>
    </xf>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 fillId="0" borderId="0">
      <alignment vertical="top"/>
    </xf>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4" fillId="0" borderId="0">
      <alignment vertical="top"/>
    </xf>
    <xf numFmtId="0" fontId="60" fillId="0" borderId="0" applyNumberFormat="0" applyFill="0" applyBorder="0" applyAlignment="0" applyProtection="0"/>
    <xf numFmtId="0" fontId="31" fillId="0" borderId="0" applyNumberFormat="0" applyFill="0" applyBorder="0" applyAlignment="0" applyProtection="0"/>
    <xf numFmtId="0" fontId="58"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58" fillId="0" borderId="0" applyNumberFormat="0" applyFill="0" applyBorder="0" applyAlignment="0" applyProtection="0"/>
    <xf numFmtId="195" fontId="4" fillId="0" borderId="0">
      <protection locked="0"/>
    </xf>
    <xf numFmtId="195" fontId="4" fillId="0" borderId="0">
      <protection locked="0"/>
    </xf>
    <xf numFmtId="0" fontId="61" fillId="0" borderId="174"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61" fillId="0" borderId="174" applyNumberFormat="0" applyFill="0" applyAlignment="0" applyProtection="0"/>
    <xf numFmtId="0" fontId="61" fillId="0" borderId="174"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61" fillId="0" borderId="174" applyNumberFormat="0" applyFill="0" applyAlignment="0" applyProtection="0"/>
    <xf numFmtId="0" fontId="61" fillId="0" borderId="174"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61" fillId="0" borderId="174" applyNumberFormat="0" applyFill="0" applyAlignment="0" applyProtection="0"/>
    <xf numFmtId="0" fontId="61" fillId="0" borderId="174"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61" fillId="0" borderId="174" applyNumberFormat="0" applyFill="0" applyAlignment="0" applyProtection="0"/>
    <xf numFmtId="0" fontId="61" fillId="0" borderId="174"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61" fillId="0" borderId="174" applyNumberFormat="0" applyFill="0" applyAlignment="0" applyProtection="0"/>
    <xf numFmtId="0" fontId="61" fillId="0" borderId="174"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61" fillId="0" borderId="174" applyNumberFormat="0" applyFill="0" applyAlignment="0" applyProtection="0"/>
    <xf numFmtId="0" fontId="61" fillId="0" borderId="174"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61" fillId="0" borderId="174" applyNumberFormat="0" applyFill="0" applyAlignment="0" applyProtection="0"/>
    <xf numFmtId="0" fontId="61" fillId="0" borderId="174"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61" fillId="0" borderId="174" applyNumberFormat="0" applyFill="0" applyAlignment="0" applyProtection="0"/>
    <xf numFmtId="0" fontId="61" fillId="0" borderId="174"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61" fillId="0" borderId="174" applyNumberFormat="0" applyFill="0" applyAlignment="0" applyProtection="0"/>
    <xf numFmtId="0" fontId="61" fillId="0" borderId="174"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61" fillId="0" borderId="174" applyNumberFormat="0" applyFill="0" applyAlignment="0" applyProtection="0"/>
    <xf numFmtId="0" fontId="61" fillId="0" borderId="174" applyNumberFormat="0" applyFill="0" applyAlignment="0" applyProtection="0"/>
    <xf numFmtId="0" fontId="5" fillId="0" borderId="165" applyNumberFormat="0" applyFill="0" applyAlignment="0" applyProtection="0"/>
    <xf numFmtId="0" fontId="4" fillId="0" borderId="0">
      <alignment vertical="top"/>
    </xf>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5" fillId="0" borderId="165" applyNumberFormat="0" applyFill="0" applyAlignment="0" applyProtection="0"/>
    <xf numFmtId="0" fontId="5" fillId="0" borderId="165" applyNumberFormat="0" applyFill="0" applyAlignment="0" applyProtection="0"/>
    <xf numFmtId="0" fontId="4" fillId="0" borderId="0">
      <alignment vertical="top"/>
    </xf>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5" fillId="0" borderId="165" applyNumberFormat="0" applyFill="0" applyAlignment="0" applyProtection="0"/>
    <xf numFmtId="0" fontId="5" fillId="0" borderId="165" applyNumberFormat="0" applyFill="0" applyAlignment="0" applyProtection="0"/>
    <xf numFmtId="0" fontId="4" fillId="0" borderId="0">
      <alignment vertical="top"/>
    </xf>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5" fillId="0" borderId="165" applyNumberFormat="0" applyFill="0" applyAlignment="0" applyProtection="0"/>
    <xf numFmtId="0" fontId="5" fillId="0" borderId="165" applyNumberFormat="0" applyFill="0" applyAlignment="0" applyProtection="0"/>
    <xf numFmtId="0" fontId="4" fillId="0" borderId="0">
      <alignment vertical="top"/>
    </xf>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5" fillId="0" borderId="165" applyNumberFormat="0" applyFill="0" applyAlignment="0" applyProtection="0"/>
    <xf numFmtId="0" fontId="5" fillId="0" borderId="165" applyNumberFormat="0" applyFill="0" applyAlignment="0" applyProtection="0"/>
    <xf numFmtId="0" fontId="4" fillId="0" borderId="0">
      <alignment vertical="top"/>
    </xf>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5" fillId="0" borderId="165" applyNumberFormat="0" applyFill="0" applyAlignment="0" applyProtection="0"/>
    <xf numFmtId="0" fontId="5" fillId="0" borderId="165" applyNumberFormat="0" applyFill="0" applyAlignment="0" applyProtection="0"/>
    <xf numFmtId="0" fontId="4" fillId="0" borderId="0">
      <alignment vertical="top"/>
    </xf>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5" fillId="0" borderId="165" applyNumberFormat="0" applyFill="0" applyAlignment="0" applyProtection="0"/>
    <xf numFmtId="0" fontId="5" fillId="0" borderId="165" applyNumberFormat="0" applyFill="0" applyAlignment="0" applyProtection="0"/>
    <xf numFmtId="0" fontId="4" fillId="0" borderId="0">
      <alignment vertical="top"/>
    </xf>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5" fillId="0" borderId="165" applyNumberFormat="0" applyFill="0" applyAlignment="0" applyProtection="0"/>
    <xf numFmtId="0" fontId="5" fillId="0" borderId="165" applyNumberFormat="0" applyFill="0" applyAlignment="0" applyProtection="0"/>
    <xf numFmtId="0" fontId="4" fillId="0" borderId="0">
      <alignment vertical="top"/>
    </xf>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5" fillId="0" borderId="165" applyNumberFormat="0" applyFill="0" applyAlignment="0" applyProtection="0"/>
    <xf numFmtId="0" fontId="5" fillId="0" borderId="165" applyNumberFormat="0" applyFill="0" applyAlignment="0" applyProtection="0"/>
    <xf numFmtId="0" fontId="4" fillId="0" borderId="0">
      <alignment vertical="top"/>
    </xf>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5" fillId="0" borderId="165" applyNumberFormat="0" applyFill="0" applyAlignment="0" applyProtection="0"/>
    <xf numFmtId="0" fontId="5" fillId="0" borderId="165" applyNumberFormat="0" applyFill="0" applyAlignment="0" applyProtection="0"/>
    <xf numFmtId="0" fontId="4" fillId="0" borderId="0">
      <alignment vertical="top"/>
    </xf>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5" fillId="0" borderId="165" applyNumberFormat="0" applyFill="0" applyAlignment="0" applyProtection="0"/>
    <xf numFmtId="0" fontId="5" fillId="0" borderId="165" applyNumberFormat="0" applyFill="0" applyAlignment="0" applyProtection="0"/>
    <xf numFmtId="0" fontId="4" fillId="0" borderId="0">
      <alignment vertical="top"/>
    </xf>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5" fillId="0" borderId="165" applyNumberFormat="0" applyFill="0" applyAlignment="0" applyProtection="0"/>
    <xf numFmtId="0" fontId="5" fillId="0" borderId="165" applyNumberFormat="0" applyFill="0" applyAlignment="0" applyProtection="0"/>
    <xf numFmtId="0" fontId="4" fillId="0" borderId="0">
      <alignment vertical="top"/>
    </xf>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5" fillId="0" borderId="165" applyNumberFormat="0" applyFill="0" applyAlignment="0" applyProtection="0"/>
    <xf numFmtId="0" fontId="5" fillId="0" borderId="165" applyNumberFormat="0" applyFill="0" applyAlignment="0" applyProtection="0"/>
    <xf numFmtId="0" fontId="4" fillId="0" borderId="0">
      <alignment vertical="top"/>
    </xf>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5" fillId="0" borderId="165" applyNumberFormat="0" applyFill="0" applyAlignment="0" applyProtection="0"/>
    <xf numFmtId="0" fontId="5" fillId="0" borderId="165" applyNumberFormat="0" applyFill="0" applyAlignment="0" applyProtection="0"/>
    <xf numFmtId="0" fontId="4" fillId="0" borderId="0">
      <alignment vertical="top"/>
    </xf>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5" fillId="0" borderId="165" applyNumberFormat="0" applyFill="0" applyAlignment="0" applyProtection="0"/>
    <xf numFmtId="0" fontId="5" fillId="0" borderId="165" applyNumberFormat="0" applyFill="0" applyAlignment="0" applyProtection="0"/>
    <xf numFmtId="0" fontId="4" fillId="0" borderId="0">
      <alignment vertical="top"/>
    </xf>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5" fillId="0" borderId="165" applyNumberFormat="0" applyFill="0" applyAlignment="0" applyProtection="0"/>
    <xf numFmtId="0" fontId="5" fillId="0" borderId="165" applyNumberFormat="0" applyFill="0" applyAlignment="0" applyProtection="0"/>
    <xf numFmtId="0" fontId="4" fillId="0" borderId="0">
      <alignment vertical="top"/>
    </xf>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5" fillId="0" borderId="165" applyNumberFormat="0" applyFill="0" applyAlignment="0" applyProtection="0"/>
    <xf numFmtId="0" fontId="5" fillId="0" borderId="165" applyNumberFormat="0" applyFill="0" applyAlignment="0" applyProtection="0"/>
    <xf numFmtId="0" fontId="4" fillId="0" borderId="0">
      <alignment vertical="top"/>
    </xf>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5" fillId="0" borderId="165" applyNumberFormat="0" applyFill="0" applyAlignment="0" applyProtection="0"/>
    <xf numFmtId="0" fontId="5" fillId="0" borderId="165" applyNumberFormat="0" applyFill="0" applyAlignment="0" applyProtection="0"/>
    <xf numFmtId="0" fontId="4" fillId="0" borderId="0">
      <alignment vertical="top"/>
    </xf>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5" fillId="0" borderId="165" applyNumberFormat="0" applyFill="0" applyAlignment="0" applyProtection="0"/>
    <xf numFmtId="0" fontId="5" fillId="0" borderId="165" applyNumberFormat="0" applyFill="0" applyAlignment="0" applyProtection="0"/>
    <xf numFmtId="0" fontId="4" fillId="0" borderId="0">
      <alignment vertical="top"/>
    </xf>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5" fillId="0" borderId="165" applyNumberFormat="0" applyFill="0" applyAlignment="0" applyProtection="0"/>
    <xf numFmtId="0" fontId="5" fillId="0" borderId="165" applyNumberFormat="0" applyFill="0" applyAlignment="0" applyProtection="0"/>
    <xf numFmtId="0" fontId="4" fillId="0" borderId="0">
      <alignment vertical="top"/>
    </xf>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5" fillId="0" borderId="165" applyNumberFormat="0" applyFill="0" applyAlignment="0" applyProtection="0"/>
    <xf numFmtId="0" fontId="5" fillId="0" borderId="165" applyNumberFormat="0" applyFill="0" applyAlignment="0" applyProtection="0"/>
    <xf numFmtId="0" fontId="4" fillId="0" borderId="0">
      <alignment vertical="top"/>
    </xf>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5" fillId="0" borderId="165" applyNumberFormat="0" applyFill="0" applyAlignment="0" applyProtection="0"/>
    <xf numFmtId="0" fontId="5" fillId="0" borderId="165" applyNumberFormat="0" applyFill="0" applyAlignment="0" applyProtection="0"/>
    <xf numFmtId="0" fontId="4" fillId="0" borderId="0">
      <alignment vertical="top"/>
    </xf>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5" fillId="0" borderId="165" applyNumberFormat="0" applyFill="0" applyAlignment="0" applyProtection="0"/>
    <xf numFmtId="0" fontId="5" fillId="0" borderId="165" applyNumberFormat="0" applyFill="0" applyAlignment="0" applyProtection="0"/>
    <xf numFmtId="0" fontId="4" fillId="0" borderId="0">
      <alignment vertical="top"/>
    </xf>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5" fillId="0" borderId="165" applyNumberFormat="0" applyFill="0" applyAlignment="0" applyProtection="0"/>
    <xf numFmtId="0" fontId="5" fillId="0" borderId="165" applyNumberFormat="0" applyFill="0" applyAlignment="0" applyProtection="0"/>
    <xf numFmtId="0" fontId="4" fillId="0" borderId="0">
      <alignment vertical="top"/>
    </xf>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5" fillId="0" borderId="165" applyNumberFormat="0" applyFill="0" applyAlignment="0" applyProtection="0"/>
    <xf numFmtId="0" fontId="5" fillId="0" borderId="165" applyNumberFormat="0" applyFill="0" applyAlignment="0" applyProtection="0"/>
    <xf numFmtId="0" fontId="4" fillId="0" borderId="0">
      <alignment vertical="top"/>
    </xf>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5" fillId="0" borderId="165" applyNumberFormat="0" applyFill="0" applyAlignment="0" applyProtection="0"/>
    <xf numFmtId="0" fontId="5" fillId="0" borderId="165" applyNumberFormat="0" applyFill="0" applyAlignment="0" applyProtection="0"/>
    <xf numFmtId="0" fontId="4" fillId="0" borderId="0">
      <alignment vertical="top"/>
    </xf>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5" fillId="0" borderId="165" applyNumberFormat="0" applyFill="0" applyAlignment="0" applyProtection="0"/>
    <xf numFmtId="0" fontId="4" fillId="0" borderId="0" applyNumberFormat="0" applyFill="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61" fillId="0" borderId="174" applyNumberFormat="0" applyFill="0" applyAlignment="0" applyProtection="0"/>
    <xf numFmtId="0" fontId="5" fillId="0" borderId="165" applyNumberFormat="0" applyFill="0" applyAlignment="0" applyProtection="0"/>
    <xf numFmtId="0" fontId="4" fillId="0" borderId="0">
      <alignment vertical="top"/>
    </xf>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5" fillId="0" borderId="165" applyNumberFormat="0" applyFill="0" applyAlignment="0" applyProtection="0"/>
    <xf numFmtId="0" fontId="5" fillId="0" borderId="165" applyNumberFormat="0" applyFill="0" applyAlignment="0" applyProtection="0"/>
    <xf numFmtId="0" fontId="4" fillId="0" borderId="0">
      <alignment vertical="top"/>
    </xf>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5" fillId="0" borderId="165" applyNumberFormat="0" applyFill="0" applyAlignment="0" applyProtection="0"/>
    <xf numFmtId="0" fontId="5" fillId="0" borderId="165" applyNumberFormat="0" applyFill="0" applyAlignment="0" applyProtection="0"/>
    <xf numFmtId="0" fontId="4" fillId="0" borderId="0">
      <alignment vertical="top"/>
    </xf>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5" fillId="0" borderId="165" applyNumberFormat="0" applyFill="0" applyAlignment="0" applyProtection="0"/>
    <xf numFmtId="0" fontId="5" fillId="0" borderId="165" applyNumberFormat="0" applyFill="0" applyAlignment="0" applyProtection="0"/>
    <xf numFmtId="0" fontId="4" fillId="0" borderId="0">
      <alignment vertical="top"/>
    </xf>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5" fillId="0" borderId="165" applyNumberFormat="0" applyFill="0" applyAlignment="0" applyProtection="0"/>
    <xf numFmtId="0" fontId="5" fillId="0" borderId="165" applyNumberFormat="0" applyFill="0" applyAlignment="0" applyProtection="0"/>
    <xf numFmtId="0" fontId="4" fillId="0" borderId="0">
      <alignment vertical="top"/>
    </xf>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5" fillId="0" borderId="165" applyNumberFormat="0" applyFill="0" applyAlignment="0" applyProtection="0"/>
    <xf numFmtId="0" fontId="5" fillId="0" borderId="165" applyNumberFormat="0" applyFill="0" applyAlignment="0" applyProtection="0"/>
    <xf numFmtId="0" fontId="4" fillId="0" borderId="0">
      <alignment vertical="top"/>
    </xf>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4" fillId="0" borderId="0">
      <alignment vertical="top"/>
    </xf>
    <xf numFmtId="0" fontId="1" fillId="0" borderId="165" applyNumberFormat="0" applyFill="0" applyAlignment="0" applyProtection="0"/>
    <xf numFmtId="0" fontId="5" fillId="0" borderId="165" applyNumberFormat="0" applyFill="0" applyAlignment="0" applyProtection="0"/>
    <xf numFmtId="0" fontId="61" fillId="0" borderId="174"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61" fillId="0" borderId="174" applyNumberFormat="0" applyFill="0" applyAlignment="0" applyProtection="0"/>
    <xf numFmtId="0" fontId="61" fillId="0" borderId="174"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61" fillId="0" borderId="174" applyNumberFormat="0" applyFill="0" applyAlignment="0" applyProtection="0"/>
    <xf numFmtId="0" fontId="61" fillId="0" borderId="174"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61" fillId="0" borderId="174" applyNumberFormat="0" applyFill="0" applyAlignment="0" applyProtection="0"/>
    <xf numFmtId="0" fontId="61" fillId="0" borderId="174"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61" fillId="0" borderId="174" applyNumberFormat="0" applyFill="0" applyAlignment="0" applyProtection="0"/>
    <xf numFmtId="0" fontId="61" fillId="0" borderId="174"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61" fillId="0" borderId="174" applyNumberFormat="0" applyFill="0" applyAlignment="0" applyProtection="0"/>
    <xf numFmtId="0" fontId="61" fillId="0" borderId="174"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61" fillId="0" borderId="174" applyNumberFormat="0" applyFill="0" applyAlignment="0" applyProtection="0"/>
    <xf numFmtId="0" fontId="61" fillId="0" borderId="174"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61" fillId="0" borderId="174" applyNumberFormat="0" applyFill="0" applyAlignment="0" applyProtection="0"/>
    <xf numFmtId="0" fontId="61" fillId="0" borderId="174"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61" fillId="0" borderId="174" applyNumberFormat="0" applyFill="0" applyAlignment="0" applyProtection="0"/>
    <xf numFmtId="0" fontId="61" fillId="0" borderId="174"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61" fillId="0" borderId="174" applyNumberFormat="0" applyFill="0" applyAlignment="0" applyProtection="0"/>
    <xf numFmtId="0" fontId="61" fillId="0" borderId="174"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61" fillId="0" borderId="174" applyNumberFormat="0" applyFill="0" applyAlignment="0" applyProtection="0"/>
    <xf numFmtId="0" fontId="61" fillId="0" borderId="174"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61" fillId="0" borderId="174" applyNumberFormat="0" applyFill="0" applyAlignment="0" applyProtection="0"/>
    <xf numFmtId="0" fontId="61" fillId="0" borderId="174"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61" fillId="0" borderId="174" applyNumberFormat="0" applyFill="0" applyAlignment="0" applyProtection="0"/>
    <xf numFmtId="0" fontId="61" fillId="0" borderId="174"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61" fillId="0" borderId="174" applyNumberFormat="0" applyFill="0" applyAlignment="0" applyProtection="0"/>
    <xf numFmtId="0" fontId="61" fillId="0" borderId="174"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61" fillId="0" borderId="174" applyNumberFormat="0" applyFill="0" applyAlignment="0" applyProtection="0"/>
    <xf numFmtId="0" fontId="61" fillId="0" borderId="174"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61" fillId="0" borderId="174" applyNumberFormat="0" applyFill="0" applyAlignment="0" applyProtection="0"/>
    <xf numFmtId="0" fontId="61" fillId="0" borderId="174"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61" fillId="0" borderId="174" applyNumberFormat="0" applyFill="0" applyAlignment="0" applyProtection="0"/>
    <xf numFmtId="0" fontId="61" fillId="0" borderId="174"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61" fillId="0" borderId="174" applyNumberFormat="0" applyFill="0" applyAlignment="0" applyProtection="0"/>
    <xf numFmtId="0" fontId="61" fillId="0" borderId="174"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61" fillId="0" borderId="174" applyNumberFormat="0" applyFill="0" applyAlignment="0" applyProtection="0"/>
    <xf numFmtId="0" fontId="61" fillId="0" borderId="174"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61" fillId="0" borderId="174" applyNumberFormat="0" applyFill="0" applyAlignment="0" applyProtection="0"/>
    <xf numFmtId="0" fontId="61" fillId="0" borderId="174"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61" fillId="0" borderId="174" applyNumberFormat="0" applyFill="0" applyAlignment="0" applyProtection="0"/>
    <xf numFmtId="0" fontId="61" fillId="0" borderId="174"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61" fillId="0" borderId="174" applyNumberFormat="0" applyFill="0" applyAlignment="0" applyProtection="0"/>
    <xf numFmtId="0" fontId="61" fillId="0" borderId="174"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61" fillId="0" borderId="174" applyNumberFormat="0" applyFill="0" applyAlignment="0" applyProtection="0"/>
    <xf numFmtId="0" fontId="61" fillId="0" borderId="174" applyNumberFormat="0" applyFill="0" applyAlignment="0" applyProtection="0"/>
    <xf numFmtId="0" fontId="4" fillId="0" borderId="0">
      <alignment vertical="top"/>
    </xf>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61" fillId="0" borderId="174" applyNumberFormat="0" applyFill="0" applyAlignment="0" applyProtection="0"/>
    <xf numFmtId="167" fontId="15" fillId="0" borderId="0" applyFont="0" applyFill="0" applyBorder="0" applyAlignment="0" applyProtection="0">
      <alignment vertical="top"/>
    </xf>
    <xf numFmtId="167" fontId="2" fillId="0" borderId="0" applyFont="0" applyFill="0" applyBorder="0" applyAlignment="0" applyProtection="0"/>
    <xf numFmtId="167" fontId="15" fillId="0" borderId="0" applyFont="0" applyFill="0" applyBorder="0" applyAlignment="0" applyProtection="0"/>
    <xf numFmtId="167"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0" fontId="1" fillId="0" borderId="0" applyNumberFormat="0" applyFont="0" applyFill="0" applyBorder="0" applyAlignment="0" applyProtection="0"/>
    <xf numFmtId="0" fontId="4" fillId="0" borderId="0">
      <alignment vertical="top"/>
    </xf>
    <xf numFmtId="167" fontId="4" fillId="0" borderId="0" applyFont="0" applyFill="0" applyBorder="0" applyAlignment="0" applyProtection="0"/>
    <xf numFmtId="0" fontId="4" fillId="0" borderId="0">
      <alignment vertical="top"/>
    </xf>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167" fontId="15" fillId="0" borderId="0" applyFont="0" applyFill="0" applyBorder="0" applyAlignment="0" applyProtection="0">
      <alignment vertical="top"/>
    </xf>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alignment vertical="top"/>
    </xf>
    <xf numFmtId="167" fontId="4" fillId="0" borderId="0" applyFont="0" applyFill="0" applyBorder="0" applyAlignment="0" applyProtection="0">
      <alignment vertical="top"/>
    </xf>
    <xf numFmtId="167" fontId="4" fillId="0" borderId="0" applyFont="0" applyFill="0" applyBorder="0" applyAlignment="0" applyProtection="0"/>
    <xf numFmtId="0" fontId="4" fillId="0" borderId="0" applyNumberFormat="0" applyFill="0" applyBorder="0" applyAlignment="0" applyProtection="0"/>
    <xf numFmtId="0" fontId="4" fillId="0" borderId="0" applyNumberFormat="0" applyFont="0" applyBorder="0" applyAlignment="0">
      <alignment horizontal="centerContinuous" vertical="center"/>
    </xf>
    <xf numFmtId="0" fontId="1" fillId="0" borderId="0"/>
    <xf numFmtId="0" fontId="1" fillId="0" borderId="0"/>
    <xf numFmtId="0" fontId="1" fillId="0" borderId="0"/>
    <xf numFmtId="0" fontId="1" fillId="0" borderId="0"/>
    <xf numFmtId="0" fontId="1" fillId="0" borderId="0"/>
    <xf numFmtId="0" fontId="1" fillId="0" borderId="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 fillId="0" borderId="0" applyFont="0" applyFill="0" applyBorder="0" applyAlignment="0" applyProtection="0"/>
    <xf numFmtId="167" fontId="2" fillId="0" borderId="0" applyFont="0" applyFill="0" applyBorder="0" applyAlignment="0" applyProtection="0"/>
    <xf numFmtId="167" fontId="33" fillId="0" borderId="0" applyFont="0" applyFill="0" applyBorder="0" applyAlignment="0" applyProtection="0"/>
    <xf numFmtId="167" fontId="1" fillId="0" borderId="0" applyFont="0" applyFill="0" applyBorder="0" applyAlignment="0" applyProtection="0"/>
    <xf numFmtId="167" fontId="4"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 fillId="0" borderId="0" applyFont="0" applyFill="0" applyBorder="0" applyAlignment="0" applyProtection="0"/>
    <xf numFmtId="167" fontId="1" fillId="0" borderId="0" applyFont="0" applyFill="0" applyBorder="0" applyAlignment="0" applyProtection="0"/>
    <xf numFmtId="167" fontId="2" fillId="0" borderId="0" applyFont="0" applyFill="0" applyBorder="0" applyAlignment="0" applyProtection="0"/>
    <xf numFmtId="167" fontId="1" fillId="0" borderId="0" applyFont="0" applyFill="0" applyBorder="0" applyAlignment="0" applyProtection="0"/>
    <xf numFmtId="167" fontId="2" fillId="0" borderId="0" applyFont="0" applyFill="0" applyBorder="0" applyAlignment="0" applyProtection="0"/>
    <xf numFmtId="167" fontId="4" fillId="0" borderId="0" applyFont="0" applyFill="0" applyBorder="0" applyAlignment="0" applyProtection="0"/>
    <xf numFmtId="167" fontId="1" fillId="0" borderId="0" applyFont="0" applyFill="0" applyBorder="0" applyAlignment="0" applyProtection="0"/>
  </cellStyleXfs>
  <cellXfs count="2557">
    <xf numFmtId="0" fontId="0" fillId="0" borderId="0" xfId="0"/>
    <xf numFmtId="0" fontId="65" fillId="3" borderId="0" xfId="0" applyFont="1" applyFill="1"/>
    <xf numFmtId="0" fontId="65" fillId="3" borderId="0" xfId="0" applyFont="1" applyFill="1" applyAlignment="1">
      <alignment horizontal="right" vertical="center"/>
    </xf>
    <xf numFmtId="0" fontId="65" fillId="0" borderId="0" xfId="0" applyFont="1"/>
    <xf numFmtId="0" fontId="67" fillId="3" borderId="0" xfId="0" applyFont="1" applyFill="1" applyAlignment="1">
      <alignment horizontal="right" vertical="center"/>
    </xf>
    <xf numFmtId="0" fontId="69" fillId="3" borderId="0" xfId="75" applyFont="1" applyFill="1" applyAlignment="1"/>
    <xf numFmtId="0" fontId="68" fillId="3" borderId="0" xfId="0" applyFont="1" applyFill="1"/>
    <xf numFmtId="0" fontId="72" fillId="3" borderId="0" xfId="0" applyFont="1" applyFill="1"/>
    <xf numFmtId="0" fontId="73" fillId="3" borderId="0" xfId="0" applyFont="1" applyFill="1" applyAlignment="1">
      <alignment horizontal="center" vertical="center"/>
    </xf>
    <xf numFmtId="0" fontId="65" fillId="3" borderId="0" xfId="0" applyFont="1" applyFill="1" applyAlignment="1">
      <alignment horizontal="left" vertical="center"/>
    </xf>
    <xf numFmtId="0" fontId="65" fillId="3" borderId="0" xfId="0" applyFont="1" applyFill="1" applyAlignment="1">
      <alignment horizontal="right"/>
    </xf>
    <xf numFmtId="0" fontId="65" fillId="0" borderId="0" xfId="0" applyFont="1" applyAlignment="1">
      <alignment horizontal="right" vertical="center"/>
    </xf>
    <xf numFmtId="49" fontId="74" fillId="6" borderId="0" xfId="0" applyNumberFormat="1" applyFont="1" applyFill="1" applyAlignment="1">
      <alignment horizontal="center" vertical="center"/>
    </xf>
    <xf numFmtId="0" fontId="75" fillId="0" borderId="0" xfId="0" applyFont="1" applyAlignment="1">
      <alignment horizontal="center" vertical="center" wrapText="1"/>
    </xf>
    <xf numFmtId="0" fontId="75" fillId="0" borderId="0" xfId="0" applyFont="1" applyAlignment="1">
      <alignment vertical="center" wrapText="1"/>
    </xf>
    <xf numFmtId="168" fontId="76" fillId="0" borderId="0" xfId="16" applyNumberFormat="1" applyFont="1" applyFill="1" applyBorder="1" applyAlignment="1">
      <alignment horizontal="left" vertical="center" wrapText="1"/>
    </xf>
    <xf numFmtId="171" fontId="77" fillId="0" borderId="0" xfId="0" applyNumberFormat="1" applyFont="1" applyAlignment="1">
      <alignment horizontal="left" wrapText="1"/>
    </xf>
    <xf numFmtId="170" fontId="76" fillId="0" borderId="0" xfId="22" applyNumberFormat="1" applyFont="1" applyFill="1" applyBorder="1" applyAlignment="1" applyProtection="1">
      <alignment horizontal="center" vertical="center"/>
      <protection locked="0"/>
    </xf>
    <xf numFmtId="169" fontId="78" fillId="6" borderId="0" xfId="15" applyNumberFormat="1" applyFont="1" applyFill="1" applyBorder="1" applyAlignment="1" applyProtection="1">
      <alignment horizontal="right" vertical="center"/>
      <protection locked="0"/>
    </xf>
    <xf numFmtId="170" fontId="78" fillId="6" borderId="0" xfId="22" applyNumberFormat="1" applyFont="1" applyFill="1" applyBorder="1" applyAlignment="1" applyProtection="1">
      <alignment horizontal="right" vertical="center"/>
      <protection locked="0"/>
    </xf>
    <xf numFmtId="167" fontId="78" fillId="6" borderId="0" xfId="16" applyFont="1" applyFill="1" applyBorder="1" applyAlignment="1" applyProtection="1">
      <alignment horizontal="right" vertical="center"/>
      <protection locked="0"/>
    </xf>
    <xf numFmtId="0" fontId="79" fillId="0" borderId="0" xfId="0" applyFont="1"/>
    <xf numFmtId="0" fontId="80" fillId="5" borderId="0" xfId="0" applyFont="1" applyFill="1" applyAlignment="1">
      <alignment vertical="center"/>
    </xf>
    <xf numFmtId="0" fontId="81" fillId="21" borderId="0" xfId="0" applyFont="1" applyFill="1" applyAlignment="1">
      <alignment horizontal="left" vertical="center" indent="2"/>
    </xf>
    <xf numFmtId="0" fontId="81" fillId="21" borderId="0" xfId="0" applyFont="1" applyFill="1" applyAlignment="1">
      <alignment vertical="center"/>
    </xf>
    <xf numFmtId="0" fontId="81" fillId="21" borderId="0" xfId="0" applyFont="1" applyFill="1" applyAlignment="1">
      <alignment horizontal="left" vertical="center"/>
    </xf>
    <xf numFmtId="0" fontId="65" fillId="21" borderId="0" xfId="0" applyFont="1" applyFill="1" applyAlignment="1">
      <alignment vertical="center"/>
    </xf>
    <xf numFmtId="0" fontId="82" fillId="0" borderId="0" xfId="1" applyFont="1" applyAlignment="1">
      <alignment horizontal="left" vertical="center" wrapText="1"/>
    </xf>
    <xf numFmtId="0" fontId="83" fillId="0" borderId="0" xfId="1" applyFont="1" applyAlignment="1">
      <alignment horizontal="center" vertical="center" wrapText="1"/>
    </xf>
    <xf numFmtId="0" fontId="84" fillId="0" borderId="1" xfId="1" applyFont="1" applyBorder="1" applyAlignment="1">
      <alignment horizontal="left" vertical="center" wrapText="1"/>
    </xf>
    <xf numFmtId="14" fontId="85" fillId="0" borderId="1" xfId="1" applyNumberFormat="1" applyFont="1" applyBorder="1" applyAlignment="1">
      <alignment horizontal="center" vertical="center"/>
    </xf>
    <xf numFmtId="0" fontId="86" fillId="0" borderId="0" xfId="1" applyFont="1" applyAlignment="1">
      <alignment vertical="center"/>
    </xf>
    <xf numFmtId="0" fontId="86" fillId="0" borderId="2" xfId="1" applyFont="1" applyBorder="1" applyAlignment="1">
      <alignment vertical="center"/>
    </xf>
    <xf numFmtId="0" fontId="86" fillId="0" borderId="2" xfId="86" applyFont="1" applyBorder="1" applyAlignment="1">
      <alignment horizontal="left" vertical="center" wrapText="1"/>
    </xf>
    <xf numFmtId="0" fontId="86" fillId="0" borderId="2" xfId="1" applyFont="1" applyBorder="1" applyAlignment="1">
      <alignment horizontal="left" vertical="center" wrapText="1"/>
    </xf>
    <xf numFmtId="1" fontId="82" fillId="0" borderId="0" xfId="1" applyNumberFormat="1" applyFont="1" applyAlignment="1">
      <alignment horizontal="left" vertical="center" shrinkToFit="1"/>
    </xf>
    <xf numFmtId="0" fontId="83" fillId="0" borderId="0" xfId="1" applyFont="1" applyAlignment="1">
      <alignment horizontal="left" vertical="center" wrapText="1"/>
    </xf>
    <xf numFmtId="168" fontId="82" fillId="0" borderId="0" xfId="87" applyNumberFormat="1" applyFont="1" applyFill="1" applyBorder="1" applyAlignment="1">
      <alignment horizontal="left" vertical="center" wrapText="1"/>
    </xf>
    <xf numFmtId="168" fontId="82" fillId="0" borderId="0" xfId="3" applyNumberFormat="1" applyFont="1" applyFill="1" applyBorder="1" applyAlignment="1">
      <alignment horizontal="left" vertical="center" wrapText="1"/>
    </xf>
    <xf numFmtId="169" fontId="82" fillId="0" borderId="0" xfId="69" applyNumberFormat="1" applyFont="1" applyFill="1" applyBorder="1" applyAlignment="1">
      <alignment horizontal="right" vertical="center" wrapText="1"/>
    </xf>
    <xf numFmtId="169" fontId="82" fillId="0" borderId="0" xfId="2" applyNumberFormat="1" applyFont="1" applyFill="1" applyBorder="1" applyAlignment="1">
      <alignment horizontal="right" vertical="center" wrapText="1"/>
    </xf>
    <xf numFmtId="174" fontId="82" fillId="0" borderId="0" xfId="69" applyNumberFormat="1" applyFont="1" applyFill="1" applyBorder="1" applyAlignment="1">
      <alignment horizontal="right" vertical="center" wrapText="1"/>
    </xf>
    <xf numFmtId="10" fontId="82" fillId="0" borderId="0" xfId="69" applyNumberFormat="1" applyFont="1" applyFill="1" applyBorder="1" applyAlignment="1">
      <alignment horizontal="right" vertical="center" wrapText="1"/>
    </xf>
    <xf numFmtId="10" fontId="82" fillId="0" borderId="0" xfId="2" applyNumberFormat="1" applyFont="1" applyFill="1" applyBorder="1" applyAlignment="1">
      <alignment horizontal="right" vertical="center" wrapText="1"/>
    </xf>
    <xf numFmtId="3" fontId="82" fillId="0" borderId="0" xfId="0" applyNumberFormat="1" applyFont="1" applyAlignment="1">
      <alignment horizontal="right" vertical="center"/>
    </xf>
    <xf numFmtId="10" fontId="82" fillId="0" borderId="0" xfId="0" applyNumberFormat="1" applyFont="1" applyAlignment="1">
      <alignment horizontal="right" vertical="center"/>
    </xf>
    <xf numFmtId="169" fontId="82" fillId="0" borderId="0" xfId="15" applyNumberFormat="1" applyFont="1" applyFill="1" applyBorder="1" applyAlignment="1">
      <alignment horizontal="right" vertical="center" wrapText="1"/>
    </xf>
    <xf numFmtId="168" fontId="82" fillId="0" borderId="0" xfId="87" applyNumberFormat="1" applyFont="1" applyAlignment="1">
      <alignment horizontal="left" vertical="center" wrapText="1"/>
    </xf>
    <xf numFmtId="169" fontId="82" fillId="0" borderId="0" xfId="15" applyNumberFormat="1" applyFont="1" applyAlignment="1">
      <alignment horizontal="right" vertical="center" wrapText="1"/>
    </xf>
    <xf numFmtId="0" fontId="89" fillId="0" borderId="0" xfId="1" applyFont="1" applyAlignment="1">
      <alignment vertical="center" wrapText="1"/>
    </xf>
    <xf numFmtId="0" fontId="92" fillId="0" borderId="0" xfId="86" applyFont="1" applyAlignment="1">
      <alignment vertical="center"/>
    </xf>
    <xf numFmtId="0" fontId="92" fillId="0" borderId="0" xfId="1" applyFont="1" applyAlignment="1">
      <alignment vertical="center" wrapText="1"/>
    </xf>
    <xf numFmtId="0" fontId="65" fillId="0" borderId="0" xfId="0" applyFont="1" applyAlignment="1">
      <alignment vertical="center"/>
    </xf>
    <xf numFmtId="0" fontId="94" fillId="0" borderId="0" xfId="0" applyFont="1" applyAlignment="1">
      <alignment horizontal="left" vertical="center"/>
    </xf>
    <xf numFmtId="0" fontId="95" fillId="0" borderId="0" xfId="45" applyFont="1" applyAlignment="1">
      <alignment horizontal="left" vertical="center"/>
    </xf>
    <xf numFmtId="0" fontId="95" fillId="0" borderId="0" xfId="0" applyFont="1" applyAlignment="1">
      <alignment horizontal="left" vertical="center"/>
    </xf>
    <xf numFmtId="0" fontId="83" fillId="6" borderId="0" xfId="0" applyFont="1" applyFill="1"/>
    <xf numFmtId="0" fontId="89" fillId="8" borderId="0" xfId="0" applyFont="1" applyFill="1" applyAlignment="1">
      <alignment horizontal="right"/>
    </xf>
    <xf numFmtId="0" fontId="83" fillId="0" borderId="0" xfId="0" applyFont="1"/>
    <xf numFmtId="49" fontId="96" fillId="2" borderId="66" xfId="0" applyNumberFormat="1" applyFont="1" applyFill="1" applyBorder="1" applyAlignment="1">
      <alignment horizontal="centerContinuous" vertical="center"/>
    </xf>
    <xf numFmtId="15" fontId="97" fillId="2" borderId="65" xfId="0" quotePrefix="1" applyNumberFormat="1" applyFont="1" applyFill="1" applyBorder="1" applyAlignment="1">
      <alignment horizontal="centerContinuous" vertical="center"/>
    </xf>
    <xf numFmtId="49" fontId="97" fillId="2" borderId="66" xfId="0" applyNumberFormat="1" applyFont="1" applyFill="1" applyBorder="1" applyAlignment="1">
      <alignment horizontal="centerContinuous" vertical="center"/>
    </xf>
    <xf numFmtId="15" fontId="96" fillId="2" borderId="65" xfId="0" quotePrefix="1" applyNumberFormat="1" applyFont="1" applyFill="1" applyBorder="1" applyAlignment="1">
      <alignment horizontal="centerContinuous" vertical="center"/>
    </xf>
    <xf numFmtId="0" fontId="98" fillId="0" borderId="0" xfId="0" applyFont="1"/>
    <xf numFmtId="0" fontId="99" fillId="0" borderId="69" xfId="0" applyFont="1" applyBorder="1" applyAlignment="1">
      <alignment vertical="center"/>
    </xf>
    <xf numFmtId="49" fontId="97" fillId="7" borderId="66" xfId="0" applyNumberFormat="1" applyFont="1" applyFill="1" applyBorder="1" applyAlignment="1">
      <alignment horizontal="centerContinuous" vertical="center"/>
    </xf>
    <xf numFmtId="15" fontId="97" fillId="7" borderId="65" xfId="0" quotePrefix="1" applyNumberFormat="1" applyFont="1" applyFill="1" applyBorder="1" applyAlignment="1">
      <alignment horizontal="centerContinuous" vertical="center"/>
    </xf>
    <xf numFmtId="15" fontId="97" fillId="7" borderId="65" xfId="0" applyNumberFormat="1" applyFont="1" applyFill="1" applyBorder="1" applyAlignment="1">
      <alignment horizontal="centerContinuous" vertical="center"/>
    </xf>
    <xf numFmtId="15" fontId="97" fillId="7" borderId="64" xfId="0" quotePrefix="1" applyNumberFormat="1" applyFont="1" applyFill="1" applyBorder="1" applyAlignment="1">
      <alignment horizontal="centerContinuous" vertical="center"/>
    </xf>
    <xf numFmtId="0" fontId="83" fillId="0" borderId="90" xfId="0" applyFont="1" applyBorder="1"/>
    <xf numFmtId="0" fontId="100" fillId="0" borderId="0" xfId="0" applyFont="1"/>
    <xf numFmtId="172" fontId="101" fillId="2" borderId="61" xfId="0" applyNumberFormat="1" applyFont="1" applyFill="1" applyBorder="1" applyAlignment="1">
      <alignment horizontal="left" vertical="center"/>
    </xf>
    <xf numFmtId="172" fontId="102" fillId="2" borderId="61" xfId="0" applyNumberFormat="1" applyFont="1" applyFill="1" applyBorder="1" applyAlignment="1">
      <alignment horizontal="left" vertical="center"/>
    </xf>
    <xf numFmtId="172" fontId="103" fillId="2" borderId="93" xfId="0" applyNumberFormat="1" applyFont="1" applyFill="1" applyBorder="1" applyAlignment="1">
      <alignment horizontal="center" vertical="center"/>
    </xf>
    <xf numFmtId="172" fontId="103" fillId="2" borderId="61" xfId="0" applyNumberFormat="1" applyFont="1" applyFill="1" applyBorder="1" applyAlignment="1">
      <alignment horizontal="center" vertical="center"/>
    </xf>
    <xf numFmtId="172" fontId="103" fillId="2" borderId="94" xfId="0" applyNumberFormat="1" applyFont="1" applyFill="1" applyBorder="1" applyAlignment="1">
      <alignment horizontal="center" vertical="center"/>
    </xf>
    <xf numFmtId="172" fontId="103" fillId="2" borderId="93" xfId="0" applyNumberFormat="1" applyFont="1" applyFill="1" applyBorder="1" applyAlignment="1">
      <alignment horizontal="right" vertical="center"/>
    </xf>
    <xf numFmtId="172" fontId="103" fillId="2" borderId="61" xfId="0" applyNumberFormat="1" applyFont="1" applyFill="1" applyBorder="1" applyAlignment="1">
      <alignment horizontal="right" vertical="center"/>
    </xf>
    <xf numFmtId="172" fontId="103" fillId="2" borderId="94" xfId="0" applyNumberFormat="1" applyFont="1" applyFill="1" applyBorder="1" applyAlignment="1">
      <alignment horizontal="right" vertical="center"/>
    </xf>
    <xf numFmtId="0" fontId="100" fillId="0" borderId="61" xfId="0" applyFont="1" applyBorder="1"/>
    <xf numFmtId="0" fontId="104" fillId="6" borderId="11" xfId="0" applyFont="1" applyFill="1" applyBorder="1" applyAlignment="1">
      <alignment horizontal="left" vertical="center"/>
    </xf>
    <xf numFmtId="0" fontId="102" fillId="6" borderId="11" xfId="0" applyFont="1" applyFill="1" applyBorder="1" applyAlignment="1">
      <alignment horizontal="left" vertical="center"/>
    </xf>
    <xf numFmtId="170" fontId="104" fillId="0" borderId="11" xfId="0" applyNumberFormat="1" applyFont="1" applyBorder="1" applyAlignment="1">
      <alignment horizontal="right" vertical="center" wrapText="1"/>
    </xf>
    <xf numFmtId="9" fontId="104" fillId="0" borderId="11" xfId="0" applyNumberFormat="1" applyFont="1" applyBorder="1" applyAlignment="1">
      <alignment horizontal="right" vertical="center" wrapText="1"/>
    </xf>
    <xf numFmtId="170" fontId="104" fillId="6" borderId="11" xfId="0" applyNumberFormat="1" applyFont="1" applyFill="1" applyBorder="1" applyAlignment="1">
      <alignment horizontal="right" vertical="center" wrapText="1"/>
    </xf>
    <xf numFmtId="0" fontId="104" fillId="6" borderId="61" xfId="0" applyFont="1" applyFill="1" applyBorder="1"/>
    <xf numFmtId="0" fontId="105" fillId="6" borderId="11" xfId="0" applyFont="1" applyFill="1" applyBorder="1" applyAlignment="1">
      <alignment horizontal="left" vertical="center"/>
    </xf>
    <xf numFmtId="9" fontId="104" fillId="6" borderId="11" xfId="0" applyNumberFormat="1" applyFont="1" applyFill="1" applyBorder="1" applyAlignment="1">
      <alignment horizontal="right" vertical="center" wrapText="1"/>
    </xf>
    <xf numFmtId="0" fontId="104" fillId="6" borderId="0" xfId="0" applyFont="1" applyFill="1"/>
    <xf numFmtId="0" fontId="104" fillId="6" borderId="11" xfId="0" applyFont="1" applyFill="1" applyBorder="1" applyAlignment="1">
      <alignment horizontal="left"/>
    </xf>
    <xf numFmtId="0" fontId="101" fillId="6" borderId="11" xfId="0" applyFont="1" applyFill="1" applyBorder="1" applyAlignment="1">
      <alignment horizontal="left" vertical="center"/>
    </xf>
    <xf numFmtId="0" fontId="106" fillId="6" borderId="11" xfId="0" applyFont="1" applyFill="1" applyBorder="1" applyAlignment="1">
      <alignment horizontal="left" vertical="center"/>
    </xf>
    <xf numFmtId="170" fontId="101" fillId="0" borderId="11" xfId="0" applyNumberFormat="1" applyFont="1" applyBorder="1" applyAlignment="1">
      <alignment horizontal="right" vertical="center" wrapText="1"/>
    </xf>
    <xf numFmtId="9" fontId="101" fillId="0" borderId="11" xfId="29" applyFont="1" applyFill="1" applyBorder="1" applyAlignment="1">
      <alignment horizontal="right" vertical="center" wrapText="1"/>
    </xf>
    <xf numFmtId="9" fontId="101" fillId="0" borderId="11" xfId="6" applyFont="1" applyFill="1" applyBorder="1" applyAlignment="1">
      <alignment horizontal="right" vertical="center" wrapText="1"/>
    </xf>
    <xf numFmtId="170" fontId="101" fillId="6" borderId="11" xfId="0" applyNumberFormat="1" applyFont="1" applyFill="1" applyBorder="1" applyAlignment="1">
      <alignment horizontal="right" vertical="center" wrapText="1"/>
    </xf>
    <xf numFmtId="0" fontId="107" fillId="0" borderId="10" xfId="0" applyFont="1" applyBorder="1" applyAlignment="1">
      <alignment vertical="center"/>
    </xf>
    <xf numFmtId="0" fontId="108" fillId="0" borderId="10" xfId="0" applyFont="1" applyBorder="1" applyAlignment="1">
      <alignment vertical="center"/>
    </xf>
    <xf numFmtId="0" fontId="109" fillId="0" borderId="0" xfId="0" applyFont="1" applyAlignment="1">
      <alignment vertical="center"/>
    </xf>
    <xf numFmtId="0" fontId="109" fillId="0" borderId="0" xfId="0" applyFont="1" applyAlignment="1">
      <alignment horizontal="justify" vertical="center"/>
    </xf>
    <xf numFmtId="0" fontId="109" fillId="0" borderId="0" xfId="0" applyFont="1" applyAlignment="1">
      <alignment vertical="center" wrapText="1"/>
    </xf>
    <xf numFmtId="0" fontId="110" fillId="0" borderId="0" xfId="0" applyFont="1" applyAlignment="1">
      <alignment vertical="center"/>
    </xf>
    <xf numFmtId="0" fontId="107" fillId="0" borderId="0" xfId="0" applyFont="1" applyAlignment="1">
      <alignment vertical="center"/>
    </xf>
    <xf numFmtId="0" fontId="111" fillId="0" borderId="0" xfId="0" applyFont="1" applyAlignment="1">
      <alignment vertical="center"/>
    </xf>
    <xf numFmtId="0" fontId="95" fillId="6" borderId="0" xfId="0" applyFont="1" applyFill="1" applyAlignment="1">
      <alignment horizontal="left"/>
    </xf>
    <xf numFmtId="0" fontId="112" fillId="6" borderId="0" xfId="0" applyFont="1" applyFill="1" applyAlignment="1">
      <alignment horizontal="right"/>
    </xf>
    <xf numFmtId="0" fontId="113" fillId="6" borderId="61" xfId="0" applyFont="1" applyFill="1" applyBorder="1" applyAlignment="1">
      <alignment vertical="center"/>
    </xf>
    <xf numFmtId="0" fontId="98" fillId="6" borderId="0" xfId="0" applyFont="1" applyFill="1"/>
    <xf numFmtId="172" fontId="103" fillId="2" borderId="57" xfId="0" applyNumberFormat="1" applyFont="1" applyFill="1" applyBorder="1" applyAlignment="1">
      <alignment horizontal="left" vertical="center"/>
    </xf>
    <xf numFmtId="49" fontId="97" fillId="7" borderId="57" xfId="0" applyNumberFormat="1" applyFont="1" applyFill="1" applyBorder="1" applyAlignment="1">
      <alignment horizontal="center" vertical="center"/>
    </xf>
    <xf numFmtId="14" fontId="97" fillId="7" borderId="57" xfId="0" applyNumberFormat="1" applyFont="1" applyFill="1" applyBorder="1" applyAlignment="1">
      <alignment horizontal="center" vertical="center"/>
    </xf>
    <xf numFmtId="0" fontId="100" fillId="6" borderId="0" xfId="0" applyFont="1" applyFill="1"/>
    <xf numFmtId="0" fontId="104" fillId="0" borderId="107" xfId="0" applyFont="1" applyBorder="1" applyAlignment="1">
      <alignment horizontal="left" vertical="center"/>
    </xf>
    <xf numFmtId="173" fontId="104" fillId="0" borderId="11" xfId="0" applyNumberFormat="1" applyFont="1" applyBorder="1" applyAlignment="1" applyProtection="1">
      <alignment horizontal="right" vertical="center"/>
      <protection locked="0"/>
    </xf>
    <xf numFmtId="0" fontId="116" fillId="6" borderId="0" xfId="0" applyFont="1" applyFill="1" applyAlignment="1">
      <alignment vertical="center"/>
    </xf>
    <xf numFmtId="0" fontId="115" fillId="2" borderId="66" xfId="0" applyFont="1" applyFill="1" applyBorder="1" applyAlignment="1">
      <alignment horizontal="left"/>
    </xf>
    <xf numFmtId="177" fontId="101" fillId="2" borderId="61" xfId="0" applyNumberFormat="1" applyFont="1" applyFill="1" applyBorder="1" applyAlignment="1" applyProtection="1">
      <alignment horizontal="right"/>
      <protection locked="0"/>
    </xf>
    <xf numFmtId="177" fontId="101" fillId="2" borderId="65" xfId="0" applyNumberFormat="1" applyFont="1" applyFill="1" applyBorder="1" applyAlignment="1" applyProtection="1">
      <alignment horizontal="right"/>
      <protection locked="0"/>
    </xf>
    <xf numFmtId="0" fontId="117" fillId="6" borderId="69" xfId="0" applyFont="1" applyFill="1" applyBorder="1"/>
    <xf numFmtId="0" fontId="117" fillId="6" borderId="0" xfId="0" applyFont="1" applyFill="1"/>
    <xf numFmtId="0" fontId="118" fillId="6" borderId="0" xfId="0" applyFont="1" applyFill="1"/>
    <xf numFmtId="0" fontId="118" fillId="6" borderId="69" xfId="0" applyFont="1" applyFill="1" applyBorder="1"/>
    <xf numFmtId="0" fontId="89" fillId="0" borderId="0" xfId="0" applyFont="1" applyAlignment="1">
      <alignment horizontal="right"/>
    </xf>
    <xf numFmtId="49" fontId="81" fillId="0" borderId="65" xfId="0" applyNumberFormat="1" applyFont="1" applyBorder="1" applyAlignment="1">
      <alignment horizontal="right" vertical="center"/>
    </xf>
    <xf numFmtId="0" fontId="104" fillId="0" borderId="11" xfId="0" applyFont="1" applyBorder="1" applyAlignment="1">
      <alignment horizontal="left" vertical="center" indent="1"/>
    </xf>
    <xf numFmtId="173" fontId="104" fillId="6" borderId="11" xfId="0" applyNumberFormat="1" applyFont="1" applyFill="1" applyBorder="1" applyAlignment="1">
      <alignment horizontal="right" vertical="center"/>
    </xf>
    <xf numFmtId="173" fontId="104" fillId="0" borderId="0" xfId="0" applyNumberFormat="1" applyFont="1" applyAlignment="1" applyProtection="1">
      <alignment horizontal="right" vertical="center"/>
      <protection locked="0"/>
    </xf>
    <xf numFmtId="0" fontId="115" fillId="2" borderId="93" xfId="0" applyFont="1" applyFill="1" applyBorder="1" applyAlignment="1">
      <alignment horizontal="left" indent="1"/>
    </xf>
    <xf numFmtId="177" fontId="101" fillId="2" borderId="98" xfId="0" applyNumberFormat="1" applyFont="1" applyFill="1" applyBorder="1" applyAlignment="1" applyProtection="1">
      <alignment horizontal="right"/>
      <protection locked="0"/>
    </xf>
    <xf numFmtId="177" fontId="101" fillId="0" borderId="0" xfId="0" applyNumberFormat="1" applyFont="1" applyAlignment="1" applyProtection="1">
      <alignment horizontal="right"/>
      <protection locked="0"/>
    </xf>
    <xf numFmtId="0" fontId="119" fillId="0" borderId="0" xfId="54" applyFont="1"/>
    <xf numFmtId="0" fontId="120" fillId="0" borderId="0" xfId="0" applyFont="1"/>
    <xf numFmtId="0" fontId="119" fillId="0" borderId="0" xfId="0" applyFont="1"/>
    <xf numFmtId="0" fontId="83" fillId="6" borderId="0" xfId="0" quotePrefix="1" applyFont="1" applyFill="1"/>
    <xf numFmtId="0" fontId="116" fillId="0" borderId="0" xfId="0" applyFont="1" applyAlignment="1">
      <alignment vertical="center"/>
    </xf>
    <xf numFmtId="0" fontId="112" fillId="0" borderId="0" xfId="0" applyFont="1" applyAlignment="1">
      <alignment horizontal="right"/>
    </xf>
    <xf numFmtId="172" fontId="115" fillId="2" borderId="15" xfId="0" applyNumberFormat="1" applyFont="1" applyFill="1" applyBorder="1" applyAlignment="1">
      <alignment horizontal="centerContinuous" vertical="center"/>
    </xf>
    <xf numFmtId="0" fontId="81" fillId="0" borderId="69" xfId="0" applyFont="1" applyBorder="1" applyAlignment="1">
      <alignment vertical="center"/>
    </xf>
    <xf numFmtId="49" fontId="97" fillId="7" borderId="92" xfId="0" quotePrefix="1" applyNumberFormat="1" applyFont="1" applyFill="1" applyBorder="1" applyAlignment="1">
      <alignment horizontal="centerContinuous" vertical="center"/>
    </xf>
    <xf numFmtId="15" fontId="97" fillId="7" borderId="92" xfId="0" quotePrefix="1" applyNumberFormat="1" applyFont="1" applyFill="1" applyBorder="1" applyAlignment="1">
      <alignment horizontal="centerContinuous" vertical="center"/>
    </xf>
    <xf numFmtId="14" fontId="97" fillId="7" borderId="92" xfId="0" quotePrefix="1" applyNumberFormat="1" applyFont="1" applyFill="1" applyBorder="1" applyAlignment="1">
      <alignment horizontal="centerContinuous" vertical="center"/>
    </xf>
    <xf numFmtId="14" fontId="97" fillId="7" borderId="0" xfId="0" applyNumberFormat="1" applyFont="1" applyFill="1" applyAlignment="1">
      <alignment horizontal="centerContinuous" vertical="center"/>
    </xf>
    <xf numFmtId="49" fontId="97" fillId="7" borderId="0" xfId="0" applyNumberFormat="1" applyFont="1" applyFill="1" applyAlignment="1">
      <alignment horizontal="centerContinuous" vertical="center"/>
    </xf>
    <xf numFmtId="0" fontId="100" fillId="0" borderId="90" xfId="0" applyFont="1" applyBorder="1"/>
    <xf numFmtId="172" fontId="103" fillId="2" borderId="61" xfId="0" applyNumberFormat="1" applyFont="1" applyFill="1" applyBorder="1" applyAlignment="1">
      <alignment horizontal="left" vertical="center"/>
    </xf>
    <xf numFmtId="0" fontId="100" fillId="0" borderId="63" xfId="0" applyFont="1" applyBorder="1"/>
    <xf numFmtId="0" fontId="104" fillId="6" borderId="11" xfId="0" applyFont="1" applyFill="1" applyBorder="1" applyAlignment="1">
      <alignment horizontal="left" vertical="center" indent="1"/>
    </xf>
    <xf numFmtId="170" fontId="104" fillId="0" borderId="11" xfId="20" applyNumberFormat="1" applyFont="1" applyFill="1" applyBorder="1" applyAlignment="1">
      <alignment horizontal="right" vertical="center" wrapText="1"/>
    </xf>
    <xf numFmtId="170" fontId="104" fillId="6" borderId="11" xfId="26" applyNumberFormat="1" applyFont="1" applyFill="1" applyBorder="1" applyAlignment="1">
      <alignment horizontal="right" vertical="center" wrapText="1"/>
    </xf>
    <xf numFmtId="0" fontId="104" fillId="6" borderId="63" xfId="0" applyFont="1" applyFill="1" applyBorder="1"/>
    <xf numFmtId="170" fontId="104" fillId="6" borderId="11" xfId="20" applyNumberFormat="1" applyFont="1" applyFill="1" applyBorder="1" applyAlignment="1">
      <alignment horizontal="right" vertical="center" wrapText="1"/>
    </xf>
    <xf numFmtId="0" fontId="104" fillId="6" borderId="90" xfId="0" applyFont="1" applyFill="1" applyBorder="1"/>
    <xf numFmtId="165" fontId="104" fillId="6" borderId="97" xfId="21" applyNumberFormat="1" applyFont="1" applyFill="1" applyBorder="1" applyAlignment="1">
      <alignment horizontal="right" wrapText="1"/>
    </xf>
    <xf numFmtId="165" fontId="104" fillId="6" borderId="97" xfId="0" applyNumberFormat="1" applyFont="1" applyFill="1" applyBorder="1" applyAlignment="1">
      <alignment horizontal="right" wrapText="1"/>
    </xf>
    <xf numFmtId="0" fontId="121" fillId="6" borderId="11" xfId="0" applyFont="1" applyFill="1" applyBorder="1" applyAlignment="1">
      <alignment horizontal="left" vertical="center" indent="1"/>
    </xf>
    <xf numFmtId="0" fontId="122" fillId="6" borderId="0" xfId="0" applyFont="1" applyFill="1"/>
    <xf numFmtId="0" fontId="110" fillId="0" borderId="0" xfId="0" applyFont="1"/>
    <xf numFmtId="0" fontId="104" fillId="0" borderId="90" xfId="0" applyFont="1" applyBorder="1"/>
    <xf numFmtId="0" fontId="68" fillId="6" borderId="0" xfId="0" applyFont="1" applyFill="1"/>
    <xf numFmtId="0" fontId="98" fillId="0" borderId="90" xfId="0" applyFont="1" applyBorder="1"/>
    <xf numFmtId="0" fontId="120" fillId="0" borderId="90" xfId="0" applyFont="1" applyBorder="1"/>
    <xf numFmtId="170" fontId="104" fillId="6" borderId="11" xfId="26" quotePrefix="1" applyNumberFormat="1" applyFont="1" applyFill="1" applyBorder="1" applyAlignment="1">
      <alignment horizontal="right" vertical="center" wrapText="1"/>
    </xf>
    <xf numFmtId="0" fontId="104" fillId="6" borderId="0" xfId="0" applyFont="1" applyFill="1" applyAlignment="1">
      <alignment horizontal="left" vertical="center" indent="1"/>
    </xf>
    <xf numFmtId="0" fontId="104" fillId="6" borderId="106" xfId="0" applyFont="1" applyFill="1" applyBorder="1" applyAlignment="1">
      <alignment horizontal="left" vertical="center" indent="1"/>
    </xf>
    <xf numFmtId="0" fontId="123" fillId="8" borderId="0" xfId="0" applyFont="1" applyFill="1" applyAlignment="1">
      <alignment horizontal="right"/>
    </xf>
    <xf numFmtId="0" fontId="124" fillId="0" borderId="0" xfId="0" applyFont="1"/>
    <xf numFmtId="0" fontId="97" fillId="0" borderId="14" xfId="0" applyFont="1" applyBorder="1" applyAlignment="1">
      <alignment vertical="center"/>
    </xf>
    <xf numFmtId="172" fontId="115" fillId="2" borderId="14" xfId="0" applyNumberFormat="1" applyFont="1" applyFill="1" applyBorder="1" applyAlignment="1">
      <alignment horizontal="centerContinuous" vertical="center"/>
    </xf>
    <xf numFmtId="49" fontId="97" fillId="7" borderId="14" xfId="0" applyNumberFormat="1" applyFont="1" applyFill="1" applyBorder="1" applyAlignment="1">
      <alignment horizontal="center" vertical="center"/>
    </xf>
    <xf numFmtId="0" fontId="125" fillId="0" borderId="11" xfId="0" applyFont="1" applyBorder="1" applyAlignment="1">
      <alignment horizontal="left" vertical="center" wrapText="1" indent="1"/>
    </xf>
    <xf numFmtId="170" fontId="125" fillId="0" borderId="11" xfId="0" applyNumberFormat="1" applyFont="1" applyBorder="1" applyAlignment="1" applyProtection="1">
      <alignment horizontal="right" vertical="center"/>
      <protection locked="0"/>
    </xf>
    <xf numFmtId="0" fontId="125" fillId="0" borderId="0" xfId="0" applyFont="1"/>
    <xf numFmtId="0" fontId="126" fillId="0" borderId="0" xfId="52" applyFont="1" applyAlignment="1">
      <alignment vertical="center"/>
    </xf>
    <xf numFmtId="0" fontId="89" fillId="0" borderId="0" xfId="47" applyFont="1" applyAlignment="1">
      <alignment horizontal="right"/>
    </xf>
    <xf numFmtId="0" fontId="97" fillId="0" borderId="0" xfId="52" applyFont="1" applyAlignment="1">
      <alignment vertical="center"/>
    </xf>
    <xf numFmtId="172" fontId="115" fillId="2" borderId="23" xfId="45" applyNumberFormat="1" applyFont="1" applyFill="1" applyBorder="1" applyAlignment="1">
      <alignment horizontal="left" vertical="center" wrapText="1"/>
    </xf>
    <xf numFmtId="49" fontId="81" fillId="13" borderId="14" xfId="0" applyNumberFormat="1" applyFont="1" applyFill="1" applyBorder="1" applyAlignment="1">
      <alignment horizontal="centerContinuous" vertical="center"/>
    </xf>
    <xf numFmtId="49" fontId="81" fillId="13" borderId="14" xfId="0" applyNumberFormat="1" applyFont="1" applyFill="1" applyBorder="1" applyAlignment="1">
      <alignment horizontal="center" vertical="center"/>
    </xf>
    <xf numFmtId="49" fontId="97" fillId="7" borderId="14" xfId="45" applyNumberFormat="1" applyFont="1" applyFill="1" applyBorder="1" applyAlignment="1">
      <alignment horizontal="center" vertical="center"/>
    </xf>
    <xf numFmtId="49" fontId="97" fillId="7" borderId="23" xfId="45" applyNumberFormat="1" applyFont="1" applyFill="1" applyBorder="1" applyAlignment="1">
      <alignment horizontal="center" vertical="center"/>
    </xf>
    <xf numFmtId="49" fontId="97" fillId="7" borderId="30" xfId="45" applyNumberFormat="1" applyFont="1" applyFill="1" applyBorder="1" applyAlignment="1">
      <alignment horizontal="center" vertical="center"/>
    </xf>
    <xf numFmtId="0" fontId="127" fillId="0" borderId="11" xfId="45" applyFont="1" applyBorder="1" applyAlignment="1">
      <alignment horizontal="left" vertical="center" indent="1"/>
    </xf>
    <xf numFmtId="170" fontId="127" fillId="0" borderId="11" xfId="48" applyNumberFormat="1" applyFont="1" applyFill="1" applyBorder="1" applyAlignment="1">
      <alignment horizontal="right" vertical="center" wrapText="1"/>
    </xf>
    <xf numFmtId="0" fontId="125" fillId="0" borderId="11" xfId="45" applyFont="1" applyBorder="1" applyAlignment="1">
      <alignment horizontal="left" vertical="center" indent="2"/>
    </xf>
    <xf numFmtId="170" fontId="125" fillId="0" borderId="11" xfId="48" applyNumberFormat="1" applyFont="1" applyFill="1" applyBorder="1" applyAlignment="1">
      <alignment horizontal="right" vertical="center" wrapText="1"/>
    </xf>
    <xf numFmtId="0" fontId="125" fillId="0" borderId="11" xfId="0" applyFont="1" applyBorder="1" applyAlignment="1">
      <alignment horizontal="left" vertical="center" indent="1"/>
    </xf>
    <xf numFmtId="0" fontId="122" fillId="8" borderId="0" xfId="52" applyFont="1" applyFill="1" applyAlignment="1">
      <alignment horizontal="left"/>
    </xf>
    <xf numFmtId="170" fontId="125" fillId="0" borderId="0" xfId="48" applyNumberFormat="1" applyFont="1" applyFill="1" applyBorder="1" applyAlignment="1">
      <alignment horizontal="right" vertical="center" wrapText="1"/>
    </xf>
    <xf numFmtId="0" fontId="122" fillId="0" borderId="0" xfId="52" applyFont="1" applyAlignment="1">
      <alignment vertical="top"/>
    </xf>
    <xf numFmtId="168" fontId="127" fillId="0" borderId="0" xfId="68" applyNumberFormat="1" applyFont="1" applyFill="1" applyBorder="1" applyAlignment="1">
      <alignment vertical="center"/>
    </xf>
    <xf numFmtId="0" fontId="94" fillId="0" borderId="0" xfId="45" applyFont="1" applyAlignment="1">
      <alignment horizontal="left" vertical="center"/>
    </xf>
    <xf numFmtId="168" fontId="127" fillId="0" borderId="11" xfId="68" applyNumberFormat="1" applyFont="1" applyFill="1" applyBorder="1" applyAlignment="1">
      <alignment vertical="center"/>
    </xf>
    <xf numFmtId="170" fontId="127" fillId="0" borderId="11" xfId="48" applyNumberFormat="1" applyFont="1" applyFill="1" applyBorder="1" applyAlignment="1">
      <alignment horizontal="right" vertical="center"/>
    </xf>
    <xf numFmtId="0" fontId="125" fillId="0" borderId="11" xfId="45" applyFont="1" applyBorder="1" applyAlignment="1">
      <alignment horizontal="left" indent="2"/>
    </xf>
    <xf numFmtId="168" fontId="125" fillId="0" borderId="11" xfId="68" applyNumberFormat="1" applyFont="1" applyFill="1" applyBorder="1" applyAlignment="1"/>
    <xf numFmtId="168" fontId="125" fillId="0" borderId="11" xfId="68" applyNumberFormat="1" applyFont="1" applyFill="1" applyBorder="1" applyAlignment="1">
      <alignment vertical="center"/>
    </xf>
    <xf numFmtId="0" fontId="122" fillId="8" borderId="0" xfId="52" applyFont="1" applyFill="1" applyAlignment="1">
      <alignment horizontal="left" vertical="top"/>
    </xf>
    <xf numFmtId="170" fontId="127" fillId="0" borderId="0" xfId="48" applyNumberFormat="1" applyFont="1" applyFill="1" applyBorder="1" applyAlignment="1">
      <alignment horizontal="right" vertical="center"/>
    </xf>
    <xf numFmtId="172" fontId="115" fillId="2" borderId="31" xfId="0" applyNumberFormat="1" applyFont="1" applyFill="1" applyBorder="1" applyAlignment="1">
      <alignment horizontal="centerContinuous" vertical="center"/>
    </xf>
    <xf numFmtId="0" fontId="83" fillId="0" borderId="0" xfId="67" applyFont="1" applyAlignment="1"/>
    <xf numFmtId="0" fontId="127" fillId="0" borderId="11" xfId="45" applyFont="1" applyBorder="1" applyAlignment="1">
      <alignment horizontal="left" vertical="center"/>
    </xf>
    <xf numFmtId="0" fontId="97" fillId="0" borderId="17" xfId="0" applyFont="1" applyBorder="1" applyAlignment="1">
      <alignment vertical="center"/>
    </xf>
    <xf numFmtId="172" fontId="115" fillId="2" borderId="14" xfId="0" applyNumberFormat="1" applyFont="1" applyFill="1" applyBorder="1" applyAlignment="1">
      <alignment horizontal="left" vertical="center" wrapText="1"/>
    </xf>
    <xf numFmtId="0" fontId="127" fillId="0" borderId="11" xfId="0" applyFont="1" applyBorder="1" applyAlignment="1">
      <alignment horizontal="left" vertical="center" indent="1"/>
    </xf>
    <xf numFmtId="170" fontId="127" fillId="0" borderId="11" xfId="0" applyNumberFormat="1" applyFont="1" applyBorder="1" applyAlignment="1">
      <alignment horizontal="right" vertical="center"/>
    </xf>
    <xf numFmtId="0" fontId="96" fillId="0" borderId="0" xfId="0" applyFont="1"/>
    <xf numFmtId="0" fontId="125" fillId="0" borderId="11" xfId="0" applyFont="1" applyBorder="1" applyAlignment="1">
      <alignment horizontal="left" indent="1"/>
    </xf>
    <xf numFmtId="170" fontId="125" fillId="0" borderId="11" xfId="0" applyNumberFormat="1" applyFont="1" applyBorder="1" applyAlignment="1">
      <alignment horizontal="right" vertical="center"/>
    </xf>
    <xf numFmtId="170" fontId="125" fillId="0" borderId="11" xfId="0" applyNumberFormat="1" applyFont="1" applyBorder="1" applyAlignment="1">
      <alignment horizontal="right" vertical="center" wrapText="1"/>
    </xf>
    <xf numFmtId="0" fontId="127" fillId="0" borderId="11" xfId="0" applyFont="1" applyBorder="1" applyAlignment="1">
      <alignment horizontal="left" vertical="center" wrapText="1"/>
    </xf>
    <xf numFmtId="0" fontId="128" fillId="8" borderId="0" xfId="0" applyFont="1" applyFill="1" applyAlignment="1">
      <alignment horizontal="left"/>
    </xf>
    <xf numFmtId="0" fontId="129" fillId="0" borderId="0" xfId="0" applyFont="1" applyAlignment="1">
      <alignment wrapText="1"/>
    </xf>
    <xf numFmtId="0" fontId="131" fillId="0" borderId="0" xfId="0" applyFont="1" applyAlignment="1">
      <alignment horizontal="left"/>
    </xf>
    <xf numFmtId="170" fontId="83" fillId="0" borderId="0" xfId="0" applyNumberFormat="1" applyFont="1"/>
    <xf numFmtId="0" fontId="130" fillId="0" borderId="0" xfId="0" applyFont="1" applyAlignment="1">
      <alignment wrapText="1"/>
    </xf>
    <xf numFmtId="0" fontId="95" fillId="6" borderId="0" xfId="45" applyFont="1" applyFill="1" applyAlignment="1">
      <alignment horizontal="left"/>
    </xf>
    <xf numFmtId="0" fontId="89" fillId="6" borderId="0" xfId="47" applyFont="1" applyFill="1" applyAlignment="1">
      <alignment horizontal="right"/>
    </xf>
    <xf numFmtId="0" fontId="128" fillId="8" borderId="0" xfId="34" applyFont="1" applyFill="1" applyAlignment="1">
      <alignment horizontal="left"/>
    </xf>
    <xf numFmtId="14" fontId="115" fillId="2" borderId="0" xfId="45" applyNumberFormat="1" applyFont="1" applyFill="1" applyAlignment="1">
      <alignment horizontal="left" vertical="center" wrapText="1"/>
    </xf>
    <xf numFmtId="14" fontId="97" fillId="7" borderId="14" xfId="0" applyNumberFormat="1" applyFont="1" applyFill="1" applyBorder="1" applyAlignment="1">
      <alignment horizontal="center" vertical="center"/>
    </xf>
    <xf numFmtId="14" fontId="65" fillId="0" borderId="0" xfId="0" applyNumberFormat="1" applyFont="1"/>
    <xf numFmtId="0" fontId="101" fillId="6" borderId="11" xfId="0" applyFont="1" applyFill="1" applyBorder="1" applyAlignment="1">
      <alignment horizontal="left" vertical="center" indent="1"/>
    </xf>
    <xf numFmtId="168" fontId="101" fillId="6" borderId="11" xfId="46" applyNumberFormat="1" applyFont="1" applyFill="1" applyBorder="1" applyAlignment="1">
      <alignment horizontal="left" vertical="center" indent="1"/>
    </xf>
    <xf numFmtId="0" fontId="125" fillId="6" borderId="11" xfId="45" applyFont="1" applyFill="1" applyBorder="1" applyAlignment="1">
      <alignment horizontal="left" vertical="center" indent="2"/>
    </xf>
    <xf numFmtId="168" fontId="125" fillId="6" borderId="11" xfId="46" applyNumberFormat="1" applyFont="1" applyFill="1" applyBorder="1" applyAlignment="1">
      <alignment horizontal="left" vertical="center" indent="2"/>
    </xf>
    <xf numFmtId="168" fontId="127" fillId="6" borderId="11" xfId="46" applyNumberFormat="1" applyFont="1" applyFill="1" applyBorder="1" applyAlignment="1">
      <alignment horizontal="left" vertical="center" indent="2"/>
    </xf>
    <xf numFmtId="0" fontId="101" fillId="6" borderId="11" xfId="49" applyFont="1" applyFill="1" applyBorder="1" applyAlignment="1">
      <alignment horizontal="left" vertical="center" indent="1"/>
    </xf>
    <xf numFmtId="168" fontId="127" fillId="6" borderId="11" xfId="48" applyNumberFormat="1" applyFont="1" applyFill="1" applyBorder="1" applyAlignment="1">
      <alignment horizontal="right" vertical="center"/>
    </xf>
    <xf numFmtId="0" fontId="95" fillId="0" borderId="0" xfId="45" applyFont="1" applyAlignment="1">
      <alignment horizontal="left"/>
    </xf>
    <xf numFmtId="0" fontId="131" fillId="6" borderId="10" xfId="45" applyFont="1" applyFill="1" applyBorder="1" applyAlignment="1">
      <alignment horizontal="left" vertical="top"/>
    </xf>
    <xf numFmtId="0" fontId="131" fillId="6" borderId="10" xfId="45" applyFont="1" applyFill="1" applyBorder="1" applyAlignment="1">
      <alignment horizontal="left" vertical="top" wrapText="1"/>
    </xf>
    <xf numFmtId="14" fontId="103" fillId="2" borderId="61" xfId="0" applyNumberFormat="1" applyFont="1" applyFill="1" applyBorder="1" applyAlignment="1">
      <alignment horizontal="left" vertical="center" wrapText="1"/>
    </xf>
    <xf numFmtId="14" fontId="81" fillId="13" borderId="14" xfId="0" applyNumberFormat="1" applyFont="1" applyFill="1" applyBorder="1" applyAlignment="1">
      <alignment horizontal="center" vertical="center"/>
    </xf>
    <xf numFmtId="14" fontId="100" fillId="0" borderId="0" xfId="0" applyNumberFormat="1" applyFont="1"/>
    <xf numFmtId="170" fontId="127" fillId="0" borderId="11" xfId="44" applyNumberFormat="1" applyFont="1" applyFill="1" applyBorder="1" applyAlignment="1" applyProtection="1">
      <alignment horizontal="right" vertical="center"/>
    </xf>
    <xf numFmtId="170" fontId="127" fillId="0" borderId="11" xfId="44" applyNumberFormat="1" applyFont="1" applyFill="1" applyBorder="1" applyAlignment="1" applyProtection="1">
      <alignment horizontal="right" vertical="center" indent="1"/>
    </xf>
    <xf numFmtId="170" fontId="127" fillId="0" borderId="11" xfId="0" applyNumberFormat="1" applyFont="1" applyBorder="1" applyAlignment="1">
      <alignment horizontal="left" vertical="center" indent="1"/>
    </xf>
    <xf numFmtId="170" fontId="125" fillId="0" borderId="11" xfId="44" applyNumberFormat="1" applyFont="1" applyFill="1" applyBorder="1" applyAlignment="1">
      <alignment horizontal="right" vertical="center"/>
    </xf>
    <xf numFmtId="170" fontId="125" fillId="0" borderId="11" xfId="44" applyNumberFormat="1" applyFont="1" applyFill="1" applyBorder="1" applyAlignment="1">
      <alignment horizontal="right" vertical="center" indent="1"/>
    </xf>
    <xf numFmtId="170" fontId="125" fillId="0" borderId="11" xfId="0" applyNumberFormat="1" applyFont="1" applyBorder="1" applyAlignment="1">
      <alignment horizontal="left" vertical="center" indent="1"/>
    </xf>
    <xf numFmtId="170" fontId="104" fillId="0" borderId="11" xfId="44" applyNumberFormat="1" applyFont="1" applyFill="1" applyBorder="1" applyAlignment="1">
      <alignment horizontal="right" vertical="center"/>
    </xf>
    <xf numFmtId="0" fontId="101" fillId="0" borderId="11" xfId="0" applyFont="1" applyBorder="1" applyAlignment="1">
      <alignment horizontal="left" vertical="center" indent="1"/>
    </xf>
    <xf numFmtId="170" fontId="101" fillId="0" borderId="11" xfId="44" applyNumberFormat="1" applyFont="1" applyFill="1" applyBorder="1" applyAlignment="1" applyProtection="1">
      <alignment horizontal="right" vertical="center"/>
    </xf>
    <xf numFmtId="170" fontId="104" fillId="0" borderId="11" xfId="0" applyNumberFormat="1" applyFont="1" applyBorder="1" applyAlignment="1">
      <alignment horizontal="left" vertical="center"/>
    </xf>
    <xf numFmtId="0" fontId="104" fillId="0" borderId="11" xfId="45" applyFont="1" applyBorder="1" applyAlignment="1">
      <alignment horizontal="left" vertical="center" indent="1"/>
    </xf>
    <xf numFmtId="170" fontId="101" fillId="0" borderId="11" xfId="44" applyNumberFormat="1" applyFont="1" applyFill="1" applyBorder="1" applyAlignment="1">
      <alignment horizontal="right" vertical="center"/>
    </xf>
    <xf numFmtId="0" fontId="126" fillId="0" borderId="0" xfId="0" applyFont="1" applyAlignment="1">
      <alignment vertical="center"/>
    </xf>
    <xf numFmtId="0" fontId="123" fillId="0" borderId="0" xfId="0" applyFont="1" applyAlignment="1">
      <alignment horizontal="right"/>
    </xf>
    <xf numFmtId="172" fontId="115" fillId="0" borderId="18" xfId="0" applyNumberFormat="1" applyFont="1" applyBorder="1" applyAlignment="1">
      <alignment horizontal="centerContinuous" vertical="center"/>
    </xf>
    <xf numFmtId="172" fontId="115" fillId="0" borderId="29" xfId="0" applyNumberFormat="1" applyFont="1" applyBorder="1" applyAlignment="1">
      <alignment horizontal="centerContinuous" vertical="center"/>
    </xf>
    <xf numFmtId="172" fontId="115" fillId="2" borderId="28" xfId="0" applyNumberFormat="1" applyFont="1" applyFill="1" applyBorder="1" applyAlignment="1">
      <alignment horizontal="centerContinuous" vertical="center"/>
    </xf>
    <xf numFmtId="49" fontId="97" fillId="7" borderId="14" xfId="0" applyNumberFormat="1" applyFont="1" applyFill="1" applyBorder="1" applyAlignment="1">
      <alignment horizontal="right" vertical="center"/>
    </xf>
    <xf numFmtId="170" fontId="127" fillId="0" borderId="11" xfId="0" applyNumberFormat="1" applyFont="1" applyBorder="1" applyAlignment="1" applyProtection="1">
      <alignment horizontal="right" vertical="center"/>
      <protection locked="0"/>
    </xf>
    <xf numFmtId="0" fontId="127" fillId="0" borderId="0" xfId="0" applyFont="1"/>
    <xf numFmtId="0" fontId="125" fillId="0" borderId="0" xfId="0" applyFont="1" applyAlignment="1">
      <alignment horizontal="left"/>
    </xf>
    <xf numFmtId="170" fontId="125" fillId="0" borderId="11" xfId="0" applyNumberFormat="1" applyFont="1" applyBorder="1" applyAlignment="1" applyProtection="1">
      <alignment horizontal="right" vertical="center" wrapText="1"/>
      <protection locked="0"/>
    </xf>
    <xf numFmtId="165" fontId="125" fillId="8" borderId="0" xfId="0" applyNumberFormat="1" applyFont="1" applyFill="1" applyAlignment="1">
      <alignment horizontal="right" wrapText="1"/>
    </xf>
    <xf numFmtId="0" fontId="110" fillId="0" borderId="11" xfId="0" applyFont="1" applyBorder="1" applyAlignment="1">
      <alignment horizontal="left" vertical="center" indent="1"/>
    </xf>
    <xf numFmtId="0" fontId="131" fillId="0" borderId="0" xfId="0" applyFont="1"/>
    <xf numFmtId="0" fontId="110" fillId="0" borderId="0" xfId="0" applyFont="1" applyProtection="1">
      <protection locked="0"/>
    </xf>
    <xf numFmtId="170" fontId="100" fillId="0" borderId="0" xfId="0" applyNumberFormat="1" applyFont="1"/>
    <xf numFmtId="167" fontId="100" fillId="0" borderId="0" xfId="0" applyNumberFormat="1" applyFont="1"/>
    <xf numFmtId="0" fontId="123" fillId="0" borderId="17" xfId="0" applyFont="1" applyBorder="1" applyAlignment="1">
      <alignment horizontal="right"/>
    </xf>
    <xf numFmtId="0" fontId="96" fillId="0" borderId="0" xfId="0" applyFont="1" applyAlignment="1">
      <alignment horizontal="centerContinuous" vertical="center"/>
    </xf>
    <xf numFmtId="0" fontId="96" fillId="0" borderId="0" xfId="0" applyFont="1" applyAlignment="1">
      <alignment horizontal="centerContinuous"/>
    </xf>
    <xf numFmtId="49" fontId="97" fillId="7" borderId="22" xfId="0" applyNumberFormat="1" applyFont="1" applyFill="1" applyBorder="1" applyAlignment="1">
      <alignment horizontal="centerContinuous" vertical="center"/>
    </xf>
    <xf numFmtId="15" fontId="97" fillId="7" borderId="17" xfId="0" quotePrefix="1" applyNumberFormat="1" applyFont="1" applyFill="1" applyBorder="1" applyAlignment="1">
      <alignment horizontal="centerContinuous" vertical="center"/>
    </xf>
    <xf numFmtId="0" fontId="134" fillId="0" borderId="0" xfId="0" applyFont="1"/>
    <xf numFmtId="172" fontId="115" fillId="2" borderId="15" xfId="0" applyNumberFormat="1" applyFont="1" applyFill="1" applyBorder="1" applyAlignment="1">
      <alignment horizontal="left" vertical="center"/>
    </xf>
    <xf numFmtId="172" fontId="115" fillId="2" borderId="15" xfId="0" applyNumberFormat="1" applyFont="1" applyFill="1" applyBorder="1" applyAlignment="1">
      <alignment horizontal="right" vertical="center"/>
    </xf>
    <xf numFmtId="172" fontId="115" fillId="2" borderId="28" xfId="0" applyNumberFormat="1" applyFont="1" applyFill="1" applyBorder="1" applyAlignment="1">
      <alignment horizontal="left" vertical="center"/>
    </xf>
    <xf numFmtId="172" fontId="115" fillId="2" borderId="13" xfId="0" applyNumberFormat="1" applyFont="1" applyFill="1" applyBorder="1" applyAlignment="1">
      <alignment horizontal="right" vertical="center"/>
    </xf>
    <xf numFmtId="172" fontId="115" fillId="2" borderId="28" xfId="0" applyNumberFormat="1" applyFont="1" applyFill="1" applyBorder="1" applyAlignment="1">
      <alignment horizontal="right" vertical="center"/>
    </xf>
    <xf numFmtId="0" fontId="83" fillId="8" borderId="0" xfId="0" applyFont="1" applyFill="1"/>
    <xf numFmtId="0" fontId="96" fillId="0" borderId="11" xfId="0" applyFont="1" applyBorder="1" applyAlignment="1">
      <alignment horizontal="left" vertical="center" indent="1"/>
    </xf>
    <xf numFmtId="170" fontId="127" fillId="0" borderId="11" xfId="0" applyNumberFormat="1" applyFont="1" applyBorder="1" applyAlignment="1">
      <alignment horizontal="right" vertical="center" wrapText="1"/>
    </xf>
    <xf numFmtId="169" fontId="127" fillId="0" borderId="11" xfId="0" applyNumberFormat="1" applyFont="1" applyBorder="1" applyAlignment="1">
      <alignment horizontal="right" vertical="center" wrapText="1"/>
    </xf>
    <xf numFmtId="0" fontId="100" fillId="0" borderId="11" xfId="0" applyFont="1" applyBorder="1" applyAlignment="1">
      <alignment horizontal="left" vertical="center" indent="1"/>
    </xf>
    <xf numFmtId="169" fontId="125" fillId="0" borderId="11" xfId="0" applyNumberFormat="1" applyFont="1" applyBorder="1" applyAlignment="1">
      <alignment horizontal="right" vertical="center" wrapText="1"/>
    </xf>
    <xf numFmtId="0" fontId="85" fillId="8" borderId="0" xfId="0" applyFont="1" applyFill="1"/>
    <xf numFmtId="167" fontId="96" fillId="0" borderId="0" xfId="0" applyNumberFormat="1" applyFont="1" applyAlignment="1">
      <alignment horizontal="left" indent="1"/>
    </xf>
    <xf numFmtId="0" fontId="118" fillId="0" borderId="11" xfId="0" applyFont="1" applyBorder="1" applyAlignment="1">
      <alignment horizontal="left" vertical="center" indent="1"/>
    </xf>
    <xf numFmtId="0" fontId="96" fillId="8" borderId="0" xfId="0" applyFont="1" applyFill="1"/>
    <xf numFmtId="0" fontId="109" fillId="0" borderId="0" xfId="0" applyFont="1"/>
    <xf numFmtId="167" fontId="135" fillId="8" borderId="0" xfId="0" applyNumberFormat="1" applyFont="1" applyFill="1" applyAlignment="1">
      <alignment horizontal="left"/>
    </xf>
    <xf numFmtId="167" fontId="125" fillId="8" borderId="0" xfId="0" applyNumberFormat="1" applyFont="1" applyFill="1" applyAlignment="1">
      <alignment horizontal="left"/>
    </xf>
    <xf numFmtId="0" fontId="95" fillId="0" borderId="0" xfId="0" applyFont="1" applyAlignment="1">
      <alignment horizontal="left"/>
    </xf>
    <xf numFmtId="0" fontId="95" fillId="0" borderId="23" xfId="0" applyFont="1" applyBorder="1" applyAlignment="1">
      <alignment vertical="center"/>
    </xf>
    <xf numFmtId="0" fontId="95" fillId="0" borderId="0" xfId="0" applyFont="1" applyAlignment="1">
      <alignment vertical="center"/>
    </xf>
    <xf numFmtId="0" fontId="97" fillId="0" borderId="32" xfId="0" applyFont="1" applyBorder="1" applyAlignment="1">
      <alignment horizontal="center" vertical="center"/>
    </xf>
    <xf numFmtId="172" fontId="115" fillId="18" borderId="15" xfId="0" applyNumberFormat="1" applyFont="1" applyFill="1" applyBorder="1" applyAlignment="1">
      <alignment horizontal="centerContinuous" vertical="center"/>
    </xf>
    <xf numFmtId="49" fontId="97" fillId="7" borderId="14" xfId="0" applyNumberFormat="1" applyFont="1" applyFill="1" applyBorder="1" applyAlignment="1">
      <alignment horizontal="centerContinuous" vertical="center"/>
    </xf>
    <xf numFmtId="172" fontId="115" fillId="18" borderId="15" xfId="0" applyNumberFormat="1" applyFont="1" applyFill="1" applyBorder="1" applyAlignment="1">
      <alignment horizontal="left" vertical="center"/>
    </xf>
    <xf numFmtId="172" fontId="115" fillId="18" borderId="13" xfId="0" applyNumberFormat="1" applyFont="1" applyFill="1" applyBorder="1" applyAlignment="1">
      <alignment horizontal="right" vertical="center"/>
    </xf>
    <xf numFmtId="172" fontId="115" fillId="18" borderId="14" xfId="0" applyNumberFormat="1" applyFont="1" applyFill="1" applyBorder="1" applyAlignment="1">
      <alignment horizontal="left" vertical="center"/>
    </xf>
    <xf numFmtId="172" fontId="115" fillId="18" borderId="28" xfId="0" applyNumberFormat="1" applyFont="1" applyFill="1" applyBorder="1" applyAlignment="1">
      <alignment horizontal="right" vertical="center"/>
    </xf>
    <xf numFmtId="0" fontId="135" fillId="0" borderId="0" xfId="0" applyFont="1"/>
    <xf numFmtId="0" fontId="97" fillId="0" borderId="0" xfId="0" applyFont="1" applyAlignment="1">
      <alignment horizontal="center" vertical="center"/>
    </xf>
    <xf numFmtId="172" fontId="115" fillId="18" borderId="28" xfId="0" applyNumberFormat="1" applyFont="1" applyFill="1" applyBorder="1" applyAlignment="1">
      <alignment horizontal="left" vertical="center"/>
    </xf>
    <xf numFmtId="172" fontId="115" fillId="18" borderId="13" xfId="0" applyNumberFormat="1" applyFont="1" applyFill="1" applyBorder="1" applyAlignment="1">
      <alignment horizontal="left" vertical="center"/>
    </xf>
    <xf numFmtId="0" fontId="95" fillId="0" borderId="23" xfId="0" applyFont="1" applyBorder="1" applyAlignment="1">
      <alignment horizontal="left"/>
    </xf>
    <xf numFmtId="0" fontId="126" fillId="0" borderId="23" xfId="0" applyFont="1" applyBorder="1" applyAlignment="1">
      <alignment vertical="center"/>
    </xf>
    <xf numFmtId="0" fontId="127" fillId="0" borderId="0" xfId="0" applyFont="1" applyAlignment="1">
      <alignment horizontal="left" vertical="center" indent="1"/>
    </xf>
    <xf numFmtId="170" fontId="127" fillId="8" borderId="0" xfId="0" applyNumberFormat="1" applyFont="1" applyFill="1" applyAlignment="1" applyProtection="1">
      <alignment horizontal="right"/>
      <protection locked="0"/>
    </xf>
    <xf numFmtId="170" fontId="125" fillId="0" borderId="11" xfId="0" applyNumberFormat="1" applyFont="1" applyBorder="1" applyAlignment="1">
      <alignment horizontal="center" vertical="center" wrapText="1"/>
    </xf>
    <xf numFmtId="170" fontId="127" fillId="0" borderId="11" xfId="0" applyNumberFormat="1" applyFont="1" applyBorder="1" applyAlignment="1">
      <alignment horizontal="center" vertical="center" wrapText="1"/>
    </xf>
    <xf numFmtId="0" fontId="125" fillId="0" borderId="0" xfId="0" applyFont="1" applyAlignment="1">
      <alignment horizontal="left" vertical="center" indent="1"/>
    </xf>
    <xf numFmtId="170" fontId="127" fillId="8" borderId="0" xfId="0" applyNumberFormat="1" applyFont="1" applyFill="1" applyAlignment="1" applyProtection="1">
      <alignment horizontal="right" wrapText="1"/>
      <protection locked="0"/>
    </xf>
    <xf numFmtId="165" fontId="127" fillId="8" borderId="0" xfId="0" applyNumberFormat="1" applyFont="1" applyFill="1" applyAlignment="1" applyProtection="1">
      <alignment horizontal="right" wrapText="1"/>
      <protection locked="0"/>
    </xf>
    <xf numFmtId="172" fontId="115" fillId="18" borderId="14" xfId="0" applyNumberFormat="1" applyFont="1" applyFill="1" applyBorder="1" applyAlignment="1">
      <alignment horizontal="left" vertical="center" wrapText="1"/>
    </xf>
    <xf numFmtId="1" fontId="100" fillId="0" borderId="0" xfId="0" applyNumberFormat="1" applyFont="1"/>
    <xf numFmtId="1" fontId="125" fillId="0" borderId="0" xfId="0" applyNumberFormat="1" applyFont="1"/>
    <xf numFmtId="170" fontId="125" fillId="0" borderId="0" xfId="0" applyNumberFormat="1" applyFont="1"/>
    <xf numFmtId="0" fontId="136" fillId="0" borderId="0" xfId="0" applyFont="1" applyAlignment="1">
      <alignment vertical="top"/>
    </xf>
    <xf numFmtId="49" fontId="137" fillId="14" borderId="57" xfId="0" applyNumberFormat="1" applyFont="1" applyFill="1" applyBorder="1" applyAlignment="1">
      <alignment horizontal="left" vertical="center" wrapText="1"/>
    </xf>
    <xf numFmtId="172" fontId="137" fillId="14" borderId="57" xfId="0" applyNumberFormat="1" applyFont="1" applyFill="1" applyBorder="1" applyAlignment="1">
      <alignment horizontal="center" vertical="center" wrapText="1"/>
    </xf>
    <xf numFmtId="172" fontId="137" fillId="14" borderId="57" xfId="0" applyNumberFormat="1" applyFont="1" applyFill="1" applyBorder="1" applyAlignment="1">
      <alignment horizontal="center" vertical="center"/>
    </xf>
    <xf numFmtId="49" fontId="139" fillId="16" borderId="66" xfId="0" applyNumberFormat="1" applyFont="1" applyFill="1" applyBorder="1" applyAlignment="1">
      <alignment horizontal="left" vertical="center"/>
    </xf>
    <xf numFmtId="49" fontId="140" fillId="7" borderId="15" xfId="0" applyNumberFormat="1" applyFont="1" applyFill="1" applyBorder="1" applyAlignment="1">
      <alignment horizontal="centerContinuous" vertical="center"/>
    </xf>
    <xf numFmtId="14" fontId="140" fillId="7" borderId="15" xfId="0" applyNumberFormat="1" applyFont="1" applyFill="1" applyBorder="1" applyAlignment="1">
      <alignment horizontal="centerContinuous" vertical="center"/>
    </xf>
    <xf numFmtId="49" fontId="141" fillId="0" borderId="11" xfId="45" applyNumberFormat="1" applyFont="1" applyBorder="1" applyAlignment="1">
      <alignment horizontal="left" vertical="center"/>
    </xf>
    <xf numFmtId="170" fontId="141" fillId="0" borderId="11" xfId="48" applyNumberFormat="1" applyFont="1" applyFill="1" applyBorder="1" applyAlignment="1">
      <alignment horizontal="center" vertical="center"/>
    </xf>
    <xf numFmtId="170" fontId="141" fillId="0" borderId="11" xfId="66" applyNumberFormat="1" applyFont="1" applyFill="1" applyBorder="1" applyAlignment="1">
      <alignment horizontal="center" vertical="center"/>
    </xf>
    <xf numFmtId="170" fontId="142" fillId="0" borderId="11" xfId="48" applyNumberFormat="1" applyFont="1" applyFill="1" applyBorder="1" applyAlignment="1">
      <alignment horizontal="center" vertical="center"/>
    </xf>
    <xf numFmtId="170" fontId="141" fillId="0" borderId="11" xfId="0" applyNumberFormat="1" applyFont="1" applyBorder="1" applyAlignment="1">
      <alignment horizontal="center" vertical="center"/>
    </xf>
    <xf numFmtId="170" fontId="143" fillId="0" borderId="11" xfId="0" applyNumberFormat="1" applyFont="1" applyBorder="1" applyAlignment="1">
      <alignment horizontal="center" vertical="center"/>
    </xf>
    <xf numFmtId="49" fontId="141" fillId="0" borderId="27" xfId="45" applyNumberFormat="1" applyFont="1" applyBorder="1" applyAlignment="1">
      <alignment horizontal="left" vertical="center" indent="1"/>
    </xf>
    <xf numFmtId="170" fontId="141" fillId="0" borderId="27" xfId="48" applyNumberFormat="1" applyFont="1" applyFill="1" applyBorder="1" applyAlignment="1">
      <alignment horizontal="center" vertical="center"/>
    </xf>
    <xf numFmtId="170" fontId="141" fillId="0" borderId="27" xfId="66" applyNumberFormat="1" applyFont="1" applyFill="1" applyBorder="1" applyAlignment="1">
      <alignment horizontal="center" vertical="center"/>
    </xf>
    <xf numFmtId="170" fontId="142" fillId="0" borderId="27" xfId="48" applyNumberFormat="1" applyFont="1" applyFill="1" applyBorder="1" applyAlignment="1">
      <alignment horizontal="center" vertical="center"/>
    </xf>
    <xf numFmtId="170" fontId="141" fillId="0" borderId="27" xfId="0" applyNumberFormat="1" applyFont="1" applyBorder="1" applyAlignment="1">
      <alignment horizontal="center" vertical="center"/>
    </xf>
    <xf numFmtId="170" fontId="143" fillId="0" borderId="27" xfId="0" applyNumberFormat="1" applyFont="1" applyBorder="1" applyAlignment="1">
      <alignment horizontal="center" vertical="center"/>
    </xf>
    <xf numFmtId="49" fontId="141" fillId="0" borderId="11" xfId="45" applyNumberFormat="1" applyFont="1" applyBorder="1" applyAlignment="1">
      <alignment horizontal="left" vertical="center" indent="1"/>
    </xf>
    <xf numFmtId="49" fontId="141" fillId="0" borderId="11" xfId="45" applyNumberFormat="1" applyFont="1" applyBorder="1" applyAlignment="1">
      <alignment horizontal="left" vertical="center" indent="3"/>
    </xf>
    <xf numFmtId="49" fontId="144" fillId="0" borderId="11" xfId="45" applyNumberFormat="1" applyFont="1" applyBorder="1" applyAlignment="1">
      <alignment horizontal="left" vertical="center" indent="5"/>
    </xf>
    <xf numFmtId="170" fontId="144" fillId="0" borderId="11" xfId="48" applyNumberFormat="1" applyFont="1" applyFill="1" applyBorder="1" applyAlignment="1">
      <alignment horizontal="center" vertical="center"/>
    </xf>
    <xf numFmtId="170" fontId="144" fillId="0" borderId="11" xfId="66" applyNumberFormat="1" applyFont="1" applyFill="1" applyBorder="1" applyAlignment="1">
      <alignment horizontal="center" vertical="center"/>
    </xf>
    <xf numFmtId="170" fontId="145" fillId="0" borderId="11" xfId="48" applyNumberFormat="1" applyFont="1" applyFill="1" applyBorder="1" applyAlignment="1">
      <alignment horizontal="center" vertical="center"/>
    </xf>
    <xf numFmtId="170" fontId="144" fillId="0" borderId="11" xfId="0" applyNumberFormat="1" applyFont="1" applyBorder="1" applyAlignment="1">
      <alignment horizontal="center" vertical="center"/>
    </xf>
    <xf numFmtId="170" fontId="146" fillId="0" borderId="11" xfId="0" applyNumberFormat="1" applyFont="1" applyBorder="1" applyAlignment="1">
      <alignment horizontal="center" vertical="center"/>
    </xf>
    <xf numFmtId="49" fontId="144" fillId="0" borderId="11" xfId="45" applyNumberFormat="1" applyFont="1" applyBorder="1" applyAlignment="1">
      <alignment horizontal="left" vertical="center" indent="3"/>
    </xf>
    <xf numFmtId="49" fontId="144" fillId="0" borderId="11" xfId="45" applyNumberFormat="1" applyFont="1" applyBorder="1" applyAlignment="1">
      <alignment horizontal="left" vertical="center" indent="2"/>
    </xf>
    <xf numFmtId="0" fontId="147" fillId="0" borderId="10" xfId="0" applyFont="1" applyBorder="1" applyAlignment="1">
      <alignment vertical="center"/>
    </xf>
    <xf numFmtId="0" fontId="141" fillId="0" borderId="10" xfId="0" applyFont="1" applyBorder="1" applyAlignment="1">
      <alignment vertical="center" wrapText="1"/>
    </xf>
    <xf numFmtId="0" fontId="141" fillId="0" borderId="10" xfId="0" applyFont="1" applyBorder="1" applyAlignment="1">
      <alignment vertical="center"/>
    </xf>
    <xf numFmtId="0" fontId="147" fillId="0" borderId="0" xfId="0" applyFont="1" applyAlignment="1">
      <alignment vertical="center"/>
    </xf>
    <xf numFmtId="0" fontId="147" fillId="0" borderId="0" xfId="0" applyFont="1" applyAlignment="1">
      <alignment vertical="top"/>
    </xf>
    <xf numFmtId="0" fontId="83" fillId="0" borderId="0" xfId="0" applyFont="1" applyAlignment="1">
      <alignment vertical="top"/>
    </xf>
    <xf numFmtId="0" fontId="100" fillId="0" borderId="0" xfId="0" applyFont="1" applyAlignment="1">
      <alignment vertical="top"/>
    </xf>
    <xf numFmtId="14" fontId="115" fillId="2" borderId="14" xfId="0" applyNumberFormat="1" applyFont="1" applyFill="1" applyBorder="1" applyAlignment="1">
      <alignment horizontal="left" vertical="center" wrapText="1"/>
    </xf>
    <xf numFmtId="14" fontId="97" fillId="7" borderId="14" xfId="24" applyNumberFormat="1" applyFont="1" applyFill="1" applyBorder="1" applyAlignment="1">
      <alignment horizontal="center" vertical="center"/>
    </xf>
    <xf numFmtId="14" fontId="100" fillId="0" borderId="0" xfId="0" applyNumberFormat="1" applyFont="1" applyAlignment="1">
      <alignment vertical="top"/>
    </xf>
    <xf numFmtId="0" fontId="127" fillId="0" borderId="11" xfId="0" applyFont="1" applyBorder="1" applyAlignment="1">
      <alignment horizontal="left" vertical="center" wrapText="1" indent="1"/>
    </xf>
    <xf numFmtId="169" fontId="127" fillId="0" borderId="11" xfId="0" applyNumberFormat="1" applyFont="1" applyBorder="1" applyAlignment="1" applyProtection="1">
      <alignment horizontal="right" vertical="center"/>
      <protection locked="0"/>
    </xf>
    <xf numFmtId="169" fontId="127" fillId="0" borderId="11" xfId="0" applyNumberFormat="1" applyFont="1" applyBorder="1" applyAlignment="1">
      <alignment horizontal="right" vertical="center"/>
    </xf>
    <xf numFmtId="0" fontId="127" fillId="0" borderId="0" xfId="0" applyFont="1" applyAlignment="1">
      <alignment vertical="top"/>
    </xf>
    <xf numFmtId="169" fontId="125" fillId="0" borderId="11" xfId="0" applyNumberFormat="1" applyFont="1" applyBorder="1" applyAlignment="1" applyProtection="1">
      <alignment horizontal="right" vertical="center"/>
      <protection locked="0"/>
    </xf>
    <xf numFmtId="169" fontId="125" fillId="0" borderId="11" xfId="0" applyNumberFormat="1" applyFont="1" applyBorder="1" applyAlignment="1">
      <alignment horizontal="right" vertical="center"/>
    </xf>
    <xf numFmtId="0" fontId="125" fillId="0" borderId="0" xfId="0" applyFont="1" applyAlignment="1">
      <alignment vertical="top"/>
    </xf>
    <xf numFmtId="170" fontId="125" fillId="0" borderId="11" xfId="0" applyNumberFormat="1" applyFont="1" applyBorder="1" applyAlignment="1" applyProtection="1">
      <alignment horizontal="center" vertical="center"/>
      <protection locked="0"/>
    </xf>
    <xf numFmtId="170" fontId="125" fillId="0" borderId="11" xfId="0" applyNumberFormat="1" applyFont="1" applyBorder="1" applyAlignment="1">
      <alignment horizontal="center" vertical="center"/>
    </xf>
    <xf numFmtId="0" fontId="146" fillId="0" borderId="10" xfId="0" applyFont="1" applyBorder="1" applyAlignment="1">
      <alignment vertical="center"/>
    </xf>
    <xf numFmtId="0" fontId="100" fillId="8" borderId="0" xfId="0" applyFont="1" applyFill="1" applyAlignment="1">
      <alignment vertical="top"/>
    </xf>
    <xf numFmtId="0" fontId="83" fillId="8" borderId="0" xfId="0" applyFont="1" applyFill="1" applyAlignment="1">
      <alignment vertical="top"/>
    </xf>
    <xf numFmtId="0" fontId="83" fillId="8" borderId="0" xfId="0" applyFont="1" applyFill="1" applyAlignment="1">
      <alignment vertical="top" wrapText="1"/>
    </xf>
    <xf numFmtId="0" fontId="151" fillId="0" borderId="0" xfId="0" applyFont="1" applyAlignment="1">
      <alignment vertical="top"/>
    </xf>
    <xf numFmtId="0" fontId="151" fillId="0" borderId="0" xfId="0" applyFont="1" applyAlignment="1">
      <alignment vertical="justify"/>
    </xf>
    <xf numFmtId="0" fontId="97" fillId="0" borderId="0" xfId="0" applyFont="1" applyAlignment="1">
      <alignment vertical="center"/>
    </xf>
    <xf numFmtId="49" fontId="97" fillId="7" borderId="14" xfId="24" applyNumberFormat="1" applyFont="1" applyFill="1" applyBorder="1" applyAlignment="1">
      <alignment horizontal="center" vertical="center"/>
    </xf>
    <xf numFmtId="14" fontId="97" fillId="7" borderId="14" xfId="24" applyNumberFormat="1" applyFont="1" applyFill="1" applyBorder="1" applyAlignment="1">
      <alignment horizontal="center" vertical="center" wrapText="1"/>
    </xf>
    <xf numFmtId="14" fontId="97" fillId="7" borderId="15" xfId="0" applyNumberFormat="1" applyFont="1" applyFill="1" applyBorder="1" applyAlignment="1">
      <alignment horizontal="center" vertical="center"/>
    </xf>
    <xf numFmtId="170" fontId="127" fillId="0" borderId="11" xfId="0" applyNumberFormat="1" applyFont="1" applyBorder="1" applyAlignment="1">
      <alignment horizontal="center" vertical="center"/>
    </xf>
    <xf numFmtId="0" fontId="125" fillId="8" borderId="0" xfId="0" applyFont="1" applyFill="1" applyAlignment="1">
      <alignment vertical="top"/>
    </xf>
    <xf numFmtId="0" fontId="152" fillId="0" borderId="11" xfId="0" applyFont="1" applyBorder="1" applyAlignment="1">
      <alignment horizontal="left" vertical="center" wrapText="1" indent="1"/>
    </xf>
    <xf numFmtId="170" fontId="152" fillId="0" borderId="11" xfId="0" applyNumberFormat="1" applyFont="1" applyBorder="1" applyAlignment="1">
      <alignment horizontal="center" vertical="center"/>
    </xf>
    <xf numFmtId="170" fontId="152" fillId="0" borderId="11" xfId="0" applyNumberFormat="1" applyFont="1" applyBorder="1" applyAlignment="1">
      <alignment horizontal="center" vertical="center" wrapText="1"/>
    </xf>
    <xf numFmtId="0" fontId="101" fillId="0" borderId="11" xfId="0" applyFont="1" applyBorder="1" applyAlignment="1">
      <alignment horizontal="left" vertical="center" wrapText="1" indent="1"/>
    </xf>
    <xf numFmtId="170" fontId="101" fillId="0" borderId="11" xfId="0" applyNumberFormat="1" applyFont="1" applyBorder="1" applyAlignment="1">
      <alignment horizontal="center" vertical="center"/>
    </xf>
    <xf numFmtId="170" fontId="101" fillId="0" borderId="11" xfId="0" applyNumberFormat="1" applyFont="1" applyBorder="1" applyAlignment="1">
      <alignment horizontal="center" vertical="center" wrapText="1"/>
    </xf>
    <xf numFmtId="0" fontId="122" fillId="0" borderId="10" xfId="0" applyFont="1" applyBorder="1" applyAlignment="1">
      <alignment vertical="center"/>
    </xf>
    <xf numFmtId="170" fontId="83" fillId="0" borderId="0" xfId="0" applyNumberFormat="1" applyFont="1" applyAlignment="1">
      <alignment vertical="top"/>
    </xf>
    <xf numFmtId="0" fontId="100" fillId="0" borderId="18" xfId="0" applyFont="1" applyBorder="1"/>
    <xf numFmtId="172" fontId="115" fillId="2" borderId="14" xfId="0" applyNumberFormat="1" applyFont="1" applyFill="1" applyBorder="1" applyAlignment="1">
      <alignment horizontal="left" vertical="center"/>
    </xf>
    <xf numFmtId="49" fontId="81" fillId="7" borderId="14" xfId="0" applyNumberFormat="1" applyFont="1" applyFill="1" applyBorder="1" applyAlignment="1">
      <alignment horizontal="center" vertical="center"/>
    </xf>
    <xf numFmtId="14" fontId="100" fillId="0" borderId="12" xfId="0" applyNumberFormat="1" applyFont="1" applyBorder="1"/>
    <xf numFmtId="0" fontId="101" fillId="0" borderId="11" xfId="0" applyFont="1" applyBorder="1" applyAlignment="1">
      <alignment horizontal="left"/>
    </xf>
    <xf numFmtId="170" fontId="101" fillId="0" borderId="11" xfId="0" applyNumberFormat="1" applyFont="1" applyBorder="1" applyAlignment="1" applyProtection="1">
      <alignment horizontal="center" vertical="center"/>
      <protection locked="0"/>
    </xf>
    <xf numFmtId="0" fontId="127" fillId="0" borderId="14" xfId="0" applyFont="1" applyBorder="1"/>
    <xf numFmtId="0" fontId="127" fillId="0" borderId="13" xfId="0" applyFont="1" applyBorder="1"/>
    <xf numFmtId="0" fontId="127" fillId="0" borderId="11" xfId="0" applyFont="1" applyBorder="1" applyAlignment="1">
      <alignment horizontal="left" vertical="center"/>
    </xf>
    <xf numFmtId="170" fontId="127" fillId="0" borderId="11" xfId="0" applyNumberFormat="1" applyFont="1" applyBorder="1" applyAlignment="1" applyProtection="1">
      <alignment horizontal="center" vertical="center"/>
      <protection locked="0"/>
    </xf>
    <xf numFmtId="0" fontId="127" fillId="0" borderId="12" xfId="0" applyFont="1" applyBorder="1"/>
    <xf numFmtId="0" fontId="125" fillId="0" borderId="11" xfId="0" applyFont="1" applyBorder="1" applyAlignment="1">
      <alignment horizontal="left" vertical="center"/>
    </xf>
    <xf numFmtId="170" fontId="104" fillId="0" borderId="11" xfId="0" applyNumberFormat="1" applyFont="1" applyBorder="1" applyAlignment="1">
      <alignment horizontal="center" vertical="center" wrapText="1"/>
    </xf>
    <xf numFmtId="0" fontId="125" fillId="0" borderId="12" xfId="0" applyFont="1" applyBorder="1"/>
    <xf numFmtId="0" fontId="127" fillId="0" borderId="11" xfId="0" applyFont="1" applyBorder="1" applyAlignment="1">
      <alignment horizontal="left"/>
    </xf>
    <xf numFmtId="170" fontId="99" fillId="17" borderId="11" xfId="0" applyNumberFormat="1" applyFont="1" applyFill="1" applyBorder="1" applyAlignment="1">
      <alignment horizontal="center" vertical="center" wrapText="1"/>
    </xf>
    <xf numFmtId="0" fontId="125" fillId="0" borderId="30" xfId="0" applyFont="1" applyBorder="1"/>
    <xf numFmtId="0" fontId="157" fillId="0" borderId="11" xfId="0" applyFont="1" applyBorder="1" applyAlignment="1">
      <alignment horizontal="left" vertical="center"/>
    </xf>
    <xf numFmtId="170" fontId="157" fillId="0" borderId="11" xfId="0" applyNumberFormat="1" applyFont="1" applyBorder="1" applyAlignment="1" applyProtection="1">
      <alignment horizontal="center" vertical="center"/>
      <protection locked="0"/>
    </xf>
    <xf numFmtId="170" fontId="157" fillId="0" borderId="11" xfId="0" applyNumberFormat="1" applyFont="1" applyBorder="1" applyAlignment="1">
      <alignment horizontal="center" vertical="center"/>
    </xf>
    <xf numFmtId="170" fontId="157" fillId="0" borderId="11" xfId="0" applyNumberFormat="1" applyFont="1" applyBorder="1" applyAlignment="1">
      <alignment horizontal="center" vertical="center" wrapText="1"/>
    </xf>
    <xf numFmtId="170" fontId="159" fillId="17" borderId="11" xfId="0" applyNumberFormat="1" applyFont="1" applyFill="1" applyBorder="1" applyAlignment="1">
      <alignment horizontal="right" vertical="center" wrapText="1"/>
    </xf>
    <xf numFmtId="170" fontId="101" fillId="17" borderId="11" xfId="0" applyNumberFormat="1" applyFont="1" applyFill="1" applyBorder="1" applyAlignment="1">
      <alignment horizontal="right" vertical="center" wrapText="1"/>
    </xf>
    <xf numFmtId="0" fontId="160" fillId="0" borderId="0" xfId="0" applyFont="1"/>
    <xf numFmtId="0" fontId="104" fillId="0" borderId="0" xfId="0" applyFont="1"/>
    <xf numFmtId="0" fontId="117" fillId="0" borderId="0" xfId="0" applyFont="1"/>
    <xf numFmtId="0" fontId="97" fillId="0" borderId="18" xfId="0" applyFont="1" applyBorder="1" applyAlignment="1">
      <alignment vertical="center"/>
    </xf>
    <xf numFmtId="172" fontId="115" fillId="2" borderId="14" xfId="0" applyNumberFormat="1" applyFont="1" applyFill="1" applyBorder="1" applyAlignment="1">
      <alignment horizontal="left"/>
    </xf>
    <xf numFmtId="49" fontId="97" fillId="7" borderId="14" xfId="24" applyNumberFormat="1" applyFont="1" applyFill="1" applyBorder="1" applyAlignment="1">
      <alignment horizontal="center"/>
    </xf>
    <xf numFmtId="0" fontId="127" fillId="0" borderId="13" xfId="0" applyFont="1" applyBorder="1" applyAlignment="1">
      <alignment horizontal="left"/>
    </xf>
    <xf numFmtId="0" fontId="127" fillId="0" borderId="0" xfId="0" applyFont="1" applyAlignment="1">
      <alignment horizontal="left"/>
    </xf>
    <xf numFmtId="0" fontId="127" fillId="0" borderId="0" xfId="0" applyFont="1" applyAlignment="1">
      <alignment horizontal="right"/>
    </xf>
    <xf numFmtId="170" fontId="125" fillId="0" borderId="0" xfId="0" applyNumberFormat="1" applyFont="1" applyAlignment="1">
      <alignment horizontal="center" vertical="center" wrapText="1"/>
    </xf>
    <xf numFmtId="170" fontId="125" fillId="0" borderId="27" xfId="0" applyNumberFormat="1" applyFont="1" applyBorder="1" applyAlignment="1">
      <alignment horizontal="center" vertical="center" wrapText="1"/>
    </xf>
    <xf numFmtId="0" fontId="125" fillId="0" borderId="11" xfId="0" applyFont="1" applyBorder="1" applyAlignment="1">
      <alignment horizontal="left"/>
    </xf>
    <xf numFmtId="0" fontId="104" fillId="0" borderId="11" xfId="0" applyFont="1" applyBorder="1" applyAlignment="1">
      <alignment horizontal="left" vertical="center"/>
    </xf>
    <xf numFmtId="170" fontId="125" fillId="0" borderId="10" xfId="0" applyNumberFormat="1" applyFont="1" applyBorder="1" applyAlignment="1">
      <alignment horizontal="center" vertical="center" wrapText="1"/>
    </xf>
    <xf numFmtId="0" fontId="163" fillId="0" borderId="0" xfId="0" applyFont="1" applyAlignment="1">
      <alignment horizontal="left" vertical="center"/>
    </xf>
    <xf numFmtId="0" fontId="125" fillId="0" borderId="11" xfId="0" applyFont="1" applyBorder="1" applyAlignment="1">
      <alignment horizontal="left" vertical="center" indent="2"/>
    </xf>
    <xf numFmtId="0" fontId="122" fillId="0" borderId="0" xfId="0" applyFont="1"/>
    <xf numFmtId="0" fontId="95" fillId="0" borderId="0" xfId="24" applyFont="1" applyAlignment="1">
      <alignment horizontal="left" vertical="center"/>
    </xf>
    <xf numFmtId="10" fontId="123" fillId="8" borderId="0" xfId="24" applyNumberFormat="1" applyFont="1" applyFill="1" applyAlignment="1">
      <alignment horizontal="right"/>
    </xf>
    <xf numFmtId="0" fontId="124" fillId="0" borderId="0" xfId="24" applyFont="1"/>
    <xf numFmtId="14" fontId="115" fillId="2" borderId="14" xfId="24" applyNumberFormat="1" applyFont="1" applyFill="1" applyBorder="1" applyAlignment="1">
      <alignment horizontal="left" vertical="center" wrapText="1"/>
    </xf>
    <xf numFmtId="14" fontId="65" fillId="0" borderId="0" xfId="24" applyNumberFormat="1" applyFont="1"/>
    <xf numFmtId="14" fontId="127" fillId="0" borderId="0" xfId="0" applyNumberFormat="1" applyFont="1"/>
    <xf numFmtId="0" fontId="104" fillId="0" borderId="11" xfId="24" applyFont="1" applyBorder="1" applyAlignment="1">
      <alignment horizontal="justify" vertical="center" wrapText="1"/>
    </xf>
    <xf numFmtId="170" fontId="104" fillId="0" borderId="11" xfId="24" applyNumberFormat="1" applyFont="1" applyBorder="1" applyAlignment="1">
      <alignment horizontal="center" vertical="center" wrapText="1"/>
    </xf>
    <xf numFmtId="170" fontId="104" fillId="0" borderId="11" xfId="24" applyNumberFormat="1" applyFont="1" applyBorder="1" applyAlignment="1">
      <alignment horizontal="center" vertical="center"/>
    </xf>
    <xf numFmtId="0" fontId="127" fillId="0" borderId="0" xfId="24" applyFont="1"/>
    <xf numFmtId="170" fontId="104" fillId="0" borderId="11" xfId="24" applyNumberFormat="1" applyFont="1" applyBorder="1" applyAlignment="1" applyProtection="1">
      <alignment horizontal="center" vertical="center" wrapText="1"/>
      <protection locked="0"/>
    </xf>
    <xf numFmtId="0" fontId="125" fillId="0" borderId="0" xfId="24" applyFont="1"/>
    <xf numFmtId="170" fontId="101" fillId="0" borderId="11" xfId="24" applyNumberFormat="1" applyFont="1" applyBorder="1" applyAlignment="1" applyProtection="1">
      <alignment horizontal="center" vertical="center" wrapText="1"/>
      <protection locked="0"/>
    </xf>
    <xf numFmtId="170" fontId="101" fillId="0" borderId="11" xfId="24" applyNumberFormat="1" applyFont="1" applyBorder="1" applyAlignment="1">
      <alignment horizontal="center" vertical="center" wrapText="1"/>
    </xf>
    <xf numFmtId="170" fontId="101" fillId="0" borderId="11" xfId="24" applyNumberFormat="1" applyFont="1" applyBorder="1" applyAlignment="1">
      <alignment horizontal="center" vertical="center"/>
    </xf>
    <xf numFmtId="0" fontId="101" fillId="0" borderId="11" xfId="24" applyFont="1" applyBorder="1" applyAlignment="1">
      <alignment horizontal="justify" vertical="center" wrapText="1"/>
    </xf>
    <xf numFmtId="0" fontId="164" fillId="0" borderId="0" xfId="24" applyFont="1"/>
    <xf numFmtId="0" fontId="122" fillId="0" borderId="0" xfId="0" applyFont="1" applyAlignment="1">
      <alignment horizontal="left"/>
    </xf>
    <xf numFmtId="0" fontId="165" fillId="0" borderId="0" xfId="0" applyFont="1" applyAlignment="1">
      <alignment horizontal="center" wrapText="1"/>
    </xf>
    <xf numFmtId="0" fontId="122" fillId="0" borderId="10" xfId="24" applyFont="1" applyBorder="1" applyProtection="1">
      <protection locked="0"/>
    </xf>
    <xf numFmtId="0" fontId="122" fillId="0" borderId="10" xfId="24" applyFont="1" applyBorder="1"/>
    <xf numFmtId="0" fontId="165" fillId="0" borderId="0" xfId="0" applyFont="1" applyAlignment="1">
      <alignment horizontal="center"/>
    </xf>
    <xf numFmtId="0" fontId="165" fillId="0" borderId="0" xfId="0" applyFont="1" applyAlignment="1">
      <alignment vertical="center"/>
    </xf>
    <xf numFmtId="0" fontId="100" fillId="0" borderId="0" xfId="24" applyFont="1"/>
    <xf numFmtId="0" fontId="65" fillId="0" borderId="0" xfId="24" applyFont="1"/>
    <xf numFmtId="0" fontId="83" fillId="0" borderId="0" xfId="24" applyFont="1"/>
    <xf numFmtId="0" fontId="165" fillId="0" borderId="0" xfId="0" applyFont="1" applyAlignment="1">
      <alignment wrapText="1"/>
    </xf>
    <xf numFmtId="0" fontId="165" fillId="0" borderId="0" xfId="24" applyFont="1" applyAlignment="1">
      <alignment wrapText="1"/>
    </xf>
    <xf numFmtId="0" fontId="166" fillId="0" borderId="0" xfId="0" applyFont="1" applyAlignment="1">
      <alignment horizontal="right"/>
    </xf>
    <xf numFmtId="49" fontId="137" fillId="14" borderId="57" xfId="0" applyNumberFormat="1" applyFont="1" applyFill="1" applyBorder="1" applyAlignment="1">
      <alignment horizontal="center" vertical="center" wrapText="1"/>
    </xf>
    <xf numFmtId="0" fontId="65" fillId="0" borderId="0" xfId="0" applyFont="1" applyAlignment="1">
      <alignment horizontal="center"/>
    </xf>
    <xf numFmtId="49" fontId="139" fillId="16" borderId="57" xfId="0" applyNumberFormat="1" applyFont="1" applyFill="1" applyBorder="1" applyAlignment="1">
      <alignment horizontal="left" vertical="center"/>
    </xf>
    <xf numFmtId="49" fontId="139" fillId="16" borderId="65" xfId="0" applyNumberFormat="1" applyFont="1" applyFill="1" applyBorder="1" applyAlignment="1">
      <alignment horizontal="left" vertical="center"/>
    </xf>
    <xf numFmtId="49" fontId="139" fillId="16" borderId="105" xfId="0" applyNumberFormat="1" applyFont="1" applyFill="1" applyBorder="1" applyAlignment="1">
      <alignment horizontal="left" vertical="center"/>
    </xf>
    <xf numFmtId="14" fontId="97" fillId="7" borderId="15" xfId="0" applyNumberFormat="1" applyFont="1" applyFill="1" applyBorder="1" applyAlignment="1">
      <alignment horizontal="centerContinuous" vertical="center"/>
    </xf>
    <xf numFmtId="49" fontId="97" fillId="7" borderId="15" xfId="0" applyNumberFormat="1" applyFont="1" applyFill="1" applyBorder="1" applyAlignment="1">
      <alignment horizontal="centerContinuous" vertical="center"/>
    </xf>
    <xf numFmtId="168" fontId="141" fillId="0" borderId="11" xfId="16" applyNumberFormat="1" applyFont="1" applyFill="1" applyBorder="1" applyAlignment="1">
      <alignment horizontal="left" vertical="center"/>
    </xf>
    <xf numFmtId="170" fontId="141" fillId="0" borderId="11" xfId="16" applyNumberFormat="1" applyFont="1" applyFill="1" applyBorder="1" applyAlignment="1">
      <alignment horizontal="left" vertical="center"/>
    </xf>
    <xf numFmtId="168" fontId="141" fillId="0" borderId="11" xfId="16" applyNumberFormat="1" applyFont="1" applyFill="1" applyBorder="1" applyAlignment="1">
      <alignment horizontal="left" vertical="center" indent="1"/>
    </xf>
    <xf numFmtId="49" fontId="144" fillId="0" borderId="11" xfId="45" applyNumberFormat="1" applyFont="1" applyBorder="1" applyAlignment="1">
      <alignment horizontal="left" vertical="center" indent="4"/>
    </xf>
    <xf numFmtId="168" fontId="144" fillId="0" borderId="11" xfId="16" applyNumberFormat="1" applyFont="1" applyFill="1" applyBorder="1" applyAlignment="1">
      <alignment horizontal="left" vertical="center" indent="4"/>
    </xf>
    <xf numFmtId="170" fontId="144" fillId="0" borderId="11" xfId="16" applyNumberFormat="1" applyFont="1" applyFill="1" applyBorder="1" applyAlignment="1">
      <alignment horizontal="left" vertical="center"/>
    </xf>
    <xf numFmtId="168" fontId="144" fillId="0" borderId="11" xfId="16" applyNumberFormat="1" applyFont="1" applyFill="1" applyBorder="1" applyAlignment="1">
      <alignment horizontal="left" vertical="center" indent="5"/>
    </xf>
    <xf numFmtId="168" fontId="144" fillId="0" borderId="11" xfId="16" applyNumberFormat="1" applyFont="1" applyFill="1" applyBorder="1" applyAlignment="1">
      <alignment horizontal="left" vertical="center" indent="3"/>
    </xf>
    <xf numFmtId="49" fontId="141" fillId="0" borderId="11" xfId="45" applyNumberFormat="1" applyFont="1" applyBorder="1" applyAlignment="1">
      <alignment horizontal="left" vertical="center" indent="2"/>
    </xf>
    <xf numFmtId="168" fontId="141" fillId="0" borderId="11" xfId="16" applyNumberFormat="1" applyFont="1" applyFill="1" applyBorder="1" applyAlignment="1">
      <alignment horizontal="left" vertical="center" indent="2"/>
    </xf>
    <xf numFmtId="0" fontId="167" fillId="0" borderId="0" xfId="0" applyFont="1"/>
    <xf numFmtId="0" fontId="143" fillId="0" borderId="10" xfId="0" applyFont="1" applyBorder="1" applyAlignment="1">
      <alignment vertical="center"/>
    </xf>
    <xf numFmtId="0" fontId="143" fillId="0" borderId="10" xfId="0" applyFont="1" applyBorder="1" applyAlignment="1">
      <alignment horizontal="left" vertical="center" wrapText="1"/>
    </xf>
    <xf numFmtId="0" fontId="143" fillId="0" borderId="0" xfId="0" applyFont="1" applyAlignment="1">
      <alignment vertical="center"/>
    </xf>
    <xf numFmtId="170" fontId="83" fillId="0" borderId="0" xfId="0" applyNumberFormat="1" applyFont="1" applyAlignment="1">
      <alignment vertical="center"/>
    </xf>
    <xf numFmtId="49" fontId="139" fillId="16" borderId="0" xfId="0" applyNumberFormat="1" applyFont="1" applyFill="1" applyAlignment="1">
      <alignment horizontal="left" vertical="center"/>
    </xf>
    <xf numFmtId="168" fontId="141" fillId="0" borderId="91" xfId="16" applyNumberFormat="1" applyFont="1" applyFill="1" applyBorder="1" applyAlignment="1">
      <alignment horizontal="left" vertical="center"/>
    </xf>
    <xf numFmtId="168" fontId="141" fillId="0" borderId="27" xfId="16" applyNumberFormat="1" applyFont="1" applyFill="1" applyBorder="1" applyAlignment="1">
      <alignment horizontal="left" vertical="center" indent="1"/>
    </xf>
    <xf numFmtId="168" fontId="141" fillId="0" borderId="11" xfId="16" applyNumberFormat="1" applyFont="1" applyFill="1" applyBorder="1" applyAlignment="1">
      <alignment horizontal="left" vertical="center" indent="3"/>
    </xf>
    <xf numFmtId="168" fontId="144" fillId="0" borderId="11" xfId="16" applyNumberFormat="1" applyFont="1" applyFill="1" applyBorder="1" applyAlignment="1">
      <alignment horizontal="left" vertical="center" indent="2"/>
    </xf>
    <xf numFmtId="0" fontId="147" fillId="0" borderId="10" xfId="0" applyFont="1" applyBorder="1" applyAlignment="1">
      <alignment vertical="center" wrapText="1"/>
    </xf>
    <xf numFmtId="0" fontId="147" fillId="0" borderId="0" xfId="0" applyFont="1" applyAlignment="1">
      <alignment vertical="center" wrapText="1"/>
    </xf>
    <xf numFmtId="0" fontId="168" fillId="0" borderId="0" xfId="62" applyFont="1" applyAlignment="1">
      <alignment horizontal="left" vertical="center"/>
    </xf>
    <xf numFmtId="0" fontId="123" fillId="8" borderId="0" xfId="62" applyFont="1" applyFill="1" applyAlignment="1">
      <alignment horizontal="right"/>
    </xf>
    <xf numFmtId="0" fontId="65" fillId="0" borderId="0" xfId="0" applyFont="1" applyAlignment="1">
      <alignment horizontal="left" vertical="top"/>
    </xf>
    <xf numFmtId="49" fontId="97" fillId="7" borderId="15" xfId="65" applyNumberFormat="1" applyFont="1" applyFill="1" applyBorder="1" applyAlignment="1">
      <alignment horizontal="centerContinuous" vertical="center"/>
    </xf>
    <xf numFmtId="172" fontId="169" fillId="6" borderId="29" xfId="62" applyNumberFormat="1" applyFont="1" applyFill="1" applyBorder="1" applyAlignment="1">
      <alignment horizontal="center" vertical="center" wrapText="1"/>
    </xf>
    <xf numFmtId="172" fontId="169" fillId="6" borderId="32" xfId="62" applyNumberFormat="1" applyFont="1" applyFill="1" applyBorder="1" applyAlignment="1">
      <alignment horizontal="center" vertical="center" wrapText="1"/>
    </xf>
    <xf numFmtId="49" fontId="170" fillId="2" borderId="15" xfId="65" applyNumberFormat="1" applyFont="1" applyFill="1" applyBorder="1" applyAlignment="1">
      <alignment horizontal="centerContinuous" vertical="center"/>
    </xf>
    <xf numFmtId="172" fontId="169" fillId="2" borderId="103" xfId="62" applyNumberFormat="1" applyFont="1" applyFill="1" applyBorder="1" applyAlignment="1">
      <alignment horizontal="center" vertical="center" wrapText="1"/>
    </xf>
    <xf numFmtId="172" fontId="169" fillId="2" borderId="29" xfId="62" applyNumberFormat="1" applyFont="1" applyFill="1" applyBorder="1" applyAlignment="1">
      <alignment horizontal="center" vertical="center" wrapText="1"/>
    </xf>
    <xf numFmtId="172" fontId="169" fillId="2" borderId="17" xfId="62" applyNumberFormat="1" applyFont="1" applyFill="1" applyBorder="1" applyAlignment="1">
      <alignment horizontal="center" vertical="center" wrapText="1"/>
    </xf>
    <xf numFmtId="172" fontId="169" fillId="2" borderId="0" xfId="62" applyNumberFormat="1" applyFont="1" applyFill="1" applyAlignment="1">
      <alignment horizontal="center" vertical="center" wrapText="1"/>
    </xf>
    <xf numFmtId="172" fontId="169" fillId="2" borderId="102" xfId="62" applyNumberFormat="1" applyFont="1" applyFill="1" applyBorder="1" applyAlignment="1">
      <alignment horizontal="center" vertical="top" wrapText="1"/>
    </xf>
    <xf numFmtId="0" fontId="68" fillId="6" borderId="0" xfId="64" applyFont="1" applyFill="1" applyAlignment="1">
      <alignment vertical="center" wrapText="1"/>
    </xf>
    <xf numFmtId="0" fontId="157" fillId="0" borderId="0" xfId="62" applyFont="1" applyAlignment="1">
      <alignment horizontal="left" vertical="center"/>
    </xf>
    <xf numFmtId="0" fontId="101" fillId="0" borderId="0" xfId="62" applyFont="1" applyAlignment="1">
      <alignment horizontal="right" vertical="center"/>
    </xf>
    <xf numFmtId="0" fontId="101" fillId="0" borderId="100" xfId="62" applyFont="1" applyBorder="1" applyAlignment="1">
      <alignment horizontal="left" vertical="center"/>
    </xf>
    <xf numFmtId="168" fontId="101" fillId="0" borderId="100" xfId="59" applyNumberFormat="1" applyFont="1" applyFill="1" applyBorder="1" applyAlignment="1" applyProtection="1">
      <alignment horizontal="left" vertical="center" wrapText="1" indent="1"/>
      <protection locked="0"/>
    </xf>
    <xf numFmtId="168" fontId="101" fillId="0" borderId="11" xfId="59" applyNumberFormat="1" applyFont="1" applyFill="1" applyBorder="1" applyAlignment="1" applyProtection="1">
      <alignment horizontal="left" vertical="center" wrapText="1" indent="1"/>
      <protection locked="0"/>
    </xf>
    <xf numFmtId="0" fontId="104" fillId="0" borderId="0" xfId="62" applyFont="1" applyAlignment="1">
      <alignment horizontal="right" vertical="center"/>
    </xf>
    <xf numFmtId="0" fontId="104" fillId="0" borderId="100" xfId="62" applyFont="1" applyBorder="1" applyAlignment="1">
      <alignment horizontal="left" vertical="center" wrapText="1" indent="2"/>
    </xf>
    <xf numFmtId="168" fontId="104" fillId="0" borderId="100" xfId="59" applyNumberFormat="1" applyFont="1" applyFill="1" applyBorder="1" applyAlignment="1" applyProtection="1">
      <alignment horizontal="left" vertical="center" wrapText="1" indent="1"/>
      <protection locked="0"/>
    </xf>
    <xf numFmtId="168" fontId="104" fillId="0" borderId="11" xfId="59" applyNumberFormat="1" applyFont="1" applyFill="1" applyBorder="1" applyAlignment="1" applyProtection="1">
      <alignment horizontal="left" vertical="center" wrapText="1" indent="1"/>
      <protection locked="0"/>
    </xf>
    <xf numFmtId="0" fontId="104" fillId="6" borderId="100" xfId="62" applyFont="1" applyFill="1" applyBorder="1" applyAlignment="1">
      <alignment horizontal="left" vertical="center" wrapText="1" indent="2"/>
    </xf>
    <xf numFmtId="0" fontId="101" fillId="0" borderId="100" xfId="62" applyFont="1" applyBorder="1" applyAlignment="1">
      <alignment horizontal="left" vertical="center" wrapText="1"/>
    </xf>
    <xf numFmtId="172" fontId="115" fillId="2" borderId="32" xfId="62" applyNumberFormat="1" applyFont="1" applyFill="1" applyBorder="1" applyAlignment="1">
      <alignment horizontal="left" vertical="center"/>
    </xf>
    <xf numFmtId="172" fontId="115" fillId="2" borderId="32" xfId="62" applyNumberFormat="1" applyFont="1" applyFill="1" applyBorder="1" applyAlignment="1" applyProtection="1">
      <alignment horizontal="left" vertical="center"/>
      <protection locked="0"/>
    </xf>
    <xf numFmtId="172" fontId="169" fillId="2" borderId="18" xfId="62" applyNumberFormat="1" applyFont="1" applyFill="1" applyBorder="1" applyAlignment="1" applyProtection="1">
      <alignment horizontal="center" vertical="center" wrapText="1"/>
      <protection locked="0"/>
    </xf>
    <xf numFmtId="169" fontId="157" fillId="0" borderId="11" xfId="6" applyNumberFormat="1" applyFont="1" applyFill="1" applyBorder="1" applyAlignment="1" applyProtection="1">
      <alignment horizontal="right" vertical="center" wrapText="1"/>
      <protection locked="0"/>
    </xf>
    <xf numFmtId="0" fontId="173" fillId="0" borderId="0" xfId="61" applyFont="1" applyAlignment="1">
      <alignment vertical="top"/>
    </xf>
    <xf numFmtId="0" fontId="175" fillId="0" borderId="0" xfId="61" applyFont="1" applyAlignment="1">
      <alignment vertical="top"/>
    </xf>
    <xf numFmtId="0" fontId="157" fillId="0" borderId="0" xfId="56" applyFont="1" applyAlignment="1">
      <alignment horizontal="left" vertical="center"/>
    </xf>
    <xf numFmtId="0" fontId="157" fillId="0" borderId="0" xfId="56" applyFont="1" applyAlignment="1">
      <alignment horizontal="left" vertical="center" wrapText="1"/>
    </xf>
    <xf numFmtId="0" fontId="123" fillId="8" borderId="0" xfId="56" applyFont="1" applyFill="1" applyAlignment="1">
      <alignment horizontal="right"/>
    </xf>
    <xf numFmtId="172" fontId="115" fillId="0" borderId="15" xfId="56" applyNumberFormat="1" applyFont="1" applyBorder="1" applyAlignment="1">
      <alignment horizontal="left" vertical="center" wrapText="1"/>
    </xf>
    <xf numFmtId="172" fontId="115" fillId="0" borderId="14" xfId="56" applyNumberFormat="1" applyFont="1" applyBorder="1" applyAlignment="1">
      <alignment horizontal="left" vertical="center"/>
    </xf>
    <xf numFmtId="172" fontId="115" fillId="2" borderId="32" xfId="56" applyNumberFormat="1" applyFont="1" applyFill="1" applyBorder="1" applyAlignment="1">
      <alignment horizontal="left" vertical="center" wrapText="1"/>
    </xf>
    <xf numFmtId="172" fontId="115" fillId="2" borderId="29" xfId="56" applyNumberFormat="1" applyFont="1" applyFill="1" applyBorder="1" applyAlignment="1">
      <alignment horizontal="left" vertical="center"/>
    </xf>
    <xf numFmtId="172" fontId="169" fillId="2" borderId="29" xfId="56" applyNumberFormat="1" applyFont="1" applyFill="1" applyBorder="1" applyAlignment="1">
      <alignment horizontal="center" vertical="center" wrapText="1"/>
    </xf>
    <xf numFmtId="0" fontId="96" fillId="0" borderId="0" xfId="0" applyFont="1" applyAlignment="1">
      <alignment horizontal="left" vertical="top" wrapText="1"/>
    </xf>
    <xf numFmtId="0" fontId="157" fillId="0" borderId="0" xfId="56" applyFont="1" applyAlignment="1" applyProtection="1">
      <alignment horizontal="left" vertical="center" wrapText="1"/>
      <protection locked="0"/>
    </xf>
    <xf numFmtId="168" fontId="157" fillId="0" borderId="0" xfId="58" applyNumberFormat="1" applyFont="1" applyFill="1" applyBorder="1" applyAlignment="1">
      <alignment horizontal="left" vertical="center" wrapText="1"/>
    </xf>
    <xf numFmtId="0" fontId="101" fillId="0" borderId="0" xfId="56" applyFont="1" applyAlignment="1">
      <alignment horizontal="right" vertical="center"/>
    </xf>
    <xf numFmtId="0" fontId="101" fillId="0" borderId="100" xfId="56" applyFont="1" applyBorder="1" applyAlignment="1">
      <alignment horizontal="left" vertical="center"/>
    </xf>
    <xf numFmtId="168" fontId="177" fillId="15" borderId="100" xfId="59" applyNumberFormat="1" applyFont="1" applyFill="1" applyBorder="1" applyAlignment="1" applyProtection="1">
      <alignment horizontal="left" vertical="center" wrapText="1" indent="1"/>
      <protection locked="0"/>
    </xf>
    <xf numFmtId="168" fontId="177" fillId="15" borderId="100" xfId="58" applyNumberFormat="1" applyFont="1" applyFill="1" applyBorder="1" applyAlignment="1">
      <alignment horizontal="left" vertical="center" wrapText="1" indent="1"/>
    </xf>
    <xf numFmtId="168" fontId="101" fillId="0" borderId="100" xfId="58" applyNumberFormat="1" applyFont="1" applyFill="1" applyBorder="1" applyAlignment="1">
      <alignment horizontal="left" vertical="center" wrapText="1" indent="1"/>
    </xf>
    <xf numFmtId="168" fontId="177" fillId="15" borderId="100" xfId="60" applyNumberFormat="1" applyFont="1" applyFill="1" applyBorder="1" applyAlignment="1">
      <alignment horizontal="left" vertical="center" wrapText="1" indent="1"/>
    </xf>
    <xf numFmtId="3" fontId="65" fillId="0" borderId="0" xfId="0" applyNumberFormat="1" applyFont="1" applyAlignment="1">
      <alignment horizontal="left" vertical="top"/>
    </xf>
    <xf numFmtId="168" fontId="81" fillId="0" borderId="0" xfId="59" applyNumberFormat="1" applyFont="1" applyFill="1" applyBorder="1" applyAlignment="1" applyProtection="1">
      <alignment horizontal="left" vertical="center" wrapText="1"/>
      <protection locked="0"/>
    </xf>
    <xf numFmtId="168" fontId="157" fillId="0" borderId="0" xfId="59" applyNumberFormat="1" applyFont="1" applyFill="1" applyBorder="1" applyAlignment="1" applyProtection="1">
      <alignment horizontal="left" vertical="center" wrapText="1"/>
      <protection locked="0"/>
    </xf>
    <xf numFmtId="168" fontId="81" fillId="0" borderId="0" xfId="58" applyNumberFormat="1" applyFont="1" applyFill="1" applyBorder="1" applyAlignment="1">
      <alignment horizontal="left" vertical="center" wrapText="1"/>
    </xf>
    <xf numFmtId="0" fontId="104" fillId="0" borderId="0" xfId="56" applyFont="1" applyAlignment="1">
      <alignment horizontal="right" vertical="center"/>
    </xf>
    <xf numFmtId="0" fontId="104" fillId="0" borderId="100" xfId="56" applyFont="1" applyBorder="1" applyAlignment="1">
      <alignment horizontal="left" vertical="center" indent="2"/>
    </xf>
    <xf numFmtId="168" fontId="104" fillId="0" borderId="100" xfId="58" applyNumberFormat="1" applyFont="1" applyFill="1" applyBorder="1" applyAlignment="1">
      <alignment horizontal="left" vertical="center" wrapText="1" indent="1"/>
    </xf>
    <xf numFmtId="168" fontId="65" fillId="0" borderId="0" xfId="0" applyNumberFormat="1" applyFont="1" applyAlignment="1">
      <alignment horizontal="left" vertical="top"/>
    </xf>
    <xf numFmtId="172" fontId="115" fillId="2" borderId="32" xfId="56" applyNumberFormat="1" applyFont="1" applyFill="1" applyBorder="1" applyAlignment="1">
      <alignment horizontal="left" vertical="center"/>
    </xf>
    <xf numFmtId="172" fontId="100" fillId="2" borderId="29" xfId="56" applyNumberFormat="1" applyFont="1" applyFill="1" applyBorder="1" applyAlignment="1">
      <alignment horizontal="center" vertical="center" wrapText="1"/>
    </xf>
    <xf numFmtId="172" fontId="169" fillId="2" borderId="18" xfId="56" applyNumberFormat="1" applyFont="1" applyFill="1" applyBorder="1" applyAlignment="1">
      <alignment horizontal="center" vertical="center" wrapText="1"/>
    </xf>
    <xf numFmtId="165" fontId="157" fillId="0" borderId="38" xfId="56" applyNumberFormat="1" applyFont="1" applyBorder="1" applyAlignment="1">
      <alignment horizontal="left" vertical="center" wrapText="1"/>
    </xf>
    <xf numFmtId="165" fontId="157" fillId="0" borderId="38" xfId="57" applyNumberFormat="1" applyFont="1" applyBorder="1" applyAlignment="1" applyProtection="1">
      <alignment horizontal="left" vertical="center" wrapText="1"/>
      <protection locked="0"/>
    </xf>
    <xf numFmtId="9" fontId="157" fillId="0" borderId="38" xfId="6" applyFont="1" applyFill="1" applyBorder="1" applyAlignment="1">
      <alignment horizontal="left" vertical="center" wrapText="1"/>
    </xf>
    <xf numFmtId="169" fontId="157" fillId="0" borderId="38" xfId="6" applyNumberFormat="1" applyFont="1" applyFill="1" applyBorder="1" applyAlignment="1" applyProtection="1">
      <alignment horizontal="right" vertical="center" wrapText="1"/>
      <protection locked="0"/>
    </xf>
    <xf numFmtId="169" fontId="157" fillId="0" borderId="38" xfId="6" applyNumberFormat="1" applyFont="1" applyFill="1" applyBorder="1" applyAlignment="1">
      <alignment horizontal="right" vertical="center" wrapText="1"/>
    </xf>
    <xf numFmtId="0" fontId="178" fillId="0" borderId="0" xfId="0" applyFont="1" applyAlignment="1" applyProtection="1">
      <alignment vertical="top"/>
      <protection locked="0"/>
    </xf>
    <xf numFmtId="0" fontId="101" fillId="0" borderId="0" xfId="56" applyFont="1" applyAlignment="1">
      <alignment horizontal="left" vertical="center"/>
    </xf>
    <xf numFmtId="165" fontId="175" fillId="0" borderId="0" xfId="0" applyNumberFormat="1" applyFont="1" applyAlignment="1">
      <alignment vertical="top"/>
    </xf>
    <xf numFmtId="169" fontId="175" fillId="0" borderId="0" xfId="0" applyNumberFormat="1" applyFont="1" applyAlignment="1">
      <alignment vertical="top"/>
    </xf>
    <xf numFmtId="0" fontId="175" fillId="0" borderId="0" xfId="0" applyFont="1" applyAlignment="1">
      <alignment vertical="top"/>
    </xf>
    <xf numFmtId="0" fontId="173" fillId="0" borderId="0" xfId="0" applyFont="1" applyAlignment="1">
      <alignment vertical="top"/>
    </xf>
    <xf numFmtId="0" fontId="173" fillId="0" borderId="0" xfId="0" applyFont="1" applyAlignment="1" applyProtection="1">
      <alignment vertical="top"/>
      <protection locked="0"/>
    </xf>
    <xf numFmtId="169" fontId="65" fillId="0" borderId="0" xfId="6" applyNumberFormat="1" applyFont="1" applyFill="1" applyBorder="1" applyAlignment="1">
      <alignment horizontal="left" vertical="top"/>
    </xf>
    <xf numFmtId="20" fontId="65" fillId="0" borderId="0" xfId="0" applyNumberFormat="1" applyFont="1" applyAlignment="1">
      <alignment horizontal="left" vertical="top"/>
    </xf>
    <xf numFmtId="0" fontId="122" fillId="6" borderId="0" xfId="0" applyFont="1" applyFill="1" applyAlignment="1">
      <alignment horizontal="right"/>
    </xf>
    <xf numFmtId="49" fontId="97" fillId="7" borderId="64" xfId="0" applyNumberFormat="1" applyFont="1" applyFill="1" applyBorder="1" applyAlignment="1">
      <alignment horizontal="center" vertical="center"/>
    </xf>
    <xf numFmtId="49" fontId="181" fillId="2" borderId="68" xfId="0" applyNumberFormat="1" applyFont="1" applyFill="1" applyBorder="1" applyAlignment="1">
      <alignment horizontal="center" vertical="center"/>
    </xf>
    <xf numFmtId="49" fontId="181" fillId="2" borderId="99" xfId="0" applyNumberFormat="1" applyFont="1" applyFill="1" applyBorder="1" applyAlignment="1">
      <alignment horizontal="center" vertical="center"/>
    </xf>
    <xf numFmtId="0" fontId="121" fillId="0" borderId="27" xfId="0" applyFont="1" applyBorder="1" applyAlignment="1">
      <alignment horizontal="left" vertical="center" indent="1"/>
    </xf>
    <xf numFmtId="0" fontId="115" fillId="2" borderId="66" xfId="0" applyFont="1" applyFill="1" applyBorder="1" applyAlignment="1">
      <alignment horizontal="left" indent="1"/>
    </xf>
    <xf numFmtId="0" fontId="115" fillId="2" borderId="66" xfId="0" applyFont="1" applyFill="1" applyBorder="1" applyAlignment="1">
      <alignment vertical="center"/>
    </xf>
    <xf numFmtId="0" fontId="122" fillId="6" borderId="65" xfId="55" applyFont="1" applyFill="1" applyBorder="1"/>
    <xf numFmtId="0" fontId="117" fillId="6" borderId="65" xfId="0" applyFont="1" applyFill="1" applyBorder="1"/>
    <xf numFmtId="0" fontId="128" fillId="6" borderId="65" xfId="55" applyFont="1" applyFill="1" applyBorder="1"/>
    <xf numFmtId="0" fontId="122" fillId="6" borderId="0" xfId="55" applyFont="1" applyFill="1"/>
    <xf numFmtId="0" fontId="95" fillId="6" borderId="0" xfId="53" applyFont="1" applyFill="1"/>
    <xf numFmtId="0" fontId="83" fillId="6" borderId="0" xfId="53" applyFont="1" applyFill="1"/>
    <xf numFmtId="0" fontId="65" fillId="0" borderId="0" xfId="53" applyFont="1"/>
    <xf numFmtId="172" fontId="115" fillId="2" borderId="57" xfId="53" applyNumberFormat="1" applyFont="1" applyFill="1" applyBorder="1" applyAlignment="1">
      <alignment horizontal="left" vertical="center"/>
    </xf>
    <xf numFmtId="14" fontId="97" fillId="7" borderId="57" xfId="53" applyNumberFormat="1" applyFont="1" applyFill="1" applyBorder="1" applyAlignment="1">
      <alignment horizontal="center" vertical="center"/>
    </xf>
    <xf numFmtId="49" fontId="97" fillId="7" borderId="57" xfId="53" applyNumberFormat="1" applyFont="1" applyFill="1" applyBorder="1" applyAlignment="1">
      <alignment horizontal="center" vertical="center"/>
    </xf>
    <xf numFmtId="0" fontId="104" fillId="0" borderId="11" xfId="53" applyFont="1" applyBorder="1" applyAlignment="1">
      <alignment horizontal="left" vertical="center" indent="1"/>
    </xf>
    <xf numFmtId="173" fontId="104" fillId="6" borderId="11" xfId="53" applyNumberFormat="1" applyFont="1" applyFill="1" applyBorder="1" applyAlignment="1">
      <alignment horizontal="right" vertical="center"/>
    </xf>
    <xf numFmtId="0" fontId="121" fillId="0" borderId="11" xfId="53" applyFont="1" applyBorder="1" applyAlignment="1">
      <alignment horizontal="left" vertical="center" indent="1"/>
    </xf>
    <xf numFmtId="0" fontId="115" fillId="2" borderId="93" xfId="53" applyFont="1" applyFill="1" applyBorder="1" applyAlignment="1">
      <alignment horizontal="left" indent="1"/>
    </xf>
    <xf numFmtId="177" fontId="101" fillId="2" borderId="98" xfId="53" applyNumberFormat="1" applyFont="1" applyFill="1" applyBorder="1" applyAlignment="1" applyProtection="1">
      <alignment horizontal="right"/>
      <protection locked="0"/>
    </xf>
    <xf numFmtId="177" fontId="101" fillId="2" borderId="61" xfId="53" applyNumberFormat="1" applyFont="1" applyFill="1" applyBorder="1" applyAlignment="1" applyProtection="1">
      <alignment horizontal="right"/>
      <protection locked="0"/>
    </xf>
    <xf numFmtId="0" fontId="119" fillId="0" borderId="69" xfId="54" applyFont="1" applyBorder="1" applyAlignment="1">
      <alignment vertical="center"/>
    </xf>
    <xf numFmtId="0" fontId="122" fillId="0" borderId="0" xfId="52" applyFont="1" applyAlignment="1">
      <alignment horizontal="left"/>
    </xf>
    <xf numFmtId="0" fontId="119" fillId="0" borderId="0" xfId="54" applyFont="1" applyAlignment="1">
      <alignment vertical="center"/>
    </xf>
    <xf numFmtId="0" fontId="182" fillId="0" borderId="0" xfId="53" applyFont="1"/>
    <xf numFmtId="172" fontId="115" fillId="2" borderId="16" xfId="0" applyNumberFormat="1" applyFont="1" applyFill="1" applyBorder="1" applyAlignment="1">
      <alignment horizontal="centerContinuous" vertical="center"/>
    </xf>
    <xf numFmtId="172" fontId="115" fillId="2" borderId="13" xfId="0" applyNumberFormat="1" applyFont="1" applyFill="1" applyBorder="1" applyAlignment="1">
      <alignment horizontal="centerContinuous" vertical="center"/>
    </xf>
    <xf numFmtId="49" fontId="97" fillId="7" borderId="96" xfId="0" quotePrefix="1" applyNumberFormat="1" applyFont="1" applyFill="1" applyBorder="1" applyAlignment="1">
      <alignment horizontal="centerContinuous" vertical="center"/>
    </xf>
    <xf numFmtId="15" fontId="97" fillId="7" borderId="0" xfId="0" quotePrefix="1" applyNumberFormat="1" applyFont="1" applyFill="1" applyAlignment="1">
      <alignment horizontal="centerContinuous" vertical="center"/>
    </xf>
    <xf numFmtId="170" fontId="104" fillId="6" borderId="0" xfId="20" applyNumberFormat="1" applyFont="1" applyFill="1" applyBorder="1" applyAlignment="1">
      <alignment horizontal="right" vertical="center" wrapText="1"/>
    </xf>
    <xf numFmtId="165" fontId="104" fillId="6" borderId="0" xfId="20" applyNumberFormat="1" applyFont="1" applyFill="1" applyBorder="1" applyAlignment="1">
      <alignment horizontal="right" vertical="center" wrapText="1"/>
    </xf>
    <xf numFmtId="15" fontId="97" fillId="0" borderId="0" xfId="0" quotePrefix="1" applyNumberFormat="1" applyFont="1" applyAlignment="1">
      <alignment horizontal="centerContinuous" vertical="center"/>
    </xf>
    <xf numFmtId="170" fontId="183" fillId="0" borderId="45" xfId="50" applyNumberFormat="1" applyFont="1" applyFill="1" applyBorder="1" applyAlignment="1" applyProtection="1">
      <alignment horizontal="right" vertical="center" wrapText="1"/>
      <protection locked="0"/>
    </xf>
    <xf numFmtId="170" fontId="104" fillId="0" borderId="11" xfId="50" applyNumberFormat="1" applyFont="1" applyFill="1" applyBorder="1" applyAlignment="1">
      <alignment horizontal="right" vertical="center" wrapText="1"/>
    </xf>
    <xf numFmtId="170" fontId="104" fillId="0" borderId="11" xfId="26" applyNumberFormat="1" applyFont="1" applyFill="1" applyBorder="1" applyAlignment="1">
      <alignment horizontal="right" vertical="center" wrapText="1"/>
    </xf>
    <xf numFmtId="170" fontId="104" fillId="0" borderId="11" xfId="51" applyNumberFormat="1" applyFont="1" applyBorder="1" applyAlignment="1">
      <alignment horizontal="right" vertical="center" wrapText="1"/>
    </xf>
    <xf numFmtId="0" fontId="121" fillId="0" borderId="11" xfId="0" applyFont="1" applyBorder="1" applyAlignment="1">
      <alignment horizontal="left" vertical="center" indent="1"/>
    </xf>
    <xf numFmtId="0" fontId="184" fillId="0" borderId="63" xfId="0" applyFont="1" applyBorder="1" applyAlignment="1">
      <alignment vertical="center"/>
    </xf>
    <xf numFmtId="0" fontId="184" fillId="0" borderId="61" xfId="0" applyFont="1" applyBorder="1" applyAlignment="1">
      <alignment vertical="center"/>
    </xf>
    <xf numFmtId="0" fontId="112" fillId="8" borderId="0" xfId="0" applyFont="1" applyFill="1" applyAlignment="1">
      <alignment horizontal="right"/>
    </xf>
    <xf numFmtId="0" fontId="83" fillId="0" borderId="0" xfId="0" applyFont="1" applyAlignment="1">
      <alignment vertical="center"/>
    </xf>
    <xf numFmtId="0" fontId="95" fillId="6" borderId="61" xfId="0" applyFont="1" applyFill="1" applyBorder="1" applyAlignment="1">
      <alignment horizontal="left" vertical="center"/>
    </xf>
    <xf numFmtId="0" fontId="116" fillId="6" borderId="95" xfId="0" applyFont="1" applyFill="1" applyBorder="1" applyAlignment="1">
      <alignment vertical="center"/>
    </xf>
    <xf numFmtId="172" fontId="115" fillId="2" borderId="85" xfId="0" applyNumberFormat="1" applyFont="1" applyFill="1" applyBorder="1" applyAlignment="1">
      <alignment horizontal="centerContinuous" vertical="center"/>
    </xf>
    <xf numFmtId="0" fontId="184" fillId="0" borderId="90" xfId="0" applyFont="1" applyBorder="1" applyAlignment="1">
      <alignment vertical="center"/>
    </xf>
    <xf numFmtId="0" fontId="184" fillId="0" borderId="0" xfId="0" applyFont="1" applyAlignment="1">
      <alignment vertical="center"/>
    </xf>
    <xf numFmtId="15" fontId="97" fillId="7" borderId="94" xfId="0" quotePrefix="1" applyNumberFormat="1" applyFont="1" applyFill="1" applyBorder="1" applyAlignment="1">
      <alignment horizontal="centerContinuous" vertical="center"/>
    </xf>
    <xf numFmtId="14" fontId="97" fillId="7" borderId="63" xfId="0" quotePrefix="1" applyNumberFormat="1" applyFont="1" applyFill="1" applyBorder="1" applyAlignment="1">
      <alignment horizontal="centerContinuous" vertical="center"/>
    </xf>
    <xf numFmtId="176" fontId="97" fillId="7" borderId="92" xfId="0" quotePrefix="1" applyNumberFormat="1" applyFont="1" applyFill="1" applyBorder="1" applyAlignment="1">
      <alignment horizontal="centerContinuous" vertical="center"/>
    </xf>
    <xf numFmtId="49" fontId="97" fillId="7" borderId="93" xfId="0" applyNumberFormat="1" applyFont="1" applyFill="1" applyBorder="1" applyAlignment="1">
      <alignment horizontal="centerContinuous" vertical="center"/>
    </xf>
    <xf numFmtId="14" fontId="97" fillId="7" borderId="65" xfId="0" applyNumberFormat="1" applyFont="1" applyFill="1" applyBorder="1" applyAlignment="1">
      <alignment horizontal="centerContinuous" vertical="center"/>
    </xf>
    <xf numFmtId="172" fontId="103" fillId="2" borderId="57" xfId="0" applyNumberFormat="1" applyFont="1" applyFill="1" applyBorder="1" applyAlignment="1">
      <alignment vertical="center"/>
    </xf>
    <xf numFmtId="172" fontId="103" fillId="2" borderId="57" xfId="0" applyNumberFormat="1" applyFont="1" applyFill="1" applyBorder="1" applyAlignment="1">
      <alignment horizontal="center" vertical="center"/>
    </xf>
    <xf numFmtId="172" fontId="103" fillId="2" borderId="57" xfId="0" applyNumberFormat="1" applyFont="1" applyFill="1" applyBorder="1" applyAlignment="1">
      <alignment horizontal="right" vertical="center"/>
    </xf>
    <xf numFmtId="172" fontId="103" fillId="2" borderId="66" xfId="0" applyNumberFormat="1" applyFont="1" applyFill="1" applyBorder="1" applyAlignment="1">
      <alignment horizontal="right" vertical="center"/>
    </xf>
    <xf numFmtId="0" fontId="104" fillId="0" borderId="91" xfId="0" applyFont="1" applyBorder="1" applyAlignment="1">
      <alignment horizontal="left" vertical="center" indent="1"/>
    </xf>
    <xf numFmtId="37" fontId="104" fillId="0" borderId="11" xfId="0" applyNumberFormat="1" applyFont="1" applyBorder="1" applyAlignment="1">
      <alignment horizontal="right" vertical="center" indent="1"/>
    </xf>
    <xf numFmtId="170" fontId="104" fillId="0" borderId="11" xfId="50" applyNumberFormat="1" applyFont="1" applyFill="1" applyBorder="1" applyAlignment="1">
      <alignment horizontal="center" vertical="center" wrapText="1"/>
    </xf>
    <xf numFmtId="170" fontId="104" fillId="0" borderId="11" xfId="26" applyNumberFormat="1" applyFont="1" applyFill="1" applyBorder="1" applyAlignment="1">
      <alignment horizontal="center" vertical="center" wrapText="1"/>
    </xf>
    <xf numFmtId="0" fontId="100" fillId="0" borderId="0" xfId="0" applyFont="1" applyProtection="1">
      <protection locked="0"/>
    </xf>
    <xf numFmtId="0" fontId="104" fillId="0" borderId="27" xfId="0" applyFont="1" applyBorder="1" applyAlignment="1">
      <alignment horizontal="left" vertical="center" indent="1"/>
    </xf>
    <xf numFmtId="0" fontId="120" fillId="6" borderId="0" xfId="0" applyFont="1" applyFill="1"/>
    <xf numFmtId="0" fontId="127" fillId="8" borderId="11" xfId="0" applyFont="1" applyFill="1" applyBorder="1" applyAlignment="1">
      <alignment horizontal="left" vertical="center" indent="1"/>
    </xf>
    <xf numFmtId="0" fontId="140" fillId="0" borderId="17" xfId="0" applyFont="1" applyBorder="1" applyAlignment="1">
      <alignment vertical="center"/>
    </xf>
    <xf numFmtId="172" fontId="185" fillId="2" borderId="15" xfId="0" applyNumberFormat="1" applyFont="1" applyFill="1" applyBorder="1" applyAlignment="1">
      <alignment horizontal="centerContinuous" vertical="center"/>
    </xf>
    <xf numFmtId="172" fontId="185" fillId="2" borderId="14" xfId="0" applyNumberFormat="1" applyFont="1" applyFill="1" applyBorder="1" applyAlignment="1">
      <alignment horizontal="left" vertical="center" wrapText="1"/>
    </xf>
    <xf numFmtId="49" fontId="140" fillId="7" borderId="14" xfId="0" applyNumberFormat="1" applyFont="1" applyFill="1" applyBorder="1" applyAlignment="1">
      <alignment horizontal="center" vertical="center" wrapText="1"/>
    </xf>
    <xf numFmtId="14" fontId="140" fillId="7" borderId="14" xfId="0" applyNumberFormat="1" applyFont="1" applyFill="1" applyBorder="1" applyAlignment="1">
      <alignment horizontal="center" vertical="center" wrapText="1"/>
    </xf>
    <xf numFmtId="0" fontId="186" fillId="8" borderId="89" xfId="0" applyFont="1" applyFill="1" applyBorder="1" applyAlignment="1">
      <alignment horizontal="left" vertical="center"/>
    </xf>
    <xf numFmtId="170" fontId="186" fillId="8" borderId="11" xfId="0" applyNumberFormat="1" applyFont="1" applyFill="1" applyBorder="1" applyAlignment="1">
      <alignment horizontal="right" vertical="center" wrapText="1"/>
    </xf>
    <xf numFmtId="170" fontId="135" fillId="8" borderId="11" xfId="0" applyNumberFormat="1" applyFont="1" applyFill="1" applyBorder="1" applyAlignment="1">
      <alignment horizontal="left" vertical="center" wrapText="1" indent="1"/>
    </xf>
    <xf numFmtId="170" fontId="135" fillId="8" borderId="11" xfId="0" applyNumberFormat="1" applyFont="1" applyFill="1" applyBorder="1" applyAlignment="1">
      <alignment horizontal="right" vertical="center" wrapText="1"/>
    </xf>
    <xf numFmtId="0" fontId="186" fillId="8" borderId="11" xfId="0" applyFont="1" applyFill="1" applyBorder="1" applyAlignment="1">
      <alignment horizontal="left" vertical="center"/>
    </xf>
    <xf numFmtId="170" fontId="186" fillId="0" borderId="11" xfId="0" applyNumberFormat="1" applyFont="1" applyBorder="1" applyAlignment="1">
      <alignment horizontal="right" vertical="center" wrapText="1"/>
    </xf>
    <xf numFmtId="170" fontId="135" fillId="0" borderId="11" xfId="0" applyNumberFormat="1" applyFont="1" applyBorder="1" applyAlignment="1">
      <alignment horizontal="right" vertical="center" wrapText="1"/>
    </xf>
    <xf numFmtId="170" fontId="186" fillId="8" borderId="11" xfId="0" applyNumberFormat="1" applyFont="1" applyFill="1" applyBorder="1" applyAlignment="1">
      <alignment horizontal="left" vertical="center" wrapText="1"/>
    </xf>
    <xf numFmtId="0" fontId="186" fillId="0" borderId="11" xfId="0" applyFont="1" applyBorder="1" applyAlignment="1">
      <alignment horizontal="left" vertical="center"/>
    </xf>
    <xf numFmtId="170" fontId="186" fillId="0" borderId="11" xfId="0" applyNumberFormat="1" applyFont="1" applyBorder="1" applyAlignment="1">
      <alignment horizontal="left" vertical="center" wrapText="1"/>
    </xf>
    <xf numFmtId="0" fontId="128" fillId="0" borderId="0" xfId="0" applyFont="1"/>
    <xf numFmtId="0" fontId="187" fillId="0" borderId="0" xfId="0" applyFont="1" applyAlignment="1">
      <alignment wrapText="1"/>
    </xf>
    <xf numFmtId="0" fontId="100" fillId="0" borderId="0" xfId="0" applyFont="1" applyAlignment="1">
      <alignment vertical="center"/>
    </xf>
    <xf numFmtId="0" fontId="97" fillId="2" borderId="0" xfId="0" applyFont="1" applyFill="1" applyAlignment="1">
      <alignment vertical="center"/>
    </xf>
    <xf numFmtId="0" fontId="125" fillId="8" borderId="11" xfId="0" applyFont="1" applyFill="1" applyBorder="1" applyAlignment="1">
      <alignment horizontal="left" vertical="center" indent="1"/>
    </xf>
    <xf numFmtId="170" fontId="101" fillId="0" borderId="11" xfId="0" applyNumberFormat="1" applyFont="1" applyBorder="1" applyAlignment="1">
      <alignment horizontal="right" vertical="center"/>
    </xf>
    <xf numFmtId="0" fontId="104" fillId="8" borderId="11" xfId="0" applyFont="1" applyFill="1" applyBorder="1" applyAlignment="1">
      <alignment horizontal="left" vertical="center" indent="1"/>
    </xf>
    <xf numFmtId="170" fontId="104" fillId="0" borderId="11" xfId="0" applyNumberFormat="1" applyFont="1" applyBorder="1" applyAlignment="1">
      <alignment horizontal="right" vertical="center"/>
    </xf>
    <xf numFmtId="0" fontId="101" fillId="8" borderId="11" xfId="0" applyFont="1" applyFill="1" applyBorder="1" applyAlignment="1">
      <alignment vertical="top"/>
    </xf>
    <xf numFmtId="0" fontId="122" fillId="8" borderId="0" xfId="34" applyFont="1" applyFill="1" applyAlignment="1">
      <alignment horizontal="left"/>
    </xf>
    <xf numFmtId="0" fontId="89" fillId="8" borderId="23" xfId="0" applyFont="1" applyFill="1" applyBorder="1" applyAlignment="1">
      <alignment horizontal="right"/>
    </xf>
    <xf numFmtId="0" fontId="126" fillId="0" borderId="0" xfId="0" applyFont="1" applyAlignment="1">
      <alignment horizontal="left" vertical="center"/>
    </xf>
    <xf numFmtId="172" fontId="103" fillId="2" borderId="71" xfId="0" applyNumberFormat="1" applyFont="1" applyFill="1" applyBorder="1" applyAlignment="1">
      <alignment horizontal="centerContinuous" vertical="center"/>
    </xf>
    <xf numFmtId="172" fontId="103" fillId="2" borderId="69" xfId="0" applyNumberFormat="1" applyFont="1" applyFill="1" applyBorder="1" applyAlignment="1">
      <alignment horizontal="centerContinuous" vertical="center"/>
    </xf>
    <xf numFmtId="172" fontId="103" fillId="2" borderId="68" xfId="0" applyNumberFormat="1" applyFont="1" applyFill="1" applyBorder="1" applyAlignment="1">
      <alignment horizontal="centerContinuous" vertical="center"/>
    </xf>
    <xf numFmtId="170" fontId="127" fillId="0" borderId="11" xfId="37" applyNumberFormat="1" applyFont="1" applyBorder="1" applyAlignment="1" applyProtection="1">
      <alignment vertical="center"/>
      <protection locked="0"/>
    </xf>
    <xf numFmtId="170" fontId="127" fillId="0" borderId="11" xfId="37" applyNumberFormat="1" applyFont="1" applyBorder="1" applyAlignment="1" applyProtection="1">
      <alignment horizontal="right" vertical="center"/>
      <protection locked="0"/>
    </xf>
    <xf numFmtId="170" fontId="125" fillId="0" borderId="11" xfId="37" applyNumberFormat="1" applyFont="1" applyBorder="1" applyAlignment="1" applyProtection="1">
      <alignment vertical="center"/>
      <protection locked="0"/>
    </xf>
    <xf numFmtId="170" fontId="125" fillId="0" borderId="11" xfId="37" applyNumberFormat="1" applyFont="1" applyBorder="1" applyAlignment="1" applyProtection="1">
      <alignment horizontal="right" vertical="center"/>
      <protection locked="0"/>
    </xf>
    <xf numFmtId="0" fontId="122" fillId="8" borderId="0" xfId="34" applyFont="1" applyFill="1" applyAlignment="1">
      <alignment horizontal="left" vertical="top"/>
    </xf>
    <xf numFmtId="172" fontId="103" fillId="2" borderId="70" xfId="0" applyNumberFormat="1" applyFont="1" applyFill="1" applyBorder="1" applyAlignment="1">
      <alignment horizontal="centerContinuous" vertical="center"/>
    </xf>
    <xf numFmtId="0" fontId="122" fillId="8" borderId="0" xfId="34" applyFont="1" applyFill="1" applyAlignment="1">
      <alignment vertical="center"/>
    </xf>
    <xf numFmtId="0" fontId="188" fillId="8" borderId="10" xfId="34" applyFont="1" applyFill="1" applyBorder="1" applyAlignment="1">
      <alignment vertical="center"/>
    </xf>
    <xf numFmtId="0" fontId="83" fillId="8" borderId="88" xfId="0" applyFont="1" applyFill="1" applyBorder="1"/>
    <xf numFmtId="0" fontId="83" fillId="8" borderId="23" xfId="0" applyFont="1" applyFill="1" applyBorder="1"/>
    <xf numFmtId="172" fontId="103" fillId="2" borderId="87" xfId="0" applyNumberFormat="1" applyFont="1" applyFill="1" applyBorder="1" applyAlignment="1">
      <alignment horizontal="centerContinuous" vertical="center"/>
    </xf>
    <xf numFmtId="49" fontId="97" fillId="7" borderId="14" xfId="0" applyNumberFormat="1" applyFont="1" applyFill="1" applyBorder="1" applyAlignment="1">
      <alignment horizontal="right" vertical="center" wrapText="1"/>
    </xf>
    <xf numFmtId="170" fontId="101" fillId="0" borderId="11" xfId="37" quotePrefix="1" applyNumberFormat="1" applyFont="1" applyBorder="1" applyAlignment="1">
      <alignment vertical="center"/>
    </xf>
    <xf numFmtId="170" fontId="101" fillId="0" borderId="11" xfId="37" quotePrefix="1" applyNumberFormat="1" applyFont="1" applyBorder="1" applyAlignment="1">
      <alignment horizontal="right" vertical="center" indent="1"/>
    </xf>
    <xf numFmtId="170" fontId="104" fillId="0" borderId="11" xfId="37" quotePrefix="1" applyNumberFormat="1" applyFont="1" applyBorder="1" applyAlignment="1">
      <alignment horizontal="right" vertical="center" indent="1"/>
    </xf>
    <xf numFmtId="170" fontId="104" fillId="0" borderId="11" xfId="37" applyNumberFormat="1" applyFont="1" applyBorder="1" applyAlignment="1">
      <alignment vertical="center"/>
    </xf>
    <xf numFmtId="170" fontId="104" fillId="0" borderId="11" xfId="37" applyNumberFormat="1" applyFont="1" applyBorder="1" applyAlignment="1">
      <alignment horizontal="left" vertical="center" indent="1"/>
    </xf>
    <xf numFmtId="170" fontId="125" fillId="0" borderId="11" xfId="37" applyNumberFormat="1" applyFont="1" applyBorder="1" applyAlignment="1">
      <alignment horizontal="left" vertical="center" indent="1"/>
    </xf>
    <xf numFmtId="170" fontId="104" fillId="0" borderId="11" xfId="37" quotePrefix="1" applyNumberFormat="1" applyFont="1" applyBorder="1" applyAlignment="1">
      <alignment vertical="center"/>
    </xf>
    <xf numFmtId="0" fontId="122" fillId="0" borderId="0" xfId="0" applyFont="1" applyAlignment="1">
      <alignment vertical="top"/>
    </xf>
    <xf numFmtId="0" fontId="96" fillId="0" borderId="0" xfId="0" applyFont="1" applyAlignment="1">
      <alignment horizontal="left" vertical="center"/>
    </xf>
    <xf numFmtId="0" fontId="189" fillId="0" borderId="0" xfId="0" applyFont="1" applyAlignment="1">
      <alignment horizontal="left"/>
    </xf>
    <xf numFmtId="172" fontId="103" fillId="0" borderId="68" xfId="0" applyNumberFormat="1" applyFont="1" applyBorder="1" applyAlignment="1">
      <alignment horizontal="centerContinuous" vertical="center"/>
    </xf>
    <xf numFmtId="49" fontId="103" fillId="0" borderId="68" xfId="0" applyNumberFormat="1" applyFont="1" applyBorder="1" applyAlignment="1">
      <alignment horizontal="centerContinuous" vertical="center"/>
    </xf>
    <xf numFmtId="172" fontId="103" fillId="0" borderId="69" xfId="0" applyNumberFormat="1" applyFont="1" applyBorder="1" applyAlignment="1">
      <alignment horizontal="centerContinuous" vertical="center"/>
    </xf>
    <xf numFmtId="0" fontId="190" fillId="0" borderId="11" xfId="0" applyFont="1" applyBorder="1" applyAlignment="1">
      <alignment horizontal="left" vertical="center" wrapText="1" indent="1"/>
    </xf>
    <xf numFmtId="170" fontId="101" fillId="0" borderId="11" xfId="37" applyNumberFormat="1" applyFont="1" applyBorder="1" applyAlignment="1">
      <alignment horizontal="left" vertical="center" indent="1"/>
    </xf>
    <xf numFmtId="170" fontId="127" fillId="0" borderId="11" xfId="37" applyNumberFormat="1" applyFont="1" applyBorder="1" applyAlignment="1">
      <alignment horizontal="left" vertical="center" indent="1"/>
    </xf>
    <xf numFmtId="0" fontId="117" fillId="8" borderId="23" xfId="0" applyFont="1" applyFill="1" applyBorder="1" applyAlignment="1">
      <alignment horizontal="right"/>
    </xf>
    <xf numFmtId="2" fontId="97" fillId="7" borderId="15" xfId="0" applyNumberFormat="1" applyFont="1" applyFill="1" applyBorder="1" applyAlignment="1">
      <alignment horizontal="centerContinuous" vertical="center"/>
    </xf>
    <xf numFmtId="170" fontId="65" fillId="0" borderId="0" xfId="0" applyNumberFormat="1" applyFont="1"/>
    <xf numFmtId="20" fontId="65" fillId="0" borderId="0" xfId="0" applyNumberFormat="1" applyFont="1"/>
    <xf numFmtId="14" fontId="115" fillId="2" borderId="23" xfId="45" applyNumberFormat="1" applyFont="1" applyFill="1" applyBorder="1" applyAlignment="1">
      <alignment horizontal="left" vertical="center" wrapText="1"/>
    </xf>
    <xf numFmtId="168" fontId="127" fillId="0" borderId="11" xfId="16" applyNumberFormat="1" applyFont="1" applyFill="1" applyBorder="1" applyAlignment="1">
      <alignment horizontal="left" vertical="center"/>
    </xf>
    <xf numFmtId="168" fontId="125" fillId="0" borderId="11" xfId="16" applyNumberFormat="1" applyFont="1" applyFill="1" applyBorder="1" applyAlignment="1">
      <alignment horizontal="left" vertical="center" indent="2"/>
    </xf>
    <xf numFmtId="170" fontId="125" fillId="0" borderId="11" xfId="48" applyNumberFormat="1" applyFont="1" applyFill="1" applyBorder="1" applyAlignment="1">
      <alignment horizontal="right" vertical="center"/>
    </xf>
    <xf numFmtId="168" fontId="125" fillId="6" borderId="11" xfId="16" applyNumberFormat="1" applyFont="1" applyFill="1" applyBorder="1" applyAlignment="1">
      <alignment horizontal="left" vertical="center" indent="2"/>
    </xf>
    <xf numFmtId="0" fontId="122" fillId="0" borderId="0" xfId="34" applyFont="1" applyAlignment="1">
      <alignment vertical="top"/>
    </xf>
    <xf numFmtId="0" fontId="125" fillId="0" borderId="11" xfId="45" applyFont="1" applyBorder="1" applyAlignment="1">
      <alignment horizontal="left" vertical="center" indent="1"/>
    </xf>
    <xf numFmtId="170" fontId="125" fillId="0" borderId="11" xfId="48" applyNumberFormat="1" applyFont="1" applyFill="1" applyBorder="1" applyAlignment="1" applyProtection="1">
      <alignment horizontal="right" vertical="center"/>
    </xf>
    <xf numFmtId="168" fontId="125" fillId="0" borderId="11" xfId="46" applyNumberFormat="1" applyFont="1" applyBorder="1" applyAlignment="1">
      <alignment horizontal="left" vertical="center" indent="1"/>
    </xf>
    <xf numFmtId="0" fontId="125" fillId="6" borderId="11" xfId="45" applyFont="1" applyFill="1" applyBorder="1" applyAlignment="1">
      <alignment horizontal="left" vertical="center" indent="1"/>
    </xf>
    <xf numFmtId="0" fontId="65" fillId="6" borderId="0" xfId="0" applyFont="1" applyFill="1"/>
    <xf numFmtId="170" fontId="127" fillId="0" borderId="11" xfId="48" applyNumberFormat="1" applyFont="1" applyFill="1" applyBorder="1" applyAlignment="1" applyProtection="1">
      <alignment horizontal="right" vertical="center"/>
    </xf>
    <xf numFmtId="168" fontId="101" fillId="0" borderId="11" xfId="46" applyNumberFormat="1" applyFont="1" applyBorder="1" applyAlignment="1">
      <alignment horizontal="left" vertical="center" indent="1"/>
    </xf>
    <xf numFmtId="0" fontId="131" fillId="0" borderId="0" xfId="45" applyFont="1" applyAlignment="1">
      <alignment horizontal="left" vertical="center"/>
    </xf>
    <xf numFmtId="172" fontId="115" fillId="2" borderId="64" xfId="45" applyNumberFormat="1" applyFont="1" applyFill="1" applyBorder="1" applyAlignment="1">
      <alignment horizontal="left" vertical="center" wrapText="1"/>
    </xf>
    <xf numFmtId="0" fontId="101" fillId="0" borderId="11" xfId="0" applyFont="1" applyBorder="1" applyAlignment="1">
      <alignment horizontal="left" vertical="center" indent="2"/>
    </xf>
    <xf numFmtId="0" fontId="125" fillId="0" borderId="11" xfId="45" applyFont="1" applyBorder="1" applyAlignment="1">
      <alignment horizontal="left" vertical="center" indent="3"/>
    </xf>
    <xf numFmtId="168" fontId="127" fillId="0" borderId="11" xfId="48" applyNumberFormat="1" applyFont="1" applyFill="1" applyBorder="1" applyAlignment="1">
      <alignment horizontal="right" vertical="center"/>
    </xf>
    <xf numFmtId="0" fontId="122" fillId="0" borderId="10" xfId="34" applyFont="1" applyBorder="1" applyAlignment="1">
      <alignment vertical="top" wrapText="1"/>
    </xf>
    <xf numFmtId="0" fontId="128" fillId="0" borderId="0" xfId="34" applyFont="1" applyAlignment="1">
      <alignment vertical="top"/>
    </xf>
    <xf numFmtId="168" fontId="101" fillId="6" borderId="11" xfId="16" applyNumberFormat="1" applyFont="1" applyFill="1" applyBorder="1" applyAlignment="1">
      <alignment horizontal="left" vertical="center" indent="1"/>
    </xf>
    <xf numFmtId="0" fontId="122" fillId="0" borderId="10" xfId="0" applyFont="1" applyBorder="1" applyAlignment="1">
      <alignment vertical="center" wrapText="1"/>
    </xf>
    <xf numFmtId="0" fontId="122" fillId="0" borderId="0" xfId="0" applyFont="1" applyAlignment="1">
      <alignment vertical="top" wrapText="1"/>
    </xf>
    <xf numFmtId="168" fontId="101" fillId="6" borderId="11" xfId="16" applyNumberFormat="1" applyFont="1" applyFill="1" applyBorder="1" applyAlignment="1">
      <alignment horizontal="right" vertical="center"/>
    </xf>
    <xf numFmtId="0" fontId="191" fillId="6" borderId="10" xfId="45" applyFont="1" applyFill="1" applyBorder="1" applyAlignment="1">
      <alignment horizontal="left" vertical="top"/>
    </xf>
    <xf numFmtId="0" fontId="191" fillId="6" borderId="0" xfId="45" applyFont="1" applyFill="1" applyAlignment="1">
      <alignment horizontal="left" vertical="top" wrapText="1"/>
    </xf>
    <xf numFmtId="0" fontId="122" fillId="6" borderId="0" xfId="45" applyFont="1" applyFill="1" applyAlignment="1">
      <alignment vertical="top" wrapText="1"/>
    </xf>
    <xf numFmtId="172" fontId="115" fillId="2" borderId="31" xfId="0" applyNumberFormat="1" applyFont="1" applyFill="1" applyBorder="1" applyAlignment="1">
      <alignment horizontal="center" vertical="center"/>
    </xf>
    <xf numFmtId="172" fontId="115" fillId="2" borderId="85" xfId="0" applyNumberFormat="1" applyFont="1" applyFill="1" applyBorder="1" applyAlignment="1">
      <alignment horizontal="center" vertical="center"/>
    </xf>
    <xf numFmtId="172" fontId="115" fillId="2" borderId="86" xfId="0" applyNumberFormat="1" applyFont="1" applyFill="1" applyBorder="1" applyAlignment="1">
      <alignment horizontal="center" vertical="center"/>
    </xf>
    <xf numFmtId="14" fontId="140" fillId="7" borderId="14" xfId="0" applyNumberFormat="1" applyFont="1" applyFill="1" applyBorder="1" applyAlignment="1">
      <alignment horizontal="center" vertical="center"/>
    </xf>
    <xf numFmtId="168" fontId="101" fillId="0" borderId="11" xfId="16" applyNumberFormat="1" applyFont="1" applyFill="1" applyBorder="1" applyAlignment="1" applyProtection="1">
      <alignment horizontal="left" vertical="center" indent="1"/>
    </xf>
    <xf numFmtId="170" fontId="127" fillId="0" borderId="11" xfId="44" applyNumberFormat="1" applyFont="1" applyFill="1" applyBorder="1" applyAlignment="1" applyProtection="1">
      <alignment horizontal="right" vertical="center"/>
      <protection locked="0"/>
    </xf>
    <xf numFmtId="170" fontId="101" fillId="0" borderId="11" xfId="44" applyNumberFormat="1" applyFont="1" applyFill="1" applyBorder="1" applyAlignment="1" applyProtection="1">
      <alignment horizontal="right" vertical="center"/>
      <protection locked="0"/>
    </xf>
    <xf numFmtId="168" fontId="104" fillId="0" borderId="11" xfId="16" applyNumberFormat="1" applyFont="1" applyFill="1" applyBorder="1" applyAlignment="1">
      <alignment horizontal="left" vertical="center" indent="1"/>
    </xf>
    <xf numFmtId="170" fontId="104" fillId="0" borderId="11" xfId="44" applyNumberFormat="1" applyFont="1" applyFill="1" applyBorder="1" applyAlignment="1" applyProtection="1">
      <alignment horizontal="right" vertical="center"/>
      <protection locked="0"/>
    </xf>
    <xf numFmtId="0" fontId="119" fillId="0" borderId="0" xfId="34" applyFont="1" applyAlignment="1">
      <alignment vertical="top"/>
    </xf>
    <xf numFmtId="0" fontId="193" fillId="0" borderId="17" xfId="0" applyFont="1" applyBorder="1" applyAlignment="1">
      <alignment horizontal="right"/>
    </xf>
    <xf numFmtId="0" fontId="193" fillId="0" borderId="0" xfId="0" applyFont="1" applyAlignment="1">
      <alignment horizontal="right"/>
    </xf>
    <xf numFmtId="0" fontId="126" fillId="6" borderId="0" xfId="0" applyFont="1" applyFill="1" applyAlignment="1">
      <alignment horizontal="left"/>
    </xf>
    <xf numFmtId="172" fontId="103" fillId="2" borderId="75" xfId="0" applyNumberFormat="1" applyFont="1" applyFill="1" applyBorder="1" applyAlignment="1">
      <alignment horizontal="centerContinuous" vertical="center"/>
    </xf>
    <xf numFmtId="172" fontId="103" fillId="2" borderId="84" xfId="0" applyNumberFormat="1" applyFont="1" applyFill="1" applyBorder="1" applyAlignment="1">
      <alignment horizontal="centerContinuous" vertical="center"/>
    </xf>
    <xf numFmtId="172" fontId="103" fillId="2" borderId="74" xfId="0" applyNumberFormat="1" applyFont="1" applyFill="1" applyBorder="1" applyAlignment="1">
      <alignment horizontal="centerContinuous" vertical="center"/>
    </xf>
    <xf numFmtId="2" fontId="97" fillId="7" borderId="13" xfId="0" applyNumberFormat="1" applyFont="1" applyFill="1" applyBorder="1" applyAlignment="1">
      <alignment horizontal="centerContinuous" vertical="center"/>
    </xf>
    <xf numFmtId="172" fontId="97" fillId="7" borderId="13" xfId="0" applyNumberFormat="1" applyFont="1" applyFill="1" applyBorder="1" applyAlignment="1">
      <alignment horizontal="centerContinuous" vertical="center"/>
    </xf>
    <xf numFmtId="172" fontId="97" fillId="7" borderId="81" xfId="0" applyNumberFormat="1" applyFont="1" applyFill="1" applyBorder="1" applyAlignment="1">
      <alignment horizontal="centerContinuous" vertical="center"/>
    </xf>
    <xf numFmtId="49" fontId="97" fillId="7" borderId="13" xfId="0" applyNumberFormat="1" applyFont="1" applyFill="1" applyBorder="1" applyAlignment="1">
      <alignment horizontal="centerContinuous" vertical="center"/>
    </xf>
    <xf numFmtId="172" fontId="115" fillId="2" borderId="15" xfId="0" applyNumberFormat="1" applyFont="1" applyFill="1" applyBorder="1" applyAlignment="1">
      <alignment horizontal="center" vertical="center" wrapText="1"/>
    </xf>
    <xf numFmtId="172" fontId="115" fillId="2" borderId="13" xfId="0" applyNumberFormat="1" applyFont="1" applyFill="1" applyBorder="1" applyAlignment="1">
      <alignment horizontal="center" vertical="center" wrapText="1"/>
    </xf>
    <xf numFmtId="172" fontId="115" fillId="2" borderId="28" xfId="0" applyNumberFormat="1" applyFont="1" applyFill="1" applyBorder="1" applyAlignment="1">
      <alignment horizontal="center" vertical="center" wrapText="1"/>
    </xf>
    <xf numFmtId="172" fontId="185" fillId="2" borderId="15" xfId="0" applyNumberFormat="1" applyFont="1" applyFill="1" applyBorder="1" applyAlignment="1">
      <alignment horizontal="center" vertical="center" wrapText="1"/>
    </xf>
    <xf numFmtId="170" fontId="104" fillId="0" borderId="11" xfId="0" applyNumberFormat="1" applyFont="1" applyBorder="1" applyAlignment="1">
      <alignment horizontal="left" vertical="center" indent="1"/>
    </xf>
    <xf numFmtId="170" fontId="101" fillId="0" borderId="11" xfId="37" applyNumberFormat="1" applyFont="1" applyBorder="1" applyAlignment="1">
      <alignment horizontal="right" vertical="center" indent="1"/>
    </xf>
    <xf numFmtId="170" fontId="104" fillId="0" borderId="11" xfId="37" applyNumberFormat="1" applyFont="1" applyBorder="1" applyAlignment="1">
      <alignment horizontal="right" vertical="center" indent="1"/>
    </xf>
    <xf numFmtId="170" fontId="127" fillId="0" borderId="11" xfId="37" applyNumberFormat="1" applyFont="1" applyBorder="1" applyAlignment="1">
      <alignment horizontal="right" vertical="center" indent="1"/>
    </xf>
    <xf numFmtId="170" fontId="127" fillId="0" borderId="11" xfId="43" applyNumberFormat="1" applyFont="1" applyBorder="1" applyAlignment="1">
      <alignment horizontal="right" vertical="center" indent="1"/>
    </xf>
    <xf numFmtId="170" fontId="127" fillId="0" borderId="11" xfId="0" applyNumberFormat="1" applyFont="1" applyBorder="1" applyAlignment="1">
      <alignment horizontal="right" vertical="center" indent="1"/>
    </xf>
    <xf numFmtId="0" fontId="101" fillId="0" borderId="0" xfId="0" applyFont="1"/>
    <xf numFmtId="170" fontId="100" fillId="0" borderId="11" xfId="37" applyNumberFormat="1" applyFont="1" applyBorder="1" applyAlignment="1">
      <alignment horizontal="right" vertical="center" indent="1"/>
    </xf>
    <xf numFmtId="170" fontId="125" fillId="0" borderId="11" xfId="37" applyNumberFormat="1" applyFont="1" applyBorder="1" applyAlignment="1">
      <alignment horizontal="right" vertical="center" indent="1"/>
    </xf>
    <xf numFmtId="170" fontId="100" fillId="0" borderId="11" xfId="43" applyNumberFormat="1" applyFont="1" applyBorder="1" applyAlignment="1">
      <alignment horizontal="right" vertical="center" indent="1"/>
    </xf>
    <xf numFmtId="170" fontId="125" fillId="0" borderId="11" xfId="43" applyNumberFormat="1" applyFont="1" applyBorder="1" applyAlignment="1">
      <alignment horizontal="right" vertical="center" indent="1"/>
    </xf>
    <xf numFmtId="170" fontId="100" fillId="0" borderId="11" xfId="0" applyNumberFormat="1" applyFont="1" applyBorder="1" applyAlignment="1">
      <alignment horizontal="right" vertical="center" indent="1"/>
    </xf>
    <xf numFmtId="170" fontId="125" fillId="0" borderId="11" xfId="0" applyNumberFormat="1" applyFont="1" applyBorder="1" applyAlignment="1">
      <alignment horizontal="right" vertical="center" indent="1"/>
    </xf>
    <xf numFmtId="0" fontId="101" fillId="8" borderId="0" xfId="0" applyFont="1" applyFill="1"/>
    <xf numFmtId="0" fontId="94" fillId="0" borderId="0" xfId="0" applyFont="1" applyAlignment="1">
      <alignment vertical="center"/>
    </xf>
    <xf numFmtId="0" fontId="95" fillId="6" borderId="0" xfId="0" applyFont="1" applyFill="1" applyAlignment="1">
      <alignment horizontal="left" vertical="center"/>
    </xf>
    <xf numFmtId="0" fontId="124" fillId="6" borderId="0" xfId="0" applyFont="1" applyFill="1"/>
    <xf numFmtId="172" fontId="115" fillId="2" borderId="83" xfId="0" applyNumberFormat="1" applyFont="1" applyFill="1" applyBorder="1" applyAlignment="1">
      <alignment horizontal="center" vertical="center" wrapText="1"/>
    </xf>
    <xf numFmtId="172" fontId="115" fillId="2" borderId="82" xfId="0" applyNumberFormat="1" applyFont="1" applyFill="1" applyBorder="1" applyAlignment="1">
      <alignment horizontal="center" vertical="center" wrapText="1"/>
    </xf>
    <xf numFmtId="172" fontId="115" fillId="2" borderId="80" xfId="0" applyNumberFormat="1" applyFont="1" applyFill="1" applyBorder="1" applyAlignment="1">
      <alignment horizontal="center" vertical="center" wrapText="1"/>
    </xf>
    <xf numFmtId="170" fontId="104" fillId="0" borderId="11" xfId="42" applyNumberFormat="1" applyFont="1" applyBorder="1" applyAlignment="1">
      <alignment horizontal="right" vertical="center" wrapText="1"/>
    </xf>
    <xf numFmtId="170" fontId="101" fillId="0" borderId="11" xfId="42" applyNumberFormat="1" applyFont="1" applyBorder="1" applyAlignment="1">
      <alignment horizontal="right" vertical="center" wrapText="1"/>
    </xf>
    <xf numFmtId="170" fontId="101" fillId="0" borderId="11" xfId="0" applyNumberFormat="1" applyFont="1" applyBorder="1" applyAlignment="1">
      <alignment horizontal="left" vertical="center" indent="1"/>
    </xf>
    <xf numFmtId="0" fontId="122" fillId="0" borderId="0" xfId="40" applyFont="1"/>
    <xf numFmtId="0" fontId="101" fillId="0" borderId="0" xfId="0" applyFont="1" applyAlignment="1">
      <alignment horizontal="left" vertical="center" indent="1"/>
    </xf>
    <xf numFmtId="170" fontId="101" fillId="0" borderId="0" xfId="0" applyNumberFormat="1" applyFont="1" applyAlignment="1">
      <alignment horizontal="right" vertical="center" wrapText="1"/>
    </xf>
    <xf numFmtId="172" fontId="115" fillId="2" borderId="81" xfId="0" applyNumberFormat="1" applyFont="1" applyFill="1" applyBorder="1" applyAlignment="1">
      <alignment horizontal="center" vertical="center" wrapText="1"/>
    </xf>
    <xf numFmtId="170" fontId="101" fillId="0" borderId="45" xfId="0" applyNumberFormat="1" applyFont="1" applyBorder="1" applyAlignment="1">
      <alignment horizontal="right" vertical="center"/>
    </xf>
    <xf numFmtId="170" fontId="101" fillId="0" borderId="11" xfId="41" applyNumberFormat="1" applyFont="1" applyBorder="1" applyAlignment="1">
      <alignment horizontal="right" vertical="center" wrapText="1"/>
    </xf>
    <xf numFmtId="170" fontId="96" fillId="0" borderId="11" xfId="0" applyNumberFormat="1" applyFont="1" applyBorder="1" applyAlignment="1">
      <alignment horizontal="right" vertical="center"/>
    </xf>
    <xf numFmtId="170" fontId="104" fillId="0" borderId="11" xfId="41" applyNumberFormat="1" applyFont="1" applyBorder="1" applyAlignment="1">
      <alignment horizontal="right" vertical="center" wrapText="1"/>
    </xf>
    <xf numFmtId="170" fontId="100" fillId="0" borderId="11" xfId="0" applyNumberFormat="1" applyFont="1" applyBorder="1" applyAlignment="1">
      <alignment horizontal="right" vertical="center"/>
    </xf>
    <xf numFmtId="170" fontId="104" fillId="0" borderId="11" xfId="0" quotePrefix="1" applyNumberFormat="1" applyFont="1" applyBorder="1" applyAlignment="1">
      <alignment horizontal="right" vertical="center" wrapText="1"/>
    </xf>
    <xf numFmtId="0" fontId="109" fillId="0" borderId="0" xfId="0" applyFont="1" applyAlignment="1">
      <alignment horizontal="right"/>
    </xf>
    <xf numFmtId="0" fontId="196" fillId="0" borderId="0" xfId="0" applyFont="1"/>
    <xf numFmtId="172" fontId="103" fillId="2" borderId="78" xfId="0" applyNumberFormat="1" applyFont="1" applyFill="1" applyBorder="1" applyAlignment="1">
      <alignment horizontal="centerContinuous" vertical="center"/>
    </xf>
    <xf numFmtId="49" fontId="97" fillId="0" borderId="14" xfId="0" applyNumberFormat="1" applyFont="1" applyBorder="1" applyAlignment="1">
      <alignment vertical="center"/>
    </xf>
    <xf numFmtId="172" fontId="115" fillId="2" borderId="15" xfId="0" applyNumberFormat="1" applyFont="1" applyFill="1" applyBorder="1" applyAlignment="1">
      <alignment horizontal="center" vertical="center"/>
    </xf>
    <xf numFmtId="172" fontId="115" fillId="2" borderId="13" xfId="0" applyNumberFormat="1" applyFont="1" applyFill="1" applyBorder="1" applyAlignment="1">
      <alignment horizontal="center" vertical="center"/>
    </xf>
    <xf numFmtId="172" fontId="115" fillId="2" borderId="28" xfId="0" applyNumberFormat="1" applyFont="1" applyFill="1" applyBorder="1" applyAlignment="1">
      <alignment horizontal="center" vertical="center"/>
    </xf>
    <xf numFmtId="172" fontId="115" fillId="2" borderId="14" xfId="0" applyNumberFormat="1" applyFont="1" applyFill="1" applyBorder="1" applyAlignment="1">
      <alignment horizontal="left" wrapText="1"/>
    </xf>
    <xf numFmtId="49" fontId="97" fillId="7" borderId="76" xfId="0" applyNumberFormat="1" applyFont="1" applyFill="1" applyBorder="1" applyAlignment="1">
      <alignment horizontal="centerContinuous" vertical="center"/>
    </xf>
    <xf numFmtId="15" fontId="97" fillId="7" borderId="77" xfId="0" quotePrefix="1" applyNumberFormat="1" applyFont="1" applyFill="1" applyBorder="1" applyAlignment="1">
      <alignment horizontal="centerContinuous" vertical="center"/>
    </xf>
    <xf numFmtId="15" fontId="97" fillId="7" borderId="62" xfId="0" quotePrefix="1" applyNumberFormat="1" applyFont="1" applyFill="1" applyBorder="1" applyAlignment="1">
      <alignment horizontal="centerContinuous" vertical="center"/>
    </xf>
    <xf numFmtId="49" fontId="97" fillId="7" borderId="77" xfId="0" applyNumberFormat="1" applyFont="1" applyFill="1" applyBorder="1" applyAlignment="1">
      <alignment horizontal="centerContinuous" vertical="center"/>
    </xf>
    <xf numFmtId="49" fontId="97" fillId="7" borderId="79" xfId="0" applyNumberFormat="1" applyFont="1" applyFill="1" applyBorder="1" applyAlignment="1">
      <alignment horizontal="centerContinuous" vertical="center"/>
    </xf>
    <xf numFmtId="170" fontId="104" fillId="0" borderId="11" xfId="37" applyNumberFormat="1" applyFont="1" applyBorder="1" applyAlignment="1">
      <alignment horizontal="center" vertical="center"/>
    </xf>
    <xf numFmtId="169" fontId="104" fillId="0" borderId="11" xfId="37" applyNumberFormat="1" applyFont="1" applyBorder="1" applyAlignment="1">
      <alignment horizontal="center" vertical="center"/>
    </xf>
    <xf numFmtId="170" fontId="104" fillId="0" borderId="11" xfId="0" applyNumberFormat="1" applyFont="1" applyBorder="1" applyAlignment="1">
      <alignment horizontal="center" vertical="center"/>
    </xf>
    <xf numFmtId="169" fontId="104" fillId="0" borderId="11" xfId="0" applyNumberFormat="1" applyFont="1" applyBorder="1" applyAlignment="1">
      <alignment horizontal="center" vertical="center"/>
    </xf>
    <xf numFmtId="169" fontId="125" fillId="0" borderId="11" xfId="0" applyNumberFormat="1" applyFont="1" applyBorder="1" applyAlignment="1">
      <alignment horizontal="center" vertical="center"/>
    </xf>
    <xf numFmtId="169" fontId="125" fillId="0" borderId="11" xfId="0" applyNumberFormat="1" applyFont="1" applyBorder="1" applyAlignment="1" applyProtection="1">
      <alignment horizontal="center" vertical="center"/>
      <protection locked="0"/>
    </xf>
    <xf numFmtId="0" fontId="189" fillId="0" borderId="0" xfId="0" applyFont="1" applyAlignment="1">
      <alignment horizontal="left" vertical="center"/>
    </xf>
    <xf numFmtId="172" fontId="115" fillId="0" borderId="0" xfId="0" applyNumberFormat="1" applyFont="1" applyAlignment="1">
      <alignment horizontal="left" vertical="center"/>
    </xf>
    <xf numFmtId="172" fontId="115" fillId="2" borderId="15" xfId="0" applyNumberFormat="1" applyFont="1" applyFill="1" applyBorder="1" applyAlignment="1">
      <alignment horizontal="left" wrapText="1"/>
    </xf>
    <xf numFmtId="0" fontId="92" fillId="0" borderId="0" xfId="0" applyFont="1" applyAlignment="1">
      <alignment wrapText="1"/>
    </xf>
    <xf numFmtId="170" fontId="127" fillId="0" borderId="11" xfId="0" applyNumberFormat="1" applyFont="1" applyBorder="1" applyAlignment="1">
      <alignment horizontal="right"/>
    </xf>
    <xf numFmtId="170" fontId="125" fillId="0" borderId="11" xfId="0" applyNumberFormat="1" applyFont="1" applyBorder="1" applyAlignment="1">
      <alignment horizontal="right"/>
    </xf>
    <xf numFmtId="170" fontId="125" fillId="0" borderId="11" xfId="31" applyNumberFormat="1" applyFont="1" applyBorder="1" applyAlignment="1">
      <alignment horizontal="right"/>
    </xf>
    <xf numFmtId="170" fontId="127" fillId="0" borderId="11" xfId="0" applyNumberFormat="1" applyFont="1" applyBorder="1"/>
    <xf numFmtId="0" fontId="104" fillId="0" borderId="11" xfId="0" applyFont="1" applyBorder="1" applyAlignment="1">
      <alignment horizontal="left" vertical="center" indent="2"/>
    </xf>
    <xf numFmtId="0" fontId="118" fillId="0" borderId="0" xfId="0" applyFont="1"/>
    <xf numFmtId="0" fontId="126" fillId="0" borderId="0" xfId="0" applyFont="1" applyAlignment="1">
      <alignment horizontal="left"/>
    </xf>
    <xf numFmtId="172" fontId="169" fillId="2" borderId="15" xfId="0" applyNumberFormat="1" applyFont="1" applyFill="1" applyBorder="1" applyAlignment="1">
      <alignment horizontal="center" vertical="center" wrapText="1"/>
    </xf>
    <xf numFmtId="172" fontId="115" fillId="2" borderId="31" xfId="0" applyNumberFormat="1" applyFont="1" applyFill="1" applyBorder="1" applyAlignment="1">
      <alignment horizontal="left" vertical="center"/>
    </xf>
    <xf numFmtId="0" fontId="96" fillId="0" borderId="0" xfId="0" applyFont="1" applyAlignment="1">
      <alignment horizontal="left" vertical="center" indent="1"/>
    </xf>
    <xf numFmtId="169" fontId="101" fillId="0" borderId="11" xfId="0" applyNumberFormat="1" applyFont="1" applyBorder="1" applyAlignment="1">
      <alignment horizontal="right" vertical="center" wrapText="1"/>
    </xf>
    <xf numFmtId="169" fontId="104" fillId="0" borderId="11" xfId="0" applyNumberFormat="1" applyFont="1" applyBorder="1" applyAlignment="1">
      <alignment horizontal="right" vertical="center" wrapText="1"/>
    </xf>
    <xf numFmtId="9" fontId="127" fillId="0" borderId="11" xfId="0" applyNumberFormat="1" applyFont="1" applyBorder="1" applyAlignment="1">
      <alignment horizontal="right" vertical="center" wrapText="1"/>
    </xf>
    <xf numFmtId="0" fontId="100" fillId="0" borderId="0" xfId="0" applyFont="1" applyAlignment="1">
      <alignment horizontal="left" vertical="center" indent="1"/>
    </xf>
    <xf numFmtId="0" fontId="96" fillId="0" borderId="11" xfId="0" applyFont="1" applyBorder="1" applyAlignment="1">
      <alignment horizontal="left" vertical="center"/>
    </xf>
    <xf numFmtId="170" fontId="104" fillId="0" borderId="0" xfId="0" applyNumberFormat="1" applyFont="1" applyAlignment="1">
      <alignment horizontal="right" vertical="center" wrapText="1"/>
    </xf>
    <xf numFmtId="169" fontId="104" fillId="0" borderId="0" xfId="0" applyNumberFormat="1" applyFont="1" applyAlignment="1">
      <alignment horizontal="right" vertical="center" wrapText="1"/>
    </xf>
    <xf numFmtId="0" fontId="178" fillId="0" borderId="0" xfId="0" applyFont="1"/>
    <xf numFmtId="0" fontId="122" fillId="0" borderId="0" xfId="0" applyFont="1" applyAlignment="1">
      <alignment vertical="center"/>
    </xf>
    <xf numFmtId="0" fontId="107" fillId="0" borderId="0" xfId="0" applyFont="1"/>
    <xf numFmtId="170" fontId="122" fillId="0" borderId="0" xfId="39" applyNumberFormat="1" applyFont="1" applyFill="1" applyAlignment="1"/>
    <xf numFmtId="170" fontId="122" fillId="0" borderId="0" xfId="38" applyNumberFormat="1" applyFont="1" applyFill="1" applyAlignment="1"/>
    <xf numFmtId="172" fontId="115" fillId="2" borderId="15" xfId="0" applyNumberFormat="1" applyFont="1" applyFill="1" applyBorder="1" applyAlignment="1">
      <alignment horizontal="left" vertical="center" indent="6"/>
    </xf>
    <xf numFmtId="172" fontId="115" fillId="2" borderId="15" xfId="0" applyNumberFormat="1" applyFont="1" applyFill="1" applyBorder="1" applyAlignment="1">
      <alignment vertical="center" wrapText="1"/>
    </xf>
    <xf numFmtId="0" fontId="152" fillId="0" borderId="11" xfId="0" applyFont="1" applyBorder="1" applyAlignment="1">
      <alignment horizontal="left" vertical="center" indent="1"/>
    </xf>
    <xf numFmtId="168" fontId="96" fillId="0" borderId="11" xfId="16" applyNumberFormat="1" applyFont="1" applyFill="1" applyBorder="1" applyAlignment="1">
      <alignment horizontal="left" vertical="center" indent="1"/>
    </xf>
    <xf numFmtId="0" fontId="198" fillId="0" borderId="0" xfId="0" applyFont="1"/>
    <xf numFmtId="0" fontId="191" fillId="0" borderId="0" xfId="0" applyFont="1" applyAlignment="1">
      <alignment vertical="center"/>
    </xf>
    <xf numFmtId="172" fontId="103" fillId="2" borderId="73" xfId="0" applyNumberFormat="1" applyFont="1" applyFill="1" applyBorder="1" applyAlignment="1">
      <alignment horizontal="centerContinuous" vertical="center"/>
    </xf>
    <xf numFmtId="172" fontId="115" fillId="0" borderId="14" xfId="0" applyNumberFormat="1" applyFont="1" applyBorder="1" applyAlignment="1">
      <alignment horizontal="left" vertical="center" wrapText="1"/>
    </xf>
    <xf numFmtId="172" fontId="97" fillId="7" borderId="23" xfId="0" applyNumberFormat="1" applyFont="1" applyFill="1" applyBorder="1" applyAlignment="1">
      <alignment horizontal="centerContinuous" vertical="center"/>
    </xf>
    <xf numFmtId="172" fontId="185" fillId="2" borderId="15" xfId="0" applyNumberFormat="1" applyFont="1" applyFill="1" applyBorder="1" applyAlignment="1">
      <alignment horizontal="center" vertical="center"/>
    </xf>
    <xf numFmtId="170" fontId="101" fillId="0" borderId="11" xfId="37" applyNumberFormat="1" applyFont="1" applyBorder="1" applyAlignment="1">
      <alignment horizontal="right"/>
    </xf>
    <xf numFmtId="170" fontId="127" fillId="0" borderId="11" xfId="37" applyNumberFormat="1" applyFont="1" applyBorder="1" applyAlignment="1">
      <alignment horizontal="right"/>
    </xf>
    <xf numFmtId="170" fontId="104" fillId="0" borderId="11" xfId="37" applyNumberFormat="1" applyFont="1" applyBorder="1" applyAlignment="1">
      <alignment horizontal="right"/>
    </xf>
    <xf numFmtId="170" fontId="101" fillId="0" borderId="11" xfId="37" applyNumberFormat="1" applyFont="1" applyBorder="1"/>
    <xf numFmtId="170" fontId="104" fillId="0" borderId="11" xfId="37" applyNumberFormat="1" applyFont="1" applyBorder="1" applyAlignment="1">
      <alignment horizontal="right" indent="1"/>
    </xf>
    <xf numFmtId="170" fontId="125" fillId="0" borderId="11" xfId="37" applyNumberFormat="1" applyFont="1" applyBorder="1" applyAlignment="1">
      <alignment horizontal="right" indent="1"/>
    </xf>
    <xf numFmtId="170" fontId="127" fillId="0" borderId="11" xfId="37" applyNumberFormat="1" applyFont="1" applyBorder="1"/>
    <xf numFmtId="170" fontId="125" fillId="0" borderId="11" xfId="37" applyNumberFormat="1" applyFont="1" applyBorder="1" applyAlignment="1">
      <alignment horizontal="right"/>
    </xf>
    <xf numFmtId="170" fontId="104" fillId="0" borderId="72" xfId="37" applyNumberFormat="1" applyFont="1" applyBorder="1" applyAlignment="1">
      <alignment horizontal="right"/>
    </xf>
    <xf numFmtId="172" fontId="185" fillId="2" borderId="22" xfId="0" applyNumberFormat="1" applyFont="1" applyFill="1" applyBorder="1" applyAlignment="1">
      <alignment horizontal="center" vertical="center" wrapText="1"/>
    </xf>
    <xf numFmtId="170" fontId="104" fillId="0" borderId="11" xfId="37" applyNumberFormat="1" applyFont="1" applyBorder="1" applyAlignment="1">
      <alignment horizontal="right" vertical="center"/>
    </xf>
    <xf numFmtId="170" fontId="104" fillId="0" borderId="11" xfId="37" applyNumberFormat="1" applyFont="1" applyBorder="1" applyAlignment="1">
      <alignment horizontal="right" vertical="center" wrapText="1"/>
    </xf>
    <xf numFmtId="170" fontId="125" fillId="0" borderId="11" xfId="37" applyNumberFormat="1" applyFont="1" applyBorder="1" applyAlignment="1">
      <alignment horizontal="right" vertical="center" wrapText="1"/>
    </xf>
    <xf numFmtId="14" fontId="97" fillId="7" borderId="13" xfId="0" applyNumberFormat="1" applyFont="1" applyFill="1" applyBorder="1" applyAlignment="1">
      <alignment horizontal="centerContinuous" vertical="center"/>
    </xf>
    <xf numFmtId="170" fontId="127" fillId="0" borderId="11" xfId="37" applyNumberFormat="1" applyFont="1" applyBorder="1" applyAlignment="1">
      <alignment horizontal="right" indent="1"/>
    </xf>
    <xf numFmtId="170" fontId="127" fillId="0" borderId="11" xfId="0" applyNumberFormat="1" applyFont="1" applyBorder="1" applyAlignment="1">
      <alignment horizontal="right" indent="1"/>
    </xf>
    <xf numFmtId="170" fontId="125" fillId="0" borderId="11" xfId="0" applyNumberFormat="1" applyFont="1" applyBorder="1" applyAlignment="1">
      <alignment horizontal="right" indent="1"/>
    </xf>
    <xf numFmtId="172" fontId="115" fillId="0" borderId="18" xfId="0" applyNumberFormat="1" applyFont="1" applyBorder="1" applyAlignment="1">
      <alignment horizontal="left" vertical="center"/>
    </xf>
    <xf numFmtId="172" fontId="97" fillId="7" borderId="28" xfId="0" applyNumberFormat="1" applyFont="1" applyFill="1" applyBorder="1" applyAlignment="1">
      <alignment horizontal="centerContinuous" vertical="center"/>
    </xf>
    <xf numFmtId="172" fontId="115" fillId="2" borderId="30" xfId="0" applyNumberFormat="1" applyFont="1" applyFill="1" applyBorder="1" applyAlignment="1">
      <alignment horizontal="left" vertical="center"/>
    </xf>
    <xf numFmtId="172" fontId="185" fillId="2" borderId="24" xfId="0" applyNumberFormat="1" applyFont="1" applyFill="1" applyBorder="1" applyAlignment="1">
      <alignment horizontal="center" vertical="center"/>
    </xf>
    <xf numFmtId="172" fontId="185" fillId="2" borderId="24" xfId="0" applyNumberFormat="1" applyFont="1" applyFill="1" applyBorder="1" applyAlignment="1">
      <alignment horizontal="center" vertical="center" wrapText="1"/>
    </xf>
    <xf numFmtId="0" fontId="101" fillId="0" borderId="11" xfId="0" applyFont="1" applyBorder="1" applyAlignment="1">
      <alignment horizontal="left" vertical="center"/>
    </xf>
    <xf numFmtId="170" fontId="101" fillId="0" borderId="11" xfId="37" applyNumberFormat="1" applyFont="1" applyBorder="1" applyAlignment="1">
      <alignment horizontal="right" vertical="center"/>
    </xf>
    <xf numFmtId="170" fontId="101" fillId="0" borderId="11" xfId="37" applyNumberFormat="1" applyFont="1" applyBorder="1" applyAlignment="1">
      <alignment horizontal="right" vertical="center" wrapText="1"/>
    </xf>
    <xf numFmtId="170" fontId="127" fillId="0" borderId="11" xfId="37" applyNumberFormat="1" applyFont="1" applyBorder="1" applyAlignment="1">
      <alignment horizontal="right" vertical="center" wrapText="1"/>
    </xf>
    <xf numFmtId="0" fontId="199" fillId="0" borderId="0" xfId="0" applyFont="1" applyAlignment="1">
      <alignment horizontal="right"/>
    </xf>
    <xf numFmtId="172" fontId="115" fillId="0" borderId="0" xfId="0" applyNumberFormat="1" applyFont="1" applyAlignment="1">
      <alignment horizontal="centerContinuous" vertical="center"/>
    </xf>
    <xf numFmtId="172" fontId="185" fillId="2" borderId="67" xfId="0" applyNumberFormat="1" applyFont="1" applyFill="1" applyBorder="1" applyAlignment="1">
      <alignment horizontal="centerContinuous" vertical="center"/>
    </xf>
    <xf numFmtId="172" fontId="185" fillId="2" borderId="64" xfId="0" applyNumberFormat="1" applyFont="1" applyFill="1" applyBorder="1" applyAlignment="1">
      <alignment horizontal="centerContinuous" vertical="center"/>
    </xf>
    <xf numFmtId="172" fontId="185" fillId="2" borderId="57" xfId="0" applyNumberFormat="1" applyFont="1" applyFill="1" applyBorder="1" applyAlignment="1">
      <alignment horizontal="centerContinuous" vertical="center"/>
    </xf>
    <xf numFmtId="172" fontId="185" fillId="2" borderId="66" xfId="0" applyNumberFormat="1" applyFont="1" applyFill="1" applyBorder="1" applyAlignment="1">
      <alignment horizontal="centerContinuous" vertical="center"/>
    </xf>
    <xf numFmtId="172" fontId="200" fillId="2" borderId="65" xfId="0" applyNumberFormat="1" applyFont="1" applyFill="1" applyBorder="1" applyAlignment="1">
      <alignment horizontal="centerContinuous" vertical="center"/>
    </xf>
    <xf numFmtId="172" fontId="200" fillId="2" borderId="64" xfId="0" applyNumberFormat="1" applyFont="1" applyFill="1" applyBorder="1" applyAlignment="1">
      <alignment horizontal="centerContinuous" vertical="center"/>
    </xf>
    <xf numFmtId="49" fontId="140" fillId="7" borderId="63" xfId="0" applyNumberFormat="1" applyFont="1" applyFill="1" applyBorder="1" applyAlignment="1">
      <alignment horizontal="center" vertical="center"/>
    </xf>
    <xf numFmtId="14" fontId="140" fillId="7" borderId="63" xfId="0" applyNumberFormat="1" applyFont="1" applyFill="1" applyBorder="1" applyAlignment="1">
      <alignment horizontal="center" vertical="center"/>
    </xf>
    <xf numFmtId="0" fontId="186" fillId="0" borderId="11" xfId="0" applyFont="1" applyBorder="1" applyAlignment="1">
      <alignment horizontal="left" vertical="center" indent="1"/>
    </xf>
    <xf numFmtId="173" fontId="186" fillId="0" borderId="11" xfId="0" applyNumberFormat="1" applyFont="1" applyBorder="1" applyAlignment="1">
      <alignment horizontal="right" vertical="center"/>
    </xf>
    <xf numFmtId="0" fontId="135" fillId="0" borderId="11" xfId="0" applyFont="1" applyBorder="1" applyAlignment="1">
      <alignment horizontal="left" vertical="center" indent="1"/>
    </xf>
    <xf numFmtId="173" fontId="135" fillId="0" borderId="11" xfId="0" applyNumberFormat="1" applyFont="1" applyBorder="1" applyAlignment="1">
      <alignment horizontal="right" vertical="center"/>
    </xf>
    <xf numFmtId="167" fontId="125" fillId="0" borderId="0" xfId="0" applyNumberFormat="1" applyFont="1"/>
    <xf numFmtId="173" fontId="135" fillId="0" borderId="11" xfId="0" applyNumberFormat="1" applyFont="1" applyBorder="1" applyAlignment="1" applyProtection="1">
      <alignment horizontal="right" vertical="center"/>
      <protection locked="0"/>
    </xf>
    <xf numFmtId="173" fontId="186" fillId="0" borderId="11" xfId="0" applyNumberFormat="1" applyFont="1" applyBorder="1" applyAlignment="1" applyProtection="1">
      <alignment horizontal="right" vertical="center"/>
      <protection locked="0"/>
    </xf>
    <xf numFmtId="4" fontId="201" fillId="0" borderId="0" xfId="0" applyNumberFormat="1" applyFont="1"/>
    <xf numFmtId="0" fontId="97" fillId="6" borderId="0" xfId="0" applyFont="1" applyFill="1" applyAlignment="1">
      <alignment horizontal="center" vertical="center"/>
    </xf>
    <xf numFmtId="0" fontId="83" fillId="8" borderId="0" xfId="34" applyFont="1" applyFill="1"/>
    <xf numFmtId="49" fontId="97" fillId="7" borderId="28" xfId="0" applyNumberFormat="1" applyFont="1" applyFill="1" applyBorder="1" applyAlignment="1">
      <alignment horizontal="centerContinuous" vertical="center"/>
    </xf>
    <xf numFmtId="172" fontId="103" fillId="2" borderId="62" xfId="0" applyNumberFormat="1" applyFont="1" applyFill="1" applyBorder="1" applyAlignment="1">
      <alignment horizontal="right" vertical="center"/>
    </xf>
    <xf numFmtId="0" fontId="120" fillId="0" borderId="60" xfId="0" applyFont="1" applyBorder="1"/>
    <xf numFmtId="170" fontId="120" fillId="0" borderId="59" xfId="0" applyNumberFormat="1" applyFont="1" applyBorder="1" applyAlignment="1">
      <alignment horizontal="right" vertical="center"/>
    </xf>
    <xf numFmtId="170" fontId="120" fillId="0" borderId="59" xfId="0" applyNumberFormat="1" applyFont="1" applyBorder="1" applyAlignment="1">
      <alignment horizontal="right" vertical="center" wrapText="1"/>
    </xf>
    <xf numFmtId="0" fontId="120" fillId="6" borderId="60" xfId="0" applyFont="1" applyFill="1" applyBorder="1"/>
    <xf numFmtId="170" fontId="120" fillId="6" borderId="59" xfId="0" applyNumberFormat="1" applyFont="1" applyFill="1" applyBorder="1" applyAlignment="1">
      <alignment horizontal="right" vertical="center" wrapText="1"/>
    </xf>
    <xf numFmtId="0" fontId="120" fillId="8" borderId="0" xfId="0" applyFont="1" applyFill="1"/>
    <xf numFmtId="170" fontId="120" fillId="6" borderId="58" xfId="0" applyNumberFormat="1" applyFont="1" applyFill="1" applyBorder="1" applyAlignment="1">
      <alignment horizontal="right" vertical="center" wrapText="1"/>
    </xf>
    <xf numFmtId="170" fontId="120" fillId="0" borderId="58" xfId="0" applyNumberFormat="1" applyFont="1" applyBorder="1" applyAlignment="1">
      <alignment horizontal="right" vertical="center" wrapText="1"/>
    </xf>
    <xf numFmtId="170" fontId="120" fillId="0" borderId="0" xfId="0" applyNumberFormat="1" applyFont="1"/>
    <xf numFmtId="49" fontId="95" fillId="0" borderId="0" xfId="0" applyNumberFormat="1" applyFont="1" applyAlignment="1">
      <alignment horizontal="left" vertical="center"/>
    </xf>
    <xf numFmtId="172" fontId="137" fillId="14" borderId="57" xfId="0" applyNumberFormat="1" applyFont="1" applyFill="1" applyBorder="1" applyAlignment="1">
      <alignment horizontal="left" wrapText="1"/>
    </xf>
    <xf numFmtId="172" fontId="137" fillId="14" borderId="57" xfId="0" applyNumberFormat="1" applyFont="1" applyFill="1" applyBorder="1" applyAlignment="1">
      <alignment horizontal="center" wrapText="1"/>
    </xf>
    <xf numFmtId="49" fontId="141" fillId="0" borderId="11" xfId="8" applyNumberFormat="1" applyFont="1" applyBorder="1" applyAlignment="1">
      <alignment horizontal="left" vertical="center"/>
    </xf>
    <xf numFmtId="170" fontId="141" fillId="0" borderId="11" xfId="36" applyNumberFormat="1" applyFont="1" applyFill="1" applyBorder="1" applyAlignment="1">
      <alignment horizontal="center" vertical="center"/>
    </xf>
    <xf numFmtId="170" fontId="141" fillId="0" borderId="11" xfId="36" applyNumberFormat="1" applyFont="1" applyFill="1" applyBorder="1" applyAlignment="1" applyProtection="1">
      <alignment horizontal="center" vertical="center"/>
      <protection locked="0"/>
    </xf>
    <xf numFmtId="49" fontId="141" fillId="0" borderId="11" xfId="8" applyNumberFormat="1" applyFont="1" applyBorder="1" applyAlignment="1">
      <alignment horizontal="left" vertical="center" indent="1"/>
    </xf>
    <xf numFmtId="170" fontId="141" fillId="0" borderId="27" xfId="36" applyNumberFormat="1" applyFont="1" applyFill="1" applyBorder="1" applyAlignment="1">
      <alignment horizontal="center" vertical="center"/>
    </xf>
    <xf numFmtId="49" fontId="144" fillId="0" borderId="11" xfId="8" applyNumberFormat="1" applyFont="1" applyBorder="1" applyAlignment="1">
      <alignment horizontal="left" vertical="center" indent="4"/>
    </xf>
    <xf numFmtId="170" fontId="144" fillId="0" borderId="11" xfId="36" applyNumberFormat="1" applyFont="1" applyFill="1" applyBorder="1" applyAlignment="1" applyProtection="1">
      <alignment horizontal="center" vertical="center"/>
      <protection locked="0"/>
    </xf>
    <xf numFmtId="49" fontId="144" fillId="0" borderId="11" xfId="8" applyNumberFormat="1" applyFont="1" applyBorder="1" applyAlignment="1">
      <alignment horizontal="left" vertical="center" indent="5"/>
    </xf>
    <xf numFmtId="49" fontId="141" fillId="0" borderId="11" xfId="8" applyNumberFormat="1" applyFont="1" applyBorder="1" applyAlignment="1">
      <alignment horizontal="left" vertical="center" indent="2"/>
    </xf>
    <xf numFmtId="49" fontId="144" fillId="0" borderId="11" xfId="8" applyNumberFormat="1" applyFont="1" applyBorder="1" applyAlignment="1">
      <alignment horizontal="left" vertical="center" indent="3"/>
    </xf>
    <xf numFmtId="172" fontId="137" fillId="14" borderId="57" xfId="0" applyNumberFormat="1" applyFont="1" applyFill="1" applyBorder="1" applyAlignment="1">
      <alignment horizontal="left" vertical="center" wrapText="1"/>
    </xf>
    <xf numFmtId="49" fontId="141" fillId="0" borderId="27" xfId="8" applyNumberFormat="1" applyFont="1" applyBorder="1" applyAlignment="1">
      <alignment horizontal="left" vertical="center" indent="1"/>
    </xf>
    <xf numFmtId="170" fontId="141" fillId="0" borderId="27" xfId="36" applyNumberFormat="1" applyFont="1" applyFill="1" applyBorder="1" applyAlignment="1" applyProtection="1">
      <alignment horizontal="center" vertical="center"/>
      <protection locked="0"/>
    </xf>
    <xf numFmtId="49" fontId="141" fillId="0" borderId="11" xfId="8" applyNumberFormat="1" applyFont="1" applyBorder="1" applyAlignment="1">
      <alignment horizontal="left" vertical="center" indent="3"/>
    </xf>
    <xf numFmtId="170" fontId="144" fillId="0" borderId="11" xfId="36" applyNumberFormat="1" applyFont="1" applyFill="1" applyBorder="1" applyAlignment="1">
      <alignment horizontal="center" vertical="center"/>
    </xf>
    <xf numFmtId="0" fontId="146" fillId="0" borderId="0" xfId="0" applyFont="1" applyAlignment="1">
      <alignment horizontal="right"/>
    </xf>
    <xf numFmtId="0" fontId="203" fillId="0" borderId="0" xfId="0" applyFont="1" applyAlignment="1">
      <alignment horizontal="right"/>
    </xf>
    <xf numFmtId="0" fontId="95" fillId="0" borderId="0" xfId="0" applyFont="1"/>
    <xf numFmtId="0" fontId="131" fillId="8" borderId="0" xfId="0" applyFont="1" applyFill="1" applyAlignment="1">
      <alignment horizontal="right"/>
    </xf>
    <xf numFmtId="0" fontId="146" fillId="0" borderId="0" xfId="0" applyFont="1" applyAlignment="1">
      <alignment horizontal="right" vertical="center"/>
    </xf>
    <xf numFmtId="172" fontId="204" fillId="2" borderId="15" xfId="0" applyNumberFormat="1" applyFont="1" applyFill="1" applyBorder="1" applyAlignment="1">
      <alignment horizontal="left" vertical="center" wrapText="1"/>
    </xf>
    <xf numFmtId="49" fontId="81" fillId="13" borderId="13" xfId="0" applyNumberFormat="1" applyFont="1" applyFill="1" applyBorder="1" applyAlignment="1">
      <alignment horizontal="center" vertical="center"/>
    </xf>
    <xf numFmtId="0" fontId="104" fillId="0" borderId="11" xfId="0" applyFont="1" applyBorder="1" applyAlignment="1">
      <alignment horizontal="left" vertical="center" wrapText="1" indent="1"/>
    </xf>
    <xf numFmtId="0" fontId="143" fillId="0" borderId="0" xfId="0" applyFont="1" applyAlignment="1">
      <alignment horizontal="right" vertical="center"/>
    </xf>
    <xf numFmtId="0" fontId="205" fillId="0" borderId="0" xfId="0" applyFont="1"/>
    <xf numFmtId="0" fontId="205" fillId="0" borderId="0" xfId="0" applyFont="1" applyAlignment="1">
      <alignment horizontal="right"/>
    </xf>
    <xf numFmtId="0" fontId="126" fillId="0" borderId="0" xfId="0" applyFont="1"/>
    <xf numFmtId="172" fontId="115" fillId="2" borderId="15" xfId="0" applyNumberFormat="1" applyFont="1" applyFill="1" applyBorder="1" applyAlignment="1">
      <alignment horizontal="left" vertical="center" wrapText="1"/>
    </xf>
    <xf numFmtId="0" fontId="104" fillId="0" borderId="0" xfId="0" applyFont="1" applyAlignment="1" applyProtection="1">
      <alignment horizontal="right"/>
      <protection locked="0"/>
    </xf>
    <xf numFmtId="0" fontId="104" fillId="0" borderId="0" xfId="0" applyFont="1" applyAlignment="1">
      <alignment horizontal="right"/>
    </xf>
    <xf numFmtId="0" fontId="85" fillId="0" borderId="0" xfId="0" applyFont="1"/>
    <xf numFmtId="170" fontId="125" fillId="0" borderId="11" xfId="35" applyNumberFormat="1" applyFont="1" applyBorder="1" applyAlignment="1" applyProtection="1">
      <alignment horizontal="center" vertical="center"/>
      <protection locked="0"/>
    </xf>
    <xf numFmtId="170" fontId="125" fillId="0" borderId="11" xfId="35" applyNumberFormat="1" applyFont="1" applyBorder="1" applyAlignment="1">
      <alignment horizontal="center" vertical="center"/>
    </xf>
    <xf numFmtId="170" fontId="125" fillId="0" borderId="11" xfId="35" applyNumberFormat="1" applyFont="1" applyBorder="1" applyAlignment="1">
      <alignment horizontal="center" vertical="center" wrapText="1"/>
    </xf>
    <xf numFmtId="0" fontId="101" fillId="0" borderId="27" xfId="0" applyFont="1" applyBorder="1" applyAlignment="1">
      <alignment horizontal="left" vertical="center" wrapText="1" indent="1"/>
    </xf>
    <xf numFmtId="10" fontId="104" fillId="0" borderId="0" xfId="0" applyNumberFormat="1" applyFont="1" applyAlignment="1" applyProtection="1">
      <alignment horizontal="right"/>
      <protection locked="0"/>
    </xf>
    <xf numFmtId="10" fontId="104" fillId="0" borderId="0" xfId="0" applyNumberFormat="1" applyFont="1" applyAlignment="1">
      <alignment horizontal="right"/>
    </xf>
    <xf numFmtId="169" fontId="127" fillId="0" borderId="11" xfId="29" applyNumberFormat="1" applyFont="1" applyFill="1" applyBorder="1" applyAlignment="1" applyProtection="1">
      <alignment horizontal="right" vertical="center"/>
      <protection locked="0"/>
    </xf>
    <xf numFmtId="169" fontId="127" fillId="0" borderId="11" xfId="29" applyNumberFormat="1" applyFont="1" applyFill="1" applyBorder="1" applyAlignment="1" applyProtection="1">
      <alignment horizontal="right" vertical="center"/>
    </xf>
    <xf numFmtId="169" fontId="127" fillId="0" borderId="11" xfId="29" applyNumberFormat="1" applyFont="1" applyFill="1" applyBorder="1" applyAlignment="1" applyProtection="1">
      <alignment horizontal="right" vertical="center" wrapText="1"/>
    </xf>
    <xf numFmtId="169" fontId="127" fillId="0" borderId="11" xfId="6" applyNumberFormat="1" applyFont="1" applyFill="1" applyBorder="1" applyAlignment="1" applyProtection="1">
      <alignment horizontal="right" vertical="center" wrapText="1"/>
    </xf>
    <xf numFmtId="0" fontId="146" fillId="0" borderId="0" xfId="0" applyFont="1" applyAlignment="1">
      <alignment readingOrder="1"/>
    </xf>
    <xf numFmtId="0" fontId="146" fillId="0" borderId="0" xfId="0" applyFont="1" applyAlignment="1">
      <alignment horizontal="justify" readingOrder="1"/>
    </xf>
    <xf numFmtId="0" fontId="206" fillId="0" borderId="0" xfId="0" applyFont="1" applyAlignment="1">
      <alignment horizontal="right"/>
    </xf>
    <xf numFmtId="0" fontId="136" fillId="0" borderId="0" xfId="0" applyFont="1"/>
    <xf numFmtId="0" fontId="83" fillId="0" borderId="0" xfId="34" applyFont="1" applyAlignment="1">
      <alignment vertical="top"/>
    </xf>
    <xf numFmtId="0" fontId="207" fillId="0" borderId="0" xfId="34" applyFont="1" applyAlignment="1">
      <alignment vertical="center"/>
    </xf>
    <xf numFmtId="0" fontId="83" fillId="0" borderId="0" xfId="34" applyFont="1"/>
    <xf numFmtId="0" fontId="83" fillId="0" borderId="0" xfId="34" applyFont="1" applyAlignment="1">
      <alignment vertical="center"/>
    </xf>
    <xf numFmtId="0" fontId="208" fillId="9" borderId="0" xfId="34" applyFont="1" applyFill="1" applyAlignment="1">
      <alignment horizontal="right" vertical="center"/>
    </xf>
    <xf numFmtId="170" fontId="83" fillId="0" borderId="0" xfId="34" applyNumberFormat="1" applyFont="1" applyAlignment="1">
      <alignment vertical="top"/>
    </xf>
    <xf numFmtId="0" fontId="209" fillId="9" borderId="0" xfId="34" applyFont="1" applyFill="1" applyAlignment="1">
      <alignment horizontal="center" vertical="center"/>
    </xf>
    <xf numFmtId="49" fontId="81" fillId="7" borderId="24" xfId="0" applyNumberFormat="1" applyFont="1" applyFill="1" applyBorder="1" applyAlignment="1">
      <alignment horizontal="centerContinuous" vertical="center"/>
    </xf>
    <xf numFmtId="49" fontId="81" fillId="7" borderId="24" xfId="34" applyNumberFormat="1" applyFont="1" applyFill="1" applyBorder="1" applyAlignment="1">
      <alignment horizontal="centerContinuous" vertical="center"/>
    </xf>
    <xf numFmtId="49" fontId="81" fillId="7" borderId="56" xfId="34" applyNumberFormat="1" applyFont="1" applyFill="1" applyBorder="1" applyAlignment="1">
      <alignment horizontal="centerContinuous" vertical="center"/>
    </xf>
    <xf numFmtId="49" fontId="81" fillId="7" borderId="55" xfId="34" applyNumberFormat="1" applyFont="1" applyFill="1" applyBorder="1" applyAlignment="1">
      <alignment horizontal="centerContinuous" vertical="center"/>
    </xf>
    <xf numFmtId="0" fontId="210" fillId="9" borderId="0" xfId="34" applyFont="1" applyFill="1" applyAlignment="1">
      <alignment vertical="center"/>
    </xf>
    <xf numFmtId="0" fontId="183" fillId="0" borderId="45" xfId="34" applyFont="1" applyBorder="1" applyAlignment="1">
      <alignment horizontal="left" vertical="center" wrapText="1" indent="1"/>
    </xf>
    <xf numFmtId="175" fontId="104" fillId="0" borderId="45" xfId="0" applyNumberFormat="1" applyFont="1" applyBorder="1" applyAlignment="1" applyProtection="1">
      <alignment horizontal="center" vertical="center"/>
      <protection locked="0"/>
    </xf>
    <xf numFmtId="175" fontId="104" fillId="0" borderId="45" xfId="34" applyNumberFormat="1" applyFont="1" applyBorder="1" applyAlignment="1" applyProtection="1">
      <alignment horizontal="center" vertical="center"/>
      <protection locked="0"/>
    </xf>
    <xf numFmtId="175" fontId="104" fillId="0" borderId="45" xfId="34" applyNumberFormat="1" applyFont="1" applyBorder="1" applyAlignment="1">
      <alignment horizontal="center" vertical="center"/>
    </xf>
    <xf numFmtId="175" fontId="104" fillId="10" borderId="45" xfId="0" applyNumberFormat="1" applyFont="1" applyFill="1" applyBorder="1" applyAlignment="1">
      <alignment horizontal="center" vertical="center"/>
    </xf>
    <xf numFmtId="175" fontId="104" fillId="10" borderId="45" xfId="34" applyNumberFormat="1" applyFont="1" applyFill="1" applyBorder="1" applyAlignment="1">
      <alignment horizontal="center" vertical="center"/>
    </xf>
    <xf numFmtId="0" fontId="211" fillId="0" borderId="45" xfId="34" applyFont="1" applyBorder="1" applyAlignment="1">
      <alignment horizontal="left" vertical="center" wrapText="1" indent="1"/>
    </xf>
    <xf numFmtId="0" fontId="190" fillId="0" borderId="45" xfId="34" applyFont="1" applyBorder="1" applyAlignment="1">
      <alignment horizontal="left" vertical="center" wrapText="1" indent="1"/>
    </xf>
    <xf numFmtId="175" fontId="101" fillId="0" borderId="46" xfId="0" applyNumberFormat="1" applyFont="1" applyBorder="1" applyAlignment="1" applyProtection="1">
      <alignment horizontal="center" vertical="center"/>
      <protection locked="0"/>
    </xf>
    <xf numFmtId="175" fontId="101" fillId="0" borderId="46" xfId="34" applyNumberFormat="1" applyFont="1" applyBorder="1" applyAlignment="1" applyProtection="1">
      <alignment horizontal="center" vertical="center"/>
      <protection locked="0"/>
    </xf>
    <xf numFmtId="175" fontId="101" fillId="0" borderId="46" xfId="34" applyNumberFormat="1" applyFont="1" applyBorder="1" applyAlignment="1">
      <alignment horizontal="center" vertical="center"/>
    </xf>
    <xf numFmtId="0" fontId="117" fillId="0" borderId="0" xfId="34" applyFont="1"/>
    <xf numFmtId="0" fontId="213" fillId="0" borderId="41" xfId="34" applyFont="1" applyBorder="1" applyAlignment="1">
      <alignment vertical="center"/>
    </xf>
    <xf numFmtId="0" fontId="213" fillId="0" borderId="0" xfId="34" applyFont="1" applyAlignment="1">
      <alignment vertical="center"/>
    </xf>
    <xf numFmtId="169" fontId="83" fillId="0" borderId="0" xfId="6" applyNumberFormat="1" applyFont="1" applyFill="1" applyAlignment="1" applyProtection="1">
      <alignment vertical="top"/>
    </xf>
    <xf numFmtId="49" fontId="214" fillId="7" borderId="24" xfId="0" applyNumberFormat="1" applyFont="1" applyFill="1" applyBorder="1" applyAlignment="1">
      <alignment horizontal="centerContinuous" vertical="center"/>
    </xf>
    <xf numFmtId="14" fontId="204" fillId="2" borderId="14" xfId="0" applyNumberFormat="1" applyFont="1" applyFill="1" applyBorder="1" applyAlignment="1">
      <alignment horizontal="center" vertical="center" wrapText="1"/>
    </xf>
    <xf numFmtId="14" fontId="204" fillId="2" borderId="39" xfId="0" applyNumberFormat="1" applyFont="1" applyFill="1" applyBorder="1" applyAlignment="1">
      <alignment horizontal="center" vertical="center" wrapText="1"/>
    </xf>
    <xf numFmtId="14" fontId="115" fillId="2" borderId="14" xfId="0" applyNumberFormat="1" applyFont="1" applyFill="1" applyBorder="1" applyAlignment="1">
      <alignment horizontal="center" vertical="center" wrapText="1"/>
    </xf>
    <xf numFmtId="14" fontId="115" fillId="2" borderId="39" xfId="0" applyNumberFormat="1" applyFont="1" applyFill="1" applyBorder="1" applyAlignment="1">
      <alignment horizontal="center" vertical="center" wrapText="1"/>
    </xf>
    <xf numFmtId="14" fontId="115" fillId="2" borderId="15" xfId="0" applyNumberFormat="1" applyFont="1" applyFill="1" applyBorder="1" applyAlignment="1">
      <alignment horizontal="center" vertical="center" wrapText="1"/>
    </xf>
    <xf numFmtId="169" fontId="125" fillId="0" borderId="11" xfId="29" applyNumberFormat="1" applyFont="1" applyFill="1" applyBorder="1" applyAlignment="1" applyProtection="1">
      <alignment horizontal="right" vertical="center"/>
    </xf>
    <xf numFmtId="169" fontId="125" fillId="0" borderId="38" xfId="29" applyNumberFormat="1" applyFont="1" applyFill="1" applyBorder="1" applyAlignment="1" applyProtection="1">
      <alignment horizontal="right" vertical="center"/>
    </xf>
    <xf numFmtId="170" fontId="125" fillId="0" borderId="11" xfId="29" applyNumberFormat="1" applyFont="1" applyFill="1" applyBorder="1" applyAlignment="1" applyProtection="1">
      <alignment horizontal="right" vertical="center"/>
    </xf>
    <xf numFmtId="170" fontId="125" fillId="0" borderId="38" xfId="29" applyNumberFormat="1" applyFont="1" applyFill="1" applyBorder="1" applyAlignment="1" applyProtection="1">
      <alignment horizontal="right" vertical="center"/>
    </xf>
    <xf numFmtId="169" fontId="127" fillId="0" borderId="38" xfId="29" applyNumberFormat="1" applyFont="1" applyFill="1" applyBorder="1" applyAlignment="1" applyProtection="1">
      <alignment horizontal="right" vertical="center"/>
    </xf>
    <xf numFmtId="170" fontId="127" fillId="0" borderId="11" xfId="29" applyNumberFormat="1" applyFont="1" applyFill="1" applyBorder="1" applyAlignment="1" applyProtection="1">
      <alignment horizontal="right" vertical="center"/>
    </xf>
    <xf numFmtId="170" fontId="127" fillId="0" borderId="38" xfId="29" applyNumberFormat="1" applyFont="1" applyFill="1" applyBorder="1" applyAlignment="1" applyProtection="1">
      <alignment horizontal="right" vertical="center"/>
    </xf>
    <xf numFmtId="0" fontId="101" fillId="0" borderId="37" xfId="0" applyFont="1" applyBorder="1" applyAlignment="1">
      <alignment horizontal="left" vertical="center" wrapText="1" indent="1"/>
    </xf>
    <xf numFmtId="170" fontId="101" fillId="0" borderId="37" xfId="0" applyNumberFormat="1" applyFont="1" applyBorder="1" applyAlignment="1">
      <alignment horizontal="right" vertical="center"/>
    </xf>
    <xf numFmtId="169" fontId="101" fillId="0" borderId="37" xfId="29" applyNumberFormat="1" applyFont="1" applyFill="1" applyBorder="1" applyAlignment="1" applyProtection="1">
      <alignment horizontal="right" vertical="center"/>
    </xf>
    <xf numFmtId="169" fontId="101" fillId="0" borderId="36" xfId="29" applyNumberFormat="1" applyFont="1" applyFill="1" applyBorder="1" applyAlignment="1" applyProtection="1">
      <alignment horizontal="right" vertical="center"/>
    </xf>
    <xf numFmtId="174" fontId="101" fillId="0" borderId="37" xfId="29" applyNumberFormat="1" applyFont="1" applyFill="1" applyBorder="1" applyAlignment="1" applyProtection="1">
      <alignment horizontal="right" vertical="center"/>
    </xf>
    <xf numFmtId="0" fontId="125" fillId="0" borderId="35" xfId="0" applyFont="1" applyBorder="1" applyAlignment="1">
      <alignment horizontal="left" vertical="center" wrapText="1" indent="1"/>
    </xf>
    <xf numFmtId="0" fontId="83" fillId="0" borderId="34" xfId="0" applyFont="1" applyBorder="1" applyAlignment="1">
      <alignment vertical="top"/>
    </xf>
    <xf numFmtId="0" fontId="95" fillId="0" borderId="0" xfId="32" applyFont="1" applyAlignment="1">
      <alignment horizontal="left" vertical="center"/>
    </xf>
    <xf numFmtId="14" fontId="123" fillId="0" borderId="0" xfId="32" applyNumberFormat="1" applyFont="1" applyAlignment="1">
      <alignment horizontal="right"/>
    </xf>
    <xf numFmtId="14" fontId="83" fillId="8" borderId="0" xfId="0" applyNumberFormat="1" applyFont="1" applyFill="1" applyAlignment="1">
      <alignment vertical="top"/>
    </xf>
    <xf numFmtId="172" fontId="115" fillId="2" borderId="0" xfId="0" applyNumberFormat="1" applyFont="1" applyFill="1" applyAlignment="1">
      <alignment horizontal="left" vertical="center" wrapText="1"/>
    </xf>
    <xf numFmtId="172" fontId="115" fillId="2" borderId="32" xfId="0" applyNumberFormat="1" applyFont="1" applyFill="1" applyBorder="1" applyAlignment="1">
      <alignment horizontal="centerContinuous" vertical="center"/>
    </xf>
    <xf numFmtId="172" fontId="115" fillId="2" borderId="33" xfId="0" applyNumberFormat="1" applyFont="1" applyFill="1" applyBorder="1" applyAlignment="1">
      <alignment horizontal="centerContinuous" vertical="center"/>
    </xf>
    <xf numFmtId="172" fontId="115" fillId="2" borderId="18" xfId="0" applyNumberFormat="1" applyFont="1" applyFill="1" applyBorder="1" applyAlignment="1">
      <alignment horizontal="centerContinuous" vertical="center"/>
    </xf>
    <xf numFmtId="170" fontId="125" fillId="0" borderId="11" xfId="33" applyNumberFormat="1" applyFont="1" applyBorder="1" applyAlignment="1" applyProtection="1">
      <alignment horizontal="center" vertical="center"/>
      <protection locked="0"/>
    </xf>
    <xf numFmtId="170" fontId="125" fillId="0" borderId="11" xfId="33" applyNumberFormat="1" applyFont="1" applyBorder="1" applyAlignment="1">
      <alignment horizontal="center" vertical="center"/>
    </xf>
    <xf numFmtId="170" fontId="125" fillId="0" borderId="11" xfId="33" applyNumberFormat="1" applyFont="1" applyBorder="1" applyAlignment="1">
      <alignment horizontal="center" vertical="center" wrapText="1"/>
    </xf>
    <xf numFmtId="170" fontId="127" fillId="0" borderId="11" xfId="33" applyNumberFormat="1" applyFont="1" applyBorder="1" applyAlignment="1" applyProtection="1">
      <alignment horizontal="center" vertical="center"/>
      <protection locked="0"/>
    </xf>
    <xf numFmtId="170" fontId="127" fillId="0" borderId="11" xfId="33" applyNumberFormat="1" applyFont="1" applyBorder="1" applyAlignment="1">
      <alignment horizontal="center" vertical="center"/>
    </xf>
    <xf numFmtId="170" fontId="127" fillId="0" borderId="11" xfId="33" applyNumberFormat="1" applyFont="1" applyBorder="1" applyAlignment="1">
      <alignment horizontal="center" vertical="center" wrapText="1"/>
    </xf>
    <xf numFmtId="0" fontId="122" fillId="0" borderId="0" xfId="0" applyFont="1" applyAlignment="1">
      <alignment vertical="center" wrapText="1"/>
    </xf>
    <xf numFmtId="0" fontId="123" fillId="8" borderId="0" xfId="32" applyFont="1" applyFill="1" applyAlignment="1">
      <alignment horizontal="right"/>
    </xf>
    <xf numFmtId="0" fontId="83" fillId="0" borderId="18" xfId="0" applyFont="1" applyBorder="1"/>
    <xf numFmtId="0" fontId="100" fillId="0" borderId="12" xfId="0" applyFont="1" applyBorder="1"/>
    <xf numFmtId="14" fontId="115" fillId="2" borderId="14" xfId="0" applyNumberFormat="1" applyFont="1" applyFill="1" applyBorder="1" applyAlignment="1">
      <alignment horizontal="left" vertical="center"/>
    </xf>
    <xf numFmtId="0" fontId="83" fillId="0" borderId="29" xfId="0" applyFont="1" applyBorder="1"/>
    <xf numFmtId="0" fontId="100" fillId="0" borderId="17" xfId="0" applyFont="1" applyBorder="1"/>
    <xf numFmtId="14" fontId="97" fillId="7" borderId="24" xfId="24" applyNumberFormat="1" applyFont="1" applyFill="1" applyBorder="1" applyAlignment="1">
      <alignment horizontal="center" vertical="center" wrapText="1"/>
    </xf>
    <xf numFmtId="14" fontId="81" fillId="7" borderId="24" xfId="0" applyNumberFormat="1" applyFont="1" applyFill="1" applyBorder="1" applyAlignment="1">
      <alignment horizontal="centerContinuous" vertical="center"/>
    </xf>
    <xf numFmtId="14" fontId="100" fillId="0" borderId="17" xfId="0" applyNumberFormat="1" applyFont="1" applyBorder="1"/>
    <xf numFmtId="0" fontId="127" fillId="0" borderId="28" xfId="0" applyFont="1" applyBorder="1"/>
    <xf numFmtId="0" fontId="127" fillId="0" borderId="17" xfId="0" applyFont="1" applyBorder="1"/>
    <xf numFmtId="0" fontId="127" fillId="0" borderId="0" xfId="0" applyFont="1" applyAlignment="1" applyProtection="1">
      <alignment horizontal="right"/>
      <protection locked="0"/>
    </xf>
    <xf numFmtId="170" fontId="127" fillId="0" borderId="0" xfId="0" applyNumberFormat="1" applyFont="1" applyAlignment="1">
      <alignment horizontal="center" vertical="center" wrapText="1"/>
    </xf>
    <xf numFmtId="170" fontId="125" fillId="0" borderId="0" xfId="0" applyNumberFormat="1" applyFont="1" applyAlignment="1" applyProtection="1">
      <alignment horizontal="center" vertical="center"/>
      <protection locked="0"/>
    </xf>
    <xf numFmtId="170" fontId="125" fillId="0" borderId="0" xfId="0" applyNumberFormat="1" applyFont="1" applyAlignment="1">
      <alignment horizontal="center" vertical="center"/>
    </xf>
    <xf numFmtId="170" fontId="125" fillId="0" borderId="27" xfId="0" applyNumberFormat="1" applyFont="1" applyBorder="1" applyAlignment="1" applyProtection="1">
      <alignment horizontal="center" vertical="center"/>
      <protection locked="0"/>
    </xf>
    <xf numFmtId="170" fontId="125" fillId="0" borderId="27" xfId="0" applyNumberFormat="1" applyFont="1" applyBorder="1" applyAlignment="1">
      <alignment horizontal="center" vertical="center"/>
    </xf>
    <xf numFmtId="0" fontId="125" fillId="0" borderId="18" xfId="0" applyFont="1" applyBorder="1"/>
    <xf numFmtId="0" fontId="125" fillId="0" borderId="17" xfId="0" applyFont="1" applyBorder="1"/>
    <xf numFmtId="0" fontId="127" fillId="0" borderId="0" xfId="0" applyFont="1" applyAlignment="1">
      <alignment horizontal="left" vertical="center"/>
    </xf>
    <xf numFmtId="170" fontId="163" fillId="0" borderId="0" xfId="0" applyNumberFormat="1" applyFont="1" applyAlignment="1" applyProtection="1">
      <alignment horizontal="center" vertical="center"/>
      <protection locked="0"/>
    </xf>
    <xf numFmtId="170" fontId="127" fillId="0" borderId="11" xfId="0" applyNumberFormat="1" applyFont="1" applyBorder="1" applyAlignment="1" applyProtection="1">
      <alignment horizontal="left" vertical="center"/>
      <protection locked="0"/>
    </xf>
    <xf numFmtId="0" fontId="122" fillId="6" borderId="10" xfId="0" applyFont="1" applyFill="1" applyBorder="1"/>
    <xf numFmtId="0" fontId="122" fillId="6" borderId="10" xfId="31" applyFont="1" applyFill="1" applyBorder="1" applyAlignment="1">
      <alignment horizontal="left" vertical="top" wrapText="1"/>
    </xf>
    <xf numFmtId="0" fontId="122" fillId="6" borderId="26" xfId="31" applyFont="1" applyFill="1" applyBorder="1" applyAlignment="1">
      <alignment horizontal="left" vertical="top" wrapText="1"/>
    </xf>
    <xf numFmtId="0" fontId="83" fillId="0" borderId="12" xfId="0" applyFont="1" applyBorder="1"/>
    <xf numFmtId="0" fontId="89" fillId="0" borderId="0" xfId="0" applyFont="1" applyAlignment="1">
      <alignment horizontal="right" vertical="center"/>
    </xf>
    <xf numFmtId="14" fontId="81" fillId="7" borderId="25" xfId="0" applyNumberFormat="1" applyFont="1" applyFill="1" applyBorder="1" applyAlignment="1">
      <alignment horizontal="centerContinuous" vertical="center"/>
    </xf>
    <xf numFmtId="14" fontId="81" fillId="7" borderId="23" xfId="0" applyNumberFormat="1" applyFont="1" applyFill="1" applyBorder="1" applyAlignment="1">
      <alignment horizontal="centerContinuous" vertical="center"/>
    </xf>
    <xf numFmtId="14" fontId="97" fillId="7" borderId="24" xfId="0" applyNumberFormat="1" applyFont="1" applyFill="1" applyBorder="1" applyAlignment="1">
      <alignment horizontal="centerContinuous" vertical="center"/>
    </xf>
    <xf numFmtId="14" fontId="100" fillId="8" borderId="23" xfId="0" applyNumberFormat="1" applyFont="1" applyFill="1" applyBorder="1" applyAlignment="1">
      <alignment vertical="top"/>
    </xf>
    <xf numFmtId="14" fontId="100" fillId="8" borderId="0" xfId="0" applyNumberFormat="1" applyFont="1" applyFill="1" applyAlignment="1">
      <alignment vertical="top"/>
    </xf>
    <xf numFmtId="165" fontId="125" fillId="0" borderId="11" xfId="0" applyNumberFormat="1" applyFont="1" applyBorder="1" applyAlignment="1" applyProtection="1">
      <alignment horizontal="right" vertical="center" indent="1"/>
      <protection locked="0"/>
    </xf>
    <xf numFmtId="169" fontId="125" fillId="0" borderId="11" xfId="0" applyNumberFormat="1" applyFont="1" applyBorder="1" applyAlignment="1" applyProtection="1">
      <alignment horizontal="right" vertical="center" wrapText="1"/>
      <protection locked="0"/>
    </xf>
    <xf numFmtId="168" fontId="125" fillId="0" borderId="11" xfId="16" applyNumberFormat="1" applyFont="1" applyFill="1" applyBorder="1" applyAlignment="1" applyProtection="1">
      <alignment horizontal="right" vertical="center" wrapText="1"/>
      <protection locked="0"/>
    </xf>
    <xf numFmtId="165" fontId="125" fillId="0" borderId="11" xfId="0" applyNumberFormat="1" applyFont="1" applyBorder="1" applyAlignment="1">
      <alignment horizontal="right" vertical="center"/>
    </xf>
    <xf numFmtId="165" fontId="125" fillId="0" borderId="11" xfId="0" applyNumberFormat="1" applyFont="1" applyBorder="1" applyAlignment="1">
      <alignment horizontal="right" vertical="center" indent="1"/>
    </xf>
    <xf numFmtId="9" fontId="125" fillId="0" borderId="11" xfId="0" applyNumberFormat="1" applyFont="1" applyBorder="1" applyAlignment="1">
      <alignment horizontal="right" vertical="center" wrapText="1"/>
    </xf>
    <xf numFmtId="0" fontId="220" fillId="0" borderId="0" xfId="0" applyFont="1" applyAlignment="1">
      <alignment vertical="top"/>
    </xf>
    <xf numFmtId="165" fontId="127" fillId="0" borderId="11" xfId="30" applyNumberFormat="1" applyFont="1" applyBorder="1" applyAlignment="1">
      <alignment horizontal="right" vertical="center" indent="1"/>
    </xf>
    <xf numFmtId="169" fontId="127" fillId="0" borderId="11" xfId="30" applyNumberFormat="1" applyFont="1" applyBorder="1" applyAlignment="1">
      <alignment horizontal="right" vertical="center" wrapText="1"/>
    </xf>
    <xf numFmtId="165" fontId="127" fillId="0" borderId="11" xfId="0" applyNumberFormat="1" applyFont="1" applyBorder="1" applyAlignment="1" applyProtection="1">
      <alignment horizontal="right" vertical="center" indent="1"/>
      <protection locked="0"/>
    </xf>
    <xf numFmtId="169" fontId="127" fillId="0" borderId="11" xfId="0" applyNumberFormat="1" applyFont="1" applyBorder="1" applyAlignment="1" applyProtection="1">
      <alignment horizontal="right" vertical="center" wrapText="1"/>
      <protection locked="0"/>
    </xf>
    <xf numFmtId="168" fontId="127" fillId="0" borderId="11" xfId="16" applyNumberFormat="1" applyFont="1" applyFill="1" applyBorder="1" applyAlignment="1" applyProtection="1">
      <alignment horizontal="right" vertical="center" wrapText="1"/>
      <protection locked="0"/>
    </xf>
    <xf numFmtId="165" fontId="127" fillId="0" borderId="11" xfId="0" applyNumberFormat="1" applyFont="1" applyBorder="1" applyAlignment="1">
      <alignment horizontal="right" vertical="center"/>
    </xf>
    <xf numFmtId="165" fontId="127" fillId="0" borderId="11" xfId="0" applyNumberFormat="1" applyFont="1" applyBorder="1" applyAlignment="1">
      <alignment horizontal="right" vertical="center" indent="1"/>
    </xf>
    <xf numFmtId="169" fontId="127" fillId="0" borderId="11" xfId="29" applyNumberFormat="1" applyFont="1" applyFill="1" applyBorder="1" applyAlignment="1" applyProtection="1">
      <alignment vertical="center"/>
    </xf>
    <xf numFmtId="9" fontId="127" fillId="0" borderId="11" xfId="29" applyFont="1" applyFill="1" applyBorder="1" applyAlignment="1" applyProtection="1">
      <alignment vertical="center"/>
    </xf>
    <xf numFmtId="9" fontId="127" fillId="0" borderId="11" xfId="6" applyFont="1" applyFill="1" applyBorder="1" applyAlignment="1" applyProtection="1">
      <alignment vertical="center"/>
    </xf>
    <xf numFmtId="9" fontId="127" fillId="0" borderId="11" xfId="0" applyNumberFormat="1" applyFont="1" applyBorder="1" applyAlignment="1">
      <alignment vertical="center"/>
    </xf>
    <xf numFmtId="170" fontId="125" fillId="0" borderId="0" xfId="0" applyNumberFormat="1" applyFont="1" applyAlignment="1">
      <alignment vertical="top"/>
    </xf>
    <xf numFmtId="0" fontId="160" fillId="0" borderId="0" xfId="0" quotePrefix="1" applyFont="1" applyAlignment="1">
      <alignment vertical="center"/>
    </xf>
    <xf numFmtId="0" fontId="85" fillId="0" borderId="0" xfId="0" applyFont="1" applyAlignment="1">
      <alignment horizontal="left" vertical="center" wrapText="1"/>
    </xf>
    <xf numFmtId="0" fontId="85" fillId="8" borderId="0" xfId="0" applyFont="1" applyFill="1" applyAlignment="1">
      <alignment horizontal="left" vertical="center" wrapText="1"/>
    </xf>
    <xf numFmtId="0" fontId="223" fillId="0" borderId="0" xfId="0" applyFont="1" applyAlignment="1">
      <alignment vertical="center"/>
    </xf>
    <xf numFmtId="0" fontId="224" fillId="0" borderId="0" xfId="0" applyFont="1" applyAlignment="1">
      <alignment horizontal="left" vertical="center"/>
    </xf>
    <xf numFmtId="165" fontId="83" fillId="0" borderId="0" xfId="0" applyNumberFormat="1" applyFont="1" applyAlignment="1">
      <alignment vertical="top"/>
    </xf>
    <xf numFmtId="0" fontId="128" fillId="0" borderId="0" xfId="0" applyFont="1" applyAlignment="1">
      <alignment horizontal="left" vertical="center"/>
    </xf>
    <xf numFmtId="0" fontId="224" fillId="6" borderId="0" xfId="0" applyFont="1" applyFill="1" applyAlignment="1">
      <alignment horizontal="left" vertical="center"/>
    </xf>
    <xf numFmtId="168" fontId="83" fillId="0" borderId="0" xfId="28" applyNumberFormat="1" applyFont="1" applyFill="1" applyAlignment="1" applyProtection="1">
      <alignment vertical="top"/>
    </xf>
    <xf numFmtId="0" fontId="83" fillId="6" borderId="0" xfId="0" applyFont="1" applyFill="1" applyAlignment="1">
      <alignment vertical="top"/>
    </xf>
    <xf numFmtId="0" fontId="165" fillId="0" borderId="0" xfId="0" applyFont="1"/>
    <xf numFmtId="14" fontId="97" fillId="7" borderId="12" xfId="0" quotePrefix="1" applyNumberFormat="1" applyFont="1" applyFill="1" applyBorder="1" applyAlignment="1">
      <alignment horizontal="centerContinuous" vertical="center"/>
    </xf>
    <xf numFmtId="49" fontId="97" fillId="7" borderId="22" xfId="0" applyNumberFormat="1" applyFont="1" applyFill="1" applyBorder="1" applyAlignment="1">
      <alignment horizontal="center" vertical="center"/>
    </xf>
    <xf numFmtId="49" fontId="97" fillId="7" borderId="22" xfId="0" applyNumberFormat="1" applyFont="1" applyFill="1" applyBorder="1" applyAlignment="1">
      <alignment horizontal="center"/>
    </xf>
    <xf numFmtId="14" fontId="97" fillId="7" borderId="22" xfId="0" applyNumberFormat="1" applyFont="1" applyFill="1" applyBorder="1" applyAlignment="1">
      <alignment horizontal="center"/>
    </xf>
    <xf numFmtId="14" fontId="97" fillId="7" borderId="22" xfId="0" quotePrefix="1" applyNumberFormat="1" applyFont="1" applyFill="1" applyBorder="1" applyAlignment="1">
      <alignment horizontal="center"/>
    </xf>
    <xf numFmtId="172" fontId="115" fillId="2" borderId="14" xfId="0" applyNumberFormat="1" applyFont="1" applyFill="1" applyBorder="1" applyAlignment="1">
      <alignment horizontal="center" vertical="center" wrapText="1"/>
    </xf>
    <xf numFmtId="170" fontId="104" fillId="6" borderId="11" xfId="0" applyNumberFormat="1" applyFont="1" applyFill="1" applyBorder="1" applyAlignment="1">
      <alignment horizontal="right" vertical="center"/>
    </xf>
    <xf numFmtId="0" fontId="101" fillId="6" borderId="7" xfId="0" applyFont="1" applyFill="1" applyBorder="1" applyAlignment="1">
      <alignment horizontal="left" vertical="center" indent="1"/>
    </xf>
    <xf numFmtId="170" fontId="101" fillId="0" borderId="20" xfId="0" applyNumberFormat="1" applyFont="1" applyBorder="1" applyAlignment="1">
      <alignment horizontal="right" vertical="center" wrapText="1"/>
    </xf>
    <xf numFmtId="170" fontId="101" fillId="6" borderId="20" xfId="0" applyNumberFormat="1" applyFont="1" applyFill="1" applyBorder="1" applyAlignment="1">
      <alignment horizontal="right" vertical="center"/>
    </xf>
    <xf numFmtId="14" fontId="97" fillId="7" borderId="22" xfId="24" applyNumberFormat="1" applyFont="1" applyFill="1" applyBorder="1" applyAlignment="1">
      <alignment horizontal="center" vertical="center" wrapText="1"/>
    </xf>
    <xf numFmtId="172" fontId="115" fillId="2" borderId="14" xfId="0" applyNumberFormat="1" applyFont="1" applyFill="1" applyBorder="1" applyAlignment="1">
      <alignment horizontal="center" vertical="center"/>
    </xf>
    <xf numFmtId="168" fontId="104" fillId="0" borderId="11" xfId="16" applyNumberFormat="1" applyFont="1" applyFill="1" applyBorder="1" applyAlignment="1">
      <alignment horizontal="right" vertical="center"/>
    </xf>
    <xf numFmtId="0" fontId="101" fillId="0" borderId="20" xfId="0" applyFont="1" applyBorder="1" applyAlignment="1">
      <alignment horizontal="left" vertical="center" indent="1"/>
    </xf>
    <xf numFmtId="168" fontId="101" fillId="0" borderId="20" xfId="16" applyNumberFormat="1" applyFont="1" applyFill="1" applyBorder="1" applyAlignment="1">
      <alignment horizontal="right" vertical="center" wrapText="1"/>
    </xf>
    <xf numFmtId="170" fontId="101" fillId="0" borderId="20" xfId="0" applyNumberFormat="1" applyFont="1" applyBorder="1" applyAlignment="1">
      <alignment horizontal="right" vertical="center"/>
    </xf>
    <xf numFmtId="0" fontId="104" fillId="8" borderId="7" xfId="0" applyFont="1" applyFill="1" applyBorder="1" applyAlignment="1">
      <alignment horizontal="left" indent="1"/>
    </xf>
    <xf numFmtId="170" fontId="104" fillId="8" borderId="7" xfId="0" applyNumberFormat="1" applyFont="1" applyFill="1" applyBorder="1" applyAlignment="1">
      <alignment horizontal="right" vertical="center" wrapText="1"/>
    </xf>
    <xf numFmtId="170" fontId="104" fillId="0" borderId="7" xfId="0" applyNumberFormat="1" applyFont="1" applyBorder="1" applyAlignment="1">
      <alignment horizontal="right" vertical="center" wrapText="1"/>
    </xf>
    <xf numFmtId="168" fontId="104" fillId="8" borderId="7" xfId="16" applyNumberFormat="1" applyFont="1" applyFill="1" applyBorder="1" applyAlignment="1">
      <alignment horizontal="right" vertical="center" wrapText="1"/>
    </xf>
    <xf numFmtId="170" fontId="104" fillId="0" borderId="21" xfId="0" applyNumberFormat="1" applyFont="1" applyBorder="1" applyAlignment="1">
      <alignment horizontal="right" vertical="center"/>
    </xf>
    <xf numFmtId="170" fontId="104" fillId="0" borderId="21" xfId="0" applyNumberFormat="1" applyFont="1" applyBorder="1" applyAlignment="1">
      <alignment horizontal="right" vertical="center" wrapText="1"/>
    </xf>
    <xf numFmtId="0" fontId="100" fillId="8" borderId="0" xfId="0" applyFont="1" applyFill="1"/>
    <xf numFmtId="168" fontId="104" fillId="0" borderId="11" xfId="16" applyNumberFormat="1" applyFont="1" applyFill="1" applyBorder="1" applyAlignment="1">
      <alignment horizontal="right" vertical="center" wrapText="1"/>
    </xf>
    <xf numFmtId="170" fontId="101" fillId="0" borderId="7" xfId="27" applyNumberFormat="1" applyFont="1" applyFill="1" applyBorder="1" applyAlignment="1">
      <alignment horizontal="right" vertical="center" wrapText="1"/>
    </xf>
    <xf numFmtId="168" fontId="101" fillId="0" borderId="7" xfId="16" applyNumberFormat="1" applyFont="1" applyFill="1" applyBorder="1" applyAlignment="1">
      <alignment horizontal="right" vertical="center"/>
    </xf>
    <xf numFmtId="170" fontId="101" fillId="0" borderId="7" xfId="27" applyNumberFormat="1" applyFont="1" applyFill="1" applyBorder="1" applyAlignment="1">
      <alignment horizontal="right" vertical="center"/>
    </xf>
    <xf numFmtId="170" fontId="101" fillId="0" borderId="7" xfId="26" applyNumberFormat="1" applyFont="1" applyFill="1" applyBorder="1" applyAlignment="1">
      <alignment horizontal="right" vertical="center" wrapText="1"/>
    </xf>
    <xf numFmtId="170" fontId="101" fillId="0" borderId="20" xfId="26" applyNumberFormat="1" applyFont="1" applyFill="1" applyBorder="1" applyAlignment="1">
      <alignment horizontal="right" vertical="center" wrapText="1"/>
    </xf>
    <xf numFmtId="168" fontId="104" fillId="0" borderId="0" xfId="16" applyNumberFormat="1" applyFont="1" applyFill="1" applyBorder="1" applyAlignment="1">
      <alignment horizontal="right" vertical="center"/>
    </xf>
    <xf numFmtId="170" fontId="104" fillId="0" borderId="0" xfId="0" applyNumberFormat="1" applyFont="1" applyAlignment="1">
      <alignment horizontal="right" vertical="center"/>
    </xf>
    <xf numFmtId="170" fontId="101" fillId="0" borderId="20" xfId="0" applyNumberFormat="1" applyFont="1" applyBorder="1" applyAlignment="1">
      <alignment horizontal="left" vertical="center" wrapText="1"/>
    </xf>
    <xf numFmtId="168" fontId="101" fillId="0" borderId="20" xfId="16" applyNumberFormat="1" applyFont="1" applyFill="1" applyBorder="1" applyAlignment="1">
      <alignment horizontal="right" vertical="center"/>
    </xf>
    <xf numFmtId="168" fontId="101" fillId="0" borderId="0" xfId="16" applyNumberFormat="1" applyFont="1" applyFill="1" applyBorder="1" applyAlignment="1">
      <alignment horizontal="right" vertical="center"/>
    </xf>
    <xf numFmtId="173" fontId="101" fillId="0" borderId="0" xfId="0" applyNumberFormat="1" applyFont="1" applyAlignment="1">
      <alignment horizontal="right" vertical="center"/>
    </xf>
    <xf numFmtId="170" fontId="101" fillId="0" borderId="0" xfId="0" applyNumberFormat="1" applyFont="1" applyAlignment="1">
      <alignment horizontal="right" vertical="center"/>
    </xf>
    <xf numFmtId="0" fontId="83" fillId="8" borderId="19" xfId="0" applyFont="1" applyFill="1" applyBorder="1"/>
    <xf numFmtId="168" fontId="83" fillId="8" borderId="19" xfId="16" applyNumberFormat="1" applyFont="1" applyFill="1" applyBorder="1" applyAlignment="1" applyProtection="1"/>
    <xf numFmtId="168" fontId="83" fillId="8" borderId="0" xfId="16" applyNumberFormat="1" applyFont="1" applyFill="1" applyBorder="1" applyAlignment="1" applyProtection="1"/>
    <xf numFmtId="170" fontId="101" fillId="0" borderId="7" xfId="0" applyNumberFormat="1" applyFont="1" applyBorder="1" applyAlignment="1">
      <alignment horizontal="right" vertical="center" wrapText="1"/>
    </xf>
    <xf numFmtId="0" fontId="122" fillId="8" borderId="0" xfId="0" applyFont="1" applyFill="1" applyAlignment="1">
      <alignment horizontal="left"/>
    </xf>
    <xf numFmtId="170" fontId="104" fillId="6" borderId="11" xfId="24" applyNumberFormat="1" applyFont="1" applyFill="1" applyBorder="1" applyAlignment="1" applyProtection="1">
      <alignment horizontal="center" vertical="center" wrapText="1"/>
      <protection locked="0"/>
    </xf>
    <xf numFmtId="0" fontId="95" fillId="0" borderId="0" xfId="0" applyFont="1" applyAlignment="1">
      <alignment horizontal="left" vertical="center" wrapText="1"/>
    </xf>
    <xf numFmtId="10" fontId="123" fillId="8" borderId="0" xfId="0" applyNumberFormat="1" applyFont="1" applyFill="1" applyAlignment="1">
      <alignment horizontal="right"/>
    </xf>
    <xf numFmtId="0" fontId="124" fillId="0" borderId="18" xfId="0" applyFont="1" applyBorder="1"/>
    <xf numFmtId="0" fontId="97" fillId="0" borderId="17" xfId="25" applyFont="1" applyBorder="1" applyAlignment="1">
      <alignment vertical="center"/>
    </xf>
    <xf numFmtId="172" fontId="115" fillId="2" borderId="16" xfId="0" applyNumberFormat="1" applyFont="1" applyFill="1" applyBorder="1" applyAlignment="1">
      <alignment horizontal="centerContinuous" vertical="center" wrapText="1"/>
    </xf>
    <xf numFmtId="172" fontId="115" fillId="2" borderId="13" xfId="0" applyNumberFormat="1" applyFont="1" applyFill="1" applyBorder="1" applyAlignment="1">
      <alignment horizontal="centerContinuous" vertical="center" wrapText="1"/>
    </xf>
    <xf numFmtId="172" fontId="115" fillId="2" borderId="15" xfId="0" applyNumberFormat="1" applyFont="1" applyFill="1" applyBorder="1" applyAlignment="1">
      <alignment horizontal="centerContinuous" vertical="center" wrapText="1"/>
    </xf>
    <xf numFmtId="49" fontId="97" fillId="7" borderId="14" xfId="24" applyNumberFormat="1" applyFont="1" applyFill="1" applyBorder="1" applyAlignment="1">
      <alignment horizontal="center" vertical="center" wrapText="1"/>
    </xf>
    <xf numFmtId="14" fontId="97" fillId="7" borderId="13" xfId="0" applyNumberFormat="1" applyFont="1" applyFill="1" applyBorder="1" applyAlignment="1">
      <alignment horizontal="center" vertical="center"/>
    </xf>
    <xf numFmtId="170" fontId="125" fillId="0" borderId="11" xfId="0" applyNumberFormat="1" applyFont="1" applyBorder="1" applyAlignment="1" applyProtection="1">
      <alignment horizontal="center" vertical="center" wrapText="1"/>
      <protection locked="0"/>
    </xf>
    <xf numFmtId="0" fontId="125" fillId="0" borderId="11" xfId="0" applyFont="1" applyBorder="1" applyAlignment="1">
      <alignment vertical="center"/>
    </xf>
    <xf numFmtId="170" fontId="127" fillId="0" borderId="11" xfId="0" applyNumberFormat="1" applyFont="1" applyBorder="1" applyAlignment="1" applyProtection="1">
      <alignment horizontal="center" vertical="center" wrapText="1"/>
      <protection locked="0"/>
    </xf>
    <xf numFmtId="0" fontId="164" fillId="0" borderId="0" xfId="0" applyFont="1"/>
    <xf numFmtId="170" fontId="205" fillId="0" borderId="11" xfId="0" applyNumberFormat="1" applyFont="1" applyBorder="1" applyAlignment="1">
      <alignment horizontal="center" vertical="center" wrapText="1"/>
    </xf>
    <xf numFmtId="0" fontId="225" fillId="0" borderId="10" xfId="0" applyFont="1" applyBorder="1" applyAlignment="1">
      <alignment vertical="center"/>
    </xf>
    <xf numFmtId="0" fontId="188" fillId="0" borderId="10" xfId="0" applyFont="1" applyBorder="1" applyAlignment="1">
      <alignment vertical="center" wrapText="1"/>
    </xf>
    <xf numFmtId="0" fontId="188" fillId="0" borderId="10" xfId="0" applyFont="1" applyBorder="1" applyAlignment="1">
      <alignment vertical="center"/>
    </xf>
    <xf numFmtId="0" fontId="226" fillId="0" borderId="0" xfId="0" applyFont="1" applyAlignment="1">
      <alignment horizontal="left"/>
    </xf>
    <xf numFmtId="0" fontId="227" fillId="0" borderId="0" xfId="0" applyFont="1" applyAlignment="1">
      <alignment horizontal="left" indent="1"/>
    </xf>
    <xf numFmtId="0" fontId="228" fillId="0" borderId="0" xfId="0" applyFont="1" applyAlignment="1">
      <alignment horizontal="left" indent="1"/>
    </xf>
    <xf numFmtId="0" fontId="226" fillId="0" borderId="0" xfId="0" applyFont="1"/>
    <xf numFmtId="0" fontId="83" fillId="0" borderId="0" xfId="0" applyFont="1" applyAlignment="1">
      <alignment horizontal="right"/>
    </xf>
    <xf numFmtId="0" fontId="227" fillId="0" borderId="0" xfId="0" applyFont="1" applyAlignment="1">
      <alignment horizontal="left" indent="3"/>
    </xf>
    <xf numFmtId="0" fontId="228" fillId="0" borderId="0" xfId="0" applyFont="1" applyAlignment="1">
      <alignment horizontal="left" indent="3"/>
    </xf>
    <xf numFmtId="0" fontId="228" fillId="0" borderId="0" xfId="0" applyFont="1"/>
    <xf numFmtId="0" fontId="67" fillId="0" borderId="0" xfId="0" applyFont="1"/>
    <xf numFmtId="0" fontId="81" fillId="5" borderId="0" xfId="75" applyFont="1" applyFill="1" applyAlignment="1">
      <alignment vertical="center"/>
    </xf>
    <xf numFmtId="0" fontId="231" fillId="5" borderId="0" xfId="0" applyFont="1" applyFill="1" applyAlignment="1">
      <alignment horizontal="left" vertical="center"/>
    </xf>
    <xf numFmtId="0" fontId="231" fillId="5" borderId="0" xfId="0" applyFont="1" applyFill="1" applyAlignment="1">
      <alignment vertical="center"/>
    </xf>
    <xf numFmtId="0" fontId="67" fillId="5" borderId="0" xfId="0" applyFont="1" applyFill="1" applyAlignment="1">
      <alignment vertical="center"/>
    </xf>
    <xf numFmtId="0" fontId="82" fillId="0" borderId="0" xfId="0" applyFont="1" applyAlignment="1">
      <alignment horizontal="left" vertical="top"/>
    </xf>
    <xf numFmtId="0" fontId="82" fillId="0" borderId="0" xfId="0" applyFont="1" applyAlignment="1">
      <alignment vertical="center"/>
    </xf>
    <xf numFmtId="0" fontId="83" fillId="0" borderId="7" xfId="0" applyFont="1" applyBorder="1" applyAlignment="1">
      <alignment horizontal="center" vertical="top"/>
    </xf>
    <xf numFmtId="0" fontId="232" fillId="0" borderId="0" xfId="0" applyFont="1" applyAlignment="1">
      <alignment vertical="center"/>
    </xf>
    <xf numFmtId="0" fontId="83" fillId="0" borderId="0" xfId="0" applyFont="1" applyAlignment="1">
      <alignment horizontal="center" vertical="top"/>
    </xf>
    <xf numFmtId="14" fontId="233" fillId="0" borderId="0" xfId="0" applyNumberFormat="1" applyFont="1" applyAlignment="1">
      <alignment horizontal="right" vertical="center"/>
    </xf>
    <xf numFmtId="0" fontId="85" fillId="0" borderId="115" xfId="0" applyFont="1" applyBorder="1" applyAlignment="1">
      <alignment horizontal="left" vertical="center" wrapText="1"/>
    </xf>
    <xf numFmtId="0" fontId="68" fillId="0" borderId="0" xfId="0" applyFont="1"/>
    <xf numFmtId="0" fontId="233" fillId="0" borderId="0" xfId="0" applyFont="1"/>
    <xf numFmtId="0" fontId="85" fillId="0" borderId="0" xfId="0" applyFont="1" applyAlignment="1">
      <alignment vertical="top"/>
    </xf>
    <xf numFmtId="170" fontId="234" fillId="0" borderId="0" xfId="0" applyNumberFormat="1" applyFont="1"/>
    <xf numFmtId="0" fontId="83" fillId="0" borderId="0" xfId="0" applyFont="1" applyAlignment="1">
      <alignment horizontal="left" vertical="top" indent="2"/>
    </xf>
    <xf numFmtId="170" fontId="82" fillId="0" borderId="0" xfId="0" applyNumberFormat="1" applyFont="1"/>
    <xf numFmtId="0" fontId="83" fillId="0" borderId="7" xfId="0" applyFont="1" applyBorder="1" applyAlignment="1">
      <alignment horizontal="left" vertical="top" indent="2"/>
    </xf>
    <xf numFmtId="170" fontId="82" fillId="0" borderId="7" xfId="0" applyNumberFormat="1" applyFont="1" applyBorder="1"/>
    <xf numFmtId="0" fontId="85" fillId="0" borderId="8" xfId="0" applyFont="1" applyBorder="1" applyAlignment="1">
      <alignment vertical="top"/>
    </xf>
    <xf numFmtId="170" fontId="234" fillId="0" borderId="8" xfId="0" applyNumberFormat="1" applyFont="1" applyBorder="1"/>
    <xf numFmtId="0" fontId="231" fillId="5" borderId="0" xfId="0" applyFont="1" applyFill="1" applyAlignment="1">
      <alignment horizontal="left" vertical="center" indent="2"/>
    </xf>
    <xf numFmtId="0" fontId="81" fillId="5" borderId="0" xfId="75" applyFont="1" applyFill="1" applyAlignment="1">
      <alignment horizontal="left" vertical="center"/>
    </xf>
    <xf numFmtId="0" fontId="83" fillId="0" borderId="139" xfId="0" applyFont="1" applyBorder="1" applyAlignment="1">
      <alignment vertical="top"/>
    </xf>
    <xf numFmtId="0" fontId="83" fillId="0" borderId="108" xfId="0" applyFont="1" applyBorder="1" applyAlignment="1">
      <alignment vertical="top"/>
    </xf>
    <xf numFmtId="0" fontId="85" fillId="0" borderId="108" xfId="0" applyFont="1" applyBorder="1" applyAlignment="1">
      <alignment horizontal="center" vertical="center"/>
    </xf>
    <xf numFmtId="1" fontId="82" fillId="0" borderId="140" xfId="0" applyNumberFormat="1" applyFont="1" applyBorder="1" applyAlignment="1">
      <alignment horizontal="center" vertical="top" shrinkToFit="1"/>
    </xf>
    <xf numFmtId="168" fontId="83" fillId="0" borderId="0" xfId="16" applyNumberFormat="1" applyFont="1" applyBorder="1" applyAlignment="1">
      <alignment vertical="top"/>
    </xf>
    <xf numFmtId="1" fontId="234" fillId="0" borderId="0" xfId="0" applyNumberFormat="1" applyFont="1" applyAlignment="1">
      <alignment horizontal="center" vertical="top" shrinkToFit="1"/>
    </xf>
    <xf numFmtId="170" fontId="234" fillId="0" borderId="0" xfId="0" applyNumberFormat="1" applyFont="1" applyAlignment="1">
      <alignment vertical="center"/>
    </xf>
    <xf numFmtId="1" fontId="82" fillId="0" borderId="0" xfId="0" applyNumberFormat="1" applyFont="1" applyAlignment="1">
      <alignment horizontal="center" vertical="top" shrinkToFit="1"/>
    </xf>
    <xf numFmtId="170" fontId="67" fillId="0" borderId="0" xfId="0" applyNumberFormat="1" applyFont="1"/>
    <xf numFmtId="170" fontId="82" fillId="0" borderId="0" xfId="0" applyNumberFormat="1" applyFont="1" applyAlignment="1">
      <alignment vertical="center"/>
    </xf>
    <xf numFmtId="170" fontId="67" fillId="0" borderId="0" xfId="16" applyNumberFormat="1" applyFont="1"/>
    <xf numFmtId="1" fontId="82" fillId="0" borderId="7" xfId="0" applyNumberFormat="1" applyFont="1" applyBorder="1" applyAlignment="1">
      <alignment horizontal="center" vertical="top" shrinkToFit="1"/>
    </xf>
    <xf numFmtId="0" fontId="83" fillId="0" borderId="7" xfId="0" applyFont="1" applyBorder="1" applyAlignment="1">
      <alignment vertical="top"/>
    </xf>
    <xf numFmtId="170" fontId="67" fillId="0" borderId="7" xfId="0" applyNumberFormat="1" applyFont="1" applyBorder="1"/>
    <xf numFmtId="0" fontId="83" fillId="0" borderId="0" xfId="0" applyFont="1" applyAlignment="1">
      <alignment horizontal="left" vertical="top" indent="3"/>
    </xf>
    <xf numFmtId="0" fontId="83" fillId="0" borderId="7" xfId="0" applyFont="1" applyBorder="1" applyAlignment="1">
      <alignment horizontal="left" vertical="top" indent="3"/>
    </xf>
    <xf numFmtId="170" fontId="82" fillId="0" borderId="7" xfId="0" applyNumberFormat="1" applyFont="1" applyBorder="1" applyAlignment="1">
      <alignment vertical="center"/>
    </xf>
    <xf numFmtId="1" fontId="234" fillId="0" borderId="141" xfId="0" applyNumberFormat="1" applyFont="1" applyBorder="1" applyAlignment="1">
      <alignment horizontal="center" vertical="top" shrinkToFit="1"/>
    </xf>
    <xf numFmtId="0" fontId="85" fillId="0" borderId="138" xfId="0" applyFont="1" applyBorder="1" applyAlignment="1">
      <alignment vertical="top"/>
    </xf>
    <xf numFmtId="0" fontId="85" fillId="0" borderId="141" xfId="0" applyFont="1" applyBorder="1" applyAlignment="1">
      <alignment vertical="top"/>
    </xf>
    <xf numFmtId="170" fontId="234" fillId="0" borderId="141" xfId="0" applyNumberFormat="1" applyFont="1" applyBorder="1"/>
    <xf numFmtId="0" fontId="81" fillId="21" borderId="0" xfId="75" applyFont="1" applyFill="1" applyAlignment="1">
      <alignment vertical="center"/>
    </xf>
    <xf numFmtId="0" fontId="81" fillId="21" borderId="0" xfId="75" applyFont="1" applyFill="1" applyAlignment="1">
      <alignment horizontal="left" vertical="center"/>
    </xf>
    <xf numFmtId="0" fontId="81" fillId="21" borderId="0" xfId="75" applyFont="1" applyFill="1" applyAlignment="1">
      <alignment horizontal="left" vertical="center" indent="2"/>
    </xf>
    <xf numFmtId="0" fontId="233" fillId="0" borderId="0" xfId="0" applyFont="1" applyAlignment="1">
      <alignment vertical="center"/>
    </xf>
    <xf numFmtId="0" fontId="67" fillId="0" borderId="0" xfId="0" applyFont="1" applyAlignment="1">
      <alignment vertical="center"/>
    </xf>
    <xf numFmtId="0" fontId="235" fillId="9" borderId="0" xfId="0" applyFont="1" applyFill="1" applyAlignment="1">
      <alignment horizontal="right" vertical="center"/>
    </xf>
    <xf numFmtId="0" fontId="234" fillId="0" borderId="237" xfId="0" applyFont="1" applyBorder="1"/>
    <xf numFmtId="49" fontId="85" fillId="0" borderId="0" xfId="0" applyNumberFormat="1" applyFont="1" applyAlignment="1">
      <alignment horizontal="centerContinuous" vertical="center"/>
    </xf>
    <xf numFmtId="49" fontId="85" fillId="0" borderId="22" xfId="0" applyNumberFormat="1" applyFont="1" applyBorder="1" applyAlignment="1">
      <alignment horizontal="centerContinuous" vertical="center"/>
    </xf>
    <xf numFmtId="0" fontId="236" fillId="0" borderId="152" xfId="0" applyFont="1" applyBorder="1" applyAlignment="1">
      <alignment vertical="center"/>
    </xf>
    <xf numFmtId="0" fontId="85" fillId="0" borderId="211" xfId="0" applyFont="1" applyBorder="1" applyAlignment="1">
      <alignment horizontal="center" vertical="center"/>
    </xf>
    <xf numFmtId="0" fontId="83" fillId="0" borderId="0" xfId="0" applyFont="1" applyAlignment="1">
      <alignment horizontal="left" vertical="center" wrapText="1" indent="1"/>
    </xf>
    <xf numFmtId="175" fontId="83" fillId="0" borderId="0" xfId="0" applyNumberFormat="1" applyFont="1" applyAlignment="1" applyProtection="1">
      <alignment horizontal="center" vertical="center"/>
      <protection locked="0"/>
    </xf>
    <xf numFmtId="175" fontId="83" fillId="22" borderId="0" xfId="0" applyNumberFormat="1" applyFont="1" applyFill="1" applyAlignment="1">
      <alignment horizontal="center" vertical="center"/>
    </xf>
    <xf numFmtId="0" fontId="178" fillId="0" borderId="0" xfId="0" applyFont="1" applyAlignment="1">
      <alignment horizontal="left" vertical="center" wrapText="1" indent="1"/>
    </xf>
    <xf numFmtId="0" fontId="85" fillId="0" borderId="0" xfId="0" applyFont="1" applyAlignment="1">
      <alignment horizontal="left" vertical="center" wrapText="1" indent="1"/>
    </xf>
    <xf numFmtId="175" fontId="85" fillId="0" borderId="0" xfId="0" applyNumberFormat="1" applyFont="1" applyAlignment="1" applyProtection="1">
      <alignment horizontal="center" vertical="center"/>
      <protection locked="0"/>
    </xf>
    <xf numFmtId="0" fontId="85" fillId="0" borderId="210" xfId="0" applyFont="1" applyBorder="1" applyAlignment="1">
      <alignment horizontal="left" vertical="center" wrapText="1" indent="1"/>
    </xf>
    <xf numFmtId="0" fontId="92" fillId="0" borderId="0" xfId="0" applyFont="1"/>
    <xf numFmtId="0" fontId="213" fillId="0" borderId="0" xfId="0" applyFont="1" applyAlignment="1">
      <alignment vertical="center"/>
    </xf>
    <xf numFmtId="0" fontId="81" fillId="5" borderId="0" xfId="0" applyFont="1" applyFill="1" applyAlignment="1">
      <alignment horizontal="left" vertical="center" indent="2"/>
    </xf>
    <xf numFmtId="0" fontId="81" fillId="5" borderId="0" xfId="0" applyFont="1" applyFill="1" applyAlignment="1">
      <alignment vertical="center"/>
    </xf>
    <xf numFmtId="0" fontId="65" fillId="5" borderId="0" xfId="0" applyFont="1" applyFill="1" applyAlignment="1">
      <alignment vertical="center"/>
    </xf>
    <xf numFmtId="0" fontId="65" fillId="5" borderId="0" xfId="0" applyFont="1" applyFill="1"/>
    <xf numFmtId="0" fontId="86" fillId="0" borderId="0" xfId="17" applyFont="1" applyAlignment="1">
      <alignment vertical="center"/>
    </xf>
    <xf numFmtId="0" fontId="113" fillId="0" borderId="0" xfId="0" applyFont="1" applyAlignment="1">
      <alignment vertical="center"/>
    </xf>
    <xf numFmtId="0" fontId="187" fillId="0" borderId="0" xfId="0" applyFont="1" applyAlignment="1">
      <alignment horizontal="right" vertical="center"/>
    </xf>
    <xf numFmtId="0" fontId="85" fillId="0" borderId="0" xfId="0" applyFont="1" applyAlignment="1">
      <alignment horizontal="right" vertical="center"/>
    </xf>
    <xf numFmtId="0" fontId="187" fillId="0" borderId="115" xfId="0" applyFont="1" applyBorder="1" applyAlignment="1">
      <alignment horizontal="left" vertical="center"/>
    </xf>
    <xf numFmtId="0" fontId="113" fillId="0" borderId="115" xfId="0" applyFont="1" applyBorder="1" applyAlignment="1">
      <alignment vertical="center"/>
    </xf>
    <xf numFmtId="0" fontId="187" fillId="0" borderId="115" xfId="0" applyFont="1" applyBorder="1" applyAlignment="1">
      <alignment horizontal="right" vertical="center"/>
    </xf>
    <xf numFmtId="14" fontId="85" fillId="0" borderId="115" xfId="0" applyNumberFormat="1" applyFont="1" applyBorder="1" applyAlignment="1">
      <alignment horizontal="right" vertical="center"/>
    </xf>
    <xf numFmtId="0" fontId="65" fillId="0" borderId="115" xfId="0" applyFont="1" applyBorder="1"/>
    <xf numFmtId="14" fontId="85" fillId="0" borderId="0" xfId="0" applyNumberFormat="1" applyFont="1" applyAlignment="1">
      <alignment horizontal="right" vertical="center"/>
    </xf>
    <xf numFmtId="0" fontId="85" fillId="0" borderId="115" xfId="0" applyFont="1" applyBorder="1" applyAlignment="1">
      <alignment horizontal="right" vertical="center"/>
    </xf>
    <xf numFmtId="0" fontId="85" fillId="0" borderId="228" xfId="0" applyFont="1" applyBorder="1" applyAlignment="1">
      <alignment horizontal="right" vertical="center"/>
    </xf>
    <xf numFmtId="0" fontId="67" fillId="0" borderId="188" xfId="0" applyFont="1" applyBorder="1"/>
    <xf numFmtId="0" fontId="85" fillId="76" borderId="0" xfId="0" applyFont="1" applyFill="1" applyAlignment="1">
      <alignment horizontal="right" vertical="center"/>
    </xf>
    <xf numFmtId="0" fontId="85" fillId="76" borderId="232" xfId="0" applyFont="1" applyFill="1" applyBorder="1" applyAlignment="1">
      <alignment vertical="center"/>
    </xf>
    <xf numFmtId="0" fontId="85" fillId="76" borderId="234" xfId="0" applyFont="1" applyFill="1" applyBorder="1" applyAlignment="1">
      <alignment horizontal="center" vertical="center"/>
    </xf>
    <xf numFmtId="0" fontId="85" fillId="76" borderId="235" xfId="0" applyFont="1" applyFill="1" applyBorder="1" applyAlignment="1">
      <alignment horizontal="center" vertical="center"/>
    </xf>
    <xf numFmtId="0" fontId="85" fillId="76" borderId="233" xfId="0" applyFont="1" applyFill="1" applyBorder="1" applyAlignment="1">
      <alignment horizontal="center" vertical="center"/>
    </xf>
    <xf numFmtId="0" fontId="85" fillId="76" borderId="241" xfId="0" applyFont="1" applyFill="1" applyBorder="1" applyAlignment="1">
      <alignment horizontal="center" vertical="center"/>
    </xf>
    <xf numFmtId="0" fontId="83" fillId="0" borderId="0" xfId="0" applyFont="1" applyAlignment="1">
      <alignment horizontal="left" vertical="center"/>
    </xf>
    <xf numFmtId="170" fontId="83" fillId="0" borderId="0" xfId="50605" applyNumberFormat="1" applyFont="1" applyFill="1" applyBorder="1" applyAlignment="1">
      <alignment horizontal="center" vertical="center" wrapText="1"/>
    </xf>
    <xf numFmtId="170" fontId="83" fillId="0" borderId="0" xfId="20" applyNumberFormat="1" applyFont="1" applyFill="1" applyBorder="1" applyAlignment="1">
      <alignment horizontal="center" vertical="center" wrapText="1"/>
    </xf>
    <xf numFmtId="165" fontId="83" fillId="0" borderId="0" xfId="21" applyNumberFormat="1" applyFont="1" applyFill="1" applyBorder="1" applyAlignment="1">
      <alignment horizontal="center" vertical="center" wrapText="1"/>
    </xf>
    <xf numFmtId="0" fontId="178" fillId="0" borderId="0" xfId="0" applyFont="1" applyAlignment="1">
      <alignment horizontal="left" vertical="center"/>
    </xf>
    <xf numFmtId="0" fontId="233" fillId="0" borderId="0" xfId="0" applyFont="1" applyAlignment="1">
      <alignment horizontal="center" vertical="center"/>
    </xf>
    <xf numFmtId="0" fontId="82" fillId="0" borderId="0" xfId="17" applyFont="1" applyAlignment="1">
      <alignment horizontal="left" vertical="center"/>
    </xf>
    <xf numFmtId="0" fontId="85" fillId="0" borderId="0" xfId="17" applyFont="1" applyAlignment="1">
      <alignment horizontal="left" vertical="top"/>
    </xf>
    <xf numFmtId="1" fontId="82" fillId="0" borderId="0" xfId="17" applyNumberFormat="1" applyFont="1" applyAlignment="1">
      <alignment horizontal="left" vertical="top" shrinkToFit="1"/>
    </xf>
    <xf numFmtId="0" fontId="65" fillId="21" borderId="0" xfId="0" applyFont="1" applyFill="1"/>
    <xf numFmtId="0" fontId="84" fillId="0" borderId="1" xfId="17" applyFont="1" applyBorder="1" applyAlignment="1">
      <alignment horizontal="left" vertical="center" wrapText="1"/>
    </xf>
    <xf numFmtId="14" fontId="234" fillId="0" borderId="1" xfId="73" applyNumberFormat="1" applyFont="1" applyBorder="1" applyAlignment="1">
      <alignment horizontal="right" vertical="center"/>
    </xf>
    <xf numFmtId="14" fontId="234" fillId="0" borderId="1" xfId="17" applyNumberFormat="1" applyFont="1" applyBorder="1" applyAlignment="1">
      <alignment horizontal="right" vertical="center"/>
    </xf>
    <xf numFmtId="0" fontId="86" fillId="0" borderId="2" xfId="17" applyFont="1" applyBorder="1" applyAlignment="1">
      <alignment vertical="center"/>
    </xf>
    <xf numFmtId="168" fontId="86" fillId="0" borderId="2" xfId="4" applyNumberFormat="1" applyFont="1" applyFill="1" applyBorder="1" applyAlignment="1">
      <alignment horizontal="left" vertical="center" wrapText="1"/>
    </xf>
    <xf numFmtId="0" fontId="83" fillId="0" borderId="0" xfId="17" applyFont="1" applyAlignment="1">
      <alignment horizontal="left" vertical="top"/>
    </xf>
    <xf numFmtId="168" fontId="82" fillId="0" borderId="0" xfId="50602" applyNumberFormat="1" applyFont="1" applyAlignment="1">
      <alignment horizontal="left"/>
    </xf>
    <xf numFmtId="168" fontId="82" fillId="0" borderId="0" xfId="50602" applyNumberFormat="1" applyFont="1" applyFill="1" applyBorder="1" applyAlignment="1">
      <alignment horizontal="left"/>
    </xf>
    <xf numFmtId="168" fontId="82" fillId="0" borderId="0" xfId="70" applyNumberFormat="1" applyFont="1" applyFill="1" applyBorder="1" applyAlignment="1">
      <alignment horizontal="left"/>
    </xf>
    <xf numFmtId="168" fontId="82" fillId="0" borderId="0" xfId="3" applyNumberFormat="1" applyFont="1" applyFill="1" applyBorder="1" applyAlignment="1">
      <alignment horizontal="left"/>
    </xf>
    <xf numFmtId="168" fontId="82" fillId="0" borderId="0" xfId="50602" applyNumberFormat="1" applyFont="1" applyAlignment="1">
      <alignment horizontal="left" vertical="center"/>
    </xf>
    <xf numFmtId="168" fontId="82" fillId="0" borderId="0" xfId="50602" applyNumberFormat="1" applyFont="1" applyFill="1" applyBorder="1" applyAlignment="1">
      <alignment horizontal="left" vertical="center"/>
    </xf>
    <xf numFmtId="168" fontId="82" fillId="0" borderId="0" xfId="70" applyNumberFormat="1" applyFont="1" applyFill="1" applyBorder="1" applyAlignment="1">
      <alignment horizontal="left" vertical="center"/>
    </xf>
    <xf numFmtId="168" fontId="82" fillId="0" borderId="0" xfId="3" applyNumberFormat="1" applyFont="1" applyFill="1" applyBorder="1" applyAlignment="1">
      <alignment horizontal="left" vertical="center"/>
    </xf>
    <xf numFmtId="168" fontId="86" fillId="0" borderId="2" xfId="50603" applyNumberFormat="1" applyFont="1" applyBorder="1" applyAlignment="1">
      <alignment horizontal="left" vertical="center" wrapText="1"/>
    </xf>
    <xf numFmtId="168" fontId="86" fillId="0" borderId="2" xfId="50603" applyNumberFormat="1" applyFont="1" applyFill="1" applyBorder="1" applyAlignment="1">
      <alignment horizontal="left" vertical="center" wrapText="1"/>
    </xf>
    <xf numFmtId="0" fontId="82" fillId="0" borderId="0" xfId="17" applyFont="1" applyAlignment="1">
      <alignment vertical="top"/>
    </xf>
    <xf numFmtId="0" fontId="83" fillId="0" borderId="0" xfId="17" applyFont="1" applyAlignment="1">
      <alignment horizontal="center"/>
    </xf>
    <xf numFmtId="17" fontId="234" fillId="0" borderId="1" xfId="17" applyNumberFormat="1" applyFont="1" applyBorder="1" applyAlignment="1">
      <alignment horizontal="center" vertical="center"/>
    </xf>
    <xf numFmtId="0" fontId="85" fillId="0" borderId="9" xfId="17" applyFont="1" applyBorder="1" applyAlignment="1">
      <alignment vertical="center"/>
    </xf>
    <xf numFmtId="168" fontId="85" fillId="0" borderId="9" xfId="4" applyNumberFormat="1" applyFont="1" applyFill="1" applyBorder="1" applyAlignment="1">
      <alignment horizontal="left" vertical="center" wrapText="1"/>
    </xf>
    <xf numFmtId="0" fontId="83" fillId="0" borderId="0" xfId="17" applyFont="1" applyAlignment="1">
      <alignment vertical="top"/>
    </xf>
    <xf numFmtId="165" fontId="83" fillId="0" borderId="0" xfId="13" applyNumberFormat="1" applyFont="1"/>
    <xf numFmtId="0" fontId="85" fillId="0" borderId="8" xfId="17" applyFont="1" applyBorder="1" applyAlignment="1">
      <alignment vertical="center"/>
    </xf>
    <xf numFmtId="168" fontId="85" fillId="0" borderId="8" xfId="4" applyNumberFormat="1" applyFont="1" applyFill="1" applyBorder="1" applyAlignment="1">
      <alignment horizontal="left" vertical="center" wrapText="1"/>
    </xf>
    <xf numFmtId="0" fontId="83" fillId="0" borderId="0" xfId="73" applyFont="1" applyAlignment="1">
      <alignment vertical="top"/>
    </xf>
    <xf numFmtId="0" fontId="85" fillId="0" borderId="8" xfId="73" applyFont="1" applyBorder="1" applyAlignment="1">
      <alignment vertical="center"/>
    </xf>
    <xf numFmtId="168" fontId="85" fillId="0" borderId="8" xfId="50601" applyNumberFormat="1" applyFont="1" applyFill="1" applyBorder="1" applyAlignment="1">
      <alignment horizontal="left" vertical="center" wrapText="1"/>
    </xf>
    <xf numFmtId="0" fontId="82" fillId="0" borderId="0" xfId="17" applyFont="1" applyAlignment="1">
      <alignment horizontal="left" vertical="top"/>
    </xf>
    <xf numFmtId="17" fontId="85" fillId="0" borderId="1" xfId="17" applyNumberFormat="1" applyFont="1" applyBorder="1" applyAlignment="1">
      <alignment horizontal="left" wrapText="1"/>
    </xf>
    <xf numFmtId="17" fontId="234" fillId="0" borderId="1" xfId="73" applyNumberFormat="1" applyFont="1" applyBorder="1" applyAlignment="1">
      <alignment horizontal="center" wrapText="1"/>
    </xf>
    <xf numFmtId="17" fontId="234" fillId="0" borderId="1" xfId="17" applyNumberFormat="1" applyFont="1" applyBorder="1" applyAlignment="1">
      <alignment horizontal="center" wrapText="1"/>
    </xf>
    <xf numFmtId="0" fontId="85" fillId="0" borderId="0" xfId="17" applyFont="1" applyAlignment="1">
      <alignment vertical="top"/>
    </xf>
    <xf numFmtId="0" fontId="86" fillId="0" borderId="2" xfId="73" applyFont="1" applyBorder="1" applyAlignment="1">
      <alignment horizontal="center" vertical="center"/>
    </xf>
    <xf numFmtId="0" fontId="86" fillId="0" borderId="2" xfId="17" applyFont="1" applyBorder="1" applyAlignment="1">
      <alignment horizontal="center" vertical="center"/>
    </xf>
    <xf numFmtId="168" fontId="234" fillId="0" borderId="0" xfId="18" applyNumberFormat="1" applyFont="1" applyFill="1" applyBorder="1" applyAlignment="1"/>
    <xf numFmtId="0" fontId="83" fillId="0" borderId="0" xfId="17" applyFont="1" applyAlignment="1">
      <alignment horizontal="left" vertical="top" indent="1"/>
    </xf>
    <xf numFmtId="0" fontId="83" fillId="0" borderId="0" xfId="17" applyFont="1" applyAlignment="1">
      <alignment horizontal="left" vertical="top" indent="2"/>
    </xf>
    <xf numFmtId="168" fontId="83" fillId="0" borderId="0" xfId="18" applyNumberFormat="1" applyFont="1" applyFill="1" applyBorder="1" applyAlignment="1">
      <alignment horizontal="center" vertical="top"/>
    </xf>
    <xf numFmtId="168" fontId="234" fillId="0" borderId="8" xfId="18" applyNumberFormat="1" applyFont="1" applyFill="1" applyBorder="1" applyAlignment="1">
      <alignment horizontal="center" vertical="center"/>
    </xf>
    <xf numFmtId="0" fontId="242" fillId="0" borderId="0" xfId="0" applyFont="1"/>
    <xf numFmtId="49" fontId="245" fillId="6" borderId="0" xfId="0" applyNumberFormat="1" applyFont="1" applyFill="1" applyAlignment="1">
      <alignment horizontal="center" vertical="center"/>
    </xf>
    <xf numFmtId="0" fontId="246" fillId="0" borderId="0" xfId="0" applyFont="1" applyAlignment="1">
      <alignment horizontal="center" vertical="center" wrapText="1"/>
    </xf>
    <xf numFmtId="0" fontId="246" fillId="0" borderId="0" xfId="0" applyFont="1" applyAlignment="1">
      <alignment vertical="center" wrapText="1"/>
    </xf>
    <xf numFmtId="171" fontId="247" fillId="0" borderId="0" xfId="0" applyNumberFormat="1" applyFont="1" applyAlignment="1">
      <alignment horizontal="left" wrapText="1"/>
    </xf>
    <xf numFmtId="167" fontId="247" fillId="6" borderId="0" xfId="16" applyFont="1" applyFill="1" applyBorder="1" applyAlignment="1" applyProtection="1">
      <alignment horizontal="right" vertical="center"/>
      <protection locked="0"/>
    </xf>
    <xf numFmtId="0" fontId="67" fillId="5" borderId="0" xfId="0" applyFont="1" applyFill="1"/>
    <xf numFmtId="0" fontId="67" fillId="0" borderId="0" xfId="0" applyFont="1" applyAlignment="1">
      <alignment horizontal="center" vertical="center"/>
    </xf>
    <xf numFmtId="0" fontId="232" fillId="0" borderId="115" xfId="0" applyFont="1" applyBorder="1"/>
    <xf numFmtId="0" fontId="67" fillId="0" borderId="115" xfId="0" applyFont="1" applyBorder="1" applyAlignment="1">
      <alignment horizontal="center" vertical="center"/>
    </xf>
    <xf numFmtId="14" fontId="233" fillId="0" borderId="115" xfId="0" applyNumberFormat="1" applyFont="1" applyBorder="1" applyAlignment="1">
      <alignment horizontal="center" vertical="center"/>
    </xf>
    <xf numFmtId="0" fontId="67" fillId="0" borderId="140" xfId="0" applyFont="1" applyBorder="1"/>
    <xf numFmtId="0" fontId="233" fillId="0" borderId="188" xfId="0" applyFont="1" applyBorder="1" applyAlignment="1">
      <alignment horizontal="center" vertical="center" wrapText="1"/>
    </xf>
    <xf numFmtId="0" fontId="67" fillId="0" borderId="2" xfId="0" applyFont="1" applyBorder="1"/>
    <xf numFmtId="0" fontId="233" fillId="0" borderId="150" xfId="0" applyFont="1" applyBorder="1" applyAlignment="1">
      <alignment horizontal="center" vertical="center" wrapText="1"/>
    </xf>
    <xf numFmtId="0" fontId="233" fillId="0" borderId="2" xfId="0" applyFont="1" applyBorder="1" applyAlignment="1">
      <alignment horizontal="center" vertical="center" wrapText="1"/>
    </xf>
    <xf numFmtId="9" fontId="233" fillId="0" borderId="150" xfId="0" applyNumberFormat="1" applyFont="1" applyBorder="1" applyAlignment="1">
      <alignment horizontal="center" vertical="center" wrapText="1"/>
    </xf>
    <xf numFmtId="0" fontId="233" fillId="0" borderId="214" xfId="0" applyFont="1" applyBorder="1" applyAlignment="1">
      <alignment horizontal="center" vertical="center" wrapText="1"/>
    </xf>
    <xf numFmtId="9" fontId="233" fillId="0" borderId="215" xfId="0" applyNumberFormat="1" applyFont="1" applyBorder="1" applyAlignment="1">
      <alignment horizontal="center" vertical="center" wrapText="1"/>
    </xf>
    <xf numFmtId="0" fontId="233" fillId="0" borderId="226" xfId="0" applyFont="1" applyBorder="1" applyAlignment="1">
      <alignment horizontal="center" vertical="center" wrapText="1"/>
    </xf>
    <xf numFmtId="9" fontId="233" fillId="0" borderId="2" xfId="0" applyNumberFormat="1" applyFont="1" applyBorder="1" applyAlignment="1">
      <alignment horizontal="center" vertical="center" wrapText="1"/>
    </xf>
    <xf numFmtId="9" fontId="233" fillId="0" borderId="0" xfId="0" applyNumberFormat="1" applyFont="1" applyAlignment="1">
      <alignment horizontal="center" vertical="center" wrapText="1"/>
    </xf>
    <xf numFmtId="0" fontId="67" fillId="0" borderId="0" xfId="0" applyFont="1" applyAlignment="1">
      <alignment horizontal="left"/>
    </xf>
    <xf numFmtId="0" fontId="86" fillId="0" borderId="208" xfId="0" applyFont="1" applyBorder="1"/>
    <xf numFmtId="168" fontId="233" fillId="0" borderId="136" xfId="16" applyNumberFormat="1" applyFont="1" applyBorder="1"/>
    <xf numFmtId="168" fontId="233" fillId="0" borderId="136" xfId="16" applyNumberFormat="1" applyFont="1" applyBorder="1" applyAlignment="1">
      <alignment horizontal="right" vertical="center"/>
    </xf>
    <xf numFmtId="168" fontId="233" fillId="0" borderId="208" xfId="16" applyNumberFormat="1" applyFont="1" applyBorder="1" applyAlignment="1">
      <alignment horizontal="center" vertical="center"/>
    </xf>
    <xf numFmtId="168" fontId="233" fillId="0" borderId="216" xfId="16" applyNumberFormat="1" applyFont="1" applyBorder="1"/>
    <xf numFmtId="168" fontId="233" fillId="0" borderId="217" xfId="16" applyNumberFormat="1" applyFont="1" applyBorder="1"/>
    <xf numFmtId="168" fontId="233" fillId="0" borderId="208" xfId="16" applyNumberFormat="1" applyFont="1" applyBorder="1"/>
    <xf numFmtId="168" fontId="233" fillId="0" borderId="227" xfId="16" applyNumberFormat="1" applyFont="1" applyBorder="1"/>
    <xf numFmtId="0" fontId="233" fillId="0" borderId="209" xfId="0" applyFont="1" applyBorder="1"/>
    <xf numFmtId="168" fontId="67" fillId="0" borderId="209" xfId="16" applyNumberFormat="1" applyFont="1" applyBorder="1"/>
    <xf numFmtId="168" fontId="67" fillId="0" borderId="209" xfId="16" applyNumberFormat="1" applyFont="1" applyBorder="1" applyAlignment="1">
      <alignment horizontal="right" vertical="center"/>
    </xf>
    <xf numFmtId="168" fontId="67" fillId="0" borderId="209" xfId="16" applyNumberFormat="1" applyFont="1" applyBorder="1" applyAlignment="1">
      <alignment horizontal="center" vertical="center"/>
    </xf>
    <xf numFmtId="168" fontId="67" fillId="0" borderId="218" xfId="16" applyNumberFormat="1" applyFont="1" applyBorder="1"/>
    <xf numFmtId="168" fontId="67" fillId="0" borderId="219" xfId="16" applyNumberFormat="1" applyFont="1" applyBorder="1"/>
    <xf numFmtId="0" fontId="67" fillId="0" borderId="0" xfId="0" applyFont="1" applyAlignment="1">
      <alignment horizontal="left" indent="1"/>
    </xf>
    <xf numFmtId="168" fontId="67" fillId="0" borderId="0" xfId="16" applyNumberFormat="1" applyFont="1" applyBorder="1"/>
    <xf numFmtId="168" fontId="67" fillId="0" borderId="0" xfId="16" applyNumberFormat="1" applyFont="1" applyBorder="1" applyAlignment="1">
      <alignment horizontal="right" vertical="center"/>
    </xf>
    <xf numFmtId="168" fontId="67" fillId="0" borderId="0" xfId="16" applyNumberFormat="1" applyFont="1" applyBorder="1" applyAlignment="1">
      <alignment horizontal="center" vertical="center"/>
    </xf>
    <xf numFmtId="168" fontId="67" fillId="0" borderId="220" xfId="16" applyNumberFormat="1" applyFont="1" applyBorder="1"/>
    <xf numFmtId="168" fontId="67" fillId="0" borderId="221" xfId="16" applyNumberFormat="1" applyFont="1" applyBorder="1"/>
    <xf numFmtId="168" fontId="67" fillId="0" borderId="0" xfId="16" applyNumberFormat="1" applyFont="1"/>
    <xf numFmtId="0" fontId="67" fillId="0" borderId="0" xfId="0" applyFont="1" applyAlignment="1">
      <alignment horizontal="left" indent="2"/>
    </xf>
    <xf numFmtId="0" fontId="233" fillId="0" borderId="207" xfId="0" applyFont="1" applyBorder="1"/>
    <xf numFmtId="168" fontId="67" fillId="0" borderId="207" xfId="16" applyNumberFormat="1" applyFont="1" applyBorder="1"/>
    <xf numFmtId="168" fontId="67" fillId="0" borderId="207" xfId="16" applyNumberFormat="1" applyFont="1" applyBorder="1" applyAlignment="1">
      <alignment horizontal="right" vertical="center"/>
    </xf>
    <xf numFmtId="168" fontId="67" fillId="0" borderId="207" xfId="16" applyNumberFormat="1" applyFont="1" applyBorder="1" applyAlignment="1">
      <alignment horizontal="center" vertical="center"/>
    </xf>
    <xf numFmtId="168" fontId="67" fillId="0" borderId="222" xfId="16" applyNumberFormat="1" applyFont="1" applyBorder="1"/>
    <xf numFmtId="168" fontId="67" fillId="0" borderId="223" xfId="16" applyNumberFormat="1" applyFont="1" applyBorder="1"/>
    <xf numFmtId="0" fontId="67" fillId="0" borderId="205" xfId="0" applyFont="1" applyBorder="1" applyAlignment="1">
      <alignment horizontal="left" indent="1"/>
    </xf>
    <xf numFmtId="168" fontId="67" fillId="0" borderId="205" xfId="16" applyNumberFormat="1" applyFont="1" applyBorder="1"/>
    <xf numFmtId="168" fontId="67" fillId="0" borderId="205" xfId="16" applyNumberFormat="1" applyFont="1" applyBorder="1" applyAlignment="1">
      <alignment horizontal="right" vertical="center"/>
    </xf>
    <xf numFmtId="168" fontId="67" fillId="0" borderId="205" xfId="16" applyNumberFormat="1" applyFont="1" applyBorder="1" applyAlignment="1">
      <alignment horizontal="center" vertical="center"/>
    </xf>
    <xf numFmtId="168" fontId="67" fillId="0" borderId="224" xfId="16" applyNumberFormat="1" applyFont="1" applyBorder="1"/>
    <xf numFmtId="168" fontId="67" fillId="0" borderId="225" xfId="16" applyNumberFormat="1" applyFont="1" applyBorder="1"/>
    <xf numFmtId="0" fontId="67" fillId="0" borderId="245" xfId="0" applyFont="1" applyBorder="1"/>
    <xf numFmtId="0" fontId="67" fillId="0" borderId="220" xfId="0" applyFont="1" applyBorder="1"/>
    <xf numFmtId="0" fontId="67" fillId="0" borderId="221" xfId="0" applyFont="1" applyBorder="1"/>
    <xf numFmtId="0" fontId="81" fillId="5" borderId="0" xfId="75" applyFont="1" applyFill="1" applyAlignment="1">
      <alignment horizontal="left" vertical="center" indent="2"/>
    </xf>
    <xf numFmtId="0" fontId="81" fillId="5" borderId="0" xfId="0" applyFont="1" applyFill="1"/>
    <xf numFmtId="0" fontId="81" fillId="0" borderId="0" xfId="0" applyFont="1"/>
    <xf numFmtId="0" fontId="81" fillId="0" borderId="0" xfId="0" applyFont="1" applyAlignment="1">
      <alignment horizontal="center" vertical="center"/>
    </xf>
    <xf numFmtId="0" fontId="232" fillId="0" borderId="0" xfId="0" applyFont="1"/>
    <xf numFmtId="14" fontId="233" fillId="0" borderId="0" xfId="0" applyNumberFormat="1" applyFont="1" applyAlignment="1">
      <alignment horizontal="center" vertical="center"/>
    </xf>
    <xf numFmtId="0" fontId="67" fillId="0" borderId="5" xfId="0" applyFont="1" applyBorder="1"/>
    <xf numFmtId="0" fontId="233" fillId="0" borderId="2" xfId="0" applyFont="1" applyBorder="1" applyAlignment="1">
      <alignment horizontal="center" vertical="center"/>
    </xf>
    <xf numFmtId="0" fontId="233" fillId="0" borderId="0" xfId="0" applyFont="1" applyAlignment="1">
      <alignment horizontal="left"/>
    </xf>
    <xf numFmtId="168" fontId="233" fillId="0" borderId="206" xfId="16" applyNumberFormat="1" applyFont="1" applyBorder="1" applyAlignment="1">
      <alignment vertical="center"/>
    </xf>
    <xf numFmtId="0" fontId="67" fillId="0" borderId="0" xfId="0" applyFont="1" applyAlignment="1">
      <alignment horizontal="left" vertical="center" indent="2"/>
    </xf>
    <xf numFmtId="168" fontId="67" fillId="0" borderId="0" xfId="16" applyNumberFormat="1" applyFont="1" applyBorder="1" applyAlignment="1">
      <alignment vertical="center"/>
    </xf>
    <xf numFmtId="168" fontId="67" fillId="0" borderId="0" xfId="16" applyNumberFormat="1" applyFont="1" applyAlignment="1">
      <alignment vertical="center"/>
    </xf>
    <xf numFmtId="0" fontId="85" fillId="0" borderId="207" xfId="0" applyFont="1" applyBorder="1" applyAlignment="1">
      <alignment vertical="center"/>
    </xf>
    <xf numFmtId="168" fontId="233" fillId="0" borderId="207" xfId="16" applyNumberFormat="1" applyFont="1" applyBorder="1" applyAlignment="1">
      <alignment vertical="center"/>
    </xf>
    <xf numFmtId="0" fontId="67" fillId="0" borderId="0" xfId="0" applyFont="1" applyAlignment="1">
      <alignment horizontal="left" vertical="center" wrapText="1" indent="2"/>
    </xf>
    <xf numFmtId="0" fontId="67" fillId="0" borderId="205" xfId="0" applyFont="1" applyBorder="1" applyAlignment="1">
      <alignment horizontal="left" vertical="center" indent="2"/>
    </xf>
    <xf numFmtId="168" fontId="67" fillId="0" borderId="205" xfId="16" applyNumberFormat="1" applyFont="1" applyBorder="1" applyAlignment="1">
      <alignment vertical="center"/>
    </xf>
    <xf numFmtId="0" fontId="248" fillId="21" borderId="0" xfId="75" applyFont="1" applyFill="1"/>
    <xf numFmtId="0" fontId="233" fillId="0" borderId="1" xfId="0" applyFont="1" applyBorder="1" applyAlignment="1">
      <alignment horizontal="center" vertical="center" wrapText="1"/>
    </xf>
    <xf numFmtId="14" fontId="85" fillId="0" borderId="1" xfId="0" applyNumberFormat="1" applyFont="1" applyBorder="1" applyAlignment="1">
      <alignment horizontal="right"/>
    </xf>
    <xf numFmtId="0" fontId="67" fillId="0" borderId="111" xfId="0" applyFont="1" applyBorder="1" applyAlignment="1">
      <alignment vertical="center"/>
    </xf>
    <xf numFmtId="0" fontId="233" fillId="0" borderId="111" xfId="0" applyFont="1" applyBorder="1" applyAlignment="1">
      <alignment horizontal="center" vertical="center" wrapText="1"/>
    </xf>
    <xf numFmtId="0" fontId="233" fillId="0" borderId="111" xfId="0" applyFont="1" applyBorder="1" applyAlignment="1">
      <alignment horizontal="center" vertical="center"/>
    </xf>
    <xf numFmtId="0" fontId="86" fillId="0" borderId="2" xfId="0" applyFont="1" applyBorder="1" applyAlignment="1">
      <alignment vertical="center"/>
    </xf>
    <xf numFmtId="168" fontId="67" fillId="20" borderId="2" xfId="41176" applyNumberFormat="1" applyFont="1" applyFill="1" applyBorder="1" applyAlignment="1">
      <alignment vertical="center"/>
    </xf>
    <xf numFmtId="168" fontId="67" fillId="0" borderId="2" xfId="41176" applyNumberFormat="1" applyFont="1" applyBorder="1" applyAlignment="1">
      <alignment vertical="center"/>
    </xf>
    <xf numFmtId="168" fontId="67" fillId="20" borderId="2" xfId="74" applyNumberFormat="1" applyFont="1" applyFill="1" applyBorder="1" applyAlignment="1">
      <alignment vertical="center"/>
    </xf>
    <xf numFmtId="168" fontId="67" fillId="0" borderId="2" xfId="74" applyNumberFormat="1" applyFont="1" applyBorder="1" applyAlignment="1">
      <alignment vertical="center"/>
    </xf>
    <xf numFmtId="168" fontId="67" fillId="0" borderId="0" xfId="41176" applyNumberFormat="1" applyFont="1" applyAlignment="1">
      <alignment vertical="center"/>
    </xf>
    <xf numFmtId="168" fontId="67" fillId="0" borderId="0" xfId="74" applyNumberFormat="1" applyFont="1" applyAlignment="1">
      <alignment vertical="center"/>
    </xf>
    <xf numFmtId="0" fontId="67" fillId="0" borderId="0" xfId="0" applyFont="1" applyAlignment="1">
      <alignment horizontal="left" vertical="center" indent="3"/>
    </xf>
    <xf numFmtId="168" fontId="67" fillId="20" borderId="0" xfId="41176" applyNumberFormat="1" applyFont="1" applyFill="1" applyAlignment="1">
      <alignment vertical="center"/>
    </xf>
    <xf numFmtId="168" fontId="67" fillId="20" borderId="0" xfId="74" applyNumberFormat="1" applyFont="1" applyFill="1" applyAlignment="1">
      <alignment vertical="center"/>
    </xf>
    <xf numFmtId="0" fontId="67" fillId="0" borderId="111" xfId="0" applyFont="1" applyBorder="1" applyAlignment="1">
      <alignment vertical="center" wrapText="1"/>
    </xf>
    <xf numFmtId="0" fontId="86" fillId="0" borderId="2" xfId="0" applyFont="1" applyBorder="1" applyAlignment="1">
      <alignment vertical="center" wrapText="1"/>
    </xf>
    <xf numFmtId="0" fontId="67" fillId="0" borderId="0" xfId="0" applyFont="1" applyAlignment="1">
      <alignment vertical="center" wrapText="1"/>
    </xf>
    <xf numFmtId="0" fontId="83" fillId="0" borderId="2" xfId="0" applyFont="1" applyBorder="1" applyAlignment="1">
      <alignment vertical="center" wrapText="1"/>
    </xf>
    <xf numFmtId="0" fontId="67" fillId="21" borderId="0" xfId="0" applyFont="1" applyFill="1"/>
    <xf numFmtId="0" fontId="233" fillId="0" borderId="1" xfId="0" applyFont="1" applyBorder="1" applyAlignment="1">
      <alignment horizontal="center" vertical="center"/>
    </xf>
    <xf numFmtId="14" fontId="233" fillId="0" borderId="1" xfId="0" applyNumberFormat="1" applyFont="1" applyBorder="1" applyAlignment="1">
      <alignment horizontal="right" vertical="center"/>
    </xf>
    <xf numFmtId="0" fontId="86" fillId="0" borderId="2" xfId="0" applyFont="1" applyBorder="1"/>
    <xf numFmtId="168" fontId="233" fillId="0" borderId="2" xfId="16" applyNumberFormat="1" applyFont="1" applyBorder="1" applyAlignment="1">
      <alignment horizontal="right"/>
    </xf>
    <xf numFmtId="0" fontId="86" fillId="0" borderId="131" xfId="0" applyFont="1" applyBorder="1"/>
    <xf numFmtId="168" fontId="67" fillId="0" borderId="131" xfId="16" applyNumberFormat="1" applyFont="1" applyBorder="1"/>
    <xf numFmtId="168" fontId="67" fillId="0" borderId="0" xfId="16" applyNumberFormat="1" applyFont="1" applyAlignment="1">
      <alignment horizontal="right" vertical="center"/>
    </xf>
    <xf numFmtId="168" fontId="233" fillId="0" borderId="2" xfId="16" applyNumberFormat="1" applyFont="1" applyBorder="1" applyAlignment="1">
      <alignment horizontal="right" vertical="center"/>
    </xf>
    <xf numFmtId="0" fontId="86" fillId="0" borderId="132" xfId="0" applyFont="1" applyBorder="1"/>
    <xf numFmtId="170" fontId="233" fillId="0" borderId="132" xfId="16" applyNumberFormat="1" applyFont="1" applyBorder="1" applyAlignment="1">
      <alignment horizontal="right" vertical="center"/>
    </xf>
    <xf numFmtId="168" fontId="233" fillId="0" borderId="132" xfId="16" applyNumberFormat="1" applyFont="1" applyBorder="1" applyAlignment="1">
      <alignment horizontal="right" vertical="center"/>
    </xf>
    <xf numFmtId="170" fontId="67" fillId="0" borderId="0" xfId="16" applyNumberFormat="1" applyFont="1" applyAlignment="1">
      <alignment horizontal="right" vertical="center"/>
    </xf>
    <xf numFmtId="170" fontId="249" fillId="0" borderId="0" xfId="22" applyNumberFormat="1" applyFont="1" applyFill="1" applyBorder="1" applyAlignment="1" applyProtection="1">
      <alignment horizontal="center" vertical="center"/>
      <protection locked="0"/>
    </xf>
    <xf numFmtId="169" fontId="247" fillId="6" borderId="0" xfId="15" applyNumberFormat="1" applyFont="1" applyFill="1" applyBorder="1" applyAlignment="1" applyProtection="1">
      <alignment horizontal="right" vertical="center"/>
      <protection locked="0"/>
    </xf>
    <xf numFmtId="170" fontId="247" fillId="6" borderId="0" xfId="22" applyNumberFormat="1" applyFont="1" applyFill="1" applyBorder="1" applyAlignment="1" applyProtection="1">
      <alignment horizontal="right" vertical="center"/>
      <protection locked="0"/>
    </xf>
    <xf numFmtId="0" fontId="67" fillId="0" borderId="1" xfId="0" applyFont="1" applyBorder="1" applyAlignment="1">
      <alignment horizontal="center" vertical="center"/>
    </xf>
    <xf numFmtId="0" fontId="233" fillId="0" borderId="0" xfId="0" applyFont="1" applyAlignment="1">
      <alignment horizontal="center" vertical="center" wrapText="1"/>
    </xf>
    <xf numFmtId="0" fontId="67" fillId="0" borderId="110" xfId="0" applyFont="1" applyBorder="1" applyAlignment="1">
      <alignment vertical="center"/>
    </xf>
    <xf numFmtId="168" fontId="67" fillId="0" borderId="110" xfId="41176" applyNumberFormat="1" applyFont="1" applyBorder="1" applyAlignment="1">
      <alignment horizontal="right" vertical="center"/>
    </xf>
    <xf numFmtId="168" fontId="67" fillId="0" borderId="0" xfId="41176" applyNumberFormat="1" applyFont="1" applyBorder="1" applyAlignment="1">
      <alignment horizontal="right" vertical="center"/>
    </xf>
    <xf numFmtId="168" fontId="67" fillId="0" borderId="118" xfId="41176" applyNumberFormat="1" applyFont="1" applyBorder="1" applyAlignment="1">
      <alignment horizontal="right" vertical="center"/>
    </xf>
    <xf numFmtId="168" fontId="67" fillId="0" borderId="110" xfId="16" applyNumberFormat="1" applyFont="1" applyBorder="1" applyAlignment="1">
      <alignment horizontal="right" vertical="center"/>
    </xf>
    <xf numFmtId="168" fontId="67" fillId="0" borderId="118" xfId="16" applyNumberFormat="1" applyFont="1" applyBorder="1" applyAlignment="1">
      <alignment horizontal="right" vertical="center"/>
    </xf>
    <xf numFmtId="168" fontId="67" fillId="0" borderId="0" xfId="41176" applyNumberFormat="1" applyFont="1" applyAlignment="1">
      <alignment horizontal="right" vertical="center"/>
    </xf>
    <xf numFmtId="168" fontId="67" fillId="0" borderId="6" xfId="41176" applyNumberFormat="1" applyFont="1" applyBorder="1" applyAlignment="1">
      <alignment horizontal="right" vertical="center"/>
    </xf>
    <xf numFmtId="168" fontId="67" fillId="0" borderId="6" xfId="16" applyNumberFormat="1" applyFont="1" applyBorder="1" applyAlignment="1">
      <alignment horizontal="right" vertical="center"/>
    </xf>
    <xf numFmtId="0" fontId="67" fillId="0" borderId="7" xfId="0" applyFont="1" applyBorder="1" applyAlignment="1">
      <alignment vertical="center"/>
    </xf>
    <xf numFmtId="168" fontId="67" fillId="0" borderId="7" xfId="41176" applyNumberFormat="1" applyFont="1" applyBorder="1" applyAlignment="1">
      <alignment horizontal="right" vertical="center"/>
    </xf>
    <xf numFmtId="168" fontId="67" fillId="0" borderId="124" xfId="41176" applyNumberFormat="1" applyFont="1" applyBorder="1" applyAlignment="1">
      <alignment horizontal="right" vertical="center"/>
    </xf>
    <xf numFmtId="168" fontId="67" fillId="0" borderId="7" xfId="16" applyNumberFormat="1" applyFont="1" applyBorder="1" applyAlignment="1">
      <alignment horizontal="right" vertical="center"/>
    </xf>
    <xf numFmtId="168" fontId="67" fillId="0" borderId="124" xfId="16" applyNumberFormat="1" applyFont="1" applyBorder="1" applyAlignment="1">
      <alignment horizontal="right" vertical="center"/>
    </xf>
    <xf numFmtId="0" fontId="233" fillId="0" borderId="8" xfId="0" applyFont="1" applyBorder="1" applyAlignment="1">
      <alignment vertical="center"/>
    </xf>
    <xf numFmtId="168" fontId="233" fillId="0" borderId="8" xfId="16" applyNumberFormat="1" applyFont="1" applyFill="1" applyBorder="1" applyAlignment="1">
      <alignment horizontal="right" vertical="center"/>
    </xf>
    <xf numFmtId="14" fontId="85" fillId="0" borderId="115" xfId="0" applyNumberFormat="1" applyFont="1" applyBorder="1" applyAlignment="1">
      <alignment vertical="center"/>
    </xf>
    <xf numFmtId="0" fontId="67" fillId="0" borderId="201" xfId="0" applyFont="1" applyBorder="1" applyAlignment="1">
      <alignment horizontal="center" vertical="center"/>
    </xf>
    <xf numFmtId="0" fontId="233" fillId="0" borderId="111" xfId="0" applyFont="1" applyBorder="1" applyAlignment="1">
      <alignment vertical="center"/>
    </xf>
    <xf numFmtId="9" fontId="233" fillId="0" borderId="202" xfId="15" applyFont="1" applyBorder="1" applyAlignment="1">
      <alignment horizontal="center" vertical="center"/>
    </xf>
    <xf numFmtId="0" fontId="233" fillId="0" borderId="202" xfId="0" applyFont="1" applyBorder="1" applyAlignment="1">
      <alignment horizontal="center" vertical="center"/>
    </xf>
    <xf numFmtId="168" fontId="67" fillId="0" borderId="110" xfId="41176" applyNumberFormat="1" applyFont="1" applyBorder="1" applyAlignment="1">
      <alignment vertical="center"/>
    </xf>
    <xf numFmtId="168" fontId="67" fillId="0" borderId="110" xfId="16" applyNumberFormat="1" applyFont="1" applyBorder="1" applyAlignment="1">
      <alignment vertical="center"/>
    </xf>
    <xf numFmtId="0" fontId="67" fillId="0" borderId="129" xfId="0" applyFont="1" applyBorder="1" applyAlignment="1">
      <alignment vertical="center"/>
    </xf>
    <xf numFmtId="168" fontId="67" fillId="0" borderId="129" xfId="41176" applyNumberFormat="1" applyFont="1" applyBorder="1" applyAlignment="1">
      <alignment vertical="center"/>
    </xf>
    <xf numFmtId="168" fontId="67" fillId="0" borderId="129" xfId="16" applyNumberFormat="1" applyFont="1" applyBorder="1" applyAlignment="1">
      <alignment vertical="center"/>
    </xf>
    <xf numFmtId="0" fontId="233" fillId="2" borderId="130" xfId="0" applyFont="1" applyFill="1" applyBorder="1" applyAlignment="1">
      <alignment vertical="center"/>
    </xf>
    <xf numFmtId="168" fontId="233" fillId="2" borderId="130" xfId="16" applyNumberFormat="1" applyFont="1" applyFill="1" applyBorder="1" applyAlignment="1">
      <alignment vertical="center"/>
    </xf>
    <xf numFmtId="9" fontId="233" fillId="0" borderId="202" xfId="15" applyFont="1" applyFill="1" applyBorder="1" applyAlignment="1">
      <alignment horizontal="center" vertical="center"/>
    </xf>
    <xf numFmtId="0" fontId="233" fillId="0" borderId="130" xfId="0" applyFont="1" applyBorder="1" applyAlignment="1">
      <alignment vertical="center"/>
    </xf>
    <xf numFmtId="168" fontId="233" fillId="0" borderId="130" xfId="16" applyNumberFormat="1" applyFont="1" applyFill="1" applyBorder="1" applyAlignment="1">
      <alignment vertical="center"/>
    </xf>
    <xf numFmtId="14" fontId="233" fillId="0" borderId="115" xfId="0" applyNumberFormat="1" applyFont="1" applyBorder="1" applyAlignment="1">
      <alignment horizontal="right" vertical="center"/>
    </xf>
    <xf numFmtId="0" fontId="67" fillId="0" borderId="133" xfId="0" applyFont="1" applyBorder="1"/>
    <xf numFmtId="0" fontId="233" fillId="0" borderId="200" xfId="0" applyFont="1" applyBorder="1" applyAlignment="1">
      <alignment horizontal="center" vertical="center" wrapText="1"/>
    </xf>
    <xf numFmtId="0" fontId="233" fillId="0" borderId="133" xfId="0" applyFont="1" applyBorder="1" applyAlignment="1">
      <alignment horizontal="center" vertical="center" wrapText="1"/>
    </xf>
    <xf numFmtId="0" fontId="67" fillId="0" borderId="0" xfId="0" applyFont="1" applyAlignment="1">
      <alignment horizontal="left" vertical="center"/>
    </xf>
    <xf numFmtId="196" fontId="67" fillId="0" borderId="0" xfId="41176" applyNumberFormat="1" applyFont="1" applyAlignment="1">
      <alignment horizontal="center" vertical="center"/>
    </xf>
    <xf numFmtId="168" fontId="67" fillId="0" borderId="0" xfId="41176" applyNumberFormat="1" applyFont="1" applyAlignment="1">
      <alignment horizontal="center" vertical="center"/>
    </xf>
    <xf numFmtId="168" fontId="67" fillId="0" borderId="0" xfId="16" applyNumberFormat="1" applyFont="1" applyAlignment="1">
      <alignment horizontal="center" vertical="center"/>
    </xf>
    <xf numFmtId="168" fontId="67" fillId="20" borderId="0" xfId="16" applyNumberFormat="1" applyFont="1" applyFill="1" applyAlignment="1">
      <alignment vertical="center"/>
    </xf>
    <xf numFmtId="0" fontId="67" fillId="0" borderId="7" xfId="0" applyFont="1" applyBorder="1" applyAlignment="1">
      <alignment vertical="center" wrapText="1"/>
    </xf>
    <xf numFmtId="168" fontId="67" fillId="20" borderId="7" xfId="41176" applyNumberFormat="1" applyFont="1" applyFill="1" applyBorder="1" applyAlignment="1">
      <alignment vertical="center"/>
    </xf>
    <xf numFmtId="168" fontId="67" fillId="0" borderId="7" xfId="41176" applyNumberFormat="1" applyFont="1" applyBorder="1" applyAlignment="1">
      <alignment vertical="center"/>
    </xf>
    <xf numFmtId="168" fontId="67" fillId="20" borderId="7" xfId="16" applyNumberFormat="1" applyFont="1" applyFill="1" applyBorder="1" applyAlignment="1">
      <alignment vertical="center"/>
    </xf>
    <xf numFmtId="168" fontId="67" fillId="0" borderId="7" xfId="16" applyNumberFormat="1" applyFont="1" applyBorder="1" applyAlignment="1">
      <alignment vertical="center"/>
    </xf>
    <xf numFmtId="168" fontId="233" fillId="0" borderId="8" xfId="16" applyNumberFormat="1" applyFont="1" applyFill="1" applyBorder="1" applyAlignment="1">
      <alignment vertical="center"/>
    </xf>
    <xf numFmtId="14" fontId="233" fillId="0" borderId="1" xfId="0" applyNumberFormat="1" applyFont="1" applyBorder="1" applyAlignment="1">
      <alignment horizontal="right"/>
    </xf>
    <xf numFmtId="170" fontId="67" fillId="0" borderId="0" xfId="38140" applyNumberFormat="1" applyFont="1" applyAlignment="1">
      <alignment vertical="center"/>
    </xf>
    <xf numFmtId="9" fontId="67" fillId="0" borderId="0" xfId="34758" applyFont="1" applyAlignment="1">
      <alignment vertical="center"/>
    </xf>
    <xf numFmtId="0" fontId="67" fillId="0" borderId="0" xfId="0" applyFont="1" applyAlignment="1">
      <alignment horizontal="center" vertical="center" wrapText="1"/>
    </xf>
    <xf numFmtId="170" fontId="67" fillId="0" borderId="0" xfId="38140" applyNumberFormat="1" applyFont="1" applyAlignment="1">
      <alignment vertical="center" wrapText="1"/>
    </xf>
    <xf numFmtId="9" fontId="67" fillId="0" borderId="0" xfId="34758" applyFont="1" applyAlignment="1">
      <alignment vertical="center" wrapText="1"/>
    </xf>
    <xf numFmtId="0" fontId="67" fillId="0" borderId="0" xfId="0" applyFont="1" applyAlignment="1">
      <alignment wrapText="1"/>
    </xf>
    <xf numFmtId="0" fontId="85" fillId="0" borderId="111" xfId="0" applyFont="1" applyBorder="1" applyAlignment="1">
      <alignment horizontal="center" vertical="center" wrapText="1"/>
    </xf>
    <xf numFmtId="0" fontId="82" fillId="0" borderId="0" xfId="0" applyFont="1" applyAlignment="1">
      <alignment vertical="center" wrapText="1" indent="2"/>
    </xf>
    <xf numFmtId="170" fontId="67" fillId="0" borderId="0" xfId="38140" applyNumberFormat="1" applyFont="1" applyBorder="1" applyAlignment="1">
      <alignment vertical="center"/>
    </xf>
    <xf numFmtId="169" fontId="67" fillId="0" borderId="0" xfId="15" applyNumberFormat="1" applyFont="1"/>
    <xf numFmtId="1" fontId="67" fillId="0" borderId="0" xfId="34758" applyNumberFormat="1" applyFont="1" applyAlignment="1">
      <alignment vertical="center"/>
    </xf>
    <xf numFmtId="10" fontId="67" fillId="0" borderId="0" xfId="15" applyNumberFormat="1" applyFont="1" applyBorder="1" applyAlignment="1">
      <alignment vertical="center"/>
    </xf>
    <xf numFmtId="170" fontId="67" fillId="0" borderId="0" xfId="38140" applyNumberFormat="1" applyFont="1" applyFill="1" applyBorder="1" applyAlignment="1">
      <alignment vertical="center"/>
    </xf>
    <xf numFmtId="170" fontId="67" fillId="0" borderId="0" xfId="38140" applyNumberFormat="1" applyFont="1" applyFill="1" applyAlignment="1">
      <alignment vertical="center"/>
    </xf>
    <xf numFmtId="10" fontId="67" fillId="0" borderId="0" xfId="15" applyNumberFormat="1" applyFont="1" applyFill="1" applyBorder="1" applyAlignment="1">
      <alignment vertical="center"/>
    </xf>
    <xf numFmtId="0" fontId="85" fillId="3" borderId="147" xfId="8" applyFont="1" applyFill="1" applyBorder="1" applyAlignment="1">
      <alignment horizontal="left" vertical="center" indent="1"/>
    </xf>
    <xf numFmtId="170" fontId="233" fillId="3" borderId="7" xfId="38140" applyNumberFormat="1" applyFont="1" applyFill="1" applyBorder="1" applyAlignment="1">
      <alignment vertical="center"/>
    </xf>
    <xf numFmtId="169" fontId="233" fillId="3" borderId="7" xfId="15" applyNumberFormat="1" applyFont="1" applyFill="1" applyBorder="1"/>
    <xf numFmtId="0" fontId="233" fillId="3" borderId="7" xfId="0" applyFont="1" applyFill="1" applyBorder="1"/>
    <xf numFmtId="10" fontId="233" fillId="3" borderId="7" xfId="15" applyNumberFormat="1" applyFont="1" applyFill="1" applyBorder="1" applyAlignment="1">
      <alignment vertical="center"/>
    </xf>
    <xf numFmtId="0" fontId="85" fillId="3" borderId="133" xfId="8" applyFont="1" applyFill="1" applyBorder="1" applyAlignment="1">
      <alignment horizontal="left" vertical="center" indent="1"/>
    </xf>
    <xf numFmtId="170" fontId="233" fillId="3" borderId="205" xfId="38140" applyNumberFormat="1" applyFont="1" applyFill="1" applyBorder="1" applyAlignment="1">
      <alignment vertical="center"/>
    </xf>
    <xf numFmtId="169" fontId="233" fillId="3" borderId="205" xfId="15" applyNumberFormat="1" applyFont="1" applyFill="1" applyBorder="1"/>
    <xf numFmtId="0" fontId="233" fillId="3" borderId="205" xfId="0" applyFont="1" applyFill="1" applyBorder="1"/>
    <xf numFmtId="10" fontId="233" fillId="3" borderId="205" xfId="15" applyNumberFormat="1" applyFont="1" applyFill="1" applyBorder="1" applyAlignment="1">
      <alignment vertical="center"/>
    </xf>
    <xf numFmtId="170" fontId="67" fillId="0" borderId="0" xfId="16" applyNumberFormat="1" applyFont="1" applyAlignment="1">
      <alignment vertical="center"/>
    </xf>
    <xf numFmtId="170" fontId="67" fillId="0" borderId="0" xfId="0" applyNumberFormat="1" applyFont="1" applyAlignment="1">
      <alignment vertical="center"/>
    </xf>
    <xf numFmtId="170" fontId="67" fillId="0" borderId="7" xfId="0" applyNumberFormat="1" applyFont="1" applyBorder="1" applyAlignment="1">
      <alignment vertical="center"/>
    </xf>
    <xf numFmtId="0" fontId="85" fillId="0" borderId="133" xfId="8" applyFont="1" applyBorder="1" applyAlignment="1">
      <alignment vertical="center"/>
    </xf>
    <xf numFmtId="170" fontId="85" fillId="0" borderId="133" xfId="10" applyNumberFormat="1" applyFont="1" applyBorder="1"/>
    <xf numFmtId="170" fontId="67" fillId="0" borderId="2" xfId="38140" applyNumberFormat="1" applyFont="1" applyBorder="1" applyAlignment="1">
      <alignment vertical="center"/>
    </xf>
    <xf numFmtId="0" fontId="233" fillId="0" borderId="121" xfId="0" applyFont="1" applyBorder="1" applyAlignment="1">
      <alignment vertical="center"/>
    </xf>
    <xf numFmtId="170" fontId="67" fillId="0" borderId="121" xfId="38140" applyNumberFormat="1" applyFont="1" applyBorder="1" applyAlignment="1">
      <alignment vertical="center"/>
    </xf>
    <xf numFmtId="10" fontId="246" fillId="0" borderId="0" xfId="15" applyNumberFormat="1" applyFont="1" applyAlignment="1">
      <alignment vertical="center" wrapText="1"/>
    </xf>
    <xf numFmtId="10" fontId="83" fillId="0" borderId="0" xfId="15" applyNumberFormat="1" applyFont="1"/>
    <xf numFmtId="172" fontId="83" fillId="0" borderId="0" xfId="16" applyNumberFormat="1" applyFont="1"/>
    <xf numFmtId="10" fontId="81" fillId="21" borderId="0" xfId="15" applyNumberFormat="1" applyFont="1" applyFill="1" applyAlignment="1">
      <alignment horizontal="left" vertical="center" indent="2"/>
    </xf>
    <xf numFmtId="172" fontId="81" fillId="21" borderId="0" xfId="16" applyNumberFormat="1" applyFont="1" applyFill="1" applyAlignment="1">
      <alignment horizontal="left" vertical="center" indent="2"/>
    </xf>
    <xf numFmtId="10" fontId="67" fillId="0" borderId="1" xfId="15" applyNumberFormat="1" applyFont="1" applyBorder="1" applyAlignment="1">
      <alignment horizontal="center" vertical="center"/>
    </xf>
    <xf numFmtId="172" fontId="67" fillId="0" borderId="1" xfId="16" applyNumberFormat="1" applyFont="1" applyBorder="1" applyAlignment="1">
      <alignment horizontal="center" vertical="center"/>
    </xf>
    <xf numFmtId="0" fontId="233" fillId="0" borderId="111" xfId="0" applyFont="1" applyBorder="1" applyAlignment="1">
      <alignment vertical="center" wrapText="1"/>
    </xf>
    <xf numFmtId="10" fontId="233" fillId="0" borderId="111" xfId="15" applyNumberFormat="1" applyFont="1" applyBorder="1" applyAlignment="1">
      <alignment horizontal="center" vertical="center" wrapText="1"/>
    </xf>
    <xf numFmtId="172" fontId="233" fillId="0" borderId="111" xfId="16" applyNumberFormat="1" applyFont="1" applyBorder="1" applyAlignment="1">
      <alignment horizontal="center" vertical="center" wrapText="1"/>
    </xf>
    <xf numFmtId="3" fontId="234" fillId="76" borderId="248" xfId="0" applyNumberFormat="1" applyFont="1" applyFill="1" applyBorder="1" applyAlignment="1">
      <alignment horizontal="left" vertical="center"/>
    </xf>
    <xf numFmtId="3" fontId="234" fillId="76" borderId="248" xfId="0" applyNumberFormat="1" applyFont="1" applyFill="1" applyBorder="1" applyAlignment="1">
      <alignment horizontal="right" vertical="center"/>
    </xf>
    <xf numFmtId="10" fontId="234" fillId="76" borderId="248" xfId="15" applyNumberFormat="1" applyFont="1" applyFill="1" applyBorder="1" applyAlignment="1">
      <alignment horizontal="right" vertical="center"/>
    </xf>
    <xf numFmtId="172" fontId="234" fillId="76" borderId="248" xfId="16" applyNumberFormat="1" applyFont="1" applyFill="1" applyBorder="1" applyAlignment="1">
      <alignment horizontal="right" vertical="center"/>
    </xf>
    <xf numFmtId="10" fontId="82" fillId="0" borderId="0" xfId="15" applyNumberFormat="1" applyFont="1" applyAlignment="1">
      <alignment horizontal="right" vertical="center"/>
    </xf>
    <xf numFmtId="172" fontId="82" fillId="0" borderId="0" xfId="16" applyNumberFormat="1" applyFont="1" applyAlignment="1">
      <alignment horizontal="right" vertical="center"/>
    </xf>
    <xf numFmtId="0" fontId="82" fillId="2" borderId="0" xfId="0" applyFont="1" applyFill="1" applyAlignment="1">
      <alignment horizontal="left" vertical="center"/>
    </xf>
    <xf numFmtId="3" fontId="234" fillId="3" borderId="248" xfId="0" applyNumberFormat="1" applyFont="1" applyFill="1" applyBorder="1" applyAlignment="1">
      <alignment horizontal="left" vertical="center"/>
    </xf>
    <xf numFmtId="3" fontId="234" fillId="3" borderId="248" xfId="0" applyNumberFormat="1" applyFont="1" applyFill="1" applyBorder="1" applyAlignment="1">
      <alignment horizontal="right" vertical="center"/>
    </xf>
    <xf numFmtId="10" fontId="234" fillId="3" borderId="248" xfId="15" applyNumberFormat="1" applyFont="1" applyFill="1" applyBorder="1" applyAlignment="1">
      <alignment horizontal="right" vertical="center"/>
    </xf>
    <xf numFmtId="172" fontId="234" fillId="3" borderId="248" xfId="16" applyNumberFormat="1" applyFont="1" applyFill="1" applyBorder="1" applyAlignment="1">
      <alignment horizontal="right" vertical="center"/>
    </xf>
    <xf numFmtId="3" fontId="234" fillId="76" borderId="0" xfId="0" applyNumberFormat="1" applyFont="1" applyFill="1" applyAlignment="1">
      <alignment horizontal="right" vertical="center"/>
    </xf>
    <xf numFmtId="10" fontId="234" fillId="76" borderId="0" xfId="15" applyNumberFormat="1" applyFont="1" applyFill="1" applyBorder="1" applyAlignment="1">
      <alignment horizontal="right" vertical="center"/>
    </xf>
    <xf numFmtId="172" fontId="234" fillId="76" borderId="0" xfId="16" applyNumberFormat="1" applyFont="1" applyFill="1" applyBorder="1" applyAlignment="1">
      <alignment horizontal="right" vertical="center"/>
    </xf>
    <xf numFmtId="10" fontId="67" fillId="0" borderId="0" xfId="15" applyNumberFormat="1" applyFont="1" applyAlignment="1">
      <alignment vertical="center"/>
    </xf>
    <xf numFmtId="10" fontId="67" fillId="0" borderId="0" xfId="15" applyNumberFormat="1" applyFont="1"/>
    <xf numFmtId="172" fontId="67" fillId="0" borderId="0" xfId="16" applyNumberFormat="1" applyFont="1" applyBorder="1" applyAlignment="1">
      <alignment vertical="center"/>
    </xf>
    <xf numFmtId="172" fontId="67" fillId="0" borderId="0" xfId="16" applyNumberFormat="1" applyFont="1"/>
    <xf numFmtId="0" fontId="67" fillId="0" borderId="3" xfId="0" applyFont="1" applyBorder="1" applyAlignment="1">
      <alignment horizontal="center" vertical="center"/>
    </xf>
    <xf numFmtId="0" fontId="233" fillId="0" borderId="111" xfId="0" applyFont="1" applyBorder="1" applyAlignment="1">
      <alignment horizontal="left" vertical="center" wrapText="1"/>
    </xf>
    <xf numFmtId="9" fontId="233" fillId="0" borderId="0" xfId="15" applyFont="1" applyBorder="1" applyAlignment="1">
      <alignment horizontal="center" vertical="center"/>
    </xf>
    <xf numFmtId="9" fontId="233" fillId="0" borderId="116" xfId="15" applyFont="1" applyBorder="1" applyAlignment="1">
      <alignment horizontal="center" vertical="center"/>
    </xf>
    <xf numFmtId="0" fontId="233" fillId="0" borderId="123" xfId="0" applyFont="1" applyBorder="1" applyAlignment="1">
      <alignment horizontal="center" vertical="center"/>
    </xf>
    <xf numFmtId="0" fontId="233" fillId="0" borderId="116" xfId="0" applyFont="1" applyBorder="1" applyAlignment="1">
      <alignment horizontal="center" vertical="center" wrapText="1"/>
    </xf>
    <xf numFmtId="168" fontId="67" fillId="0" borderId="6" xfId="41176" applyNumberFormat="1" applyFont="1" applyBorder="1" applyAlignment="1">
      <alignment vertical="center"/>
    </xf>
    <xf numFmtId="168" fontId="67" fillId="0" borderId="6" xfId="16" applyNumberFormat="1" applyFont="1" applyBorder="1" applyAlignment="1">
      <alignment vertical="center"/>
    </xf>
    <xf numFmtId="168" fontId="67" fillId="0" borderId="0" xfId="16" applyNumberFormat="1" applyFont="1" applyFill="1" applyAlignment="1">
      <alignment vertical="center"/>
    </xf>
    <xf numFmtId="168" fontId="67" fillId="0" borderId="0" xfId="16" applyNumberFormat="1" applyFont="1" applyFill="1" applyBorder="1" applyAlignment="1">
      <alignment vertical="center"/>
    </xf>
    <xf numFmtId="168" fontId="67" fillId="0" borderId="6" xfId="41176" applyNumberFormat="1" applyFont="1" applyFill="1" applyBorder="1" applyAlignment="1">
      <alignment vertical="center"/>
    </xf>
    <xf numFmtId="168" fontId="67" fillId="0" borderId="124" xfId="41176" applyNumberFormat="1" applyFont="1" applyBorder="1" applyAlignment="1">
      <alignment vertical="center"/>
    </xf>
    <xf numFmtId="168" fontId="67" fillId="0" borderId="124" xfId="16" applyNumberFormat="1" applyFont="1" applyBorder="1" applyAlignment="1">
      <alignment vertical="center"/>
    </xf>
    <xf numFmtId="0" fontId="233" fillId="2" borderId="113" xfId="0" applyFont="1" applyFill="1" applyBorder="1" applyAlignment="1">
      <alignment vertical="center"/>
    </xf>
    <xf numFmtId="168" fontId="233" fillId="2" borderId="113" xfId="16" applyNumberFormat="1" applyFont="1" applyFill="1" applyBorder="1" applyAlignment="1">
      <alignment vertical="center"/>
    </xf>
    <xf numFmtId="3" fontId="67" fillId="0" borderId="0" xfId="0" applyNumberFormat="1" applyFont="1"/>
    <xf numFmtId="49" fontId="67" fillId="0" borderId="0" xfId="0" applyNumberFormat="1" applyFont="1"/>
    <xf numFmtId="0" fontId="214" fillId="21" borderId="0" xfId="0" applyFont="1" applyFill="1" applyAlignment="1">
      <alignment vertical="center"/>
    </xf>
    <xf numFmtId="0" fontId="214" fillId="21" borderId="0" xfId="0" applyFont="1" applyFill="1" applyAlignment="1">
      <alignment horizontal="left" vertical="center" indent="2"/>
    </xf>
    <xf numFmtId="0" fontId="251" fillId="0" borderId="0" xfId="0" applyFont="1"/>
    <xf numFmtId="170" fontId="67" fillId="6" borderId="0" xfId="38140" applyNumberFormat="1" applyFont="1" applyFill="1" applyBorder="1" applyAlignment="1">
      <alignment vertical="center"/>
    </xf>
    <xf numFmtId="170" fontId="67" fillId="0" borderId="110" xfId="38140" applyNumberFormat="1" applyFont="1" applyBorder="1" applyAlignment="1">
      <alignment vertical="center"/>
    </xf>
    <xf numFmtId="170" fontId="67" fillId="6" borderId="0" xfId="16" applyNumberFormat="1" applyFont="1" applyFill="1" applyBorder="1" applyAlignment="1">
      <alignment vertical="center"/>
    </xf>
    <xf numFmtId="170" fontId="67" fillId="0" borderId="0" xfId="16" applyNumberFormat="1" applyFont="1" applyBorder="1" applyAlignment="1">
      <alignment vertical="center"/>
    </xf>
    <xf numFmtId="170" fontId="67" fillId="0" borderId="110" xfId="16" applyNumberFormat="1" applyFont="1" applyBorder="1" applyAlignment="1">
      <alignment vertical="center"/>
    </xf>
    <xf numFmtId="9" fontId="67" fillId="0" borderId="0" xfId="15" applyFont="1" applyAlignment="1">
      <alignment vertical="center"/>
    </xf>
    <xf numFmtId="0" fontId="233" fillId="2" borderId="8" xfId="0" applyFont="1" applyFill="1" applyBorder="1" applyAlignment="1">
      <alignment vertical="center"/>
    </xf>
    <xf numFmtId="170" fontId="233" fillId="2" borderId="8" xfId="16" applyNumberFormat="1" applyFont="1" applyFill="1" applyBorder="1" applyAlignment="1">
      <alignment vertical="center"/>
    </xf>
    <xf numFmtId="9" fontId="233" fillId="2" borderId="8" xfId="15" applyFont="1" applyFill="1" applyBorder="1" applyAlignment="1">
      <alignment vertical="center"/>
    </xf>
    <xf numFmtId="0" fontId="67" fillId="0" borderId="0" xfId="0" applyFont="1" applyAlignment="1">
      <alignment horizontal="left" vertical="center" wrapText="1" indent="1"/>
    </xf>
    <xf numFmtId="0" fontId="82" fillId="0" borderId="0" xfId="14" applyFont="1" applyAlignment="1">
      <alignment vertical="center" wrapText="1"/>
    </xf>
    <xf numFmtId="170" fontId="233" fillId="0" borderId="8" xfId="16" applyNumberFormat="1" applyFont="1" applyFill="1" applyBorder="1" applyAlignment="1">
      <alignment vertical="center"/>
    </xf>
    <xf numFmtId="9" fontId="233" fillId="0" borderId="8" xfId="15" applyFont="1" applyFill="1" applyBorder="1" applyAlignment="1">
      <alignment vertical="center"/>
    </xf>
    <xf numFmtId="0" fontId="67" fillId="0" borderId="1" xfId="0" applyFont="1" applyBorder="1" applyAlignment="1">
      <alignment horizontal="center"/>
    </xf>
    <xf numFmtId="0" fontId="67" fillId="0" borderId="111" xfId="0" applyFont="1" applyBorder="1"/>
    <xf numFmtId="0" fontId="85" fillId="0" borderId="0" xfId="0" applyFont="1" applyAlignment="1">
      <alignment vertical="center"/>
    </xf>
    <xf numFmtId="0" fontId="242" fillId="0" borderId="122" xfId="0" applyFont="1" applyBorder="1" applyAlignment="1">
      <alignment wrapText="1"/>
    </xf>
    <xf numFmtId="0" fontId="256" fillId="0" borderId="0" xfId="82" applyFont="1" applyAlignment="1">
      <alignment vertical="center"/>
    </xf>
    <xf numFmtId="0" fontId="248" fillId="21" borderId="0" xfId="75" applyFont="1" applyFill="1" applyAlignment="1">
      <alignment vertical="center"/>
    </xf>
    <xf numFmtId="0" fontId="233" fillId="0" borderId="1" xfId="0" applyFont="1" applyBorder="1"/>
    <xf numFmtId="14" fontId="233" fillId="0" borderId="1" xfId="0" applyNumberFormat="1" applyFont="1" applyBorder="1"/>
    <xf numFmtId="172" fontId="257" fillId="0" borderId="142" xfId="8" applyNumberFormat="1" applyFont="1" applyBorder="1" applyAlignment="1">
      <alignment horizontal="left" vertical="center" wrapText="1"/>
    </xf>
    <xf numFmtId="170" fontId="185" fillId="0" borderId="142" xfId="80" applyNumberFormat="1" applyFont="1" applyFill="1" applyBorder="1" applyAlignment="1" applyProtection="1">
      <alignment horizontal="center" vertical="center" wrapText="1"/>
    </xf>
    <xf numFmtId="170" fontId="83" fillId="0" borderId="133" xfId="80" applyNumberFormat="1" applyFont="1" applyFill="1" applyBorder="1" applyAlignment="1">
      <alignment horizontal="left" vertical="center"/>
    </xf>
    <xf numFmtId="170" fontId="83" fillId="0" borderId="133" xfId="80" applyNumberFormat="1" applyFont="1" applyFill="1" applyBorder="1" applyAlignment="1">
      <alignment horizontal="right" vertical="center"/>
    </xf>
    <xf numFmtId="172" fontId="85" fillId="0" borderId="142" xfId="8" applyNumberFormat="1" applyFont="1" applyBorder="1" applyAlignment="1">
      <alignment horizontal="left" vertical="center" wrapText="1"/>
    </xf>
    <xf numFmtId="170" fontId="85" fillId="0" borderId="142" xfId="16" applyNumberFormat="1" applyFont="1" applyFill="1" applyBorder="1" applyAlignment="1" applyProtection="1">
      <alignment horizontal="center" vertical="center" wrapText="1"/>
    </xf>
    <xf numFmtId="0" fontId="83" fillId="0" borderId="0" xfId="8" applyFont="1" applyAlignment="1">
      <alignment horizontal="left" vertical="center" indent="1"/>
    </xf>
    <xf numFmtId="170" fontId="83" fillId="0" borderId="0" xfId="16" applyNumberFormat="1" applyFont="1" applyFill="1" applyBorder="1" applyAlignment="1">
      <alignment horizontal="right" vertical="center"/>
    </xf>
    <xf numFmtId="169" fontId="83" fillId="0" borderId="0" xfId="15" applyNumberFormat="1" applyFont="1" applyFill="1" applyBorder="1" applyAlignment="1">
      <alignment horizontal="right" vertical="center"/>
    </xf>
    <xf numFmtId="0" fontId="83" fillId="0" borderId="147" xfId="8" applyFont="1" applyBorder="1" applyAlignment="1">
      <alignment horizontal="left" vertical="center" indent="1"/>
    </xf>
    <xf numFmtId="170" fontId="83" fillId="0" borderId="147" xfId="16" applyNumberFormat="1" applyFont="1" applyFill="1" applyBorder="1" applyAlignment="1">
      <alignment horizontal="right" vertical="center"/>
    </xf>
    <xf numFmtId="169" fontId="83" fillId="0" borderId="147" xfId="15" applyNumberFormat="1" applyFont="1" applyFill="1" applyBorder="1" applyAlignment="1">
      <alignment horizontal="right" vertical="center"/>
    </xf>
    <xf numFmtId="0" fontId="92" fillId="0" borderId="0" xfId="0" applyFont="1" applyAlignment="1">
      <alignment vertical="center"/>
    </xf>
    <xf numFmtId="0" fontId="233" fillId="0" borderId="0" xfId="0" applyFont="1" applyAlignment="1">
      <alignment horizontal="centerContinuous"/>
    </xf>
    <xf numFmtId="0" fontId="187" fillId="0" borderId="0" xfId="10" applyFont="1" applyAlignment="1">
      <alignment horizontal="left" vertical="center"/>
    </xf>
    <xf numFmtId="0" fontId="85" fillId="0" borderId="0" xfId="10" applyFont="1" applyAlignment="1">
      <alignment horizontal="left" vertical="center"/>
    </xf>
    <xf numFmtId="14" fontId="233" fillId="0" borderId="0" xfId="0" applyNumberFormat="1" applyFont="1" applyAlignment="1">
      <alignment horizontal="right"/>
    </xf>
    <xf numFmtId="0" fontId="83" fillId="0" borderId="186" xfId="10" applyFont="1" applyBorder="1"/>
    <xf numFmtId="172" fontId="185" fillId="0" borderId="146" xfId="8" applyNumberFormat="1" applyFont="1" applyBorder="1" applyAlignment="1">
      <alignment horizontal="center" vertical="center" wrapText="1"/>
    </xf>
    <xf numFmtId="170" fontId="85" fillId="0" borderId="142" xfId="50586" applyNumberFormat="1" applyFont="1" applyFill="1" applyBorder="1" applyAlignment="1" applyProtection="1">
      <alignment horizontal="center" vertical="center" wrapText="1"/>
    </xf>
    <xf numFmtId="168" fontId="83" fillId="0" borderId="0" xfId="50599" applyNumberFormat="1" applyFont="1" applyAlignment="1">
      <alignment horizontal="right" vertical="center" indent="1"/>
    </xf>
    <xf numFmtId="0" fontId="85" fillId="0" borderId="0" xfId="8" applyFont="1" applyAlignment="1">
      <alignment horizontal="left" vertical="center" indent="1"/>
    </xf>
    <xf numFmtId="168" fontId="85" fillId="0" borderId="0" xfId="50599" applyNumberFormat="1" applyFont="1" applyAlignment="1">
      <alignment horizontal="right" vertical="center" indent="1"/>
    </xf>
    <xf numFmtId="0" fontId="85" fillId="0" borderId="147" xfId="8" applyFont="1" applyBorder="1" applyAlignment="1">
      <alignment horizontal="left" vertical="center" indent="1"/>
    </xf>
    <xf numFmtId="168" fontId="85" fillId="0" borderId="147" xfId="50599" applyNumberFormat="1" applyFont="1" applyBorder="1" applyAlignment="1">
      <alignment horizontal="right" vertical="center" indent="1"/>
    </xf>
    <xf numFmtId="0" fontId="85" fillId="0" borderId="133" xfId="8" applyFont="1" applyBorder="1" applyAlignment="1">
      <alignment horizontal="left" vertical="center" indent="1"/>
    </xf>
    <xf numFmtId="168" fontId="85" fillId="0" borderId="133" xfId="50599" applyNumberFormat="1" applyFont="1" applyBorder="1" applyAlignment="1">
      <alignment horizontal="right" vertical="center" indent="1"/>
    </xf>
    <xf numFmtId="0" fontId="248" fillId="21" borderId="0" xfId="75" applyFont="1" applyFill="1" applyAlignment="1">
      <alignment horizontal="left" vertical="center"/>
    </xf>
    <xf numFmtId="0" fontId="187" fillId="0" borderId="1" xfId="10" applyFont="1" applyBorder="1" applyAlignment="1">
      <alignment horizontal="left" vertical="center"/>
    </xf>
    <xf numFmtId="0" fontId="85" fillId="0" borderId="0" xfId="10" applyFont="1" applyAlignment="1">
      <alignment horizontal="right" vertical="center"/>
    </xf>
    <xf numFmtId="0" fontId="83" fillId="0" borderId="0" xfId="10" applyFont="1"/>
    <xf numFmtId="3" fontId="83" fillId="0" borderId="0" xfId="0" applyNumberFormat="1" applyFont="1" applyAlignment="1">
      <alignment horizontal="right" vertical="center"/>
    </xf>
    <xf numFmtId="3" fontId="85" fillId="0" borderId="0" xfId="0" applyNumberFormat="1" applyFont="1" applyAlignment="1">
      <alignment horizontal="right" vertical="center"/>
    </xf>
    <xf numFmtId="3" fontId="85" fillId="0" borderId="238" xfId="0" applyNumberFormat="1" applyFont="1" applyBorder="1" applyAlignment="1">
      <alignment horizontal="right" vertical="center"/>
    </xf>
    <xf numFmtId="0" fontId="248" fillId="0" borderId="0" xfId="75" applyFont="1" applyFill="1" applyAlignment="1">
      <alignment vertical="center"/>
    </xf>
    <xf numFmtId="14" fontId="233" fillId="0" borderId="1" xfId="0" applyNumberFormat="1" applyFont="1" applyBorder="1" applyAlignment="1">
      <alignment horizontal="center"/>
    </xf>
    <xf numFmtId="0" fontId="83" fillId="0" borderId="0" xfId="7" applyFont="1"/>
    <xf numFmtId="170" fontId="259" fillId="0" borderId="180" xfId="8" applyNumberFormat="1" applyFont="1" applyBorder="1" applyAlignment="1">
      <alignment horizontal="center" vertical="center"/>
    </xf>
    <xf numFmtId="0" fontId="233" fillId="0" borderId="177" xfId="0" applyFont="1" applyBorder="1" applyAlignment="1">
      <alignment horizontal="center" vertical="center" wrapText="1"/>
    </xf>
    <xf numFmtId="0" fontId="231" fillId="21" borderId="0" xfId="0" applyFont="1" applyFill="1" applyAlignment="1">
      <alignment horizontal="left" vertical="center"/>
    </xf>
    <xf numFmtId="0" fontId="231" fillId="21" borderId="0" xfId="0" applyFont="1" applyFill="1" applyAlignment="1">
      <alignment vertical="center"/>
    </xf>
    <xf numFmtId="0" fontId="67" fillId="21" borderId="0" xfId="0" applyFont="1" applyFill="1" applyAlignment="1">
      <alignment vertical="center"/>
    </xf>
    <xf numFmtId="0" fontId="245" fillId="21" borderId="0" xfId="0" applyFont="1" applyFill="1" applyAlignment="1">
      <alignment vertical="center"/>
    </xf>
    <xf numFmtId="14" fontId="233" fillId="0" borderId="0" xfId="0" applyNumberFormat="1" applyFont="1"/>
    <xf numFmtId="14" fontId="259" fillId="0" borderId="0" xfId="8" applyNumberFormat="1" applyFont="1" applyAlignment="1">
      <alignment horizontal="center" vertical="center" wrapText="1"/>
    </xf>
    <xf numFmtId="172" fontId="185" fillId="0" borderId="144" xfId="8" applyNumberFormat="1" applyFont="1" applyBorder="1" applyAlignment="1">
      <alignment horizontal="center" vertical="center"/>
    </xf>
    <xf numFmtId="172" fontId="185" fillId="0" borderId="0" xfId="8" applyNumberFormat="1" applyFont="1" applyAlignment="1">
      <alignment horizontal="center" vertical="center"/>
    </xf>
    <xf numFmtId="172" fontId="185" fillId="0" borderId="145" xfId="8" applyNumberFormat="1" applyFont="1" applyBorder="1" applyAlignment="1">
      <alignment horizontal="center" vertical="center"/>
    </xf>
    <xf numFmtId="3" fontId="83" fillId="0" borderId="11" xfId="16" applyNumberFormat="1" applyFont="1" applyFill="1" applyBorder="1" applyAlignment="1">
      <alignment vertical="center"/>
    </xf>
    <xf numFmtId="3" fontId="85" fillId="0" borderId="11" xfId="16" applyNumberFormat="1" applyFont="1" applyFill="1" applyBorder="1" applyAlignment="1">
      <alignment vertical="center"/>
    </xf>
    <xf numFmtId="170" fontId="83" fillId="0" borderId="0" xfId="16" applyNumberFormat="1" applyFont="1" applyFill="1" applyBorder="1" applyAlignment="1">
      <alignment vertical="center"/>
    </xf>
    <xf numFmtId="170" fontId="83" fillId="0" borderId="11" xfId="16" applyNumberFormat="1" applyFont="1" applyFill="1" applyBorder="1" applyAlignment="1">
      <alignment vertical="center"/>
    </xf>
    <xf numFmtId="0" fontId="65" fillId="0" borderId="10" xfId="0" applyFont="1" applyBorder="1"/>
    <xf numFmtId="0" fontId="245" fillId="5" borderId="0" xfId="0" applyFont="1" applyFill="1" applyAlignment="1">
      <alignment vertical="center"/>
    </xf>
    <xf numFmtId="0" fontId="233" fillId="0" borderId="0" xfId="0" applyFont="1" applyAlignment="1">
      <alignment horizontal="center"/>
    </xf>
    <xf numFmtId="0" fontId="129" fillId="0" borderId="1" xfId="10" applyFont="1" applyBorder="1" applyAlignment="1">
      <alignment horizontal="left" vertical="center"/>
    </xf>
    <xf numFmtId="0" fontId="85" fillId="0" borderId="1" xfId="10" applyFont="1" applyBorder="1" applyAlignment="1">
      <alignment horizontal="centerContinuous" vertical="center"/>
    </xf>
    <xf numFmtId="0" fontId="85" fillId="0" borderId="179" xfId="10" applyFont="1" applyBorder="1" applyAlignment="1">
      <alignment horizontal="center"/>
    </xf>
    <xf numFmtId="0" fontId="83" fillId="0" borderId="0" xfId="10" applyFont="1" applyAlignment="1">
      <alignment horizontal="left" vertical="center"/>
    </xf>
    <xf numFmtId="0" fontId="85" fillId="0" borderId="0" xfId="10" applyFont="1" applyAlignment="1">
      <alignment horizontal="centerContinuous" vertical="center"/>
    </xf>
    <xf numFmtId="0" fontId="85" fillId="0" borderId="17" xfId="10" applyFont="1" applyBorder="1" applyAlignment="1">
      <alignment horizontal="centerContinuous"/>
    </xf>
    <xf numFmtId="172" fontId="185" fillId="0" borderId="142" xfId="8" applyNumberFormat="1" applyFont="1" applyBorder="1" applyAlignment="1">
      <alignment horizontal="left" vertical="center"/>
    </xf>
    <xf numFmtId="172" fontId="185" fillId="0" borderId="142" xfId="8" applyNumberFormat="1" applyFont="1" applyBorder="1" applyAlignment="1">
      <alignment horizontal="right" vertical="center"/>
    </xf>
    <xf numFmtId="172" fontId="185" fillId="0" borderId="143" xfId="8" applyNumberFormat="1" applyFont="1" applyBorder="1" applyAlignment="1">
      <alignment horizontal="left" vertical="center"/>
    </xf>
    <xf numFmtId="170" fontId="85" fillId="0" borderId="176" xfId="16" applyNumberFormat="1" applyFont="1" applyFill="1" applyBorder="1" applyAlignment="1" applyProtection="1">
      <alignment horizontal="center" vertical="center" wrapText="1"/>
    </xf>
    <xf numFmtId="0" fontId="85" fillId="0" borderId="0" xfId="8" applyFont="1" applyAlignment="1">
      <alignment horizontal="left" vertical="center"/>
    </xf>
    <xf numFmtId="170" fontId="85" fillId="0" borderId="0" xfId="16" applyNumberFormat="1" applyFont="1" applyFill="1" applyBorder="1" applyAlignment="1">
      <alignment horizontal="right" vertical="center"/>
    </xf>
    <xf numFmtId="0" fontId="85" fillId="0" borderId="0" xfId="8" applyFont="1" applyAlignment="1">
      <alignment horizontal="left" vertical="center" indent="2"/>
    </xf>
    <xf numFmtId="170" fontId="83" fillId="0" borderId="0" xfId="16" applyNumberFormat="1" applyFont="1" applyBorder="1" applyAlignment="1" applyProtection="1">
      <alignment horizontal="right"/>
    </xf>
    <xf numFmtId="170" fontId="67" fillId="0" borderId="0" xfId="16" applyNumberFormat="1" applyFont="1" applyBorder="1" applyAlignment="1">
      <alignment horizontal="right"/>
    </xf>
    <xf numFmtId="0" fontId="85" fillId="0" borderId="0" xfId="10" applyFont="1"/>
    <xf numFmtId="170" fontId="83" fillId="0" borderId="0" xfId="16" applyNumberFormat="1" applyFont="1" applyFill="1" applyBorder="1" applyAlignment="1" applyProtection="1">
      <alignment horizontal="right"/>
    </xf>
    <xf numFmtId="167" fontId="85" fillId="0" borderId="0" xfId="72" applyFont="1" applyFill="1" applyBorder="1" applyAlignment="1" applyProtection="1">
      <alignment horizontal="left" indent="1"/>
    </xf>
    <xf numFmtId="170" fontId="83" fillId="0" borderId="0" xfId="16" applyNumberFormat="1" applyFont="1" applyFill="1" applyBorder="1" applyAlignment="1" applyProtection="1">
      <alignment horizontal="right" indent="1"/>
    </xf>
    <xf numFmtId="0" fontId="178" fillId="0" borderId="0" xfId="8" applyFont="1" applyAlignment="1">
      <alignment horizontal="left" vertical="center" indent="1"/>
    </xf>
    <xf numFmtId="0" fontId="85" fillId="0" borderId="7" xfId="8" applyFont="1" applyBorder="1" applyAlignment="1">
      <alignment horizontal="left" vertical="center"/>
    </xf>
    <xf numFmtId="0" fontId="85" fillId="0" borderId="7" xfId="8" applyFont="1" applyBorder="1" applyAlignment="1">
      <alignment horizontal="left" vertical="center" indent="1"/>
    </xf>
    <xf numFmtId="170" fontId="85" fillId="0" borderId="7" xfId="16" applyNumberFormat="1" applyFont="1" applyFill="1" applyBorder="1" applyAlignment="1">
      <alignment horizontal="right" vertical="center"/>
    </xf>
    <xf numFmtId="0" fontId="85" fillId="0" borderId="133" xfId="10" applyFont="1" applyBorder="1"/>
    <xf numFmtId="170" fontId="85" fillId="0" borderId="133" xfId="16" applyNumberFormat="1" applyFont="1" applyFill="1" applyBorder="1" applyAlignment="1">
      <alignment horizontal="right" vertical="center"/>
    </xf>
    <xf numFmtId="170" fontId="85" fillId="0" borderId="133" xfId="16" applyNumberFormat="1" applyFont="1" applyFill="1" applyBorder="1" applyAlignment="1" applyProtection="1">
      <alignment horizontal="right"/>
    </xf>
    <xf numFmtId="0" fontId="214" fillId="5" borderId="0" xfId="75" applyFont="1" applyFill="1" applyAlignment="1">
      <alignment horizontal="left" vertical="center"/>
    </xf>
    <xf numFmtId="0" fontId="214" fillId="5" borderId="0" xfId="75" applyFont="1" applyFill="1" applyAlignment="1">
      <alignment vertical="center"/>
    </xf>
    <xf numFmtId="0" fontId="85" fillId="0" borderId="1" xfId="10" applyFont="1" applyBorder="1" applyAlignment="1">
      <alignment horizontal="left" vertical="center"/>
    </xf>
    <xf numFmtId="0" fontId="85" fillId="0" borderId="179" xfId="10" applyFont="1" applyBorder="1" applyAlignment="1">
      <alignment horizontal="centerContinuous"/>
    </xf>
    <xf numFmtId="14" fontId="233" fillId="0" borderId="22" xfId="0" applyNumberFormat="1" applyFont="1" applyBorder="1" applyAlignment="1">
      <alignment horizontal="right"/>
    </xf>
    <xf numFmtId="0" fontId="85" fillId="0" borderId="5" xfId="10" applyFont="1" applyBorder="1" applyAlignment="1">
      <alignment horizontal="centerContinuous" vertical="center"/>
    </xf>
    <xf numFmtId="170" fontId="67" fillId="0" borderId="0" xfId="16" applyNumberFormat="1" applyFont="1" applyBorder="1" applyAlignment="1">
      <alignment horizontal="right" vertical="center"/>
    </xf>
    <xf numFmtId="0" fontId="83" fillId="0" borderId="0" xfId="0" applyFont="1" applyAlignment="1">
      <alignment horizontal="right" vertical="center"/>
    </xf>
    <xf numFmtId="170" fontId="233" fillId="2" borderId="8" xfId="16" applyNumberFormat="1" applyFont="1" applyFill="1" applyBorder="1"/>
    <xf numFmtId="3" fontId="233" fillId="2" borderId="8" xfId="16" applyNumberFormat="1" applyFont="1" applyFill="1" applyBorder="1"/>
    <xf numFmtId="0" fontId="67" fillId="6" borderId="0" xfId="0" applyFont="1" applyFill="1" applyAlignment="1">
      <alignment vertical="center"/>
    </xf>
    <xf numFmtId="0" fontId="262" fillId="0" borderId="0" xfId="0" applyFont="1" applyAlignment="1">
      <alignment horizontal="center" vertical="center" wrapText="1"/>
    </xf>
    <xf numFmtId="0" fontId="84" fillId="0" borderId="115" xfId="17" applyFont="1" applyBorder="1" applyAlignment="1">
      <alignment horizontal="left" vertical="center" wrapText="1"/>
    </xf>
    <xf numFmtId="0" fontId="233" fillId="0" borderId="1" xfId="0" applyFont="1" applyBorder="1" applyAlignment="1">
      <alignment horizontal="right" vertical="center"/>
    </xf>
    <xf numFmtId="3" fontId="67" fillId="0" borderId="110" xfId="16" applyNumberFormat="1" applyFont="1" applyBorder="1" applyAlignment="1">
      <alignment horizontal="right" vertical="center"/>
    </xf>
    <xf numFmtId="3" fontId="67" fillId="0" borderId="110" xfId="16" applyNumberFormat="1" applyFont="1" applyBorder="1"/>
    <xf numFmtId="170" fontId="67" fillId="0" borderId="110" xfId="16" applyNumberFormat="1" applyFont="1" applyBorder="1"/>
    <xf numFmtId="3" fontId="67" fillId="0" borderId="0" xfId="16" applyNumberFormat="1" applyFont="1" applyAlignment="1">
      <alignment horizontal="right" vertical="center"/>
    </xf>
    <xf numFmtId="167" fontId="67" fillId="0" borderId="0" xfId="16" applyFont="1" applyAlignment="1">
      <alignment horizontal="right" vertical="center"/>
    </xf>
    <xf numFmtId="3" fontId="67" fillId="0" borderId="0" xfId="16" applyNumberFormat="1" applyFont="1"/>
    <xf numFmtId="0" fontId="67" fillId="0" borderId="0" xfId="16" applyNumberFormat="1" applyFont="1"/>
    <xf numFmtId="0" fontId="67" fillId="0" borderId="0" xfId="0" applyFont="1" applyAlignment="1">
      <alignment horizontal="left" vertical="center" indent="1"/>
    </xf>
    <xf numFmtId="167" fontId="67" fillId="0" borderId="0" xfId="16" applyFont="1"/>
    <xf numFmtId="0" fontId="233" fillId="0" borderId="7" xfId="0" applyFont="1" applyBorder="1" applyAlignment="1">
      <alignment vertical="center" wrapText="1"/>
    </xf>
    <xf numFmtId="0" fontId="67" fillId="0" borderId="0" xfId="16" applyNumberFormat="1" applyFont="1" applyAlignment="1">
      <alignment horizontal="right" vertical="center"/>
    </xf>
    <xf numFmtId="170" fontId="233" fillId="0" borderId="8" xfId="16" applyNumberFormat="1" applyFont="1" applyFill="1" applyBorder="1"/>
    <xf numFmtId="3" fontId="233" fillId="0" borderId="8" xfId="16" applyNumberFormat="1" applyFont="1" applyFill="1" applyBorder="1"/>
    <xf numFmtId="0" fontId="67" fillId="0" borderId="114" xfId="0" applyFont="1" applyBorder="1"/>
    <xf numFmtId="0" fontId="83" fillId="0" borderId="0" xfId="17" applyFont="1" applyAlignment="1">
      <alignment vertical="center"/>
    </xf>
    <xf numFmtId="0" fontId="187" fillId="0" borderId="1" xfId="1" applyFont="1" applyBorder="1" applyAlignment="1">
      <alignment horizontal="left" wrapText="1"/>
    </xf>
    <xf numFmtId="172" fontId="85" fillId="0" borderId="156" xfId="62" applyNumberFormat="1" applyFont="1" applyBorder="1" applyAlignment="1">
      <alignment horizontal="center" vertical="center" wrapText="1"/>
    </xf>
    <xf numFmtId="0" fontId="82" fillId="0" borderId="0" xfId="17" applyFont="1" applyAlignment="1">
      <alignment vertical="center"/>
    </xf>
    <xf numFmtId="0" fontId="83" fillId="0" borderId="0" xfId="62" applyFont="1" applyAlignment="1">
      <alignment horizontal="left" vertical="center" wrapText="1" indent="1"/>
    </xf>
    <xf numFmtId="168" fontId="83" fillId="0" borderId="0" xfId="81" applyNumberFormat="1" applyFont="1" applyFill="1" applyBorder="1" applyAlignment="1" applyProtection="1">
      <alignment horizontal="left" vertical="center" wrapText="1" indent="1"/>
      <protection locked="0"/>
    </xf>
    <xf numFmtId="0" fontId="83" fillId="0" borderId="7" xfId="62" applyFont="1" applyBorder="1" applyAlignment="1">
      <alignment horizontal="left" vertical="center" wrapText="1" indent="1"/>
    </xf>
    <xf numFmtId="168" fontId="83" fillId="0" borderId="7" xfId="81" applyNumberFormat="1" applyFont="1" applyFill="1" applyBorder="1" applyAlignment="1" applyProtection="1">
      <alignment horizontal="left" vertical="center" wrapText="1" indent="1"/>
      <protection locked="0"/>
    </xf>
    <xf numFmtId="0" fontId="85" fillId="0" borderId="0" xfId="17" applyFont="1" applyAlignment="1">
      <alignment vertical="center"/>
    </xf>
    <xf numFmtId="168" fontId="85" fillId="0" borderId="113" xfId="81" applyNumberFormat="1" applyFont="1" applyFill="1" applyBorder="1" applyAlignment="1" applyProtection="1">
      <alignment vertical="center" wrapText="1"/>
    </xf>
    <xf numFmtId="169" fontId="85" fillId="0" borderId="113" xfId="6" applyNumberFormat="1" applyFont="1" applyFill="1" applyBorder="1" applyAlignment="1" applyProtection="1">
      <alignment horizontal="right" vertical="center" wrapText="1"/>
      <protection locked="0"/>
    </xf>
    <xf numFmtId="1" fontId="234" fillId="0" borderId="0" xfId="17" applyNumberFormat="1" applyFont="1" applyAlignment="1">
      <alignment horizontal="left" vertical="center" shrinkToFit="1"/>
    </xf>
    <xf numFmtId="0" fontId="175" fillId="0" borderId="0" xfId="82" applyFont="1" applyAlignment="1">
      <alignment vertical="top"/>
    </xf>
    <xf numFmtId="1" fontId="82" fillId="0" borderId="0" xfId="17" applyNumberFormat="1" applyFont="1" applyAlignment="1">
      <alignment horizontal="left" vertical="center" shrinkToFit="1"/>
    </xf>
    <xf numFmtId="0" fontId="178" fillId="0" borderId="0" xfId="17" applyFont="1" applyAlignment="1">
      <alignment horizontal="left" vertical="center" wrapText="1"/>
    </xf>
    <xf numFmtId="168" fontId="82" fillId="0" borderId="0" xfId="70" applyNumberFormat="1" applyFont="1" applyFill="1" applyBorder="1" applyAlignment="1">
      <alignment vertical="center"/>
    </xf>
    <xf numFmtId="14" fontId="85" fillId="0" borderId="119" xfId="17" applyNumberFormat="1" applyFont="1" applyBorder="1" applyAlignment="1">
      <alignment horizontal="centerContinuous" vertical="center" wrapText="1"/>
    </xf>
    <xf numFmtId="0" fontId="85" fillId="0" borderId="119" xfId="17" applyFont="1" applyBorder="1" applyAlignment="1">
      <alignment horizontal="centerContinuous" vertical="center" wrapText="1"/>
    </xf>
    <xf numFmtId="0" fontId="85" fillId="0" borderId="3" xfId="17" applyFont="1" applyBorder="1" applyAlignment="1">
      <alignment horizontal="centerContinuous" vertical="center"/>
    </xf>
    <xf numFmtId="0" fontId="234" fillId="0" borderId="3" xfId="17" applyFont="1" applyBorder="1" applyAlignment="1">
      <alignment horizontal="centerContinuous" vertical="center"/>
    </xf>
    <xf numFmtId="0" fontId="83" fillId="0" borderId="0" xfId="17" applyFont="1" applyAlignment="1">
      <alignment vertical="center" wrapText="1"/>
    </xf>
    <xf numFmtId="17" fontId="85" fillId="0" borderId="1" xfId="17" quotePrefix="1" applyNumberFormat="1" applyFont="1" applyBorder="1" applyAlignment="1">
      <alignment horizontal="right" wrapText="1"/>
    </xf>
    <xf numFmtId="17" fontId="234" fillId="0" borderId="1" xfId="17" applyNumberFormat="1" applyFont="1" applyBorder="1" applyAlignment="1">
      <alignment horizontal="center" vertical="center" wrapText="1"/>
    </xf>
    <xf numFmtId="0" fontId="86" fillId="0" borderId="2" xfId="73" applyFont="1" applyBorder="1" applyAlignment="1">
      <alignment vertical="center"/>
    </xf>
    <xf numFmtId="0" fontId="86" fillId="0" borderId="2" xfId="73" applyFont="1" applyBorder="1" applyAlignment="1">
      <alignment horizontal="left" vertical="center" wrapText="1"/>
    </xf>
    <xf numFmtId="0" fontId="86" fillId="0" borderId="2" xfId="17" applyFont="1" applyBorder="1" applyAlignment="1">
      <alignment horizontal="left" vertical="center" wrapText="1"/>
    </xf>
    <xf numFmtId="0" fontId="85" fillId="3" borderId="0" xfId="73" applyFont="1" applyFill="1" applyAlignment="1">
      <alignment vertical="center" wrapText="1"/>
    </xf>
    <xf numFmtId="168" fontId="234" fillId="3" borderId="0" xfId="50593" applyNumberFormat="1" applyFont="1" applyFill="1" applyBorder="1" applyAlignment="1">
      <alignment vertical="center"/>
    </xf>
    <xf numFmtId="168" fontId="234" fillId="3" borderId="0" xfId="70" applyNumberFormat="1" applyFont="1" applyFill="1" applyBorder="1" applyAlignment="1">
      <alignment vertical="center"/>
    </xf>
    <xf numFmtId="168" fontId="234" fillId="3" borderId="0" xfId="3" applyNumberFormat="1" applyFont="1" applyFill="1" applyBorder="1" applyAlignment="1">
      <alignment vertical="center"/>
    </xf>
    <xf numFmtId="0" fontId="178" fillId="0" borderId="0" xfId="73" applyFont="1" applyAlignment="1">
      <alignment horizontal="left" vertical="center" wrapText="1" indent="2"/>
    </xf>
    <xf numFmtId="168" fontId="82" fillId="0" borderId="0" xfId="50593" applyNumberFormat="1" applyFont="1" applyFill="1" applyBorder="1" applyAlignment="1">
      <alignment vertical="center"/>
    </xf>
    <xf numFmtId="168" fontId="82" fillId="0" borderId="0" xfId="3" applyNumberFormat="1" applyFont="1" applyFill="1" applyBorder="1" applyAlignment="1">
      <alignment vertical="center"/>
    </xf>
    <xf numFmtId="0" fontId="82" fillId="0" borderId="0" xfId="73" applyFont="1" applyAlignment="1">
      <alignment horizontal="left" vertical="center" wrapText="1" indent="2"/>
    </xf>
    <xf numFmtId="168" fontId="82" fillId="4" borderId="0" xfId="50593" applyNumberFormat="1" applyFont="1" applyFill="1" applyBorder="1" applyAlignment="1">
      <alignment vertical="center"/>
    </xf>
    <xf numFmtId="168" fontId="234" fillId="0" borderId="0" xfId="50593" applyNumberFormat="1" applyFont="1" applyFill="1" applyBorder="1" applyAlignment="1">
      <alignment vertical="center"/>
    </xf>
    <xf numFmtId="168" fontId="82" fillId="4" borderId="0" xfId="70" applyNumberFormat="1" applyFont="1" applyFill="1" applyBorder="1" applyAlignment="1">
      <alignment vertical="center"/>
    </xf>
    <xf numFmtId="168" fontId="82" fillId="4" borderId="0" xfId="3" applyNumberFormat="1" applyFont="1" applyFill="1" applyBorder="1" applyAlignment="1">
      <alignment vertical="center"/>
    </xf>
    <xf numFmtId="168" fontId="234" fillId="0" borderId="0" xfId="3" applyNumberFormat="1" applyFont="1" applyFill="1" applyBorder="1" applyAlignment="1">
      <alignment vertical="center"/>
    </xf>
    <xf numFmtId="0" fontId="178" fillId="0" borderId="0" xfId="73" applyFont="1" applyAlignment="1">
      <alignment horizontal="left" vertical="center" wrapText="1" indent="4"/>
    </xf>
    <xf numFmtId="0" fontId="85" fillId="3" borderId="0" xfId="73" applyFont="1" applyFill="1" applyAlignment="1">
      <alignment vertical="center"/>
    </xf>
    <xf numFmtId="168" fontId="82" fillId="3" borderId="0" xfId="3" applyNumberFormat="1" applyFont="1" applyFill="1" applyBorder="1" applyAlignment="1">
      <alignment vertical="center"/>
    </xf>
    <xf numFmtId="0" fontId="85" fillId="3" borderId="8" xfId="73" applyFont="1" applyFill="1" applyBorder="1" applyAlignment="1">
      <alignment vertical="center"/>
    </xf>
    <xf numFmtId="0" fontId="82" fillId="3" borderId="8" xfId="73" applyFont="1" applyFill="1" applyBorder="1" applyAlignment="1">
      <alignment vertical="center"/>
    </xf>
    <xf numFmtId="169" fontId="85" fillId="3" borderId="8" xfId="6" applyNumberFormat="1" applyFont="1" applyFill="1" applyBorder="1" applyAlignment="1" applyProtection="1">
      <alignment horizontal="right" vertical="center" wrapText="1"/>
      <protection locked="0"/>
    </xf>
    <xf numFmtId="168" fontId="82" fillId="4" borderId="8" xfId="3" applyNumberFormat="1" applyFont="1" applyFill="1" applyBorder="1" applyAlignment="1">
      <alignment vertical="center"/>
    </xf>
    <xf numFmtId="0" fontId="82" fillId="0" borderId="0" xfId="73" applyFont="1" applyAlignment="1">
      <alignment vertical="center"/>
    </xf>
    <xf numFmtId="169" fontId="264" fillId="0" borderId="0" xfId="6" applyNumberFormat="1" applyFont="1" applyFill="1" applyBorder="1" applyAlignment="1" applyProtection="1">
      <alignment horizontal="right" vertical="center" wrapText="1"/>
      <protection locked="0"/>
    </xf>
    <xf numFmtId="0" fontId="265" fillId="0" borderId="0" xfId="73" applyFont="1" applyAlignment="1">
      <alignment vertical="center"/>
    </xf>
    <xf numFmtId="0" fontId="265" fillId="0" borderId="0" xfId="17" applyFont="1" applyAlignment="1">
      <alignment vertical="center"/>
    </xf>
    <xf numFmtId="0" fontId="83" fillId="0" borderId="0" xfId="17" applyFont="1" applyAlignment="1">
      <alignment horizontal="left" vertical="center" wrapText="1"/>
    </xf>
    <xf numFmtId="0" fontId="85" fillId="0" borderId="1" xfId="17" applyFont="1" applyBorder="1" applyAlignment="1">
      <alignment horizontal="right" wrapText="1"/>
    </xf>
    <xf numFmtId="17" fontId="234" fillId="0" borderId="1" xfId="73" applyNumberFormat="1" applyFont="1" applyBorder="1" applyAlignment="1">
      <alignment horizontal="center" vertical="center" wrapText="1"/>
    </xf>
    <xf numFmtId="1" fontId="234" fillId="0" borderId="0" xfId="17" applyNumberFormat="1" applyFont="1" applyAlignment="1">
      <alignment horizontal="left" vertical="top" shrinkToFit="1"/>
    </xf>
    <xf numFmtId="0" fontId="85" fillId="3" borderId="0" xfId="17" applyFont="1" applyFill="1" applyAlignment="1">
      <alignment vertical="top"/>
    </xf>
    <xf numFmtId="168" fontId="82" fillId="3" borderId="0" xfId="3" applyNumberFormat="1" applyFont="1" applyFill="1" applyBorder="1" applyAlignment="1"/>
    <xf numFmtId="168" fontId="234" fillId="3" borderId="0" xfId="70" applyNumberFormat="1" applyFont="1" applyFill="1" applyBorder="1" applyAlignment="1"/>
    <xf numFmtId="168" fontId="234" fillId="3" borderId="0" xfId="3" applyNumberFormat="1" applyFont="1" applyFill="1" applyBorder="1" applyAlignment="1"/>
    <xf numFmtId="168" fontId="83" fillId="0" borderId="0" xfId="3" applyNumberFormat="1" applyFont="1" applyFill="1" applyBorder="1" applyAlignment="1">
      <alignment vertical="top"/>
    </xf>
    <xf numFmtId="168" fontId="82" fillId="0" borderId="0" xfId="3" applyNumberFormat="1" applyFont="1" applyFill="1" applyBorder="1" applyAlignment="1">
      <alignment vertical="top"/>
    </xf>
    <xf numFmtId="0" fontId="85" fillId="3" borderId="0" xfId="17" applyFont="1" applyFill="1" applyAlignment="1">
      <alignment vertical="center"/>
    </xf>
    <xf numFmtId="2" fontId="234" fillId="3" borderId="0" xfId="3" applyNumberFormat="1" applyFont="1" applyFill="1" applyBorder="1" applyAlignment="1"/>
    <xf numFmtId="168" fontId="85" fillId="3" borderId="0" xfId="70" applyNumberFormat="1" applyFont="1" applyFill="1" applyBorder="1" applyAlignment="1"/>
    <xf numFmtId="168" fontId="85" fillId="3" borderId="0" xfId="3" applyNumberFormat="1" applyFont="1" applyFill="1" applyBorder="1" applyAlignment="1"/>
    <xf numFmtId="0" fontId="85" fillId="3" borderId="8" xfId="17" applyFont="1" applyFill="1" applyBorder="1" applyAlignment="1">
      <alignment vertical="top"/>
    </xf>
    <xf numFmtId="169" fontId="85" fillId="3" borderId="8" xfId="69" applyNumberFormat="1" applyFont="1" applyFill="1" applyBorder="1" applyAlignment="1">
      <alignment vertical="center"/>
    </xf>
    <xf numFmtId="169" fontId="85" fillId="3" borderId="8" xfId="2" applyNumberFormat="1" applyFont="1" applyFill="1" applyBorder="1" applyAlignment="1">
      <alignment vertical="center"/>
    </xf>
    <xf numFmtId="0" fontId="256" fillId="0" borderId="0" xfId="17" applyFont="1" applyAlignment="1">
      <alignment horizontal="left" vertical="top"/>
    </xf>
    <xf numFmtId="0" fontId="256" fillId="0" borderId="0" xfId="17" applyFont="1" applyAlignment="1">
      <alignment horizontal="left" vertical="center"/>
    </xf>
    <xf numFmtId="169" fontId="266" fillId="0" borderId="0" xfId="2" applyNumberFormat="1" applyFont="1" applyAlignment="1">
      <alignment vertical="center"/>
    </xf>
    <xf numFmtId="169" fontId="266" fillId="0" borderId="0" xfId="2" applyNumberFormat="1" applyFont="1" applyFill="1" applyBorder="1" applyAlignment="1">
      <alignment vertical="center"/>
    </xf>
    <xf numFmtId="0" fontId="267" fillId="0" borderId="0" xfId="17" applyFont="1" applyAlignment="1">
      <alignment vertical="top"/>
    </xf>
    <xf numFmtId="0" fontId="83" fillId="0" borderId="0" xfId="17" applyFont="1" applyAlignment="1">
      <alignment horizontal="center" vertical="center"/>
    </xf>
    <xf numFmtId="14" fontId="85" fillId="0" borderId="1" xfId="17" quotePrefix="1" applyNumberFormat="1" applyFont="1" applyBorder="1" applyAlignment="1">
      <alignment horizontal="center" vertical="center"/>
    </xf>
    <xf numFmtId="14" fontId="234" fillId="0" borderId="1" xfId="17" applyNumberFormat="1" applyFont="1" applyBorder="1" applyAlignment="1">
      <alignment horizontal="center" vertical="center"/>
    </xf>
    <xf numFmtId="170" fontId="82" fillId="0" borderId="0" xfId="50525" applyNumberFormat="1" applyFont="1" applyFill="1" applyBorder="1" applyAlignment="1">
      <alignment horizontal="left" vertical="center" wrapText="1"/>
    </xf>
    <xf numFmtId="170" fontId="82" fillId="0" borderId="0" xfId="70" applyNumberFormat="1" applyFont="1" applyFill="1" applyBorder="1" applyAlignment="1">
      <alignment horizontal="left" vertical="center" wrapText="1"/>
    </xf>
    <xf numFmtId="170" fontId="234" fillId="3" borderId="0" xfId="50525" applyNumberFormat="1" applyFont="1" applyFill="1" applyBorder="1" applyAlignment="1">
      <alignment vertical="center"/>
    </xf>
    <xf numFmtId="170" fontId="234" fillId="3" borderId="0" xfId="70" applyNumberFormat="1" applyFont="1" applyFill="1" applyBorder="1" applyAlignment="1">
      <alignment vertical="center"/>
    </xf>
    <xf numFmtId="170" fontId="86" fillId="0" borderId="2" xfId="73" applyNumberFormat="1" applyFont="1" applyBorder="1" applyAlignment="1">
      <alignment horizontal="left" vertical="center" wrapText="1"/>
    </xf>
    <xf numFmtId="170" fontId="82" fillId="0" borderId="0" xfId="50525" applyNumberFormat="1" applyFont="1" applyFill="1" applyBorder="1" applyAlignment="1">
      <alignment vertical="center"/>
    </xf>
    <xf numFmtId="170" fontId="82" fillId="0" borderId="0" xfId="70" applyNumberFormat="1" applyFont="1" applyFill="1" applyBorder="1" applyAlignment="1">
      <alignment vertical="center"/>
    </xf>
    <xf numFmtId="169" fontId="234" fillId="3" borderId="0" xfId="15" applyNumberFormat="1" applyFont="1" applyFill="1" applyBorder="1" applyAlignment="1">
      <alignment vertical="center"/>
    </xf>
    <xf numFmtId="0" fontId="81" fillId="21" borderId="0" xfId="0" applyFont="1" applyFill="1" applyAlignment="1">
      <alignment horizontal="centerContinuous" vertical="center" wrapText="1"/>
    </xf>
    <xf numFmtId="0" fontId="82" fillId="0" borderId="0" xfId="1" applyFont="1" applyAlignment="1">
      <alignment vertical="center"/>
    </xf>
    <xf numFmtId="14" fontId="234" fillId="0" borderId="1" xfId="73" applyNumberFormat="1" applyFont="1" applyBorder="1" applyAlignment="1">
      <alignment horizontal="right" wrapText="1"/>
    </xf>
    <xf numFmtId="14" fontId="234" fillId="0" borderId="1" xfId="17" applyNumberFormat="1" applyFont="1" applyBorder="1" applyAlignment="1">
      <alignment horizontal="right" wrapText="1"/>
    </xf>
    <xf numFmtId="0" fontId="82" fillId="0" borderId="0" xfId="17" applyFont="1" applyAlignment="1">
      <alignment vertical="center" wrapText="1"/>
    </xf>
    <xf numFmtId="170" fontId="82" fillId="0" borderId="0" xfId="87" applyNumberFormat="1" applyFont="1" applyFill="1" applyBorder="1" applyAlignment="1">
      <alignment vertical="center"/>
    </xf>
    <xf numFmtId="170" fontId="82" fillId="0" borderId="0" xfId="3" applyNumberFormat="1" applyFont="1" applyFill="1" applyBorder="1" applyAlignment="1">
      <alignment vertical="center"/>
    </xf>
    <xf numFmtId="0" fontId="83" fillId="0" borderId="0" xfId="1" applyFont="1" applyAlignment="1">
      <alignment horizontal="left" vertical="center"/>
    </xf>
    <xf numFmtId="0" fontId="85" fillId="0" borderId="8" xfId="17" applyFont="1" applyBorder="1" applyAlignment="1">
      <alignment vertical="center" wrapText="1"/>
    </xf>
    <xf numFmtId="168" fontId="234" fillId="0" borderId="8" xfId="87" applyNumberFormat="1" applyFont="1" applyFill="1" applyBorder="1" applyAlignment="1">
      <alignment vertical="center"/>
    </xf>
    <xf numFmtId="168" fontId="234" fillId="0" borderId="8" xfId="70" applyNumberFormat="1" applyFont="1" applyFill="1" applyBorder="1" applyAlignment="1">
      <alignment vertical="center"/>
    </xf>
    <xf numFmtId="168" fontId="234" fillId="0" borderId="8" xfId="3" applyNumberFormat="1" applyFont="1" applyFill="1" applyBorder="1" applyAlignment="1">
      <alignment vertical="center"/>
    </xf>
    <xf numFmtId="0" fontId="268" fillId="0" borderId="0" xfId="0" applyFont="1"/>
    <xf numFmtId="0" fontId="268" fillId="0" borderId="0" xfId="0" applyFont="1" applyAlignment="1">
      <alignment wrapText="1"/>
    </xf>
    <xf numFmtId="0" fontId="269" fillId="8" borderId="0" xfId="52" applyFont="1" applyFill="1" applyAlignment="1">
      <alignment horizontal="left"/>
    </xf>
    <xf numFmtId="168" fontId="104" fillId="0" borderId="0" xfId="16" applyNumberFormat="1" applyFont="1" applyFill="1" applyBorder="1" applyAlignment="1">
      <alignment horizontal="left" vertical="center" indent="1"/>
    </xf>
    <xf numFmtId="0" fontId="270" fillId="0" borderId="0" xfId="0" applyFont="1"/>
    <xf numFmtId="0" fontId="84" fillId="0" borderId="0" xfId="17" applyFont="1" applyAlignment="1">
      <alignment horizontal="left" vertical="center" wrapText="1"/>
    </xf>
    <xf numFmtId="0" fontId="118" fillId="8" borderId="0" xfId="0" applyFont="1" applyFill="1" applyAlignment="1">
      <alignment horizontal="right"/>
    </xf>
    <xf numFmtId="0" fontId="110" fillId="8" borderId="0" xfId="0" applyFont="1" applyFill="1" applyAlignment="1">
      <alignment horizontal="right"/>
    </xf>
    <xf numFmtId="0" fontId="120" fillId="0" borderId="0" xfId="0" applyFont="1" applyAlignment="1">
      <alignment horizontal="right" vertical="center"/>
    </xf>
    <xf numFmtId="0" fontId="233" fillId="0" borderId="115" xfId="0" applyFont="1" applyBorder="1" applyAlignment="1">
      <alignment horizontal="left" vertical="center" wrapText="1"/>
    </xf>
    <xf numFmtId="0" fontId="233" fillId="0" borderId="115" xfId="0" applyFont="1" applyBorder="1" applyAlignment="1">
      <alignment horizontal="right" vertical="center" wrapText="1"/>
    </xf>
    <xf numFmtId="0" fontId="83" fillId="0" borderId="189" xfId="0" applyFont="1" applyBorder="1" applyAlignment="1">
      <alignment horizontal="left" vertical="center" wrapText="1"/>
    </xf>
    <xf numFmtId="3" fontId="83" fillId="0" borderId="190" xfId="16" applyNumberFormat="1" applyFont="1" applyFill="1" applyBorder="1" applyAlignment="1">
      <alignment horizontal="right" vertical="center" wrapText="1"/>
    </xf>
    <xf numFmtId="0" fontId="83" fillId="0" borderId="191" xfId="0" applyFont="1" applyBorder="1" applyAlignment="1">
      <alignment horizontal="left" vertical="center" wrapText="1"/>
    </xf>
    <xf numFmtId="3" fontId="83" fillId="0" borderId="192" xfId="16" applyNumberFormat="1" applyFont="1" applyFill="1" applyBorder="1" applyAlignment="1">
      <alignment horizontal="right" vertical="center" wrapText="1"/>
    </xf>
    <xf numFmtId="0" fontId="271" fillId="0" borderId="193" xfId="0" applyFont="1" applyBorder="1" applyAlignment="1">
      <alignment vertical="center" wrapText="1"/>
    </xf>
    <xf numFmtId="0" fontId="83" fillId="0" borderId="194" xfId="0" applyFont="1" applyBorder="1" applyAlignment="1">
      <alignment horizontal="left" vertical="center" wrapText="1"/>
    </xf>
    <xf numFmtId="3" fontId="83" fillId="0" borderId="195" xfId="16" applyNumberFormat="1" applyFont="1" applyFill="1" applyBorder="1" applyAlignment="1">
      <alignment horizontal="right" vertical="center" wrapText="1"/>
    </xf>
    <xf numFmtId="0" fontId="83" fillId="0" borderId="197" xfId="0" applyFont="1" applyBorder="1" applyAlignment="1">
      <alignment horizontal="left" vertical="center" wrapText="1"/>
    </xf>
    <xf numFmtId="3" fontId="83" fillId="0" borderId="198" xfId="16" applyNumberFormat="1" applyFont="1" applyFill="1" applyBorder="1" applyAlignment="1">
      <alignment horizontal="right" vertical="center" wrapText="1"/>
    </xf>
    <xf numFmtId="0" fontId="83" fillId="0" borderId="148" xfId="0" applyFont="1" applyBorder="1" applyAlignment="1">
      <alignment horizontal="left" vertical="center" wrapText="1"/>
    </xf>
    <xf numFmtId="3" fontId="83" fillId="0" borderId="149" xfId="16" applyNumberFormat="1" applyFont="1" applyFill="1" applyBorder="1" applyAlignment="1">
      <alignment horizontal="right" vertical="center" wrapText="1"/>
    </xf>
    <xf numFmtId="0" fontId="83" fillId="0" borderId="242" xfId="0" applyFont="1" applyBorder="1" applyAlignment="1">
      <alignment horizontal="left" vertical="center" wrapText="1"/>
    </xf>
    <xf numFmtId="3" fontId="83" fillId="0" borderId="243" xfId="16" applyNumberFormat="1" applyFont="1" applyFill="1" applyBorder="1" applyAlignment="1">
      <alignment horizontal="right" vertical="center" wrapText="1"/>
    </xf>
    <xf numFmtId="167" fontId="268" fillId="0" borderId="0" xfId="16" applyFont="1" applyAlignment="1">
      <alignment wrapText="1"/>
    </xf>
    <xf numFmtId="0" fontId="233" fillId="0" borderId="116" xfId="0" applyFont="1" applyBorder="1" applyAlignment="1">
      <alignment horizontal="center" vertical="center"/>
    </xf>
    <xf numFmtId="168" fontId="67" fillId="0" borderId="0" xfId="97" applyNumberFormat="1" applyFont="1" applyAlignment="1">
      <alignment vertical="center"/>
    </xf>
    <xf numFmtId="168" fontId="67" fillId="20" borderId="0" xfId="97" applyNumberFormat="1" applyFont="1" applyFill="1" applyBorder="1" applyAlignment="1">
      <alignment vertical="center"/>
    </xf>
    <xf numFmtId="167" fontId="67" fillId="0" borderId="118" xfId="97" applyFont="1" applyBorder="1" applyAlignment="1">
      <alignment vertical="center"/>
    </xf>
    <xf numFmtId="167" fontId="67" fillId="0" borderId="0" xfId="97" applyFont="1" applyAlignment="1">
      <alignment vertical="center"/>
    </xf>
    <xf numFmtId="167" fontId="67" fillId="0" borderId="0" xfId="16" applyFont="1" applyAlignment="1">
      <alignment vertical="center"/>
    </xf>
    <xf numFmtId="168" fontId="67" fillId="20" borderId="0" xfId="16" applyNumberFormat="1" applyFont="1" applyFill="1" applyBorder="1" applyAlignment="1">
      <alignment vertical="center"/>
    </xf>
    <xf numFmtId="167" fontId="67" fillId="0" borderId="118" xfId="16" applyFont="1" applyBorder="1" applyAlignment="1">
      <alignment vertical="center"/>
    </xf>
    <xf numFmtId="167" fontId="67" fillId="0" borderId="6" xfId="97" applyFont="1" applyBorder="1" applyAlignment="1">
      <alignment vertical="center"/>
    </xf>
    <xf numFmtId="167" fontId="67" fillId="0" borderId="6" xfId="16" applyFont="1" applyBorder="1" applyAlignment="1">
      <alignment vertical="center"/>
    </xf>
    <xf numFmtId="0" fontId="67" fillId="20" borderId="21" xfId="0" applyFont="1" applyFill="1" applyBorder="1" applyAlignment="1">
      <alignment vertical="center"/>
    </xf>
    <xf numFmtId="168" fontId="67" fillId="0" borderId="21" xfId="0" applyNumberFormat="1" applyFont="1" applyBorder="1" applyAlignment="1">
      <alignment vertical="center"/>
    </xf>
    <xf numFmtId="167" fontId="67" fillId="20" borderId="21" xfId="0" applyNumberFormat="1" applyFont="1" applyFill="1" applyBorder="1" applyAlignment="1">
      <alignment vertical="center"/>
    </xf>
    <xf numFmtId="168" fontId="233" fillId="0" borderId="8" xfId="0" applyNumberFormat="1" applyFont="1" applyBorder="1" applyAlignment="1">
      <alignment vertical="center"/>
    </xf>
    <xf numFmtId="167" fontId="233" fillId="0" borderId="8" xfId="0" applyNumberFormat="1" applyFont="1" applyBorder="1" applyAlignment="1">
      <alignment vertical="center"/>
    </xf>
    <xf numFmtId="0" fontId="242" fillId="0" borderId="114" xfId="0" applyFont="1" applyBorder="1" applyAlignment="1">
      <alignment vertical="center"/>
    </xf>
    <xf numFmtId="0" fontId="242" fillId="0" borderId="0" xfId="0" applyFont="1" applyAlignment="1">
      <alignment vertical="center"/>
    </xf>
    <xf numFmtId="0" fontId="67" fillId="0" borderId="0" xfId="0" applyFont="1" applyAlignment="1">
      <alignment horizontal="center"/>
    </xf>
    <xf numFmtId="0" fontId="65" fillId="5" borderId="0" xfId="0" applyFont="1" applyFill="1" applyAlignment="1">
      <alignment horizontal="left" vertical="center" indent="2"/>
    </xf>
    <xf numFmtId="0" fontId="81" fillId="0" borderId="0" xfId="0" applyFont="1" applyAlignment="1">
      <alignment horizontal="left" vertical="center" indent="1"/>
    </xf>
    <xf numFmtId="0" fontId="81" fillId="0" borderId="0" xfId="0" applyFont="1" applyAlignment="1">
      <alignment horizontal="left" vertical="center"/>
    </xf>
    <xf numFmtId="0" fontId="233" fillId="0" borderId="115" xfId="0" applyFont="1" applyBorder="1" applyAlignment="1">
      <alignment horizontal="center" vertical="center" wrapText="1"/>
    </xf>
    <xf numFmtId="14" fontId="233" fillId="0" borderId="115" xfId="0" applyNumberFormat="1" applyFont="1" applyBorder="1" applyAlignment="1">
      <alignment horizontal="right" vertical="center" wrapText="1"/>
    </xf>
    <xf numFmtId="0" fontId="233" fillId="0" borderId="0" xfId="0" applyFont="1" applyAlignment="1">
      <alignment wrapText="1"/>
    </xf>
    <xf numFmtId="0" fontId="86" fillId="0" borderId="112" xfId="0" applyFont="1" applyBorder="1"/>
    <xf numFmtId="0" fontId="67" fillId="0" borderId="112" xfId="0" applyFont="1" applyBorder="1"/>
    <xf numFmtId="0" fontId="233" fillId="0" borderId="0" xfId="0" applyFont="1" applyAlignment="1">
      <alignment horizontal="left" indent="1"/>
    </xf>
    <xf numFmtId="0" fontId="67" fillId="0" borderId="0" xfId="0" applyFont="1" applyAlignment="1">
      <alignment horizontal="left" indent="3"/>
    </xf>
    <xf numFmtId="0" fontId="67" fillId="0" borderId="0" xfId="0" applyFont="1" applyAlignment="1">
      <alignment horizontal="left" indent="5"/>
    </xf>
    <xf numFmtId="0" fontId="67" fillId="0" borderId="7" xfId="0" applyFont="1" applyBorder="1" applyAlignment="1">
      <alignment horizontal="left" indent="3"/>
    </xf>
    <xf numFmtId="168" fontId="67" fillId="0" borderId="7" xfId="16" applyNumberFormat="1" applyFont="1" applyBorder="1"/>
    <xf numFmtId="0" fontId="233" fillId="19" borderId="113" xfId="0" applyFont="1" applyFill="1" applyBorder="1"/>
    <xf numFmtId="168" fontId="233" fillId="19" borderId="113" xfId="16" applyNumberFormat="1" applyFont="1" applyFill="1" applyBorder="1"/>
    <xf numFmtId="168" fontId="67" fillId="0" borderId="2" xfId="16" applyNumberFormat="1" applyFont="1" applyBorder="1"/>
    <xf numFmtId="0" fontId="233" fillId="0" borderId="7" xfId="0" applyFont="1" applyBorder="1"/>
    <xf numFmtId="170" fontId="67" fillId="0" borderId="7" xfId="16" applyNumberFormat="1" applyFont="1" applyBorder="1"/>
    <xf numFmtId="0" fontId="85" fillId="19" borderId="113" xfId="0" applyFont="1" applyFill="1" applyBorder="1"/>
    <xf numFmtId="168" fontId="85" fillId="19" borderId="113" xfId="16" applyNumberFormat="1" applyFont="1" applyFill="1" applyBorder="1"/>
    <xf numFmtId="0" fontId="85" fillId="0" borderId="0" xfId="0" applyFont="1" applyAlignment="1">
      <alignment horizontal="left" indent="1"/>
    </xf>
    <xf numFmtId="165" fontId="85" fillId="0" borderId="0" xfId="50588" applyNumberFormat="1" applyFont="1" applyFill="1" applyBorder="1" applyAlignment="1">
      <alignment horizontal="center" vertical="center"/>
    </xf>
    <xf numFmtId="0" fontId="233" fillId="0" borderId="0" xfId="0" applyFont="1" applyAlignment="1">
      <alignment horizontal="left" indent="2"/>
    </xf>
    <xf numFmtId="165" fontId="83" fillId="0" borderId="0" xfId="50588" applyNumberFormat="1" applyFont="1" applyFill="1" applyBorder="1" applyAlignment="1">
      <alignment horizontal="center" vertical="center"/>
    </xf>
    <xf numFmtId="0" fontId="67" fillId="0" borderId="0" xfId="0" applyFont="1" applyAlignment="1">
      <alignment horizontal="left" indent="4"/>
    </xf>
    <xf numFmtId="165" fontId="85" fillId="0" borderId="0" xfId="50588" applyNumberFormat="1" applyFont="1" applyFill="1" applyBorder="1" applyAlignment="1" applyProtection="1">
      <alignment horizontal="center" vertical="center"/>
      <protection locked="0"/>
    </xf>
    <xf numFmtId="0" fontId="233" fillId="2" borderId="8" xfId="0" applyFont="1" applyFill="1" applyBorder="1"/>
    <xf numFmtId="168" fontId="85" fillId="2" borderId="8" xfId="50586" applyNumberFormat="1" applyFont="1" applyFill="1" applyBorder="1"/>
    <xf numFmtId="168" fontId="83" fillId="0" borderId="2" xfId="50586" applyNumberFormat="1" applyFont="1" applyBorder="1"/>
    <xf numFmtId="0" fontId="85" fillId="0" borderId="0" xfId="0" applyFont="1" applyAlignment="1">
      <alignment horizontal="left" indent="2"/>
    </xf>
    <xf numFmtId="170" fontId="83" fillId="0" borderId="0" xfId="40651" applyNumberFormat="1" applyFont="1" applyFill="1" applyBorder="1" applyAlignment="1">
      <alignment horizontal="center" vertical="center"/>
    </xf>
    <xf numFmtId="165" fontId="85" fillId="0" borderId="2" xfId="50588" applyNumberFormat="1" applyFont="1" applyFill="1" applyBorder="1" applyAlignment="1">
      <alignment horizontal="center" vertical="center"/>
    </xf>
    <xf numFmtId="170" fontId="83" fillId="0" borderId="0" xfId="50584" applyNumberFormat="1" applyFont="1" applyFill="1" applyBorder="1" applyAlignment="1">
      <alignment horizontal="left" vertical="center" wrapText="1"/>
    </xf>
    <xf numFmtId="0" fontId="85" fillId="2" borderId="8" xfId="0" applyFont="1" applyFill="1" applyBorder="1"/>
    <xf numFmtId="0" fontId="67" fillId="0" borderId="114" xfId="0" applyFont="1" applyBorder="1" applyAlignment="1">
      <alignment vertical="center"/>
    </xf>
    <xf numFmtId="14" fontId="85" fillId="0" borderId="108" xfId="0" applyNumberFormat="1" applyFont="1" applyBorder="1" applyAlignment="1">
      <alignment horizontal="right" vertical="top" wrapText="1"/>
    </xf>
    <xf numFmtId="0" fontId="85" fillId="0" borderId="0" xfId="0" applyFont="1" applyAlignment="1">
      <alignment vertical="top" wrapText="1"/>
    </xf>
    <xf numFmtId="0" fontId="83" fillId="0" borderId="0" xfId="0" applyFont="1" applyAlignment="1">
      <alignment horizontal="center" vertical="top" wrapText="1"/>
    </xf>
    <xf numFmtId="0" fontId="84" fillId="0" borderId="1" xfId="17" applyFont="1" applyBorder="1" applyAlignment="1">
      <alignment horizontal="right" vertical="center" wrapText="1"/>
    </xf>
    <xf numFmtId="0" fontId="272" fillId="0" borderId="109" xfId="0" applyFont="1" applyBorder="1" applyAlignment="1">
      <alignment vertical="top" wrapText="1"/>
    </xf>
    <xf numFmtId="1" fontId="83" fillId="0" borderId="0" xfId="0" applyNumberFormat="1" applyFont="1" applyAlignment="1">
      <alignment horizontal="center" vertical="top" shrinkToFit="1"/>
    </xf>
    <xf numFmtId="0" fontId="83" fillId="0" borderId="0" xfId="0" applyFont="1" applyAlignment="1">
      <alignment horizontal="justify" vertical="top" wrapText="1"/>
    </xf>
    <xf numFmtId="168" fontId="83" fillId="0" borderId="110" xfId="50584" applyNumberFormat="1" applyFont="1" applyFill="1" applyBorder="1" applyAlignment="1">
      <alignment horizontal="left" vertical="center" wrapText="1"/>
    </xf>
    <xf numFmtId="168" fontId="83" fillId="0" borderId="110" xfId="3" applyNumberFormat="1" applyFont="1" applyFill="1" applyBorder="1" applyAlignment="1">
      <alignment horizontal="left" vertical="center" wrapText="1"/>
    </xf>
    <xf numFmtId="168" fontId="83" fillId="0" borderId="0" xfId="50584" applyNumberFormat="1" applyFont="1" applyFill="1" applyBorder="1" applyAlignment="1">
      <alignment horizontal="left" wrapText="1"/>
    </xf>
    <xf numFmtId="168" fontId="83" fillId="0" borderId="0" xfId="3" applyNumberFormat="1" applyFont="1" applyFill="1" applyBorder="1" applyAlignment="1">
      <alignment horizontal="left" wrapText="1"/>
    </xf>
    <xf numFmtId="170" fontId="83" fillId="0" borderId="0" xfId="3" applyNumberFormat="1" applyFont="1" applyFill="1" applyBorder="1" applyAlignment="1">
      <alignment horizontal="left" vertical="center" wrapText="1"/>
    </xf>
    <xf numFmtId="168" fontId="83" fillId="0" borderId="0" xfId="50584" applyNumberFormat="1" applyFont="1" applyFill="1" applyBorder="1" applyAlignment="1">
      <alignment horizontal="left" vertical="center" wrapText="1"/>
    </xf>
    <xf numFmtId="168" fontId="83" fillId="0" borderId="0" xfId="3" applyNumberFormat="1" applyFont="1" applyFill="1" applyBorder="1" applyAlignment="1">
      <alignment horizontal="left" vertical="center" wrapText="1"/>
    </xf>
    <xf numFmtId="1" fontId="85" fillId="3" borderId="0" xfId="0" applyNumberFormat="1" applyFont="1" applyFill="1" applyAlignment="1">
      <alignment horizontal="center" vertical="top" shrinkToFit="1"/>
    </xf>
    <xf numFmtId="0" fontId="85" fillId="3" borderId="0" xfId="0" applyFont="1" applyFill="1" applyAlignment="1">
      <alignment horizontal="justify" vertical="top" wrapText="1"/>
    </xf>
    <xf numFmtId="168" fontId="85" fillId="3" borderId="0" xfId="50584" applyNumberFormat="1" applyFont="1" applyFill="1" applyBorder="1" applyAlignment="1">
      <alignment horizontal="left" wrapText="1"/>
    </xf>
    <xf numFmtId="168" fontId="85" fillId="3" borderId="0" xfId="3" applyNumberFormat="1" applyFont="1" applyFill="1" applyBorder="1" applyAlignment="1">
      <alignment horizontal="left" wrapText="1"/>
    </xf>
    <xf numFmtId="0" fontId="272" fillId="0" borderId="111" xfId="0" applyFont="1" applyBorder="1" applyAlignment="1">
      <alignment vertical="top" wrapText="1"/>
    </xf>
    <xf numFmtId="1" fontId="83" fillId="0" borderId="0" xfId="0" applyNumberFormat="1" applyFont="1" applyAlignment="1">
      <alignment horizontal="center" vertical="center" shrinkToFit="1"/>
    </xf>
    <xf numFmtId="0" fontId="83" fillId="0" borderId="0" xfId="0" applyFont="1" applyAlignment="1">
      <alignment horizontal="justify" vertical="center"/>
    </xf>
    <xf numFmtId="168" fontId="83" fillId="0" borderId="0" xfId="50584" applyNumberFormat="1" applyFont="1" applyFill="1" applyBorder="1" applyAlignment="1">
      <alignment horizontal="left" vertical="top" wrapText="1"/>
    </xf>
    <xf numFmtId="168" fontId="83" fillId="0" borderId="0" xfId="3" applyNumberFormat="1" applyFont="1" applyFill="1" applyBorder="1" applyAlignment="1">
      <alignment horizontal="left" vertical="top" wrapText="1"/>
    </xf>
    <xf numFmtId="0" fontId="83" fillId="0" borderId="0" xfId="0" applyFont="1" applyAlignment="1">
      <alignment horizontal="left" vertical="top" wrapText="1" indent="3"/>
    </xf>
    <xf numFmtId="168" fontId="83" fillId="0" borderId="0" xfId="3" applyNumberFormat="1" applyFont="1" applyFill="1" applyBorder="1" applyAlignment="1">
      <alignment horizontal="left" vertical="top"/>
    </xf>
    <xf numFmtId="168" fontId="85" fillId="3" borderId="0" xfId="50584" applyNumberFormat="1" applyFont="1" applyFill="1" applyBorder="1" applyAlignment="1">
      <alignment horizontal="left" vertical="top" wrapText="1"/>
    </xf>
    <xf numFmtId="168" fontId="85" fillId="3" borderId="0" xfId="3" applyNumberFormat="1" applyFont="1" applyFill="1" applyBorder="1" applyAlignment="1">
      <alignment horizontal="left" vertical="top" wrapText="1"/>
    </xf>
    <xf numFmtId="170" fontId="85" fillId="3" borderId="0" xfId="16" applyNumberFormat="1" applyFont="1" applyFill="1" applyBorder="1" applyAlignment="1">
      <alignment horizontal="justify" vertical="top" wrapText="1"/>
    </xf>
    <xf numFmtId="0" fontId="83" fillId="0" borderId="0" xfId="0" applyFont="1" applyAlignment="1">
      <alignment horizontal="justify" wrapText="1"/>
    </xf>
    <xf numFmtId="170" fontId="83" fillId="0" borderId="110" xfId="50584" applyNumberFormat="1" applyFont="1" applyFill="1" applyBorder="1" applyAlignment="1">
      <alignment horizontal="left" vertical="center" wrapText="1"/>
    </xf>
    <xf numFmtId="170" fontId="83" fillId="0" borderId="110" xfId="3" applyNumberFormat="1" applyFont="1" applyFill="1" applyBorder="1" applyAlignment="1">
      <alignment horizontal="left" vertical="center" wrapText="1"/>
    </xf>
    <xf numFmtId="0" fontId="83" fillId="0" borderId="0" xfId="0" applyFont="1" applyAlignment="1">
      <alignment horizontal="left" wrapText="1" indent="3"/>
    </xf>
    <xf numFmtId="0" fontId="178" fillId="0" borderId="0" xfId="0" applyFont="1" applyAlignment="1">
      <alignment horizontal="left" wrapText="1" indent="3"/>
    </xf>
    <xf numFmtId="0" fontId="272" fillId="0" borderId="0" xfId="0" applyFont="1" applyAlignment="1">
      <alignment vertical="top" wrapText="1"/>
    </xf>
    <xf numFmtId="0" fontId="83" fillId="0" borderId="0" xfId="0" applyFont="1" applyAlignment="1">
      <alignment horizontal="justify" vertical="center" wrapText="1"/>
    </xf>
    <xf numFmtId="168" fontId="83" fillId="0" borderId="110" xfId="50587" applyNumberFormat="1" applyFont="1" applyFill="1" applyBorder="1" applyAlignment="1">
      <alignment horizontal="left" vertical="center" wrapText="1"/>
    </xf>
    <xf numFmtId="168" fontId="83" fillId="0" borderId="0" xfId="50587" applyNumberFormat="1" applyFont="1" applyFill="1" applyBorder="1" applyAlignment="1">
      <alignment horizontal="left" vertical="center" wrapText="1"/>
    </xf>
    <xf numFmtId="0" fontId="83" fillId="0" borderId="0" xfId="0" applyFont="1" applyAlignment="1">
      <alignment horizontal="center" vertical="center" wrapText="1"/>
    </xf>
    <xf numFmtId="0" fontId="83" fillId="0" borderId="0" xfId="0" applyFont="1" applyAlignment="1">
      <alignment horizontal="left" vertical="center" wrapText="1" indent="3"/>
    </xf>
    <xf numFmtId="1" fontId="85" fillId="3" borderId="0" xfId="0" applyNumberFormat="1" applyFont="1" applyFill="1" applyAlignment="1">
      <alignment horizontal="center" vertical="center" shrinkToFit="1"/>
    </xf>
    <xf numFmtId="0" fontId="85" fillId="3" borderId="0" xfId="0" applyFont="1" applyFill="1" applyAlignment="1">
      <alignment horizontal="justify" vertical="center" wrapText="1"/>
    </xf>
    <xf numFmtId="168" fontId="85" fillId="3" borderId="0" xfId="50587" applyNumberFormat="1" applyFont="1" applyFill="1" applyBorder="1" applyAlignment="1">
      <alignment horizontal="left" vertical="center" wrapText="1"/>
    </xf>
    <xf numFmtId="168" fontId="85" fillId="3" borderId="0" xfId="3" applyNumberFormat="1" applyFont="1" applyFill="1" applyBorder="1" applyAlignment="1">
      <alignment horizontal="left" vertical="center" wrapText="1"/>
    </xf>
    <xf numFmtId="168" fontId="82" fillId="0" borderId="0" xfId="50587" applyNumberFormat="1" applyFont="1" applyFill="1" applyBorder="1" applyAlignment="1">
      <alignment horizontal="left" vertical="top" wrapText="1"/>
    </xf>
    <xf numFmtId="0" fontId="178" fillId="0" borderId="0" xfId="0" applyFont="1" applyAlignment="1">
      <alignment horizontal="left" vertical="center" wrapText="1" indent="3"/>
    </xf>
    <xf numFmtId="168" fontId="82" fillId="0" borderId="0" xfId="50587" applyNumberFormat="1" applyFont="1" applyFill="1" applyBorder="1" applyAlignment="1">
      <alignment horizontal="left" vertical="center" wrapText="1"/>
    </xf>
    <xf numFmtId="169" fontId="85" fillId="3" borderId="110" xfId="15" applyNumberFormat="1" applyFont="1" applyFill="1" applyBorder="1" applyAlignment="1">
      <alignment horizontal="right" vertical="center" wrapText="1"/>
    </xf>
    <xf numFmtId="169" fontId="234" fillId="3" borderId="0" xfId="15" applyNumberFormat="1" applyFont="1" applyFill="1" applyBorder="1" applyAlignment="1">
      <alignment horizontal="right" vertical="center" wrapText="1"/>
    </xf>
    <xf numFmtId="169" fontId="85" fillId="3" borderId="0" xfId="15" applyNumberFormat="1" applyFont="1" applyFill="1" applyBorder="1" applyAlignment="1">
      <alignment horizontal="right" vertical="center" wrapText="1"/>
    </xf>
    <xf numFmtId="174" fontId="234" fillId="3" borderId="0" xfId="15" applyNumberFormat="1" applyFont="1" applyFill="1" applyBorder="1" applyAlignment="1">
      <alignment horizontal="right" vertical="center" wrapText="1"/>
    </xf>
    <xf numFmtId="10" fontId="234" fillId="3" borderId="0" xfId="15" applyNumberFormat="1" applyFont="1" applyFill="1" applyBorder="1" applyAlignment="1">
      <alignment horizontal="right" vertical="center" wrapText="1"/>
    </xf>
    <xf numFmtId="10" fontId="83" fillId="3" borderId="0" xfId="15" applyNumberFormat="1" applyFont="1" applyFill="1" applyBorder="1" applyAlignment="1">
      <alignment horizontal="right" vertical="center" wrapText="1"/>
    </xf>
    <xf numFmtId="174" fontId="82" fillId="0" borderId="0" xfId="15" applyNumberFormat="1" applyFont="1" applyFill="1" applyBorder="1" applyAlignment="1">
      <alignment horizontal="right" vertical="center" wrapText="1"/>
    </xf>
    <xf numFmtId="10" fontId="82" fillId="0" borderId="0" xfId="15" applyNumberFormat="1" applyFont="1" applyFill="1" applyBorder="1" applyAlignment="1">
      <alignment horizontal="right" vertical="center" wrapText="1"/>
    </xf>
    <xf numFmtId="10" fontId="83" fillId="0" borderId="0" xfId="15" applyNumberFormat="1" applyFont="1" applyFill="1" applyBorder="1" applyAlignment="1">
      <alignment horizontal="right" vertical="center" wrapText="1"/>
    </xf>
    <xf numFmtId="169" fontId="83" fillId="0" borderId="0" xfId="15" applyNumberFormat="1" applyFont="1" applyFill="1" applyBorder="1" applyAlignment="1">
      <alignment horizontal="right" vertical="center" wrapText="1"/>
    </xf>
    <xf numFmtId="1" fontId="83" fillId="0" borderId="110" xfId="0" applyNumberFormat="1" applyFont="1" applyBorder="1" applyAlignment="1">
      <alignment horizontal="center" vertical="center" shrinkToFit="1"/>
    </xf>
    <xf numFmtId="0" fontId="83" fillId="0" borderId="110" xfId="0" applyFont="1" applyBorder="1" applyAlignment="1">
      <alignment horizontal="justify" vertical="center" wrapText="1"/>
    </xf>
    <xf numFmtId="168" fontId="83" fillId="0" borderId="110" xfId="3" applyNumberFormat="1" applyFont="1" applyFill="1" applyBorder="1" applyAlignment="1">
      <alignment horizontal="right" vertical="center" wrapText="1"/>
    </xf>
    <xf numFmtId="168" fontId="82" fillId="0" borderId="0" xfId="50587" applyNumberFormat="1" applyFont="1" applyFill="1" applyBorder="1" applyAlignment="1">
      <alignment horizontal="right" vertical="center" wrapText="1"/>
    </xf>
    <xf numFmtId="168" fontId="83" fillId="0" borderId="0" xfId="3" applyNumberFormat="1" applyFont="1" applyFill="1" applyBorder="1" applyAlignment="1">
      <alignment horizontal="right" vertical="center" wrapText="1"/>
    </xf>
    <xf numFmtId="168" fontId="83" fillId="0" borderId="0" xfId="50587" applyNumberFormat="1" applyFont="1" applyFill="1" applyBorder="1" applyAlignment="1">
      <alignment horizontal="left" vertical="top" wrapText="1"/>
    </xf>
    <xf numFmtId="167" fontId="67" fillId="0" borderId="0" xfId="16" applyFont="1" applyFill="1" applyAlignment="1">
      <alignment horizontal="center"/>
    </xf>
    <xf numFmtId="168" fontId="249" fillId="0" borderId="0" xfId="16" applyNumberFormat="1" applyFont="1" applyFill="1" applyBorder="1" applyAlignment="1">
      <alignment horizontal="left" vertical="center" wrapText="1"/>
    </xf>
    <xf numFmtId="168" fontId="233" fillId="0" borderId="0" xfId="28" applyNumberFormat="1" applyFont="1" applyFill="1" applyProtection="1"/>
    <xf numFmtId="168" fontId="83" fillId="0" borderId="0" xfId="0" applyNumberFormat="1" applyFont="1"/>
    <xf numFmtId="0" fontId="214" fillId="21" borderId="0" xfId="0" applyFont="1" applyFill="1" applyAlignment="1">
      <alignment horizontal="center" vertical="distributed"/>
    </xf>
    <xf numFmtId="0" fontId="251" fillId="21" borderId="0" xfId="0" applyFont="1" applyFill="1" applyAlignment="1">
      <alignment horizontal="center" vertical="distributed"/>
    </xf>
    <xf numFmtId="167" fontId="251" fillId="21" borderId="0" xfId="16" applyFont="1" applyFill="1" applyBorder="1" applyAlignment="1">
      <alignment horizontal="center"/>
    </xf>
    <xf numFmtId="37" fontId="251" fillId="21" borderId="0" xfId="0" applyNumberFormat="1" applyFont="1" applyFill="1" applyAlignment="1">
      <alignment horizontal="center"/>
    </xf>
    <xf numFmtId="178" fontId="251" fillId="21" borderId="0" xfId="0" applyNumberFormat="1" applyFont="1" applyFill="1"/>
    <xf numFmtId="170" fontId="251" fillId="21" borderId="0" xfId="0" applyNumberFormat="1" applyFont="1" applyFill="1"/>
    <xf numFmtId="0" fontId="251" fillId="21" borderId="0" xfId="0" applyFont="1" applyFill="1"/>
    <xf numFmtId="0" fontId="273" fillId="3" borderId="0" xfId="0" applyFont="1" applyFill="1"/>
    <xf numFmtId="167" fontId="273" fillId="3" borderId="0" xfId="16" applyFont="1" applyFill="1" applyBorder="1" applyAlignment="1"/>
    <xf numFmtId="0" fontId="274" fillId="0" borderId="0" xfId="76" applyFont="1"/>
    <xf numFmtId="172" fontId="185" fillId="0" borderId="108" xfId="8" applyNumberFormat="1" applyFont="1" applyBorder="1" applyAlignment="1">
      <alignment horizontal="center" vertical="center" wrapText="1"/>
    </xf>
    <xf numFmtId="167" fontId="185" fillId="0" borderId="108" xfId="16" applyFont="1" applyFill="1" applyBorder="1" applyAlignment="1" applyProtection="1">
      <alignment horizontal="center" vertical="center" wrapText="1"/>
    </xf>
    <xf numFmtId="170" fontId="83" fillId="0" borderId="134" xfId="12" applyNumberFormat="1" applyFont="1" applyFill="1" applyBorder="1" applyAlignment="1" applyProtection="1">
      <alignment horizontal="center" vertical="center" wrapText="1"/>
      <protection locked="0"/>
    </xf>
    <xf numFmtId="170" fontId="83" fillId="0" borderId="134" xfId="12" applyNumberFormat="1" applyFont="1" applyFill="1" applyBorder="1" applyAlignment="1" applyProtection="1">
      <alignment horizontal="center" vertical="center"/>
      <protection locked="0"/>
    </xf>
    <xf numFmtId="168" fontId="83" fillId="0" borderId="134" xfId="16" applyNumberFormat="1" applyFont="1" applyFill="1" applyBorder="1" applyAlignment="1" applyProtection="1">
      <alignment horizontal="center" vertical="center"/>
      <protection locked="0"/>
    </xf>
    <xf numFmtId="14" fontId="83" fillId="0" borderId="134" xfId="12" applyNumberFormat="1" applyFont="1" applyFill="1" applyBorder="1" applyAlignment="1" applyProtection="1">
      <alignment horizontal="center" vertical="center"/>
      <protection locked="0"/>
    </xf>
    <xf numFmtId="174" fontId="83" fillId="0" borderId="134" xfId="78" applyNumberFormat="1" applyFont="1" applyFill="1" applyBorder="1" applyAlignment="1" applyProtection="1">
      <alignment horizontal="center" vertical="center" wrapText="1"/>
      <protection locked="0"/>
    </xf>
    <xf numFmtId="14" fontId="83" fillId="0" borderId="134" xfId="12" applyNumberFormat="1" applyFont="1" applyFill="1" applyBorder="1" applyAlignment="1" applyProtection="1">
      <alignment horizontal="center" vertical="center" wrapText="1"/>
      <protection locked="0"/>
    </xf>
    <xf numFmtId="170" fontId="85" fillId="0" borderId="0" xfId="12" applyNumberFormat="1" applyFont="1" applyFill="1" applyBorder="1" applyAlignment="1" applyProtection="1">
      <alignment horizontal="right" vertical="center"/>
    </xf>
    <xf numFmtId="168" fontId="85" fillId="0" borderId="0" xfId="16" applyNumberFormat="1" applyFont="1" applyFill="1" applyProtection="1"/>
    <xf numFmtId="170" fontId="186" fillId="0" borderId="0" xfId="12" applyNumberFormat="1" applyFont="1" applyFill="1" applyBorder="1" applyAlignment="1" applyProtection="1">
      <alignment horizontal="right" vertical="center"/>
    </xf>
    <xf numFmtId="167" fontId="85" fillId="0" borderId="0" xfId="16" applyFont="1" applyFill="1" applyProtection="1"/>
    <xf numFmtId="167" fontId="67" fillId="0" borderId="0" xfId="16" applyFont="1" applyAlignment="1">
      <alignment horizontal="center"/>
    </xf>
    <xf numFmtId="0" fontId="83" fillId="0" borderId="0" xfId="0" applyFont="1" applyAlignment="1">
      <alignment horizontal="center"/>
    </xf>
    <xf numFmtId="0" fontId="80" fillId="21" borderId="0" xfId="0" applyFont="1" applyFill="1" applyAlignment="1">
      <alignment vertical="center"/>
    </xf>
    <xf numFmtId="0" fontId="234" fillId="0" borderId="0" xfId="0" applyFont="1" applyAlignment="1">
      <alignment horizontal="left" vertical="top"/>
    </xf>
    <xf numFmtId="0" fontId="234" fillId="0" borderId="115" xfId="0" applyFont="1" applyBorder="1" applyAlignment="1">
      <alignment horizontal="left" vertical="center"/>
    </xf>
    <xf numFmtId="14" fontId="234" fillId="0" borderId="115" xfId="0" applyNumberFormat="1" applyFont="1" applyBorder="1" applyAlignment="1">
      <alignment horizontal="right" vertical="center"/>
    </xf>
    <xf numFmtId="0" fontId="86" fillId="0" borderId="119" xfId="0" applyFont="1" applyBorder="1" applyAlignment="1">
      <alignment vertical="center"/>
    </xf>
    <xf numFmtId="0" fontId="234" fillId="0" borderId="136" xfId="0" applyFont="1" applyBorder="1" applyAlignment="1">
      <alignment horizontal="center" vertical="center"/>
    </xf>
    <xf numFmtId="0" fontId="234" fillId="0" borderId="136" xfId="0" applyFont="1" applyBorder="1" applyAlignment="1">
      <alignment horizontal="center" vertical="center" wrapText="1"/>
    </xf>
    <xf numFmtId="0" fontId="82" fillId="0" borderId="0" xfId="0" applyFont="1" applyAlignment="1">
      <alignment horizontal="center" vertical="center"/>
    </xf>
    <xf numFmtId="0" fontId="82" fillId="0" borderId="151" xfId="0" applyFont="1" applyBorder="1" applyAlignment="1">
      <alignment vertical="center" wrapText="1"/>
    </xf>
    <xf numFmtId="170" fontId="234" fillId="0" borderId="0" xfId="16" applyNumberFormat="1" applyFont="1" applyAlignment="1">
      <alignment horizontal="right" vertical="center"/>
    </xf>
    <xf numFmtId="170" fontId="82" fillId="0" borderId="0" xfId="16" applyNumberFormat="1" applyFont="1" applyAlignment="1">
      <alignment horizontal="right" vertical="center"/>
    </xf>
    <xf numFmtId="170" fontId="234" fillId="0" borderId="0" xfId="80" applyNumberFormat="1" applyFont="1" applyAlignment="1">
      <alignment horizontal="right" vertical="center"/>
    </xf>
    <xf numFmtId="170" fontId="82" fillId="0" borderId="0" xfId="80" applyNumberFormat="1" applyFont="1" applyAlignment="1">
      <alignment horizontal="right" vertical="center"/>
    </xf>
    <xf numFmtId="0" fontId="82" fillId="0" borderId="0" xfId="0" applyFont="1" applyAlignment="1">
      <alignment horizontal="center" vertical="top"/>
    </xf>
    <xf numFmtId="170" fontId="173" fillId="0" borderId="0" xfId="16" applyNumberFormat="1" applyFont="1" applyAlignment="1">
      <alignment horizontal="right" vertical="center"/>
    </xf>
    <xf numFmtId="170" fontId="173" fillId="0" borderId="0" xfId="80" applyNumberFormat="1" applyFont="1" applyAlignment="1">
      <alignment horizontal="right" vertical="center"/>
    </xf>
    <xf numFmtId="0" fontId="82" fillId="0" borderId="0" xfId="0" applyFont="1" applyAlignment="1">
      <alignment vertical="top"/>
    </xf>
    <xf numFmtId="0" fontId="86" fillId="0" borderId="136" xfId="0" applyFont="1" applyBorder="1" applyAlignment="1">
      <alignment horizontal="center" vertical="center"/>
    </xf>
    <xf numFmtId="0" fontId="86" fillId="0" borderId="136" xfId="0" applyFont="1" applyBorder="1" applyAlignment="1">
      <alignment vertical="center"/>
    </xf>
    <xf numFmtId="170" fontId="234" fillId="0" borderId="136" xfId="80" applyNumberFormat="1" applyFont="1" applyBorder="1" applyAlignment="1">
      <alignment horizontal="right" vertical="center"/>
    </xf>
    <xf numFmtId="0" fontId="234" fillId="0" borderId="0" xfId="0" applyFont="1" applyAlignment="1">
      <alignment horizontal="center" vertical="center"/>
    </xf>
    <xf numFmtId="0" fontId="83" fillId="0" borderId="178" xfId="352" applyFont="1" applyBorder="1" applyAlignment="1">
      <alignment horizontal="center" vertical="top" wrapText="1"/>
    </xf>
    <xf numFmtId="0" fontId="83" fillId="0" borderId="178" xfId="352" applyFont="1" applyBorder="1" applyAlignment="1">
      <alignment horizontal="center" vertical="top"/>
    </xf>
    <xf numFmtId="0" fontId="252" fillId="0" borderId="115" xfId="0" applyFont="1" applyBorder="1" applyAlignment="1">
      <alignment horizontal="left" vertical="center"/>
    </xf>
    <xf numFmtId="0" fontId="86" fillId="0" borderId="137" xfId="0" applyFont="1" applyBorder="1" applyAlignment="1">
      <alignment vertical="center"/>
    </xf>
    <xf numFmtId="0" fontId="234" fillId="76" borderId="136" xfId="0" applyFont="1" applyFill="1" applyBorder="1" applyAlignment="1">
      <alignment horizontal="center" vertical="center" wrapText="1"/>
    </xf>
    <xf numFmtId="170" fontId="82" fillId="76" borderId="0" xfId="16" applyNumberFormat="1" applyFont="1" applyFill="1" applyAlignment="1">
      <alignment horizontal="right" vertical="top"/>
    </xf>
    <xf numFmtId="0" fontId="173" fillId="76" borderId="0" xfId="0" applyFont="1" applyFill="1" applyAlignment="1">
      <alignment horizontal="left" vertical="top"/>
    </xf>
    <xf numFmtId="0" fontId="173" fillId="0" borderId="0" xfId="0" applyFont="1" applyAlignment="1">
      <alignment horizontal="left" vertical="top"/>
    </xf>
    <xf numFmtId="170" fontId="82" fillId="0" borderId="0" xfId="16" applyNumberFormat="1" applyFont="1" applyFill="1" applyAlignment="1">
      <alignment horizontal="right" vertical="top"/>
    </xf>
    <xf numFmtId="170" fontId="85" fillId="0" borderId="136" xfId="16" applyNumberFormat="1" applyFont="1" applyBorder="1" applyAlignment="1">
      <alignment vertical="center"/>
    </xf>
    <xf numFmtId="0" fontId="234" fillId="0" borderId="0" xfId="0" applyFont="1" applyAlignment="1">
      <alignment horizontal="left" vertical="center"/>
    </xf>
    <xf numFmtId="0" fontId="84" fillId="0" borderId="135" xfId="0" applyFont="1" applyBorder="1" applyAlignment="1">
      <alignment horizontal="left" vertical="center"/>
    </xf>
    <xf numFmtId="0" fontId="234" fillId="0" borderId="135" xfId="0" applyFont="1" applyBorder="1" applyAlignment="1">
      <alignment horizontal="left" vertical="center"/>
    </xf>
    <xf numFmtId="14" fontId="234" fillId="0" borderId="135" xfId="0" applyNumberFormat="1" applyFont="1" applyBorder="1" applyAlignment="1">
      <alignment horizontal="right" vertical="center"/>
    </xf>
    <xf numFmtId="0" fontId="234" fillId="0" borderId="5" xfId="0" applyFont="1" applyBorder="1" applyAlignment="1">
      <alignment horizontal="left" vertical="center"/>
    </xf>
    <xf numFmtId="0" fontId="233" fillId="0" borderId="0" xfId="0" applyFont="1" applyAlignment="1">
      <alignment vertical="center" wrapText="1"/>
    </xf>
    <xf numFmtId="0" fontId="234" fillId="0" borderId="109" xfId="0" applyFont="1" applyBorder="1" applyAlignment="1">
      <alignment horizontal="center" vertical="center" wrapText="1"/>
    </xf>
    <xf numFmtId="0" fontId="86" fillId="0" borderId="112" xfId="0" applyFont="1" applyBorder="1" applyAlignment="1">
      <alignment vertical="center"/>
    </xf>
    <xf numFmtId="170" fontId="86" fillId="0" borderId="112" xfId="16" applyNumberFormat="1" applyFont="1" applyBorder="1" applyAlignment="1">
      <alignment vertical="center"/>
    </xf>
    <xf numFmtId="0" fontId="85" fillId="0" borderId="0" xfId="0" applyFont="1" applyAlignment="1">
      <alignment horizontal="left" vertical="center" indent="1"/>
    </xf>
    <xf numFmtId="170" fontId="85" fillId="0" borderId="0" xfId="16" applyNumberFormat="1" applyFont="1" applyBorder="1" applyAlignment="1">
      <alignment vertical="center"/>
    </xf>
    <xf numFmtId="0" fontId="233" fillId="0" borderId="0" xfId="0" applyFont="1" applyAlignment="1">
      <alignment horizontal="left" vertical="center" indent="2"/>
    </xf>
    <xf numFmtId="170" fontId="233" fillId="0" borderId="0" xfId="16" applyNumberFormat="1" applyFont="1" applyAlignment="1">
      <alignment vertical="center"/>
    </xf>
    <xf numFmtId="0" fontId="233" fillId="0" borderId="0" xfId="0" applyFont="1" applyAlignment="1">
      <alignment horizontal="left" vertical="center" wrapText="1" indent="2"/>
    </xf>
    <xf numFmtId="0" fontId="67" fillId="0" borderId="0" xfId="0" applyFont="1" applyAlignment="1">
      <alignment horizontal="left" vertical="center" indent="4"/>
    </xf>
    <xf numFmtId="0" fontId="233" fillId="0" borderId="0" xfId="0" applyFont="1" applyAlignment="1">
      <alignment horizontal="left" vertical="center" indent="1"/>
    </xf>
    <xf numFmtId="170" fontId="86" fillId="0" borderId="2" xfId="16" applyNumberFormat="1" applyFont="1" applyBorder="1" applyAlignment="1">
      <alignment vertical="center"/>
    </xf>
    <xf numFmtId="0" fontId="85" fillId="0" borderId="0" xfId="0" applyFont="1" applyAlignment="1">
      <alignment horizontal="left" vertical="center" indent="3"/>
    </xf>
    <xf numFmtId="170" fontId="83" fillId="0" borderId="0" xfId="16" applyNumberFormat="1" applyFont="1" applyBorder="1" applyAlignment="1">
      <alignment vertical="center"/>
    </xf>
    <xf numFmtId="0" fontId="233" fillId="0" borderId="0" xfId="0" applyFont="1" applyAlignment="1">
      <alignment horizontal="left" vertical="center" indent="3"/>
    </xf>
    <xf numFmtId="0" fontId="233" fillId="0" borderId="0" xfId="0" applyFont="1" applyAlignment="1">
      <alignment horizontal="left" vertical="center" wrapText="1" indent="3"/>
    </xf>
    <xf numFmtId="0" fontId="67" fillId="0" borderId="0" xfId="0" applyFont="1" applyAlignment="1">
      <alignment horizontal="left" vertical="center" indent="5"/>
    </xf>
    <xf numFmtId="0" fontId="85" fillId="2" borderId="8" xfId="0" applyFont="1" applyFill="1" applyBorder="1" applyAlignment="1">
      <alignment vertical="center"/>
    </xf>
    <xf numFmtId="170" fontId="85" fillId="2" borderId="8" xfId="16" applyNumberFormat="1" applyFont="1" applyFill="1" applyBorder="1" applyAlignment="1">
      <alignment vertical="center"/>
    </xf>
    <xf numFmtId="0" fontId="82" fillId="0" borderId="0" xfId="73" applyFont="1" applyAlignment="1">
      <alignment horizontal="left" vertical="top" wrapText="1"/>
    </xf>
    <xf numFmtId="0" fontId="82" fillId="0" borderId="0" xfId="73" applyFont="1" applyAlignment="1">
      <alignment vertical="top" wrapText="1"/>
    </xf>
    <xf numFmtId="0" fontId="83" fillId="0" borderId="0" xfId="73" applyFont="1" applyAlignment="1">
      <alignment horizontal="center" vertical="center" wrapText="1"/>
    </xf>
    <xf numFmtId="0" fontId="82" fillId="0" borderId="0" xfId="73" applyFont="1" applyAlignment="1">
      <alignment horizontal="centerContinuous" vertical="top" wrapText="1"/>
    </xf>
    <xf numFmtId="0" fontId="85" fillId="0" borderId="0" xfId="73" applyFont="1" applyAlignment="1">
      <alignment horizontal="centerContinuous" vertical="center" wrapText="1"/>
    </xf>
    <xf numFmtId="0" fontId="84" fillId="0" borderId="1" xfId="73" applyFont="1" applyBorder="1" applyAlignment="1">
      <alignment horizontal="left" vertical="center" wrapText="1"/>
    </xf>
    <xf numFmtId="14" fontId="85" fillId="0" borderId="1" xfId="73" quotePrefix="1" applyNumberFormat="1" applyFont="1" applyBorder="1" applyAlignment="1">
      <alignment horizontal="center" vertical="center"/>
    </xf>
    <xf numFmtId="14" fontId="85" fillId="0" borderId="1" xfId="73" applyNumberFormat="1" applyFont="1" applyBorder="1" applyAlignment="1">
      <alignment horizontal="center" vertical="center"/>
    </xf>
    <xf numFmtId="1" fontId="82" fillId="0" borderId="0" xfId="73" applyNumberFormat="1" applyFont="1" applyAlignment="1">
      <alignment horizontal="left" vertical="center" shrinkToFit="1"/>
    </xf>
    <xf numFmtId="0" fontId="85" fillId="0" borderId="5" xfId="73" applyFont="1" applyBorder="1" applyAlignment="1">
      <alignment vertical="center"/>
    </xf>
    <xf numFmtId="168" fontId="234" fillId="0" borderId="5" xfId="87" applyNumberFormat="1" applyFont="1" applyFill="1" applyBorder="1" applyAlignment="1">
      <alignment horizontal="left" vertical="center" wrapText="1"/>
    </xf>
    <xf numFmtId="168" fontId="234" fillId="0" borderId="0" xfId="87" applyNumberFormat="1" applyFont="1" applyFill="1" applyBorder="1" applyAlignment="1">
      <alignment horizontal="left" vertical="center" wrapText="1"/>
    </xf>
    <xf numFmtId="0" fontId="83" fillId="0" borderId="0" xfId="73" applyFont="1" applyAlignment="1">
      <alignment horizontal="left" vertical="center" indent="2"/>
    </xf>
    <xf numFmtId="0" fontId="83" fillId="0" borderId="0" xfId="73" applyFont="1" applyAlignment="1">
      <alignment horizontal="left" indent="4"/>
    </xf>
    <xf numFmtId="0" fontId="83" fillId="0" borderId="0" xfId="73" applyFont="1" applyAlignment="1">
      <alignment horizontal="left" vertical="center" wrapText="1" indent="2"/>
    </xf>
    <xf numFmtId="1" fontId="82" fillId="0" borderId="0" xfId="73" applyNumberFormat="1" applyFont="1" applyAlignment="1">
      <alignment horizontal="left" vertical="top" shrinkToFit="1"/>
    </xf>
    <xf numFmtId="0" fontId="85" fillId="0" borderId="0" xfId="73" applyFont="1" applyAlignment="1">
      <alignment vertical="center"/>
    </xf>
    <xf numFmtId="0" fontId="85" fillId="0" borderId="7" xfId="73" applyFont="1" applyBorder="1" applyAlignment="1">
      <alignment vertical="center"/>
    </xf>
    <xf numFmtId="168" fontId="234" fillId="0" borderId="7" xfId="87" applyNumberFormat="1" applyFont="1" applyFill="1" applyBorder="1" applyAlignment="1">
      <alignment horizontal="left" vertical="center" wrapText="1"/>
    </xf>
    <xf numFmtId="0" fontId="85" fillId="2" borderId="8" xfId="73" applyFont="1" applyFill="1" applyBorder="1" applyAlignment="1">
      <alignment vertical="center"/>
    </xf>
    <xf numFmtId="168" fontId="85" fillId="2" borderId="8" xfId="73" applyNumberFormat="1" applyFont="1" applyFill="1" applyBorder="1" applyAlignment="1">
      <alignment horizontal="left" vertical="center" wrapText="1"/>
    </xf>
    <xf numFmtId="168" fontId="85" fillId="2" borderId="250" xfId="73" applyNumberFormat="1" applyFont="1" applyFill="1" applyBorder="1" applyAlignment="1">
      <alignment horizontal="left" vertical="center" wrapText="1"/>
    </xf>
    <xf numFmtId="168" fontId="65" fillId="0" borderId="0" xfId="0" applyNumberFormat="1" applyFont="1"/>
    <xf numFmtId="0" fontId="82" fillId="0" borderId="0" xfId="17" applyFont="1" applyAlignment="1">
      <alignment horizontal="left" vertical="top" wrapText="1"/>
    </xf>
    <xf numFmtId="0" fontId="82" fillId="0" borderId="0" xfId="17" applyFont="1" applyAlignment="1">
      <alignment vertical="top" wrapText="1"/>
    </xf>
    <xf numFmtId="0" fontId="82" fillId="0" borderId="0" xfId="17" applyFont="1" applyAlignment="1">
      <alignment horizontal="centerContinuous" vertical="top" wrapText="1"/>
    </xf>
    <xf numFmtId="14" fontId="85" fillId="0" borderId="1" xfId="17" quotePrefix="1" applyNumberFormat="1" applyFont="1" applyBorder="1" applyAlignment="1">
      <alignment horizontal="right" vertical="center"/>
    </xf>
    <xf numFmtId="14" fontId="85" fillId="0" borderId="1" xfId="73" quotePrefix="1" applyNumberFormat="1" applyFont="1" applyBorder="1" applyAlignment="1">
      <alignment horizontal="right" vertical="center"/>
    </xf>
    <xf numFmtId="0" fontId="83" fillId="0" borderId="0" xfId="17" applyFont="1" applyAlignment="1">
      <alignment horizontal="left" vertical="center" indent="2"/>
    </xf>
    <xf numFmtId="0" fontId="82" fillId="0" borderId="0" xfId="0" applyFont="1" applyAlignment="1">
      <alignment horizontal="left" vertical="center" wrapText="1" indent="2"/>
    </xf>
    <xf numFmtId="0" fontId="83" fillId="0" borderId="0" xfId="17" applyFont="1" applyAlignment="1">
      <alignment horizontal="left" vertical="center"/>
    </xf>
    <xf numFmtId="0" fontId="83" fillId="0" borderId="0" xfId="17" applyFont="1" applyAlignment="1">
      <alignment horizontal="left" vertical="center" wrapText="1" indent="1"/>
    </xf>
    <xf numFmtId="0" fontId="82" fillId="0" borderId="0" xfId="0" applyFont="1" applyAlignment="1">
      <alignment horizontal="left" vertical="center" indent="2"/>
    </xf>
    <xf numFmtId="0" fontId="82" fillId="0" borderId="0" xfId="0" applyFont="1" applyAlignment="1">
      <alignment horizontal="left" vertical="center" wrapText="1"/>
    </xf>
    <xf numFmtId="168" fontId="82" fillId="0" borderId="0" xfId="87" applyNumberFormat="1" applyFont="1" applyFill="1" applyBorder="1" applyAlignment="1">
      <alignment horizontal="right" vertical="center" wrapText="1"/>
    </xf>
    <xf numFmtId="0" fontId="67" fillId="0" borderId="0" xfId="0" applyFont="1" applyAlignment="1">
      <alignment vertical="top"/>
    </xf>
    <xf numFmtId="0" fontId="233" fillId="0" borderId="0" xfId="0" quotePrefix="1" applyFont="1" applyAlignment="1">
      <alignment horizontal="right" vertical="top"/>
    </xf>
    <xf numFmtId="0" fontId="67" fillId="0" borderId="0" xfId="0" quotePrefix="1" applyFont="1" applyAlignment="1">
      <alignment vertical="top"/>
    </xf>
    <xf numFmtId="169" fontId="82" fillId="0" borderId="0" xfId="0" applyNumberFormat="1" applyFont="1" applyAlignment="1">
      <alignment horizontal="right" vertical="center"/>
    </xf>
    <xf numFmtId="0" fontId="67" fillId="0" borderId="0" xfId="0" quotePrefix="1" applyFont="1"/>
    <xf numFmtId="0" fontId="275" fillId="0" borderId="0" xfId="0" applyFont="1"/>
    <xf numFmtId="170" fontId="83" fillId="0" borderId="0" xfId="79" applyNumberFormat="1" applyFont="1" applyFill="1" applyBorder="1" applyAlignment="1" applyProtection="1">
      <alignment vertical="center" wrapText="1"/>
      <protection locked="0"/>
    </xf>
    <xf numFmtId="0" fontId="83" fillId="0" borderId="110" xfId="0" applyFont="1" applyBorder="1" applyAlignment="1">
      <alignment horizontal="justify" vertical="top" wrapText="1"/>
    </xf>
    <xf numFmtId="170" fontId="67" fillId="0" borderId="0" xfId="38140" applyNumberFormat="1" applyFont="1" applyBorder="1" applyAlignment="1">
      <alignment vertical="center" wrapText="1"/>
    </xf>
    <xf numFmtId="9" fontId="67" fillId="0" borderId="0" xfId="15" applyFont="1" applyAlignment="1">
      <alignment vertical="center" wrapText="1"/>
    </xf>
    <xf numFmtId="9" fontId="82" fillId="0" borderId="0" xfId="0" applyNumberFormat="1" applyFont="1" applyAlignment="1">
      <alignment horizontal="left" vertical="center" wrapText="1"/>
    </xf>
    <xf numFmtId="9" fontId="67" fillId="0" borderId="0" xfId="15" applyFont="1" applyFill="1" applyBorder="1" applyAlignment="1">
      <alignment vertical="center"/>
    </xf>
    <xf numFmtId="0" fontId="234" fillId="0" borderId="246" xfId="0" applyFont="1" applyBorder="1" applyAlignment="1">
      <alignment horizontal="center" vertical="center" wrapText="1"/>
    </xf>
    <xf numFmtId="0" fontId="234" fillId="0" borderId="247" xfId="0" applyFont="1" applyBorder="1" applyAlignment="1">
      <alignment horizontal="center" vertical="center" wrapText="1"/>
    </xf>
    <xf numFmtId="3" fontId="234" fillId="0" borderId="248" xfId="0" applyNumberFormat="1" applyFont="1" applyBorder="1" applyAlignment="1">
      <alignment horizontal="right" vertical="center"/>
    </xf>
    <xf numFmtId="9" fontId="234" fillId="0" borderId="248" xfId="15" applyFont="1" applyFill="1" applyBorder="1" applyAlignment="1">
      <alignment horizontal="right" vertical="center"/>
    </xf>
    <xf numFmtId="49" fontId="245" fillId="0" borderId="0" xfId="0" applyNumberFormat="1" applyFont="1" applyAlignment="1">
      <alignment horizontal="center" vertical="center"/>
    </xf>
    <xf numFmtId="0" fontId="252" fillId="0" borderId="0" xfId="0" applyFont="1" applyAlignment="1">
      <alignment horizontal="left" vertical="center"/>
    </xf>
    <xf numFmtId="0" fontId="86" fillId="0" borderId="0" xfId="0" applyFont="1" applyAlignment="1">
      <alignment horizontal="left" vertical="center"/>
    </xf>
    <xf numFmtId="0" fontId="234" fillId="0" borderId="246" xfId="0" applyFont="1" applyBorder="1" applyAlignment="1">
      <alignment horizontal="left" vertical="center" wrapText="1"/>
    </xf>
    <xf numFmtId="0" fontId="234" fillId="0" borderId="246" xfId="0" applyFont="1" applyBorder="1" applyAlignment="1">
      <alignment horizontal="center" vertical="center"/>
    </xf>
    <xf numFmtId="0" fontId="234" fillId="0" borderId="249" xfId="0" applyFont="1" applyBorder="1" applyAlignment="1">
      <alignment horizontal="center" vertical="center" wrapText="1"/>
    </xf>
    <xf numFmtId="0" fontId="82" fillId="0" borderId="0" xfId="0" applyFont="1" applyAlignment="1">
      <alignment vertical="center" wrapText="1"/>
    </xf>
    <xf numFmtId="0" fontId="83" fillId="0" borderId="0" xfId="0" applyFont="1" applyAlignment="1">
      <alignment vertical="center" wrapText="1"/>
    </xf>
    <xf numFmtId="0" fontId="83" fillId="0" borderId="0" xfId="0" applyFont="1" applyAlignment="1">
      <alignment wrapText="1"/>
    </xf>
    <xf numFmtId="0" fontId="82" fillId="0" borderId="0" xfId="0" applyFont="1" applyAlignment="1">
      <alignment horizontal="left" vertical="center" wrapText="1" indent="1"/>
    </xf>
    <xf numFmtId="9" fontId="85" fillId="0" borderId="246" xfId="0" applyNumberFormat="1" applyFont="1" applyBorder="1" applyAlignment="1">
      <alignment horizontal="center" vertical="center"/>
    </xf>
    <xf numFmtId="0" fontId="234" fillId="0" borderId="246" xfId="0" applyFont="1" applyBorder="1" applyAlignment="1">
      <alignment horizontal="left" vertical="center"/>
    </xf>
    <xf numFmtId="0" fontId="82" fillId="0" borderId="0" xfId="0" applyFont="1" applyAlignment="1">
      <alignment vertical="top" wrapText="1" indent="1"/>
    </xf>
    <xf numFmtId="0" fontId="82" fillId="0" borderId="0" xfId="0" applyFont="1" applyAlignment="1">
      <alignment horizontal="justify" vertical="center" wrapText="1" indent="2"/>
    </xf>
    <xf numFmtId="0" fontId="82" fillId="0" borderId="0" xfId="0" applyFont="1" applyAlignment="1">
      <alignment vertical="center" wrapText="1" indent="1"/>
    </xf>
    <xf numFmtId="0" fontId="82" fillId="0" borderId="0" xfId="0" applyFont="1" applyAlignment="1">
      <alignment vertical="center" indent="1"/>
    </xf>
    <xf numFmtId="0" fontId="82" fillId="0" borderId="0" xfId="0" applyFont="1" applyAlignment="1">
      <alignment horizontal="justify" vertical="center" wrapText="1"/>
    </xf>
    <xf numFmtId="0" fontId="84" fillId="0" borderId="0" xfId="0" applyFont="1" applyAlignment="1">
      <alignment horizontal="left" vertical="center"/>
    </xf>
    <xf numFmtId="0" fontId="234" fillId="0" borderId="248" xfId="0" applyFont="1" applyBorder="1" applyAlignment="1">
      <alignment vertical="center"/>
    </xf>
    <xf numFmtId="0" fontId="254" fillId="0" borderId="0" xfId="0" applyFont="1" applyAlignment="1">
      <alignment vertical="center"/>
    </xf>
    <xf numFmtId="169" fontId="82" fillId="0" borderId="0" xfId="69" applyNumberFormat="1" applyFont="1" applyAlignment="1">
      <alignment horizontal="right" vertical="center" wrapText="1"/>
    </xf>
    <xf numFmtId="168" fontId="234" fillId="0" borderId="0" xfId="87" applyNumberFormat="1" applyFont="1" applyAlignment="1">
      <alignment horizontal="left" vertical="center" wrapText="1"/>
    </xf>
    <xf numFmtId="168" fontId="82" fillId="0" borderId="0" xfId="87" applyNumberFormat="1" applyFont="1" applyAlignment="1">
      <alignment horizontal="right" vertical="center" wrapText="1"/>
    </xf>
    <xf numFmtId="168" fontId="83" fillId="0" borderId="110" xfId="50584" applyNumberFormat="1" applyFont="1" applyBorder="1" applyAlignment="1">
      <alignment horizontal="left" vertical="center" wrapText="1"/>
    </xf>
    <xf numFmtId="168" fontId="83" fillId="0" borderId="0" xfId="50584" applyNumberFormat="1" applyFont="1" applyAlignment="1">
      <alignment horizontal="left" wrapText="1"/>
    </xf>
    <xf numFmtId="170" fontId="83" fillId="0" borderId="0" xfId="50584" applyNumberFormat="1" applyFont="1" applyAlignment="1">
      <alignment horizontal="left" vertical="center" wrapText="1"/>
    </xf>
    <xf numFmtId="168" fontId="83" fillId="0" borderId="0" xfId="50584" applyNumberFormat="1" applyFont="1" applyAlignment="1">
      <alignment horizontal="left" vertical="center" wrapText="1"/>
    </xf>
    <xf numFmtId="168" fontId="85" fillId="3" borderId="0" xfId="50584" applyNumberFormat="1" applyFont="1" applyFill="1" applyAlignment="1">
      <alignment horizontal="left" wrapText="1"/>
    </xf>
    <xf numFmtId="168" fontId="83" fillId="0" borderId="0" xfId="50584" applyNumberFormat="1" applyFont="1" applyAlignment="1">
      <alignment horizontal="left" vertical="top" wrapText="1"/>
    </xf>
    <xf numFmtId="168" fontId="85" fillId="3" borderId="0" xfId="50584" applyNumberFormat="1" applyFont="1" applyFill="1" applyAlignment="1">
      <alignment horizontal="left" vertical="top" wrapText="1"/>
    </xf>
    <xf numFmtId="170" fontId="85" fillId="3" borderId="0" xfId="16" applyNumberFormat="1" applyFont="1" applyFill="1" applyAlignment="1">
      <alignment horizontal="justify" vertical="top" wrapText="1"/>
    </xf>
    <xf numFmtId="170" fontId="83" fillId="0" borderId="110" xfId="50584" applyNumberFormat="1" applyFont="1" applyBorder="1" applyAlignment="1">
      <alignment horizontal="left" vertical="center" wrapText="1"/>
    </xf>
    <xf numFmtId="168" fontId="83" fillId="0" borderId="110" xfId="50587" applyNumberFormat="1" applyFont="1" applyBorder="1" applyAlignment="1">
      <alignment horizontal="left" vertical="center" wrapText="1"/>
    </xf>
    <xf numFmtId="168" fontId="83" fillId="0" borderId="0" xfId="50587" applyNumberFormat="1" applyFont="1" applyAlignment="1">
      <alignment horizontal="left" vertical="center" wrapText="1"/>
    </xf>
    <xf numFmtId="168" fontId="85" fillId="3" borderId="0" xfId="50587" applyNumberFormat="1" applyFont="1" applyFill="1" applyAlignment="1">
      <alignment horizontal="left" vertical="center" wrapText="1"/>
    </xf>
    <xf numFmtId="168" fontId="82" fillId="0" borderId="0" xfId="50587" applyNumberFormat="1" applyFont="1" applyAlignment="1">
      <alignment horizontal="left" vertical="top" wrapText="1"/>
    </xf>
    <xf numFmtId="168" fontId="82" fillId="0" borderId="0" xfId="50587" applyNumberFormat="1" applyFont="1" applyAlignment="1">
      <alignment horizontal="left" vertical="center" wrapText="1"/>
    </xf>
    <xf numFmtId="169" fontId="234" fillId="3" borderId="0" xfId="15" applyNumberFormat="1" applyFont="1" applyFill="1" applyAlignment="1">
      <alignment horizontal="right" vertical="center" wrapText="1"/>
    </xf>
    <xf numFmtId="168" fontId="82" fillId="0" borderId="0" xfId="50587" applyNumberFormat="1" applyFont="1" applyAlignment="1">
      <alignment horizontal="right" vertical="center" wrapText="1"/>
    </xf>
    <xf numFmtId="168" fontId="83" fillId="0" borderId="0" xfId="50587" applyNumberFormat="1" applyFont="1" applyAlignment="1">
      <alignment horizontal="left" vertical="top" wrapText="1"/>
    </xf>
    <xf numFmtId="165" fontId="85" fillId="0" borderId="0" xfId="50588" applyNumberFormat="1" applyFont="1" applyAlignment="1">
      <alignment horizontal="center" vertical="center"/>
    </xf>
    <xf numFmtId="165" fontId="83" fillId="0" borderId="0" xfId="50588" applyNumberFormat="1" applyFont="1" applyAlignment="1">
      <alignment horizontal="center" vertical="center"/>
    </xf>
    <xf numFmtId="165" fontId="85" fillId="0" borderId="0" xfId="50588" applyNumberFormat="1" applyFont="1" applyAlignment="1" applyProtection="1">
      <alignment horizontal="center" vertical="center"/>
      <protection locked="0"/>
    </xf>
    <xf numFmtId="170" fontId="83" fillId="0" borderId="0" xfId="40651" applyNumberFormat="1" applyFont="1" applyAlignment="1">
      <alignment horizontal="center" vertical="center"/>
    </xf>
    <xf numFmtId="165" fontId="85" fillId="0" borderId="2" xfId="50588" applyNumberFormat="1" applyFont="1" applyBorder="1" applyAlignment="1">
      <alignment horizontal="center" vertical="center"/>
    </xf>
    <xf numFmtId="168" fontId="67" fillId="20" borderId="0" xfId="97" applyNumberFormat="1" applyFont="1" applyFill="1" applyAlignment="1">
      <alignment vertical="center"/>
    </xf>
    <xf numFmtId="10" fontId="67" fillId="77" borderId="0" xfId="15" applyNumberFormat="1" applyFont="1" applyFill="1" applyAlignment="1">
      <alignment vertical="center"/>
    </xf>
    <xf numFmtId="168" fontId="67" fillId="0" borderId="6" xfId="97" applyNumberFormat="1" applyFont="1" applyBorder="1" applyAlignment="1">
      <alignment vertical="center"/>
    </xf>
    <xf numFmtId="10" fontId="233" fillId="0" borderId="8" xfId="15" applyNumberFormat="1" applyFont="1" applyBorder="1" applyAlignment="1">
      <alignment vertical="center"/>
    </xf>
    <xf numFmtId="170" fontId="82" fillId="0" borderId="0" xfId="87" applyNumberFormat="1" applyFont="1" applyAlignment="1">
      <alignment vertical="center"/>
    </xf>
    <xf numFmtId="168" fontId="234" fillId="0" borderId="8" xfId="87" applyNumberFormat="1" applyFont="1" applyBorder="1" applyAlignment="1">
      <alignment vertical="center"/>
    </xf>
    <xf numFmtId="170" fontId="82" fillId="0" borderId="0" xfId="50525" applyNumberFormat="1" applyFont="1" applyAlignment="1">
      <alignment horizontal="left" vertical="center" wrapText="1"/>
    </xf>
    <xf numFmtId="170" fontId="234" fillId="3" borderId="0" xfId="50525" applyNumberFormat="1" applyFont="1" applyFill="1" applyAlignment="1">
      <alignment vertical="center"/>
    </xf>
    <xf numFmtId="170" fontId="82" fillId="0" borderId="0" xfId="50525" applyNumberFormat="1" applyFont="1" applyAlignment="1">
      <alignment vertical="center"/>
    </xf>
    <xf numFmtId="168" fontId="76" fillId="0" borderId="0" xfId="16" applyNumberFormat="1" applyFont="1" applyAlignment="1">
      <alignment horizontal="left" vertical="center" wrapText="1"/>
    </xf>
    <xf numFmtId="168" fontId="82" fillId="3" borderId="0" xfId="3" applyNumberFormat="1" applyFont="1" applyFill="1"/>
    <xf numFmtId="168" fontId="234" fillId="3" borderId="0" xfId="70" applyNumberFormat="1" applyFont="1" applyFill="1"/>
    <xf numFmtId="168" fontId="234" fillId="3" borderId="0" xfId="3" applyNumberFormat="1" applyFont="1" applyFill="1"/>
    <xf numFmtId="168" fontId="83" fillId="0" borderId="0" xfId="3" applyNumberFormat="1" applyFont="1" applyAlignment="1">
      <alignment vertical="top"/>
    </xf>
    <xf numFmtId="168" fontId="82" fillId="0" borderId="0" xfId="70" applyNumberFormat="1" applyFont="1" applyAlignment="1">
      <alignment vertical="center"/>
    </xf>
    <xf numFmtId="168" fontId="82" fillId="0" borderId="0" xfId="3" applyNumberFormat="1" applyFont="1" applyAlignment="1">
      <alignment vertical="top"/>
    </xf>
    <xf numFmtId="168" fontId="82" fillId="0" borderId="0" xfId="3" applyNumberFormat="1" applyFont="1" applyAlignment="1">
      <alignment vertical="center"/>
    </xf>
    <xf numFmtId="168" fontId="85" fillId="3" borderId="0" xfId="70" applyNumberFormat="1" applyFont="1" applyFill="1"/>
    <xf numFmtId="168" fontId="234" fillId="3" borderId="0" xfId="50593" applyNumberFormat="1" applyFont="1" applyFill="1" applyAlignment="1">
      <alignment vertical="center"/>
    </xf>
    <xf numFmtId="168" fontId="234" fillId="3" borderId="0" xfId="70" applyNumberFormat="1" applyFont="1" applyFill="1" applyAlignment="1">
      <alignment vertical="center"/>
    </xf>
    <xf numFmtId="168" fontId="82" fillId="0" borderId="0" xfId="50593" applyNumberFormat="1" applyFont="1" applyAlignment="1">
      <alignment vertical="center"/>
    </xf>
    <xf numFmtId="168" fontId="82" fillId="4" borderId="0" xfId="50593" applyNumberFormat="1" applyFont="1" applyFill="1" applyAlignment="1">
      <alignment vertical="center"/>
    </xf>
    <xf numFmtId="168" fontId="234" fillId="0" borderId="0" xfId="50593" applyNumberFormat="1" applyFont="1" applyAlignment="1">
      <alignment vertical="center"/>
    </xf>
    <xf numFmtId="168" fontId="82" fillId="4" borderId="0" xfId="70" applyNumberFormat="1" applyFont="1" applyFill="1" applyAlignment="1">
      <alignment vertical="center"/>
    </xf>
    <xf numFmtId="3" fontId="233" fillId="0" borderId="8" xfId="16" applyNumberFormat="1" applyFont="1" applyBorder="1"/>
    <xf numFmtId="170" fontId="85" fillId="0" borderId="176" xfId="16" applyNumberFormat="1" applyFont="1" applyBorder="1" applyAlignment="1">
      <alignment horizontal="center" vertical="center" wrapText="1"/>
    </xf>
    <xf numFmtId="170" fontId="85" fillId="0" borderId="0" xfId="16" applyNumberFormat="1" applyFont="1" applyAlignment="1">
      <alignment horizontal="right" vertical="center"/>
    </xf>
    <xf numFmtId="170" fontId="83" fillId="0" borderId="0" xfId="16" applyNumberFormat="1" applyFont="1" applyAlignment="1">
      <alignment horizontal="right"/>
    </xf>
    <xf numFmtId="170" fontId="67" fillId="0" borderId="0" xfId="16" applyNumberFormat="1" applyFont="1" applyAlignment="1">
      <alignment horizontal="right"/>
    </xf>
    <xf numFmtId="170" fontId="83" fillId="0" borderId="0" xfId="16" applyNumberFormat="1" applyFont="1" applyAlignment="1">
      <alignment horizontal="right" indent="1"/>
    </xf>
    <xf numFmtId="170" fontId="85" fillId="0" borderId="7" xfId="16" applyNumberFormat="1" applyFont="1" applyBorder="1" applyAlignment="1">
      <alignment horizontal="right" vertical="center"/>
    </xf>
    <xf numFmtId="170" fontId="85" fillId="0" borderId="133" xfId="16" applyNumberFormat="1" applyFont="1" applyBorder="1" applyAlignment="1">
      <alignment horizontal="right" vertical="center"/>
    </xf>
    <xf numFmtId="170" fontId="85" fillId="0" borderId="133" xfId="16" applyNumberFormat="1" applyFont="1" applyBorder="1" applyAlignment="1">
      <alignment horizontal="right"/>
    </xf>
    <xf numFmtId="3" fontId="83" fillId="0" borderId="11" xfId="16" applyNumberFormat="1" applyFont="1" applyBorder="1" applyAlignment="1">
      <alignment vertical="center"/>
    </xf>
    <xf numFmtId="3" fontId="85" fillId="0" borderId="11" xfId="16" applyNumberFormat="1" applyFont="1" applyBorder="1" applyAlignment="1">
      <alignment vertical="center"/>
    </xf>
    <xf numFmtId="170" fontId="83" fillId="0" borderId="0" xfId="16" applyNumberFormat="1" applyFont="1" applyAlignment="1">
      <alignment vertical="center"/>
    </xf>
    <xf numFmtId="170" fontId="85" fillId="0" borderId="142" xfId="50586" applyNumberFormat="1" applyFont="1" applyBorder="1" applyAlignment="1">
      <alignment horizontal="center" vertical="center" wrapText="1"/>
    </xf>
    <xf numFmtId="170" fontId="85" fillId="0" borderId="142" xfId="16" applyNumberFormat="1" applyFont="1" applyBorder="1" applyAlignment="1">
      <alignment horizontal="center" vertical="center" wrapText="1"/>
    </xf>
    <xf numFmtId="170" fontId="83" fillId="0" borderId="0" xfId="16" applyNumberFormat="1" applyFont="1" applyAlignment="1">
      <alignment horizontal="right" vertical="center"/>
    </xf>
    <xf numFmtId="169" fontId="83" fillId="0" borderId="0" xfId="15" applyNumberFormat="1" applyFont="1" applyAlignment="1">
      <alignment horizontal="right" vertical="center"/>
    </xf>
    <xf numFmtId="170" fontId="83" fillId="0" borderId="147" xfId="16" applyNumberFormat="1" applyFont="1" applyBorder="1" applyAlignment="1">
      <alignment horizontal="right" vertical="center"/>
    </xf>
    <xf numFmtId="169" fontId="83" fillId="0" borderId="147" xfId="15" applyNumberFormat="1" applyFont="1" applyBorder="1" applyAlignment="1">
      <alignment horizontal="right" vertical="center"/>
    </xf>
    <xf numFmtId="170" fontId="185" fillId="0" borderId="142" xfId="80" applyNumberFormat="1" applyFont="1" applyBorder="1" applyAlignment="1">
      <alignment horizontal="center" vertical="center" wrapText="1"/>
    </xf>
    <xf numFmtId="170" fontId="83" fillId="0" borderId="133" xfId="80" applyNumberFormat="1" applyFont="1" applyBorder="1" applyAlignment="1">
      <alignment horizontal="right" vertical="center"/>
    </xf>
    <xf numFmtId="170" fontId="67" fillId="6" borderId="0" xfId="38140" applyNumberFormat="1" applyFont="1" applyFill="1" applyAlignment="1">
      <alignment vertical="center"/>
    </xf>
    <xf numFmtId="170" fontId="233" fillId="0" borderId="8" xfId="16" applyNumberFormat="1" applyFont="1" applyBorder="1" applyAlignment="1">
      <alignment vertical="center"/>
    </xf>
    <xf numFmtId="9" fontId="233" fillId="0" borderId="8" xfId="15" applyFont="1" applyBorder="1" applyAlignment="1">
      <alignment vertical="center"/>
    </xf>
    <xf numFmtId="9" fontId="67" fillId="0" borderId="0" xfId="15" applyFont="1" applyFill="1" applyAlignment="1">
      <alignment vertical="center"/>
    </xf>
    <xf numFmtId="168" fontId="233" fillId="0" borderId="8" xfId="16" applyNumberFormat="1" applyFont="1" applyBorder="1" applyAlignment="1">
      <alignment vertical="center"/>
    </xf>
    <xf numFmtId="168" fontId="233" fillId="0" borderId="130" xfId="16" applyNumberFormat="1" applyFont="1" applyBorder="1" applyAlignment="1">
      <alignment vertical="center"/>
    </xf>
    <xf numFmtId="168" fontId="233" fillId="0" borderId="8" xfId="16" applyNumberFormat="1" applyFont="1" applyBorder="1" applyAlignment="1">
      <alignment horizontal="right" vertical="center"/>
    </xf>
    <xf numFmtId="3" fontId="82" fillId="0" borderId="252" xfId="0" applyNumberFormat="1" applyFont="1" applyBorder="1" applyAlignment="1">
      <alignment horizontal="right" vertical="center"/>
    </xf>
    <xf numFmtId="3" fontId="82" fillId="76" borderId="0" xfId="0" applyNumberFormat="1" applyFont="1" applyFill="1" applyAlignment="1">
      <alignment horizontal="right" vertical="center"/>
    </xf>
    <xf numFmtId="3" fontId="65" fillId="0" borderId="0" xfId="0" applyNumberFormat="1" applyFont="1"/>
    <xf numFmtId="164" fontId="65" fillId="0" borderId="0" xfId="0" applyNumberFormat="1" applyFont="1"/>
    <xf numFmtId="0" fontId="82" fillId="78" borderId="0" xfId="0" applyFont="1" applyFill="1" applyAlignment="1">
      <alignment horizontal="left" vertical="center"/>
    </xf>
    <xf numFmtId="0" fontId="83" fillId="0" borderId="0" xfId="73" applyFont="1" applyAlignment="1">
      <alignment horizontal="left" vertical="top" indent="4"/>
    </xf>
    <xf numFmtId="0" fontId="83" fillId="0" borderId="0" xfId="73" applyFont="1" applyAlignment="1">
      <alignment horizontal="left" vertical="center"/>
    </xf>
    <xf numFmtId="168" fontId="82" fillId="0" borderId="0" xfId="87" applyNumberFormat="1" applyFont="1" applyFill="1" applyBorder="1" applyAlignment="1">
      <alignment horizontal="left" vertical="center"/>
    </xf>
    <xf numFmtId="0" fontId="234" fillId="0" borderId="246" xfId="0" quotePrefix="1" applyFont="1" applyBorder="1" applyAlignment="1">
      <alignment horizontal="center" vertical="center"/>
    </xf>
    <xf numFmtId="9" fontId="234" fillId="0" borderId="246" xfId="0" applyNumberFormat="1" applyFont="1" applyBorder="1" applyAlignment="1">
      <alignment horizontal="center" vertical="center"/>
    </xf>
    <xf numFmtId="0" fontId="214" fillId="21" borderId="0" xfId="75" applyFont="1" applyFill="1" applyAlignment="1">
      <alignment horizontal="left" vertical="center"/>
    </xf>
    <xf numFmtId="0" fontId="242" fillId="0" borderId="0" xfId="0" applyFont="1" applyAlignment="1">
      <alignment vertical="top"/>
    </xf>
    <xf numFmtId="0" fontId="256" fillId="0" borderId="0" xfId="63" applyFont="1" applyAlignment="1">
      <alignment vertical="center"/>
    </xf>
    <xf numFmtId="0" fontId="252" fillId="0" borderId="237" xfId="0" applyFont="1" applyBorder="1"/>
    <xf numFmtId="0" fontId="82" fillId="0" borderId="253" xfId="0" applyFont="1" applyBorder="1" applyAlignment="1">
      <alignment vertical="center"/>
    </xf>
    <xf numFmtId="0" fontId="234" fillId="0" borderId="0" xfId="0" applyFont="1" applyAlignment="1">
      <alignment vertical="center"/>
    </xf>
    <xf numFmtId="0" fontId="234" fillId="0" borderId="254" xfId="0" applyFont="1" applyBorder="1" applyAlignment="1">
      <alignment vertical="center" wrapText="1"/>
    </xf>
    <xf numFmtId="0" fontId="234" fillId="0" borderId="254" xfId="0" applyFont="1" applyBorder="1" applyAlignment="1">
      <alignment horizontal="center" vertical="center" wrapText="1"/>
    </xf>
    <xf numFmtId="0" fontId="82" fillId="79" borderId="0" xfId="0" applyFont="1" applyFill="1" applyAlignment="1">
      <alignment horizontal="left" vertical="center"/>
    </xf>
    <xf numFmtId="0" fontId="234" fillId="76" borderId="248" xfId="0" applyFont="1" applyFill="1" applyBorder="1" applyAlignment="1">
      <alignment vertical="center"/>
    </xf>
    <xf numFmtId="0" fontId="252" fillId="0" borderId="253" xfId="0" applyFont="1" applyBorder="1"/>
    <xf numFmtId="14" fontId="234" fillId="0" borderId="0" xfId="0" applyNumberFormat="1" applyFont="1" applyAlignment="1">
      <alignment horizontal="right" vertical="center"/>
    </xf>
    <xf numFmtId="0" fontId="277" fillId="0" borderId="0" xfId="0" applyFont="1" applyAlignment="1">
      <alignment vertical="center"/>
    </xf>
    <xf numFmtId="0" fontId="84" fillId="0" borderId="255" xfId="0" applyFont="1" applyBorder="1" applyAlignment="1">
      <alignment horizontal="left"/>
    </xf>
    <xf numFmtId="3" fontId="82" fillId="79" borderId="0" xfId="0" applyNumberFormat="1" applyFont="1" applyFill="1" applyAlignment="1">
      <alignment horizontal="right" vertical="center"/>
    </xf>
    <xf numFmtId="3" fontId="234" fillId="0" borderId="0" xfId="0" applyNumberFormat="1" applyFont="1" applyAlignment="1">
      <alignment horizontal="right" vertical="center"/>
    </xf>
    <xf numFmtId="0" fontId="82" fillId="0" borderId="255" xfId="0" applyFont="1" applyBorder="1" applyAlignment="1">
      <alignment vertical="center"/>
    </xf>
    <xf numFmtId="3" fontId="82" fillId="0" borderId="255" xfId="0" applyNumberFormat="1" applyFont="1" applyBorder="1" applyAlignment="1">
      <alignment horizontal="right" vertical="center"/>
    </xf>
    <xf numFmtId="0" fontId="278" fillId="0" borderId="0" xfId="0" applyFont="1" applyAlignment="1">
      <alignment vertical="center"/>
    </xf>
    <xf numFmtId="167" fontId="65" fillId="0" borderId="0" xfId="16" applyFont="1"/>
    <xf numFmtId="0" fontId="276" fillId="0" borderId="256" xfId="0" applyFont="1" applyBorder="1" applyAlignment="1">
      <alignment vertical="center"/>
    </xf>
    <xf numFmtId="0" fontId="83" fillId="0" borderId="256" xfId="0" applyFont="1" applyBorder="1" applyAlignment="1">
      <alignment vertical="center"/>
    </xf>
    <xf numFmtId="0" fontId="234" fillId="0" borderId="0" xfId="0" applyFont="1" applyAlignment="1">
      <alignment vertical="center" indent="1"/>
    </xf>
    <xf numFmtId="0" fontId="234" fillId="0" borderId="0" xfId="0" applyFont="1" applyAlignment="1">
      <alignment vertical="center" indent="2"/>
    </xf>
    <xf numFmtId="3" fontId="85" fillId="79" borderId="257" xfId="0" applyNumberFormat="1" applyFont="1" applyFill="1" applyBorder="1" applyAlignment="1">
      <alignment horizontal="right" vertical="center"/>
    </xf>
    <xf numFmtId="0" fontId="276" fillId="0" borderId="255" xfId="0" applyFont="1" applyBorder="1" applyAlignment="1">
      <alignment vertical="center"/>
    </xf>
    <xf numFmtId="3" fontId="83" fillId="0" borderId="255" xfId="0" applyNumberFormat="1" applyFont="1" applyBorder="1" applyAlignment="1">
      <alignment horizontal="right" vertical="center"/>
    </xf>
    <xf numFmtId="0" fontId="85" fillId="0" borderId="255" xfId="0" applyFont="1" applyBorder="1" applyAlignment="1">
      <alignment vertical="center"/>
    </xf>
    <xf numFmtId="3" fontId="85" fillId="0" borderId="255" xfId="0" applyNumberFormat="1" applyFont="1" applyBorder="1" applyAlignment="1">
      <alignment horizontal="right" vertical="center"/>
    </xf>
    <xf numFmtId="0" fontId="82" fillId="0" borderId="256" xfId="0" applyFont="1" applyBorder="1" applyAlignment="1">
      <alignment vertical="center"/>
    </xf>
    <xf numFmtId="0" fontId="234" fillId="0" borderId="0" xfId="0" applyFont="1" applyAlignment="1">
      <alignment vertical="center" wrapText="1" indent="1"/>
    </xf>
    <xf numFmtId="0" fontId="234" fillId="0" borderId="0" xfId="0" applyFont="1" applyAlignment="1">
      <alignment vertical="center" wrapText="1" indent="2"/>
    </xf>
    <xf numFmtId="3" fontId="234" fillId="79" borderId="258" xfId="0" applyNumberFormat="1" applyFont="1" applyFill="1" applyBorder="1" applyAlignment="1">
      <alignment horizontal="right" vertical="center"/>
    </xf>
    <xf numFmtId="3" fontId="82" fillId="0" borderId="256" xfId="0" applyNumberFormat="1" applyFont="1" applyBorder="1" applyAlignment="1">
      <alignment horizontal="right" vertical="center"/>
    </xf>
    <xf numFmtId="0" fontId="65" fillId="0" borderId="0" xfId="0" quotePrefix="1" applyFont="1"/>
    <xf numFmtId="0" fontId="280" fillId="0" borderId="0" xfId="0" applyFont="1"/>
    <xf numFmtId="10" fontId="82" fillId="0" borderId="0" xfId="15" applyNumberFormat="1" applyFont="1" applyAlignment="1">
      <alignment horizontal="right" vertical="center" wrapText="1"/>
    </xf>
    <xf numFmtId="10" fontId="82" fillId="0" borderId="0" xfId="69" applyNumberFormat="1" applyFont="1" applyAlignment="1">
      <alignment horizontal="right" vertical="center" wrapText="1"/>
    </xf>
    <xf numFmtId="0" fontId="258" fillId="0" borderId="0" xfId="82" quotePrefix="1" applyFont="1" applyAlignment="1">
      <alignment vertical="center"/>
    </xf>
    <xf numFmtId="170" fontId="82" fillId="0" borderId="0" xfId="16" applyNumberFormat="1" applyFont="1" applyAlignment="1">
      <alignment horizontal="right" vertical="top"/>
    </xf>
    <xf numFmtId="9" fontId="234" fillId="0" borderId="246" xfId="0" quotePrefix="1" applyNumberFormat="1" applyFont="1" applyBorder="1" applyAlignment="1">
      <alignment horizontal="center" vertical="center"/>
    </xf>
    <xf numFmtId="9" fontId="234" fillId="0" borderId="248" xfId="15" applyFont="1" applyBorder="1" applyAlignment="1">
      <alignment horizontal="right" vertical="center"/>
    </xf>
    <xf numFmtId="0" fontId="82" fillId="0" borderId="0" xfId="0" applyFont="1" applyAlignment="1">
      <alignment horizontal="right" vertical="center"/>
    </xf>
    <xf numFmtId="170" fontId="85" fillId="0" borderId="0" xfId="16" applyNumberFormat="1" applyFont="1" applyAlignment="1">
      <alignment vertical="center"/>
    </xf>
    <xf numFmtId="0" fontId="233" fillId="0" borderId="21" xfId="0" applyFont="1" applyBorder="1" applyAlignment="1">
      <alignment vertical="center"/>
    </xf>
    <xf numFmtId="169" fontId="234" fillId="3" borderId="0" xfId="15" applyNumberFormat="1" applyFont="1" applyFill="1" applyAlignment="1">
      <alignment vertical="center"/>
    </xf>
    <xf numFmtId="0" fontId="85" fillId="0" borderId="0" xfId="17" applyFont="1" applyAlignment="1">
      <alignment horizontal="centerContinuous" vertical="center" wrapText="1"/>
    </xf>
    <xf numFmtId="17" fontId="234" fillId="0" borderId="0" xfId="73" applyNumberFormat="1" applyFont="1" applyAlignment="1">
      <alignment horizontal="center" vertical="center" wrapText="1"/>
    </xf>
    <xf numFmtId="0" fontId="86" fillId="0" borderId="0" xfId="73" applyFont="1" applyAlignment="1">
      <alignment horizontal="left" vertical="center" wrapText="1"/>
    </xf>
    <xf numFmtId="10" fontId="85" fillId="3" borderId="0" xfId="69" applyNumberFormat="1" applyFont="1" applyFill="1" applyBorder="1" applyAlignment="1">
      <alignment vertical="center"/>
    </xf>
    <xf numFmtId="168" fontId="83" fillId="0" borderId="0" xfId="81" applyNumberFormat="1" applyFont="1" applyAlignment="1" applyProtection="1">
      <alignment horizontal="left" vertical="center" wrapText="1" indent="1"/>
      <protection locked="0"/>
    </xf>
    <xf numFmtId="168" fontId="83" fillId="0" borderId="7" xfId="81" applyNumberFormat="1" applyFont="1" applyBorder="1" applyAlignment="1" applyProtection="1">
      <alignment horizontal="left" vertical="center" wrapText="1" indent="1"/>
      <protection locked="0"/>
    </xf>
    <xf numFmtId="169" fontId="85" fillId="0" borderId="113" xfId="6" applyNumberFormat="1" applyFont="1" applyBorder="1" applyAlignment="1" applyProtection="1">
      <alignment horizontal="right" vertical="center" wrapText="1"/>
      <protection locked="0"/>
    </xf>
    <xf numFmtId="3" fontId="233" fillId="0" borderId="8" xfId="16" applyNumberFormat="1" applyFont="1" applyBorder="1" applyAlignment="1">
      <alignment vertical="center"/>
    </xf>
    <xf numFmtId="170" fontId="67" fillId="0" borderId="7" xfId="16" applyNumberFormat="1" applyFont="1" applyBorder="1" applyAlignment="1">
      <alignment vertical="center"/>
    </xf>
    <xf numFmtId="10" fontId="234" fillId="76" borderId="0" xfId="15" applyNumberFormat="1" applyFont="1" applyFill="1" applyAlignment="1">
      <alignment horizontal="right" vertical="center"/>
    </xf>
    <xf numFmtId="172" fontId="234" fillId="76" borderId="0" xfId="16" applyNumberFormat="1" applyFont="1" applyFill="1" applyAlignment="1">
      <alignment horizontal="right" vertical="center"/>
    </xf>
    <xf numFmtId="172" fontId="67" fillId="0" borderId="0" xfId="16" applyNumberFormat="1" applyFont="1" applyAlignment="1">
      <alignment vertical="center"/>
    </xf>
    <xf numFmtId="170" fontId="249" fillId="0" borderId="0" xfId="22" applyNumberFormat="1" applyFont="1" applyAlignment="1" applyProtection="1">
      <alignment horizontal="center" vertical="center"/>
      <protection locked="0"/>
    </xf>
    <xf numFmtId="169" fontId="247" fillId="6" borderId="0" xfId="15" applyNumberFormat="1" applyFont="1" applyFill="1" applyAlignment="1" applyProtection="1">
      <alignment horizontal="right" vertical="center"/>
      <protection locked="0"/>
    </xf>
    <xf numFmtId="170" fontId="247" fillId="6" borderId="0" xfId="22" applyNumberFormat="1" applyFont="1" applyFill="1" applyAlignment="1" applyProtection="1">
      <alignment horizontal="right" vertical="center"/>
      <protection locked="0"/>
    </xf>
    <xf numFmtId="167" fontId="247" fillId="6" borderId="0" xfId="16" applyFont="1" applyFill="1" applyAlignment="1" applyProtection="1">
      <alignment horizontal="right" vertical="center"/>
      <protection locked="0"/>
    </xf>
    <xf numFmtId="168" fontId="86" fillId="0" borderId="2" xfId="4" applyNumberFormat="1" applyFont="1" applyBorder="1" applyAlignment="1">
      <alignment horizontal="left" vertical="center" wrapText="1"/>
    </xf>
    <xf numFmtId="170" fontId="83" fillId="0" borderId="0" xfId="50605" applyNumberFormat="1" applyFont="1" applyAlignment="1">
      <alignment horizontal="center" vertical="center" wrapText="1"/>
    </xf>
    <xf numFmtId="165" fontId="83" fillId="0" borderId="0" xfId="21" applyNumberFormat="1" applyFont="1" applyAlignment="1">
      <alignment horizontal="center" vertical="center" wrapText="1"/>
    </xf>
    <xf numFmtId="0" fontId="283" fillId="0" borderId="0" xfId="0" applyFont="1" applyAlignment="1">
      <alignment horizontal="left" vertical="center" wrapText="1" indent="2"/>
    </xf>
    <xf numFmtId="3" fontId="67" fillId="0" borderId="7" xfId="0" applyNumberFormat="1" applyFont="1" applyBorder="1" applyAlignment="1">
      <alignment vertical="center"/>
    </xf>
    <xf numFmtId="3" fontId="85" fillId="0" borderId="0" xfId="16" applyNumberFormat="1" applyFont="1" applyAlignment="1">
      <alignment vertical="center"/>
    </xf>
    <xf numFmtId="3" fontId="67" fillId="0" borderId="0" xfId="16" applyNumberFormat="1" applyFont="1" applyAlignment="1">
      <alignment vertical="center"/>
    </xf>
    <xf numFmtId="3" fontId="82" fillId="76" borderId="0" xfId="16" applyNumberFormat="1" applyFont="1" applyFill="1" applyAlignment="1">
      <alignment horizontal="right" vertical="top"/>
    </xf>
    <xf numFmtId="3" fontId="82" fillId="0" borderId="0" xfId="16" applyNumberFormat="1" applyFont="1" applyAlignment="1">
      <alignment horizontal="right" vertical="top"/>
    </xf>
    <xf numFmtId="3" fontId="85" fillId="0" borderId="136" xfId="16" applyNumberFormat="1" applyFont="1" applyBorder="1" applyAlignment="1">
      <alignment vertical="center"/>
    </xf>
    <xf numFmtId="3" fontId="67" fillId="0" borderId="0" xfId="0" applyNumberFormat="1" applyFont="1" applyAlignment="1">
      <alignment vertical="center"/>
    </xf>
    <xf numFmtId="3" fontId="280" fillId="0" borderId="0" xfId="0" applyNumberFormat="1" applyFont="1"/>
    <xf numFmtId="3" fontId="234" fillId="0" borderId="8" xfId="87" applyNumberFormat="1" applyFont="1" applyBorder="1" applyAlignment="1">
      <alignment vertical="center"/>
    </xf>
    <xf numFmtId="3" fontId="83" fillId="0" borderId="0" xfId="50599" applyNumberFormat="1" applyFont="1" applyAlignment="1">
      <alignment horizontal="right" vertical="center" indent="1"/>
    </xf>
    <xf numFmtId="3" fontId="85" fillId="0" borderId="133" xfId="50599" applyNumberFormat="1" applyFont="1" applyBorder="1" applyAlignment="1">
      <alignment horizontal="right" vertical="center" indent="1"/>
    </xf>
    <xf numFmtId="3" fontId="83" fillId="0" borderId="0" xfId="16" applyNumberFormat="1" applyFont="1" applyAlignment="1">
      <alignment horizontal="right" vertical="center"/>
    </xf>
    <xf numFmtId="3" fontId="83" fillId="0" borderId="147" xfId="16" applyNumberFormat="1" applyFont="1" applyBorder="1" applyAlignment="1">
      <alignment horizontal="right" vertical="center"/>
    </xf>
    <xf numFmtId="3" fontId="83" fillId="0" borderId="133" xfId="80" applyNumberFormat="1" applyFont="1" applyBorder="1" applyAlignment="1">
      <alignment horizontal="right" vertical="center"/>
    </xf>
    <xf numFmtId="3" fontId="67" fillId="0" borderId="110" xfId="38140" applyNumberFormat="1" applyFont="1" applyBorder="1" applyAlignment="1">
      <alignment vertical="center"/>
    </xf>
    <xf numFmtId="3" fontId="67" fillId="0" borderId="0" xfId="38140" applyNumberFormat="1" applyFont="1" applyAlignment="1">
      <alignment vertical="center"/>
    </xf>
    <xf numFmtId="3" fontId="67" fillId="0" borderId="2" xfId="38140" applyNumberFormat="1" applyFont="1" applyBorder="1" applyAlignment="1">
      <alignment vertical="center"/>
    </xf>
    <xf numFmtId="3" fontId="67" fillId="0" borderId="121" xfId="38140" applyNumberFormat="1" applyFont="1" applyBorder="1" applyAlignment="1">
      <alignment vertical="center"/>
    </xf>
    <xf numFmtId="3" fontId="82" fillId="78" borderId="0" xfId="0" applyNumberFormat="1" applyFont="1" applyFill="1" applyAlignment="1">
      <alignment horizontal="left" vertical="center"/>
    </xf>
    <xf numFmtId="3" fontId="67" fillId="0" borderId="0" xfId="41176" applyNumberFormat="1" applyFont="1" applyAlignment="1">
      <alignment vertical="center"/>
    </xf>
    <xf numFmtId="3" fontId="67" fillId="20" borderId="0" xfId="41176" applyNumberFormat="1" applyFont="1" applyFill="1" applyAlignment="1">
      <alignment vertical="center"/>
    </xf>
    <xf numFmtId="3" fontId="67" fillId="20" borderId="7" xfId="41176" applyNumberFormat="1" applyFont="1" applyFill="1" applyBorder="1" applyAlignment="1">
      <alignment vertical="center"/>
    </xf>
    <xf numFmtId="3" fontId="67" fillId="0" borderId="2" xfId="41176" applyNumberFormat="1" applyFont="1" applyBorder="1" applyAlignment="1">
      <alignment vertical="center"/>
    </xf>
    <xf numFmtId="170" fontId="82" fillId="0" borderId="0" xfId="16" applyNumberFormat="1" applyFont="1" applyAlignment="1">
      <alignment horizontal="right" vertical="center" wrapText="1"/>
    </xf>
    <xf numFmtId="0" fontId="284" fillId="0" borderId="255" xfId="0" applyFont="1" applyBorder="1" applyAlignment="1">
      <alignment horizontal="left" vertical="center"/>
    </xf>
    <xf numFmtId="1" fontId="67" fillId="0" borderId="6" xfId="97" applyNumberFormat="1" applyFont="1" applyBorder="1" applyAlignment="1">
      <alignment vertical="center"/>
    </xf>
    <xf numFmtId="196" fontId="67" fillId="0" borderId="0" xfId="41176" applyNumberFormat="1" applyFont="1" applyAlignment="1">
      <alignment vertical="center"/>
    </xf>
    <xf numFmtId="168" fontId="234" fillId="0" borderId="0" xfId="18" applyNumberFormat="1" applyFont="1"/>
    <xf numFmtId="168" fontId="83" fillId="0" borderId="0" xfId="18" applyNumberFormat="1" applyFont="1" applyAlignment="1">
      <alignment horizontal="center" vertical="top"/>
    </xf>
    <xf numFmtId="167" fontId="67" fillId="0" borderId="0" xfId="16" applyFont="1" applyFill="1" applyAlignment="1">
      <alignment horizontal="right" vertical="center"/>
    </xf>
    <xf numFmtId="3" fontId="67" fillId="0" borderId="0" xfId="16" applyNumberFormat="1" applyFont="1" applyFill="1" applyAlignment="1">
      <alignment horizontal="right" vertical="center"/>
    </xf>
    <xf numFmtId="167" fontId="67" fillId="0" borderId="0" xfId="16" applyFont="1" applyFill="1"/>
    <xf numFmtId="3" fontId="67" fillId="0" borderId="0" xfId="16" applyNumberFormat="1" applyFont="1" applyFill="1"/>
    <xf numFmtId="170" fontId="67" fillId="0" borderId="0" xfId="16" applyNumberFormat="1" applyFont="1" applyFill="1"/>
    <xf numFmtId="0" fontId="242" fillId="0" borderId="0" xfId="0" applyFont="1" applyAlignment="1">
      <alignment horizontal="left" vertical="center"/>
    </xf>
    <xf numFmtId="0" fontId="83" fillId="0" borderId="0" xfId="0" applyFont="1" applyAlignment="1">
      <alignment horizontal="left" vertical="center" wrapText="1"/>
    </xf>
    <xf numFmtId="3" fontId="85" fillId="2" borderId="257" xfId="0" applyNumberFormat="1" applyFont="1" applyFill="1" applyBorder="1" applyAlignment="1">
      <alignment horizontal="right" vertical="center"/>
    </xf>
    <xf numFmtId="0" fontId="234" fillId="2" borderId="257" xfId="0" applyFont="1" applyFill="1" applyBorder="1" applyAlignment="1">
      <alignment vertical="center" wrapText="1"/>
    </xf>
    <xf numFmtId="0" fontId="234" fillId="2" borderId="258" xfId="0" applyFont="1" applyFill="1" applyBorder="1" applyAlignment="1">
      <alignment vertical="center" wrapText="1"/>
    </xf>
    <xf numFmtId="3" fontId="234" fillId="2" borderId="258" xfId="0" applyNumberFormat="1" applyFont="1" applyFill="1" applyBorder="1" applyAlignment="1">
      <alignment horizontal="right" vertical="center"/>
    </xf>
    <xf numFmtId="0" fontId="234" fillId="2" borderId="257" xfId="0" applyFont="1" applyFill="1" applyBorder="1" applyAlignment="1">
      <alignment vertical="center"/>
    </xf>
    <xf numFmtId="170" fontId="82" fillId="79" borderId="0" xfId="16" applyNumberFormat="1" applyFont="1" applyFill="1" applyAlignment="1">
      <alignment horizontal="right" vertical="center"/>
    </xf>
    <xf numFmtId="170" fontId="82" fillId="0" borderId="255" xfId="16" applyNumberFormat="1" applyFont="1" applyBorder="1" applyAlignment="1">
      <alignment horizontal="right" vertical="center"/>
    </xf>
    <xf numFmtId="0" fontId="67" fillId="0" borderId="0" xfId="38140" applyNumberFormat="1" applyFont="1" applyAlignment="1">
      <alignment vertical="center"/>
    </xf>
    <xf numFmtId="172" fontId="234" fillId="0" borderId="156" xfId="62" applyNumberFormat="1" applyFont="1" applyBorder="1" applyAlignment="1">
      <alignment horizontal="center" vertical="center" wrapText="1"/>
    </xf>
    <xf numFmtId="0" fontId="85" fillId="0" borderId="259" xfId="0" applyFont="1" applyBorder="1"/>
    <xf numFmtId="3" fontId="82" fillId="0" borderId="0" xfId="87" applyNumberFormat="1" applyFont="1" applyAlignment="1">
      <alignment horizontal="right" vertical="center"/>
    </xf>
    <xf numFmtId="170" fontId="82" fillId="0" borderId="0" xfId="87" applyNumberFormat="1" applyFont="1" applyAlignment="1">
      <alignment horizontal="right" vertical="center"/>
    </xf>
    <xf numFmtId="0" fontId="286" fillId="0" borderId="0" xfId="0" applyFont="1"/>
    <xf numFmtId="0" fontId="286" fillId="0" borderId="0" xfId="0" applyFont="1" applyAlignment="1">
      <alignment vertical="center"/>
    </xf>
    <xf numFmtId="0" fontId="83" fillId="0" borderId="0" xfId="352" applyFont="1" applyAlignment="1">
      <alignment horizontal="center" vertical="top" wrapText="1"/>
    </xf>
    <xf numFmtId="3" fontId="83" fillId="0" borderId="189" xfId="16" applyNumberFormat="1" applyFont="1" applyFill="1" applyBorder="1" applyAlignment="1">
      <alignment horizontal="right" vertical="center" wrapText="1"/>
    </xf>
    <xf numFmtId="3" fontId="83" fillId="0" borderId="191" xfId="16" applyNumberFormat="1" applyFont="1" applyFill="1" applyBorder="1" applyAlignment="1">
      <alignment horizontal="right" vertical="center" wrapText="1"/>
    </xf>
    <xf numFmtId="3" fontId="83" fillId="0" borderId="194" xfId="16" applyNumberFormat="1" applyFont="1" applyFill="1" applyBorder="1" applyAlignment="1">
      <alignment horizontal="right" vertical="center" wrapText="1"/>
    </xf>
    <xf numFmtId="3" fontId="83" fillId="0" borderId="197" xfId="16" applyNumberFormat="1" applyFont="1" applyFill="1" applyBorder="1" applyAlignment="1">
      <alignment horizontal="right" vertical="center" wrapText="1"/>
    </xf>
    <xf numFmtId="3" fontId="83" fillId="0" borderId="148" xfId="16" applyNumberFormat="1" applyFont="1" applyFill="1" applyBorder="1" applyAlignment="1">
      <alignment horizontal="right" vertical="center" wrapText="1"/>
    </xf>
    <xf numFmtId="3" fontId="83" fillId="0" borderId="242" xfId="16" applyNumberFormat="1" applyFont="1" applyFill="1" applyBorder="1" applyAlignment="1">
      <alignment horizontal="right" vertical="center" wrapText="1"/>
    </xf>
    <xf numFmtId="3" fontId="67" fillId="0" borderId="0" xfId="16" applyNumberFormat="1" applyFont="1" applyBorder="1" applyAlignment="1">
      <alignment horizontal="right" vertical="center"/>
    </xf>
    <xf numFmtId="3" fontId="83" fillId="0" borderId="11" xfId="16" applyNumberFormat="1" applyFont="1" applyBorder="1" applyAlignment="1">
      <alignment horizontal="center" vertical="center"/>
    </xf>
    <xf numFmtId="3" fontId="85" fillId="0" borderId="11" xfId="16" applyNumberFormat="1" applyFont="1" applyBorder="1" applyAlignment="1">
      <alignment horizontal="center" vertical="center"/>
    </xf>
    <xf numFmtId="170" fontId="233" fillId="3" borderId="0" xfId="38140" applyNumberFormat="1" applyFont="1" applyFill="1" applyBorder="1" applyAlignment="1">
      <alignment vertical="center"/>
    </xf>
    <xf numFmtId="0" fontId="4" fillId="0" borderId="0" xfId="0" applyFont="1" applyAlignment="1">
      <alignment vertical="center"/>
    </xf>
    <xf numFmtId="0" fontId="287" fillId="0" borderId="0" xfId="0" applyFont="1" applyAlignment="1">
      <alignment vertical="center"/>
    </xf>
    <xf numFmtId="0" fontId="4" fillId="0" borderId="0" xfId="0" applyFont="1" applyAlignment="1">
      <alignment horizontal="right" vertical="center"/>
    </xf>
    <xf numFmtId="169" fontId="86" fillId="0" borderId="2" xfId="86" applyNumberFormat="1" applyFont="1" applyBorder="1" applyAlignment="1">
      <alignment horizontal="left" vertical="center" wrapText="1"/>
    </xf>
    <xf numFmtId="0" fontId="234" fillId="3" borderId="248" xfId="0" applyFont="1" applyFill="1" applyBorder="1" applyAlignment="1">
      <alignment horizontal="right" vertical="center"/>
    </xf>
    <xf numFmtId="10" fontId="234" fillId="3" borderId="248" xfId="0" applyNumberFormat="1" applyFont="1" applyFill="1" applyBorder="1" applyAlignment="1">
      <alignment horizontal="right" vertical="center"/>
    </xf>
    <xf numFmtId="170" fontId="233" fillId="0" borderId="121" xfId="38140" applyNumberFormat="1" applyFont="1" applyBorder="1" applyAlignment="1">
      <alignment vertical="center"/>
    </xf>
    <xf numFmtId="170" fontId="233" fillId="0" borderId="0" xfId="38140" applyNumberFormat="1" applyFont="1" applyBorder="1" applyAlignment="1">
      <alignment vertical="center"/>
    </xf>
    <xf numFmtId="170" fontId="233" fillId="0" borderId="0" xfId="38140" applyNumberFormat="1" applyFont="1" applyAlignment="1">
      <alignment vertical="center"/>
    </xf>
    <xf numFmtId="9" fontId="233" fillId="0" borderId="0" xfId="34758" applyFont="1" applyAlignment="1">
      <alignment vertical="center"/>
    </xf>
    <xf numFmtId="10" fontId="67" fillId="0" borderId="0" xfId="0" applyNumberFormat="1" applyFont="1" applyAlignment="1">
      <alignment vertical="center"/>
    </xf>
    <xf numFmtId="3" fontId="233" fillId="0" borderId="21" xfId="0" applyNumberFormat="1" applyFont="1" applyBorder="1" applyAlignment="1">
      <alignment vertical="center"/>
    </xf>
    <xf numFmtId="3" fontId="233" fillId="0" borderId="8" xfId="0" applyNumberFormat="1" applyFont="1" applyBorder="1" applyAlignment="1">
      <alignment vertical="center"/>
    </xf>
    <xf numFmtId="10" fontId="233" fillId="0" borderId="8" xfId="0" applyNumberFormat="1" applyFont="1" applyBorder="1" applyAlignment="1">
      <alignment vertical="center"/>
    </xf>
    <xf numFmtId="170" fontId="67" fillId="0" borderId="0" xfId="16" applyNumberFormat="1" applyFont="1" applyAlignment="1">
      <alignment horizontal="left" indent="1"/>
    </xf>
    <xf numFmtId="167" fontId="67" fillId="0" borderId="0" xfId="16" applyFont="1" applyAlignment="1">
      <alignment horizontal="left" indent="1"/>
    </xf>
    <xf numFmtId="170" fontId="233" fillId="0" borderId="209" xfId="16" applyNumberFormat="1" applyFont="1" applyBorder="1"/>
    <xf numFmtId="14" fontId="233" fillId="0" borderId="115" xfId="0" applyNumberFormat="1" applyFont="1" applyBorder="1" applyAlignment="1">
      <alignment horizontal="center" vertical="center" wrapText="1"/>
    </xf>
    <xf numFmtId="167" fontId="85" fillId="0" borderId="133" xfId="16" applyFont="1" applyBorder="1"/>
    <xf numFmtId="0" fontId="83" fillId="0" borderId="133" xfId="8" applyFont="1" applyBorder="1" applyAlignment="1">
      <alignment horizontal="left" indent="1"/>
    </xf>
    <xf numFmtId="170" fontId="83" fillId="0" borderId="133" xfId="16" applyNumberFormat="1" applyFont="1" applyBorder="1" applyAlignment="1">
      <alignment horizontal="left" indent="1"/>
    </xf>
    <xf numFmtId="170" fontId="67" fillId="0" borderId="0" xfId="16" applyNumberFormat="1" applyFont="1" applyAlignment="1">
      <alignment horizontal="center"/>
    </xf>
    <xf numFmtId="170" fontId="67" fillId="0" borderId="0" xfId="16" applyNumberFormat="1" applyFont="1" applyAlignment="1"/>
    <xf numFmtId="0" fontId="233" fillId="0" borderId="209" xfId="0" applyFont="1" applyBorder="1" applyAlignment="1">
      <alignment horizontal="left" indent="1"/>
    </xf>
    <xf numFmtId="169" fontId="85" fillId="3" borderId="8" xfId="17" applyNumberFormat="1" applyFont="1" applyFill="1" applyBorder="1" applyAlignment="1">
      <alignment vertical="top"/>
    </xf>
    <xf numFmtId="169" fontId="83" fillId="0" borderId="0" xfId="16" applyNumberFormat="1" applyFont="1" applyAlignment="1">
      <alignment horizontal="right" vertical="center"/>
    </xf>
    <xf numFmtId="169" fontId="83" fillId="0" borderId="147" xfId="16" applyNumberFormat="1" applyFont="1" applyBorder="1" applyAlignment="1">
      <alignment horizontal="right" vertical="center"/>
    </xf>
    <xf numFmtId="3" fontId="67" fillId="0" borderId="0" xfId="38140" quotePrefix="1" applyNumberFormat="1" applyFont="1" applyAlignment="1">
      <alignment vertical="center"/>
    </xf>
    <xf numFmtId="10" fontId="67" fillId="0" borderId="0" xfId="38140" applyNumberFormat="1" applyFont="1" applyAlignment="1">
      <alignment vertical="center"/>
    </xf>
    <xf numFmtId="0" fontId="233" fillId="3" borderId="0" xfId="38140" applyNumberFormat="1" applyFont="1" applyFill="1" applyBorder="1" applyAlignment="1">
      <alignment vertical="center"/>
    </xf>
    <xf numFmtId="10" fontId="233" fillId="3" borderId="0" xfId="38140" applyNumberFormat="1" applyFont="1" applyFill="1" applyBorder="1" applyAlignment="1">
      <alignment vertical="center"/>
    </xf>
    <xf numFmtId="3" fontId="233" fillId="0" borderId="8" xfId="16" applyNumberFormat="1" applyFont="1" applyFill="1" applyBorder="1" applyAlignment="1">
      <alignment vertical="center"/>
    </xf>
    <xf numFmtId="0" fontId="288" fillId="0" borderId="0" xfId="0" applyFont="1" applyAlignment="1">
      <alignment vertical="center" wrapText="1"/>
    </xf>
    <xf numFmtId="0" fontId="289" fillId="21" borderId="0" xfId="0" applyFont="1" applyFill="1"/>
    <xf numFmtId="0" fontId="290" fillId="0" borderId="0" xfId="1" applyFont="1" applyAlignment="1">
      <alignment horizontal="center" vertical="center" wrapText="1"/>
    </xf>
    <xf numFmtId="14" fontId="291" fillId="0" borderId="1" xfId="1" applyNumberFormat="1" applyFont="1" applyBorder="1" applyAlignment="1">
      <alignment horizontal="center" vertical="center"/>
    </xf>
    <xf numFmtId="0" fontId="292" fillId="0" borderId="2" xfId="86" applyFont="1" applyBorder="1" applyAlignment="1">
      <alignment horizontal="left" vertical="center" wrapText="1"/>
    </xf>
    <xf numFmtId="168" fontId="293" fillId="0" borderId="0" xfId="87" applyNumberFormat="1" applyFont="1" applyAlignment="1">
      <alignment horizontal="left" vertical="center" wrapText="1"/>
    </xf>
    <xf numFmtId="169" fontId="293" fillId="0" borderId="0" xfId="69" applyNumberFormat="1" applyFont="1" applyAlignment="1">
      <alignment horizontal="right" vertical="center" wrapText="1"/>
    </xf>
    <xf numFmtId="169" fontId="292" fillId="0" borderId="2" xfId="86" applyNumberFormat="1" applyFont="1" applyBorder="1" applyAlignment="1">
      <alignment horizontal="left" vertical="center" wrapText="1"/>
    </xf>
    <xf numFmtId="170" fontId="293" fillId="0" borderId="0" xfId="16" applyNumberFormat="1" applyFont="1" applyAlignment="1">
      <alignment horizontal="right" vertical="center" wrapText="1"/>
    </xf>
    <xf numFmtId="0" fontId="295" fillId="0" borderId="0" xfId="86" applyFont="1" applyAlignment="1">
      <alignment vertical="center"/>
    </xf>
    <xf numFmtId="0" fontId="289" fillId="0" borderId="0" xfId="0" applyFont="1" applyAlignment="1">
      <alignment vertical="center"/>
    </xf>
    <xf numFmtId="168" fontId="83" fillId="0" borderId="0" xfId="50584" applyNumberFormat="1" applyFont="1" applyBorder="1" applyAlignment="1">
      <alignment horizontal="left" vertical="center" wrapText="1"/>
    </xf>
    <xf numFmtId="170" fontId="83" fillId="0" borderId="0" xfId="50584" applyNumberFormat="1" applyFont="1" applyBorder="1" applyAlignment="1">
      <alignment horizontal="left" vertical="center" wrapText="1"/>
    </xf>
    <xf numFmtId="168" fontId="83" fillId="0" borderId="0" xfId="50587" applyNumberFormat="1" applyFont="1" applyBorder="1" applyAlignment="1">
      <alignment horizontal="left" vertical="center" wrapText="1"/>
    </xf>
    <xf numFmtId="3" fontId="67" fillId="0" borderId="0" xfId="38140" applyNumberFormat="1" applyFont="1" applyBorder="1" applyAlignment="1">
      <alignment vertical="center"/>
    </xf>
    <xf numFmtId="0" fontId="242" fillId="0" borderId="0" xfId="0" applyFont="1" applyAlignment="1">
      <alignment wrapText="1"/>
    </xf>
    <xf numFmtId="170" fontId="67" fillId="6" borderId="0" xfId="38140" applyNumberFormat="1" applyFont="1" applyFill="1" applyAlignment="1">
      <alignment horizontal="right" vertical="center"/>
    </xf>
    <xf numFmtId="170" fontId="67" fillId="0" borderId="0" xfId="38140" applyNumberFormat="1" applyFont="1" applyAlignment="1">
      <alignment horizontal="right" vertical="center"/>
    </xf>
    <xf numFmtId="170" fontId="67" fillId="0" borderId="110" xfId="38140" applyNumberFormat="1" applyFont="1" applyBorder="1" applyAlignment="1">
      <alignment horizontal="right" vertical="center"/>
    </xf>
    <xf numFmtId="9" fontId="67" fillId="0" borderId="0" xfId="15" applyFont="1" applyAlignment="1">
      <alignment horizontal="right" vertical="center"/>
    </xf>
    <xf numFmtId="170" fontId="67" fillId="0" borderId="0" xfId="38140" applyNumberFormat="1" applyFont="1" applyAlignment="1">
      <alignment horizontal="right" vertical="center" wrapText="1"/>
    </xf>
    <xf numFmtId="9" fontId="67" fillId="0" borderId="0" xfId="15" applyFont="1" applyAlignment="1">
      <alignment horizontal="right" vertical="center" wrapText="1"/>
    </xf>
    <xf numFmtId="0" fontId="67" fillId="0" borderId="0" xfId="15" applyNumberFormat="1" applyFont="1" applyAlignment="1">
      <alignment horizontal="right" vertical="center"/>
    </xf>
    <xf numFmtId="3" fontId="67" fillId="0" borderId="0" xfId="0" applyNumberFormat="1" applyFont="1" applyAlignment="1">
      <alignment vertical="center" wrapText="1"/>
    </xf>
    <xf numFmtId="3" fontId="67" fillId="0" borderId="0" xfId="0" applyNumberFormat="1" applyFont="1" applyAlignment="1">
      <alignment horizontal="left" vertical="center" wrapText="1" indent="1"/>
    </xf>
    <xf numFmtId="3" fontId="82" fillId="0" borderId="0" xfId="14" applyNumberFormat="1" applyFont="1" applyAlignment="1">
      <alignment vertical="center" wrapText="1"/>
    </xf>
    <xf numFmtId="3" fontId="292" fillId="0" borderId="2" xfId="86" applyNumberFormat="1" applyFont="1" applyBorder="1" applyAlignment="1">
      <alignment horizontal="left" vertical="center" wrapText="1"/>
    </xf>
    <xf numFmtId="3" fontId="294" fillId="0" borderId="255" xfId="0" applyNumberFormat="1" applyFont="1" applyBorder="1" applyAlignment="1">
      <alignment horizontal="left" vertical="center"/>
    </xf>
    <xf numFmtId="197" fontId="67" fillId="0" borderId="0" xfId="16" applyNumberFormat="1" applyFont="1" applyAlignment="1">
      <alignment horizontal="left" indent="1"/>
    </xf>
    <xf numFmtId="3" fontId="67" fillId="0" borderId="0" xfId="0" applyNumberFormat="1" applyFont="1" applyAlignment="1">
      <alignment horizontal="right" indent="1"/>
    </xf>
    <xf numFmtId="10" fontId="67" fillId="0" borderId="0" xfId="0" applyNumberFormat="1" applyFont="1" applyAlignment="1">
      <alignment horizontal="right" indent="1"/>
    </xf>
    <xf numFmtId="14" fontId="233" fillId="0" borderId="209" xfId="0" applyNumberFormat="1" applyFont="1" applyBorder="1"/>
    <xf numFmtId="10" fontId="4" fillId="0" borderId="0" xfId="15" applyNumberFormat="1" applyFont="1" applyAlignment="1">
      <alignment vertical="center"/>
    </xf>
    <xf numFmtId="14" fontId="234" fillId="0" borderId="1" xfId="73" applyNumberFormat="1" applyFont="1" applyBorder="1" applyAlignment="1">
      <alignment horizontal="center" wrapText="1"/>
    </xf>
    <xf numFmtId="14" fontId="233" fillId="0" borderId="0" xfId="0" quotePrefix="1" applyNumberFormat="1" applyFont="1" applyAlignment="1">
      <alignment horizontal="right" vertical="top"/>
    </xf>
    <xf numFmtId="0" fontId="81" fillId="0" borderId="0" xfId="0" applyFont="1" applyAlignment="1">
      <alignment horizontal="left" vertical="center" indent="2"/>
    </xf>
    <xf numFmtId="3" fontId="82" fillId="0" borderId="0" xfId="0" applyNumberFormat="1" applyFont="1" applyAlignment="1">
      <alignment horizontal="center" vertical="center"/>
    </xf>
    <xf numFmtId="0" fontId="82" fillId="0" borderId="0" xfId="0" applyFont="1" applyAlignment="1">
      <alignment horizontal="center" vertical="center" wrapText="1"/>
    </xf>
    <xf numFmtId="0" fontId="85" fillId="3" borderId="147" xfId="8" applyFont="1" applyFill="1" applyBorder="1" applyAlignment="1">
      <alignment horizontal="center" vertical="center"/>
    </xf>
    <xf numFmtId="0" fontId="85" fillId="3" borderId="133" xfId="8" applyFont="1" applyFill="1" applyBorder="1" applyAlignment="1">
      <alignment vertical="center"/>
    </xf>
    <xf numFmtId="3" fontId="268" fillId="0" borderId="0" xfId="0" applyNumberFormat="1" applyFont="1"/>
    <xf numFmtId="0" fontId="81" fillId="0" borderId="0" xfId="0" applyFont="1" applyAlignment="1">
      <alignment vertical="center"/>
    </xf>
    <xf numFmtId="0" fontId="4" fillId="0" borderId="0" xfId="0" applyFont="1" applyAlignment="1">
      <alignment horizontal="center" vertical="center"/>
    </xf>
    <xf numFmtId="14" fontId="129" fillId="0" borderId="119" xfId="0" applyNumberFormat="1" applyFont="1" applyBorder="1" applyAlignment="1">
      <alignment vertical="center"/>
    </xf>
    <xf numFmtId="0" fontId="173" fillId="0" borderId="0" xfId="0" applyFont="1" applyAlignment="1">
      <alignment vertical="center"/>
    </xf>
    <xf numFmtId="0" fontId="296" fillId="0" borderId="0" xfId="0" applyFont="1"/>
    <xf numFmtId="49" fontId="297" fillId="6" borderId="0" xfId="0" applyNumberFormat="1" applyFont="1" applyFill="1" applyAlignment="1">
      <alignment horizontal="center" vertical="center"/>
    </xf>
    <xf numFmtId="0" fontId="298" fillId="21" borderId="0" xfId="0" applyFont="1" applyFill="1" applyAlignment="1">
      <alignment horizontal="left" vertical="center" indent="2"/>
    </xf>
    <xf numFmtId="0" fontId="298" fillId="0" borderId="0" xfId="0" applyFont="1" applyAlignment="1">
      <alignment horizontal="left" vertical="center" indent="1"/>
    </xf>
    <xf numFmtId="0" fontId="299" fillId="0" borderId="115" xfId="0" applyFont="1" applyBorder="1" applyAlignment="1">
      <alignment horizontal="center" vertical="center" wrapText="1"/>
    </xf>
    <xf numFmtId="14" fontId="299" fillId="0" borderId="115" xfId="0" applyNumberFormat="1" applyFont="1" applyBorder="1" applyAlignment="1">
      <alignment horizontal="right" vertical="center" wrapText="1"/>
    </xf>
    <xf numFmtId="0" fontId="299" fillId="0" borderId="111" xfId="0" applyFont="1" applyBorder="1" applyAlignment="1">
      <alignment horizontal="center" vertical="center" wrapText="1"/>
    </xf>
    <xf numFmtId="0" fontId="299" fillId="0" borderId="0" xfId="0" applyFont="1" applyAlignment="1">
      <alignment horizontal="center" vertical="center" wrapText="1"/>
    </xf>
    <xf numFmtId="0" fontId="300" fillId="0" borderId="256" xfId="0" applyFont="1" applyBorder="1" applyAlignment="1">
      <alignment vertical="center"/>
    </xf>
    <xf numFmtId="3" fontId="300" fillId="0" borderId="0" xfId="0" applyNumberFormat="1" applyFont="1" applyAlignment="1">
      <alignment horizontal="right" vertical="center"/>
    </xf>
    <xf numFmtId="165" fontId="300" fillId="0" borderId="0" xfId="50588" applyNumberFormat="1" applyFont="1" applyAlignment="1">
      <alignment horizontal="center" vertical="center"/>
    </xf>
    <xf numFmtId="3" fontId="301" fillId="2" borderId="257" xfId="0" applyNumberFormat="1" applyFont="1" applyFill="1" applyBorder="1" applyAlignment="1">
      <alignment horizontal="right" vertical="center"/>
    </xf>
    <xf numFmtId="3" fontId="300" fillId="0" borderId="255" xfId="0" applyNumberFormat="1" applyFont="1" applyBorder="1" applyAlignment="1">
      <alignment horizontal="right" vertical="center"/>
    </xf>
    <xf numFmtId="3" fontId="301" fillId="0" borderId="0" xfId="0" applyNumberFormat="1" applyFont="1" applyAlignment="1">
      <alignment horizontal="right" vertical="center"/>
    </xf>
    <xf numFmtId="3" fontId="301" fillId="0" borderId="255" xfId="0" applyNumberFormat="1" applyFont="1" applyBorder="1" applyAlignment="1">
      <alignment horizontal="right" vertical="center"/>
    </xf>
    <xf numFmtId="0" fontId="296" fillId="0" borderId="0" xfId="0" applyFont="1" applyAlignment="1">
      <alignment vertical="center"/>
    </xf>
    <xf numFmtId="0" fontId="302" fillId="0" borderId="0" xfId="0" applyFont="1"/>
    <xf numFmtId="0" fontId="298" fillId="21" borderId="0" xfId="0" applyFont="1" applyFill="1" applyAlignment="1">
      <alignment vertical="center"/>
    </xf>
    <xf numFmtId="0" fontId="303" fillId="0" borderId="115" xfId="0" applyFont="1" applyBorder="1" applyAlignment="1">
      <alignment horizontal="left" vertical="center"/>
    </xf>
    <xf numFmtId="14" fontId="303" fillId="0" borderId="115" xfId="0" applyNumberFormat="1" applyFont="1" applyBorder="1" applyAlignment="1">
      <alignment horizontal="right" vertical="center"/>
    </xf>
    <xf numFmtId="0" fontId="303" fillId="0" borderId="136" xfId="0" applyFont="1" applyBorder="1" applyAlignment="1">
      <alignment horizontal="center" vertical="center"/>
    </xf>
    <xf numFmtId="0" fontId="303" fillId="0" borderId="136" xfId="0" applyFont="1" applyBorder="1" applyAlignment="1">
      <alignment horizontal="center" vertical="center" wrapText="1"/>
    </xf>
    <xf numFmtId="170" fontId="304" fillId="0" borderId="0" xfId="16" applyNumberFormat="1" applyFont="1" applyAlignment="1">
      <alignment horizontal="right" vertical="center"/>
    </xf>
    <xf numFmtId="170" fontId="305" fillId="0" borderId="0" xfId="16" applyNumberFormat="1" applyFont="1" applyAlignment="1">
      <alignment horizontal="right" vertical="center"/>
    </xf>
    <xf numFmtId="170" fontId="303" fillId="0" borderId="0" xfId="16" applyNumberFormat="1" applyFont="1" applyAlignment="1">
      <alignment horizontal="right" vertical="center"/>
    </xf>
    <xf numFmtId="170" fontId="303" fillId="0" borderId="136" xfId="80" applyNumberFormat="1" applyFont="1" applyBorder="1" applyAlignment="1">
      <alignment horizontal="right" vertical="center"/>
    </xf>
    <xf numFmtId="0" fontId="303" fillId="0" borderId="0" xfId="0" applyFont="1" applyAlignment="1">
      <alignment horizontal="center" vertical="center"/>
    </xf>
    <xf numFmtId="14" fontId="299" fillId="0" borderId="1" xfId="0" applyNumberFormat="1" applyFont="1" applyBorder="1" applyAlignment="1">
      <alignment horizontal="center" vertical="center"/>
    </xf>
    <xf numFmtId="3" fontId="296" fillId="0" borderId="0" xfId="38140" applyNumberFormat="1" applyFont="1" applyAlignment="1">
      <alignment vertical="center"/>
    </xf>
    <xf numFmtId="17" fontId="303" fillId="0" borderId="1" xfId="73" applyNumberFormat="1" applyFont="1" applyBorder="1" applyAlignment="1">
      <alignment horizontal="center" vertical="center" wrapText="1"/>
    </xf>
    <xf numFmtId="198" fontId="306" fillId="6" borderId="0" xfId="0" applyNumberFormat="1" applyFont="1" applyFill="1" applyAlignment="1">
      <alignment horizontal="right" vertical="center"/>
    </xf>
    <xf numFmtId="198" fontId="306" fillId="0" borderId="0" xfId="0" applyNumberFormat="1" applyFont="1" applyAlignment="1">
      <alignment horizontal="right" vertical="center"/>
    </xf>
    <xf numFmtId="0" fontId="67" fillId="0" borderId="0" xfId="15" applyNumberFormat="1" applyFont="1" applyAlignment="1">
      <alignment horizontal="right" vertical="center" wrapText="1"/>
    </xf>
    <xf numFmtId="10" fontId="304" fillId="0" borderId="0" xfId="0" applyNumberFormat="1" applyFont="1" applyAlignment="1">
      <alignment horizontal="right" vertical="center"/>
    </xf>
    <xf numFmtId="3" fontId="303" fillId="3" borderId="248" xfId="0" applyNumberFormat="1" applyFont="1" applyFill="1" applyBorder="1" applyAlignment="1">
      <alignment horizontal="right" vertical="center"/>
    </xf>
    <xf numFmtId="10" fontId="303" fillId="3" borderId="248" xfId="0" applyNumberFormat="1" applyFont="1" applyFill="1" applyBorder="1" applyAlignment="1">
      <alignment horizontal="right" vertical="center"/>
    </xf>
    <xf numFmtId="3" fontId="304" fillId="0" borderId="0" xfId="0" applyNumberFormat="1" applyFont="1" applyAlignment="1">
      <alignment horizontal="right" vertical="center"/>
    </xf>
    <xf numFmtId="170" fontId="296" fillId="0" borderId="0" xfId="38140" applyNumberFormat="1" applyFont="1" applyAlignment="1">
      <alignment vertical="center"/>
    </xf>
    <xf numFmtId="3" fontId="307" fillId="0" borderId="0" xfId="0" applyNumberFormat="1" applyFont="1" applyAlignment="1">
      <alignment horizontal="right" vertical="center"/>
    </xf>
    <xf numFmtId="10" fontId="85" fillId="0" borderId="113" xfId="6" applyNumberFormat="1" applyFont="1" applyBorder="1" applyAlignment="1" applyProtection="1">
      <alignment horizontal="right" vertical="center" wrapText="1"/>
      <protection locked="0"/>
    </xf>
    <xf numFmtId="170" fontId="65" fillId="0" borderId="0" xfId="16" applyNumberFormat="1" applyFont="1"/>
    <xf numFmtId="3" fontId="308" fillId="0" borderId="0" xfId="0" applyNumberFormat="1" applyFont="1" applyAlignment="1">
      <alignment horizontal="right" vertical="center"/>
    </xf>
    <xf numFmtId="3" fontId="308" fillId="0" borderId="252" xfId="0" applyNumberFormat="1" applyFont="1" applyBorder="1" applyAlignment="1">
      <alignment horizontal="right" vertical="center"/>
    </xf>
    <xf numFmtId="0" fontId="308" fillId="76" borderId="0" xfId="0" applyFont="1" applyFill="1" applyAlignment="1">
      <alignment horizontal="right" vertical="center"/>
    </xf>
    <xf numFmtId="3" fontId="308" fillId="76" borderId="0" xfId="0" applyNumberFormat="1" applyFont="1" applyFill="1" applyAlignment="1">
      <alignment horizontal="right" vertical="center"/>
    </xf>
    <xf numFmtId="3" fontId="309" fillId="78" borderId="0" xfId="0" applyNumberFormat="1" applyFont="1" applyFill="1" applyAlignment="1">
      <alignment horizontal="left" vertical="center"/>
    </xf>
    <xf numFmtId="0" fontId="310" fillId="0" borderId="0" xfId="0" applyFont="1" applyAlignment="1">
      <alignment vertical="center"/>
    </xf>
    <xf numFmtId="0" fontId="311" fillId="0" borderId="117" xfId="0" applyFont="1" applyBorder="1" applyAlignment="1">
      <alignment horizontal="right" vertical="center"/>
    </xf>
    <xf numFmtId="0" fontId="311" fillId="0" borderId="0" xfId="0" applyFont="1" applyAlignment="1">
      <alignment horizontal="right" vertical="center"/>
    </xf>
    <xf numFmtId="0" fontId="311" fillId="0" borderId="0" xfId="0" applyFont="1" applyAlignment="1">
      <alignment horizontal="center" vertical="center"/>
    </xf>
    <xf numFmtId="0" fontId="312" fillId="0" borderId="0" xfId="0" applyFont="1" applyAlignment="1">
      <alignment vertical="center" wrapText="1"/>
    </xf>
    <xf numFmtId="171" fontId="313" fillId="0" borderId="0" xfId="0" applyNumberFormat="1" applyFont="1" applyAlignment="1">
      <alignment horizontal="left" wrapText="1"/>
    </xf>
    <xf numFmtId="170" fontId="314" fillId="0" borderId="0" xfId="22" applyNumberFormat="1" applyFont="1" applyAlignment="1" applyProtection="1">
      <alignment horizontal="center" vertical="center"/>
      <protection locked="0"/>
    </xf>
    <xf numFmtId="169" fontId="313" fillId="6" borderId="0" xfId="15" applyNumberFormat="1" applyFont="1" applyFill="1" applyAlignment="1" applyProtection="1">
      <alignment horizontal="right" vertical="center"/>
      <protection locked="0"/>
    </xf>
    <xf numFmtId="170" fontId="313" fillId="6" borderId="0" xfId="22" applyNumberFormat="1" applyFont="1" applyFill="1" applyAlignment="1" applyProtection="1">
      <alignment horizontal="right" vertical="center"/>
      <protection locked="0"/>
    </xf>
    <xf numFmtId="167" fontId="313" fillId="6" borderId="0" xfId="16" applyFont="1" applyFill="1" applyAlignment="1" applyProtection="1">
      <alignment horizontal="right" vertical="center"/>
      <protection locked="0"/>
    </xf>
    <xf numFmtId="0" fontId="312" fillId="0" borderId="0" xfId="0" applyFont="1" applyAlignment="1">
      <alignment horizontal="center" vertical="center" wrapText="1"/>
    </xf>
    <xf numFmtId="0" fontId="315" fillId="21" borderId="0" xfId="0" applyFont="1" applyFill="1"/>
    <xf numFmtId="0" fontId="310" fillId="21" borderId="0" xfId="0" applyFont="1" applyFill="1"/>
    <xf numFmtId="0" fontId="316" fillId="21" borderId="0" xfId="0" applyFont="1" applyFill="1" applyAlignment="1">
      <alignment horizontal="left" vertical="center" indent="2"/>
    </xf>
    <xf numFmtId="168" fontId="310" fillId="0" borderId="110" xfId="41176" applyNumberFormat="1" applyFont="1" applyBorder="1" applyAlignment="1">
      <alignment horizontal="right" vertical="center"/>
    </xf>
    <xf numFmtId="168" fontId="310" fillId="0" borderId="0" xfId="41176" applyNumberFormat="1" applyFont="1" applyAlignment="1">
      <alignment horizontal="right" vertical="center"/>
    </xf>
    <xf numFmtId="168" fontId="310" fillId="0" borderId="7" xfId="41176" applyNumberFormat="1" applyFont="1" applyBorder="1" applyAlignment="1">
      <alignment horizontal="right" vertical="center"/>
    </xf>
    <xf numFmtId="168" fontId="311" fillId="0" borderId="8" xfId="16" applyNumberFormat="1" applyFont="1" applyBorder="1" applyAlignment="1">
      <alignment horizontal="right" vertical="center"/>
    </xf>
    <xf numFmtId="0" fontId="317" fillId="0" borderId="135" xfId="0" applyFont="1" applyBorder="1" applyAlignment="1">
      <alignment horizontal="center" vertical="center"/>
    </xf>
    <xf numFmtId="14" fontId="318" fillId="0" borderId="135" xfId="0" applyNumberFormat="1" applyFont="1" applyBorder="1" applyAlignment="1">
      <alignment horizontal="right" vertical="center"/>
    </xf>
    <xf numFmtId="0" fontId="320" fillId="0" borderId="262" xfId="0" applyFont="1" applyBorder="1" applyAlignment="1">
      <alignment horizontal="center" vertical="center"/>
    </xf>
    <xf numFmtId="0" fontId="320" fillId="0" borderId="263" xfId="0" applyFont="1" applyBorder="1" applyAlignment="1">
      <alignment horizontal="center" vertical="center"/>
    </xf>
    <xf numFmtId="0" fontId="320" fillId="0" borderId="264" xfId="0" applyFont="1" applyBorder="1" applyAlignment="1">
      <alignment horizontal="center" vertical="center"/>
    </xf>
    <xf numFmtId="168" fontId="310" fillId="0" borderId="265" xfId="41176" applyNumberFormat="1" applyFont="1" applyBorder="1" applyAlignment="1">
      <alignment horizontal="right" vertical="center"/>
    </xf>
    <xf numFmtId="3" fontId="308" fillId="0" borderId="266" xfId="0" applyNumberFormat="1" applyFont="1" applyBorder="1" applyAlignment="1">
      <alignment horizontal="right" vertical="center"/>
    </xf>
    <xf numFmtId="168" fontId="310" fillId="0" borderId="266" xfId="41176" applyNumberFormat="1" applyFont="1" applyBorder="1" applyAlignment="1">
      <alignment horizontal="right" vertical="center"/>
    </xf>
    <xf numFmtId="168" fontId="310" fillId="0" borderId="267" xfId="41176" applyNumberFormat="1" applyFont="1" applyBorder="1" applyAlignment="1">
      <alignment horizontal="right" vertical="center"/>
    </xf>
    <xf numFmtId="0" fontId="321" fillId="0" borderId="268" xfId="0" applyFont="1" applyBorder="1" applyAlignment="1">
      <alignment vertical="center"/>
    </xf>
    <xf numFmtId="0" fontId="85" fillId="0" borderId="270" xfId="62" applyFont="1" applyBorder="1" applyAlignment="1">
      <alignment horizontal="left" vertical="center" wrapText="1" indent="1"/>
    </xf>
    <xf numFmtId="0" fontId="85" fillId="0" borderId="268" xfId="0" applyFont="1" applyBorder="1" applyAlignment="1">
      <alignment horizontal="center" vertical="center"/>
    </xf>
    <xf numFmtId="0" fontId="85" fillId="0" borderId="269" xfId="0" applyFont="1" applyBorder="1" applyAlignment="1">
      <alignment horizontal="center" vertical="center"/>
    </xf>
    <xf numFmtId="0" fontId="85" fillId="0" borderId="268" xfId="0" applyFont="1" applyBorder="1" applyAlignment="1">
      <alignment vertical="center"/>
    </xf>
    <xf numFmtId="0" fontId="187" fillId="0" borderId="1" xfId="1" applyFont="1" applyBorder="1" applyAlignment="1">
      <alignment horizontal="right" wrapText="1"/>
    </xf>
    <xf numFmtId="0" fontId="85" fillId="0" borderId="268" xfId="0" applyFont="1" applyBorder="1" applyAlignment="1">
      <alignment horizontal="center" vertical="center"/>
    </xf>
    <xf numFmtId="0" fontId="279" fillId="3" borderId="0" xfId="0" applyFont="1" applyFill="1" applyAlignment="1">
      <alignment horizontal="center" vertical="center"/>
    </xf>
    <xf numFmtId="0" fontId="66" fillId="3" borderId="0" xfId="0" applyFont="1" applyFill="1" applyAlignment="1">
      <alignment horizontal="center" vertical="center"/>
    </xf>
    <xf numFmtId="0" fontId="234" fillId="0" borderId="5" xfId="0" applyFont="1" applyBorder="1" applyAlignment="1">
      <alignment horizontal="center" vertical="center" wrapText="1"/>
    </xf>
    <xf numFmtId="0" fontId="234" fillId="0" borderId="255" xfId="0" applyFont="1" applyBorder="1" applyAlignment="1">
      <alignment horizontal="center" vertical="center" wrapText="1"/>
    </xf>
    <xf numFmtId="0" fontId="234" fillId="0" borderId="239" xfId="0" applyFont="1" applyBorder="1" applyAlignment="1">
      <alignment horizontal="center" vertical="center"/>
    </xf>
    <xf numFmtId="0" fontId="234" fillId="0" borderId="188" xfId="0" applyFont="1" applyBorder="1" applyAlignment="1">
      <alignment horizontal="center" vertical="center"/>
    </xf>
    <xf numFmtId="0" fontId="234" fillId="0" borderId="136" xfId="0" applyFont="1" applyBorder="1" applyAlignment="1">
      <alignment horizontal="center" vertical="center"/>
    </xf>
    <xf numFmtId="0" fontId="234" fillId="0" borderId="244" xfId="0" applyFont="1" applyBorder="1" applyAlignment="1">
      <alignment horizontal="center" vertical="top"/>
    </xf>
    <xf numFmtId="0" fontId="234" fillId="0" borderId="137" xfId="0" applyFont="1" applyBorder="1" applyAlignment="1">
      <alignment horizontal="center" vertical="top"/>
    </xf>
    <xf numFmtId="0" fontId="234" fillId="0" borderId="175" xfId="0" applyFont="1" applyBorder="1" applyAlignment="1">
      <alignment horizontal="center" vertical="center" wrapText="1"/>
    </xf>
    <xf numFmtId="0" fontId="234" fillId="0" borderId="111" xfId="0" applyFont="1" applyBorder="1" applyAlignment="1">
      <alignment horizontal="center" vertical="center" wrapText="1"/>
    </xf>
    <xf numFmtId="170" fontId="233" fillId="0" borderId="0" xfId="12" applyNumberFormat="1" applyFont="1" applyFill="1" applyBorder="1" applyAlignment="1" applyProtection="1">
      <alignment horizontal="right" vertical="center"/>
    </xf>
    <xf numFmtId="0" fontId="272" fillId="0" borderId="111" xfId="0" applyFont="1" applyBorder="1" applyAlignment="1">
      <alignment horizontal="left" vertical="center" wrapText="1"/>
    </xf>
    <xf numFmtId="0" fontId="85" fillId="0" borderId="108" xfId="0" applyFont="1" applyBorder="1" applyAlignment="1">
      <alignment horizontal="left" vertical="top" wrapText="1"/>
    </xf>
    <xf numFmtId="0" fontId="272" fillId="0" borderId="109" xfId="0" applyFont="1" applyBorder="1" applyAlignment="1">
      <alignment horizontal="left" vertical="top" wrapText="1"/>
    </xf>
    <xf numFmtId="0" fontId="272" fillId="0" borderId="111" xfId="0" applyFont="1" applyBorder="1" applyAlignment="1">
      <alignment horizontal="left" vertical="top" wrapText="1"/>
    </xf>
    <xf numFmtId="0" fontId="85" fillId="0" borderId="3" xfId="17" applyFont="1" applyBorder="1" applyAlignment="1">
      <alignment horizontal="center" vertical="center" wrapText="1"/>
    </xf>
    <xf numFmtId="0" fontId="233" fillId="0" borderId="120" xfId="0" applyFont="1" applyBorder="1" applyAlignment="1">
      <alignment horizontal="center" vertical="center" wrapText="1"/>
    </xf>
    <xf numFmtId="0" fontId="233" fillId="0" borderId="117" xfId="0" applyFont="1" applyBorder="1" applyAlignment="1">
      <alignment horizontal="center" vertical="center" wrapText="1"/>
    </xf>
    <xf numFmtId="0" fontId="85" fillId="0" borderId="6" xfId="0" applyFont="1" applyBorder="1" applyAlignment="1">
      <alignment horizontal="center" vertical="center" wrapText="1"/>
    </xf>
    <xf numFmtId="0" fontId="233" fillId="0" borderId="0" xfId="0" applyFont="1" applyAlignment="1">
      <alignment horizontal="center" vertical="center"/>
    </xf>
    <xf numFmtId="0" fontId="233" fillId="0" borderId="111" xfId="0" applyFont="1" applyBorder="1" applyAlignment="1">
      <alignment horizontal="center" vertical="center"/>
    </xf>
    <xf numFmtId="0" fontId="85" fillId="0" borderId="3" xfId="17" applyFont="1" applyBorder="1" applyAlignment="1">
      <alignment horizontal="center" vertical="center"/>
    </xf>
    <xf numFmtId="0" fontId="233" fillId="0" borderId="0" xfId="0" applyFont="1" applyAlignment="1">
      <alignment horizontal="left" vertical="center"/>
    </xf>
    <xf numFmtId="0" fontId="67" fillId="0" borderId="114" xfId="0" applyFont="1" applyBorder="1" applyAlignment="1">
      <alignment horizontal="justify" vertical="center" wrapText="1"/>
    </xf>
    <xf numFmtId="0" fontId="67" fillId="0" borderId="0" xfId="0" applyFont="1" applyAlignment="1">
      <alignment horizontal="left" vertical="center"/>
    </xf>
    <xf numFmtId="3" fontId="83" fillId="0" borderId="243" xfId="16" applyNumberFormat="1" applyFont="1" applyFill="1" applyBorder="1" applyAlignment="1">
      <alignment horizontal="right" vertical="center" wrapText="1"/>
    </xf>
    <xf numFmtId="3" fontId="83" fillId="0" borderId="195" xfId="16" applyNumberFormat="1" applyFont="1" applyFill="1" applyBorder="1" applyAlignment="1">
      <alignment horizontal="right" vertical="center" wrapText="1"/>
    </xf>
    <xf numFmtId="0" fontId="86" fillId="0" borderId="188" xfId="73" applyFont="1" applyBorder="1" applyAlignment="1">
      <alignment horizontal="left" vertical="center"/>
    </xf>
    <xf numFmtId="0" fontId="86" fillId="0" borderId="2" xfId="73" applyFont="1" applyBorder="1" applyAlignment="1">
      <alignment horizontal="left" vertical="center"/>
    </xf>
    <xf numFmtId="0" fontId="271" fillId="0" borderId="196" xfId="0" applyFont="1" applyBorder="1" applyAlignment="1">
      <alignment horizontal="left" vertical="center" wrapText="1"/>
    </xf>
    <xf numFmtId="0" fontId="271" fillId="0" borderId="0" xfId="0" applyFont="1" applyAlignment="1">
      <alignment horizontal="left" vertical="center" wrapText="1"/>
    </xf>
    <xf numFmtId="0" fontId="271" fillId="0" borderId="199" xfId="0" applyFont="1" applyBorder="1" applyAlignment="1">
      <alignment horizontal="left" vertical="center" wrapText="1"/>
    </xf>
    <xf numFmtId="0" fontId="86" fillId="0" borderId="3" xfId="0" applyFont="1" applyBorder="1" applyAlignment="1">
      <alignment horizontal="center"/>
    </xf>
    <xf numFmtId="0" fontId="233" fillId="0" borderId="0" xfId="0" applyFont="1" applyAlignment="1">
      <alignment horizontal="center" vertical="center" wrapText="1"/>
    </xf>
    <xf numFmtId="0" fontId="233" fillId="0" borderId="111" xfId="0" applyFont="1" applyBorder="1" applyAlignment="1">
      <alignment horizontal="center" vertical="center" wrapText="1"/>
    </xf>
    <xf numFmtId="0" fontId="233" fillId="0" borderId="0" xfId="0" applyFont="1" applyAlignment="1">
      <alignment horizontal="center"/>
    </xf>
    <xf numFmtId="170" fontId="85" fillId="0" borderId="181" xfId="8" applyNumberFormat="1" applyFont="1" applyBorder="1" applyAlignment="1">
      <alignment horizontal="center" vertical="center"/>
    </xf>
    <xf numFmtId="170" fontId="85" fillId="0" borderId="182" xfId="8" applyNumberFormat="1" applyFont="1" applyBorder="1" applyAlignment="1">
      <alignment horizontal="center" vertical="center"/>
    </xf>
    <xf numFmtId="172" fontId="185" fillId="0" borderId="142" xfId="8" applyNumberFormat="1" applyFont="1" applyBorder="1" applyAlignment="1">
      <alignment horizontal="center" vertical="center"/>
    </xf>
    <xf numFmtId="172" fontId="185" fillId="0" borderId="133" xfId="8" applyNumberFormat="1" applyFont="1" applyBorder="1" applyAlignment="1">
      <alignment horizontal="center" vertical="center"/>
    </xf>
    <xf numFmtId="172" fontId="185" fillId="0" borderId="143" xfId="8" applyNumberFormat="1" applyFont="1" applyBorder="1" applyAlignment="1">
      <alignment horizontal="center" vertical="center"/>
    </xf>
    <xf numFmtId="0" fontId="233" fillId="0" borderId="0" xfId="0" applyFont="1" applyAlignment="1">
      <alignment horizontal="center" wrapText="1"/>
    </xf>
    <xf numFmtId="14" fontId="85" fillId="0" borderId="185" xfId="8" applyNumberFormat="1" applyFont="1" applyBorder="1" applyAlignment="1">
      <alignment horizontal="center" vertical="center" wrapText="1"/>
    </xf>
    <xf numFmtId="14" fontId="85" fillId="0" borderId="184" xfId="8" applyNumberFormat="1" applyFont="1" applyBorder="1" applyAlignment="1">
      <alignment horizontal="center" vertical="center" wrapText="1"/>
    </xf>
    <xf numFmtId="14" fontId="85" fillId="0" borderId="183" xfId="8" applyNumberFormat="1" applyFont="1" applyBorder="1" applyAlignment="1">
      <alignment horizontal="center" vertical="center" wrapText="1"/>
    </xf>
    <xf numFmtId="170" fontId="259" fillId="0" borderId="181" xfId="8" applyNumberFormat="1" applyFont="1" applyBorder="1" applyAlignment="1">
      <alignment horizontal="center" vertical="center"/>
    </xf>
    <xf numFmtId="170" fontId="259" fillId="0" borderId="182" xfId="8" applyNumberFormat="1" applyFont="1" applyBorder="1" applyAlignment="1">
      <alignment horizontal="center" vertical="center"/>
    </xf>
    <xf numFmtId="0" fontId="233" fillId="0" borderId="5" xfId="0" applyFont="1" applyBorder="1" applyAlignment="1">
      <alignment horizontal="left" vertical="center" wrapText="1"/>
    </xf>
    <xf numFmtId="0" fontId="233" fillId="0" borderId="111" xfId="0" applyFont="1" applyBorder="1" applyAlignment="1">
      <alignment horizontal="left" vertical="center" wrapText="1"/>
    </xf>
    <xf numFmtId="0" fontId="86" fillId="0" borderId="0" xfId="0" applyFont="1" applyAlignment="1">
      <alignment horizontal="center" vertical="center"/>
    </xf>
    <xf numFmtId="0" fontId="86" fillId="0" borderId="1" xfId="0" applyFont="1" applyBorder="1" applyAlignment="1">
      <alignment horizontal="center"/>
    </xf>
    <xf numFmtId="0" fontId="85" fillId="0" borderId="5" xfId="0" applyFont="1" applyBorder="1" applyAlignment="1">
      <alignment horizontal="center" vertical="center" wrapText="1"/>
    </xf>
    <xf numFmtId="0" fontId="85" fillId="0" borderId="111" xfId="0" applyFont="1" applyBorder="1" applyAlignment="1">
      <alignment horizontal="center" vertical="center" wrapText="1"/>
    </xf>
    <xf numFmtId="0" fontId="234" fillId="0" borderId="251" xfId="0" applyFont="1" applyBorder="1" applyAlignment="1">
      <alignment horizontal="left" vertical="center" wrapText="1"/>
    </xf>
    <xf numFmtId="0" fontId="234" fillId="0" borderId="0" xfId="0" applyFont="1" applyAlignment="1">
      <alignment horizontal="left" vertical="center" wrapText="1"/>
    </xf>
    <xf numFmtId="0" fontId="234" fillId="0" borderId="110" xfId="0" applyFont="1" applyBorder="1" applyAlignment="1">
      <alignment horizontal="left" vertical="center" wrapText="1"/>
    </xf>
    <xf numFmtId="0" fontId="86" fillId="0" borderId="5" xfId="0" applyFont="1" applyBorder="1" applyAlignment="1">
      <alignment horizontal="left" vertical="center" wrapText="1"/>
    </xf>
    <xf numFmtId="0" fontId="86" fillId="0" borderId="111" xfId="0" applyFont="1" applyBorder="1" applyAlignment="1">
      <alignment horizontal="left" vertical="center" wrapText="1"/>
    </xf>
    <xf numFmtId="0" fontId="276" fillId="0" borderId="137" xfId="0" applyFont="1" applyBorder="1" applyAlignment="1">
      <alignment horizontal="center" vertical="center"/>
    </xf>
    <xf numFmtId="0" fontId="234" fillId="0" borderId="0" xfId="0" applyFont="1" applyAlignment="1">
      <alignment horizontal="center" vertical="center"/>
    </xf>
    <xf numFmtId="0" fontId="86" fillId="0" borderId="115" xfId="0" applyFont="1" applyBorder="1" applyAlignment="1">
      <alignment horizontal="center" vertical="center"/>
    </xf>
    <xf numFmtId="0" fontId="86" fillId="0" borderId="3" xfId="0" applyFont="1" applyBorder="1" applyAlignment="1">
      <alignment horizontal="center" vertical="center" wrapText="1"/>
    </xf>
    <xf numFmtId="0" fontId="86" fillId="0" borderId="4" xfId="0" applyFont="1" applyBorder="1" applyAlignment="1">
      <alignment horizontal="center" vertical="center" wrapText="1"/>
    </xf>
    <xf numFmtId="0" fontId="233" fillId="0" borderId="6" xfId="0" applyFont="1" applyBorder="1" applyAlignment="1">
      <alignment horizontal="center" vertical="center" wrapText="1"/>
    </xf>
    <xf numFmtId="0" fontId="311" fillId="0" borderId="6" xfId="0" applyFont="1" applyBorder="1" applyAlignment="1">
      <alignment horizontal="center" vertical="center" wrapText="1"/>
    </xf>
    <xf numFmtId="0" fontId="311" fillId="0" borderId="0" xfId="0" applyFont="1" applyAlignment="1">
      <alignment horizontal="center" vertical="center" wrapText="1"/>
    </xf>
    <xf numFmtId="0" fontId="319" fillId="0" borderId="260" xfId="0" applyFont="1" applyBorder="1" applyAlignment="1">
      <alignment horizontal="center" vertical="center" wrapText="1"/>
    </xf>
    <xf numFmtId="0" fontId="319" fillId="0" borderId="235" xfId="0" applyFont="1" applyBorder="1" applyAlignment="1">
      <alignment horizontal="center" vertical="center" wrapText="1"/>
    </xf>
    <xf numFmtId="0" fontId="320" fillId="0" borderId="138" xfId="0" applyFont="1" applyBorder="1" applyAlignment="1">
      <alignment horizontal="center" vertical="center" wrapText="1"/>
    </xf>
    <xf numFmtId="0" fontId="320" fillId="0" borderId="261" xfId="0" applyFont="1" applyBorder="1" applyAlignment="1">
      <alignment horizontal="center" vertical="center" wrapText="1"/>
    </xf>
    <xf numFmtId="0" fontId="233" fillId="0" borderId="187" xfId="0" applyFont="1" applyBorder="1" applyAlignment="1">
      <alignment horizontal="center" vertical="center" wrapText="1"/>
    </xf>
    <xf numFmtId="0" fontId="233" fillId="0" borderId="203" xfId="0" applyFont="1" applyBorder="1" applyAlignment="1">
      <alignment horizontal="center" vertical="center" wrapText="1"/>
    </xf>
    <xf numFmtId="0" fontId="233" fillId="0" borderId="212" xfId="0" applyFont="1" applyBorder="1" applyAlignment="1">
      <alignment horizontal="center" vertical="center"/>
    </xf>
    <xf numFmtId="0" fontId="233" fillId="0" borderId="203" xfId="0" applyFont="1" applyBorder="1" applyAlignment="1">
      <alignment horizontal="center" vertical="center"/>
    </xf>
    <xf numFmtId="0" fontId="233" fillId="0" borderId="213" xfId="0" applyFont="1" applyBorder="1" applyAlignment="1">
      <alignment horizontal="center" vertical="center" wrapText="1"/>
    </xf>
    <xf numFmtId="0" fontId="233" fillId="0" borderId="212" xfId="0" applyFont="1" applyBorder="1" applyAlignment="1">
      <alignment horizontal="center" vertical="center" wrapText="1"/>
    </xf>
    <xf numFmtId="0" fontId="85" fillId="0" borderId="204" xfId="0" applyFont="1" applyBorder="1" applyAlignment="1">
      <alignment horizontal="center" vertical="center"/>
    </xf>
    <xf numFmtId="0" fontId="234" fillId="0" borderId="236" xfId="0" applyFont="1" applyBorder="1" applyAlignment="1">
      <alignment horizontal="center" vertical="center"/>
    </xf>
    <xf numFmtId="0" fontId="234" fillId="76" borderId="229" xfId="0" applyFont="1" applyFill="1" applyBorder="1" applyAlignment="1">
      <alignment horizontal="center" vertical="center"/>
    </xf>
    <xf numFmtId="0" fontId="234" fillId="76" borderId="230" xfId="0" applyFont="1" applyFill="1" applyBorder="1" applyAlignment="1">
      <alignment horizontal="center" vertical="center"/>
    </xf>
    <xf numFmtId="0" fontId="234" fillId="76" borderId="231" xfId="0" applyFont="1" applyFill="1" applyBorder="1" applyAlignment="1">
      <alignment horizontal="center" vertical="center"/>
    </xf>
    <xf numFmtId="0" fontId="234" fillId="76" borderId="240" xfId="0" applyFont="1" applyFill="1" applyBorder="1" applyAlignment="1">
      <alignment horizontal="center" vertical="center"/>
    </xf>
    <xf numFmtId="0" fontId="85" fillId="0" borderId="125" xfId="0" applyFont="1" applyBorder="1" applyAlignment="1">
      <alignment horizontal="center" vertical="center"/>
    </xf>
    <xf numFmtId="172" fontId="85" fillId="0" borderId="32" xfId="0" applyNumberFormat="1" applyFont="1" applyBorder="1" applyAlignment="1">
      <alignment horizontal="center" vertical="center"/>
    </xf>
    <xf numFmtId="172" fontId="85" fillId="0" borderId="126" xfId="0" applyNumberFormat="1" applyFont="1" applyBorder="1" applyAlignment="1">
      <alignment horizontal="center" vertical="center"/>
    </xf>
    <xf numFmtId="172" fontId="85" fillId="0" borderId="127" xfId="0" applyNumberFormat="1" applyFont="1" applyBorder="1" applyAlignment="1">
      <alignment horizontal="center" vertical="center"/>
    </xf>
    <xf numFmtId="172" fontId="85" fillId="0" borderId="128" xfId="0" applyNumberFormat="1" applyFont="1" applyBorder="1" applyAlignment="1">
      <alignment horizontal="center" vertical="center"/>
    </xf>
    <xf numFmtId="0" fontId="85" fillId="0" borderId="0" xfId="0" applyFont="1" applyAlignment="1">
      <alignment horizontal="center" vertical="center" wrapText="1"/>
    </xf>
    <xf numFmtId="0" fontId="85" fillId="0" borderId="154" xfId="0" applyFont="1" applyBorder="1" applyAlignment="1">
      <alignment horizontal="center" vertical="center" wrapText="1"/>
    </xf>
    <xf numFmtId="175" fontId="85" fillId="0" borderId="210" xfId="0" applyNumberFormat="1" applyFont="1" applyBorder="1" applyAlignment="1">
      <alignment horizontal="center" vertical="center"/>
    </xf>
    <xf numFmtId="0" fontId="85" fillId="0" borderId="211" xfId="0" applyFont="1" applyBorder="1" applyAlignment="1">
      <alignment horizontal="center" vertical="center"/>
    </xf>
    <xf numFmtId="49" fontId="85" fillId="0" borderId="22" xfId="0" applyNumberFormat="1" applyFont="1" applyBorder="1" applyAlignment="1">
      <alignment horizontal="center" vertical="center"/>
    </xf>
    <xf numFmtId="49" fontId="85" fillId="0" borderId="0" xfId="0" applyNumberFormat="1" applyFont="1" applyAlignment="1">
      <alignment horizontal="center" vertical="center"/>
    </xf>
    <xf numFmtId="0" fontId="85" fillId="0" borderId="153" xfId="0" applyFont="1" applyBorder="1" applyAlignment="1">
      <alignment horizontal="center" vertical="center" wrapText="1"/>
    </xf>
    <xf numFmtId="0" fontId="85" fillId="0" borderId="155" xfId="0" applyFont="1" applyBorder="1" applyAlignment="1">
      <alignment horizontal="center" vertical="center" wrapText="1"/>
    </xf>
    <xf numFmtId="49" fontId="97" fillId="7" borderId="15" xfId="24" applyNumberFormat="1" applyFont="1" applyFill="1" applyBorder="1" applyAlignment="1">
      <alignment horizontal="center" vertical="center"/>
    </xf>
    <xf numFmtId="49" fontId="97" fillId="7" borderId="13" xfId="24" applyNumberFormat="1" applyFont="1" applyFill="1" applyBorder="1" applyAlignment="1">
      <alignment horizontal="center" vertical="center"/>
    </xf>
    <xf numFmtId="49" fontId="97" fillId="7" borderId="40" xfId="24" applyNumberFormat="1" applyFont="1" applyFill="1" applyBorder="1" applyAlignment="1">
      <alignment horizontal="center" vertical="center"/>
    </xf>
    <xf numFmtId="3" fontId="100" fillId="0" borderId="35" xfId="0" applyNumberFormat="1" applyFont="1" applyBorder="1" applyAlignment="1" applyProtection="1">
      <alignment horizontal="center"/>
      <protection locked="0"/>
    </xf>
    <xf numFmtId="169" fontId="125" fillId="0" borderId="35" xfId="29" applyNumberFormat="1" applyFont="1" applyFill="1" applyBorder="1" applyAlignment="1" applyProtection="1">
      <alignment horizontal="center" vertical="center"/>
      <protection locked="0"/>
    </xf>
    <xf numFmtId="3" fontId="100" fillId="0" borderId="35" xfId="0" applyNumberFormat="1" applyFont="1" applyBorder="1" applyAlignment="1">
      <alignment horizontal="center"/>
    </xf>
    <xf numFmtId="174" fontId="125" fillId="0" borderId="35" xfId="29" applyNumberFormat="1" applyFont="1" applyFill="1" applyBorder="1" applyAlignment="1" applyProtection="1">
      <alignment horizontal="center" vertical="center"/>
    </xf>
    <xf numFmtId="169" fontId="125" fillId="0" borderId="35" xfId="29" applyNumberFormat="1" applyFont="1" applyFill="1" applyBorder="1" applyAlignment="1" applyProtection="1">
      <alignment horizontal="center" vertical="center"/>
    </xf>
    <xf numFmtId="14" fontId="97" fillId="7" borderId="15" xfId="24" applyNumberFormat="1" applyFont="1" applyFill="1" applyBorder="1" applyAlignment="1">
      <alignment horizontal="center" vertical="center"/>
    </xf>
    <xf numFmtId="14" fontId="97" fillId="7" borderId="13" xfId="24" applyNumberFormat="1" applyFont="1" applyFill="1" applyBorder="1" applyAlignment="1">
      <alignment horizontal="center" vertical="center"/>
    </xf>
    <xf numFmtId="14" fontId="97" fillId="7" borderId="40" xfId="24" applyNumberFormat="1" applyFont="1" applyFill="1" applyBorder="1" applyAlignment="1">
      <alignment horizontal="center" vertical="center"/>
    </xf>
    <xf numFmtId="3" fontId="104" fillId="0" borderId="35" xfId="0" applyNumberFormat="1" applyFont="1" applyBorder="1" applyAlignment="1" applyProtection="1">
      <alignment horizontal="center"/>
      <protection locked="0"/>
    </xf>
    <xf numFmtId="169" fontId="104" fillId="0" borderId="35" xfId="29" applyNumberFormat="1" applyFont="1" applyFill="1" applyBorder="1" applyAlignment="1" applyProtection="1">
      <alignment horizontal="center" vertical="center"/>
      <protection locked="0"/>
    </xf>
    <xf numFmtId="0" fontId="169" fillId="12" borderId="54" xfId="34" applyFont="1" applyFill="1" applyBorder="1" applyAlignment="1">
      <alignment horizontal="center" vertical="center"/>
    </xf>
    <xf numFmtId="0" fontId="169" fillId="12" borderId="51" xfId="34" applyFont="1" applyFill="1" applyBorder="1" applyAlignment="1">
      <alignment horizontal="center" vertical="center"/>
    </xf>
    <xf numFmtId="0" fontId="169" fillId="12" borderId="53" xfId="34" applyFont="1" applyFill="1" applyBorder="1" applyAlignment="1">
      <alignment horizontal="center" vertical="center"/>
    </xf>
    <xf numFmtId="0" fontId="169" fillId="12" borderId="52" xfId="34" applyFont="1" applyFill="1" applyBorder="1" applyAlignment="1">
      <alignment horizontal="center" vertical="center"/>
    </xf>
    <xf numFmtId="0" fontId="169" fillId="11" borderId="50" xfId="34" applyFont="1" applyFill="1" applyBorder="1" applyAlignment="1">
      <alignment horizontal="center" vertical="center" wrapText="1"/>
    </xf>
    <xf numFmtId="0" fontId="169" fillId="11" borderId="47" xfId="34" applyFont="1" applyFill="1" applyBorder="1" applyAlignment="1">
      <alignment horizontal="center" vertical="center" wrapText="1"/>
    </xf>
    <xf numFmtId="0" fontId="169" fillId="11" borderId="49" xfId="34" applyFont="1" applyFill="1" applyBorder="1" applyAlignment="1">
      <alignment horizontal="center" vertical="center" wrapText="1"/>
    </xf>
    <xf numFmtId="0" fontId="169" fillId="11" borderId="51" xfId="34" applyFont="1" applyFill="1" applyBorder="1" applyAlignment="1">
      <alignment horizontal="center" vertical="center" wrapText="1"/>
    </xf>
    <xf numFmtId="0" fontId="169" fillId="11" borderId="48" xfId="34" applyFont="1" applyFill="1" applyBorder="1" applyAlignment="1">
      <alignment horizontal="center" vertical="center" wrapText="1"/>
    </xf>
    <xf numFmtId="175" fontId="190" fillId="9" borderId="44" xfId="34" applyNumberFormat="1" applyFont="1" applyFill="1" applyBorder="1" applyAlignment="1">
      <alignment horizontal="center" vertical="center"/>
    </xf>
    <xf numFmtId="175" fontId="190" fillId="9" borderId="43" xfId="34" applyNumberFormat="1" applyFont="1" applyFill="1" applyBorder="1" applyAlignment="1">
      <alignment horizontal="center" vertical="center"/>
    </xf>
    <xf numFmtId="175" fontId="190" fillId="9" borderId="42" xfId="34" applyNumberFormat="1" applyFont="1" applyFill="1" applyBorder="1" applyAlignment="1">
      <alignment horizontal="center" vertical="center"/>
    </xf>
    <xf numFmtId="175" fontId="190" fillId="9" borderId="44" xfId="0" applyNumberFormat="1" applyFont="1" applyFill="1" applyBorder="1" applyAlignment="1">
      <alignment horizontal="center" vertical="center"/>
    </xf>
    <xf numFmtId="175" fontId="190" fillId="9" borderId="43" xfId="0" applyNumberFormat="1" applyFont="1" applyFill="1" applyBorder="1" applyAlignment="1">
      <alignment horizontal="center" vertical="center"/>
    </xf>
    <xf numFmtId="175" fontId="190" fillId="9" borderId="42" xfId="0" applyNumberFormat="1" applyFont="1" applyFill="1" applyBorder="1" applyAlignment="1">
      <alignment horizontal="center" vertical="center"/>
    </xf>
    <xf numFmtId="0" fontId="169" fillId="12" borderId="54" xfId="0" applyFont="1" applyFill="1" applyBorder="1" applyAlignment="1">
      <alignment horizontal="center" vertical="center"/>
    </xf>
    <xf numFmtId="0" fontId="169" fillId="12" borderId="51" xfId="0" applyFont="1" applyFill="1" applyBorder="1" applyAlignment="1">
      <alignment horizontal="center" vertical="center"/>
    </xf>
    <xf numFmtId="0" fontId="169" fillId="12" borderId="53" xfId="0" applyFont="1" applyFill="1" applyBorder="1" applyAlignment="1">
      <alignment horizontal="center" vertical="center"/>
    </xf>
    <xf numFmtId="0" fontId="169" fillId="12" borderId="52" xfId="0" applyFont="1" applyFill="1" applyBorder="1" applyAlignment="1">
      <alignment horizontal="center" vertical="center"/>
    </xf>
    <xf numFmtId="0" fontId="169" fillId="11" borderId="50" xfId="0" applyFont="1" applyFill="1" applyBorder="1" applyAlignment="1">
      <alignment horizontal="center" vertical="center" wrapText="1"/>
    </xf>
    <xf numFmtId="0" fontId="169" fillId="11" borderId="47" xfId="0" applyFont="1" applyFill="1" applyBorder="1" applyAlignment="1">
      <alignment horizontal="center" vertical="center" wrapText="1"/>
    </xf>
    <xf numFmtId="0" fontId="169" fillId="11" borderId="49" xfId="0" applyFont="1" applyFill="1" applyBorder="1" applyAlignment="1">
      <alignment horizontal="center" vertical="center" wrapText="1"/>
    </xf>
    <xf numFmtId="0" fontId="122" fillId="0" borderId="10" xfId="0" applyFont="1" applyBorder="1" applyAlignment="1">
      <alignment horizontal="justify" vertical="center" wrapText="1"/>
    </xf>
    <xf numFmtId="0" fontId="122" fillId="0" borderId="0" xfId="0" applyFont="1" applyAlignment="1">
      <alignment horizontal="left" vertical="top"/>
    </xf>
    <xf numFmtId="0" fontId="122" fillId="0" borderId="0" xfId="0" applyFont="1" applyAlignment="1">
      <alignment horizontal="left"/>
    </xf>
    <xf numFmtId="172" fontId="115" fillId="2" borderId="15" xfId="0" applyNumberFormat="1" applyFont="1" applyFill="1" applyBorder="1" applyAlignment="1">
      <alignment horizontal="center" vertical="center" wrapText="1"/>
    </xf>
    <xf numFmtId="172" fontId="115" fillId="2" borderId="28" xfId="0" applyNumberFormat="1" applyFont="1" applyFill="1" applyBorder="1" applyAlignment="1">
      <alignment horizontal="center" vertical="center" wrapText="1"/>
    </xf>
    <xf numFmtId="172" fontId="169" fillId="2" borderId="15" xfId="0" applyNumberFormat="1" applyFont="1" applyFill="1" applyBorder="1" applyAlignment="1">
      <alignment horizontal="center" vertical="center" wrapText="1"/>
    </xf>
    <xf numFmtId="172" fontId="169" fillId="2" borderId="28" xfId="0" applyNumberFormat="1" applyFont="1" applyFill="1" applyBorder="1" applyAlignment="1">
      <alignment horizontal="center" vertical="center" wrapText="1"/>
    </xf>
    <xf numFmtId="0" fontId="94" fillId="0" borderId="0" xfId="0" applyFont="1" applyAlignment="1">
      <alignment horizontal="left" vertical="center"/>
    </xf>
    <xf numFmtId="172" fontId="115" fillId="2" borderId="13" xfId="0" applyNumberFormat="1" applyFont="1" applyFill="1" applyBorder="1" applyAlignment="1">
      <alignment horizontal="center" vertical="center" wrapText="1"/>
    </xf>
    <xf numFmtId="0" fontId="94" fillId="0" borderId="0" xfId="0" applyFont="1" applyAlignment="1">
      <alignment horizontal="left" vertical="center" indent="1"/>
    </xf>
    <xf numFmtId="0" fontId="119" fillId="8" borderId="10" xfId="7" applyFont="1" applyFill="1" applyBorder="1" applyAlignment="1" applyProtection="1">
      <alignment horizontal="left" vertical="top" wrapText="1"/>
      <protection locked="0"/>
    </xf>
    <xf numFmtId="0" fontId="122" fillId="0" borderId="0" xfId="0" applyFont="1" applyAlignment="1">
      <alignment horizontal="left" vertical="top" wrapText="1"/>
    </xf>
    <xf numFmtId="0" fontId="122" fillId="0" borderId="10" xfId="0" applyFont="1" applyBorder="1" applyAlignment="1">
      <alignment horizontal="left"/>
    </xf>
    <xf numFmtId="0" fontId="121" fillId="0" borderId="10" xfId="0" applyFont="1" applyBorder="1" applyAlignment="1">
      <alignment horizontal="left"/>
    </xf>
    <xf numFmtId="0" fontId="191" fillId="6" borderId="0" xfId="45" applyFont="1" applyFill="1" applyAlignment="1">
      <alignment horizontal="left" vertical="top" wrapText="1"/>
    </xf>
    <xf numFmtId="0" fontId="122" fillId="6" borderId="10" xfId="45" applyFont="1" applyFill="1" applyBorder="1" applyAlignment="1">
      <alignment horizontal="left" vertical="top" wrapText="1"/>
    </xf>
    <xf numFmtId="0" fontId="122" fillId="0" borderId="10" xfId="0" applyFont="1" applyBorder="1" applyAlignment="1">
      <alignment horizontal="left" vertical="top" wrapText="1"/>
    </xf>
    <xf numFmtId="0" fontId="191" fillId="0" borderId="10" xfId="0" applyFont="1" applyBorder="1" applyAlignment="1">
      <alignment horizontal="left" vertical="top" wrapText="1"/>
    </xf>
    <xf numFmtId="0" fontId="191" fillId="0" borderId="0" xfId="0" applyFont="1" applyAlignment="1">
      <alignment horizontal="left" vertical="top" wrapText="1"/>
    </xf>
    <xf numFmtId="14" fontId="97" fillId="7" borderId="66" xfId="0" applyNumberFormat="1" applyFont="1" applyFill="1" applyBorder="1" applyAlignment="1">
      <alignment horizontal="center" vertical="center" wrapText="1"/>
    </xf>
    <xf numFmtId="14" fontId="97" fillId="7" borderId="64" xfId="0" applyNumberFormat="1" applyFont="1" applyFill="1" applyBorder="1" applyAlignment="1">
      <alignment horizontal="center" vertical="center" wrapText="1"/>
    </xf>
    <xf numFmtId="14" fontId="97" fillId="7" borderId="66" xfId="0" applyNumberFormat="1" applyFont="1" applyFill="1" applyBorder="1" applyAlignment="1">
      <alignment horizontal="center" vertical="center"/>
    </xf>
    <xf numFmtId="14" fontId="97" fillId="7" borderId="64" xfId="0" applyNumberFormat="1" applyFont="1" applyFill="1" applyBorder="1" applyAlignment="1">
      <alignment horizontal="center" vertical="center"/>
    </xf>
    <xf numFmtId="49" fontId="97" fillId="7" borderId="66" xfId="0" applyNumberFormat="1" applyFont="1" applyFill="1" applyBorder="1" applyAlignment="1">
      <alignment horizontal="center" vertical="center"/>
    </xf>
    <xf numFmtId="49" fontId="97" fillId="7" borderId="64" xfId="0" applyNumberFormat="1" applyFont="1" applyFill="1" applyBorder="1" applyAlignment="1">
      <alignment horizontal="center" vertical="center"/>
    </xf>
    <xf numFmtId="172" fontId="115" fillId="2" borderId="99" xfId="0" applyNumberFormat="1" applyFont="1" applyFill="1" applyBorder="1" applyAlignment="1">
      <alignment horizontal="left" vertical="center"/>
    </xf>
    <xf numFmtId="172" fontId="115" fillId="2" borderId="90" xfId="0" applyNumberFormat="1" applyFont="1" applyFill="1" applyBorder="1" applyAlignment="1">
      <alignment horizontal="left" vertical="center"/>
    </xf>
    <xf numFmtId="49" fontId="81" fillId="13" borderId="24" xfId="56" applyNumberFormat="1" applyFont="1" applyFill="1" applyBorder="1" applyAlignment="1">
      <alignment horizontal="center" vertical="center"/>
    </xf>
    <xf numFmtId="49" fontId="81" fillId="13" borderId="23" xfId="56" applyNumberFormat="1" applyFont="1" applyFill="1" applyBorder="1" applyAlignment="1">
      <alignment horizontal="center" vertical="center"/>
    </xf>
    <xf numFmtId="0" fontId="94" fillId="0" borderId="23" xfId="0" applyFont="1" applyBorder="1" applyAlignment="1">
      <alignment horizontal="left" vertical="center"/>
    </xf>
    <xf numFmtId="49" fontId="81" fillId="13" borderId="101" xfId="56" applyNumberFormat="1" applyFont="1" applyFill="1" applyBorder="1" applyAlignment="1">
      <alignment horizontal="center" vertical="center"/>
    </xf>
    <xf numFmtId="0" fontId="68" fillId="6" borderId="10" xfId="63" applyFont="1" applyFill="1" applyBorder="1" applyAlignment="1" applyProtection="1">
      <alignment horizontal="center"/>
      <protection locked="0"/>
    </xf>
    <xf numFmtId="49" fontId="81" fillId="13" borderId="104" xfId="62" applyNumberFormat="1" applyFont="1" applyFill="1" applyBorder="1" applyAlignment="1">
      <alignment horizontal="center" vertical="center"/>
    </xf>
    <xf numFmtId="0" fontId="65" fillId="0" borderId="61" xfId="0" applyFont="1" applyBorder="1"/>
    <xf numFmtId="172" fontId="169" fillId="2" borderId="65" xfId="62" applyNumberFormat="1" applyFont="1" applyFill="1" applyBorder="1" applyAlignment="1">
      <alignment horizontal="center" vertical="center" wrapText="1"/>
    </xf>
    <xf numFmtId="0" fontId="65" fillId="0" borderId="65" xfId="0" applyFont="1" applyBorder="1"/>
    <xf numFmtId="0" fontId="65" fillId="0" borderId="64" xfId="0" applyFont="1" applyBorder="1"/>
    <xf numFmtId="172" fontId="169" fillId="2" borderId="99" xfId="62" applyNumberFormat="1" applyFont="1" applyFill="1" applyBorder="1" applyAlignment="1">
      <alignment horizontal="center" vertical="center" wrapText="1"/>
    </xf>
    <xf numFmtId="0" fontId="65" fillId="0" borderId="63" xfId="0" applyFont="1" applyBorder="1"/>
    <xf numFmtId="0" fontId="68" fillId="6" borderId="69" xfId="61" applyFont="1" applyFill="1" applyBorder="1" applyAlignment="1" applyProtection="1">
      <alignment horizontal="center"/>
      <protection locked="0"/>
    </xf>
    <xf numFmtId="0" fontId="68" fillId="6" borderId="10" xfId="61" applyFont="1" applyFill="1" applyBorder="1" applyAlignment="1" applyProtection="1">
      <alignment horizontal="center"/>
      <protection locked="0"/>
    </xf>
    <xf numFmtId="172" fontId="169" fillId="2" borderId="66" xfId="62" applyNumberFormat="1" applyFont="1" applyFill="1" applyBorder="1" applyAlignment="1">
      <alignment horizontal="center" vertical="center" wrapText="1"/>
    </xf>
    <xf numFmtId="0" fontId="94" fillId="0" borderId="17" xfId="0" applyFont="1" applyBorder="1" applyAlignment="1">
      <alignment horizontal="left" vertical="center"/>
    </xf>
  </cellXfs>
  <cellStyles count="50607">
    <cellStyle name="_062006 - 0048 Balancete Consolidado 1v" xfId="590" xr:uid="{265BDEB0-D36B-4EA5-8D4F-7993B268B095}"/>
    <cellStyle name="_Apoio Recon PL e LL ACAPI" xfId="589" xr:uid="{3FAEFC9C-B76A-4F47-BC84-3C85505D82DC}"/>
    <cellStyle name="_Apoio Recon PL e LL ACAPI_planilha_modelo_contabilidade" xfId="588" xr:uid="{A3037FA9-5929-46D9-BA70-B5AFD1728BA8}"/>
    <cellStyle name="_Apoio Reconciliação(4.1)ok ACAPI" xfId="587" xr:uid="{9A859F85-8F28-420D-BDE1-CAD36B55D141}"/>
    <cellStyle name="_Apoio Reconciliação(4.1)ok ACAPI_planilha_modelo_contabilidade" xfId="586" xr:uid="{5AC4525B-459C-4A7E-BFCB-D5E6C843A97D}"/>
    <cellStyle name="_Apres_ItauHolding" xfId="585" xr:uid="{7C7F4267-9AB2-4CF3-86CC-37615B7E2F57}"/>
    <cellStyle name="_bal comparativo Bco BKB 2006" xfId="584" xr:uid="{F478BA49-108D-4D03-BCC1-948C0016AE8A}"/>
    <cellStyle name="_bal comparativo Bco BKB 2006 10" xfId="583" xr:uid="{0CA6A76A-DE13-4AC5-AFC8-8BC5B07B2F30}"/>
    <cellStyle name="_bal comparativo Bco BKB 2006 11" xfId="582" xr:uid="{3E190BB0-EF99-4580-8B19-32FE93583E30}"/>
    <cellStyle name="_bal comparativo Bco BKB 2006 12" xfId="581" xr:uid="{9B45846A-2AC3-423B-8CFF-C22CECADCABB}"/>
    <cellStyle name="_bal comparativo Bco BKB 2006 13" xfId="660" xr:uid="{BD68497B-928C-4700-9EAD-3D9B46ECDF8D}"/>
    <cellStyle name="_bal comparativo Bco BKB 2006 2" xfId="580" xr:uid="{A268FF6B-8131-45EC-85E9-80F431FAFF97}"/>
    <cellStyle name="_bal comparativo Bco BKB 2006 3" xfId="659" xr:uid="{2064488F-5BE7-4381-9367-0F5EAB34D8AD}"/>
    <cellStyle name="_bal comparativo Bco BKB 2006 4" xfId="579" xr:uid="{240982E4-6D39-4290-92CC-B0B7E6922C16}"/>
    <cellStyle name="_bal comparativo Bco BKB 2006 5" xfId="658" xr:uid="{AD00028B-65C6-4FB3-9AFB-5C316C880FA6}"/>
    <cellStyle name="_bal comparativo Bco BKB 2006 6" xfId="578" xr:uid="{32F764C0-6A7A-4EC4-9D0B-7842974212FF}"/>
    <cellStyle name="_bal comparativo Bco BKB 2006 7" xfId="657" xr:uid="{36769163-FF07-4E26-A003-3A96AF7E5268}"/>
    <cellStyle name="_bal comparativo Bco BKB 2006 8" xfId="577" xr:uid="{ABA81216-6570-4074-AA8F-2EB2B73FA4A2}"/>
    <cellStyle name="_bal comparativo Bco BKB 2006 9" xfId="656" xr:uid="{C5B7BBD5-C66B-4863-9EF1-66A18A13B20C}"/>
    <cellStyle name="_BalDRE" xfId="576" xr:uid="{34EAF6E5-8B3B-4C31-82B1-E17FF5E5133B}"/>
    <cellStyle name="_BASjun04resCONEFCOSIF401" xfId="655" xr:uid="{7CA4F12B-5DB4-4375-B653-970B15983877}"/>
    <cellStyle name="_BASNovResCONEFCOSIF_v2" xfId="654" xr:uid="{4BA069CD-A96B-4D36-AA42-2657A0CBA9E1}"/>
    <cellStyle name="_Book2" xfId="653" xr:uid="{C440D305-F30F-458C-A43D-51CAAE318DF1}"/>
    <cellStyle name="_Book4" xfId="652" xr:uid="{4AD9EE57-7A2A-4FDB-AD24-77C3E1B2EB7E}"/>
    <cellStyle name="_Book4_Demais" xfId="651" xr:uid="{2F51702E-25CA-4F7D-8944-1F29D20A079C}"/>
    <cellStyle name="_Book4_Demais_EstruturalBanking IBBA" xfId="575" xr:uid="{1AEC11AF-5CA4-461F-AB64-8EE64007846A}"/>
    <cellStyle name="_Book4_Demais_EstruturalBanking IBBA_Resultado Consolidado v5 Sensibilidade POS PRESIDENTE v43  V6" xfId="574" xr:uid="{6C58F26B-D4A5-4A1B-B413-FEBFA9F14867}"/>
    <cellStyle name="_Book4_Demais_EstruturalBanking IBBA_Resultado Consolidado v5 Sensibilidade POS PRESIDENTE v44  V6" xfId="573" xr:uid="{7F987A8A-4E10-41BD-98B7-C0E2A4430DCA}"/>
    <cellStyle name="_Book4_Demais_InstitucDemais IBBA" xfId="650" xr:uid="{A4551D63-111B-4992-8047-BAEA2436BA9A}"/>
    <cellStyle name="_Book4_Demais_InstitucDemais IBBA_Resultado Consolidado v5 Sensibilidade POS PRESIDENTE v43  V6" xfId="391" xr:uid="{8503A772-4D71-439B-8BCE-AE83761BC0A0}"/>
    <cellStyle name="_Book4_Demais_InstitucDemais IBBA_Resultado Consolidado v5 Sensibilidade POS PRESIDENTE v44  V6" xfId="572" xr:uid="{3B19A059-47A7-407B-BFC3-1F0B1AAE3FB1}"/>
    <cellStyle name="_Book4_Demais_RELATÓRIO RUDI (3)" xfId="571" xr:uid="{676E5403-A927-4F89-944B-064C54D9B87A}"/>
    <cellStyle name="_Book4_Demais_RELATÓRIO RUDI (3)_Resultado Consolidado v5 Sensibilidade POS PRESIDENTE v43  V6" xfId="570" xr:uid="{3B2D2F8C-1A0F-4A5F-AAC0-9C19AB650E3B}"/>
    <cellStyle name="_Book4_Demais_RELATÓRIO RUDI (3)_Resultado Consolidado v5 Sensibilidade POS PRESIDENTE v44  V6" xfId="569" xr:uid="{EDB5571D-79DC-4282-A168-301A4744369F}"/>
    <cellStyle name="_Book4_Demais_RemunerCapitalAlocado IBBA" xfId="568" xr:uid="{D74498A4-B0BE-49CF-900C-49FB427C10CC}"/>
    <cellStyle name="_Book4_Demais_RemunerCapitalAlocado IBBA_Resultado Consolidado v5 Sensibilidade POS PRESIDENTE v43  V6" xfId="567" xr:uid="{5F5FA2DC-42C7-48FB-9A14-F1D748E706E6}"/>
    <cellStyle name="_Book4_Demais_RemunerCapitalAlocado IBBA_Resultado Consolidado v5 Sensibilidade POS PRESIDENTE v44  V6" xfId="566" xr:uid="{560F73A8-F1F9-447F-BF5B-F97412AEC0B3}"/>
    <cellStyle name="_Book4_EstruturalBanking IBBA" xfId="565" xr:uid="{B2CF6708-694E-40A0-8EF2-8E11773E2D49}"/>
    <cellStyle name="_Book4_EstruturalBanking IBBA_Resultado Consolidado v5 Sensibilidade POS PRESIDENTE v43  V6" xfId="564" xr:uid="{4A389DFD-B5A6-4411-BBCB-B76515BD5BB8}"/>
    <cellStyle name="_Book4_EstruturalBanking IBBA_Resultado Consolidado v5 Sensibilidade POS PRESIDENTE v44  V6" xfId="563" xr:uid="{4B2AA083-9D4D-4029-AD78-F5EE6CBA366A}"/>
    <cellStyle name="_Book4_InstitucDemais IBBA" xfId="562" xr:uid="{1A47B84D-6BF4-42F7-8DAD-5A00F171BC09}"/>
    <cellStyle name="_Book4_InstitucDemais IBBA_Resultado Consolidado v5 Sensibilidade POS PRESIDENTE v43  V6" xfId="561" xr:uid="{3E521032-27C5-4D8C-AFFC-DDCF77BA55A0}"/>
    <cellStyle name="_Book4_InstitucDemais IBBA_Resultado Consolidado v5 Sensibilidade POS PRESIDENTE v44  V6" xfId="560" xr:uid="{4F68AEE2-53EA-4FCB-91C1-9006270D0DA4}"/>
    <cellStyle name="_Book4_RELATÓRIO RUDI (3)" xfId="559" xr:uid="{7EC09B95-AEBF-454D-99D6-45FDBF2B703E}"/>
    <cellStyle name="_Book4_RELATÓRIO RUDI (3)_Resultado Consolidado v5 Sensibilidade POS PRESIDENTE v43  V6" xfId="558" xr:uid="{84C4E685-4228-4DBE-A379-0F96E5C2B521}"/>
    <cellStyle name="_Book4_RELATÓRIO RUDI (3)_Resultado Consolidado v5 Sensibilidade POS PRESIDENTE v44  V6" xfId="557" xr:uid="{75817078-5215-480F-9F98-A1C5B01323B5}"/>
    <cellStyle name="_Book4_RemunerCapitalAlocado IBBA" xfId="556" xr:uid="{D839B486-F01C-4A24-8815-7327AF780E8C}"/>
    <cellStyle name="_Book4_RemunerCapitalAlocado IBBA_Resultado Consolidado v5 Sensibilidade POS PRESIDENTE v43  V6" xfId="555" xr:uid="{12795792-941E-4536-81A9-654C2FAD207F}"/>
    <cellStyle name="_Book4_RemunerCapitalAlocado IBBA_Resultado Consolidado v5 Sensibilidade POS PRESIDENTE v44  V6" xfId="554" xr:uid="{976E654B-61F1-4CC7-9092-E3D3E661F147}"/>
    <cellStyle name="_BP_MaioReal" xfId="553" xr:uid="{608126F1-781C-4172-9041-A3230137D254}"/>
    <cellStyle name="_BP_Publicacao" xfId="552" xr:uid="{2E611BB9-C324-4497-8D1D-0C467D2B3257}"/>
    <cellStyle name="_Calculo NIM TRIM" xfId="551" xr:uid="{C69DF6FB-0A3B-4AE5-AC0A-07F61EA8C670}"/>
    <cellStyle name="_Captacoes" xfId="550" xr:uid="{84C08751-DE19-43B0-9B1A-41B6B026039B}"/>
    <cellStyle name="_Cash and Cash Equivalents-12 07" xfId="549" xr:uid="{F4C26BAB-26EB-4D27-B95A-ED809E3F9D1F}"/>
    <cellStyle name="_CC" xfId="649" xr:uid="{4F44141C-0520-4F45-ABD6-A9D0AD5F1CE1}"/>
    <cellStyle name="_CC_Demais" xfId="548" xr:uid="{389A8E5B-9FEE-48C9-B7A3-C9EC8D7039BA}"/>
    <cellStyle name="_CC_Demais_EstruturalBanking IBBA" xfId="648" xr:uid="{D7AC00DF-78F9-498D-8A30-F9B55483B66A}"/>
    <cellStyle name="_CC_Demais_EstruturalBanking IBBA_MapaResultados_95 180809" xfId="547" xr:uid="{3F9257E9-298A-479A-81FD-885E35665146}"/>
    <cellStyle name="_CC_Demais_InstitucDemais IBBA" xfId="647" xr:uid="{C57BD707-778B-4A06-B735-E033755B78E2}"/>
    <cellStyle name="_CC_Demais_MapaResultados_95 180809" xfId="546" xr:uid="{8135E80F-EA9E-4EF5-9CFB-25FA52B2C7F5}"/>
    <cellStyle name="_CC_Demais_RELATÓRIO RUDI (3)" xfId="646" xr:uid="{C0BB052C-973F-44A9-8B21-53111D27B398}"/>
    <cellStyle name="_CC_Demais_RemunerCapitalAlocado IBBA" xfId="545" xr:uid="{EDE7EFAD-ADCD-40D8-A5EA-D264A408E8F2}"/>
    <cellStyle name="_CC_Demais_RemunerCapitalAlocado IBBA_MapaResultados_95 180809" xfId="645" xr:uid="{B92A7B69-141D-4A30-B1AF-4C114B954356}"/>
    <cellStyle name="_CC_Demais_Resultado Consolidado v5 Sensibilidade POS PRESIDENTE v43  V6" xfId="544" xr:uid="{BF46D710-1A7F-4C83-814D-A265422EABF2}"/>
    <cellStyle name="_CC_Demais_Resultado Consolidado v5 Sensibilidade POS PRESIDENTE v44  V6" xfId="644" xr:uid="{2E3A5EE3-BD10-4A99-96D3-EB27BBE66B5C}"/>
    <cellStyle name="_CC_EstruturalBanking IBBA" xfId="543" xr:uid="{4AF870EA-AC3F-4075-B9ED-2B2FF34831FF}"/>
    <cellStyle name="_CC_EstruturalBanking IBBA_MapaResultados_95 180809" xfId="643" xr:uid="{0ED84EA2-27E1-4873-A7F4-4FC94C91418C}"/>
    <cellStyle name="_CC_InstitucDemais IBBA" xfId="542" xr:uid="{1E975D78-B7ED-4228-BDBE-F7E2378C490B}"/>
    <cellStyle name="_CC_MapaResultados_95 180809" xfId="642" xr:uid="{C23B8A88-BE6B-4153-92FE-D4F7CEDE3CBC}"/>
    <cellStyle name="_CC_RELATÓRIO RUDI (3)" xfId="541" xr:uid="{698BA2FF-8893-4E08-A67D-9059272D3470}"/>
    <cellStyle name="_CC_RemunerCapitalAlocado IBBA" xfId="641" xr:uid="{506E38CA-ECF7-4A73-B5A5-8C74BDFEEF6E}"/>
    <cellStyle name="_CC_RemunerCapitalAlocado IBBA_MapaResultados_95 180809" xfId="540" xr:uid="{7E4EBFE1-B2E0-40B0-81E8-BBD3A1B8FFFA}"/>
    <cellStyle name="_CC_Resultado Consolidado v5 Sensibilidade POS PRESIDENTE v43  V6" xfId="640" xr:uid="{B33D8DE3-FA1C-4561-B54A-F91526B24742}"/>
    <cellStyle name="_CC_Resultado Consolidado v5 Sensibilidade POS PRESIDENTE v44  V6" xfId="539" xr:uid="{E81A79E3-888E-4391-B0E8-08D3AF9BDA82}"/>
    <cellStyle name="_CDS GM IBBA" xfId="639" xr:uid="{3111F4D3-B229-44B8-87CE-9A1788CE6040}"/>
    <cellStyle name="_CDS GM IBBA_MapaResultados_95 180809" xfId="538" xr:uid="{1576BDC2-9092-43A5-9711-FA40F03A8AC3}"/>
    <cellStyle name="_CDS GM IBBA_MapaResultados_95 180809_Resultado Consolidado v5 Sensibilidade POS PRESIDENTE v43  V6" xfId="638" xr:uid="{AB2E292D-216F-4FC4-A088-401C2498A8F8}"/>
    <cellStyle name="_CDS GM IBBA_MapaResultados_95 180809_Resultado Consolidado v5 Sensibilidade POS PRESIDENTE v44  V6" xfId="537" xr:uid="{C94B470B-3170-4B30-9F25-6AF20F2910F2}"/>
    <cellStyle name="_CDS GM IBBA_RELATÓRIO RUDI (3)" xfId="536" xr:uid="{70570BE7-5E2E-400F-BF50-CD8C12BCAE2E}"/>
    <cellStyle name="_CDS GM IBBA_RELATÓRIO RUDI (3)_Resultado Consolidado v5 Sensibilidade POS PRESIDENTE v43  V6" xfId="535" xr:uid="{A534C36F-673F-4346-B9C5-EF830E64265D}"/>
    <cellStyle name="_CDS GM IBBA_RELATÓRIO RUDI (3)_Resultado Consolidado v5 Sensibilidade POS PRESIDENTE v44  V6" xfId="534" xr:uid="{B92AD5E4-BDC6-4869-B70F-363169CF54C4}"/>
    <cellStyle name="_comparativo dif v2 e v1 dc" xfId="533" xr:uid="{57BAD066-0D94-460E-9689-FABA459C61BC}"/>
    <cellStyle name="_comparativo dif v2 e v1 dc_Conciliações MIX_12_2009" xfId="532" xr:uid="{BB9C3F39-ADE1-4C38-ACA4-4BB467F3E028}"/>
    <cellStyle name="_comparativo dif v2 e v1 dc_Nota apoio PL e LL Bco Itaú" xfId="531" xr:uid="{2E7F6E04-1CA8-47E0-9ACA-8D0F73FAA840}"/>
    <cellStyle name="_comparativo dif v2 e v1 dc_Pasta2" xfId="530" xr:uid="{BF348D00-2CF0-478B-8543-CA03C375EE26}"/>
    <cellStyle name="_comparativo dif v2 e v1 dc_Pasta2_Conciliação PL e LL 03 Março11 Versão IFRS" xfId="529" xr:uid="{08CBD261-F2D5-4540-B7D7-DF1AAA948E42}"/>
    <cellStyle name="_comparativo dif v2 e v1 dc_planilha_modelo_contabilidade" xfId="528" xr:uid="{2DC8754F-CED1-43FD-AB36-560EBCD2D1C1}"/>
    <cellStyle name="_Compromissadas -Luxemburgo" xfId="527" xr:uid="{D5D1B91B-0865-41A4-B8C3-93183213CE2D}"/>
    <cellStyle name="_Contábil - Benefícios - 2008" xfId="526" xr:uid="{E768189D-AC8E-45DE-82E1-E86C3B338432}"/>
    <cellStyle name="_credito por risco" xfId="525" xr:uid="{0B4C992F-50B5-45D9-9CA9-5FCF855322E8}"/>
    <cellStyle name="_diferenças de eliminações publicaçãoDC" xfId="524" xr:uid="{5AA88AE8-6608-4E95-84F7-8B576B4B8866}"/>
    <cellStyle name="_diferenças de eliminações publicaçãoDC_Conciliações MIX_12_2009" xfId="523" xr:uid="{7C2D8EC7-83DB-41DF-883B-595AF8C966D6}"/>
    <cellStyle name="_diferenças de eliminações publicaçãoDC_Nota apoio PL e LL Bco Itaú" xfId="522" xr:uid="{161DC16D-B1E6-47DC-BC39-D92912E14FD6}"/>
    <cellStyle name="_diferenças de eliminações publicaçãoDC_Pasta2" xfId="521" xr:uid="{63393EB4-D190-4DE3-BC5C-CA3EBD247401}"/>
    <cellStyle name="_diferenças de eliminações publicaçãoDC_Pasta2_Conciliação PL e LL 03 Março11 Versão IFRS" xfId="520" xr:uid="{ADD0F251-16E8-4811-B34C-FF4DD18EA7B9}"/>
    <cellStyle name="_diferenças de eliminações publicaçãoDC_planilha_modelo_contabilidade" xfId="519" xr:uid="{1B52E61B-0467-4A31-B2DB-205E36D9D5E8}"/>
    <cellStyle name="_diferenças de eliminações setembro 03DC" xfId="637" xr:uid="{0BC7A69A-2486-4C57-9E58-78A75672865A}"/>
    <cellStyle name="_diferenças de eliminações setembro 03DC_Conciliações MIX_12_2009" xfId="518" xr:uid="{735168FD-554D-4E6B-A4B3-4C50613C01BE}"/>
    <cellStyle name="_diferenças de eliminações setembro 03DC_Nota apoio PL e LL Bco Itaú" xfId="517" xr:uid="{645E57DD-3C38-404A-9518-FE16AB68EB33}"/>
    <cellStyle name="_diferenças de eliminações setembro 03DC_Pasta2" xfId="516" xr:uid="{4C934695-FA06-4285-92FF-0BA66956B375}"/>
    <cellStyle name="_diferenças de eliminações setembro 03DC_Pasta2_Conciliação PL e LL 03 Março11 Versão IFRS" xfId="636" xr:uid="{94BCBAF8-F390-42F9-B05E-E8F664A35A86}"/>
    <cellStyle name="_diferenças de eliminações setembro 03DC_planilha_modelo_contabilidade" xfId="515" xr:uid="{43CAAADE-709A-4320-8909-254808D61443}"/>
    <cellStyle name="_DRE 1.0" xfId="635" xr:uid="{97A00B3D-5CCF-490C-9CFD-87075B33F48B}"/>
    <cellStyle name="_dre pro forma" xfId="514" xr:uid="{1E049111-4403-4868-8F9B-48D6DCE9E6C0}"/>
    <cellStyle name="_dre pro forma 2" xfId="634" xr:uid="{F0280076-EAB7-447E-B9E6-D29F4B9C8292}"/>
    <cellStyle name="_DRE_MaioReal" xfId="513" xr:uid="{A0D7EF65-6DF4-4F4F-AB58-4B6C19E272BC}"/>
    <cellStyle name="_Dre_Publicacao2004" xfId="633" xr:uid="{6D6C7D5D-954F-4FA9-86D7-DB2E9F5EA04C}"/>
    <cellStyle name="_Eficiência_Itau_2008_DFs_Acumulado" xfId="512" xr:uid="{FEFF481A-4B27-4D36-A54A-5540CE90FD93}"/>
    <cellStyle name="_Entrada de Dados" xfId="632" xr:uid="{FF788F1C-38C2-47CC-B2A7-84D657326483}"/>
    <cellStyle name="_Estrutural_Banking" xfId="511" xr:uid="{18FF4F26-3122-4110-8500-3D65DA0F9F97}"/>
    <cellStyle name="_Estrutural_Banking_EstruturalBanking IBBA" xfId="631" xr:uid="{67536E89-7B96-463D-8DAC-44B499233126}"/>
    <cellStyle name="_Estrutural_Banking_EstruturalBanking IBBA_Resultado Consolidado v5 Sensibilidade POS PRESIDENTE v43  V6" xfId="510" xr:uid="{88D55FEA-866F-4612-94AF-2C3AE86FD5D1}"/>
    <cellStyle name="_Estrutural_Banking_EstruturalBanking IBBA_Resultado Consolidado v5 Sensibilidade POS PRESIDENTE v44  V6" xfId="630" xr:uid="{55DC0602-6873-40FB-A1A7-B91515F6DF9F}"/>
    <cellStyle name="_Estrutural_Banking_InstitucDemais IBBA" xfId="629" xr:uid="{54996073-EB38-45A6-906D-665BED410C96}"/>
    <cellStyle name="_Estrutural_Banking_InstitucDemais IBBA_Resultado Consolidado v5 Sensibilidade POS PRESIDENTE v43  V6" xfId="628" xr:uid="{6358B630-E8DC-4ABD-8615-D0D68861EB70}"/>
    <cellStyle name="_Estrutural_Banking_InstitucDemais IBBA_Resultado Consolidado v5 Sensibilidade POS PRESIDENTE v44  V6" xfId="627" xr:uid="{C217AE7A-E4D1-4648-8BCE-575464CB98D3}"/>
    <cellStyle name="_Estrutural_Banking_RELATÓRIO RUDI (3)" xfId="626" xr:uid="{0DBF570A-E59D-431B-AB76-1657B1336C81}"/>
    <cellStyle name="_Estrutural_Banking_RELATÓRIO RUDI (3)_Resultado Consolidado v5 Sensibilidade POS PRESIDENTE v43  V6" xfId="625" xr:uid="{70E16CC5-110A-4D0A-9373-541DA2DB3FBC}"/>
    <cellStyle name="_Estrutural_Banking_RELATÓRIO RUDI (3)_Resultado Consolidado v5 Sensibilidade POS PRESIDENTE v44  V6" xfId="509" xr:uid="{7D071B4E-F327-474D-B726-F37CFCD515D1}"/>
    <cellStyle name="_Estrutural_Banking_RemunerCapitalAlocado IBBA" xfId="508" xr:uid="{AC275A74-5F98-4432-8183-4FAE13FCE7D9}"/>
    <cellStyle name="_Estrutural_Banking_RemunerCapitalAlocado IBBA_Resultado Consolidado v5 Sensibilidade POS PRESIDENTE v43  V6" xfId="624" xr:uid="{6D2CD5B4-E132-4310-84BB-F5A096E5227F}"/>
    <cellStyle name="_Estrutural_Banking_RemunerCapitalAlocado IBBA_Resultado Consolidado v5 Sensibilidade POS PRESIDENTE v44  V6" xfId="671" xr:uid="{DFC9F7B9-C3D0-4860-A05B-74C483FB8AF5}"/>
    <cellStyle name="_Índice_tabelas" xfId="507" xr:uid="{31F86710-DAD0-497B-81CF-9BFFDAACA0D2}"/>
    <cellStyle name="_Índice_tabelas_base telas junho" xfId="506" xr:uid="{CFB19890-E53F-4051-9BEC-39D43DF88C16}"/>
    <cellStyle name="_itauhold_A_N13a I,II_apoioIRCSedesptribut" xfId="505" xr:uid="{7D0443DB-CD89-4C1F-AB0C-D747DC0926F3}"/>
    <cellStyle name="_Mail4Inv_Ajuste" xfId="504" xr:uid="{C751D085-665C-4CB0-AA19-EAE8FBC61598}"/>
    <cellStyle name="_Mail4Inv_Ajuste_EstruturalBanking IBBA" xfId="503" xr:uid="{2922D3B5-A60F-410A-B93D-589BC02693A5}"/>
    <cellStyle name="_Mail4Inv_Ajuste_EstruturalBanking IBBA_Resultado Consolidado v5 Sensibilidade POS PRESIDENTE v43  V6" xfId="502" xr:uid="{DF69F55E-D086-47A5-BB25-88D220A825DE}"/>
    <cellStyle name="_Mail4Inv_Ajuste_EstruturalBanking IBBA_Resultado Consolidado v5 Sensibilidade POS PRESIDENTE v44  V6" xfId="501" xr:uid="{1EADBCDE-6B3C-40F6-A5DD-16C5F80D7E4B}"/>
    <cellStyle name="_Mail4Inv_Ajuste_InstitucDemais IBBA" xfId="500" xr:uid="{5657C142-7B74-463D-ACEB-D46EF61300B5}"/>
    <cellStyle name="_Mail4Inv_Ajuste_InstitucDemais IBBA_Resultado Consolidado v5 Sensibilidade POS PRESIDENTE v43  V6" xfId="499" xr:uid="{8174EC48-518B-4583-AE8F-6AAC7351D206}"/>
    <cellStyle name="_Mail4Inv_Ajuste_InstitucDemais IBBA_Resultado Consolidado v5 Sensibilidade POS PRESIDENTE v44  V6" xfId="498" xr:uid="{22B7227A-48B3-4105-94AE-D7EE4BA44524}"/>
    <cellStyle name="_Mail4Inv_Ajuste_RELATÓRIO RUDI (3)" xfId="497" xr:uid="{344A6F8A-E6AF-4D32-9E36-FD0157B0AA48}"/>
    <cellStyle name="_Mail4Inv_Ajuste_RELATÓRIO RUDI (3)_Resultado Consolidado v5 Sensibilidade POS PRESIDENTE v43  V6" xfId="496" xr:uid="{F107EEF5-2800-4C76-A916-2AF9A83ED4C0}"/>
    <cellStyle name="_Mail4Inv_Ajuste_RELATÓRIO RUDI (3)_Resultado Consolidado v5 Sensibilidade POS PRESIDENTE v44  V6" xfId="495" xr:uid="{A13BFF0A-2AEE-4403-92D2-B64BFB072558}"/>
    <cellStyle name="_Mail4Inv_Ajuste_RemunerCapitalAlocado IBBA" xfId="494" xr:uid="{A2BADA1D-37EC-46E1-B694-7700EC510886}"/>
    <cellStyle name="_Mail4Inv_Ajuste_RemunerCapitalAlocado IBBA_Resultado Consolidado v5 Sensibilidade POS PRESIDENTE v43  V6" xfId="493" xr:uid="{E35ACEAB-E377-443A-9F72-27BF7A3D180E}"/>
    <cellStyle name="_Mail4Inv_Ajuste_RemunerCapitalAlocado IBBA_Resultado Consolidado v5 Sensibilidade POS PRESIDENTE v44  V6" xfId="492" xr:uid="{22FE226C-4FAC-4171-BB02-79479BB28E07}"/>
    <cellStyle name="_Nota 3 Proposta (6)" xfId="491" xr:uid="{569F26A9-2FDC-45F9-84CD-9BC8DA6FC23E}"/>
    <cellStyle name="_Notas Soberanas Mai08" xfId="490" xr:uid="{FCDD9C67-DF86-423B-9426-FE72036474E1}"/>
    <cellStyle name="_NOVEMBRO_PROJETADO" xfId="489" xr:uid="{CE6F37EC-E30E-4536-B128-71766FC15AEF}"/>
    <cellStyle name="_NOVEMBRO_PROJETADO_EstruturalBanking IBBA" xfId="488" xr:uid="{ABFB39E4-D9C4-4F3A-B29E-2A787D407766}"/>
    <cellStyle name="_NOVEMBRO_PROJETADO_EstruturalBanking IBBA_Resultado Consolidado v5 Sensibilidade POS PRESIDENTE v43  V6" xfId="623" xr:uid="{7957EA23-8FC3-45CA-84F1-35EEDE0160B9}"/>
    <cellStyle name="_NOVEMBRO_PROJETADO_EstruturalBanking IBBA_Resultado Consolidado v5 Sensibilidade POS PRESIDENTE v44  V6" xfId="678" xr:uid="{72DE1940-EED2-443B-AB21-1A98DA13195F}"/>
    <cellStyle name="_NOVEMBRO_PROJETADO_InstitucDemais IBBA" xfId="622" xr:uid="{52EB388E-D749-438E-A79C-FB8D668BF513}"/>
    <cellStyle name="_NOVEMBRO_PROJETADO_InstitucDemais IBBA_Resultado Consolidado v5 Sensibilidade POS PRESIDENTE v43  V6" xfId="677" xr:uid="{CA201A2D-67C3-4F3B-BCEF-7625BD9F3F05}"/>
    <cellStyle name="_NOVEMBRO_PROJETADO_InstitucDemais IBBA_Resultado Consolidado v5 Sensibilidade POS PRESIDENTE v44  V6" xfId="621" xr:uid="{D109ABCF-B760-4F27-96C0-9E60651FAA69}"/>
    <cellStyle name="_NOVEMBRO_PROJETADO_RELATÓRIO RUDI (3)" xfId="487" xr:uid="{4FA140A8-3234-4084-8DA3-6BFDC3A6DDF3}"/>
    <cellStyle name="_NOVEMBRO_PROJETADO_RELATÓRIO RUDI (3)_Resultado Consolidado v5 Sensibilidade POS PRESIDENTE v43  V6" xfId="675" xr:uid="{071F7EFF-02AE-4C0A-B3F1-F8BE239B2AC6}"/>
    <cellStyle name="_NOVEMBRO_PROJETADO_RELATÓRIO RUDI (3)_Resultado Consolidado v5 Sensibilidade POS PRESIDENTE v44  V6" xfId="486" xr:uid="{56B432EA-BA2A-4091-94D7-0DE4269E59DC}"/>
    <cellStyle name="_NOVEMBRO_PROJETADO_RemunerCapitalAlocado IBBA" xfId="280" xr:uid="{D85A523B-3EB6-4408-A12A-86B08917196F}"/>
    <cellStyle name="_NOVEMBRO_PROJETADO_RemunerCapitalAlocado IBBA_Resultado Consolidado v5 Sensibilidade POS PRESIDENTE v43  V6" xfId="485" xr:uid="{1024B792-B01E-4142-87F6-66C74884C566}"/>
    <cellStyle name="_NOVEMBRO_PROJETADO_RemunerCapitalAlocado IBBA_Resultado Consolidado v5 Sensibilidade POS PRESIDENTE v44  V6" xfId="484" xr:uid="{9EFC7FB5-56FA-457E-9DC9-6507DA551F1D}"/>
    <cellStyle name="_Orçamento 2005 - Modelo Carlos Aidar - Texto - Versão de 13-12-2004" xfId="620" xr:uid="{2578AC2D-5B86-41F8-B216-1C26B6A8DD6A}"/>
    <cellStyle name="_OUTPUT" xfId="483" xr:uid="{959BCA68-75ED-4610-B8B7-42805B04436F}"/>
    <cellStyle name="_OUTPUT_EstruturalBanking IBBA" xfId="482" xr:uid="{A80ADDCA-FD40-4A89-B518-59BB7A0B323A}"/>
    <cellStyle name="_OUTPUT_EstruturalBanking IBBA_Resultado Consolidado v5 Sensibilidade POS PRESIDENTE v43  V6" xfId="481" xr:uid="{D2DCAFF0-FB5B-4BB6-B8E2-D5586C476EB0}"/>
    <cellStyle name="_OUTPUT_EstruturalBanking IBBA_Resultado Consolidado v5 Sensibilidade POS PRESIDENTE v44  V6" xfId="480" xr:uid="{9F594EA9-D53F-47E2-94FB-A1ADB45B803E}"/>
    <cellStyle name="_OUTPUT_InstitucDemais IBBA" xfId="479" xr:uid="{791010EC-265A-4F82-AF5F-A588A0DB4CE0}"/>
    <cellStyle name="_OUTPUT_InstitucDemais IBBA_Resultado Consolidado v5 Sensibilidade POS PRESIDENTE v43  V6" xfId="478" xr:uid="{08045144-8F4F-4ED8-9096-C2DA9F3E46C5}"/>
    <cellStyle name="_OUTPUT_InstitucDemais IBBA_Resultado Consolidado v5 Sensibilidade POS PRESIDENTE v44  V6" xfId="477" xr:uid="{99EBFDE7-3341-4F6E-B501-8AE2880D3CBE}"/>
    <cellStyle name="_OUTPUT_RELATÓRIO RUDI (3)" xfId="670" xr:uid="{35D8DE43-B2AD-4D85-9A24-A6205D5A478C}"/>
    <cellStyle name="_OUTPUT_RELATÓRIO RUDI (3)_Resultado Consolidado v5 Sensibilidade POS PRESIDENTE v43  V6" xfId="354" xr:uid="{30304CE9-4D98-4CD6-8809-40C4777565F1}"/>
    <cellStyle name="_OUTPUT_RELATÓRIO RUDI (3)_Resultado Consolidado v5 Sensibilidade POS PRESIDENTE v44  V6" xfId="476" xr:uid="{982F9AA6-F264-49D8-BB2B-B5B2BC8D7C13}"/>
    <cellStyle name="_OUTPUT_RemunerCapitalAlocado IBBA" xfId="676" xr:uid="{F047E4EB-0F89-4258-BCA0-B207B7CF1B89}"/>
    <cellStyle name="_OUTPUT_RemunerCapitalAlocado IBBA_Resultado Consolidado v5 Sensibilidade POS PRESIDENTE v43  V6" xfId="475" xr:uid="{5648E933-8BBE-4769-BB66-530BFEC85B04}"/>
    <cellStyle name="_OUTPUT_RemunerCapitalAlocado IBBA_Resultado Consolidado v5 Sensibilidade POS PRESIDENTE v44  V6" xfId="474" xr:uid="{86EC70A6-8890-4414-AA70-074BE39114B4}"/>
    <cellStyle name="_Plan1" xfId="674" xr:uid="{65E17565-CAB1-486C-912F-66DC59002777}"/>
    <cellStyle name="_Plan3" xfId="473" xr:uid="{642EC53A-BD4C-4D12-AABB-A05085420A32}"/>
    <cellStyle name="_Plan3_base telas junho" xfId="472" xr:uid="{EB123D7E-19E6-44BC-92C2-47A9B7910DF1}"/>
    <cellStyle name="_Planilhados diferenças DC " xfId="471" xr:uid="{C1D8E43F-1354-4948-976A-062A832EC26C}"/>
    <cellStyle name="_Planilhados diferenças DC _Conciliações MIX_12_2009" xfId="470" xr:uid="{25956A7A-542F-4965-AF78-3782E2B66F62}"/>
    <cellStyle name="_Planilhados diferenças DC _Nota apoio PL e LL Bco Itaú" xfId="469" xr:uid="{6B90417E-C956-4E1E-900E-97F8F3C22281}"/>
    <cellStyle name="_Planilhados diferenças DC _Pasta2" xfId="468" xr:uid="{4597A08F-4FA1-4EAC-AFDB-63320EB24365}"/>
    <cellStyle name="_Planilhados diferenças DC _Pasta2_Conciliação PL e LL 03 Março11 Versão IFRS" xfId="467" xr:uid="{032A2BC2-1E3B-430A-89A0-21954ED9E0BB}"/>
    <cellStyle name="_Planilhados diferenças DC _planilha_modelo_contabilidade" xfId="466" xr:uid="{54DCE413-298D-4E1C-AD0D-4EC399030212}"/>
    <cellStyle name="_Proposta analise tvm COSIFs" xfId="465" xr:uid="{B519099E-32BD-429C-8468-A90812ADA070}"/>
    <cellStyle name="_Proposta analise tvm COSIFs_10 eficiencia" xfId="464" xr:uid="{51806560-B048-4065-84B2-073C2958239E}"/>
    <cellStyle name="_Proposta analise tvm COSIFs_Apoio-Banco de Dados-Exportação" xfId="380" xr:uid="{1B0E82C9-C579-42E4-B175-BEB96C713565}"/>
    <cellStyle name="_Proposta analise tvm COSIFs_Apoio-Banco de Dados-Exportação_Comparativa_LL Canal_v4 x v5 CAdm" xfId="463" xr:uid="{7BA953FC-E09C-497D-90F9-0EBF25E72D89}"/>
    <cellStyle name="_Proposta analise tvm COSIFs_Apoio-Banco de Dados-Exportação_Comparativa_LL Canal_v4 x v5 CAdm_Quadros_Extra" xfId="462" xr:uid="{6B89525B-2D23-4E50-8714-9F314ED60955}"/>
    <cellStyle name="_Proposta analise tvm COSIFs_Apoio-Banco de Dados-Exportação_Comparativa_LL Canal_v4 x v5 CAdm_Revisão_Quadro_ExpansaoVF" xfId="461" xr:uid="{628AE679-0DED-4238-B6CF-A3105E7482FA}"/>
    <cellStyle name="_Proposta analise tvm COSIFs_Apoio-Banco de Dados-Exportação_Comparativa_LL Canal_v5 x v6" xfId="619" xr:uid="{3D4E54A5-7D10-4578-BE23-B74A174CC531}"/>
    <cellStyle name="_Proposta analise tvm COSIFs_Apoio-Banco de Dados-Exportação_Comparativa_LL Gestor_v4 x v5" xfId="460" xr:uid="{FCFA7756-9A1F-4511-8BF2-D6620700CEC8}"/>
    <cellStyle name="_Proposta analise tvm COSIFs_Apoio-Banco de Dados-Exportação_Comparativa_LL Gestor_v5 x v6" xfId="618" xr:uid="{E667BB4D-4EA0-4860-8AA3-0549D1DA07C5}"/>
    <cellStyle name="_Proposta analise tvm COSIFs_Apoio-Banco de Dados-Exportação_DRE_Gerencial_1S10_v4" xfId="459" xr:uid="{A979AFC1-E0E3-4239-9324-9D209EBB12C0}"/>
    <cellStyle name="_Proposta analise tvm COSIFs_base telas junho" xfId="617" xr:uid="{C27DCBF3-389B-4420-A47A-387AD5E38A83}"/>
    <cellStyle name="_Proposta analise tvm COSIFs_bat" xfId="458" xr:uid="{0A16ED73-1465-4ACB-AC14-9B756F76C9C4}"/>
    <cellStyle name="_Proposta analise tvm COSIFs_bat_base telas junho" xfId="616" xr:uid="{E84DB704-5C85-4D75-9C84-A50017FCDDB6}"/>
    <cellStyle name="_Proposta analise tvm COSIFs_bat_Canais_Colunado" xfId="172" xr:uid="{BE96F6C6-D934-43D8-9154-97416ABD80EA}"/>
    <cellStyle name="_Proposta analise tvm COSIFs_bat_Comparativa_LL Canal_v5 x v6" xfId="615" xr:uid="{7133C20C-15C2-4179-9163-FF497BD5F558}"/>
    <cellStyle name="_Proposta analise tvm COSIFs_bat_Comparativa_LL Gestor_v5 x v5" xfId="457" xr:uid="{8EC40732-25AD-4B9E-BB2C-BE424ADCC2EB}"/>
    <cellStyle name="_Proposta analise tvm COSIFs_bat_Comparativa_LL Gestor_v5 x v6" xfId="614" xr:uid="{0C4352A7-4666-49BE-A4AE-B42C272A3889}"/>
    <cellStyle name="_Proposta analise tvm COSIFs_bat_Custos_Apresentacao_V5" xfId="672" xr:uid="{4484EC1B-BF15-49C4-9253-3A03D425880C}"/>
    <cellStyle name="_Proposta analise tvm COSIFs_bat_Custos_Apresentacao_V6_DrRoberto" xfId="406" xr:uid="{AE4EAD6F-2EE5-43F1-AE17-910969F158E5}"/>
    <cellStyle name="_Proposta analise tvm COSIFs_bat_Custos_Apresentacao_VF" xfId="673" xr:uid="{1B22E9FF-F805-4E93-98C8-C336E4ACFAF4}"/>
    <cellStyle name="_Proposta analise tvm COSIFs_bat_Custos_Apresentacao_VF_1" xfId="456" xr:uid="{25403BD5-C309-4840-A9ED-834A75FF6E54}"/>
    <cellStyle name="_Proposta analise tvm COSIFs_bat_DRE_Gerencial_1S10_v4" xfId="455" xr:uid="{B7E3907B-A052-4853-B4F8-2E4BE3FF0603}"/>
    <cellStyle name="_Proposta analise tvm COSIFs_bat_modelo_orcado" xfId="454" xr:uid="{AD5ADA94-51D9-4151-BA72-64DF4069D1AD}"/>
    <cellStyle name="_Proposta analise tvm COSIFs_bat_modelo_orcado 2" xfId="453" xr:uid="{562E7658-3F5B-4AE6-80E7-967DAD720EA5}"/>
    <cellStyle name="_Proposta analise tvm COSIFs_bat_Quadros_Extra" xfId="452" xr:uid="{EC7C9F59-07E8-4937-BF67-A5AB6C1220BA}"/>
    <cellStyle name="_Proposta analise tvm COSIFs_bat_Relat_Sintéticos_Previsto_X_Realizado_Acum_Can" xfId="451" xr:uid="{DC8201D9-1DC1-4167-9ED2-8F9D206F50B4}"/>
    <cellStyle name="_Proposta analise tvm COSIFs_bat_Relat_Sintéticos_Previsto_X_Realizado_Acum_Can_LL por Gestor v6" xfId="450" xr:uid="{1C223075-A436-42CC-8ECC-F94E4E61079E}"/>
    <cellStyle name="_Proposta analise tvm COSIFs_bat_Relat_Sintéticos_Previsto_X_Realizado_Acum_Can_Quadros_Extra" xfId="449" xr:uid="{F4EED80A-B59E-4AB1-9662-82F5BBE5FB64}"/>
    <cellStyle name="_Proposta analise tvm COSIFs_bat_Relat_Sintéticos_Previsto_X_Realizado_Acum_Can_Revisão_Quadro_ExpansaoVF" xfId="448" xr:uid="{0E09BAC7-03C1-4A4A-9228-C4075896AE5D}"/>
    <cellStyle name="_Proposta analise tvm COSIFs_bat_Revisão_Quadro_ExpansaoVF" xfId="447" xr:uid="{AACB11D5-2E71-403C-B549-4501A2885D2D}"/>
    <cellStyle name="_Proposta analise tvm COSIFs_bat_saida_brasileirinho" xfId="446" xr:uid="{533AB031-5F6B-49C9-8602-76AEC381453E}"/>
    <cellStyle name="_Proposta analise tvm COSIFs_bat_saida_brasileirinho_VFF" xfId="445" xr:uid="{6E5D3F89-E8E4-445F-8AA5-4926E7A2BECA}"/>
    <cellStyle name="_Proposta analise tvm COSIFs_bat_Serviços" xfId="444" xr:uid="{B362E1D1-BB22-45CD-9AF2-E350B8A61B18}"/>
    <cellStyle name="_Proposta analise tvm COSIFs_bat_Serviços_Comparativa_LL Canal_v4 x v5 CAdm" xfId="443" xr:uid="{99E2F63D-8C3B-4194-866D-195182E3BFDB}"/>
    <cellStyle name="_Proposta analise tvm COSIFs_bat_Serviços_Comparativa_LL Canal_v4 x v5 CAdm_Quadros_Extra" xfId="442" xr:uid="{F8041351-3F99-463D-9FFB-5DD3725EF76C}"/>
    <cellStyle name="_Proposta analise tvm COSIFs_bat_Serviços_Comparativa_LL Canal_v4 x v5 CAdm_Revisão_Quadro_ExpansaoVF" xfId="441" xr:uid="{71D1E221-D422-47D6-A216-C31615DA29AB}"/>
    <cellStyle name="_Proposta analise tvm COSIFs_bat_Serviços_Comparativa_LL Canal_v5 x v6" xfId="440" xr:uid="{3D7CFEEB-0E4C-404A-BE1A-66628599D544}"/>
    <cellStyle name="_Proposta analise tvm COSIFs_bat_Serviços_Comparativa_LL Gestor_v4 x v5" xfId="439" xr:uid="{14DE92B6-2D38-4B74-AC6C-34F3B16F6607}"/>
    <cellStyle name="_Proposta analise tvm COSIFs_bat_Serviços_Comparativa_LL Gestor_v5 x v6" xfId="438" xr:uid="{D10313FC-1850-4DC8-A9D6-7DD0A48E578E}"/>
    <cellStyle name="_Proposta analise tvm COSIFs_bd_Apoio_Modelo Sinteticos" xfId="437" xr:uid="{9B98EE16-194B-41DC-AFD9-D6009C7659E5}"/>
    <cellStyle name="_Proposta analise tvm COSIFs_bd_Apoio_Modelo Sinteticos_Comparativa_LL Canal_v4 x v5 CAdm" xfId="436" xr:uid="{F2035695-70E5-4F87-AFCF-C9B281CF0D9B}"/>
    <cellStyle name="_Proposta analise tvm COSIFs_bd_Apoio_Modelo Sinteticos_Comparativa_LL Canal_v4 x v5 CAdm_Quadros_Extra" xfId="435" xr:uid="{4AAE2AB1-575C-4E16-998D-956A075A6AD7}"/>
    <cellStyle name="_Proposta analise tvm COSIFs_bd_Apoio_Modelo Sinteticos_Comparativa_LL Canal_v4 x v5 CAdm_Revisão_Quadro_ExpansaoVF" xfId="434" xr:uid="{B63A0250-1C7F-4A12-B4CD-3AFD4C3D4A77}"/>
    <cellStyle name="_Proposta analise tvm COSIFs_bd_Apoio_Modelo Sinteticos_Comparativa_LL Canal_v5 x v6" xfId="433" xr:uid="{EB221301-7FCA-4952-BA69-19CE8EA39812}"/>
    <cellStyle name="_Proposta analise tvm COSIFs_bd_Apoio_Modelo Sinteticos_Comparativa_LL Gestor_v4 x v5" xfId="432" xr:uid="{6F7E0C85-5101-4807-B044-EB31C2BD5705}"/>
    <cellStyle name="_Proposta analise tvm COSIFs_bd_Apoio_Modelo Sinteticos_Comparativa_LL Gestor_v5 x v6" xfId="431" xr:uid="{A103C55A-6F39-47F4-B10E-92A403FF546C}"/>
    <cellStyle name="_Proposta analise tvm COSIFs_bd_Apoio_Modelo Sinteticos_DRE_Gerencial_1S10_v4" xfId="430" xr:uid="{BD181E94-EED6-408F-85C5-48FB8A04327F}"/>
    <cellStyle name="_Proposta analise tvm COSIFs_Comparativa_LL Canal_v5 x v6" xfId="429" xr:uid="{536A7536-2CA1-4670-9066-20159271A9EA}"/>
    <cellStyle name="_Proposta analise tvm COSIFs_Comparativa_LL Gestor_v5 x v5" xfId="428" xr:uid="{08811F5B-E311-4B72-931F-20C5E0A09CB2}"/>
    <cellStyle name="_Proposta analise tvm COSIFs_Comparativa_LL Gestor_v5 x v6" xfId="427" xr:uid="{595EA248-9229-4B48-914B-CA4087E072B5}"/>
    <cellStyle name="_Proposta analise tvm COSIFs_Custos_Apresentacao_V5" xfId="426" xr:uid="{4E165EF8-B6B8-41CE-8B78-10E4A40BB6F4}"/>
    <cellStyle name="_Proposta analise tvm COSIFs_Custos_Apresentacao_V6_DrRoberto" xfId="425" xr:uid="{4C055F99-9594-40A3-A198-337417B419B9}"/>
    <cellStyle name="_Proposta analise tvm COSIFs_Custos_Apresentacao_VF" xfId="424" xr:uid="{33A09B43-4EA0-4C9C-A758-E55987C631D1}"/>
    <cellStyle name="_Proposta analise tvm COSIFs_Custos_Apresentacao_VF_1" xfId="423" xr:uid="{3E29BEFC-1BDD-4EDD-8D8B-AB9FC20CCE08}"/>
    <cellStyle name="_Proposta analise tvm COSIFs_DLLC_itau_Unibanco_fev09_v7" xfId="422" xr:uid="{17CFA174-AA7C-4F1F-A20B-2941E1BB1064}"/>
    <cellStyle name="_Proposta analise tvm COSIFs_DLLC_Real (Itaú)" xfId="421" xr:uid="{2BEA51C1-3D19-411F-BB93-6E171592FB7A}"/>
    <cellStyle name="_Proposta analise tvm COSIFs_DRE_5M" xfId="420" xr:uid="{7267C2B8-0402-47AC-8BD4-FCA8C0B5EC7A}"/>
    <cellStyle name="_Proposta analise tvm COSIFs_DRE_Gerencial_1S10_v4" xfId="419" xr:uid="{BD0A7463-4F3C-4550-87B2-2823B2BBD579}"/>
    <cellStyle name="_Proposta analise tvm COSIFs_DRE_Segmentos Unibanco" xfId="93" xr:uid="{3802C267-E569-46AD-885F-85648576D911}"/>
    <cellStyle name="_Proposta analise tvm COSIFs_DRE_Segmentos Unibanco_base telas junho" xfId="409" xr:uid="{AA0616F7-4A8A-4AD3-A956-617EDED56404}"/>
    <cellStyle name="_Proposta analise tvm COSIFs_Gastos com Integração" xfId="344" xr:uid="{FCAB7EDF-3E67-40E9-A756-794CDD0144A6}"/>
    <cellStyle name="_Proposta analise tvm COSIFs_Mapinhas_1107_v1_30-11_Final" xfId="96" xr:uid="{F3534A90-34DB-458A-B037-542F4260160B}"/>
    <cellStyle name="_Proposta analise tvm COSIFs_Mapinhas_1107_v1_30-11_Final_base telas junho" xfId="147" xr:uid="{E8118BB7-8BA4-41E4-9656-EC1FE1EE5F64}"/>
    <cellStyle name="_Proposta analise tvm COSIFs_Mapinhas_1107_v1_30-11_Final_Canais_Colunado" xfId="148" xr:uid="{DCB6CD63-6535-48AC-9609-85B4E76103C7}"/>
    <cellStyle name="_Proposta analise tvm COSIFs_Mapinhas_1107_v1_30-11_Final_Comparativa_LL Gestor_v4 x v5" xfId="407" xr:uid="{00E2CF88-B97B-48E7-B64E-6C6858C396C3}"/>
    <cellStyle name="_Proposta analise tvm COSIFs_Mapinhas_1107_v1_30-11_Final_Comparativo_V5 x V6" xfId="679" xr:uid="{8EC857AA-346D-4F37-968E-7D093EC71E30}"/>
    <cellStyle name="_Proposta analise tvm COSIFs_Mapinhas_1107_v1_30-11_Final_Comparativo_V5 x V6_Quadros_Extra" xfId="680" xr:uid="{BF1831ED-65EE-4411-B553-EF7418F31612}"/>
    <cellStyle name="_Proposta analise tvm COSIFs_Mapinhas_1107_v1_30-11_Final_Comparativo_V5 x V6_Revisão_Quadro_ExpansaoVF" xfId="681" xr:uid="{0BD42AA3-F724-4E4D-B1FD-3DC1E05CB57F}"/>
    <cellStyle name="_Proposta analise tvm COSIFs_Mapinhas_1107_v1_30-11_Final_DRE_Gerencial_1S10_v4" xfId="682" xr:uid="{C098AB61-9680-409C-B902-AE79B801D412}"/>
    <cellStyle name="_Proposta analise tvm COSIFs_Mapinhas_1107_v1_30-11_Final_Gestor_PortoSeguro" xfId="683" xr:uid="{D3921FF5-F219-42CA-A32E-86DBD4EB6CE6}"/>
    <cellStyle name="_Proposta analise tvm COSIFs_Mapinhas_1107_v1_30-11_Final_LL Canal_v6" xfId="684" xr:uid="{858845CB-4A31-4B04-AD32-F2867B6A7583}"/>
    <cellStyle name="_Proposta analise tvm COSIFs_Mapinhas_1107_v1_30-11_Final_LL Canal_v6_Veic+Imob" xfId="685" xr:uid="{EF3A1397-2196-4804-85AA-51E72BEEAE4F}"/>
    <cellStyle name="_Proposta analise tvm COSIFs_Mapinhas_1107_v1_30-11_Final_LL por Gestor v6" xfId="686" xr:uid="{9AB91DCF-EB1B-4415-8BAD-DA3209B2D819}"/>
    <cellStyle name="_Proposta analise tvm COSIFs_Mapinhas_1107_v1_30-11_Final_Outros Quadros v4xv5" xfId="687" xr:uid="{5CDE45D8-8848-4DD4-85BA-A639E5B36831}"/>
    <cellStyle name="_Proposta analise tvm COSIFs_Mapinhas_1107_v1_30-11_Final_Outros Quadrosv6" xfId="688" xr:uid="{36CA6F39-B4CF-4BF1-843B-F3FC1BD0125B}"/>
    <cellStyle name="_Proposta analise tvm COSIFs_Mapinhas_1107_v1_30-11_Final_saida_brasileirinho_VFF" xfId="689" xr:uid="{BB284C52-F03F-484D-9582-9BD610F184A8}"/>
    <cellStyle name="_Proposta analise tvm COSIFs_modelo_orcado" xfId="690" xr:uid="{65BF35C0-9759-4520-B4F2-72C6B5482B89}"/>
    <cellStyle name="_Proposta analise tvm COSIFs_modelo_orcado 2" xfId="691" xr:uid="{2CD84B19-179D-48D9-B210-372D44367A61}"/>
    <cellStyle name="_Proposta analise tvm COSIFs_Planilha Batimento - Mapinha" xfId="692" xr:uid="{7CF3F07A-C4D0-49D4-98A5-7894D1B4EF30}"/>
    <cellStyle name="_Proposta analise tvm COSIFs_Planilha Batimento - Mapinha_base telas junho" xfId="693" xr:uid="{53EC2CA0-E9A2-4166-8C9D-05EAA3C38646}"/>
    <cellStyle name="_Proposta analise tvm COSIFs_Planilha Batimento - Mapinha_Canais_Colunado" xfId="694" xr:uid="{B85510EC-631E-495B-ACB3-6AABC5DA6E9E}"/>
    <cellStyle name="_Proposta analise tvm COSIFs_Planilha Batimento - Mapinha_Comparativa_LL Gestor_v4 x v5" xfId="695" xr:uid="{D5488ECB-917F-4C24-8344-8224CAAABEF7}"/>
    <cellStyle name="_Proposta analise tvm COSIFs_Planilha Batimento - Mapinha_Comparativo_V5 x V6" xfId="696" xr:uid="{9CC25B3A-B3C9-455B-840A-19E7B123C12A}"/>
    <cellStyle name="_Proposta analise tvm COSIFs_Planilha Batimento - Mapinha_Comparativo_V5 x V6_Quadros_Extra" xfId="697" xr:uid="{AB106383-BB33-4BA2-9908-DFE647D84978}"/>
    <cellStyle name="_Proposta analise tvm COSIFs_Planilha Batimento - Mapinha_Comparativo_V5 x V6_Revisão_Quadro_ExpansaoVF" xfId="698" xr:uid="{EA053F26-579B-4B87-9DFC-2CA49FEE1BF3}"/>
    <cellStyle name="_Proposta analise tvm COSIFs_Planilha Batimento - Mapinha_DRE_Gerencial_1S10_v4" xfId="699" xr:uid="{83E2481D-F821-4134-8C58-5DA3C3E59E9C}"/>
    <cellStyle name="_Proposta analise tvm COSIFs_Planilha Batimento - Mapinha_Gestor_PortoSeguro" xfId="700" xr:uid="{72E8D19D-AA4A-45B3-A5FD-6D9A020872A7}"/>
    <cellStyle name="_Proposta analise tvm COSIFs_Planilha Batimento - Mapinha_LL Canal_v6" xfId="701" xr:uid="{CDD99C8A-8958-443D-B2B1-4061D8CED5CA}"/>
    <cellStyle name="_Proposta analise tvm COSIFs_Planilha Batimento - Mapinha_LL Canal_v6_Veic+Imob" xfId="702" xr:uid="{5799BCFA-8AE0-4492-B69A-5226868EE04C}"/>
    <cellStyle name="_Proposta analise tvm COSIFs_Planilha Batimento - Mapinha_LL por Gestor v6" xfId="703" xr:uid="{15C51E44-2D42-46F6-9978-AD1423F6C64B}"/>
    <cellStyle name="_Proposta analise tvm COSIFs_Planilha Batimento - Mapinha_Outros Quadros v4xv5" xfId="704" xr:uid="{D58D85A1-3D81-4AEC-B44E-638F6A6B6DCC}"/>
    <cellStyle name="_Proposta analise tvm COSIFs_Planilha Batimento - Mapinha_Outros Quadrosv6" xfId="705" xr:uid="{724343D8-7BAF-4BE9-8D11-6C8FB3BBC994}"/>
    <cellStyle name="_Proposta analise tvm COSIFs_Planilha Batimento - Mapinha_saida_brasileirinho_VFF" xfId="706" xr:uid="{916E3191-8DAF-442C-898B-F2991ADCAB17}"/>
    <cellStyle name="_Proposta analise tvm COSIFs_Quadros_Extra" xfId="707" xr:uid="{7084698A-F081-40DD-B934-A0D1763A730A}"/>
    <cellStyle name="_Proposta analise tvm COSIFs_Real x Orç_1007_mes_ant_v8" xfId="708" xr:uid="{001ACF0B-8566-41FF-91BF-B3BB578E4049}"/>
    <cellStyle name="_Proposta analise tvm COSIFs_Real x Orç_1007_mes_ant_v8_Comparativa_LL Canal_v5 x v6" xfId="709" xr:uid="{1FF370F1-01F8-467B-BC9A-8EB2AA463D20}"/>
    <cellStyle name="_Proposta analise tvm COSIFs_Real x Orç_1007_mes_ant_v8_Comparativa_LL Gestor_v5 x v5" xfId="710" xr:uid="{A1557B2A-F7D5-4284-B034-59BA96BF19AE}"/>
    <cellStyle name="_Proposta analise tvm COSIFs_Real x Orç_1007_mes_ant_v8_Comparativa_LL Gestor_v5 x v6" xfId="711" xr:uid="{221F308C-B1D1-4D63-9267-ED6F0301A48C}"/>
    <cellStyle name="_Proposta analise tvm COSIFs_Real x Orç_1007_mes_ant_v8_Custos_Apresentacao_V5" xfId="712" xr:uid="{75D9F2DA-C3E6-4140-B866-EAB45E6D1574}"/>
    <cellStyle name="_Proposta analise tvm COSIFs_Real x Orç_1007_mes_ant_v8_Custos_Apresentacao_V6_DrRoberto" xfId="713" xr:uid="{7497A4E2-699B-479E-95C2-BCFDF2D4E024}"/>
    <cellStyle name="_Proposta analise tvm COSIFs_Real x Orç_1007_mes_ant_v8_Custos_Apresentacao_VF" xfId="714" xr:uid="{EF5BDA36-B066-41B5-B804-2D8B8437F37B}"/>
    <cellStyle name="_Proposta analise tvm COSIFs_Real x Orç_1007_mes_ant_v8_Custos_Apresentacao_VF_1" xfId="715" xr:uid="{A2DE91BA-D4F6-41B3-A30F-5F98AAD3839E}"/>
    <cellStyle name="_Proposta analise tvm COSIFs_Real x Orç_1007_mes_ant_v8_DRE_Gerencial_1S10_v4" xfId="716" xr:uid="{B02015E3-0128-474B-8768-55AC690986A7}"/>
    <cellStyle name="_Proposta analise tvm COSIFs_Real x Orç_1007_mes_ant_v8_modelo_orcado" xfId="717" xr:uid="{94DDFE8A-2716-40CF-B835-4A29E841AD68}"/>
    <cellStyle name="_Proposta analise tvm COSIFs_Real x Orç_1007_mes_ant_v8_modelo_orcado 2" xfId="718" xr:uid="{9F6D0F2E-B2A0-43DD-BBFA-F01585F19364}"/>
    <cellStyle name="_Proposta analise tvm COSIFs_Real x Orç_1007_mes_ant_v8_Quadros_Extra" xfId="719" xr:uid="{865C108B-1D50-4BDC-92F9-FED2A7A61324}"/>
    <cellStyle name="_Proposta analise tvm COSIFs_Real x Orç_1007_mes_ant_v8_Relat_Sintéticos_Previsto_X_Realizado_Acum_Can" xfId="720" xr:uid="{E83D4FBC-D14B-4B86-8191-16828ACE32B9}"/>
    <cellStyle name="_Proposta analise tvm COSIFs_Real x Orç_1007_mes_ant_v8_Relat_Sintéticos_Previsto_X_Realizado_Acum_Can_LL por Gestor v6" xfId="721" xr:uid="{3C2720E5-2018-45C3-836C-FAB5D1002345}"/>
    <cellStyle name="_Proposta analise tvm COSIFs_Real x Orç_1007_mes_ant_v8_Relat_Sintéticos_Previsto_X_Realizado_Acum_Can_Quadros_Extra" xfId="722" xr:uid="{BE8BB22A-D3DD-4AAC-934F-E612708FBFBE}"/>
    <cellStyle name="_Proposta analise tvm COSIFs_Real x Orç_1007_mes_ant_v8_Relat_Sintéticos_Previsto_X_Realizado_Acum_Can_Revisão_Quadro_ExpansaoVF" xfId="723" xr:uid="{F0420F50-128E-4AC4-A00E-639FD42FF331}"/>
    <cellStyle name="_Proposta analise tvm COSIFs_Real x Orç_1007_mes_ant_v8_Revisão_Quadro_ExpansaoVF" xfId="724" xr:uid="{C7749C0D-93BE-47DD-9D2B-318E2DAC7235}"/>
    <cellStyle name="_Proposta analise tvm COSIFs_Real x Orç_1007_mes_ant_v8_saida_brasileirinho" xfId="725" xr:uid="{3B79B349-D247-4C88-9094-119CA3003A1E}"/>
    <cellStyle name="_Proposta analise tvm COSIFs_Real x Orç_1007_mes_ant_v8_saida_brasileirinho_VFF" xfId="726" xr:uid="{528C28C5-655F-4479-B915-8260D4A1B40D}"/>
    <cellStyle name="_Proposta analise tvm COSIFs_Real x Orç_1007_mes_ant_v8_Serviços" xfId="727" xr:uid="{BA8B58CB-548E-4F72-94BB-F173129AE03E}"/>
    <cellStyle name="_Proposta analise tvm COSIFs_Real x Orç_1007_mes_ant_v8_Serviços_Comparativa_LL Canal_v4 x v5 CAdm" xfId="728" xr:uid="{1D4FAB2B-0ADB-4328-B2FE-0CFBF01F5284}"/>
    <cellStyle name="_Proposta analise tvm COSIFs_Real x Orç_1007_mes_ant_v8_Serviços_Comparativa_LL Canal_v4 x v5 CAdm_Quadros_Extra" xfId="729" xr:uid="{5FBFF0FC-A80D-4404-9423-B9929C2E5A5B}"/>
    <cellStyle name="_Proposta analise tvm COSIFs_Real x Orç_1007_mes_ant_v8_Serviços_Comparativa_LL Canal_v4 x v5 CAdm_Revisão_Quadro_ExpansaoVF" xfId="730" xr:uid="{F355CD1C-BA3A-48B7-937F-53816C5061A4}"/>
    <cellStyle name="_Proposta analise tvm COSIFs_Real x Orç_1007_mes_ant_v8_Serviços_Comparativa_LL Canal_v5 x v6" xfId="731" xr:uid="{BD750E1D-EBD6-44CF-8446-B91C9B8CBB67}"/>
    <cellStyle name="_Proposta analise tvm COSIFs_Real x Orç_1007_mes_ant_v8_Serviços_Comparativa_LL Gestor_v4 x v5" xfId="732" xr:uid="{51BCC8F5-CBB1-47FA-B47D-C3C248A57C64}"/>
    <cellStyle name="_Proposta analise tvm COSIFs_Real x Orç_1007_mes_ant_v8_Serviços_Comparativa_LL Gestor_v5 x v6" xfId="733" xr:uid="{7A986EDD-B34B-468A-B6E3-656C4407CF86}"/>
    <cellStyle name="_Proposta analise tvm COSIFs_Real x Orç_Jun08_v4_Com_BATIMENTO" xfId="734" xr:uid="{F5612484-E4EE-47AD-8318-51D3D283EAE1}"/>
    <cellStyle name="_Proposta analise tvm COSIFs_Real x Orç_Jun08_v4_Com_BATIMENTO_Comparativa_LL Canal_v5 x v6" xfId="735" xr:uid="{8CB2575D-C132-401C-9218-07A13628C24A}"/>
    <cellStyle name="_Proposta analise tvm COSIFs_Real x Orç_Jun08_v4_Com_BATIMENTO_Comparativa_LL Gestor_v5 x v5" xfId="736" xr:uid="{9036930D-08CE-49A0-89E7-09BBED2EFEF5}"/>
    <cellStyle name="_Proposta analise tvm COSIFs_Real x Orç_Jun08_v4_Com_BATIMENTO_Comparativa_LL Gestor_v5 x v6" xfId="737" xr:uid="{526B3029-D996-42D1-AB41-1A14EBF43CE5}"/>
    <cellStyle name="_Proposta analise tvm COSIFs_Real x Orç_Jun08_v4_Com_BATIMENTO_Custos_Apresentacao_V5" xfId="738" xr:uid="{5B48E3B4-E6C6-4062-8EC1-41682562992F}"/>
    <cellStyle name="_Proposta analise tvm COSIFs_Real x Orç_Jun08_v4_Com_BATIMENTO_Custos_Apresentacao_V6_DrRoberto" xfId="739" xr:uid="{3048C73A-889D-4D0A-8E91-0E25E6F6D376}"/>
    <cellStyle name="_Proposta analise tvm COSIFs_Real x Orç_Jun08_v4_Com_BATIMENTO_Custos_Apresentacao_VF" xfId="740" xr:uid="{3F344BED-4A6D-4730-B5CC-14F6344FE8C4}"/>
    <cellStyle name="_Proposta analise tvm COSIFs_Real x Orç_Jun08_v4_Com_BATIMENTO_Custos_Apresentacao_VF_1" xfId="741" xr:uid="{083D3E7D-07B0-4CEB-9E13-B58289C45FE0}"/>
    <cellStyle name="_Proposta analise tvm COSIFs_Real x Orç_Jun08_v4_Com_BATIMENTO_DLLC_Real (Itaú)" xfId="742" xr:uid="{9384FB80-F5FD-4856-ACA5-1F5D3C740371}"/>
    <cellStyle name="_Proposta analise tvm COSIFs_Real x Orç_Jun08_v4_Com_BATIMENTO_DLLC_Real (Itaú) 2" xfId="743" xr:uid="{FCE5CB7A-A0D3-4C0B-AB44-1F00EC13737B}"/>
    <cellStyle name="_Proposta analise tvm COSIFs_Real x Orç_Jun08_v4_Com_BATIMENTO_DRE_Gerencial_1S10_v4" xfId="744" xr:uid="{458C5329-C77A-4EED-B7C8-48B017F123BB}"/>
    <cellStyle name="_Proposta analise tvm COSIFs_Real x Orç_Jun08_v4_Com_BATIMENTO_Quadros_Extra" xfId="745" xr:uid="{6E8C7BB7-302A-4E6B-8657-0799B491696C}"/>
    <cellStyle name="_Proposta analise tvm COSIFs_Real x Orç_Jun08_v4_Com_BATIMENTO_Revisão_Quadro_ExpansaoVF" xfId="746" xr:uid="{8E81DDC0-F722-45F0-BDB7-34BEE15FB566}"/>
    <cellStyle name="_Proposta analise tvm COSIFs_Real x Orç_Jun08_v4_Com_BATIMENTO_saida_brasileirinho" xfId="747" xr:uid="{8B396B2E-1A87-4D7E-8F70-99C61F6A30B1}"/>
    <cellStyle name="_Proposta analise tvm COSIFs_Real x Orç_Jun08_v4_Com_BATIMENTO_saida_brasileirinho_VFF" xfId="748" xr:uid="{79005AEC-4C91-4236-8A30-23815A422D65}"/>
    <cellStyle name="_Proposta analise tvm COSIFs_Real x Orç_Jun08_v4_Com_BATIMENTO_Serviços" xfId="749" xr:uid="{201BA567-CA7C-4507-BEE3-FF7E2EF2868D}"/>
    <cellStyle name="_Proposta analise tvm COSIFs_Real x Orç_Jun08_v4_Com_BATIMENTO_Serviços_Comparativa_LL Canal_v4 x v5 CAdm" xfId="750" xr:uid="{DF408C74-4788-417D-BF24-9479A6F8D1C4}"/>
    <cellStyle name="_Proposta analise tvm COSIFs_Real x Orç_Jun08_v4_Com_BATIMENTO_Serviços_Comparativa_LL Canal_v4 x v5 CAdm_Quadros_Extra" xfId="751" xr:uid="{CC28575F-96EE-4A6C-B248-056807735503}"/>
    <cellStyle name="_Proposta analise tvm COSIFs_Real x Orç_Jun08_v4_Com_BATIMENTO_Serviços_Comparativa_LL Canal_v4 x v5 CAdm_Revisão_Quadro_ExpansaoVF" xfId="752" xr:uid="{7D53ABF0-861A-4BB1-B658-77F799097AD0}"/>
    <cellStyle name="_Proposta analise tvm COSIFs_Real x Orç_Jun08_v4_Com_BATIMENTO_Serviços_Comparativa_LL Canal_v5 x v6" xfId="753" xr:uid="{C35CB86D-6297-4197-B632-7820213F24A0}"/>
    <cellStyle name="_Proposta analise tvm COSIFs_Real x Orç_Jun08_v4_Com_BATIMENTO_Serviços_Comparativa_LL Gestor_v4 x v5" xfId="754" xr:uid="{A8D2E5AB-85ED-41BA-91C2-701587BC96D3}"/>
    <cellStyle name="_Proposta analise tvm COSIFs_Real x Orç_Jun08_v4_Com_BATIMENTO_Serviços_Comparativa_LL Gestor_v5 x v6" xfId="755" xr:uid="{84343B07-6A28-4869-B6B0-3FAEF1705020}"/>
    <cellStyle name="_Proposta analise tvm COSIFs_Relat_Criação de Valor" xfId="756" xr:uid="{B4AAF752-EE42-43E1-9F64-814A3936A366}"/>
    <cellStyle name="_Proposta analise tvm COSIFs_Relat_Sintéticos_Previsto_X_Realizado_Acum_Can" xfId="757" xr:uid="{AA09E4D0-C3AB-4B46-82B2-08C7BB7B48F3}"/>
    <cellStyle name="_Proposta analise tvm COSIFs_Relat_Sintéticos_Previsto_X_Realizado_Acum_Can_LL por Gestor v6" xfId="758" xr:uid="{BB6CA4AD-D97F-4453-A8AE-D00E79F817FE}"/>
    <cellStyle name="_Proposta analise tvm COSIFs_Relat_Sintéticos_Previsto_X_Realizado_Acum_Can_Quadros_Extra" xfId="759" xr:uid="{81C535EA-6EB6-4618-B2D4-E1A3E64CDC6C}"/>
    <cellStyle name="_Proposta analise tvm COSIFs_Relat_Sintéticos_Previsto_X_Realizado_Acum_Can_Revisão_Quadro_ExpansaoVF" xfId="760" xr:uid="{84DD1CB6-1D47-4827-BE0D-74AD1D35B839}"/>
    <cellStyle name="_Proposta analise tvm COSIFs_Resultado Canais Comitê" xfId="761" xr:uid="{A6DB6DF0-69DC-4FC9-B6FE-FB65C83DE33A}"/>
    <cellStyle name="_Proposta analise tvm COSIFs_Resultado Canais Comitê_0509_Itau+UBB_V7_Warning" xfId="762" xr:uid="{954844EA-0F5F-4256-B343-EE8C36F37677}"/>
    <cellStyle name="_Proposta analise tvm COSIFs_Resultado Canais Comitê_Comparativa_LL Canal_v4 x v5 CAdm" xfId="763" xr:uid="{8A90A1B8-B921-451A-B4FB-058E0C8DDDAC}"/>
    <cellStyle name="_Proposta analise tvm COSIFs_Resultado Canais Comitê_Comparativa_LL Canal_v4 x v5 CAdm_Quadros_Extra" xfId="764" xr:uid="{1EB8DB10-CF26-43FC-99AA-11A14E285640}"/>
    <cellStyle name="_Proposta analise tvm COSIFs_Resultado Canais Comitê_Comparativa_LL Canal_v4 x v5 CAdm_Revisão_Quadro_ExpansaoVF" xfId="765" xr:uid="{BEAC0DC2-7CB6-4850-8767-831BADC09A2E}"/>
    <cellStyle name="_Proposta analise tvm COSIFs_Resultado Canais Comitê_Comparativa_LL Canal_v5 x v6" xfId="766" xr:uid="{7AE85259-543F-4FEE-8347-82E77D350ACC}"/>
    <cellStyle name="_Proposta analise tvm COSIFs_Resultado Canais Comitê_Comparativa_LL Gestor_v4 x v5" xfId="767" xr:uid="{B05E75E4-8416-4767-ACE3-79F68D3838CC}"/>
    <cellStyle name="_Proposta analise tvm COSIFs_Resultado Canais Comitê_Comparativa_LL Gestor_v5 x v6" xfId="768" xr:uid="{C9F04525-C848-4F7A-90D8-ABAA371AD37B}"/>
    <cellStyle name="_Proposta analise tvm COSIFs_Resultado Canais Comitê_DRE_Gerencial_1S10_v4" xfId="769" xr:uid="{F63DD11E-9F32-4C50-A73B-6FBFF59F38EF}"/>
    <cellStyle name="_Proposta analise tvm COSIFs_Revisão_Quadro_ExpansaoVF" xfId="770" xr:uid="{C976115D-EB49-4808-AEE7-0692DFA4C86F}"/>
    <cellStyle name="_Proposta analise tvm COSIFs_RGO-0509_OrcV8" xfId="771" xr:uid="{E7BEF954-ED8A-434D-B96B-C21154ED0F13}"/>
    <cellStyle name="_Proposta analise tvm COSIFs_RGO-0609_V2" xfId="772" xr:uid="{78B3C0DF-4013-4356-A885-DCD2B56A9E33}"/>
    <cellStyle name="_Proposta analise tvm COSIFs_saida_brasileirinho" xfId="773" xr:uid="{67ADCD70-CDD9-471F-BF0B-400CB550CD89}"/>
    <cellStyle name="_Proposta analise tvm COSIFs_saida_brasileirinho_VFF" xfId="774" xr:uid="{6E27B27E-7B30-4BCF-BDFE-086621596E4A}"/>
    <cellStyle name="_Proposta analise tvm COSIFs_Segmentação Apresentação dez07_v4_Aguardando Aprovação_Moreira-Adilson" xfId="775" xr:uid="{244C79C3-E608-4C8C-BC9C-6B186C596EC5}"/>
    <cellStyle name="_Proposta analise tvm COSIFs_Segmentação Apresentação dez07_v4_Aguardando Aprovação_Moreira-Adilson_Comparativa_LL Canal_v4 x v5 CAdm" xfId="776" xr:uid="{5D693CEA-DD7F-4077-BE3B-FEBB71C61C21}"/>
    <cellStyle name="_Proposta analise tvm COSIFs_Segmentação Apresentação dez07_v4_Aguardando Aprovação_Moreira-Adilson_Comparativa_LL Canal_v4 x v5 CAdm_Quadros_Extra" xfId="777" xr:uid="{56E176D7-1AFC-4D50-AF91-8E10E9F7E5CC}"/>
    <cellStyle name="_Proposta analise tvm COSIFs_Segmentação Apresentação dez07_v4_Aguardando Aprovação_Moreira-Adilson_Comparativa_LL Canal_v4 x v5 CAdm_Revisão_Quadro_ExpansaoVF" xfId="778" xr:uid="{84164D59-54C0-4E5C-A126-E715A06D6027}"/>
    <cellStyle name="_Proposta analise tvm COSIFs_Segmentação Apresentação dez07_v4_Aguardando Aprovação_Moreira-Adilson_Comparativa_LL Canal_v5 x v6" xfId="779" xr:uid="{84520E2F-9288-46BF-978D-7C6D345C79D7}"/>
    <cellStyle name="_Proposta analise tvm COSIFs_Segmentação Apresentação dez07_v4_Aguardando Aprovação_Moreira-Adilson_Comparativa_LL Gestor_v4 x v5" xfId="780" xr:uid="{A374AF5A-9666-4D7A-AFCC-CB29B2190E47}"/>
    <cellStyle name="_Proposta analise tvm COSIFs_Segmentação Apresentação dez07_v4_Aguardando Aprovação_Moreira-Adilson_Comparativa_LL Gestor_v5 x v6" xfId="781" xr:uid="{E7B800F4-ADE3-4201-9E5E-4428CD77AEEE}"/>
    <cellStyle name="_Proposta analise tvm COSIFs_Segmentação Apresentação dez07_v4_Aguardando Aprovação_Moreira-Adilson_DRE_Gerencial_1S10_v4" xfId="782" xr:uid="{BD1E53A8-3B4C-4F86-B0AE-ED20558CEF5A}"/>
    <cellStyle name="_Proposta analise tvm COSIFs_Segmentação Cadernão Abr08_V3" xfId="783" xr:uid="{75C5AC4C-C821-4279-A6C5-D4D19E0CF0D3}"/>
    <cellStyle name="_Proposta analise tvm COSIFs_Segmentação Cadernão Abr08_V3_Comparativa_LL Canal_v4 x v5 CAdm" xfId="784" xr:uid="{FEDCF6DE-6BA2-4A50-B4D7-D397E70C16E8}"/>
    <cellStyle name="_Proposta analise tvm COSIFs_Segmentação Cadernão Abr08_V3_Comparativa_LL Canal_v4 x v5 CAdm_Quadros_Extra" xfId="785" xr:uid="{23831D7B-6C29-4D8C-BDE7-57AD0D8D00CD}"/>
    <cellStyle name="_Proposta analise tvm COSIFs_Segmentação Cadernão Abr08_V3_Comparativa_LL Canal_v4 x v5 CAdm_Revisão_Quadro_ExpansaoVF" xfId="786" xr:uid="{68D387E6-CAE7-4478-BA4C-64BE1EC865E7}"/>
    <cellStyle name="_Proposta analise tvm COSIFs_Segmentação Cadernão Abr08_V3_Comparativa_LL Canal_v5 x v6" xfId="787" xr:uid="{4A7EF0AA-B1B0-47D8-9F50-B5D3203B8C23}"/>
    <cellStyle name="_Proposta analise tvm COSIFs_Segmentação Cadernão Abr08_V3_Comparativa_LL Gestor_v4 x v5" xfId="788" xr:uid="{7C810138-2B12-4F6C-953E-893BFF0425B1}"/>
    <cellStyle name="_Proposta analise tvm COSIFs_Segmentação Cadernão Abr08_V3_Comparativa_LL Gestor_v5 x v6" xfId="789" xr:uid="{6C83713C-91D1-42C6-82A5-1FB4C4C1B216}"/>
    <cellStyle name="_Proposta analise tvm COSIFs_Segmentação Cadernão Abr08_V3_DRE_Gerencial_1S10_v4" xfId="790" xr:uid="{790839F5-FA68-4538-9878-FD0AEC7C2714}"/>
    <cellStyle name="_Proposta analise tvm COSIFs_Serviços" xfId="791" xr:uid="{BB9CA680-C0D9-432F-832F-414FDAC9B998}"/>
    <cellStyle name="_Proposta analise tvm COSIFs_Serviços_Comparativa_LL Canal_v4 x v5 CAdm" xfId="792" xr:uid="{EA5B9435-EF38-40F2-B36B-A7EAA3E29AA5}"/>
    <cellStyle name="_Proposta analise tvm COSIFs_Serviços_Comparativa_LL Canal_v4 x v5 CAdm_Quadros_Extra" xfId="793" xr:uid="{F25A0793-7486-4E32-B8CF-83A2FC8B1BA3}"/>
    <cellStyle name="_Proposta analise tvm COSIFs_Serviços_Comparativa_LL Canal_v4 x v5 CAdm_Revisão_Quadro_ExpansaoVF" xfId="794" xr:uid="{832EB902-18A2-4514-BFA4-DE7F6C42DD88}"/>
    <cellStyle name="_Proposta analise tvm COSIFs_Serviços_Comparativa_LL Canal_v5 x v6" xfId="795" xr:uid="{1CC0E4FF-BCAE-4ED9-BB18-98371DBB15D8}"/>
    <cellStyle name="_Proposta analise tvm COSIFs_Serviços_Comparativa_LL Gestor_v4 x v5" xfId="796" xr:uid="{349C9DC9-AFF1-4A9F-85FB-26948FE3971A}"/>
    <cellStyle name="_Proposta analise tvm COSIFs_Serviços_Comparativa_LL Gestor_v5 x v6" xfId="797" xr:uid="{DB68C722-2C41-4BE0-8B7F-B54BB3063880}"/>
    <cellStyle name="_RC&amp;A_MES" xfId="798" xr:uid="{DB3B4EA3-D075-4A84-BF8E-3D2EE5FA3C45}"/>
    <cellStyle name="_RC&amp;A_MES_EstruturalBanking IBBA" xfId="799" xr:uid="{0267E999-2426-4D7B-9D1D-88A9DE97C302}"/>
    <cellStyle name="_RC&amp;A_MES_EstruturalBanking IBBA_Resultado Consolidado v5 Sensibilidade POS PRESIDENTE v43  V6" xfId="800" xr:uid="{4E3CAFED-EE04-4F8A-B1F5-6D801F18D4F4}"/>
    <cellStyle name="_RC&amp;A_MES_EstruturalBanking IBBA_Resultado Consolidado v5 Sensibilidade POS PRESIDENTE v44  V6" xfId="801" xr:uid="{995DE862-E6F7-4FBA-A90C-FEDFA08B0F22}"/>
    <cellStyle name="_RC&amp;A_MES_InstitucDemais IBBA" xfId="802" xr:uid="{AC81C024-F4BE-48BA-9FDF-B1DADCB769ED}"/>
    <cellStyle name="_RC&amp;A_MES_InstitucDemais IBBA_Resultado Consolidado v5 Sensibilidade POS PRESIDENTE v43  V6" xfId="803" xr:uid="{A344A41E-7D3F-4C4A-8B28-FF7D81FDC217}"/>
    <cellStyle name="_RC&amp;A_MES_InstitucDemais IBBA_Resultado Consolidado v5 Sensibilidade POS PRESIDENTE v44  V6" xfId="804" xr:uid="{94FE2407-0CDE-4C57-BC6F-6E54DAE39862}"/>
    <cellStyle name="_RC&amp;A_MES_RELATÓRIO RUDI (3)" xfId="805" xr:uid="{AF041A96-10AD-430C-9A9C-083DC49C970A}"/>
    <cellStyle name="_RC&amp;A_MES_RELATÓRIO RUDI (3)_Resultado Consolidado v5 Sensibilidade POS PRESIDENTE v43  V6" xfId="806" xr:uid="{10DEF3FD-48C4-49F1-960A-BA0D53E5D2C3}"/>
    <cellStyle name="_RC&amp;A_MES_RELATÓRIO RUDI (3)_Resultado Consolidado v5 Sensibilidade POS PRESIDENTE v44  V6" xfId="807" xr:uid="{6FC14F1E-2D45-4FD7-9CD3-5D8E1942EE69}"/>
    <cellStyle name="_RC&amp;A_MES_RemunerCapitalAlocado IBBA" xfId="808" xr:uid="{98A2454C-31DE-447A-97A8-18D6CF89079E}"/>
    <cellStyle name="_RC&amp;A_MES_RemunerCapitalAlocado IBBA_Resultado Consolidado v5 Sensibilidade POS PRESIDENTE v43  V6" xfId="809" xr:uid="{BDFAEA1E-2A64-4912-A7B1-A9C89F17F73E}"/>
    <cellStyle name="_RC&amp;A_MES_RemunerCapitalAlocado IBBA_Resultado Consolidado v5 Sensibilidade POS PRESIDENTE v44  V6" xfId="810" xr:uid="{FA6FBE46-71AF-4DDF-8636-ED47C287AC29}"/>
    <cellStyle name="_Recon LL x PL ACAPI" xfId="811" xr:uid="{62002BB7-A01F-4EF5-8C59-76DCDD6DE6BE}"/>
    <cellStyle name="_Recon LL x PL ACAPI_planilha_modelo_contabilidade" xfId="812" xr:uid="{C1839397-EC1E-439F-A18F-2ED4A8073F9B}"/>
    <cellStyle name="_RemunerCapitalAlocado IBBA" xfId="813" xr:uid="{3A5586FF-B6D2-4B0B-ABC5-B277CF610642}"/>
    <cellStyle name="_RemunerCapitalAlocado IBBA_MapaResultados_95 180809" xfId="814" xr:uid="{8BCB866F-2C80-44E1-BD5D-7D0F86AD3A39}"/>
    <cellStyle name="_RemunerCapitalAlocado IBBA_MapaResultados_95 180809_Resultado Consolidado v5 Sensibilidade POS PRESIDENTE v43  V6" xfId="815" xr:uid="{5FF01E03-22D8-4CAF-8099-E3B3A3A1A28F}"/>
    <cellStyle name="_RemunerCapitalAlocado IBBA_MapaResultados_95 180809_Resultado Consolidado v5 Sensibilidade POS PRESIDENTE v44  V6" xfId="816" xr:uid="{DAB2C67C-A79B-4579-91AA-68D82D5F206E}"/>
    <cellStyle name="_RemunerCapitalAlocado IBBA_RELATÓRIO RUDI (3)" xfId="817" xr:uid="{0D7378F8-26BB-46A3-AF8F-75B0804E8F5E}"/>
    <cellStyle name="_RemunerCapitalAlocado IBBA_RELATÓRIO RUDI (3)_Resultado Consolidado v5 Sensibilidade POS PRESIDENTE v43  V6" xfId="818" xr:uid="{D2ADAED1-ED87-41A1-AB56-E4231A89F95B}"/>
    <cellStyle name="_RemunerCapitalAlocado IBBA_RELATÓRIO RUDI (3)_Resultado Consolidado v5 Sensibilidade POS PRESIDENTE v44  V6" xfId="819" xr:uid="{67FDBD4A-B774-4195-9A1D-BB2D116B63EE}"/>
    <cellStyle name="_RESUMO2" xfId="820" xr:uid="{8D47311C-CAB6-45CC-A48B-018652C4999B}"/>
    <cellStyle name="_RESUMO2_EstruturalBanking IBBA" xfId="821" xr:uid="{9A93237B-E598-4203-AE6D-77F683DAD490}"/>
    <cellStyle name="_RESUMO2_EstruturalBanking IBBA_Resultado Consolidado v5 Sensibilidade POS PRESIDENTE v43  V6" xfId="822" xr:uid="{E6F04D61-ECA5-4391-9530-0BAD129856D4}"/>
    <cellStyle name="_RESUMO2_EstruturalBanking IBBA_Resultado Consolidado v5 Sensibilidade POS PRESIDENTE v44  V6" xfId="823" xr:uid="{1E71FA9F-91CF-4722-BA31-7E5A56311E5D}"/>
    <cellStyle name="_RESUMO2_InstitucDemais IBBA" xfId="824" xr:uid="{04021672-DC5D-4ACE-A443-3175F94BC0CC}"/>
    <cellStyle name="_RESUMO2_InstitucDemais IBBA_Resultado Consolidado v5 Sensibilidade POS PRESIDENTE v43  V6" xfId="825" xr:uid="{17FE69A2-BE82-46E7-B71B-F24A94ECE280}"/>
    <cellStyle name="_RESUMO2_InstitucDemais IBBA_Resultado Consolidado v5 Sensibilidade POS PRESIDENTE v44  V6" xfId="826" xr:uid="{94DFD7BB-B58C-4A35-BBD8-00C487923D22}"/>
    <cellStyle name="_RESUMO2_RELATÓRIO RUDI (3)" xfId="827" xr:uid="{57994B35-4E11-4130-9BF4-BA9CA79C597B}"/>
    <cellStyle name="_RESUMO2_RELATÓRIO RUDI (3)_Resultado Consolidado v5 Sensibilidade POS PRESIDENTE v43  V6" xfId="828" xr:uid="{428E3179-6B86-45CA-BDE7-EDD467727200}"/>
    <cellStyle name="_RESUMO2_RELATÓRIO RUDI (3)_Resultado Consolidado v5 Sensibilidade POS PRESIDENTE v44  V6" xfId="829" xr:uid="{79BE3174-D4CF-49ED-97FD-8C8FA5597783}"/>
    <cellStyle name="_RESUMO2_RemunerCapitalAlocado IBBA" xfId="830" xr:uid="{7D489C1C-621C-4AE1-ABA6-1AA3B46799D8}"/>
    <cellStyle name="_RESUMO2_RemunerCapitalAlocado IBBA_Resultado Consolidado v5 Sensibilidade POS PRESIDENTE v43  V6" xfId="831" xr:uid="{83FA423D-48EF-47AE-BD63-0D2DC81F4036}"/>
    <cellStyle name="_RESUMO2_RemunerCapitalAlocado IBBA_Resultado Consolidado v5 Sensibilidade POS PRESIDENTE v44  V6" xfId="832" xr:uid="{DBDC825B-5243-4D41-9472-75439B220692}"/>
    <cellStyle name="_segmento ano 2003" xfId="833" xr:uid="{E5182921-1150-46DF-9FC6-4DAFC9D7D028}"/>
    <cellStyle name="_TES E TRADERS ATUAL" xfId="834" xr:uid="{13EB625E-788E-4924-8984-96E501288FAA}"/>
    <cellStyle name="_TES E TRADERS ATUAL_Demais" xfId="835" xr:uid="{D21C6204-A59B-4459-9180-B2E4C5336AE3}"/>
    <cellStyle name="_TES E TRADERS ATUAL_Demais_EstruturalBanking IBBA" xfId="836" xr:uid="{2FFDCF72-D9A9-46B5-BC84-714B62C25DE3}"/>
    <cellStyle name="_TES E TRADERS ATUAL_Demais_EstruturalBanking IBBA_Resultado Consolidado v5 Sensibilidade POS PRESIDENTE v43  V6" xfId="837" xr:uid="{AFBFACEE-04FD-43F4-822D-70A745C5032A}"/>
    <cellStyle name="_TES E TRADERS ATUAL_Demais_EstruturalBanking IBBA_Resultado Consolidado v5 Sensibilidade POS PRESIDENTE v44  V6" xfId="838" xr:uid="{1812757E-C9AF-4F44-955E-52521A73CF69}"/>
    <cellStyle name="_TES E TRADERS ATUAL_Demais_InstitucDemais IBBA" xfId="839" xr:uid="{18D2E575-2B01-46AB-8A73-EF6E6A8110C4}"/>
    <cellStyle name="_TES E TRADERS ATUAL_Demais_InstitucDemais IBBA_Resultado Consolidado v5 Sensibilidade POS PRESIDENTE v43  V6" xfId="840" xr:uid="{0D1D0A08-2A89-4CEA-A712-936811C040C3}"/>
    <cellStyle name="_TES E TRADERS ATUAL_Demais_InstitucDemais IBBA_Resultado Consolidado v5 Sensibilidade POS PRESIDENTE v44  V6" xfId="841" xr:uid="{332BB939-768B-48A3-A5BD-24CD1DA438AD}"/>
    <cellStyle name="_TES E TRADERS ATUAL_Demais_RELATÓRIO RUDI (3)" xfId="842" xr:uid="{53D283EB-39A4-420E-83DC-26B1CC8386C5}"/>
    <cellStyle name="_TES E TRADERS ATUAL_Demais_RELATÓRIO RUDI (3)_Resultado Consolidado v5 Sensibilidade POS PRESIDENTE v43  V6" xfId="843" xr:uid="{26236665-8202-486C-ADA6-79F81BC46AA7}"/>
    <cellStyle name="_TES E TRADERS ATUAL_Demais_RELATÓRIO RUDI (3)_Resultado Consolidado v5 Sensibilidade POS PRESIDENTE v44  V6" xfId="844" xr:uid="{0DA78E3A-5A19-4EEB-B5E9-DF1A7D2AFC50}"/>
    <cellStyle name="_TES E TRADERS ATUAL_Demais_RemunerCapitalAlocado IBBA" xfId="845" xr:uid="{87C01E39-C4DE-4FA4-B6A4-429C68075FE6}"/>
    <cellStyle name="_TES E TRADERS ATUAL_Demais_RemunerCapitalAlocado IBBA_Resultado Consolidado v5 Sensibilidade POS PRESIDENTE v43  V6" xfId="846" xr:uid="{186FFCF8-7FC2-4D09-B97C-8D01452E5576}"/>
    <cellStyle name="_TES E TRADERS ATUAL_Demais_RemunerCapitalAlocado IBBA_Resultado Consolidado v5 Sensibilidade POS PRESIDENTE v44  V6" xfId="847" xr:uid="{3CE4309F-9696-4DA1-8F02-9732C1A34557}"/>
    <cellStyle name="_TES E TRADERS ATUAL_EstruturalBanking IBBA" xfId="848" xr:uid="{6E41D5E7-E31E-4C2C-AFBA-DCC75C5DE174}"/>
    <cellStyle name="_TES E TRADERS ATUAL_EstruturalBanking IBBA_Resultado Consolidado v5 Sensibilidade POS PRESIDENTE v43  V6" xfId="849" xr:uid="{F5AAF5D8-17F2-45E3-89F2-68DCACEA1BA3}"/>
    <cellStyle name="_TES E TRADERS ATUAL_EstruturalBanking IBBA_Resultado Consolidado v5 Sensibilidade POS PRESIDENTE v44  V6" xfId="850" xr:uid="{1225B134-2AFB-4F8D-BFA8-F5576049C62A}"/>
    <cellStyle name="_TES E TRADERS ATUAL_InstitucDemais IBBA" xfId="851" xr:uid="{F28EAFBA-A66E-479A-B32B-B46E2282AA6E}"/>
    <cellStyle name="_TES E TRADERS ATUAL_InstitucDemais IBBA_Resultado Consolidado v5 Sensibilidade POS PRESIDENTE v43  V6" xfId="852" xr:uid="{49694975-1439-42FE-A06B-A4FCD0923A67}"/>
    <cellStyle name="_TES E TRADERS ATUAL_InstitucDemais IBBA_Resultado Consolidado v5 Sensibilidade POS PRESIDENTE v44  V6" xfId="853" xr:uid="{EE188AAF-01A6-42D8-A355-00B0C577F47A}"/>
    <cellStyle name="_TES E TRADERS ATUAL_RELATÓRIO RUDI (3)" xfId="854" xr:uid="{378ACE5B-8121-4914-8026-239E6D8C157B}"/>
    <cellStyle name="_TES E TRADERS ATUAL_RELATÓRIO RUDI (3)_Resultado Consolidado v5 Sensibilidade POS PRESIDENTE v43  V6" xfId="855" xr:uid="{E5F2ED2B-C9C5-474E-A90F-FB256F072A18}"/>
    <cellStyle name="_TES E TRADERS ATUAL_RELATÓRIO RUDI (3)_Resultado Consolidado v5 Sensibilidade POS PRESIDENTE v44  V6" xfId="856" xr:uid="{F8001ECC-079B-4883-BD84-3672A6BD06AE}"/>
    <cellStyle name="_TES E TRADERS ATUAL_RemunerCapitalAlocado IBBA" xfId="857" xr:uid="{8990DFDE-9D06-47D0-BA6C-814604A326B2}"/>
    <cellStyle name="_TES E TRADERS ATUAL_RemunerCapitalAlocado IBBA_Resultado Consolidado v5 Sensibilidade POS PRESIDENTE v43  V6" xfId="858" xr:uid="{9914C7A2-0208-4EF3-A764-8B0B95D9F8F0}"/>
    <cellStyle name="_TES E TRADERS ATUAL_RemunerCapitalAlocado IBBA_Resultado Consolidado v5 Sensibilidade POS PRESIDENTE v44  V6" xfId="859" xr:uid="{66D56013-D853-4A34-B7E2-37807D827F18}"/>
    <cellStyle name="_Verbetes_PrevistoXRealizado" xfId="860" xr:uid="{EB0870CF-D9CF-4085-B701-713DB1EF7470}"/>
    <cellStyle name="20% - Accent1" xfId="861" xr:uid="{E6825570-2BA5-4F6A-8D5F-DEAB08DD9766}"/>
    <cellStyle name="20% - Accent2" xfId="862" xr:uid="{98CC4CBB-7939-44A8-AEA1-D0319AB7D7EF}"/>
    <cellStyle name="20% - Accent3" xfId="863" xr:uid="{71693911-7E50-43C3-82C8-16215A8F179A}"/>
    <cellStyle name="20% - Accent4" xfId="864" xr:uid="{677EC180-292D-4BD8-9121-4BC0D1B32ACC}"/>
    <cellStyle name="20% - Accent5" xfId="865" xr:uid="{B7FF0705-2B1B-436D-9785-3A8510649041}"/>
    <cellStyle name="20% - Accent6" xfId="866" xr:uid="{AAB1207A-788F-4525-8DF5-5C07FB1922A5}"/>
    <cellStyle name="20% - Ênfase1 10" xfId="867" xr:uid="{DA553B9D-DCE1-4591-83EF-207819D3363D}"/>
    <cellStyle name="20% - Ênfase1 10 10" xfId="868" xr:uid="{2EB74CB9-A136-49FC-BC8C-58CB47A60328}"/>
    <cellStyle name="20% - Ênfase1 10 11" xfId="869" xr:uid="{2B158ACD-00BC-4686-B7EF-E057427504D0}"/>
    <cellStyle name="20% - Ênfase1 10 12" xfId="870" xr:uid="{DDC48504-793D-4AAB-A788-E7A085058DC7}"/>
    <cellStyle name="20% - Ênfase1 10 13" xfId="871" xr:uid="{C664DE93-A884-442C-9EDB-B88CF39D8B0A}"/>
    <cellStyle name="20% - Ênfase1 10 2" xfId="872" xr:uid="{5C9DE8DD-B55D-40BB-BEFB-C736DC4701C3}"/>
    <cellStyle name="20% - Ênfase1 10 3" xfId="873" xr:uid="{626BABC8-5E3C-4481-8296-83746C67E44E}"/>
    <cellStyle name="20% - Ênfase1 10 4" xfId="874" xr:uid="{32DF294B-F92E-4FB9-9983-F3DCA9FD5856}"/>
    <cellStyle name="20% - Ênfase1 10 5" xfId="875" xr:uid="{D4E24C20-0323-4579-B0F0-B20F4ABB012E}"/>
    <cellStyle name="20% - Ênfase1 10 6" xfId="876" xr:uid="{9C2005B7-145D-44C2-9058-2C4131E49820}"/>
    <cellStyle name="20% - Ênfase1 10 7" xfId="877" xr:uid="{534CDC44-1D0C-4F95-AFBD-8876C2605F6D}"/>
    <cellStyle name="20% - Ênfase1 10 8" xfId="878" xr:uid="{62C643BB-A2D2-4174-8AC2-DCD016BEAFDC}"/>
    <cellStyle name="20% - Ênfase1 10 9" xfId="879" xr:uid="{FFDD4237-D9DC-481C-A6F8-1F5287E9EA97}"/>
    <cellStyle name="20% - Ênfase1 11" xfId="880" xr:uid="{592BA368-F0C1-4D16-B687-6F979571A932}"/>
    <cellStyle name="20% - Ênfase1 11 10" xfId="881" xr:uid="{80F89429-F479-4616-A6F8-219D800BA787}"/>
    <cellStyle name="20% - Ênfase1 11 11" xfId="882" xr:uid="{5F905EF5-E455-4D29-A575-12C022A9A5D7}"/>
    <cellStyle name="20% - Ênfase1 11 12" xfId="883" xr:uid="{D2B82CFA-D27E-4D08-A8B5-378E2A10272D}"/>
    <cellStyle name="20% - Ênfase1 11 13" xfId="884" xr:uid="{ADFFE257-EC0C-40EB-8B50-42DAED3C685B}"/>
    <cellStyle name="20% - Ênfase1 11 2" xfId="885" xr:uid="{59653E76-CBF0-4A15-B5C1-9A05C2D4DAAF}"/>
    <cellStyle name="20% - Ênfase1 11 3" xfId="886" xr:uid="{7BF291FB-6A45-4709-BD7A-E593D0407641}"/>
    <cellStyle name="20% - Ênfase1 11 4" xfId="887" xr:uid="{D12801AE-5142-40F7-AEF0-7CADAC7CCDD0}"/>
    <cellStyle name="20% - Ênfase1 11 5" xfId="888" xr:uid="{13907412-6576-4089-9627-18FFB79A69E7}"/>
    <cellStyle name="20% - Ênfase1 11 6" xfId="889" xr:uid="{2B869CB1-9EE6-46BC-BCC1-B1F8226923CB}"/>
    <cellStyle name="20% - Ênfase1 11 7" xfId="890" xr:uid="{78A75242-F1EA-483A-BFA6-2355B48FDB42}"/>
    <cellStyle name="20% - Ênfase1 11 8" xfId="891" xr:uid="{B472FCA5-6358-410A-90DC-AF0A399127F8}"/>
    <cellStyle name="20% - Ênfase1 11 9" xfId="892" xr:uid="{AA81AD64-4645-4712-86B9-5325FB15521F}"/>
    <cellStyle name="20% - Ênfase1 12" xfId="893" xr:uid="{E609C345-6890-44CB-B26A-3B471A08CB0B}"/>
    <cellStyle name="20% - Ênfase1 12 10" xfId="894" xr:uid="{DEBB0567-A01C-4D77-A945-1735247CDD17}"/>
    <cellStyle name="20% - Ênfase1 12 11" xfId="895" xr:uid="{63755ACB-ADA6-4392-84CE-FA28C66F0035}"/>
    <cellStyle name="20% - Ênfase1 12 12" xfId="896" xr:uid="{1F0213F3-565D-4AB7-AA62-188BFCA60929}"/>
    <cellStyle name="20% - Ênfase1 12 13" xfId="897" xr:uid="{83E50AB6-13CB-4257-AB68-150CC5388755}"/>
    <cellStyle name="20% - Ênfase1 12 2" xfId="898" xr:uid="{E53EBE8D-686D-4901-A609-A1C8E47927D9}"/>
    <cellStyle name="20% - Ênfase1 12 3" xfId="899" xr:uid="{CC74E43E-8599-443A-9DD7-ACBD12830B6B}"/>
    <cellStyle name="20% - Ênfase1 12 4" xfId="900" xr:uid="{B1EBA8DD-7FF0-4EF2-B4EC-F37B712EC376}"/>
    <cellStyle name="20% - Ênfase1 12 5" xfId="901" xr:uid="{D2317AEE-85A9-42EE-9B80-EB2E9D67F22E}"/>
    <cellStyle name="20% - Ênfase1 12 6" xfId="902" xr:uid="{B262895B-E554-4168-91EA-69F51E016202}"/>
    <cellStyle name="20% - Ênfase1 12 7" xfId="903" xr:uid="{9407BDB7-7707-4965-B7CE-AC0029C14D16}"/>
    <cellStyle name="20% - Ênfase1 12 8" xfId="904" xr:uid="{693C0C13-560A-4AF1-ABD1-52139573BD8E}"/>
    <cellStyle name="20% - Ênfase1 12 9" xfId="905" xr:uid="{FF9ACB0B-DFAA-4BEC-9AB4-CD273B1DEB01}"/>
    <cellStyle name="20% - Ênfase1 13" xfId="906" xr:uid="{5D5A31A7-2342-4850-BC46-85B03EA215FF}"/>
    <cellStyle name="20% - Ênfase1 13 10" xfId="907" xr:uid="{0B8AB726-50C8-4AB9-84B7-D5466D5233E2}"/>
    <cellStyle name="20% - Ênfase1 13 11" xfId="908" xr:uid="{82025B64-4775-401D-BE4D-DC1B91F53228}"/>
    <cellStyle name="20% - Ênfase1 13 12" xfId="909" xr:uid="{0CA75CD5-C682-42BA-BA28-D1073B9E2A69}"/>
    <cellStyle name="20% - Ênfase1 13 13" xfId="910" xr:uid="{57248558-7134-41BA-B6C7-A8EAF8651379}"/>
    <cellStyle name="20% - Ênfase1 13 2" xfId="911" xr:uid="{9CF2DAF0-1F69-43A1-B5F2-949562F59423}"/>
    <cellStyle name="20% - Ênfase1 13 3" xfId="912" xr:uid="{13F5EC9A-E6B6-4313-8571-9DCDF36B9EDC}"/>
    <cellStyle name="20% - Ênfase1 13 4" xfId="913" xr:uid="{9591AE0E-D400-4FC4-BC55-863310E9B7D8}"/>
    <cellStyle name="20% - Ênfase1 13 5" xfId="914" xr:uid="{A22C4BCB-6287-4940-A5EE-B7F48D728205}"/>
    <cellStyle name="20% - Ênfase1 13 6" xfId="915" xr:uid="{D7B82287-40A1-483D-9A9D-F9471921393B}"/>
    <cellStyle name="20% - Ênfase1 13 7" xfId="916" xr:uid="{0701CC04-EF44-4379-8C98-FDB40B1298B3}"/>
    <cellStyle name="20% - Ênfase1 13 8" xfId="917" xr:uid="{D20935D1-990B-4526-B2E6-6AAF1F8E04DA}"/>
    <cellStyle name="20% - Ênfase1 13 9" xfId="918" xr:uid="{FFED4844-EEEE-4D13-9C05-FDD9B3432677}"/>
    <cellStyle name="20% - Ênfase1 14" xfId="919" xr:uid="{7DCEDFF6-3F86-4B6D-B47E-D02A145EB814}"/>
    <cellStyle name="20% - Ênfase1 14 10" xfId="920" xr:uid="{3681398C-4520-44F6-B27A-B190B4C42A58}"/>
    <cellStyle name="20% - Ênfase1 14 11" xfId="921" xr:uid="{99F6A36C-7E91-4B30-A117-EF64FA25BF50}"/>
    <cellStyle name="20% - Ênfase1 14 12" xfId="922" xr:uid="{8B37B1C0-363C-4112-823F-BB9746892E44}"/>
    <cellStyle name="20% - Ênfase1 14 13" xfId="923" xr:uid="{877C5B98-C140-4168-8A1C-0F9B267AC12B}"/>
    <cellStyle name="20% - Ênfase1 14 2" xfId="924" xr:uid="{2F57BE39-5411-4DA9-8195-1740DB51A2D3}"/>
    <cellStyle name="20% - Ênfase1 14 3" xfId="925" xr:uid="{1CB28A10-3ED2-427D-8D97-D7F6F60B1BE2}"/>
    <cellStyle name="20% - Ênfase1 14 4" xfId="926" xr:uid="{C01B3E95-397E-49C3-A54B-9419FAAFCFCC}"/>
    <cellStyle name="20% - Ênfase1 14 5" xfId="927" xr:uid="{C780539F-8E32-4EA7-80CF-96E3CCC9DB05}"/>
    <cellStyle name="20% - Ênfase1 14 6" xfId="928" xr:uid="{B3B60DC3-5B89-411B-A8C2-FD461CE906AF}"/>
    <cellStyle name="20% - Ênfase1 14 7" xfId="929" xr:uid="{C3C5B443-DE8A-46EB-81BB-20D6DBE0E01C}"/>
    <cellStyle name="20% - Ênfase1 14 8" xfId="930" xr:uid="{944F9B6B-DB8C-4244-998A-6687E77BE741}"/>
    <cellStyle name="20% - Ênfase1 14 9" xfId="931" xr:uid="{3FAD1E9D-F57B-47CD-907C-BCC009DA4CD0}"/>
    <cellStyle name="20% - Ênfase1 15" xfId="932" xr:uid="{4F8E0604-F46F-49B1-9E03-4E2AB2667E3D}"/>
    <cellStyle name="20% - Ênfase1 15 10" xfId="933" xr:uid="{8E8E442D-7575-4F64-A95E-316FB625B70E}"/>
    <cellStyle name="20% - Ênfase1 15 11" xfId="934" xr:uid="{DD52CFF8-05DF-4571-B3BB-797AE1BE369B}"/>
    <cellStyle name="20% - Ênfase1 15 12" xfId="935" xr:uid="{97BB4244-18EA-41CF-B541-8F5C5101B5A6}"/>
    <cellStyle name="20% - Ênfase1 15 13" xfId="936" xr:uid="{8E5C8898-449F-4FB8-8719-C25492E51A19}"/>
    <cellStyle name="20% - Ênfase1 15 2" xfId="937" xr:uid="{19D17439-1EA0-4334-87F1-BE74A1A711DF}"/>
    <cellStyle name="20% - Ênfase1 15 3" xfId="938" xr:uid="{9DEC6503-BE94-4A7C-A2FE-15A4D8F960F9}"/>
    <cellStyle name="20% - Ênfase1 15 4" xfId="939" xr:uid="{B3047180-BB7F-48E4-AEC0-BBC93B1F5688}"/>
    <cellStyle name="20% - Ênfase1 15 5" xfId="940" xr:uid="{ADA7A0CC-0268-4D81-98EE-C9BFED8CAB6F}"/>
    <cellStyle name="20% - Ênfase1 15 6" xfId="941" xr:uid="{D64EFB65-FE3F-4EAF-A420-A0264D515CA4}"/>
    <cellStyle name="20% - Ênfase1 15 7" xfId="942" xr:uid="{BCF78620-0481-41EB-AC5B-10811A48B982}"/>
    <cellStyle name="20% - Ênfase1 15 8" xfId="943" xr:uid="{D70F2F2C-4A03-455C-92D1-E50443376BA4}"/>
    <cellStyle name="20% - Ênfase1 15 9" xfId="944" xr:uid="{C142E10F-A948-40FB-8D09-D9127DA34EF0}"/>
    <cellStyle name="20% - Ênfase1 16" xfId="945" xr:uid="{B9568B9B-1659-4F3F-A23A-E5E6A0D7AF27}"/>
    <cellStyle name="20% - Ênfase1 16 10" xfId="946" xr:uid="{CEA130CA-C2D2-4D51-95EE-1A3821EE5A70}"/>
    <cellStyle name="20% - Ênfase1 16 11" xfId="947" xr:uid="{78E4AC2E-91EC-4CEE-BA87-41F2E083FF0C}"/>
    <cellStyle name="20% - Ênfase1 16 12" xfId="948" xr:uid="{20F63F5A-3564-4884-B89D-5EDD9407AF27}"/>
    <cellStyle name="20% - Ênfase1 16 13" xfId="949" xr:uid="{8D6FE618-51FF-4ECE-BDF1-C68013E0C2E6}"/>
    <cellStyle name="20% - Ênfase1 16 2" xfId="950" xr:uid="{51FA23EA-EFE0-4EED-B07D-2ED8FE4D2BCF}"/>
    <cellStyle name="20% - Ênfase1 16 3" xfId="951" xr:uid="{66258B1B-CB3F-4F68-B116-DAED66390D9A}"/>
    <cellStyle name="20% - Ênfase1 16 4" xfId="952" xr:uid="{D242FEF0-B520-4597-A09D-19F2856BF106}"/>
    <cellStyle name="20% - Ênfase1 16 5" xfId="953" xr:uid="{309200F9-3C58-416E-926F-31C79BD023DB}"/>
    <cellStyle name="20% - Ênfase1 16 6" xfId="954" xr:uid="{C8DCAFEA-0749-454E-8E56-BF37A64DFF07}"/>
    <cellStyle name="20% - Ênfase1 16 7" xfId="955" xr:uid="{2D595F5F-AF15-41B0-92AE-4015EF2D927B}"/>
    <cellStyle name="20% - Ênfase1 16 8" xfId="956" xr:uid="{893DA411-6520-433D-AB6D-3FF84D873DB3}"/>
    <cellStyle name="20% - Ênfase1 16 9" xfId="957" xr:uid="{9BF0D906-A68F-4A53-8B84-EB2B8076C709}"/>
    <cellStyle name="20% - Ênfase1 17" xfId="958" xr:uid="{356BDF4E-C183-4074-83D3-BE100A89E1D7}"/>
    <cellStyle name="20% - Ênfase1 17 10" xfId="959" xr:uid="{5A61FABB-876E-4FB7-B41A-54D4EB8D6552}"/>
    <cellStyle name="20% - Ênfase1 17 11" xfId="960" xr:uid="{BE7C7442-DFD4-4217-A613-8E3B9AFE9007}"/>
    <cellStyle name="20% - Ênfase1 17 12" xfId="961" xr:uid="{FE636119-B4F0-4D70-A007-C31AC26F280C}"/>
    <cellStyle name="20% - Ênfase1 17 13" xfId="962" xr:uid="{6EB41FE2-A456-41D4-AC12-060B3E1C350D}"/>
    <cellStyle name="20% - Ênfase1 17 2" xfId="963" xr:uid="{942D5D89-B58C-458B-8EC7-66B4CF30E15F}"/>
    <cellStyle name="20% - Ênfase1 17 3" xfId="964" xr:uid="{25513253-9796-4985-B4A6-398FE5FB1D5D}"/>
    <cellStyle name="20% - Ênfase1 17 4" xfId="965" xr:uid="{2985066C-62A4-47D8-A618-790614D9AF4B}"/>
    <cellStyle name="20% - Ênfase1 17 5" xfId="966" xr:uid="{12E728BC-A5C3-483B-997F-DE8056D5ADDE}"/>
    <cellStyle name="20% - Ênfase1 17 6" xfId="967" xr:uid="{742468EC-7A53-4C0A-ACC6-C197220E5691}"/>
    <cellStyle name="20% - Ênfase1 17 7" xfId="968" xr:uid="{9F765221-A3DC-49A8-A770-2BB940B8D5B3}"/>
    <cellStyle name="20% - Ênfase1 17 8" xfId="969" xr:uid="{FEF457CE-A904-4701-960F-97B9FCEBFE1F}"/>
    <cellStyle name="20% - Ênfase1 17 9" xfId="970" xr:uid="{F43B33A2-94FA-4A1D-801A-DC91D11BA6E4}"/>
    <cellStyle name="20% - Ênfase1 18" xfId="971" xr:uid="{5FC6E79C-23E2-4B43-894C-685CD3A4CA0D}"/>
    <cellStyle name="20% - Ênfase1 18 10" xfId="972" xr:uid="{3E214F8E-B3CB-48F3-89FE-67DF137A281C}"/>
    <cellStyle name="20% - Ênfase1 18 11" xfId="973" xr:uid="{1F7EA92A-ADCC-47A4-8714-AEF5891BB043}"/>
    <cellStyle name="20% - Ênfase1 18 12" xfId="974" xr:uid="{446D00BE-3A19-4561-BE9C-BC3E565A6637}"/>
    <cellStyle name="20% - Ênfase1 18 13" xfId="975" xr:uid="{A6BDBE4D-F5F2-45F3-A754-BE91F8E62469}"/>
    <cellStyle name="20% - Ênfase1 18 2" xfId="976" xr:uid="{A5ECAF28-CD39-44B9-ACB6-7D5FE2EDC3A0}"/>
    <cellStyle name="20% - Ênfase1 18 3" xfId="977" xr:uid="{834B5EFC-FDE8-4E9C-9010-DE0427DC2C9F}"/>
    <cellStyle name="20% - Ênfase1 18 4" xfId="978" xr:uid="{0793CAA1-302C-456C-951B-D380355BCD41}"/>
    <cellStyle name="20% - Ênfase1 18 5" xfId="979" xr:uid="{6EF3962E-E298-4F61-BFEA-C8C5FEDFABD1}"/>
    <cellStyle name="20% - Ênfase1 18 6" xfId="980" xr:uid="{38ABE94E-5158-413D-AB7D-E68CB683DF43}"/>
    <cellStyle name="20% - Ênfase1 18 7" xfId="981" xr:uid="{68A349ED-46EF-468E-9CD3-C9B51AAB8FA0}"/>
    <cellStyle name="20% - Ênfase1 18 8" xfId="982" xr:uid="{6383ADE8-3F71-4D21-893C-C92C04C85251}"/>
    <cellStyle name="20% - Ênfase1 18 9" xfId="983" xr:uid="{1D100CD0-A15F-4906-8369-28D204349DF2}"/>
    <cellStyle name="20% - Ênfase1 19" xfId="984" xr:uid="{9BF5D93E-34FF-4C72-9BC6-ADFC4C5D63E7}"/>
    <cellStyle name="20% - Ênfase1 19 10" xfId="985" xr:uid="{449A6115-5C5E-4C38-AA85-2D549FAE6EE4}"/>
    <cellStyle name="20% - Ênfase1 19 11" xfId="986" xr:uid="{64B69F54-77B1-4785-878D-B2ABD76626DA}"/>
    <cellStyle name="20% - Ênfase1 19 12" xfId="987" xr:uid="{508C72A4-035E-4132-AB3F-7EDB12BE080D}"/>
    <cellStyle name="20% - Ênfase1 19 13" xfId="988" xr:uid="{5CA693EB-26F9-4920-A676-B8B706F061EC}"/>
    <cellStyle name="20% - Ênfase1 19 2" xfId="989" xr:uid="{AFA07956-4B60-4F55-A338-DC1E0DD9649F}"/>
    <cellStyle name="20% - Ênfase1 19 3" xfId="990" xr:uid="{B38B2CD3-A4CB-4683-9437-0ACA8B48429C}"/>
    <cellStyle name="20% - Ênfase1 19 4" xfId="991" xr:uid="{4CA2653E-5A43-4AB0-AB02-FFD5C2F5665B}"/>
    <cellStyle name="20% - Ênfase1 19 5" xfId="992" xr:uid="{E780622B-0618-4B1D-A8FD-A8A96AB11F04}"/>
    <cellStyle name="20% - Ênfase1 19 6" xfId="993" xr:uid="{69ACBEB8-839A-4800-9F7F-A61F05922E25}"/>
    <cellStyle name="20% - Ênfase1 19 7" xfId="994" xr:uid="{143B6DDD-0FE7-4D74-8A71-10BAA8765847}"/>
    <cellStyle name="20% - Ênfase1 19 8" xfId="995" xr:uid="{0922DC86-D31E-4DF0-87EF-2B57B584D7CB}"/>
    <cellStyle name="20% - Ênfase1 19 9" xfId="996" xr:uid="{8968F1DC-9960-4CE3-ABD2-0D8097C4D163}"/>
    <cellStyle name="20% - Ênfase1 2" xfId="997" xr:uid="{900AFAD1-7A3C-4D40-93AF-7B14577696ED}"/>
    <cellStyle name="20% - Ênfase1 2 10" xfId="998" xr:uid="{41879643-E65C-445D-BB6C-D0506F9C7537}"/>
    <cellStyle name="20% - Ênfase1 2 10 2" xfId="999" xr:uid="{D12C3434-5A07-4344-AF21-E8D8A6FC0615}"/>
    <cellStyle name="20% - Ênfase1 2 10 2 2" xfId="1000" xr:uid="{570F0F80-CF23-485D-B6DC-D0CEE615EDF6}"/>
    <cellStyle name="20% - Ênfase1 2 10 2 3" xfId="1001" xr:uid="{F301A8C3-28B8-467E-80C4-9CD65BF0CE63}"/>
    <cellStyle name="20% - Ênfase1 2 10 2 4" xfId="1002" xr:uid="{EE5B65E9-0CE5-441B-BF6C-3FD4E01E1165}"/>
    <cellStyle name="20% - Ênfase1 2 10 3" xfId="1003" xr:uid="{5B46C323-C792-4982-87E6-D082CF27160A}"/>
    <cellStyle name="20% - Ênfase1 2 10 4" xfId="1004" xr:uid="{342AF8A4-5FD8-4D2A-85D1-A25C82F2E22C}"/>
    <cellStyle name="20% - Ênfase1 2 10 5" xfId="1005" xr:uid="{C7689DB3-28A8-4D53-80AD-4B2E24FAFAE4}"/>
    <cellStyle name="20% - Ênfase1 2 11" xfId="1006" xr:uid="{34CFF873-136B-4A1F-8374-CE28DC454559}"/>
    <cellStyle name="20% - Ênfase1 2 11 2" xfId="1007" xr:uid="{B40342BD-3C54-4F56-B917-FE251F296314}"/>
    <cellStyle name="20% - Ênfase1 2 11 2 2" xfId="1008" xr:uid="{C2DF16A8-F82E-42E4-A4AE-91CEF086D293}"/>
    <cellStyle name="20% - Ênfase1 2 11 2 3" xfId="1009" xr:uid="{995CD0AF-B47D-4A29-93BA-AAADB87302FC}"/>
    <cellStyle name="20% - Ênfase1 2 11 2 4" xfId="1010" xr:uid="{474A6009-0E9E-458C-A577-AF73AA3151AF}"/>
    <cellStyle name="20% - Ênfase1 2 11 3" xfId="1011" xr:uid="{FBDB7A51-49FF-4523-AF96-E6DA373ACFF7}"/>
    <cellStyle name="20% - Ênfase1 2 11 4" xfId="1012" xr:uid="{3932D032-419F-41D4-8905-713328BA8F25}"/>
    <cellStyle name="20% - Ênfase1 2 11 5" xfId="1013" xr:uid="{230949BB-6532-4DAE-8E6A-E4487C788C0C}"/>
    <cellStyle name="20% - Ênfase1 2 12" xfId="1014" xr:uid="{9A47B6E7-87DC-4710-BB9A-FA2A7D57210A}"/>
    <cellStyle name="20% - Ênfase1 2 12 2" xfId="1015" xr:uid="{CD4DBAB0-D6DB-457C-A0BD-042F2181178D}"/>
    <cellStyle name="20% - Ênfase1 2 12 2 2" xfId="1016" xr:uid="{FDEB95E0-4041-4402-A418-A25B5C27C33E}"/>
    <cellStyle name="20% - Ênfase1 2 12 2 3" xfId="1017" xr:uid="{7DBE93BE-00E9-4645-B5A1-3F6C85DF4F41}"/>
    <cellStyle name="20% - Ênfase1 2 12 2 4" xfId="1018" xr:uid="{F09EC39E-7D78-47B5-867F-4E1E0FAA80CF}"/>
    <cellStyle name="20% - Ênfase1 2 12 3" xfId="1019" xr:uid="{091FD694-4ED4-4EC7-82F7-95D7CF7F7A51}"/>
    <cellStyle name="20% - Ênfase1 2 12 4" xfId="1020" xr:uid="{5D6911AC-AEEE-43DE-8774-B60A5566960A}"/>
    <cellStyle name="20% - Ênfase1 2 12 5" xfId="1021" xr:uid="{15E7F7C4-0FEA-4CA7-901D-9B71925D2F59}"/>
    <cellStyle name="20% - Ênfase1 2 13" xfId="1022" xr:uid="{2234F455-A8FF-48C1-A742-6A0C5A60D266}"/>
    <cellStyle name="20% - Ênfase1 2 13 2" xfId="1023" xr:uid="{455EE267-DC57-4C5F-B274-B7A9F98A55FB}"/>
    <cellStyle name="20% - Ênfase1 2 13 2 2" xfId="1024" xr:uid="{95370ABF-54C3-437D-A93B-48276D59591C}"/>
    <cellStyle name="20% - Ênfase1 2 13 2 3" xfId="1025" xr:uid="{637FCE1C-02DF-47E7-A95C-048065997819}"/>
    <cellStyle name="20% - Ênfase1 2 13 2 4" xfId="1026" xr:uid="{01D97126-EB82-442F-A82A-697A4A3321E4}"/>
    <cellStyle name="20% - Ênfase1 2 13 3" xfId="1027" xr:uid="{0538697A-CDB2-4B5D-A651-CC22391F2AF5}"/>
    <cellStyle name="20% - Ênfase1 2 13 4" xfId="1028" xr:uid="{0CE4228E-D2DC-429B-980E-138002487F65}"/>
    <cellStyle name="20% - Ênfase1 2 13 5" xfId="1029" xr:uid="{D865D24B-9295-4908-A06C-7735F4141630}"/>
    <cellStyle name="20% - Ênfase1 2 14" xfId="1030" xr:uid="{FE48477C-A1A7-4A2A-8B45-7BC2A692CF04}"/>
    <cellStyle name="20% - Ênfase1 2 14 2" xfId="1031" xr:uid="{42BC1FA3-5507-4B92-86F2-9D081C7E4016}"/>
    <cellStyle name="20% - Ênfase1 2 14 2 2" xfId="1032" xr:uid="{EF1D73A1-51C2-4A8F-8508-2109BDAA133A}"/>
    <cellStyle name="20% - Ênfase1 2 14 2 3" xfId="1033" xr:uid="{68659267-9581-4DF7-BB12-3F1FAF00D42C}"/>
    <cellStyle name="20% - Ênfase1 2 14 2 4" xfId="1034" xr:uid="{B0A220B9-C930-42FE-955E-A0F9585AA4A6}"/>
    <cellStyle name="20% - Ênfase1 2 14 3" xfId="1035" xr:uid="{E57242EC-0FF3-463A-B92F-48CE52B6B101}"/>
    <cellStyle name="20% - Ênfase1 2 14 4" xfId="1036" xr:uid="{B3E575A9-8203-4430-A1AF-DA31EBFCED4B}"/>
    <cellStyle name="20% - Ênfase1 2 14 5" xfId="1037" xr:uid="{5AF0EF82-65DE-409D-8AD7-506A7E1446B2}"/>
    <cellStyle name="20% - Ênfase1 2 15" xfId="1038" xr:uid="{6308536F-30A1-440B-90C2-66B92478E1F0}"/>
    <cellStyle name="20% - Ênfase1 2 15 2" xfId="1039" xr:uid="{50000EA8-7948-4339-93F8-088652285E7C}"/>
    <cellStyle name="20% - Ênfase1 2 15 2 2" xfId="1040" xr:uid="{2956094E-2FC5-4528-A690-483AEE95A815}"/>
    <cellStyle name="20% - Ênfase1 2 15 2 3" xfId="1041" xr:uid="{FDC2CBD8-97D1-4912-BF1E-CC3E356587FA}"/>
    <cellStyle name="20% - Ênfase1 2 15 2 4" xfId="1042" xr:uid="{A91C74F2-5EC5-4A1B-A618-8ED870169AAF}"/>
    <cellStyle name="20% - Ênfase1 2 15 3" xfId="1043" xr:uid="{425AAD1D-C02F-416D-BC64-F3CC9CB08C46}"/>
    <cellStyle name="20% - Ênfase1 2 15 4" xfId="1044" xr:uid="{5F32F9EE-C838-466C-AD1A-E25C9ED5B6E7}"/>
    <cellStyle name="20% - Ênfase1 2 15 5" xfId="1045" xr:uid="{950157E5-213A-4AEC-B408-22320ECC1336}"/>
    <cellStyle name="20% - Ênfase1 2 16" xfId="1046" xr:uid="{952EC820-FEEE-4FA3-A8AA-876B92F75048}"/>
    <cellStyle name="20% - Ênfase1 2 16 2" xfId="1047" xr:uid="{F9BC11AE-575D-460D-AE80-6D05D8839666}"/>
    <cellStyle name="20% - Ênfase1 2 16 2 2" xfId="1048" xr:uid="{4877A73A-0382-456E-AE8E-C264086253B9}"/>
    <cellStyle name="20% - Ênfase1 2 16 2 3" xfId="1049" xr:uid="{F7D3C80A-D6E3-4894-A5B4-365C95A639DA}"/>
    <cellStyle name="20% - Ênfase1 2 16 2 4" xfId="1050" xr:uid="{8184F4F2-EEE7-4BE3-A1DF-8F54DE6F3FFC}"/>
    <cellStyle name="20% - Ênfase1 2 16 3" xfId="1051" xr:uid="{477BD74F-6AEB-4D9C-A199-332FAFC9A075}"/>
    <cellStyle name="20% - Ênfase1 2 16 4" xfId="1052" xr:uid="{7E1D48D2-9E6B-4801-BBB1-D2B0626D429D}"/>
    <cellStyle name="20% - Ênfase1 2 16 5" xfId="1053" xr:uid="{7D28112B-4AFF-446B-940D-04701C8D6C9E}"/>
    <cellStyle name="20% - Ênfase1 2 17" xfId="1054" xr:uid="{B2DCB3F7-F9F7-47FD-A8F6-A07E7F74E52C}"/>
    <cellStyle name="20% - Ênfase1 2 17 2" xfId="1055" xr:uid="{1CBD2927-0B90-4CEC-B19B-921B5AA1207A}"/>
    <cellStyle name="20% - Ênfase1 2 17 2 2" xfId="1056" xr:uid="{F083EF5A-EBCF-4CCC-A40B-DC68D8C8416B}"/>
    <cellStyle name="20% - Ênfase1 2 17 2 3" xfId="1057" xr:uid="{2176B254-6063-4096-9499-1ED7622F87D1}"/>
    <cellStyle name="20% - Ênfase1 2 17 2 4" xfId="1058" xr:uid="{4F43BC0F-7A0A-4214-885D-F6B17061FBFF}"/>
    <cellStyle name="20% - Ênfase1 2 17 3" xfId="1059" xr:uid="{9C4FAFE4-2C15-47F5-B9E0-562A162A6464}"/>
    <cellStyle name="20% - Ênfase1 2 17 4" xfId="1060" xr:uid="{BC616164-9815-4551-AA72-2782BA652F14}"/>
    <cellStyle name="20% - Ênfase1 2 17 5" xfId="1061" xr:uid="{8A26DE2C-69A8-42AE-B611-21A03465B2E1}"/>
    <cellStyle name="20% - Ênfase1 2 18" xfId="1062" xr:uid="{35014788-D75D-4CF5-B424-A71E1B42057A}"/>
    <cellStyle name="20% - Ênfase1 2 18 2" xfId="1063" xr:uid="{52EDAA65-0532-40FA-9048-564BEDDA3025}"/>
    <cellStyle name="20% - Ênfase1 2 18 2 2" xfId="1064" xr:uid="{E333EBF2-0DFB-43A2-A42E-0D293A65E770}"/>
    <cellStyle name="20% - Ênfase1 2 18 2 3" xfId="1065" xr:uid="{E659EBF5-F0B0-4CCE-9AF5-FD24B89775CC}"/>
    <cellStyle name="20% - Ênfase1 2 18 2 4" xfId="1066" xr:uid="{0B30336A-90CA-45B1-9365-6F71DD171A68}"/>
    <cellStyle name="20% - Ênfase1 2 18 3" xfId="1067" xr:uid="{E382E6C2-5231-4F4F-A2F8-D0AA040A5B29}"/>
    <cellStyle name="20% - Ênfase1 2 18 4" xfId="1068" xr:uid="{299D61B9-152C-4439-9733-075E630F3D46}"/>
    <cellStyle name="20% - Ênfase1 2 18 5" xfId="1069" xr:uid="{24E4D07D-A4B9-412D-94A5-8B358085BC23}"/>
    <cellStyle name="20% - Ênfase1 2 19" xfId="1070" xr:uid="{3F0B5498-750E-477E-9AC1-995EDF0B5F7F}"/>
    <cellStyle name="20% - Ênfase1 2 19 2" xfId="1071" xr:uid="{2FF56C2E-0043-4D7E-B4EE-DE7BB4E51B94}"/>
    <cellStyle name="20% - Ênfase1 2 19 2 2" xfId="1072" xr:uid="{55E2C46A-E15C-4C4B-BDFA-61F8873720D8}"/>
    <cellStyle name="20% - Ênfase1 2 19 2 3" xfId="1073" xr:uid="{336C0A2B-6D25-4037-877F-2FE5403EA4D0}"/>
    <cellStyle name="20% - Ênfase1 2 19 2 4" xfId="1074" xr:uid="{2FF4CFD7-54E5-4602-ACEA-EB31D69480C1}"/>
    <cellStyle name="20% - Ênfase1 2 19 3" xfId="1075" xr:uid="{515605A3-225F-415C-9A97-6E00224F855B}"/>
    <cellStyle name="20% - Ênfase1 2 19 4" xfId="1076" xr:uid="{2C5238C0-D22B-4F53-9F30-92F1D396F922}"/>
    <cellStyle name="20% - Ênfase1 2 19 5" xfId="1077" xr:uid="{B57033BB-C425-4057-A6E7-7D53F5F42BF9}"/>
    <cellStyle name="20% - Ênfase1 2 2" xfId="1078" xr:uid="{207AC055-6F84-4EC1-84BD-438639961A16}"/>
    <cellStyle name="20% - Ênfase1 2 2 2" xfId="1079" xr:uid="{C879483E-58CF-4572-AB8E-010053E6F1CB}"/>
    <cellStyle name="20% - Ênfase1 2 2 2 2" xfId="1080" xr:uid="{A906E38E-7ECA-458D-BD9C-5A5E67BCA044}"/>
    <cellStyle name="20% - Ênfase1 2 2 2 3" xfId="1081" xr:uid="{9CB3DF69-DEE9-4898-A26E-F35AE20126BA}"/>
    <cellStyle name="20% - Ênfase1 2 2 2 4" xfId="1082" xr:uid="{8B3A956B-22E7-47D7-99FE-DCD137261A68}"/>
    <cellStyle name="20% - Ênfase1 2 2 3" xfId="1083" xr:uid="{D97763F8-052A-4B53-8CAC-75AA4F64993D}"/>
    <cellStyle name="20% - Ênfase1 2 2 4" xfId="1084" xr:uid="{3D7FCE22-68E6-4744-AE41-02FF63195F36}"/>
    <cellStyle name="20% - Ênfase1 2 2 5" xfId="1085" xr:uid="{675458A2-4CFD-45DE-A97D-14CCD3E4ACBA}"/>
    <cellStyle name="20% - Ênfase1 2 20" xfId="1086" xr:uid="{0AD5088A-1963-4BBF-86CF-E473C3D33497}"/>
    <cellStyle name="20% - Ênfase1 2 20 2" xfId="1087" xr:uid="{BE3F6B72-3BE3-4CDF-9CED-AB8508AC46DA}"/>
    <cellStyle name="20% - Ênfase1 2 20 2 2" xfId="1088" xr:uid="{074383F6-C82D-46AD-9465-A6C6239EBC02}"/>
    <cellStyle name="20% - Ênfase1 2 20 2 3" xfId="1089" xr:uid="{B04E1872-CD3D-46B0-AD9D-179F84C7202B}"/>
    <cellStyle name="20% - Ênfase1 2 20 2 4" xfId="1090" xr:uid="{E5A811AF-16B5-400C-B695-EE556DD4611C}"/>
    <cellStyle name="20% - Ênfase1 2 20 3" xfId="1091" xr:uid="{A7ED7C90-B058-450F-84D5-A5D976300E0A}"/>
    <cellStyle name="20% - Ênfase1 2 20 4" xfId="1092" xr:uid="{A57D6550-B5B6-4150-ABBD-6FB25DECAC89}"/>
    <cellStyle name="20% - Ênfase1 2 20 5" xfId="1093" xr:uid="{10371864-C87D-4984-9039-1ABF0089EA8D}"/>
    <cellStyle name="20% - Ênfase1 2 21" xfId="1094" xr:uid="{9A9825F1-2677-46EB-B724-F3A5BB68BE18}"/>
    <cellStyle name="20% - Ênfase1 2 21 2" xfId="1095" xr:uid="{35270278-FE05-44A7-B0CF-76B428F39AAA}"/>
    <cellStyle name="20% - Ênfase1 2 21 2 2" xfId="1096" xr:uid="{E7BF6168-C14B-405D-8BD7-93B0B65076E7}"/>
    <cellStyle name="20% - Ênfase1 2 21 2 3" xfId="1097" xr:uid="{E0CF22B4-F475-4CA7-80B2-CFFDDE0B3022}"/>
    <cellStyle name="20% - Ênfase1 2 21 2 4" xfId="1098" xr:uid="{8B4CEF74-C624-4CA8-AFA5-C8ED88E85FF2}"/>
    <cellStyle name="20% - Ênfase1 2 21 3" xfId="1099" xr:uid="{447CB4BF-3F48-46DD-B4E7-FE3876FA3DDF}"/>
    <cellStyle name="20% - Ênfase1 2 21 4" xfId="1100" xr:uid="{195FDA7D-846D-45D9-8EC5-4A01E0805094}"/>
    <cellStyle name="20% - Ênfase1 2 21 5" xfId="1101" xr:uid="{C8CEF8D8-407C-4347-B715-94989324A494}"/>
    <cellStyle name="20% - Ênfase1 2 22" xfId="1102" xr:uid="{928E599B-AB8B-4BD3-8100-32962A892B0B}"/>
    <cellStyle name="20% - Ênfase1 2 22 2" xfId="1103" xr:uid="{58279B4C-7CA6-4FC2-9AEB-EA352E7155CF}"/>
    <cellStyle name="20% - Ênfase1 2 22 2 2" xfId="1104" xr:uid="{CD8A311F-636C-493A-98FE-228BDDC6F9F6}"/>
    <cellStyle name="20% - Ênfase1 2 22 2 3" xfId="1105" xr:uid="{A5FB853D-065A-4C72-B3B9-5F61B73A0BBD}"/>
    <cellStyle name="20% - Ênfase1 2 22 2 4" xfId="1106" xr:uid="{FF45F34C-6E97-4649-BDC9-CC7640D42EAF}"/>
    <cellStyle name="20% - Ênfase1 2 22 3" xfId="1107" xr:uid="{BA030678-44E8-4FB5-98DE-B724B3655A84}"/>
    <cellStyle name="20% - Ênfase1 2 22 4" xfId="1108" xr:uid="{59380C0D-675C-4A67-891F-EC181BA71373}"/>
    <cellStyle name="20% - Ênfase1 2 22 5" xfId="1109" xr:uid="{7F55A2E3-33ED-4C34-94A9-B5A97BBA48CB}"/>
    <cellStyle name="20% - Ênfase1 2 23" xfId="1110" xr:uid="{0252342C-9CA7-4010-9C0A-F8588EC3C6BC}"/>
    <cellStyle name="20% - Ênfase1 2 23 2" xfId="1111" xr:uid="{CAC8F7AA-B910-4059-843E-FCC63AFAD2E1}"/>
    <cellStyle name="20% - Ênfase1 2 23 2 2" xfId="1112" xr:uid="{71EDA8BA-ED07-435C-A199-E48981E0210A}"/>
    <cellStyle name="20% - Ênfase1 2 23 2 3" xfId="1113" xr:uid="{17AB468D-3BC0-4CEF-A071-D1A43184CC4A}"/>
    <cellStyle name="20% - Ênfase1 2 23 2 4" xfId="1114" xr:uid="{DE7F90CF-625F-4302-AAF1-9230E61896CD}"/>
    <cellStyle name="20% - Ênfase1 2 23 3" xfId="1115" xr:uid="{B2D4B652-A93B-4CC1-A2E4-A670560BEF82}"/>
    <cellStyle name="20% - Ênfase1 2 23 4" xfId="1116" xr:uid="{47EE8914-1B51-4B89-B372-893252029E03}"/>
    <cellStyle name="20% - Ênfase1 2 23 5" xfId="1117" xr:uid="{69BABC8B-C538-46A8-9026-655C1CB20AAB}"/>
    <cellStyle name="20% - Ênfase1 2 24" xfId="1118" xr:uid="{CDFC74CB-8742-4382-9DD0-EA68FF383993}"/>
    <cellStyle name="20% - Ênfase1 2 24 2" xfId="1119" xr:uid="{8A7D5FC9-1BA3-406A-B4B9-657E20B559B0}"/>
    <cellStyle name="20% - Ênfase1 2 24 2 2" xfId="1120" xr:uid="{F7630FD4-CAA1-4FBF-A3DA-FDF22C49F1CF}"/>
    <cellStyle name="20% - Ênfase1 2 24 2 3" xfId="1121" xr:uid="{84F51193-137E-4C45-A520-5CF58D551D11}"/>
    <cellStyle name="20% - Ênfase1 2 24 2 4" xfId="1122" xr:uid="{28A6C307-B170-417F-91A2-BA3B0CE18D76}"/>
    <cellStyle name="20% - Ênfase1 2 24 3" xfId="1123" xr:uid="{06427D30-ACB8-401B-985B-5838169C214E}"/>
    <cellStyle name="20% - Ênfase1 2 24 4" xfId="1124" xr:uid="{CB46769A-8EAE-447A-B80C-DBE1D9C2747E}"/>
    <cellStyle name="20% - Ênfase1 2 24 5" xfId="1125" xr:uid="{A9CD73A7-B016-436A-BA08-B629C15D3A5D}"/>
    <cellStyle name="20% - Ênfase1 2 25" xfId="1126" xr:uid="{2FC0C102-0A85-46DA-9FD5-2292EB9EBA72}"/>
    <cellStyle name="20% - Ênfase1 2 25 2" xfId="1127" xr:uid="{F63093C7-393C-4798-B8E7-7E6A886CD491}"/>
    <cellStyle name="20% - Ênfase1 2 25 2 2" xfId="1128" xr:uid="{0FDC927D-4E6F-4B49-92DA-978E8D3C1C2C}"/>
    <cellStyle name="20% - Ênfase1 2 25 2 3" xfId="1129" xr:uid="{A7CF4CD5-036A-43C5-B7B4-06FE8E391622}"/>
    <cellStyle name="20% - Ênfase1 2 25 2 4" xfId="1130" xr:uid="{44A75D2F-22B5-4B43-B39E-BDF33E1EF6D2}"/>
    <cellStyle name="20% - Ênfase1 2 25 3" xfId="1131" xr:uid="{558E6356-9A92-4A05-A6C4-5D18BDBFD50C}"/>
    <cellStyle name="20% - Ênfase1 2 25 4" xfId="1132" xr:uid="{7BE429DF-C378-4F0E-830B-26D43BDD1D1B}"/>
    <cellStyle name="20% - Ênfase1 2 25 5" xfId="1133" xr:uid="{5754CCDD-F5B7-4C64-B780-DB8813D742A7}"/>
    <cellStyle name="20% - Ênfase1 2 26" xfId="1134" xr:uid="{A46552E0-D0DE-47FC-B2A7-0DF23E8AE6D0}"/>
    <cellStyle name="20% - Ênfase1 2 26 2" xfId="1135" xr:uid="{6D478746-ECCA-46CA-952D-E2E18C38DE9A}"/>
    <cellStyle name="20% - Ênfase1 2 26 2 2" xfId="1136" xr:uid="{CD27CA95-F367-4E7A-B24D-FDDBE20D3EC0}"/>
    <cellStyle name="20% - Ênfase1 2 26 2 3" xfId="1137" xr:uid="{DFDDD98A-4DE3-46B6-9C2C-C82713E5F26C}"/>
    <cellStyle name="20% - Ênfase1 2 26 2 4" xfId="1138" xr:uid="{A3E0DEC7-795D-47F7-A35C-F61D1C735FD7}"/>
    <cellStyle name="20% - Ênfase1 2 26 3" xfId="1139" xr:uid="{3D735018-D1B3-4793-B355-B6AF58E85832}"/>
    <cellStyle name="20% - Ênfase1 2 26 4" xfId="1140" xr:uid="{06475CB5-1822-431F-B06C-14358B519CB5}"/>
    <cellStyle name="20% - Ênfase1 2 26 5" xfId="1141" xr:uid="{EB97E9C0-4374-47DB-8C23-DFCA43A7D291}"/>
    <cellStyle name="20% - Ênfase1 2 27" xfId="1142" xr:uid="{80CA1E01-6A74-4142-B69C-018CD593F906}"/>
    <cellStyle name="20% - Ênfase1 2 27 2" xfId="1143" xr:uid="{126ABFC8-05C3-4398-89CA-40EF7AAB4EB5}"/>
    <cellStyle name="20% - Ênfase1 2 27 2 2" xfId="1144" xr:uid="{87B1827B-CF02-4E91-A6EA-86BC75CA5D35}"/>
    <cellStyle name="20% - Ênfase1 2 27 2 3" xfId="1145" xr:uid="{B4AE6403-B7D1-4E42-BA17-A3DD9FA6BFCE}"/>
    <cellStyle name="20% - Ênfase1 2 27 2 4" xfId="1146" xr:uid="{9E1A4CA9-8F3D-43CF-B022-ADF10AFF924C}"/>
    <cellStyle name="20% - Ênfase1 2 27 3" xfId="1147" xr:uid="{6F0E4318-C3FC-44A9-A68C-AFCCC4346B99}"/>
    <cellStyle name="20% - Ênfase1 2 27 4" xfId="1148" xr:uid="{B93C4640-58D7-49A0-833D-C6E904236022}"/>
    <cellStyle name="20% - Ênfase1 2 27 5" xfId="1149" xr:uid="{4A9EC33F-E405-43EE-9AED-C19C4A8A719D}"/>
    <cellStyle name="20% - Ênfase1 2 28" xfId="1150" xr:uid="{4E4D9F44-0D5F-414A-A42D-1C84460D470A}"/>
    <cellStyle name="20% - Ênfase1 2 28 2" xfId="1151" xr:uid="{C918DCFE-3FFF-4702-8CB3-011933DAAE6F}"/>
    <cellStyle name="20% - Ênfase1 2 28 2 2" xfId="1152" xr:uid="{A60C4AA6-C219-487C-85DA-61359B56E938}"/>
    <cellStyle name="20% - Ênfase1 2 28 2 3" xfId="1153" xr:uid="{99EB8C74-9406-49F7-98CF-01913883C792}"/>
    <cellStyle name="20% - Ênfase1 2 28 2 4" xfId="1154" xr:uid="{3C4626FB-331A-4E82-B5F4-AA00ECBC0EA7}"/>
    <cellStyle name="20% - Ênfase1 2 28 3" xfId="1155" xr:uid="{F4BEB648-AEA6-429D-A6F9-736E22E41065}"/>
    <cellStyle name="20% - Ênfase1 2 28 4" xfId="1156" xr:uid="{99E84F91-611C-49AE-9088-187EB3DB595A}"/>
    <cellStyle name="20% - Ênfase1 2 28 5" xfId="1157" xr:uid="{83EE1BEA-F34E-43A7-B4CC-A562D20C252A}"/>
    <cellStyle name="20% - Ênfase1 2 29" xfId="1158" xr:uid="{7CC1AE16-EAB2-4092-A055-2E1C12C50490}"/>
    <cellStyle name="20% - Ênfase1 2 29 2" xfId="1159" xr:uid="{7D8368EB-6C80-4200-A9A9-07E6E6914B23}"/>
    <cellStyle name="20% - Ênfase1 2 29 2 2" xfId="1160" xr:uid="{43BDCDC0-5A41-401C-8417-9AFC50A0F8B5}"/>
    <cellStyle name="20% - Ênfase1 2 29 2 3" xfId="1161" xr:uid="{EDD60506-410E-4F1B-949B-BCAF449F49C0}"/>
    <cellStyle name="20% - Ênfase1 2 29 2 4" xfId="1162" xr:uid="{3E0F9603-603E-4A83-A757-4264D1B1617F}"/>
    <cellStyle name="20% - Ênfase1 2 29 3" xfId="1163" xr:uid="{7B82F241-52D7-4AD6-B264-14981D7CA398}"/>
    <cellStyle name="20% - Ênfase1 2 29 4" xfId="1164" xr:uid="{3E077391-E744-434B-B8C6-424EC238E641}"/>
    <cellStyle name="20% - Ênfase1 2 29 5" xfId="1165" xr:uid="{3F1B6C1D-B41B-4CC4-BBFA-BAC1D497170B}"/>
    <cellStyle name="20% - Ênfase1 2 3" xfId="1166" xr:uid="{9F446EC3-AF49-4746-B15A-72FC823C17B7}"/>
    <cellStyle name="20% - Ênfase1 2 3 2" xfId="1167" xr:uid="{4EE84B7A-B4EF-49F2-8627-D39BB9B1B6F7}"/>
    <cellStyle name="20% - Ênfase1 2 3 2 2" xfId="1168" xr:uid="{74004B0A-5018-4536-AC37-55036607371B}"/>
    <cellStyle name="20% - Ênfase1 2 3 2 3" xfId="1169" xr:uid="{6B10654E-9866-4643-8A78-D9463AB7E1B6}"/>
    <cellStyle name="20% - Ênfase1 2 3 2 4" xfId="1170" xr:uid="{2DDE934D-F343-47A4-81BB-4F6DE9F53C0C}"/>
    <cellStyle name="20% - Ênfase1 2 3 3" xfId="1171" xr:uid="{6672ABB4-0B91-4792-955C-F806D40E2FB7}"/>
    <cellStyle name="20% - Ênfase1 2 3 4" xfId="1172" xr:uid="{81B8AA85-79C8-405D-94B6-79CB2BA459B8}"/>
    <cellStyle name="20% - Ênfase1 2 3 5" xfId="1173" xr:uid="{D759E985-E355-4F1F-AB28-47F1DB494160}"/>
    <cellStyle name="20% - Ênfase1 2 30" xfId="1174" xr:uid="{DCD33887-1271-43D1-8BD0-8D1A9D64E641}"/>
    <cellStyle name="20% - Ênfase1 2 30 2" xfId="1175" xr:uid="{DCC6F762-AE51-450B-B770-8C6DE1873EEE}"/>
    <cellStyle name="20% - Ênfase1 2 30 2 2" xfId="1176" xr:uid="{A9FD7950-E829-432A-A1DE-91A0D64B98FC}"/>
    <cellStyle name="20% - Ênfase1 2 30 2 3" xfId="1177" xr:uid="{AF0E5F6B-0B36-4090-A235-43D70F0632DD}"/>
    <cellStyle name="20% - Ênfase1 2 30 2 4" xfId="1178" xr:uid="{AE939E3D-483D-4EB0-A110-EA5165BD4464}"/>
    <cellStyle name="20% - Ênfase1 2 30 3" xfId="1179" xr:uid="{8002CFFE-6844-4999-A92D-B9DE7B906CCF}"/>
    <cellStyle name="20% - Ênfase1 2 30 4" xfId="1180" xr:uid="{A8206E77-F4BE-44A1-8E1E-191D67772324}"/>
    <cellStyle name="20% - Ênfase1 2 30 5" xfId="1181" xr:uid="{C583E212-0D74-4900-8772-BCF01DB7AAE6}"/>
    <cellStyle name="20% - Ênfase1 2 31" xfId="1182" xr:uid="{7307C297-A244-4894-9603-1FE48FB99172}"/>
    <cellStyle name="20% - Ênfase1 2 31 2" xfId="1183" xr:uid="{743E771D-DA1D-4B53-A7B1-E91AEE008D77}"/>
    <cellStyle name="20% - Ênfase1 2 31 2 2" xfId="1184" xr:uid="{6121A706-19A3-4EC3-9C07-DCD0C70B4DD0}"/>
    <cellStyle name="20% - Ênfase1 2 31 2 3" xfId="1185" xr:uid="{4CD5C35A-9A45-43C9-83D4-F3F2896AA393}"/>
    <cellStyle name="20% - Ênfase1 2 31 2 4" xfId="1186" xr:uid="{D3070468-261D-457D-AED1-84ABC9C32BFE}"/>
    <cellStyle name="20% - Ênfase1 2 31 3" xfId="1187" xr:uid="{15CFFF30-E6BA-4415-BEEB-24599E69891C}"/>
    <cellStyle name="20% - Ênfase1 2 31 4" xfId="1188" xr:uid="{351E4866-37C2-475C-B2E3-EB3A4589848A}"/>
    <cellStyle name="20% - Ênfase1 2 31 5" xfId="1189" xr:uid="{D2B58DAF-B929-4887-A981-FC6FEF339017}"/>
    <cellStyle name="20% - Ênfase1 2 32" xfId="1190" xr:uid="{A839A601-2DF2-40CA-95A4-E5B6C8235751}"/>
    <cellStyle name="20% - Ênfase1 2 32 2" xfId="1191" xr:uid="{39C0DC7A-5496-463A-BD09-F2B875356EEF}"/>
    <cellStyle name="20% - Ênfase1 2 32 2 2" xfId="1192" xr:uid="{783E022B-57AA-47B5-B227-021A8F0FCC95}"/>
    <cellStyle name="20% - Ênfase1 2 32 2 3" xfId="1193" xr:uid="{A72D8397-AEB2-4728-AD20-03B07E7F7C3A}"/>
    <cellStyle name="20% - Ênfase1 2 32 2 4" xfId="1194" xr:uid="{FC5E0577-844F-4893-BBD0-EDD71C929E97}"/>
    <cellStyle name="20% - Ênfase1 2 32 3" xfId="1195" xr:uid="{5890A7DF-BC1F-45C9-B1EC-C4D3FF295311}"/>
    <cellStyle name="20% - Ênfase1 2 32 4" xfId="1196" xr:uid="{A274C6E9-A972-4094-A1A3-C8C6523E9433}"/>
    <cellStyle name="20% - Ênfase1 2 32 5" xfId="1197" xr:uid="{26AD55ED-1C70-4A2A-B538-7B2C9C0CC8E9}"/>
    <cellStyle name="20% - Ênfase1 2 33" xfId="1198" xr:uid="{350F0485-0C5F-4470-A652-43307F6FE554}"/>
    <cellStyle name="20% - Ênfase1 2 33 2" xfId="1199" xr:uid="{C962B714-1A7F-4E05-B82A-9CC84D578A3F}"/>
    <cellStyle name="20% - Ênfase1 2 33 2 2" xfId="1200" xr:uid="{B18ACBC5-AD5D-4DA3-969A-F2A50BA390A7}"/>
    <cellStyle name="20% - Ênfase1 2 33 2 3" xfId="1201" xr:uid="{AA92A3A4-C19E-4CAE-94E0-16EB97D10B8B}"/>
    <cellStyle name="20% - Ênfase1 2 33 2 4" xfId="1202" xr:uid="{7AA87864-4746-41E1-9630-5A0695AE2BD8}"/>
    <cellStyle name="20% - Ênfase1 2 33 3" xfId="1203" xr:uid="{00CFCC05-C915-4D42-9294-5369637C85B0}"/>
    <cellStyle name="20% - Ênfase1 2 33 4" xfId="1204" xr:uid="{4C1CD1AE-69FF-4F65-AFC0-56630956C00B}"/>
    <cellStyle name="20% - Ênfase1 2 33 5" xfId="1205" xr:uid="{AAB4D693-B0EA-471C-A421-45FA2669B143}"/>
    <cellStyle name="20% - Ênfase1 2 34" xfId="1206" xr:uid="{EAA99C0C-48A0-4473-B7AD-69C91B66BC7C}"/>
    <cellStyle name="20% - Ênfase1 2 34 2" xfId="1207" xr:uid="{F2BE31D4-2D34-4A8A-895E-865524E08AD0}"/>
    <cellStyle name="20% - Ênfase1 2 35" xfId="1208" xr:uid="{7F0C9FE8-C4FA-441C-BF99-B84358E283B7}"/>
    <cellStyle name="20% - Ênfase1 2 36" xfId="1209" xr:uid="{15985536-3FD0-4035-9465-6FDDBB00C5EB}"/>
    <cellStyle name="20% - Ênfase1 2 37" xfId="1210" xr:uid="{CEF1C7C5-ACFD-43F3-B4DD-4E5EACA86C01}"/>
    <cellStyle name="20% - Ênfase1 2 38" xfId="1211" xr:uid="{76A5EAE7-FF0C-4B7D-9863-5BF0073DB5C7}"/>
    <cellStyle name="20% - Ênfase1 2 39" xfId="1212" xr:uid="{CEA6939A-807F-430B-8B40-E212EC619687}"/>
    <cellStyle name="20% - Ênfase1 2 4" xfId="1213" xr:uid="{D42136DE-15BB-4EF8-8D0A-37C61305E3B4}"/>
    <cellStyle name="20% - Ênfase1 2 4 2" xfId="1214" xr:uid="{CE3657D2-6150-44F0-9154-908BC9B7723F}"/>
    <cellStyle name="20% - Ênfase1 2 4 2 2" xfId="1215" xr:uid="{27FF01CF-7501-4D3C-915E-6E7913C6B554}"/>
    <cellStyle name="20% - Ênfase1 2 4 2 3" xfId="1216" xr:uid="{9A7146B6-7BCE-41A2-A625-5513C0669C09}"/>
    <cellStyle name="20% - Ênfase1 2 4 2 4" xfId="1217" xr:uid="{E7EF838B-50E1-4AA9-AC0F-EBF7A5EEA6B0}"/>
    <cellStyle name="20% - Ênfase1 2 4 3" xfId="1218" xr:uid="{039E06F3-137B-4269-A01D-67A78FD86A38}"/>
    <cellStyle name="20% - Ênfase1 2 4 4" xfId="1219" xr:uid="{A1C57BCD-96A8-4AD4-8572-22644D513572}"/>
    <cellStyle name="20% - Ênfase1 2 4 5" xfId="1220" xr:uid="{FBC62EA2-5E10-4CCC-A602-1FBA3216ACC1}"/>
    <cellStyle name="20% - Ênfase1 2 40" xfId="1221" xr:uid="{29670B7D-A008-402E-BFA7-06EC52770E15}"/>
    <cellStyle name="20% - Ênfase1 2 41" xfId="1222" xr:uid="{DC3C1AE0-3D03-4048-A85F-C26D32364E0B}"/>
    <cellStyle name="20% - Ênfase1 2 42" xfId="1223" xr:uid="{D68A4B75-989A-4C27-A8AF-D2F6306DB2A6}"/>
    <cellStyle name="20% - Ênfase1 2 43" xfId="1224" xr:uid="{FD22834E-58F1-4CED-9C40-FCF81EF28942}"/>
    <cellStyle name="20% - Ênfase1 2 44" xfId="1225" xr:uid="{B1709687-AB10-48D5-AF8A-9FC497208A8F}"/>
    <cellStyle name="20% - Ênfase1 2 45" xfId="1226" xr:uid="{5D5E6BF5-C416-44AF-98EC-4D1EB140FC86}"/>
    <cellStyle name="20% - Ênfase1 2 5" xfId="1227" xr:uid="{3863789B-5865-44D4-945E-FB376DF639B6}"/>
    <cellStyle name="20% - Ênfase1 2 5 2" xfId="1228" xr:uid="{A43D8657-DA9A-4E08-ADB9-05DDE0D34B6A}"/>
    <cellStyle name="20% - Ênfase1 2 5 2 2" xfId="1229" xr:uid="{AFCFA86D-739F-4A5C-8526-05F4AC183250}"/>
    <cellStyle name="20% - Ênfase1 2 5 2 3" xfId="1230" xr:uid="{E8F032F9-7D4D-41DE-85AA-D5086626A309}"/>
    <cellStyle name="20% - Ênfase1 2 5 2 4" xfId="1231" xr:uid="{82BBB9FD-95B0-4352-9CFC-22FFB567BFFF}"/>
    <cellStyle name="20% - Ênfase1 2 5 3" xfId="1232" xr:uid="{E0997C0A-67D7-47B3-9527-00E3AF0D6750}"/>
    <cellStyle name="20% - Ênfase1 2 5 4" xfId="1233" xr:uid="{B9C5B32C-A51C-4B28-A1AD-CE8255659B42}"/>
    <cellStyle name="20% - Ênfase1 2 5 5" xfId="1234" xr:uid="{14DFA0B6-ABA4-4B02-B3B9-8F297462493D}"/>
    <cellStyle name="20% - Ênfase1 2 6" xfId="1235" xr:uid="{1FE59EF6-AE8B-43BB-B0C2-58C6951B008B}"/>
    <cellStyle name="20% - Ênfase1 2 6 2" xfId="1236" xr:uid="{BEBBE432-E11B-4BBD-A32A-5B399FACB356}"/>
    <cellStyle name="20% - Ênfase1 2 6 2 2" xfId="1237" xr:uid="{B70B9FE0-C6AD-41DF-96A7-0AB467A3E810}"/>
    <cellStyle name="20% - Ênfase1 2 6 2 3" xfId="1238" xr:uid="{1B0C7A3C-710A-43D6-93C2-E1ABED3299C3}"/>
    <cellStyle name="20% - Ênfase1 2 6 2 4" xfId="1239" xr:uid="{D2FBC841-12F3-4833-90A1-06B06BF5C196}"/>
    <cellStyle name="20% - Ênfase1 2 6 3" xfId="1240" xr:uid="{69F6B2A7-C0DD-4904-9078-654EEE25F18C}"/>
    <cellStyle name="20% - Ênfase1 2 6 4" xfId="1241" xr:uid="{757DDDDE-9228-4677-AB96-8877273509C7}"/>
    <cellStyle name="20% - Ênfase1 2 6 5" xfId="1242" xr:uid="{1DE19E60-B490-4E55-A954-E550167A98DF}"/>
    <cellStyle name="20% - Ênfase1 2 7" xfId="1243" xr:uid="{0A8618CF-36FD-4FFB-ABB2-9AF692A08E7C}"/>
    <cellStyle name="20% - Ênfase1 2 7 2" xfId="1244" xr:uid="{C81A00EE-02A9-4C42-88A2-FBBF910CD3EA}"/>
    <cellStyle name="20% - Ênfase1 2 7 2 2" xfId="1245" xr:uid="{BE2E034B-2E64-4BFF-8F37-70781C26435C}"/>
    <cellStyle name="20% - Ênfase1 2 7 2 3" xfId="1246" xr:uid="{8FE17609-0532-4DD6-A3CE-32208664EAD0}"/>
    <cellStyle name="20% - Ênfase1 2 7 2 4" xfId="1247" xr:uid="{F206D780-F5E7-43D6-A5E0-3D5AAC3A9EF8}"/>
    <cellStyle name="20% - Ênfase1 2 7 3" xfId="1248" xr:uid="{71982D49-40CE-419A-91BB-29E036A4DED5}"/>
    <cellStyle name="20% - Ênfase1 2 7 4" xfId="1249" xr:uid="{B09A0061-6798-40FF-BAC8-EEAA98738206}"/>
    <cellStyle name="20% - Ênfase1 2 7 5" xfId="1250" xr:uid="{E3E15706-9DDE-4468-8825-702427308E4E}"/>
    <cellStyle name="20% - Ênfase1 2 8" xfId="1251" xr:uid="{72F250E6-5926-4381-A842-E56EBD755206}"/>
    <cellStyle name="20% - Ênfase1 2 8 2" xfId="1252" xr:uid="{B1AA753C-6F69-4F5A-AD03-F99F97904EB7}"/>
    <cellStyle name="20% - Ênfase1 2 8 2 2" xfId="1253" xr:uid="{DA13B129-63FE-403D-8584-F29228E4F940}"/>
    <cellStyle name="20% - Ênfase1 2 8 2 3" xfId="1254" xr:uid="{B4A9FDA0-BC5E-4D3F-AD5D-AC0667D18D9C}"/>
    <cellStyle name="20% - Ênfase1 2 8 2 4" xfId="1255" xr:uid="{1A9124B6-CACE-4D93-8440-5893AE492110}"/>
    <cellStyle name="20% - Ênfase1 2 8 3" xfId="1256" xr:uid="{7641D8B8-F0A5-4BC1-AC45-DB8B9194BB8B}"/>
    <cellStyle name="20% - Ênfase1 2 8 4" xfId="1257" xr:uid="{6A55273A-0FC9-4C65-9704-D209E1A93D20}"/>
    <cellStyle name="20% - Ênfase1 2 8 5" xfId="1258" xr:uid="{A8E5DE2E-D8FE-40F8-84FF-6C90096029BD}"/>
    <cellStyle name="20% - Ênfase1 2 9" xfId="1259" xr:uid="{DC7696E6-73EA-4ADB-B6CC-F1BDE3F501C8}"/>
    <cellStyle name="20% - Ênfase1 2 9 2" xfId="1260" xr:uid="{66124ED7-3BF1-466F-B654-70520885FD19}"/>
    <cellStyle name="20% - Ênfase1 2 9 2 2" xfId="1261" xr:uid="{F085B947-CE38-49C2-9DB5-DB705A5D0FDC}"/>
    <cellStyle name="20% - Ênfase1 2 9 2 3" xfId="1262" xr:uid="{019B05BB-4DE9-4EE4-AF2F-B976305DD7AB}"/>
    <cellStyle name="20% - Ênfase1 2 9 2 4" xfId="1263" xr:uid="{312D3203-3CD1-47B5-A5B9-1943832BEF34}"/>
    <cellStyle name="20% - Ênfase1 2 9 3" xfId="1264" xr:uid="{F4ACB3D5-6B3C-460E-9089-A224A43B4240}"/>
    <cellStyle name="20% - Ênfase1 2 9 4" xfId="1265" xr:uid="{4BE3B42B-84E8-4B74-A1E3-A2466F4C0ADF}"/>
    <cellStyle name="20% - Ênfase1 2 9 5" xfId="1266" xr:uid="{A352D038-5939-40B6-B107-A9A27C617F4B}"/>
    <cellStyle name="20% - Ênfase1 20" xfId="1267" xr:uid="{899D4851-6EC6-4421-910F-CBBF393DCCA3}"/>
    <cellStyle name="20% - Ênfase1 20 10" xfId="1268" xr:uid="{9E32D052-017B-4F96-809B-7B6B5757AD00}"/>
    <cellStyle name="20% - Ênfase1 20 11" xfId="1269" xr:uid="{D45A5C66-F8BF-4302-ABA5-063C3BB2EE02}"/>
    <cellStyle name="20% - Ênfase1 20 12" xfId="1270" xr:uid="{E17230B0-7FDD-41DA-B869-C14B871B2719}"/>
    <cellStyle name="20% - Ênfase1 20 13" xfId="1271" xr:uid="{301D0E96-1DAB-4071-9C0E-EA2609D3FEB7}"/>
    <cellStyle name="20% - Ênfase1 20 2" xfId="1272" xr:uid="{49DCE44B-8D09-4F74-B841-CB5EEAC7BF52}"/>
    <cellStyle name="20% - Ênfase1 20 3" xfId="1273" xr:uid="{BF1FDA79-7A05-4DF0-9AB0-E44A369A19FF}"/>
    <cellStyle name="20% - Ênfase1 20 4" xfId="1274" xr:uid="{EE5F09F8-6B12-4238-B7FD-90D73B881D86}"/>
    <cellStyle name="20% - Ênfase1 20 5" xfId="1275" xr:uid="{6E122AE3-5CBE-4B62-801A-A027E82092AC}"/>
    <cellStyle name="20% - Ênfase1 20 6" xfId="1276" xr:uid="{3D491BAB-A0E3-4F71-9FB3-3AB3B2A2B14C}"/>
    <cellStyle name="20% - Ênfase1 20 7" xfId="1277" xr:uid="{F95BED12-D508-4757-BED2-FEE6F6C8C2A3}"/>
    <cellStyle name="20% - Ênfase1 20 8" xfId="1278" xr:uid="{1D48C0CB-8470-47D8-A9A2-0CF146CFA190}"/>
    <cellStyle name="20% - Ênfase1 20 9" xfId="1279" xr:uid="{026925E8-EE69-46FD-8010-CD0F41CD834A}"/>
    <cellStyle name="20% - Ênfase1 21" xfId="1280" xr:uid="{DDE0D054-723F-410B-B100-24B505A621E1}"/>
    <cellStyle name="20% - Ênfase1 21 10" xfId="1281" xr:uid="{9834B0B5-ADE2-4C8C-BC61-70DB4C3B7F01}"/>
    <cellStyle name="20% - Ênfase1 21 11" xfId="1282" xr:uid="{304E9B70-4821-4A3F-B9B5-C53DF0337ED8}"/>
    <cellStyle name="20% - Ênfase1 21 12" xfId="1283" xr:uid="{6C26B656-0D2E-4EE2-82E9-9A08A39E05D6}"/>
    <cellStyle name="20% - Ênfase1 21 13" xfId="1284" xr:uid="{467E3A5B-E91E-4EFF-8ADF-9309D0AFBF6D}"/>
    <cellStyle name="20% - Ênfase1 21 2" xfId="1285" xr:uid="{3580F5CD-A9F2-4609-BBB6-08C3AB0667F3}"/>
    <cellStyle name="20% - Ênfase1 21 3" xfId="1286" xr:uid="{17E82B19-BF4E-428A-8184-A9068B89C8DB}"/>
    <cellStyle name="20% - Ênfase1 21 4" xfId="1287" xr:uid="{6673DAB4-0226-4852-803A-44A0032A9AD0}"/>
    <cellStyle name="20% - Ênfase1 21 5" xfId="1288" xr:uid="{E8D195D8-F18B-4295-9E8B-92F3A4A1E356}"/>
    <cellStyle name="20% - Ênfase1 21 6" xfId="1289" xr:uid="{CA816A9F-FD94-46AD-B13A-75C31B1F16A8}"/>
    <cellStyle name="20% - Ênfase1 21 7" xfId="1290" xr:uid="{6DE133D3-EBE0-404D-AC09-B8EB75EEF614}"/>
    <cellStyle name="20% - Ênfase1 21 8" xfId="1291" xr:uid="{DE676B90-AF0F-4F2E-A1CE-3953A707EFF4}"/>
    <cellStyle name="20% - Ênfase1 21 9" xfId="1292" xr:uid="{A2241F37-886D-4A61-ABC6-CEAAD9D50DA1}"/>
    <cellStyle name="20% - Ênfase1 22" xfId="1293" xr:uid="{9DB0CD07-EAF6-4776-83F9-8B2EA414A883}"/>
    <cellStyle name="20% - Ênfase1 22 10" xfId="1294" xr:uid="{19951012-F5A9-4765-9033-2065A4EC45DE}"/>
    <cellStyle name="20% - Ênfase1 22 11" xfId="1295" xr:uid="{52A005FC-F26F-4D82-B297-14865F4E7A26}"/>
    <cellStyle name="20% - Ênfase1 22 12" xfId="1296" xr:uid="{30193EDE-E659-4F05-8327-C58151B28F50}"/>
    <cellStyle name="20% - Ênfase1 22 13" xfId="1297" xr:uid="{ECAF5501-8054-4AC2-8231-385E9AC0D71A}"/>
    <cellStyle name="20% - Ênfase1 22 2" xfId="1298" xr:uid="{1E43E820-7503-423C-9FAA-D9F5749E61C0}"/>
    <cellStyle name="20% - Ênfase1 22 3" xfId="1299" xr:uid="{8C09A50F-6B80-436A-AB04-2AFE3C1B6A81}"/>
    <cellStyle name="20% - Ênfase1 22 4" xfId="1300" xr:uid="{C9F0087C-E029-451A-A97A-CE35410F4236}"/>
    <cellStyle name="20% - Ênfase1 22 5" xfId="1301" xr:uid="{7FB59B71-ADAB-4D51-9BF5-FD380EFF0FD7}"/>
    <cellStyle name="20% - Ênfase1 22 6" xfId="1302" xr:uid="{B74028A3-20B6-4B5C-A959-B0CBFAA6E55B}"/>
    <cellStyle name="20% - Ênfase1 22 7" xfId="1303" xr:uid="{7AA048B3-635A-4EF7-A205-49C42C507EA5}"/>
    <cellStyle name="20% - Ênfase1 22 8" xfId="1304" xr:uid="{61F630F3-A917-4E08-9E92-C9E1A5E13357}"/>
    <cellStyle name="20% - Ênfase1 22 9" xfId="1305" xr:uid="{05C72295-155B-4700-A06C-ED6087F030BC}"/>
    <cellStyle name="20% - Ênfase1 23" xfId="1306" xr:uid="{4A2655A0-423A-4FD3-AC2F-39AB842D3209}"/>
    <cellStyle name="20% - Ênfase1 23 10" xfId="1307" xr:uid="{D05535A3-41A5-446E-8EC5-EEA05FCC612E}"/>
    <cellStyle name="20% - Ênfase1 23 11" xfId="1308" xr:uid="{CEC797B6-3533-438B-B277-334EAAFB01B6}"/>
    <cellStyle name="20% - Ênfase1 23 12" xfId="1309" xr:uid="{15568103-222D-45E0-A7F9-2BAC868A22CF}"/>
    <cellStyle name="20% - Ênfase1 23 13" xfId="1310" xr:uid="{5D9D9C55-573E-4C39-9167-F2D85A14875D}"/>
    <cellStyle name="20% - Ênfase1 23 2" xfId="1311" xr:uid="{96720229-71E1-49E8-B832-5EBB577A97CE}"/>
    <cellStyle name="20% - Ênfase1 23 3" xfId="1312" xr:uid="{420AC8F2-501E-40FB-A5D5-2A19E10597F7}"/>
    <cellStyle name="20% - Ênfase1 23 4" xfId="1313" xr:uid="{B65D56D3-464A-4DDB-934B-39B3F388C6C9}"/>
    <cellStyle name="20% - Ênfase1 23 5" xfId="1314" xr:uid="{8E536FBF-CB25-4CB1-9854-703FA707B9FA}"/>
    <cellStyle name="20% - Ênfase1 23 6" xfId="1315" xr:uid="{46A8CDEF-4FCD-4F70-A339-E2BBD81E0F35}"/>
    <cellStyle name="20% - Ênfase1 23 7" xfId="1316" xr:uid="{3EFE4D31-FD2E-405A-93B7-262F443D7461}"/>
    <cellStyle name="20% - Ênfase1 23 8" xfId="1317" xr:uid="{04232E1C-0F50-46B8-AABD-B18EB430248D}"/>
    <cellStyle name="20% - Ênfase1 23 9" xfId="1318" xr:uid="{7AE26E7A-0FAE-4F29-AA90-B821A40F1FDF}"/>
    <cellStyle name="20% - Ênfase1 24" xfId="1319" xr:uid="{8C711E2B-89E4-49B3-A809-634307D9D925}"/>
    <cellStyle name="20% - Ênfase1 24 10" xfId="1320" xr:uid="{00DF18DC-F3DA-4EDA-940F-9DD095518B67}"/>
    <cellStyle name="20% - Ênfase1 24 11" xfId="1321" xr:uid="{B294F955-F656-44E6-AE1F-59AB5408652C}"/>
    <cellStyle name="20% - Ênfase1 24 12" xfId="1322" xr:uid="{2EBFA262-644C-4ECB-B0DD-F4F576EF3F3F}"/>
    <cellStyle name="20% - Ênfase1 24 13" xfId="1323" xr:uid="{BFC94BD8-C4CC-4098-9529-F33C194E4441}"/>
    <cellStyle name="20% - Ênfase1 24 2" xfId="1324" xr:uid="{24118A81-F950-489C-9441-EE83A4318A22}"/>
    <cellStyle name="20% - Ênfase1 24 3" xfId="1325" xr:uid="{6B12B693-D2B7-444F-96D8-CE11B67D2B3D}"/>
    <cellStyle name="20% - Ênfase1 24 4" xfId="1326" xr:uid="{E4AA0211-8408-4CB0-82B4-5E285CD4DEA4}"/>
    <cellStyle name="20% - Ênfase1 24 5" xfId="1327" xr:uid="{6305D4E2-9E25-419A-8FF6-DBBB87DA5700}"/>
    <cellStyle name="20% - Ênfase1 24 6" xfId="1328" xr:uid="{2831A310-117F-4E95-A05A-9BCEE80C904F}"/>
    <cellStyle name="20% - Ênfase1 24 7" xfId="1329" xr:uid="{C4DEBD70-EFD3-4EF0-BF8A-E2EB7F34EC21}"/>
    <cellStyle name="20% - Ênfase1 24 8" xfId="1330" xr:uid="{F8FC5586-25DC-4A98-AC5A-1D4B904AFE88}"/>
    <cellStyle name="20% - Ênfase1 24 9" xfId="1331" xr:uid="{D1D48555-352C-4372-A870-134030802971}"/>
    <cellStyle name="20% - Ênfase1 25" xfId="1332" xr:uid="{8FDF777C-A0F5-416E-A3C2-4B46BD492C7D}"/>
    <cellStyle name="20% - Ênfase1 25 10" xfId="1333" xr:uid="{CBD2FD1C-8716-4803-A82F-A8FDAEEB4293}"/>
    <cellStyle name="20% - Ênfase1 25 11" xfId="1334" xr:uid="{1A4373A5-907F-427F-A656-331ED610E4E3}"/>
    <cellStyle name="20% - Ênfase1 25 12" xfId="1335" xr:uid="{E68647DF-8DE6-4AC2-8F91-C752D35E6CC4}"/>
    <cellStyle name="20% - Ênfase1 25 13" xfId="1336" xr:uid="{71DED083-C5B0-429F-A28D-636C41E8B29D}"/>
    <cellStyle name="20% - Ênfase1 25 2" xfId="1337" xr:uid="{0F9610D6-7DFC-4411-8866-14A303F2DD2C}"/>
    <cellStyle name="20% - Ênfase1 25 3" xfId="1338" xr:uid="{63A99E48-3ED8-4510-BC83-DDD386BE06CE}"/>
    <cellStyle name="20% - Ênfase1 25 4" xfId="1339" xr:uid="{6CA0170B-7C23-4E93-90BA-0CC49CAE2B70}"/>
    <cellStyle name="20% - Ênfase1 25 5" xfId="1340" xr:uid="{263EC819-6CA7-46CB-810F-03F2649153DB}"/>
    <cellStyle name="20% - Ênfase1 25 6" xfId="1341" xr:uid="{6971A6C0-281E-40E0-96D8-4DE10CCDCF69}"/>
    <cellStyle name="20% - Ênfase1 25 7" xfId="1342" xr:uid="{F20D2825-69AC-4974-A63F-C219A002364F}"/>
    <cellStyle name="20% - Ênfase1 25 8" xfId="1343" xr:uid="{414A3239-D38B-4E8A-8284-420A3D79D131}"/>
    <cellStyle name="20% - Ênfase1 25 9" xfId="1344" xr:uid="{A6FCFB36-5EB4-4C87-ADCB-2705A8AD6507}"/>
    <cellStyle name="20% - Ênfase1 26" xfId="1345" xr:uid="{F3B22A5D-2FA4-4259-B9FD-2B0FEC1BEE8A}"/>
    <cellStyle name="20% - Ênfase1 26 10" xfId="1346" xr:uid="{F9CFE6DE-D4C7-4C5A-8146-033C9447D796}"/>
    <cellStyle name="20% - Ênfase1 26 11" xfId="1347" xr:uid="{6ACD90F6-75FF-4545-9F95-0A847CF0D44E}"/>
    <cellStyle name="20% - Ênfase1 26 12" xfId="1348" xr:uid="{4F455C9D-57FF-4622-93CC-43E1400AE2E8}"/>
    <cellStyle name="20% - Ênfase1 26 13" xfId="1349" xr:uid="{4A0A49F2-35B5-4E4F-BE42-B9DCB1859D7D}"/>
    <cellStyle name="20% - Ênfase1 26 2" xfId="1350" xr:uid="{9AC7C12F-80AF-412F-8B6B-0AFE2D5129A8}"/>
    <cellStyle name="20% - Ênfase1 26 3" xfId="1351" xr:uid="{679D58AF-100A-4D6F-AACF-8C2EE9D2307C}"/>
    <cellStyle name="20% - Ênfase1 26 4" xfId="1352" xr:uid="{948807AF-68CC-46A9-B4A1-A57779F08B45}"/>
    <cellStyle name="20% - Ênfase1 26 5" xfId="1353" xr:uid="{776534C6-546F-4355-84D4-7FF0EAAA9C81}"/>
    <cellStyle name="20% - Ênfase1 26 6" xfId="1354" xr:uid="{F28521BA-D0E8-4FF9-AEFE-7A3D498D504A}"/>
    <cellStyle name="20% - Ênfase1 26 7" xfId="1355" xr:uid="{BB1A1881-6E49-4DF2-8B51-8D8C2772DC1E}"/>
    <cellStyle name="20% - Ênfase1 26 8" xfId="1356" xr:uid="{9C7BC84E-59E2-4159-8979-6B8ECC9BDA82}"/>
    <cellStyle name="20% - Ênfase1 26 9" xfId="1357" xr:uid="{F373A25E-E7B0-484C-9A59-030625DB3D35}"/>
    <cellStyle name="20% - Ênfase1 27" xfId="1358" xr:uid="{C37360DE-B2CE-4415-9E4F-E768B190A8BE}"/>
    <cellStyle name="20% - Ênfase1 27 10" xfId="1359" xr:uid="{0B4FD6E8-2167-4A90-95FB-55E7A341BDD9}"/>
    <cellStyle name="20% - Ênfase1 27 11" xfId="1360" xr:uid="{249D9E7D-B3BB-45A2-AE40-DC21E4D149B8}"/>
    <cellStyle name="20% - Ênfase1 27 12" xfId="1361" xr:uid="{B44B978C-77A3-4DA8-B411-E316614B366E}"/>
    <cellStyle name="20% - Ênfase1 27 13" xfId="1362" xr:uid="{152B8B15-2B10-4E99-AC17-BC1F78362624}"/>
    <cellStyle name="20% - Ênfase1 27 2" xfId="1363" xr:uid="{BBE5765D-CA3A-41F3-8CCE-938996EB2BA7}"/>
    <cellStyle name="20% - Ênfase1 27 3" xfId="1364" xr:uid="{EC7D7FC2-E00F-43AF-B8BB-CF2089AF2C33}"/>
    <cellStyle name="20% - Ênfase1 27 4" xfId="1365" xr:uid="{8BD11E6F-72B8-4C8A-B4DC-7A562B4F54E5}"/>
    <cellStyle name="20% - Ênfase1 27 5" xfId="1366" xr:uid="{D4ECD2DE-5850-40F5-B889-FEB935608BB4}"/>
    <cellStyle name="20% - Ênfase1 27 6" xfId="1367" xr:uid="{3DE4E5FC-D09A-4D51-9F53-3CB4C7BB1817}"/>
    <cellStyle name="20% - Ênfase1 27 7" xfId="1368" xr:uid="{49AD75DA-628E-4451-9D3E-3C4CAB8491EE}"/>
    <cellStyle name="20% - Ênfase1 27 8" xfId="1369" xr:uid="{747297E1-CBF8-43C8-A497-FC568A829C7C}"/>
    <cellStyle name="20% - Ênfase1 27 9" xfId="1370" xr:uid="{9D43A02C-84A5-4136-8ED3-CB306AC7F437}"/>
    <cellStyle name="20% - Ênfase1 28" xfId="1371" xr:uid="{5E4DCA59-0160-4DF3-BF09-911311204763}"/>
    <cellStyle name="20% - Ênfase1 28 10" xfId="1372" xr:uid="{96D06C66-189F-482C-B1C5-96BFE8DD30D8}"/>
    <cellStyle name="20% - Ênfase1 28 11" xfId="1373" xr:uid="{68FD6E81-4355-4C59-93D7-1131D3B38540}"/>
    <cellStyle name="20% - Ênfase1 28 12" xfId="1374" xr:uid="{8BB4E551-3845-42D6-8D27-2D04F5E53051}"/>
    <cellStyle name="20% - Ênfase1 28 13" xfId="1375" xr:uid="{A2B95B74-108E-4433-974F-065B98BE7296}"/>
    <cellStyle name="20% - Ênfase1 28 2" xfId="1376" xr:uid="{F14D4C84-5A0F-4B88-90C9-0B61E5F584CC}"/>
    <cellStyle name="20% - Ênfase1 28 3" xfId="1377" xr:uid="{BA778199-3049-48C1-A1B4-E695A7463186}"/>
    <cellStyle name="20% - Ênfase1 28 4" xfId="1378" xr:uid="{116B4F65-8765-48A6-8442-AD5E5D217530}"/>
    <cellStyle name="20% - Ênfase1 28 5" xfId="1379" xr:uid="{883D7A50-8ED3-40F2-A8E6-1A0CA5F3D6EA}"/>
    <cellStyle name="20% - Ênfase1 28 6" xfId="1380" xr:uid="{534B04FA-1DE3-45AA-A030-10722DD82AB3}"/>
    <cellStyle name="20% - Ênfase1 28 7" xfId="1381" xr:uid="{78F25E56-66E0-4A10-8F3E-29A8BCA96E06}"/>
    <cellStyle name="20% - Ênfase1 28 8" xfId="1382" xr:uid="{44934454-6D15-442E-9F22-5169D927D5B1}"/>
    <cellStyle name="20% - Ênfase1 28 9" xfId="1383" xr:uid="{15155D1A-D76A-4FEF-8976-9EC48105B5B4}"/>
    <cellStyle name="20% - Ênfase1 29" xfId="1384" xr:uid="{4FA412A5-05A3-43CF-942C-ECDE4FE2B4A4}"/>
    <cellStyle name="20% - Ênfase1 29 10" xfId="1385" xr:uid="{687CA1A5-9CB4-4136-B11B-FD3F673413A3}"/>
    <cellStyle name="20% - Ênfase1 29 11" xfId="1386" xr:uid="{12FDC819-738A-4F08-BF83-F89989514416}"/>
    <cellStyle name="20% - Ênfase1 29 12" xfId="1387" xr:uid="{F9F38D0A-CA8F-45A6-8CF2-1F63CDE3B641}"/>
    <cellStyle name="20% - Ênfase1 29 13" xfId="1388" xr:uid="{59D0EA42-416B-4450-8CF0-EEB7DA21ACD9}"/>
    <cellStyle name="20% - Ênfase1 29 2" xfId="1389" xr:uid="{70BB4131-5BAE-4CA4-8CBD-FB7BEEFD009A}"/>
    <cellStyle name="20% - Ênfase1 29 3" xfId="1390" xr:uid="{F4D1189F-35F7-47E3-BE81-83316143BD66}"/>
    <cellStyle name="20% - Ênfase1 29 4" xfId="1391" xr:uid="{FE46101E-AF15-41DF-A357-8BBFC033A9C4}"/>
    <cellStyle name="20% - Ênfase1 29 5" xfId="1392" xr:uid="{8BB6C99B-C4C8-428C-8C58-8E515A9EA632}"/>
    <cellStyle name="20% - Ênfase1 29 6" xfId="1393" xr:uid="{940602C8-EDB3-4DBE-A8D4-EF0565D6836F}"/>
    <cellStyle name="20% - Ênfase1 29 7" xfId="1394" xr:uid="{2425FCA0-FDF1-4B73-855D-843027CDB9F9}"/>
    <cellStyle name="20% - Ênfase1 29 8" xfId="1395" xr:uid="{409C54E9-A9F5-45EC-BFE3-2EE37B02A712}"/>
    <cellStyle name="20% - Ênfase1 29 9" xfId="1396" xr:uid="{7ED27A2B-D6FC-4D8E-9197-3E148FB590F9}"/>
    <cellStyle name="20% - Ênfase1 3" xfId="1397" xr:uid="{B84464D3-C28C-4454-9D9A-7210F2C993E8}"/>
    <cellStyle name="20% - Ênfase1 3 10" xfId="1398" xr:uid="{017216DC-8C08-4C81-9D0A-39482F8F884E}"/>
    <cellStyle name="20% - Ênfase1 3 11" xfId="1399" xr:uid="{5C9C70C8-AE19-4E9C-A4ED-35CBAD4FBF37}"/>
    <cellStyle name="20% - Ênfase1 3 12" xfId="1400" xr:uid="{2D99D29B-D19D-4F50-8FE7-0C77495E9E2B}"/>
    <cellStyle name="20% - Ênfase1 3 13" xfId="1401" xr:uid="{A3C84470-4B31-4C08-9994-1945D423346A}"/>
    <cellStyle name="20% - Ênfase1 3 2" xfId="1402" xr:uid="{9D989C41-F222-41F0-B27B-299E032D87C6}"/>
    <cellStyle name="20% - Ênfase1 3 3" xfId="1403" xr:uid="{016F4B10-1FC9-4974-A374-5A6E930DC48F}"/>
    <cellStyle name="20% - Ênfase1 3 4" xfId="1404" xr:uid="{720474AC-D41E-4D42-AAEF-0D756C525DE9}"/>
    <cellStyle name="20% - Ênfase1 3 5" xfId="1405" xr:uid="{489E71ED-7BF7-4B4A-8B00-E5A55657056F}"/>
    <cellStyle name="20% - Ênfase1 3 6" xfId="1406" xr:uid="{7C2F24E5-5385-4BE1-84B4-05AF9B34F9C3}"/>
    <cellStyle name="20% - Ênfase1 3 7" xfId="1407" xr:uid="{B625F088-974D-487E-AB38-74934571C0CB}"/>
    <cellStyle name="20% - Ênfase1 3 8" xfId="1408" xr:uid="{EEC1105F-13C7-45F8-842A-C38EB5D83B5B}"/>
    <cellStyle name="20% - Ênfase1 3 9" xfId="1409" xr:uid="{B6BD1E2C-5285-4C79-96E5-F83B77CBA5E7}"/>
    <cellStyle name="20% - Ênfase1 30" xfId="1410" xr:uid="{9CC78BBE-56AD-4E9D-AF8B-0E40EFAE1BD1}"/>
    <cellStyle name="20% - Ênfase1 30 10" xfId="1411" xr:uid="{B41A5C52-B95C-4061-8F1C-3AC8599C2161}"/>
    <cellStyle name="20% - Ênfase1 30 11" xfId="1412" xr:uid="{23667271-D7BE-4760-BAD3-8A9F254D0FE4}"/>
    <cellStyle name="20% - Ênfase1 30 12" xfId="1413" xr:uid="{A1F7AE5B-35A7-4225-B468-3401E979431C}"/>
    <cellStyle name="20% - Ênfase1 30 13" xfId="1414" xr:uid="{09E373DB-6C9E-4657-BF74-6A61D8CE1766}"/>
    <cellStyle name="20% - Ênfase1 30 2" xfId="1415" xr:uid="{3694F8DF-695A-490A-AC12-8E3413401E9B}"/>
    <cellStyle name="20% - Ênfase1 30 3" xfId="1416" xr:uid="{8B5AAE80-52A3-406D-9B43-115F7F170398}"/>
    <cellStyle name="20% - Ênfase1 30 4" xfId="1417" xr:uid="{BBC4E6EA-1DDB-4756-A60D-EED990228DED}"/>
    <cellStyle name="20% - Ênfase1 30 5" xfId="1418" xr:uid="{B6B880CB-4560-405F-A71F-25AE6E4CB4BD}"/>
    <cellStyle name="20% - Ênfase1 30 6" xfId="1419" xr:uid="{CBF9243B-19E3-4FF6-BCC7-925D68A9D4A4}"/>
    <cellStyle name="20% - Ênfase1 30 7" xfId="1420" xr:uid="{6564D5F1-BB0A-4A20-A386-C69A7A1C9410}"/>
    <cellStyle name="20% - Ênfase1 30 8" xfId="1421" xr:uid="{787CD676-938A-4358-998D-3B163DFDA1AA}"/>
    <cellStyle name="20% - Ênfase1 30 9" xfId="1422" xr:uid="{B6C40D18-5253-486D-BD6E-6FD3F337A955}"/>
    <cellStyle name="20% - Ênfase1 31" xfId="1423" xr:uid="{E88B4FA9-E59D-4D13-90A8-1A6D9393E9D2}"/>
    <cellStyle name="20% - Ênfase1 31 10" xfId="1424" xr:uid="{E687480F-71F6-40BA-8632-821CA56F1DB4}"/>
    <cellStyle name="20% - Ênfase1 31 11" xfId="1425" xr:uid="{0A3EE0C1-A7E7-4924-AA6C-A6899594B503}"/>
    <cellStyle name="20% - Ênfase1 31 12" xfId="1426" xr:uid="{27E7739B-6A25-4A8A-84F2-892F58A3C924}"/>
    <cellStyle name="20% - Ênfase1 31 13" xfId="1427" xr:uid="{3E20032C-FFD5-424C-8952-CD15D3E41B31}"/>
    <cellStyle name="20% - Ênfase1 31 2" xfId="1428" xr:uid="{6148E706-37C8-4687-8810-34F3C2594378}"/>
    <cellStyle name="20% - Ênfase1 31 3" xfId="1429" xr:uid="{4CC5FEEC-DD73-4364-B9C2-1AA0A3372782}"/>
    <cellStyle name="20% - Ênfase1 31 4" xfId="1430" xr:uid="{42F6132A-4973-4E4D-A78A-FFB8F67084DC}"/>
    <cellStyle name="20% - Ênfase1 31 5" xfId="1431" xr:uid="{98480DDF-4310-40B4-BB20-BA4386262B91}"/>
    <cellStyle name="20% - Ênfase1 31 6" xfId="1432" xr:uid="{C73F0D31-CF38-4304-A002-118C9C58C4E7}"/>
    <cellStyle name="20% - Ênfase1 31 7" xfId="1433" xr:uid="{E1CE8112-4CCE-4F7C-90EE-8CEF3A9C1BAE}"/>
    <cellStyle name="20% - Ênfase1 31 8" xfId="1434" xr:uid="{41B91EF1-75DD-422C-AB4F-F9DAFDF1B17B}"/>
    <cellStyle name="20% - Ênfase1 31 9" xfId="1435" xr:uid="{F5777210-358C-4F5A-A206-BF6E1C409BF9}"/>
    <cellStyle name="20% - Ênfase1 32" xfId="1436" xr:uid="{7EA834C1-F3F1-4352-A40E-A406AB7A760E}"/>
    <cellStyle name="20% - Ênfase1 32 10" xfId="1437" xr:uid="{2023A5BB-2F66-47A9-95EC-32753159F00F}"/>
    <cellStyle name="20% - Ênfase1 32 11" xfId="1438" xr:uid="{A1A39C77-2EC7-4A59-8953-4DF4A72A9F60}"/>
    <cellStyle name="20% - Ênfase1 32 12" xfId="1439" xr:uid="{CE4582CF-DD19-4664-9CBE-C8F9F44E913F}"/>
    <cellStyle name="20% - Ênfase1 32 13" xfId="1440" xr:uid="{65F37D4F-3174-4F89-A688-A4D71B39A36D}"/>
    <cellStyle name="20% - Ênfase1 32 2" xfId="1441" xr:uid="{A4F540AD-F2C1-4C1C-87F1-ADB3EE07A9D1}"/>
    <cellStyle name="20% - Ênfase1 32 3" xfId="1442" xr:uid="{E61846F5-119C-4162-B5E6-9A345951558B}"/>
    <cellStyle name="20% - Ênfase1 32 4" xfId="1443" xr:uid="{509A62AC-2BE5-444A-B219-C169E7443E99}"/>
    <cellStyle name="20% - Ênfase1 32 5" xfId="1444" xr:uid="{B1A43FC6-C9DF-4146-8AAA-1BE30B0ADFAD}"/>
    <cellStyle name="20% - Ênfase1 32 6" xfId="1445" xr:uid="{89FB7E1F-0F95-4C1F-BCFB-2A77ACACA8FE}"/>
    <cellStyle name="20% - Ênfase1 32 7" xfId="1446" xr:uid="{4D6F68D0-EDC4-408E-BC87-031DF47086AF}"/>
    <cellStyle name="20% - Ênfase1 32 8" xfId="1447" xr:uid="{3E5EB070-B1AD-4FBC-B3CF-81D898815EEE}"/>
    <cellStyle name="20% - Ênfase1 32 9" xfId="1448" xr:uid="{A713AE3B-5BFD-4B7F-996C-F1332B90FD96}"/>
    <cellStyle name="20% - Ênfase1 33" xfId="1449" xr:uid="{E4D5B786-40DC-4054-AF8D-A9C796634F9B}"/>
    <cellStyle name="20% - Ênfase1 33 10" xfId="1450" xr:uid="{181AA8A8-7661-4830-88C0-D02AA3A85907}"/>
    <cellStyle name="20% - Ênfase1 33 11" xfId="1451" xr:uid="{C00565CA-2290-4455-9450-27D5F08BEDEC}"/>
    <cellStyle name="20% - Ênfase1 33 12" xfId="1452" xr:uid="{0422642D-FBE9-4A46-883D-F6D1B72C93CD}"/>
    <cellStyle name="20% - Ênfase1 33 13" xfId="1453" xr:uid="{A300F2BE-7D7C-4044-AFDF-66303CD2BE30}"/>
    <cellStyle name="20% - Ênfase1 33 2" xfId="1454" xr:uid="{77175C1B-1952-457E-96BF-6085671CE562}"/>
    <cellStyle name="20% - Ênfase1 33 3" xfId="1455" xr:uid="{9CA36A4C-15F6-4F5C-9F12-1976170024CE}"/>
    <cellStyle name="20% - Ênfase1 33 4" xfId="1456" xr:uid="{551C0BF9-3D51-4E96-9FE7-C183A63C4167}"/>
    <cellStyle name="20% - Ênfase1 33 5" xfId="1457" xr:uid="{61AE084C-2BAA-41AA-BD06-6A5C0020FD2F}"/>
    <cellStyle name="20% - Ênfase1 33 6" xfId="1458" xr:uid="{BA8FA1E7-1D29-4AE3-BFEF-46EE4E2535B6}"/>
    <cellStyle name="20% - Ênfase1 33 7" xfId="1459" xr:uid="{CAF10DFF-DC1D-4BDD-AABA-51ED9435C74A}"/>
    <cellStyle name="20% - Ênfase1 33 8" xfId="1460" xr:uid="{DC8CD7E9-869C-438F-B5D6-2D21720BE403}"/>
    <cellStyle name="20% - Ênfase1 33 9" xfId="1461" xr:uid="{1A403D7D-BB29-4851-9557-2E716BA5F6F9}"/>
    <cellStyle name="20% - Ênfase1 34" xfId="1462" xr:uid="{24D0C2D1-481E-4132-A047-F3B4FEBC071F}"/>
    <cellStyle name="20% - Ênfase1 34 10" xfId="1463" xr:uid="{6D70B8DE-DEBA-4CEF-8A23-F0D1FEB59BEA}"/>
    <cellStyle name="20% - Ênfase1 34 11" xfId="1464" xr:uid="{D04ADC6D-7DAE-485C-AEF5-E6D9F760FD40}"/>
    <cellStyle name="20% - Ênfase1 34 12" xfId="1465" xr:uid="{69B51C22-249D-450C-8410-0548905AA24E}"/>
    <cellStyle name="20% - Ênfase1 34 13" xfId="1466" xr:uid="{2B6F908C-5C6A-4258-A78F-C85246AB92EC}"/>
    <cellStyle name="20% - Ênfase1 34 2" xfId="1467" xr:uid="{D3F8F2EC-E7F4-4151-A7F4-C42C368CA9F1}"/>
    <cellStyle name="20% - Ênfase1 34 3" xfId="1468" xr:uid="{7628E7FB-24E2-4BCA-8BDC-669C0F88443A}"/>
    <cellStyle name="20% - Ênfase1 34 4" xfId="1469" xr:uid="{A5C5663A-C9CC-4934-A576-B77244405FC7}"/>
    <cellStyle name="20% - Ênfase1 34 5" xfId="1470" xr:uid="{C77D9B7A-4C47-4D0A-A811-BFADB3453A4C}"/>
    <cellStyle name="20% - Ênfase1 34 6" xfId="1471" xr:uid="{0E4A70A8-9E64-4276-A8E8-C4DF2391E991}"/>
    <cellStyle name="20% - Ênfase1 34 7" xfId="1472" xr:uid="{DFB0D158-0505-44E9-8925-D31C0FE6C772}"/>
    <cellStyle name="20% - Ênfase1 34 8" xfId="1473" xr:uid="{2D35E2EB-1C0B-4C06-A345-FE2CF79FF607}"/>
    <cellStyle name="20% - Ênfase1 34 9" xfId="1474" xr:uid="{FE850A38-20CD-4A1A-AE1A-6CA62F5F0B08}"/>
    <cellStyle name="20% - Ênfase1 35" xfId="1475" xr:uid="{B7C8CB89-044B-46B9-A460-DB15749E55FB}"/>
    <cellStyle name="20% - Ênfase1 35 10" xfId="1476" xr:uid="{373158B2-3FFC-4D88-A2C0-EDA26D71802F}"/>
    <cellStyle name="20% - Ênfase1 35 11" xfId="1477" xr:uid="{96EA2C20-C5BF-4A14-BEC4-425FBE358D6B}"/>
    <cellStyle name="20% - Ênfase1 35 12" xfId="1478" xr:uid="{993C68B8-00D5-4F10-BCF5-8A2C996FBDE7}"/>
    <cellStyle name="20% - Ênfase1 35 13" xfId="1479" xr:uid="{34E2F560-22F6-40F3-8D1C-ABBEA16BFEC1}"/>
    <cellStyle name="20% - Ênfase1 35 2" xfId="1480" xr:uid="{2A9DD1C5-21D9-4F8F-B70F-6B7C3EFDA8B2}"/>
    <cellStyle name="20% - Ênfase1 35 3" xfId="1481" xr:uid="{3D2EBD06-42EF-46B3-A898-5C5C2B5999E3}"/>
    <cellStyle name="20% - Ênfase1 35 4" xfId="1482" xr:uid="{355C12A7-B9B4-4B54-9DDD-0DEEC1FEB918}"/>
    <cellStyle name="20% - Ênfase1 35 5" xfId="1483" xr:uid="{CE31F08E-72D3-4C5F-94C3-76C1E923ADED}"/>
    <cellStyle name="20% - Ênfase1 35 6" xfId="1484" xr:uid="{B7D4A08D-E04B-4647-8394-064ADFBC32CB}"/>
    <cellStyle name="20% - Ênfase1 35 7" xfId="1485" xr:uid="{31A9BBFD-C033-4461-97E3-F3E8270ADB89}"/>
    <cellStyle name="20% - Ênfase1 35 8" xfId="1486" xr:uid="{20FF923E-255A-4DB7-A77F-4C17194E3DF5}"/>
    <cellStyle name="20% - Ênfase1 35 9" xfId="1487" xr:uid="{8BE35A4A-27B9-4120-8B30-277C5ABFDCB4}"/>
    <cellStyle name="20% - Ênfase1 4" xfId="1488" xr:uid="{50E71354-07EB-4E3D-9F53-7C8469340F52}"/>
    <cellStyle name="20% - Ênfase1 4 10" xfId="1489" xr:uid="{41680542-1E30-48A0-AD4E-0A7DB0E595F5}"/>
    <cellStyle name="20% - Ênfase1 4 11" xfId="1490" xr:uid="{E376528D-CC6C-49D8-8355-3B4BC6568C5E}"/>
    <cellStyle name="20% - Ênfase1 4 12" xfId="1491" xr:uid="{29B5016D-7F75-4623-988E-8E0386924F52}"/>
    <cellStyle name="20% - Ênfase1 4 13" xfId="1492" xr:uid="{94D30799-3779-48D7-92F3-108099B1A053}"/>
    <cellStyle name="20% - Ênfase1 4 2" xfId="1493" xr:uid="{A55A89DF-A327-474C-B780-0BFEE5BA175F}"/>
    <cellStyle name="20% - Ênfase1 4 3" xfId="1494" xr:uid="{7FBB7CAB-10C9-4F8B-8CC0-C855D0F1C016}"/>
    <cellStyle name="20% - Ênfase1 4 4" xfId="1495" xr:uid="{A7285D64-B51B-4F80-8993-821FB79BAE40}"/>
    <cellStyle name="20% - Ênfase1 4 5" xfId="1496" xr:uid="{4BA474C2-0EF5-4917-A8E2-D5D9BAB2630D}"/>
    <cellStyle name="20% - Ênfase1 4 6" xfId="1497" xr:uid="{7A09735B-0C70-4802-B6D6-D87D90AFE47B}"/>
    <cellStyle name="20% - Ênfase1 4 7" xfId="1498" xr:uid="{71A9246F-189C-4BBD-95E0-C2175908ADA6}"/>
    <cellStyle name="20% - Ênfase1 4 8" xfId="1499" xr:uid="{BF5655CF-24BB-4571-A038-BB8641A59BC0}"/>
    <cellStyle name="20% - Ênfase1 4 9" xfId="1500" xr:uid="{546C8229-3AF6-40B3-9BF3-443CE45469ED}"/>
    <cellStyle name="20% - Ênfase1 5" xfId="1501" xr:uid="{7B01A730-9834-4ED5-A14E-B1D4353C2DE9}"/>
    <cellStyle name="20% - Ênfase1 5 10" xfId="1502" xr:uid="{F26448B8-B9E9-4B48-8838-F9BAFCBA1017}"/>
    <cellStyle name="20% - Ênfase1 5 11" xfId="1503" xr:uid="{93604A12-ECB5-457F-9188-10ACB68A4C66}"/>
    <cellStyle name="20% - Ênfase1 5 12" xfId="1504" xr:uid="{C8881196-C8C2-4978-AEC9-DC27CCA10CB0}"/>
    <cellStyle name="20% - Ênfase1 5 13" xfId="1505" xr:uid="{95390F36-CBA8-4938-9974-9D95C3CFE6EF}"/>
    <cellStyle name="20% - Ênfase1 5 2" xfId="1506" xr:uid="{B027D05E-AE93-487C-A227-656FC78D91CE}"/>
    <cellStyle name="20% - Ênfase1 5 3" xfId="1507" xr:uid="{5343CE7D-B08A-406D-BDBD-D7A6EDFCF7DD}"/>
    <cellStyle name="20% - Ênfase1 5 4" xfId="1508" xr:uid="{5B698BD6-CD6E-46BB-8B8D-E2BD4F4B69BE}"/>
    <cellStyle name="20% - Ênfase1 5 5" xfId="1509" xr:uid="{2DC61B2B-9739-4276-A696-4C7982B013C9}"/>
    <cellStyle name="20% - Ênfase1 5 6" xfId="1510" xr:uid="{4E33C347-7A15-497B-8E53-D2AAAF00F2B8}"/>
    <cellStyle name="20% - Ênfase1 5 7" xfId="1511" xr:uid="{D94AE379-25D1-489D-9929-3902F3A9DED0}"/>
    <cellStyle name="20% - Ênfase1 5 8" xfId="1512" xr:uid="{FD283210-DAB2-4B74-B880-5390E952C92B}"/>
    <cellStyle name="20% - Ênfase1 5 9" xfId="1513" xr:uid="{56DF7411-AB39-4BEE-A986-080348B8C278}"/>
    <cellStyle name="20% - Ênfase1 6" xfId="1514" xr:uid="{54A28AA7-E9AD-490A-941A-D2D26DA9EB99}"/>
    <cellStyle name="20% - Ênfase1 6 10" xfId="1515" xr:uid="{5A82BFB2-D3FF-4504-A4C2-D318250A479E}"/>
    <cellStyle name="20% - Ênfase1 6 11" xfId="1516" xr:uid="{122BC380-AB63-43F9-9201-F03BFFB1B23A}"/>
    <cellStyle name="20% - Ênfase1 6 12" xfId="1517" xr:uid="{28411824-E719-4CAD-891A-75CD0D2D1D00}"/>
    <cellStyle name="20% - Ênfase1 6 13" xfId="1518" xr:uid="{FEB41566-FDAE-4FE4-BFB9-A4DD2AF9CE80}"/>
    <cellStyle name="20% - Ênfase1 6 2" xfId="1519" xr:uid="{B3BEF8E7-8763-4389-BFB4-28E591F556D6}"/>
    <cellStyle name="20% - Ênfase1 6 3" xfId="1520" xr:uid="{7EBC1F02-AEB0-436F-BD6C-34E06C4BC6A1}"/>
    <cellStyle name="20% - Ênfase1 6 4" xfId="1521" xr:uid="{8051664B-E9DB-4A4F-AD92-699007EC4ABD}"/>
    <cellStyle name="20% - Ênfase1 6 5" xfId="1522" xr:uid="{21E05DB4-162E-487B-B78E-666CB519A2A5}"/>
    <cellStyle name="20% - Ênfase1 6 6" xfId="1523" xr:uid="{EF275AF4-5674-405A-839D-A9FF642876A2}"/>
    <cellStyle name="20% - Ênfase1 6 7" xfId="1524" xr:uid="{F9115BF8-BD6A-48C4-9D78-6C8CCEF8B329}"/>
    <cellStyle name="20% - Ênfase1 6 8" xfId="1525" xr:uid="{F800E755-AD75-46FD-8690-FA3C936B1826}"/>
    <cellStyle name="20% - Ênfase1 6 9" xfId="1526" xr:uid="{450383D6-9239-4456-8ED2-3C6B347C3FC2}"/>
    <cellStyle name="20% - Ênfase1 7" xfId="1527" xr:uid="{9D239CE4-DCFF-4C9A-9540-47945B88E7BA}"/>
    <cellStyle name="20% - Ênfase1 7 10" xfId="1528" xr:uid="{F116A999-8668-4104-B189-0F73A25A8521}"/>
    <cellStyle name="20% - Ênfase1 7 11" xfId="1529" xr:uid="{2D058A88-C420-4A05-AA2C-97F2719D6878}"/>
    <cellStyle name="20% - Ênfase1 7 12" xfId="1530" xr:uid="{5E0F3EB1-729D-42BB-AD5F-2AEA8051BE69}"/>
    <cellStyle name="20% - Ênfase1 7 13" xfId="1531" xr:uid="{DF228687-D0B7-48FD-8C51-DED4094FEA53}"/>
    <cellStyle name="20% - Ênfase1 7 2" xfId="1532" xr:uid="{9FB639D0-22BA-4228-9813-456E26C11CD2}"/>
    <cellStyle name="20% - Ênfase1 7 3" xfId="1533" xr:uid="{D6D8BAFE-68A4-476F-93CD-46AF8E9CC8D5}"/>
    <cellStyle name="20% - Ênfase1 7 4" xfId="1534" xr:uid="{856EAC6D-3A95-4EDA-8E2C-74F8CA132037}"/>
    <cellStyle name="20% - Ênfase1 7 5" xfId="1535" xr:uid="{865D6EBD-840D-4671-85E1-784A9F34472D}"/>
    <cellStyle name="20% - Ênfase1 7 6" xfId="1536" xr:uid="{23EE694D-0525-4E65-8529-E348F2F23C24}"/>
    <cellStyle name="20% - Ênfase1 7 7" xfId="1537" xr:uid="{E784789D-DE73-40BE-9DB5-A0CE8FDE5111}"/>
    <cellStyle name="20% - Ênfase1 7 8" xfId="1538" xr:uid="{4C92C72C-151B-4F51-B1C5-1FEA1ABFD1A0}"/>
    <cellStyle name="20% - Ênfase1 7 9" xfId="1539" xr:uid="{0883A661-EBC2-4EFD-B221-6DDF1A18CDB7}"/>
    <cellStyle name="20% - Ênfase1 8" xfId="1540" xr:uid="{310B8349-066E-4025-A9D3-AC3BCB75FD4A}"/>
    <cellStyle name="20% - Ênfase1 8 10" xfId="1541" xr:uid="{82242D37-E8F3-4392-B1E9-95970A3D1442}"/>
    <cellStyle name="20% - Ênfase1 8 11" xfId="1542" xr:uid="{B0EB95B7-C116-42C5-A7C0-D2A0912AD7A0}"/>
    <cellStyle name="20% - Ênfase1 8 12" xfId="1543" xr:uid="{DB957469-B214-46BC-B312-039CC576F3C8}"/>
    <cellStyle name="20% - Ênfase1 8 13" xfId="1544" xr:uid="{2F92AAC9-CFA5-47DF-9E38-7B5AFD331247}"/>
    <cellStyle name="20% - Ênfase1 8 2" xfId="1545" xr:uid="{9C8CF5E4-2949-4E83-A22C-F7E1D1AB30DF}"/>
    <cellStyle name="20% - Ênfase1 8 3" xfId="1546" xr:uid="{E0C76CC3-4785-4182-BB69-AD5479954317}"/>
    <cellStyle name="20% - Ênfase1 8 4" xfId="1547" xr:uid="{4888573A-D92A-4B65-8E12-42790D9983AA}"/>
    <cellStyle name="20% - Ênfase1 8 5" xfId="1548" xr:uid="{3AECD89B-DB04-4F55-B39F-605BFC715D40}"/>
    <cellStyle name="20% - Ênfase1 8 6" xfId="1549" xr:uid="{7BF7FD3D-6F2D-4239-ADF1-9FF95F521FAB}"/>
    <cellStyle name="20% - Ênfase1 8 7" xfId="1550" xr:uid="{AE3FC8D9-353E-43EE-BCF3-852966957E73}"/>
    <cellStyle name="20% - Ênfase1 8 8" xfId="1551" xr:uid="{C2FCDACE-676C-432A-8501-0C870C24F61A}"/>
    <cellStyle name="20% - Ênfase1 8 9" xfId="1552" xr:uid="{A8E2C880-3625-4C6C-82C0-35F75A48B11C}"/>
    <cellStyle name="20% - Ênfase1 9" xfId="1553" xr:uid="{3D131CCD-D789-496D-9462-6EDCC4B9A30C}"/>
    <cellStyle name="20% - Ênfase1 9 10" xfId="1554" xr:uid="{DEC17179-D494-462E-915A-F13CC20C4356}"/>
    <cellStyle name="20% - Ênfase1 9 11" xfId="1555" xr:uid="{7AA984EA-C255-42E8-A54F-AD97D8C4983D}"/>
    <cellStyle name="20% - Ênfase1 9 12" xfId="1556" xr:uid="{BD9F72B1-81E5-4AA4-B268-58BE51136417}"/>
    <cellStyle name="20% - Ênfase1 9 13" xfId="1557" xr:uid="{8421AEA6-535A-4A50-9C2D-97F59D64003D}"/>
    <cellStyle name="20% - Ênfase1 9 2" xfId="1558" xr:uid="{C1AA483D-3A00-45B9-9216-AB5BF1666DEC}"/>
    <cellStyle name="20% - Ênfase1 9 3" xfId="1559" xr:uid="{D10BB7E3-BBC2-4920-8FC0-2FA56CE17905}"/>
    <cellStyle name="20% - Ênfase1 9 4" xfId="1560" xr:uid="{BCAD7AF7-672E-454E-ADC4-DEE427EFF873}"/>
    <cellStyle name="20% - Ênfase1 9 5" xfId="1561" xr:uid="{F87F161E-281A-472B-9FC6-727D64EEF571}"/>
    <cellStyle name="20% - Ênfase1 9 6" xfId="1562" xr:uid="{9CB81464-3102-4B7B-8E9F-A2F866CBF569}"/>
    <cellStyle name="20% - Ênfase1 9 7" xfId="1563" xr:uid="{B3F2D115-981D-4B5F-9525-8B0EE44417B6}"/>
    <cellStyle name="20% - Ênfase1 9 8" xfId="1564" xr:uid="{D2697358-99AF-47EE-9DAD-AD551F80FDAB}"/>
    <cellStyle name="20% - Ênfase1 9 9" xfId="1565" xr:uid="{E1383D23-790E-4F62-AB72-BD9A642F5325}"/>
    <cellStyle name="20% - Ênfase2 10" xfId="1566" xr:uid="{3BBC4ECA-8F95-4EE5-8F62-B2A99BE5DF83}"/>
    <cellStyle name="20% - Ênfase2 10 10" xfId="1567" xr:uid="{3703269C-F705-4398-80C0-A87E82598805}"/>
    <cellStyle name="20% - Ênfase2 10 11" xfId="1568" xr:uid="{45B495CF-D74D-4E55-BC0E-9304220F3F99}"/>
    <cellStyle name="20% - Ênfase2 10 12" xfId="1569" xr:uid="{BCF98D6C-E925-4D6F-9C70-4DCB5E5389EF}"/>
    <cellStyle name="20% - Ênfase2 10 13" xfId="1570" xr:uid="{DCBAB298-6077-405B-8BB4-DCD3AC2716C3}"/>
    <cellStyle name="20% - Ênfase2 10 2" xfId="1571" xr:uid="{004CD96E-0342-4032-B06A-E9972F46E0ED}"/>
    <cellStyle name="20% - Ênfase2 10 3" xfId="1572" xr:uid="{22CF2D83-B2B3-4920-B476-F41613FC98D9}"/>
    <cellStyle name="20% - Ênfase2 10 4" xfId="1573" xr:uid="{74DC1A4F-ED7B-4AF3-89EB-6D5E0D8DD584}"/>
    <cellStyle name="20% - Ênfase2 10 5" xfId="1574" xr:uid="{4D31E085-9495-463B-ADD8-184382115BCF}"/>
    <cellStyle name="20% - Ênfase2 10 6" xfId="1575" xr:uid="{A88E78B2-9004-4581-834B-A9CFA0270CDF}"/>
    <cellStyle name="20% - Ênfase2 10 7" xfId="1576" xr:uid="{D02CF049-2EAE-440D-94F4-932E2CDE4CF9}"/>
    <cellStyle name="20% - Ênfase2 10 8" xfId="1577" xr:uid="{63F24052-1FF2-4346-B84F-6DD90826F702}"/>
    <cellStyle name="20% - Ênfase2 10 9" xfId="1578" xr:uid="{FFF85687-8DBC-4B34-9F7D-89FDFFFE439E}"/>
    <cellStyle name="20% - Ênfase2 11" xfId="1579" xr:uid="{429D49F2-49F3-41DD-8597-F94219266582}"/>
    <cellStyle name="20% - Ênfase2 11 10" xfId="1580" xr:uid="{0CCC688C-C700-487A-8793-3EEB5D3BB96F}"/>
    <cellStyle name="20% - Ênfase2 11 11" xfId="1581" xr:uid="{5104ABEB-6A1F-460A-9EED-3348D992FFC1}"/>
    <cellStyle name="20% - Ênfase2 11 12" xfId="1582" xr:uid="{F1048435-1009-4003-838F-5EB3FC0D71BF}"/>
    <cellStyle name="20% - Ênfase2 11 13" xfId="1583" xr:uid="{56BA9023-5D87-482B-A410-F8D984DB3FF1}"/>
    <cellStyle name="20% - Ênfase2 11 2" xfId="1584" xr:uid="{693F04D1-A87B-4C14-9CC6-3AA1090429EF}"/>
    <cellStyle name="20% - Ênfase2 11 3" xfId="1585" xr:uid="{1F490E24-D1E1-4374-877A-1DAC5C71981F}"/>
    <cellStyle name="20% - Ênfase2 11 4" xfId="1586" xr:uid="{E08F860C-A70A-41BD-8CAC-97DA722D2ED1}"/>
    <cellStyle name="20% - Ênfase2 11 5" xfId="1587" xr:uid="{649B8DA6-0860-43FD-839E-4F94E2A5B002}"/>
    <cellStyle name="20% - Ênfase2 11 6" xfId="1588" xr:uid="{C3B97AA5-7E2E-4894-94A6-FFE4C824A3B3}"/>
    <cellStyle name="20% - Ênfase2 11 7" xfId="1589" xr:uid="{E8DA6567-C9FC-4289-A6FB-87940DE9A521}"/>
    <cellStyle name="20% - Ênfase2 11 8" xfId="1590" xr:uid="{1C12183F-FAAA-4B20-A0A9-928EE0EBA9B3}"/>
    <cellStyle name="20% - Ênfase2 11 9" xfId="1591" xr:uid="{9A3A9FE1-D12D-4F56-AF7A-3B77023E942C}"/>
    <cellStyle name="20% - Ênfase2 12" xfId="1592" xr:uid="{EFB32AE8-0883-438C-8B0B-B76F724297F4}"/>
    <cellStyle name="20% - Ênfase2 12 10" xfId="1593" xr:uid="{72695BB4-0D0D-42DA-BB93-7537FB8BE061}"/>
    <cellStyle name="20% - Ênfase2 12 11" xfId="1594" xr:uid="{CB6DA4F9-5483-4E81-8E4A-32FDDE235CB4}"/>
    <cellStyle name="20% - Ênfase2 12 12" xfId="1595" xr:uid="{D2BD449E-0EB0-4210-BE51-8B9BE2CDEC05}"/>
    <cellStyle name="20% - Ênfase2 12 13" xfId="1596" xr:uid="{DD607CDE-A272-4435-BBA3-93F22BBB963D}"/>
    <cellStyle name="20% - Ênfase2 12 2" xfId="1597" xr:uid="{EEE805AE-40D4-4CBF-A56D-F073F7811448}"/>
    <cellStyle name="20% - Ênfase2 12 3" xfId="1598" xr:uid="{2836112C-FCC5-4710-8A19-8CDE60678539}"/>
    <cellStyle name="20% - Ênfase2 12 4" xfId="1599" xr:uid="{FCFE221B-C6FA-40DC-964E-1705CE196935}"/>
    <cellStyle name="20% - Ênfase2 12 5" xfId="1600" xr:uid="{1BBA0E46-E3A7-4F90-A8CD-87DE087BC484}"/>
    <cellStyle name="20% - Ênfase2 12 6" xfId="1601" xr:uid="{841B3FB5-E422-46C7-AF54-DC6B14AAB6EB}"/>
    <cellStyle name="20% - Ênfase2 12 7" xfId="1602" xr:uid="{525582B7-6715-40E8-9785-862C228CAAD4}"/>
    <cellStyle name="20% - Ênfase2 12 8" xfId="1603" xr:uid="{28E86669-E80B-42CD-A785-A40E993FB113}"/>
    <cellStyle name="20% - Ênfase2 12 9" xfId="1604" xr:uid="{53C8AC91-4F9A-480D-A86C-B6BC81BFA559}"/>
    <cellStyle name="20% - Ênfase2 13" xfId="1605" xr:uid="{0212313F-A2FD-4FC2-8699-01EDD1E12A20}"/>
    <cellStyle name="20% - Ênfase2 13 10" xfId="1606" xr:uid="{64A6191F-4B47-4BD6-9BD5-91F210238AD5}"/>
    <cellStyle name="20% - Ênfase2 13 11" xfId="1607" xr:uid="{B9C453B3-11E1-4AF6-B73A-671A86CF397E}"/>
    <cellStyle name="20% - Ênfase2 13 12" xfId="1608" xr:uid="{7EA2A6B8-7821-41ED-ADAB-22F5390949F6}"/>
    <cellStyle name="20% - Ênfase2 13 13" xfId="1609" xr:uid="{69CF129D-E516-4D0A-961D-F89EAA73CF56}"/>
    <cellStyle name="20% - Ênfase2 13 2" xfId="1610" xr:uid="{4108CCAD-34D8-4422-89ED-0AE99191EEFA}"/>
    <cellStyle name="20% - Ênfase2 13 3" xfId="1611" xr:uid="{44730DE7-5F28-4A6A-9DA7-F1AFC62B90E3}"/>
    <cellStyle name="20% - Ênfase2 13 4" xfId="1612" xr:uid="{D5509219-AB9D-4C17-AF2B-371B63522E38}"/>
    <cellStyle name="20% - Ênfase2 13 5" xfId="1613" xr:uid="{FC125AE6-E0EA-4535-BE0F-5D5775115831}"/>
    <cellStyle name="20% - Ênfase2 13 6" xfId="1614" xr:uid="{3FB74F15-4936-484B-89ED-F577048ABEC5}"/>
    <cellStyle name="20% - Ênfase2 13 7" xfId="1615" xr:uid="{592F6474-1BE2-4CE1-8ADB-8D79902B7F45}"/>
    <cellStyle name="20% - Ênfase2 13 8" xfId="1616" xr:uid="{6A24BF36-275F-47DB-963E-E9495D2A56A8}"/>
    <cellStyle name="20% - Ênfase2 13 9" xfId="1617" xr:uid="{A540A623-4600-42AE-B8B6-75C664937D4A}"/>
    <cellStyle name="20% - Ênfase2 14" xfId="1618" xr:uid="{758BC9E5-AB89-4304-9AF8-BF6C4C1FF216}"/>
    <cellStyle name="20% - Ênfase2 14 10" xfId="1619" xr:uid="{DE84E30A-5375-4DDF-831E-9D212829B4F1}"/>
    <cellStyle name="20% - Ênfase2 14 11" xfId="1620" xr:uid="{08E3B0EA-B466-4508-B87B-B3696C9837E4}"/>
    <cellStyle name="20% - Ênfase2 14 12" xfId="1621" xr:uid="{45B5A6EA-D2AA-47CB-BA75-B0BCDF0621ED}"/>
    <cellStyle name="20% - Ênfase2 14 13" xfId="1622" xr:uid="{BE82A2D2-13A7-46BC-AE6F-ED25E4A87FEC}"/>
    <cellStyle name="20% - Ênfase2 14 2" xfId="1623" xr:uid="{6101CC38-7D85-4CF9-92BB-F73810F8D631}"/>
    <cellStyle name="20% - Ênfase2 14 3" xfId="1624" xr:uid="{7511C066-9517-4EDB-BF78-DBD5E7D17E69}"/>
    <cellStyle name="20% - Ênfase2 14 4" xfId="1625" xr:uid="{2BF71BFC-F9CA-48D0-8C53-E1F19DD682C9}"/>
    <cellStyle name="20% - Ênfase2 14 5" xfId="1626" xr:uid="{A6ADAEA9-281C-4223-B1E3-617C0C8CAF18}"/>
    <cellStyle name="20% - Ênfase2 14 6" xfId="1627" xr:uid="{4CA96AC2-85AE-4636-9DD9-57E4E1D7C5E0}"/>
    <cellStyle name="20% - Ênfase2 14 7" xfId="1628" xr:uid="{654C8956-69B4-4B16-9EEB-D530E84488EF}"/>
    <cellStyle name="20% - Ênfase2 14 8" xfId="1629" xr:uid="{1E535650-88C6-444C-9DE8-663264862918}"/>
    <cellStyle name="20% - Ênfase2 14 9" xfId="1630" xr:uid="{A388F9C0-5B6C-4072-8682-34D490EA8FBC}"/>
    <cellStyle name="20% - Ênfase2 15" xfId="1631" xr:uid="{0F64EA09-DD81-460D-9610-CB263B4EF2B8}"/>
    <cellStyle name="20% - Ênfase2 15 10" xfId="1632" xr:uid="{0BBF4B7C-4A9D-4718-8BDF-47C48A8164E2}"/>
    <cellStyle name="20% - Ênfase2 15 11" xfId="1633" xr:uid="{1274D991-E9DD-47F1-A1A3-2F14F5EEF1E2}"/>
    <cellStyle name="20% - Ênfase2 15 12" xfId="1634" xr:uid="{0444E976-3552-4467-87BB-87632BFD8AE0}"/>
    <cellStyle name="20% - Ênfase2 15 13" xfId="1635" xr:uid="{A0A0F332-A9AE-4CA3-8975-EDD4314AB54E}"/>
    <cellStyle name="20% - Ênfase2 15 2" xfId="1636" xr:uid="{1D11E0EE-0382-4689-9018-45E7369D4CDF}"/>
    <cellStyle name="20% - Ênfase2 15 3" xfId="1637" xr:uid="{07429DB4-2949-450B-A709-FCDE216B89E9}"/>
    <cellStyle name="20% - Ênfase2 15 4" xfId="1638" xr:uid="{AD919026-000D-49B5-938C-D4144B6621D0}"/>
    <cellStyle name="20% - Ênfase2 15 5" xfId="1639" xr:uid="{CB0C30A2-367A-4064-9432-3E1D55F66D93}"/>
    <cellStyle name="20% - Ênfase2 15 6" xfId="1640" xr:uid="{F51FBB50-B1C4-418F-B146-95C72FFC2C92}"/>
    <cellStyle name="20% - Ênfase2 15 7" xfId="1641" xr:uid="{BB39B3EB-E1B5-4C96-8E85-493E4F536FA8}"/>
    <cellStyle name="20% - Ênfase2 15 8" xfId="1642" xr:uid="{C07D6526-E5C0-4880-B40A-E08F5B99977C}"/>
    <cellStyle name="20% - Ênfase2 15 9" xfId="1643" xr:uid="{2704F43D-8A4A-4211-9B09-E7AF52519C1B}"/>
    <cellStyle name="20% - Ênfase2 16" xfId="1644" xr:uid="{56925CDB-EA72-4CD2-9628-4D3F16C41E1F}"/>
    <cellStyle name="20% - Ênfase2 16 10" xfId="1645" xr:uid="{E5B807D7-B79C-4A29-A428-03236AF01D0D}"/>
    <cellStyle name="20% - Ênfase2 16 11" xfId="1646" xr:uid="{1BCBC734-9333-4939-842A-AC9F734F835B}"/>
    <cellStyle name="20% - Ênfase2 16 12" xfId="1647" xr:uid="{4C34B373-4DB0-4285-9A4B-361462D07CF8}"/>
    <cellStyle name="20% - Ênfase2 16 13" xfId="1648" xr:uid="{AC32AF5E-A40E-4CE6-9BA1-73775A91FB91}"/>
    <cellStyle name="20% - Ênfase2 16 2" xfId="1649" xr:uid="{09D6B40E-8107-40CB-8C0E-23FE737A163D}"/>
    <cellStyle name="20% - Ênfase2 16 3" xfId="1650" xr:uid="{59B94330-DE70-4C3B-9BDF-BA1A9447B5BB}"/>
    <cellStyle name="20% - Ênfase2 16 4" xfId="1651" xr:uid="{15A9F19F-975D-428F-843C-73C7C62FAC34}"/>
    <cellStyle name="20% - Ênfase2 16 5" xfId="1652" xr:uid="{FB692D58-3DEF-4080-9057-CCC4ABEDFCEF}"/>
    <cellStyle name="20% - Ênfase2 16 6" xfId="1653" xr:uid="{46D3CA3D-9C5F-493C-81C2-1DA823EB1757}"/>
    <cellStyle name="20% - Ênfase2 16 7" xfId="1654" xr:uid="{2CBC604E-9967-4587-9C0A-736F23645FB2}"/>
    <cellStyle name="20% - Ênfase2 16 8" xfId="1655" xr:uid="{F97EDF5A-D01E-4A14-A5F4-7B305004EC06}"/>
    <cellStyle name="20% - Ênfase2 16 9" xfId="1656" xr:uid="{3CCA8815-2F92-4E06-8CE7-5C4377C5D094}"/>
    <cellStyle name="20% - Ênfase2 17" xfId="1657" xr:uid="{4048B7D3-E6CD-40AE-9C21-EEDEC7149E41}"/>
    <cellStyle name="20% - Ênfase2 17 10" xfId="1658" xr:uid="{0DDA6343-D076-446A-AA13-0A7ABFFE3074}"/>
    <cellStyle name="20% - Ênfase2 17 11" xfId="1659" xr:uid="{C0711760-40B8-42DE-BD13-F016DC710B1B}"/>
    <cellStyle name="20% - Ênfase2 17 12" xfId="1660" xr:uid="{A147F892-AF12-4744-A5F9-BBD7636679BC}"/>
    <cellStyle name="20% - Ênfase2 17 13" xfId="1661" xr:uid="{1F144941-4B21-4FEE-84EE-DE436D4EFC56}"/>
    <cellStyle name="20% - Ênfase2 17 2" xfId="1662" xr:uid="{C34F094D-9FEB-4743-B9C0-B0DFA84891B1}"/>
    <cellStyle name="20% - Ênfase2 17 3" xfId="1663" xr:uid="{F0F0EA6C-D0E0-49F9-A5E4-09B37ADD21A9}"/>
    <cellStyle name="20% - Ênfase2 17 4" xfId="1664" xr:uid="{657D4916-A080-4DBD-BDE1-DB74E2B0E8DE}"/>
    <cellStyle name="20% - Ênfase2 17 5" xfId="1665" xr:uid="{93533873-7354-48DD-B35C-5687CE0FCAD6}"/>
    <cellStyle name="20% - Ênfase2 17 6" xfId="1666" xr:uid="{BAC1A3B8-C3E2-4FF6-A88C-DBE2D9359276}"/>
    <cellStyle name="20% - Ênfase2 17 7" xfId="1667" xr:uid="{2044E271-A9A0-4066-A2FC-8565472DBCB1}"/>
    <cellStyle name="20% - Ênfase2 17 8" xfId="1668" xr:uid="{17ACC69B-842B-4302-94BE-7F912CA7023B}"/>
    <cellStyle name="20% - Ênfase2 17 9" xfId="1669" xr:uid="{0B4ADEFE-DFFD-4893-8664-D0371F529713}"/>
    <cellStyle name="20% - Ênfase2 18" xfId="1670" xr:uid="{B457F7EF-33BC-4F65-9C09-0098AF592F02}"/>
    <cellStyle name="20% - Ênfase2 18 10" xfId="1671" xr:uid="{72FC017A-3012-4913-AF86-C41B078BC3FC}"/>
    <cellStyle name="20% - Ênfase2 18 11" xfId="1672" xr:uid="{C10CFAF6-9411-47A2-8A33-76BC6FB6E61D}"/>
    <cellStyle name="20% - Ênfase2 18 12" xfId="1673" xr:uid="{8072789D-515C-49A5-87AD-C6AEFAECCDF6}"/>
    <cellStyle name="20% - Ênfase2 18 13" xfId="1674" xr:uid="{ABFE4728-A285-4F80-9810-0C3900B4517A}"/>
    <cellStyle name="20% - Ênfase2 18 2" xfId="1675" xr:uid="{AAB5ED4E-772D-4E79-9EF2-41CDF23AB9DF}"/>
    <cellStyle name="20% - Ênfase2 18 3" xfId="1676" xr:uid="{4A297B5B-A8EE-4D32-BAC1-6704C0C4B5AF}"/>
    <cellStyle name="20% - Ênfase2 18 4" xfId="1677" xr:uid="{502C33C4-B349-4BB5-AEED-DD07EA2BB53C}"/>
    <cellStyle name="20% - Ênfase2 18 5" xfId="1678" xr:uid="{D97CA5C7-E3AE-4AB4-B2A9-5E4BDC5794BD}"/>
    <cellStyle name="20% - Ênfase2 18 6" xfId="1679" xr:uid="{80429C8E-BBC2-4E16-8F97-40C69022F88C}"/>
    <cellStyle name="20% - Ênfase2 18 7" xfId="1680" xr:uid="{FA88CD2E-415D-402A-8B21-44F3CC7F0533}"/>
    <cellStyle name="20% - Ênfase2 18 8" xfId="1681" xr:uid="{DE87FBF1-2339-45B8-AF42-10D943F93242}"/>
    <cellStyle name="20% - Ênfase2 18 9" xfId="1682" xr:uid="{D315C72F-1F77-4365-8051-E15D6F5C15C4}"/>
    <cellStyle name="20% - Ênfase2 19" xfId="1683" xr:uid="{5C8AC933-4922-42EE-9730-0570DBF26004}"/>
    <cellStyle name="20% - Ênfase2 19 10" xfId="1684" xr:uid="{B2B6A009-4C4B-47F4-A93C-0D5757267BB7}"/>
    <cellStyle name="20% - Ênfase2 19 11" xfId="1685" xr:uid="{2FCCECD6-BCC9-4E08-9E8D-756090192168}"/>
    <cellStyle name="20% - Ênfase2 19 12" xfId="1686" xr:uid="{B0F87155-9FAA-421B-A62B-8EBACFC02E83}"/>
    <cellStyle name="20% - Ênfase2 19 13" xfId="1687" xr:uid="{AAE90595-3564-459B-9B3B-10712FDA6803}"/>
    <cellStyle name="20% - Ênfase2 19 2" xfId="1688" xr:uid="{8FB48033-955C-4648-863D-5AD7DFDB9FE0}"/>
    <cellStyle name="20% - Ênfase2 19 3" xfId="1689" xr:uid="{D8141843-266A-40D5-BF37-6A1565E41C5F}"/>
    <cellStyle name="20% - Ênfase2 19 4" xfId="1690" xr:uid="{85D0455A-453A-4894-B13F-B79CB0B03595}"/>
    <cellStyle name="20% - Ênfase2 19 5" xfId="1691" xr:uid="{8A4D9133-6B38-42A6-9550-AEAD6268938D}"/>
    <cellStyle name="20% - Ênfase2 19 6" xfId="1692" xr:uid="{11BCBC81-CD1F-4983-BDF7-0C561CD97A8E}"/>
    <cellStyle name="20% - Ênfase2 19 7" xfId="1693" xr:uid="{58F85AFC-1EB4-475A-BC46-444419619A82}"/>
    <cellStyle name="20% - Ênfase2 19 8" xfId="1694" xr:uid="{653C458E-B9B5-4F88-B9FE-FC657E212ECA}"/>
    <cellStyle name="20% - Ênfase2 19 9" xfId="1695" xr:uid="{5962424E-646F-4F6E-966D-CDE7EAA60EF2}"/>
    <cellStyle name="20% - Ênfase2 2" xfId="1696" xr:uid="{C0BDE3A1-1D98-4FDE-BE69-FCB9E97A5404}"/>
    <cellStyle name="20% - Ênfase2 2 10" xfId="1697" xr:uid="{649AB7CB-0976-4176-8E8D-10858B05445E}"/>
    <cellStyle name="20% - Ênfase2 2 10 2" xfId="1698" xr:uid="{09362E74-4D28-4D6C-89D4-262C76199883}"/>
    <cellStyle name="20% - Ênfase2 2 10 2 2" xfId="1699" xr:uid="{1F75A09E-848A-4381-BE5F-EB1501FB31FF}"/>
    <cellStyle name="20% - Ênfase2 2 10 2 3" xfId="1700" xr:uid="{1ABFCD35-CBBF-4296-9C12-CD98B2C50A7D}"/>
    <cellStyle name="20% - Ênfase2 2 10 2 4" xfId="1701" xr:uid="{D94F9E3D-5C37-4834-A093-D98E6CFC7816}"/>
    <cellStyle name="20% - Ênfase2 2 10 3" xfId="1702" xr:uid="{75C9E448-F589-4D17-9CB6-B2EBE1E24A91}"/>
    <cellStyle name="20% - Ênfase2 2 10 4" xfId="1703" xr:uid="{980D1627-0A93-456F-8ED0-2CA00AEAF879}"/>
    <cellStyle name="20% - Ênfase2 2 10 5" xfId="1704" xr:uid="{1330F2DE-C035-4EFD-870C-E40657751B71}"/>
    <cellStyle name="20% - Ênfase2 2 11" xfId="1705" xr:uid="{2BE597C3-A9E9-4155-A660-0159E8B125FD}"/>
    <cellStyle name="20% - Ênfase2 2 11 2" xfId="1706" xr:uid="{3BE7214D-DF0A-4B5F-9FBB-B83C1989A35A}"/>
    <cellStyle name="20% - Ênfase2 2 11 2 2" xfId="1707" xr:uid="{ACD4B125-FBB2-4067-8D28-40D4D1C7AEFF}"/>
    <cellStyle name="20% - Ênfase2 2 11 2 3" xfId="1708" xr:uid="{F8AFE46A-14B5-4CDA-B25A-213EFB8BCB5D}"/>
    <cellStyle name="20% - Ênfase2 2 11 2 4" xfId="1709" xr:uid="{FAA9C409-B430-4703-8904-BEDE5D259287}"/>
    <cellStyle name="20% - Ênfase2 2 11 3" xfId="1710" xr:uid="{E5C9DBF5-1981-4B48-ACB7-498582256941}"/>
    <cellStyle name="20% - Ênfase2 2 11 4" xfId="1711" xr:uid="{9153822F-7D7C-48E5-9AD5-2CCA84E47E46}"/>
    <cellStyle name="20% - Ênfase2 2 11 5" xfId="1712" xr:uid="{E2C2DEB7-F351-4B4F-97CB-0B8E305274CC}"/>
    <cellStyle name="20% - Ênfase2 2 12" xfId="1713" xr:uid="{5F429E59-22BF-4FA9-94C9-107274C41D93}"/>
    <cellStyle name="20% - Ênfase2 2 12 2" xfId="1714" xr:uid="{25FD8F69-DBAD-45E4-AD36-4833A0039C37}"/>
    <cellStyle name="20% - Ênfase2 2 12 2 2" xfId="1715" xr:uid="{13A7BF53-B612-4D53-A302-8DFD4A65122A}"/>
    <cellStyle name="20% - Ênfase2 2 12 2 3" xfId="1716" xr:uid="{5EA3A49C-A0EF-4E77-9D0A-7871BC859DD6}"/>
    <cellStyle name="20% - Ênfase2 2 12 2 4" xfId="1717" xr:uid="{1A77D5D0-3D55-4368-A260-3F6D1ABE6DED}"/>
    <cellStyle name="20% - Ênfase2 2 12 3" xfId="1718" xr:uid="{69D900C1-A2EC-48EA-A991-8CA8D4F5D925}"/>
    <cellStyle name="20% - Ênfase2 2 12 4" xfId="1719" xr:uid="{A444FCFA-72CA-4C70-917C-F69AEA10D80A}"/>
    <cellStyle name="20% - Ênfase2 2 12 5" xfId="1720" xr:uid="{C0D85AA2-8817-4153-A9E5-62E4C085F524}"/>
    <cellStyle name="20% - Ênfase2 2 13" xfId="1721" xr:uid="{D473CC84-975B-42AC-B0E6-000181860813}"/>
    <cellStyle name="20% - Ênfase2 2 13 2" xfId="1722" xr:uid="{AD0BFD15-A5D3-46F9-9F45-A090A55A24EB}"/>
    <cellStyle name="20% - Ênfase2 2 13 2 2" xfId="1723" xr:uid="{47C699C6-FFC2-48B8-99CB-4E2F008725EA}"/>
    <cellStyle name="20% - Ênfase2 2 13 2 3" xfId="1724" xr:uid="{7FA575D9-EC3B-471E-B97F-A5FEB1B48E00}"/>
    <cellStyle name="20% - Ênfase2 2 13 2 4" xfId="1725" xr:uid="{BE5A1B94-548B-419F-A520-6CC831895EBA}"/>
    <cellStyle name="20% - Ênfase2 2 13 3" xfId="1726" xr:uid="{2561D4CC-46FC-48DF-8674-2DCEEAB291FA}"/>
    <cellStyle name="20% - Ênfase2 2 13 4" xfId="1727" xr:uid="{40880D81-2ED7-4920-9E53-C273FC6D20BF}"/>
    <cellStyle name="20% - Ênfase2 2 13 5" xfId="1728" xr:uid="{BA9221CF-73DC-47A1-B8CC-59E1C5B3BCD1}"/>
    <cellStyle name="20% - Ênfase2 2 14" xfId="1729" xr:uid="{55FB93F7-7539-41CA-8091-017B9D3405E8}"/>
    <cellStyle name="20% - Ênfase2 2 14 2" xfId="1730" xr:uid="{015CED51-ACB9-468C-ADE9-A76564F34C64}"/>
    <cellStyle name="20% - Ênfase2 2 14 2 2" xfId="1731" xr:uid="{66C3996D-E173-4837-9DDF-AF6DEF50C5FB}"/>
    <cellStyle name="20% - Ênfase2 2 14 2 3" xfId="1732" xr:uid="{F4FFF44C-70A9-4D1B-9E8B-9A7C905EA483}"/>
    <cellStyle name="20% - Ênfase2 2 14 2 4" xfId="1733" xr:uid="{E1DD267A-0489-4586-AEB7-21E2F5CEC82E}"/>
    <cellStyle name="20% - Ênfase2 2 14 3" xfId="1734" xr:uid="{661DF732-AC14-4A11-8E60-279ECF591B94}"/>
    <cellStyle name="20% - Ênfase2 2 14 4" xfId="1735" xr:uid="{CC22AA3F-140E-4B1C-98BC-8647251C5831}"/>
    <cellStyle name="20% - Ênfase2 2 14 5" xfId="1736" xr:uid="{92D26EAA-F9C8-48F1-8454-891F52A59CA8}"/>
    <cellStyle name="20% - Ênfase2 2 15" xfId="1737" xr:uid="{8E733846-C244-4E18-9063-A71EB1828612}"/>
    <cellStyle name="20% - Ênfase2 2 15 2" xfId="1738" xr:uid="{145C7ADF-64B2-408B-A229-46181908A22C}"/>
    <cellStyle name="20% - Ênfase2 2 15 2 2" xfId="1739" xr:uid="{73EC2AC8-B26C-44CE-B694-D9FB81EF1EAE}"/>
    <cellStyle name="20% - Ênfase2 2 15 2 3" xfId="1740" xr:uid="{2735985D-C8E6-404F-B051-5CD63C52C19D}"/>
    <cellStyle name="20% - Ênfase2 2 15 2 4" xfId="1741" xr:uid="{1E3D0824-53F9-47FD-90F0-213AA1CED41D}"/>
    <cellStyle name="20% - Ênfase2 2 15 3" xfId="1742" xr:uid="{14F4F9C0-6595-48FD-A76D-D10C62C452B4}"/>
    <cellStyle name="20% - Ênfase2 2 15 4" xfId="1743" xr:uid="{F5B196C3-73EC-4F43-99E7-86B4573DC1BA}"/>
    <cellStyle name="20% - Ênfase2 2 15 5" xfId="1744" xr:uid="{D246978A-82B7-46D5-8ABF-EA3F220998F5}"/>
    <cellStyle name="20% - Ênfase2 2 16" xfId="1745" xr:uid="{85CE7EE6-D2BC-41D6-92D1-097889CBD0FA}"/>
    <cellStyle name="20% - Ênfase2 2 16 2" xfId="1746" xr:uid="{482F1B26-E210-4128-88A5-00B4693AC5BE}"/>
    <cellStyle name="20% - Ênfase2 2 16 2 2" xfId="1747" xr:uid="{EC9480AC-F060-4167-A481-D15B70F06A33}"/>
    <cellStyle name="20% - Ênfase2 2 16 2 3" xfId="1748" xr:uid="{E206B6CA-4B12-452A-A92B-21D2B8E7DD73}"/>
    <cellStyle name="20% - Ênfase2 2 16 2 4" xfId="1749" xr:uid="{9C14A467-9371-469B-91DF-67C70EED64FC}"/>
    <cellStyle name="20% - Ênfase2 2 16 3" xfId="1750" xr:uid="{CD1816E4-0DDF-4C37-923C-FF9E7912A1EE}"/>
    <cellStyle name="20% - Ênfase2 2 16 4" xfId="1751" xr:uid="{FD7FA9DB-E676-466C-AC8F-6A3FD2217187}"/>
    <cellStyle name="20% - Ênfase2 2 16 5" xfId="1752" xr:uid="{2E712346-A308-4314-B057-D820D573FC33}"/>
    <cellStyle name="20% - Ênfase2 2 17" xfId="1753" xr:uid="{46B28B40-D7B2-436C-95B9-0712322FC9FC}"/>
    <cellStyle name="20% - Ênfase2 2 17 2" xfId="1754" xr:uid="{8B7EB439-BDBF-4F00-BA8E-4C14B36AB73D}"/>
    <cellStyle name="20% - Ênfase2 2 17 2 2" xfId="1755" xr:uid="{2F4F3627-A989-4DAB-8D9C-AF37FA114E2B}"/>
    <cellStyle name="20% - Ênfase2 2 17 2 3" xfId="1756" xr:uid="{E7AE4732-F028-46BE-BDA9-669002D112AE}"/>
    <cellStyle name="20% - Ênfase2 2 17 2 4" xfId="1757" xr:uid="{8250F666-2179-4CE7-BFBF-0153A08A182A}"/>
    <cellStyle name="20% - Ênfase2 2 17 3" xfId="1758" xr:uid="{24297A12-37FC-42B8-A41E-EB87DD980E6B}"/>
    <cellStyle name="20% - Ênfase2 2 17 4" xfId="1759" xr:uid="{87E3D25B-7182-4FF1-8817-B8989FA95F57}"/>
    <cellStyle name="20% - Ênfase2 2 17 5" xfId="1760" xr:uid="{AC74E3A6-8F77-472C-9D12-BB2519041598}"/>
    <cellStyle name="20% - Ênfase2 2 18" xfId="1761" xr:uid="{21C42EF0-36AB-42BA-9B3C-0EFF8A8F0FA5}"/>
    <cellStyle name="20% - Ênfase2 2 18 2" xfId="1762" xr:uid="{DFF0EBBB-D9A9-4F73-B0A2-633A33833987}"/>
    <cellStyle name="20% - Ênfase2 2 18 2 2" xfId="1763" xr:uid="{07EAD4D5-97EA-49E4-BC39-CBE0DE7FDD60}"/>
    <cellStyle name="20% - Ênfase2 2 18 2 3" xfId="1764" xr:uid="{4426B52F-3CFE-4A3D-A0AE-324761F090D8}"/>
    <cellStyle name="20% - Ênfase2 2 18 2 4" xfId="1765" xr:uid="{4B7669D0-95CE-4B0D-8C29-FB0F12212C58}"/>
    <cellStyle name="20% - Ênfase2 2 18 3" xfId="1766" xr:uid="{274B0B30-BADF-4676-A1AE-6D636EFD24F3}"/>
    <cellStyle name="20% - Ênfase2 2 18 4" xfId="1767" xr:uid="{A6A8400B-5812-4A90-97B2-4CBB6E9DDB56}"/>
    <cellStyle name="20% - Ênfase2 2 18 5" xfId="1768" xr:uid="{E556940F-A323-4A7A-B99B-4E369DFE25A1}"/>
    <cellStyle name="20% - Ênfase2 2 19" xfId="1769" xr:uid="{2F6CB0EF-B8A7-4DA5-B29B-A37A9E04FCAD}"/>
    <cellStyle name="20% - Ênfase2 2 19 2" xfId="1770" xr:uid="{89FCAE3D-DC53-410E-A975-0FCC3F807E57}"/>
    <cellStyle name="20% - Ênfase2 2 19 2 2" xfId="1771" xr:uid="{F381700C-C93E-45D6-8CF8-3BA515EE5766}"/>
    <cellStyle name="20% - Ênfase2 2 19 2 3" xfId="1772" xr:uid="{DBC6F273-7BFA-4203-9588-78D2988C5E81}"/>
    <cellStyle name="20% - Ênfase2 2 19 2 4" xfId="1773" xr:uid="{D3A0426F-2A8A-4843-9A9F-51A12F390A4D}"/>
    <cellStyle name="20% - Ênfase2 2 19 3" xfId="1774" xr:uid="{4E4F477D-ED01-4695-9E68-B06BF59CE1F3}"/>
    <cellStyle name="20% - Ênfase2 2 19 4" xfId="1775" xr:uid="{E1B0AF72-1D73-4420-8131-34F7CFDD42FE}"/>
    <cellStyle name="20% - Ênfase2 2 19 5" xfId="1776" xr:uid="{80AE4168-0972-4806-8A43-33490AEF7144}"/>
    <cellStyle name="20% - Ênfase2 2 2" xfId="1777" xr:uid="{CD554650-6BE7-458A-A86B-30D70BE067CD}"/>
    <cellStyle name="20% - Ênfase2 2 2 2" xfId="1778" xr:uid="{E1EAB307-BF89-4EC8-8FE6-FAF31F8AC2E5}"/>
    <cellStyle name="20% - Ênfase2 2 2 2 2" xfId="1779" xr:uid="{E3C01822-7A36-41AF-B5C7-A7A687A6A05E}"/>
    <cellStyle name="20% - Ênfase2 2 2 2 3" xfId="1780" xr:uid="{63363BAB-6B25-4537-8084-54D65510BBB2}"/>
    <cellStyle name="20% - Ênfase2 2 2 2 4" xfId="1781" xr:uid="{EE60BF78-EDB8-4023-B098-4D7E9CAA6DCC}"/>
    <cellStyle name="20% - Ênfase2 2 2 3" xfId="1782" xr:uid="{25F71DFF-433A-4DE4-984C-20F8D2FF0504}"/>
    <cellStyle name="20% - Ênfase2 2 2 4" xfId="1783" xr:uid="{D0109973-43B0-4EF4-99CD-DD84FBA0ED45}"/>
    <cellStyle name="20% - Ênfase2 2 2 5" xfId="1784" xr:uid="{0364A9DE-4029-48F6-9DB9-53B3805425D1}"/>
    <cellStyle name="20% - Ênfase2 2 20" xfId="1785" xr:uid="{4DCBD8B7-84F5-4A82-B737-485C0E046C4F}"/>
    <cellStyle name="20% - Ênfase2 2 20 2" xfId="1786" xr:uid="{A5B0BBBA-93D2-408E-93CC-FBCFEA1B2C4C}"/>
    <cellStyle name="20% - Ênfase2 2 20 2 2" xfId="1787" xr:uid="{B178C8FE-90B8-4240-AF5B-5A1B8EB91503}"/>
    <cellStyle name="20% - Ênfase2 2 20 2 3" xfId="1788" xr:uid="{172DCD05-3370-4917-AE3A-1A8BACB3D047}"/>
    <cellStyle name="20% - Ênfase2 2 20 2 4" xfId="1789" xr:uid="{7DBB577D-38A1-4D09-AEC5-CFB5B69C90DE}"/>
    <cellStyle name="20% - Ênfase2 2 20 3" xfId="1790" xr:uid="{222EAC6A-7C24-4D88-B387-08428D080E61}"/>
    <cellStyle name="20% - Ênfase2 2 20 4" xfId="1791" xr:uid="{C265CD96-B2F7-49AF-86ED-F695DB954B3A}"/>
    <cellStyle name="20% - Ênfase2 2 20 5" xfId="1792" xr:uid="{F0A83E52-903B-4209-BC2C-2F4A0B0BF31B}"/>
    <cellStyle name="20% - Ênfase2 2 21" xfId="1793" xr:uid="{A88CAB7D-C632-4532-ADA6-CDE5585A30B2}"/>
    <cellStyle name="20% - Ênfase2 2 21 2" xfId="1794" xr:uid="{6BCCD8EA-4C68-4735-B9C0-1A5F921A6877}"/>
    <cellStyle name="20% - Ênfase2 2 21 2 2" xfId="1795" xr:uid="{5715920F-79D4-482A-AFAC-17AD93853089}"/>
    <cellStyle name="20% - Ênfase2 2 21 2 3" xfId="1796" xr:uid="{0F505CA3-5C10-438C-8D25-2278AC89D9CB}"/>
    <cellStyle name="20% - Ênfase2 2 21 2 4" xfId="1797" xr:uid="{142B264A-D222-4B62-B304-56D48D5AC7A7}"/>
    <cellStyle name="20% - Ênfase2 2 21 3" xfId="1798" xr:uid="{4B5BE4CA-772A-4EB5-8EE0-034EB437A0D6}"/>
    <cellStyle name="20% - Ênfase2 2 21 4" xfId="1799" xr:uid="{597DB2F2-F0DD-4A91-B8EE-BE8B1AD7D210}"/>
    <cellStyle name="20% - Ênfase2 2 21 5" xfId="1800" xr:uid="{D3A6F210-D899-4183-B315-D7AC7A45D9B4}"/>
    <cellStyle name="20% - Ênfase2 2 22" xfId="1801" xr:uid="{F25104A3-1B8A-4DB0-A13E-8C228BB46167}"/>
    <cellStyle name="20% - Ênfase2 2 22 2" xfId="1802" xr:uid="{AC3702D9-911F-4283-B552-999D82E6AC3C}"/>
    <cellStyle name="20% - Ênfase2 2 22 2 2" xfId="1803" xr:uid="{CA27BA15-A6C2-40CF-821F-2BAA0D0DF1BE}"/>
    <cellStyle name="20% - Ênfase2 2 22 2 3" xfId="1804" xr:uid="{B19982FB-8413-4CCD-89F6-07C475CDAF85}"/>
    <cellStyle name="20% - Ênfase2 2 22 2 4" xfId="1805" xr:uid="{B86FDA5C-6999-448E-ADDE-1C4B83BAA975}"/>
    <cellStyle name="20% - Ênfase2 2 22 3" xfId="1806" xr:uid="{BD9CAFAC-DA35-477C-8F7D-EBB3D5517C0B}"/>
    <cellStyle name="20% - Ênfase2 2 22 4" xfId="1807" xr:uid="{823A39C2-4A65-4940-82EB-50192E5B818E}"/>
    <cellStyle name="20% - Ênfase2 2 22 5" xfId="1808" xr:uid="{B97E4AF5-54C1-4F00-A965-99455FF83BF7}"/>
    <cellStyle name="20% - Ênfase2 2 23" xfId="1809" xr:uid="{DE492693-A869-4118-82ED-E73B7141739C}"/>
    <cellStyle name="20% - Ênfase2 2 23 2" xfId="1810" xr:uid="{BF69F2AD-3C6B-4505-A6FC-86B4043B0650}"/>
    <cellStyle name="20% - Ênfase2 2 23 2 2" xfId="1811" xr:uid="{46735C32-B842-48D9-8023-AB57EBD12135}"/>
    <cellStyle name="20% - Ênfase2 2 23 2 3" xfId="1812" xr:uid="{BDBD1346-140C-467D-BC9A-E2F89F4346F3}"/>
    <cellStyle name="20% - Ênfase2 2 23 2 4" xfId="1813" xr:uid="{C1A7F1D5-871E-458B-9624-9D7D0FA386AD}"/>
    <cellStyle name="20% - Ênfase2 2 23 3" xfId="1814" xr:uid="{B97149C2-A38F-48AE-9D1A-8E77DB31E28F}"/>
    <cellStyle name="20% - Ênfase2 2 23 4" xfId="1815" xr:uid="{6C575110-2C59-4D10-B4AA-AAA1626E42C2}"/>
    <cellStyle name="20% - Ênfase2 2 23 5" xfId="1816" xr:uid="{58046516-79CF-4C16-A70D-B7FD1C475E8C}"/>
    <cellStyle name="20% - Ênfase2 2 24" xfId="1817" xr:uid="{C0EDD16E-DE67-4B2B-B5D0-9B12771E7C55}"/>
    <cellStyle name="20% - Ênfase2 2 24 2" xfId="1818" xr:uid="{DAE3E488-E9E6-4BB3-ADF0-246B0CF27399}"/>
    <cellStyle name="20% - Ênfase2 2 24 2 2" xfId="1819" xr:uid="{1D756864-82B6-408B-AB62-48EE08D5838D}"/>
    <cellStyle name="20% - Ênfase2 2 24 2 3" xfId="1820" xr:uid="{15CF23C3-FA2E-422F-A4D7-4B936132D50D}"/>
    <cellStyle name="20% - Ênfase2 2 24 2 4" xfId="1821" xr:uid="{3BA056FD-C661-4F0E-89D4-F46D431C621C}"/>
    <cellStyle name="20% - Ênfase2 2 24 3" xfId="1822" xr:uid="{37A4B323-D49A-4FBB-9DD0-D982A826EBA4}"/>
    <cellStyle name="20% - Ênfase2 2 24 4" xfId="1823" xr:uid="{5904226C-7329-47B7-B178-A5382E697244}"/>
    <cellStyle name="20% - Ênfase2 2 24 5" xfId="1824" xr:uid="{3CBAC7A0-EC65-4236-A473-1A33A6E9EB7D}"/>
    <cellStyle name="20% - Ênfase2 2 25" xfId="1825" xr:uid="{53FAF523-6CF3-48A1-B8DA-14581E01CC1D}"/>
    <cellStyle name="20% - Ênfase2 2 25 2" xfId="1826" xr:uid="{16AFC3B0-9C3A-4020-849E-92E96D4B5D50}"/>
    <cellStyle name="20% - Ênfase2 2 25 2 2" xfId="1827" xr:uid="{0D54AB54-CDF4-42A6-9C07-A735E3AE75A1}"/>
    <cellStyle name="20% - Ênfase2 2 25 2 3" xfId="1828" xr:uid="{BE78027D-563F-4C62-BC3C-7D4032A10A8C}"/>
    <cellStyle name="20% - Ênfase2 2 25 2 4" xfId="1829" xr:uid="{B45F9BDA-317F-4520-BF62-E410E74D46C2}"/>
    <cellStyle name="20% - Ênfase2 2 25 3" xfId="1830" xr:uid="{37D70F5E-5465-4475-B577-1F41AB694765}"/>
    <cellStyle name="20% - Ênfase2 2 25 4" xfId="1831" xr:uid="{2B17402C-CB0D-4618-B685-B5A473EFFBC7}"/>
    <cellStyle name="20% - Ênfase2 2 25 5" xfId="1832" xr:uid="{556EC83C-A67D-4E7B-9615-39042CA90809}"/>
    <cellStyle name="20% - Ênfase2 2 26" xfId="1833" xr:uid="{4DAC3D90-66D0-487E-BF11-52CA50883DA5}"/>
    <cellStyle name="20% - Ênfase2 2 26 2" xfId="1834" xr:uid="{A1779BE2-2E3E-4B92-9657-0015E2A24179}"/>
    <cellStyle name="20% - Ênfase2 2 26 2 2" xfId="1835" xr:uid="{08127491-3EB5-45F7-B652-908B92F43CC8}"/>
    <cellStyle name="20% - Ênfase2 2 26 2 3" xfId="1836" xr:uid="{D3058278-6265-485E-AB20-9801C5FC1425}"/>
    <cellStyle name="20% - Ênfase2 2 26 2 4" xfId="1837" xr:uid="{BD0C8D15-CF2A-470A-9104-2013F1228198}"/>
    <cellStyle name="20% - Ênfase2 2 26 3" xfId="1838" xr:uid="{EA68E5EE-8D6E-4FC9-80EE-A2F030D252B5}"/>
    <cellStyle name="20% - Ênfase2 2 26 4" xfId="1839" xr:uid="{B2A28D81-CEF1-4FB2-BDB9-92496B16C87E}"/>
    <cellStyle name="20% - Ênfase2 2 26 5" xfId="1840" xr:uid="{2E1B6957-97B2-4C79-A7C7-AC893BE3D718}"/>
    <cellStyle name="20% - Ênfase2 2 27" xfId="1841" xr:uid="{EAD06DD2-E23A-46E8-9AEC-2FBB40FD0057}"/>
    <cellStyle name="20% - Ênfase2 2 27 2" xfId="1842" xr:uid="{CD6E1649-8BBA-450D-A5AC-F40A2B7544F0}"/>
    <cellStyle name="20% - Ênfase2 2 27 2 2" xfId="1843" xr:uid="{425674E6-D5D9-40F4-BE7A-124A535D41BA}"/>
    <cellStyle name="20% - Ênfase2 2 27 2 3" xfId="1844" xr:uid="{C5D98CCC-1A2B-4FF5-96CF-317D79D97AD8}"/>
    <cellStyle name="20% - Ênfase2 2 27 2 4" xfId="1845" xr:uid="{C87A6421-E45A-4FAF-83B9-C10E5F49CE6F}"/>
    <cellStyle name="20% - Ênfase2 2 27 3" xfId="1846" xr:uid="{55F81A6D-E140-4C24-84BC-8DB24FD718B7}"/>
    <cellStyle name="20% - Ênfase2 2 27 4" xfId="1847" xr:uid="{FF0126BE-D128-409A-8597-0054E3EE57FD}"/>
    <cellStyle name="20% - Ênfase2 2 27 5" xfId="1848" xr:uid="{977AD0C9-8E34-4AFF-921E-7BCBD46EE6FB}"/>
    <cellStyle name="20% - Ênfase2 2 28" xfId="1849" xr:uid="{8D968E6B-78D1-4BF0-97C0-1F6056ADDD74}"/>
    <cellStyle name="20% - Ênfase2 2 28 2" xfId="1850" xr:uid="{A33D35A3-04BA-4586-933C-BB8DA963D6B0}"/>
    <cellStyle name="20% - Ênfase2 2 28 2 2" xfId="1851" xr:uid="{2CE32413-208A-4594-91B8-D87DE324814B}"/>
    <cellStyle name="20% - Ênfase2 2 28 2 3" xfId="1852" xr:uid="{A50F4FA9-40F2-4AB1-B684-41EF0A789F79}"/>
    <cellStyle name="20% - Ênfase2 2 28 2 4" xfId="1853" xr:uid="{13CB5E95-6B9D-471C-BADD-D65861417918}"/>
    <cellStyle name="20% - Ênfase2 2 28 3" xfId="1854" xr:uid="{27F20B12-0B06-4E0E-A074-61E4A6BE7A42}"/>
    <cellStyle name="20% - Ênfase2 2 28 4" xfId="1855" xr:uid="{CFA6EC3E-CB04-4B6B-A209-DC7A3CD08E20}"/>
    <cellStyle name="20% - Ênfase2 2 28 5" xfId="1856" xr:uid="{20D0E10D-8C1B-414D-8F00-73F8D2B98411}"/>
    <cellStyle name="20% - Ênfase2 2 29" xfId="1857" xr:uid="{3D3A2051-0EC5-4F05-BF3D-B4A2057D08C4}"/>
    <cellStyle name="20% - Ênfase2 2 29 2" xfId="1858" xr:uid="{9C37630C-90C1-47FA-8AAD-3150CAB85FAE}"/>
    <cellStyle name="20% - Ênfase2 2 29 2 2" xfId="1859" xr:uid="{41037F6A-78A9-4AFD-B0A3-49F207F4C113}"/>
    <cellStyle name="20% - Ênfase2 2 29 2 3" xfId="1860" xr:uid="{8AC2FAD1-5101-4284-B388-24332E7BD89C}"/>
    <cellStyle name="20% - Ênfase2 2 29 2 4" xfId="1861" xr:uid="{933FD0D5-932D-4853-8599-9985BBDF73C0}"/>
    <cellStyle name="20% - Ênfase2 2 29 3" xfId="1862" xr:uid="{2BB6EF53-F25F-49DF-B866-04CA80AB5568}"/>
    <cellStyle name="20% - Ênfase2 2 29 4" xfId="1863" xr:uid="{57B41861-FDB2-4FBA-9A66-A372A41C4649}"/>
    <cellStyle name="20% - Ênfase2 2 29 5" xfId="1864" xr:uid="{9109A071-11EB-4E2B-9159-06DA51CFC8A7}"/>
    <cellStyle name="20% - Ênfase2 2 3" xfId="1865" xr:uid="{1CEBE4A4-DF35-4E10-8EB8-317EC7616EF9}"/>
    <cellStyle name="20% - Ênfase2 2 3 2" xfId="1866" xr:uid="{A015EB2A-687B-41EB-B8DD-B4602BC0510A}"/>
    <cellStyle name="20% - Ênfase2 2 3 2 2" xfId="1867" xr:uid="{7D26AF19-622A-4312-A44E-0BB42DD787DE}"/>
    <cellStyle name="20% - Ênfase2 2 3 2 3" xfId="1868" xr:uid="{BAAEE7B8-F4AA-46A4-8DF7-6CA25E503D03}"/>
    <cellStyle name="20% - Ênfase2 2 3 2 4" xfId="1869" xr:uid="{C500583B-373F-4DA4-9106-2C119DCD6360}"/>
    <cellStyle name="20% - Ênfase2 2 3 3" xfId="1870" xr:uid="{17E00CC8-D174-404E-8EEB-F5051DA4690A}"/>
    <cellStyle name="20% - Ênfase2 2 3 4" xfId="1871" xr:uid="{D39B7C97-93EF-4971-9597-763195C4A566}"/>
    <cellStyle name="20% - Ênfase2 2 3 5" xfId="1872" xr:uid="{78F0316F-88A5-4914-9928-E786EEBF8F69}"/>
    <cellStyle name="20% - Ênfase2 2 30" xfId="1873" xr:uid="{7F995CC8-799F-4E62-8E7C-BE73932E18A6}"/>
    <cellStyle name="20% - Ênfase2 2 30 2" xfId="1874" xr:uid="{AC3C4319-B655-4F38-9B73-82CEFF76B05D}"/>
    <cellStyle name="20% - Ênfase2 2 30 2 2" xfId="1875" xr:uid="{6457F3B5-DE15-4366-949F-418BAA6EA712}"/>
    <cellStyle name="20% - Ênfase2 2 30 2 3" xfId="1876" xr:uid="{F5E2FE8B-F765-46F7-B49D-56CD2567FB08}"/>
    <cellStyle name="20% - Ênfase2 2 30 2 4" xfId="1877" xr:uid="{F2675E94-C3C8-4101-A2D7-2925E4718E6B}"/>
    <cellStyle name="20% - Ênfase2 2 30 3" xfId="1878" xr:uid="{830CFE79-C720-4EDD-9EAA-A374087A6864}"/>
    <cellStyle name="20% - Ênfase2 2 30 4" xfId="1879" xr:uid="{EA6675C5-41EB-42B7-9FAC-E86F91C9F451}"/>
    <cellStyle name="20% - Ênfase2 2 30 5" xfId="1880" xr:uid="{A7CBA572-DC1C-4965-ACD5-FE6628755101}"/>
    <cellStyle name="20% - Ênfase2 2 31" xfId="1881" xr:uid="{61AB6298-2790-4FE5-82D0-3CEA66886F90}"/>
    <cellStyle name="20% - Ênfase2 2 31 2" xfId="1882" xr:uid="{A99512EB-8CE7-4D17-893B-DA5F63437E0D}"/>
    <cellStyle name="20% - Ênfase2 2 31 2 2" xfId="1883" xr:uid="{129443DF-E873-4089-A2AB-C814E4DAAB80}"/>
    <cellStyle name="20% - Ênfase2 2 31 2 3" xfId="1884" xr:uid="{3637A56A-06F7-4C89-9B13-498FB1C1022A}"/>
    <cellStyle name="20% - Ênfase2 2 31 2 4" xfId="1885" xr:uid="{AF510136-C4D9-4C40-88CF-E6F9525937C0}"/>
    <cellStyle name="20% - Ênfase2 2 31 3" xfId="1886" xr:uid="{1BED7D3A-73B1-4DE6-87E0-07D06C14DD48}"/>
    <cellStyle name="20% - Ênfase2 2 31 4" xfId="1887" xr:uid="{B6B41198-1960-4A94-85C1-78B416DA6B73}"/>
    <cellStyle name="20% - Ênfase2 2 31 5" xfId="1888" xr:uid="{645C8AF5-FF67-4508-AD10-F9BCB2F6AB8B}"/>
    <cellStyle name="20% - Ênfase2 2 32" xfId="1889" xr:uid="{2FB44D6F-D30B-476D-ADD3-8B63ABDA2B21}"/>
    <cellStyle name="20% - Ênfase2 2 32 2" xfId="1890" xr:uid="{1F03E9C2-3461-4F23-9D18-DBEE953D5CA1}"/>
    <cellStyle name="20% - Ênfase2 2 32 2 2" xfId="1891" xr:uid="{17F18065-5F22-4E36-8CC3-20503452F405}"/>
    <cellStyle name="20% - Ênfase2 2 32 2 3" xfId="1892" xr:uid="{CDEBAB55-764D-4979-9F62-36C8B31344CE}"/>
    <cellStyle name="20% - Ênfase2 2 32 2 4" xfId="1893" xr:uid="{E44A184F-DC60-4FC1-8CFC-7A97726DC2B4}"/>
    <cellStyle name="20% - Ênfase2 2 32 3" xfId="1894" xr:uid="{690F1265-6A4A-4D1C-9FA7-14566E6A7BDE}"/>
    <cellStyle name="20% - Ênfase2 2 32 4" xfId="1895" xr:uid="{E4E879B9-EB0B-44E0-BD5F-1DF528A10466}"/>
    <cellStyle name="20% - Ênfase2 2 32 5" xfId="1896" xr:uid="{9930F7E1-68FC-4772-8DA8-E7630614D344}"/>
    <cellStyle name="20% - Ênfase2 2 33" xfId="1897" xr:uid="{AE15313C-DB50-4E30-8E3A-596E91A033DF}"/>
    <cellStyle name="20% - Ênfase2 2 33 2" xfId="1898" xr:uid="{EDBE2E65-308B-4A72-9453-4EFF03A06D0E}"/>
    <cellStyle name="20% - Ênfase2 2 33 2 2" xfId="1899" xr:uid="{9EA4691C-5674-417A-9C25-2F463ED75EF7}"/>
    <cellStyle name="20% - Ênfase2 2 33 2 3" xfId="1900" xr:uid="{D2537FF0-2A74-4A13-B3DD-4C0C7EADF0D1}"/>
    <cellStyle name="20% - Ênfase2 2 33 2 4" xfId="1901" xr:uid="{7FB37B39-E257-4D6E-AD47-9DFFFD42DDB9}"/>
    <cellStyle name="20% - Ênfase2 2 33 3" xfId="1902" xr:uid="{D8049426-3F0D-4ADE-A231-22E8EFB0216C}"/>
    <cellStyle name="20% - Ênfase2 2 33 4" xfId="1903" xr:uid="{5F226168-4BC9-441F-B34D-9DE32F710D94}"/>
    <cellStyle name="20% - Ênfase2 2 33 5" xfId="1904" xr:uid="{E2D9E74E-7A8E-47D1-9742-3C9F43B19B8B}"/>
    <cellStyle name="20% - Ênfase2 2 34" xfId="1905" xr:uid="{94ABD4AE-53E5-454E-B1B9-D2604EA994E4}"/>
    <cellStyle name="20% - Ênfase2 2 34 2" xfId="1906" xr:uid="{B54A8034-4FBC-438A-B23F-9E3AD19EDC2A}"/>
    <cellStyle name="20% - Ênfase2 2 35" xfId="1907" xr:uid="{5A32AE87-D30E-47FA-BFDE-332375983048}"/>
    <cellStyle name="20% - Ênfase2 2 36" xfId="1908" xr:uid="{1AAACAA3-7195-49EA-BB37-D836EEBC5D52}"/>
    <cellStyle name="20% - Ênfase2 2 37" xfId="1909" xr:uid="{E551D5CD-196E-4275-8CE5-F2EEB6D19CA2}"/>
    <cellStyle name="20% - Ênfase2 2 38" xfId="1910" xr:uid="{E0A1C981-CC2E-4D2D-AAFE-0797E15554AE}"/>
    <cellStyle name="20% - Ênfase2 2 39" xfId="1911" xr:uid="{1B0F87B2-95C8-4417-A6A6-E2D7FB2276D8}"/>
    <cellStyle name="20% - Ênfase2 2 4" xfId="1912" xr:uid="{E99A2148-B574-4DED-A829-8991BE581A2F}"/>
    <cellStyle name="20% - Ênfase2 2 4 2" xfId="1913" xr:uid="{3B45934A-96BF-4B87-A58A-83F7CD3CB320}"/>
    <cellStyle name="20% - Ênfase2 2 4 2 2" xfId="1914" xr:uid="{12A49485-1A47-4812-B569-866965744BE6}"/>
    <cellStyle name="20% - Ênfase2 2 4 2 3" xfId="1915" xr:uid="{F8B0EF21-30E9-4E34-B8B6-D3C261B992BB}"/>
    <cellStyle name="20% - Ênfase2 2 4 2 4" xfId="1916" xr:uid="{D7A217BD-A8CC-42E2-B9F7-2898D492B22B}"/>
    <cellStyle name="20% - Ênfase2 2 4 3" xfId="1917" xr:uid="{4A3685C3-33BD-4AA6-B4E6-5775E9F5EBAE}"/>
    <cellStyle name="20% - Ênfase2 2 4 4" xfId="1918" xr:uid="{372F634D-2963-4D9C-A8C9-C3EDA2E38711}"/>
    <cellStyle name="20% - Ênfase2 2 4 5" xfId="1919" xr:uid="{65AB0805-D2B5-4F7B-AD38-1131E323E433}"/>
    <cellStyle name="20% - Ênfase2 2 40" xfId="1920" xr:uid="{CC52847F-B55D-4D30-9303-7F7CB9C7BD5D}"/>
    <cellStyle name="20% - Ênfase2 2 41" xfId="1921" xr:uid="{6426134D-D30C-4EB7-BF5D-A4887A6AA349}"/>
    <cellStyle name="20% - Ênfase2 2 42" xfId="1922" xr:uid="{FF99B67A-7AA3-43BD-A0BF-0E2E985D4BBA}"/>
    <cellStyle name="20% - Ênfase2 2 43" xfId="1923" xr:uid="{7A50CFFE-13DF-4449-B0DF-0A503BD83BD7}"/>
    <cellStyle name="20% - Ênfase2 2 44" xfId="1924" xr:uid="{A5AB19D2-7225-48E3-AD9D-2780073C8023}"/>
    <cellStyle name="20% - Ênfase2 2 45" xfId="1925" xr:uid="{25F3CE2E-9FB4-4193-AD00-CC34EA1F76A1}"/>
    <cellStyle name="20% - Ênfase2 2 5" xfId="1926" xr:uid="{46D7ACD1-AE3F-483D-9C55-CA9CCC1438C7}"/>
    <cellStyle name="20% - Ênfase2 2 5 2" xfId="1927" xr:uid="{3721F361-5EDB-4D86-8931-14D8DE3D31CF}"/>
    <cellStyle name="20% - Ênfase2 2 5 2 2" xfId="1928" xr:uid="{577E39F1-E95E-47E3-9AA3-668980D0649E}"/>
    <cellStyle name="20% - Ênfase2 2 5 2 3" xfId="1929" xr:uid="{C33C01C6-3E2D-46F9-BFA8-83E863976440}"/>
    <cellStyle name="20% - Ênfase2 2 5 2 4" xfId="1930" xr:uid="{5F956E98-A5EC-463E-95B1-276292207A4A}"/>
    <cellStyle name="20% - Ênfase2 2 5 3" xfId="1931" xr:uid="{8D542D3C-69FF-410B-ADCE-F04A9A6F7619}"/>
    <cellStyle name="20% - Ênfase2 2 5 4" xfId="1932" xr:uid="{C6F6F6ED-08A3-480A-B729-9A59F8C54A6A}"/>
    <cellStyle name="20% - Ênfase2 2 5 5" xfId="1933" xr:uid="{9A5B949A-2A68-42BF-A7B9-2FF24D4FA3D9}"/>
    <cellStyle name="20% - Ênfase2 2 6" xfId="1934" xr:uid="{1B6D71B5-B1DC-4141-BA91-0E6515C86358}"/>
    <cellStyle name="20% - Ênfase2 2 6 2" xfId="1935" xr:uid="{D83DB1F9-5185-42BE-8FEE-594543DFABB8}"/>
    <cellStyle name="20% - Ênfase2 2 6 2 2" xfId="1936" xr:uid="{A126F544-558D-4535-9403-C18C9B66FC36}"/>
    <cellStyle name="20% - Ênfase2 2 6 2 3" xfId="1937" xr:uid="{04AA13EA-1052-4578-B820-F9E92EAADC00}"/>
    <cellStyle name="20% - Ênfase2 2 6 2 4" xfId="1938" xr:uid="{25C0F1A6-89D6-4C0D-B000-6868CCFB5CBC}"/>
    <cellStyle name="20% - Ênfase2 2 6 3" xfId="1939" xr:uid="{68076CDC-F6CF-4887-B28C-33C0A45FC5CB}"/>
    <cellStyle name="20% - Ênfase2 2 6 4" xfId="1940" xr:uid="{A5A98A70-B1DF-4538-A6CE-2BA6F070B93A}"/>
    <cellStyle name="20% - Ênfase2 2 6 5" xfId="1941" xr:uid="{8CA4BB01-5C28-48DD-8FE5-DA8CC282E18C}"/>
    <cellStyle name="20% - Ênfase2 2 7" xfId="1942" xr:uid="{2BCDD0BD-D727-4FBD-B566-D1FD65DBEF76}"/>
    <cellStyle name="20% - Ênfase2 2 7 2" xfId="1943" xr:uid="{B53C6FA9-5C4E-4A2C-95B4-A17939F06108}"/>
    <cellStyle name="20% - Ênfase2 2 7 2 2" xfId="1944" xr:uid="{E2AF88FF-27E8-49F3-9F7E-4234E8AFD97F}"/>
    <cellStyle name="20% - Ênfase2 2 7 2 3" xfId="1945" xr:uid="{9DC50E1A-A167-4143-9AC7-AA2C77BD543B}"/>
    <cellStyle name="20% - Ênfase2 2 7 2 4" xfId="1946" xr:uid="{1F5E546F-4C1C-4692-8230-94FDF23A9115}"/>
    <cellStyle name="20% - Ênfase2 2 7 3" xfId="1947" xr:uid="{C67B27DD-6EC6-4919-9C01-4F29F8616624}"/>
    <cellStyle name="20% - Ênfase2 2 7 4" xfId="1948" xr:uid="{798794C3-53DA-418E-ABF2-063704B97E7D}"/>
    <cellStyle name="20% - Ênfase2 2 7 5" xfId="1949" xr:uid="{BC66A043-CF91-4204-A626-5C09C9804B77}"/>
    <cellStyle name="20% - Ênfase2 2 8" xfId="1950" xr:uid="{F53F0509-FB62-4BEF-B440-CFCFA9FD3849}"/>
    <cellStyle name="20% - Ênfase2 2 8 2" xfId="1951" xr:uid="{CFDC8E09-180C-4A4A-AB8E-1C180A2BC1DD}"/>
    <cellStyle name="20% - Ênfase2 2 8 2 2" xfId="1952" xr:uid="{D5258376-D112-4D23-9D70-ADE22046E84D}"/>
    <cellStyle name="20% - Ênfase2 2 8 2 3" xfId="1953" xr:uid="{25EA678D-3E92-482F-8FBE-492EDD62BF80}"/>
    <cellStyle name="20% - Ênfase2 2 8 2 4" xfId="1954" xr:uid="{804FAB7D-590D-47CD-AB89-2FC8FF1EB33D}"/>
    <cellStyle name="20% - Ênfase2 2 8 3" xfId="1955" xr:uid="{E54780FC-9303-4AD2-88E0-5CA80B9014AD}"/>
    <cellStyle name="20% - Ênfase2 2 8 4" xfId="1956" xr:uid="{764A8D3E-6309-4598-9B55-F094A922EC85}"/>
    <cellStyle name="20% - Ênfase2 2 8 5" xfId="1957" xr:uid="{4A855808-4545-4FD9-96EA-EA67F30B0046}"/>
    <cellStyle name="20% - Ênfase2 2 9" xfId="1958" xr:uid="{D4D4E445-97C6-4565-9E89-9CDF620C64F2}"/>
    <cellStyle name="20% - Ênfase2 2 9 2" xfId="1959" xr:uid="{BEFCCF74-CF52-47D8-B0A4-425D97B3AB0E}"/>
    <cellStyle name="20% - Ênfase2 2 9 2 2" xfId="1960" xr:uid="{1CF8CC04-3D10-4C2E-9DB2-2F8890661B68}"/>
    <cellStyle name="20% - Ênfase2 2 9 2 3" xfId="1961" xr:uid="{BF8C2D53-1B9E-416D-A3AC-A4C50BC4C81E}"/>
    <cellStyle name="20% - Ênfase2 2 9 2 4" xfId="1962" xr:uid="{C300E523-5391-4112-AE54-332EBFD4DA2B}"/>
    <cellStyle name="20% - Ênfase2 2 9 3" xfId="1963" xr:uid="{7E5358F1-7C95-4DB3-A1E5-4483A6B5CA4E}"/>
    <cellStyle name="20% - Ênfase2 2 9 4" xfId="1964" xr:uid="{8DBFB566-EB02-4116-BE7D-19A5139418FE}"/>
    <cellStyle name="20% - Ênfase2 2 9 5" xfId="1965" xr:uid="{4607A351-A416-429F-B733-14555E88AB17}"/>
    <cellStyle name="20% - Ênfase2 20" xfId="1966" xr:uid="{900EBBFF-5164-48FC-AB9A-A1DAEA8FD29F}"/>
    <cellStyle name="20% - Ênfase2 20 10" xfId="1967" xr:uid="{4D0013A4-4A38-480E-B177-D2A2D43A826E}"/>
    <cellStyle name="20% - Ênfase2 20 11" xfId="1968" xr:uid="{6DAE17BB-E358-4F48-AF12-464E99C3E1B8}"/>
    <cellStyle name="20% - Ênfase2 20 12" xfId="1969" xr:uid="{3CBD8617-727C-4499-A3F2-12B0FB024ECB}"/>
    <cellStyle name="20% - Ênfase2 20 13" xfId="1970" xr:uid="{6E37F88B-9543-44EB-9963-177AAE28923E}"/>
    <cellStyle name="20% - Ênfase2 20 2" xfId="1971" xr:uid="{572B16D4-F711-4D25-BC04-E7467FEC1637}"/>
    <cellStyle name="20% - Ênfase2 20 3" xfId="1972" xr:uid="{7D1619FF-2CFE-4E27-A91A-AE59E7905BB9}"/>
    <cellStyle name="20% - Ênfase2 20 4" xfId="1973" xr:uid="{16C6E3F3-65C0-41F7-988E-EF12897BE401}"/>
    <cellStyle name="20% - Ênfase2 20 5" xfId="1974" xr:uid="{EE081D4E-7365-4264-90A7-5ACB5DF84C18}"/>
    <cellStyle name="20% - Ênfase2 20 6" xfId="1975" xr:uid="{D6544843-DE28-45D1-9E6D-D4CA4E1F22D6}"/>
    <cellStyle name="20% - Ênfase2 20 7" xfId="1976" xr:uid="{EDBDB5F6-951B-4FB9-9FE6-20EC8DC622FB}"/>
    <cellStyle name="20% - Ênfase2 20 8" xfId="1977" xr:uid="{5B6FCFEE-1759-4C87-A783-F6A6CF013819}"/>
    <cellStyle name="20% - Ênfase2 20 9" xfId="1978" xr:uid="{452DD3D8-0990-4630-9A69-6AA62D85546F}"/>
    <cellStyle name="20% - Ênfase2 21" xfId="1979" xr:uid="{6436AEFF-ADE0-4F6B-BC45-44FE217CC71B}"/>
    <cellStyle name="20% - Ênfase2 21 10" xfId="1980" xr:uid="{F5705C9D-D8BD-47B3-80E5-270C2C31D3DF}"/>
    <cellStyle name="20% - Ênfase2 21 11" xfId="1981" xr:uid="{3A338283-66F1-48B3-B48F-6E7225AB910F}"/>
    <cellStyle name="20% - Ênfase2 21 12" xfId="1982" xr:uid="{7FAFB1EC-651E-4817-A7CB-3FA98A820F20}"/>
    <cellStyle name="20% - Ênfase2 21 13" xfId="1983" xr:uid="{86D57903-DC89-428A-ADBF-5A116F197EC5}"/>
    <cellStyle name="20% - Ênfase2 21 2" xfId="1984" xr:uid="{B4E4AABE-5D80-4504-88FD-89270DE3097A}"/>
    <cellStyle name="20% - Ênfase2 21 3" xfId="1985" xr:uid="{E396BE3D-A6B9-445F-B2C5-81E401835275}"/>
    <cellStyle name="20% - Ênfase2 21 4" xfId="1986" xr:uid="{A775AB62-B04A-4287-9A10-5CB650E4E3E5}"/>
    <cellStyle name="20% - Ênfase2 21 5" xfId="1987" xr:uid="{CDC38A4D-E4C6-4C25-A216-DB8139E6FB65}"/>
    <cellStyle name="20% - Ênfase2 21 6" xfId="1988" xr:uid="{C6599D2C-2056-456C-8A2D-55D218F97C07}"/>
    <cellStyle name="20% - Ênfase2 21 7" xfId="1989" xr:uid="{D91F4E5A-DF45-4732-A673-C25A56A22C12}"/>
    <cellStyle name="20% - Ênfase2 21 8" xfId="1990" xr:uid="{12F0612B-9858-4402-90E2-E895BB41882A}"/>
    <cellStyle name="20% - Ênfase2 21 9" xfId="1991" xr:uid="{57ACB89B-827A-4B29-A37C-91F108F8B268}"/>
    <cellStyle name="20% - Ênfase2 22" xfId="1992" xr:uid="{DCDEB888-D7E7-4556-BBDB-C517047E63B2}"/>
    <cellStyle name="20% - Ênfase2 22 10" xfId="1993" xr:uid="{AC6FEAA4-A042-488D-84AF-4D7AE7D86C90}"/>
    <cellStyle name="20% - Ênfase2 22 11" xfId="1994" xr:uid="{82AB7468-5B16-4F64-AD22-8F0B56EFAC2E}"/>
    <cellStyle name="20% - Ênfase2 22 12" xfId="1995" xr:uid="{EEADB991-DCD7-4824-9D45-F5970D8710F2}"/>
    <cellStyle name="20% - Ênfase2 22 13" xfId="1996" xr:uid="{C365478C-DE80-424F-8BB2-0FB07817A06C}"/>
    <cellStyle name="20% - Ênfase2 22 2" xfId="1997" xr:uid="{21DAAD2F-4FAD-4A02-9610-B44395840771}"/>
    <cellStyle name="20% - Ênfase2 22 3" xfId="1998" xr:uid="{A47EFBC8-43EC-477F-AF22-A325B82B8316}"/>
    <cellStyle name="20% - Ênfase2 22 4" xfId="1999" xr:uid="{AEEE45EA-B86D-46C2-B811-4BBF0EA3A293}"/>
    <cellStyle name="20% - Ênfase2 22 5" xfId="2000" xr:uid="{3486664A-5636-4D62-9019-6544EA031B54}"/>
    <cellStyle name="20% - Ênfase2 22 6" xfId="2001" xr:uid="{3CEAA4BE-863B-4B0B-B079-3F912D80C32E}"/>
    <cellStyle name="20% - Ênfase2 22 7" xfId="2002" xr:uid="{E6622522-AD5D-4C49-B241-0FA21ABCC246}"/>
    <cellStyle name="20% - Ênfase2 22 8" xfId="2003" xr:uid="{DC104E6D-3C7A-496B-B536-8C80FE34FB83}"/>
    <cellStyle name="20% - Ênfase2 22 9" xfId="2004" xr:uid="{C99D7D76-D923-417E-B21A-F99A609CAEA3}"/>
    <cellStyle name="20% - Ênfase2 23" xfId="2005" xr:uid="{EADCAB19-E948-4073-A552-2D70892B832C}"/>
    <cellStyle name="20% - Ênfase2 23 10" xfId="2006" xr:uid="{CBEBE3CA-8315-49D7-8B72-17052F2C5FD0}"/>
    <cellStyle name="20% - Ênfase2 23 11" xfId="2007" xr:uid="{8CB3E357-8248-4F82-927E-59B1D0D7E3BB}"/>
    <cellStyle name="20% - Ênfase2 23 12" xfId="2008" xr:uid="{0A8AB602-9BC0-4427-BA41-DB0DDC4ED042}"/>
    <cellStyle name="20% - Ênfase2 23 13" xfId="2009" xr:uid="{F4657B74-B2B3-4CE2-A1FF-6E365366C063}"/>
    <cellStyle name="20% - Ênfase2 23 2" xfId="2010" xr:uid="{D1FF08F1-284A-4AC5-998C-235C777E7913}"/>
    <cellStyle name="20% - Ênfase2 23 3" xfId="2011" xr:uid="{24D37E2E-8B9F-4AC4-8D1F-2EA7A8FD59E1}"/>
    <cellStyle name="20% - Ênfase2 23 4" xfId="2012" xr:uid="{153FEB7F-4C6D-462D-9961-D04ED8A83257}"/>
    <cellStyle name="20% - Ênfase2 23 5" xfId="2013" xr:uid="{1E1B81BD-0D2F-4D31-A11C-82CF4134B0CF}"/>
    <cellStyle name="20% - Ênfase2 23 6" xfId="2014" xr:uid="{6BDEC749-C786-4199-9D2B-27097BBF6C66}"/>
    <cellStyle name="20% - Ênfase2 23 7" xfId="2015" xr:uid="{592D5D28-AE84-4430-9B9B-6BE85A87BE02}"/>
    <cellStyle name="20% - Ênfase2 23 8" xfId="2016" xr:uid="{496EC343-497C-47B8-BDF2-7EC96335ED27}"/>
    <cellStyle name="20% - Ênfase2 23 9" xfId="2017" xr:uid="{8092A5C2-D867-4F0E-94B6-60BAFD7F4D9E}"/>
    <cellStyle name="20% - Ênfase2 24" xfId="2018" xr:uid="{7BE65415-7956-43DC-832B-01BE9D7F4AEC}"/>
    <cellStyle name="20% - Ênfase2 24 10" xfId="2019" xr:uid="{D9238058-3F70-4FA6-9FAC-233209729994}"/>
    <cellStyle name="20% - Ênfase2 24 11" xfId="2020" xr:uid="{D886A07F-B300-42DC-AAB1-B6D39AC22940}"/>
    <cellStyle name="20% - Ênfase2 24 12" xfId="2021" xr:uid="{927B390E-C3B9-44EF-81FE-C3A058D4D750}"/>
    <cellStyle name="20% - Ênfase2 24 13" xfId="2022" xr:uid="{6C903784-5A9F-4DDE-95B9-3B008A4A442A}"/>
    <cellStyle name="20% - Ênfase2 24 2" xfId="2023" xr:uid="{23485B87-A740-4128-BFBD-06639AD20F21}"/>
    <cellStyle name="20% - Ênfase2 24 3" xfId="2024" xr:uid="{4A03BB67-1AA3-46C1-9830-AE9EF4CBF155}"/>
    <cellStyle name="20% - Ênfase2 24 4" xfId="2025" xr:uid="{FB535547-5C3A-4224-949F-8990B25C865D}"/>
    <cellStyle name="20% - Ênfase2 24 5" xfId="2026" xr:uid="{B50618F4-47F7-4EBB-9BF4-0AB65B5B35CB}"/>
    <cellStyle name="20% - Ênfase2 24 6" xfId="2027" xr:uid="{3FA38FB2-2C3A-4F75-8EA1-F76FF4EC318F}"/>
    <cellStyle name="20% - Ênfase2 24 7" xfId="2028" xr:uid="{06DFBFC0-0981-40F0-8BCB-C84206876AC3}"/>
    <cellStyle name="20% - Ênfase2 24 8" xfId="2029" xr:uid="{CD38DECF-E934-468F-B3EB-BD1F4DD1BCEC}"/>
    <cellStyle name="20% - Ênfase2 24 9" xfId="2030" xr:uid="{C94A1124-43C9-4D40-A6A6-D6525AFCCA7C}"/>
    <cellStyle name="20% - Ênfase2 25" xfId="2031" xr:uid="{99806BBE-343F-487D-B01F-B31596B1A1D9}"/>
    <cellStyle name="20% - Ênfase2 25 10" xfId="2032" xr:uid="{2C680A66-8ABF-4182-A886-67FAEBD6BFEC}"/>
    <cellStyle name="20% - Ênfase2 25 11" xfId="2033" xr:uid="{B35B4D41-4043-4BED-BA6D-36CDF5D7C15B}"/>
    <cellStyle name="20% - Ênfase2 25 12" xfId="2034" xr:uid="{75892F15-086C-45D6-8674-7609E6E6FFBD}"/>
    <cellStyle name="20% - Ênfase2 25 13" xfId="2035" xr:uid="{049FC283-BF8E-4AC2-AA30-9BE5A150A852}"/>
    <cellStyle name="20% - Ênfase2 25 2" xfId="2036" xr:uid="{C1C9D21A-5E96-44E1-A687-816539040C5B}"/>
    <cellStyle name="20% - Ênfase2 25 3" xfId="2037" xr:uid="{F035194F-59F1-47B9-ADEF-D417C7903F61}"/>
    <cellStyle name="20% - Ênfase2 25 4" xfId="2038" xr:uid="{D62B6591-60A5-42A0-B594-6BE7C06D3D12}"/>
    <cellStyle name="20% - Ênfase2 25 5" xfId="2039" xr:uid="{7BF1D0FC-ABC7-4A77-8034-948388E7760F}"/>
    <cellStyle name="20% - Ênfase2 25 6" xfId="2040" xr:uid="{591254DA-923D-45D1-8EAC-779E6DE8FC22}"/>
    <cellStyle name="20% - Ênfase2 25 7" xfId="2041" xr:uid="{52B40EC5-2A89-4B7A-B039-EA1E339B8791}"/>
    <cellStyle name="20% - Ênfase2 25 8" xfId="2042" xr:uid="{F2724F95-F817-4266-96F5-A036ABBB586F}"/>
    <cellStyle name="20% - Ênfase2 25 9" xfId="2043" xr:uid="{0AB65EFA-4A7B-49C3-B0B2-9A268D36EACE}"/>
    <cellStyle name="20% - Ênfase2 26" xfId="2044" xr:uid="{6F1D2673-C243-4096-8AEC-A4FB44918D6D}"/>
    <cellStyle name="20% - Ênfase2 26 10" xfId="2045" xr:uid="{980327B7-9008-40AE-BBFD-1FB61A6EAA1B}"/>
    <cellStyle name="20% - Ênfase2 26 11" xfId="2046" xr:uid="{FF5AF831-E75C-4DE3-B9F8-AEF57A1E8F1C}"/>
    <cellStyle name="20% - Ênfase2 26 12" xfId="2047" xr:uid="{D4C1B3CC-F91B-42F2-8433-DAC7D2DDDA15}"/>
    <cellStyle name="20% - Ênfase2 26 13" xfId="2048" xr:uid="{165FFE67-64F4-4593-8080-00349256B9BB}"/>
    <cellStyle name="20% - Ênfase2 26 2" xfId="2049" xr:uid="{4CBB179F-1552-4398-BA74-B4AB8996C8CA}"/>
    <cellStyle name="20% - Ênfase2 26 3" xfId="2050" xr:uid="{DE209B0C-84DA-479C-9101-4678F5FEC14E}"/>
    <cellStyle name="20% - Ênfase2 26 4" xfId="2051" xr:uid="{0BD5ACAB-27C4-4C7B-9294-1BB1A1E07A16}"/>
    <cellStyle name="20% - Ênfase2 26 5" xfId="2052" xr:uid="{D5190563-038C-4D0E-9171-CD9E31ED6432}"/>
    <cellStyle name="20% - Ênfase2 26 6" xfId="2053" xr:uid="{25AC7C1C-216A-484D-A572-C6D9732D6A92}"/>
    <cellStyle name="20% - Ênfase2 26 7" xfId="2054" xr:uid="{BDE85085-A44A-4064-88F3-22954743BFA8}"/>
    <cellStyle name="20% - Ênfase2 26 8" xfId="2055" xr:uid="{3D99EC09-CBF4-41D5-B12F-A240C7B66496}"/>
    <cellStyle name="20% - Ênfase2 26 9" xfId="2056" xr:uid="{5C423F52-8843-49E1-84BE-C47A18CC396B}"/>
    <cellStyle name="20% - Ênfase2 27" xfId="2057" xr:uid="{0E92A350-AE53-4879-9A65-3B010E7DF505}"/>
    <cellStyle name="20% - Ênfase2 27 10" xfId="2058" xr:uid="{7557FEF2-4C33-447F-8FBF-800B735D689E}"/>
    <cellStyle name="20% - Ênfase2 27 11" xfId="2059" xr:uid="{8593942D-E557-4897-B7A1-D138A3BC54D3}"/>
    <cellStyle name="20% - Ênfase2 27 12" xfId="2060" xr:uid="{38A85299-0BF9-4CBE-9C06-D23243A193FD}"/>
    <cellStyle name="20% - Ênfase2 27 13" xfId="2061" xr:uid="{D4759984-8731-46CD-B6BD-97996B901DF2}"/>
    <cellStyle name="20% - Ênfase2 27 2" xfId="2062" xr:uid="{2C21D4B5-7D8F-4578-A2A2-749B2C52EB8C}"/>
    <cellStyle name="20% - Ênfase2 27 3" xfId="2063" xr:uid="{BEF7C249-C2C2-4150-AD81-E6C617561555}"/>
    <cellStyle name="20% - Ênfase2 27 4" xfId="2064" xr:uid="{3B13AAEE-FF00-4FAE-AFB3-E17F79A92AFD}"/>
    <cellStyle name="20% - Ênfase2 27 5" xfId="2065" xr:uid="{4408AC49-03EB-4209-829B-BEBD67F744E2}"/>
    <cellStyle name="20% - Ênfase2 27 6" xfId="2066" xr:uid="{3D7F4B35-27A1-4F77-AA8A-6B4B451C793B}"/>
    <cellStyle name="20% - Ênfase2 27 7" xfId="2067" xr:uid="{CE72BD75-45E5-4018-84E8-0C19E23DD728}"/>
    <cellStyle name="20% - Ênfase2 27 8" xfId="2068" xr:uid="{B48B0668-14AF-4A24-922D-9A1BD5A3EEA6}"/>
    <cellStyle name="20% - Ênfase2 27 9" xfId="2069" xr:uid="{CD414304-A2E2-4564-9B3B-C3E1B28883C2}"/>
    <cellStyle name="20% - Ênfase2 28" xfId="2070" xr:uid="{8E1B8ED7-60D1-4266-AD4D-E69A499809FB}"/>
    <cellStyle name="20% - Ênfase2 28 10" xfId="2071" xr:uid="{B37C81CC-DC6E-430B-A6EF-998056017656}"/>
    <cellStyle name="20% - Ênfase2 28 11" xfId="2072" xr:uid="{83F89D6E-E5BA-4ADE-BCDF-A5B48456DC55}"/>
    <cellStyle name="20% - Ênfase2 28 12" xfId="2073" xr:uid="{A8CC0029-3170-4CCA-8EA6-A064C651FA34}"/>
    <cellStyle name="20% - Ênfase2 28 13" xfId="2074" xr:uid="{A3FB4082-452D-4EAB-AED7-31ABDBB8861D}"/>
    <cellStyle name="20% - Ênfase2 28 2" xfId="2075" xr:uid="{5A19B6F1-F801-48C3-97A7-58D403C44448}"/>
    <cellStyle name="20% - Ênfase2 28 3" xfId="2076" xr:uid="{D4B2BC99-38EA-4649-9F14-839B28954E6A}"/>
    <cellStyle name="20% - Ênfase2 28 4" xfId="2077" xr:uid="{59CF25AB-0A5D-449A-9CB3-14A4B8BF44C2}"/>
    <cellStyle name="20% - Ênfase2 28 5" xfId="2078" xr:uid="{FF375BBF-A2E3-4B64-899C-752E76B54D2B}"/>
    <cellStyle name="20% - Ênfase2 28 6" xfId="2079" xr:uid="{165A1EE0-4FDC-4F40-9FF9-AD1A9E35A674}"/>
    <cellStyle name="20% - Ênfase2 28 7" xfId="2080" xr:uid="{4981FD9F-9CFD-40F8-8820-F9BF9736DBA4}"/>
    <cellStyle name="20% - Ênfase2 28 8" xfId="2081" xr:uid="{1E2FDDDD-484F-48DC-B656-430FFAB7A7D9}"/>
    <cellStyle name="20% - Ênfase2 28 9" xfId="2082" xr:uid="{035BABC2-46FB-4456-8086-6EE864A8820C}"/>
    <cellStyle name="20% - Ênfase2 29" xfId="2083" xr:uid="{A99E35E8-B85E-4F9F-8F59-F17D2807062C}"/>
    <cellStyle name="20% - Ênfase2 29 10" xfId="2084" xr:uid="{6BE792F5-3C2E-4544-A4B2-D0668CC7A63F}"/>
    <cellStyle name="20% - Ênfase2 29 11" xfId="2085" xr:uid="{6E5D9D6C-D96E-40EC-966E-4CC82A93EDB8}"/>
    <cellStyle name="20% - Ênfase2 29 12" xfId="2086" xr:uid="{6237E481-4FFC-4E7F-9543-40DB8DD41CC2}"/>
    <cellStyle name="20% - Ênfase2 29 13" xfId="2087" xr:uid="{E2276F59-5C43-44F4-953E-34F72D99956B}"/>
    <cellStyle name="20% - Ênfase2 29 2" xfId="2088" xr:uid="{C723F1CF-C62B-4ADD-BF24-F8FAD359650C}"/>
    <cellStyle name="20% - Ênfase2 29 3" xfId="2089" xr:uid="{3A17F24C-B702-480E-B376-E7E4E00CB8EF}"/>
    <cellStyle name="20% - Ênfase2 29 4" xfId="2090" xr:uid="{05815F16-A459-4CA1-B84F-44C0AFC87C23}"/>
    <cellStyle name="20% - Ênfase2 29 5" xfId="2091" xr:uid="{F7BD37FB-A292-42BC-95E2-179F8A06E89C}"/>
    <cellStyle name="20% - Ênfase2 29 6" xfId="2092" xr:uid="{CDDECECF-5B8F-4D01-9342-B65F72C6CA01}"/>
    <cellStyle name="20% - Ênfase2 29 7" xfId="2093" xr:uid="{769D1CAC-E2D6-42CA-9596-DE9BA6435CDB}"/>
    <cellStyle name="20% - Ênfase2 29 8" xfId="2094" xr:uid="{3438E818-B3D9-4F9F-982D-132C5EB1A617}"/>
    <cellStyle name="20% - Ênfase2 29 9" xfId="2095" xr:uid="{8F20D846-604F-43ED-8B72-B70E583FA494}"/>
    <cellStyle name="20% - Ênfase2 3" xfId="2096" xr:uid="{5974FAB2-DAD1-41AB-8D0D-AB5B35F6260D}"/>
    <cellStyle name="20% - Ênfase2 3 10" xfId="2097" xr:uid="{FC0B68CD-FF0E-469C-8469-DE6B1460C2EA}"/>
    <cellStyle name="20% - Ênfase2 3 11" xfId="2098" xr:uid="{9F12AD30-C4AA-4595-A07B-3384DA351F16}"/>
    <cellStyle name="20% - Ênfase2 3 12" xfId="2099" xr:uid="{9288D700-0C62-4160-B213-DAA3B22FD38F}"/>
    <cellStyle name="20% - Ênfase2 3 13" xfId="2100" xr:uid="{3EB3C644-D8CD-4202-A09B-BE706164F1E2}"/>
    <cellStyle name="20% - Ênfase2 3 2" xfId="2101" xr:uid="{5FC3E324-7FD7-4441-ADA6-71033BD798DF}"/>
    <cellStyle name="20% - Ênfase2 3 3" xfId="2102" xr:uid="{D5FC979A-9A14-434B-A022-32975585E673}"/>
    <cellStyle name="20% - Ênfase2 3 4" xfId="2103" xr:uid="{136C935E-CCEE-41A2-B855-94D409E1446C}"/>
    <cellStyle name="20% - Ênfase2 3 5" xfId="2104" xr:uid="{10AF930A-096C-458F-9824-BC5F112D89C2}"/>
    <cellStyle name="20% - Ênfase2 3 6" xfId="2105" xr:uid="{F5832985-2F42-4369-BC36-B01F7711218A}"/>
    <cellStyle name="20% - Ênfase2 3 7" xfId="2106" xr:uid="{48FAA4C2-360C-41DF-8E88-FE9E3D577AF6}"/>
    <cellStyle name="20% - Ênfase2 3 8" xfId="2107" xr:uid="{32545D02-F87C-4A2B-B8E6-4C177A5C5DD4}"/>
    <cellStyle name="20% - Ênfase2 3 9" xfId="2108" xr:uid="{8348B8D8-57CF-4B50-AE53-4EDE0EA9587E}"/>
    <cellStyle name="20% - Ênfase2 30" xfId="2109" xr:uid="{22CE5913-C614-4F4A-B010-D35EE33538E5}"/>
    <cellStyle name="20% - Ênfase2 30 10" xfId="2110" xr:uid="{49ED3D20-F2FF-47B1-93CA-CF2AE90433CB}"/>
    <cellStyle name="20% - Ênfase2 30 11" xfId="2111" xr:uid="{A8A15D6B-3146-4575-96CA-15EE414B3428}"/>
    <cellStyle name="20% - Ênfase2 30 12" xfId="2112" xr:uid="{2BFD92B4-4922-461D-98AF-DC3714A128B4}"/>
    <cellStyle name="20% - Ênfase2 30 13" xfId="2113" xr:uid="{9A236511-E972-4532-9CD3-DE4459B6F9C5}"/>
    <cellStyle name="20% - Ênfase2 30 2" xfId="2114" xr:uid="{3D634F99-EC73-44B4-BD45-7098E2EDE91B}"/>
    <cellStyle name="20% - Ênfase2 30 3" xfId="2115" xr:uid="{A02A60B0-ED20-4042-A55E-7AE1DA10F045}"/>
    <cellStyle name="20% - Ênfase2 30 4" xfId="2116" xr:uid="{42493683-3821-4F7A-93B3-291590296A72}"/>
    <cellStyle name="20% - Ênfase2 30 5" xfId="2117" xr:uid="{D508AC91-8C35-460C-9001-2CB487CC6FDD}"/>
    <cellStyle name="20% - Ênfase2 30 6" xfId="2118" xr:uid="{47684FFB-7CB8-460F-8C0A-B6435E9526AC}"/>
    <cellStyle name="20% - Ênfase2 30 7" xfId="2119" xr:uid="{073D6469-508E-49B9-B90F-2265EAE701EC}"/>
    <cellStyle name="20% - Ênfase2 30 8" xfId="2120" xr:uid="{63275DFD-F2EF-43E6-B22F-F2EB57604FC5}"/>
    <cellStyle name="20% - Ênfase2 30 9" xfId="2121" xr:uid="{A033E0BD-C1EE-4877-B01A-800FB7AF26C1}"/>
    <cellStyle name="20% - Ênfase2 31" xfId="2122" xr:uid="{EBA4F6CE-90CF-456C-B2B5-DA8483012DC7}"/>
    <cellStyle name="20% - Ênfase2 31 10" xfId="2123" xr:uid="{EE55E933-3DA2-4194-BBE7-CA2F81213340}"/>
    <cellStyle name="20% - Ênfase2 31 11" xfId="2124" xr:uid="{36FA3F50-A868-4766-A00A-65B0EFB6B54A}"/>
    <cellStyle name="20% - Ênfase2 31 12" xfId="2125" xr:uid="{500CD2D8-E506-464A-8830-C6F306B055AB}"/>
    <cellStyle name="20% - Ênfase2 31 13" xfId="2126" xr:uid="{3B7B01D9-8B60-41F6-AC09-6AFD88FBA1F1}"/>
    <cellStyle name="20% - Ênfase2 31 2" xfId="2127" xr:uid="{093FD71D-1DCE-438B-97DC-D02819C4D2A3}"/>
    <cellStyle name="20% - Ênfase2 31 3" xfId="2128" xr:uid="{1CA52082-D92E-4830-846B-E0B934A6468A}"/>
    <cellStyle name="20% - Ênfase2 31 4" xfId="2129" xr:uid="{62B0DA03-D8E8-4FCB-B324-AD1DC2C8022F}"/>
    <cellStyle name="20% - Ênfase2 31 5" xfId="2130" xr:uid="{6D7CCDEE-4F79-4085-923A-DD8043D9E404}"/>
    <cellStyle name="20% - Ênfase2 31 6" xfId="2131" xr:uid="{6132DFD6-90BA-46C4-B10F-31F725E9F2A2}"/>
    <cellStyle name="20% - Ênfase2 31 7" xfId="2132" xr:uid="{50230567-E5FC-4522-AF7C-ECB130471C3E}"/>
    <cellStyle name="20% - Ênfase2 31 8" xfId="2133" xr:uid="{93784894-5E1B-4CDF-8008-19E7B2AD0BB1}"/>
    <cellStyle name="20% - Ênfase2 31 9" xfId="2134" xr:uid="{814367D6-E206-4543-8FAA-CDA67BC70156}"/>
    <cellStyle name="20% - Ênfase2 32" xfId="2135" xr:uid="{F7281000-D614-4130-9BB2-E9391F1F9475}"/>
    <cellStyle name="20% - Ênfase2 32 10" xfId="2136" xr:uid="{A138659A-63C2-45FD-BFDF-EE09DCC5FAAA}"/>
    <cellStyle name="20% - Ênfase2 32 11" xfId="2137" xr:uid="{5D0BFB74-16AC-4004-9B36-4D1384835CF6}"/>
    <cellStyle name="20% - Ênfase2 32 12" xfId="2138" xr:uid="{BEC3062E-E39C-4F61-956B-38B5299AFEB5}"/>
    <cellStyle name="20% - Ênfase2 32 13" xfId="2139" xr:uid="{F6451F73-0E93-4783-A906-A6290D3324D5}"/>
    <cellStyle name="20% - Ênfase2 32 2" xfId="2140" xr:uid="{192D8170-D2CB-4C23-B32C-4A7A3EC10C93}"/>
    <cellStyle name="20% - Ênfase2 32 3" xfId="2141" xr:uid="{AC8D207A-4489-479E-90A5-B02E898BFDF3}"/>
    <cellStyle name="20% - Ênfase2 32 4" xfId="2142" xr:uid="{27AEEDD0-DEC9-4032-8441-3E6477008D5E}"/>
    <cellStyle name="20% - Ênfase2 32 5" xfId="2143" xr:uid="{6BE64D40-1ED7-4708-8479-DD94E99FF302}"/>
    <cellStyle name="20% - Ênfase2 32 6" xfId="2144" xr:uid="{94E88387-FBB7-48B4-BA18-47C56BF0350A}"/>
    <cellStyle name="20% - Ênfase2 32 7" xfId="2145" xr:uid="{E4D27472-57CA-495A-9447-B7A6C21070FE}"/>
    <cellStyle name="20% - Ênfase2 32 8" xfId="2146" xr:uid="{18BEA939-5807-4983-9CB2-B0859AD0E150}"/>
    <cellStyle name="20% - Ênfase2 32 9" xfId="2147" xr:uid="{A51674DB-A720-4248-8C5F-A2153A9A1570}"/>
    <cellStyle name="20% - Ênfase2 33" xfId="2148" xr:uid="{CEC10668-65FA-4494-9CB7-61F9065B602B}"/>
    <cellStyle name="20% - Ênfase2 33 10" xfId="2149" xr:uid="{FEB57C0E-C53F-45DA-87B1-D0370C7D2CD9}"/>
    <cellStyle name="20% - Ênfase2 33 11" xfId="2150" xr:uid="{50F63482-562C-4AB7-A1E8-9BC4031A29B2}"/>
    <cellStyle name="20% - Ênfase2 33 12" xfId="2151" xr:uid="{5BFBFEBC-7D11-4C45-8BA6-963DE3291AB7}"/>
    <cellStyle name="20% - Ênfase2 33 13" xfId="2152" xr:uid="{4B131934-746D-45D6-917B-E1374EBB62BF}"/>
    <cellStyle name="20% - Ênfase2 33 2" xfId="2153" xr:uid="{FA59BCB7-3C35-4AFF-A665-4AEF0547F123}"/>
    <cellStyle name="20% - Ênfase2 33 3" xfId="2154" xr:uid="{33952FDD-4949-4F0D-99F6-BF3D1E63C9B0}"/>
    <cellStyle name="20% - Ênfase2 33 4" xfId="2155" xr:uid="{A022AAD3-A9DF-44D8-A954-5E7CED576A21}"/>
    <cellStyle name="20% - Ênfase2 33 5" xfId="2156" xr:uid="{31C6EBA9-A64F-4FDE-B0F6-9C7F27466E39}"/>
    <cellStyle name="20% - Ênfase2 33 6" xfId="2157" xr:uid="{1DC03AF4-26F1-4B5C-894E-34AFBE06CE22}"/>
    <cellStyle name="20% - Ênfase2 33 7" xfId="2158" xr:uid="{15513DCD-9B27-4715-B0AA-D7AE5D19FE08}"/>
    <cellStyle name="20% - Ênfase2 33 8" xfId="2159" xr:uid="{D57106B8-FDB5-4F78-9FF8-C916C17D686C}"/>
    <cellStyle name="20% - Ênfase2 33 9" xfId="2160" xr:uid="{763458C7-9468-4536-BFDC-7F1CEF6F171F}"/>
    <cellStyle name="20% - Ênfase2 34" xfId="2161" xr:uid="{59B884B3-013E-4952-BCBB-E61FBDBE73CC}"/>
    <cellStyle name="20% - Ênfase2 34 10" xfId="2162" xr:uid="{8DB71E9F-491D-47B8-A245-934BFBCB299E}"/>
    <cellStyle name="20% - Ênfase2 34 11" xfId="2163" xr:uid="{70D169E0-1CD7-4389-AAA4-4715D7101891}"/>
    <cellStyle name="20% - Ênfase2 34 12" xfId="2164" xr:uid="{4C3F39DA-610A-41E9-9095-AE71712B4175}"/>
    <cellStyle name="20% - Ênfase2 34 13" xfId="2165" xr:uid="{D2ACD9A6-27A9-44E4-877C-12A01E71D66E}"/>
    <cellStyle name="20% - Ênfase2 34 2" xfId="2166" xr:uid="{E3FEFA40-3281-4E3A-8775-8294E1E24475}"/>
    <cellStyle name="20% - Ênfase2 34 3" xfId="2167" xr:uid="{6FD7CBC6-674D-4539-A737-C516F3EB98BC}"/>
    <cellStyle name="20% - Ênfase2 34 4" xfId="2168" xr:uid="{E2A1AA73-B8E3-4C96-8125-6602B9D9C6B7}"/>
    <cellStyle name="20% - Ênfase2 34 5" xfId="2169" xr:uid="{9D145363-097B-47C9-8B3C-95A8FFD090F7}"/>
    <cellStyle name="20% - Ênfase2 34 6" xfId="2170" xr:uid="{39028E7A-61F4-4153-969C-55FB150E5253}"/>
    <cellStyle name="20% - Ênfase2 34 7" xfId="2171" xr:uid="{D5569090-5324-4D5F-8E6D-5FC053A068C5}"/>
    <cellStyle name="20% - Ênfase2 34 8" xfId="2172" xr:uid="{C2BD7AFE-F03A-449A-9069-782677E483FE}"/>
    <cellStyle name="20% - Ênfase2 34 9" xfId="2173" xr:uid="{AC2834ED-B706-4C3D-8EFF-2AED9B9F3552}"/>
    <cellStyle name="20% - Ênfase2 35" xfId="2174" xr:uid="{DA867F09-7B22-4BCE-9744-B3CE11D0D4FE}"/>
    <cellStyle name="20% - Ênfase2 35 10" xfId="2175" xr:uid="{7B2F9023-C007-47F9-B170-F341279367D2}"/>
    <cellStyle name="20% - Ênfase2 35 11" xfId="2176" xr:uid="{2BDADA6E-9BDB-41B0-895C-0AE778B8FC8D}"/>
    <cellStyle name="20% - Ênfase2 35 12" xfId="2177" xr:uid="{A5A9247E-CE3F-4700-8563-615B22FC529D}"/>
    <cellStyle name="20% - Ênfase2 35 13" xfId="2178" xr:uid="{7CC287B5-F536-4F4B-9F62-AAE204FA5BAB}"/>
    <cellStyle name="20% - Ênfase2 35 2" xfId="2179" xr:uid="{01686071-C42D-4D54-B0BF-75FDBA7CE20C}"/>
    <cellStyle name="20% - Ênfase2 35 3" xfId="2180" xr:uid="{690E37ED-8601-46A4-AF4D-9C6AD9FD50AF}"/>
    <cellStyle name="20% - Ênfase2 35 4" xfId="2181" xr:uid="{C5736561-4E8F-43E8-AC2A-65470989887E}"/>
    <cellStyle name="20% - Ênfase2 35 5" xfId="2182" xr:uid="{D9BE8E70-8A27-4677-BC68-F5463C96AB6C}"/>
    <cellStyle name="20% - Ênfase2 35 6" xfId="2183" xr:uid="{E85D67AA-0456-464E-B731-019590082346}"/>
    <cellStyle name="20% - Ênfase2 35 7" xfId="2184" xr:uid="{B2E2B634-13E7-497B-8941-3256372DCD46}"/>
    <cellStyle name="20% - Ênfase2 35 8" xfId="2185" xr:uid="{B1243055-8E7E-4C9F-8E04-442D223CB37F}"/>
    <cellStyle name="20% - Ênfase2 35 9" xfId="2186" xr:uid="{4043D817-8FE8-429C-815B-4C86B217DEB7}"/>
    <cellStyle name="20% - Ênfase2 4" xfId="2187" xr:uid="{3276FBA2-BC3E-4DC7-88B3-388EF5B93975}"/>
    <cellStyle name="20% - Ênfase2 4 10" xfId="2188" xr:uid="{6D68A461-CDBA-4D3F-91DD-0E4D819F430E}"/>
    <cellStyle name="20% - Ênfase2 4 11" xfId="2189" xr:uid="{1D31B64F-0E16-42A4-B649-A0DA045572C7}"/>
    <cellStyle name="20% - Ênfase2 4 12" xfId="2190" xr:uid="{EC71456D-A0F4-4107-B646-9F7AA536C09C}"/>
    <cellStyle name="20% - Ênfase2 4 13" xfId="2191" xr:uid="{584A9A4A-A22B-4E18-82A8-797C7DAD4FBF}"/>
    <cellStyle name="20% - Ênfase2 4 2" xfId="2192" xr:uid="{F3911DB8-85E1-44DB-9FAC-D9F87CC32E40}"/>
    <cellStyle name="20% - Ênfase2 4 3" xfId="2193" xr:uid="{0D5A348E-4CB4-46D0-9710-14B37D7E8FE5}"/>
    <cellStyle name="20% - Ênfase2 4 4" xfId="2194" xr:uid="{866696E0-9391-4CF1-A665-9D8F12AE01CB}"/>
    <cellStyle name="20% - Ênfase2 4 5" xfId="2195" xr:uid="{CA58557F-2353-41C1-83E7-0B353457CC40}"/>
    <cellStyle name="20% - Ênfase2 4 6" xfId="2196" xr:uid="{086A2D44-043A-4439-AD8F-6B51C418859F}"/>
    <cellStyle name="20% - Ênfase2 4 7" xfId="2197" xr:uid="{FD30C600-626E-4B63-A41B-55181904E52E}"/>
    <cellStyle name="20% - Ênfase2 4 8" xfId="2198" xr:uid="{B5CC07F6-A542-492C-BA94-479C9C5A8E38}"/>
    <cellStyle name="20% - Ênfase2 4 9" xfId="2199" xr:uid="{1AD97F8F-05D4-44DA-B72B-D2A19042E504}"/>
    <cellStyle name="20% - Ênfase2 5" xfId="2200" xr:uid="{933C7A71-8489-4768-823C-4B36F633A0BE}"/>
    <cellStyle name="20% - Ênfase2 5 10" xfId="2201" xr:uid="{3498708D-2915-4B3E-BDB6-EC0ED784B100}"/>
    <cellStyle name="20% - Ênfase2 5 11" xfId="2202" xr:uid="{144294DF-E8AB-429F-8E62-9E87CEA25D3D}"/>
    <cellStyle name="20% - Ênfase2 5 12" xfId="2203" xr:uid="{8109A22C-643C-49E3-B589-73F29C1D1E02}"/>
    <cellStyle name="20% - Ênfase2 5 13" xfId="2204" xr:uid="{85C89351-C08F-4A1E-A925-31513BA53460}"/>
    <cellStyle name="20% - Ênfase2 5 2" xfId="2205" xr:uid="{1771F7ED-CAF4-4594-BA5E-95C7021AADAC}"/>
    <cellStyle name="20% - Ênfase2 5 3" xfId="2206" xr:uid="{CA431963-DCA1-4067-9732-BF251E9D9029}"/>
    <cellStyle name="20% - Ênfase2 5 4" xfId="2207" xr:uid="{71570F59-D1E7-4FAC-949C-8AF7F3FDDC77}"/>
    <cellStyle name="20% - Ênfase2 5 5" xfId="2208" xr:uid="{63ECD2E5-3EC3-49B1-8278-DED667C18956}"/>
    <cellStyle name="20% - Ênfase2 5 6" xfId="2209" xr:uid="{F0EF1A29-F593-4194-9A3B-800A841767EC}"/>
    <cellStyle name="20% - Ênfase2 5 7" xfId="2210" xr:uid="{F22C3C28-80FB-4FCC-9E9B-6B993A743DED}"/>
    <cellStyle name="20% - Ênfase2 5 8" xfId="2211" xr:uid="{C9FC534E-6D83-4818-ACE1-210819B99908}"/>
    <cellStyle name="20% - Ênfase2 5 9" xfId="2212" xr:uid="{9EBE96DA-7368-476E-B160-D1E1B90BF7FA}"/>
    <cellStyle name="20% - Ênfase2 6" xfId="2213" xr:uid="{ADD2F395-7F2F-4C55-93E6-BBB96F7E41CA}"/>
    <cellStyle name="20% - Ênfase2 6 10" xfId="2214" xr:uid="{D5EF9854-8BD4-4ED5-AC72-BA493094C122}"/>
    <cellStyle name="20% - Ênfase2 6 11" xfId="2215" xr:uid="{9A839E70-3D98-422E-A538-7C9759A0D192}"/>
    <cellStyle name="20% - Ênfase2 6 12" xfId="2216" xr:uid="{AEDF0CA2-493D-4135-A243-921417095C77}"/>
    <cellStyle name="20% - Ênfase2 6 13" xfId="2217" xr:uid="{CC1FD80C-5904-4C22-89CC-58AAB33A40B4}"/>
    <cellStyle name="20% - Ênfase2 6 2" xfId="2218" xr:uid="{1FB6E4B5-5FBB-4E15-AB0B-ADF96B501D3C}"/>
    <cellStyle name="20% - Ênfase2 6 3" xfId="2219" xr:uid="{E6427C70-83B1-4C6B-A122-B4972CF69156}"/>
    <cellStyle name="20% - Ênfase2 6 4" xfId="2220" xr:uid="{C680CB17-DA7E-4D4B-9014-33BCADFFB4A3}"/>
    <cellStyle name="20% - Ênfase2 6 5" xfId="2221" xr:uid="{1870D54F-126D-42E3-BD99-CC89727E68F3}"/>
    <cellStyle name="20% - Ênfase2 6 6" xfId="2222" xr:uid="{B48F089C-F6AA-42F1-8107-0880B317A417}"/>
    <cellStyle name="20% - Ênfase2 6 7" xfId="2223" xr:uid="{631FB7BD-C842-4C15-9541-5E15C4EE1B4E}"/>
    <cellStyle name="20% - Ênfase2 6 8" xfId="2224" xr:uid="{662DAC39-FC7E-40B2-8662-45F20ED2E943}"/>
    <cellStyle name="20% - Ênfase2 6 9" xfId="2225" xr:uid="{E3707899-F45B-41BA-BCD2-5C3190D189E7}"/>
    <cellStyle name="20% - Ênfase2 7" xfId="2226" xr:uid="{4C4EDEC6-1047-475D-8B40-AE2041FE85CF}"/>
    <cellStyle name="20% - Ênfase2 7 10" xfId="2227" xr:uid="{753822E0-8507-4CE8-AD84-ABC1426C894C}"/>
    <cellStyle name="20% - Ênfase2 7 11" xfId="2228" xr:uid="{3465A2DA-5D14-489C-8ACC-2E638B13D356}"/>
    <cellStyle name="20% - Ênfase2 7 12" xfId="2229" xr:uid="{84864969-44DC-4615-9C1B-E9D7AB759895}"/>
    <cellStyle name="20% - Ênfase2 7 13" xfId="2230" xr:uid="{1BF842D7-4E98-4A8D-A566-5DC5EE1CFEBB}"/>
    <cellStyle name="20% - Ênfase2 7 2" xfId="2231" xr:uid="{195C639A-A77F-4A2B-ADC7-96AE15C619FD}"/>
    <cellStyle name="20% - Ênfase2 7 3" xfId="2232" xr:uid="{DAB9F066-1FF8-439C-A0D3-49DE645B369E}"/>
    <cellStyle name="20% - Ênfase2 7 4" xfId="2233" xr:uid="{1AE0A114-6369-4101-BE9A-036A6B577523}"/>
    <cellStyle name="20% - Ênfase2 7 5" xfId="2234" xr:uid="{5E99DAE2-7DDE-4791-A82E-3E348066C259}"/>
    <cellStyle name="20% - Ênfase2 7 6" xfId="2235" xr:uid="{CD6E093D-B9E7-410E-B2BA-24E572FC6CFA}"/>
    <cellStyle name="20% - Ênfase2 7 7" xfId="2236" xr:uid="{065108C3-A3F1-4203-9FE3-7FFD8E57F9F5}"/>
    <cellStyle name="20% - Ênfase2 7 8" xfId="2237" xr:uid="{7697C857-540D-426B-B36F-232ACA6444B6}"/>
    <cellStyle name="20% - Ênfase2 7 9" xfId="2238" xr:uid="{4EDCF58C-64F5-4896-85FE-C5BCBE2992BF}"/>
    <cellStyle name="20% - Ênfase2 8" xfId="2239" xr:uid="{FE13934D-79EC-48B3-92DB-E1CFBFBE4B43}"/>
    <cellStyle name="20% - Ênfase2 8 10" xfId="2240" xr:uid="{6739CEAD-3EDF-4229-B537-EA05615504FD}"/>
    <cellStyle name="20% - Ênfase2 8 11" xfId="2241" xr:uid="{EE188303-4CF3-40D7-8E05-27B2908EC8F4}"/>
    <cellStyle name="20% - Ênfase2 8 12" xfId="2242" xr:uid="{836AC4F5-36A9-4E7B-9C06-666728EEC0E2}"/>
    <cellStyle name="20% - Ênfase2 8 13" xfId="2243" xr:uid="{388CD2C6-9F46-459D-8910-A8C7E9EF3D6E}"/>
    <cellStyle name="20% - Ênfase2 8 2" xfId="2244" xr:uid="{76ACA86E-D731-46B5-A9DA-69FAD7D4E5AC}"/>
    <cellStyle name="20% - Ênfase2 8 3" xfId="2245" xr:uid="{8F3B2B56-016F-4180-930C-D0957A1366AF}"/>
    <cellStyle name="20% - Ênfase2 8 4" xfId="2246" xr:uid="{4989E96C-067A-4D2D-AC65-591D1DFA46BF}"/>
    <cellStyle name="20% - Ênfase2 8 5" xfId="2247" xr:uid="{DD1EB7F6-5CAE-49CC-80E0-922B41D3CE15}"/>
    <cellStyle name="20% - Ênfase2 8 6" xfId="2248" xr:uid="{8BADB168-D1D8-4B4C-BE76-EA3BC7DF4502}"/>
    <cellStyle name="20% - Ênfase2 8 7" xfId="2249" xr:uid="{EB4491DB-50A8-4DF1-B3C5-8D86070DCC52}"/>
    <cellStyle name="20% - Ênfase2 8 8" xfId="2250" xr:uid="{D2B740FA-4B38-4A81-9921-1D7A6E0267BC}"/>
    <cellStyle name="20% - Ênfase2 8 9" xfId="2251" xr:uid="{44C45B94-CA08-46D9-9A22-90509C6ECA8C}"/>
    <cellStyle name="20% - Ênfase2 9" xfId="2252" xr:uid="{399A230D-1FD9-43FA-8907-ABBC086BA7E1}"/>
    <cellStyle name="20% - Ênfase2 9 10" xfId="2253" xr:uid="{CEA4BF64-B09E-4DD6-9696-9E37F3E66115}"/>
    <cellStyle name="20% - Ênfase2 9 11" xfId="2254" xr:uid="{78E142FF-DBD4-40A4-AE45-4AA2DA27BF08}"/>
    <cellStyle name="20% - Ênfase2 9 12" xfId="2255" xr:uid="{8F475817-2749-44F5-9677-000C922347E1}"/>
    <cellStyle name="20% - Ênfase2 9 13" xfId="2256" xr:uid="{907330E0-63F1-4D94-BEF9-DBC2C80541FE}"/>
    <cellStyle name="20% - Ênfase2 9 2" xfId="2257" xr:uid="{6A2EEB53-0C58-4634-AAAF-47F73FC7A74C}"/>
    <cellStyle name="20% - Ênfase2 9 3" xfId="2258" xr:uid="{307E58E2-846C-46EB-917E-31D547549CE1}"/>
    <cellStyle name="20% - Ênfase2 9 4" xfId="2259" xr:uid="{DBAF7EA9-C67D-4F53-8347-2145E5F5C8F3}"/>
    <cellStyle name="20% - Ênfase2 9 5" xfId="2260" xr:uid="{4D7D4C69-0454-4A95-B62F-63DF8130ABED}"/>
    <cellStyle name="20% - Ênfase2 9 6" xfId="2261" xr:uid="{78624B5C-3D7B-4832-9F66-B335EA44224D}"/>
    <cellStyle name="20% - Ênfase2 9 7" xfId="2262" xr:uid="{A7025483-C9DF-421F-B645-DCA29D5AC6B1}"/>
    <cellStyle name="20% - Ênfase2 9 8" xfId="2263" xr:uid="{D76DFA2E-6E33-4F09-8F32-7CDD3D01A6E2}"/>
    <cellStyle name="20% - Ênfase2 9 9" xfId="2264" xr:uid="{F2089E40-C507-4E40-9A8C-F61FA5BF5C23}"/>
    <cellStyle name="20% - Ênfase3 10" xfId="2265" xr:uid="{AEF157C4-6274-4EF4-9916-BC537FC5B65B}"/>
    <cellStyle name="20% - Ênfase3 10 10" xfId="2266" xr:uid="{953DBC7C-5230-41A3-8604-BA3B850F8869}"/>
    <cellStyle name="20% - Ênfase3 10 11" xfId="2267" xr:uid="{0BAD1390-9CE4-4AC7-A6DF-66E4EF04450B}"/>
    <cellStyle name="20% - Ênfase3 10 12" xfId="2268" xr:uid="{6ABF632E-6748-494B-81B3-60853F980AAA}"/>
    <cellStyle name="20% - Ênfase3 10 13" xfId="2269" xr:uid="{8A717D4C-25C4-421E-8CDF-EC00426FCF03}"/>
    <cellStyle name="20% - Ênfase3 10 2" xfId="2270" xr:uid="{4672F7F2-FE61-4A3F-94EF-107FB3F1E942}"/>
    <cellStyle name="20% - Ênfase3 10 3" xfId="2271" xr:uid="{DD842813-1206-4A78-A88C-D94D68EB507D}"/>
    <cellStyle name="20% - Ênfase3 10 4" xfId="2272" xr:uid="{2FB49553-C280-41A2-845E-0AD309238F8C}"/>
    <cellStyle name="20% - Ênfase3 10 5" xfId="2273" xr:uid="{861B611F-DA04-4770-91DF-58D7051B6C6B}"/>
    <cellStyle name="20% - Ênfase3 10 6" xfId="2274" xr:uid="{E35CEC2F-C1EE-45F1-BD54-EADB9054C153}"/>
    <cellStyle name="20% - Ênfase3 10 7" xfId="2275" xr:uid="{4FE1FC9F-D2FF-413A-BF16-7A1138C39670}"/>
    <cellStyle name="20% - Ênfase3 10 8" xfId="2276" xr:uid="{7A00B3E9-A2DA-4B23-95D8-47B385A9F8F5}"/>
    <cellStyle name="20% - Ênfase3 10 9" xfId="2277" xr:uid="{E0818094-8CD0-458C-A74B-6128FA41A05D}"/>
    <cellStyle name="20% - Ênfase3 11" xfId="2278" xr:uid="{42993F9F-BAEC-42BA-B900-15533F04BEB6}"/>
    <cellStyle name="20% - Ênfase3 11 10" xfId="2279" xr:uid="{C9D066D5-21B6-4E50-9BC4-A84C85DD6AAC}"/>
    <cellStyle name="20% - Ênfase3 11 11" xfId="2280" xr:uid="{97255F5B-311F-41C6-B09A-AEEE3E7A29D8}"/>
    <cellStyle name="20% - Ênfase3 11 12" xfId="2281" xr:uid="{14A3DD9B-B0FF-4F98-B5F7-BBC2F2E2B475}"/>
    <cellStyle name="20% - Ênfase3 11 13" xfId="2282" xr:uid="{3C340F98-6B34-488A-A804-7410A5821CD2}"/>
    <cellStyle name="20% - Ênfase3 11 2" xfId="2283" xr:uid="{6A29DF51-566C-43EA-B385-2C74626C182C}"/>
    <cellStyle name="20% - Ênfase3 11 3" xfId="2284" xr:uid="{97CC4446-6948-482C-9176-F8CE829A3E9B}"/>
    <cellStyle name="20% - Ênfase3 11 4" xfId="2285" xr:uid="{4A222D1C-151F-412C-AD07-29285D2389A7}"/>
    <cellStyle name="20% - Ênfase3 11 5" xfId="2286" xr:uid="{19092617-EAAE-4CA3-8323-A31736E69EE9}"/>
    <cellStyle name="20% - Ênfase3 11 6" xfId="2287" xr:uid="{E6BE481A-B62E-44A6-9A9D-B1D50D5A6306}"/>
    <cellStyle name="20% - Ênfase3 11 7" xfId="2288" xr:uid="{DE08FAF1-7602-40BF-BAB0-3051D6A8822B}"/>
    <cellStyle name="20% - Ênfase3 11 8" xfId="2289" xr:uid="{293E0B7A-4122-466D-97B5-9F8B0493B9AB}"/>
    <cellStyle name="20% - Ênfase3 11 9" xfId="2290" xr:uid="{22890523-BC01-470E-AF20-77E0E5E5F20E}"/>
    <cellStyle name="20% - Ênfase3 12" xfId="2291" xr:uid="{9371013B-1905-4AA5-BD87-6A032153E1F8}"/>
    <cellStyle name="20% - Ênfase3 12 10" xfId="2292" xr:uid="{EFC29FF0-0624-4C8B-ADE9-E3EF9B97E372}"/>
    <cellStyle name="20% - Ênfase3 12 11" xfId="2293" xr:uid="{7229C0ED-66A3-47C6-8942-33F984934D07}"/>
    <cellStyle name="20% - Ênfase3 12 12" xfId="2294" xr:uid="{A2B4DF91-D9F0-47B7-96AB-36D1F4C47AAF}"/>
    <cellStyle name="20% - Ênfase3 12 13" xfId="2295" xr:uid="{7E30021D-D033-4CE2-BB27-9079BC5A864A}"/>
    <cellStyle name="20% - Ênfase3 12 2" xfId="2296" xr:uid="{7538BC6B-43E6-4C7B-87B7-13A58275B1C2}"/>
    <cellStyle name="20% - Ênfase3 12 3" xfId="2297" xr:uid="{B01198FE-775B-4654-BE05-842830ED270B}"/>
    <cellStyle name="20% - Ênfase3 12 4" xfId="2298" xr:uid="{65A37E06-A30C-4674-A6F5-7525EB495016}"/>
    <cellStyle name="20% - Ênfase3 12 5" xfId="2299" xr:uid="{797BAD3A-63EE-4E02-966B-9442EF59D338}"/>
    <cellStyle name="20% - Ênfase3 12 6" xfId="2300" xr:uid="{E149E180-066D-4A21-B112-DF335D36D8E5}"/>
    <cellStyle name="20% - Ênfase3 12 7" xfId="2301" xr:uid="{1FB2155B-CBE5-436E-8D0A-C664E05E04AC}"/>
    <cellStyle name="20% - Ênfase3 12 8" xfId="2302" xr:uid="{01345897-9684-493C-A0E7-2ADBCCC49C7F}"/>
    <cellStyle name="20% - Ênfase3 12 9" xfId="2303" xr:uid="{30A0629D-C355-48E6-9D07-9F1DABBD0D1E}"/>
    <cellStyle name="20% - Ênfase3 13" xfId="2304" xr:uid="{0D10215C-AB37-492A-88DF-C946080814DF}"/>
    <cellStyle name="20% - Ênfase3 13 10" xfId="2305" xr:uid="{6AF19061-1F5D-4660-BF84-2629A419B190}"/>
    <cellStyle name="20% - Ênfase3 13 11" xfId="2306" xr:uid="{CA0464DF-8734-41EE-B2A0-5AF1BE61F4C0}"/>
    <cellStyle name="20% - Ênfase3 13 12" xfId="2307" xr:uid="{B79E00F3-9C44-47BF-822B-AB6B3A57B4AD}"/>
    <cellStyle name="20% - Ênfase3 13 13" xfId="2308" xr:uid="{E48BCBD2-CF6F-4EC0-B5A0-47860E948614}"/>
    <cellStyle name="20% - Ênfase3 13 2" xfId="2309" xr:uid="{814BC413-D826-41AB-B954-876D04F0CFE3}"/>
    <cellStyle name="20% - Ênfase3 13 3" xfId="2310" xr:uid="{C13A9605-01CE-4623-BBE8-BE12DC3D82B2}"/>
    <cellStyle name="20% - Ênfase3 13 4" xfId="2311" xr:uid="{ABA5AEAF-A4F6-4E1A-9295-03B6F4270B03}"/>
    <cellStyle name="20% - Ênfase3 13 5" xfId="2312" xr:uid="{735561EB-06F3-414D-8540-60D5A4B689E8}"/>
    <cellStyle name="20% - Ênfase3 13 6" xfId="2313" xr:uid="{D4FCF767-3971-4B60-851C-210C5FB505B1}"/>
    <cellStyle name="20% - Ênfase3 13 7" xfId="2314" xr:uid="{B4717B33-8558-4618-854E-DF1165AFC776}"/>
    <cellStyle name="20% - Ênfase3 13 8" xfId="2315" xr:uid="{E4559EFE-28AC-4AF9-B61F-C8FD782FDC40}"/>
    <cellStyle name="20% - Ênfase3 13 9" xfId="2316" xr:uid="{D507191C-43A8-4470-9F14-832E393C0AAC}"/>
    <cellStyle name="20% - Ênfase3 14" xfId="2317" xr:uid="{BD8F5872-1A69-47F0-9DA9-4D9319C8C6AB}"/>
    <cellStyle name="20% - Ênfase3 14 10" xfId="2318" xr:uid="{2BB7E060-73CB-416D-B4A7-06F2EF87160E}"/>
    <cellStyle name="20% - Ênfase3 14 11" xfId="2319" xr:uid="{4E880DCC-9221-43F6-806B-EAF3B0AF4A77}"/>
    <cellStyle name="20% - Ênfase3 14 12" xfId="2320" xr:uid="{916E5C27-BB2A-43F1-B589-DB19FCFB3DE1}"/>
    <cellStyle name="20% - Ênfase3 14 13" xfId="2321" xr:uid="{970F58DA-4E54-4A9A-ADD9-AA0595C57E4F}"/>
    <cellStyle name="20% - Ênfase3 14 2" xfId="2322" xr:uid="{EDFD15BD-6634-4A95-BD54-3F4900CC9F87}"/>
    <cellStyle name="20% - Ênfase3 14 3" xfId="2323" xr:uid="{E6412B1B-7245-4707-B4A8-2660E757C2D9}"/>
    <cellStyle name="20% - Ênfase3 14 4" xfId="2324" xr:uid="{0B145F2C-F657-45F1-BEF5-07EEE8BE81C7}"/>
    <cellStyle name="20% - Ênfase3 14 5" xfId="2325" xr:uid="{0DFC4117-D3DA-4432-92BE-EFBF013FD326}"/>
    <cellStyle name="20% - Ênfase3 14 6" xfId="2326" xr:uid="{67A40314-C370-4656-B59D-361CF57EE7EC}"/>
    <cellStyle name="20% - Ênfase3 14 7" xfId="2327" xr:uid="{53213DD4-C68A-421D-8FB0-83DC998F331F}"/>
    <cellStyle name="20% - Ênfase3 14 8" xfId="2328" xr:uid="{92B51754-3EE9-486F-8E23-6F972D23C429}"/>
    <cellStyle name="20% - Ênfase3 14 9" xfId="2329" xr:uid="{47FC373D-8C58-40DA-B249-F423D36628A4}"/>
    <cellStyle name="20% - Ênfase3 15" xfId="2330" xr:uid="{F49839A6-BB84-49B8-9740-DA84B2DA5165}"/>
    <cellStyle name="20% - Ênfase3 15 10" xfId="2331" xr:uid="{2275912A-F266-4C01-910B-3F252E7FF914}"/>
    <cellStyle name="20% - Ênfase3 15 11" xfId="2332" xr:uid="{57C0A932-FEB6-4864-948D-13FEEAA43DA1}"/>
    <cellStyle name="20% - Ênfase3 15 12" xfId="2333" xr:uid="{22425002-33C1-427F-AE21-224E0DA1251E}"/>
    <cellStyle name="20% - Ênfase3 15 13" xfId="2334" xr:uid="{DA400667-9835-4876-B9B2-A6641C137EAE}"/>
    <cellStyle name="20% - Ênfase3 15 2" xfId="2335" xr:uid="{922DBAF2-E00B-4FB0-8F3A-9541BEF668AD}"/>
    <cellStyle name="20% - Ênfase3 15 3" xfId="2336" xr:uid="{D5DF780A-6042-4545-BAD7-A1B265BA6082}"/>
    <cellStyle name="20% - Ênfase3 15 4" xfId="2337" xr:uid="{52DD003C-0724-4CB5-A64C-AEC2F8E995D7}"/>
    <cellStyle name="20% - Ênfase3 15 5" xfId="2338" xr:uid="{5A029A82-7C54-4A97-AF64-DC6579376285}"/>
    <cellStyle name="20% - Ênfase3 15 6" xfId="2339" xr:uid="{56B82C47-7E72-4B98-B6BC-6EE3317F5CA1}"/>
    <cellStyle name="20% - Ênfase3 15 7" xfId="2340" xr:uid="{55F3A184-0C5C-4858-8939-8C40E3759B71}"/>
    <cellStyle name="20% - Ênfase3 15 8" xfId="2341" xr:uid="{7EAA2D6A-8B93-462B-B72E-88F662439AB4}"/>
    <cellStyle name="20% - Ênfase3 15 9" xfId="2342" xr:uid="{217F4CC8-D035-4B42-8264-DF62BD3FEEA4}"/>
    <cellStyle name="20% - Ênfase3 16" xfId="2343" xr:uid="{10E0D6F1-51EE-4D4E-B055-0B5DA08C062F}"/>
    <cellStyle name="20% - Ênfase3 16 10" xfId="2344" xr:uid="{309667AD-DF26-457D-A866-2A231EF948AA}"/>
    <cellStyle name="20% - Ênfase3 16 11" xfId="2345" xr:uid="{50366AC3-9588-4738-AE9F-3F478670EE78}"/>
    <cellStyle name="20% - Ênfase3 16 12" xfId="2346" xr:uid="{EC819644-F6AD-4861-A522-7AC902A5BE5A}"/>
    <cellStyle name="20% - Ênfase3 16 13" xfId="2347" xr:uid="{27B96DA1-E732-4AC7-BFF6-B05886182072}"/>
    <cellStyle name="20% - Ênfase3 16 2" xfId="2348" xr:uid="{1DAD890A-4C2F-4DCF-882A-B49638520144}"/>
    <cellStyle name="20% - Ênfase3 16 3" xfId="2349" xr:uid="{8B3E7350-33D0-404E-B49A-A327C39DD9E4}"/>
    <cellStyle name="20% - Ênfase3 16 4" xfId="2350" xr:uid="{8BE6AA92-2ECF-432D-B5F9-9958922242C3}"/>
    <cellStyle name="20% - Ênfase3 16 5" xfId="2351" xr:uid="{D36ED8CF-5A12-47FB-AEAB-2912B283FE3A}"/>
    <cellStyle name="20% - Ênfase3 16 6" xfId="2352" xr:uid="{6A4AC41B-908E-4FDA-BC2A-3AC79A5871A6}"/>
    <cellStyle name="20% - Ênfase3 16 7" xfId="2353" xr:uid="{AA035679-E747-4675-9285-59D458EA4F4C}"/>
    <cellStyle name="20% - Ênfase3 16 8" xfId="2354" xr:uid="{1C63E02D-5175-4177-B8DA-42ADE2BE2CA1}"/>
    <cellStyle name="20% - Ênfase3 16 9" xfId="2355" xr:uid="{F3F27E89-D2E7-4CA1-819F-A0C2E82D51C5}"/>
    <cellStyle name="20% - Ênfase3 17" xfId="2356" xr:uid="{182FE895-B3D2-41BC-886B-8FE87C78C688}"/>
    <cellStyle name="20% - Ênfase3 17 10" xfId="2357" xr:uid="{AD45923D-DD4F-466F-9538-1DA6747399D6}"/>
    <cellStyle name="20% - Ênfase3 17 11" xfId="2358" xr:uid="{FC0831C2-F41C-4FCD-A46A-16B32D47781C}"/>
    <cellStyle name="20% - Ênfase3 17 12" xfId="2359" xr:uid="{9C40D972-2D89-4B55-AE26-F01CF9D0094C}"/>
    <cellStyle name="20% - Ênfase3 17 13" xfId="2360" xr:uid="{CE8D4C8B-4856-41A3-85D2-6360CB9DA135}"/>
    <cellStyle name="20% - Ênfase3 17 2" xfId="2361" xr:uid="{01527883-C909-4022-B945-F5B8F3C45B8A}"/>
    <cellStyle name="20% - Ênfase3 17 3" xfId="2362" xr:uid="{4DB7713C-2F95-4789-B059-C58DBE758A62}"/>
    <cellStyle name="20% - Ênfase3 17 4" xfId="2363" xr:uid="{FBE22AB1-D409-4CF3-8E37-EDD404860FC9}"/>
    <cellStyle name="20% - Ênfase3 17 5" xfId="2364" xr:uid="{E809FB42-CC9B-4A8F-B818-75CDC3BA0850}"/>
    <cellStyle name="20% - Ênfase3 17 6" xfId="2365" xr:uid="{16CEA393-D250-475F-87C1-920058F14B80}"/>
    <cellStyle name="20% - Ênfase3 17 7" xfId="2366" xr:uid="{EAA39C61-1018-4C8B-A391-63DA07B64583}"/>
    <cellStyle name="20% - Ênfase3 17 8" xfId="2367" xr:uid="{6C048971-4453-4A47-AEB7-CC44BA11A474}"/>
    <cellStyle name="20% - Ênfase3 17 9" xfId="2368" xr:uid="{1B92A4BA-0F12-41B8-901B-737AA7337412}"/>
    <cellStyle name="20% - Ênfase3 18" xfId="2369" xr:uid="{9F03A9E9-85ED-496D-8663-DB84E4D8C027}"/>
    <cellStyle name="20% - Ênfase3 18 10" xfId="2370" xr:uid="{FFA6AC56-DBDE-40C4-95D7-608F18297EE7}"/>
    <cellStyle name="20% - Ênfase3 18 11" xfId="2371" xr:uid="{E3C3C555-6EA9-4399-9A60-9BE148EB8973}"/>
    <cellStyle name="20% - Ênfase3 18 12" xfId="2372" xr:uid="{B5E04035-7EFE-43C9-BC24-B28ACF463619}"/>
    <cellStyle name="20% - Ênfase3 18 13" xfId="2373" xr:uid="{81DC7384-29C4-4C4F-A80A-B7E6CC6DD74A}"/>
    <cellStyle name="20% - Ênfase3 18 2" xfId="2374" xr:uid="{74A04156-C77B-4FE8-819D-873D8D8AA000}"/>
    <cellStyle name="20% - Ênfase3 18 3" xfId="2375" xr:uid="{A10D6306-CDEC-4446-BEAF-C1164E699F3D}"/>
    <cellStyle name="20% - Ênfase3 18 4" xfId="2376" xr:uid="{C8D51FC8-9B60-4033-A04D-9537509DF8F0}"/>
    <cellStyle name="20% - Ênfase3 18 5" xfId="2377" xr:uid="{1667148C-DB34-42DD-A29F-C12D0894E17A}"/>
    <cellStyle name="20% - Ênfase3 18 6" xfId="2378" xr:uid="{2CDF57A8-90FA-44A6-9462-6876464E1284}"/>
    <cellStyle name="20% - Ênfase3 18 7" xfId="2379" xr:uid="{090030C9-7CD2-4A05-8195-7B3C98986A25}"/>
    <cellStyle name="20% - Ênfase3 18 8" xfId="2380" xr:uid="{163DB7E8-6905-41FD-8647-6B904585239D}"/>
    <cellStyle name="20% - Ênfase3 18 9" xfId="2381" xr:uid="{1608C884-306E-4524-B826-47336C6122A7}"/>
    <cellStyle name="20% - Ênfase3 19" xfId="2382" xr:uid="{B7F09E3A-4985-4014-89E5-D3EFF8D1C277}"/>
    <cellStyle name="20% - Ênfase3 19 10" xfId="2383" xr:uid="{BE33D65C-9F0F-4FCD-87F8-A617271243EA}"/>
    <cellStyle name="20% - Ênfase3 19 11" xfId="2384" xr:uid="{60DD83CC-6D24-4160-B864-4E050516677D}"/>
    <cellStyle name="20% - Ênfase3 19 12" xfId="2385" xr:uid="{FD12F96C-C36C-401A-868A-01728264E5DB}"/>
    <cellStyle name="20% - Ênfase3 19 13" xfId="2386" xr:uid="{1BA15C13-4319-4831-8A4A-CDA762F000F5}"/>
    <cellStyle name="20% - Ênfase3 19 2" xfId="2387" xr:uid="{B0C8B8D6-6A4D-4A5A-A28D-9BBCA71318D4}"/>
    <cellStyle name="20% - Ênfase3 19 3" xfId="2388" xr:uid="{49747001-7254-4BA8-8765-3352644418D7}"/>
    <cellStyle name="20% - Ênfase3 19 4" xfId="2389" xr:uid="{F8B99539-C2F2-4E21-939C-686C42FE73B5}"/>
    <cellStyle name="20% - Ênfase3 19 5" xfId="2390" xr:uid="{221C1212-3B7A-43EC-ABCE-DF284D3FEE08}"/>
    <cellStyle name="20% - Ênfase3 19 6" xfId="2391" xr:uid="{6836667D-C0A0-45E0-BF7F-B305873AD7F2}"/>
    <cellStyle name="20% - Ênfase3 19 7" xfId="2392" xr:uid="{3E7407FE-93C8-4E08-B24E-07E43BA591FA}"/>
    <cellStyle name="20% - Ênfase3 19 8" xfId="2393" xr:uid="{5649AE12-ED03-4AFF-82E4-EC6710A69DF4}"/>
    <cellStyle name="20% - Ênfase3 19 9" xfId="2394" xr:uid="{8939C6EC-CBEF-46C2-B653-CAE991A34303}"/>
    <cellStyle name="20% - Ênfase3 2" xfId="2395" xr:uid="{E403C243-B531-41AA-8A1B-20C7049B9668}"/>
    <cellStyle name="20% - Ênfase3 2 10" xfId="2396" xr:uid="{6E3A1EF3-CC00-4B8A-BD46-E3E75BD81AEB}"/>
    <cellStyle name="20% - Ênfase3 2 10 2" xfId="2397" xr:uid="{F7960BCE-B21F-4AA6-95E3-F68A0A0F537D}"/>
    <cellStyle name="20% - Ênfase3 2 10 2 2" xfId="2398" xr:uid="{29E1295B-7F02-417D-9BB7-85A7CB1CB53D}"/>
    <cellStyle name="20% - Ênfase3 2 10 2 3" xfId="2399" xr:uid="{51722C2D-7B92-4871-B46C-FBCDB581CAAD}"/>
    <cellStyle name="20% - Ênfase3 2 10 2 4" xfId="2400" xr:uid="{373C65FE-D617-474B-8BD3-B471F688FAA4}"/>
    <cellStyle name="20% - Ênfase3 2 10 3" xfId="2401" xr:uid="{E3EC8F2F-0700-494C-BC46-6E165621C554}"/>
    <cellStyle name="20% - Ênfase3 2 10 4" xfId="2402" xr:uid="{63FADB3E-8232-41CE-B397-F72AF5B92C4E}"/>
    <cellStyle name="20% - Ênfase3 2 10 5" xfId="2403" xr:uid="{BBA11EBF-0D7C-4683-8493-2DE406C60834}"/>
    <cellStyle name="20% - Ênfase3 2 11" xfId="2404" xr:uid="{FEBEC039-4232-4D21-9746-B0DA46EE5777}"/>
    <cellStyle name="20% - Ênfase3 2 11 2" xfId="2405" xr:uid="{10C58ABC-8DB7-4304-9832-307B986274E9}"/>
    <cellStyle name="20% - Ênfase3 2 11 2 2" xfId="2406" xr:uid="{D36155EB-FF56-42B7-B5D4-FDFF71ED5E9A}"/>
    <cellStyle name="20% - Ênfase3 2 11 2 3" xfId="2407" xr:uid="{CE08DF88-CDCF-46A7-B387-50BD61103779}"/>
    <cellStyle name="20% - Ênfase3 2 11 2 4" xfId="2408" xr:uid="{885DE569-2A6B-460C-991F-C9A7B1DD9A95}"/>
    <cellStyle name="20% - Ênfase3 2 11 3" xfId="2409" xr:uid="{9FA4D96D-6912-45B1-837B-99598D3A90B2}"/>
    <cellStyle name="20% - Ênfase3 2 11 4" xfId="2410" xr:uid="{5DFD964D-C3B2-4C43-8BCF-F38F293EB8CB}"/>
    <cellStyle name="20% - Ênfase3 2 11 5" xfId="2411" xr:uid="{1CE32930-A50C-4D82-8D6E-C131F8A26C8E}"/>
    <cellStyle name="20% - Ênfase3 2 12" xfId="2412" xr:uid="{C1113AA6-E792-4349-A0E6-7220C109E3B1}"/>
    <cellStyle name="20% - Ênfase3 2 12 2" xfId="2413" xr:uid="{F803CB43-624D-480D-A80F-BD4C4F371106}"/>
    <cellStyle name="20% - Ênfase3 2 12 2 2" xfId="2414" xr:uid="{C9CA6A0D-B74B-409A-AAD1-5D2F8FE18E39}"/>
    <cellStyle name="20% - Ênfase3 2 12 2 3" xfId="2415" xr:uid="{BE2F64FD-01AB-41CE-B062-FE63E19467FE}"/>
    <cellStyle name="20% - Ênfase3 2 12 2 4" xfId="2416" xr:uid="{C4B5ED82-B86B-4FEE-AD4B-4F7891CD50C5}"/>
    <cellStyle name="20% - Ênfase3 2 12 3" xfId="2417" xr:uid="{537D19BE-DF93-4D9A-88D5-3DA91DF8443F}"/>
    <cellStyle name="20% - Ênfase3 2 12 4" xfId="2418" xr:uid="{20700DF2-EA21-4FD0-A090-A4EACE581411}"/>
    <cellStyle name="20% - Ênfase3 2 12 5" xfId="2419" xr:uid="{FCDDACF3-FEA6-4E2A-9729-F0F2414E8A9C}"/>
    <cellStyle name="20% - Ênfase3 2 13" xfId="2420" xr:uid="{964FBB21-D726-4DA7-9E06-EBA4899FBF39}"/>
    <cellStyle name="20% - Ênfase3 2 13 2" xfId="2421" xr:uid="{9A035E69-D96F-4772-9A72-23CF88C9E193}"/>
    <cellStyle name="20% - Ênfase3 2 13 2 2" xfId="2422" xr:uid="{9C2BED1E-D507-42E6-8D5B-B0FEEDC78B52}"/>
    <cellStyle name="20% - Ênfase3 2 13 2 3" xfId="2423" xr:uid="{67621453-792A-4A65-8EEE-88E4DB855447}"/>
    <cellStyle name="20% - Ênfase3 2 13 2 4" xfId="2424" xr:uid="{BB4588EE-E1D4-4C7F-9500-156496160C03}"/>
    <cellStyle name="20% - Ênfase3 2 13 3" xfId="2425" xr:uid="{A94DB823-0A98-4803-912A-60690A3DF88A}"/>
    <cellStyle name="20% - Ênfase3 2 13 4" xfId="2426" xr:uid="{E426BBD5-8E8E-4262-AFA9-A331BF8EAD90}"/>
    <cellStyle name="20% - Ênfase3 2 13 5" xfId="2427" xr:uid="{E3AC75B7-A635-47C0-8B3F-DB2FF5016D61}"/>
    <cellStyle name="20% - Ênfase3 2 14" xfId="2428" xr:uid="{7B3A626D-24AA-4D1D-B339-1F0C30BBE77F}"/>
    <cellStyle name="20% - Ênfase3 2 14 2" xfId="2429" xr:uid="{05D28AC8-2EF0-4F46-BB64-B8D5623DA15F}"/>
    <cellStyle name="20% - Ênfase3 2 14 2 2" xfId="2430" xr:uid="{280755A5-BA3B-4BC8-8DD0-B55579E4D9FE}"/>
    <cellStyle name="20% - Ênfase3 2 14 2 3" xfId="2431" xr:uid="{5DF4A6F5-E453-4EA3-BA95-B5BD1EEEDE7E}"/>
    <cellStyle name="20% - Ênfase3 2 14 2 4" xfId="2432" xr:uid="{2D682776-8ADC-4651-8556-DBDFA9C58CE4}"/>
    <cellStyle name="20% - Ênfase3 2 14 3" xfId="2433" xr:uid="{9760A19F-8EA3-40B0-B705-9B4AFD150B8F}"/>
    <cellStyle name="20% - Ênfase3 2 14 4" xfId="2434" xr:uid="{74BAFAB2-7F7A-455D-81E3-AB966E4DC6FF}"/>
    <cellStyle name="20% - Ênfase3 2 14 5" xfId="2435" xr:uid="{3416230B-C6D2-4826-BA53-13EECB98027A}"/>
    <cellStyle name="20% - Ênfase3 2 15" xfId="2436" xr:uid="{6D72527D-05CA-4EAA-98FE-EC14A8BC20DD}"/>
    <cellStyle name="20% - Ênfase3 2 15 2" xfId="2437" xr:uid="{BB96E4AB-2596-4EEB-BD2E-CC19BF30B8D0}"/>
    <cellStyle name="20% - Ênfase3 2 15 2 2" xfId="2438" xr:uid="{75083BBA-0529-42DF-B628-4DFD1B2E6AE5}"/>
    <cellStyle name="20% - Ênfase3 2 15 2 3" xfId="2439" xr:uid="{28115F6B-2DF5-4697-A255-1CE419658C07}"/>
    <cellStyle name="20% - Ênfase3 2 15 2 4" xfId="2440" xr:uid="{BD3D6682-7846-4958-B872-5CD5ED6D7F3D}"/>
    <cellStyle name="20% - Ênfase3 2 15 3" xfId="2441" xr:uid="{22197F50-77B9-477A-B16C-2E7EB00CE33A}"/>
    <cellStyle name="20% - Ênfase3 2 15 4" xfId="2442" xr:uid="{DBB78B9D-4642-47C3-8591-D3A8D29960F2}"/>
    <cellStyle name="20% - Ênfase3 2 15 5" xfId="2443" xr:uid="{849C4E0C-F2BD-4707-93FF-2288B9056E54}"/>
    <cellStyle name="20% - Ênfase3 2 16" xfId="2444" xr:uid="{AEB2A707-A794-4548-BB3B-74FC6FF96E4C}"/>
    <cellStyle name="20% - Ênfase3 2 16 2" xfId="2445" xr:uid="{E72736D1-7797-42C7-93B7-1A79F72490DD}"/>
    <cellStyle name="20% - Ênfase3 2 16 2 2" xfId="2446" xr:uid="{F86C1672-F239-490D-B3DE-47491A4540BE}"/>
    <cellStyle name="20% - Ênfase3 2 16 2 3" xfId="2447" xr:uid="{1924DD22-3C6D-4C1C-89A8-CB7C55A6CC49}"/>
    <cellStyle name="20% - Ênfase3 2 16 2 4" xfId="2448" xr:uid="{8EB55D1B-F4C8-4583-9D4C-9F8726F1A488}"/>
    <cellStyle name="20% - Ênfase3 2 16 3" xfId="2449" xr:uid="{0EBF7957-3491-4549-8FD9-2BD6FA90C7E3}"/>
    <cellStyle name="20% - Ênfase3 2 16 4" xfId="2450" xr:uid="{47E6F9CF-0220-4638-9E10-95988470C9C1}"/>
    <cellStyle name="20% - Ênfase3 2 16 5" xfId="2451" xr:uid="{0AEF384E-3522-430B-B9A6-8D9F77BB381A}"/>
    <cellStyle name="20% - Ênfase3 2 17" xfId="2452" xr:uid="{32732FC7-BDC2-4FAD-B543-B0764E6174F0}"/>
    <cellStyle name="20% - Ênfase3 2 17 2" xfId="2453" xr:uid="{36594947-41AF-4450-8D9F-DA5602605169}"/>
    <cellStyle name="20% - Ênfase3 2 17 2 2" xfId="2454" xr:uid="{D9F09172-1C4C-402F-9F01-88E14B4D4C70}"/>
    <cellStyle name="20% - Ênfase3 2 17 2 3" xfId="2455" xr:uid="{62EE3931-86AF-408F-A111-1B6E834768EC}"/>
    <cellStyle name="20% - Ênfase3 2 17 2 4" xfId="2456" xr:uid="{A5BA466B-7566-4614-93FE-91A7FAA7E8C9}"/>
    <cellStyle name="20% - Ênfase3 2 17 3" xfId="2457" xr:uid="{259FA278-1709-4B9B-9F66-337A72DDB347}"/>
    <cellStyle name="20% - Ênfase3 2 17 4" xfId="2458" xr:uid="{DB9268BE-581B-421E-A633-C5B0A61EAEF8}"/>
    <cellStyle name="20% - Ênfase3 2 17 5" xfId="2459" xr:uid="{F4C87F89-5FB6-4169-9D03-C88F5D29D3C9}"/>
    <cellStyle name="20% - Ênfase3 2 18" xfId="2460" xr:uid="{D75F2342-0011-43F7-A08F-FC87E0B1295D}"/>
    <cellStyle name="20% - Ênfase3 2 18 2" xfId="2461" xr:uid="{857FFB80-2D13-46E0-8244-80768EEA26E8}"/>
    <cellStyle name="20% - Ênfase3 2 18 2 2" xfId="2462" xr:uid="{BD6A8876-48D2-4D4E-97AA-3C6699578B5B}"/>
    <cellStyle name="20% - Ênfase3 2 18 2 3" xfId="2463" xr:uid="{5822C04B-0FF2-4A6A-9142-68A796BB088C}"/>
    <cellStyle name="20% - Ênfase3 2 18 2 4" xfId="2464" xr:uid="{80CDBC14-C287-4797-B137-DCE3BC392C6B}"/>
    <cellStyle name="20% - Ênfase3 2 18 3" xfId="2465" xr:uid="{2A953EF5-D402-4C84-AE58-93B8796299DE}"/>
    <cellStyle name="20% - Ênfase3 2 18 4" xfId="2466" xr:uid="{76A94D1A-5552-454B-8CBF-883FB5B0E372}"/>
    <cellStyle name="20% - Ênfase3 2 18 5" xfId="2467" xr:uid="{34779F74-196B-4140-8D89-A086D40322BA}"/>
    <cellStyle name="20% - Ênfase3 2 19" xfId="2468" xr:uid="{9E47CCB1-D4CF-4A18-A889-B18136643D6C}"/>
    <cellStyle name="20% - Ênfase3 2 19 2" xfId="2469" xr:uid="{AB87C991-3A79-40C8-9617-300DF2035409}"/>
    <cellStyle name="20% - Ênfase3 2 19 2 2" xfId="2470" xr:uid="{C4201F67-0C20-4A5B-B8E0-062EB94B639F}"/>
    <cellStyle name="20% - Ênfase3 2 19 2 3" xfId="2471" xr:uid="{EE48F477-23E4-468D-9BDA-7BBFFF4417B5}"/>
    <cellStyle name="20% - Ênfase3 2 19 2 4" xfId="2472" xr:uid="{0EF908F1-BD90-4DE3-A936-A37BA9395C36}"/>
    <cellStyle name="20% - Ênfase3 2 19 3" xfId="2473" xr:uid="{28F999C2-729A-4EFF-9954-938BBEA89F15}"/>
    <cellStyle name="20% - Ênfase3 2 19 4" xfId="2474" xr:uid="{61F86222-47B4-46D5-B001-2E9E059FB795}"/>
    <cellStyle name="20% - Ênfase3 2 19 5" xfId="2475" xr:uid="{1A568D3E-3C54-4AEA-8B80-BAD4AF159270}"/>
    <cellStyle name="20% - Ênfase3 2 2" xfId="2476" xr:uid="{25FD659D-D2DA-43A0-82F5-D61AC58824E7}"/>
    <cellStyle name="20% - Ênfase3 2 2 2" xfId="2477" xr:uid="{FE2A7675-4742-4721-AA05-D61373571121}"/>
    <cellStyle name="20% - Ênfase3 2 2 2 2" xfId="2478" xr:uid="{23115EB9-56D8-4CA8-AF22-E55D1E0E2BA7}"/>
    <cellStyle name="20% - Ênfase3 2 2 2 3" xfId="2479" xr:uid="{C5CF0087-E43B-4047-A34E-0ECDC6A89E67}"/>
    <cellStyle name="20% - Ênfase3 2 2 2 4" xfId="2480" xr:uid="{654D3569-B259-423D-A8AE-36B61C97EF43}"/>
    <cellStyle name="20% - Ênfase3 2 2 3" xfId="2481" xr:uid="{796B743E-C853-43D7-B266-AACADC313F2D}"/>
    <cellStyle name="20% - Ênfase3 2 2 4" xfId="2482" xr:uid="{B7D3DD78-D101-4A81-AADD-19E706196D20}"/>
    <cellStyle name="20% - Ênfase3 2 2 5" xfId="2483" xr:uid="{319DEF59-26F9-4375-9AF2-E18B3B42AA3A}"/>
    <cellStyle name="20% - Ênfase3 2 20" xfId="2484" xr:uid="{6C43803D-BF5E-4E6B-A105-BB766C6C4F25}"/>
    <cellStyle name="20% - Ênfase3 2 20 2" xfId="2485" xr:uid="{B748FCE5-6600-447B-9F8A-1CA2CCE9D1D6}"/>
    <cellStyle name="20% - Ênfase3 2 20 2 2" xfId="2486" xr:uid="{FAD2BBB7-EA44-42B9-811B-548B0ACEDF61}"/>
    <cellStyle name="20% - Ênfase3 2 20 2 3" xfId="2487" xr:uid="{473B0396-ECA2-4AA3-A042-181FB59FAD57}"/>
    <cellStyle name="20% - Ênfase3 2 20 2 4" xfId="2488" xr:uid="{12E54EEC-F607-446A-90D4-6A13AD742735}"/>
    <cellStyle name="20% - Ênfase3 2 20 3" xfId="2489" xr:uid="{C6A25064-2D68-4794-9FD8-4EB2F21C506E}"/>
    <cellStyle name="20% - Ênfase3 2 20 4" xfId="2490" xr:uid="{20272A3D-E185-4512-BB73-1761DC5ABBC4}"/>
    <cellStyle name="20% - Ênfase3 2 20 5" xfId="2491" xr:uid="{D3751E46-CDFE-45A1-8C7D-DC3145DD7110}"/>
    <cellStyle name="20% - Ênfase3 2 21" xfId="2492" xr:uid="{25B1E3C2-41C1-4ECA-87ED-56478D93CE29}"/>
    <cellStyle name="20% - Ênfase3 2 21 2" xfId="2493" xr:uid="{1A65B84A-FB16-4AC9-8469-22544B7BE716}"/>
    <cellStyle name="20% - Ênfase3 2 21 2 2" xfId="2494" xr:uid="{DA49DE2F-1F62-4201-955E-1C8DE8AC8E2F}"/>
    <cellStyle name="20% - Ênfase3 2 21 2 3" xfId="2495" xr:uid="{6480045D-2A38-41C5-88EF-659E50B0D8EA}"/>
    <cellStyle name="20% - Ênfase3 2 21 2 4" xfId="2496" xr:uid="{BE201EF4-EBBF-4D13-AF41-488ECC760814}"/>
    <cellStyle name="20% - Ênfase3 2 21 3" xfId="2497" xr:uid="{79744EE6-1F35-41D1-9F1F-7C9432A52CD6}"/>
    <cellStyle name="20% - Ênfase3 2 21 4" xfId="2498" xr:uid="{8B16ABDF-368C-456B-9255-42591586CAFC}"/>
    <cellStyle name="20% - Ênfase3 2 21 5" xfId="2499" xr:uid="{FB6E162E-1972-4DC7-8C89-75F753BE6D4A}"/>
    <cellStyle name="20% - Ênfase3 2 22" xfId="2500" xr:uid="{E7371CC4-5199-4E2A-806D-6CF3C2E06A43}"/>
    <cellStyle name="20% - Ênfase3 2 22 2" xfId="2501" xr:uid="{673C441E-223D-4762-B070-00D78E187C51}"/>
    <cellStyle name="20% - Ênfase3 2 22 2 2" xfId="2502" xr:uid="{27CD9CC9-2328-40CC-A7B3-34382C36E36D}"/>
    <cellStyle name="20% - Ênfase3 2 22 2 3" xfId="2503" xr:uid="{FD60B4F9-E943-4E49-8C30-8E8380D9F454}"/>
    <cellStyle name="20% - Ênfase3 2 22 2 4" xfId="2504" xr:uid="{B43F23E4-979E-4DEB-8033-82A0CD5E4DBA}"/>
    <cellStyle name="20% - Ênfase3 2 22 3" xfId="2505" xr:uid="{E369DC54-CDB6-4346-AF7B-36F6019C7A30}"/>
    <cellStyle name="20% - Ênfase3 2 22 4" xfId="2506" xr:uid="{25BE4E91-F42A-42EA-805D-F6BF933723CD}"/>
    <cellStyle name="20% - Ênfase3 2 22 5" xfId="2507" xr:uid="{CFBE0DFC-513F-4326-9A9E-39A9B00D93FC}"/>
    <cellStyle name="20% - Ênfase3 2 23" xfId="2508" xr:uid="{4108B008-1590-45FF-9E2D-8CE4D148F6AB}"/>
    <cellStyle name="20% - Ênfase3 2 23 2" xfId="2509" xr:uid="{6A300FE6-EC14-4C08-B1F0-36316C0E0B3B}"/>
    <cellStyle name="20% - Ênfase3 2 23 2 2" xfId="2510" xr:uid="{96F1E9A6-D20C-488F-95F0-5B975615E7C5}"/>
    <cellStyle name="20% - Ênfase3 2 23 2 3" xfId="2511" xr:uid="{3E84E633-26B4-4D8F-BF74-3836A9B3A401}"/>
    <cellStyle name="20% - Ênfase3 2 23 2 4" xfId="2512" xr:uid="{DF2777F4-F78D-4699-87A2-1D2330008980}"/>
    <cellStyle name="20% - Ênfase3 2 23 3" xfId="2513" xr:uid="{B4BE918E-AFA2-4225-99F6-BFC05EED641C}"/>
    <cellStyle name="20% - Ênfase3 2 23 4" xfId="2514" xr:uid="{66C0534A-CCAE-4FA8-A528-98E447C66DD4}"/>
    <cellStyle name="20% - Ênfase3 2 23 5" xfId="2515" xr:uid="{C6649901-4150-497F-BD5C-A963516AB4ED}"/>
    <cellStyle name="20% - Ênfase3 2 24" xfId="2516" xr:uid="{69685D9B-9610-484F-8697-CF5218BCED17}"/>
    <cellStyle name="20% - Ênfase3 2 24 2" xfId="2517" xr:uid="{CF9C11CD-9C1B-4C1C-9D28-F0D0F1222FA5}"/>
    <cellStyle name="20% - Ênfase3 2 24 2 2" xfId="2518" xr:uid="{C6D67459-E172-415A-80B5-DF5FFFC3E25D}"/>
    <cellStyle name="20% - Ênfase3 2 24 2 3" xfId="2519" xr:uid="{8FB1CE17-16DF-4EF7-AE86-7CBF1EF73179}"/>
    <cellStyle name="20% - Ênfase3 2 24 2 4" xfId="2520" xr:uid="{8B96CFA5-6E9D-449A-895D-AF7F390646CC}"/>
    <cellStyle name="20% - Ênfase3 2 24 3" xfId="2521" xr:uid="{201DF636-C5D0-4D06-AB3A-838D05743BE3}"/>
    <cellStyle name="20% - Ênfase3 2 24 4" xfId="2522" xr:uid="{A740F311-AA83-4204-8756-CA7DCA29E13D}"/>
    <cellStyle name="20% - Ênfase3 2 24 5" xfId="2523" xr:uid="{463BC7AE-2824-491F-8354-9445BECA3B73}"/>
    <cellStyle name="20% - Ênfase3 2 25" xfId="2524" xr:uid="{F8CFA003-F364-447F-8A8C-E235BB9EC948}"/>
    <cellStyle name="20% - Ênfase3 2 25 2" xfId="2525" xr:uid="{BBFD16BA-018F-4C49-9274-BDDFEB8A1374}"/>
    <cellStyle name="20% - Ênfase3 2 25 2 2" xfId="2526" xr:uid="{CB14513B-A537-430D-A5A0-7ED44DDA396B}"/>
    <cellStyle name="20% - Ênfase3 2 25 2 3" xfId="2527" xr:uid="{606DE36B-2C72-450D-9BB9-B8814CEECCDC}"/>
    <cellStyle name="20% - Ênfase3 2 25 2 4" xfId="2528" xr:uid="{A1C8DD5D-5E8D-43AB-82F8-CC89E0C7C1ED}"/>
    <cellStyle name="20% - Ênfase3 2 25 3" xfId="2529" xr:uid="{593479A5-F934-4291-A8FA-3C84F6A58577}"/>
    <cellStyle name="20% - Ênfase3 2 25 4" xfId="2530" xr:uid="{8133E477-3E9B-4167-8BB1-1083FB77F9AD}"/>
    <cellStyle name="20% - Ênfase3 2 25 5" xfId="2531" xr:uid="{1A85948F-C06A-4635-9D29-B8CEFF8A5D54}"/>
    <cellStyle name="20% - Ênfase3 2 26" xfId="2532" xr:uid="{4D4BA207-AA70-4FA6-8AD6-3A29DE5D0DB3}"/>
    <cellStyle name="20% - Ênfase3 2 26 2" xfId="2533" xr:uid="{7348DD7C-A2CA-4720-ABFA-BCF7DAAD0375}"/>
    <cellStyle name="20% - Ênfase3 2 26 2 2" xfId="2534" xr:uid="{C1D94743-7797-4C38-9888-84E918B34D37}"/>
    <cellStyle name="20% - Ênfase3 2 26 2 3" xfId="2535" xr:uid="{D576C8C9-3F85-42E8-8E46-6E89E947C5F4}"/>
    <cellStyle name="20% - Ênfase3 2 26 2 4" xfId="2536" xr:uid="{AE4CDAE1-4E15-4388-8EBC-82BD3BC7DCCF}"/>
    <cellStyle name="20% - Ênfase3 2 26 3" xfId="2537" xr:uid="{A0BFA359-8B25-4617-A81A-C8C698CF671A}"/>
    <cellStyle name="20% - Ênfase3 2 26 4" xfId="2538" xr:uid="{63217977-C970-43BE-8790-DEF2C18EFB44}"/>
    <cellStyle name="20% - Ênfase3 2 26 5" xfId="2539" xr:uid="{FD2A9477-6C25-45E4-A3B6-BA1B4A83C9F5}"/>
    <cellStyle name="20% - Ênfase3 2 27" xfId="2540" xr:uid="{2D73DB13-4FE4-4456-AE93-78D687634151}"/>
    <cellStyle name="20% - Ênfase3 2 27 2" xfId="2541" xr:uid="{E7C87EBB-BBE7-44CD-B067-7881065BCE95}"/>
    <cellStyle name="20% - Ênfase3 2 27 2 2" xfId="2542" xr:uid="{ED5950A2-3205-4FE5-B200-889D94DB6E64}"/>
    <cellStyle name="20% - Ênfase3 2 27 2 3" xfId="2543" xr:uid="{0AF2051D-58A4-4602-8C24-7D76804D887C}"/>
    <cellStyle name="20% - Ênfase3 2 27 2 4" xfId="2544" xr:uid="{F68268FF-E3F9-42DF-9BF6-C6033DBBF0D7}"/>
    <cellStyle name="20% - Ênfase3 2 27 3" xfId="2545" xr:uid="{1121F601-5DB0-4C4A-BDD2-F88E059C8675}"/>
    <cellStyle name="20% - Ênfase3 2 27 4" xfId="2546" xr:uid="{2ABE134B-27C0-4DF6-ADA2-377725911D9F}"/>
    <cellStyle name="20% - Ênfase3 2 27 5" xfId="2547" xr:uid="{77D25674-B587-4025-AE9F-E3D029EFD865}"/>
    <cellStyle name="20% - Ênfase3 2 28" xfId="2548" xr:uid="{EB2E0ED8-D229-4778-97E9-C1D287CE5A57}"/>
    <cellStyle name="20% - Ênfase3 2 28 2" xfId="2549" xr:uid="{1B0E5FF3-187C-4159-B637-8BB4631FBDF1}"/>
    <cellStyle name="20% - Ênfase3 2 28 2 2" xfId="2550" xr:uid="{5121FB12-B5DB-46D6-B858-78361D02A984}"/>
    <cellStyle name="20% - Ênfase3 2 28 2 3" xfId="2551" xr:uid="{32BAA686-AC14-4408-B374-57DC8D3EA472}"/>
    <cellStyle name="20% - Ênfase3 2 28 2 4" xfId="2552" xr:uid="{8C930D24-BE8E-4079-8790-5A7302F28F3B}"/>
    <cellStyle name="20% - Ênfase3 2 28 3" xfId="2553" xr:uid="{29891CD6-DB85-49A6-91AA-4FAD0DF1BEB5}"/>
    <cellStyle name="20% - Ênfase3 2 28 4" xfId="2554" xr:uid="{B7A8B5F6-4AA0-4532-8D6E-AB49A01DE734}"/>
    <cellStyle name="20% - Ênfase3 2 28 5" xfId="2555" xr:uid="{41662710-2DD7-494A-A3A6-F79538BAD901}"/>
    <cellStyle name="20% - Ênfase3 2 29" xfId="2556" xr:uid="{638AE4CF-9C0E-415F-8EDA-B06FF76CEF22}"/>
    <cellStyle name="20% - Ênfase3 2 29 2" xfId="2557" xr:uid="{083FCA3B-A796-4711-B5C9-D1DDC69756C9}"/>
    <cellStyle name="20% - Ênfase3 2 29 2 2" xfId="2558" xr:uid="{303116BF-0C78-4984-A9C2-98452E70D7A8}"/>
    <cellStyle name="20% - Ênfase3 2 29 2 3" xfId="2559" xr:uid="{9FBA0B01-5AEA-471E-904A-E43F00F28A6E}"/>
    <cellStyle name="20% - Ênfase3 2 29 2 4" xfId="2560" xr:uid="{94F95F1C-A574-477E-80B8-BCFC7374ADDE}"/>
    <cellStyle name="20% - Ênfase3 2 29 3" xfId="2561" xr:uid="{1B26233D-0542-46B1-96DE-00CF6F802529}"/>
    <cellStyle name="20% - Ênfase3 2 29 4" xfId="2562" xr:uid="{A02CF276-ECFD-47E6-905C-E3F197D08038}"/>
    <cellStyle name="20% - Ênfase3 2 29 5" xfId="2563" xr:uid="{CFD7D645-A72B-4DBF-91C0-1232F84905BA}"/>
    <cellStyle name="20% - Ênfase3 2 3" xfId="2564" xr:uid="{6B7187FD-5149-4DAD-8FCA-F81FE6F577E3}"/>
    <cellStyle name="20% - Ênfase3 2 3 2" xfId="2565" xr:uid="{A8792F55-4BDB-4BEA-8AB5-997A44038CBC}"/>
    <cellStyle name="20% - Ênfase3 2 3 2 2" xfId="2566" xr:uid="{D55BD9EF-9682-4076-B852-A7948FE4CFE8}"/>
    <cellStyle name="20% - Ênfase3 2 3 2 3" xfId="2567" xr:uid="{516A4E55-044F-4560-A133-BC63ACB3D826}"/>
    <cellStyle name="20% - Ênfase3 2 3 2 4" xfId="2568" xr:uid="{A5E4CF46-934C-42C3-8330-2AB293E81B8F}"/>
    <cellStyle name="20% - Ênfase3 2 3 3" xfId="2569" xr:uid="{C9FEC7CD-F459-4503-8FA0-0D01973CAD39}"/>
    <cellStyle name="20% - Ênfase3 2 3 4" xfId="2570" xr:uid="{000FC2D6-6C86-465D-885E-7F965B02AEB4}"/>
    <cellStyle name="20% - Ênfase3 2 3 5" xfId="2571" xr:uid="{4282467C-F127-4FD6-B6A9-6B2D72612A5D}"/>
    <cellStyle name="20% - Ênfase3 2 30" xfId="2572" xr:uid="{A9ED455E-425D-465C-9BFD-3B20FC4FC704}"/>
    <cellStyle name="20% - Ênfase3 2 30 2" xfId="2573" xr:uid="{1809516C-539E-4BC6-8DE7-734A8BCC05A7}"/>
    <cellStyle name="20% - Ênfase3 2 30 2 2" xfId="2574" xr:uid="{42A500E0-BB69-4C58-948F-84B8AEA39BCE}"/>
    <cellStyle name="20% - Ênfase3 2 30 2 3" xfId="2575" xr:uid="{A36F75BD-612C-42FA-9AF4-3FAD8A4F0FEF}"/>
    <cellStyle name="20% - Ênfase3 2 30 2 4" xfId="2576" xr:uid="{854C2CBC-FB89-496A-858C-6A8D1402849B}"/>
    <cellStyle name="20% - Ênfase3 2 30 3" xfId="2577" xr:uid="{2ADA676C-2F37-408C-A315-6FF7174067D0}"/>
    <cellStyle name="20% - Ênfase3 2 30 4" xfId="2578" xr:uid="{743299A6-057E-4974-A12D-AD43512C2D41}"/>
    <cellStyle name="20% - Ênfase3 2 30 5" xfId="2579" xr:uid="{B06A88FD-B0F3-45FA-B194-5F06F5179EBB}"/>
    <cellStyle name="20% - Ênfase3 2 31" xfId="2580" xr:uid="{0AE68015-83FB-4EA7-8F28-DF579299E731}"/>
    <cellStyle name="20% - Ênfase3 2 31 2" xfId="2581" xr:uid="{315910D0-BB08-4A8C-B866-BEF2F7450FDA}"/>
    <cellStyle name="20% - Ênfase3 2 31 2 2" xfId="2582" xr:uid="{36863D25-75B2-4C40-A8B5-5D040A26EAA6}"/>
    <cellStyle name="20% - Ênfase3 2 31 2 3" xfId="2583" xr:uid="{45168159-35A6-445A-B176-6FF7B9A16343}"/>
    <cellStyle name="20% - Ênfase3 2 31 2 4" xfId="2584" xr:uid="{3E80798A-D31D-4944-BF68-1E8E7BCA243D}"/>
    <cellStyle name="20% - Ênfase3 2 31 3" xfId="2585" xr:uid="{826C3F01-5703-46C5-B5DE-1EAE21CC252E}"/>
    <cellStyle name="20% - Ênfase3 2 31 4" xfId="2586" xr:uid="{9CA85A0B-1ADD-4122-90B1-7C213B7036AF}"/>
    <cellStyle name="20% - Ênfase3 2 31 5" xfId="2587" xr:uid="{4DDF0560-4BFC-444D-9F3A-6868E828598A}"/>
    <cellStyle name="20% - Ênfase3 2 32" xfId="2588" xr:uid="{1EF5C21F-4D53-4819-933B-3B94F7E49260}"/>
    <cellStyle name="20% - Ênfase3 2 32 2" xfId="2589" xr:uid="{6F4C62ED-9D02-48C7-9A9B-9D4BDCDFEE65}"/>
    <cellStyle name="20% - Ênfase3 2 32 2 2" xfId="2590" xr:uid="{82FB573C-6901-4D03-A84D-9FF80497BD36}"/>
    <cellStyle name="20% - Ênfase3 2 32 2 3" xfId="2591" xr:uid="{6C97EAF1-338E-4722-AAF4-B1ABB4176F94}"/>
    <cellStyle name="20% - Ênfase3 2 32 2 4" xfId="2592" xr:uid="{D6733561-CFBF-43DF-9452-CA0063C636CB}"/>
    <cellStyle name="20% - Ênfase3 2 32 3" xfId="2593" xr:uid="{1D1D1ADC-6E0E-4C4D-AFFE-29AE4D0969E0}"/>
    <cellStyle name="20% - Ênfase3 2 32 4" xfId="2594" xr:uid="{04CBD90A-2A54-479F-854F-92CBF41214FC}"/>
    <cellStyle name="20% - Ênfase3 2 32 5" xfId="2595" xr:uid="{10DD1D18-5311-434F-9395-B1BDF5E990D4}"/>
    <cellStyle name="20% - Ênfase3 2 33" xfId="2596" xr:uid="{E611BEE7-518F-420B-919E-1DF5436958BA}"/>
    <cellStyle name="20% - Ênfase3 2 33 2" xfId="2597" xr:uid="{45388778-816E-4627-A3D8-ED66358293E9}"/>
    <cellStyle name="20% - Ênfase3 2 33 2 2" xfId="2598" xr:uid="{2C281454-D781-42D9-B1F9-7C79494D45CB}"/>
    <cellStyle name="20% - Ênfase3 2 33 2 3" xfId="2599" xr:uid="{75D8FFC1-1EA5-4B93-B841-412176B59BF6}"/>
    <cellStyle name="20% - Ênfase3 2 33 2 4" xfId="2600" xr:uid="{9BA205FB-F77A-4EF0-9AE8-EF3325C0766C}"/>
    <cellStyle name="20% - Ênfase3 2 33 3" xfId="2601" xr:uid="{C6BA3A3A-A857-41E1-8CBE-C8CD56CE39D6}"/>
    <cellStyle name="20% - Ênfase3 2 33 4" xfId="2602" xr:uid="{1A3A58A7-A695-4190-A748-F0FC31A82B70}"/>
    <cellStyle name="20% - Ênfase3 2 33 5" xfId="2603" xr:uid="{AA515C49-CF79-4BE7-911D-21F656C09376}"/>
    <cellStyle name="20% - Ênfase3 2 34" xfId="2604" xr:uid="{C7F2468B-2703-407F-BFDD-3E2DEF563FEC}"/>
    <cellStyle name="20% - Ênfase3 2 34 2" xfId="2605" xr:uid="{630098F6-E378-4147-BA86-CFD60BAC2463}"/>
    <cellStyle name="20% - Ênfase3 2 35" xfId="2606" xr:uid="{5EFB4987-5CC3-417B-922D-0CDA3B2036D5}"/>
    <cellStyle name="20% - Ênfase3 2 36" xfId="2607" xr:uid="{93AC1DB8-44C7-4A69-ADEC-9E6B87A5D579}"/>
    <cellStyle name="20% - Ênfase3 2 37" xfId="2608" xr:uid="{9F32D741-7A8D-4062-B64F-7AC2E4F63539}"/>
    <cellStyle name="20% - Ênfase3 2 38" xfId="2609" xr:uid="{89E90D8C-FC4C-47F3-A92C-B1B46D217A93}"/>
    <cellStyle name="20% - Ênfase3 2 39" xfId="2610" xr:uid="{20459EC0-0935-4FC6-8410-49E985388583}"/>
    <cellStyle name="20% - Ênfase3 2 4" xfId="2611" xr:uid="{7460C47C-4CC5-4B11-8E79-1F084023F6DC}"/>
    <cellStyle name="20% - Ênfase3 2 4 2" xfId="2612" xr:uid="{FDE0B6DF-8A21-47D2-9A9D-0944424EF126}"/>
    <cellStyle name="20% - Ênfase3 2 4 2 2" xfId="2613" xr:uid="{8928CC21-A2A3-4E37-81E6-42E016EE457B}"/>
    <cellStyle name="20% - Ênfase3 2 4 2 3" xfId="2614" xr:uid="{77C91373-814A-442A-80C7-A5B2B01BF73C}"/>
    <cellStyle name="20% - Ênfase3 2 4 2 4" xfId="2615" xr:uid="{BA48F172-5770-46AC-B004-CFC887339D5A}"/>
    <cellStyle name="20% - Ênfase3 2 4 3" xfId="2616" xr:uid="{9D969403-866A-421C-925B-50484161E124}"/>
    <cellStyle name="20% - Ênfase3 2 4 4" xfId="2617" xr:uid="{76D267D0-900A-4565-80CB-02B2FBE945BB}"/>
    <cellStyle name="20% - Ênfase3 2 4 5" xfId="2618" xr:uid="{E6C02C75-E006-4C3F-B03B-ECC4ED362D31}"/>
    <cellStyle name="20% - Ênfase3 2 40" xfId="2619" xr:uid="{BA5074EE-B6B5-4B85-A6C4-E3EE1C2FD1EB}"/>
    <cellStyle name="20% - Ênfase3 2 41" xfId="2620" xr:uid="{70098265-6A4A-439E-8E5F-93840CF374B4}"/>
    <cellStyle name="20% - Ênfase3 2 42" xfId="2621" xr:uid="{75231BCD-758B-4A66-A2A0-65F897B64293}"/>
    <cellStyle name="20% - Ênfase3 2 43" xfId="2622" xr:uid="{96382FB7-1F46-4DB7-86A2-61A969202C08}"/>
    <cellStyle name="20% - Ênfase3 2 44" xfId="2623" xr:uid="{50D92B1D-BD50-4310-A930-61CBC82427B4}"/>
    <cellStyle name="20% - Ênfase3 2 45" xfId="2624" xr:uid="{2BDEE664-0F1D-4164-AA56-BE376093D69E}"/>
    <cellStyle name="20% - Ênfase3 2 5" xfId="2625" xr:uid="{FB6553EA-B053-46B9-AA99-84D0327349CD}"/>
    <cellStyle name="20% - Ênfase3 2 5 2" xfId="2626" xr:uid="{999A8EFA-5F69-4B3C-B6D3-7BC6FA9BAAE9}"/>
    <cellStyle name="20% - Ênfase3 2 5 2 2" xfId="2627" xr:uid="{29E4A030-44E8-4303-9009-4553DE70A4C5}"/>
    <cellStyle name="20% - Ênfase3 2 5 2 3" xfId="2628" xr:uid="{CF279156-FC1F-4E63-A143-EBF143D56DA7}"/>
    <cellStyle name="20% - Ênfase3 2 5 2 4" xfId="2629" xr:uid="{7122B2C3-86FD-48AB-804D-DC4CC612744F}"/>
    <cellStyle name="20% - Ênfase3 2 5 3" xfId="2630" xr:uid="{E6872093-F621-40DC-BD73-E40808CFBFC1}"/>
    <cellStyle name="20% - Ênfase3 2 5 4" xfId="2631" xr:uid="{BC9D2198-0CC6-4B49-8CF0-B607E96F48E6}"/>
    <cellStyle name="20% - Ênfase3 2 5 5" xfId="2632" xr:uid="{1F0A0FEA-4163-459D-BFAD-B1C5E9E95BC2}"/>
    <cellStyle name="20% - Ênfase3 2 6" xfId="2633" xr:uid="{8FD13EF2-F50B-4A51-B23D-254A866C21E1}"/>
    <cellStyle name="20% - Ênfase3 2 6 2" xfId="2634" xr:uid="{AB8F8989-F4D9-4AD6-9B64-0DEEEC75E02A}"/>
    <cellStyle name="20% - Ênfase3 2 6 2 2" xfId="2635" xr:uid="{9C66CB2E-AFBF-4D4E-A7E6-94042CFDC24A}"/>
    <cellStyle name="20% - Ênfase3 2 6 2 3" xfId="2636" xr:uid="{86BF0864-2EB3-429E-8731-3A5668AF35C5}"/>
    <cellStyle name="20% - Ênfase3 2 6 2 4" xfId="2637" xr:uid="{05733307-2B23-4048-9007-1EDF53DF4B27}"/>
    <cellStyle name="20% - Ênfase3 2 6 3" xfId="2638" xr:uid="{D45B2651-B780-426B-91AE-6A5BEDF3CB19}"/>
    <cellStyle name="20% - Ênfase3 2 6 4" xfId="2639" xr:uid="{5B3A0138-F998-49CB-92D8-1928D4609010}"/>
    <cellStyle name="20% - Ênfase3 2 6 5" xfId="2640" xr:uid="{D9CCEBFF-EDCC-4402-95F0-F4626BF05A92}"/>
    <cellStyle name="20% - Ênfase3 2 7" xfId="2641" xr:uid="{23D9D77F-8EE3-4C83-A276-4914B1EC56B9}"/>
    <cellStyle name="20% - Ênfase3 2 7 2" xfId="2642" xr:uid="{1D5FB559-2DCE-46A8-B430-22BEDBD17DD7}"/>
    <cellStyle name="20% - Ênfase3 2 7 2 2" xfId="2643" xr:uid="{F556AD0D-1F11-4AF0-B540-B12890C391BE}"/>
    <cellStyle name="20% - Ênfase3 2 7 2 3" xfId="2644" xr:uid="{578F20FA-E17D-4ED4-A955-653962759AC6}"/>
    <cellStyle name="20% - Ênfase3 2 7 2 4" xfId="2645" xr:uid="{8F8D3F34-28DF-4A5B-99C7-1552F5BF04D5}"/>
    <cellStyle name="20% - Ênfase3 2 7 3" xfId="2646" xr:uid="{2DDAC14F-1E9B-457E-B038-58E36762FBAC}"/>
    <cellStyle name="20% - Ênfase3 2 7 4" xfId="2647" xr:uid="{9A96EFC0-A5B9-4699-829B-865892FC4FF5}"/>
    <cellStyle name="20% - Ênfase3 2 7 5" xfId="2648" xr:uid="{2244E42F-1F88-4910-AC6E-613578B9FFEE}"/>
    <cellStyle name="20% - Ênfase3 2 8" xfId="2649" xr:uid="{D7DED593-BCA9-478C-9D00-A8BAB0D24483}"/>
    <cellStyle name="20% - Ênfase3 2 8 2" xfId="2650" xr:uid="{BF74B5EF-3C71-4BCD-ABFC-8E23CB0B3F0B}"/>
    <cellStyle name="20% - Ênfase3 2 8 2 2" xfId="2651" xr:uid="{E08AC81B-B86E-412D-A43E-E11386EC1AEB}"/>
    <cellStyle name="20% - Ênfase3 2 8 2 3" xfId="2652" xr:uid="{092EF391-1051-495A-A28C-225D41EBB21C}"/>
    <cellStyle name="20% - Ênfase3 2 8 2 4" xfId="2653" xr:uid="{8362A3AF-90B3-4D4E-A233-36282C7EB0B4}"/>
    <cellStyle name="20% - Ênfase3 2 8 3" xfId="2654" xr:uid="{23F4A660-976F-4C70-BDA3-4B259F19C076}"/>
    <cellStyle name="20% - Ênfase3 2 8 4" xfId="2655" xr:uid="{F6B9C7CA-1147-4BA2-849B-97AD59A5939B}"/>
    <cellStyle name="20% - Ênfase3 2 8 5" xfId="2656" xr:uid="{CA7E432D-A69B-461E-803B-05E8C5B6D76C}"/>
    <cellStyle name="20% - Ênfase3 2 9" xfId="2657" xr:uid="{AB27CF65-10F4-4344-AF65-0B6A9B1BD199}"/>
    <cellStyle name="20% - Ênfase3 2 9 2" xfId="2658" xr:uid="{0F5CC6A1-85E7-4306-B7FB-74C52FE2D4DD}"/>
    <cellStyle name="20% - Ênfase3 2 9 2 2" xfId="2659" xr:uid="{C7FBE394-FEBC-45DA-87D4-8B768311400A}"/>
    <cellStyle name="20% - Ênfase3 2 9 2 3" xfId="2660" xr:uid="{462A7152-7901-4C47-ACDB-AA10B90D65DC}"/>
    <cellStyle name="20% - Ênfase3 2 9 2 4" xfId="2661" xr:uid="{2A33535C-046F-41F7-8793-EAB2BE133C3C}"/>
    <cellStyle name="20% - Ênfase3 2 9 3" xfId="2662" xr:uid="{F977A201-1A85-436D-B7D2-6358EEB00514}"/>
    <cellStyle name="20% - Ênfase3 2 9 4" xfId="2663" xr:uid="{F8452EFA-A17F-4948-86F4-CBD50F8DD7EE}"/>
    <cellStyle name="20% - Ênfase3 2 9 5" xfId="2664" xr:uid="{2F6FB327-98B7-49D5-BA01-94487F102BF4}"/>
    <cellStyle name="20% - Ênfase3 20" xfId="2665" xr:uid="{DE56B673-DE6E-478E-9A58-6FDA80783CDA}"/>
    <cellStyle name="20% - Ênfase3 20 10" xfId="2666" xr:uid="{19D024E4-5B0B-483B-9561-84A55487B944}"/>
    <cellStyle name="20% - Ênfase3 20 11" xfId="2667" xr:uid="{FF90F9F6-044E-44DF-BEAD-CBDE77C86DFE}"/>
    <cellStyle name="20% - Ênfase3 20 12" xfId="2668" xr:uid="{975CF727-19F7-425F-830D-BAAF97069699}"/>
    <cellStyle name="20% - Ênfase3 20 13" xfId="2669" xr:uid="{5D8F564E-7801-4CCF-8EDC-EDA767D4CD54}"/>
    <cellStyle name="20% - Ênfase3 20 2" xfId="2670" xr:uid="{75BA9661-9E36-479C-BCC0-F61D960773D6}"/>
    <cellStyle name="20% - Ênfase3 20 3" xfId="2671" xr:uid="{F744ECDF-2EC0-464E-83AA-4D3B5B9C0DCB}"/>
    <cellStyle name="20% - Ênfase3 20 4" xfId="2672" xr:uid="{E46F6E60-2C8B-4660-9E96-E71B6E89BD34}"/>
    <cellStyle name="20% - Ênfase3 20 5" xfId="2673" xr:uid="{2C4603A8-F765-46ED-A689-00ABDF792F0D}"/>
    <cellStyle name="20% - Ênfase3 20 6" xfId="2674" xr:uid="{695FBCAB-5B1F-4A16-8F02-6B9B77755FFF}"/>
    <cellStyle name="20% - Ênfase3 20 7" xfId="2675" xr:uid="{990FBB76-B1B5-412F-9C4F-DFC5065A2EFF}"/>
    <cellStyle name="20% - Ênfase3 20 8" xfId="2676" xr:uid="{F2E7F162-169B-40D6-9482-E82976A71BE1}"/>
    <cellStyle name="20% - Ênfase3 20 9" xfId="2677" xr:uid="{714C8FE6-3891-4937-BD07-50365E7A6C6B}"/>
    <cellStyle name="20% - Ênfase3 21" xfId="2678" xr:uid="{3834872C-CCEA-4F2C-A1E1-5BBA5839CE2B}"/>
    <cellStyle name="20% - Ênfase3 21 10" xfId="2679" xr:uid="{5E32A49D-9FEF-49D0-BF89-BB12C9D01241}"/>
    <cellStyle name="20% - Ênfase3 21 11" xfId="2680" xr:uid="{2391C0E6-23EE-4563-AA49-E719C151218D}"/>
    <cellStyle name="20% - Ênfase3 21 12" xfId="2681" xr:uid="{F75554C8-FEB1-4D82-AF99-583752557ABC}"/>
    <cellStyle name="20% - Ênfase3 21 13" xfId="2682" xr:uid="{9E660DF6-C12C-46E1-A75E-21D452885CFF}"/>
    <cellStyle name="20% - Ênfase3 21 2" xfId="2683" xr:uid="{7D0A9B63-5FE3-4226-9B63-26FA0006AD79}"/>
    <cellStyle name="20% - Ênfase3 21 3" xfId="2684" xr:uid="{56ECC961-69A0-4D61-84ED-52B9715B1BEE}"/>
    <cellStyle name="20% - Ênfase3 21 4" xfId="2685" xr:uid="{0E169EA9-E40D-4EEB-9E1C-D0EC7B3F0E1E}"/>
    <cellStyle name="20% - Ênfase3 21 5" xfId="2686" xr:uid="{8985CBEE-ECE6-4344-9E24-2FE901D16CBB}"/>
    <cellStyle name="20% - Ênfase3 21 6" xfId="2687" xr:uid="{E5418405-CFA9-46D1-8713-D7F5EC65C7A2}"/>
    <cellStyle name="20% - Ênfase3 21 7" xfId="2688" xr:uid="{A5E7FBC6-E657-4B1B-AE33-20A752A1CB34}"/>
    <cellStyle name="20% - Ênfase3 21 8" xfId="2689" xr:uid="{1AA7FD1C-C53C-43E9-921A-88C37938C35A}"/>
    <cellStyle name="20% - Ênfase3 21 9" xfId="2690" xr:uid="{85361EB2-8F48-40AB-83BA-8028876D3FC5}"/>
    <cellStyle name="20% - Ênfase3 22" xfId="2691" xr:uid="{64931902-5CAC-4103-963D-412D786C7866}"/>
    <cellStyle name="20% - Ênfase3 22 10" xfId="2692" xr:uid="{9CDD77AD-6A8C-40E3-A9A1-09241EAA776F}"/>
    <cellStyle name="20% - Ênfase3 22 11" xfId="2693" xr:uid="{EAED3978-6B6F-4E82-BBE5-3AA8CB7E46FB}"/>
    <cellStyle name="20% - Ênfase3 22 12" xfId="2694" xr:uid="{99AD44F5-3102-40DD-9354-FB4EE04D6418}"/>
    <cellStyle name="20% - Ênfase3 22 13" xfId="2695" xr:uid="{39BE5CF6-B6F9-4752-AD30-435A608CC322}"/>
    <cellStyle name="20% - Ênfase3 22 2" xfId="2696" xr:uid="{FF73E276-E931-473C-A451-0A60D90311EC}"/>
    <cellStyle name="20% - Ênfase3 22 3" xfId="2697" xr:uid="{DBFA82DD-1541-4FFB-8AA6-B97BBC6B0F91}"/>
    <cellStyle name="20% - Ênfase3 22 4" xfId="2698" xr:uid="{F03ADDE8-9217-4C45-84C9-D732BEB7FB44}"/>
    <cellStyle name="20% - Ênfase3 22 5" xfId="2699" xr:uid="{A07430A4-E22D-452F-917C-46DE3FA0A471}"/>
    <cellStyle name="20% - Ênfase3 22 6" xfId="2700" xr:uid="{4DE8401E-DCDD-4918-854A-36289CC9CAFA}"/>
    <cellStyle name="20% - Ênfase3 22 7" xfId="2701" xr:uid="{F3AB3097-4257-453B-8E80-0C25A22C7B9C}"/>
    <cellStyle name="20% - Ênfase3 22 8" xfId="2702" xr:uid="{D751B0EE-2455-4EF4-8270-FC99D8B93127}"/>
    <cellStyle name="20% - Ênfase3 22 9" xfId="2703" xr:uid="{1B5C48D7-0470-4D31-811E-B3E983ECFA2E}"/>
    <cellStyle name="20% - Ênfase3 23" xfId="2704" xr:uid="{FE6D0A96-44EC-424C-A1F3-220B35D2D426}"/>
    <cellStyle name="20% - Ênfase3 23 10" xfId="2705" xr:uid="{4B1B1F0C-7E77-4DF6-99BE-2E8AEAE8D1C4}"/>
    <cellStyle name="20% - Ênfase3 23 11" xfId="2706" xr:uid="{0E66D47F-8DE0-441A-8DEB-0C3942FDCAC0}"/>
    <cellStyle name="20% - Ênfase3 23 12" xfId="2707" xr:uid="{A0A5FE40-3BFA-4161-BBF6-D65FD7C1A9F1}"/>
    <cellStyle name="20% - Ênfase3 23 13" xfId="2708" xr:uid="{AE2BF1B0-FE89-4F6F-AEFF-E86CE5350A69}"/>
    <cellStyle name="20% - Ênfase3 23 2" xfId="2709" xr:uid="{B7ACE3AD-4981-4DD0-A8AA-7B410C1226E5}"/>
    <cellStyle name="20% - Ênfase3 23 3" xfId="2710" xr:uid="{750D483F-A296-4179-821E-F15A3BE53836}"/>
    <cellStyle name="20% - Ênfase3 23 4" xfId="2711" xr:uid="{0B3D917E-0F2D-42BD-BCED-B9AE8055E2F4}"/>
    <cellStyle name="20% - Ênfase3 23 5" xfId="2712" xr:uid="{22178D0C-5512-4437-AB2D-1117494B13BD}"/>
    <cellStyle name="20% - Ênfase3 23 6" xfId="2713" xr:uid="{B72880A1-62F9-499E-88C3-DD6536179E4C}"/>
    <cellStyle name="20% - Ênfase3 23 7" xfId="2714" xr:uid="{CC346105-0396-45DB-8AB1-C473DF93D2B4}"/>
    <cellStyle name="20% - Ênfase3 23 8" xfId="2715" xr:uid="{BBAC7C57-DCD5-460A-A0BD-1B7E31D8A8A1}"/>
    <cellStyle name="20% - Ênfase3 23 9" xfId="2716" xr:uid="{E027DF49-B533-4602-A960-8FE71DE845B9}"/>
    <cellStyle name="20% - Ênfase3 24" xfId="2717" xr:uid="{9071DCB6-7F57-4308-ADD4-971D7C838680}"/>
    <cellStyle name="20% - Ênfase3 24 10" xfId="2718" xr:uid="{F001E52D-242A-46D9-B696-08CA652D83B6}"/>
    <cellStyle name="20% - Ênfase3 24 11" xfId="2719" xr:uid="{47384073-AF5C-485A-A8B8-E4FC14E72F31}"/>
    <cellStyle name="20% - Ênfase3 24 12" xfId="2720" xr:uid="{326303C3-3F68-4CBE-B7BB-5F4651BFB37A}"/>
    <cellStyle name="20% - Ênfase3 24 13" xfId="2721" xr:uid="{62FDAD49-DEED-4951-980A-E387B8C30857}"/>
    <cellStyle name="20% - Ênfase3 24 2" xfId="2722" xr:uid="{E49F663C-882D-47D5-A448-092892F20291}"/>
    <cellStyle name="20% - Ênfase3 24 3" xfId="2723" xr:uid="{3140E5B0-3FF0-4163-BAAD-8CBEDEFB9932}"/>
    <cellStyle name="20% - Ênfase3 24 4" xfId="2724" xr:uid="{B7C89786-430D-4FF9-97A5-7CF9CED68452}"/>
    <cellStyle name="20% - Ênfase3 24 5" xfId="2725" xr:uid="{B3485220-5C8C-4024-93B2-FF4A9ED193E9}"/>
    <cellStyle name="20% - Ênfase3 24 6" xfId="2726" xr:uid="{3EA19B65-A7BA-4326-82D3-72232CCEA42D}"/>
    <cellStyle name="20% - Ênfase3 24 7" xfId="2727" xr:uid="{8615C1BA-8364-46BC-9685-B0F9E6059EBF}"/>
    <cellStyle name="20% - Ênfase3 24 8" xfId="2728" xr:uid="{B9F68032-24FF-42F8-8BDE-C64402906B3A}"/>
    <cellStyle name="20% - Ênfase3 24 9" xfId="2729" xr:uid="{22270044-3FAB-4DD5-9DBA-32E318FB455A}"/>
    <cellStyle name="20% - Ênfase3 25" xfId="2730" xr:uid="{D681E5AC-6108-4EF3-A041-CB9E8E1EAC9A}"/>
    <cellStyle name="20% - Ênfase3 25 10" xfId="2731" xr:uid="{67B1DAF6-10FE-463D-8C98-DE617D98085E}"/>
    <cellStyle name="20% - Ênfase3 25 11" xfId="2732" xr:uid="{E5C6FD68-37AB-4795-A403-324327950A97}"/>
    <cellStyle name="20% - Ênfase3 25 12" xfId="2733" xr:uid="{8F7BBFE4-2D23-49EE-BA54-4F2D34674F70}"/>
    <cellStyle name="20% - Ênfase3 25 13" xfId="2734" xr:uid="{15111232-3717-416C-A15B-A7A53CD6CC42}"/>
    <cellStyle name="20% - Ênfase3 25 2" xfId="2735" xr:uid="{9F442845-4C30-4385-BFB6-5B38D8110C27}"/>
    <cellStyle name="20% - Ênfase3 25 3" xfId="2736" xr:uid="{1DF65525-84D0-4850-868D-975CAE8D1091}"/>
    <cellStyle name="20% - Ênfase3 25 4" xfId="2737" xr:uid="{DB516695-08F8-48E5-8962-2AF2261E7D95}"/>
    <cellStyle name="20% - Ênfase3 25 5" xfId="2738" xr:uid="{7FBCE580-D468-46B7-AD3F-FC8AA2DDAF1E}"/>
    <cellStyle name="20% - Ênfase3 25 6" xfId="2739" xr:uid="{8CE5ABAD-F812-4A45-A247-F35D44B39C18}"/>
    <cellStyle name="20% - Ênfase3 25 7" xfId="2740" xr:uid="{E6657F77-1B2E-4D2A-963C-6459CE994CA4}"/>
    <cellStyle name="20% - Ênfase3 25 8" xfId="2741" xr:uid="{9186EBA2-475C-4C72-9900-AEFCE3C37748}"/>
    <cellStyle name="20% - Ênfase3 25 9" xfId="2742" xr:uid="{6C5A90F2-D0CA-4AB5-862F-F430E3BA99F9}"/>
    <cellStyle name="20% - Ênfase3 26" xfId="2743" xr:uid="{BDC4FDD0-6E30-4ACF-958E-4FB8EA1C35FE}"/>
    <cellStyle name="20% - Ênfase3 26 10" xfId="2744" xr:uid="{2A81E958-CA7C-4B3F-9288-CA7D662B4E56}"/>
    <cellStyle name="20% - Ênfase3 26 11" xfId="2745" xr:uid="{E288845A-B3A4-4B5E-9AB0-B840AE53F254}"/>
    <cellStyle name="20% - Ênfase3 26 12" xfId="2746" xr:uid="{B1F17ADA-7C3B-4133-BEAA-FB70B3FF72C5}"/>
    <cellStyle name="20% - Ênfase3 26 13" xfId="2747" xr:uid="{C4F2D131-E706-4254-8191-4CB0E1D1EF78}"/>
    <cellStyle name="20% - Ênfase3 26 2" xfId="2748" xr:uid="{292F0FB0-2A9A-48B7-B8CA-39B8533831D9}"/>
    <cellStyle name="20% - Ênfase3 26 3" xfId="2749" xr:uid="{9F9C075D-858D-4585-BFFB-FCDBE27A5D2F}"/>
    <cellStyle name="20% - Ênfase3 26 4" xfId="2750" xr:uid="{FD482759-12A7-4366-952B-8068118F9594}"/>
    <cellStyle name="20% - Ênfase3 26 5" xfId="2751" xr:uid="{3669278F-6DD3-4B3C-BAE6-B8BD98434354}"/>
    <cellStyle name="20% - Ênfase3 26 6" xfId="2752" xr:uid="{D0D69B92-7964-47B7-B877-124C80A03109}"/>
    <cellStyle name="20% - Ênfase3 26 7" xfId="2753" xr:uid="{8B90393A-7A19-4D6B-8BA0-F8C8C9AAD00C}"/>
    <cellStyle name="20% - Ênfase3 26 8" xfId="2754" xr:uid="{F875C86E-2B99-4DBB-A748-A591BF6F4414}"/>
    <cellStyle name="20% - Ênfase3 26 9" xfId="2755" xr:uid="{91E2D158-B59D-4784-8928-A4A99A9431F6}"/>
    <cellStyle name="20% - Ênfase3 27" xfId="2756" xr:uid="{2011303A-4938-4591-89F1-0894CA28F822}"/>
    <cellStyle name="20% - Ênfase3 27 10" xfId="2757" xr:uid="{900AB6BE-BA9F-4DA0-8D3B-82C00CDD3F91}"/>
    <cellStyle name="20% - Ênfase3 27 11" xfId="2758" xr:uid="{5FE85A7E-1E94-46C8-97E7-E6A56CBA35FB}"/>
    <cellStyle name="20% - Ênfase3 27 12" xfId="2759" xr:uid="{7F986FC3-A9FA-4596-AA7B-1E27945375A7}"/>
    <cellStyle name="20% - Ênfase3 27 13" xfId="2760" xr:uid="{30BFEF60-E369-4167-83E4-DE6921EAD264}"/>
    <cellStyle name="20% - Ênfase3 27 2" xfId="2761" xr:uid="{3F694E8A-D436-4FD4-B5D0-6F58A9D9D360}"/>
    <cellStyle name="20% - Ênfase3 27 3" xfId="2762" xr:uid="{EFD4E23E-A64C-42D4-8EAE-83A849CA1D70}"/>
    <cellStyle name="20% - Ênfase3 27 4" xfId="2763" xr:uid="{B3CCDF21-ED02-4E5C-8448-F65EA8EC94A3}"/>
    <cellStyle name="20% - Ênfase3 27 5" xfId="2764" xr:uid="{DAAFC6B7-EB8F-4B8F-BDD3-6DF4E37AE64B}"/>
    <cellStyle name="20% - Ênfase3 27 6" xfId="2765" xr:uid="{CCF3F141-B9F8-4DE8-8A5C-8B6F9691A15F}"/>
    <cellStyle name="20% - Ênfase3 27 7" xfId="2766" xr:uid="{4750E3E5-3DA1-4653-B0A0-7B61065F7556}"/>
    <cellStyle name="20% - Ênfase3 27 8" xfId="2767" xr:uid="{6C69C553-7623-4D66-97A0-BB765D8C9E05}"/>
    <cellStyle name="20% - Ênfase3 27 9" xfId="2768" xr:uid="{7A00B282-AC68-47CB-B69E-1DAB31897AB6}"/>
    <cellStyle name="20% - Ênfase3 28" xfId="2769" xr:uid="{9831A328-3E83-460A-A502-195215BF1A3C}"/>
    <cellStyle name="20% - Ênfase3 28 10" xfId="2770" xr:uid="{5B637226-A71B-409F-99F0-CE10A0200252}"/>
    <cellStyle name="20% - Ênfase3 28 11" xfId="2771" xr:uid="{9B59E2CE-B4A5-4202-A0BA-40ED798AEDE8}"/>
    <cellStyle name="20% - Ênfase3 28 12" xfId="2772" xr:uid="{6BAD9EB4-6655-4CB8-A92E-415E11385B43}"/>
    <cellStyle name="20% - Ênfase3 28 13" xfId="2773" xr:uid="{1E2F2C10-C0CA-4C78-B436-21E1B28BAFC9}"/>
    <cellStyle name="20% - Ênfase3 28 2" xfId="2774" xr:uid="{81315E92-CD04-4F21-9919-B4A57E512BCB}"/>
    <cellStyle name="20% - Ênfase3 28 3" xfId="2775" xr:uid="{D4CADF74-638E-4F54-9C09-ABDEDD970E36}"/>
    <cellStyle name="20% - Ênfase3 28 4" xfId="2776" xr:uid="{12DD3AEA-7EC1-4F80-BE83-75C56D895FAB}"/>
    <cellStyle name="20% - Ênfase3 28 5" xfId="2777" xr:uid="{B8021602-9C2C-446D-8575-39A2396637B2}"/>
    <cellStyle name="20% - Ênfase3 28 6" xfId="2778" xr:uid="{59BF19E1-9F6A-4B91-9BA6-2E808C2F0EFB}"/>
    <cellStyle name="20% - Ênfase3 28 7" xfId="2779" xr:uid="{08214DCD-9934-4087-9401-03FCD319C3EE}"/>
    <cellStyle name="20% - Ênfase3 28 8" xfId="2780" xr:uid="{2CAD72CB-D0AF-47CD-869F-70A1BC3B4026}"/>
    <cellStyle name="20% - Ênfase3 28 9" xfId="2781" xr:uid="{F5FBB6A2-DB59-4B6E-8046-5FFE4EBA0EDC}"/>
    <cellStyle name="20% - Ênfase3 29" xfId="2782" xr:uid="{8C90B81D-0F05-40B8-82A4-33C172AA5FF6}"/>
    <cellStyle name="20% - Ênfase3 29 10" xfId="2783" xr:uid="{887B3E56-C342-475B-9189-713561249D80}"/>
    <cellStyle name="20% - Ênfase3 29 11" xfId="2784" xr:uid="{0DFCE8A1-A2B6-4DEA-AACA-3C89458C40F1}"/>
    <cellStyle name="20% - Ênfase3 29 12" xfId="2785" xr:uid="{0B474524-7726-4856-B97B-00E9036BFA40}"/>
    <cellStyle name="20% - Ênfase3 29 13" xfId="2786" xr:uid="{B506B068-01A0-468A-B7E0-694564794D63}"/>
    <cellStyle name="20% - Ênfase3 29 2" xfId="2787" xr:uid="{597C20AD-4297-4CBC-8803-611108596889}"/>
    <cellStyle name="20% - Ênfase3 29 3" xfId="2788" xr:uid="{83888BB1-1FDA-4BF1-898F-0886F309FDDF}"/>
    <cellStyle name="20% - Ênfase3 29 4" xfId="2789" xr:uid="{9C0E18D1-B843-42E6-905F-EF537D96A907}"/>
    <cellStyle name="20% - Ênfase3 29 5" xfId="2790" xr:uid="{CEE9A30F-42EF-46F8-9124-B48C408B513F}"/>
    <cellStyle name="20% - Ênfase3 29 6" xfId="2791" xr:uid="{15D38A2E-4059-45A8-A65B-CEADFB60ED82}"/>
    <cellStyle name="20% - Ênfase3 29 7" xfId="2792" xr:uid="{EE19E45D-3C28-472B-BA6B-5D071C721E90}"/>
    <cellStyle name="20% - Ênfase3 29 8" xfId="2793" xr:uid="{08B13ABB-B720-4C83-9696-34B6DE168B87}"/>
    <cellStyle name="20% - Ênfase3 29 9" xfId="2794" xr:uid="{6A02E8FE-40C9-46FF-8802-EB9DB4C1B12A}"/>
    <cellStyle name="20% - Ênfase3 3" xfId="2795" xr:uid="{05E1925D-7AF5-4E4B-9716-0828397807B5}"/>
    <cellStyle name="20% - Ênfase3 3 10" xfId="2796" xr:uid="{3102BE73-7F42-464F-8414-6B42043315C5}"/>
    <cellStyle name="20% - Ênfase3 3 11" xfId="2797" xr:uid="{0F71FC64-2582-4735-A06E-E063B46DB6A5}"/>
    <cellStyle name="20% - Ênfase3 3 12" xfId="2798" xr:uid="{D0063402-EB1E-4963-9626-161B95C3DD04}"/>
    <cellStyle name="20% - Ênfase3 3 13" xfId="2799" xr:uid="{DCCCC798-9B00-451D-B9FC-8899CEDC9BDE}"/>
    <cellStyle name="20% - Ênfase3 3 2" xfId="2800" xr:uid="{AFAAB099-AF08-4737-9146-88F19F58012E}"/>
    <cellStyle name="20% - Ênfase3 3 3" xfId="2801" xr:uid="{390EB7BE-8CC8-4E89-89DA-A23771F7B0B5}"/>
    <cellStyle name="20% - Ênfase3 3 4" xfId="2802" xr:uid="{F4A2C28E-9428-48EC-B103-2301908384DD}"/>
    <cellStyle name="20% - Ênfase3 3 5" xfId="2803" xr:uid="{DBFF8589-D8BE-4AD0-9729-9D46B347DE84}"/>
    <cellStyle name="20% - Ênfase3 3 6" xfId="2804" xr:uid="{06A56847-EEB7-41CE-ACF9-A1852E428D51}"/>
    <cellStyle name="20% - Ênfase3 3 7" xfId="2805" xr:uid="{2BA22F66-BBC1-4C4E-B647-6FFC7BE6DCA7}"/>
    <cellStyle name="20% - Ênfase3 3 8" xfId="2806" xr:uid="{9946FCCF-3919-489E-8839-4770BA8C1E2E}"/>
    <cellStyle name="20% - Ênfase3 3 9" xfId="2807" xr:uid="{021B8938-05E2-485C-800C-4ACA74ED421C}"/>
    <cellStyle name="20% - Ênfase3 30" xfId="2808" xr:uid="{15FF6A60-3336-46A8-A74D-BCABBC1276AE}"/>
    <cellStyle name="20% - Ênfase3 30 10" xfId="2809" xr:uid="{BBDAAE4E-E554-48F7-8B3E-89608CC6D515}"/>
    <cellStyle name="20% - Ênfase3 30 11" xfId="2810" xr:uid="{FBC98B95-8AE5-4F04-821A-297538EE08AB}"/>
    <cellStyle name="20% - Ênfase3 30 12" xfId="2811" xr:uid="{731EFA24-90CB-431F-BABB-4D259969E0A6}"/>
    <cellStyle name="20% - Ênfase3 30 13" xfId="2812" xr:uid="{9B64FAFB-5EE7-4764-B1AC-6886D1723BB5}"/>
    <cellStyle name="20% - Ênfase3 30 2" xfId="2813" xr:uid="{A4EF4C7C-ED8A-4B4A-B228-38E295E1DFC1}"/>
    <cellStyle name="20% - Ênfase3 30 3" xfId="2814" xr:uid="{975815E3-AF94-4766-8D6F-F0DFF02414DC}"/>
    <cellStyle name="20% - Ênfase3 30 4" xfId="2815" xr:uid="{EB87F3FE-41E9-4BB0-993E-3F3F9BE86DC2}"/>
    <cellStyle name="20% - Ênfase3 30 5" xfId="2816" xr:uid="{39281939-9328-4E79-BFBC-1A0306AB8928}"/>
    <cellStyle name="20% - Ênfase3 30 6" xfId="2817" xr:uid="{705D892A-C0FB-4DB9-814C-B37C31732E48}"/>
    <cellStyle name="20% - Ênfase3 30 7" xfId="2818" xr:uid="{F19C59C2-088F-4CD1-A49E-59B67D07B65F}"/>
    <cellStyle name="20% - Ênfase3 30 8" xfId="2819" xr:uid="{D4DB9D42-C2D5-4D07-8C6C-72A00266D23D}"/>
    <cellStyle name="20% - Ênfase3 30 9" xfId="2820" xr:uid="{42351442-165F-4FBE-BE0F-22099F474FF1}"/>
    <cellStyle name="20% - Ênfase3 31" xfId="2821" xr:uid="{6A91E327-3225-49B5-B3E8-53B7A2E67158}"/>
    <cellStyle name="20% - Ênfase3 31 10" xfId="2822" xr:uid="{6812C96C-EBEC-4880-9C79-E77BE19453C8}"/>
    <cellStyle name="20% - Ênfase3 31 11" xfId="2823" xr:uid="{EC79156C-2B0E-4403-8239-4F9003A18FDE}"/>
    <cellStyle name="20% - Ênfase3 31 12" xfId="2824" xr:uid="{09B7774A-AE3A-4723-B291-DDD265E33EF2}"/>
    <cellStyle name="20% - Ênfase3 31 13" xfId="2825" xr:uid="{1F827EC7-4656-4DDA-B77D-A5C8E5634636}"/>
    <cellStyle name="20% - Ênfase3 31 2" xfId="2826" xr:uid="{C894F460-6B35-4805-997C-AEF52FCE7880}"/>
    <cellStyle name="20% - Ênfase3 31 3" xfId="2827" xr:uid="{89410EC4-7727-4A9E-A92A-ACD8BF8EF7D8}"/>
    <cellStyle name="20% - Ênfase3 31 4" xfId="2828" xr:uid="{F14B61EC-B75D-4094-A727-55B58059BC7F}"/>
    <cellStyle name="20% - Ênfase3 31 5" xfId="2829" xr:uid="{F47B1FDE-9CB3-4077-B077-140B358A328D}"/>
    <cellStyle name="20% - Ênfase3 31 6" xfId="2830" xr:uid="{86817195-2B89-453F-8E60-3F43E883911F}"/>
    <cellStyle name="20% - Ênfase3 31 7" xfId="2831" xr:uid="{4E9C1228-66B1-4C3F-929B-DD692AD00705}"/>
    <cellStyle name="20% - Ênfase3 31 8" xfId="2832" xr:uid="{93D245E1-F26D-4AB6-B87A-5FB6C61F4B15}"/>
    <cellStyle name="20% - Ênfase3 31 9" xfId="2833" xr:uid="{4381E89C-5B83-49D7-A408-95B896376C34}"/>
    <cellStyle name="20% - Ênfase3 32" xfId="2834" xr:uid="{4767BF38-B6E9-45DA-88B2-1FFBE676C56F}"/>
    <cellStyle name="20% - Ênfase3 32 10" xfId="2835" xr:uid="{0C2ACBD0-639F-4B9B-BE08-55021366BD36}"/>
    <cellStyle name="20% - Ênfase3 32 11" xfId="2836" xr:uid="{6EE0762D-DD80-44A9-BB7D-E20C7A5DF868}"/>
    <cellStyle name="20% - Ênfase3 32 12" xfId="2837" xr:uid="{164D2EDD-8A3A-48C3-BF36-6CA7B2802974}"/>
    <cellStyle name="20% - Ênfase3 32 13" xfId="2838" xr:uid="{A679F71C-A3CE-4B4F-83C7-A8F4EDDC700D}"/>
    <cellStyle name="20% - Ênfase3 32 2" xfId="2839" xr:uid="{675BE475-6815-4C8F-A188-D739AB2C326D}"/>
    <cellStyle name="20% - Ênfase3 32 3" xfId="2840" xr:uid="{E16070D4-1685-4E22-B750-31912BB0F492}"/>
    <cellStyle name="20% - Ênfase3 32 4" xfId="2841" xr:uid="{E8FBEA58-7CAC-4CF5-9E8E-B8CC17245580}"/>
    <cellStyle name="20% - Ênfase3 32 5" xfId="2842" xr:uid="{C469C0CC-5BD3-43D9-8779-24F29C7FA0DD}"/>
    <cellStyle name="20% - Ênfase3 32 6" xfId="2843" xr:uid="{31D141C2-6264-4755-A11D-DDB7F65C1D7F}"/>
    <cellStyle name="20% - Ênfase3 32 7" xfId="2844" xr:uid="{F8B1DCC7-D5BE-4ED9-8013-E3699765CCB0}"/>
    <cellStyle name="20% - Ênfase3 32 8" xfId="2845" xr:uid="{CF094D2C-79D3-4516-ABA7-5FFB87C2F287}"/>
    <cellStyle name="20% - Ênfase3 32 9" xfId="2846" xr:uid="{02DCC47F-264B-4198-ADC9-FAA3ED6B0470}"/>
    <cellStyle name="20% - Ênfase3 33" xfId="2847" xr:uid="{B0CAC4D0-C04D-4F62-B458-B1F218F0522B}"/>
    <cellStyle name="20% - Ênfase3 33 10" xfId="2848" xr:uid="{21377346-5426-4998-A502-2BD03AACEFE7}"/>
    <cellStyle name="20% - Ênfase3 33 11" xfId="2849" xr:uid="{168BFC97-B45C-43A7-86CF-40B63E02D70C}"/>
    <cellStyle name="20% - Ênfase3 33 12" xfId="2850" xr:uid="{BBC3CDE3-9C44-4E0F-9AA8-DE9FE9873090}"/>
    <cellStyle name="20% - Ênfase3 33 13" xfId="2851" xr:uid="{5D816287-F8E2-41C0-ABD4-B99572DD5E13}"/>
    <cellStyle name="20% - Ênfase3 33 2" xfId="2852" xr:uid="{817A9226-DDBB-4D53-8E4A-FAF87BF10C0F}"/>
    <cellStyle name="20% - Ênfase3 33 3" xfId="2853" xr:uid="{06FE5AB3-75B5-4763-AAB3-B8EB50AC434D}"/>
    <cellStyle name="20% - Ênfase3 33 4" xfId="2854" xr:uid="{DBE69277-FE14-4C77-B5C1-7DF194BB9B5F}"/>
    <cellStyle name="20% - Ênfase3 33 5" xfId="2855" xr:uid="{B0357258-23FE-4E20-BA92-42BFA1176DA4}"/>
    <cellStyle name="20% - Ênfase3 33 6" xfId="2856" xr:uid="{6BE9A7DA-73DE-4EF5-B29A-358DF3BCCF8B}"/>
    <cellStyle name="20% - Ênfase3 33 7" xfId="2857" xr:uid="{FFB7F390-66E2-4F50-A036-915F34801E0E}"/>
    <cellStyle name="20% - Ênfase3 33 8" xfId="2858" xr:uid="{00DF0826-51A7-41A0-95FE-7DB1D18B324D}"/>
    <cellStyle name="20% - Ênfase3 33 9" xfId="2859" xr:uid="{42EFC8AC-F083-46AB-8E84-3C3BDB6A9681}"/>
    <cellStyle name="20% - Ênfase3 34" xfId="2860" xr:uid="{489F4DA4-AF40-4299-836A-5D2B69A62E2A}"/>
    <cellStyle name="20% - Ênfase3 34 10" xfId="2861" xr:uid="{C8DB9EE9-0BF7-453F-A226-80F5E7E1A4CD}"/>
    <cellStyle name="20% - Ênfase3 34 11" xfId="2862" xr:uid="{6838406C-48CC-4082-84F4-580E040B6FC3}"/>
    <cellStyle name="20% - Ênfase3 34 12" xfId="2863" xr:uid="{2A3CDE22-7CC4-4ACF-8DF8-13A25DD3EAD9}"/>
    <cellStyle name="20% - Ênfase3 34 13" xfId="2864" xr:uid="{F5E689A3-BDA9-46C4-8D90-74347B7B26BF}"/>
    <cellStyle name="20% - Ênfase3 34 2" xfId="2865" xr:uid="{9891C69A-1C5D-4FCE-A733-E08CDC5915B9}"/>
    <cellStyle name="20% - Ênfase3 34 3" xfId="2866" xr:uid="{5EE7B39F-40F0-4B44-BEEB-A0E383FA60EC}"/>
    <cellStyle name="20% - Ênfase3 34 4" xfId="2867" xr:uid="{25DA63C8-C5A9-41E2-B372-18821BADC7D1}"/>
    <cellStyle name="20% - Ênfase3 34 5" xfId="2868" xr:uid="{6DA3E360-5823-474A-9690-52D2FD788E09}"/>
    <cellStyle name="20% - Ênfase3 34 6" xfId="2869" xr:uid="{47C26AB0-12A5-49CE-9F6C-4E06F9D431D8}"/>
    <cellStyle name="20% - Ênfase3 34 7" xfId="2870" xr:uid="{B0B55B13-BA6A-41A7-A13E-AEAEF9D7A006}"/>
    <cellStyle name="20% - Ênfase3 34 8" xfId="2871" xr:uid="{E4858382-BD91-4686-948B-374187B306C1}"/>
    <cellStyle name="20% - Ênfase3 34 9" xfId="2872" xr:uid="{13F33A9E-4B4F-4DAB-91C2-911D84AE3005}"/>
    <cellStyle name="20% - Ênfase3 35" xfId="2873" xr:uid="{B33D2E48-8F4B-471C-8913-5A8DE6135C23}"/>
    <cellStyle name="20% - Ênfase3 35 10" xfId="2874" xr:uid="{68199689-059D-4622-B578-C6FBDDBC11CC}"/>
    <cellStyle name="20% - Ênfase3 35 11" xfId="2875" xr:uid="{47F49DD7-A570-4EC1-A19F-7B15E0AE6357}"/>
    <cellStyle name="20% - Ênfase3 35 12" xfId="2876" xr:uid="{EB4154D2-6B5D-4EAA-A415-EC1E27FCE42B}"/>
    <cellStyle name="20% - Ênfase3 35 13" xfId="2877" xr:uid="{A2A14BDD-E9A1-486E-9D34-8FD6C1D78A6A}"/>
    <cellStyle name="20% - Ênfase3 35 2" xfId="2878" xr:uid="{9F0A0F7E-A2F7-4BC6-B360-E34321AA6735}"/>
    <cellStyle name="20% - Ênfase3 35 3" xfId="2879" xr:uid="{3C5FAF52-519A-4557-B12B-A5B0C6D64090}"/>
    <cellStyle name="20% - Ênfase3 35 4" xfId="2880" xr:uid="{239C9FAA-BB1C-49FE-AB93-614397538C01}"/>
    <cellStyle name="20% - Ênfase3 35 5" xfId="2881" xr:uid="{A5CFEA0B-AAED-46D0-A0CD-E5AD36E8F6F3}"/>
    <cellStyle name="20% - Ênfase3 35 6" xfId="2882" xr:uid="{13FF9622-0CE7-4F04-95F2-AE9C7FB14D7B}"/>
    <cellStyle name="20% - Ênfase3 35 7" xfId="2883" xr:uid="{4B7BF1B5-59AC-4471-B8AE-182B4B35ABE4}"/>
    <cellStyle name="20% - Ênfase3 35 8" xfId="2884" xr:uid="{F692A546-D2E4-40F0-9506-173D9D551938}"/>
    <cellStyle name="20% - Ênfase3 35 9" xfId="2885" xr:uid="{93840C75-1F3F-499D-BF1A-FAB661202C41}"/>
    <cellStyle name="20% - Ênfase3 4" xfId="2886" xr:uid="{932252E9-9781-451F-9695-6052F5B70062}"/>
    <cellStyle name="20% - Ênfase3 4 10" xfId="2887" xr:uid="{42FF0B1E-F371-434F-963D-8D0C05A974EC}"/>
    <cellStyle name="20% - Ênfase3 4 11" xfId="2888" xr:uid="{F1C80958-8097-44C2-8F97-D0954CC1C793}"/>
    <cellStyle name="20% - Ênfase3 4 12" xfId="2889" xr:uid="{BA0763F7-7096-4AAA-8ED0-306A22D0439C}"/>
    <cellStyle name="20% - Ênfase3 4 13" xfId="2890" xr:uid="{6113C0A0-E2F6-4EA0-B448-DD4C05A36994}"/>
    <cellStyle name="20% - Ênfase3 4 2" xfId="2891" xr:uid="{739DB81D-BADC-4922-AA55-269BC17BBAE2}"/>
    <cellStyle name="20% - Ênfase3 4 3" xfId="2892" xr:uid="{CAE6B3B0-718A-4302-AA29-BC7FD6010193}"/>
    <cellStyle name="20% - Ênfase3 4 4" xfId="2893" xr:uid="{87614B2F-C8DF-4700-B773-34371439F969}"/>
    <cellStyle name="20% - Ênfase3 4 5" xfId="2894" xr:uid="{B7CEB979-A389-472C-854F-BEEE25B145C8}"/>
    <cellStyle name="20% - Ênfase3 4 6" xfId="2895" xr:uid="{9E0309B1-D92B-4F5E-9263-7B1A88B16307}"/>
    <cellStyle name="20% - Ênfase3 4 7" xfId="2896" xr:uid="{FEDD5617-E976-442D-9B6E-9E93688BA0C8}"/>
    <cellStyle name="20% - Ênfase3 4 8" xfId="2897" xr:uid="{E393C216-4AB5-4632-99D0-34E43A1EA225}"/>
    <cellStyle name="20% - Ênfase3 4 9" xfId="2898" xr:uid="{F1FBE4BF-441E-4A86-8AD0-EF56555E55EE}"/>
    <cellStyle name="20% - Ênfase3 5" xfId="2899" xr:uid="{715FCDCE-FB1C-430F-8237-947418075EFE}"/>
    <cellStyle name="20% - Ênfase3 5 10" xfId="2900" xr:uid="{071F85AA-627F-4F5C-B628-8A531B8B5864}"/>
    <cellStyle name="20% - Ênfase3 5 11" xfId="2901" xr:uid="{4FF77B43-67A1-4DDD-9F05-F7C9D11A4AFD}"/>
    <cellStyle name="20% - Ênfase3 5 12" xfId="2902" xr:uid="{A3ECDD68-62E0-426E-90CE-7BC2EE19C823}"/>
    <cellStyle name="20% - Ênfase3 5 13" xfId="2903" xr:uid="{DCB0D9B6-E041-4298-B184-534FA67787D2}"/>
    <cellStyle name="20% - Ênfase3 5 2" xfId="2904" xr:uid="{3B886326-1BD0-47DD-B1E3-D7EE614C8444}"/>
    <cellStyle name="20% - Ênfase3 5 3" xfId="2905" xr:uid="{67E6B3C8-6714-481C-AEE0-640A3C5A5A4C}"/>
    <cellStyle name="20% - Ênfase3 5 4" xfId="2906" xr:uid="{25B63E25-8AED-4301-9B36-858DFD6D1CC1}"/>
    <cellStyle name="20% - Ênfase3 5 5" xfId="2907" xr:uid="{B6AFD069-70D7-4D1B-A9A9-681F9434B671}"/>
    <cellStyle name="20% - Ênfase3 5 6" xfId="2908" xr:uid="{B0364624-EF72-4EA7-BC03-135B10B8CDDE}"/>
    <cellStyle name="20% - Ênfase3 5 7" xfId="2909" xr:uid="{4B285AD6-020C-4148-9DC4-8A5C4E22B369}"/>
    <cellStyle name="20% - Ênfase3 5 8" xfId="2910" xr:uid="{375594B1-1C4A-48AE-A42C-A24F1DE52F16}"/>
    <cellStyle name="20% - Ênfase3 5 9" xfId="2911" xr:uid="{ED7B1AA4-814A-4A5F-B549-EC4387213AC4}"/>
    <cellStyle name="20% - Ênfase3 6" xfId="2912" xr:uid="{3C265D6E-072E-437E-A982-1E81B3443F1F}"/>
    <cellStyle name="20% - Ênfase3 6 10" xfId="2913" xr:uid="{D1A0329E-FB4B-49C7-866E-D158B698CC15}"/>
    <cellStyle name="20% - Ênfase3 6 11" xfId="2914" xr:uid="{20E7B7A1-59BA-46EB-BC1E-F488D1006403}"/>
    <cellStyle name="20% - Ênfase3 6 12" xfId="2915" xr:uid="{29DB021A-2AF1-4455-AF81-6F0E640C11E5}"/>
    <cellStyle name="20% - Ênfase3 6 13" xfId="2916" xr:uid="{AF5BAF9C-A5A4-4425-82DF-A20934C640FC}"/>
    <cellStyle name="20% - Ênfase3 6 2" xfId="2917" xr:uid="{CD79ED4C-3205-40F7-BF77-650DCDA2C13E}"/>
    <cellStyle name="20% - Ênfase3 6 3" xfId="2918" xr:uid="{B3199D17-3D9D-461E-82A7-0B07B4700558}"/>
    <cellStyle name="20% - Ênfase3 6 4" xfId="2919" xr:uid="{D42A18E0-983F-408A-ABC8-36EDE27ACF26}"/>
    <cellStyle name="20% - Ênfase3 6 5" xfId="2920" xr:uid="{43AD8CCA-A951-437D-863F-9280C04CF8C1}"/>
    <cellStyle name="20% - Ênfase3 6 6" xfId="2921" xr:uid="{9F3D7BF9-1960-43C1-A508-2BF942F64A4A}"/>
    <cellStyle name="20% - Ênfase3 6 7" xfId="2922" xr:uid="{E8C80B4A-EC93-4ABE-B40A-D974E1D3F2FB}"/>
    <cellStyle name="20% - Ênfase3 6 8" xfId="2923" xr:uid="{9D6E17C7-F6B9-436A-A19D-E75185714183}"/>
    <cellStyle name="20% - Ênfase3 6 9" xfId="2924" xr:uid="{BECAF8C5-E46C-4D53-A75F-2D8C084FDE44}"/>
    <cellStyle name="20% - Ênfase3 7" xfId="2925" xr:uid="{7BA1DA18-A24D-4D74-A4C7-32E8E030A96E}"/>
    <cellStyle name="20% - Ênfase3 7 10" xfId="2926" xr:uid="{C231AE1C-39AD-43BC-B31E-F3600C29E4F4}"/>
    <cellStyle name="20% - Ênfase3 7 11" xfId="2927" xr:uid="{7DE89971-0FF1-4D1A-BDA2-826E70B8D452}"/>
    <cellStyle name="20% - Ênfase3 7 12" xfId="2928" xr:uid="{65FD9AB6-9BC4-4887-9094-133810C3E795}"/>
    <cellStyle name="20% - Ênfase3 7 13" xfId="2929" xr:uid="{4FD3586E-3AD9-4C86-978D-FEAA54C2D80A}"/>
    <cellStyle name="20% - Ênfase3 7 2" xfId="2930" xr:uid="{EFBDE877-430B-45C4-A04E-D55F8AA83153}"/>
    <cellStyle name="20% - Ênfase3 7 3" xfId="2931" xr:uid="{172F8C1D-0DC7-40F6-BEEC-D0423035513B}"/>
    <cellStyle name="20% - Ênfase3 7 4" xfId="2932" xr:uid="{6788C829-8A95-4813-A214-3E938A26F53B}"/>
    <cellStyle name="20% - Ênfase3 7 5" xfId="2933" xr:uid="{12916212-10DA-450B-BFEF-8E98EAF4FC30}"/>
    <cellStyle name="20% - Ênfase3 7 6" xfId="2934" xr:uid="{357EA350-10FF-4FE6-84F1-BD13BC0BFFCA}"/>
    <cellStyle name="20% - Ênfase3 7 7" xfId="2935" xr:uid="{8C1B97B0-D471-43D6-B705-96B9B61193A1}"/>
    <cellStyle name="20% - Ênfase3 7 8" xfId="2936" xr:uid="{A341152B-7047-40D2-A715-1C5F2F6DD45A}"/>
    <cellStyle name="20% - Ênfase3 7 9" xfId="2937" xr:uid="{D52F1579-DB2A-47E0-A7A0-152CC0974C8D}"/>
    <cellStyle name="20% - Ênfase3 8" xfId="2938" xr:uid="{DFBA50BC-D007-4275-AA6B-F2A77B126B80}"/>
    <cellStyle name="20% - Ênfase3 8 10" xfId="2939" xr:uid="{7AC695DC-BC5D-4432-9ADF-6D894FF691B8}"/>
    <cellStyle name="20% - Ênfase3 8 11" xfId="2940" xr:uid="{0153C9F6-BB5D-4BFD-B2FC-715687135859}"/>
    <cellStyle name="20% - Ênfase3 8 12" xfId="2941" xr:uid="{CD39272A-E59C-4647-B93E-3DB1FD03CBD9}"/>
    <cellStyle name="20% - Ênfase3 8 13" xfId="2942" xr:uid="{B040E980-67A2-4CA7-9481-7BE24D72C8A8}"/>
    <cellStyle name="20% - Ênfase3 8 2" xfId="2943" xr:uid="{FE3A203D-A496-4331-9FCE-AF6D51C5F829}"/>
    <cellStyle name="20% - Ênfase3 8 3" xfId="2944" xr:uid="{C64E1EC9-6268-4944-8375-CFE4AEB40E95}"/>
    <cellStyle name="20% - Ênfase3 8 4" xfId="2945" xr:uid="{5691E0E5-E08A-4559-BFBB-4C461A0988E7}"/>
    <cellStyle name="20% - Ênfase3 8 5" xfId="2946" xr:uid="{E51A3DD2-2C97-4AE4-B0E1-A0AEB71B4947}"/>
    <cellStyle name="20% - Ênfase3 8 6" xfId="2947" xr:uid="{BFD6B801-AF25-4A59-8BC7-7308F928E286}"/>
    <cellStyle name="20% - Ênfase3 8 7" xfId="2948" xr:uid="{27226850-CFA5-4596-821D-6BF67E453455}"/>
    <cellStyle name="20% - Ênfase3 8 8" xfId="2949" xr:uid="{03731BEF-A58B-4067-80F5-E9D4F80890E9}"/>
    <cellStyle name="20% - Ênfase3 8 9" xfId="2950" xr:uid="{5D4EC6E9-C305-499E-B3E2-FA802E21533A}"/>
    <cellStyle name="20% - Ênfase3 9" xfId="2951" xr:uid="{B4303B51-CDDD-4A13-8D9A-F7F2FD100426}"/>
    <cellStyle name="20% - Ênfase3 9 10" xfId="2952" xr:uid="{C57D1214-2094-43E3-B5CF-65579ADEBEA9}"/>
    <cellStyle name="20% - Ênfase3 9 11" xfId="2953" xr:uid="{62B6C503-0E96-4507-944A-1B0560B6C7B9}"/>
    <cellStyle name="20% - Ênfase3 9 12" xfId="2954" xr:uid="{29C54006-A3B8-4893-AB9B-F5096935E8EE}"/>
    <cellStyle name="20% - Ênfase3 9 13" xfId="2955" xr:uid="{AA0A1C10-F196-4631-967E-BCC8B2658759}"/>
    <cellStyle name="20% - Ênfase3 9 2" xfId="2956" xr:uid="{3BE205B1-5A55-426F-9DFB-388D273DD9B6}"/>
    <cellStyle name="20% - Ênfase3 9 3" xfId="2957" xr:uid="{72569AEE-709D-450B-980F-0D2F718C58B4}"/>
    <cellStyle name="20% - Ênfase3 9 4" xfId="2958" xr:uid="{34DFEED4-550E-497F-A055-975D58112E77}"/>
    <cellStyle name="20% - Ênfase3 9 5" xfId="2959" xr:uid="{82094716-3DA7-455B-AF31-C9D407E9CF8A}"/>
    <cellStyle name="20% - Ênfase3 9 6" xfId="2960" xr:uid="{FDA7EAD0-80AA-442A-A918-08C6543042CB}"/>
    <cellStyle name="20% - Ênfase3 9 7" xfId="2961" xr:uid="{8C17BC20-2474-45B0-82DD-DFB324D6B771}"/>
    <cellStyle name="20% - Ênfase3 9 8" xfId="2962" xr:uid="{045D8809-AF30-45D3-9B40-3E75E960FE84}"/>
    <cellStyle name="20% - Ênfase3 9 9" xfId="2963" xr:uid="{BEF78ABF-7639-4308-818A-66A05535EA31}"/>
    <cellStyle name="20% - Ênfase4 10" xfId="2964" xr:uid="{AF4DB2FF-A4BB-4859-8CDC-1CA4BF840270}"/>
    <cellStyle name="20% - Ênfase4 10 10" xfId="2965" xr:uid="{12B8F55C-8379-45D0-B3A2-C939A1909E2F}"/>
    <cellStyle name="20% - Ênfase4 10 11" xfId="2966" xr:uid="{3A60BB22-EB49-4077-B598-58D8B1C53417}"/>
    <cellStyle name="20% - Ênfase4 10 12" xfId="2967" xr:uid="{DC5BB0B9-F59B-4E44-86CC-13DD9B625FBE}"/>
    <cellStyle name="20% - Ênfase4 10 13" xfId="2968" xr:uid="{53567CC8-AB56-4468-8BA2-2540A9B5ED00}"/>
    <cellStyle name="20% - Ênfase4 10 2" xfId="2969" xr:uid="{A3AD189B-B10B-4C0D-A7C7-1B66B3FF793B}"/>
    <cellStyle name="20% - Ênfase4 10 3" xfId="2970" xr:uid="{E0A3D0DB-D7BF-4DDB-A68B-84B5EF4FFE17}"/>
    <cellStyle name="20% - Ênfase4 10 4" xfId="2971" xr:uid="{0740554A-24A4-46BC-AA50-F033E6266BAC}"/>
    <cellStyle name="20% - Ênfase4 10 5" xfId="2972" xr:uid="{F6BD4EE1-B583-47B8-BFF6-16D118414D20}"/>
    <cellStyle name="20% - Ênfase4 10 6" xfId="2973" xr:uid="{543681E7-ABA9-4E33-AA38-35B1AE2B15D6}"/>
    <cellStyle name="20% - Ênfase4 10 7" xfId="2974" xr:uid="{8BEF5798-115A-46BB-B036-0D439A0607FA}"/>
    <cellStyle name="20% - Ênfase4 10 8" xfId="2975" xr:uid="{6B0D73DD-2198-4E9D-830B-DD7867002B3B}"/>
    <cellStyle name="20% - Ênfase4 10 9" xfId="2976" xr:uid="{581C19E0-A81F-477C-BED0-4A5E3D763E69}"/>
    <cellStyle name="20% - Ênfase4 11" xfId="2977" xr:uid="{FCC037D0-D7A4-4ECC-850A-04BE0D807FD5}"/>
    <cellStyle name="20% - Ênfase4 11 10" xfId="2978" xr:uid="{6A8718F5-1939-4F2E-849D-EFE65465796E}"/>
    <cellStyle name="20% - Ênfase4 11 11" xfId="2979" xr:uid="{4349CEF2-F56A-4B06-91C1-8B0DA58E4DC3}"/>
    <cellStyle name="20% - Ênfase4 11 12" xfId="2980" xr:uid="{F3F64CE8-88EA-443F-9B5C-28CEF95B0F74}"/>
    <cellStyle name="20% - Ênfase4 11 13" xfId="2981" xr:uid="{05E11A79-A1CF-4860-8F4E-53B4FCE17488}"/>
    <cellStyle name="20% - Ênfase4 11 2" xfId="2982" xr:uid="{D609A63C-5978-40C7-AC60-6C1C24B4FC4D}"/>
    <cellStyle name="20% - Ênfase4 11 3" xfId="2983" xr:uid="{1191FB77-7775-40AD-B92F-9916BB560D8C}"/>
    <cellStyle name="20% - Ênfase4 11 4" xfId="2984" xr:uid="{80958449-59A6-464B-82F7-05433083B71F}"/>
    <cellStyle name="20% - Ênfase4 11 5" xfId="2985" xr:uid="{2BACFC57-A89F-4F62-A80F-83855563E6F5}"/>
    <cellStyle name="20% - Ênfase4 11 6" xfId="2986" xr:uid="{9F104F8A-0691-4DB1-AB09-78576362250A}"/>
    <cellStyle name="20% - Ênfase4 11 7" xfId="2987" xr:uid="{BF86CB23-FF6C-4077-8E78-9875DEAF1236}"/>
    <cellStyle name="20% - Ênfase4 11 8" xfId="2988" xr:uid="{C494650F-5997-4380-BA60-6060D9920591}"/>
    <cellStyle name="20% - Ênfase4 11 9" xfId="2989" xr:uid="{0FD82D59-3501-45B8-BD0F-2BA4CDE9D91A}"/>
    <cellStyle name="20% - Ênfase4 12" xfId="2990" xr:uid="{EE0DE292-3115-4480-B80C-54499FBC1A8B}"/>
    <cellStyle name="20% - Ênfase4 12 10" xfId="2991" xr:uid="{281126A6-7098-435D-9809-6D08232D2B0A}"/>
    <cellStyle name="20% - Ênfase4 12 11" xfId="2992" xr:uid="{515AE1FC-8B65-469C-A037-EC8AB2D15624}"/>
    <cellStyle name="20% - Ênfase4 12 12" xfId="2993" xr:uid="{AD729B1A-B6F5-4634-B1A0-1A935A81191A}"/>
    <cellStyle name="20% - Ênfase4 12 13" xfId="2994" xr:uid="{AEC62584-4F83-425C-BD04-00DB17299298}"/>
    <cellStyle name="20% - Ênfase4 12 2" xfId="2995" xr:uid="{908B9682-02F9-4688-846C-9BE6C228A01D}"/>
    <cellStyle name="20% - Ênfase4 12 3" xfId="2996" xr:uid="{47648423-5BAC-4951-87BA-9A49399EDE20}"/>
    <cellStyle name="20% - Ênfase4 12 4" xfId="2997" xr:uid="{601ECE9E-A8D2-4D4D-AC5A-74E656FAA2A0}"/>
    <cellStyle name="20% - Ênfase4 12 5" xfId="2998" xr:uid="{2356C0A7-B32D-4B92-8EAD-AD5EA7B240B1}"/>
    <cellStyle name="20% - Ênfase4 12 6" xfId="2999" xr:uid="{BFA147CF-0541-48F0-8DED-4D9C9DDF2D2E}"/>
    <cellStyle name="20% - Ênfase4 12 7" xfId="3000" xr:uid="{979D0A26-2156-4B51-A9C5-634C5E9706FC}"/>
    <cellStyle name="20% - Ênfase4 12 8" xfId="3001" xr:uid="{65F12660-E5C4-4A18-8330-F33A40814B01}"/>
    <cellStyle name="20% - Ênfase4 12 9" xfId="3002" xr:uid="{CFB6249D-571F-4675-9359-04EE4C54AC0D}"/>
    <cellStyle name="20% - Ênfase4 13" xfId="3003" xr:uid="{5728CC68-FFA9-4248-8CFF-96017ACBC7AC}"/>
    <cellStyle name="20% - Ênfase4 13 10" xfId="3004" xr:uid="{05624CB8-1809-46AB-8915-91B0E39360FD}"/>
    <cellStyle name="20% - Ênfase4 13 11" xfId="3005" xr:uid="{F660BF12-F121-4077-8B1E-A8FB427806F0}"/>
    <cellStyle name="20% - Ênfase4 13 12" xfId="3006" xr:uid="{E4BB7BED-F1C9-4950-B2E6-BC629F95F962}"/>
    <cellStyle name="20% - Ênfase4 13 13" xfId="3007" xr:uid="{4ABB94F1-5139-4FAA-A950-D9101EAAA807}"/>
    <cellStyle name="20% - Ênfase4 13 2" xfId="3008" xr:uid="{2A3D7911-3BFC-4973-9AF0-BD99E3ABA2CC}"/>
    <cellStyle name="20% - Ênfase4 13 3" xfId="3009" xr:uid="{5C30062C-8848-405E-AFD4-B8746AFEAB43}"/>
    <cellStyle name="20% - Ênfase4 13 4" xfId="3010" xr:uid="{885BD4AC-B11E-4D92-848F-09249908453F}"/>
    <cellStyle name="20% - Ênfase4 13 5" xfId="3011" xr:uid="{20E223A9-F9E5-406F-99F6-55936D7B87CA}"/>
    <cellStyle name="20% - Ênfase4 13 6" xfId="3012" xr:uid="{D5E48F9B-5045-4170-833B-F2DCA78664E9}"/>
    <cellStyle name="20% - Ênfase4 13 7" xfId="3013" xr:uid="{FA0C0E38-E7A4-4732-83F1-F70963B7C051}"/>
    <cellStyle name="20% - Ênfase4 13 8" xfId="3014" xr:uid="{7E36BA75-BD80-4076-90F8-B817E890EAE1}"/>
    <cellStyle name="20% - Ênfase4 13 9" xfId="3015" xr:uid="{99C846C2-F06F-4035-9D6B-6B1CF2260626}"/>
    <cellStyle name="20% - Ênfase4 14" xfId="3016" xr:uid="{27EA3AFD-2F83-41D7-8124-CA041BD45BED}"/>
    <cellStyle name="20% - Ênfase4 14 10" xfId="3017" xr:uid="{0D1E7A3F-7B4A-476C-81DD-272C1BA79F1D}"/>
    <cellStyle name="20% - Ênfase4 14 11" xfId="3018" xr:uid="{63961A20-0A81-4F5A-8B68-0A4E08C3ABC1}"/>
    <cellStyle name="20% - Ênfase4 14 12" xfId="3019" xr:uid="{E7C8CC34-4F24-45BE-B548-E0E2B6AAABC5}"/>
    <cellStyle name="20% - Ênfase4 14 13" xfId="3020" xr:uid="{49222558-DA3D-4CD4-9A5E-48124ABFBC2A}"/>
    <cellStyle name="20% - Ênfase4 14 2" xfId="3021" xr:uid="{886DE7B4-2929-40EE-9839-BB342DB50185}"/>
    <cellStyle name="20% - Ênfase4 14 3" xfId="3022" xr:uid="{69CD4F8B-3DDB-467E-87BB-9076B10CF9F5}"/>
    <cellStyle name="20% - Ênfase4 14 4" xfId="3023" xr:uid="{3D2C20A4-BBAB-4698-904D-965A4F3F578A}"/>
    <cellStyle name="20% - Ênfase4 14 5" xfId="3024" xr:uid="{E61E3FD0-A6E4-445D-82DC-A644CAE2C2AE}"/>
    <cellStyle name="20% - Ênfase4 14 6" xfId="3025" xr:uid="{5E52BFA7-2EC2-41F7-B5AF-5D1E3E44A485}"/>
    <cellStyle name="20% - Ênfase4 14 7" xfId="3026" xr:uid="{ADF9B2A5-FEE8-4026-97DC-7F7F38CACA1F}"/>
    <cellStyle name="20% - Ênfase4 14 8" xfId="3027" xr:uid="{E184291A-31D2-47DA-8AFA-D9E410351E26}"/>
    <cellStyle name="20% - Ênfase4 14 9" xfId="3028" xr:uid="{8C40CD7A-15F5-4073-A70A-395D623EF954}"/>
    <cellStyle name="20% - Ênfase4 15" xfId="3029" xr:uid="{D2977B29-67BB-4925-9F19-73F4912932AA}"/>
    <cellStyle name="20% - Ênfase4 15 10" xfId="3030" xr:uid="{E70E93F4-5FEC-4A91-A9E5-BA34DCA91243}"/>
    <cellStyle name="20% - Ênfase4 15 11" xfId="3031" xr:uid="{00BE452C-3EFF-44EE-BE66-E6105F9A2678}"/>
    <cellStyle name="20% - Ênfase4 15 12" xfId="3032" xr:uid="{78A73B90-A4FA-48D9-9B1D-945C69EDEDB2}"/>
    <cellStyle name="20% - Ênfase4 15 13" xfId="3033" xr:uid="{4E94F391-A226-48D8-83AE-5C4FC931CD7F}"/>
    <cellStyle name="20% - Ênfase4 15 2" xfId="3034" xr:uid="{84EC277A-7DDF-40E1-A66E-9A46FC94BFD3}"/>
    <cellStyle name="20% - Ênfase4 15 3" xfId="3035" xr:uid="{C9C66113-737F-47E4-BC9B-149BC8B34D52}"/>
    <cellStyle name="20% - Ênfase4 15 4" xfId="3036" xr:uid="{B501EDC6-B085-4738-AFD7-70342E85E58D}"/>
    <cellStyle name="20% - Ênfase4 15 5" xfId="3037" xr:uid="{F19A04C3-3F84-479A-996B-579E0423E1EA}"/>
    <cellStyle name="20% - Ênfase4 15 6" xfId="3038" xr:uid="{3D33471A-0E5E-4E5A-A073-4A10130EAE14}"/>
    <cellStyle name="20% - Ênfase4 15 7" xfId="3039" xr:uid="{3B25B90A-D066-4481-ABF8-C62D4296B4F6}"/>
    <cellStyle name="20% - Ênfase4 15 8" xfId="3040" xr:uid="{EAEFA4FF-D9CB-4E94-AB2B-BB9389C1681C}"/>
    <cellStyle name="20% - Ênfase4 15 9" xfId="3041" xr:uid="{43C68521-8447-45E6-ADE3-514EB9365E8E}"/>
    <cellStyle name="20% - Ênfase4 16" xfId="3042" xr:uid="{0FA53081-6EAD-4AF8-A342-3EA532793276}"/>
    <cellStyle name="20% - Ênfase4 16 10" xfId="3043" xr:uid="{EC028EC8-6289-4814-B792-EED69A8F1E9A}"/>
    <cellStyle name="20% - Ênfase4 16 11" xfId="3044" xr:uid="{291DE619-1125-4C3A-B641-3FB819D6A3D6}"/>
    <cellStyle name="20% - Ênfase4 16 12" xfId="3045" xr:uid="{7D58B7A3-3342-413D-A929-6B6346DA509D}"/>
    <cellStyle name="20% - Ênfase4 16 13" xfId="3046" xr:uid="{C54A337F-9E19-4215-8A2F-A0474B5D39EC}"/>
    <cellStyle name="20% - Ênfase4 16 2" xfId="3047" xr:uid="{C76A1E54-6D81-41FB-8315-69A5198406C2}"/>
    <cellStyle name="20% - Ênfase4 16 3" xfId="3048" xr:uid="{9E0B67DE-3B7F-4CAE-82C9-0EEDFAAB3EB3}"/>
    <cellStyle name="20% - Ênfase4 16 4" xfId="3049" xr:uid="{1651DA98-21DC-4F92-BFE0-200DD3B0CA40}"/>
    <cellStyle name="20% - Ênfase4 16 5" xfId="3050" xr:uid="{7C121021-B289-4DE2-8ADA-6BABBDA5551D}"/>
    <cellStyle name="20% - Ênfase4 16 6" xfId="3051" xr:uid="{2323FB3B-698F-43F3-9752-3948BB0FB3A8}"/>
    <cellStyle name="20% - Ênfase4 16 7" xfId="3052" xr:uid="{DD60344E-E35A-44F0-86C4-D66940A7E686}"/>
    <cellStyle name="20% - Ênfase4 16 8" xfId="3053" xr:uid="{4B409CDF-C1C0-4518-ACE2-4E9AD2FF5360}"/>
    <cellStyle name="20% - Ênfase4 16 9" xfId="3054" xr:uid="{2F3E95E8-A194-42BB-B7DF-95DEE01F48CA}"/>
    <cellStyle name="20% - Ênfase4 17" xfId="3055" xr:uid="{A86AF704-625C-4C2B-A43E-1B276C0B7925}"/>
    <cellStyle name="20% - Ênfase4 17 10" xfId="3056" xr:uid="{06FB8309-51CB-4677-B109-4A9D83061F46}"/>
    <cellStyle name="20% - Ênfase4 17 11" xfId="3057" xr:uid="{4527D6E5-B758-479F-A895-66582B6A79BF}"/>
    <cellStyle name="20% - Ênfase4 17 12" xfId="3058" xr:uid="{C41A2F2F-5FF9-4EA9-BFCB-EA044E1ACDB5}"/>
    <cellStyle name="20% - Ênfase4 17 13" xfId="3059" xr:uid="{A83CE56A-51F3-4FAF-92D1-32FF8BFDF1EF}"/>
    <cellStyle name="20% - Ênfase4 17 2" xfId="3060" xr:uid="{1C3E1FAB-E62D-42ED-B7CA-C11167F9B297}"/>
    <cellStyle name="20% - Ênfase4 17 3" xfId="3061" xr:uid="{7343E853-5751-41C2-BB4C-00048E100D94}"/>
    <cellStyle name="20% - Ênfase4 17 4" xfId="3062" xr:uid="{865D94B4-BBC8-4AA5-AD47-812981CFCF7F}"/>
    <cellStyle name="20% - Ênfase4 17 5" xfId="3063" xr:uid="{DD51E065-31B1-4913-A4E7-92F5EC677BEA}"/>
    <cellStyle name="20% - Ênfase4 17 6" xfId="3064" xr:uid="{6FCBE921-793C-45C9-8287-B181C43DA355}"/>
    <cellStyle name="20% - Ênfase4 17 7" xfId="3065" xr:uid="{B422FB88-AB8A-453C-9E60-5F4FC0F6B020}"/>
    <cellStyle name="20% - Ênfase4 17 8" xfId="3066" xr:uid="{100E9797-1889-4B74-910B-E5752D5A0678}"/>
    <cellStyle name="20% - Ênfase4 17 9" xfId="3067" xr:uid="{211D0120-5EA2-4B24-8EEF-0447E70532A3}"/>
    <cellStyle name="20% - Ênfase4 18" xfId="3068" xr:uid="{A947EA24-589E-4195-A865-FFDCC7E7808E}"/>
    <cellStyle name="20% - Ênfase4 18 10" xfId="3069" xr:uid="{3EBD8DAE-DC18-4E2C-B41C-9A43E17E9378}"/>
    <cellStyle name="20% - Ênfase4 18 11" xfId="3070" xr:uid="{DCDB723B-68C6-4A94-B2CD-EE1CFF0454AF}"/>
    <cellStyle name="20% - Ênfase4 18 12" xfId="3071" xr:uid="{F3C5F50D-F4E5-4413-8E71-313C96EDF41A}"/>
    <cellStyle name="20% - Ênfase4 18 13" xfId="3072" xr:uid="{22F575DF-F687-42B3-9839-80CC243AF892}"/>
    <cellStyle name="20% - Ênfase4 18 2" xfId="3073" xr:uid="{13ECF31B-E66E-4012-AC5D-9BC924AA5DFA}"/>
    <cellStyle name="20% - Ênfase4 18 3" xfId="3074" xr:uid="{55EB2DB9-0140-4BFE-AB07-456B73DFE2BD}"/>
    <cellStyle name="20% - Ênfase4 18 4" xfId="3075" xr:uid="{68E591F3-545F-430B-885A-FCD99C094D12}"/>
    <cellStyle name="20% - Ênfase4 18 5" xfId="3076" xr:uid="{FFF5C714-A297-46BC-8F02-5C281A0CCDA1}"/>
    <cellStyle name="20% - Ênfase4 18 6" xfId="3077" xr:uid="{20E6BADC-5818-4427-B353-6638EB3FB2A8}"/>
    <cellStyle name="20% - Ênfase4 18 7" xfId="3078" xr:uid="{138732D9-9A55-4203-91C3-03944E381A04}"/>
    <cellStyle name="20% - Ênfase4 18 8" xfId="3079" xr:uid="{316C0FD0-B6E9-447E-A155-E8E85E61DBF6}"/>
    <cellStyle name="20% - Ênfase4 18 9" xfId="3080" xr:uid="{45FC7DDA-63E0-4EB5-8BEA-84881120085B}"/>
    <cellStyle name="20% - Ênfase4 19" xfId="3081" xr:uid="{B0C9DAF7-EA8C-49DC-AB4A-7E4CB02FA541}"/>
    <cellStyle name="20% - Ênfase4 19 10" xfId="3082" xr:uid="{A86E2F02-2350-4E8F-A3CD-B5D8E4161B02}"/>
    <cellStyle name="20% - Ênfase4 19 11" xfId="3083" xr:uid="{26A0F2CA-93BF-4808-96C5-A3EE78EB8F20}"/>
    <cellStyle name="20% - Ênfase4 19 12" xfId="3084" xr:uid="{311B81CE-D037-4E2E-85E7-154205AF63ED}"/>
    <cellStyle name="20% - Ênfase4 19 13" xfId="3085" xr:uid="{C83C206B-8540-4A98-97A6-749CBA76E343}"/>
    <cellStyle name="20% - Ênfase4 19 2" xfId="3086" xr:uid="{2D253310-88C4-4479-924C-D4A9041717B0}"/>
    <cellStyle name="20% - Ênfase4 19 3" xfId="3087" xr:uid="{7184307B-50F1-4138-882A-F1A32356E86B}"/>
    <cellStyle name="20% - Ênfase4 19 4" xfId="3088" xr:uid="{9C9B07B9-BE67-4F9C-9BDD-E2D037ACE8C7}"/>
    <cellStyle name="20% - Ênfase4 19 5" xfId="3089" xr:uid="{0FBAB341-5DFD-4E22-808F-1F9122110CE6}"/>
    <cellStyle name="20% - Ênfase4 19 6" xfId="3090" xr:uid="{6B184F93-03D4-451B-AE93-F0056AF9A536}"/>
    <cellStyle name="20% - Ênfase4 19 7" xfId="3091" xr:uid="{392C388B-CCD3-4C6B-9752-B001F6097857}"/>
    <cellStyle name="20% - Ênfase4 19 8" xfId="3092" xr:uid="{55682C25-4554-4056-A2A2-EF49BDAF2AAD}"/>
    <cellStyle name="20% - Ênfase4 19 9" xfId="3093" xr:uid="{05BA81A7-5DFB-4CAB-9DBB-5867C7658BD6}"/>
    <cellStyle name="20% - Ênfase4 2" xfId="3094" xr:uid="{3A3EA88E-AE9F-4217-9156-AD1507904C1C}"/>
    <cellStyle name="20% - Ênfase4 2 10" xfId="3095" xr:uid="{EC696E40-AD0F-4018-9CD2-D7902D0CC1D0}"/>
    <cellStyle name="20% - Ênfase4 2 10 2" xfId="3096" xr:uid="{C05DD40A-D787-4A9E-95C5-870511022830}"/>
    <cellStyle name="20% - Ênfase4 2 10 2 2" xfId="3097" xr:uid="{DB65EACC-FD69-4178-9C84-464269A577E5}"/>
    <cellStyle name="20% - Ênfase4 2 10 2 3" xfId="3098" xr:uid="{743E9EAB-DC63-4E3C-B810-FE0C7FA74272}"/>
    <cellStyle name="20% - Ênfase4 2 10 2 4" xfId="3099" xr:uid="{A1F1FD4C-9910-4114-A76C-A822B33A255C}"/>
    <cellStyle name="20% - Ênfase4 2 10 3" xfId="3100" xr:uid="{F0472535-F1DA-49E8-8710-1EDE2C17FCF5}"/>
    <cellStyle name="20% - Ênfase4 2 10 4" xfId="3101" xr:uid="{DB8598A7-B698-4591-BFB1-3F5995198ABF}"/>
    <cellStyle name="20% - Ênfase4 2 10 5" xfId="3102" xr:uid="{6CE59B39-A0F2-43BA-8FB3-B8B593753D95}"/>
    <cellStyle name="20% - Ênfase4 2 11" xfId="3103" xr:uid="{9FE0DEEF-14B3-439D-90FE-FB0F9336EF16}"/>
    <cellStyle name="20% - Ênfase4 2 11 2" xfId="3104" xr:uid="{2597FC4A-0B22-44C8-9720-3E49C5AFA30A}"/>
    <cellStyle name="20% - Ênfase4 2 11 2 2" xfId="3105" xr:uid="{7B05FECF-AD29-451A-ABEF-07DBFF12B39E}"/>
    <cellStyle name="20% - Ênfase4 2 11 2 3" xfId="3106" xr:uid="{A7EFE474-365D-44EF-A6D7-F43CC79A0ACB}"/>
    <cellStyle name="20% - Ênfase4 2 11 2 4" xfId="3107" xr:uid="{3EF4D31B-4161-4B43-A9B8-319298162FAC}"/>
    <cellStyle name="20% - Ênfase4 2 11 3" xfId="3108" xr:uid="{A1801227-85DC-436F-8FB3-38635A8BB3CE}"/>
    <cellStyle name="20% - Ênfase4 2 11 4" xfId="3109" xr:uid="{7F9F82C9-A3B5-403C-83CF-8A52B78F6879}"/>
    <cellStyle name="20% - Ênfase4 2 11 5" xfId="3110" xr:uid="{2C8788F3-0F28-4B9C-86DA-809B4696CEA7}"/>
    <cellStyle name="20% - Ênfase4 2 12" xfId="3111" xr:uid="{CE7C3D4D-33B9-4B41-A744-BCAC5DD12082}"/>
    <cellStyle name="20% - Ênfase4 2 12 2" xfId="3112" xr:uid="{4DA96381-D1B7-4DFF-B1D3-4EA686F5B433}"/>
    <cellStyle name="20% - Ênfase4 2 12 2 2" xfId="3113" xr:uid="{44F26A7B-E21A-4B7E-A877-877603EEB207}"/>
    <cellStyle name="20% - Ênfase4 2 12 2 3" xfId="3114" xr:uid="{C4A1C3E9-8E96-484A-960A-C9CA58DBBE4E}"/>
    <cellStyle name="20% - Ênfase4 2 12 2 4" xfId="3115" xr:uid="{E39837AD-8D63-4AED-BF01-D6465E9CB7B2}"/>
    <cellStyle name="20% - Ênfase4 2 12 3" xfId="3116" xr:uid="{921F8B52-6D43-4384-A761-C183E240296A}"/>
    <cellStyle name="20% - Ênfase4 2 12 4" xfId="3117" xr:uid="{FD9E18A5-9245-4BDC-AD5A-E07352968D06}"/>
    <cellStyle name="20% - Ênfase4 2 12 5" xfId="3118" xr:uid="{CA8F3751-452C-4ED8-BDF1-D9C7BEFB72A0}"/>
    <cellStyle name="20% - Ênfase4 2 13" xfId="3119" xr:uid="{CD5BCC16-6A16-43DC-9813-538FF0F2C65F}"/>
    <cellStyle name="20% - Ênfase4 2 13 2" xfId="3120" xr:uid="{51611FA1-9A88-40F3-A16E-64D0C796CFFB}"/>
    <cellStyle name="20% - Ênfase4 2 13 2 2" xfId="3121" xr:uid="{AD1E11EE-73B6-4084-A78F-42B42FAFD935}"/>
    <cellStyle name="20% - Ênfase4 2 13 2 3" xfId="3122" xr:uid="{5FB28925-E7F9-44E7-83A0-071175D7A266}"/>
    <cellStyle name="20% - Ênfase4 2 13 2 4" xfId="3123" xr:uid="{D05AF704-4DDA-4C2D-8C04-F33027BB2CBF}"/>
    <cellStyle name="20% - Ênfase4 2 13 3" xfId="3124" xr:uid="{A22E28E8-F20B-4000-B35B-B44F5A5D6324}"/>
    <cellStyle name="20% - Ênfase4 2 13 4" xfId="3125" xr:uid="{7DB3DABD-08B5-4D4A-B28B-898A6FB18FAA}"/>
    <cellStyle name="20% - Ênfase4 2 13 5" xfId="3126" xr:uid="{A4154ABC-5E5D-4D5E-90CA-D1430D57BF1C}"/>
    <cellStyle name="20% - Ênfase4 2 14" xfId="3127" xr:uid="{EAF5AA80-5507-439C-948A-83317808FD31}"/>
    <cellStyle name="20% - Ênfase4 2 14 2" xfId="3128" xr:uid="{06F8931F-D43B-46FA-AC14-8F30C6058C2D}"/>
    <cellStyle name="20% - Ênfase4 2 14 2 2" xfId="3129" xr:uid="{DA96338A-2680-4E7A-B15F-3418B228503A}"/>
    <cellStyle name="20% - Ênfase4 2 14 2 3" xfId="3130" xr:uid="{0CC8C08A-89D1-4DC0-A4E8-1EEB3962DD78}"/>
    <cellStyle name="20% - Ênfase4 2 14 2 4" xfId="3131" xr:uid="{2ADCF6CD-E4D3-42F7-A230-1E712FB8E03F}"/>
    <cellStyle name="20% - Ênfase4 2 14 3" xfId="3132" xr:uid="{C1390764-D277-45E2-8A0B-5A370A8D8DDB}"/>
    <cellStyle name="20% - Ênfase4 2 14 4" xfId="3133" xr:uid="{F95FC6D4-E609-4BE5-9D2F-7317B4ADCB36}"/>
    <cellStyle name="20% - Ênfase4 2 14 5" xfId="3134" xr:uid="{7D9F1DD4-4D71-40AE-BDA0-49FF904D215E}"/>
    <cellStyle name="20% - Ênfase4 2 15" xfId="3135" xr:uid="{62859333-3AA2-4BE4-9C9D-8D55A3873336}"/>
    <cellStyle name="20% - Ênfase4 2 15 2" xfId="3136" xr:uid="{45933357-41FE-4D5B-826E-66AB5993D89A}"/>
    <cellStyle name="20% - Ênfase4 2 15 2 2" xfId="3137" xr:uid="{A83C76D5-A73F-4D66-A32D-48AD006F2294}"/>
    <cellStyle name="20% - Ênfase4 2 15 2 3" xfId="3138" xr:uid="{B3DBEE75-065D-4208-AC07-2641D769F419}"/>
    <cellStyle name="20% - Ênfase4 2 15 2 4" xfId="3139" xr:uid="{020B0F66-42A7-422B-949D-141B705AE399}"/>
    <cellStyle name="20% - Ênfase4 2 15 3" xfId="3140" xr:uid="{C13034ED-90FF-4658-930E-068A7589ABF5}"/>
    <cellStyle name="20% - Ênfase4 2 15 4" xfId="3141" xr:uid="{BF6DEAE9-39A6-410B-9E12-AAE122EE448C}"/>
    <cellStyle name="20% - Ênfase4 2 15 5" xfId="3142" xr:uid="{C06D254D-B53D-4F25-9626-0CE554E49888}"/>
    <cellStyle name="20% - Ênfase4 2 16" xfId="3143" xr:uid="{348F0629-4573-48BC-9355-D5EA5CBDECFD}"/>
    <cellStyle name="20% - Ênfase4 2 16 2" xfId="3144" xr:uid="{4043EE69-7DE2-40DC-856C-840C4DC6900C}"/>
    <cellStyle name="20% - Ênfase4 2 16 2 2" xfId="3145" xr:uid="{581C9627-F098-4FD6-A6E5-067A58C18662}"/>
    <cellStyle name="20% - Ênfase4 2 16 2 3" xfId="3146" xr:uid="{2C1742B0-DE15-442F-834A-21DB1EB45AA2}"/>
    <cellStyle name="20% - Ênfase4 2 16 2 4" xfId="3147" xr:uid="{B48D113E-26B1-454D-9765-F462DADB30FC}"/>
    <cellStyle name="20% - Ênfase4 2 16 3" xfId="3148" xr:uid="{50D60D67-CC9B-4BAE-BE1D-9D55C6E0B1DA}"/>
    <cellStyle name="20% - Ênfase4 2 16 4" xfId="3149" xr:uid="{09CEB994-F995-4BF2-AFD1-F836F15072E3}"/>
    <cellStyle name="20% - Ênfase4 2 16 5" xfId="3150" xr:uid="{CF28220B-A102-4645-A805-124C23B3CDBD}"/>
    <cellStyle name="20% - Ênfase4 2 17" xfId="3151" xr:uid="{8AD7F7BC-3518-4ECE-8387-0A6944947DED}"/>
    <cellStyle name="20% - Ênfase4 2 17 2" xfId="3152" xr:uid="{F38DEB8C-5237-4CBB-9857-923C27F37CDC}"/>
    <cellStyle name="20% - Ênfase4 2 17 2 2" xfId="3153" xr:uid="{494285F9-75EF-460E-BD97-7CEE96594E42}"/>
    <cellStyle name="20% - Ênfase4 2 17 2 3" xfId="3154" xr:uid="{9C6DC62D-ECFA-45EF-9C5D-0631AAF29DCD}"/>
    <cellStyle name="20% - Ênfase4 2 17 2 4" xfId="3155" xr:uid="{82A148DE-97B9-4D83-8E2E-1738CEA60C0F}"/>
    <cellStyle name="20% - Ênfase4 2 17 3" xfId="3156" xr:uid="{DA196D02-363F-4FC4-AA10-69B330F73010}"/>
    <cellStyle name="20% - Ênfase4 2 17 4" xfId="3157" xr:uid="{BCDC2AC6-485A-42D7-91B5-6213FCF1DBD4}"/>
    <cellStyle name="20% - Ênfase4 2 17 5" xfId="3158" xr:uid="{41AB2BF1-E26C-472D-9FBD-F2814BCA8FE8}"/>
    <cellStyle name="20% - Ênfase4 2 18" xfId="3159" xr:uid="{CB637C38-CC51-4FA9-B30F-8CCFD10328B5}"/>
    <cellStyle name="20% - Ênfase4 2 18 2" xfId="3160" xr:uid="{789F94E7-04F6-4406-8D64-31E50D5E4E4B}"/>
    <cellStyle name="20% - Ênfase4 2 18 2 2" xfId="3161" xr:uid="{626D0D44-219D-479E-BC70-D0C784F47720}"/>
    <cellStyle name="20% - Ênfase4 2 18 2 3" xfId="3162" xr:uid="{9D51D2B2-8203-4F2E-96EF-56DC19987E5E}"/>
    <cellStyle name="20% - Ênfase4 2 18 2 4" xfId="3163" xr:uid="{4099EAE0-4C35-45E5-89E2-9048384CA808}"/>
    <cellStyle name="20% - Ênfase4 2 18 3" xfId="3164" xr:uid="{206C8C09-F5AE-400C-B848-D9AE2DB0F4EF}"/>
    <cellStyle name="20% - Ênfase4 2 18 4" xfId="3165" xr:uid="{5029B905-FFFA-4B49-A0C8-EA70DDD5BD93}"/>
    <cellStyle name="20% - Ênfase4 2 18 5" xfId="3166" xr:uid="{0911E24C-AF81-4CCF-8201-738608CD1B9B}"/>
    <cellStyle name="20% - Ênfase4 2 19" xfId="3167" xr:uid="{2DD42FD3-20A4-44FE-9B38-AB037672671F}"/>
    <cellStyle name="20% - Ênfase4 2 19 2" xfId="3168" xr:uid="{9FB3AA24-2864-4AFE-9165-C9A2D7365FE5}"/>
    <cellStyle name="20% - Ênfase4 2 19 2 2" xfId="3169" xr:uid="{0628BD9B-E10C-408E-925F-45F844AE6348}"/>
    <cellStyle name="20% - Ênfase4 2 19 2 3" xfId="3170" xr:uid="{747AC045-361B-4A8A-812C-7491D0E2E1F7}"/>
    <cellStyle name="20% - Ênfase4 2 19 2 4" xfId="3171" xr:uid="{5B2A7D78-EF66-4300-AE63-F1DB66528A70}"/>
    <cellStyle name="20% - Ênfase4 2 19 3" xfId="3172" xr:uid="{94736989-F354-46BB-9715-62CF288DEAC1}"/>
    <cellStyle name="20% - Ênfase4 2 19 4" xfId="3173" xr:uid="{09AEA9A1-CDB6-4098-9314-2C7369D2631D}"/>
    <cellStyle name="20% - Ênfase4 2 19 5" xfId="3174" xr:uid="{AE9CD079-41ED-4CAA-A4E6-FE177EC8E4A3}"/>
    <cellStyle name="20% - Ênfase4 2 2" xfId="3175" xr:uid="{42027B19-3EB6-4CFB-9A33-392795A1A789}"/>
    <cellStyle name="20% - Ênfase4 2 2 2" xfId="3176" xr:uid="{57A2FB87-7691-45EE-8724-6814A2F20796}"/>
    <cellStyle name="20% - Ênfase4 2 2 2 2" xfId="3177" xr:uid="{20207F71-B41C-4522-8D49-B8C5AFB18F24}"/>
    <cellStyle name="20% - Ênfase4 2 2 2 3" xfId="3178" xr:uid="{8F213675-DB29-4321-9E2C-AC2284286811}"/>
    <cellStyle name="20% - Ênfase4 2 2 2 4" xfId="3179" xr:uid="{0799FCCF-B478-4FE6-89CE-5A8B36694A1A}"/>
    <cellStyle name="20% - Ênfase4 2 2 3" xfId="3180" xr:uid="{501334AE-2A97-46B7-BA7A-23F6180FBC54}"/>
    <cellStyle name="20% - Ênfase4 2 2 4" xfId="3181" xr:uid="{843919A6-84D2-418C-8A17-9C19B77ACA6C}"/>
    <cellStyle name="20% - Ênfase4 2 2 5" xfId="3182" xr:uid="{2C841B95-6257-4945-BDC4-0E3EF7334CFD}"/>
    <cellStyle name="20% - Ênfase4 2 20" xfId="3183" xr:uid="{D3A13980-BB58-44BF-810D-99108707064F}"/>
    <cellStyle name="20% - Ênfase4 2 20 2" xfId="3184" xr:uid="{7AE1E677-00DF-4FC7-B54E-ECFE8A214490}"/>
    <cellStyle name="20% - Ênfase4 2 20 2 2" xfId="3185" xr:uid="{839F4D9A-8F68-4E41-A350-D7F9E9B70665}"/>
    <cellStyle name="20% - Ênfase4 2 20 2 3" xfId="3186" xr:uid="{E7F904C3-24A0-4896-B13F-9B7FAA0D2441}"/>
    <cellStyle name="20% - Ênfase4 2 20 2 4" xfId="3187" xr:uid="{DEA5DA43-28DC-4402-B6F6-1BD85824218D}"/>
    <cellStyle name="20% - Ênfase4 2 20 3" xfId="3188" xr:uid="{4718BDB0-6587-450F-90C7-B96537134001}"/>
    <cellStyle name="20% - Ênfase4 2 20 4" xfId="3189" xr:uid="{CDC94A48-AD12-4EFD-B8CB-AD6ED677398F}"/>
    <cellStyle name="20% - Ênfase4 2 20 5" xfId="3190" xr:uid="{A23402D0-4D41-4203-A7C4-71812ECD98CC}"/>
    <cellStyle name="20% - Ênfase4 2 21" xfId="3191" xr:uid="{04D99219-6A91-4BCE-B903-28014C2B443A}"/>
    <cellStyle name="20% - Ênfase4 2 21 2" xfId="3192" xr:uid="{5B0FFD89-2F08-497D-9999-4B85BACC26C5}"/>
    <cellStyle name="20% - Ênfase4 2 21 2 2" xfId="3193" xr:uid="{21E3EDE3-31D1-47E9-8906-CF66E98015C8}"/>
    <cellStyle name="20% - Ênfase4 2 21 2 3" xfId="3194" xr:uid="{04A481AB-816B-4E69-89EF-48274386C025}"/>
    <cellStyle name="20% - Ênfase4 2 21 2 4" xfId="3195" xr:uid="{1AC0B0D0-542D-4F91-B5BA-DB9951DF0E48}"/>
    <cellStyle name="20% - Ênfase4 2 21 3" xfId="3196" xr:uid="{DA792E80-8AB3-4842-AF89-6DDAA43297A9}"/>
    <cellStyle name="20% - Ênfase4 2 21 4" xfId="3197" xr:uid="{8DF829E9-8D0F-487D-8BAC-6DD378E3F838}"/>
    <cellStyle name="20% - Ênfase4 2 21 5" xfId="3198" xr:uid="{AD88DC85-CD03-4ED0-BA31-0AA72C03122D}"/>
    <cellStyle name="20% - Ênfase4 2 22" xfId="3199" xr:uid="{D63E1016-2165-43A0-9421-67D40E61909C}"/>
    <cellStyle name="20% - Ênfase4 2 22 2" xfId="3200" xr:uid="{1AD47F97-DC4C-4B99-AA2B-11817ED8C745}"/>
    <cellStyle name="20% - Ênfase4 2 22 2 2" xfId="3201" xr:uid="{58821A66-A546-4382-A974-26A192E3A5BC}"/>
    <cellStyle name="20% - Ênfase4 2 22 2 3" xfId="3202" xr:uid="{03684619-0E07-4F62-9C0C-E296D0E08C6C}"/>
    <cellStyle name="20% - Ênfase4 2 22 2 4" xfId="3203" xr:uid="{5125E76B-1E6B-4D71-AE5F-224BF6546C54}"/>
    <cellStyle name="20% - Ênfase4 2 22 3" xfId="3204" xr:uid="{FCD595DA-4DE7-43DE-A475-DA5F91F96D4F}"/>
    <cellStyle name="20% - Ênfase4 2 22 4" xfId="3205" xr:uid="{C111B64B-FAE0-44CD-A907-297335B420FC}"/>
    <cellStyle name="20% - Ênfase4 2 22 5" xfId="3206" xr:uid="{FC5EECCA-45EC-450F-B164-FEAF1585CBF5}"/>
    <cellStyle name="20% - Ênfase4 2 23" xfId="3207" xr:uid="{523DFB83-5DB3-47CD-940A-56275200FAE5}"/>
    <cellStyle name="20% - Ênfase4 2 23 2" xfId="3208" xr:uid="{9112E025-E83A-4873-9FA4-36152728068F}"/>
    <cellStyle name="20% - Ênfase4 2 23 2 2" xfId="3209" xr:uid="{AB6FEBD0-E8F8-46E8-8A34-33EBC0895E18}"/>
    <cellStyle name="20% - Ênfase4 2 23 2 3" xfId="3210" xr:uid="{16EF0D18-CA18-45FF-B9A3-E355B45495EC}"/>
    <cellStyle name="20% - Ênfase4 2 23 2 4" xfId="3211" xr:uid="{8320DBAF-9B27-41FE-B18A-35AA2D97E903}"/>
    <cellStyle name="20% - Ênfase4 2 23 3" xfId="3212" xr:uid="{20C33001-3949-4060-AE68-E8DF9FF6BBDC}"/>
    <cellStyle name="20% - Ênfase4 2 23 4" xfId="3213" xr:uid="{1B488CD3-BA28-4525-9797-F8A4E658BB90}"/>
    <cellStyle name="20% - Ênfase4 2 23 5" xfId="3214" xr:uid="{864CDF8D-CABC-481F-BF10-D763896A55C1}"/>
    <cellStyle name="20% - Ênfase4 2 24" xfId="3215" xr:uid="{C1789450-6184-4883-A54A-5DC92C3EE872}"/>
    <cellStyle name="20% - Ênfase4 2 24 2" xfId="3216" xr:uid="{4639B51B-C58F-49DD-AC63-F2D4AA14E796}"/>
    <cellStyle name="20% - Ênfase4 2 24 2 2" xfId="3217" xr:uid="{42F7D420-D3F9-4C29-B13E-2C8C88444F85}"/>
    <cellStyle name="20% - Ênfase4 2 24 2 3" xfId="3218" xr:uid="{0135C417-0CF3-4E64-82F8-079880AE8B24}"/>
    <cellStyle name="20% - Ênfase4 2 24 2 4" xfId="3219" xr:uid="{23CB6AA4-DD63-4B9E-B54E-0A9A8F36BB55}"/>
    <cellStyle name="20% - Ênfase4 2 24 3" xfId="3220" xr:uid="{8806B399-2F6D-4F99-9939-C27B9F76C03D}"/>
    <cellStyle name="20% - Ênfase4 2 24 4" xfId="3221" xr:uid="{1F1957A4-B047-4007-87C9-3865224BF597}"/>
    <cellStyle name="20% - Ênfase4 2 24 5" xfId="3222" xr:uid="{7E8770E4-7243-4F6C-9BA3-72A61624C39E}"/>
    <cellStyle name="20% - Ênfase4 2 25" xfId="3223" xr:uid="{F595BB10-0E51-44B3-B03C-EABC3D968733}"/>
    <cellStyle name="20% - Ênfase4 2 25 2" xfId="3224" xr:uid="{65C542D2-264F-4D10-8628-05B0C9BAF3D3}"/>
    <cellStyle name="20% - Ênfase4 2 25 2 2" xfId="3225" xr:uid="{EEB90D37-49A4-49F8-84F1-DABEE8A98309}"/>
    <cellStyle name="20% - Ênfase4 2 25 2 3" xfId="3226" xr:uid="{FEAE0B97-CB66-4189-BF94-86649D070906}"/>
    <cellStyle name="20% - Ênfase4 2 25 2 4" xfId="3227" xr:uid="{F01484E4-E945-4D9C-81A5-301B6B122779}"/>
    <cellStyle name="20% - Ênfase4 2 25 3" xfId="3228" xr:uid="{7450DE3A-7646-4C28-B1EF-0FD696510DF5}"/>
    <cellStyle name="20% - Ênfase4 2 25 4" xfId="3229" xr:uid="{CBE89B13-7DC3-4505-87B1-EB836DCE4293}"/>
    <cellStyle name="20% - Ênfase4 2 25 5" xfId="3230" xr:uid="{CF893BA0-04AB-4147-A7EA-91A211C3640D}"/>
    <cellStyle name="20% - Ênfase4 2 26" xfId="3231" xr:uid="{BDF77402-8172-47E6-BD30-55541EAC3812}"/>
    <cellStyle name="20% - Ênfase4 2 26 2" xfId="3232" xr:uid="{2C9219EF-373C-4244-A861-D44ACD9D88C3}"/>
    <cellStyle name="20% - Ênfase4 2 26 2 2" xfId="3233" xr:uid="{2929B680-09E3-4BCA-97D3-A6EBEA70E673}"/>
    <cellStyle name="20% - Ênfase4 2 26 2 3" xfId="3234" xr:uid="{54872D4A-BE56-43C0-8E37-826FA7CF3E71}"/>
    <cellStyle name="20% - Ênfase4 2 26 2 4" xfId="3235" xr:uid="{F4B39BFB-3E48-4500-891B-6D76DD1D66FC}"/>
    <cellStyle name="20% - Ênfase4 2 26 3" xfId="3236" xr:uid="{64F0A0EE-8123-4D82-BB9B-C01C80D39B5E}"/>
    <cellStyle name="20% - Ênfase4 2 26 4" xfId="3237" xr:uid="{B8BCF074-AE09-4A08-B567-B7E1E477CD06}"/>
    <cellStyle name="20% - Ênfase4 2 26 5" xfId="3238" xr:uid="{D9A9839D-06F0-42B0-822E-937324CA0E41}"/>
    <cellStyle name="20% - Ênfase4 2 27" xfId="3239" xr:uid="{C038666E-36D4-4646-841A-0AF4BA4F33B8}"/>
    <cellStyle name="20% - Ênfase4 2 27 2" xfId="3240" xr:uid="{7FD7B34F-13B7-4D36-B502-73F95000CCCD}"/>
    <cellStyle name="20% - Ênfase4 2 27 2 2" xfId="3241" xr:uid="{CE3DBCB0-8CEB-4FA9-8737-794907D70161}"/>
    <cellStyle name="20% - Ênfase4 2 27 2 3" xfId="3242" xr:uid="{3CB1DEA7-E5B5-46EA-9F19-B1644DB539F0}"/>
    <cellStyle name="20% - Ênfase4 2 27 2 4" xfId="3243" xr:uid="{074F2E07-BC7F-4BFF-BBEF-2CE73B21225D}"/>
    <cellStyle name="20% - Ênfase4 2 27 3" xfId="3244" xr:uid="{02E7688B-8D40-4A54-AD09-2E62F8D42792}"/>
    <cellStyle name="20% - Ênfase4 2 27 4" xfId="3245" xr:uid="{2E2A0E74-36E9-4654-B55B-03C3AAD01CCC}"/>
    <cellStyle name="20% - Ênfase4 2 27 5" xfId="3246" xr:uid="{4825299A-19EF-481A-A8D4-9F89E554A870}"/>
    <cellStyle name="20% - Ênfase4 2 28" xfId="3247" xr:uid="{FF9F9714-36C6-4B51-980E-89B9F07D6B33}"/>
    <cellStyle name="20% - Ênfase4 2 28 2" xfId="3248" xr:uid="{235FC185-8B6F-4E4A-8D76-2BFB7FFD9908}"/>
    <cellStyle name="20% - Ênfase4 2 28 2 2" xfId="3249" xr:uid="{C9460677-C319-4032-927C-351641220E65}"/>
    <cellStyle name="20% - Ênfase4 2 28 2 3" xfId="3250" xr:uid="{0A9DB67D-26FC-4DD6-BC60-06E59088E2AE}"/>
    <cellStyle name="20% - Ênfase4 2 28 2 4" xfId="3251" xr:uid="{BCEBCA7C-E577-4139-93D7-285B88242F09}"/>
    <cellStyle name="20% - Ênfase4 2 28 3" xfId="3252" xr:uid="{A11F7929-6483-4BFC-B4F5-48F753AC51A2}"/>
    <cellStyle name="20% - Ênfase4 2 28 4" xfId="3253" xr:uid="{7DA5E22C-822B-4C6E-BC39-6B072ACBBC7D}"/>
    <cellStyle name="20% - Ênfase4 2 28 5" xfId="3254" xr:uid="{5789C9BB-8527-4DA3-A26D-7A743B3E193D}"/>
    <cellStyle name="20% - Ênfase4 2 29" xfId="3255" xr:uid="{9C63E6B4-2CE9-40AA-A231-D13C25F82AC4}"/>
    <cellStyle name="20% - Ênfase4 2 29 2" xfId="3256" xr:uid="{A4473E26-557B-46D1-BF9B-FA4FD08F3372}"/>
    <cellStyle name="20% - Ênfase4 2 29 2 2" xfId="3257" xr:uid="{02C523DF-1536-4DE1-B7D1-9F087C40DB35}"/>
    <cellStyle name="20% - Ênfase4 2 29 2 3" xfId="3258" xr:uid="{CE05ABAB-3557-4023-B31B-FB7FAB46FA01}"/>
    <cellStyle name="20% - Ênfase4 2 29 2 4" xfId="3259" xr:uid="{D484350F-6961-4D77-9A36-12EF744803C5}"/>
    <cellStyle name="20% - Ênfase4 2 29 3" xfId="3260" xr:uid="{948E2CE3-DB55-41FE-9CB7-4EDC035D2DB8}"/>
    <cellStyle name="20% - Ênfase4 2 29 4" xfId="3261" xr:uid="{08A84F70-73DF-4F63-86E3-33677B2204AC}"/>
    <cellStyle name="20% - Ênfase4 2 29 5" xfId="3262" xr:uid="{E4C14060-A47D-4BCB-B11F-14AD23849100}"/>
    <cellStyle name="20% - Ênfase4 2 3" xfId="3263" xr:uid="{D1C9D1A0-5BEE-4148-BC0A-B678011F637A}"/>
    <cellStyle name="20% - Ênfase4 2 3 2" xfId="3264" xr:uid="{26E4164F-AA73-4578-AC32-7D529D431D43}"/>
    <cellStyle name="20% - Ênfase4 2 3 2 2" xfId="3265" xr:uid="{E92DBE41-758D-4EBE-90DC-BD76CB32873F}"/>
    <cellStyle name="20% - Ênfase4 2 3 2 3" xfId="3266" xr:uid="{9BE906AB-8315-45BE-8B60-6D6E8BA20633}"/>
    <cellStyle name="20% - Ênfase4 2 3 2 4" xfId="3267" xr:uid="{3594738A-3FB9-44C2-A498-909B1E8BE9BA}"/>
    <cellStyle name="20% - Ênfase4 2 3 3" xfId="3268" xr:uid="{3F7B24A1-7DC6-4E98-A8ED-3CC6383B5AE1}"/>
    <cellStyle name="20% - Ênfase4 2 3 4" xfId="3269" xr:uid="{9A7D88B6-5F70-4A11-8B80-54DCD5C1A51C}"/>
    <cellStyle name="20% - Ênfase4 2 3 5" xfId="3270" xr:uid="{5701FC5E-98E0-40B6-88FF-061CB811F722}"/>
    <cellStyle name="20% - Ênfase4 2 30" xfId="3271" xr:uid="{52E88671-B361-4CC1-AD71-C809B205C5BC}"/>
    <cellStyle name="20% - Ênfase4 2 30 2" xfId="3272" xr:uid="{096C5469-A3A9-4CF7-BE26-966B91BBB953}"/>
    <cellStyle name="20% - Ênfase4 2 30 2 2" xfId="3273" xr:uid="{F0A7317B-438A-484C-BFF8-BC130A269AFB}"/>
    <cellStyle name="20% - Ênfase4 2 30 2 3" xfId="3274" xr:uid="{A97C3190-BA85-4914-8EC3-1844F73C97E1}"/>
    <cellStyle name="20% - Ênfase4 2 30 2 4" xfId="3275" xr:uid="{355AC241-60C9-486A-B2D0-40E83FB3DE2F}"/>
    <cellStyle name="20% - Ênfase4 2 30 3" xfId="3276" xr:uid="{638FA33A-E3DA-4723-B415-3B918295CB75}"/>
    <cellStyle name="20% - Ênfase4 2 30 4" xfId="3277" xr:uid="{51BF33B4-EA61-4292-B777-963D0403AAD8}"/>
    <cellStyle name="20% - Ênfase4 2 30 5" xfId="3278" xr:uid="{868480BC-D7F5-48C6-93B3-605130380781}"/>
    <cellStyle name="20% - Ênfase4 2 31" xfId="3279" xr:uid="{D1CC630A-A928-47D5-BF09-91C6D2E8DA6B}"/>
    <cellStyle name="20% - Ênfase4 2 31 2" xfId="3280" xr:uid="{E2554B9A-DEC6-4A1A-B648-C5F10C8A1C36}"/>
    <cellStyle name="20% - Ênfase4 2 31 2 2" xfId="3281" xr:uid="{76938419-9B7D-46B2-BB4F-816A36E637FD}"/>
    <cellStyle name="20% - Ênfase4 2 31 2 3" xfId="3282" xr:uid="{5518FD83-76F2-40B7-A9DD-81B82E9E0F37}"/>
    <cellStyle name="20% - Ênfase4 2 31 2 4" xfId="3283" xr:uid="{AAFA8419-AEF1-4323-9F6F-FEE73E092816}"/>
    <cellStyle name="20% - Ênfase4 2 31 3" xfId="3284" xr:uid="{D96EFD57-E687-4FFB-ADD7-6F8E270820C5}"/>
    <cellStyle name="20% - Ênfase4 2 31 4" xfId="3285" xr:uid="{0299A6AD-B52B-424E-A8F9-3E90FC29311E}"/>
    <cellStyle name="20% - Ênfase4 2 31 5" xfId="3286" xr:uid="{A28D91D1-1EAC-4C3E-9EEB-A7419DE6A239}"/>
    <cellStyle name="20% - Ênfase4 2 32" xfId="3287" xr:uid="{57551211-18BF-46F9-8FC5-AA58E199A021}"/>
    <cellStyle name="20% - Ênfase4 2 32 2" xfId="3288" xr:uid="{29A9843E-8E12-4CCB-BD5F-54677516DBCF}"/>
    <cellStyle name="20% - Ênfase4 2 32 2 2" xfId="3289" xr:uid="{E9271FCE-B3BF-4796-8E16-09BE7869E27B}"/>
    <cellStyle name="20% - Ênfase4 2 32 2 3" xfId="3290" xr:uid="{E2AF616B-D34C-40BB-B285-C1601F62A817}"/>
    <cellStyle name="20% - Ênfase4 2 32 2 4" xfId="3291" xr:uid="{11B3ED43-9F14-4F53-9172-5901B249D5E0}"/>
    <cellStyle name="20% - Ênfase4 2 32 3" xfId="3292" xr:uid="{2DA92189-A6CB-4CC8-ADFD-9F8F7754BD3F}"/>
    <cellStyle name="20% - Ênfase4 2 32 4" xfId="3293" xr:uid="{D4510ECB-46ED-44A5-8361-81F42913BE5B}"/>
    <cellStyle name="20% - Ênfase4 2 32 5" xfId="3294" xr:uid="{EDB740F7-FAFD-41B2-8711-C09B0FFE864F}"/>
    <cellStyle name="20% - Ênfase4 2 33" xfId="3295" xr:uid="{CE1E4E56-E9F4-409D-BC67-ED7230FBBB38}"/>
    <cellStyle name="20% - Ênfase4 2 33 2" xfId="3296" xr:uid="{E270F9E4-8DE5-4378-83E1-357897640B04}"/>
    <cellStyle name="20% - Ênfase4 2 33 2 2" xfId="3297" xr:uid="{4EE843D0-ECD2-4443-81A8-F65CB64905DC}"/>
    <cellStyle name="20% - Ênfase4 2 33 2 3" xfId="3298" xr:uid="{C925937B-32CE-4860-900F-FFEE7179FFC7}"/>
    <cellStyle name="20% - Ênfase4 2 33 2 4" xfId="3299" xr:uid="{E40B5DD7-8DEA-4517-A253-EEBFCFADEF49}"/>
    <cellStyle name="20% - Ênfase4 2 33 3" xfId="3300" xr:uid="{30EB7E5F-C880-40ED-858C-2F390CE0AEF9}"/>
    <cellStyle name="20% - Ênfase4 2 33 4" xfId="3301" xr:uid="{F8649EF9-D719-4695-90D7-AA2B6C0AC4CB}"/>
    <cellStyle name="20% - Ênfase4 2 33 5" xfId="3302" xr:uid="{8C116264-3541-4C0C-BF25-3AB019D4F44F}"/>
    <cellStyle name="20% - Ênfase4 2 34" xfId="3303" xr:uid="{A72A5AC4-AF92-4E3A-AE3C-3131550F4414}"/>
    <cellStyle name="20% - Ênfase4 2 34 2" xfId="3304" xr:uid="{C269305C-C44D-4E9B-BC62-2BB6F74A96A8}"/>
    <cellStyle name="20% - Ênfase4 2 35" xfId="3305" xr:uid="{79AB8C16-25BB-4549-BDC1-AC7FA42727FB}"/>
    <cellStyle name="20% - Ênfase4 2 36" xfId="3306" xr:uid="{8AA0445D-8823-4D67-9737-C1A05C69D84E}"/>
    <cellStyle name="20% - Ênfase4 2 37" xfId="3307" xr:uid="{03FA126C-B4EF-4D8A-AFF6-24B725740B87}"/>
    <cellStyle name="20% - Ênfase4 2 38" xfId="3308" xr:uid="{360373AC-D66C-4C90-8EC3-6ABCE67EDC38}"/>
    <cellStyle name="20% - Ênfase4 2 39" xfId="3309" xr:uid="{9EF0AF99-3AF7-4469-AD68-3489D8262840}"/>
    <cellStyle name="20% - Ênfase4 2 4" xfId="3310" xr:uid="{09247227-DF0A-452B-A533-4BA573DD72CB}"/>
    <cellStyle name="20% - Ênfase4 2 4 2" xfId="3311" xr:uid="{6F423700-1D3D-4FAC-88C2-283B216C3E7C}"/>
    <cellStyle name="20% - Ênfase4 2 4 2 2" xfId="3312" xr:uid="{2F781B5A-773C-43BB-85AC-D0AD459ED431}"/>
    <cellStyle name="20% - Ênfase4 2 4 2 3" xfId="3313" xr:uid="{A057CDCA-6CD6-4FEE-ADBD-0ADD72072BCC}"/>
    <cellStyle name="20% - Ênfase4 2 4 2 4" xfId="3314" xr:uid="{B42F6EDF-61E3-45D5-93B8-19BBEC1EB1A1}"/>
    <cellStyle name="20% - Ênfase4 2 4 3" xfId="3315" xr:uid="{294D55F1-5562-4A0F-A9CD-137BAD3BA4DD}"/>
    <cellStyle name="20% - Ênfase4 2 4 4" xfId="3316" xr:uid="{9F4BB8B6-2A19-45CC-B90F-734146B9D30A}"/>
    <cellStyle name="20% - Ênfase4 2 4 5" xfId="3317" xr:uid="{5C007C4B-4386-413C-8398-FD181F53BD6F}"/>
    <cellStyle name="20% - Ênfase4 2 40" xfId="3318" xr:uid="{86EE4456-874E-4D0E-92C9-BC29D3A3584F}"/>
    <cellStyle name="20% - Ênfase4 2 41" xfId="3319" xr:uid="{A1D8B6C6-913D-478F-A320-431308757D66}"/>
    <cellStyle name="20% - Ênfase4 2 42" xfId="3320" xr:uid="{71855029-672E-4792-B6B7-3D298288E848}"/>
    <cellStyle name="20% - Ênfase4 2 43" xfId="3321" xr:uid="{9893304D-509F-44A5-8C2F-311A2D2A5AF4}"/>
    <cellStyle name="20% - Ênfase4 2 44" xfId="3322" xr:uid="{045886E6-7A8C-4421-AFDD-56B1B637D4AC}"/>
    <cellStyle name="20% - Ênfase4 2 45" xfId="3323" xr:uid="{7DA4D8B8-EF66-4346-B63C-52B034B1B332}"/>
    <cellStyle name="20% - Ênfase4 2 5" xfId="3324" xr:uid="{8F1F00AE-27F4-4732-A0A8-09A2261E30A4}"/>
    <cellStyle name="20% - Ênfase4 2 5 2" xfId="3325" xr:uid="{CCB940CD-738F-44B6-BF2D-24B146567356}"/>
    <cellStyle name="20% - Ênfase4 2 5 2 2" xfId="3326" xr:uid="{A30873DA-EF6D-4FED-8233-203F632629DF}"/>
    <cellStyle name="20% - Ênfase4 2 5 2 3" xfId="3327" xr:uid="{0162B564-D5FC-4FCD-B905-8417A9900C81}"/>
    <cellStyle name="20% - Ênfase4 2 5 2 4" xfId="3328" xr:uid="{AEA065ED-A503-451F-A66F-5F6F89E54B61}"/>
    <cellStyle name="20% - Ênfase4 2 5 3" xfId="3329" xr:uid="{4A12035B-D50C-46E0-AE5E-ECBE434CC443}"/>
    <cellStyle name="20% - Ênfase4 2 5 4" xfId="3330" xr:uid="{2980268A-B6B9-4A63-9815-738AC066CFE8}"/>
    <cellStyle name="20% - Ênfase4 2 5 5" xfId="3331" xr:uid="{833A144B-453C-4A19-BC66-E503A35E8C0D}"/>
    <cellStyle name="20% - Ênfase4 2 6" xfId="3332" xr:uid="{5DDCB0F4-2264-4635-82C5-852D9D43D4AB}"/>
    <cellStyle name="20% - Ênfase4 2 6 2" xfId="3333" xr:uid="{AAB8E96D-524C-4E9B-846D-DF1CB7F5452B}"/>
    <cellStyle name="20% - Ênfase4 2 6 2 2" xfId="3334" xr:uid="{1A50C52F-F87A-4804-A0D3-88D71E29ACA9}"/>
    <cellStyle name="20% - Ênfase4 2 6 2 3" xfId="3335" xr:uid="{D82075BD-F62E-44D0-B4D3-FEBD25265C90}"/>
    <cellStyle name="20% - Ênfase4 2 6 2 4" xfId="3336" xr:uid="{A775D24C-8F7C-4926-B92A-1663258C9CAD}"/>
    <cellStyle name="20% - Ênfase4 2 6 3" xfId="3337" xr:uid="{A0EA5987-F0BD-45E6-BD42-01F063A42D15}"/>
    <cellStyle name="20% - Ênfase4 2 6 4" xfId="3338" xr:uid="{53FFD18A-DD8A-4EB3-A3DD-D511EBF6EFAF}"/>
    <cellStyle name="20% - Ênfase4 2 6 5" xfId="3339" xr:uid="{E6ED7D06-F6D5-493F-8764-F7FFB6D018AB}"/>
    <cellStyle name="20% - Ênfase4 2 7" xfId="3340" xr:uid="{F7A4AEAE-8282-4D31-8299-20334F99D651}"/>
    <cellStyle name="20% - Ênfase4 2 7 2" xfId="3341" xr:uid="{32D0A451-A591-4D40-BF5F-ED9E897F7DCE}"/>
    <cellStyle name="20% - Ênfase4 2 7 2 2" xfId="3342" xr:uid="{B121B477-6740-4F96-A9FC-E94FA43617BF}"/>
    <cellStyle name="20% - Ênfase4 2 7 2 3" xfId="3343" xr:uid="{75230D5E-643C-421B-B3BF-72790D1891F7}"/>
    <cellStyle name="20% - Ênfase4 2 7 2 4" xfId="3344" xr:uid="{1EE74D02-3343-4631-9212-A2E8FCAEB6E3}"/>
    <cellStyle name="20% - Ênfase4 2 7 3" xfId="3345" xr:uid="{B0D4CBE5-A929-486F-AFBE-26D5308FF97D}"/>
    <cellStyle name="20% - Ênfase4 2 7 4" xfId="3346" xr:uid="{DDFDDF06-84E7-4724-8B55-87BBC600FBC6}"/>
    <cellStyle name="20% - Ênfase4 2 7 5" xfId="3347" xr:uid="{756C6C74-ED91-403C-B236-042D04164E4E}"/>
    <cellStyle name="20% - Ênfase4 2 8" xfId="3348" xr:uid="{126FB815-A0AD-4131-8DE9-FD68C672D551}"/>
    <cellStyle name="20% - Ênfase4 2 8 2" xfId="3349" xr:uid="{920E8CAB-FA75-4FC1-9A3C-64A6B72343A8}"/>
    <cellStyle name="20% - Ênfase4 2 8 2 2" xfId="3350" xr:uid="{60B24B9A-B9CB-4D32-AFAF-273EB6651E6F}"/>
    <cellStyle name="20% - Ênfase4 2 8 2 3" xfId="3351" xr:uid="{4F355EA6-C92F-44BC-BE4B-9423D9FA7D3F}"/>
    <cellStyle name="20% - Ênfase4 2 8 2 4" xfId="3352" xr:uid="{A15FA987-FB67-450E-9986-A4386FF8AE0A}"/>
    <cellStyle name="20% - Ênfase4 2 8 3" xfId="3353" xr:uid="{A422CF13-9A37-44BA-8470-339516093318}"/>
    <cellStyle name="20% - Ênfase4 2 8 4" xfId="3354" xr:uid="{1C9B4B98-DE76-4064-AD73-8AB13EC5A628}"/>
    <cellStyle name="20% - Ênfase4 2 8 5" xfId="3355" xr:uid="{FFC62E14-2C10-43CF-B490-56DAE9DEC7D1}"/>
    <cellStyle name="20% - Ênfase4 2 9" xfId="3356" xr:uid="{5BBC8C1E-02D6-417E-BF6A-2FA3E43E5455}"/>
    <cellStyle name="20% - Ênfase4 2 9 2" xfId="3357" xr:uid="{9FA0DF07-AC97-419D-BC25-F78079FD30C4}"/>
    <cellStyle name="20% - Ênfase4 2 9 2 2" xfId="3358" xr:uid="{059E5C9B-47AD-4105-A4F1-1B766E062C89}"/>
    <cellStyle name="20% - Ênfase4 2 9 2 3" xfId="3359" xr:uid="{E558FF2E-E087-41FB-A5F3-FF36BBF68976}"/>
    <cellStyle name="20% - Ênfase4 2 9 2 4" xfId="3360" xr:uid="{815447B4-393C-4545-893D-B07F8CA91F71}"/>
    <cellStyle name="20% - Ênfase4 2 9 3" xfId="3361" xr:uid="{AF3E3C20-378D-45D2-88CC-8F0D6EFAED95}"/>
    <cellStyle name="20% - Ênfase4 2 9 4" xfId="3362" xr:uid="{4F7C6BCA-09AF-4661-AC61-63932EF15008}"/>
    <cellStyle name="20% - Ênfase4 2 9 5" xfId="3363" xr:uid="{E804DBAF-8C5F-4756-8A5E-859C87979008}"/>
    <cellStyle name="20% - Ênfase4 20" xfId="3364" xr:uid="{365BBFA4-4097-46E9-BCC7-A9C7EDA80A9F}"/>
    <cellStyle name="20% - Ênfase4 20 10" xfId="3365" xr:uid="{9B2CEABE-71C8-4579-AC8B-CB3C5CA1F5E7}"/>
    <cellStyle name="20% - Ênfase4 20 11" xfId="3366" xr:uid="{115D7970-92E9-48BA-8612-EB06236A644F}"/>
    <cellStyle name="20% - Ênfase4 20 12" xfId="3367" xr:uid="{5F65282C-9E80-40A9-953A-6BC277BBB19E}"/>
    <cellStyle name="20% - Ênfase4 20 13" xfId="3368" xr:uid="{8BAFF336-3DFB-418E-925E-D79591C601D4}"/>
    <cellStyle name="20% - Ênfase4 20 2" xfId="3369" xr:uid="{616A9906-FE86-4D7E-9616-E4EE0FD87CF4}"/>
    <cellStyle name="20% - Ênfase4 20 3" xfId="3370" xr:uid="{808F55C3-C60F-415D-B52E-342861691F3B}"/>
    <cellStyle name="20% - Ênfase4 20 4" xfId="3371" xr:uid="{252813F2-51F3-457A-9B10-F72EA7B759BF}"/>
    <cellStyle name="20% - Ênfase4 20 5" xfId="3372" xr:uid="{AB4D36A7-DABC-41BB-8C8D-8F10A1581246}"/>
    <cellStyle name="20% - Ênfase4 20 6" xfId="3373" xr:uid="{69700E54-8E3F-4C90-95F8-92262DE3C6DC}"/>
    <cellStyle name="20% - Ênfase4 20 7" xfId="3374" xr:uid="{4449F948-F6A7-4728-B77D-1F2AD299E04D}"/>
    <cellStyle name="20% - Ênfase4 20 8" xfId="3375" xr:uid="{5EA350F3-FB4D-4963-BC54-F8E0C6098E35}"/>
    <cellStyle name="20% - Ênfase4 20 9" xfId="3376" xr:uid="{5852DCD1-CF16-4677-A50A-CAF55D2DC01A}"/>
    <cellStyle name="20% - Ênfase4 21" xfId="3377" xr:uid="{4A1C237D-1D69-446E-B791-90D26D353485}"/>
    <cellStyle name="20% - Ênfase4 21 10" xfId="3378" xr:uid="{B465889F-3CAF-473D-BE3E-2D8FF58F720E}"/>
    <cellStyle name="20% - Ênfase4 21 11" xfId="3379" xr:uid="{08AD8F2F-7838-4C05-9B5B-CF816BCA0811}"/>
    <cellStyle name="20% - Ênfase4 21 12" xfId="3380" xr:uid="{1A7AE784-5BD2-4F6F-B7DF-D1A33E0BA718}"/>
    <cellStyle name="20% - Ênfase4 21 13" xfId="3381" xr:uid="{C9FA1198-7E0B-4C93-8018-B40117DBE6FA}"/>
    <cellStyle name="20% - Ênfase4 21 2" xfId="3382" xr:uid="{D14DFBC2-284B-4B51-97C0-14E73CD9AC9B}"/>
    <cellStyle name="20% - Ênfase4 21 3" xfId="3383" xr:uid="{314F715B-4BFF-45D9-A53B-76DC7FB692DB}"/>
    <cellStyle name="20% - Ênfase4 21 4" xfId="3384" xr:uid="{E37A8312-19D3-452D-A526-4FF14A68C41C}"/>
    <cellStyle name="20% - Ênfase4 21 5" xfId="3385" xr:uid="{3F88ECE3-83FA-4E75-9D50-DBF5A34A1153}"/>
    <cellStyle name="20% - Ênfase4 21 6" xfId="3386" xr:uid="{8772BBB3-47BA-486A-8D6C-1469F4F3A0A5}"/>
    <cellStyle name="20% - Ênfase4 21 7" xfId="3387" xr:uid="{35C408D5-5558-4E36-A5B9-15C30004C553}"/>
    <cellStyle name="20% - Ênfase4 21 8" xfId="3388" xr:uid="{61495ED6-16C5-4EA9-BD06-AF3E28A39EC9}"/>
    <cellStyle name="20% - Ênfase4 21 9" xfId="3389" xr:uid="{2432BDD2-A57F-4C55-AC2F-13FFDBF636A9}"/>
    <cellStyle name="20% - Ênfase4 22" xfId="3390" xr:uid="{CCB04A42-0892-4E0F-990B-9405057AEC7D}"/>
    <cellStyle name="20% - Ênfase4 22 10" xfId="3391" xr:uid="{166A4D50-849E-40F1-BA24-D4B037F6B86E}"/>
    <cellStyle name="20% - Ênfase4 22 11" xfId="3392" xr:uid="{A9296221-9C30-4D6C-AA41-4B3D0D9661A6}"/>
    <cellStyle name="20% - Ênfase4 22 12" xfId="3393" xr:uid="{E7569333-3D55-46E2-ADE0-25C904BC810E}"/>
    <cellStyle name="20% - Ênfase4 22 13" xfId="3394" xr:uid="{52C28E48-996B-423D-9661-250A4E990371}"/>
    <cellStyle name="20% - Ênfase4 22 2" xfId="3395" xr:uid="{35CB9A6F-E357-4456-90DA-6AF5D843A6B0}"/>
    <cellStyle name="20% - Ênfase4 22 3" xfId="3396" xr:uid="{3464846D-C7F2-48A9-A4B5-47754BFCF024}"/>
    <cellStyle name="20% - Ênfase4 22 4" xfId="3397" xr:uid="{E7D50E0D-DAAE-4D5F-9DC6-20B5467B1C65}"/>
    <cellStyle name="20% - Ênfase4 22 5" xfId="3398" xr:uid="{DA64165B-C541-4700-9B3A-E2844F1897E8}"/>
    <cellStyle name="20% - Ênfase4 22 6" xfId="3399" xr:uid="{2C95DAE6-154A-493F-AA0A-74A58E47A1F6}"/>
    <cellStyle name="20% - Ênfase4 22 7" xfId="3400" xr:uid="{783CC691-1846-42E9-99E3-21BD868C0162}"/>
    <cellStyle name="20% - Ênfase4 22 8" xfId="3401" xr:uid="{F2E6B19E-C0D2-4514-902D-7F17E3A89635}"/>
    <cellStyle name="20% - Ênfase4 22 9" xfId="3402" xr:uid="{C9FFE2B7-69D9-4C17-B4D6-20C3B1AA4177}"/>
    <cellStyle name="20% - Ênfase4 23" xfId="3403" xr:uid="{7A849A8B-DAFA-40D5-8DA3-8E36095146ED}"/>
    <cellStyle name="20% - Ênfase4 23 10" xfId="3404" xr:uid="{1F3A077B-ADD2-4784-A15D-4D132C5DFDDD}"/>
    <cellStyle name="20% - Ênfase4 23 11" xfId="3405" xr:uid="{53CC4BA3-FBE9-4062-A0EC-7D70C7D65FF4}"/>
    <cellStyle name="20% - Ênfase4 23 12" xfId="3406" xr:uid="{BD86C3E4-27CA-42CE-8414-90D6A9BF386A}"/>
    <cellStyle name="20% - Ênfase4 23 13" xfId="3407" xr:uid="{D37F227A-72F1-462D-A424-8B78A94D1709}"/>
    <cellStyle name="20% - Ênfase4 23 2" xfId="3408" xr:uid="{527D5525-1A95-4725-90A4-03BFBD61D648}"/>
    <cellStyle name="20% - Ênfase4 23 3" xfId="3409" xr:uid="{D0E18C9B-85F3-406B-B380-2AE5051622B3}"/>
    <cellStyle name="20% - Ênfase4 23 4" xfId="3410" xr:uid="{4B3FB2D3-4701-4380-AF6F-A36E4C597575}"/>
    <cellStyle name="20% - Ênfase4 23 5" xfId="3411" xr:uid="{5598E91B-1262-4A2A-9C94-CF6B307895E6}"/>
    <cellStyle name="20% - Ênfase4 23 6" xfId="3412" xr:uid="{BC5582AC-F216-4091-9E91-0729EFC4D5E3}"/>
    <cellStyle name="20% - Ênfase4 23 7" xfId="3413" xr:uid="{90BB3C53-1E75-4F96-9574-C11116B5D985}"/>
    <cellStyle name="20% - Ênfase4 23 8" xfId="3414" xr:uid="{1BF64963-6F17-4042-88F6-698AC6743BCB}"/>
    <cellStyle name="20% - Ênfase4 23 9" xfId="3415" xr:uid="{54213E8D-81F2-4376-BDDA-4D4F4654467F}"/>
    <cellStyle name="20% - Ênfase4 24" xfId="3416" xr:uid="{0E3AFCA7-0C45-41F4-BE25-11B22F0A1612}"/>
    <cellStyle name="20% - Ênfase4 24 10" xfId="3417" xr:uid="{6A058F55-937A-4FB7-8428-F8541CB197CF}"/>
    <cellStyle name="20% - Ênfase4 24 11" xfId="3418" xr:uid="{F0F3ABC2-9C8E-4D93-869B-4FB9622C25A3}"/>
    <cellStyle name="20% - Ênfase4 24 12" xfId="3419" xr:uid="{B27DB747-0C7B-4B25-9E13-DD788D5C7EEE}"/>
    <cellStyle name="20% - Ênfase4 24 13" xfId="3420" xr:uid="{5BB969BA-ECB8-494B-BCAC-09C7A92102FB}"/>
    <cellStyle name="20% - Ênfase4 24 2" xfId="3421" xr:uid="{C87BA6FA-12C4-4477-8FAE-0FD50E4B7C55}"/>
    <cellStyle name="20% - Ênfase4 24 3" xfId="3422" xr:uid="{4DDDB95C-BAF4-4796-8B89-31B0D66F9393}"/>
    <cellStyle name="20% - Ênfase4 24 4" xfId="3423" xr:uid="{8A1EF252-159C-492F-ADF1-4608B2405DE8}"/>
    <cellStyle name="20% - Ênfase4 24 5" xfId="3424" xr:uid="{B5396CFE-C2B9-43A3-9592-8293A88C871F}"/>
    <cellStyle name="20% - Ênfase4 24 6" xfId="3425" xr:uid="{B1DBB2A3-444A-41F0-B998-BB4BD90426B2}"/>
    <cellStyle name="20% - Ênfase4 24 7" xfId="3426" xr:uid="{8E4C6A22-9DFB-4E27-AA6F-7D7476BAD3CC}"/>
    <cellStyle name="20% - Ênfase4 24 8" xfId="3427" xr:uid="{104ACB66-AC70-4BD0-A2D5-E1B27EB3A0F2}"/>
    <cellStyle name="20% - Ênfase4 24 9" xfId="3428" xr:uid="{98F8D675-E68B-4711-AF39-7D14B992E152}"/>
    <cellStyle name="20% - Ênfase4 25" xfId="3429" xr:uid="{61D56185-6A38-41FE-A492-9B61A21A2117}"/>
    <cellStyle name="20% - Ênfase4 25 10" xfId="3430" xr:uid="{11499297-E1E2-44CD-B622-9454E60FFECA}"/>
    <cellStyle name="20% - Ênfase4 25 11" xfId="3431" xr:uid="{CD30F473-0594-45A1-BEC2-8AB2BE699D78}"/>
    <cellStyle name="20% - Ênfase4 25 12" xfId="3432" xr:uid="{CB78D65F-2822-40F5-AF04-76F5240370C1}"/>
    <cellStyle name="20% - Ênfase4 25 13" xfId="3433" xr:uid="{334BEB99-1B9B-4259-A252-A86FBB5C9D0F}"/>
    <cellStyle name="20% - Ênfase4 25 2" xfId="3434" xr:uid="{AD140ACD-88AE-49E4-8DF8-0C89B8D81E30}"/>
    <cellStyle name="20% - Ênfase4 25 3" xfId="3435" xr:uid="{9F363371-48DA-40B8-BDE3-81DAF74BE7CE}"/>
    <cellStyle name="20% - Ênfase4 25 4" xfId="3436" xr:uid="{04C173F3-726B-4968-B14F-95EE3CE777C5}"/>
    <cellStyle name="20% - Ênfase4 25 5" xfId="3437" xr:uid="{171F76B8-81C0-4FE0-80F4-3287AAE290E1}"/>
    <cellStyle name="20% - Ênfase4 25 6" xfId="3438" xr:uid="{CA77C2A7-E326-48FB-9D73-5C6D2EEFD696}"/>
    <cellStyle name="20% - Ênfase4 25 7" xfId="3439" xr:uid="{C7E495D4-9755-48C8-9596-569A8B6CD90F}"/>
    <cellStyle name="20% - Ênfase4 25 8" xfId="3440" xr:uid="{6CA0C32D-55C0-4192-8A25-8C175C64ACD4}"/>
    <cellStyle name="20% - Ênfase4 25 9" xfId="3441" xr:uid="{7CFDCC14-F1D9-4AF4-AF94-80786B2AA96F}"/>
    <cellStyle name="20% - Ênfase4 26" xfId="3442" xr:uid="{0FD3648F-4949-412D-971B-C5D6F5661E29}"/>
    <cellStyle name="20% - Ênfase4 26 10" xfId="3443" xr:uid="{0281B54B-7D1B-4102-8336-D4D1395B9894}"/>
    <cellStyle name="20% - Ênfase4 26 11" xfId="3444" xr:uid="{81D821A8-BBC2-4369-9E6A-9A80DC4CFC9E}"/>
    <cellStyle name="20% - Ênfase4 26 12" xfId="3445" xr:uid="{163CD971-811F-499F-A53C-DEA631E736E9}"/>
    <cellStyle name="20% - Ênfase4 26 13" xfId="3446" xr:uid="{E8BDF61D-7B56-47BC-B354-955F9CF0E002}"/>
    <cellStyle name="20% - Ênfase4 26 2" xfId="3447" xr:uid="{1EB4CD17-BD98-40BD-9ECA-59D6F0F2D98C}"/>
    <cellStyle name="20% - Ênfase4 26 3" xfId="3448" xr:uid="{2EDA5A58-A427-42B7-8EFE-CA10D4553F7A}"/>
    <cellStyle name="20% - Ênfase4 26 4" xfId="3449" xr:uid="{A6FD8D3C-B04F-440D-8486-5AFFE546DCD7}"/>
    <cellStyle name="20% - Ênfase4 26 5" xfId="3450" xr:uid="{1085CE19-3251-42EA-B066-E324DF8EFAB5}"/>
    <cellStyle name="20% - Ênfase4 26 6" xfId="3451" xr:uid="{602A2E0A-9E07-444A-A9EE-840434C88081}"/>
    <cellStyle name="20% - Ênfase4 26 7" xfId="3452" xr:uid="{F977EA9B-EC0C-4F15-A988-80B76BF866FE}"/>
    <cellStyle name="20% - Ênfase4 26 8" xfId="3453" xr:uid="{9005AF4E-25CE-4DFD-906F-F8493FCFD26B}"/>
    <cellStyle name="20% - Ênfase4 26 9" xfId="3454" xr:uid="{DCB5BF28-E056-43DF-BC33-5E11E0CF858D}"/>
    <cellStyle name="20% - Ênfase4 27" xfId="3455" xr:uid="{C33BFFB9-E251-4D9A-B6F6-E66841C1938F}"/>
    <cellStyle name="20% - Ênfase4 27 10" xfId="3456" xr:uid="{39D9F6A0-C627-4C59-8A01-129F48AFC15C}"/>
    <cellStyle name="20% - Ênfase4 27 11" xfId="3457" xr:uid="{AD78E371-C322-45B6-9E5B-67A1954277CB}"/>
    <cellStyle name="20% - Ênfase4 27 12" xfId="3458" xr:uid="{2E629D36-833A-443E-B789-95A5FBC78CB8}"/>
    <cellStyle name="20% - Ênfase4 27 13" xfId="3459" xr:uid="{A5CD077D-AA15-471B-943C-38A2DB0CCBEA}"/>
    <cellStyle name="20% - Ênfase4 27 2" xfId="3460" xr:uid="{5D14FCF0-36EC-439A-AFAB-3143757441CA}"/>
    <cellStyle name="20% - Ênfase4 27 3" xfId="3461" xr:uid="{9E93D437-8412-4C45-8C44-81E7FEA78770}"/>
    <cellStyle name="20% - Ênfase4 27 4" xfId="3462" xr:uid="{469034B4-7A92-45BD-ABEA-B80A430243CA}"/>
    <cellStyle name="20% - Ênfase4 27 5" xfId="3463" xr:uid="{E729677C-7557-4F09-B602-80C594E9ACFC}"/>
    <cellStyle name="20% - Ênfase4 27 6" xfId="3464" xr:uid="{23AB7B4E-C5F7-4D09-8132-6A6E201A8BE7}"/>
    <cellStyle name="20% - Ênfase4 27 7" xfId="3465" xr:uid="{A5BF438F-530F-4A82-A85F-627814344BA8}"/>
    <cellStyle name="20% - Ênfase4 27 8" xfId="3466" xr:uid="{802F5306-8548-4AB5-A68B-AB1400270C4B}"/>
    <cellStyle name="20% - Ênfase4 27 9" xfId="3467" xr:uid="{ED2D46E0-2ECD-4C06-BEF0-D2FDF7A47CBD}"/>
    <cellStyle name="20% - Ênfase4 28" xfId="3468" xr:uid="{7DB9921A-00C6-472C-9876-A7E91842ED38}"/>
    <cellStyle name="20% - Ênfase4 28 10" xfId="3469" xr:uid="{F475ED41-4E7C-4968-831C-A024C2D8C87B}"/>
    <cellStyle name="20% - Ênfase4 28 11" xfId="3470" xr:uid="{B5374392-600A-4238-A947-8329A00AD309}"/>
    <cellStyle name="20% - Ênfase4 28 12" xfId="3471" xr:uid="{CAE6111E-EC91-4E67-96A3-90AA7CC90B2C}"/>
    <cellStyle name="20% - Ênfase4 28 13" xfId="3472" xr:uid="{2AB147BF-7744-4221-9698-FA89DC2E5EFB}"/>
    <cellStyle name="20% - Ênfase4 28 2" xfId="3473" xr:uid="{AC6746A0-334A-4C30-8809-F64271157812}"/>
    <cellStyle name="20% - Ênfase4 28 3" xfId="3474" xr:uid="{F7A24D29-539B-4E9A-9B93-47578C05AD67}"/>
    <cellStyle name="20% - Ênfase4 28 4" xfId="3475" xr:uid="{0FFFC6E0-4FBB-4E9D-B630-42AEC17FBA78}"/>
    <cellStyle name="20% - Ênfase4 28 5" xfId="3476" xr:uid="{08385436-8713-4684-8C8F-C7CC075F7CA2}"/>
    <cellStyle name="20% - Ênfase4 28 6" xfId="3477" xr:uid="{F9150F56-171A-45AA-BF91-143AC237263A}"/>
    <cellStyle name="20% - Ênfase4 28 7" xfId="3478" xr:uid="{39575B13-F32C-42C3-8DC7-7ADB65F80E5A}"/>
    <cellStyle name="20% - Ênfase4 28 8" xfId="3479" xr:uid="{55E33F35-C243-46A9-9966-19F50D5DCE97}"/>
    <cellStyle name="20% - Ênfase4 28 9" xfId="3480" xr:uid="{8A34031C-1CD6-455E-A686-D0D8C0C61B9B}"/>
    <cellStyle name="20% - Ênfase4 29" xfId="3481" xr:uid="{7AAC5C25-9CDA-4776-95AC-DEDCFB17AC45}"/>
    <cellStyle name="20% - Ênfase4 29 10" xfId="3482" xr:uid="{FFD4E8F5-0ECA-481C-9773-03B6574C6460}"/>
    <cellStyle name="20% - Ênfase4 29 11" xfId="3483" xr:uid="{AA38B518-5120-4F33-80C5-853F3EB9A8A4}"/>
    <cellStyle name="20% - Ênfase4 29 12" xfId="3484" xr:uid="{05191688-4F14-4305-BC64-E0E2D8525856}"/>
    <cellStyle name="20% - Ênfase4 29 13" xfId="3485" xr:uid="{911ECBDA-C451-499E-A524-C8793FDF8889}"/>
    <cellStyle name="20% - Ênfase4 29 2" xfId="3486" xr:uid="{481DB794-BBBE-4F2F-AFC4-6369CFCD3388}"/>
    <cellStyle name="20% - Ênfase4 29 3" xfId="3487" xr:uid="{337DDCF6-AADF-4F04-87DE-61E3B132A5CD}"/>
    <cellStyle name="20% - Ênfase4 29 4" xfId="3488" xr:uid="{3BDD4840-091A-4E38-B588-8D2043E6A0EE}"/>
    <cellStyle name="20% - Ênfase4 29 5" xfId="3489" xr:uid="{E3EC81D7-9442-442E-A9FD-F42A0D84F0C1}"/>
    <cellStyle name="20% - Ênfase4 29 6" xfId="3490" xr:uid="{48C47434-3C43-4BEC-9478-4905236B5F46}"/>
    <cellStyle name="20% - Ênfase4 29 7" xfId="3491" xr:uid="{53590C0C-4FC1-48ED-AD35-94CFDF3CA5D5}"/>
    <cellStyle name="20% - Ênfase4 29 8" xfId="3492" xr:uid="{D902DE90-B251-442B-BA05-260ACB07EFED}"/>
    <cellStyle name="20% - Ênfase4 29 9" xfId="3493" xr:uid="{2991D55E-70DE-49BA-8547-2F3FFEAAA956}"/>
    <cellStyle name="20% - Ênfase4 3" xfId="3494" xr:uid="{22F86E7A-29CD-4A43-888E-4172E5D77ECF}"/>
    <cellStyle name="20% - Ênfase4 3 10" xfId="3495" xr:uid="{DA767D9D-39A2-4DE8-94A1-366951B7AEBA}"/>
    <cellStyle name="20% - Ênfase4 3 11" xfId="3496" xr:uid="{55C6483B-3AFE-4F2D-AE07-A126EE22171C}"/>
    <cellStyle name="20% - Ênfase4 3 12" xfId="3497" xr:uid="{1E5B7D86-EFCD-4103-A4FD-1E75FFD0AC79}"/>
    <cellStyle name="20% - Ênfase4 3 13" xfId="3498" xr:uid="{B661F3E8-B439-4579-AAB8-0EF340645FA8}"/>
    <cellStyle name="20% - Ênfase4 3 2" xfId="3499" xr:uid="{032A98D6-80D6-4C36-87B0-67C0909B4798}"/>
    <cellStyle name="20% - Ênfase4 3 3" xfId="3500" xr:uid="{ECC58A57-2FDE-466B-A7B7-54E51D410AB7}"/>
    <cellStyle name="20% - Ênfase4 3 4" xfId="3501" xr:uid="{5BC8E59E-37E6-46CF-9408-E6DF3D224A93}"/>
    <cellStyle name="20% - Ênfase4 3 5" xfId="3502" xr:uid="{9EB0D9BD-371D-4349-BA3F-FE1581ECA07B}"/>
    <cellStyle name="20% - Ênfase4 3 6" xfId="3503" xr:uid="{06B0137B-494F-43C1-BCCD-74EF66A9C218}"/>
    <cellStyle name="20% - Ênfase4 3 7" xfId="3504" xr:uid="{88F52008-4279-41B0-A1E6-60AFAA29A57D}"/>
    <cellStyle name="20% - Ênfase4 3 8" xfId="3505" xr:uid="{1FBA0C61-7370-47C9-BCA3-17B5DAB22CE9}"/>
    <cellStyle name="20% - Ênfase4 3 9" xfId="3506" xr:uid="{8E9C5442-488E-43B4-91C0-13E92CA337A7}"/>
    <cellStyle name="20% - Ênfase4 30" xfId="3507" xr:uid="{F64E3745-6FB8-46C9-A343-2CCA6AD34DA3}"/>
    <cellStyle name="20% - Ênfase4 30 10" xfId="3508" xr:uid="{839E1917-618E-46A7-B48E-3B1D9F67244D}"/>
    <cellStyle name="20% - Ênfase4 30 11" xfId="3509" xr:uid="{D5741CD8-7D40-4C95-ADAD-726A0C448E35}"/>
    <cellStyle name="20% - Ênfase4 30 12" xfId="3510" xr:uid="{76FDD636-E342-4010-A5F5-0B2457827692}"/>
    <cellStyle name="20% - Ênfase4 30 13" xfId="3511" xr:uid="{99B3463D-F549-457D-B82B-378DC1A09A3A}"/>
    <cellStyle name="20% - Ênfase4 30 2" xfId="3512" xr:uid="{36554071-423F-4133-AB10-599CA3F89A30}"/>
    <cellStyle name="20% - Ênfase4 30 3" xfId="3513" xr:uid="{3652B6D2-8DFA-4859-A11C-FEE02EAFCE51}"/>
    <cellStyle name="20% - Ênfase4 30 4" xfId="3514" xr:uid="{0F670EFD-D6B3-4A78-84E6-ADEAA2D0407E}"/>
    <cellStyle name="20% - Ênfase4 30 5" xfId="3515" xr:uid="{6BBE82A4-5AFA-4EF5-A4FF-2918FE737BD3}"/>
    <cellStyle name="20% - Ênfase4 30 6" xfId="3516" xr:uid="{BAB5C59C-9A5E-4016-800A-0CB62AD0CDE4}"/>
    <cellStyle name="20% - Ênfase4 30 7" xfId="3517" xr:uid="{A9CFE3BB-3189-47AA-86EC-A7F891C6C680}"/>
    <cellStyle name="20% - Ênfase4 30 8" xfId="3518" xr:uid="{BE609ABB-E50D-4EB2-BCFC-A94579547A3C}"/>
    <cellStyle name="20% - Ênfase4 30 9" xfId="3519" xr:uid="{A232CAE9-BA0D-4A8B-BC40-3E4875746F93}"/>
    <cellStyle name="20% - Ênfase4 31" xfId="3520" xr:uid="{F2CCD632-180E-4579-87AA-ECFDA9187DD6}"/>
    <cellStyle name="20% - Ênfase4 31 10" xfId="3521" xr:uid="{5AD45BD7-6BC1-4FDC-8AC0-73420BF89294}"/>
    <cellStyle name="20% - Ênfase4 31 11" xfId="3522" xr:uid="{0830894E-F1C0-4D83-B2BF-E6D97BE70422}"/>
    <cellStyle name="20% - Ênfase4 31 12" xfId="3523" xr:uid="{E67E62DC-5B76-432B-84F6-0850CF7EE1F1}"/>
    <cellStyle name="20% - Ênfase4 31 13" xfId="3524" xr:uid="{72CAD289-1FD4-4E3E-A173-8C0FA357E2FC}"/>
    <cellStyle name="20% - Ênfase4 31 2" xfId="3525" xr:uid="{BF2555FE-BC27-45F7-830D-07FA252B8301}"/>
    <cellStyle name="20% - Ênfase4 31 3" xfId="3526" xr:uid="{A8761DFA-D53A-4CA0-A29A-AC789B589770}"/>
    <cellStyle name="20% - Ênfase4 31 4" xfId="3527" xr:uid="{8D42BFB2-B42E-4638-823D-1C180A4331BC}"/>
    <cellStyle name="20% - Ênfase4 31 5" xfId="3528" xr:uid="{9F1B619E-6EE4-40DD-AC25-265201FEC95A}"/>
    <cellStyle name="20% - Ênfase4 31 6" xfId="3529" xr:uid="{5C4D9167-B217-4C42-A3B4-6A1B547A9859}"/>
    <cellStyle name="20% - Ênfase4 31 7" xfId="3530" xr:uid="{789D3B1F-8B06-4604-A352-9F776AB9D1F0}"/>
    <cellStyle name="20% - Ênfase4 31 8" xfId="3531" xr:uid="{15B9D3CA-D0D3-4104-9915-32C4F8862BC5}"/>
    <cellStyle name="20% - Ênfase4 31 9" xfId="3532" xr:uid="{A4BE3DC4-9EAA-453A-BC5A-DE0747E6B2B2}"/>
    <cellStyle name="20% - Ênfase4 32" xfId="3533" xr:uid="{68623B9A-2F10-438E-B0CE-A12477807B29}"/>
    <cellStyle name="20% - Ênfase4 32 10" xfId="3534" xr:uid="{26373C21-3917-41A8-81D9-00E462957B44}"/>
    <cellStyle name="20% - Ênfase4 32 11" xfId="3535" xr:uid="{6C15A8D5-384F-4301-8AA7-7F76F64FBEA8}"/>
    <cellStyle name="20% - Ênfase4 32 12" xfId="3536" xr:uid="{647AEB49-9DA9-4079-83F7-1D23DF1F0C5D}"/>
    <cellStyle name="20% - Ênfase4 32 13" xfId="3537" xr:uid="{0C41ED1B-26DD-4135-8954-1833E3054A8A}"/>
    <cellStyle name="20% - Ênfase4 32 2" xfId="3538" xr:uid="{F475171E-A1D8-4A37-B0C4-62EF5A98CC16}"/>
    <cellStyle name="20% - Ênfase4 32 3" xfId="3539" xr:uid="{73954398-6B8D-4C52-8C58-A2B0B00E24CB}"/>
    <cellStyle name="20% - Ênfase4 32 4" xfId="3540" xr:uid="{00F6869E-EBCD-42AB-A7BC-4CA334F555EC}"/>
    <cellStyle name="20% - Ênfase4 32 5" xfId="3541" xr:uid="{A894E13C-2E51-4084-991A-9B2E5270F0DD}"/>
    <cellStyle name="20% - Ênfase4 32 6" xfId="3542" xr:uid="{20C2CF5C-996E-43B0-848A-A9676957CE57}"/>
    <cellStyle name="20% - Ênfase4 32 7" xfId="3543" xr:uid="{11EC8A52-EE6A-48F8-ADD3-992E63DAF9AE}"/>
    <cellStyle name="20% - Ênfase4 32 8" xfId="3544" xr:uid="{183F3141-CD9C-42AC-899D-340A63D02D00}"/>
    <cellStyle name="20% - Ênfase4 32 9" xfId="3545" xr:uid="{664C7C1F-454F-43DB-BB1B-8A82B4C628F6}"/>
    <cellStyle name="20% - Ênfase4 33" xfId="3546" xr:uid="{D14AF3B5-1F6C-4D1B-BDAA-141691191499}"/>
    <cellStyle name="20% - Ênfase4 33 10" xfId="3547" xr:uid="{FD7CE8FE-129D-42A9-A308-269222AFBE76}"/>
    <cellStyle name="20% - Ênfase4 33 11" xfId="3548" xr:uid="{C74BE851-0A7D-4684-AE0D-02E482690CF5}"/>
    <cellStyle name="20% - Ênfase4 33 12" xfId="3549" xr:uid="{6EDA2873-D5CD-445D-AE4A-019E7D19416C}"/>
    <cellStyle name="20% - Ênfase4 33 13" xfId="3550" xr:uid="{0AF89A86-06BB-46C0-89B6-3C4961D0643D}"/>
    <cellStyle name="20% - Ênfase4 33 2" xfId="3551" xr:uid="{F5D8B355-9F8F-4C7A-B969-20B40367C85A}"/>
    <cellStyle name="20% - Ênfase4 33 3" xfId="3552" xr:uid="{12D6448B-552D-4EA0-A73D-CF8A5666F359}"/>
    <cellStyle name="20% - Ênfase4 33 4" xfId="3553" xr:uid="{F4CA10B5-5E49-4AE5-BE01-ADEF0FB219BE}"/>
    <cellStyle name="20% - Ênfase4 33 5" xfId="3554" xr:uid="{546CD732-21B0-4CEF-B078-024ED798F2DF}"/>
    <cellStyle name="20% - Ênfase4 33 6" xfId="3555" xr:uid="{D891846C-BB70-4FF7-A1E3-D2204327EBAB}"/>
    <cellStyle name="20% - Ênfase4 33 7" xfId="3556" xr:uid="{72DD6DD2-2E81-4AF7-A647-69FC14DD77C7}"/>
    <cellStyle name="20% - Ênfase4 33 8" xfId="3557" xr:uid="{FF791E64-1B2E-4AC4-8527-478C085F3F91}"/>
    <cellStyle name="20% - Ênfase4 33 9" xfId="3558" xr:uid="{6D698EAC-C450-49B7-8739-2A8E43F55968}"/>
    <cellStyle name="20% - Ênfase4 34" xfId="3559" xr:uid="{3D23B40F-0A29-4A94-983B-300009F7229B}"/>
    <cellStyle name="20% - Ênfase4 34 10" xfId="3560" xr:uid="{E98C3460-E6B4-40B5-A32E-B8CD3FE56E32}"/>
    <cellStyle name="20% - Ênfase4 34 11" xfId="3561" xr:uid="{1F50BE42-DA1C-4CF9-A9BA-6595E31BC45D}"/>
    <cellStyle name="20% - Ênfase4 34 12" xfId="3562" xr:uid="{49966CEC-24C2-4B4A-9A8A-569E4F84BADA}"/>
    <cellStyle name="20% - Ênfase4 34 13" xfId="3563" xr:uid="{252FCE1F-9736-4A08-9229-A15582F8D09D}"/>
    <cellStyle name="20% - Ênfase4 34 2" xfId="3564" xr:uid="{DF5BB080-6237-4943-983F-392620A794B2}"/>
    <cellStyle name="20% - Ênfase4 34 3" xfId="3565" xr:uid="{9A470A11-B899-4EC6-9D8E-35059954B53B}"/>
    <cellStyle name="20% - Ênfase4 34 4" xfId="3566" xr:uid="{29B2E5F7-08D3-4CD9-A861-99F0FAD8419C}"/>
    <cellStyle name="20% - Ênfase4 34 5" xfId="3567" xr:uid="{043E7FE8-A3F6-4220-B6CF-F52A2373D123}"/>
    <cellStyle name="20% - Ênfase4 34 6" xfId="3568" xr:uid="{8055DFC6-3EFD-4384-B7B8-BBC2F0D4E291}"/>
    <cellStyle name="20% - Ênfase4 34 7" xfId="3569" xr:uid="{EC295E30-71D4-41EE-9E5A-E957590E7A75}"/>
    <cellStyle name="20% - Ênfase4 34 8" xfId="3570" xr:uid="{BB0ED863-D87F-435D-B961-94BF74670EFD}"/>
    <cellStyle name="20% - Ênfase4 34 9" xfId="3571" xr:uid="{22FFB417-8C5E-4D77-82D0-A5415081441E}"/>
    <cellStyle name="20% - Ênfase4 35" xfId="3572" xr:uid="{F2CAEBAB-EEC9-4168-B015-C255B2BBE064}"/>
    <cellStyle name="20% - Ênfase4 35 10" xfId="3573" xr:uid="{9ACC7D19-1E30-4855-98BA-466507706CE5}"/>
    <cellStyle name="20% - Ênfase4 35 11" xfId="3574" xr:uid="{FFB1E2AC-4C26-4B90-9A84-FC9FA32F94D5}"/>
    <cellStyle name="20% - Ênfase4 35 12" xfId="3575" xr:uid="{5B44DFA0-C6DC-4CF8-8C45-8243AEFF81E2}"/>
    <cellStyle name="20% - Ênfase4 35 13" xfId="3576" xr:uid="{30821EC8-1861-422D-92F0-3614698BA2D0}"/>
    <cellStyle name="20% - Ênfase4 35 2" xfId="3577" xr:uid="{8473CE12-C36B-47BF-AA05-CE59531B2119}"/>
    <cellStyle name="20% - Ênfase4 35 3" xfId="3578" xr:uid="{4A09D74D-A266-420F-9157-5212FADA1145}"/>
    <cellStyle name="20% - Ênfase4 35 4" xfId="3579" xr:uid="{EE45FD82-925F-4F74-904F-3CEE4033ED6F}"/>
    <cellStyle name="20% - Ênfase4 35 5" xfId="3580" xr:uid="{5E1880E7-D8EC-4E0B-8C7D-42A67D6B2C37}"/>
    <cellStyle name="20% - Ênfase4 35 6" xfId="3581" xr:uid="{0F68E60E-3389-42C0-A31E-F79429FEA955}"/>
    <cellStyle name="20% - Ênfase4 35 7" xfId="3582" xr:uid="{6A2312E2-18A0-40CF-88BA-553A01264724}"/>
    <cellStyle name="20% - Ênfase4 35 8" xfId="3583" xr:uid="{086455F4-3AAF-4238-820A-7B8359CDA707}"/>
    <cellStyle name="20% - Ênfase4 35 9" xfId="3584" xr:uid="{2C4E7A9F-C03B-4762-9D28-45EC06480A2F}"/>
    <cellStyle name="20% - Ênfase4 4" xfId="3585" xr:uid="{207E9E93-5E18-45A9-9EAE-1BD6E10FB185}"/>
    <cellStyle name="20% - Ênfase4 4 10" xfId="3586" xr:uid="{48973BCB-C6A5-4C1E-B4A4-99CD18479F13}"/>
    <cellStyle name="20% - Ênfase4 4 11" xfId="3587" xr:uid="{9895C2B0-E595-4E97-923F-A6FF4C586478}"/>
    <cellStyle name="20% - Ênfase4 4 12" xfId="3588" xr:uid="{E8813AB8-D28D-4505-BD43-1F5462803CD3}"/>
    <cellStyle name="20% - Ênfase4 4 13" xfId="3589" xr:uid="{491D46B9-121F-42CA-B9D1-5EC5C8861FAC}"/>
    <cellStyle name="20% - Ênfase4 4 2" xfId="3590" xr:uid="{1BE2ABF9-95FA-4FD5-88C6-197F58E02352}"/>
    <cellStyle name="20% - Ênfase4 4 3" xfId="3591" xr:uid="{3F69E3D7-C5E9-4D13-B270-82B816F70D31}"/>
    <cellStyle name="20% - Ênfase4 4 4" xfId="3592" xr:uid="{ECC7122B-8ECE-48E1-A54B-3C43F70FAAB3}"/>
    <cellStyle name="20% - Ênfase4 4 5" xfId="3593" xr:uid="{9AF2EA72-EDF1-4FC2-8CAA-79E323359F4D}"/>
    <cellStyle name="20% - Ênfase4 4 6" xfId="3594" xr:uid="{B6109E3F-CCB4-4DD2-8DE7-20D5389D7978}"/>
    <cellStyle name="20% - Ênfase4 4 7" xfId="3595" xr:uid="{3A63882D-4C0C-4C0F-A310-95C10868874F}"/>
    <cellStyle name="20% - Ênfase4 4 8" xfId="3596" xr:uid="{FE0AE83E-93B8-4B2E-93BC-3D7817318650}"/>
    <cellStyle name="20% - Ênfase4 4 9" xfId="3597" xr:uid="{B31E5156-85B6-46CC-A5B0-E4AF2F1AECD8}"/>
    <cellStyle name="20% - Ênfase4 5" xfId="3598" xr:uid="{B1BEA191-4674-4D0B-9EAA-C1CB409203D0}"/>
    <cellStyle name="20% - Ênfase4 5 10" xfId="3599" xr:uid="{1825A9E8-5C85-44DD-A7B0-47AE930FFDC8}"/>
    <cellStyle name="20% - Ênfase4 5 11" xfId="3600" xr:uid="{968747C9-1187-43D0-B1CD-A46C2A31995E}"/>
    <cellStyle name="20% - Ênfase4 5 12" xfId="3601" xr:uid="{3C5F69C8-AF98-4B8E-8CA7-C2E937009889}"/>
    <cellStyle name="20% - Ênfase4 5 13" xfId="3602" xr:uid="{77352930-21F0-4CDD-A84D-9E95D89FBF58}"/>
    <cellStyle name="20% - Ênfase4 5 2" xfId="3603" xr:uid="{D1E04F07-ABDE-4E0F-8931-79E1C3020D68}"/>
    <cellStyle name="20% - Ênfase4 5 3" xfId="3604" xr:uid="{8822097A-6171-4B2E-BDBF-8FC4B9C4A76F}"/>
    <cellStyle name="20% - Ênfase4 5 4" xfId="3605" xr:uid="{0910D683-FA20-4FF5-AF40-A007E258FD70}"/>
    <cellStyle name="20% - Ênfase4 5 5" xfId="3606" xr:uid="{B48D1C45-DAC2-4514-A60D-DBE0613D1D98}"/>
    <cellStyle name="20% - Ênfase4 5 6" xfId="3607" xr:uid="{B6080BF3-289A-4658-BC25-B1E04005214D}"/>
    <cellStyle name="20% - Ênfase4 5 7" xfId="3608" xr:uid="{5DF3CDB5-F196-4FD2-9091-89F844C0CA9C}"/>
    <cellStyle name="20% - Ênfase4 5 8" xfId="3609" xr:uid="{1EBEC8C6-B546-4B84-BD4E-22DC0510E58E}"/>
    <cellStyle name="20% - Ênfase4 5 9" xfId="3610" xr:uid="{F738FCBB-9C3A-4E44-A7BB-705708E1A50F}"/>
    <cellStyle name="20% - Ênfase4 6" xfId="3611" xr:uid="{6E049BDC-48E2-4A00-8EE2-7C362F379781}"/>
    <cellStyle name="20% - Ênfase4 6 10" xfId="3612" xr:uid="{B84587CB-70E1-493A-9460-E4EB1A52F758}"/>
    <cellStyle name="20% - Ênfase4 6 11" xfId="3613" xr:uid="{19B1D85C-3293-435F-A030-D56627E97C9C}"/>
    <cellStyle name="20% - Ênfase4 6 12" xfId="3614" xr:uid="{E0A598B3-89FC-4155-85E6-BE073265D11E}"/>
    <cellStyle name="20% - Ênfase4 6 13" xfId="3615" xr:uid="{8DAC00F4-165E-4FC1-84E0-E60338930433}"/>
    <cellStyle name="20% - Ênfase4 6 2" xfId="3616" xr:uid="{4D8E8FCD-4F89-46A5-9A82-18FCC48DA0A1}"/>
    <cellStyle name="20% - Ênfase4 6 3" xfId="3617" xr:uid="{D71DC101-5829-4B38-B941-291A995F505D}"/>
    <cellStyle name="20% - Ênfase4 6 4" xfId="3618" xr:uid="{43E8D534-66EF-471C-A5F3-E480A67BDC1D}"/>
    <cellStyle name="20% - Ênfase4 6 5" xfId="3619" xr:uid="{E4A5EB1C-E663-4F2D-B9A6-0B6F18C01ED0}"/>
    <cellStyle name="20% - Ênfase4 6 6" xfId="3620" xr:uid="{49E5C90F-C135-47BE-9776-ECA9C153FCEC}"/>
    <cellStyle name="20% - Ênfase4 6 7" xfId="3621" xr:uid="{B9727C16-177F-4BB4-9CEA-D8E3F3EDF4E7}"/>
    <cellStyle name="20% - Ênfase4 6 8" xfId="3622" xr:uid="{6508C893-5794-4E51-8CDD-B812B4E84DD5}"/>
    <cellStyle name="20% - Ênfase4 6 9" xfId="3623" xr:uid="{E3251499-7220-4A00-9FCE-60B172E8BA23}"/>
    <cellStyle name="20% - Ênfase4 7" xfId="3624" xr:uid="{EEFA9074-197E-4E2A-81DA-C0918B00E7ED}"/>
    <cellStyle name="20% - Ênfase4 7 10" xfId="3625" xr:uid="{67A0E927-A4CC-41FB-9116-B56C780E1E1D}"/>
    <cellStyle name="20% - Ênfase4 7 11" xfId="3626" xr:uid="{618637EC-1D69-4487-ADA0-09B633DFB675}"/>
    <cellStyle name="20% - Ênfase4 7 12" xfId="3627" xr:uid="{E800E992-2075-4EBE-A104-86C54FFE24BA}"/>
    <cellStyle name="20% - Ênfase4 7 13" xfId="3628" xr:uid="{DACCA18A-972B-45FC-8268-AB3CA99F3666}"/>
    <cellStyle name="20% - Ênfase4 7 2" xfId="3629" xr:uid="{A988303B-987D-4081-B8F4-5856A74A3A64}"/>
    <cellStyle name="20% - Ênfase4 7 3" xfId="3630" xr:uid="{B6B934D2-7A9C-4C2E-9DD1-58BC2553FDA9}"/>
    <cellStyle name="20% - Ênfase4 7 4" xfId="3631" xr:uid="{1EB9A830-EF63-477D-84BF-F1748B3F4093}"/>
    <cellStyle name="20% - Ênfase4 7 5" xfId="3632" xr:uid="{E7D04178-3B8C-4E60-A0DB-0713A7602991}"/>
    <cellStyle name="20% - Ênfase4 7 6" xfId="3633" xr:uid="{76DE0A38-AA37-49BB-AB4A-1932EC88F145}"/>
    <cellStyle name="20% - Ênfase4 7 7" xfId="3634" xr:uid="{98773BA7-2EB9-49ED-ACF5-07265E8641ED}"/>
    <cellStyle name="20% - Ênfase4 7 8" xfId="3635" xr:uid="{95001108-63D1-45FD-B5B4-3862409F69E2}"/>
    <cellStyle name="20% - Ênfase4 7 9" xfId="3636" xr:uid="{9CB2354C-E4DA-4CCC-BD1C-6B1BA265906D}"/>
    <cellStyle name="20% - Ênfase4 8" xfId="3637" xr:uid="{3EA95A7D-4595-4723-968E-B7103ECCF6E0}"/>
    <cellStyle name="20% - Ênfase4 8 10" xfId="3638" xr:uid="{ACFD6961-2D7E-4B5E-A643-BD8F53B65B9A}"/>
    <cellStyle name="20% - Ênfase4 8 11" xfId="3639" xr:uid="{D77FC06E-BEBE-49E7-937D-F66CF06AA041}"/>
    <cellStyle name="20% - Ênfase4 8 12" xfId="3640" xr:uid="{1008696C-F135-44DD-8C51-A40854E66A0D}"/>
    <cellStyle name="20% - Ênfase4 8 13" xfId="3641" xr:uid="{301614CE-CEA5-428E-B237-575F31F5E278}"/>
    <cellStyle name="20% - Ênfase4 8 2" xfId="3642" xr:uid="{E4755EE8-84A1-49FB-B144-DA583CC37F49}"/>
    <cellStyle name="20% - Ênfase4 8 3" xfId="3643" xr:uid="{3F3234FA-C10A-4963-AEB9-B7640C1825D8}"/>
    <cellStyle name="20% - Ênfase4 8 4" xfId="3644" xr:uid="{A3346E8B-B335-4E18-AD2A-445923E6BCC4}"/>
    <cellStyle name="20% - Ênfase4 8 5" xfId="3645" xr:uid="{04F71992-1739-4C6B-89CA-AA6114E286D2}"/>
    <cellStyle name="20% - Ênfase4 8 6" xfId="3646" xr:uid="{1E9FC994-45AA-4266-B9E5-C942297A7CFB}"/>
    <cellStyle name="20% - Ênfase4 8 7" xfId="3647" xr:uid="{B20D51F4-5D15-4A3F-8764-37A2121D3599}"/>
    <cellStyle name="20% - Ênfase4 8 8" xfId="3648" xr:uid="{DFF47EE9-96A1-4B82-9C4A-02C51DBFA6F9}"/>
    <cellStyle name="20% - Ênfase4 8 9" xfId="3649" xr:uid="{D941BBF3-6900-4FDB-A661-AC1BD1C8C8EB}"/>
    <cellStyle name="20% - Ênfase4 9" xfId="3650" xr:uid="{005B517E-EB1B-43A8-AB21-1CC1E8214469}"/>
    <cellStyle name="20% - Ênfase4 9 10" xfId="3651" xr:uid="{3A405444-779A-490B-BA3B-35F6DFBE545A}"/>
    <cellStyle name="20% - Ênfase4 9 11" xfId="3652" xr:uid="{A7DDD9C0-B2E0-4CA9-B8F7-1CB26C700A64}"/>
    <cellStyle name="20% - Ênfase4 9 12" xfId="3653" xr:uid="{76BC006A-DE64-4F2D-8287-0BDF15960A49}"/>
    <cellStyle name="20% - Ênfase4 9 13" xfId="3654" xr:uid="{187DA2EC-1540-41E0-8DEA-5378039ACA66}"/>
    <cellStyle name="20% - Ênfase4 9 2" xfId="3655" xr:uid="{5668A728-A7D0-4CE2-9BE4-7D0F4227E43D}"/>
    <cellStyle name="20% - Ênfase4 9 3" xfId="3656" xr:uid="{792EED82-235C-4D3D-BF90-F5720288E30B}"/>
    <cellStyle name="20% - Ênfase4 9 4" xfId="3657" xr:uid="{3508C511-1DB8-4AE7-998C-E86326AA7167}"/>
    <cellStyle name="20% - Ênfase4 9 5" xfId="3658" xr:uid="{3AF04F10-F6F3-4EA2-B90F-428DDDDCEF4C}"/>
    <cellStyle name="20% - Ênfase4 9 6" xfId="3659" xr:uid="{632EB5D9-6EB6-4E54-B63E-D7B5940D0F32}"/>
    <cellStyle name="20% - Ênfase4 9 7" xfId="3660" xr:uid="{C85CC485-408A-4FD7-B116-A7E85FCCD5D0}"/>
    <cellStyle name="20% - Ênfase4 9 8" xfId="3661" xr:uid="{3575BAAF-B29B-4B69-8EB5-51E12A989620}"/>
    <cellStyle name="20% - Ênfase4 9 9" xfId="3662" xr:uid="{02E443BD-EDE2-4922-882A-AC9E02925848}"/>
    <cellStyle name="20% - Ênfase5 10" xfId="3663" xr:uid="{7F3FEAA1-C72F-407F-A85C-CB49533DD4EE}"/>
    <cellStyle name="20% - Ênfase5 10 10" xfId="3664" xr:uid="{E706256F-8E8A-4130-B55F-AF1B82DB8D4A}"/>
    <cellStyle name="20% - Ênfase5 10 11" xfId="3665" xr:uid="{EBB5C2A0-BB01-47B3-B9A7-F94A31BD5897}"/>
    <cellStyle name="20% - Ênfase5 10 12" xfId="3666" xr:uid="{B9E3087C-4D5D-4B81-8EAE-C8930E594DDE}"/>
    <cellStyle name="20% - Ênfase5 10 13" xfId="3667" xr:uid="{7D04F479-7B80-4722-91E4-FAEF21C6DB0E}"/>
    <cellStyle name="20% - Ênfase5 10 2" xfId="3668" xr:uid="{DBA10B8C-6AE5-42C2-91B2-925F9ECC4CB2}"/>
    <cellStyle name="20% - Ênfase5 10 3" xfId="3669" xr:uid="{DA2EE6F2-C0B5-4E7E-8067-F39CE6B666E5}"/>
    <cellStyle name="20% - Ênfase5 10 4" xfId="3670" xr:uid="{0565F092-D945-4ACA-852F-90F8ACC9E4A4}"/>
    <cellStyle name="20% - Ênfase5 10 5" xfId="3671" xr:uid="{B02F0F72-7CD9-4CCB-9578-566D06A0994F}"/>
    <cellStyle name="20% - Ênfase5 10 6" xfId="3672" xr:uid="{4F28EAAD-A37D-4A25-9CE1-1D1EC2E5CA86}"/>
    <cellStyle name="20% - Ênfase5 10 7" xfId="3673" xr:uid="{F4CD646B-6008-44D4-BF14-F2CF3ACD55DA}"/>
    <cellStyle name="20% - Ênfase5 10 8" xfId="3674" xr:uid="{5B8A612F-BA65-4C13-9E61-EE1516F46E58}"/>
    <cellStyle name="20% - Ênfase5 10 9" xfId="3675" xr:uid="{7C98F5A5-4145-4221-89FB-6650ED25FC44}"/>
    <cellStyle name="20% - Ênfase5 11" xfId="3676" xr:uid="{8613DC32-13A4-4817-9BFC-7EBECEEFECB2}"/>
    <cellStyle name="20% - Ênfase5 11 10" xfId="3677" xr:uid="{31C0F3AC-C7B8-47D7-9398-6277FC834792}"/>
    <cellStyle name="20% - Ênfase5 11 11" xfId="3678" xr:uid="{D6F33980-20E3-4C75-A776-A861FD6CFC13}"/>
    <cellStyle name="20% - Ênfase5 11 12" xfId="3679" xr:uid="{427B6D2F-0DEC-4B90-8CDB-BD7C69D43BC7}"/>
    <cellStyle name="20% - Ênfase5 11 13" xfId="3680" xr:uid="{24DC2892-4EDC-4F6C-B787-6A9A6218EBD9}"/>
    <cellStyle name="20% - Ênfase5 11 2" xfId="3681" xr:uid="{64A7E34F-887F-4C5A-9ACF-77D36EEE5474}"/>
    <cellStyle name="20% - Ênfase5 11 3" xfId="3682" xr:uid="{41170E09-B2FC-42B6-A60B-5CA98EE38EDD}"/>
    <cellStyle name="20% - Ênfase5 11 4" xfId="3683" xr:uid="{7D496EAA-975F-47CC-A9B6-6820A62CDE24}"/>
    <cellStyle name="20% - Ênfase5 11 5" xfId="3684" xr:uid="{6A440361-7B44-4505-BAB4-68ED20773F31}"/>
    <cellStyle name="20% - Ênfase5 11 6" xfId="3685" xr:uid="{39B925B5-0582-48F3-99EB-50FDB03079D3}"/>
    <cellStyle name="20% - Ênfase5 11 7" xfId="3686" xr:uid="{DB065FFE-43ED-41BF-BAA7-B03E648C6A6D}"/>
    <cellStyle name="20% - Ênfase5 11 8" xfId="3687" xr:uid="{B9DACCA1-965E-4293-AAAC-95E1FC4F4192}"/>
    <cellStyle name="20% - Ênfase5 11 9" xfId="3688" xr:uid="{91F477D1-8410-4205-9ACD-900F41539756}"/>
    <cellStyle name="20% - Ênfase5 12" xfId="3689" xr:uid="{8393952E-3167-4761-AEEB-76293B5E8BEF}"/>
    <cellStyle name="20% - Ênfase5 12 10" xfId="3690" xr:uid="{76C8D434-5859-4914-BF44-A04C62567513}"/>
    <cellStyle name="20% - Ênfase5 12 11" xfId="3691" xr:uid="{D6EA4EBF-4414-47ED-A1CA-5B0640507F75}"/>
    <cellStyle name="20% - Ênfase5 12 12" xfId="3692" xr:uid="{8391BD94-7E64-40C3-B9E4-FB8DD470D143}"/>
    <cellStyle name="20% - Ênfase5 12 13" xfId="3693" xr:uid="{93AE0F70-4666-42E9-BA33-834923A0401F}"/>
    <cellStyle name="20% - Ênfase5 12 2" xfId="3694" xr:uid="{D8BF2D7D-5568-4BEA-9594-741F41B262DA}"/>
    <cellStyle name="20% - Ênfase5 12 3" xfId="3695" xr:uid="{9FB0191E-4FCC-45D6-82D7-DA05E4E0E8E7}"/>
    <cellStyle name="20% - Ênfase5 12 4" xfId="3696" xr:uid="{F8A4C746-5EFF-4053-B7B7-EFFDA031A496}"/>
    <cellStyle name="20% - Ênfase5 12 5" xfId="3697" xr:uid="{4B356016-C587-45C3-81AF-D1250BCF692F}"/>
    <cellStyle name="20% - Ênfase5 12 6" xfId="3698" xr:uid="{78B34FDA-4622-4330-A08F-2107BFD9BD8C}"/>
    <cellStyle name="20% - Ênfase5 12 7" xfId="3699" xr:uid="{6C313B48-F147-4A86-8A42-53B6AFF89347}"/>
    <cellStyle name="20% - Ênfase5 12 8" xfId="3700" xr:uid="{999AA99F-1271-4F48-92DA-E2CEC08D0AD2}"/>
    <cellStyle name="20% - Ênfase5 12 9" xfId="3701" xr:uid="{E929607D-07DA-4410-B9E5-F730CFA3677C}"/>
    <cellStyle name="20% - Ênfase5 13" xfId="3702" xr:uid="{10F6CA8F-4384-4145-827D-861EE3160D61}"/>
    <cellStyle name="20% - Ênfase5 13 10" xfId="3703" xr:uid="{9DCBD4DA-04EB-497A-976F-C05C24745840}"/>
    <cellStyle name="20% - Ênfase5 13 11" xfId="3704" xr:uid="{6C86ED32-973D-459E-9FEC-59490AB138D0}"/>
    <cellStyle name="20% - Ênfase5 13 12" xfId="3705" xr:uid="{3A5A96D6-CC87-4050-813F-09676D5C5087}"/>
    <cellStyle name="20% - Ênfase5 13 13" xfId="3706" xr:uid="{9AEFE06D-972C-43CE-AEC8-DD5D554AA842}"/>
    <cellStyle name="20% - Ênfase5 13 2" xfId="3707" xr:uid="{0F9EA935-545E-4ECA-928A-2CAED05846AB}"/>
    <cellStyle name="20% - Ênfase5 13 3" xfId="3708" xr:uid="{63948958-3F8F-4F03-8AC8-E7E80077F12C}"/>
    <cellStyle name="20% - Ênfase5 13 4" xfId="3709" xr:uid="{18B39CD5-DBED-48CA-9E97-BA0263EA16B5}"/>
    <cellStyle name="20% - Ênfase5 13 5" xfId="3710" xr:uid="{227E36A9-3513-4A04-AB34-F4F3C79B9A35}"/>
    <cellStyle name="20% - Ênfase5 13 6" xfId="3711" xr:uid="{7BD101C0-6EC3-4A11-ABC9-E43D5A1FB848}"/>
    <cellStyle name="20% - Ênfase5 13 7" xfId="3712" xr:uid="{359FB80C-7A35-4136-B053-B796ABC61DD6}"/>
    <cellStyle name="20% - Ênfase5 13 8" xfId="3713" xr:uid="{D1276B95-56A7-4B3C-99F2-C5CFCAAF4D97}"/>
    <cellStyle name="20% - Ênfase5 13 9" xfId="3714" xr:uid="{4787D7A1-2AFB-4EA0-884A-167C78D882E7}"/>
    <cellStyle name="20% - Ênfase5 14" xfId="3715" xr:uid="{810718D8-853B-41EF-AF02-9B2450815C39}"/>
    <cellStyle name="20% - Ênfase5 14 10" xfId="3716" xr:uid="{006413B5-D93C-42CC-9114-340DAF90D00B}"/>
    <cellStyle name="20% - Ênfase5 14 11" xfId="3717" xr:uid="{1CEA9FBB-170C-45D3-B0B0-55E592FB3D40}"/>
    <cellStyle name="20% - Ênfase5 14 12" xfId="3718" xr:uid="{803BCF61-8CEA-4681-A3D4-CB641DF02536}"/>
    <cellStyle name="20% - Ênfase5 14 13" xfId="3719" xr:uid="{7F194507-D982-454A-BE0F-168E0F38C503}"/>
    <cellStyle name="20% - Ênfase5 14 2" xfId="3720" xr:uid="{00516D50-64E3-4175-9FBB-8A1EE7817064}"/>
    <cellStyle name="20% - Ênfase5 14 3" xfId="3721" xr:uid="{8F844F30-CFFA-48FA-9C6B-642F8A68BB24}"/>
    <cellStyle name="20% - Ênfase5 14 4" xfId="3722" xr:uid="{8C070CF9-60F7-44A1-9040-AFEB7A0424ED}"/>
    <cellStyle name="20% - Ênfase5 14 5" xfId="3723" xr:uid="{BFB9B041-09C1-4D40-A97B-E8DB47DCC216}"/>
    <cellStyle name="20% - Ênfase5 14 6" xfId="3724" xr:uid="{236C685C-9BE6-4321-91F4-B8BC25CCA6AE}"/>
    <cellStyle name="20% - Ênfase5 14 7" xfId="3725" xr:uid="{5DA7EB01-93B7-4026-AF6F-6FABFE362809}"/>
    <cellStyle name="20% - Ênfase5 14 8" xfId="3726" xr:uid="{5E744EDD-22C5-489D-8BF6-D8B8763C0345}"/>
    <cellStyle name="20% - Ênfase5 14 9" xfId="3727" xr:uid="{6D280F6D-41DF-4208-99B5-F8AEDBC84B7F}"/>
    <cellStyle name="20% - Ênfase5 15" xfId="3728" xr:uid="{D0E32165-D800-468C-8B50-03C2C48CA3F1}"/>
    <cellStyle name="20% - Ênfase5 15 10" xfId="3729" xr:uid="{87705E28-4574-4EA4-BE46-537246845A28}"/>
    <cellStyle name="20% - Ênfase5 15 11" xfId="3730" xr:uid="{01917E52-E7E2-47C9-AC4B-2DA7FE88EF63}"/>
    <cellStyle name="20% - Ênfase5 15 12" xfId="3731" xr:uid="{B4CAF0BB-4814-48F4-8632-26BE55773165}"/>
    <cellStyle name="20% - Ênfase5 15 13" xfId="3732" xr:uid="{46AF608A-E326-4CEC-A282-D80D8F37131B}"/>
    <cellStyle name="20% - Ênfase5 15 2" xfId="3733" xr:uid="{C879E2E1-4371-48E9-BDDF-02DE6D99744C}"/>
    <cellStyle name="20% - Ênfase5 15 3" xfId="3734" xr:uid="{77F7A6C7-39D5-4792-8F8E-1AC5EB33D2B9}"/>
    <cellStyle name="20% - Ênfase5 15 4" xfId="3735" xr:uid="{85F64C76-E509-4ECB-8BC8-F4A3B9AE7484}"/>
    <cellStyle name="20% - Ênfase5 15 5" xfId="3736" xr:uid="{2C9CB5C1-DC06-4957-9D96-D750CADFD9F5}"/>
    <cellStyle name="20% - Ênfase5 15 6" xfId="3737" xr:uid="{95DC5329-0A5B-4D32-AED3-B4078F156F61}"/>
    <cellStyle name="20% - Ênfase5 15 7" xfId="3738" xr:uid="{D6AD1C01-3505-44CD-87C1-1E354B3CD58B}"/>
    <cellStyle name="20% - Ênfase5 15 8" xfId="3739" xr:uid="{A2AA3D32-E6FA-4F1E-8298-EAB6F97DA0A5}"/>
    <cellStyle name="20% - Ênfase5 15 9" xfId="3740" xr:uid="{F596A0C3-84A1-4D6E-9F13-FC0A5640EEEB}"/>
    <cellStyle name="20% - Ênfase5 16" xfId="3741" xr:uid="{F21BD38A-3AF4-4AF9-81A6-12BF0BD7795C}"/>
    <cellStyle name="20% - Ênfase5 16 10" xfId="3742" xr:uid="{AD07BA0A-BD25-43E7-97BE-4E515BAAFB79}"/>
    <cellStyle name="20% - Ênfase5 16 11" xfId="3743" xr:uid="{4BE4FF66-6D90-4328-9A86-EBD875778475}"/>
    <cellStyle name="20% - Ênfase5 16 12" xfId="3744" xr:uid="{3A7D8371-1776-49F4-9C1D-7224C62DB58C}"/>
    <cellStyle name="20% - Ênfase5 16 13" xfId="3745" xr:uid="{61D8D1A1-4647-49A6-953F-1AF3AED2F7B3}"/>
    <cellStyle name="20% - Ênfase5 16 2" xfId="3746" xr:uid="{1DEDE79A-BFDA-4409-808F-B7E711A469BB}"/>
    <cellStyle name="20% - Ênfase5 16 3" xfId="3747" xr:uid="{ECC9CAA9-65E4-4AF1-A60E-99E31161F4CC}"/>
    <cellStyle name="20% - Ênfase5 16 4" xfId="3748" xr:uid="{9C2E63FC-97A7-464C-9182-E03C16DF1181}"/>
    <cellStyle name="20% - Ênfase5 16 5" xfId="3749" xr:uid="{D15AE0A5-8C30-404E-AF61-CE808006AD37}"/>
    <cellStyle name="20% - Ênfase5 16 6" xfId="3750" xr:uid="{BAAE2E8D-1766-4CF3-8D16-A44572409963}"/>
    <cellStyle name="20% - Ênfase5 16 7" xfId="3751" xr:uid="{ED87D2F4-0801-4A25-A707-AD4AC87CCC1C}"/>
    <cellStyle name="20% - Ênfase5 16 8" xfId="3752" xr:uid="{F49B49EB-801E-4815-ACAC-5491C08F7EDF}"/>
    <cellStyle name="20% - Ênfase5 16 9" xfId="3753" xr:uid="{B02098FC-989F-45D6-9465-14F0EFE151B5}"/>
    <cellStyle name="20% - Ênfase5 17" xfId="3754" xr:uid="{4E49BA82-2EB6-4B91-8683-4A5534B7B784}"/>
    <cellStyle name="20% - Ênfase5 17 10" xfId="3755" xr:uid="{4C2C29E5-3C1F-40F6-9E16-2BF2F10A2C86}"/>
    <cellStyle name="20% - Ênfase5 17 11" xfId="3756" xr:uid="{F1D74518-1DBC-4C12-AA61-9A3EB024ECF8}"/>
    <cellStyle name="20% - Ênfase5 17 12" xfId="3757" xr:uid="{93DFBA0F-610A-4264-9635-A1673885BD78}"/>
    <cellStyle name="20% - Ênfase5 17 13" xfId="3758" xr:uid="{13C9B5A4-FC28-45F9-96AE-20BB26346BD2}"/>
    <cellStyle name="20% - Ênfase5 17 2" xfId="3759" xr:uid="{556FA5DE-1D05-4700-9742-3C31ABFC1151}"/>
    <cellStyle name="20% - Ênfase5 17 3" xfId="3760" xr:uid="{4C373BEA-C907-439B-9618-2C218B9CABCE}"/>
    <cellStyle name="20% - Ênfase5 17 4" xfId="3761" xr:uid="{C6F7E2DA-8C73-48FF-84FB-930E7D990C5D}"/>
    <cellStyle name="20% - Ênfase5 17 5" xfId="3762" xr:uid="{57C160BD-4B70-4982-AB0C-2B92AF59AFF8}"/>
    <cellStyle name="20% - Ênfase5 17 6" xfId="3763" xr:uid="{B606867A-D414-4AFB-BE64-67E5021E04FC}"/>
    <cellStyle name="20% - Ênfase5 17 7" xfId="3764" xr:uid="{BF088F60-625A-4DB6-A471-375DE7B53AFE}"/>
    <cellStyle name="20% - Ênfase5 17 8" xfId="3765" xr:uid="{41F6508E-1DB8-4C97-B085-9B6E3458E230}"/>
    <cellStyle name="20% - Ênfase5 17 9" xfId="3766" xr:uid="{61F73F65-3BCC-48EF-8209-9D1BEF2D8DA0}"/>
    <cellStyle name="20% - Ênfase5 18" xfId="3767" xr:uid="{390C0AC9-2402-4E3C-806B-7DF44004A265}"/>
    <cellStyle name="20% - Ênfase5 18 10" xfId="3768" xr:uid="{7CCC8EC3-D68F-497A-A522-155418DA4B4B}"/>
    <cellStyle name="20% - Ênfase5 18 11" xfId="3769" xr:uid="{FD4B9DB5-7B0B-4990-A91E-18715A1311B1}"/>
    <cellStyle name="20% - Ênfase5 18 12" xfId="3770" xr:uid="{FEB23362-89C6-46FA-9155-7ED5F5F56963}"/>
    <cellStyle name="20% - Ênfase5 18 13" xfId="3771" xr:uid="{50514CF6-AE95-42E9-B484-1E2AC8AE03D7}"/>
    <cellStyle name="20% - Ênfase5 18 2" xfId="3772" xr:uid="{E2900B9E-2CCF-4BDA-8C1A-3FDCE78D6A1B}"/>
    <cellStyle name="20% - Ênfase5 18 3" xfId="3773" xr:uid="{CE61FB1C-2148-44A5-8669-FCF033C9F21C}"/>
    <cellStyle name="20% - Ênfase5 18 4" xfId="3774" xr:uid="{32E513DD-E201-4E5F-A83B-1747EC01C1D0}"/>
    <cellStyle name="20% - Ênfase5 18 5" xfId="3775" xr:uid="{B1D37C06-E4AA-4BE2-B7BF-05BA2C225C49}"/>
    <cellStyle name="20% - Ênfase5 18 6" xfId="3776" xr:uid="{EAE8BBF4-6173-40FA-901E-9201868B459E}"/>
    <cellStyle name="20% - Ênfase5 18 7" xfId="3777" xr:uid="{8F71D80D-C9D3-4C9E-B55C-2C09CA3687B2}"/>
    <cellStyle name="20% - Ênfase5 18 8" xfId="3778" xr:uid="{2CBD6CA6-6919-4CBB-905B-6DDE6CB79703}"/>
    <cellStyle name="20% - Ênfase5 18 9" xfId="3779" xr:uid="{54BF610D-6F51-4948-B72E-8AC1AA47EC02}"/>
    <cellStyle name="20% - Ênfase5 19" xfId="3780" xr:uid="{8391BA51-2D3F-4784-9F2F-9D21D509F2E3}"/>
    <cellStyle name="20% - Ênfase5 19 10" xfId="3781" xr:uid="{9A2C05BF-8261-4DBF-9183-B03E1A747016}"/>
    <cellStyle name="20% - Ênfase5 19 11" xfId="3782" xr:uid="{2C696A0F-DB30-4783-8314-EC9CEDCE136F}"/>
    <cellStyle name="20% - Ênfase5 19 12" xfId="3783" xr:uid="{905F8FD9-84F6-455B-A4A0-E68CDB4B1C9D}"/>
    <cellStyle name="20% - Ênfase5 19 13" xfId="3784" xr:uid="{E383D514-0B84-4989-858B-6229BB5D07A0}"/>
    <cellStyle name="20% - Ênfase5 19 2" xfId="3785" xr:uid="{62CEDAAD-5670-4573-A087-A5304542AC1E}"/>
    <cellStyle name="20% - Ênfase5 19 3" xfId="3786" xr:uid="{92BE60FC-88C0-4564-BB61-D985CC5ADECD}"/>
    <cellStyle name="20% - Ênfase5 19 4" xfId="3787" xr:uid="{21425729-2613-4840-8554-D5B2FEB7ADF0}"/>
    <cellStyle name="20% - Ênfase5 19 5" xfId="3788" xr:uid="{D14FA2FE-7830-40BD-BEB8-08BF0DCF06F2}"/>
    <cellStyle name="20% - Ênfase5 19 6" xfId="3789" xr:uid="{B7C5DABD-8077-4BE8-A831-BD93F9045428}"/>
    <cellStyle name="20% - Ênfase5 19 7" xfId="3790" xr:uid="{0F5D7316-C352-4C0F-835E-B3C67982D860}"/>
    <cellStyle name="20% - Ênfase5 19 8" xfId="3791" xr:uid="{46F1A5B4-E442-4067-B7DA-183AAAC56859}"/>
    <cellStyle name="20% - Ênfase5 19 9" xfId="3792" xr:uid="{21BD7132-2C15-4363-9184-0416BE989B14}"/>
    <cellStyle name="20% - Ênfase5 2" xfId="3793" xr:uid="{469D4802-327C-411C-AA67-0316E542B719}"/>
    <cellStyle name="20% - Ênfase5 2 10" xfId="3794" xr:uid="{209C2F03-6884-4C2D-9989-2D8A8A4DD2D1}"/>
    <cellStyle name="20% - Ênfase5 2 10 2" xfId="3795" xr:uid="{487F55B1-D410-49E8-B845-FF576987482A}"/>
    <cellStyle name="20% - Ênfase5 2 10 2 2" xfId="3796" xr:uid="{0566262D-D698-4A1F-B26F-DD2DF2738EFC}"/>
    <cellStyle name="20% - Ênfase5 2 10 2 3" xfId="3797" xr:uid="{82209E40-B5E2-4B95-8B23-4AC61B5A28A6}"/>
    <cellStyle name="20% - Ênfase5 2 10 3" xfId="3798" xr:uid="{E5DEF953-4C4A-40BD-B843-DF4F2AF6CF72}"/>
    <cellStyle name="20% - Ênfase5 2 10 4" xfId="3799" xr:uid="{6C690D0A-5BAD-4500-B2A6-C0C41BBB30A0}"/>
    <cellStyle name="20% - Ênfase5 2 10 5" xfId="3800" xr:uid="{45B25FC0-B227-4073-98EE-B5AA5FD7C1C1}"/>
    <cellStyle name="20% - Ênfase5 2 11" xfId="3801" xr:uid="{F968BEC5-D4E4-47C2-A1E9-354554096DFE}"/>
    <cellStyle name="20% - Ênfase5 2 11 2" xfId="3802" xr:uid="{40806024-3A4D-418F-B792-4E1C9F867489}"/>
    <cellStyle name="20% - Ênfase5 2 11 2 2" xfId="3803" xr:uid="{ECF2B1D7-C374-4D7A-A6A4-0DCFDB7D335D}"/>
    <cellStyle name="20% - Ênfase5 2 11 2 3" xfId="3804" xr:uid="{DF223E9B-9585-412C-969A-7B7736CEF578}"/>
    <cellStyle name="20% - Ênfase5 2 11 3" xfId="3805" xr:uid="{26876360-1704-455C-9F97-2CA893817B62}"/>
    <cellStyle name="20% - Ênfase5 2 11 4" xfId="3806" xr:uid="{78CC1DE0-539B-4E75-B176-6C8891088F4B}"/>
    <cellStyle name="20% - Ênfase5 2 11 5" xfId="3807" xr:uid="{06778FBC-5DDD-4CCB-B8BF-532E6CD78A38}"/>
    <cellStyle name="20% - Ênfase5 2 12" xfId="3808" xr:uid="{7B18B72F-E864-4AA9-B7FD-A8F6C45D8307}"/>
    <cellStyle name="20% - Ênfase5 2 12 2" xfId="3809" xr:uid="{054051AD-62F3-4967-87CA-713903B25DDA}"/>
    <cellStyle name="20% - Ênfase5 2 12 2 2" xfId="3810" xr:uid="{E292BA4C-6E3B-415B-9C32-FA89CB698458}"/>
    <cellStyle name="20% - Ênfase5 2 12 2 3" xfId="3811" xr:uid="{E8AFF450-5A54-407A-B686-9EAD7EE525BA}"/>
    <cellStyle name="20% - Ênfase5 2 12 3" xfId="3812" xr:uid="{87B0AC5D-B562-4D7A-9425-278C801BE6AB}"/>
    <cellStyle name="20% - Ênfase5 2 12 4" xfId="3813" xr:uid="{849DD4D6-705B-490D-9966-057E6A506A28}"/>
    <cellStyle name="20% - Ênfase5 2 12 5" xfId="3814" xr:uid="{543C9465-EA10-45CA-A979-FD1EF64A956C}"/>
    <cellStyle name="20% - Ênfase5 2 13" xfId="3815" xr:uid="{20CCD8FF-1CB4-426F-9FCC-DC8E10CB75F4}"/>
    <cellStyle name="20% - Ênfase5 2 13 2" xfId="3816" xr:uid="{27AB9ACA-C9ED-464B-979B-E9636490224E}"/>
    <cellStyle name="20% - Ênfase5 2 13 2 2" xfId="3817" xr:uid="{431FFCF6-199A-4E48-A2F6-F33FD0FC08D2}"/>
    <cellStyle name="20% - Ênfase5 2 13 2 3" xfId="3818" xr:uid="{D5333B84-5281-4454-A64D-D28C0ABE4DC7}"/>
    <cellStyle name="20% - Ênfase5 2 13 3" xfId="3819" xr:uid="{040E269E-B223-4719-94E1-B11911F2FEAD}"/>
    <cellStyle name="20% - Ênfase5 2 13 4" xfId="3820" xr:uid="{A384890F-B59B-4624-8B84-EFEB90A0D91E}"/>
    <cellStyle name="20% - Ênfase5 2 13 5" xfId="3821" xr:uid="{677B65F2-B474-4F93-8AAF-2654A2DDA5DA}"/>
    <cellStyle name="20% - Ênfase5 2 14" xfId="3822" xr:uid="{10526211-35BF-4EEF-96B1-A3E922756BB6}"/>
    <cellStyle name="20% - Ênfase5 2 14 2" xfId="3823" xr:uid="{714106E5-6669-4156-80AA-E726B6CCA6A4}"/>
    <cellStyle name="20% - Ênfase5 2 14 2 2" xfId="3824" xr:uid="{F3001EB5-B762-413A-BC3D-7133F10CC064}"/>
    <cellStyle name="20% - Ênfase5 2 14 2 3" xfId="3825" xr:uid="{D9B8113C-A987-42A4-A82C-8CEB3494BE51}"/>
    <cellStyle name="20% - Ênfase5 2 14 3" xfId="3826" xr:uid="{68267EDE-A54A-40EB-A374-0E8425F781E3}"/>
    <cellStyle name="20% - Ênfase5 2 14 4" xfId="3827" xr:uid="{B7DC942B-AA7B-453D-8CC4-2A37CA35114B}"/>
    <cellStyle name="20% - Ênfase5 2 14 5" xfId="3828" xr:uid="{759E7E61-3ACB-46D7-9415-7A30310EEBF9}"/>
    <cellStyle name="20% - Ênfase5 2 15" xfId="3829" xr:uid="{06644C98-89F5-49F4-ADB3-E956FF2C51D5}"/>
    <cellStyle name="20% - Ênfase5 2 15 2" xfId="3830" xr:uid="{7E2B182D-0933-45F3-B931-04D0D1E228FA}"/>
    <cellStyle name="20% - Ênfase5 2 15 2 2" xfId="3831" xr:uid="{330C7BE3-9B46-417D-99C7-7E784B00863A}"/>
    <cellStyle name="20% - Ênfase5 2 15 2 3" xfId="3832" xr:uid="{91E537C9-12BD-4DED-8F7B-55F9C892763E}"/>
    <cellStyle name="20% - Ênfase5 2 15 3" xfId="3833" xr:uid="{ACF1AA38-BAB0-42B6-AB84-026FEEB4BF8E}"/>
    <cellStyle name="20% - Ênfase5 2 15 4" xfId="3834" xr:uid="{0C063505-1D0B-4E20-A2BC-EA0D4BDE6E40}"/>
    <cellStyle name="20% - Ênfase5 2 15 5" xfId="3835" xr:uid="{076DDE44-00D5-471D-8691-3DF47323E686}"/>
    <cellStyle name="20% - Ênfase5 2 16" xfId="3836" xr:uid="{B437860D-65F6-490D-A3A3-FA7CB35F2D33}"/>
    <cellStyle name="20% - Ênfase5 2 16 2" xfId="3837" xr:uid="{E5415CD0-DAE0-4C13-A061-5B044EF542E2}"/>
    <cellStyle name="20% - Ênfase5 2 16 2 2" xfId="3838" xr:uid="{954FB553-E696-4C58-806C-0BD4F1FF0C3F}"/>
    <cellStyle name="20% - Ênfase5 2 16 2 3" xfId="3839" xr:uid="{24DDFE42-AE17-46C6-8DAF-15529517982A}"/>
    <cellStyle name="20% - Ênfase5 2 16 3" xfId="3840" xr:uid="{8BB21025-0BDD-4845-A5E9-FB9603F8F37D}"/>
    <cellStyle name="20% - Ênfase5 2 16 4" xfId="3841" xr:uid="{F6A90AE8-D316-440A-A86D-FA49EB0E2CDD}"/>
    <cellStyle name="20% - Ênfase5 2 16 5" xfId="3842" xr:uid="{FB31FBB2-1A69-4E6A-B09D-75B57638D676}"/>
    <cellStyle name="20% - Ênfase5 2 17" xfId="3843" xr:uid="{81FFCA25-E870-4642-8C84-BBD2BC99AD22}"/>
    <cellStyle name="20% - Ênfase5 2 17 2" xfId="3844" xr:uid="{F47F826B-7FD3-4BC2-B2DF-A0A7B266C3E2}"/>
    <cellStyle name="20% - Ênfase5 2 17 2 2" xfId="3845" xr:uid="{6AC7C22F-528D-4F54-B2F7-880BCD66ADCA}"/>
    <cellStyle name="20% - Ênfase5 2 17 2 3" xfId="3846" xr:uid="{4BB89C9F-ECBD-4971-B18A-AE7D20D69AAA}"/>
    <cellStyle name="20% - Ênfase5 2 17 3" xfId="3847" xr:uid="{D0C13D74-62C4-4C2A-8ED0-3024A09D8DD3}"/>
    <cellStyle name="20% - Ênfase5 2 17 4" xfId="3848" xr:uid="{B561FE34-67C4-40F5-B55E-E264C7541F1B}"/>
    <cellStyle name="20% - Ênfase5 2 17 5" xfId="3849" xr:uid="{9FA6CE69-E5E4-4B45-A4D3-4ACDF3D98D45}"/>
    <cellStyle name="20% - Ênfase5 2 18" xfId="3850" xr:uid="{9E095A7C-3E70-4D66-A808-D29FBEAD51BA}"/>
    <cellStyle name="20% - Ênfase5 2 18 2" xfId="3851" xr:uid="{AA7E215F-B392-4BE9-8FD4-E1AA7B2C096E}"/>
    <cellStyle name="20% - Ênfase5 2 18 2 2" xfId="3852" xr:uid="{80595967-E8CD-48C0-88BD-11EE772B7C68}"/>
    <cellStyle name="20% - Ênfase5 2 18 2 3" xfId="3853" xr:uid="{24C54473-E0D5-4130-844B-0B4CB8EE11F3}"/>
    <cellStyle name="20% - Ênfase5 2 18 3" xfId="3854" xr:uid="{2C4B7F61-9494-453B-BE81-784C0229D92F}"/>
    <cellStyle name="20% - Ênfase5 2 18 4" xfId="3855" xr:uid="{B2FF43CB-03C3-4ED2-A99B-58D4A5040026}"/>
    <cellStyle name="20% - Ênfase5 2 18 5" xfId="3856" xr:uid="{45CBA1FF-3969-4271-91D7-4EDD2D8415F2}"/>
    <cellStyle name="20% - Ênfase5 2 19" xfId="3857" xr:uid="{44DD6F1D-79BB-4A5A-B245-6E6864141846}"/>
    <cellStyle name="20% - Ênfase5 2 19 2" xfId="3858" xr:uid="{D0659727-2866-4B09-9CEB-618181051F1F}"/>
    <cellStyle name="20% - Ênfase5 2 19 2 2" xfId="3859" xr:uid="{3DDBD0D2-823D-490E-9E05-341D154709F5}"/>
    <cellStyle name="20% - Ênfase5 2 19 2 3" xfId="3860" xr:uid="{06A7CF3E-C357-42B2-9176-78C8854C1BD3}"/>
    <cellStyle name="20% - Ênfase5 2 19 3" xfId="3861" xr:uid="{AB236C45-27CB-4890-A505-E1E5388F3194}"/>
    <cellStyle name="20% - Ênfase5 2 19 4" xfId="3862" xr:uid="{43284E95-68EB-41D2-9AFC-5D09A67CDE3B}"/>
    <cellStyle name="20% - Ênfase5 2 19 5" xfId="3863" xr:uid="{39C95CDA-27B4-4E59-BB80-4D257AF4F9E2}"/>
    <cellStyle name="20% - Ênfase5 2 2" xfId="3864" xr:uid="{7F9D77AE-A26C-481B-A3AA-4E21EFE0CE62}"/>
    <cellStyle name="20% - Ênfase5 2 2 2" xfId="3865" xr:uid="{FEBD64D5-8387-470D-80C2-C9668DCEB8CA}"/>
    <cellStyle name="20% - Ênfase5 2 2 2 2" xfId="3866" xr:uid="{5FD78159-09EE-4062-A69F-E83DA131E79C}"/>
    <cellStyle name="20% - Ênfase5 2 2 2 3" xfId="3867" xr:uid="{CA77FA0C-6977-4197-86C0-E64EB35950D2}"/>
    <cellStyle name="20% - Ênfase5 2 2 3" xfId="3868" xr:uid="{356F48E9-9A5E-4515-9DE4-0494117796A5}"/>
    <cellStyle name="20% - Ênfase5 2 2 4" xfId="3869" xr:uid="{0C5E4B14-78E9-49EA-BC79-CDED5715295B}"/>
    <cellStyle name="20% - Ênfase5 2 2 5" xfId="3870" xr:uid="{BD53B9DD-A322-43C5-BC1E-C6DEC906F90D}"/>
    <cellStyle name="20% - Ênfase5 2 20" xfId="3871" xr:uid="{3DB934B0-3BE3-4B45-9A29-38E4C18CE6D4}"/>
    <cellStyle name="20% - Ênfase5 2 20 2" xfId="3872" xr:uid="{9C6E11F5-00EB-4B5D-8E54-DCE9D28EE0BB}"/>
    <cellStyle name="20% - Ênfase5 2 20 2 2" xfId="3873" xr:uid="{B54D83F7-0C60-4DBE-9EB3-964864D7FADC}"/>
    <cellStyle name="20% - Ênfase5 2 20 2 3" xfId="3874" xr:uid="{378592AA-F7CF-4DFF-8370-3B0FE4BFD3C2}"/>
    <cellStyle name="20% - Ênfase5 2 20 3" xfId="3875" xr:uid="{E8AE454F-3D75-46E1-974D-33F84AF55A79}"/>
    <cellStyle name="20% - Ênfase5 2 20 4" xfId="3876" xr:uid="{153E1A69-994A-4E71-94D4-D236AD8274B3}"/>
    <cellStyle name="20% - Ênfase5 2 20 5" xfId="3877" xr:uid="{DCE3BEFA-6089-47EB-B296-10D7BB1E714D}"/>
    <cellStyle name="20% - Ênfase5 2 21" xfId="3878" xr:uid="{7695F096-E993-4F0E-90F0-4EDB5E880395}"/>
    <cellStyle name="20% - Ênfase5 2 21 2" xfId="3879" xr:uid="{11FE8EC0-7F18-40E0-B1AC-DC3BD8D58697}"/>
    <cellStyle name="20% - Ênfase5 2 21 2 2" xfId="3880" xr:uid="{DFA88894-F671-4F34-B12D-2E1E55F27DC5}"/>
    <cellStyle name="20% - Ênfase5 2 21 2 3" xfId="3881" xr:uid="{3FB47146-3336-4F0E-B76E-56865E6C4664}"/>
    <cellStyle name="20% - Ênfase5 2 21 3" xfId="3882" xr:uid="{4A6A331C-94E6-47CA-8C8E-2F980F53063E}"/>
    <cellStyle name="20% - Ênfase5 2 21 4" xfId="3883" xr:uid="{8AEB1FE7-24CB-4713-8936-05469AABBD67}"/>
    <cellStyle name="20% - Ênfase5 2 21 5" xfId="3884" xr:uid="{3093495F-0325-447F-A52F-2A6D25ABB843}"/>
    <cellStyle name="20% - Ênfase5 2 22" xfId="3885" xr:uid="{4B913363-DA05-4B10-B184-18A48E91EDF5}"/>
    <cellStyle name="20% - Ênfase5 2 22 2" xfId="3886" xr:uid="{3922A508-6596-43F9-BC33-8FC8F2919E76}"/>
    <cellStyle name="20% - Ênfase5 2 22 2 2" xfId="3887" xr:uid="{00295583-57BF-49E8-85D6-BA018AB536A6}"/>
    <cellStyle name="20% - Ênfase5 2 22 2 3" xfId="3888" xr:uid="{4E908F77-D70C-4266-A96A-AA7BF5044C81}"/>
    <cellStyle name="20% - Ênfase5 2 22 3" xfId="3889" xr:uid="{FB369567-7800-4277-B5C6-AEE549DB1509}"/>
    <cellStyle name="20% - Ênfase5 2 22 4" xfId="3890" xr:uid="{D13236B3-CF8E-4EBF-AEA1-A810646EB1AD}"/>
    <cellStyle name="20% - Ênfase5 2 22 5" xfId="3891" xr:uid="{0E08710B-C83B-4562-B405-280F931E0776}"/>
    <cellStyle name="20% - Ênfase5 2 23" xfId="3892" xr:uid="{7BF3588E-678D-4B49-AB90-9A050133FD6E}"/>
    <cellStyle name="20% - Ênfase5 2 23 2" xfId="3893" xr:uid="{B0D631AC-9030-4E15-BC97-FCCBDF373837}"/>
    <cellStyle name="20% - Ênfase5 2 23 2 2" xfId="3894" xr:uid="{95E10E43-9D29-4E9F-98EE-BA1D0D50D582}"/>
    <cellStyle name="20% - Ênfase5 2 23 2 3" xfId="3895" xr:uid="{609CAA14-7AEA-4648-9B45-F163502EB8D2}"/>
    <cellStyle name="20% - Ênfase5 2 23 3" xfId="3896" xr:uid="{5AA01154-E6DC-4E86-BE01-09AD0A42D077}"/>
    <cellStyle name="20% - Ênfase5 2 23 4" xfId="3897" xr:uid="{21B7C8E7-986A-457A-AF51-B53890959003}"/>
    <cellStyle name="20% - Ênfase5 2 23 5" xfId="3898" xr:uid="{0A683AA0-6F49-4B37-B035-ABEAA8C3B694}"/>
    <cellStyle name="20% - Ênfase5 2 24" xfId="3899" xr:uid="{42D60BDC-8B4C-436A-9D0D-0A71B77554CA}"/>
    <cellStyle name="20% - Ênfase5 2 24 2" xfId="3900" xr:uid="{CBE8CFCF-5C9F-4B15-AE77-65C053310EEC}"/>
    <cellStyle name="20% - Ênfase5 2 24 2 2" xfId="3901" xr:uid="{24B82609-0EC5-4B82-BD44-CD56C3583EC0}"/>
    <cellStyle name="20% - Ênfase5 2 24 2 3" xfId="3902" xr:uid="{057FBCFD-70E9-4FF2-9889-3F42BCEAD1D8}"/>
    <cellStyle name="20% - Ênfase5 2 24 3" xfId="3903" xr:uid="{8A1FD233-8157-4970-8A66-C7A84E36EFCE}"/>
    <cellStyle name="20% - Ênfase5 2 24 4" xfId="3904" xr:uid="{A9A4AE3D-0F05-4077-B4FF-AE254AC77854}"/>
    <cellStyle name="20% - Ênfase5 2 24 5" xfId="3905" xr:uid="{C0A2219A-1F27-46AD-AAEB-72D4FFF19C06}"/>
    <cellStyle name="20% - Ênfase5 2 25" xfId="3906" xr:uid="{D0547338-B492-44C7-AD16-DF239B8079DE}"/>
    <cellStyle name="20% - Ênfase5 2 25 2" xfId="3907" xr:uid="{93FC7208-8C66-40BE-81CC-0F2FC5C34223}"/>
    <cellStyle name="20% - Ênfase5 2 25 2 2" xfId="3908" xr:uid="{15A98A87-528E-4BEC-AF60-B866D7937BBF}"/>
    <cellStyle name="20% - Ênfase5 2 25 2 3" xfId="3909" xr:uid="{CF477E60-FE4E-4FE5-9E68-5181DB82C1AE}"/>
    <cellStyle name="20% - Ênfase5 2 25 3" xfId="3910" xr:uid="{B846305D-0205-4B60-92CD-DB199FA4A977}"/>
    <cellStyle name="20% - Ênfase5 2 25 4" xfId="3911" xr:uid="{7021EF59-3E75-459F-883D-B050690C856C}"/>
    <cellStyle name="20% - Ênfase5 2 25 5" xfId="3912" xr:uid="{D71B56E1-B868-407A-B7F4-64B495558433}"/>
    <cellStyle name="20% - Ênfase5 2 26" xfId="3913" xr:uid="{5DD6E81E-7582-477E-BA62-09503AB94E90}"/>
    <cellStyle name="20% - Ênfase5 2 26 2" xfId="3914" xr:uid="{5B613391-E8DE-4E59-A2F2-AF8FE0F6AE0A}"/>
    <cellStyle name="20% - Ênfase5 2 26 2 2" xfId="3915" xr:uid="{A78168DB-80EF-45E2-8B76-5C8D7E85A870}"/>
    <cellStyle name="20% - Ênfase5 2 26 2 3" xfId="3916" xr:uid="{62C593C7-E920-4430-8381-93BA8ABCAB67}"/>
    <cellStyle name="20% - Ênfase5 2 26 3" xfId="3917" xr:uid="{9301F6A2-49A9-4C9F-A26D-CBB20904301E}"/>
    <cellStyle name="20% - Ênfase5 2 26 4" xfId="3918" xr:uid="{C1A80143-7664-4C29-A14B-0A69A334B278}"/>
    <cellStyle name="20% - Ênfase5 2 26 5" xfId="3919" xr:uid="{E2133A7E-7C0C-49C5-81C4-2D918246B6A7}"/>
    <cellStyle name="20% - Ênfase5 2 27" xfId="3920" xr:uid="{523866DB-159D-4320-992F-991EAFA239B9}"/>
    <cellStyle name="20% - Ênfase5 2 27 2" xfId="3921" xr:uid="{16030DF8-7777-4194-8AD6-DCA378C1F00A}"/>
    <cellStyle name="20% - Ênfase5 2 27 2 2" xfId="3922" xr:uid="{B3F9CFF0-F88E-48B8-9E95-6245E3A50599}"/>
    <cellStyle name="20% - Ênfase5 2 27 2 3" xfId="3923" xr:uid="{90E7B684-85C3-469D-8F9E-86893E839BA1}"/>
    <cellStyle name="20% - Ênfase5 2 27 3" xfId="3924" xr:uid="{A34EFA30-D97C-4EAD-8AC5-5618BA6A974F}"/>
    <cellStyle name="20% - Ênfase5 2 27 4" xfId="3925" xr:uid="{97C1D347-AC18-47C7-8B91-DA670C928F4C}"/>
    <cellStyle name="20% - Ênfase5 2 27 5" xfId="3926" xr:uid="{AA45B7C1-17BB-42A8-AC29-3EB203D934D5}"/>
    <cellStyle name="20% - Ênfase5 2 28" xfId="3927" xr:uid="{9A1F39FF-89E5-489A-B87B-9573F6F10F05}"/>
    <cellStyle name="20% - Ênfase5 2 28 2" xfId="3928" xr:uid="{10526400-806E-4565-8F2A-9599F20F3905}"/>
    <cellStyle name="20% - Ênfase5 2 28 2 2" xfId="3929" xr:uid="{9774A72D-B7B5-4423-8BE7-BD2598DBB29A}"/>
    <cellStyle name="20% - Ênfase5 2 28 2 3" xfId="3930" xr:uid="{716C089B-8003-41BF-8F2D-15E26EAA4A63}"/>
    <cellStyle name="20% - Ênfase5 2 28 3" xfId="3931" xr:uid="{F22D4DBE-C6B1-452B-9BF1-DC598A1C63BD}"/>
    <cellStyle name="20% - Ênfase5 2 28 4" xfId="3932" xr:uid="{78353F6A-0DF5-402B-90A8-98742391B174}"/>
    <cellStyle name="20% - Ênfase5 2 28 5" xfId="3933" xr:uid="{11D03D93-60EB-4ADE-83E7-819B7A9C1407}"/>
    <cellStyle name="20% - Ênfase5 2 29" xfId="3934" xr:uid="{20D49961-B220-4A55-9AD0-4944EA7B386F}"/>
    <cellStyle name="20% - Ênfase5 2 29 2" xfId="3935" xr:uid="{908247C8-C058-44CA-98F7-EAFF0B5BD880}"/>
    <cellStyle name="20% - Ênfase5 2 29 2 2" xfId="3936" xr:uid="{E0578DD3-BACD-4BAE-8BBF-2D5225C56563}"/>
    <cellStyle name="20% - Ênfase5 2 29 2 3" xfId="3937" xr:uid="{F82B7662-6A91-4274-8054-1CB7EDA25D60}"/>
    <cellStyle name="20% - Ênfase5 2 29 3" xfId="3938" xr:uid="{0D4A3A83-1C57-4D12-B708-536AE7DA2B7E}"/>
    <cellStyle name="20% - Ênfase5 2 29 4" xfId="3939" xr:uid="{446863CE-8A19-4A9D-B41C-70F96D5B7FC2}"/>
    <cellStyle name="20% - Ênfase5 2 29 5" xfId="3940" xr:uid="{36AFB29B-86DC-4D48-8341-0A47600E59E0}"/>
    <cellStyle name="20% - Ênfase5 2 3" xfId="3941" xr:uid="{3260A680-00C7-4C3B-8711-382145CACD33}"/>
    <cellStyle name="20% - Ênfase5 2 3 2" xfId="3942" xr:uid="{3EBF6B62-F382-46FF-9842-F48E9C68C1B0}"/>
    <cellStyle name="20% - Ênfase5 2 3 2 2" xfId="3943" xr:uid="{DF2D2956-9E72-4FD1-9541-ADE8B7A461DB}"/>
    <cellStyle name="20% - Ênfase5 2 3 2 3" xfId="3944" xr:uid="{A614EDCB-4E26-4DB4-B653-BAA43E0B4139}"/>
    <cellStyle name="20% - Ênfase5 2 3 3" xfId="3945" xr:uid="{7545D129-2125-4F71-B8A2-A3D5677F3E31}"/>
    <cellStyle name="20% - Ênfase5 2 3 4" xfId="3946" xr:uid="{D0849321-69DD-4B59-BA3E-8B606F655B89}"/>
    <cellStyle name="20% - Ênfase5 2 3 5" xfId="3947" xr:uid="{E4F61A5E-3161-4CF9-95FA-EB4809C9A518}"/>
    <cellStyle name="20% - Ênfase5 2 30" xfId="3948" xr:uid="{5756B7F8-A413-4503-A169-620CB08E3514}"/>
    <cellStyle name="20% - Ênfase5 2 30 2" xfId="3949" xr:uid="{E328BCB1-BF2F-45B3-A0E7-B59A5A414673}"/>
    <cellStyle name="20% - Ênfase5 2 30 2 2" xfId="3950" xr:uid="{EDADC169-C089-4B62-809A-A272C789F72B}"/>
    <cellStyle name="20% - Ênfase5 2 30 2 3" xfId="3951" xr:uid="{DA5BFC59-0295-41CB-A896-73F3E2B0EF7B}"/>
    <cellStyle name="20% - Ênfase5 2 30 3" xfId="3952" xr:uid="{CDA5FA8D-F7E2-45C8-977F-5F03F40AD1FC}"/>
    <cellStyle name="20% - Ênfase5 2 30 4" xfId="3953" xr:uid="{40F1ACCF-9375-45EF-A536-F39755B86302}"/>
    <cellStyle name="20% - Ênfase5 2 30 5" xfId="3954" xr:uid="{47DFCF95-2D49-4EF9-9E27-14CBE16CAB1E}"/>
    <cellStyle name="20% - Ênfase5 2 31" xfId="3955" xr:uid="{25F2908F-DDE4-466D-A044-4B938D621BFD}"/>
    <cellStyle name="20% - Ênfase5 2 31 2" xfId="3956" xr:uid="{6BBA03D6-BEA7-45D5-8963-AF053F46F306}"/>
    <cellStyle name="20% - Ênfase5 2 31 2 2" xfId="3957" xr:uid="{87D357C3-4FD1-425E-B927-91626529C58D}"/>
    <cellStyle name="20% - Ênfase5 2 31 2 3" xfId="3958" xr:uid="{8219C77E-3601-427C-AB29-899EAE83AEC8}"/>
    <cellStyle name="20% - Ênfase5 2 31 3" xfId="3959" xr:uid="{E0E71245-595F-47EA-BD0B-9C64B6C5913A}"/>
    <cellStyle name="20% - Ênfase5 2 31 4" xfId="3960" xr:uid="{62AA5DCA-5A73-4FEF-A817-36CA05C89904}"/>
    <cellStyle name="20% - Ênfase5 2 31 5" xfId="3961" xr:uid="{8913F851-328D-4A32-9EC3-A6D78115BA9F}"/>
    <cellStyle name="20% - Ênfase5 2 32" xfId="3962" xr:uid="{1C3E5897-33AC-40CC-B473-3123E56B3631}"/>
    <cellStyle name="20% - Ênfase5 2 32 2" xfId="3963" xr:uid="{650B7ED8-C8FC-4E54-8088-E505BD64BB90}"/>
    <cellStyle name="20% - Ênfase5 2 32 2 2" xfId="3964" xr:uid="{96BE1FAE-819B-4A65-AD0C-07B13FFCAAEA}"/>
    <cellStyle name="20% - Ênfase5 2 32 2 3" xfId="3965" xr:uid="{C0E1C4D5-76B5-4A65-BEBA-C8C9A1D4E089}"/>
    <cellStyle name="20% - Ênfase5 2 32 3" xfId="3966" xr:uid="{01CB96F0-C2A6-4557-86FE-76E75D15325A}"/>
    <cellStyle name="20% - Ênfase5 2 32 4" xfId="3967" xr:uid="{C600AB3C-0550-405A-B3A5-62911EC4936C}"/>
    <cellStyle name="20% - Ênfase5 2 32 5" xfId="3968" xr:uid="{54AE9692-1EFF-47CD-AC9D-28A64576C358}"/>
    <cellStyle name="20% - Ênfase5 2 33" xfId="3969" xr:uid="{E87B9A57-C038-41A5-B691-4F8088EAC72B}"/>
    <cellStyle name="20% - Ênfase5 2 33 2" xfId="3970" xr:uid="{DE48C064-1764-4437-BD53-C8F9C717639A}"/>
    <cellStyle name="20% - Ênfase5 2 33 2 2" xfId="3971" xr:uid="{8C29EF17-63A9-408C-8D99-B82B2180439C}"/>
    <cellStyle name="20% - Ênfase5 2 33 2 3" xfId="3972" xr:uid="{09B23CA3-B2AE-46F2-B415-BA6AF6D0629A}"/>
    <cellStyle name="20% - Ênfase5 2 33 3" xfId="3973" xr:uid="{D9D8F1F8-9109-4E21-97C1-0552419D10D3}"/>
    <cellStyle name="20% - Ênfase5 2 33 4" xfId="3974" xr:uid="{47CBD0F9-4CDD-444A-916D-64768B9960A7}"/>
    <cellStyle name="20% - Ênfase5 2 33 5" xfId="3975" xr:uid="{2BAE71D1-8520-459B-ABE2-9AB502A19B34}"/>
    <cellStyle name="20% - Ênfase5 2 34" xfId="3976" xr:uid="{5572CE78-E137-4A01-9F8B-1E77511F5C84}"/>
    <cellStyle name="20% - Ênfase5 2 34 2" xfId="3977" xr:uid="{3A053E9E-F124-4774-9EF1-B38046F75061}"/>
    <cellStyle name="20% - Ênfase5 2 35" xfId="3978" xr:uid="{1653D0DB-9279-4615-982B-834598E79067}"/>
    <cellStyle name="20% - Ênfase5 2 36" xfId="3979" xr:uid="{8C9D3E7C-F343-4B27-89F1-F5A6EFAA045D}"/>
    <cellStyle name="20% - Ênfase5 2 37" xfId="3980" xr:uid="{3EB5EE41-CBF4-4246-A889-0A71F96F4089}"/>
    <cellStyle name="20% - Ênfase5 2 38" xfId="3981" xr:uid="{ADA2A0EF-A8F2-4189-A6D8-C85011A08473}"/>
    <cellStyle name="20% - Ênfase5 2 39" xfId="3982" xr:uid="{0FC834AE-4B63-419B-8BBC-7EE90416F511}"/>
    <cellStyle name="20% - Ênfase5 2 4" xfId="3983" xr:uid="{0AA8D2F2-C56B-4D8D-93BE-09D9011297E7}"/>
    <cellStyle name="20% - Ênfase5 2 4 2" xfId="3984" xr:uid="{F10778E9-0A32-4CC1-81DC-36C3D431FED0}"/>
    <cellStyle name="20% - Ênfase5 2 4 2 2" xfId="3985" xr:uid="{076ACB4F-9E91-4840-A076-2A1A09AE0023}"/>
    <cellStyle name="20% - Ênfase5 2 4 2 3" xfId="3986" xr:uid="{0808F866-089D-4EFD-88A7-BDE7FDC7514F}"/>
    <cellStyle name="20% - Ênfase5 2 4 3" xfId="3987" xr:uid="{CDE47B60-4268-4240-A724-11FDC610C738}"/>
    <cellStyle name="20% - Ênfase5 2 4 4" xfId="3988" xr:uid="{5E783B65-3343-46EE-9740-1689F6215604}"/>
    <cellStyle name="20% - Ênfase5 2 4 5" xfId="3989" xr:uid="{4CEF0217-A71B-4250-8659-0B921ADF4532}"/>
    <cellStyle name="20% - Ênfase5 2 40" xfId="3990" xr:uid="{74B26037-873E-4A19-8CCB-6463F119E2A5}"/>
    <cellStyle name="20% - Ênfase5 2 41" xfId="3991" xr:uid="{8031F4E8-DB42-4330-983E-C4565987D913}"/>
    <cellStyle name="20% - Ênfase5 2 42" xfId="3992" xr:uid="{6AF3D5CD-EA9C-495C-8DD3-D363CD8D915C}"/>
    <cellStyle name="20% - Ênfase5 2 43" xfId="3993" xr:uid="{77D96F06-009C-4328-9BAD-DAB8595368EB}"/>
    <cellStyle name="20% - Ênfase5 2 44" xfId="3994" xr:uid="{7C76A3B0-FE3F-40C9-91AD-838ED1330AF5}"/>
    <cellStyle name="20% - Ênfase5 2 45" xfId="3995" xr:uid="{82A2E788-FD04-46D2-869A-9191E7472962}"/>
    <cellStyle name="20% - Ênfase5 2 5" xfId="3996" xr:uid="{45B7B389-9358-4923-8CE5-ABE1D7E8618A}"/>
    <cellStyle name="20% - Ênfase5 2 5 2" xfId="3997" xr:uid="{E5201DE1-4EA5-4C94-B152-ED9912B68298}"/>
    <cellStyle name="20% - Ênfase5 2 5 2 2" xfId="3998" xr:uid="{137178FB-4FD3-45D2-AAF0-7D7D672C335A}"/>
    <cellStyle name="20% - Ênfase5 2 5 2 3" xfId="3999" xr:uid="{DC93AF0B-97A3-4439-A0DF-19A3657615FB}"/>
    <cellStyle name="20% - Ênfase5 2 5 3" xfId="4000" xr:uid="{75FBE216-35DC-4019-BDA9-A9C2B32E0CBD}"/>
    <cellStyle name="20% - Ênfase5 2 5 4" xfId="4001" xr:uid="{C66B0D4C-9DC5-46A6-AB9F-4B44A03177C5}"/>
    <cellStyle name="20% - Ênfase5 2 5 5" xfId="4002" xr:uid="{963337CF-CC13-4139-8981-87392DF8E183}"/>
    <cellStyle name="20% - Ênfase5 2 6" xfId="4003" xr:uid="{13482F02-8472-4965-8A7F-DF6014FF91FB}"/>
    <cellStyle name="20% - Ênfase5 2 6 2" xfId="4004" xr:uid="{CEC2072F-30F7-4A38-B183-F026AD3233B3}"/>
    <cellStyle name="20% - Ênfase5 2 6 2 2" xfId="4005" xr:uid="{CB5C8A56-8EC5-42FA-B471-C794332D1F8E}"/>
    <cellStyle name="20% - Ênfase5 2 6 2 3" xfId="4006" xr:uid="{A78F857F-921E-47CE-A74B-2B4ABD813049}"/>
    <cellStyle name="20% - Ênfase5 2 6 3" xfId="4007" xr:uid="{F003E467-10FE-4B6D-81AC-46E9639ABACB}"/>
    <cellStyle name="20% - Ênfase5 2 6 4" xfId="4008" xr:uid="{F32BDB86-68C4-4E03-9DC4-EAF8FE4D3E73}"/>
    <cellStyle name="20% - Ênfase5 2 6 5" xfId="4009" xr:uid="{4965595B-CD10-4C5D-BD30-100504B82B77}"/>
    <cellStyle name="20% - Ênfase5 2 7" xfId="4010" xr:uid="{85980967-55DA-4FE4-9153-02B22672C499}"/>
    <cellStyle name="20% - Ênfase5 2 7 2" xfId="4011" xr:uid="{AA796EA0-A948-4A42-A7A1-362051FC8E1C}"/>
    <cellStyle name="20% - Ênfase5 2 7 2 2" xfId="4012" xr:uid="{AD29E11A-1C0D-4F4F-832E-49733D109931}"/>
    <cellStyle name="20% - Ênfase5 2 7 2 3" xfId="4013" xr:uid="{83A20D1E-CDAC-4B2B-B0BC-1F38245B1A9E}"/>
    <cellStyle name="20% - Ênfase5 2 7 3" xfId="4014" xr:uid="{B077D0B1-0B09-4529-8626-767842F64E7D}"/>
    <cellStyle name="20% - Ênfase5 2 7 4" xfId="4015" xr:uid="{63A63D19-1B92-4FCC-B7A5-5F66B6C24AA1}"/>
    <cellStyle name="20% - Ênfase5 2 7 5" xfId="4016" xr:uid="{44F2D9E8-CEBB-4D84-A7D8-3B8EA498048D}"/>
    <cellStyle name="20% - Ênfase5 2 8" xfId="4017" xr:uid="{AF4189D2-8E0C-4605-B3AC-9D59C25E6B2C}"/>
    <cellStyle name="20% - Ênfase5 2 8 2" xfId="4018" xr:uid="{1D9F60AB-FBFB-4753-BF7D-3C791982B53F}"/>
    <cellStyle name="20% - Ênfase5 2 8 2 2" xfId="4019" xr:uid="{EDB9ACA0-7323-4530-99C8-7832E1A247CF}"/>
    <cellStyle name="20% - Ênfase5 2 8 2 3" xfId="4020" xr:uid="{4A00BC95-85FB-48AA-9BC4-EB54722D4D53}"/>
    <cellStyle name="20% - Ênfase5 2 8 3" xfId="4021" xr:uid="{AF28C2D0-485A-45EE-BCFB-0E2511728418}"/>
    <cellStyle name="20% - Ênfase5 2 8 4" xfId="4022" xr:uid="{0FE6B3BC-DF52-4B1F-A4F0-5E7CFBA0B0BD}"/>
    <cellStyle name="20% - Ênfase5 2 8 5" xfId="4023" xr:uid="{7C6195CC-3399-4DBA-A1DA-90FE09253939}"/>
    <cellStyle name="20% - Ênfase5 2 9" xfId="4024" xr:uid="{0609431A-D09C-44CE-8E10-0F21404F3185}"/>
    <cellStyle name="20% - Ênfase5 2 9 2" xfId="4025" xr:uid="{3EAB8305-CF9E-41D2-9BBB-BA02E9E278E2}"/>
    <cellStyle name="20% - Ênfase5 2 9 2 2" xfId="4026" xr:uid="{C387AFE2-2A2C-4FF7-96A5-2565FBBD4EE0}"/>
    <cellStyle name="20% - Ênfase5 2 9 2 3" xfId="4027" xr:uid="{EE611EAA-7CE9-4451-BBDD-4D095E9F2C26}"/>
    <cellStyle name="20% - Ênfase5 2 9 3" xfId="4028" xr:uid="{31DB35EA-E803-4D5F-9016-50150EA14FB0}"/>
    <cellStyle name="20% - Ênfase5 2 9 4" xfId="4029" xr:uid="{20629A26-01B5-4F4A-8D86-5C37403C7FAF}"/>
    <cellStyle name="20% - Ênfase5 2 9 5" xfId="4030" xr:uid="{DD2A66BA-C674-4CC8-B701-211DEACC1B69}"/>
    <cellStyle name="20% - Ênfase5 20" xfId="4031" xr:uid="{0B9332F7-4436-4B51-A4D3-0B1A0B2F8F70}"/>
    <cellStyle name="20% - Ênfase5 20 10" xfId="4032" xr:uid="{FCF76211-B550-4001-BA30-1A9EF1023A8D}"/>
    <cellStyle name="20% - Ênfase5 20 11" xfId="4033" xr:uid="{FB9DD02D-585E-4475-B086-C4340F107842}"/>
    <cellStyle name="20% - Ênfase5 20 12" xfId="4034" xr:uid="{F146797B-AD9D-4C20-94C0-881ABBE6839C}"/>
    <cellStyle name="20% - Ênfase5 20 13" xfId="4035" xr:uid="{470088B1-70AD-4DDB-891D-265E9B7AFBF8}"/>
    <cellStyle name="20% - Ênfase5 20 2" xfId="4036" xr:uid="{97F0EAB5-DB59-44CE-86DD-0AA8BC709FDE}"/>
    <cellStyle name="20% - Ênfase5 20 3" xfId="4037" xr:uid="{FCF6D18A-BF5A-40C8-AA2E-38284D6AFDDD}"/>
    <cellStyle name="20% - Ênfase5 20 4" xfId="4038" xr:uid="{6498608C-2BC7-459A-BE20-25D454F40A94}"/>
    <cellStyle name="20% - Ênfase5 20 5" xfId="4039" xr:uid="{720B21D0-3F8B-4318-86F7-B18D86F1D31D}"/>
    <cellStyle name="20% - Ênfase5 20 6" xfId="4040" xr:uid="{5C31598B-4E34-4CA0-8F55-7B034841F998}"/>
    <cellStyle name="20% - Ênfase5 20 7" xfId="4041" xr:uid="{8BAB69D9-95D2-4343-9D18-09D8906C03DE}"/>
    <cellStyle name="20% - Ênfase5 20 8" xfId="4042" xr:uid="{4943A1E3-25EA-4856-A1FD-696809748DF1}"/>
    <cellStyle name="20% - Ênfase5 20 9" xfId="4043" xr:uid="{6DEEEAF5-D5AD-4FF8-BCAF-4972DCE10AD3}"/>
    <cellStyle name="20% - Ênfase5 21" xfId="4044" xr:uid="{EEC403EB-2CC6-409F-AC0F-6929DE9E5A19}"/>
    <cellStyle name="20% - Ênfase5 21 10" xfId="4045" xr:uid="{F9A4D8FA-1662-476B-9993-663BCA110610}"/>
    <cellStyle name="20% - Ênfase5 21 11" xfId="4046" xr:uid="{2C182662-DE27-4EF9-8E5C-4688DBA4B629}"/>
    <cellStyle name="20% - Ênfase5 21 12" xfId="4047" xr:uid="{FA1FD856-3914-4409-B63E-32277A5FDDA9}"/>
    <cellStyle name="20% - Ênfase5 21 13" xfId="4048" xr:uid="{E706A182-68CC-44BC-B7B7-7E909D1B902C}"/>
    <cellStyle name="20% - Ênfase5 21 2" xfId="4049" xr:uid="{49DBDD99-5F93-40F1-A274-087EF2E998E9}"/>
    <cellStyle name="20% - Ênfase5 21 3" xfId="4050" xr:uid="{061903BC-1C77-46FF-84A2-F28A9676B410}"/>
    <cellStyle name="20% - Ênfase5 21 4" xfId="4051" xr:uid="{BB0980A7-80EC-47D2-8363-FB2DD3EFFEEA}"/>
    <cellStyle name="20% - Ênfase5 21 5" xfId="4052" xr:uid="{D0446471-A575-43ED-9DAC-6216AEFA6ECD}"/>
    <cellStyle name="20% - Ênfase5 21 6" xfId="4053" xr:uid="{4B5AB460-9301-4134-9864-04E9EDF5F179}"/>
    <cellStyle name="20% - Ênfase5 21 7" xfId="4054" xr:uid="{20DB6060-D457-4D0E-9ACB-B64D81522707}"/>
    <cellStyle name="20% - Ênfase5 21 8" xfId="4055" xr:uid="{A908936E-21B5-4719-B3A8-D105E4F95CAE}"/>
    <cellStyle name="20% - Ênfase5 21 9" xfId="4056" xr:uid="{5B8EAC7A-F3BD-4041-8F0C-AA3DEFAE14DE}"/>
    <cellStyle name="20% - Ênfase5 22" xfId="4057" xr:uid="{1367ECDB-107C-4024-ABE0-EC7AC0A46500}"/>
    <cellStyle name="20% - Ênfase5 22 10" xfId="4058" xr:uid="{6F2A0908-DE28-4F72-B8C8-B145377426C6}"/>
    <cellStyle name="20% - Ênfase5 22 11" xfId="4059" xr:uid="{0981FC2B-3A9F-4F14-9E9E-8BEDAB9A28F0}"/>
    <cellStyle name="20% - Ênfase5 22 12" xfId="4060" xr:uid="{2BC92560-B0AC-43CD-82E0-F8DEA1DBF73E}"/>
    <cellStyle name="20% - Ênfase5 22 13" xfId="4061" xr:uid="{365913E6-56BB-4207-93E6-27ED0C5C25A5}"/>
    <cellStyle name="20% - Ênfase5 22 2" xfId="4062" xr:uid="{4AD86ABC-B768-48EA-B73A-0F8EC678D690}"/>
    <cellStyle name="20% - Ênfase5 22 3" xfId="4063" xr:uid="{3717B96A-ED45-428A-8B8F-155C7BBE9D96}"/>
    <cellStyle name="20% - Ênfase5 22 4" xfId="4064" xr:uid="{7708D410-9486-4324-8743-F9F9D7B9178F}"/>
    <cellStyle name="20% - Ênfase5 22 5" xfId="4065" xr:uid="{33FF472D-B2AD-4760-AE6D-C3D2577429F0}"/>
    <cellStyle name="20% - Ênfase5 22 6" xfId="4066" xr:uid="{DEFD13FF-F269-4EBC-823D-016CDF0AEDC8}"/>
    <cellStyle name="20% - Ênfase5 22 7" xfId="4067" xr:uid="{F2B2B05C-BB84-4E47-BEF5-974DAD65F111}"/>
    <cellStyle name="20% - Ênfase5 22 8" xfId="4068" xr:uid="{4271FB44-31F9-4573-9903-C66CAD76CA41}"/>
    <cellStyle name="20% - Ênfase5 22 9" xfId="4069" xr:uid="{F960064C-6A0B-4829-B3EE-8B1C876A8CDB}"/>
    <cellStyle name="20% - Ênfase5 23" xfId="4070" xr:uid="{9BF42E2F-265A-4316-A4CE-FD4A13410A38}"/>
    <cellStyle name="20% - Ênfase5 23 10" xfId="4071" xr:uid="{038ABE7A-707F-4AEC-A981-1CD7FD1B72A6}"/>
    <cellStyle name="20% - Ênfase5 23 11" xfId="4072" xr:uid="{2BC90FFE-DA6C-4C1A-9E99-930757A1D217}"/>
    <cellStyle name="20% - Ênfase5 23 12" xfId="4073" xr:uid="{976A7AA1-1D4D-4D29-8979-77C177E92D14}"/>
    <cellStyle name="20% - Ênfase5 23 13" xfId="4074" xr:uid="{73D06A57-700D-4CB3-81DF-E717EF8F278F}"/>
    <cellStyle name="20% - Ênfase5 23 2" xfId="4075" xr:uid="{7A937759-A09C-452B-B659-0D92BFBE2AC4}"/>
    <cellStyle name="20% - Ênfase5 23 3" xfId="4076" xr:uid="{7848EB98-BF8C-48B7-861B-B4E72B083830}"/>
    <cellStyle name="20% - Ênfase5 23 4" xfId="4077" xr:uid="{2D695831-C6C1-496B-AC97-08265A51FEFC}"/>
    <cellStyle name="20% - Ênfase5 23 5" xfId="4078" xr:uid="{7E7B3E6E-E224-4417-A571-5BD120BE3964}"/>
    <cellStyle name="20% - Ênfase5 23 6" xfId="4079" xr:uid="{7B7ED849-4A84-4B0D-B555-A3D9A4702B49}"/>
    <cellStyle name="20% - Ênfase5 23 7" xfId="4080" xr:uid="{935FC0B2-488D-4FB1-8B23-97F8F7C64A20}"/>
    <cellStyle name="20% - Ênfase5 23 8" xfId="4081" xr:uid="{EB88F2F8-553B-4EA5-95A8-7BA5904EF225}"/>
    <cellStyle name="20% - Ênfase5 23 9" xfId="4082" xr:uid="{89DD7E4D-D4C2-4C04-BE58-8ED789C808EF}"/>
    <cellStyle name="20% - Ênfase5 24" xfId="4083" xr:uid="{290293DC-C0D1-4F7B-89F9-A09D148332AB}"/>
    <cellStyle name="20% - Ênfase5 24 10" xfId="4084" xr:uid="{39C24D8A-66A7-4F72-94ED-811765CB63A5}"/>
    <cellStyle name="20% - Ênfase5 24 11" xfId="4085" xr:uid="{ACDBC625-0438-49B6-B63E-5A61687D9580}"/>
    <cellStyle name="20% - Ênfase5 24 12" xfId="4086" xr:uid="{468E054E-993C-4DB3-8ABA-4039391531CD}"/>
    <cellStyle name="20% - Ênfase5 24 13" xfId="4087" xr:uid="{938D5A97-F3BD-4E5D-A520-A005CD5B032D}"/>
    <cellStyle name="20% - Ênfase5 24 2" xfId="4088" xr:uid="{C480FF64-BF0B-406F-8E90-AF87E5380F7A}"/>
    <cellStyle name="20% - Ênfase5 24 3" xfId="4089" xr:uid="{3AB21011-27B9-4BAC-BF35-E7E3267CA1FD}"/>
    <cellStyle name="20% - Ênfase5 24 4" xfId="4090" xr:uid="{5DED1210-30CE-4758-8718-FE720DDDEFBC}"/>
    <cellStyle name="20% - Ênfase5 24 5" xfId="4091" xr:uid="{94D97D68-6082-4099-9EC3-55C58A796B03}"/>
    <cellStyle name="20% - Ênfase5 24 6" xfId="4092" xr:uid="{989AD08C-A631-4BE2-8F4A-19D2DCE69A14}"/>
    <cellStyle name="20% - Ênfase5 24 7" xfId="4093" xr:uid="{2713051B-7679-4B82-BAB9-F2389980B4CC}"/>
    <cellStyle name="20% - Ênfase5 24 8" xfId="4094" xr:uid="{2C3CE6EF-C0F5-406A-B4C1-D110948112CA}"/>
    <cellStyle name="20% - Ênfase5 24 9" xfId="4095" xr:uid="{11152DFC-78D5-447D-86F6-CB4AA2E96BA7}"/>
    <cellStyle name="20% - Ênfase5 25" xfId="4096" xr:uid="{DE959C1A-26BA-40F0-AF50-A711FD3849F9}"/>
    <cellStyle name="20% - Ênfase5 25 10" xfId="4097" xr:uid="{02A5DE7B-CC15-4BFF-B6EE-534B49168D36}"/>
    <cellStyle name="20% - Ênfase5 25 11" xfId="4098" xr:uid="{FA2F6E8D-E9B8-4334-852B-14C24DCBC53C}"/>
    <cellStyle name="20% - Ênfase5 25 12" xfId="4099" xr:uid="{BEDF62A5-5257-4635-B866-7E8370C0E47A}"/>
    <cellStyle name="20% - Ênfase5 25 13" xfId="4100" xr:uid="{6853FE44-9876-4370-B431-7EF7DC922C79}"/>
    <cellStyle name="20% - Ênfase5 25 2" xfId="4101" xr:uid="{7CC35439-B498-4287-AA91-FCA8897E65AD}"/>
    <cellStyle name="20% - Ênfase5 25 3" xfId="4102" xr:uid="{A5A12240-CC76-4AF2-BF5A-3F26A24DF980}"/>
    <cellStyle name="20% - Ênfase5 25 4" xfId="4103" xr:uid="{A89690F0-FA29-4353-B10C-89BC763C591C}"/>
    <cellStyle name="20% - Ênfase5 25 5" xfId="4104" xr:uid="{3497C92A-3E14-4AA3-B5EC-E98D2B2AE03F}"/>
    <cellStyle name="20% - Ênfase5 25 6" xfId="4105" xr:uid="{16851CAD-0D00-4CBF-B89A-096F65C04454}"/>
    <cellStyle name="20% - Ênfase5 25 7" xfId="4106" xr:uid="{ADE856BF-19B8-4872-81AC-085D03939EC3}"/>
    <cellStyle name="20% - Ênfase5 25 8" xfId="4107" xr:uid="{54D33A52-E3D5-403C-BFF9-17AECA952C0E}"/>
    <cellStyle name="20% - Ênfase5 25 9" xfId="4108" xr:uid="{D3EA92CD-52B7-445D-80F0-E696EB4B61AE}"/>
    <cellStyle name="20% - Ênfase5 26" xfId="4109" xr:uid="{38C1CC7A-95DC-4654-9028-7FE67D9445A0}"/>
    <cellStyle name="20% - Ênfase5 26 10" xfId="4110" xr:uid="{3997E7EF-0444-45A8-AB55-4F8AE6167291}"/>
    <cellStyle name="20% - Ênfase5 26 11" xfId="4111" xr:uid="{A19445B3-A403-4FBC-90B3-591D9BD5F294}"/>
    <cellStyle name="20% - Ênfase5 26 12" xfId="4112" xr:uid="{6DC86358-39C2-41C7-859D-0C1DD88B461B}"/>
    <cellStyle name="20% - Ênfase5 26 13" xfId="4113" xr:uid="{F5CDD41C-C449-43BC-BCB5-60A77C92DF56}"/>
    <cellStyle name="20% - Ênfase5 26 2" xfId="4114" xr:uid="{F3D166DB-AC93-4D69-ABF3-28F89F3C3223}"/>
    <cellStyle name="20% - Ênfase5 26 3" xfId="4115" xr:uid="{8F7F2F41-690C-498F-9F38-85C85C975ABE}"/>
    <cellStyle name="20% - Ênfase5 26 4" xfId="4116" xr:uid="{8A9580B1-743C-46DE-A823-4E6149F57877}"/>
    <cellStyle name="20% - Ênfase5 26 5" xfId="4117" xr:uid="{71492095-BD8F-4B82-8390-1365099F9010}"/>
    <cellStyle name="20% - Ênfase5 26 6" xfId="4118" xr:uid="{C1F24082-82ED-4FA8-AE54-927DCE49E87D}"/>
    <cellStyle name="20% - Ênfase5 26 7" xfId="4119" xr:uid="{ED2AD7A2-CEF5-4287-B585-E5D817131BEC}"/>
    <cellStyle name="20% - Ênfase5 26 8" xfId="4120" xr:uid="{63FDE373-7B3C-484D-8848-2E92B13C8D66}"/>
    <cellStyle name="20% - Ênfase5 26 9" xfId="4121" xr:uid="{EE8A5780-2B0B-46B7-AB74-44AD87AE049C}"/>
    <cellStyle name="20% - Ênfase5 27" xfId="4122" xr:uid="{E391B946-5E25-4D44-977B-45C84A03E70B}"/>
    <cellStyle name="20% - Ênfase5 27 10" xfId="4123" xr:uid="{42DDD9B4-FDE5-452D-9D80-424B47B19A39}"/>
    <cellStyle name="20% - Ênfase5 27 11" xfId="4124" xr:uid="{4C5BA736-14F8-4B41-81F8-AD95BBBC9C77}"/>
    <cellStyle name="20% - Ênfase5 27 12" xfId="4125" xr:uid="{2B5135B2-2D05-452E-BAB7-405BE7672122}"/>
    <cellStyle name="20% - Ênfase5 27 13" xfId="4126" xr:uid="{A7669AE4-FFAF-4F15-964F-80295F5A3DE0}"/>
    <cellStyle name="20% - Ênfase5 27 2" xfId="4127" xr:uid="{2B48C5F8-A732-4360-8E89-1B8FF5A129CD}"/>
    <cellStyle name="20% - Ênfase5 27 3" xfId="4128" xr:uid="{58FCC903-0F20-4F06-A8F9-1F1795B6B71B}"/>
    <cellStyle name="20% - Ênfase5 27 4" xfId="4129" xr:uid="{8A088124-E4D7-4292-A2CE-32FAF7C26416}"/>
    <cellStyle name="20% - Ênfase5 27 5" xfId="4130" xr:uid="{D91CD279-6FCE-445B-B90B-C89497C89375}"/>
    <cellStyle name="20% - Ênfase5 27 6" xfId="4131" xr:uid="{8DD7886C-8E29-42B8-B8F3-3761427F9095}"/>
    <cellStyle name="20% - Ênfase5 27 7" xfId="4132" xr:uid="{30D75036-868B-4CAE-9A15-093834EB859B}"/>
    <cellStyle name="20% - Ênfase5 27 8" xfId="4133" xr:uid="{60E21EAC-601D-4418-9FE4-3729DD0D98DF}"/>
    <cellStyle name="20% - Ênfase5 27 9" xfId="4134" xr:uid="{CB082671-BA27-4691-8B7C-7A2AF2E47159}"/>
    <cellStyle name="20% - Ênfase5 28" xfId="4135" xr:uid="{B4F34C7A-424A-425E-8393-1B6178200376}"/>
    <cellStyle name="20% - Ênfase5 28 10" xfId="4136" xr:uid="{E57D7AEB-079A-4452-BFC1-5D292C1A38D9}"/>
    <cellStyle name="20% - Ênfase5 28 11" xfId="4137" xr:uid="{BDECF657-CA74-4A22-8A73-6F50777AFC4A}"/>
    <cellStyle name="20% - Ênfase5 28 12" xfId="4138" xr:uid="{E7256D79-44A7-49D7-BB62-1BBD1E212F69}"/>
    <cellStyle name="20% - Ênfase5 28 13" xfId="4139" xr:uid="{9ADFE3C0-2EBB-4FB8-8AFC-CC435A29788B}"/>
    <cellStyle name="20% - Ênfase5 28 2" xfId="4140" xr:uid="{F449098A-F9D7-43A0-B058-1526FAB500DE}"/>
    <cellStyle name="20% - Ênfase5 28 3" xfId="4141" xr:uid="{DEB1D48A-0C5D-4F8A-86BB-62974124E5CA}"/>
    <cellStyle name="20% - Ênfase5 28 4" xfId="4142" xr:uid="{FAD818FF-591B-4D44-99D7-84D817028756}"/>
    <cellStyle name="20% - Ênfase5 28 5" xfId="4143" xr:uid="{7F17C7A6-2F90-49D9-B6F1-58BBD32CB432}"/>
    <cellStyle name="20% - Ênfase5 28 6" xfId="4144" xr:uid="{9EA8DA41-3F6B-4BA2-9F75-369D674F71EB}"/>
    <cellStyle name="20% - Ênfase5 28 7" xfId="4145" xr:uid="{A9900084-1A6C-4C7A-B813-EF357B6C97A8}"/>
    <cellStyle name="20% - Ênfase5 28 8" xfId="4146" xr:uid="{DB946C69-7A72-4F38-A56E-4A9C9C125FF5}"/>
    <cellStyle name="20% - Ênfase5 28 9" xfId="4147" xr:uid="{42568191-8363-422C-8D0B-23CB0F4FF457}"/>
    <cellStyle name="20% - Ênfase5 29" xfId="4148" xr:uid="{9D4AC9AD-1BE7-4B2E-AD8B-6CC90A3BF5B7}"/>
    <cellStyle name="20% - Ênfase5 29 10" xfId="4149" xr:uid="{11C8351D-F839-481A-B038-1D39D966E790}"/>
    <cellStyle name="20% - Ênfase5 29 11" xfId="4150" xr:uid="{F0D60A33-C78F-4052-9299-5C317583B8F5}"/>
    <cellStyle name="20% - Ênfase5 29 12" xfId="4151" xr:uid="{10176C4B-FF75-4EDA-9D4A-07B5F0AD9675}"/>
    <cellStyle name="20% - Ênfase5 29 13" xfId="4152" xr:uid="{7F97E65A-7D3E-4324-9D1C-121AE4C8FAA9}"/>
    <cellStyle name="20% - Ênfase5 29 2" xfId="4153" xr:uid="{EA5F6FB7-A53B-49FD-AF0F-F981A828A943}"/>
    <cellStyle name="20% - Ênfase5 29 3" xfId="4154" xr:uid="{9704E2DC-41D5-4F06-A016-4CF33391F250}"/>
    <cellStyle name="20% - Ênfase5 29 4" xfId="4155" xr:uid="{97268E35-E415-4140-A448-8A7CE35C0CA7}"/>
    <cellStyle name="20% - Ênfase5 29 5" xfId="4156" xr:uid="{122E3144-C6CE-4C77-AD08-3504047E4E26}"/>
    <cellStyle name="20% - Ênfase5 29 6" xfId="4157" xr:uid="{553A703D-20DB-4F32-970D-5F3F70581536}"/>
    <cellStyle name="20% - Ênfase5 29 7" xfId="4158" xr:uid="{03C4C3DE-D8D4-4FAC-8323-16CA5A2419E2}"/>
    <cellStyle name="20% - Ênfase5 29 8" xfId="4159" xr:uid="{14BAB74C-FDBE-488A-86F2-1893793E3BC3}"/>
    <cellStyle name="20% - Ênfase5 29 9" xfId="4160" xr:uid="{3A2A5924-2393-491E-BB1E-BB41AD91AC06}"/>
    <cellStyle name="20% - Ênfase5 3" xfId="4161" xr:uid="{5D77F2ED-D5C9-4468-AB1C-562436E174FC}"/>
    <cellStyle name="20% - Ênfase5 3 10" xfId="4162" xr:uid="{A1186219-DC65-41EB-B171-903982B214C5}"/>
    <cellStyle name="20% - Ênfase5 3 11" xfId="4163" xr:uid="{2DC9DC24-B009-4769-A8E0-CE5AC7FC6BAB}"/>
    <cellStyle name="20% - Ênfase5 3 12" xfId="4164" xr:uid="{A079A536-D6DF-463B-90A3-55A3A56073A5}"/>
    <cellStyle name="20% - Ênfase5 3 13" xfId="4165" xr:uid="{3B8FCB09-4B59-40DA-B1EC-2E45414D41C7}"/>
    <cellStyle name="20% - Ênfase5 3 2" xfId="4166" xr:uid="{F70A838E-1458-461E-AC96-A789FB38F9E1}"/>
    <cellStyle name="20% - Ênfase5 3 3" xfId="4167" xr:uid="{338AC582-5E34-4916-9F8F-277F485CF1D3}"/>
    <cellStyle name="20% - Ênfase5 3 4" xfId="4168" xr:uid="{D0334D73-1825-404A-8B3E-8F4B8897425F}"/>
    <cellStyle name="20% - Ênfase5 3 5" xfId="4169" xr:uid="{62A8EC5B-827A-40B2-AEBC-C1C790E5FBAB}"/>
    <cellStyle name="20% - Ênfase5 3 6" xfId="4170" xr:uid="{033F34C7-5EC2-41B8-8FD6-445B0FC12407}"/>
    <cellStyle name="20% - Ênfase5 3 7" xfId="4171" xr:uid="{008AC4D4-A94B-4333-9D0F-2827F0E9F89B}"/>
    <cellStyle name="20% - Ênfase5 3 8" xfId="4172" xr:uid="{D5C96CC4-D43C-43C6-A67E-404E4FC200B7}"/>
    <cellStyle name="20% - Ênfase5 3 9" xfId="4173" xr:uid="{5CAD85A1-3606-4D24-A305-813047498ABB}"/>
    <cellStyle name="20% - Ênfase5 30" xfId="4174" xr:uid="{FD6101FD-978D-4F18-AF90-950B4427E836}"/>
    <cellStyle name="20% - Ênfase5 30 10" xfId="4175" xr:uid="{AC015EEB-2F64-48FC-B089-845A24CD8E13}"/>
    <cellStyle name="20% - Ênfase5 30 11" xfId="4176" xr:uid="{3FF0EAFD-75C7-4E0F-AF69-3B8771D38A2B}"/>
    <cellStyle name="20% - Ênfase5 30 12" xfId="4177" xr:uid="{D81576EF-997F-412F-8D2F-F0CF0DBD2660}"/>
    <cellStyle name="20% - Ênfase5 30 13" xfId="4178" xr:uid="{82652DEE-473F-4D02-A229-EC6EDC040E5F}"/>
    <cellStyle name="20% - Ênfase5 30 2" xfId="4179" xr:uid="{E5A75A7F-71E2-4C4D-850A-7C1E8C1DB2C1}"/>
    <cellStyle name="20% - Ênfase5 30 3" xfId="4180" xr:uid="{269D2531-8265-43CB-B97C-ED31F4AD7CFC}"/>
    <cellStyle name="20% - Ênfase5 30 4" xfId="4181" xr:uid="{0580068F-E945-4DF8-B982-7F7BEF273FEC}"/>
    <cellStyle name="20% - Ênfase5 30 5" xfId="4182" xr:uid="{214D0736-99C1-40DA-A461-D99DF422C91F}"/>
    <cellStyle name="20% - Ênfase5 30 6" xfId="4183" xr:uid="{32675C8D-89F7-4F72-B59E-F8EAD1344E4F}"/>
    <cellStyle name="20% - Ênfase5 30 7" xfId="4184" xr:uid="{A4F3B551-9DDA-47D5-BDC2-3792ACFB33E6}"/>
    <cellStyle name="20% - Ênfase5 30 8" xfId="4185" xr:uid="{11A78D7F-7582-4F46-B016-D45879EDF7EF}"/>
    <cellStyle name="20% - Ênfase5 30 9" xfId="4186" xr:uid="{CA9ED3D6-CE3E-4FD7-8AE8-AE2884FCB1F1}"/>
    <cellStyle name="20% - Ênfase5 31" xfId="4187" xr:uid="{2DF47679-5E55-4484-A354-6B086B93CC46}"/>
    <cellStyle name="20% - Ênfase5 31 10" xfId="4188" xr:uid="{988FA237-4415-4DD7-AEA1-10BA2A00A961}"/>
    <cellStyle name="20% - Ênfase5 31 11" xfId="4189" xr:uid="{4549FC20-2CBA-4A56-B59D-70B80FF74C23}"/>
    <cellStyle name="20% - Ênfase5 31 12" xfId="4190" xr:uid="{58007AD0-C9BB-4A61-B6F6-2A57A4598D26}"/>
    <cellStyle name="20% - Ênfase5 31 13" xfId="4191" xr:uid="{CEAA0036-2706-4890-A899-53BA187B67D3}"/>
    <cellStyle name="20% - Ênfase5 31 2" xfId="4192" xr:uid="{6877B694-72A7-4D43-8D87-4F474B9CBCE9}"/>
    <cellStyle name="20% - Ênfase5 31 3" xfId="4193" xr:uid="{3044BD22-1033-4BC9-91E2-FAE09A120291}"/>
    <cellStyle name="20% - Ênfase5 31 4" xfId="4194" xr:uid="{ECFFC32D-2F63-4A96-ADF2-3BADB551D8BA}"/>
    <cellStyle name="20% - Ênfase5 31 5" xfId="4195" xr:uid="{14B76D8F-DEF3-418F-B9E4-FCDF6ADB1EE0}"/>
    <cellStyle name="20% - Ênfase5 31 6" xfId="4196" xr:uid="{0B9DE4C6-B31D-4FFB-8C08-BD1DDE7A0567}"/>
    <cellStyle name="20% - Ênfase5 31 7" xfId="4197" xr:uid="{44436351-2CA4-4FBF-9899-72084218C874}"/>
    <cellStyle name="20% - Ênfase5 31 8" xfId="4198" xr:uid="{F81D80BF-4282-4D08-BE75-609A1054FC0F}"/>
    <cellStyle name="20% - Ênfase5 31 9" xfId="4199" xr:uid="{DEFE3236-A2B2-4E04-8DFD-E6FA5A6572CC}"/>
    <cellStyle name="20% - Ênfase5 32" xfId="4200" xr:uid="{AB832251-D919-496E-AAD0-7B70FF6A72C4}"/>
    <cellStyle name="20% - Ênfase5 32 10" xfId="4201" xr:uid="{1D228E0E-8496-458C-B5F2-986ED1403261}"/>
    <cellStyle name="20% - Ênfase5 32 11" xfId="4202" xr:uid="{33E02E32-01AE-4E0A-B980-EEFD25533934}"/>
    <cellStyle name="20% - Ênfase5 32 12" xfId="4203" xr:uid="{A225DF40-AB39-4367-93EA-A3CFABACD24F}"/>
    <cellStyle name="20% - Ênfase5 32 13" xfId="4204" xr:uid="{83E5C92F-EADA-4019-A702-18C1DC334784}"/>
    <cellStyle name="20% - Ênfase5 32 2" xfId="4205" xr:uid="{D408ADB9-5795-49F4-A4D9-FBFDC8BED44B}"/>
    <cellStyle name="20% - Ênfase5 32 3" xfId="4206" xr:uid="{31344480-EA80-4DA7-9B6C-C75936F312B6}"/>
    <cellStyle name="20% - Ênfase5 32 4" xfId="4207" xr:uid="{907BBF85-CF56-41D3-BD0D-208E8B85E8F4}"/>
    <cellStyle name="20% - Ênfase5 32 5" xfId="4208" xr:uid="{9EE1D001-B113-4F58-904B-2FB811247B98}"/>
    <cellStyle name="20% - Ênfase5 32 6" xfId="4209" xr:uid="{4F577D65-67FD-4E45-BCE3-9A0E97AEDABA}"/>
    <cellStyle name="20% - Ênfase5 32 7" xfId="4210" xr:uid="{60CA2C76-6E3C-4F08-A5A7-E8555838698A}"/>
    <cellStyle name="20% - Ênfase5 32 8" xfId="4211" xr:uid="{AAE74A20-58FA-4971-A6E7-2A96F9DEEFD2}"/>
    <cellStyle name="20% - Ênfase5 32 9" xfId="4212" xr:uid="{D4407622-F692-446F-8148-5D16A7C58638}"/>
    <cellStyle name="20% - Ênfase5 33" xfId="4213" xr:uid="{9C64EF90-0A26-4724-97EA-D8FE578D0E88}"/>
    <cellStyle name="20% - Ênfase5 33 10" xfId="4214" xr:uid="{A0017BC6-3A2D-43F2-A08B-0B274F2175F6}"/>
    <cellStyle name="20% - Ênfase5 33 11" xfId="4215" xr:uid="{2910218A-9014-4923-865E-A76B1FA307BE}"/>
    <cellStyle name="20% - Ênfase5 33 12" xfId="4216" xr:uid="{7F68A8A5-C34C-486C-886B-05E159880886}"/>
    <cellStyle name="20% - Ênfase5 33 13" xfId="4217" xr:uid="{FA09D85F-06C0-425C-B52E-79F5D9E85D39}"/>
    <cellStyle name="20% - Ênfase5 33 2" xfId="4218" xr:uid="{00D76C41-B8C2-4517-98AD-BA398AFA69D7}"/>
    <cellStyle name="20% - Ênfase5 33 3" xfId="4219" xr:uid="{50874563-F364-4D10-9069-3975AC9862A4}"/>
    <cellStyle name="20% - Ênfase5 33 4" xfId="4220" xr:uid="{D597DB37-5AFC-47D1-8372-74439DDE0CF8}"/>
    <cellStyle name="20% - Ênfase5 33 5" xfId="4221" xr:uid="{7EB70949-39F2-43FD-8B76-7361C21847DE}"/>
    <cellStyle name="20% - Ênfase5 33 6" xfId="4222" xr:uid="{8C87C69F-4F17-48C0-9DE4-5A07FEE56AE7}"/>
    <cellStyle name="20% - Ênfase5 33 7" xfId="4223" xr:uid="{EC60DC9D-6FF2-4852-BE79-0BF5A780825A}"/>
    <cellStyle name="20% - Ênfase5 33 8" xfId="4224" xr:uid="{5C97981D-950B-4730-8066-C2B36ACB547E}"/>
    <cellStyle name="20% - Ênfase5 33 9" xfId="4225" xr:uid="{991955CA-2BD4-4B6F-ABCB-E945F3F034F3}"/>
    <cellStyle name="20% - Ênfase5 34" xfId="4226" xr:uid="{FC18EBBF-D6A3-4380-A853-CD003A898031}"/>
    <cellStyle name="20% - Ênfase5 34 10" xfId="4227" xr:uid="{A4038B6D-188D-4FFC-93A5-A8B848552748}"/>
    <cellStyle name="20% - Ênfase5 34 11" xfId="4228" xr:uid="{8D9B3FE5-DA2A-40ED-B045-969620BD6FD8}"/>
    <cellStyle name="20% - Ênfase5 34 12" xfId="4229" xr:uid="{BD61B605-C17B-46F0-A283-F6C840150522}"/>
    <cellStyle name="20% - Ênfase5 34 13" xfId="4230" xr:uid="{38AB5F2D-838C-4750-85FC-16129C0C5445}"/>
    <cellStyle name="20% - Ênfase5 34 2" xfId="4231" xr:uid="{D3A084F1-A2CE-4C2A-9A79-1B94472891CF}"/>
    <cellStyle name="20% - Ênfase5 34 3" xfId="4232" xr:uid="{B8CA2D97-918F-47AC-AC1D-24C511933D4C}"/>
    <cellStyle name="20% - Ênfase5 34 4" xfId="4233" xr:uid="{FACB8E46-E452-4251-94C0-D44745EBEAB1}"/>
    <cellStyle name="20% - Ênfase5 34 5" xfId="4234" xr:uid="{A3AB40FE-0098-45A5-9F86-00BE1C525960}"/>
    <cellStyle name="20% - Ênfase5 34 6" xfId="4235" xr:uid="{AC79BB0D-6BAA-47A7-9AC4-EAC0F6E1ED7E}"/>
    <cellStyle name="20% - Ênfase5 34 7" xfId="4236" xr:uid="{40EAB464-0F7C-4334-8604-D8EF0B909739}"/>
    <cellStyle name="20% - Ênfase5 34 8" xfId="4237" xr:uid="{2CE1051D-AE4C-4798-88D9-2E0CBEE84F87}"/>
    <cellStyle name="20% - Ênfase5 34 9" xfId="4238" xr:uid="{6437BF4B-FDE5-4A27-8AAC-21BA0444D637}"/>
    <cellStyle name="20% - Ênfase5 35" xfId="4239" xr:uid="{B0AD8533-6C2F-4F19-A649-4BC87118339D}"/>
    <cellStyle name="20% - Ênfase5 35 10" xfId="4240" xr:uid="{EFBF0498-024B-4F36-B1F2-28958B9C4CE0}"/>
    <cellStyle name="20% - Ênfase5 35 11" xfId="4241" xr:uid="{6DE968C7-DFD4-4EC0-B6BF-584BB8832E73}"/>
    <cellStyle name="20% - Ênfase5 35 12" xfId="4242" xr:uid="{D7A4D820-CEDF-4588-B1EF-256D76D1276E}"/>
    <cellStyle name="20% - Ênfase5 35 13" xfId="4243" xr:uid="{EFD267AF-07A7-49F4-AC7E-0001000A411F}"/>
    <cellStyle name="20% - Ênfase5 35 2" xfId="4244" xr:uid="{0247AD5D-65D9-4D9A-B444-8702DB174F60}"/>
    <cellStyle name="20% - Ênfase5 35 3" xfId="4245" xr:uid="{E6BF5CA8-A4CA-47B6-BEF3-B4F3622A9C85}"/>
    <cellStyle name="20% - Ênfase5 35 4" xfId="4246" xr:uid="{015165AF-F2EB-4EC3-9AE3-DEC716AC4859}"/>
    <cellStyle name="20% - Ênfase5 35 5" xfId="4247" xr:uid="{7D20C341-3E2E-4830-9D67-46A0561687FF}"/>
    <cellStyle name="20% - Ênfase5 35 6" xfId="4248" xr:uid="{A797460D-5BFC-4142-8A9F-139A1867284D}"/>
    <cellStyle name="20% - Ênfase5 35 7" xfId="4249" xr:uid="{2B24A6B2-F7E4-407C-95EE-E9D7493CDE15}"/>
    <cellStyle name="20% - Ênfase5 35 8" xfId="4250" xr:uid="{597D5FA2-B341-4201-8A62-D99343FFE48C}"/>
    <cellStyle name="20% - Ênfase5 35 9" xfId="4251" xr:uid="{A7706A1C-D34E-471B-A817-9285798DD677}"/>
    <cellStyle name="20% - Ênfase5 4" xfId="4252" xr:uid="{E8B76586-0184-4FA2-9C18-9BC1DE33E607}"/>
    <cellStyle name="20% - Ênfase5 4 10" xfId="4253" xr:uid="{C00D68BD-55E3-47D7-B77D-1E1F3F89200E}"/>
    <cellStyle name="20% - Ênfase5 4 11" xfId="4254" xr:uid="{5400965A-A63F-4A7C-BB2B-2F75B61F9E4B}"/>
    <cellStyle name="20% - Ênfase5 4 12" xfId="4255" xr:uid="{DF7B727C-1BE9-49AA-89B1-71DB3ADF4168}"/>
    <cellStyle name="20% - Ênfase5 4 13" xfId="4256" xr:uid="{5DBAA95E-9809-4E5B-86B6-BE46D6696137}"/>
    <cellStyle name="20% - Ênfase5 4 2" xfId="4257" xr:uid="{CF7E2B86-E78A-47E9-A5BA-091685B5CB17}"/>
    <cellStyle name="20% - Ênfase5 4 3" xfId="4258" xr:uid="{113485FC-B7F7-41EB-A91B-7D93BCF8100B}"/>
    <cellStyle name="20% - Ênfase5 4 4" xfId="4259" xr:uid="{DCD3789B-9E1D-4973-8CFB-AEFF04836EE2}"/>
    <cellStyle name="20% - Ênfase5 4 5" xfId="4260" xr:uid="{EC3E8B80-4726-4AD0-A957-E3BAD9116DDF}"/>
    <cellStyle name="20% - Ênfase5 4 6" xfId="4261" xr:uid="{46775D47-5A10-48DC-9719-EE7BBA2962D6}"/>
    <cellStyle name="20% - Ênfase5 4 7" xfId="4262" xr:uid="{5CE28AE8-38C0-48ED-B3FA-FA737FB9488F}"/>
    <cellStyle name="20% - Ênfase5 4 8" xfId="4263" xr:uid="{D7C307CB-4E09-4F01-B4BA-EF19421BFE65}"/>
    <cellStyle name="20% - Ênfase5 4 9" xfId="4264" xr:uid="{3528228A-2E87-41C9-A1D5-0C7324F5C546}"/>
    <cellStyle name="20% - Ênfase5 5" xfId="4265" xr:uid="{02FD1422-E5F7-4FC2-94C8-1346638948FC}"/>
    <cellStyle name="20% - Ênfase5 5 10" xfId="4266" xr:uid="{254E5700-2362-40B9-81EC-213AA9A273A2}"/>
    <cellStyle name="20% - Ênfase5 5 11" xfId="4267" xr:uid="{A3933416-02A1-40C5-BE97-0BAE98025317}"/>
    <cellStyle name="20% - Ênfase5 5 12" xfId="4268" xr:uid="{8195C4F3-EE9E-4328-A0A5-2D6A576F47B4}"/>
    <cellStyle name="20% - Ênfase5 5 13" xfId="4269" xr:uid="{C5185C74-877C-4910-B442-AA7A336858F8}"/>
    <cellStyle name="20% - Ênfase5 5 2" xfId="4270" xr:uid="{D5DADF22-CD2D-4213-88E9-51D049B35B94}"/>
    <cellStyle name="20% - Ênfase5 5 3" xfId="4271" xr:uid="{572C91BD-BD82-4EB9-B68F-3E8192F0E3AB}"/>
    <cellStyle name="20% - Ênfase5 5 4" xfId="4272" xr:uid="{C8B74CF5-7E17-4E51-9E1F-D2E231CFC4C8}"/>
    <cellStyle name="20% - Ênfase5 5 5" xfId="4273" xr:uid="{BBE9D071-E41D-49F5-8EF0-DC2C70FB594F}"/>
    <cellStyle name="20% - Ênfase5 5 6" xfId="4274" xr:uid="{31D64C82-EE31-4ED6-9156-4899082BAA37}"/>
    <cellStyle name="20% - Ênfase5 5 7" xfId="4275" xr:uid="{820AE3AF-E78A-48A6-911D-81B161E0752B}"/>
    <cellStyle name="20% - Ênfase5 5 8" xfId="4276" xr:uid="{48A766F1-06EF-41F4-9AF2-ACCC2586E4B0}"/>
    <cellStyle name="20% - Ênfase5 5 9" xfId="4277" xr:uid="{23770E10-636C-4D47-869C-CE454AC6EE98}"/>
    <cellStyle name="20% - Ênfase5 6" xfId="4278" xr:uid="{7C7EBF64-27A0-4D33-8373-3C9243613A68}"/>
    <cellStyle name="20% - Ênfase5 6 10" xfId="4279" xr:uid="{A91FE745-C185-4E1C-9FAA-59EFE53816BA}"/>
    <cellStyle name="20% - Ênfase5 6 11" xfId="4280" xr:uid="{35CDB75C-4751-49C1-B9EC-D3ED384519C4}"/>
    <cellStyle name="20% - Ênfase5 6 12" xfId="4281" xr:uid="{D5B0F9A0-AFB4-43EC-B9C0-2CB37E2DBD1D}"/>
    <cellStyle name="20% - Ênfase5 6 13" xfId="4282" xr:uid="{641AD8B8-8AC5-490D-BC69-DE800C2A30D3}"/>
    <cellStyle name="20% - Ênfase5 6 2" xfId="4283" xr:uid="{09B6404D-4076-4A62-8AA3-BD11154E4EAF}"/>
    <cellStyle name="20% - Ênfase5 6 3" xfId="4284" xr:uid="{8441FC9A-9D1C-4545-886D-B975EB4E9D96}"/>
    <cellStyle name="20% - Ênfase5 6 4" xfId="4285" xr:uid="{653DA925-A418-4579-9913-DEB548926CD9}"/>
    <cellStyle name="20% - Ênfase5 6 5" xfId="4286" xr:uid="{5842389A-ABE6-4F22-8940-23D5186DE14A}"/>
    <cellStyle name="20% - Ênfase5 6 6" xfId="4287" xr:uid="{FEA018B0-34B7-4E5C-BB9F-11AE11380478}"/>
    <cellStyle name="20% - Ênfase5 6 7" xfId="4288" xr:uid="{B544EF59-1E92-4A4D-B76E-BBF4C4B88FB3}"/>
    <cellStyle name="20% - Ênfase5 6 8" xfId="4289" xr:uid="{C685F5EF-D8CE-4017-8A43-078383CBDB67}"/>
    <cellStyle name="20% - Ênfase5 6 9" xfId="4290" xr:uid="{93D9E1E9-9BDA-4272-A59C-F76BFAD5DAF5}"/>
    <cellStyle name="20% - Ênfase5 7" xfId="4291" xr:uid="{03CD6A4F-0119-4AF4-A9E1-76BADE89FCC7}"/>
    <cellStyle name="20% - Ênfase5 7 10" xfId="4292" xr:uid="{D6456B48-4C51-491D-8D99-E0491942FDB2}"/>
    <cellStyle name="20% - Ênfase5 7 11" xfId="4293" xr:uid="{C2F833B6-D145-45FE-AE88-5CD79C6D0C1E}"/>
    <cellStyle name="20% - Ênfase5 7 12" xfId="4294" xr:uid="{CD721F85-E744-4221-932F-5C8487B488F3}"/>
    <cellStyle name="20% - Ênfase5 7 13" xfId="4295" xr:uid="{A0AE25D3-C0AC-43AF-A475-EE150C1F5FEC}"/>
    <cellStyle name="20% - Ênfase5 7 2" xfId="4296" xr:uid="{B2ED439B-379A-4DF8-9E69-5B7A6DE9A0C3}"/>
    <cellStyle name="20% - Ênfase5 7 3" xfId="4297" xr:uid="{2C43675F-827B-44FB-AC1B-01A5395E8079}"/>
    <cellStyle name="20% - Ênfase5 7 4" xfId="4298" xr:uid="{FB841DC8-50D6-47F0-9A25-D8DFA6D7F57D}"/>
    <cellStyle name="20% - Ênfase5 7 5" xfId="4299" xr:uid="{6EEC91FA-1824-489E-B4F8-54E583D7A798}"/>
    <cellStyle name="20% - Ênfase5 7 6" xfId="4300" xr:uid="{32FF3E79-6278-4ECE-BCB9-FDB710E62C41}"/>
    <cellStyle name="20% - Ênfase5 7 7" xfId="4301" xr:uid="{8B424A12-06C2-45D4-AB58-A3ACBE7370F5}"/>
    <cellStyle name="20% - Ênfase5 7 8" xfId="4302" xr:uid="{76629148-5FA8-49C0-A665-11B5F762F9E8}"/>
    <cellStyle name="20% - Ênfase5 7 9" xfId="4303" xr:uid="{CBA2493A-7DCD-48A8-AB93-89F699AD21B3}"/>
    <cellStyle name="20% - Ênfase5 8" xfId="4304" xr:uid="{0C0BC3CA-07C0-4271-99CA-9B5F23BB5675}"/>
    <cellStyle name="20% - Ênfase5 8 10" xfId="4305" xr:uid="{523E386C-2217-44CF-9035-591801E64115}"/>
    <cellStyle name="20% - Ênfase5 8 11" xfId="4306" xr:uid="{0283EC86-2045-4908-AF28-C08EAFAD4E35}"/>
    <cellStyle name="20% - Ênfase5 8 12" xfId="4307" xr:uid="{13EBEF0C-87C7-40BD-B3B0-D1AC6F4C935B}"/>
    <cellStyle name="20% - Ênfase5 8 13" xfId="4308" xr:uid="{3B074478-055F-49B4-818C-7150C6C1EA89}"/>
    <cellStyle name="20% - Ênfase5 8 2" xfId="4309" xr:uid="{986B1C28-ACCD-464D-B70A-7B3C6C859BC8}"/>
    <cellStyle name="20% - Ênfase5 8 3" xfId="4310" xr:uid="{3B2441A7-39F6-4C9B-AA67-6B02D5FD4130}"/>
    <cellStyle name="20% - Ênfase5 8 4" xfId="4311" xr:uid="{ED758760-F545-465A-BEBE-72B236E51548}"/>
    <cellStyle name="20% - Ênfase5 8 5" xfId="4312" xr:uid="{3900E49B-C368-451F-9FFF-F71B38D9DE7D}"/>
    <cellStyle name="20% - Ênfase5 8 6" xfId="4313" xr:uid="{9D95FF18-5DC2-4A7F-9B2C-980D11B58552}"/>
    <cellStyle name="20% - Ênfase5 8 7" xfId="4314" xr:uid="{CC5555DC-BB46-44EB-AEB2-28532FCD8ABA}"/>
    <cellStyle name="20% - Ênfase5 8 8" xfId="4315" xr:uid="{F13E5A55-0ECB-41F1-B589-22130F023E33}"/>
    <cellStyle name="20% - Ênfase5 8 9" xfId="4316" xr:uid="{A42E0AE3-0EA5-4F83-8853-8B12DEA7EB88}"/>
    <cellStyle name="20% - Ênfase5 9" xfId="4317" xr:uid="{67456CDD-9BFA-4538-8401-4224A1CBE50D}"/>
    <cellStyle name="20% - Ênfase5 9 10" xfId="4318" xr:uid="{A53CB81A-A0F9-4783-9EAD-C4629758D8B9}"/>
    <cellStyle name="20% - Ênfase5 9 11" xfId="4319" xr:uid="{D0973ADF-7F33-4D59-91B4-311301E8121E}"/>
    <cellStyle name="20% - Ênfase5 9 12" xfId="4320" xr:uid="{141C255E-1A90-434F-86FF-F6434FA9A7A2}"/>
    <cellStyle name="20% - Ênfase5 9 13" xfId="4321" xr:uid="{E2CE854E-A9FA-4F12-94D3-A478E09F0E2B}"/>
    <cellStyle name="20% - Ênfase5 9 2" xfId="4322" xr:uid="{F77DA835-8C23-4F42-AC60-2DEAE138A382}"/>
    <cellStyle name="20% - Ênfase5 9 3" xfId="4323" xr:uid="{D117B83C-58E1-4A85-B520-D3448C38867B}"/>
    <cellStyle name="20% - Ênfase5 9 4" xfId="4324" xr:uid="{0F2F9F8F-702F-4BB8-BC29-396B5967C8B2}"/>
    <cellStyle name="20% - Ênfase5 9 5" xfId="4325" xr:uid="{EBCEE643-BC42-4D69-ABCC-626B4A1A0916}"/>
    <cellStyle name="20% - Ênfase5 9 6" xfId="4326" xr:uid="{D1AF1E59-7A47-47D4-92F5-E44D91272228}"/>
    <cellStyle name="20% - Ênfase5 9 7" xfId="4327" xr:uid="{DCC50C54-A8DC-4DCD-A955-62D5FEF1DC35}"/>
    <cellStyle name="20% - Ênfase5 9 8" xfId="4328" xr:uid="{3C00DEC4-5583-4CB5-B071-A34A300134F4}"/>
    <cellStyle name="20% - Ênfase5 9 9" xfId="4329" xr:uid="{90027096-CAA5-4EF8-8DB2-1AF33DEA8FB4}"/>
    <cellStyle name="20% - Ênfase6 10" xfId="4330" xr:uid="{BC90AD3C-0B65-45EF-BBF6-85B73AAE541C}"/>
    <cellStyle name="20% - Ênfase6 10 10" xfId="4331" xr:uid="{222390F3-6A54-4517-BD4C-061413E209D8}"/>
    <cellStyle name="20% - Ênfase6 10 11" xfId="4332" xr:uid="{5BDBB4F8-054D-406A-B527-1B06D57E70AE}"/>
    <cellStyle name="20% - Ênfase6 10 12" xfId="4333" xr:uid="{D51AC89D-FCF8-4877-BDD8-EFFCEC0256BA}"/>
    <cellStyle name="20% - Ênfase6 10 13" xfId="4334" xr:uid="{3607A6AE-6E1E-4437-9329-9DDD26302D5A}"/>
    <cellStyle name="20% - Ênfase6 10 2" xfId="4335" xr:uid="{69BFCC0A-F12D-4E83-AB8F-431125DD4901}"/>
    <cellStyle name="20% - Ênfase6 10 3" xfId="4336" xr:uid="{CC1DE5CA-AEB0-4578-BFA3-727D48343D08}"/>
    <cellStyle name="20% - Ênfase6 10 4" xfId="4337" xr:uid="{C41AEEC2-F159-4C0D-875A-E70ADD2B6DB7}"/>
    <cellStyle name="20% - Ênfase6 10 5" xfId="4338" xr:uid="{8210C98E-0536-4571-A635-5A25A01DC023}"/>
    <cellStyle name="20% - Ênfase6 10 6" xfId="4339" xr:uid="{7E369DCA-DE87-4DF9-A03F-0B1EBE2FE681}"/>
    <cellStyle name="20% - Ênfase6 10 7" xfId="4340" xr:uid="{7606C507-12BB-485D-911A-708485CC9670}"/>
    <cellStyle name="20% - Ênfase6 10 8" xfId="4341" xr:uid="{AF52B36A-BDFD-4B3F-A0C9-17AF8B793ED1}"/>
    <cellStyle name="20% - Ênfase6 10 9" xfId="4342" xr:uid="{52DE8628-DAED-45E9-AD6A-3C49E44A7168}"/>
    <cellStyle name="20% - Ênfase6 11" xfId="4343" xr:uid="{347D6B6D-64CD-474D-89CF-94F93F53625D}"/>
    <cellStyle name="20% - Ênfase6 11 10" xfId="4344" xr:uid="{63A5EF14-30CD-4192-B429-F7CC4A6B7887}"/>
    <cellStyle name="20% - Ênfase6 11 11" xfId="4345" xr:uid="{2A1EC716-AB93-4261-8CAA-0AEB8C7A3420}"/>
    <cellStyle name="20% - Ênfase6 11 12" xfId="4346" xr:uid="{62B8AFD4-3C6B-4A72-B8C0-7E8722EE4EA8}"/>
    <cellStyle name="20% - Ênfase6 11 13" xfId="4347" xr:uid="{03E3BEED-C944-4150-B7A1-A754591BD24E}"/>
    <cellStyle name="20% - Ênfase6 11 2" xfId="4348" xr:uid="{82549D4C-5C95-4583-BBF1-A8C2C50336F3}"/>
    <cellStyle name="20% - Ênfase6 11 3" xfId="4349" xr:uid="{85458C2F-0DEF-44DD-9E6D-33714454F5BE}"/>
    <cellStyle name="20% - Ênfase6 11 4" xfId="4350" xr:uid="{F81A810E-DCB8-4EB0-A3DA-876407F96591}"/>
    <cellStyle name="20% - Ênfase6 11 5" xfId="4351" xr:uid="{80F01F2B-D651-4443-8457-B27C941D00AF}"/>
    <cellStyle name="20% - Ênfase6 11 6" xfId="4352" xr:uid="{BDEBF3B9-75BB-41E1-A30F-3806A5CB3D76}"/>
    <cellStyle name="20% - Ênfase6 11 7" xfId="4353" xr:uid="{06185C81-E371-4906-BD91-FAB057099FDE}"/>
    <cellStyle name="20% - Ênfase6 11 8" xfId="4354" xr:uid="{7655433B-CC14-4745-A2BD-50B7A371A2B4}"/>
    <cellStyle name="20% - Ênfase6 11 9" xfId="4355" xr:uid="{F6D4D5C4-9341-4D4A-B9B7-F24F5FE46FED}"/>
    <cellStyle name="20% - Ênfase6 12" xfId="4356" xr:uid="{EFEF1748-EC90-4E72-BC19-1AD24C3E6DCB}"/>
    <cellStyle name="20% - Ênfase6 12 10" xfId="4357" xr:uid="{46E67C06-C81B-43C2-A281-92B4F280A4C7}"/>
    <cellStyle name="20% - Ênfase6 12 11" xfId="4358" xr:uid="{7F9A5EE8-660F-46FA-9700-3B34D22B50C7}"/>
    <cellStyle name="20% - Ênfase6 12 12" xfId="4359" xr:uid="{A440DF0B-4911-4F5B-9EFF-A89E55A58D1D}"/>
    <cellStyle name="20% - Ênfase6 12 13" xfId="4360" xr:uid="{FEA92B1A-9C7C-4920-8C4B-18CFA9346EA2}"/>
    <cellStyle name="20% - Ênfase6 12 2" xfId="4361" xr:uid="{49F6AA5C-6FE2-4135-8528-325FEF20C145}"/>
    <cellStyle name="20% - Ênfase6 12 3" xfId="4362" xr:uid="{DC2BED5B-7F52-4922-B6FF-FD8DBEBD2529}"/>
    <cellStyle name="20% - Ênfase6 12 4" xfId="4363" xr:uid="{4771CB25-505A-475F-93FA-8A28E17E95BC}"/>
    <cellStyle name="20% - Ênfase6 12 5" xfId="4364" xr:uid="{C4708B67-EBAA-4193-84BC-4832FD8CA8E0}"/>
    <cellStyle name="20% - Ênfase6 12 6" xfId="4365" xr:uid="{D39D20D0-900E-4856-A15B-C24A4B60D6ED}"/>
    <cellStyle name="20% - Ênfase6 12 7" xfId="4366" xr:uid="{F24D694E-A01D-4EB2-AB0B-B090FF34AC58}"/>
    <cellStyle name="20% - Ênfase6 12 8" xfId="4367" xr:uid="{4FF78651-CEE6-4F82-9A0A-B286BDC604CC}"/>
    <cellStyle name="20% - Ênfase6 12 9" xfId="4368" xr:uid="{D7AFCC39-2B25-415B-8C5C-F1CD57FD65A0}"/>
    <cellStyle name="20% - Ênfase6 13" xfId="4369" xr:uid="{2D3D0D99-C782-4E5C-8B69-71B0C2A76B04}"/>
    <cellStyle name="20% - Ênfase6 13 10" xfId="4370" xr:uid="{6CFFA695-4E0B-4191-84EF-5066AF9418B6}"/>
    <cellStyle name="20% - Ênfase6 13 11" xfId="4371" xr:uid="{13F86E41-DE0A-4404-9684-1DDA7501C7D9}"/>
    <cellStyle name="20% - Ênfase6 13 12" xfId="4372" xr:uid="{F5596DBB-6E53-448A-84F3-87447F06ADE1}"/>
    <cellStyle name="20% - Ênfase6 13 13" xfId="4373" xr:uid="{31272938-59BF-4542-9C66-D576DBD56DF9}"/>
    <cellStyle name="20% - Ênfase6 13 2" xfId="4374" xr:uid="{F01D9119-C449-4BEB-975E-8D248EAD0593}"/>
    <cellStyle name="20% - Ênfase6 13 3" xfId="4375" xr:uid="{C6585C9F-E4B6-4A7A-ACF6-CF677E6529D3}"/>
    <cellStyle name="20% - Ênfase6 13 4" xfId="4376" xr:uid="{FB6AC61B-CAD1-4EEC-8C24-A4AD0C26A5F8}"/>
    <cellStyle name="20% - Ênfase6 13 5" xfId="4377" xr:uid="{338321E8-A56F-4678-A04E-4F579387C723}"/>
    <cellStyle name="20% - Ênfase6 13 6" xfId="4378" xr:uid="{34231B0B-50F5-4042-A8F6-357BD3197A06}"/>
    <cellStyle name="20% - Ênfase6 13 7" xfId="4379" xr:uid="{46EC2190-BBC9-47D7-A382-48BD508676E4}"/>
    <cellStyle name="20% - Ênfase6 13 8" xfId="4380" xr:uid="{5DB93190-7B84-4973-A73C-BF0583E8B73B}"/>
    <cellStyle name="20% - Ênfase6 13 9" xfId="4381" xr:uid="{5CA4DD3B-358B-4F03-B56F-4E58DC006C7D}"/>
    <cellStyle name="20% - Ênfase6 14" xfId="4382" xr:uid="{F1DC17F6-E395-4188-8D3C-836962EBBDF2}"/>
    <cellStyle name="20% - Ênfase6 14 10" xfId="4383" xr:uid="{A582413A-6729-488A-82CA-29287DAD9DAF}"/>
    <cellStyle name="20% - Ênfase6 14 11" xfId="4384" xr:uid="{B14410DE-677C-4682-86CD-1850504E9C55}"/>
    <cellStyle name="20% - Ênfase6 14 12" xfId="4385" xr:uid="{781C26AF-76BD-49CE-B6F4-14E3D8301755}"/>
    <cellStyle name="20% - Ênfase6 14 13" xfId="4386" xr:uid="{6C6FDB42-6ED0-4EF6-873B-17ACCEA0A5A6}"/>
    <cellStyle name="20% - Ênfase6 14 2" xfId="4387" xr:uid="{8B3D0CD5-2298-46BB-9DA4-CFB24787E194}"/>
    <cellStyle name="20% - Ênfase6 14 3" xfId="4388" xr:uid="{AB3D4127-0C6D-4E98-AC8E-E4C13A5CD602}"/>
    <cellStyle name="20% - Ênfase6 14 4" xfId="4389" xr:uid="{BCACCE45-0445-4BBE-A314-4FF51B977070}"/>
    <cellStyle name="20% - Ênfase6 14 5" xfId="4390" xr:uid="{D95C5A59-7F77-458D-9C43-C39F35293F1D}"/>
    <cellStyle name="20% - Ênfase6 14 6" xfId="4391" xr:uid="{2D3576F1-9A93-4F78-9E42-80368AB543FC}"/>
    <cellStyle name="20% - Ênfase6 14 7" xfId="4392" xr:uid="{95BED7FB-1AF8-44F2-9E87-BF91A5C6B120}"/>
    <cellStyle name="20% - Ênfase6 14 8" xfId="4393" xr:uid="{D504134E-ABBF-4B7B-9F4B-E74C5B467BA8}"/>
    <cellStyle name="20% - Ênfase6 14 9" xfId="4394" xr:uid="{603FBDCB-D6F1-4982-86C2-E57E073BC10C}"/>
    <cellStyle name="20% - Ênfase6 15" xfId="4395" xr:uid="{6019351A-97D5-41D3-8BA8-EA435DC93E08}"/>
    <cellStyle name="20% - Ênfase6 15 10" xfId="4396" xr:uid="{D0B889C0-C2C5-4F43-9442-5ABF241BC7DB}"/>
    <cellStyle name="20% - Ênfase6 15 11" xfId="4397" xr:uid="{74DCD2E7-F876-465B-8263-ABAEB2B0B57C}"/>
    <cellStyle name="20% - Ênfase6 15 12" xfId="4398" xr:uid="{3D968BB6-53CB-4D9C-AEEF-A2F6DD14F1E9}"/>
    <cellStyle name="20% - Ênfase6 15 13" xfId="4399" xr:uid="{67D0FACC-C5FA-4424-BA0A-76D337CD55B0}"/>
    <cellStyle name="20% - Ênfase6 15 2" xfId="4400" xr:uid="{6299EFE4-E2A9-4AB2-A3DE-539053412EF2}"/>
    <cellStyle name="20% - Ênfase6 15 3" xfId="4401" xr:uid="{C35C8FBA-B37A-4832-B93F-7C99B6D26089}"/>
    <cellStyle name="20% - Ênfase6 15 4" xfId="4402" xr:uid="{6D3C2EDC-CAE3-48F3-843C-55336090C99E}"/>
    <cellStyle name="20% - Ênfase6 15 5" xfId="4403" xr:uid="{3E130A69-AEF9-4FC5-A1DD-F34F2EFD4129}"/>
    <cellStyle name="20% - Ênfase6 15 6" xfId="4404" xr:uid="{185D1F8B-A402-4110-A5F0-FE40C6760B2D}"/>
    <cellStyle name="20% - Ênfase6 15 7" xfId="4405" xr:uid="{8BA1F804-E84A-431A-AFF2-1BA89A8F7AEE}"/>
    <cellStyle name="20% - Ênfase6 15 8" xfId="4406" xr:uid="{AAFA21B6-18B8-4B51-8AB5-DC9FDB1C929C}"/>
    <cellStyle name="20% - Ênfase6 15 9" xfId="4407" xr:uid="{DACA114D-B306-4A3C-81F8-349E4763D784}"/>
    <cellStyle name="20% - Ênfase6 16" xfId="4408" xr:uid="{71D6E94D-232F-474C-BCB5-F1A360C27564}"/>
    <cellStyle name="20% - Ênfase6 16 10" xfId="4409" xr:uid="{5EB61436-F8DA-4545-B689-52BC87735186}"/>
    <cellStyle name="20% - Ênfase6 16 11" xfId="4410" xr:uid="{D3E3F711-2227-46BB-9D55-309C6D1D72D3}"/>
    <cellStyle name="20% - Ênfase6 16 12" xfId="4411" xr:uid="{CB0C5E90-8C01-4ED7-A3F6-7BA56EFD829C}"/>
    <cellStyle name="20% - Ênfase6 16 13" xfId="4412" xr:uid="{147E94C6-7FA3-4AF3-9527-292ABCDF3CCD}"/>
    <cellStyle name="20% - Ênfase6 16 2" xfId="4413" xr:uid="{6060D398-12CF-469E-B9FF-AD58851F300F}"/>
    <cellStyle name="20% - Ênfase6 16 3" xfId="4414" xr:uid="{C9B80AD3-2FE2-4428-8DA4-96DD7EF51413}"/>
    <cellStyle name="20% - Ênfase6 16 4" xfId="4415" xr:uid="{31FCC1B0-95E6-477F-81B4-916C375A2B93}"/>
    <cellStyle name="20% - Ênfase6 16 5" xfId="4416" xr:uid="{8356E599-3A88-466B-A6CB-4292E09D3AA9}"/>
    <cellStyle name="20% - Ênfase6 16 6" xfId="4417" xr:uid="{49E1A8F4-F31A-40E5-A560-E877BB0DF361}"/>
    <cellStyle name="20% - Ênfase6 16 7" xfId="4418" xr:uid="{870A2104-B819-4ABC-9244-B9C39FC5B36E}"/>
    <cellStyle name="20% - Ênfase6 16 8" xfId="4419" xr:uid="{5AD56205-895F-4447-A27B-785230D5E93A}"/>
    <cellStyle name="20% - Ênfase6 16 9" xfId="4420" xr:uid="{3A297C95-9DB6-4E73-95AE-228697AA0B34}"/>
    <cellStyle name="20% - Ênfase6 17" xfId="4421" xr:uid="{F27B7EED-85BD-4DC0-98D8-FE2EDCE4E7BC}"/>
    <cellStyle name="20% - Ênfase6 17 10" xfId="4422" xr:uid="{C376457F-BB92-4046-9AA4-AFFC7E36F8E4}"/>
    <cellStyle name="20% - Ênfase6 17 11" xfId="4423" xr:uid="{D2B1BFDD-741C-4A34-BE5F-D7BA4F023CCF}"/>
    <cellStyle name="20% - Ênfase6 17 12" xfId="4424" xr:uid="{3168B3B6-40A0-463D-9451-E09C0ACB8FA3}"/>
    <cellStyle name="20% - Ênfase6 17 13" xfId="4425" xr:uid="{DA544ABA-94C6-466B-ABAB-4510D04E07BA}"/>
    <cellStyle name="20% - Ênfase6 17 2" xfId="4426" xr:uid="{3AF6876D-9F78-4734-977E-54D95D881120}"/>
    <cellStyle name="20% - Ênfase6 17 3" xfId="4427" xr:uid="{2BCC5F3C-DF83-466C-A77B-B81044AEBF6B}"/>
    <cellStyle name="20% - Ênfase6 17 4" xfId="4428" xr:uid="{1F1BD414-5CE3-44C3-BDD9-FB420A31EEC8}"/>
    <cellStyle name="20% - Ênfase6 17 5" xfId="4429" xr:uid="{4B51BE4E-8365-4DA1-AC23-D15175B46148}"/>
    <cellStyle name="20% - Ênfase6 17 6" xfId="4430" xr:uid="{008DDF6C-15D2-426D-914B-8A8EF52BC3F9}"/>
    <cellStyle name="20% - Ênfase6 17 7" xfId="4431" xr:uid="{190E316A-DAFF-40A9-8075-5EF8773CD5F2}"/>
    <cellStyle name="20% - Ênfase6 17 8" xfId="4432" xr:uid="{EC2B81A5-9667-47E9-9FE0-0352ECAB82DC}"/>
    <cellStyle name="20% - Ênfase6 17 9" xfId="4433" xr:uid="{81BF20CB-391C-4140-ADBD-F8E0E008488F}"/>
    <cellStyle name="20% - Ênfase6 18" xfId="4434" xr:uid="{1897D606-315E-4638-B690-F699FFDBF330}"/>
    <cellStyle name="20% - Ênfase6 18 10" xfId="4435" xr:uid="{D33DB467-135D-4A96-82A8-1693951A22E8}"/>
    <cellStyle name="20% - Ênfase6 18 11" xfId="4436" xr:uid="{28574E29-43A2-49E1-9DCD-463B6A3076D8}"/>
    <cellStyle name="20% - Ênfase6 18 12" xfId="4437" xr:uid="{90E5DD3A-7607-4E29-B45C-97D62D22043B}"/>
    <cellStyle name="20% - Ênfase6 18 13" xfId="4438" xr:uid="{F513D2D8-025C-4D4E-88FC-3D43B2B06DDF}"/>
    <cellStyle name="20% - Ênfase6 18 2" xfId="4439" xr:uid="{7D539F69-5EBB-447E-8C28-0D7E8598079C}"/>
    <cellStyle name="20% - Ênfase6 18 3" xfId="4440" xr:uid="{204A0776-9748-4239-90D2-A44B8E2BF68B}"/>
    <cellStyle name="20% - Ênfase6 18 4" xfId="4441" xr:uid="{A06AE389-6C95-4F7D-8A1F-1354FE6E3E1C}"/>
    <cellStyle name="20% - Ênfase6 18 5" xfId="4442" xr:uid="{FFD83458-AB9E-4054-A0EA-1822DB4EC050}"/>
    <cellStyle name="20% - Ênfase6 18 6" xfId="4443" xr:uid="{BFE2AAA1-6391-4FB9-B6C5-43598B440FC8}"/>
    <cellStyle name="20% - Ênfase6 18 7" xfId="4444" xr:uid="{AC874F52-3E13-4E07-9A05-E3E0A170BEA9}"/>
    <cellStyle name="20% - Ênfase6 18 8" xfId="4445" xr:uid="{49A51F21-9B06-4092-93E9-937F73D1E419}"/>
    <cellStyle name="20% - Ênfase6 18 9" xfId="4446" xr:uid="{C08D99EF-1CFE-45B3-8DF7-A3693B380D51}"/>
    <cellStyle name="20% - Ênfase6 19" xfId="4447" xr:uid="{9C1B1468-F3B5-4D3A-94A4-BEF9A6FA41DD}"/>
    <cellStyle name="20% - Ênfase6 19 10" xfId="4448" xr:uid="{C3C07F98-FAFE-438F-B2CF-CEF9B8AA170E}"/>
    <cellStyle name="20% - Ênfase6 19 11" xfId="4449" xr:uid="{06578186-0DD6-406B-8341-0E54C89471E5}"/>
    <cellStyle name="20% - Ênfase6 19 12" xfId="4450" xr:uid="{D5BA67D6-BEDD-4A9D-A52F-C9C458073CA6}"/>
    <cellStyle name="20% - Ênfase6 19 13" xfId="4451" xr:uid="{422BB4AE-C8FC-4982-9950-32660E15D7FA}"/>
    <cellStyle name="20% - Ênfase6 19 2" xfId="4452" xr:uid="{F0AE4A80-8EC7-4D61-BF14-040F48EB2039}"/>
    <cellStyle name="20% - Ênfase6 19 3" xfId="4453" xr:uid="{030B6F17-6AA9-45FE-B69B-A652E7B56FD3}"/>
    <cellStyle name="20% - Ênfase6 19 4" xfId="4454" xr:uid="{0AC090ED-8C8E-46C5-A1B6-D733DDCED219}"/>
    <cellStyle name="20% - Ênfase6 19 5" xfId="4455" xr:uid="{CDAD62A7-185A-4CC0-8C5E-1C952ECB4F6B}"/>
    <cellStyle name="20% - Ênfase6 19 6" xfId="4456" xr:uid="{68BADD9E-3EBC-4DB0-B856-ECB89DA8B458}"/>
    <cellStyle name="20% - Ênfase6 19 7" xfId="4457" xr:uid="{F604D083-E4CD-4C3A-9EE2-AA98E8C759C4}"/>
    <cellStyle name="20% - Ênfase6 19 8" xfId="4458" xr:uid="{89284698-D2F6-4EDA-8B09-3CB3697E7B7B}"/>
    <cellStyle name="20% - Ênfase6 19 9" xfId="4459" xr:uid="{3C781CAF-BF85-4A89-8F5D-19B54A8942A1}"/>
    <cellStyle name="20% - Ênfase6 2" xfId="4460" xr:uid="{FA771CAB-97B0-4FD5-B4DC-12B51275355C}"/>
    <cellStyle name="20% - Ênfase6 2 10" xfId="4461" xr:uid="{98EDB757-0718-4368-B0BF-613912067F3B}"/>
    <cellStyle name="20% - Ênfase6 2 10 2" xfId="4462" xr:uid="{A12CBE78-F4EC-4199-A4B2-6BA476E57E58}"/>
    <cellStyle name="20% - Ênfase6 2 10 2 2" xfId="4463" xr:uid="{B8D84367-0E9E-4D2C-9951-A2B24EBED890}"/>
    <cellStyle name="20% - Ênfase6 2 10 2 3" xfId="4464" xr:uid="{78A427BF-6B58-41E8-B175-B22F45925AE7}"/>
    <cellStyle name="20% - Ênfase6 2 10 3" xfId="4465" xr:uid="{C47AB5B3-027E-43E3-A794-8A869CA95908}"/>
    <cellStyle name="20% - Ênfase6 2 10 4" xfId="4466" xr:uid="{1D222DC0-50C4-4F60-B70A-29C38CEFF841}"/>
    <cellStyle name="20% - Ênfase6 2 10 5" xfId="4467" xr:uid="{A2238BBE-219A-452D-BB3C-C07943FF1451}"/>
    <cellStyle name="20% - Ênfase6 2 11" xfId="4468" xr:uid="{F7790BD0-B9EE-4E2F-B34F-91EB10B1C3D5}"/>
    <cellStyle name="20% - Ênfase6 2 11 2" xfId="4469" xr:uid="{5263F979-4408-43D0-8DE7-0E8913EE4A09}"/>
    <cellStyle name="20% - Ênfase6 2 11 2 2" xfId="4470" xr:uid="{5EF053B7-86DD-481C-AE8E-A259E72692B6}"/>
    <cellStyle name="20% - Ênfase6 2 11 2 3" xfId="4471" xr:uid="{ECDEBCE8-65B3-4BCF-9C9B-28ED2F359DAF}"/>
    <cellStyle name="20% - Ênfase6 2 11 3" xfId="4472" xr:uid="{B9F9DA75-6659-4707-9EDE-0D70B1840415}"/>
    <cellStyle name="20% - Ênfase6 2 11 4" xfId="4473" xr:uid="{648D5235-0003-4708-BF92-221AF6D3E638}"/>
    <cellStyle name="20% - Ênfase6 2 11 5" xfId="4474" xr:uid="{BEE42F51-FCB4-46DB-A07D-AE72BBF68B37}"/>
    <cellStyle name="20% - Ênfase6 2 12" xfId="4475" xr:uid="{B1A9F5C3-7810-4449-B3DE-85BF41D7206D}"/>
    <cellStyle name="20% - Ênfase6 2 12 2" xfId="4476" xr:uid="{A2CFA995-DCC0-47A7-9025-2E777571D7CB}"/>
    <cellStyle name="20% - Ênfase6 2 12 2 2" xfId="4477" xr:uid="{93F6B752-0EAD-4054-A6CB-89B9D5036383}"/>
    <cellStyle name="20% - Ênfase6 2 12 2 3" xfId="4478" xr:uid="{7143ABBB-2423-4210-BD5B-80283194F212}"/>
    <cellStyle name="20% - Ênfase6 2 12 3" xfId="4479" xr:uid="{C8FDDB2F-0B00-42B2-8338-E08ED537008A}"/>
    <cellStyle name="20% - Ênfase6 2 12 4" xfId="4480" xr:uid="{77B4A46E-EF6B-43A5-BEEB-FF2BE4187ABD}"/>
    <cellStyle name="20% - Ênfase6 2 12 5" xfId="4481" xr:uid="{F78AB354-0BB5-4C96-BC76-752374188EB1}"/>
    <cellStyle name="20% - Ênfase6 2 13" xfId="4482" xr:uid="{91680C73-A0DC-46D5-809F-1C8F2EB9B976}"/>
    <cellStyle name="20% - Ênfase6 2 13 2" xfId="4483" xr:uid="{EA412D98-E761-4D3D-A558-C3947053774C}"/>
    <cellStyle name="20% - Ênfase6 2 13 2 2" xfId="4484" xr:uid="{71CDAAA1-0A52-4D05-B044-ED24D1EA8B1C}"/>
    <cellStyle name="20% - Ênfase6 2 13 2 3" xfId="4485" xr:uid="{18AE2819-CE29-4DE1-9B99-88654324D56E}"/>
    <cellStyle name="20% - Ênfase6 2 13 3" xfId="4486" xr:uid="{E242D4D7-5137-4FAB-B0CB-C9BE03D5C0FB}"/>
    <cellStyle name="20% - Ênfase6 2 13 4" xfId="4487" xr:uid="{58D6C0CB-4931-4088-AA5C-769B92840CC2}"/>
    <cellStyle name="20% - Ênfase6 2 13 5" xfId="4488" xr:uid="{EF78A2E1-080A-4797-BB25-058C676DCFF5}"/>
    <cellStyle name="20% - Ênfase6 2 14" xfId="4489" xr:uid="{2F2BAC8E-F248-420A-97EA-97AC19C28862}"/>
    <cellStyle name="20% - Ênfase6 2 14 2" xfId="4490" xr:uid="{2017503D-88B4-4698-AECB-02592257703C}"/>
    <cellStyle name="20% - Ênfase6 2 14 2 2" xfId="4491" xr:uid="{57204578-3546-4C40-ADE6-3016098DBDEB}"/>
    <cellStyle name="20% - Ênfase6 2 14 2 3" xfId="4492" xr:uid="{14ACABAB-6A42-4A8D-BF40-601E426C085B}"/>
    <cellStyle name="20% - Ênfase6 2 14 3" xfId="4493" xr:uid="{5AC602F2-BA45-4917-AAB2-5820691861F9}"/>
    <cellStyle name="20% - Ênfase6 2 14 4" xfId="4494" xr:uid="{3CCAAE62-9626-4EEB-A2A3-CFFF366D2BEE}"/>
    <cellStyle name="20% - Ênfase6 2 14 5" xfId="4495" xr:uid="{DCD5D078-52CB-4EBB-92D0-32D03075BA6A}"/>
    <cellStyle name="20% - Ênfase6 2 15" xfId="4496" xr:uid="{30C500A1-9270-4086-B6FC-945E346308C2}"/>
    <cellStyle name="20% - Ênfase6 2 15 2" xfId="4497" xr:uid="{41956C26-4F07-470C-A497-97CE26CBD41B}"/>
    <cellStyle name="20% - Ênfase6 2 15 2 2" xfId="4498" xr:uid="{9D335260-C44A-47BE-9563-06383E614CD5}"/>
    <cellStyle name="20% - Ênfase6 2 15 2 3" xfId="4499" xr:uid="{E1C6391D-65B9-4732-B3DC-38D8C23EF455}"/>
    <cellStyle name="20% - Ênfase6 2 15 3" xfId="4500" xr:uid="{CA06B371-BA84-4BF4-B570-BFB0A5F526FB}"/>
    <cellStyle name="20% - Ênfase6 2 15 4" xfId="4501" xr:uid="{120D9817-B28A-4C19-BC1F-B1593816D9C4}"/>
    <cellStyle name="20% - Ênfase6 2 15 5" xfId="4502" xr:uid="{9D0D0616-D2B0-4C94-9A97-FC131A28F1D0}"/>
    <cellStyle name="20% - Ênfase6 2 16" xfId="4503" xr:uid="{214FBF95-DF36-4B5A-A5C2-58CAA8EBBD9F}"/>
    <cellStyle name="20% - Ênfase6 2 16 2" xfId="4504" xr:uid="{C3661B5D-A01F-4733-8501-086CE1AA3D95}"/>
    <cellStyle name="20% - Ênfase6 2 16 2 2" xfId="4505" xr:uid="{DD221027-8C1A-4E90-8924-6BAB3F422A9A}"/>
    <cellStyle name="20% - Ênfase6 2 16 2 3" xfId="4506" xr:uid="{E9E4A5CE-39F1-4608-B15D-709A39C9060B}"/>
    <cellStyle name="20% - Ênfase6 2 16 3" xfId="4507" xr:uid="{F03B19D9-5BCB-4161-A838-B442EC1AEC57}"/>
    <cellStyle name="20% - Ênfase6 2 16 4" xfId="4508" xr:uid="{B5AED832-366B-4190-8112-F524D6B13AC8}"/>
    <cellStyle name="20% - Ênfase6 2 16 5" xfId="4509" xr:uid="{FC54F8D1-1188-41C2-97D2-DD12002B9167}"/>
    <cellStyle name="20% - Ênfase6 2 17" xfId="4510" xr:uid="{856F6CEE-D9E0-4B55-9C5C-87D04760173D}"/>
    <cellStyle name="20% - Ênfase6 2 17 2" xfId="4511" xr:uid="{F80ACEC4-CC8C-4827-8DA1-F5C768155BF5}"/>
    <cellStyle name="20% - Ênfase6 2 17 2 2" xfId="4512" xr:uid="{FB8EA8EC-DD8D-4CEC-8CBD-69ED3BFC1068}"/>
    <cellStyle name="20% - Ênfase6 2 17 2 3" xfId="4513" xr:uid="{C4F30990-7794-4C47-8207-49C6DE7647D8}"/>
    <cellStyle name="20% - Ênfase6 2 17 3" xfId="4514" xr:uid="{12FB0702-51A9-4A89-A713-10A53F50E8E9}"/>
    <cellStyle name="20% - Ênfase6 2 17 4" xfId="4515" xr:uid="{55682264-4C5D-49D2-9D59-14452569E263}"/>
    <cellStyle name="20% - Ênfase6 2 17 5" xfId="4516" xr:uid="{51B52223-CE8A-49CE-9D76-9FE64042D243}"/>
    <cellStyle name="20% - Ênfase6 2 18" xfId="4517" xr:uid="{1CF3DB07-12C0-447E-8D48-59618B76B5AA}"/>
    <cellStyle name="20% - Ênfase6 2 18 2" xfId="4518" xr:uid="{B7406B0C-04AC-4A79-8337-075A31E046E5}"/>
    <cellStyle name="20% - Ênfase6 2 18 2 2" xfId="4519" xr:uid="{728B7858-EE4D-4395-82FA-FEDFBBCACEB6}"/>
    <cellStyle name="20% - Ênfase6 2 18 2 3" xfId="4520" xr:uid="{F4D407A1-A51D-4C0B-BC5F-BCDBB871D5FD}"/>
    <cellStyle name="20% - Ênfase6 2 18 3" xfId="4521" xr:uid="{9E1BAA8A-5161-44DC-B597-C251F06E9F3D}"/>
    <cellStyle name="20% - Ênfase6 2 18 4" xfId="4522" xr:uid="{66856880-A942-41E6-8FB3-566FE08B1EFE}"/>
    <cellStyle name="20% - Ênfase6 2 18 5" xfId="4523" xr:uid="{5B78868E-597C-435B-AF27-941D937FDE42}"/>
    <cellStyle name="20% - Ênfase6 2 19" xfId="4524" xr:uid="{B2065754-5456-4212-8B11-727AF9B495C9}"/>
    <cellStyle name="20% - Ênfase6 2 19 2" xfId="4525" xr:uid="{39803F4E-4C04-47D0-AD47-EDBBD317148E}"/>
    <cellStyle name="20% - Ênfase6 2 19 2 2" xfId="4526" xr:uid="{444B46D2-EC5F-4FB7-9F1C-B472771D3939}"/>
    <cellStyle name="20% - Ênfase6 2 19 2 3" xfId="4527" xr:uid="{44FAB476-6F64-4C05-97F5-E1AFFAB246DD}"/>
    <cellStyle name="20% - Ênfase6 2 19 3" xfId="4528" xr:uid="{261BB26C-7A37-475C-866C-912706BD0AE5}"/>
    <cellStyle name="20% - Ênfase6 2 19 4" xfId="4529" xr:uid="{F56142CA-455E-4464-BB0D-C8E938EEB1A7}"/>
    <cellStyle name="20% - Ênfase6 2 19 5" xfId="4530" xr:uid="{0B849C2F-A355-4265-85CC-5EC6CC8D4C6A}"/>
    <cellStyle name="20% - Ênfase6 2 2" xfId="4531" xr:uid="{3E5887AE-4BA4-412E-9873-D8CCE613EFBF}"/>
    <cellStyle name="20% - Ênfase6 2 2 2" xfId="4532" xr:uid="{64BC59A1-23AF-44D1-915D-47C25DE28057}"/>
    <cellStyle name="20% - Ênfase6 2 2 2 2" xfId="4533" xr:uid="{F982E1E7-5F18-4BB1-A4C9-A2A806318FE7}"/>
    <cellStyle name="20% - Ênfase6 2 2 2 3" xfId="4534" xr:uid="{F95CB9F6-0F80-4722-AD6A-0E73BF972DCA}"/>
    <cellStyle name="20% - Ênfase6 2 2 3" xfId="4535" xr:uid="{EAA71A35-49B6-443A-B34C-CEF08AF6B42A}"/>
    <cellStyle name="20% - Ênfase6 2 2 4" xfId="4536" xr:uid="{7FC387B2-1136-4456-8C0C-2B8A1DBEAB0B}"/>
    <cellStyle name="20% - Ênfase6 2 2 5" xfId="4537" xr:uid="{D90FFF85-20E3-4A2B-8F94-854A8AA669F3}"/>
    <cellStyle name="20% - Ênfase6 2 20" xfId="4538" xr:uid="{4A8BC681-17E7-4DEA-BD36-B25D9898A52D}"/>
    <cellStyle name="20% - Ênfase6 2 20 2" xfId="4539" xr:uid="{89528FB1-D12D-4232-BFC4-ECBF4EA3147C}"/>
    <cellStyle name="20% - Ênfase6 2 20 2 2" xfId="4540" xr:uid="{9E0D67FF-5A6A-498C-9A51-DBB843A8D4B2}"/>
    <cellStyle name="20% - Ênfase6 2 20 2 3" xfId="4541" xr:uid="{0AD6CCA6-DFB6-458D-B134-A284A9BF1783}"/>
    <cellStyle name="20% - Ênfase6 2 20 3" xfId="4542" xr:uid="{37B51F1C-BEAA-44C8-B6CA-757DCD6B8EE4}"/>
    <cellStyle name="20% - Ênfase6 2 20 4" xfId="4543" xr:uid="{10A587C3-FA54-4BB0-BA84-D37DEB3B8271}"/>
    <cellStyle name="20% - Ênfase6 2 20 5" xfId="4544" xr:uid="{F78CE258-EBCD-4802-83E2-39B674EF1A62}"/>
    <cellStyle name="20% - Ênfase6 2 21" xfId="4545" xr:uid="{C523B64B-4E41-4F11-AB09-F626B70EA74D}"/>
    <cellStyle name="20% - Ênfase6 2 21 2" xfId="4546" xr:uid="{F833B983-FD2F-4C69-89DA-76AC1D900B6F}"/>
    <cellStyle name="20% - Ênfase6 2 21 2 2" xfId="4547" xr:uid="{37ADEC28-D7FF-47CE-BBEA-F49FC99E7E0C}"/>
    <cellStyle name="20% - Ênfase6 2 21 2 3" xfId="4548" xr:uid="{1F735B10-9106-4EB7-9ABD-D714822277A7}"/>
    <cellStyle name="20% - Ênfase6 2 21 3" xfId="4549" xr:uid="{4FED6CE3-F0E3-4A60-A4CB-DED426ADCA84}"/>
    <cellStyle name="20% - Ênfase6 2 21 4" xfId="4550" xr:uid="{181D93BB-786E-4916-955E-30E636A9FBDE}"/>
    <cellStyle name="20% - Ênfase6 2 21 5" xfId="4551" xr:uid="{FF1A5578-7E50-47C0-AD9F-84DD82D85819}"/>
    <cellStyle name="20% - Ênfase6 2 22" xfId="4552" xr:uid="{AA028FCF-FFED-43F5-8D84-B220468D5E2E}"/>
    <cellStyle name="20% - Ênfase6 2 22 2" xfId="4553" xr:uid="{D3A3A535-A323-435E-B7F2-C1CD17692580}"/>
    <cellStyle name="20% - Ênfase6 2 22 2 2" xfId="4554" xr:uid="{52903A90-B973-4D46-BEC6-3595DCBFCC81}"/>
    <cellStyle name="20% - Ênfase6 2 22 2 3" xfId="4555" xr:uid="{EF00047D-043C-40BD-BAB9-308CC29D4FFD}"/>
    <cellStyle name="20% - Ênfase6 2 22 3" xfId="4556" xr:uid="{77C2F1EE-E4F6-4511-AF1E-C06AB3C6DF1F}"/>
    <cellStyle name="20% - Ênfase6 2 22 4" xfId="4557" xr:uid="{7C690FA6-AC6F-41DD-BD21-12EBDA29E2E3}"/>
    <cellStyle name="20% - Ênfase6 2 22 5" xfId="4558" xr:uid="{F6DE2A35-692B-4193-BEEF-3A9468BF2D82}"/>
    <cellStyle name="20% - Ênfase6 2 23" xfId="4559" xr:uid="{AC85315A-7A49-44C7-9FFC-D30E70FEE077}"/>
    <cellStyle name="20% - Ênfase6 2 23 2" xfId="4560" xr:uid="{EE4EC2F4-7ED1-49B4-B40B-9BA9A698DE63}"/>
    <cellStyle name="20% - Ênfase6 2 23 2 2" xfId="4561" xr:uid="{C5B932D0-1A00-4B77-95F9-B4AC7C60857B}"/>
    <cellStyle name="20% - Ênfase6 2 23 2 3" xfId="4562" xr:uid="{9813D26B-9AE6-48F4-A38A-055A65AA0744}"/>
    <cellStyle name="20% - Ênfase6 2 23 3" xfId="4563" xr:uid="{2EB9A8CA-AAE9-423B-B679-DAC6793912D7}"/>
    <cellStyle name="20% - Ênfase6 2 23 4" xfId="4564" xr:uid="{672BE10F-52D8-4772-9ABB-6EBB63F3C9C6}"/>
    <cellStyle name="20% - Ênfase6 2 23 5" xfId="4565" xr:uid="{47A9B563-0469-42CE-86F8-BDB009C6A06F}"/>
    <cellStyle name="20% - Ênfase6 2 24" xfId="4566" xr:uid="{BDFA080C-8498-419E-A046-811B1410C9CE}"/>
    <cellStyle name="20% - Ênfase6 2 24 2" xfId="4567" xr:uid="{997BF308-7952-4C83-8F0A-8C1E601FD968}"/>
    <cellStyle name="20% - Ênfase6 2 24 2 2" xfId="4568" xr:uid="{3EE85B8C-3EE4-47E1-A5CC-3FC5F284D65D}"/>
    <cellStyle name="20% - Ênfase6 2 24 2 3" xfId="4569" xr:uid="{D8D82790-9A92-4DA5-8FC7-BE8A320BCBB6}"/>
    <cellStyle name="20% - Ênfase6 2 24 3" xfId="4570" xr:uid="{FC016542-463C-469C-9EF9-501D771957D2}"/>
    <cellStyle name="20% - Ênfase6 2 24 4" xfId="4571" xr:uid="{5B62C225-AB11-4486-ACD2-5687038F501B}"/>
    <cellStyle name="20% - Ênfase6 2 24 5" xfId="4572" xr:uid="{0E0FAD9C-04C1-4E6B-9DCF-025458689EA6}"/>
    <cellStyle name="20% - Ênfase6 2 25" xfId="4573" xr:uid="{220BE62B-FF7D-4215-8A98-C252518BD94F}"/>
    <cellStyle name="20% - Ênfase6 2 25 2" xfId="4574" xr:uid="{7BBE63BE-00A0-4BB8-A9A6-32247B21700B}"/>
    <cellStyle name="20% - Ênfase6 2 25 2 2" xfId="4575" xr:uid="{E92D9D78-DADA-4CBC-97DF-DE6D678BD8BF}"/>
    <cellStyle name="20% - Ênfase6 2 25 2 3" xfId="4576" xr:uid="{DD8612FC-A3F2-443A-BFFD-F314ACDCD390}"/>
    <cellStyle name="20% - Ênfase6 2 25 3" xfId="4577" xr:uid="{13007021-7264-4D4B-99F1-52C20F7AC087}"/>
    <cellStyle name="20% - Ênfase6 2 25 4" xfId="4578" xr:uid="{496D402B-635B-429D-9746-8EB16E8E07F6}"/>
    <cellStyle name="20% - Ênfase6 2 25 5" xfId="4579" xr:uid="{4535EA5C-9084-4283-8EE7-E309F039D602}"/>
    <cellStyle name="20% - Ênfase6 2 26" xfId="4580" xr:uid="{A2A7338A-FF5A-40B3-8DC4-2DB2A8A31B55}"/>
    <cellStyle name="20% - Ênfase6 2 26 2" xfId="4581" xr:uid="{896B1BA4-C6BF-4968-AA7A-AF06C4CEE492}"/>
    <cellStyle name="20% - Ênfase6 2 26 2 2" xfId="4582" xr:uid="{3BBCF726-6045-427B-93C5-18FD34E606B7}"/>
    <cellStyle name="20% - Ênfase6 2 26 2 3" xfId="4583" xr:uid="{430039C2-A5A9-4231-8251-2ACFA147E45D}"/>
    <cellStyle name="20% - Ênfase6 2 26 3" xfId="4584" xr:uid="{84783F8D-05A6-4432-A702-A10BAA0B4984}"/>
    <cellStyle name="20% - Ênfase6 2 26 4" xfId="4585" xr:uid="{49C0258E-7D8F-43DA-BE05-B28F67F93BB7}"/>
    <cellStyle name="20% - Ênfase6 2 26 5" xfId="4586" xr:uid="{B1736F4D-1E2E-4087-B401-0D724088D18A}"/>
    <cellStyle name="20% - Ênfase6 2 27" xfId="4587" xr:uid="{E915633C-3EBD-45B5-9845-F347BFC4B3AC}"/>
    <cellStyle name="20% - Ênfase6 2 27 2" xfId="4588" xr:uid="{D8DC30E4-4803-4F6F-8E2E-0FE7BD078130}"/>
    <cellStyle name="20% - Ênfase6 2 27 2 2" xfId="4589" xr:uid="{E88ECF0B-0AE7-4E6B-B126-1C46CC7D321E}"/>
    <cellStyle name="20% - Ênfase6 2 27 2 3" xfId="4590" xr:uid="{15DB2576-C343-487E-B732-21F304E7D5CF}"/>
    <cellStyle name="20% - Ênfase6 2 27 3" xfId="4591" xr:uid="{90D2BE5F-FC69-40E8-A54D-465AA2E9F571}"/>
    <cellStyle name="20% - Ênfase6 2 27 4" xfId="4592" xr:uid="{1F4F947B-3A41-4A48-A95A-8107FF79E3A2}"/>
    <cellStyle name="20% - Ênfase6 2 27 5" xfId="4593" xr:uid="{53987F4D-A7C3-49A0-B0DE-2C9E81092E83}"/>
    <cellStyle name="20% - Ênfase6 2 28" xfId="4594" xr:uid="{D67E8D9E-C9D0-46FD-B10B-35D5AF69F115}"/>
    <cellStyle name="20% - Ênfase6 2 28 2" xfId="4595" xr:uid="{92492804-CC77-40D3-B0CE-90BB72101C05}"/>
    <cellStyle name="20% - Ênfase6 2 28 2 2" xfId="4596" xr:uid="{CAA7099C-F6B7-462C-A904-44077C4E1EF5}"/>
    <cellStyle name="20% - Ênfase6 2 28 2 3" xfId="4597" xr:uid="{1B77731B-FAA6-4C68-96F4-50F5ED0E1765}"/>
    <cellStyle name="20% - Ênfase6 2 28 3" xfId="4598" xr:uid="{39F5E6F2-0A8D-41D8-B198-665D32DCBE78}"/>
    <cellStyle name="20% - Ênfase6 2 28 4" xfId="4599" xr:uid="{71F59DDA-485F-4111-8841-BDDCBC77E761}"/>
    <cellStyle name="20% - Ênfase6 2 28 5" xfId="4600" xr:uid="{4BCE65A3-63AE-49A7-88F4-EDD5979B5650}"/>
    <cellStyle name="20% - Ênfase6 2 29" xfId="4601" xr:uid="{68741A4E-A30E-453E-9760-51F9F1111716}"/>
    <cellStyle name="20% - Ênfase6 2 29 2" xfId="4602" xr:uid="{C0A168EF-6904-40F2-9C6A-0CDC48739995}"/>
    <cellStyle name="20% - Ênfase6 2 29 2 2" xfId="4603" xr:uid="{A0D5E75D-150B-4D2C-9D05-22B8390F22E8}"/>
    <cellStyle name="20% - Ênfase6 2 29 2 3" xfId="4604" xr:uid="{13F80290-56A3-453F-B3E3-798317FE07BE}"/>
    <cellStyle name="20% - Ênfase6 2 29 3" xfId="4605" xr:uid="{CF1AFA8E-CF7C-4CFA-B5E3-5AA261187C21}"/>
    <cellStyle name="20% - Ênfase6 2 29 4" xfId="4606" xr:uid="{1ABA52AD-6CE2-49ED-947C-9371B2B5C739}"/>
    <cellStyle name="20% - Ênfase6 2 29 5" xfId="4607" xr:uid="{65A8DC27-0B1D-4D9F-86DE-294ECF9F863A}"/>
    <cellStyle name="20% - Ênfase6 2 3" xfId="4608" xr:uid="{2B1F4BF7-0637-4206-98F4-599E1D66BFF2}"/>
    <cellStyle name="20% - Ênfase6 2 3 2" xfId="4609" xr:uid="{09633EB4-1563-4085-A8D4-DAE12BAE0C31}"/>
    <cellStyle name="20% - Ênfase6 2 3 2 2" xfId="4610" xr:uid="{B40BEC65-D83A-4A04-8D64-BC4D85CA3017}"/>
    <cellStyle name="20% - Ênfase6 2 3 2 3" xfId="4611" xr:uid="{44C47BCD-A87D-4714-B853-DEC9373C1922}"/>
    <cellStyle name="20% - Ênfase6 2 3 3" xfId="4612" xr:uid="{1E802D40-E99B-4587-AA5C-021D37CFD110}"/>
    <cellStyle name="20% - Ênfase6 2 3 4" xfId="4613" xr:uid="{3504DF2D-9186-46A6-BD17-0B9E36AEC1B9}"/>
    <cellStyle name="20% - Ênfase6 2 3 5" xfId="4614" xr:uid="{3CFB9519-5E80-453D-A054-1BC938DE3C60}"/>
    <cellStyle name="20% - Ênfase6 2 30" xfId="4615" xr:uid="{323568FD-4169-4AB9-ACD3-F9B21DC878ED}"/>
    <cellStyle name="20% - Ênfase6 2 30 2" xfId="4616" xr:uid="{ACB49EBF-79C4-4320-9D9F-B7C5F64A25E5}"/>
    <cellStyle name="20% - Ênfase6 2 30 2 2" xfId="4617" xr:uid="{ABC23367-75F9-43BD-8A07-E33A3EB62D5A}"/>
    <cellStyle name="20% - Ênfase6 2 30 2 3" xfId="4618" xr:uid="{BA1FD6DE-FB09-4D87-AF93-5DD0A622EBEE}"/>
    <cellStyle name="20% - Ênfase6 2 30 3" xfId="4619" xr:uid="{BBA9C068-391F-46E6-9C23-A8905B855143}"/>
    <cellStyle name="20% - Ênfase6 2 30 4" xfId="4620" xr:uid="{62602683-19FF-4196-A900-7C12D2CDB10C}"/>
    <cellStyle name="20% - Ênfase6 2 30 5" xfId="4621" xr:uid="{7DCBBC5E-70E7-4123-B42E-2D2B0A131ADA}"/>
    <cellStyle name="20% - Ênfase6 2 31" xfId="4622" xr:uid="{3A3A6682-A2D0-41DC-9713-CF9AC4175B40}"/>
    <cellStyle name="20% - Ênfase6 2 31 2" xfId="4623" xr:uid="{5937DF1C-73B0-461D-B32B-81B930E1678A}"/>
    <cellStyle name="20% - Ênfase6 2 31 2 2" xfId="4624" xr:uid="{1F66FAA8-F7D8-43E2-987A-AB7DE4A07EBC}"/>
    <cellStyle name="20% - Ênfase6 2 31 2 3" xfId="4625" xr:uid="{7833CE8B-F532-4A92-A584-6297D4C8BF41}"/>
    <cellStyle name="20% - Ênfase6 2 31 3" xfId="4626" xr:uid="{537736B0-7555-4CF9-B53C-5C2D407EB9F1}"/>
    <cellStyle name="20% - Ênfase6 2 31 4" xfId="4627" xr:uid="{51A72373-6C73-46BC-A23D-9129A2737427}"/>
    <cellStyle name="20% - Ênfase6 2 31 5" xfId="4628" xr:uid="{ABE0AB52-9133-4FD7-B491-171D278AEB54}"/>
    <cellStyle name="20% - Ênfase6 2 32" xfId="4629" xr:uid="{BEDFB352-1655-41AE-9E84-765CED1C2C16}"/>
    <cellStyle name="20% - Ênfase6 2 32 2" xfId="4630" xr:uid="{30F37762-A7CF-45A5-8A69-8FC76478B9A6}"/>
    <cellStyle name="20% - Ênfase6 2 32 2 2" xfId="4631" xr:uid="{ECB76F65-73EF-4C66-BF0C-2A328C8DE25B}"/>
    <cellStyle name="20% - Ênfase6 2 32 2 3" xfId="4632" xr:uid="{EDAEA8CB-DB38-4779-B736-7BF303ACC97A}"/>
    <cellStyle name="20% - Ênfase6 2 32 3" xfId="4633" xr:uid="{010CBC86-EACB-4152-8511-B7F17E242951}"/>
    <cellStyle name="20% - Ênfase6 2 32 4" xfId="4634" xr:uid="{707D3B0D-0121-4EC0-82D9-3CF8B906D27A}"/>
    <cellStyle name="20% - Ênfase6 2 32 5" xfId="4635" xr:uid="{AFD34814-ACA5-4265-9DEF-1963CBE33C2C}"/>
    <cellStyle name="20% - Ênfase6 2 33" xfId="4636" xr:uid="{91647842-02C8-4340-AB24-A9E196615C04}"/>
    <cellStyle name="20% - Ênfase6 2 33 2" xfId="4637" xr:uid="{5060E659-8110-4183-B5B9-5B7BF55210F3}"/>
    <cellStyle name="20% - Ênfase6 2 33 2 2" xfId="4638" xr:uid="{72EA65B9-E07E-4EE5-89F7-051170AB92F8}"/>
    <cellStyle name="20% - Ênfase6 2 33 2 3" xfId="4639" xr:uid="{6C1A40E0-CFCF-43A2-B41E-ADAE63BDFD73}"/>
    <cellStyle name="20% - Ênfase6 2 33 3" xfId="4640" xr:uid="{658FB842-6946-4CFE-B59A-E282AC0F129A}"/>
    <cellStyle name="20% - Ênfase6 2 33 4" xfId="4641" xr:uid="{2696E63F-29F5-453A-95FB-677ED0781B60}"/>
    <cellStyle name="20% - Ênfase6 2 33 5" xfId="4642" xr:uid="{74D6072C-C6D2-4E86-91F8-C742F7CB3D05}"/>
    <cellStyle name="20% - Ênfase6 2 34" xfId="4643" xr:uid="{626692E6-3983-4F52-84D6-2777EAA4445A}"/>
    <cellStyle name="20% - Ênfase6 2 34 2" xfId="4644" xr:uid="{6FC5E8DE-909A-4358-A29F-FA8280D0EC82}"/>
    <cellStyle name="20% - Ênfase6 2 35" xfId="4645" xr:uid="{B0BD3295-3F69-4D39-AFEF-36D312B8C74A}"/>
    <cellStyle name="20% - Ênfase6 2 36" xfId="4646" xr:uid="{7A0D52D9-B704-4ECA-A241-5F6F0AC423B7}"/>
    <cellStyle name="20% - Ênfase6 2 37" xfId="4647" xr:uid="{8B867CAF-DC3B-4ABB-B20B-F5249512A2E0}"/>
    <cellStyle name="20% - Ênfase6 2 38" xfId="4648" xr:uid="{2843F49C-2594-43FE-966F-03D589748CA4}"/>
    <cellStyle name="20% - Ênfase6 2 39" xfId="4649" xr:uid="{543AA73F-F247-4425-9522-C9A79B4DE973}"/>
    <cellStyle name="20% - Ênfase6 2 4" xfId="4650" xr:uid="{1425EED6-7A7C-4E60-8343-EF6FDA9FBED6}"/>
    <cellStyle name="20% - Ênfase6 2 4 2" xfId="4651" xr:uid="{0F24E1BB-13D1-4F6B-88A4-040177691AF0}"/>
    <cellStyle name="20% - Ênfase6 2 4 2 2" xfId="4652" xr:uid="{DBB31FDD-62D3-46A8-BB27-B51CE43A1C9E}"/>
    <cellStyle name="20% - Ênfase6 2 4 2 3" xfId="4653" xr:uid="{D0869167-8846-418B-B3F9-BA2D4D5657B4}"/>
    <cellStyle name="20% - Ênfase6 2 4 3" xfId="4654" xr:uid="{BEA6FB4D-547F-4990-BB77-1E190BED3ABE}"/>
    <cellStyle name="20% - Ênfase6 2 4 4" xfId="4655" xr:uid="{887C0CDF-A758-4976-B751-05AEA32B5AD8}"/>
    <cellStyle name="20% - Ênfase6 2 4 5" xfId="4656" xr:uid="{3F0FF66D-6115-4DE5-A03D-2B281CDD6B0E}"/>
    <cellStyle name="20% - Ênfase6 2 40" xfId="4657" xr:uid="{8CAC1CFB-C2F4-4D7C-B1F2-5CE0B07851F0}"/>
    <cellStyle name="20% - Ênfase6 2 41" xfId="4658" xr:uid="{86FBF0C5-B786-4AB1-9336-5908DD418C30}"/>
    <cellStyle name="20% - Ênfase6 2 42" xfId="4659" xr:uid="{AACBA3AD-E23C-4496-B787-36CDBB005E0C}"/>
    <cellStyle name="20% - Ênfase6 2 43" xfId="4660" xr:uid="{8EE8FEA0-1187-4D89-9DC1-E4EE7E72821B}"/>
    <cellStyle name="20% - Ênfase6 2 44" xfId="4661" xr:uid="{5D8AE317-B7B9-4D1F-983D-912A647706E1}"/>
    <cellStyle name="20% - Ênfase6 2 45" xfId="4662" xr:uid="{14607151-BDF8-410B-ACEA-80673AAF9935}"/>
    <cellStyle name="20% - Ênfase6 2 5" xfId="4663" xr:uid="{BC9003B1-D02C-44AB-9CB6-065B691322D4}"/>
    <cellStyle name="20% - Ênfase6 2 5 2" xfId="4664" xr:uid="{197A13C1-CA23-4B8A-9C8C-A26456302C66}"/>
    <cellStyle name="20% - Ênfase6 2 5 2 2" xfId="4665" xr:uid="{9A735565-2E6B-437C-8874-FE6D4FA8130E}"/>
    <cellStyle name="20% - Ênfase6 2 5 2 3" xfId="4666" xr:uid="{3CF12D9B-D18D-49D5-8719-A8FDC7ACB059}"/>
    <cellStyle name="20% - Ênfase6 2 5 3" xfId="4667" xr:uid="{44657E08-620C-41ED-8AB5-DFCCEA593B67}"/>
    <cellStyle name="20% - Ênfase6 2 5 4" xfId="4668" xr:uid="{4202DB73-D79A-4139-A303-429722C11359}"/>
    <cellStyle name="20% - Ênfase6 2 5 5" xfId="4669" xr:uid="{EC8E40AC-396B-4DC7-9D5C-26ED8C8D3A6A}"/>
    <cellStyle name="20% - Ênfase6 2 6" xfId="4670" xr:uid="{4EC04014-D3CD-4010-BD10-D2A1DE4AC4E8}"/>
    <cellStyle name="20% - Ênfase6 2 6 2" xfId="4671" xr:uid="{CAD6E80B-0156-41A2-9707-C7AD7F154683}"/>
    <cellStyle name="20% - Ênfase6 2 6 2 2" xfId="4672" xr:uid="{D97DE074-DD98-44EA-B12E-651402C28342}"/>
    <cellStyle name="20% - Ênfase6 2 6 2 3" xfId="4673" xr:uid="{CC0ED1CC-023C-4EF3-9BAE-07709FAEF90B}"/>
    <cellStyle name="20% - Ênfase6 2 6 3" xfId="4674" xr:uid="{57CDAFDE-5BEA-40C2-8488-62F16B01D28C}"/>
    <cellStyle name="20% - Ênfase6 2 6 4" xfId="4675" xr:uid="{538B6032-3596-476D-A6B7-09C8C3228B99}"/>
    <cellStyle name="20% - Ênfase6 2 6 5" xfId="4676" xr:uid="{66906B65-077F-4299-ADFB-44EE6C0B3544}"/>
    <cellStyle name="20% - Ênfase6 2 7" xfId="4677" xr:uid="{C3FEE641-AE3A-4BF0-A553-D0E430E51446}"/>
    <cellStyle name="20% - Ênfase6 2 7 2" xfId="4678" xr:uid="{D2C88DA6-25E0-47D9-B445-B6D7DFF300DF}"/>
    <cellStyle name="20% - Ênfase6 2 7 2 2" xfId="4679" xr:uid="{D246D8CB-543B-4F69-BA75-942672F92A11}"/>
    <cellStyle name="20% - Ênfase6 2 7 2 3" xfId="4680" xr:uid="{9AEF25E6-ECD6-450A-AA51-03637B978E39}"/>
    <cellStyle name="20% - Ênfase6 2 7 3" xfId="4681" xr:uid="{F1FD9637-95BF-4D2C-ADA2-D6CB5B97F37D}"/>
    <cellStyle name="20% - Ênfase6 2 7 4" xfId="4682" xr:uid="{E11799F3-4A63-4A43-A609-7EDDDC9006B6}"/>
    <cellStyle name="20% - Ênfase6 2 7 5" xfId="4683" xr:uid="{820A6302-86FE-43DB-ACB0-AE4EEBA7C1B8}"/>
    <cellStyle name="20% - Ênfase6 2 8" xfId="4684" xr:uid="{3A322345-04C9-442E-99A2-D825B3C5F8E1}"/>
    <cellStyle name="20% - Ênfase6 2 8 2" xfId="4685" xr:uid="{0862B64F-133C-4AFA-A286-36E3DCD50AB5}"/>
    <cellStyle name="20% - Ênfase6 2 8 2 2" xfId="4686" xr:uid="{D7A8FCB4-5D5A-409B-9B6B-E3BDB2432AA1}"/>
    <cellStyle name="20% - Ênfase6 2 8 2 3" xfId="4687" xr:uid="{4067CAAA-C99A-4E85-A3DF-63D9E4562447}"/>
    <cellStyle name="20% - Ênfase6 2 8 3" xfId="4688" xr:uid="{6135B865-D58C-43A6-AE05-04345AC102E7}"/>
    <cellStyle name="20% - Ênfase6 2 8 4" xfId="4689" xr:uid="{A3CD939D-81EC-48AF-840F-AFA1CF79985E}"/>
    <cellStyle name="20% - Ênfase6 2 8 5" xfId="4690" xr:uid="{258FCFAE-FF18-4519-943A-C025A87B8F6D}"/>
    <cellStyle name="20% - Ênfase6 2 9" xfId="4691" xr:uid="{7DA36D6C-7E31-47C6-9929-D6A705682E24}"/>
    <cellStyle name="20% - Ênfase6 2 9 2" xfId="4692" xr:uid="{42F10FF5-2567-4D2C-880D-37A022240742}"/>
    <cellStyle name="20% - Ênfase6 2 9 2 2" xfId="4693" xr:uid="{C647C079-6185-4296-9652-A1678595525F}"/>
    <cellStyle name="20% - Ênfase6 2 9 2 3" xfId="4694" xr:uid="{6DAC7284-6795-408A-9A1B-B46DF1722BB6}"/>
    <cellStyle name="20% - Ênfase6 2 9 3" xfId="4695" xr:uid="{F5DBB6E5-7637-487D-8630-FFE65AAB977B}"/>
    <cellStyle name="20% - Ênfase6 2 9 4" xfId="4696" xr:uid="{9E662AB5-5BA8-447E-ABBA-B00A8F106466}"/>
    <cellStyle name="20% - Ênfase6 2 9 5" xfId="4697" xr:uid="{86E6A1DE-EF12-4E7D-87F7-31A2330E2850}"/>
    <cellStyle name="20% - Ênfase6 20" xfId="4698" xr:uid="{37BDBB26-3B61-471C-8C9A-993C9ABB94F4}"/>
    <cellStyle name="20% - Ênfase6 20 10" xfId="4699" xr:uid="{F290BFD4-21A1-42A8-B9AC-960A6FCBE511}"/>
    <cellStyle name="20% - Ênfase6 20 11" xfId="4700" xr:uid="{02AB2A22-6A2A-41A3-89DB-E4D6AB8D03E9}"/>
    <cellStyle name="20% - Ênfase6 20 12" xfId="4701" xr:uid="{2144C89B-0B9D-46A0-A3D4-280264DC5790}"/>
    <cellStyle name="20% - Ênfase6 20 13" xfId="4702" xr:uid="{FB09143A-6097-493B-8C8D-9FFD7C6851DF}"/>
    <cellStyle name="20% - Ênfase6 20 2" xfId="4703" xr:uid="{4C3D1F2B-BEC2-448E-8ED0-E95DDD279DDC}"/>
    <cellStyle name="20% - Ênfase6 20 3" xfId="4704" xr:uid="{A45ED7AE-B7F1-4508-86E0-163710FF8D8F}"/>
    <cellStyle name="20% - Ênfase6 20 4" xfId="4705" xr:uid="{BD6C97C7-8C98-4246-A9F3-A3F190CEAD23}"/>
    <cellStyle name="20% - Ênfase6 20 5" xfId="4706" xr:uid="{C514E1AF-9FAF-4257-883F-D664201DFB5E}"/>
    <cellStyle name="20% - Ênfase6 20 6" xfId="4707" xr:uid="{9DEC3A50-7F74-486D-A504-46A5F4FEA4A5}"/>
    <cellStyle name="20% - Ênfase6 20 7" xfId="4708" xr:uid="{18336EE2-54E9-490C-9940-89FF5F6BB7CB}"/>
    <cellStyle name="20% - Ênfase6 20 8" xfId="4709" xr:uid="{7E061E52-878C-44A7-A29C-A544BC0DA1D8}"/>
    <cellStyle name="20% - Ênfase6 20 9" xfId="4710" xr:uid="{475C2702-263E-435F-98B6-00D91B36DD62}"/>
    <cellStyle name="20% - Ênfase6 21" xfId="4711" xr:uid="{774244AC-3C66-42AB-9F9C-E7073DD95E89}"/>
    <cellStyle name="20% - Ênfase6 21 10" xfId="4712" xr:uid="{9021B8A9-D808-43A2-AD3B-226E3AF9D9E7}"/>
    <cellStyle name="20% - Ênfase6 21 11" xfId="4713" xr:uid="{4D13C8EA-352D-4036-BF2D-CFF4617FECD6}"/>
    <cellStyle name="20% - Ênfase6 21 12" xfId="4714" xr:uid="{E894A209-5C9E-408F-B342-F6C09A36105C}"/>
    <cellStyle name="20% - Ênfase6 21 13" xfId="4715" xr:uid="{448B564E-3145-4D47-A81D-1702F542209D}"/>
    <cellStyle name="20% - Ênfase6 21 2" xfId="4716" xr:uid="{ED6D0B3F-426E-4481-A87A-EFCBC53FEB2F}"/>
    <cellStyle name="20% - Ênfase6 21 3" xfId="4717" xr:uid="{7097D9FF-A430-4AA0-A957-821D199A83AD}"/>
    <cellStyle name="20% - Ênfase6 21 4" xfId="4718" xr:uid="{26C978F9-B80E-44BE-9490-C59EF6F2DAF0}"/>
    <cellStyle name="20% - Ênfase6 21 5" xfId="4719" xr:uid="{4E8CDDC5-0605-4985-9A3B-8A333105029A}"/>
    <cellStyle name="20% - Ênfase6 21 6" xfId="4720" xr:uid="{9A35E560-FC56-43E3-8C7E-43EB0D1FBCEE}"/>
    <cellStyle name="20% - Ênfase6 21 7" xfId="4721" xr:uid="{07E7DAF5-DD22-4BCB-8588-0FBBCFE29E78}"/>
    <cellStyle name="20% - Ênfase6 21 8" xfId="4722" xr:uid="{00B5E4DB-B430-47D8-9155-C1DB5D7DC9A9}"/>
    <cellStyle name="20% - Ênfase6 21 9" xfId="4723" xr:uid="{7998DDAA-B95A-4282-A22A-659DD0C0CE39}"/>
    <cellStyle name="20% - Ênfase6 22" xfId="4724" xr:uid="{BEA8F929-4564-425E-95AC-D12DF0EE4617}"/>
    <cellStyle name="20% - Ênfase6 22 10" xfId="4725" xr:uid="{CF8CF014-5288-4997-9CC4-99EE013CDFD5}"/>
    <cellStyle name="20% - Ênfase6 22 11" xfId="4726" xr:uid="{5A7DCBAC-C9DE-4BD5-8973-3FA17CD9E49F}"/>
    <cellStyle name="20% - Ênfase6 22 12" xfId="4727" xr:uid="{6DFEF9B2-00BA-4F2E-A7BC-7803A489D680}"/>
    <cellStyle name="20% - Ênfase6 22 13" xfId="4728" xr:uid="{A136709B-016A-4370-9BBC-20AE8E154DCC}"/>
    <cellStyle name="20% - Ênfase6 22 2" xfId="4729" xr:uid="{2CDEBA80-90FA-4B6D-AEC1-7F216978A1CB}"/>
    <cellStyle name="20% - Ênfase6 22 3" xfId="4730" xr:uid="{B6BC1642-59B4-4ED4-BD2F-214C91361CBB}"/>
    <cellStyle name="20% - Ênfase6 22 4" xfId="4731" xr:uid="{D2B909CD-003F-4369-9C9A-B58979E5DBC9}"/>
    <cellStyle name="20% - Ênfase6 22 5" xfId="4732" xr:uid="{AE92E635-9BAB-4383-A095-859B834F96B4}"/>
    <cellStyle name="20% - Ênfase6 22 6" xfId="4733" xr:uid="{22D606F3-58BB-4FEC-A9E5-EF7EB08D87B1}"/>
    <cellStyle name="20% - Ênfase6 22 7" xfId="4734" xr:uid="{EEE1A1CA-E985-46EF-A89B-122DBE8DDFAD}"/>
    <cellStyle name="20% - Ênfase6 22 8" xfId="4735" xr:uid="{97DD90F7-6DB9-4BCC-90A0-EE5A885E087A}"/>
    <cellStyle name="20% - Ênfase6 22 9" xfId="4736" xr:uid="{611A5C60-2D9B-414E-B4F4-990A9A334804}"/>
    <cellStyle name="20% - Ênfase6 23" xfId="4737" xr:uid="{AEC1B8E2-B98D-490C-A8F7-C04B290B3258}"/>
    <cellStyle name="20% - Ênfase6 23 10" xfId="4738" xr:uid="{BA06FCF9-5583-4792-AD71-8CDA607BDAA2}"/>
    <cellStyle name="20% - Ênfase6 23 11" xfId="4739" xr:uid="{1CF74F01-5ED1-4E2F-992C-11379B69E7E1}"/>
    <cellStyle name="20% - Ênfase6 23 12" xfId="4740" xr:uid="{9B5D95B7-5FB6-48A2-AB54-CA8D3CE58755}"/>
    <cellStyle name="20% - Ênfase6 23 13" xfId="4741" xr:uid="{EC10254F-75D8-46E0-8AB6-EFE3CA0CD2B6}"/>
    <cellStyle name="20% - Ênfase6 23 2" xfId="4742" xr:uid="{FBABD8D8-EBFD-41A1-B5AB-D1236BF35175}"/>
    <cellStyle name="20% - Ênfase6 23 3" xfId="4743" xr:uid="{C333FEAF-82A9-48FB-A719-E1CC1839EE25}"/>
    <cellStyle name="20% - Ênfase6 23 4" xfId="4744" xr:uid="{E7112245-D1F0-4094-BD12-AA70FDF696C6}"/>
    <cellStyle name="20% - Ênfase6 23 5" xfId="4745" xr:uid="{4AD0F003-8713-4BF3-AA9A-7EEF3839AF46}"/>
    <cellStyle name="20% - Ênfase6 23 6" xfId="4746" xr:uid="{D996BAEE-7D3E-44D5-9717-17879C80CF7E}"/>
    <cellStyle name="20% - Ênfase6 23 7" xfId="4747" xr:uid="{254D4B6A-9F58-4A8D-8830-BF402EEC73F8}"/>
    <cellStyle name="20% - Ênfase6 23 8" xfId="4748" xr:uid="{9EF644A7-E388-4324-9026-CCEAB86ADC3E}"/>
    <cellStyle name="20% - Ênfase6 23 9" xfId="4749" xr:uid="{A2C74074-3E2A-44EF-B1D2-7ED016E1B9FC}"/>
    <cellStyle name="20% - Ênfase6 24" xfId="4750" xr:uid="{88B9503E-425D-42F2-9810-CBF8F2B1BDB1}"/>
    <cellStyle name="20% - Ênfase6 24 10" xfId="4751" xr:uid="{9756F211-7A15-4E33-B6BF-B74A3F563E7C}"/>
    <cellStyle name="20% - Ênfase6 24 11" xfId="4752" xr:uid="{EBEC43CA-79AB-468F-881D-C39DF9948F1C}"/>
    <cellStyle name="20% - Ênfase6 24 12" xfId="4753" xr:uid="{27BB685D-93F9-42D2-AC35-8026BA133024}"/>
    <cellStyle name="20% - Ênfase6 24 13" xfId="4754" xr:uid="{2FD1B4A7-8E62-473F-8E95-CB72F052C06F}"/>
    <cellStyle name="20% - Ênfase6 24 2" xfId="4755" xr:uid="{3BF5D370-300C-46B7-AD56-99B91421B6E3}"/>
    <cellStyle name="20% - Ênfase6 24 3" xfId="4756" xr:uid="{322B1E46-511A-4E3D-9A04-66FC4BE6888D}"/>
    <cellStyle name="20% - Ênfase6 24 4" xfId="4757" xr:uid="{FF92AD36-E1B0-47BF-B693-77B2BDB6D835}"/>
    <cellStyle name="20% - Ênfase6 24 5" xfId="4758" xr:uid="{F39C9325-9FFA-461D-8558-ECC3DE642D69}"/>
    <cellStyle name="20% - Ênfase6 24 6" xfId="4759" xr:uid="{146326B9-761F-4AC8-96C9-49E4DD75DAFB}"/>
    <cellStyle name="20% - Ênfase6 24 7" xfId="4760" xr:uid="{FECD6122-20C4-4FF7-A6CE-DC2E7E31D78F}"/>
    <cellStyle name="20% - Ênfase6 24 8" xfId="4761" xr:uid="{4061D841-A28C-44DC-BB99-01F99CE0BF3A}"/>
    <cellStyle name="20% - Ênfase6 24 9" xfId="4762" xr:uid="{84B296E5-1555-4EB0-B929-92A880FD8028}"/>
    <cellStyle name="20% - Ênfase6 25" xfId="4763" xr:uid="{9219B93A-C7F7-4AC4-8C5F-CF637581126D}"/>
    <cellStyle name="20% - Ênfase6 25 10" xfId="4764" xr:uid="{502FCF3F-66DE-44FF-B89C-8265136BBCDF}"/>
    <cellStyle name="20% - Ênfase6 25 11" xfId="4765" xr:uid="{79E19DC6-1A6C-4876-BD56-12AB948A064B}"/>
    <cellStyle name="20% - Ênfase6 25 12" xfId="4766" xr:uid="{31B92AFC-5A78-4579-90A0-CCB5CDE8AB67}"/>
    <cellStyle name="20% - Ênfase6 25 13" xfId="4767" xr:uid="{389DCD3D-3923-4F08-8E74-3CB9A807F992}"/>
    <cellStyle name="20% - Ênfase6 25 2" xfId="4768" xr:uid="{EFDE80F8-913E-4F68-85A5-08FE352F6D67}"/>
    <cellStyle name="20% - Ênfase6 25 3" xfId="4769" xr:uid="{CCD871A4-A838-4B7F-A66D-07D894F2B96E}"/>
    <cellStyle name="20% - Ênfase6 25 4" xfId="4770" xr:uid="{249B7AA2-BD3F-4CCD-8105-122D0F8DBF26}"/>
    <cellStyle name="20% - Ênfase6 25 5" xfId="4771" xr:uid="{ADAD61D7-A191-4600-B4C5-074846AFED2A}"/>
    <cellStyle name="20% - Ênfase6 25 6" xfId="4772" xr:uid="{E26EFF3E-63D4-4D16-8A02-E5EF72D4F94D}"/>
    <cellStyle name="20% - Ênfase6 25 7" xfId="4773" xr:uid="{7CCA51E9-59CB-4A82-9C64-0BDF06259948}"/>
    <cellStyle name="20% - Ênfase6 25 8" xfId="4774" xr:uid="{BBBF3306-845C-432B-AB41-868DB87C9713}"/>
    <cellStyle name="20% - Ênfase6 25 9" xfId="4775" xr:uid="{F5F5671D-7298-477B-9197-6629763E0CA1}"/>
    <cellStyle name="20% - Ênfase6 26" xfId="4776" xr:uid="{3FC52C13-710B-4EF9-B8FD-80E5090AC024}"/>
    <cellStyle name="20% - Ênfase6 26 10" xfId="4777" xr:uid="{D7C7F93B-4B25-47B6-B3CA-A74F95881F45}"/>
    <cellStyle name="20% - Ênfase6 26 11" xfId="4778" xr:uid="{2DC6F706-EE88-4A2B-90FC-700A0D1C69CE}"/>
    <cellStyle name="20% - Ênfase6 26 12" xfId="4779" xr:uid="{9156E695-E407-49B9-AED9-0F5B3C8EF975}"/>
    <cellStyle name="20% - Ênfase6 26 13" xfId="4780" xr:uid="{ABFDA9E9-0F32-44AA-A1E7-C6E2ED18B7ED}"/>
    <cellStyle name="20% - Ênfase6 26 2" xfId="4781" xr:uid="{F3E2119F-E4C0-47C0-8C79-A9023729F67E}"/>
    <cellStyle name="20% - Ênfase6 26 3" xfId="4782" xr:uid="{F0033924-EA9A-4C0A-9A04-22850F2F8178}"/>
    <cellStyle name="20% - Ênfase6 26 4" xfId="4783" xr:uid="{3E46A266-EEF5-4D40-BCB0-F31EC30F325C}"/>
    <cellStyle name="20% - Ênfase6 26 5" xfId="4784" xr:uid="{1E4F31DE-6DB8-40B2-A2ED-B4F827C55A8C}"/>
    <cellStyle name="20% - Ênfase6 26 6" xfId="4785" xr:uid="{14647ED3-D59D-44DE-A13D-193DD9115C3F}"/>
    <cellStyle name="20% - Ênfase6 26 7" xfId="4786" xr:uid="{0090DE17-62F8-49CF-AD4A-532E72C5A84C}"/>
    <cellStyle name="20% - Ênfase6 26 8" xfId="4787" xr:uid="{22F40E23-1CAE-4E06-A0A1-B3EB24A53642}"/>
    <cellStyle name="20% - Ênfase6 26 9" xfId="4788" xr:uid="{FF4C3440-7BEE-4343-989E-C72C59BA664C}"/>
    <cellStyle name="20% - Ênfase6 27" xfId="4789" xr:uid="{551DF76D-F7F1-431F-9E75-5BAAEC2366CF}"/>
    <cellStyle name="20% - Ênfase6 27 10" xfId="4790" xr:uid="{B14ED03D-9A96-48F8-911D-B30AC2F93E27}"/>
    <cellStyle name="20% - Ênfase6 27 11" xfId="4791" xr:uid="{ADD71CC7-A392-4F05-8180-56B9785E9A57}"/>
    <cellStyle name="20% - Ênfase6 27 12" xfId="4792" xr:uid="{DDFE9E1F-A9A1-4E54-9EE1-FF20109262F9}"/>
    <cellStyle name="20% - Ênfase6 27 13" xfId="4793" xr:uid="{F5B2AD78-3D18-495D-BCAE-30F51C7B02AA}"/>
    <cellStyle name="20% - Ênfase6 27 2" xfId="4794" xr:uid="{2B9DB965-7835-4D26-B345-0CA2A0F8A305}"/>
    <cellStyle name="20% - Ênfase6 27 3" xfId="4795" xr:uid="{6542AB99-606E-474F-B6F3-88D6DFEED833}"/>
    <cellStyle name="20% - Ênfase6 27 4" xfId="4796" xr:uid="{11F7689F-AE02-4A71-94C1-1DD0BEF3CB96}"/>
    <cellStyle name="20% - Ênfase6 27 5" xfId="4797" xr:uid="{0A44A45D-A200-4230-B436-0EADE55B0CA8}"/>
    <cellStyle name="20% - Ênfase6 27 6" xfId="4798" xr:uid="{E43646A3-A222-4A18-9EDC-345A4336FC36}"/>
    <cellStyle name="20% - Ênfase6 27 7" xfId="4799" xr:uid="{9E1B6A50-68F9-45EA-8172-031D3034B7F3}"/>
    <cellStyle name="20% - Ênfase6 27 8" xfId="4800" xr:uid="{F69E97A7-FF94-4F27-AE5B-C8BB085C4B2E}"/>
    <cellStyle name="20% - Ênfase6 27 9" xfId="4801" xr:uid="{18108DD0-3CE9-402C-8B34-653444AD2BF9}"/>
    <cellStyle name="20% - Ênfase6 28" xfId="4802" xr:uid="{4E4E0227-EB7E-4006-97D3-64F7291F7785}"/>
    <cellStyle name="20% - Ênfase6 28 10" xfId="4803" xr:uid="{D349F3E6-F3F7-4137-8032-7607C496DCA3}"/>
    <cellStyle name="20% - Ênfase6 28 11" xfId="4804" xr:uid="{E5550841-00D2-4ED3-8FAE-439690339521}"/>
    <cellStyle name="20% - Ênfase6 28 12" xfId="4805" xr:uid="{CA11FAE7-373E-4D1E-A314-CBE49BE8550B}"/>
    <cellStyle name="20% - Ênfase6 28 13" xfId="4806" xr:uid="{B72BEA68-D0A6-4A39-B451-2E3A25EB97AD}"/>
    <cellStyle name="20% - Ênfase6 28 2" xfId="4807" xr:uid="{EBCEE8BD-32BC-4495-B7CF-87E9A64B2E74}"/>
    <cellStyle name="20% - Ênfase6 28 3" xfId="4808" xr:uid="{361D8D06-A6E3-4D46-8C66-C54EB308AF19}"/>
    <cellStyle name="20% - Ênfase6 28 4" xfId="4809" xr:uid="{E128D43D-B678-44AC-AC18-639DDC6C48C5}"/>
    <cellStyle name="20% - Ênfase6 28 5" xfId="4810" xr:uid="{D5587BD4-296D-4DB7-BAC1-4B3C4C1ABDCB}"/>
    <cellStyle name="20% - Ênfase6 28 6" xfId="4811" xr:uid="{87DBB1F0-7B0C-438B-A310-03829A2EE02A}"/>
    <cellStyle name="20% - Ênfase6 28 7" xfId="4812" xr:uid="{151CA614-308F-4BB1-8F96-121FA9CED873}"/>
    <cellStyle name="20% - Ênfase6 28 8" xfId="4813" xr:uid="{5A422BF1-7881-485A-8FAD-DD3549ABE55D}"/>
    <cellStyle name="20% - Ênfase6 28 9" xfId="4814" xr:uid="{A2CE0E69-681C-48C6-8CFC-920470EA96A4}"/>
    <cellStyle name="20% - Ênfase6 29" xfId="4815" xr:uid="{AFCCEED3-A9BA-4186-B453-BC27646ADFFB}"/>
    <cellStyle name="20% - Ênfase6 29 10" xfId="4816" xr:uid="{1C455268-DD10-46F3-9E4F-38415F1474A7}"/>
    <cellStyle name="20% - Ênfase6 29 11" xfId="4817" xr:uid="{293C1A10-A69D-49A3-9C19-9ADE50524D4E}"/>
    <cellStyle name="20% - Ênfase6 29 12" xfId="4818" xr:uid="{7103E4AF-6AB8-4F20-B1CF-04B8C4D08236}"/>
    <cellStyle name="20% - Ênfase6 29 13" xfId="4819" xr:uid="{D47C1EAF-1B1D-48B9-9DBD-B9BA71B9FB31}"/>
    <cellStyle name="20% - Ênfase6 29 2" xfId="4820" xr:uid="{AF91AD6C-3C61-4385-B5B7-F6124A5FF1E8}"/>
    <cellStyle name="20% - Ênfase6 29 3" xfId="4821" xr:uid="{86737134-0609-45BD-A90F-6514D2047210}"/>
    <cellStyle name="20% - Ênfase6 29 4" xfId="4822" xr:uid="{96C1002A-08E4-4550-9D95-723225F93424}"/>
    <cellStyle name="20% - Ênfase6 29 5" xfId="4823" xr:uid="{E80883C8-1F91-4CAF-90CD-52DD65EC4CF7}"/>
    <cellStyle name="20% - Ênfase6 29 6" xfId="4824" xr:uid="{CCC278F0-D0D1-461D-9ED3-DCEA0365B420}"/>
    <cellStyle name="20% - Ênfase6 29 7" xfId="4825" xr:uid="{1451A4E8-0F12-4F24-B657-3D657A8A89B8}"/>
    <cellStyle name="20% - Ênfase6 29 8" xfId="4826" xr:uid="{40EEB9D6-8839-4591-98F4-FBD89440ACC9}"/>
    <cellStyle name="20% - Ênfase6 29 9" xfId="4827" xr:uid="{4491DA2C-B48F-482A-9AA9-33B2EDE1DEC3}"/>
    <cellStyle name="20% - Ênfase6 3" xfId="4828" xr:uid="{B413B997-D265-4A41-90A5-40F45344E070}"/>
    <cellStyle name="20% - Ênfase6 3 10" xfId="4829" xr:uid="{62EC4480-53C7-4996-BCE0-29050B6FD26D}"/>
    <cellStyle name="20% - Ênfase6 3 11" xfId="4830" xr:uid="{D99425CF-7EA9-4EF9-AF21-70C3DE34498B}"/>
    <cellStyle name="20% - Ênfase6 3 12" xfId="4831" xr:uid="{435329BA-D922-48D4-AEB5-7256C62BB0BE}"/>
    <cellStyle name="20% - Ênfase6 3 13" xfId="4832" xr:uid="{0B86D243-2704-4461-9EDE-435646531F30}"/>
    <cellStyle name="20% - Ênfase6 3 2" xfId="4833" xr:uid="{004A6274-806D-41DB-8719-674E88A4BCAF}"/>
    <cellStyle name="20% - Ênfase6 3 3" xfId="4834" xr:uid="{67ABF77E-EC4E-4650-8BE7-2D3BC5CA8D9E}"/>
    <cellStyle name="20% - Ênfase6 3 4" xfId="4835" xr:uid="{2FDC3E13-5ABA-407E-906D-E72B1983644E}"/>
    <cellStyle name="20% - Ênfase6 3 5" xfId="4836" xr:uid="{FF3EF671-DA08-4AF9-AD50-4BDAAD41B88A}"/>
    <cellStyle name="20% - Ênfase6 3 6" xfId="4837" xr:uid="{7E04A2F0-7D44-4D9C-A5BA-7A8B1989D65C}"/>
    <cellStyle name="20% - Ênfase6 3 7" xfId="4838" xr:uid="{621AB2AF-4DB9-4890-9DF3-F87AF15C2347}"/>
    <cellStyle name="20% - Ênfase6 3 8" xfId="4839" xr:uid="{95B2E15C-486B-4438-B0FF-B6DE268E8C77}"/>
    <cellStyle name="20% - Ênfase6 3 9" xfId="4840" xr:uid="{ACAD318D-B2B5-4882-99A4-8D04FACEC48A}"/>
    <cellStyle name="20% - Ênfase6 30" xfId="4841" xr:uid="{C050E92E-6FC1-4043-ABAB-E44F0127615C}"/>
    <cellStyle name="20% - Ênfase6 30 10" xfId="4842" xr:uid="{07215DE1-B90D-4DD8-929F-C0BC05A020FA}"/>
    <cellStyle name="20% - Ênfase6 30 11" xfId="4843" xr:uid="{05BE1868-0DBC-49FA-A344-853EB7B2634E}"/>
    <cellStyle name="20% - Ênfase6 30 12" xfId="4844" xr:uid="{D03E6706-2DF1-41CF-ACC9-8D5F43F431B7}"/>
    <cellStyle name="20% - Ênfase6 30 13" xfId="4845" xr:uid="{9A75668E-1342-41F3-840A-E6B4C66626C9}"/>
    <cellStyle name="20% - Ênfase6 30 2" xfId="4846" xr:uid="{7BE96D7C-2169-4719-A04E-69691C88CD46}"/>
    <cellStyle name="20% - Ênfase6 30 3" xfId="4847" xr:uid="{E740E60B-BF37-4218-AA16-96140F99344D}"/>
    <cellStyle name="20% - Ênfase6 30 4" xfId="4848" xr:uid="{7BABEAB8-2C4A-426B-9DF0-E6D9BA25D59B}"/>
    <cellStyle name="20% - Ênfase6 30 5" xfId="4849" xr:uid="{6789DE01-529D-4CF5-A882-7FA88F3DB11D}"/>
    <cellStyle name="20% - Ênfase6 30 6" xfId="4850" xr:uid="{E4314D9E-4058-4720-972F-A2B5ED8D6281}"/>
    <cellStyle name="20% - Ênfase6 30 7" xfId="4851" xr:uid="{027298CC-918E-4E3F-8D0B-F186B06DA85C}"/>
    <cellStyle name="20% - Ênfase6 30 8" xfId="4852" xr:uid="{1C6FCE97-891B-478A-B045-F4C1F8477A38}"/>
    <cellStyle name="20% - Ênfase6 30 9" xfId="4853" xr:uid="{2D5285A9-70E6-4147-940C-9545615CEE81}"/>
    <cellStyle name="20% - Ênfase6 31" xfId="4854" xr:uid="{B30E6908-1200-43C0-AA34-C4D9FE5A4102}"/>
    <cellStyle name="20% - Ênfase6 31 10" xfId="4855" xr:uid="{D70A30E7-6636-42B3-B5FC-43ED502D8C8A}"/>
    <cellStyle name="20% - Ênfase6 31 11" xfId="4856" xr:uid="{CB405F3E-F764-4153-9232-44D1080A67DD}"/>
    <cellStyle name="20% - Ênfase6 31 12" xfId="4857" xr:uid="{93682CC0-3515-422F-BB73-416BDB36E2C3}"/>
    <cellStyle name="20% - Ênfase6 31 13" xfId="4858" xr:uid="{1BF4CC0D-6146-4B6D-B63A-1CA00F510520}"/>
    <cellStyle name="20% - Ênfase6 31 2" xfId="4859" xr:uid="{40F208F8-6C7C-488F-A7E1-19B9B5EA2D93}"/>
    <cellStyle name="20% - Ênfase6 31 3" xfId="4860" xr:uid="{7CE28CCB-05F5-4E94-8C04-3D77D527FB5B}"/>
    <cellStyle name="20% - Ênfase6 31 4" xfId="4861" xr:uid="{CFAEA42E-D78F-49FA-B588-936341470A2C}"/>
    <cellStyle name="20% - Ênfase6 31 5" xfId="4862" xr:uid="{D2D4D0D3-F9CC-4DA1-AFD9-758FE76E2B23}"/>
    <cellStyle name="20% - Ênfase6 31 6" xfId="4863" xr:uid="{44698510-2A57-477D-B315-456351630D88}"/>
    <cellStyle name="20% - Ênfase6 31 7" xfId="4864" xr:uid="{236F2E98-90ED-4F4E-8267-D51464D7BE56}"/>
    <cellStyle name="20% - Ênfase6 31 8" xfId="4865" xr:uid="{D2A98571-FD2E-4944-9948-D43F680F5D5C}"/>
    <cellStyle name="20% - Ênfase6 31 9" xfId="4866" xr:uid="{12E3568E-26EF-46CC-80B6-A062B5188642}"/>
    <cellStyle name="20% - Ênfase6 32" xfId="4867" xr:uid="{E41A96CF-1289-44F3-A37F-20E944D222A7}"/>
    <cellStyle name="20% - Ênfase6 32 10" xfId="4868" xr:uid="{5F2EA662-4667-41B6-AA29-7AEE939370F3}"/>
    <cellStyle name="20% - Ênfase6 32 11" xfId="4869" xr:uid="{297E5678-C9B2-41D8-9FF2-5A4624544231}"/>
    <cellStyle name="20% - Ênfase6 32 12" xfId="4870" xr:uid="{5DF89DA6-F4E3-4157-9782-C9D79056E9E5}"/>
    <cellStyle name="20% - Ênfase6 32 13" xfId="4871" xr:uid="{06A823F7-5376-4F30-9946-52ABB0E21DB9}"/>
    <cellStyle name="20% - Ênfase6 32 2" xfId="4872" xr:uid="{FB122617-C1C0-4FC9-BEC5-8000C3A16A2F}"/>
    <cellStyle name="20% - Ênfase6 32 3" xfId="4873" xr:uid="{E53CDAB2-AC93-4B5B-9609-F44C4981C077}"/>
    <cellStyle name="20% - Ênfase6 32 4" xfId="4874" xr:uid="{9E6ABE5F-747A-43F1-9191-AECDA78D9C76}"/>
    <cellStyle name="20% - Ênfase6 32 5" xfId="4875" xr:uid="{C8794944-1CE1-4C24-B04C-46EF82202C15}"/>
    <cellStyle name="20% - Ênfase6 32 6" xfId="4876" xr:uid="{6C31E8F3-100E-4438-840C-8F7D37311084}"/>
    <cellStyle name="20% - Ênfase6 32 7" xfId="4877" xr:uid="{1AC856B2-7869-420A-9D80-8541DEF30C63}"/>
    <cellStyle name="20% - Ênfase6 32 8" xfId="4878" xr:uid="{7CD22EDB-A93E-47E3-8215-EB06117647AA}"/>
    <cellStyle name="20% - Ênfase6 32 9" xfId="4879" xr:uid="{A6CB1D87-447C-46FB-BB35-17BD7AF03866}"/>
    <cellStyle name="20% - Ênfase6 33" xfId="4880" xr:uid="{7EA5A01F-179B-4F0C-A7EC-D2C7B9466513}"/>
    <cellStyle name="20% - Ênfase6 33 10" xfId="4881" xr:uid="{8BECCBF8-D872-49A8-9912-181F48CA2F66}"/>
    <cellStyle name="20% - Ênfase6 33 11" xfId="4882" xr:uid="{3D49FD2A-60F4-49C3-A615-0A966EE05AC2}"/>
    <cellStyle name="20% - Ênfase6 33 12" xfId="4883" xr:uid="{DF6F8158-FA2D-4C56-BCAE-D32471B834D0}"/>
    <cellStyle name="20% - Ênfase6 33 13" xfId="4884" xr:uid="{A53104D5-DE7D-4AD5-870A-B5D7EA48F294}"/>
    <cellStyle name="20% - Ênfase6 33 2" xfId="4885" xr:uid="{E6DE61CE-504F-449E-ACF4-A8E8F592202E}"/>
    <cellStyle name="20% - Ênfase6 33 3" xfId="4886" xr:uid="{4C2114EF-8020-4F33-AFC0-BE59F8177F58}"/>
    <cellStyle name="20% - Ênfase6 33 4" xfId="4887" xr:uid="{B309197A-D091-438B-97C4-32A31B749472}"/>
    <cellStyle name="20% - Ênfase6 33 5" xfId="4888" xr:uid="{34B34E00-500B-4CE3-8E5B-3F4DAF083C63}"/>
    <cellStyle name="20% - Ênfase6 33 6" xfId="4889" xr:uid="{657ACD22-45E2-403B-ABE7-3CB3205438EB}"/>
    <cellStyle name="20% - Ênfase6 33 7" xfId="4890" xr:uid="{A7067FC6-F23F-499F-9618-7B8098BD9FAA}"/>
    <cellStyle name="20% - Ênfase6 33 8" xfId="4891" xr:uid="{35D18439-234B-4112-9308-77E77E51D5E3}"/>
    <cellStyle name="20% - Ênfase6 33 9" xfId="4892" xr:uid="{9BF17EC4-5B8C-479E-94C9-97784F8919F9}"/>
    <cellStyle name="20% - Ênfase6 34" xfId="4893" xr:uid="{63ADE8A5-1F1F-44F8-B1A2-2F2FD5F9099E}"/>
    <cellStyle name="20% - Ênfase6 34 10" xfId="4894" xr:uid="{0F9409E4-0184-4486-B44D-53ABE7A95EFA}"/>
    <cellStyle name="20% - Ênfase6 34 11" xfId="4895" xr:uid="{CA6F5C92-1953-4F28-B9B8-BDB61FCDA4BE}"/>
    <cellStyle name="20% - Ênfase6 34 12" xfId="4896" xr:uid="{F047A57D-6D85-4E14-BCD7-2A9930203B89}"/>
    <cellStyle name="20% - Ênfase6 34 13" xfId="4897" xr:uid="{FFE8BE55-A1D4-497A-BA3A-A842361974DE}"/>
    <cellStyle name="20% - Ênfase6 34 2" xfId="4898" xr:uid="{66A49638-4034-4701-917F-686CF85B3396}"/>
    <cellStyle name="20% - Ênfase6 34 3" xfId="4899" xr:uid="{BDA06349-659C-4B2B-BA01-EDE204528C43}"/>
    <cellStyle name="20% - Ênfase6 34 4" xfId="4900" xr:uid="{CFF5C07F-BAEE-42C3-8752-806B9C0A64C6}"/>
    <cellStyle name="20% - Ênfase6 34 5" xfId="4901" xr:uid="{14DE84BF-4EC0-422E-84B4-D035BA31B1D4}"/>
    <cellStyle name="20% - Ênfase6 34 6" xfId="4902" xr:uid="{3E2AC322-D6AC-4617-B405-32738E40C2E2}"/>
    <cellStyle name="20% - Ênfase6 34 7" xfId="4903" xr:uid="{C544526D-39B2-4066-BC6D-849B25C7A537}"/>
    <cellStyle name="20% - Ênfase6 34 8" xfId="4904" xr:uid="{77F2651D-7472-472D-98BF-262EA6F22F09}"/>
    <cellStyle name="20% - Ênfase6 34 9" xfId="4905" xr:uid="{6BABDE77-75D2-4033-946A-5464CDB198C9}"/>
    <cellStyle name="20% - Ênfase6 35" xfId="4906" xr:uid="{020624E8-5864-4C3F-A7E7-C16C6C951640}"/>
    <cellStyle name="20% - Ênfase6 35 10" xfId="4907" xr:uid="{F05A3020-3404-4560-8B24-292B4FA638EA}"/>
    <cellStyle name="20% - Ênfase6 35 11" xfId="4908" xr:uid="{4485BF7D-0297-4024-BBC9-FD719EEF9B63}"/>
    <cellStyle name="20% - Ênfase6 35 12" xfId="4909" xr:uid="{5BA0C2A4-42D1-467F-8CE1-6BE36173D2F2}"/>
    <cellStyle name="20% - Ênfase6 35 13" xfId="4910" xr:uid="{818C2C41-2110-42A6-8DC4-CB9966082949}"/>
    <cellStyle name="20% - Ênfase6 35 2" xfId="4911" xr:uid="{BEFE0EA4-0DCE-44E8-B037-34DD8BE155F9}"/>
    <cellStyle name="20% - Ênfase6 35 3" xfId="4912" xr:uid="{55F3640D-FFD9-495D-AB13-9E5864E848A6}"/>
    <cellStyle name="20% - Ênfase6 35 4" xfId="4913" xr:uid="{24DD9156-C5C1-49CC-8051-D69D3F9751EE}"/>
    <cellStyle name="20% - Ênfase6 35 5" xfId="4914" xr:uid="{48694647-2148-4399-BBE0-97023A9BFBAB}"/>
    <cellStyle name="20% - Ênfase6 35 6" xfId="4915" xr:uid="{0746425D-BF3F-4C5D-9484-0A9FEA4BA6B0}"/>
    <cellStyle name="20% - Ênfase6 35 7" xfId="4916" xr:uid="{7B27E01D-5D4B-4C7B-93F4-AB75CAD1D044}"/>
    <cellStyle name="20% - Ênfase6 35 8" xfId="4917" xr:uid="{40630E45-AF6A-4552-B01E-776288A9052C}"/>
    <cellStyle name="20% - Ênfase6 35 9" xfId="4918" xr:uid="{930AC92C-D2CE-40A1-BAF6-E809CFE3B8FD}"/>
    <cellStyle name="20% - Ênfase6 4" xfId="4919" xr:uid="{A85B0383-5188-4DBC-93D5-CACAB35AB223}"/>
    <cellStyle name="20% - Ênfase6 4 10" xfId="4920" xr:uid="{9610E91B-F9EE-4B49-ADBA-0C09FF8E38F3}"/>
    <cellStyle name="20% - Ênfase6 4 11" xfId="4921" xr:uid="{040022DC-5837-4570-81E2-D29E80C96542}"/>
    <cellStyle name="20% - Ênfase6 4 12" xfId="4922" xr:uid="{ED3B2673-D24E-4F22-9BE9-E88A74029BDF}"/>
    <cellStyle name="20% - Ênfase6 4 13" xfId="4923" xr:uid="{E0B90575-FA7C-4E2D-81CE-9D2155079DFA}"/>
    <cellStyle name="20% - Ênfase6 4 2" xfId="4924" xr:uid="{1EA635A3-923E-45B0-BC23-9EEE8FF0AA55}"/>
    <cellStyle name="20% - Ênfase6 4 3" xfId="4925" xr:uid="{4092F82B-A411-40B9-B17F-791F8AE2FEAF}"/>
    <cellStyle name="20% - Ênfase6 4 4" xfId="4926" xr:uid="{6035D78D-003D-4A09-A6FA-5D086C47EB9A}"/>
    <cellStyle name="20% - Ênfase6 4 5" xfId="4927" xr:uid="{4B664747-23F9-4EAE-90E7-1EA4BABD307A}"/>
    <cellStyle name="20% - Ênfase6 4 6" xfId="4928" xr:uid="{86B5AACC-320E-4070-BB67-481B8836698D}"/>
    <cellStyle name="20% - Ênfase6 4 7" xfId="4929" xr:uid="{E3076A0A-3711-48EA-936F-F116E3752DD1}"/>
    <cellStyle name="20% - Ênfase6 4 8" xfId="4930" xr:uid="{68563805-6261-4251-BA38-ADFCEFDD339C}"/>
    <cellStyle name="20% - Ênfase6 4 9" xfId="4931" xr:uid="{619373F1-466E-4946-B28E-E19E1D6871ED}"/>
    <cellStyle name="20% - Ênfase6 5" xfId="4932" xr:uid="{B61B1143-7425-4F81-AF8B-BF4BFA27504A}"/>
    <cellStyle name="20% - Ênfase6 5 10" xfId="4933" xr:uid="{7BE3D657-7D47-4C66-BF87-F472F4B2C5FF}"/>
    <cellStyle name="20% - Ênfase6 5 11" xfId="4934" xr:uid="{595358B1-729F-4BB4-8C23-5CD3D88523ED}"/>
    <cellStyle name="20% - Ênfase6 5 12" xfId="4935" xr:uid="{FCA183B5-BD25-47BE-86AF-6EB6C3026D32}"/>
    <cellStyle name="20% - Ênfase6 5 13" xfId="4936" xr:uid="{8B58DB62-E33C-405F-8C76-D4E06539524E}"/>
    <cellStyle name="20% - Ênfase6 5 2" xfId="4937" xr:uid="{4D52D3E5-4FDB-4327-9A19-9B499424C081}"/>
    <cellStyle name="20% - Ênfase6 5 3" xfId="4938" xr:uid="{B3BFDCEC-DF2A-44C0-B2E7-DE9E09C3BF8F}"/>
    <cellStyle name="20% - Ênfase6 5 4" xfId="4939" xr:uid="{AA061726-C34B-4C11-94B3-97FCDA280BA8}"/>
    <cellStyle name="20% - Ênfase6 5 5" xfId="4940" xr:uid="{D093B2DA-982E-469C-A7C5-2FB81770890D}"/>
    <cellStyle name="20% - Ênfase6 5 6" xfId="4941" xr:uid="{8B2E2E42-4112-41A3-9EBC-D4C49AAD9B69}"/>
    <cellStyle name="20% - Ênfase6 5 7" xfId="4942" xr:uid="{E5B0FC82-F0EE-4AAE-93E2-522824140C83}"/>
    <cellStyle name="20% - Ênfase6 5 8" xfId="4943" xr:uid="{9EB48327-9A98-47C2-8729-1FBEE6DFB0E0}"/>
    <cellStyle name="20% - Ênfase6 5 9" xfId="4944" xr:uid="{3089CE89-29BF-47A9-B939-D8D38389DED8}"/>
    <cellStyle name="20% - Ênfase6 6" xfId="4945" xr:uid="{FA776B22-6A99-4F7B-B820-D6B1211C1DB8}"/>
    <cellStyle name="20% - Ênfase6 6 10" xfId="4946" xr:uid="{9804B210-8D47-497E-93BE-0305C6534D28}"/>
    <cellStyle name="20% - Ênfase6 6 11" xfId="4947" xr:uid="{83D9BA20-EAA7-4043-B640-8A9E331A3DD8}"/>
    <cellStyle name="20% - Ênfase6 6 12" xfId="4948" xr:uid="{CC55883F-7F5A-4CB3-8635-AE3E17E3482F}"/>
    <cellStyle name="20% - Ênfase6 6 13" xfId="4949" xr:uid="{9F6D5627-99B2-4CCF-AB48-17F305D99D86}"/>
    <cellStyle name="20% - Ênfase6 6 2" xfId="4950" xr:uid="{F7735F3A-B63D-4E67-9C88-10789F894FBE}"/>
    <cellStyle name="20% - Ênfase6 6 3" xfId="4951" xr:uid="{C88BDC47-D663-4CD3-B834-0EAD513F44B5}"/>
    <cellStyle name="20% - Ênfase6 6 4" xfId="4952" xr:uid="{BD3C7560-7997-4BFB-B036-46308EB17318}"/>
    <cellStyle name="20% - Ênfase6 6 5" xfId="4953" xr:uid="{09447C1E-116A-48BE-8706-29F9A86F6C8D}"/>
    <cellStyle name="20% - Ênfase6 6 6" xfId="4954" xr:uid="{0BCAEB04-FD90-4260-B7A5-A964F8169EF5}"/>
    <cellStyle name="20% - Ênfase6 6 7" xfId="4955" xr:uid="{93E27A2D-C397-4C23-B3E0-CC2EC6C817E0}"/>
    <cellStyle name="20% - Ênfase6 6 8" xfId="4956" xr:uid="{D614081E-BC7F-4979-8CA7-ECD82C43B713}"/>
    <cellStyle name="20% - Ênfase6 6 9" xfId="4957" xr:uid="{3F683916-462B-4A65-95FE-2F0DF9E09303}"/>
    <cellStyle name="20% - Ênfase6 7" xfId="4958" xr:uid="{98A0BD56-7A31-4F8F-9DB9-428A520A0180}"/>
    <cellStyle name="20% - Ênfase6 7 10" xfId="4959" xr:uid="{0E607E8E-6D28-4946-9854-D56A122372BE}"/>
    <cellStyle name="20% - Ênfase6 7 11" xfId="4960" xr:uid="{3C628853-1EF4-49CB-97AA-BF742ABE50EE}"/>
    <cellStyle name="20% - Ênfase6 7 12" xfId="4961" xr:uid="{3A6AC0E9-37C1-430E-B67C-9ED81E90E777}"/>
    <cellStyle name="20% - Ênfase6 7 13" xfId="4962" xr:uid="{F6BA685B-34E6-450F-963F-A10656162B21}"/>
    <cellStyle name="20% - Ênfase6 7 2" xfId="4963" xr:uid="{ABB7E084-8A2B-4673-8AD3-3C4EE1B19E84}"/>
    <cellStyle name="20% - Ênfase6 7 3" xfId="4964" xr:uid="{1A9E7505-8D6A-49B6-BCB4-2C99704F36C9}"/>
    <cellStyle name="20% - Ênfase6 7 4" xfId="4965" xr:uid="{D3007B8D-988D-45DE-B386-EA8E399056B3}"/>
    <cellStyle name="20% - Ênfase6 7 5" xfId="4966" xr:uid="{101C6C10-808F-4160-836B-82FB0A465516}"/>
    <cellStyle name="20% - Ênfase6 7 6" xfId="4967" xr:uid="{2DBD0E00-D376-42BF-BFA7-546E14F75305}"/>
    <cellStyle name="20% - Ênfase6 7 7" xfId="4968" xr:uid="{A47F933C-B26A-4369-AE7A-1547FAFA0DB9}"/>
    <cellStyle name="20% - Ênfase6 7 8" xfId="4969" xr:uid="{E851C847-DAAA-47F6-BA71-34AA7C00DA9B}"/>
    <cellStyle name="20% - Ênfase6 7 9" xfId="4970" xr:uid="{D876A40A-18E6-4FA3-A1B1-AAA203A1CF6D}"/>
    <cellStyle name="20% - Ênfase6 8" xfId="4971" xr:uid="{6DFD5F86-D7E8-4170-8A1D-1A7EBBD27928}"/>
    <cellStyle name="20% - Ênfase6 8 10" xfId="4972" xr:uid="{85929E95-527A-4482-9F6C-D7D3AD1BD51A}"/>
    <cellStyle name="20% - Ênfase6 8 11" xfId="4973" xr:uid="{E632796A-CD4E-465D-A6AE-4839019316E8}"/>
    <cellStyle name="20% - Ênfase6 8 12" xfId="4974" xr:uid="{6BFC90E8-F6D1-46A7-B6F6-2F2FB7751F59}"/>
    <cellStyle name="20% - Ênfase6 8 13" xfId="4975" xr:uid="{1ACE5EBA-3B91-4ACF-BE96-9CCE968EE85B}"/>
    <cellStyle name="20% - Ênfase6 8 2" xfId="4976" xr:uid="{8824C763-00B3-4DCA-B6CA-22D2B0164E7B}"/>
    <cellStyle name="20% - Ênfase6 8 3" xfId="4977" xr:uid="{9AAA0ECD-E382-4CDF-9DFD-C85D5AC04F07}"/>
    <cellStyle name="20% - Ênfase6 8 4" xfId="4978" xr:uid="{232B4C25-BC46-47ED-8043-A38BB429EB3C}"/>
    <cellStyle name="20% - Ênfase6 8 5" xfId="4979" xr:uid="{43F64A30-EEEC-4E96-97E0-1220E9E5B7DD}"/>
    <cellStyle name="20% - Ênfase6 8 6" xfId="4980" xr:uid="{5AE2E2B0-C582-4DFD-857F-9AB151DFFE37}"/>
    <cellStyle name="20% - Ênfase6 8 7" xfId="4981" xr:uid="{32EDBE50-69E6-4FC0-9B3F-1237338A4E15}"/>
    <cellStyle name="20% - Ênfase6 8 8" xfId="4982" xr:uid="{32BB2A13-8615-41D0-AE6E-82A0389EAF6D}"/>
    <cellStyle name="20% - Ênfase6 8 9" xfId="4983" xr:uid="{DBAC2B66-1F62-4766-AF07-1B3F9A4ED5AE}"/>
    <cellStyle name="20% - Ênfase6 9" xfId="4984" xr:uid="{46578CF2-B57C-418C-8F0B-6039B9F0F63D}"/>
    <cellStyle name="20% - Ênfase6 9 10" xfId="4985" xr:uid="{9DCA3EA3-24E0-4BD7-AF3C-06C8DFF91C9E}"/>
    <cellStyle name="20% - Ênfase6 9 11" xfId="4986" xr:uid="{B3C88B1B-077D-47DD-A206-5D5EA487296D}"/>
    <cellStyle name="20% - Ênfase6 9 12" xfId="4987" xr:uid="{34B8E313-53FE-4E05-8466-6CF9B54B70C0}"/>
    <cellStyle name="20% - Ênfase6 9 13" xfId="4988" xr:uid="{ACCC574F-0A82-4D72-B16B-96F470358000}"/>
    <cellStyle name="20% - Ênfase6 9 2" xfId="4989" xr:uid="{24530CC4-02A1-4705-B8B8-C8AF84337F56}"/>
    <cellStyle name="20% - Ênfase6 9 3" xfId="4990" xr:uid="{66F8EDA4-8217-4CC4-AB15-78A95B0F3332}"/>
    <cellStyle name="20% - Ênfase6 9 4" xfId="4991" xr:uid="{1B84ED38-A9B1-468D-BF75-3D49EEC28803}"/>
    <cellStyle name="20% - Ênfase6 9 5" xfId="4992" xr:uid="{90FB7F5F-C16B-40A7-9DE2-B4003AFB63C1}"/>
    <cellStyle name="20% - Ênfase6 9 6" xfId="4993" xr:uid="{D83AB2C9-6B8B-402F-87C9-564E519DBBBD}"/>
    <cellStyle name="20% - Ênfase6 9 7" xfId="4994" xr:uid="{9EFB37D0-44A6-4EE8-AA1B-E2E2D9E48402}"/>
    <cellStyle name="20% - Ênfase6 9 8" xfId="4995" xr:uid="{55E32366-0139-4760-A3CF-5713DB52EA71}"/>
    <cellStyle name="20% - Ênfase6 9 9" xfId="4996" xr:uid="{4CE7AB0C-223A-47EF-A3E0-FEBC329D2E98}"/>
    <cellStyle name="3 V1.00 CORE IMAGE (5200MM3.100 08/01/97)_x000d__x000a__x000d__x000a_[windows]_x000d__x000a_;spooler=yes_x000d__x000a_load=nw" xfId="4997" xr:uid="{FFFD832A-4E6A-4CB6-80B2-B178C53E6400}"/>
    <cellStyle name="40% - Accent1" xfId="4998" xr:uid="{C8711BD8-604E-4163-809E-1DCD539352A8}"/>
    <cellStyle name="40% - Accent2" xfId="4999" xr:uid="{F6A0C5CC-494E-4B9F-9454-4FE609A84D35}"/>
    <cellStyle name="40% - Accent3" xfId="5000" xr:uid="{0C8E9300-345B-4B93-9355-BB6D1DAF472D}"/>
    <cellStyle name="40% - Accent4" xfId="5001" xr:uid="{0E763AC2-422D-445A-A402-B3846D9149AB}"/>
    <cellStyle name="40% - Accent5" xfId="5002" xr:uid="{27B1B743-3719-4541-95E5-C64D027E978B}"/>
    <cellStyle name="40% - Accent6" xfId="5003" xr:uid="{6DF89C0F-C1A4-4302-9418-6E1C961A2A7F}"/>
    <cellStyle name="40% - Ênfase1 10" xfId="5004" xr:uid="{39E345C1-ADDB-4DB3-8DC0-34634798E6A0}"/>
    <cellStyle name="40% - Ênfase1 10 10" xfId="5005" xr:uid="{DFF56D5B-34FA-4564-959D-8C53130A42D2}"/>
    <cellStyle name="40% - Ênfase1 10 11" xfId="5006" xr:uid="{F6918E3C-5A00-4705-B6E2-822E7B39BA67}"/>
    <cellStyle name="40% - Ênfase1 10 12" xfId="5007" xr:uid="{7BAB1615-0262-4995-8035-7B1017C7C223}"/>
    <cellStyle name="40% - Ênfase1 10 13" xfId="5008" xr:uid="{3C70247D-2329-43BC-88F7-85FB7CE920DB}"/>
    <cellStyle name="40% - Ênfase1 10 2" xfId="5009" xr:uid="{DE707E4C-52D2-480A-A982-F09BF741BB26}"/>
    <cellStyle name="40% - Ênfase1 10 3" xfId="5010" xr:uid="{079FCA35-37DC-4AF3-8F0B-D10205586D3C}"/>
    <cellStyle name="40% - Ênfase1 10 4" xfId="5011" xr:uid="{73A4EA91-7F29-4769-A88E-B8A3260BCA50}"/>
    <cellStyle name="40% - Ênfase1 10 5" xfId="5012" xr:uid="{BC6DF5E0-5E70-4EC0-AA9E-A3B3D70A4277}"/>
    <cellStyle name="40% - Ênfase1 10 6" xfId="5013" xr:uid="{54819888-00C1-42A2-A98E-862B0F32070B}"/>
    <cellStyle name="40% - Ênfase1 10 7" xfId="5014" xr:uid="{F3A346A0-2384-429C-9C13-0CBA5A4BA74C}"/>
    <cellStyle name="40% - Ênfase1 10 8" xfId="5015" xr:uid="{30660149-AAB4-4A4C-B2C4-A753DD0BDB19}"/>
    <cellStyle name="40% - Ênfase1 10 9" xfId="5016" xr:uid="{7A097000-A429-418A-931E-E3B56C9AAAE2}"/>
    <cellStyle name="40% - Ênfase1 11" xfId="5017" xr:uid="{BF807A6D-6A93-426D-823C-70CB6B8EC8B6}"/>
    <cellStyle name="40% - Ênfase1 11 10" xfId="5018" xr:uid="{AF3A67BF-8BF6-40E8-9306-A8F6A75B918A}"/>
    <cellStyle name="40% - Ênfase1 11 11" xfId="5019" xr:uid="{B4A3D71B-6A6B-4309-AF42-34822B032740}"/>
    <cellStyle name="40% - Ênfase1 11 12" xfId="5020" xr:uid="{80480BFC-3387-428D-B675-D780DD54711A}"/>
    <cellStyle name="40% - Ênfase1 11 13" xfId="5021" xr:uid="{BDF697AF-F800-4A6C-B323-9CB3A20F7665}"/>
    <cellStyle name="40% - Ênfase1 11 2" xfId="5022" xr:uid="{91BC2AB1-97EF-4B9D-A57C-49011DE82C79}"/>
    <cellStyle name="40% - Ênfase1 11 3" xfId="5023" xr:uid="{DD844D05-E537-4378-8F9A-3BB2AF3606A4}"/>
    <cellStyle name="40% - Ênfase1 11 4" xfId="5024" xr:uid="{E74E035B-63DF-47ED-8CB2-4EA218E0DBB2}"/>
    <cellStyle name="40% - Ênfase1 11 5" xfId="5025" xr:uid="{34733EFE-2335-40B9-B1B4-1ADA5B31486D}"/>
    <cellStyle name="40% - Ênfase1 11 6" xfId="5026" xr:uid="{7B2A5691-0AB6-460F-B42F-BAAF0840BA83}"/>
    <cellStyle name="40% - Ênfase1 11 7" xfId="5027" xr:uid="{320262F3-0D87-4D84-A3B4-DFE18E6FE36E}"/>
    <cellStyle name="40% - Ênfase1 11 8" xfId="5028" xr:uid="{049D96D6-AECA-473C-836D-7653AB3E9084}"/>
    <cellStyle name="40% - Ênfase1 11 9" xfId="5029" xr:uid="{2743BDDD-1461-4AFC-A7B1-FCD18FF5A9FC}"/>
    <cellStyle name="40% - Ênfase1 12" xfId="5030" xr:uid="{37ACB1A3-CCE2-4349-A486-E17FDA16D59E}"/>
    <cellStyle name="40% - Ênfase1 12 10" xfId="5031" xr:uid="{B3C114FB-FEF3-425F-9634-A5E457CFDE39}"/>
    <cellStyle name="40% - Ênfase1 12 11" xfId="5032" xr:uid="{0F14682C-11A5-4C52-8822-3140865719ED}"/>
    <cellStyle name="40% - Ênfase1 12 12" xfId="5033" xr:uid="{D07B07D4-2475-4ACA-BDFC-6AEE7A192C0D}"/>
    <cellStyle name="40% - Ênfase1 12 13" xfId="5034" xr:uid="{0AAF7A5C-E2BA-49C6-8FE0-9DFF528CC985}"/>
    <cellStyle name="40% - Ênfase1 12 2" xfId="5035" xr:uid="{BD5DB1ED-0228-4BD2-AC1C-DF69CA76E06D}"/>
    <cellStyle name="40% - Ênfase1 12 3" xfId="5036" xr:uid="{981CF0DF-003F-485C-BC8A-1D8A4C7A6E5D}"/>
    <cellStyle name="40% - Ênfase1 12 4" xfId="5037" xr:uid="{725F2533-B2E2-4F9C-A3CB-D20BDFA1BA09}"/>
    <cellStyle name="40% - Ênfase1 12 5" xfId="5038" xr:uid="{694FC0AE-DF48-4F34-9714-3387241B8DB1}"/>
    <cellStyle name="40% - Ênfase1 12 6" xfId="5039" xr:uid="{1DD28F8F-2156-40BD-BC22-0B62E7A87A28}"/>
    <cellStyle name="40% - Ênfase1 12 7" xfId="5040" xr:uid="{62351E36-7CED-4E2D-91AB-7D6653B0A648}"/>
    <cellStyle name="40% - Ênfase1 12 8" xfId="5041" xr:uid="{F34CB457-9AD3-4AD9-AEEB-01C4B1650D9A}"/>
    <cellStyle name="40% - Ênfase1 12 9" xfId="5042" xr:uid="{B94ABB01-0AE6-4432-B661-BD81DE620070}"/>
    <cellStyle name="40% - Ênfase1 13" xfId="5043" xr:uid="{CE04D140-9763-470C-9BE2-B944D7A197C7}"/>
    <cellStyle name="40% - Ênfase1 13 10" xfId="5044" xr:uid="{5CC38D94-20CE-41C6-A040-7770914F5539}"/>
    <cellStyle name="40% - Ênfase1 13 11" xfId="5045" xr:uid="{9FD3AE6C-769C-4280-A576-FB2B8516EDCC}"/>
    <cellStyle name="40% - Ênfase1 13 12" xfId="5046" xr:uid="{A11CF3BD-91F0-4485-A35F-9DEFF14D0493}"/>
    <cellStyle name="40% - Ênfase1 13 13" xfId="5047" xr:uid="{1A42B9ED-ED64-4406-AEE8-E51DAADC3613}"/>
    <cellStyle name="40% - Ênfase1 13 2" xfId="5048" xr:uid="{721AFB3E-C438-4EE8-B245-5E92922FCB28}"/>
    <cellStyle name="40% - Ênfase1 13 3" xfId="5049" xr:uid="{B71DC534-20C1-49B4-A021-F86FB6D3E2D2}"/>
    <cellStyle name="40% - Ênfase1 13 4" xfId="5050" xr:uid="{2131E0BC-1373-4F3D-8D9E-07AE533FD333}"/>
    <cellStyle name="40% - Ênfase1 13 5" xfId="5051" xr:uid="{2F7B3A00-42CA-4C62-803A-4663184EC374}"/>
    <cellStyle name="40% - Ênfase1 13 6" xfId="5052" xr:uid="{1558327E-8B9D-4911-993E-6C8CD1809CE8}"/>
    <cellStyle name="40% - Ênfase1 13 7" xfId="5053" xr:uid="{73239092-3915-4E5B-9AA8-5CD104177AAB}"/>
    <cellStyle name="40% - Ênfase1 13 8" xfId="5054" xr:uid="{3D655F00-E209-4728-9171-34C08CCEB2C5}"/>
    <cellStyle name="40% - Ênfase1 13 9" xfId="5055" xr:uid="{09BFB661-1214-4BE7-8B45-411AF583771A}"/>
    <cellStyle name="40% - Ênfase1 14" xfId="5056" xr:uid="{7F2F7229-1B79-444E-A912-E44D41371B50}"/>
    <cellStyle name="40% - Ênfase1 14 10" xfId="5057" xr:uid="{91B37F18-EF32-4820-BE88-3E6270D41763}"/>
    <cellStyle name="40% - Ênfase1 14 11" xfId="5058" xr:uid="{FAC6392A-94CE-4755-8D16-EDACDE2B8646}"/>
    <cellStyle name="40% - Ênfase1 14 12" xfId="5059" xr:uid="{403CAFE4-3D00-465B-969A-DD87181B826E}"/>
    <cellStyle name="40% - Ênfase1 14 13" xfId="5060" xr:uid="{142F6883-40E2-46FA-9026-0E39ABABEDA4}"/>
    <cellStyle name="40% - Ênfase1 14 2" xfId="5061" xr:uid="{72FF4F5B-368B-4819-A0A0-02EAD4F8F5B9}"/>
    <cellStyle name="40% - Ênfase1 14 3" xfId="5062" xr:uid="{715C5938-C391-4426-B7DC-9AF63A18E8DA}"/>
    <cellStyle name="40% - Ênfase1 14 4" xfId="5063" xr:uid="{761F2DED-BAC3-489A-A144-0ADAD66A2CA5}"/>
    <cellStyle name="40% - Ênfase1 14 5" xfId="5064" xr:uid="{CF2546EC-54DA-4881-B130-47F407A3954E}"/>
    <cellStyle name="40% - Ênfase1 14 6" xfId="5065" xr:uid="{A2A8204C-8CF2-49B3-A78F-AD68BD50C7F0}"/>
    <cellStyle name="40% - Ênfase1 14 7" xfId="5066" xr:uid="{ED4E9241-975F-4512-AF33-E866CE4C136F}"/>
    <cellStyle name="40% - Ênfase1 14 8" xfId="5067" xr:uid="{BA759906-5BD9-4B34-A4AC-CFD8478F7C96}"/>
    <cellStyle name="40% - Ênfase1 14 9" xfId="5068" xr:uid="{AE5C8041-9E0F-4FEC-8941-058B48143898}"/>
    <cellStyle name="40% - Ênfase1 15" xfId="5069" xr:uid="{505EC39E-2E84-4022-8ECA-5405B0065F12}"/>
    <cellStyle name="40% - Ênfase1 15 10" xfId="5070" xr:uid="{8AFEA937-BE21-493D-989F-BB699C2AA08E}"/>
    <cellStyle name="40% - Ênfase1 15 11" xfId="5071" xr:uid="{1C3B2771-F79E-41EC-B017-9F069DD4842A}"/>
    <cellStyle name="40% - Ênfase1 15 12" xfId="5072" xr:uid="{E1FF1D13-9C84-4BEE-A542-71ABABDA78CF}"/>
    <cellStyle name="40% - Ênfase1 15 13" xfId="5073" xr:uid="{9A9B8AD0-1CC1-4309-916D-E1AFC6F33FEA}"/>
    <cellStyle name="40% - Ênfase1 15 2" xfId="5074" xr:uid="{D10E40BA-E708-434C-8338-73C9EB9E46BD}"/>
    <cellStyle name="40% - Ênfase1 15 3" xfId="5075" xr:uid="{05744948-514A-4D43-81FD-A00FE1B76A8C}"/>
    <cellStyle name="40% - Ênfase1 15 4" xfId="5076" xr:uid="{4B9FCC94-665D-45C4-B8A4-F574E6E04AEC}"/>
    <cellStyle name="40% - Ênfase1 15 5" xfId="5077" xr:uid="{E62577F2-4FF2-4889-B79F-9B526352E162}"/>
    <cellStyle name="40% - Ênfase1 15 6" xfId="5078" xr:uid="{3AC9F54D-75B6-4982-830F-380EABDB0718}"/>
    <cellStyle name="40% - Ênfase1 15 7" xfId="5079" xr:uid="{B94010D1-C1A9-483E-99F7-C0C92C10F578}"/>
    <cellStyle name="40% - Ênfase1 15 8" xfId="5080" xr:uid="{55E70A89-D811-4249-9673-580A8E2D7052}"/>
    <cellStyle name="40% - Ênfase1 15 9" xfId="5081" xr:uid="{0F2F4632-DEC2-48F8-B788-8B0195D62B6F}"/>
    <cellStyle name="40% - Ênfase1 16" xfId="5082" xr:uid="{54E3F19A-BD56-4BAA-8717-1F1B0A41E7A8}"/>
    <cellStyle name="40% - Ênfase1 16 10" xfId="5083" xr:uid="{4ED0A9A7-55DB-47C0-95AF-6A56BB95051B}"/>
    <cellStyle name="40% - Ênfase1 16 11" xfId="5084" xr:uid="{7A3BAAFA-A719-4A5C-BBC1-B164253164E8}"/>
    <cellStyle name="40% - Ênfase1 16 12" xfId="5085" xr:uid="{1EC480CE-B8FD-4D32-88DB-588C100744FA}"/>
    <cellStyle name="40% - Ênfase1 16 13" xfId="5086" xr:uid="{2CBF8E47-7D0A-47DB-A6A5-C7CA0C1526E2}"/>
    <cellStyle name="40% - Ênfase1 16 2" xfId="5087" xr:uid="{728E54D8-4C89-4AB6-B6C0-800D8FB35545}"/>
    <cellStyle name="40% - Ênfase1 16 3" xfId="5088" xr:uid="{39B22DC7-8802-4F86-9EFE-60CA91A565C5}"/>
    <cellStyle name="40% - Ênfase1 16 4" xfId="5089" xr:uid="{73375C7C-A169-4683-9B91-FEC6BD044EC9}"/>
    <cellStyle name="40% - Ênfase1 16 5" xfId="5090" xr:uid="{887C87AC-F6AE-4A6B-9AEA-F2DD301217D8}"/>
    <cellStyle name="40% - Ênfase1 16 6" xfId="5091" xr:uid="{9A5838CE-5A71-435D-9D8E-F1426EA4BB83}"/>
    <cellStyle name="40% - Ênfase1 16 7" xfId="5092" xr:uid="{2FC40B61-D895-41BE-83E9-6F03092EF83F}"/>
    <cellStyle name="40% - Ênfase1 16 8" xfId="5093" xr:uid="{34D3BDDA-A6E5-4658-8DFE-67E9A0730BF1}"/>
    <cellStyle name="40% - Ênfase1 16 9" xfId="5094" xr:uid="{72AD08A9-218A-494D-A2E9-B27F3E8ABA50}"/>
    <cellStyle name="40% - Ênfase1 17" xfId="5095" xr:uid="{89D6C9C5-8B19-4FF6-AE5B-59A3DE3EEF6F}"/>
    <cellStyle name="40% - Ênfase1 17 10" xfId="5096" xr:uid="{77A8F9F8-B228-4497-9364-4521F21357C6}"/>
    <cellStyle name="40% - Ênfase1 17 11" xfId="5097" xr:uid="{95C97932-ED49-4D54-8F71-2DE76E9ECA48}"/>
    <cellStyle name="40% - Ênfase1 17 12" xfId="5098" xr:uid="{1FB2F158-57B9-49AF-B31B-49EE72832111}"/>
    <cellStyle name="40% - Ênfase1 17 13" xfId="5099" xr:uid="{D7C56056-262B-46C9-A89C-B2AD47464385}"/>
    <cellStyle name="40% - Ênfase1 17 2" xfId="5100" xr:uid="{109EC5A8-A799-4083-AF95-3040F1F79A7A}"/>
    <cellStyle name="40% - Ênfase1 17 3" xfId="5101" xr:uid="{3BFBF92F-21E3-4B1A-BD9F-C5CBDBA64B5B}"/>
    <cellStyle name="40% - Ênfase1 17 4" xfId="5102" xr:uid="{E08733AF-595A-4C32-8AC3-96772A15C886}"/>
    <cellStyle name="40% - Ênfase1 17 5" xfId="5103" xr:uid="{EDF4DC4C-5DF5-4ACF-B580-DBBF678D70EB}"/>
    <cellStyle name="40% - Ênfase1 17 6" xfId="5104" xr:uid="{8387B83C-DA7F-45A1-80E2-E5677608BDB1}"/>
    <cellStyle name="40% - Ênfase1 17 7" xfId="5105" xr:uid="{8D82C4DF-FC14-4066-973F-8065B0FF1815}"/>
    <cellStyle name="40% - Ênfase1 17 8" xfId="5106" xr:uid="{2853D72C-4EFD-4D07-9193-263E3575ED98}"/>
    <cellStyle name="40% - Ênfase1 17 9" xfId="5107" xr:uid="{BD356A4E-4C06-4C19-B4DE-38AC6DD5D0F9}"/>
    <cellStyle name="40% - Ênfase1 18" xfId="5108" xr:uid="{2531D7E5-0E97-4C82-B9A6-A3042C37303E}"/>
    <cellStyle name="40% - Ênfase1 18 10" xfId="5109" xr:uid="{A8477217-E680-4D1B-A1E8-0A317D4AC452}"/>
    <cellStyle name="40% - Ênfase1 18 11" xfId="5110" xr:uid="{263F8DF4-B193-49FB-9470-FAC8EDEF6E8A}"/>
    <cellStyle name="40% - Ênfase1 18 12" xfId="5111" xr:uid="{BCE3C0A1-7C1F-4B78-B0CB-2F5105278B28}"/>
    <cellStyle name="40% - Ênfase1 18 13" xfId="5112" xr:uid="{4384712F-DE5A-4757-B49A-217E2AE7F6F5}"/>
    <cellStyle name="40% - Ênfase1 18 2" xfId="5113" xr:uid="{6682EF66-4376-447F-BEBB-0F9F3DC42EB0}"/>
    <cellStyle name="40% - Ênfase1 18 3" xfId="5114" xr:uid="{6C4F1ED3-A30B-4343-9B0D-7A16966ECFE0}"/>
    <cellStyle name="40% - Ênfase1 18 4" xfId="5115" xr:uid="{A26546A1-6A5F-4C22-8DE4-FDC962B6D8C8}"/>
    <cellStyle name="40% - Ênfase1 18 5" xfId="5116" xr:uid="{E5709621-390A-401C-B882-80AE82EAA073}"/>
    <cellStyle name="40% - Ênfase1 18 6" xfId="5117" xr:uid="{7491F518-1A6B-4AC4-AAAB-46B198FA18EB}"/>
    <cellStyle name="40% - Ênfase1 18 7" xfId="5118" xr:uid="{F8EE20B6-4D97-4F4A-82F9-70566D6C9CA0}"/>
    <cellStyle name="40% - Ênfase1 18 8" xfId="5119" xr:uid="{474E1AB2-4E01-48BC-B609-B90787B15412}"/>
    <cellStyle name="40% - Ênfase1 18 9" xfId="5120" xr:uid="{EF93A6BE-A08D-4209-9D0A-612CAC8C3A8C}"/>
    <cellStyle name="40% - Ênfase1 19" xfId="5121" xr:uid="{DC275B71-AE49-46BB-AE70-F540AFEE1B48}"/>
    <cellStyle name="40% - Ênfase1 19 10" xfId="5122" xr:uid="{97361B42-F770-4141-AC81-D85C895FC8EC}"/>
    <cellStyle name="40% - Ênfase1 19 11" xfId="5123" xr:uid="{0E81EDE5-3C95-4400-8710-BCB11A5C1CB4}"/>
    <cellStyle name="40% - Ênfase1 19 12" xfId="5124" xr:uid="{8B9C2C83-7627-4137-A939-B10D63AC157E}"/>
    <cellStyle name="40% - Ênfase1 19 13" xfId="5125" xr:uid="{B9B756FD-3089-458C-B11F-4BC5DF81413B}"/>
    <cellStyle name="40% - Ênfase1 19 2" xfId="5126" xr:uid="{A211BE3A-55C4-4A55-8163-54D5C9C2EDFA}"/>
    <cellStyle name="40% - Ênfase1 19 3" xfId="5127" xr:uid="{F9F02DFB-0A6A-4B7B-9A88-4E7EDD4FA764}"/>
    <cellStyle name="40% - Ênfase1 19 4" xfId="5128" xr:uid="{7F9586DF-238C-4284-8122-4AF252FC2EDF}"/>
    <cellStyle name="40% - Ênfase1 19 5" xfId="5129" xr:uid="{A9A9D26D-FC6C-49F9-B7FB-5CE740CC7AEF}"/>
    <cellStyle name="40% - Ênfase1 19 6" xfId="5130" xr:uid="{A9EE6A2E-4396-4C8C-8D2C-7086383E541F}"/>
    <cellStyle name="40% - Ênfase1 19 7" xfId="5131" xr:uid="{3FDDF220-E98C-4727-8962-E0448420BE9A}"/>
    <cellStyle name="40% - Ênfase1 19 8" xfId="5132" xr:uid="{103828EE-7027-4A53-AF10-5B17E08DDFBE}"/>
    <cellStyle name="40% - Ênfase1 19 9" xfId="5133" xr:uid="{7442E94E-A5C0-4EC0-AE3F-DB1E6FFD6876}"/>
    <cellStyle name="40% - Ênfase1 2" xfId="5134" xr:uid="{502A5C3B-354C-43CB-ACE4-4DCE68AEDE27}"/>
    <cellStyle name="40% - Ênfase1 2 10" xfId="5135" xr:uid="{5DD70EBF-1544-4EBB-A336-F2A60F5988B7}"/>
    <cellStyle name="40% - Ênfase1 2 10 2" xfId="5136" xr:uid="{FC1856C1-2EB2-4EBC-BD90-B33E93719FAB}"/>
    <cellStyle name="40% - Ênfase1 2 10 2 2" xfId="5137" xr:uid="{2DDFF287-F10F-4DFE-B37A-22265CC01859}"/>
    <cellStyle name="40% - Ênfase1 2 10 2 3" xfId="5138" xr:uid="{8DD6BDB4-8701-4CBA-A3FF-13DB7A1D7DF5}"/>
    <cellStyle name="40% - Ênfase1 2 10 3" xfId="5139" xr:uid="{3F46116D-FA76-4E54-93C5-180C4E8E29B5}"/>
    <cellStyle name="40% - Ênfase1 2 10 4" xfId="5140" xr:uid="{B74EF4DE-E154-41C9-945E-4B88F2CAFD40}"/>
    <cellStyle name="40% - Ênfase1 2 10 5" xfId="5141" xr:uid="{13249E6D-26B9-4926-A731-2E4D8748B64A}"/>
    <cellStyle name="40% - Ênfase1 2 11" xfId="5142" xr:uid="{E65C4264-C759-4E2A-BA2E-189A3B228B81}"/>
    <cellStyle name="40% - Ênfase1 2 11 2" xfId="5143" xr:uid="{289D85DE-30C6-4A50-9AF8-C40431DF5F78}"/>
    <cellStyle name="40% - Ênfase1 2 11 2 2" xfId="5144" xr:uid="{2F0CA33E-11C6-45D6-AD3B-15B206E51D22}"/>
    <cellStyle name="40% - Ênfase1 2 11 2 3" xfId="5145" xr:uid="{ACA04D28-48EA-4804-97A1-B5FD4471064A}"/>
    <cellStyle name="40% - Ênfase1 2 11 3" xfId="5146" xr:uid="{65F8CF8C-FB2E-4112-A3E5-87631FDF0BD8}"/>
    <cellStyle name="40% - Ênfase1 2 11 4" xfId="5147" xr:uid="{45C0BD6A-6D98-4405-97DF-65947B513A01}"/>
    <cellStyle name="40% - Ênfase1 2 11 5" xfId="5148" xr:uid="{01DF4FD6-4B04-45A5-B876-9B181B909A92}"/>
    <cellStyle name="40% - Ênfase1 2 12" xfId="5149" xr:uid="{D8EAD6C8-A93B-4B38-9CD1-4E11C88CEEBD}"/>
    <cellStyle name="40% - Ênfase1 2 12 2" xfId="5150" xr:uid="{888D7021-4C89-433B-BC89-3877523E2829}"/>
    <cellStyle name="40% - Ênfase1 2 12 2 2" xfId="5151" xr:uid="{CA224A90-C4AA-416E-9C50-B7F132B0FDDC}"/>
    <cellStyle name="40% - Ênfase1 2 12 2 3" xfId="5152" xr:uid="{07F25497-A56B-4817-A418-36874B1870ED}"/>
    <cellStyle name="40% - Ênfase1 2 12 3" xfId="5153" xr:uid="{1E586C2F-2C32-4177-8214-7158DB5ACB02}"/>
    <cellStyle name="40% - Ênfase1 2 12 4" xfId="5154" xr:uid="{61F5432B-569E-4F6A-9A19-8C0E4FB07C4A}"/>
    <cellStyle name="40% - Ênfase1 2 12 5" xfId="5155" xr:uid="{75DD80FD-3AFD-4D3B-A91B-D3D100DE3905}"/>
    <cellStyle name="40% - Ênfase1 2 13" xfId="5156" xr:uid="{7ED5ACA8-E6B6-4784-B8B4-1DCDE6A2DDE1}"/>
    <cellStyle name="40% - Ênfase1 2 13 2" xfId="5157" xr:uid="{4FA4A831-E866-43B6-A114-0B8627D62653}"/>
    <cellStyle name="40% - Ênfase1 2 13 2 2" xfId="5158" xr:uid="{B397780E-3391-48FE-A4FE-1582959F876A}"/>
    <cellStyle name="40% - Ênfase1 2 13 2 3" xfId="5159" xr:uid="{221372CB-73F5-441E-A124-47EE4A274F5D}"/>
    <cellStyle name="40% - Ênfase1 2 13 3" xfId="5160" xr:uid="{193D71B0-BBAE-4812-AE5E-31E9BD0ECD0D}"/>
    <cellStyle name="40% - Ênfase1 2 13 4" xfId="5161" xr:uid="{2378278B-446D-4FA5-A9D9-71E9142E32E1}"/>
    <cellStyle name="40% - Ênfase1 2 13 5" xfId="5162" xr:uid="{2795C65F-209F-43A1-A8A0-2646DBDC443F}"/>
    <cellStyle name="40% - Ênfase1 2 14" xfId="5163" xr:uid="{E5A7C78B-0FBF-4E19-B32D-A801AFD1194F}"/>
    <cellStyle name="40% - Ênfase1 2 14 2" xfId="5164" xr:uid="{981653C6-A1CB-4F00-B3F0-2CD7F519258A}"/>
    <cellStyle name="40% - Ênfase1 2 14 2 2" xfId="5165" xr:uid="{B62B474F-0866-46EB-932E-E1AFD66618BB}"/>
    <cellStyle name="40% - Ênfase1 2 14 2 3" xfId="5166" xr:uid="{45AB1ADA-9517-416E-963E-1ED3A68D7F70}"/>
    <cellStyle name="40% - Ênfase1 2 14 3" xfId="5167" xr:uid="{84ECF3B8-0FA5-43A2-A509-512D0E9A2EF5}"/>
    <cellStyle name="40% - Ênfase1 2 14 4" xfId="5168" xr:uid="{2BA1A3BC-E608-46A6-87F6-20B3EF1419AB}"/>
    <cellStyle name="40% - Ênfase1 2 14 5" xfId="5169" xr:uid="{48713B24-813D-43E7-AF13-B7E7C28F4800}"/>
    <cellStyle name="40% - Ênfase1 2 15" xfId="5170" xr:uid="{3567EF38-B6C1-46C4-805A-E367FCF36D0B}"/>
    <cellStyle name="40% - Ênfase1 2 15 2" xfId="5171" xr:uid="{BE208762-243A-46CC-88D4-0D0403302EF8}"/>
    <cellStyle name="40% - Ênfase1 2 15 2 2" xfId="5172" xr:uid="{66243BD2-82AC-4897-AB74-7C3230BFB459}"/>
    <cellStyle name="40% - Ênfase1 2 15 2 3" xfId="5173" xr:uid="{8681C5C8-6EAF-447C-8432-8819C231B766}"/>
    <cellStyle name="40% - Ênfase1 2 15 3" xfId="5174" xr:uid="{9616B973-8560-40B2-A2C1-DCA9594A553D}"/>
    <cellStyle name="40% - Ênfase1 2 15 4" xfId="5175" xr:uid="{AB66D639-ED28-4255-A14E-9296E2F876C6}"/>
    <cellStyle name="40% - Ênfase1 2 15 5" xfId="5176" xr:uid="{A90C8A89-241B-499D-9B56-B6C1BEE15F71}"/>
    <cellStyle name="40% - Ênfase1 2 16" xfId="5177" xr:uid="{8D2692F3-B26F-4DF0-AE38-F0CD98A0E066}"/>
    <cellStyle name="40% - Ênfase1 2 16 2" xfId="5178" xr:uid="{DD3E143B-E5F9-4DF1-875E-89F4254B3FF5}"/>
    <cellStyle name="40% - Ênfase1 2 16 2 2" xfId="5179" xr:uid="{B7724075-AC4D-4F51-AF69-1ACB55D6D900}"/>
    <cellStyle name="40% - Ênfase1 2 16 2 3" xfId="5180" xr:uid="{331A8FBE-5BD5-4C97-AA78-963CBE6E6CA0}"/>
    <cellStyle name="40% - Ênfase1 2 16 3" xfId="5181" xr:uid="{0D2FA1A1-7242-465D-A81C-B3A0CCD11EE7}"/>
    <cellStyle name="40% - Ênfase1 2 16 4" xfId="5182" xr:uid="{AACB402F-0F7E-4186-A519-4B4312BBD044}"/>
    <cellStyle name="40% - Ênfase1 2 16 5" xfId="5183" xr:uid="{56B550A7-99F0-4E85-ABBD-C91A2CCE94B6}"/>
    <cellStyle name="40% - Ênfase1 2 17" xfId="5184" xr:uid="{2E63CE85-6009-45B1-B3BD-36FE556782DA}"/>
    <cellStyle name="40% - Ênfase1 2 17 2" xfId="5185" xr:uid="{03AB85F1-9E0A-4E3C-9DB6-FB1CC809EB08}"/>
    <cellStyle name="40% - Ênfase1 2 17 2 2" xfId="5186" xr:uid="{215D767E-D8D2-4222-B88B-85386BAF2612}"/>
    <cellStyle name="40% - Ênfase1 2 17 2 3" xfId="5187" xr:uid="{3CBBB333-2FAA-48FE-A223-7EAF7746493B}"/>
    <cellStyle name="40% - Ênfase1 2 17 3" xfId="5188" xr:uid="{7B4091D3-A6BD-4D9E-86D0-565C859EE248}"/>
    <cellStyle name="40% - Ênfase1 2 17 4" xfId="5189" xr:uid="{81A80940-1364-4624-B129-AEAB0490E758}"/>
    <cellStyle name="40% - Ênfase1 2 17 5" xfId="5190" xr:uid="{429A0AE9-E905-4612-A605-2A49A89DF84A}"/>
    <cellStyle name="40% - Ênfase1 2 18" xfId="5191" xr:uid="{2A1E8302-CA03-427D-867C-1DD9E52D8821}"/>
    <cellStyle name="40% - Ênfase1 2 18 2" xfId="5192" xr:uid="{8DE21079-0FFC-4615-A7F6-5EDBF4088CCB}"/>
    <cellStyle name="40% - Ênfase1 2 18 2 2" xfId="5193" xr:uid="{990BC113-2A4D-457E-9E86-C6C0859DB953}"/>
    <cellStyle name="40% - Ênfase1 2 18 2 3" xfId="5194" xr:uid="{4C03B941-400D-4186-AE84-62DA3A4FDDA7}"/>
    <cellStyle name="40% - Ênfase1 2 18 3" xfId="5195" xr:uid="{B23487F9-DEFC-4D7C-8BE6-6F051D62F3EC}"/>
    <cellStyle name="40% - Ênfase1 2 18 4" xfId="5196" xr:uid="{B2344B52-3A4E-4A31-A364-8FA62CDC8BA0}"/>
    <cellStyle name="40% - Ênfase1 2 18 5" xfId="5197" xr:uid="{BB3C835D-1B79-4750-AED9-764C962592FF}"/>
    <cellStyle name="40% - Ênfase1 2 19" xfId="5198" xr:uid="{1C30DBC5-FB1F-4A53-983B-A587CC730748}"/>
    <cellStyle name="40% - Ênfase1 2 19 2" xfId="5199" xr:uid="{32E8A37C-817A-43E9-B6D6-14603DB948C5}"/>
    <cellStyle name="40% - Ênfase1 2 19 2 2" xfId="5200" xr:uid="{76D1A771-C3BD-4D54-A9F4-60D602A2ED4C}"/>
    <cellStyle name="40% - Ênfase1 2 19 2 3" xfId="5201" xr:uid="{BA4D2AAE-25A7-41B9-A0CD-206926694872}"/>
    <cellStyle name="40% - Ênfase1 2 19 3" xfId="5202" xr:uid="{198FD1C9-C62B-4131-BCB9-ACDD50BDF276}"/>
    <cellStyle name="40% - Ênfase1 2 19 4" xfId="5203" xr:uid="{86376C5B-1FDF-4C6D-BCEF-9B6F27E6B429}"/>
    <cellStyle name="40% - Ênfase1 2 19 5" xfId="5204" xr:uid="{84F15716-0E09-4178-B8F3-2875C512B5D8}"/>
    <cellStyle name="40% - Ênfase1 2 2" xfId="5205" xr:uid="{023E1FB9-B60C-424F-B21A-7975EF5F3AAC}"/>
    <cellStyle name="40% - Ênfase1 2 2 2" xfId="5206" xr:uid="{580B2419-05EF-471A-A269-A99EA0752EEA}"/>
    <cellStyle name="40% - Ênfase1 2 2 2 2" xfId="5207" xr:uid="{D6D28AB5-9FE5-4185-AFD5-3F09413131B7}"/>
    <cellStyle name="40% - Ênfase1 2 2 2 3" xfId="5208" xr:uid="{49B8086F-C234-4F90-AEDF-B3FAF81941E4}"/>
    <cellStyle name="40% - Ênfase1 2 2 3" xfId="5209" xr:uid="{38EA2C0B-8B8A-4A67-849A-F4E6E850C133}"/>
    <cellStyle name="40% - Ênfase1 2 2 4" xfId="5210" xr:uid="{7C0513DF-1DAB-4AA7-8B00-871AB676641F}"/>
    <cellStyle name="40% - Ênfase1 2 2 5" xfId="5211" xr:uid="{01AD5755-C8AC-45F9-BE95-8E076C2ECB16}"/>
    <cellStyle name="40% - Ênfase1 2 20" xfId="5212" xr:uid="{0FB101E9-1B9D-4678-B704-9E1450045DEC}"/>
    <cellStyle name="40% - Ênfase1 2 20 2" xfId="5213" xr:uid="{D76280EF-13ED-4240-A2DD-498EC388DB47}"/>
    <cellStyle name="40% - Ênfase1 2 20 2 2" xfId="5214" xr:uid="{093A4209-982C-47C5-A77E-289C90175487}"/>
    <cellStyle name="40% - Ênfase1 2 20 2 3" xfId="5215" xr:uid="{9645CF66-A003-4483-9FF1-6F0E0D0C37B1}"/>
    <cellStyle name="40% - Ênfase1 2 20 3" xfId="5216" xr:uid="{A4A9F792-C7BD-46CE-BF84-144E2891BD94}"/>
    <cellStyle name="40% - Ênfase1 2 20 4" xfId="5217" xr:uid="{B895145D-293A-4B60-BC12-17138AF34CEE}"/>
    <cellStyle name="40% - Ênfase1 2 20 5" xfId="5218" xr:uid="{F3436467-C332-470A-A89B-8AEC62499DF4}"/>
    <cellStyle name="40% - Ênfase1 2 21" xfId="5219" xr:uid="{FED703E6-91E1-4710-8D95-8883F8EE2215}"/>
    <cellStyle name="40% - Ênfase1 2 21 2" xfId="5220" xr:uid="{997D93D2-2031-4BF2-A109-96A97F6C6B6E}"/>
    <cellStyle name="40% - Ênfase1 2 21 2 2" xfId="5221" xr:uid="{C5CC9197-76A4-4B56-8DD2-93558304B4C2}"/>
    <cellStyle name="40% - Ênfase1 2 21 2 3" xfId="5222" xr:uid="{89000F45-BD42-4E38-A2BD-5BD4798F0494}"/>
    <cellStyle name="40% - Ênfase1 2 21 3" xfId="5223" xr:uid="{BA4838A7-786E-425B-AC67-EC14EA26C6B1}"/>
    <cellStyle name="40% - Ênfase1 2 21 4" xfId="5224" xr:uid="{50AEB03D-3F05-4BF8-B05F-88267D36474F}"/>
    <cellStyle name="40% - Ênfase1 2 21 5" xfId="5225" xr:uid="{67DF2033-C656-4DF7-BF73-A622B87FAE54}"/>
    <cellStyle name="40% - Ênfase1 2 22" xfId="5226" xr:uid="{3EAFD8A8-A944-4881-AE85-1110EC6E3022}"/>
    <cellStyle name="40% - Ênfase1 2 22 2" xfId="5227" xr:uid="{00643F99-951A-41AB-8A73-581C7D835AD8}"/>
    <cellStyle name="40% - Ênfase1 2 22 2 2" xfId="5228" xr:uid="{2EE5788E-FD3E-47F8-AA1B-4BE0215D985A}"/>
    <cellStyle name="40% - Ênfase1 2 22 2 3" xfId="5229" xr:uid="{8284FAA5-BCEF-4F5C-B0BE-AFE6C0F26E28}"/>
    <cellStyle name="40% - Ênfase1 2 22 3" xfId="5230" xr:uid="{0934F981-642E-49F0-8B11-FD5A0C76225B}"/>
    <cellStyle name="40% - Ênfase1 2 22 4" xfId="5231" xr:uid="{DE4BF6B5-7DD4-43AF-BD49-6DC39A513C75}"/>
    <cellStyle name="40% - Ênfase1 2 22 5" xfId="5232" xr:uid="{811C5B57-572F-4A7C-A236-6B6D64156364}"/>
    <cellStyle name="40% - Ênfase1 2 23" xfId="5233" xr:uid="{72E1FD2D-F475-4B88-B5D4-B70E76C68D61}"/>
    <cellStyle name="40% - Ênfase1 2 23 2" xfId="5234" xr:uid="{25F44112-4FEB-484E-9BC3-3BB37A8DD7AE}"/>
    <cellStyle name="40% - Ênfase1 2 23 2 2" xfId="5235" xr:uid="{9503CFEF-77D3-44CA-9C72-4B70FCD74766}"/>
    <cellStyle name="40% - Ênfase1 2 23 2 3" xfId="5236" xr:uid="{85FE6AAF-7AD6-44DC-94CD-10CF68B8067D}"/>
    <cellStyle name="40% - Ênfase1 2 23 3" xfId="5237" xr:uid="{C58870BC-95CC-4BC6-84F3-69B8566F18E0}"/>
    <cellStyle name="40% - Ênfase1 2 23 4" xfId="5238" xr:uid="{BCD468EA-4E0F-4CF0-8568-03E5DC7063F3}"/>
    <cellStyle name="40% - Ênfase1 2 23 5" xfId="5239" xr:uid="{6BCE7FE0-A944-4832-8677-A79759F0CD2C}"/>
    <cellStyle name="40% - Ênfase1 2 24" xfId="5240" xr:uid="{47DC6F59-A6E5-4C98-9868-1470398BDB4D}"/>
    <cellStyle name="40% - Ênfase1 2 24 2" xfId="5241" xr:uid="{82140354-A939-4529-A839-BAACF36B8E4D}"/>
    <cellStyle name="40% - Ênfase1 2 24 2 2" xfId="5242" xr:uid="{A513F1F2-5C69-4BDE-92DA-4E54421F72BC}"/>
    <cellStyle name="40% - Ênfase1 2 24 2 3" xfId="5243" xr:uid="{729B1DA6-D892-42A0-B447-E9B93C06409E}"/>
    <cellStyle name="40% - Ênfase1 2 24 3" xfId="5244" xr:uid="{06E87CF7-5291-4E3B-9503-536F6912EE71}"/>
    <cellStyle name="40% - Ênfase1 2 24 4" xfId="5245" xr:uid="{40A13C0F-0C83-4CF0-A00E-0E182CE0F455}"/>
    <cellStyle name="40% - Ênfase1 2 24 5" xfId="5246" xr:uid="{3518A810-8145-4BA9-849B-E20807177122}"/>
    <cellStyle name="40% - Ênfase1 2 25" xfId="5247" xr:uid="{FCE77210-73C7-4039-896A-843C619B7CFA}"/>
    <cellStyle name="40% - Ênfase1 2 25 2" xfId="5248" xr:uid="{F1D4225E-90EF-449D-869F-AFA49B6DBBE5}"/>
    <cellStyle name="40% - Ênfase1 2 25 2 2" xfId="5249" xr:uid="{DFC8EF3E-8AB0-44A8-B8AF-F535736C636B}"/>
    <cellStyle name="40% - Ênfase1 2 25 2 3" xfId="5250" xr:uid="{38E71C98-CCE7-4153-A238-CCF06832F84E}"/>
    <cellStyle name="40% - Ênfase1 2 25 3" xfId="5251" xr:uid="{E6DEC020-A8F3-4250-83BE-CBB6ADD1AE93}"/>
    <cellStyle name="40% - Ênfase1 2 25 4" xfId="5252" xr:uid="{5230CAEB-F63E-4407-BB8F-4C9067FF3A0C}"/>
    <cellStyle name="40% - Ênfase1 2 25 5" xfId="5253" xr:uid="{179B7F56-AD8C-41F0-B165-871481642956}"/>
    <cellStyle name="40% - Ênfase1 2 26" xfId="5254" xr:uid="{57123F47-C4A5-417C-9EB3-A3AC78DF81A0}"/>
    <cellStyle name="40% - Ênfase1 2 26 2" xfId="5255" xr:uid="{A9710068-6581-470E-A53F-1FE94C049F27}"/>
    <cellStyle name="40% - Ênfase1 2 26 2 2" xfId="5256" xr:uid="{7A551244-E49C-40E9-8898-2805108BD7BA}"/>
    <cellStyle name="40% - Ênfase1 2 26 2 3" xfId="5257" xr:uid="{65289BEB-125E-4547-8979-4BE4B4B3C55F}"/>
    <cellStyle name="40% - Ênfase1 2 26 3" xfId="5258" xr:uid="{540A09CA-9957-4176-8944-83AEF3A75298}"/>
    <cellStyle name="40% - Ênfase1 2 26 4" xfId="5259" xr:uid="{5FAA04A6-0A56-494F-B8E4-1A22A32D7B38}"/>
    <cellStyle name="40% - Ênfase1 2 26 5" xfId="5260" xr:uid="{180E339A-D69F-4906-AF35-E78853A06C0F}"/>
    <cellStyle name="40% - Ênfase1 2 27" xfId="5261" xr:uid="{CE0D1C5C-5B9E-4ACF-B01A-0A47AD3A6061}"/>
    <cellStyle name="40% - Ênfase1 2 27 2" xfId="5262" xr:uid="{DD6AF278-0FE7-422B-8D71-FB2C42B941D6}"/>
    <cellStyle name="40% - Ênfase1 2 27 2 2" xfId="5263" xr:uid="{11FB131C-AC42-46B4-B2C3-D00278B20C39}"/>
    <cellStyle name="40% - Ênfase1 2 27 2 3" xfId="5264" xr:uid="{4F310CD7-E1CC-4EDA-8115-50256F67C090}"/>
    <cellStyle name="40% - Ênfase1 2 27 3" xfId="5265" xr:uid="{F204E849-3D5A-4954-9928-AB3714B7B6C1}"/>
    <cellStyle name="40% - Ênfase1 2 27 4" xfId="5266" xr:uid="{6484D418-A902-43DA-BEF2-8D9604394ED0}"/>
    <cellStyle name="40% - Ênfase1 2 27 5" xfId="5267" xr:uid="{30BB049E-C5CF-4B74-B347-D4CFA2445F9F}"/>
    <cellStyle name="40% - Ênfase1 2 28" xfId="5268" xr:uid="{243B529F-2919-469D-B4E0-B2BD84CF373B}"/>
    <cellStyle name="40% - Ênfase1 2 28 2" xfId="5269" xr:uid="{36465EB9-1D65-4511-88F6-73E12FA9EA09}"/>
    <cellStyle name="40% - Ênfase1 2 28 2 2" xfId="5270" xr:uid="{1648DFF3-F821-4746-B53D-E900FF839DED}"/>
    <cellStyle name="40% - Ênfase1 2 28 2 3" xfId="5271" xr:uid="{8AD0537D-45C0-4DF7-9EDE-D06CCE020F49}"/>
    <cellStyle name="40% - Ênfase1 2 28 3" xfId="5272" xr:uid="{9351F6A1-1C6D-4FFB-B470-246A587F225D}"/>
    <cellStyle name="40% - Ênfase1 2 28 4" xfId="5273" xr:uid="{191FC644-940E-43AC-BF13-99349CCBD3E8}"/>
    <cellStyle name="40% - Ênfase1 2 28 5" xfId="5274" xr:uid="{2BDF1CE3-D172-4442-A25B-7D95F6EF4A19}"/>
    <cellStyle name="40% - Ênfase1 2 29" xfId="5275" xr:uid="{FEF2FA2C-6162-4DDA-AA47-64AC9DDF59D0}"/>
    <cellStyle name="40% - Ênfase1 2 29 2" xfId="5276" xr:uid="{794AA8BA-1430-417F-9391-1F64E6CA7307}"/>
    <cellStyle name="40% - Ênfase1 2 29 2 2" xfId="5277" xr:uid="{7A4AA4F1-8F97-456F-AC2D-B59048655E7A}"/>
    <cellStyle name="40% - Ênfase1 2 29 2 3" xfId="5278" xr:uid="{C4F8E7E6-D0A5-4A01-AEA4-0D65E907D76B}"/>
    <cellStyle name="40% - Ênfase1 2 29 3" xfId="5279" xr:uid="{2CA22A0F-DB43-4F05-811D-943A5F55665F}"/>
    <cellStyle name="40% - Ênfase1 2 29 4" xfId="5280" xr:uid="{58F7BBCE-3C10-4CCC-BB67-BEDD217594DF}"/>
    <cellStyle name="40% - Ênfase1 2 29 5" xfId="5281" xr:uid="{5737AF09-932D-484D-AB31-46AC52FDDB71}"/>
    <cellStyle name="40% - Ênfase1 2 3" xfId="5282" xr:uid="{1EF7AC23-81D0-4D0B-B480-EC0378123AA4}"/>
    <cellStyle name="40% - Ênfase1 2 3 2" xfId="5283" xr:uid="{A7588D5E-7544-456F-BFBF-6B7814BF6D46}"/>
    <cellStyle name="40% - Ênfase1 2 3 2 2" xfId="5284" xr:uid="{04103395-0A1F-48EF-AB91-DE8F09163FE1}"/>
    <cellStyle name="40% - Ênfase1 2 3 2 3" xfId="5285" xr:uid="{24B7DCA4-73A5-4937-932F-B76423990F79}"/>
    <cellStyle name="40% - Ênfase1 2 3 3" xfId="5286" xr:uid="{C270E612-CB97-44C5-A273-8530DADD213C}"/>
    <cellStyle name="40% - Ênfase1 2 3 4" xfId="5287" xr:uid="{235B7852-4DAD-4923-A21A-895409E552C1}"/>
    <cellStyle name="40% - Ênfase1 2 3 5" xfId="5288" xr:uid="{57770244-F8B3-4549-8608-2B7D32812259}"/>
    <cellStyle name="40% - Ênfase1 2 30" xfId="5289" xr:uid="{3F94AB04-1BC0-4786-A183-7F637AD7EBE6}"/>
    <cellStyle name="40% - Ênfase1 2 30 2" xfId="5290" xr:uid="{AC2C8088-48EE-4671-8DF7-4D189A5D4DD8}"/>
    <cellStyle name="40% - Ênfase1 2 30 2 2" xfId="5291" xr:uid="{FAB3626A-0764-4E0F-8673-8306EB2F9FCA}"/>
    <cellStyle name="40% - Ênfase1 2 30 2 3" xfId="5292" xr:uid="{9D4A23CD-6794-4126-98F5-D27215C256A7}"/>
    <cellStyle name="40% - Ênfase1 2 30 3" xfId="5293" xr:uid="{01F85910-8CC6-440D-B042-43B92EC0E5C7}"/>
    <cellStyle name="40% - Ênfase1 2 30 4" xfId="5294" xr:uid="{6BA00F8A-D37A-41F1-89CE-D8A1FA8526D1}"/>
    <cellStyle name="40% - Ênfase1 2 30 5" xfId="5295" xr:uid="{DB0BE4CA-947B-4611-8E48-2E9B06F1314A}"/>
    <cellStyle name="40% - Ênfase1 2 31" xfId="5296" xr:uid="{C8270838-C80F-4DB2-9F7D-312E2DF359FA}"/>
    <cellStyle name="40% - Ênfase1 2 31 2" xfId="5297" xr:uid="{D45329A1-2083-42D8-84CD-B6E59BF7D965}"/>
    <cellStyle name="40% - Ênfase1 2 31 2 2" xfId="5298" xr:uid="{DF04A857-C535-492C-8E0F-BBA8BCAC02EC}"/>
    <cellStyle name="40% - Ênfase1 2 31 2 3" xfId="5299" xr:uid="{64BEF5BE-D7AB-4E25-A999-2CC86A2A9E97}"/>
    <cellStyle name="40% - Ênfase1 2 31 3" xfId="5300" xr:uid="{9442198A-4018-44F7-89F4-03F7EB1E4142}"/>
    <cellStyle name="40% - Ênfase1 2 31 4" xfId="5301" xr:uid="{6451F677-9A8F-4C41-95AD-9A236F279B25}"/>
    <cellStyle name="40% - Ênfase1 2 31 5" xfId="5302" xr:uid="{AB2F5B12-4699-41B1-8987-B81370BB208E}"/>
    <cellStyle name="40% - Ênfase1 2 32" xfId="5303" xr:uid="{867F8997-3D96-4F65-90AD-EB2E034A6812}"/>
    <cellStyle name="40% - Ênfase1 2 32 2" xfId="5304" xr:uid="{04A32230-2464-4271-BC80-258C80A7C3FF}"/>
    <cellStyle name="40% - Ênfase1 2 32 2 2" xfId="5305" xr:uid="{D56D9A59-757C-473E-B851-ADDDAD0E588A}"/>
    <cellStyle name="40% - Ênfase1 2 32 2 3" xfId="5306" xr:uid="{8617D17B-D338-497D-9E9B-40EA7E0DD872}"/>
    <cellStyle name="40% - Ênfase1 2 32 3" xfId="5307" xr:uid="{0A2978A9-69B6-4116-919D-AA91597D2117}"/>
    <cellStyle name="40% - Ênfase1 2 32 4" xfId="5308" xr:uid="{F57FF1AC-7C89-4691-A391-429FD2C3C751}"/>
    <cellStyle name="40% - Ênfase1 2 32 5" xfId="5309" xr:uid="{BFE04B6B-48A8-4FD3-BEEF-3E90DD664676}"/>
    <cellStyle name="40% - Ênfase1 2 33" xfId="5310" xr:uid="{A364A1E4-1DE9-4EE0-8069-FD121D509FED}"/>
    <cellStyle name="40% - Ênfase1 2 33 2" xfId="5311" xr:uid="{2D34CF17-67C4-4CE1-AE54-750794DEEC58}"/>
    <cellStyle name="40% - Ênfase1 2 33 2 2" xfId="5312" xr:uid="{F2D3D7F7-0B0A-41FB-8523-8E2BDDACBD67}"/>
    <cellStyle name="40% - Ênfase1 2 33 2 3" xfId="5313" xr:uid="{6AB9B958-8EA3-4450-8680-79ED2C67889C}"/>
    <cellStyle name="40% - Ênfase1 2 33 3" xfId="5314" xr:uid="{F6895FDD-A6D4-4E4F-98F7-AC07BBDD32C4}"/>
    <cellStyle name="40% - Ênfase1 2 33 4" xfId="5315" xr:uid="{8805C068-838F-488D-B37A-D6D99E332B07}"/>
    <cellStyle name="40% - Ênfase1 2 33 5" xfId="5316" xr:uid="{35FA1B2A-C21E-4093-8277-7903F67D32B8}"/>
    <cellStyle name="40% - Ênfase1 2 34" xfId="5317" xr:uid="{C9341D1F-FDCC-49BD-A7E9-68ACFE8F87E7}"/>
    <cellStyle name="40% - Ênfase1 2 34 2" xfId="5318" xr:uid="{68365519-41EC-4B7B-8504-73B762127D00}"/>
    <cellStyle name="40% - Ênfase1 2 35" xfId="5319" xr:uid="{1BA1913B-6883-48B5-AC50-01FACE664C6C}"/>
    <cellStyle name="40% - Ênfase1 2 36" xfId="5320" xr:uid="{603CE28C-7740-4768-B32A-445F31F1E4B8}"/>
    <cellStyle name="40% - Ênfase1 2 37" xfId="5321" xr:uid="{F9CD80C9-6E86-4D50-BEED-E182DE20B8CF}"/>
    <cellStyle name="40% - Ênfase1 2 38" xfId="5322" xr:uid="{83738474-37B8-4963-94A1-839118510DAD}"/>
    <cellStyle name="40% - Ênfase1 2 39" xfId="5323" xr:uid="{FDE94841-C9BB-40C1-83D1-82CE30A6F509}"/>
    <cellStyle name="40% - Ênfase1 2 4" xfId="5324" xr:uid="{15961194-ED46-49C3-8E83-1007CCCF4B99}"/>
    <cellStyle name="40% - Ênfase1 2 4 2" xfId="5325" xr:uid="{48F6335F-9C27-4EB1-8B10-D3525AFEF7F0}"/>
    <cellStyle name="40% - Ênfase1 2 4 2 2" xfId="5326" xr:uid="{2D148210-9620-4CB9-B36B-A1F81A3C202B}"/>
    <cellStyle name="40% - Ênfase1 2 4 2 3" xfId="5327" xr:uid="{AA254DB6-453C-463C-994F-4E8350C6CBCE}"/>
    <cellStyle name="40% - Ênfase1 2 4 3" xfId="5328" xr:uid="{51D5BD1F-E286-491E-B457-744EC60DA473}"/>
    <cellStyle name="40% - Ênfase1 2 4 4" xfId="5329" xr:uid="{D7AA34F7-625C-49AB-810C-9AC553232DA5}"/>
    <cellStyle name="40% - Ênfase1 2 4 5" xfId="5330" xr:uid="{315635EA-C993-4500-9F0A-59F66A894522}"/>
    <cellStyle name="40% - Ênfase1 2 40" xfId="5331" xr:uid="{7CF98A4B-7A35-4025-9ABD-CD8C56A94F0A}"/>
    <cellStyle name="40% - Ênfase1 2 41" xfId="5332" xr:uid="{086A34B2-1806-4543-9E50-9CE6287ECBA1}"/>
    <cellStyle name="40% - Ênfase1 2 42" xfId="5333" xr:uid="{97743D89-F67B-4A55-A794-064441E5A3E3}"/>
    <cellStyle name="40% - Ênfase1 2 43" xfId="5334" xr:uid="{B8E85636-28AB-4214-ACFD-421CE0A5DF45}"/>
    <cellStyle name="40% - Ênfase1 2 44" xfId="5335" xr:uid="{7F3A772E-EA45-4D40-915D-CB1BF2E6648E}"/>
    <cellStyle name="40% - Ênfase1 2 45" xfId="5336" xr:uid="{D7473992-204E-49F2-B092-7ED38CE78784}"/>
    <cellStyle name="40% - Ênfase1 2 5" xfId="5337" xr:uid="{984AADC4-2846-4C37-84A2-CDF0DB4815DC}"/>
    <cellStyle name="40% - Ênfase1 2 5 2" xfId="5338" xr:uid="{A1E78369-47CB-4956-8068-80A6E2C06DA0}"/>
    <cellStyle name="40% - Ênfase1 2 5 2 2" xfId="5339" xr:uid="{7DF60255-3E1A-474E-9B74-899C2B69D1A7}"/>
    <cellStyle name="40% - Ênfase1 2 5 2 3" xfId="5340" xr:uid="{474DE647-6A31-4059-94FB-F4808DBFC638}"/>
    <cellStyle name="40% - Ênfase1 2 5 3" xfId="5341" xr:uid="{7A2C23A6-1ABF-49B8-8ABA-067866C883A5}"/>
    <cellStyle name="40% - Ênfase1 2 5 4" xfId="5342" xr:uid="{9E8990FB-7D41-4F5E-BA93-8F263D3333FD}"/>
    <cellStyle name="40% - Ênfase1 2 5 5" xfId="5343" xr:uid="{93B7A7A4-8977-4D30-835C-EAEAF958C5B8}"/>
    <cellStyle name="40% - Ênfase1 2 6" xfId="5344" xr:uid="{9BA47D42-E436-48A2-AC95-43E25365BA0E}"/>
    <cellStyle name="40% - Ênfase1 2 6 2" xfId="5345" xr:uid="{AEB6329E-583A-408D-BB5A-BC223F82A710}"/>
    <cellStyle name="40% - Ênfase1 2 6 2 2" xfId="5346" xr:uid="{2E488F1D-8A16-4283-81FC-B696A643EF8B}"/>
    <cellStyle name="40% - Ênfase1 2 6 2 3" xfId="5347" xr:uid="{D764EA67-985E-47DD-AA5B-E07FA889AD00}"/>
    <cellStyle name="40% - Ênfase1 2 6 3" xfId="5348" xr:uid="{7E26B2C8-8B66-4108-B79A-9C5C2F80DB7F}"/>
    <cellStyle name="40% - Ênfase1 2 6 4" xfId="5349" xr:uid="{0582DCB7-D289-4EAC-A383-F8333532F825}"/>
    <cellStyle name="40% - Ênfase1 2 6 5" xfId="5350" xr:uid="{439718F1-BB20-4C83-ADE6-DDF7D89946FE}"/>
    <cellStyle name="40% - Ênfase1 2 7" xfId="5351" xr:uid="{162306A9-070E-4E7C-81FF-DB40684AC9A3}"/>
    <cellStyle name="40% - Ênfase1 2 7 2" xfId="5352" xr:uid="{9EFEB9FC-08A9-46A1-AFF2-A3FB21386F9D}"/>
    <cellStyle name="40% - Ênfase1 2 7 2 2" xfId="5353" xr:uid="{FC0B8D17-D8A1-480A-9E82-89C7F50B3438}"/>
    <cellStyle name="40% - Ênfase1 2 7 2 3" xfId="5354" xr:uid="{02D8DBD6-00FA-433A-8662-DB1273A70493}"/>
    <cellStyle name="40% - Ênfase1 2 7 3" xfId="5355" xr:uid="{715E744F-3599-4D5E-B10B-D2D92E984BEE}"/>
    <cellStyle name="40% - Ênfase1 2 7 4" xfId="5356" xr:uid="{0C8EF7CB-0595-4D4C-8FDD-18DACBF9EB9D}"/>
    <cellStyle name="40% - Ênfase1 2 7 5" xfId="5357" xr:uid="{CCBBEC5E-2906-4186-9C84-EF84EA4C4C54}"/>
    <cellStyle name="40% - Ênfase1 2 8" xfId="5358" xr:uid="{91F89367-043B-4151-9C85-6157C426B85B}"/>
    <cellStyle name="40% - Ênfase1 2 8 2" xfId="5359" xr:uid="{53F0F99F-5624-47FE-94C3-F0F054E69FC1}"/>
    <cellStyle name="40% - Ênfase1 2 8 2 2" xfId="5360" xr:uid="{CE91D417-3B8B-42DB-BEE9-68DA44CD7BAF}"/>
    <cellStyle name="40% - Ênfase1 2 8 2 3" xfId="5361" xr:uid="{EC09A7A9-3CBB-4A0E-AE5E-2C4266B3CD5E}"/>
    <cellStyle name="40% - Ênfase1 2 8 3" xfId="5362" xr:uid="{A0B07891-AF42-43D6-8C3F-C3D565F96859}"/>
    <cellStyle name="40% - Ênfase1 2 8 4" xfId="5363" xr:uid="{05A542C1-89E0-41F7-BFD1-B6BA1F341C75}"/>
    <cellStyle name="40% - Ênfase1 2 8 5" xfId="5364" xr:uid="{11C31B9C-5C83-4C02-807C-59B924F4E90E}"/>
    <cellStyle name="40% - Ênfase1 2 9" xfId="5365" xr:uid="{0422739D-FFDE-41B7-B9C7-9F3FA2C7CBBE}"/>
    <cellStyle name="40% - Ênfase1 2 9 2" xfId="5366" xr:uid="{59CDB378-456F-4D56-8051-60D58B8A34DD}"/>
    <cellStyle name="40% - Ênfase1 2 9 2 2" xfId="5367" xr:uid="{95E297FE-1967-4EDD-83D0-BEFEBA4AC8FC}"/>
    <cellStyle name="40% - Ênfase1 2 9 2 3" xfId="5368" xr:uid="{877E6E5F-7C74-4AB0-8E83-B6DD04EB50A4}"/>
    <cellStyle name="40% - Ênfase1 2 9 3" xfId="5369" xr:uid="{92140E8D-4F17-4EAF-8CA7-0450A14F7EDE}"/>
    <cellStyle name="40% - Ênfase1 2 9 4" xfId="5370" xr:uid="{9310BAFD-3215-4042-9DFB-8D6911B57CED}"/>
    <cellStyle name="40% - Ênfase1 2 9 5" xfId="5371" xr:uid="{09C26020-E164-4398-8118-F28562CCA4E2}"/>
    <cellStyle name="40% - Ênfase1 20" xfId="5372" xr:uid="{3A807CF3-7E35-44B4-8B85-AB8F2284CC56}"/>
    <cellStyle name="40% - Ênfase1 20 10" xfId="5373" xr:uid="{39952A08-02A0-4AB3-B87E-4E98129705E3}"/>
    <cellStyle name="40% - Ênfase1 20 11" xfId="5374" xr:uid="{EBB0619C-C80B-45BD-BF11-4CCC05AF4013}"/>
    <cellStyle name="40% - Ênfase1 20 12" xfId="5375" xr:uid="{368C72D2-17C0-4B8D-8D32-842BD4547ED8}"/>
    <cellStyle name="40% - Ênfase1 20 13" xfId="5376" xr:uid="{9760FAE8-065C-42FE-9545-9F0D110E95CF}"/>
    <cellStyle name="40% - Ênfase1 20 2" xfId="5377" xr:uid="{03BC91A0-6CA3-484C-8310-3D9A64E79C77}"/>
    <cellStyle name="40% - Ênfase1 20 3" xfId="5378" xr:uid="{C51D6B17-8373-48F2-A476-110D8871F6C0}"/>
    <cellStyle name="40% - Ênfase1 20 4" xfId="5379" xr:uid="{AC6195D3-AF49-48CA-90BC-99999CC5BB85}"/>
    <cellStyle name="40% - Ênfase1 20 5" xfId="5380" xr:uid="{D65C40F0-724B-4EF1-BE53-73D44EA79500}"/>
    <cellStyle name="40% - Ênfase1 20 6" xfId="5381" xr:uid="{9CF7953F-020E-4045-A47A-20AFAA3B3FF9}"/>
    <cellStyle name="40% - Ênfase1 20 7" xfId="5382" xr:uid="{23E40DC5-82CC-4CD5-9D38-E283E13993A4}"/>
    <cellStyle name="40% - Ênfase1 20 8" xfId="5383" xr:uid="{5DC162B1-EC26-4C6A-90BF-B3C61AAA5039}"/>
    <cellStyle name="40% - Ênfase1 20 9" xfId="5384" xr:uid="{BFA49CB8-3FC9-4C0D-B7E6-9F4231157C12}"/>
    <cellStyle name="40% - Ênfase1 21" xfId="5385" xr:uid="{1EBB146F-E402-4F60-8E7A-2971B667750C}"/>
    <cellStyle name="40% - Ênfase1 21 10" xfId="5386" xr:uid="{BACC021C-71A9-42DA-93AD-814B327E5ECB}"/>
    <cellStyle name="40% - Ênfase1 21 11" xfId="5387" xr:uid="{2B891F59-8EDE-4323-9DEC-4252DFECA6B5}"/>
    <cellStyle name="40% - Ênfase1 21 12" xfId="5388" xr:uid="{2BEA91DF-B709-4251-89DB-7A901E331667}"/>
    <cellStyle name="40% - Ênfase1 21 13" xfId="5389" xr:uid="{A3258F5E-F8EB-41B5-AA56-838F4CC40FFD}"/>
    <cellStyle name="40% - Ênfase1 21 2" xfId="5390" xr:uid="{B63CCFF8-901B-4025-A046-2D98715EE95B}"/>
    <cellStyle name="40% - Ênfase1 21 3" xfId="5391" xr:uid="{300765D7-9880-42ED-BA64-0AE70882A643}"/>
    <cellStyle name="40% - Ênfase1 21 4" xfId="5392" xr:uid="{B6C3CA28-2CA1-4DBC-AF2A-CA6D761680DF}"/>
    <cellStyle name="40% - Ênfase1 21 5" xfId="5393" xr:uid="{8C856FB7-1A78-4E96-A71E-91B8FE4CE22B}"/>
    <cellStyle name="40% - Ênfase1 21 6" xfId="5394" xr:uid="{7D99D64F-7C85-4938-8496-7921414417CB}"/>
    <cellStyle name="40% - Ênfase1 21 7" xfId="5395" xr:uid="{5B0A196F-7DF7-49E1-B24E-56DCA8569C66}"/>
    <cellStyle name="40% - Ênfase1 21 8" xfId="5396" xr:uid="{B2C30B15-09B9-4BFF-A690-1BEBDB26AAB5}"/>
    <cellStyle name="40% - Ênfase1 21 9" xfId="5397" xr:uid="{F6AFE1E7-D5F9-4E2D-99FD-AAFDD562BFF0}"/>
    <cellStyle name="40% - Ênfase1 22" xfId="5398" xr:uid="{248D678F-316C-4C83-88ED-91F2689AED94}"/>
    <cellStyle name="40% - Ênfase1 22 10" xfId="5399" xr:uid="{2642D015-6640-436C-95FD-BDE57BC1536F}"/>
    <cellStyle name="40% - Ênfase1 22 11" xfId="5400" xr:uid="{1F6D7ADC-BCE2-4C5F-B1F4-AB2BD06BE0F2}"/>
    <cellStyle name="40% - Ênfase1 22 12" xfId="5401" xr:uid="{B29AC568-9B79-479F-BEAE-37118B73A85B}"/>
    <cellStyle name="40% - Ênfase1 22 13" xfId="5402" xr:uid="{0A984618-2495-453A-983E-4A5E5A17B771}"/>
    <cellStyle name="40% - Ênfase1 22 2" xfId="5403" xr:uid="{E60BB743-DA66-4A93-B4CA-680EA16A9253}"/>
    <cellStyle name="40% - Ênfase1 22 3" xfId="5404" xr:uid="{9C6E1F63-3839-400C-8537-5ADDC8672059}"/>
    <cellStyle name="40% - Ênfase1 22 4" xfId="5405" xr:uid="{03E2152D-1002-4539-8228-60A5AD5162F9}"/>
    <cellStyle name="40% - Ênfase1 22 5" xfId="5406" xr:uid="{145F56B3-2C6F-4790-8017-124067C8ABE6}"/>
    <cellStyle name="40% - Ênfase1 22 6" xfId="5407" xr:uid="{05D5BD76-26C6-479F-9A44-0BF2AC29F941}"/>
    <cellStyle name="40% - Ênfase1 22 7" xfId="5408" xr:uid="{AB554741-EA1B-4491-B9A8-25179E9E398B}"/>
    <cellStyle name="40% - Ênfase1 22 8" xfId="5409" xr:uid="{F62DE3B4-C856-4FC3-A854-2FE1289D7AD7}"/>
    <cellStyle name="40% - Ênfase1 22 9" xfId="5410" xr:uid="{DCF64D1B-F4FF-415E-975E-5C897CA25E61}"/>
    <cellStyle name="40% - Ênfase1 23" xfId="5411" xr:uid="{09FA9F3C-CB7F-46B5-8E87-1DB29A6A6FCC}"/>
    <cellStyle name="40% - Ênfase1 23 10" xfId="5412" xr:uid="{FAA9A0C4-03EA-4110-86E9-3F33F1C013B4}"/>
    <cellStyle name="40% - Ênfase1 23 11" xfId="5413" xr:uid="{31377D45-5B2A-4252-AF62-532D92869A37}"/>
    <cellStyle name="40% - Ênfase1 23 12" xfId="5414" xr:uid="{3167A919-ED6D-4E6B-B4C2-5D905A34371E}"/>
    <cellStyle name="40% - Ênfase1 23 13" xfId="5415" xr:uid="{B0F1B843-C475-4348-A85B-C30ABF6AF1EA}"/>
    <cellStyle name="40% - Ênfase1 23 2" xfId="5416" xr:uid="{DE400ECB-FB41-4AA9-BE29-8DFEF219EA04}"/>
    <cellStyle name="40% - Ênfase1 23 3" xfId="5417" xr:uid="{CE6D39AD-8552-4F22-BFF8-5D03C68230F0}"/>
    <cellStyle name="40% - Ênfase1 23 4" xfId="5418" xr:uid="{F6912C1B-0C16-471A-974F-A1816A6454A4}"/>
    <cellStyle name="40% - Ênfase1 23 5" xfId="5419" xr:uid="{72EFEF14-1DA8-4583-A2C6-95FCEA79AF3A}"/>
    <cellStyle name="40% - Ênfase1 23 6" xfId="5420" xr:uid="{2FA12156-44E2-4925-A7D1-26A9AC42FF3C}"/>
    <cellStyle name="40% - Ênfase1 23 7" xfId="5421" xr:uid="{C4651EB7-495D-49EF-B23F-328A1F634720}"/>
    <cellStyle name="40% - Ênfase1 23 8" xfId="5422" xr:uid="{05FF5BB9-EED5-4D16-8FB5-7E3ECC4D7BDB}"/>
    <cellStyle name="40% - Ênfase1 23 9" xfId="5423" xr:uid="{6A76870D-AD75-4810-8C0D-D31036767DE1}"/>
    <cellStyle name="40% - Ênfase1 24" xfId="5424" xr:uid="{2C5959AE-3820-4B91-9D37-DE0DABA2E205}"/>
    <cellStyle name="40% - Ênfase1 24 10" xfId="5425" xr:uid="{260B1102-0D42-42EB-96E3-1B5D99AC1EBB}"/>
    <cellStyle name="40% - Ênfase1 24 11" xfId="5426" xr:uid="{5BE638FA-8BDB-43A6-B971-6754BB4580A3}"/>
    <cellStyle name="40% - Ênfase1 24 12" xfId="5427" xr:uid="{5A8BF17C-7751-4284-9285-F84AFDF2DF0A}"/>
    <cellStyle name="40% - Ênfase1 24 13" xfId="5428" xr:uid="{8F82EC10-295A-4CE1-95FF-FE8A28430EEB}"/>
    <cellStyle name="40% - Ênfase1 24 2" xfId="5429" xr:uid="{D974A323-AE5F-46F6-9897-F04C83C7044D}"/>
    <cellStyle name="40% - Ênfase1 24 3" xfId="5430" xr:uid="{2F22E1DB-CB70-4B77-A298-EDD2C57A138A}"/>
    <cellStyle name="40% - Ênfase1 24 4" xfId="5431" xr:uid="{CFFBF12C-BDFB-4A86-833B-B9849B4B3489}"/>
    <cellStyle name="40% - Ênfase1 24 5" xfId="5432" xr:uid="{BD7153EA-EA50-4210-AB5D-9B18D3118978}"/>
    <cellStyle name="40% - Ênfase1 24 6" xfId="5433" xr:uid="{0CFA3EE4-2D8F-499C-B18B-6A9B5C455A92}"/>
    <cellStyle name="40% - Ênfase1 24 7" xfId="5434" xr:uid="{928DC0FC-FC85-4B5F-B5E8-602FBA40118C}"/>
    <cellStyle name="40% - Ênfase1 24 8" xfId="5435" xr:uid="{68812127-4FF4-443F-81FD-BC696AC5EE0C}"/>
    <cellStyle name="40% - Ênfase1 24 9" xfId="5436" xr:uid="{0691F485-5AFA-4C40-93AB-A4F9691B2366}"/>
    <cellStyle name="40% - Ênfase1 25" xfId="5437" xr:uid="{06FC9FBA-1A43-4013-8CD9-8D41FE66E64E}"/>
    <cellStyle name="40% - Ênfase1 25 10" xfId="5438" xr:uid="{FD718913-ACBE-403D-8A9D-E112E126F678}"/>
    <cellStyle name="40% - Ênfase1 25 11" xfId="5439" xr:uid="{1E8E5BA3-8698-4318-8CD4-4FAEA4FA7B82}"/>
    <cellStyle name="40% - Ênfase1 25 12" xfId="5440" xr:uid="{6B75EE57-68E5-4978-8381-0B6BDDAE52BF}"/>
    <cellStyle name="40% - Ênfase1 25 13" xfId="5441" xr:uid="{DDFAC947-898D-44FA-B937-9E808CDDE69A}"/>
    <cellStyle name="40% - Ênfase1 25 2" xfId="5442" xr:uid="{38799293-E2ED-462A-A0B1-595231BD70C9}"/>
    <cellStyle name="40% - Ênfase1 25 3" xfId="5443" xr:uid="{2B5010F6-7DF7-439B-ABDB-74F60130F637}"/>
    <cellStyle name="40% - Ênfase1 25 4" xfId="5444" xr:uid="{C02F590F-79AE-4C52-A9C1-340E61F112E7}"/>
    <cellStyle name="40% - Ênfase1 25 5" xfId="5445" xr:uid="{A9C3157A-E2C9-46DD-96F4-1A9088D10868}"/>
    <cellStyle name="40% - Ênfase1 25 6" xfId="5446" xr:uid="{8A9EDAB3-F6C6-4D2C-91A9-6715DA8F1517}"/>
    <cellStyle name="40% - Ênfase1 25 7" xfId="5447" xr:uid="{CD468291-3B06-4B81-88F4-CC2DC6753F64}"/>
    <cellStyle name="40% - Ênfase1 25 8" xfId="5448" xr:uid="{859963F2-6BA7-40BF-9C6E-2F0D78EDCC63}"/>
    <cellStyle name="40% - Ênfase1 25 9" xfId="5449" xr:uid="{DFC5FFD9-EEAA-4E11-A856-08B1CFE293E3}"/>
    <cellStyle name="40% - Ênfase1 26" xfId="5450" xr:uid="{3C3663E0-C130-4850-9767-209C6E7DC9D8}"/>
    <cellStyle name="40% - Ênfase1 26 10" xfId="5451" xr:uid="{08D200E9-B57E-42D3-8377-C59054FBAF94}"/>
    <cellStyle name="40% - Ênfase1 26 11" xfId="5452" xr:uid="{03ED48CF-0ABE-4B4B-AB00-F44107F00F8B}"/>
    <cellStyle name="40% - Ênfase1 26 12" xfId="5453" xr:uid="{CA344192-D49B-4E6F-9436-1F77A35C51E8}"/>
    <cellStyle name="40% - Ênfase1 26 13" xfId="5454" xr:uid="{06BCA98A-7DC0-4611-96E2-7AD8A43AEFBA}"/>
    <cellStyle name="40% - Ênfase1 26 2" xfId="5455" xr:uid="{5E0198BA-4D0F-4766-8323-BD8F4E6F4838}"/>
    <cellStyle name="40% - Ênfase1 26 3" xfId="5456" xr:uid="{1FA12AA5-94FF-4316-8149-7630CDF7B72A}"/>
    <cellStyle name="40% - Ênfase1 26 4" xfId="5457" xr:uid="{11E5A1D2-EBB6-445F-B328-8D537E77028E}"/>
    <cellStyle name="40% - Ênfase1 26 5" xfId="5458" xr:uid="{D759E3B0-6118-4266-8664-2EF87D0A72A7}"/>
    <cellStyle name="40% - Ênfase1 26 6" xfId="5459" xr:uid="{260188D4-FC32-4862-B897-FC2C1E676389}"/>
    <cellStyle name="40% - Ênfase1 26 7" xfId="5460" xr:uid="{789146D7-26E2-4C9C-AE8C-DF760ACFAFB3}"/>
    <cellStyle name="40% - Ênfase1 26 8" xfId="5461" xr:uid="{F8E49435-DF64-47DA-BB24-77E314F130E2}"/>
    <cellStyle name="40% - Ênfase1 26 9" xfId="5462" xr:uid="{46ECCC4F-316F-476C-901E-0E570704872D}"/>
    <cellStyle name="40% - Ênfase1 27" xfId="5463" xr:uid="{614B01A8-938B-4979-8E24-4C43CF112605}"/>
    <cellStyle name="40% - Ênfase1 27 10" xfId="5464" xr:uid="{BD2E54C3-B8BB-4DFF-8407-FBA020A65C97}"/>
    <cellStyle name="40% - Ênfase1 27 11" xfId="5465" xr:uid="{A81FDD00-9E38-4383-BB4A-555C8B991FFD}"/>
    <cellStyle name="40% - Ênfase1 27 12" xfId="5466" xr:uid="{027791F4-4B16-45A6-8243-B8CE28970B85}"/>
    <cellStyle name="40% - Ênfase1 27 13" xfId="5467" xr:uid="{3A1CCF05-3CAC-40F5-992A-EAE992037380}"/>
    <cellStyle name="40% - Ênfase1 27 2" xfId="5468" xr:uid="{04C38CCE-2AEE-47A4-934A-A3507CE72BD8}"/>
    <cellStyle name="40% - Ênfase1 27 3" xfId="5469" xr:uid="{AB861740-2F30-4BE5-82D6-49A0E5D6C1B8}"/>
    <cellStyle name="40% - Ênfase1 27 4" xfId="5470" xr:uid="{58A5301B-4785-4A97-8751-81D9D60757EA}"/>
    <cellStyle name="40% - Ênfase1 27 5" xfId="5471" xr:uid="{389479F2-6C99-4E36-8E75-1097AFFE13A7}"/>
    <cellStyle name="40% - Ênfase1 27 6" xfId="5472" xr:uid="{00C116F6-B430-451D-8A3B-F45659043DC8}"/>
    <cellStyle name="40% - Ênfase1 27 7" xfId="5473" xr:uid="{C1BE4387-CBB9-403E-8DD6-2F585DE21715}"/>
    <cellStyle name="40% - Ênfase1 27 8" xfId="5474" xr:uid="{5BA80C96-C8ED-480D-8533-D19FD6F5B8DA}"/>
    <cellStyle name="40% - Ênfase1 27 9" xfId="5475" xr:uid="{6AB324FA-B7C7-4DB5-8F68-C7DC217EE3C7}"/>
    <cellStyle name="40% - Ênfase1 28" xfId="5476" xr:uid="{086ACE99-A46F-4967-A0AD-13FAA85D4BE5}"/>
    <cellStyle name="40% - Ênfase1 28 10" xfId="5477" xr:uid="{D0731C01-C829-4647-80ED-9F03050ADB1D}"/>
    <cellStyle name="40% - Ênfase1 28 11" xfId="5478" xr:uid="{721E72A0-D700-4342-B813-CE872F1E3D66}"/>
    <cellStyle name="40% - Ênfase1 28 12" xfId="5479" xr:uid="{0874AFAF-4BED-4EAE-9033-1B354EEFC510}"/>
    <cellStyle name="40% - Ênfase1 28 13" xfId="5480" xr:uid="{4448D2CE-C94C-4DC7-8BBA-6AA5D4813ACA}"/>
    <cellStyle name="40% - Ênfase1 28 2" xfId="5481" xr:uid="{E0E7749A-D0CD-4C2C-ABD6-B1B18CFF6CDE}"/>
    <cellStyle name="40% - Ênfase1 28 3" xfId="5482" xr:uid="{163737F0-F3E5-47DD-832C-92B5A8C61657}"/>
    <cellStyle name="40% - Ênfase1 28 4" xfId="5483" xr:uid="{3215A1CB-092A-4BF7-B11B-0CB32A91D35E}"/>
    <cellStyle name="40% - Ênfase1 28 5" xfId="5484" xr:uid="{77CEDE14-5889-4415-AF8C-10B6CB423D81}"/>
    <cellStyle name="40% - Ênfase1 28 6" xfId="5485" xr:uid="{23419902-507B-4DDF-BDF6-C6D0B5945124}"/>
    <cellStyle name="40% - Ênfase1 28 7" xfId="5486" xr:uid="{C1D8E001-17C6-4221-ABBD-D2E5A784981B}"/>
    <cellStyle name="40% - Ênfase1 28 8" xfId="5487" xr:uid="{8056A83B-D37D-40F9-BC8D-97EA1A347F03}"/>
    <cellStyle name="40% - Ênfase1 28 9" xfId="5488" xr:uid="{5A25C55A-1518-403F-9A4B-276841F14FDB}"/>
    <cellStyle name="40% - Ênfase1 29" xfId="5489" xr:uid="{70C70A4A-3A99-4941-8698-A145015F74B3}"/>
    <cellStyle name="40% - Ênfase1 29 10" xfId="5490" xr:uid="{E208604A-9F3E-45AC-B14A-A85596272FBD}"/>
    <cellStyle name="40% - Ênfase1 29 11" xfId="5491" xr:uid="{4CD91419-44BB-48D7-9595-00D7406BEE18}"/>
    <cellStyle name="40% - Ênfase1 29 12" xfId="5492" xr:uid="{7B332997-D724-4A75-AAAA-4FEB6DF2821A}"/>
    <cellStyle name="40% - Ênfase1 29 13" xfId="5493" xr:uid="{78566B05-B3EE-4AA3-8D42-418B4B507FE4}"/>
    <cellStyle name="40% - Ênfase1 29 2" xfId="5494" xr:uid="{63B451B6-EF57-425E-A08E-FC0107D8F72F}"/>
    <cellStyle name="40% - Ênfase1 29 3" xfId="5495" xr:uid="{E8374695-5C23-4805-AAAF-AD51120E04BC}"/>
    <cellStyle name="40% - Ênfase1 29 4" xfId="5496" xr:uid="{3ACF39FB-58B2-48AE-AACB-ED4866161877}"/>
    <cellStyle name="40% - Ênfase1 29 5" xfId="5497" xr:uid="{8CD84521-B256-447F-9D30-4B01350E632E}"/>
    <cellStyle name="40% - Ênfase1 29 6" xfId="5498" xr:uid="{04314D17-EADD-4603-821C-B76C90B4C9E4}"/>
    <cellStyle name="40% - Ênfase1 29 7" xfId="5499" xr:uid="{31FA2D69-B6D3-4F3A-A51D-4548BFC69B12}"/>
    <cellStyle name="40% - Ênfase1 29 8" xfId="5500" xr:uid="{A238367A-F4C0-42C9-A51A-9C70926CFA7A}"/>
    <cellStyle name="40% - Ênfase1 29 9" xfId="5501" xr:uid="{85613A69-C33C-445C-BB70-49F924D1F8B1}"/>
    <cellStyle name="40% - Ênfase1 3" xfId="5502" xr:uid="{95F3BC82-7CAC-4892-AF7A-932F3009A733}"/>
    <cellStyle name="40% - Ênfase1 3 10" xfId="5503" xr:uid="{36EA9600-7FF8-4D22-8517-FA8218C94C0B}"/>
    <cellStyle name="40% - Ênfase1 3 11" xfId="5504" xr:uid="{A22B77B0-EF7F-4084-BC16-17D21CD397B0}"/>
    <cellStyle name="40% - Ênfase1 3 12" xfId="5505" xr:uid="{AC687C97-15AA-4F38-852D-E661E1F559F7}"/>
    <cellStyle name="40% - Ênfase1 3 13" xfId="5506" xr:uid="{47FAE664-CA90-4B20-B2D9-35311E36563A}"/>
    <cellStyle name="40% - Ênfase1 3 2" xfId="5507" xr:uid="{2111EA43-525E-4BEE-9B13-07483F3788F6}"/>
    <cellStyle name="40% - Ênfase1 3 3" xfId="5508" xr:uid="{87619F02-3857-4ED0-8647-A25D92E133BB}"/>
    <cellStyle name="40% - Ênfase1 3 4" xfId="5509" xr:uid="{708DB344-8CB6-467D-8AEE-7F9DB9D61B8A}"/>
    <cellStyle name="40% - Ênfase1 3 5" xfId="5510" xr:uid="{D3B72442-BAFD-4162-9CCA-D5E8D9FFE86C}"/>
    <cellStyle name="40% - Ênfase1 3 6" xfId="5511" xr:uid="{FEEE00A3-FE1F-41A1-9B7A-BFE9BA3FCB69}"/>
    <cellStyle name="40% - Ênfase1 3 7" xfId="5512" xr:uid="{A863E5FC-9136-496D-A619-D9CE3161583C}"/>
    <cellStyle name="40% - Ênfase1 3 8" xfId="5513" xr:uid="{D668CB3E-CA3D-458D-B644-5674C9325E60}"/>
    <cellStyle name="40% - Ênfase1 3 9" xfId="5514" xr:uid="{695C109A-FB37-4405-A3D7-0E5FD05524AE}"/>
    <cellStyle name="40% - Ênfase1 30" xfId="5515" xr:uid="{9BCE3252-7D75-400C-AA73-2B6F9F02AD74}"/>
    <cellStyle name="40% - Ênfase1 30 10" xfId="5516" xr:uid="{31ED0DF8-DF04-4009-B395-648E7033BDC6}"/>
    <cellStyle name="40% - Ênfase1 30 11" xfId="5517" xr:uid="{5371A2DA-D77B-4C87-922B-B9F7E85752BD}"/>
    <cellStyle name="40% - Ênfase1 30 12" xfId="5518" xr:uid="{2CD2D1AF-06AB-4725-A497-417C0459FC46}"/>
    <cellStyle name="40% - Ênfase1 30 13" xfId="5519" xr:uid="{B9C1FE22-32F7-4AE5-8A24-C26D046014C7}"/>
    <cellStyle name="40% - Ênfase1 30 2" xfId="5520" xr:uid="{F4C9C2CC-AEE5-445D-BE9D-D51E33237F6D}"/>
    <cellStyle name="40% - Ênfase1 30 3" xfId="5521" xr:uid="{48B36D7A-4E1B-499B-8132-73964253416F}"/>
    <cellStyle name="40% - Ênfase1 30 4" xfId="5522" xr:uid="{9752984F-7732-46CD-AEAE-7FCABC3C8A62}"/>
    <cellStyle name="40% - Ênfase1 30 5" xfId="5523" xr:uid="{7A880F1B-2B23-4CE1-87E7-4BA3E44C8673}"/>
    <cellStyle name="40% - Ênfase1 30 6" xfId="5524" xr:uid="{D1D2B610-BB48-44E1-B3FF-7EEC0C8555E5}"/>
    <cellStyle name="40% - Ênfase1 30 7" xfId="5525" xr:uid="{54E5881F-4BF8-41F5-B53A-501954DF6F46}"/>
    <cellStyle name="40% - Ênfase1 30 8" xfId="5526" xr:uid="{56ED2A39-362F-4EFB-B858-8AE752BE4BC5}"/>
    <cellStyle name="40% - Ênfase1 30 9" xfId="5527" xr:uid="{BD5506CE-437D-4A02-9480-7557C4DFDA49}"/>
    <cellStyle name="40% - Ênfase1 31" xfId="5528" xr:uid="{BB5A5664-C265-4592-B45A-40E492CDE2C0}"/>
    <cellStyle name="40% - Ênfase1 31 10" xfId="5529" xr:uid="{13B55C24-314F-4813-BBD3-514A513AFBA0}"/>
    <cellStyle name="40% - Ênfase1 31 11" xfId="5530" xr:uid="{D1D0AF66-2E6F-45EB-B878-C3893ECF33A4}"/>
    <cellStyle name="40% - Ênfase1 31 12" xfId="5531" xr:uid="{8E54291E-9D27-4486-A7B1-49BC342EFCF3}"/>
    <cellStyle name="40% - Ênfase1 31 13" xfId="5532" xr:uid="{C03D2C72-7037-4245-917F-A0C7A7652FA7}"/>
    <cellStyle name="40% - Ênfase1 31 2" xfId="5533" xr:uid="{F267DCD5-A603-4284-8C7D-F7E4456FA9C8}"/>
    <cellStyle name="40% - Ênfase1 31 3" xfId="5534" xr:uid="{32DE26B3-CA9B-48B5-8564-84B1F797F708}"/>
    <cellStyle name="40% - Ênfase1 31 4" xfId="5535" xr:uid="{7692212E-3D53-431F-BA1C-435BBC7C6762}"/>
    <cellStyle name="40% - Ênfase1 31 5" xfId="5536" xr:uid="{61410FB8-E9B7-4899-AA7A-33C7553E9076}"/>
    <cellStyle name="40% - Ênfase1 31 6" xfId="5537" xr:uid="{656053B6-C7BA-4283-80E8-159070FB94D0}"/>
    <cellStyle name="40% - Ênfase1 31 7" xfId="5538" xr:uid="{75369273-39CC-4E5C-B1CB-F7B9C085AFA4}"/>
    <cellStyle name="40% - Ênfase1 31 8" xfId="5539" xr:uid="{D0EE28D2-E0E6-4CDA-A756-F7CB304D58D2}"/>
    <cellStyle name="40% - Ênfase1 31 9" xfId="5540" xr:uid="{9DA2A29C-DF1D-437C-8DB4-A2F28311B94B}"/>
    <cellStyle name="40% - Ênfase1 32" xfId="5541" xr:uid="{A5B2AA90-0058-4463-82AE-15ADD2183B4B}"/>
    <cellStyle name="40% - Ênfase1 32 10" xfId="5542" xr:uid="{FF9CE200-3E2F-4CF4-BC1E-39AA72374C57}"/>
    <cellStyle name="40% - Ênfase1 32 11" xfId="5543" xr:uid="{41125090-B160-48BB-9FBD-B70407822B74}"/>
    <cellStyle name="40% - Ênfase1 32 12" xfId="5544" xr:uid="{53AF7D36-B02B-4004-9A34-D1BA1DB56EF7}"/>
    <cellStyle name="40% - Ênfase1 32 13" xfId="5545" xr:uid="{F4AC24C3-9F39-44A4-875F-8786BEBDB718}"/>
    <cellStyle name="40% - Ênfase1 32 2" xfId="5546" xr:uid="{C41B88DF-4F64-49CD-8CC8-1D78443FF106}"/>
    <cellStyle name="40% - Ênfase1 32 3" xfId="5547" xr:uid="{D376BFDB-B629-4E89-9E69-A2024073F077}"/>
    <cellStyle name="40% - Ênfase1 32 4" xfId="5548" xr:uid="{41C843B4-64AB-4B83-9412-F33B10320D1D}"/>
    <cellStyle name="40% - Ênfase1 32 5" xfId="5549" xr:uid="{9356FFCC-D8FF-453D-9CE5-E789B8EDB9BF}"/>
    <cellStyle name="40% - Ênfase1 32 6" xfId="5550" xr:uid="{BC667AE8-57E9-4A60-9011-F0F24ADC1AB9}"/>
    <cellStyle name="40% - Ênfase1 32 7" xfId="5551" xr:uid="{48559DEC-154F-4A7D-828D-8FA9FFDE60B0}"/>
    <cellStyle name="40% - Ênfase1 32 8" xfId="5552" xr:uid="{9F796979-853E-467B-8B0C-2B38A7565A82}"/>
    <cellStyle name="40% - Ênfase1 32 9" xfId="5553" xr:uid="{88A7EE2D-8273-43F4-A717-E1B10E547597}"/>
    <cellStyle name="40% - Ênfase1 33" xfId="5554" xr:uid="{4ECDF3B9-25C3-47E0-8917-C9A0200D52BE}"/>
    <cellStyle name="40% - Ênfase1 33 10" xfId="5555" xr:uid="{AE714131-024D-49C4-AB25-9F1FAAD55CDA}"/>
    <cellStyle name="40% - Ênfase1 33 11" xfId="5556" xr:uid="{F8502A94-99D0-4E15-8D1F-4C1BEFFC6A51}"/>
    <cellStyle name="40% - Ênfase1 33 12" xfId="5557" xr:uid="{A0DD9408-4FEE-4E5D-BC20-07A611F7D188}"/>
    <cellStyle name="40% - Ênfase1 33 13" xfId="5558" xr:uid="{39504820-4138-4B6D-A079-AF5A4E4EC4B5}"/>
    <cellStyle name="40% - Ênfase1 33 2" xfId="5559" xr:uid="{781B0EDD-ED2F-4E0C-842F-96A8D638876B}"/>
    <cellStyle name="40% - Ênfase1 33 3" xfId="5560" xr:uid="{BD74B76D-CFC0-4A0B-B94B-8A6B48CE79D3}"/>
    <cellStyle name="40% - Ênfase1 33 4" xfId="5561" xr:uid="{957A8E33-8CD2-4160-826A-B626FFBCBB29}"/>
    <cellStyle name="40% - Ênfase1 33 5" xfId="5562" xr:uid="{C038D0EC-7DD9-4EE4-A213-238CDBC58A95}"/>
    <cellStyle name="40% - Ênfase1 33 6" xfId="5563" xr:uid="{F4D38F67-991B-4892-B55F-7FE8D8ED7D99}"/>
    <cellStyle name="40% - Ênfase1 33 7" xfId="5564" xr:uid="{70B0E8D4-FAFE-418A-90B7-5066275FD6E7}"/>
    <cellStyle name="40% - Ênfase1 33 8" xfId="5565" xr:uid="{6083CD09-3542-4539-9A5F-E5565819D5F7}"/>
    <cellStyle name="40% - Ênfase1 33 9" xfId="5566" xr:uid="{35C7807B-5D55-4066-8815-CCF2945F88F8}"/>
    <cellStyle name="40% - Ênfase1 34" xfId="5567" xr:uid="{9986EBDB-37AA-4F57-8900-63135335F23B}"/>
    <cellStyle name="40% - Ênfase1 34 10" xfId="5568" xr:uid="{959BA81A-0640-4367-9309-065AEE23AEF4}"/>
    <cellStyle name="40% - Ênfase1 34 11" xfId="5569" xr:uid="{8F09B26C-3A4B-4468-8EEC-5F11ED3793DC}"/>
    <cellStyle name="40% - Ênfase1 34 12" xfId="5570" xr:uid="{469A4D3A-BC9F-45B4-A7CD-5027793DA29E}"/>
    <cellStyle name="40% - Ênfase1 34 13" xfId="5571" xr:uid="{7612CE5E-AB3E-4904-B2B1-A66EF79034EA}"/>
    <cellStyle name="40% - Ênfase1 34 2" xfId="5572" xr:uid="{1CFD584B-A6E1-42FD-99AE-65E79DAE9672}"/>
    <cellStyle name="40% - Ênfase1 34 3" xfId="5573" xr:uid="{1DBE7F58-7C8B-42BC-AA42-1861D63CE875}"/>
    <cellStyle name="40% - Ênfase1 34 4" xfId="5574" xr:uid="{378703EF-80D5-4109-A178-39BA54AA9A96}"/>
    <cellStyle name="40% - Ênfase1 34 5" xfId="5575" xr:uid="{4AC25FA8-635A-4945-B203-CB442B68ED15}"/>
    <cellStyle name="40% - Ênfase1 34 6" xfId="5576" xr:uid="{91F46D58-8179-4750-831E-14094A437B55}"/>
    <cellStyle name="40% - Ênfase1 34 7" xfId="5577" xr:uid="{8AFC93D5-E0CA-4FC6-9179-1E838D19FC17}"/>
    <cellStyle name="40% - Ênfase1 34 8" xfId="5578" xr:uid="{AED73636-23C6-4386-971F-6DEB37B38023}"/>
    <cellStyle name="40% - Ênfase1 34 9" xfId="5579" xr:uid="{B89A1534-DB43-4CB8-B160-B2A1282EDDE3}"/>
    <cellStyle name="40% - Ênfase1 35" xfId="5580" xr:uid="{A4486A42-1CDB-4FCB-8E3C-078B9A034519}"/>
    <cellStyle name="40% - Ênfase1 35 10" xfId="5581" xr:uid="{E5DF7BFE-04D0-415F-AA6B-9605C32F70AD}"/>
    <cellStyle name="40% - Ênfase1 35 11" xfId="5582" xr:uid="{6DBAB09D-3F78-40D2-808D-0E0DEF28E68B}"/>
    <cellStyle name="40% - Ênfase1 35 12" xfId="5583" xr:uid="{64EA330B-475B-4544-9E41-F5D1EE1F0BF3}"/>
    <cellStyle name="40% - Ênfase1 35 13" xfId="5584" xr:uid="{469AE0C0-5DEF-4624-B9A5-5A449A4726B8}"/>
    <cellStyle name="40% - Ênfase1 35 2" xfId="5585" xr:uid="{F81E8939-798C-4AE1-8454-BAD8FA33AE7F}"/>
    <cellStyle name="40% - Ênfase1 35 3" xfId="5586" xr:uid="{22816119-BF85-428E-8A5B-841D9C677314}"/>
    <cellStyle name="40% - Ênfase1 35 4" xfId="5587" xr:uid="{C7818942-82E4-4F00-A096-ABEF321441E0}"/>
    <cellStyle name="40% - Ênfase1 35 5" xfId="5588" xr:uid="{7C2E45F1-5BF6-4D8F-B1C2-B5A9ABC4ADA9}"/>
    <cellStyle name="40% - Ênfase1 35 6" xfId="5589" xr:uid="{E04287FB-BB72-4B36-AFB5-7DDEEB22EC3E}"/>
    <cellStyle name="40% - Ênfase1 35 7" xfId="5590" xr:uid="{7DA82BD9-F2BD-4745-9095-282586480D78}"/>
    <cellStyle name="40% - Ênfase1 35 8" xfId="5591" xr:uid="{F4145106-4D47-49CB-8073-0C5F68597950}"/>
    <cellStyle name="40% - Ênfase1 35 9" xfId="5592" xr:uid="{910E5104-8728-4E04-812C-66EB99FBEB84}"/>
    <cellStyle name="40% - Ênfase1 4" xfId="5593" xr:uid="{794FA39F-1B74-438E-B4BF-3E7913E7830B}"/>
    <cellStyle name="40% - Ênfase1 4 10" xfId="5594" xr:uid="{BD34F79D-538A-402B-8567-336058B522FE}"/>
    <cellStyle name="40% - Ênfase1 4 11" xfId="5595" xr:uid="{D09710BD-08C9-4AAF-88D6-A3069F9A7280}"/>
    <cellStyle name="40% - Ênfase1 4 12" xfId="5596" xr:uid="{2A53EED2-4062-4F3E-BCCE-004630DD256D}"/>
    <cellStyle name="40% - Ênfase1 4 13" xfId="5597" xr:uid="{E2A6D526-C086-40E5-AE87-504B4B29E028}"/>
    <cellStyle name="40% - Ênfase1 4 2" xfId="5598" xr:uid="{91E89A0E-A249-42B9-9B49-B6C74118B6EA}"/>
    <cellStyle name="40% - Ênfase1 4 3" xfId="5599" xr:uid="{25F7FFFB-61E7-4C02-8E9F-E55BB19C6F87}"/>
    <cellStyle name="40% - Ênfase1 4 4" xfId="5600" xr:uid="{A808B6D8-3C01-45C0-B89C-676484F2C290}"/>
    <cellStyle name="40% - Ênfase1 4 5" xfId="5601" xr:uid="{A4896E18-7A0F-47FE-8466-C4E07D59E960}"/>
    <cellStyle name="40% - Ênfase1 4 6" xfId="5602" xr:uid="{FD1806E5-42C7-4F93-9A16-6352F5C0EF5E}"/>
    <cellStyle name="40% - Ênfase1 4 7" xfId="5603" xr:uid="{CF12E46E-632B-448F-92D6-1B6DCFB52DED}"/>
    <cellStyle name="40% - Ênfase1 4 8" xfId="5604" xr:uid="{0662F855-8F24-43D5-8106-748E74C88E92}"/>
    <cellStyle name="40% - Ênfase1 4 9" xfId="5605" xr:uid="{2DC7FD8B-ADEB-4F5A-ACB9-5C056D1CB9DD}"/>
    <cellStyle name="40% - Ênfase1 5" xfId="5606" xr:uid="{BCD14F63-9410-4AE6-894C-8E7250067BA4}"/>
    <cellStyle name="40% - Ênfase1 5 10" xfId="5607" xr:uid="{7C06C7A3-CB7B-4C72-B1DF-83780BCE42C5}"/>
    <cellStyle name="40% - Ênfase1 5 11" xfId="5608" xr:uid="{8862D6EB-4A09-4ED0-AD2E-01FFE0541261}"/>
    <cellStyle name="40% - Ênfase1 5 12" xfId="5609" xr:uid="{663BF6E9-5CBF-4F35-A9CA-DF98B343E50A}"/>
    <cellStyle name="40% - Ênfase1 5 13" xfId="5610" xr:uid="{9DC2E8B2-786A-458C-A8C7-A03A9B3D3BEC}"/>
    <cellStyle name="40% - Ênfase1 5 2" xfId="5611" xr:uid="{B92BB240-D2A7-4A33-A3FE-779D49DC1355}"/>
    <cellStyle name="40% - Ênfase1 5 3" xfId="5612" xr:uid="{AAE921D9-19C4-45E2-AEEC-8E0AFE509FC9}"/>
    <cellStyle name="40% - Ênfase1 5 4" xfId="5613" xr:uid="{AFE9170F-9001-4109-9732-E5FBC345652B}"/>
    <cellStyle name="40% - Ênfase1 5 5" xfId="5614" xr:uid="{EA5C07AA-99F1-4D94-BCC4-32F045B32773}"/>
    <cellStyle name="40% - Ênfase1 5 6" xfId="5615" xr:uid="{5779721B-D6B5-4DCC-A395-9C9435A25E8C}"/>
    <cellStyle name="40% - Ênfase1 5 7" xfId="5616" xr:uid="{07DCB7CC-E2DE-4947-A551-E2C29C89793A}"/>
    <cellStyle name="40% - Ênfase1 5 8" xfId="5617" xr:uid="{21A662A8-A94B-4010-BFA4-C6575BDFAFC3}"/>
    <cellStyle name="40% - Ênfase1 5 9" xfId="5618" xr:uid="{FAB6FB3C-3AEC-4864-A55E-35554388AB33}"/>
    <cellStyle name="40% - Ênfase1 6" xfId="5619" xr:uid="{0AEFF545-6F19-4B05-9D6C-2B3624F9F015}"/>
    <cellStyle name="40% - Ênfase1 6 10" xfId="5620" xr:uid="{961C071B-236B-44F3-88DA-BCC88D00C486}"/>
    <cellStyle name="40% - Ênfase1 6 11" xfId="5621" xr:uid="{41862EBC-CA7F-48F4-882A-383AE1C595DE}"/>
    <cellStyle name="40% - Ênfase1 6 12" xfId="5622" xr:uid="{B97F07BC-E629-4F2E-B045-511383708681}"/>
    <cellStyle name="40% - Ênfase1 6 13" xfId="5623" xr:uid="{5149578C-140A-4ADE-BF93-2079FFECF8A2}"/>
    <cellStyle name="40% - Ênfase1 6 2" xfId="5624" xr:uid="{F8B56505-5496-4C0E-8F83-DCDE21EA6045}"/>
    <cellStyle name="40% - Ênfase1 6 3" xfId="5625" xr:uid="{B401DEA2-B08E-4798-97CD-A48E01103ABA}"/>
    <cellStyle name="40% - Ênfase1 6 4" xfId="5626" xr:uid="{0DA88232-CE36-454F-97A7-55F4FF55FF89}"/>
    <cellStyle name="40% - Ênfase1 6 5" xfId="5627" xr:uid="{19389CC1-B875-4B2A-9732-BCA063F480A6}"/>
    <cellStyle name="40% - Ênfase1 6 6" xfId="5628" xr:uid="{50F26646-890F-4181-A3CB-A5B981C68F60}"/>
    <cellStyle name="40% - Ênfase1 6 7" xfId="5629" xr:uid="{16B94BF8-14C7-44DE-88B9-41CD217D8A77}"/>
    <cellStyle name="40% - Ênfase1 6 8" xfId="5630" xr:uid="{0CF25B9D-B211-40DB-86BC-0B5574D72A68}"/>
    <cellStyle name="40% - Ênfase1 6 9" xfId="5631" xr:uid="{21FAAD10-77F9-44AF-B90D-9659753DE72E}"/>
    <cellStyle name="40% - Ênfase1 7" xfId="5632" xr:uid="{D5A5ABF3-267D-475F-82D2-E508BBDD19F6}"/>
    <cellStyle name="40% - Ênfase1 7 10" xfId="5633" xr:uid="{55CFEA91-CBB3-4A20-B0C6-520426A65452}"/>
    <cellStyle name="40% - Ênfase1 7 11" xfId="5634" xr:uid="{68066461-0C66-4AEB-9F8A-7150842FCA1A}"/>
    <cellStyle name="40% - Ênfase1 7 12" xfId="5635" xr:uid="{BC25A7CA-6C17-4572-A3E8-F96DC9943DCC}"/>
    <cellStyle name="40% - Ênfase1 7 13" xfId="5636" xr:uid="{A23028CD-178B-455E-AF88-C16A432D8542}"/>
    <cellStyle name="40% - Ênfase1 7 2" xfId="5637" xr:uid="{CEF872B5-F978-4CA2-B529-6887371FC3CB}"/>
    <cellStyle name="40% - Ênfase1 7 3" xfId="5638" xr:uid="{074ADB88-5E69-4181-9DBD-00C5978D47EA}"/>
    <cellStyle name="40% - Ênfase1 7 4" xfId="5639" xr:uid="{650A7C4B-DD6D-4AB8-B5C1-8C4726256CAA}"/>
    <cellStyle name="40% - Ênfase1 7 5" xfId="5640" xr:uid="{9E8CDA34-806D-4CD4-B588-1C0AFC44E630}"/>
    <cellStyle name="40% - Ênfase1 7 6" xfId="5641" xr:uid="{8BF19D80-92B9-4D61-A46D-55BDBB0910F1}"/>
    <cellStyle name="40% - Ênfase1 7 7" xfId="5642" xr:uid="{5EAF9188-CB82-4C04-8929-C34802AC04AE}"/>
    <cellStyle name="40% - Ênfase1 7 8" xfId="5643" xr:uid="{91B7C593-C49D-48CF-95AC-9F2F6CC02C1A}"/>
    <cellStyle name="40% - Ênfase1 7 9" xfId="5644" xr:uid="{BA5945B7-278B-4B5D-B5A0-F07322202F94}"/>
    <cellStyle name="40% - Ênfase1 8" xfId="5645" xr:uid="{FEDC0BE0-E2E1-4448-8E06-192CAF01A82E}"/>
    <cellStyle name="40% - Ênfase1 8 10" xfId="5646" xr:uid="{E8EBD3E1-A5FE-4878-858D-1139217928DB}"/>
    <cellStyle name="40% - Ênfase1 8 11" xfId="5647" xr:uid="{26EE0E68-6537-4732-B528-1CD65BB12CA2}"/>
    <cellStyle name="40% - Ênfase1 8 12" xfId="5648" xr:uid="{B70DC2CC-9274-48E5-83A2-E17D510D948A}"/>
    <cellStyle name="40% - Ênfase1 8 13" xfId="5649" xr:uid="{D0FFBB89-BE17-4E2A-A2AC-D2699051095B}"/>
    <cellStyle name="40% - Ênfase1 8 2" xfId="5650" xr:uid="{0351DDFF-4EDA-48D3-827B-10316785D8F4}"/>
    <cellStyle name="40% - Ênfase1 8 3" xfId="5651" xr:uid="{063C4C72-44E1-4AC8-BA29-F15661ECCC0A}"/>
    <cellStyle name="40% - Ênfase1 8 4" xfId="5652" xr:uid="{645581FC-D379-429D-93D4-2226663A5FB8}"/>
    <cellStyle name="40% - Ênfase1 8 5" xfId="5653" xr:uid="{313A56F3-6BB7-4483-B39B-FE90F7FD73A9}"/>
    <cellStyle name="40% - Ênfase1 8 6" xfId="5654" xr:uid="{043F45AC-2097-480B-A9C5-69555EF91FE3}"/>
    <cellStyle name="40% - Ênfase1 8 7" xfId="5655" xr:uid="{32179F19-8ECE-4A64-912E-DB2D25E61E72}"/>
    <cellStyle name="40% - Ênfase1 8 8" xfId="5656" xr:uid="{4CC21CAB-B687-4D35-9ADC-2D6EB43A9527}"/>
    <cellStyle name="40% - Ênfase1 8 9" xfId="5657" xr:uid="{C5F96951-82BC-45F3-8F38-8F121B6830A4}"/>
    <cellStyle name="40% - Ênfase1 9" xfId="5658" xr:uid="{DB8C2AEC-706D-48A7-A65B-F4632733277C}"/>
    <cellStyle name="40% - Ênfase1 9 10" xfId="5659" xr:uid="{EFAEDB13-97B0-462A-AD4C-B4DE895F1018}"/>
    <cellStyle name="40% - Ênfase1 9 11" xfId="5660" xr:uid="{77289D5C-6C05-4ECE-9094-8F71A0338D63}"/>
    <cellStyle name="40% - Ênfase1 9 12" xfId="5661" xr:uid="{D37CD83D-5F8E-491D-AD43-19EB038F7278}"/>
    <cellStyle name="40% - Ênfase1 9 13" xfId="5662" xr:uid="{FB97B1AE-8980-4AB8-925F-0D51E6FE970D}"/>
    <cellStyle name="40% - Ênfase1 9 2" xfId="5663" xr:uid="{AB1C9A4D-01BA-4E74-A609-F1B439503E75}"/>
    <cellStyle name="40% - Ênfase1 9 3" xfId="5664" xr:uid="{D16FB0BB-8652-4FF8-8AA7-2E9B69A3D1E8}"/>
    <cellStyle name="40% - Ênfase1 9 4" xfId="5665" xr:uid="{79CA9BFC-0BD0-4FF1-8CC7-0DC27D4A011C}"/>
    <cellStyle name="40% - Ênfase1 9 5" xfId="5666" xr:uid="{DC8A4894-AB03-40B6-AB26-16CE6E2849F0}"/>
    <cellStyle name="40% - Ênfase1 9 6" xfId="5667" xr:uid="{31747B3F-4C2E-440F-8121-06238787250F}"/>
    <cellStyle name="40% - Ênfase1 9 7" xfId="5668" xr:uid="{04DAE341-0AC7-485C-9947-03659FE8A8FD}"/>
    <cellStyle name="40% - Ênfase1 9 8" xfId="5669" xr:uid="{57C27458-36C2-45DB-92A4-B1298ACBF516}"/>
    <cellStyle name="40% - Ênfase1 9 9" xfId="5670" xr:uid="{5E614CD7-8513-4022-996C-3CB3B11DE90F}"/>
    <cellStyle name="40% - Ênfase2 10" xfId="5671" xr:uid="{C0EE9942-FED6-479A-B21B-DAAE996BBCB5}"/>
    <cellStyle name="40% - Ênfase2 10 10" xfId="5672" xr:uid="{3832945A-1914-46BC-B85A-8B8F9B4AFE14}"/>
    <cellStyle name="40% - Ênfase2 10 11" xfId="5673" xr:uid="{B11DC365-80D4-4417-A68F-B93DB04A0792}"/>
    <cellStyle name="40% - Ênfase2 10 12" xfId="5674" xr:uid="{1EAD43D8-EFC3-4909-971C-459C9275D382}"/>
    <cellStyle name="40% - Ênfase2 10 13" xfId="5675" xr:uid="{26EF9EC5-5713-443F-8F4A-B25FEF7D3A73}"/>
    <cellStyle name="40% - Ênfase2 10 2" xfId="5676" xr:uid="{54A04492-4D3B-462A-B398-97F81C6540BF}"/>
    <cellStyle name="40% - Ênfase2 10 3" xfId="5677" xr:uid="{105301D8-BBC1-4154-8BCA-90B7D1AED435}"/>
    <cellStyle name="40% - Ênfase2 10 4" xfId="5678" xr:uid="{F9782EA9-B17D-4F62-9043-F0C08DF571FE}"/>
    <cellStyle name="40% - Ênfase2 10 5" xfId="5679" xr:uid="{76EA3250-E2E5-4E4E-A237-C7C153914A9D}"/>
    <cellStyle name="40% - Ênfase2 10 6" xfId="5680" xr:uid="{9EF1BB5E-DF4C-490B-812B-6BBDF2EC9FC5}"/>
    <cellStyle name="40% - Ênfase2 10 7" xfId="5681" xr:uid="{FCDAB98D-CB05-4A47-8AD1-68E51AFB2F7D}"/>
    <cellStyle name="40% - Ênfase2 10 8" xfId="5682" xr:uid="{9C026C10-F8FD-4B90-A945-1B0FFD423D95}"/>
    <cellStyle name="40% - Ênfase2 10 9" xfId="5683" xr:uid="{71FF2F40-1FEE-4368-AA97-7FF89C5917C7}"/>
    <cellStyle name="40% - Ênfase2 11" xfId="5684" xr:uid="{7B2B3B37-FCF8-4566-AF5D-6A814088C959}"/>
    <cellStyle name="40% - Ênfase2 11 10" xfId="5685" xr:uid="{4953CEA2-3C5B-4E9D-B008-941986AC9386}"/>
    <cellStyle name="40% - Ênfase2 11 11" xfId="5686" xr:uid="{03865236-B819-4E8E-8D74-1938B2C51E23}"/>
    <cellStyle name="40% - Ênfase2 11 12" xfId="5687" xr:uid="{2CD1773E-D709-4655-B8C9-DF9A8037C835}"/>
    <cellStyle name="40% - Ênfase2 11 13" xfId="5688" xr:uid="{6566390F-F6B9-4BD9-9AC1-2F15B2EF5623}"/>
    <cellStyle name="40% - Ênfase2 11 2" xfId="5689" xr:uid="{001414E6-9237-4C29-BCC0-7A45DB4B8111}"/>
    <cellStyle name="40% - Ênfase2 11 3" xfId="5690" xr:uid="{4F1404E2-BC3F-4071-BB74-0F2B3DF4B3B2}"/>
    <cellStyle name="40% - Ênfase2 11 4" xfId="5691" xr:uid="{D81CDD6D-1DBE-4B63-980E-921473CABAD7}"/>
    <cellStyle name="40% - Ênfase2 11 5" xfId="5692" xr:uid="{E0FB9E52-2B40-4999-8A42-997EE3F9F412}"/>
    <cellStyle name="40% - Ênfase2 11 6" xfId="5693" xr:uid="{2C7C897F-6959-4DDC-B517-365B6A057C27}"/>
    <cellStyle name="40% - Ênfase2 11 7" xfId="5694" xr:uid="{DD1E4E72-2606-4018-9F10-F1E392D5FDDB}"/>
    <cellStyle name="40% - Ênfase2 11 8" xfId="5695" xr:uid="{366F5E3B-87C7-4EC7-90C5-74CE9133E298}"/>
    <cellStyle name="40% - Ênfase2 11 9" xfId="5696" xr:uid="{9B5FF345-09E4-4CA8-A22B-18E1A5DB95C3}"/>
    <cellStyle name="40% - Ênfase2 12" xfId="5697" xr:uid="{37A4D547-CBD4-4346-A4C7-E63E5AE89843}"/>
    <cellStyle name="40% - Ênfase2 12 10" xfId="5698" xr:uid="{E2D4A248-803A-4EF6-B286-A2BCDDB0BB8B}"/>
    <cellStyle name="40% - Ênfase2 12 11" xfId="5699" xr:uid="{424073F7-B714-4AC4-BBEE-BC682F139EAD}"/>
    <cellStyle name="40% - Ênfase2 12 12" xfId="5700" xr:uid="{71C6070E-8C27-4352-98A6-292279BD9D4E}"/>
    <cellStyle name="40% - Ênfase2 12 13" xfId="5701" xr:uid="{6CC2BC07-9F44-4641-9218-343EBC43A64F}"/>
    <cellStyle name="40% - Ênfase2 12 2" xfId="5702" xr:uid="{9EF9D1D7-2753-49CA-924A-6FC0CFC54C16}"/>
    <cellStyle name="40% - Ênfase2 12 3" xfId="5703" xr:uid="{810B447C-7AC1-4291-8171-E22B68B092E4}"/>
    <cellStyle name="40% - Ênfase2 12 4" xfId="5704" xr:uid="{620E6555-CEBC-445C-8803-572CDAB992D4}"/>
    <cellStyle name="40% - Ênfase2 12 5" xfId="5705" xr:uid="{60F7942A-277C-4288-B4EE-704C667651AB}"/>
    <cellStyle name="40% - Ênfase2 12 6" xfId="5706" xr:uid="{BB071CF0-BE11-428A-B503-C40F88C1F1DF}"/>
    <cellStyle name="40% - Ênfase2 12 7" xfId="5707" xr:uid="{43D730E4-817B-470F-972F-7238608108DE}"/>
    <cellStyle name="40% - Ênfase2 12 8" xfId="5708" xr:uid="{36DA57BD-B63C-4974-9B22-D11B8E2BE5F8}"/>
    <cellStyle name="40% - Ênfase2 12 9" xfId="5709" xr:uid="{015B81B7-0C65-4A5D-8C24-CE0E67DFE3F1}"/>
    <cellStyle name="40% - Ênfase2 13" xfId="5710" xr:uid="{503608A7-EE12-4343-923B-2B12EF222FC1}"/>
    <cellStyle name="40% - Ênfase2 13 10" xfId="5711" xr:uid="{C36C1CAD-4003-4E3A-8036-D33D6D06941F}"/>
    <cellStyle name="40% - Ênfase2 13 11" xfId="5712" xr:uid="{C0A61AE7-BD31-41ED-B0FE-CD2F99B9B32B}"/>
    <cellStyle name="40% - Ênfase2 13 12" xfId="5713" xr:uid="{193AEB84-5822-4F98-8F5E-5C8946C4A98D}"/>
    <cellStyle name="40% - Ênfase2 13 13" xfId="5714" xr:uid="{F0F45EBD-10A4-4F79-8F52-7A8004B5F0CF}"/>
    <cellStyle name="40% - Ênfase2 13 2" xfId="5715" xr:uid="{709D8305-472D-44FB-8E42-2D92B359C0F1}"/>
    <cellStyle name="40% - Ênfase2 13 3" xfId="5716" xr:uid="{D48162EA-2DE3-4503-B56A-C2D55EE7D9B2}"/>
    <cellStyle name="40% - Ênfase2 13 4" xfId="5717" xr:uid="{EFB994B5-E564-4DFA-96DD-94019B5F8968}"/>
    <cellStyle name="40% - Ênfase2 13 5" xfId="5718" xr:uid="{5BABF3B6-D20C-4245-9600-E65D7E7FD713}"/>
    <cellStyle name="40% - Ênfase2 13 6" xfId="5719" xr:uid="{DC5ECEC1-90EA-4E9A-A8CB-87A541E4E6C0}"/>
    <cellStyle name="40% - Ênfase2 13 7" xfId="5720" xr:uid="{E15B5A38-FC74-47F1-9518-0C513355D67E}"/>
    <cellStyle name="40% - Ênfase2 13 8" xfId="5721" xr:uid="{D3FEE05B-34EB-40D7-9556-16A646097347}"/>
    <cellStyle name="40% - Ênfase2 13 9" xfId="5722" xr:uid="{4E736C16-4E30-4152-B989-B3FE738DF536}"/>
    <cellStyle name="40% - Ênfase2 14" xfId="5723" xr:uid="{BC9FB4CA-FED4-4EE5-9F96-6DDF4298DF48}"/>
    <cellStyle name="40% - Ênfase2 14 10" xfId="5724" xr:uid="{1F5C8DC8-CDB7-4003-92A3-AD26E016B6CE}"/>
    <cellStyle name="40% - Ênfase2 14 11" xfId="5725" xr:uid="{17D6F155-C5C0-4847-9EBF-DCB46047B192}"/>
    <cellStyle name="40% - Ênfase2 14 12" xfId="5726" xr:uid="{914D1B67-3A4E-4E71-A061-3C32000B910C}"/>
    <cellStyle name="40% - Ênfase2 14 13" xfId="5727" xr:uid="{4EAABCB6-C1D2-44B6-BE34-D1E34DCE4173}"/>
    <cellStyle name="40% - Ênfase2 14 2" xfId="5728" xr:uid="{928C19C6-CA57-4069-8DFA-8CE6CE0269A2}"/>
    <cellStyle name="40% - Ênfase2 14 3" xfId="5729" xr:uid="{79C1F4D9-5F13-410A-B601-43AC9910477D}"/>
    <cellStyle name="40% - Ênfase2 14 4" xfId="5730" xr:uid="{98D73BEA-D1FB-4836-8BE8-7BC3C8E7A138}"/>
    <cellStyle name="40% - Ênfase2 14 5" xfId="5731" xr:uid="{0AEBE08A-910D-4B74-B652-51075D233218}"/>
    <cellStyle name="40% - Ênfase2 14 6" xfId="5732" xr:uid="{D5A68EE0-B3EF-44BE-BA60-5FAF03658525}"/>
    <cellStyle name="40% - Ênfase2 14 7" xfId="5733" xr:uid="{0090B1D6-7C8F-47E2-AB14-704CFA4A6071}"/>
    <cellStyle name="40% - Ênfase2 14 8" xfId="5734" xr:uid="{5B197C3A-5828-41BD-B52C-A23CDD240BCA}"/>
    <cellStyle name="40% - Ênfase2 14 9" xfId="5735" xr:uid="{E7791856-828D-4FBE-9819-27E6E96CEB1F}"/>
    <cellStyle name="40% - Ênfase2 15" xfId="5736" xr:uid="{94E91B23-06FA-4A92-93A6-A49EC5B4F074}"/>
    <cellStyle name="40% - Ênfase2 15 10" xfId="5737" xr:uid="{641380B3-AAE8-4262-AF99-84FE92E7E580}"/>
    <cellStyle name="40% - Ênfase2 15 11" xfId="5738" xr:uid="{ADDC3615-CD00-4976-A63F-000306A131CB}"/>
    <cellStyle name="40% - Ênfase2 15 12" xfId="5739" xr:uid="{2B526BC6-029D-4D07-A827-403BEA71B292}"/>
    <cellStyle name="40% - Ênfase2 15 13" xfId="5740" xr:uid="{33697334-6B5B-43FA-9411-6228803D7C20}"/>
    <cellStyle name="40% - Ênfase2 15 2" xfId="5741" xr:uid="{1D2E160F-6930-4BDC-AE81-60463BA4B24A}"/>
    <cellStyle name="40% - Ênfase2 15 3" xfId="5742" xr:uid="{F1D63E78-0C6A-4620-AE3D-6EB1A3FAE114}"/>
    <cellStyle name="40% - Ênfase2 15 4" xfId="5743" xr:uid="{82B403D7-8C84-4E8F-AB77-C0B19C458041}"/>
    <cellStyle name="40% - Ênfase2 15 5" xfId="5744" xr:uid="{C065CEA3-9148-4788-8BCD-613013355489}"/>
    <cellStyle name="40% - Ênfase2 15 6" xfId="5745" xr:uid="{D0FA3F87-963D-40F4-90A1-282FFA1BA52A}"/>
    <cellStyle name="40% - Ênfase2 15 7" xfId="5746" xr:uid="{FF1EC609-8A75-4F55-BDDA-B29E07FA61C9}"/>
    <cellStyle name="40% - Ênfase2 15 8" xfId="5747" xr:uid="{41EDCA4B-C0B7-4EA5-B3DC-5FC9BAE3DCFD}"/>
    <cellStyle name="40% - Ênfase2 15 9" xfId="5748" xr:uid="{F8AF5A79-7E9E-4FA7-8765-6D43E134E88D}"/>
    <cellStyle name="40% - Ênfase2 16" xfId="5749" xr:uid="{353CA02F-F617-48B9-9319-54E5E734376F}"/>
    <cellStyle name="40% - Ênfase2 16 10" xfId="5750" xr:uid="{8CA98345-EA60-4F75-B44D-64FC15AA84BE}"/>
    <cellStyle name="40% - Ênfase2 16 11" xfId="5751" xr:uid="{84207017-D02F-4E01-983C-99E99B32E418}"/>
    <cellStyle name="40% - Ênfase2 16 12" xfId="5752" xr:uid="{DA411554-4B7D-4D71-9AE1-9D0915335431}"/>
    <cellStyle name="40% - Ênfase2 16 13" xfId="5753" xr:uid="{37CDD1A0-EF08-4E0A-BF02-F6D61FBF6C4D}"/>
    <cellStyle name="40% - Ênfase2 16 2" xfId="5754" xr:uid="{8293D1CD-6F01-46F0-A3E8-67F40E070DC2}"/>
    <cellStyle name="40% - Ênfase2 16 3" xfId="5755" xr:uid="{880C9E01-9928-4D2E-9BEE-D64CB2EFE996}"/>
    <cellStyle name="40% - Ênfase2 16 4" xfId="5756" xr:uid="{683ED9FE-06EC-4817-B158-4CA3717D64E3}"/>
    <cellStyle name="40% - Ênfase2 16 5" xfId="5757" xr:uid="{2EADDF98-F0E3-4B6C-BE42-6375F70DFB0A}"/>
    <cellStyle name="40% - Ênfase2 16 6" xfId="5758" xr:uid="{12D65DE8-94F7-4ADC-A54A-A81B966D13F0}"/>
    <cellStyle name="40% - Ênfase2 16 7" xfId="5759" xr:uid="{4463CC15-D619-4E37-9F1F-188AD235D6FA}"/>
    <cellStyle name="40% - Ênfase2 16 8" xfId="5760" xr:uid="{3B77915F-5C8E-41A7-86C5-DAF97A159D10}"/>
    <cellStyle name="40% - Ênfase2 16 9" xfId="5761" xr:uid="{45008ED7-A6C1-451B-99FB-2EFE7F93A313}"/>
    <cellStyle name="40% - Ênfase2 17" xfId="5762" xr:uid="{F5323CFD-27B6-495E-8DBF-C0520DD8BA8E}"/>
    <cellStyle name="40% - Ênfase2 17 10" xfId="5763" xr:uid="{47C44858-9360-40A8-B247-10F1469C0678}"/>
    <cellStyle name="40% - Ênfase2 17 11" xfId="5764" xr:uid="{1742A43B-45E9-4A6B-B76C-318D2531EB45}"/>
    <cellStyle name="40% - Ênfase2 17 12" xfId="5765" xr:uid="{9BABE0DC-6FBA-4FC7-8186-2A6D5439D8D4}"/>
    <cellStyle name="40% - Ênfase2 17 13" xfId="5766" xr:uid="{BBDBDE37-E49D-49D8-A51E-EC48F0C7B733}"/>
    <cellStyle name="40% - Ênfase2 17 2" xfId="5767" xr:uid="{D6E050B6-D32D-48BD-8EC5-8CA0977BAF82}"/>
    <cellStyle name="40% - Ênfase2 17 3" xfId="5768" xr:uid="{A26A4734-D5C5-419C-84F5-6CA8E51260F1}"/>
    <cellStyle name="40% - Ênfase2 17 4" xfId="5769" xr:uid="{7F0A0775-94E4-438F-AB04-CEBFA1D63D8B}"/>
    <cellStyle name="40% - Ênfase2 17 5" xfId="5770" xr:uid="{BCDCDE72-CEA9-4140-BBD4-56A9555F0E32}"/>
    <cellStyle name="40% - Ênfase2 17 6" xfId="5771" xr:uid="{D2654CF1-97BF-4328-AEB3-B481A906B1F0}"/>
    <cellStyle name="40% - Ênfase2 17 7" xfId="5772" xr:uid="{0AC314C7-D706-4A70-AB93-45EE29BAB3A6}"/>
    <cellStyle name="40% - Ênfase2 17 8" xfId="5773" xr:uid="{E0362950-724D-4A3C-96CD-EAB88CDA28FF}"/>
    <cellStyle name="40% - Ênfase2 17 9" xfId="5774" xr:uid="{CA089118-20F9-43EC-B382-4119B91CC436}"/>
    <cellStyle name="40% - Ênfase2 18" xfId="5775" xr:uid="{78FB933E-74DE-415B-A09B-92FFF2097BE2}"/>
    <cellStyle name="40% - Ênfase2 18 10" xfId="5776" xr:uid="{05F7D4E6-2992-469E-B439-C8B08B71BB8C}"/>
    <cellStyle name="40% - Ênfase2 18 11" xfId="5777" xr:uid="{B1B5A3DA-D09C-491A-8303-516D96296387}"/>
    <cellStyle name="40% - Ênfase2 18 12" xfId="5778" xr:uid="{8C370D6F-428A-47B5-9175-7EFB62906FD6}"/>
    <cellStyle name="40% - Ênfase2 18 13" xfId="5779" xr:uid="{7ADBE424-EA7B-4E27-9D53-565045A4141E}"/>
    <cellStyle name="40% - Ênfase2 18 2" xfId="5780" xr:uid="{79790CFE-1FF5-4958-957D-46D182C8171E}"/>
    <cellStyle name="40% - Ênfase2 18 3" xfId="5781" xr:uid="{435CD234-0719-4192-869B-E166EF889963}"/>
    <cellStyle name="40% - Ênfase2 18 4" xfId="5782" xr:uid="{035521C5-92BB-4E97-9471-8CEB25D11829}"/>
    <cellStyle name="40% - Ênfase2 18 5" xfId="5783" xr:uid="{D527A35A-51EC-4699-926F-91851ACD330E}"/>
    <cellStyle name="40% - Ênfase2 18 6" xfId="5784" xr:uid="{C28CE0F8-4EF7-46C1-877D-64B342846DF6}"/>
    <cellStyle name="40% - Ênfase2 18 7" xfId="5785" xr:uid="{298631C5-331D-493F-B045-631241EB2B60}"/>
    <cellStyle name="40% - Ênfase2 18 8" xfId="5786" xr:uid="{80E5C799-333F-4C73-85EB-19F6438744F4}"/>
    <cellStyle name="40% - Ênfase2 18 9" xfId="5787" xr:uid="{2DEA4B4B-313E-4A34-97FC-0A192FB9264D}"/>
    <cellStyle name="40% - Ênfase2 19" xfId="5788" xr:uid="{10A434B8-66AB-4DCE-9E45-A0B44A285FAA}"/>
    <cellStyle name="40% - Ênfase2 19 10" xfId="5789" xr:uid="{84A28853-3B8D-4A63-97C3-BD1FA145CAC5}"/>
    <cellStyle name="40% - Ênfase2 19 11" xfId="5790" xr:uid="{BA3F05D6-FEE9-4960-A182-BAAB8110F938}"/>
    <cellStyle name="40% - Ênfase2 19 12" xfId="5791" xr:uid="{2B064523-4B9F-4DF6-AE6D-78219D787083}"/>
    <cellStyle name="40% - Ênfase2 19 13" xfId="5792" xr:uid="{A500DC6E-5DC4-4718-9815-C9BCE48045B4}"/>
    <cellStyle name="40% - Ênfase2 19 2" xfId="5793" xr:uid="{41B20B45-5AD7-4AFE-A540-5221B4C5A61E}"/>
    <cellStyle name="40% - Ênfase2 19 3" xfId="5794" xr:uid="{0C61CB88-D7A1-4E4C-93E7-6666B1436AD5}"/>
    <cellStyle name="40% - Ênfase2 19 4" xfId="5795" xr:uid="{52A056D4-C2A6-4574-8714-945FDE1D2EBB}"/>
    <cellStyle name="40% - Ênfase2 19 5" xfId="5796" xr:uid="{ADD2F607-04C0-4FD7-AD3A-78240673073C}"/>
    <cellStyle name="40% - Ênfase2 19 6" xfId="5797" xr:uid="{4E092A86-31B5-4836-AB01-0CC0F7BD374B}"/>
    <cellStyle name="40% - Ênfase2 19 7" xfId="5798" xr:uid="{00FA3019-2A8E-4F48-8323-03544EA85730}"/>
    <cellStyle name="40% - Ênfase2 19 8" xfId="5799" xr:uid="{131EF52E-18BB-472E-B94C-732E1163C894}"/>
    <cellStyle name="40% - Ênfase2 19 9" xfId="5800" xr:uid="{EF083BA6-A4A1-4A16-ABC8-8445F13DBABC}"/>
    <cellStyle name="40% - Ênfase2 2" xfId="5801" xr:uid="{1B80908C-C5B4-4D5B-8501-A1C67DA71CED}"/>
    <cellStyle name="40% - Ênfase2 2 10" xfId="5802" xr:uid="{343530A6-1695-44D4-AA6B-AA17DA1A23DA}"/>
    <cellStyle name="40% - Ênfase2 2 10 2" xfId="5803" xr:uid="{1DA61E50-0807-403A-98F6-8354BBC385EE}"/>
    <cellStyle name="40% - Ênfase2 2 10 2 2" xfId="5804" xr:uid="{3774F580-06D7-43E3-9C46-8608FA1139DB}"/>
    <cellStyle name="40% - Ênfase2 2 10 2 3" xfId="5805" xr:uid="{A0A1DDBE-4E4D-4C79-B0A8-8CB08422949F}"/>
    <cellStyle name="40% - Ênfase2 2 10 3" xfId="5806" xr:uid="{CF38454D-1925-47AC-8584-2C68D3FA8F97}"/>
    <cellStyle name="40% - Ênfase2 2 10 4" xfId="5807" xr:uid="{F8BDCA09-D1F8-405C-B0D7-336D16681426}"/>
    <cellStyle name="40% - Ênfase2 2 10 5" xfId="5808" xr:uid="{36B2A88B-05C8-4069-83C7-ADC5745789AF}"/>
    <cellStyle name="40% - Ênfase2 2 11" xfId="5809" xr:uid="{AFC792CD-BF61-409A-AEDA-AA2416ED1E1F}"/>
    <cellStyle name="40% - Ênfase2 2 11 2" xfId="5810" xr:uid="{27C5AAC7-3BF5-4128-8268-0EBDB01E1811}"/>
    <cellStyle name="40% - Ênfase2 2 11 2 2" xfId="5811" xr:uid="{1360C5C1-6CB5-4955-82E5-96996CC27220}"/>
    <cellStyle name="40% - Ênfase2 2 11 2 3" xfId="5812" xr:uid="{67912F6A-0A7E-4C36-8573-DC1FB608A6BC}"/>
    <cellStyle name="40% - Ênfase2 2 11 3" xfId="5813" xr:uid="{1D2661AF-8F6E-4A5E-B721-52CDEF8C5B8E}"/>
    <cellStyle name="40% - Ênfase2 2 11 4" xfId="5814" xr:uid="{19054445-B5C7-45C6-8A03-54E2CB6F16A3}"/>
    <cellStyle name="40% - Ênfase2 2 11 5" xfId="5815" xr:uid="{3F7B9481-F4D1-4251-AD52-616C87A74331}"/>
    <cellStyle name="40% - Ênfase2 2 12" xfId="5816" xr:uid="{95F833B4-DE36-48FF-B5C9-0A27B995CF25}"/>
    <cellStyle name="40% - Ênfase2 2 12 2" xfId="5817" xr:uid="{9FFB358A-FAEE-49A4-BB36-46EDFDEE62D1}"/>
    <cellStyle name="40% - Ênfase2 2 12 2 2" xfId="5818" xr:uid="{AE099399-17E6-4948-8DFE-B8B063D8C376}"/>
    <cellStyle name="40% - Ênfase2 2 12 2 3" xfId="5819" xr:uid="{4A3BF227-7917-4E52-9AC6-F817D39645ED}"/>
    <cellStyle name="40% - Ênfase2 2 12 3" xfId="5820" xr:uid="{468076A9-2CDE-4A13-AE6C-733E9D2E3846}"/>
    <cellStyle name="40% - Ênfase2 2 12 4" xfId="5821" xr:uid="{AFC54917-AD9E-4F00-9902-BEB217E8757A}"/>
    <cellStyle name="40% - Ênfase2 2 12 5" xfId="5822" xr:uid="{EF3CEBDA-47EF-4073-BDC4-A8666908DCE5}"/>
    <cellStyle name="40% - Ênfase2 2 13" xfId="5823" xr:uid="{86974F52-71A7-4766-9C05-764BA3F620D4}"/>
    <cellStyle name="40% - Ênfase2 2 13 2" xfId="5824" xr:uid="{EF5DC951-59BD-48AF-A851-0004E90F30E2}"/>
    <cellStyle name="40% - Ênfase2 2 13 2 2" xfId="5825" xr:uid="{90577367-577D-4F55-841C-ED9CAA152E28}"/>
    <cellStyle name="40% - Ênfase2 2 13 2 3" xfId="5826" xr:uid="{ED80348E-C7A3-46B5-9EA6-F355744EF1BD}"/>
    <cellStyle name="40% - Ênfase2 2 13 3" xfId="5827" xr:uid="{5B9ADB38-9A8D-46B4-BC26-FFB181D280B0}"/>
    <cellStyle name="40% - Ênfase2 2 13 4" xfId="5828" xr:uid="{3D49BC2E-BFDA-4ED7-B544-6B348B2E739D}"/>
    <cellStyle name="40% - Ênfase2 2 13 5" xfId="5829" xr:uid="{E2347482-CF10-4808-9B74-5F4D52F1B10C}"/>
    <cellStyle name="40% - Ênfase2 2 14" xfId="5830" xr:uid="{77214714-E80C-45E7-831B-27EB026F22D5}"/>
    <cellStyle name="40% - Ênfase2 2 14 2" xfId="5831" xr:uid="{BD0BD581-0EFD-42E6-B32B-1559D5E67C08}"/>
    <cellStyle name="40% - Ênfase2 2 14 2 2" xfId="5832" xr:uid="{C46D75A7-32E3-47ED-9050-E7C9C32EF88F}"/>
    <cellStyle name="40% - Ênfase2 2 14 2 3" xfId="5833" xr:uid="{F0EBC443-0B6F-427A-B32A-833BB2267577}"/>
    <cellStyle name="40% - Ênfase2 2 14 3" xfId="5834" xr:uid="{5D7EB6F1-5A74-4E8C-AC9C-3615FCF2B3AA}"/>
    <cellStyle name="40% - Ênfase2 2 14 4" xfId="5835" xr:uid="{E3FC40CA-9A36-486A-B72F-5E31D84E9E7B}"/>
    <cellStyle name="40% - Ênfase2 2 14 5" xfId="5836" xr:uid="{50551F7D-9689-4743-8FBF-FD1F646B43B7}"/>
    <cellStyle name="40% - Ênfase2 2 15" xfId="5837" xr:uid="{48AC4820-6FAA-4438-846E-A245B168341E}"/>
    <cellStyle name="40% - Ênfase2 2 15 2" xfId="5838" xr:uid="{B83902E4-417F-47C6-8457-B6384AD6D7E6}"/>
    <cellStyle name="40% - Ênfase2 2 15 2 2" xfId="5839" xr:uid="{C5B26EFF-732A-4A3E-B1C1-FF83409B978A}"/>
    <cellStyle name="40% - Ênfase2 2 15 2 3" xfId="5840" xr:uid="{5C9C5DBC-541C-49A6-943A-4A132D856A78}"/>
    <cellStyle name="40% - Ênfase2 2 15 3" xfId="5841" xr:uid="{68D4F713-2C76-4F10-A14D-114DF3DF8588}"/>
    <cellStyle name="40% - Ênfase2 2 15 4" xfId="5842" xr:uid="{57DB6B65-891D-4498-B425-97FB36924733}"/>
    <cellStyle name="40% - Ênfase2 2 15 5" xfId="5843" xr:uid="{F28FFEA6-E3F5-4FB4-A67A-E21BB47133FC}"/>
    <cellStyle name="40% - Ênfase2 2 16" xfId="5844" xr:uid="{B66F39AF-FE87-46B6-AF3D-D283714C1B07}"/>
    <cellStyle name="40% - Ênfase2 2 16 2" xfId="5845" xr:uid="{DAF13F2F-B20A-4E11-945C-5E9528F28F6C}"/>
    <cellStyle name="40% - Ênfase2 2 16 2 2" xfId="5846" xr:uid="{F1E33752-EBE6-4078-B346-780C51CFB42F}"/>
    <cellStyle name="40% - Ênfase2 2 16 2 3" xfId="5847" xr:uid="{94E5EB77-316F-4557-83C1-31E5473F96BA}"/>
    <cellStyle name="40% - Ênfase2 2 16 3" xfId="5848" xr:uid="{A5341C0A-02CC-4CF0-AF40-FB49A07F324E}"/>
    <cellStyle name="40% - Ênfase2 2 16 4" xfId="5849" xr:uid="{9B9E17EB-959E-4D24-B24F-E7202AAF2E09}"/>
    <cellStyle name="40% - Ênfase2 2 16 5" xfId="5850" xr:uid="{F7AEC368-72F8-44FE-A1B5-2B4CF9A8289B}"/>
    <cellStyle name="40% - Ênfase2 2 17" xfId="5851" xr:uid="{F27E279F-9038-45D7-A6BE-AA2737477282}"/>
    <cellStyle name="40% - Ênfase2 2 17 2" xfId="5852" xr:uid="{35D28258-E2E3-4B89-968D-3B40F7EADB25}"/>
    <cellStyle name="40% - Ênfase2 2 17 2 2" xfId="5853" xr:uid="{39D4694D-2228-4993-BD7F-8D82379B49B9}"/>
    <cellStyle name="40% - Ênfase2 2 17 2 3" xfId="5854" xr:uid="{39417211-0105-487A-82B6-46A1D5560CC1}"/>
    <cellStyle name="40% - Ênfase2 2 17 3" xfId="5855" xr:uid="{B98996DE-8CE2-49A5-BFFD-C8B42CCF0C75}"/>
    <cellStyle name="40% - Ênfase2 2 17 4" xfId="5856" xr:uid="{AFE855EC-6E22-4F33-B8B6-C8BDECFF4C31}"/>
    <cellStyle name="40% - Ênfase2 2 17 5" xfId="5857" xr:uid="{0D7C07D7-B885-4243-9F5B-8C455B28FBD8}"/>
    <cellStyle name="40% - Ênfase2 2 18" xfId="5858" xr:uid="{5ECFAB4F-A507-4796-ACEE-ABAF378F9702}"/>
    <cellStyle name="40% - Ênfase2 2 18 2" xfId="5859" xr:uid="{FDA5C364-B183-433D-B537-36E150FA97AD}"/>
    <cellStyle name="40% - Ênfase2 2 18 2 2" xfId="5860" xr:uid="{33E495C4-BF21-424D-81E6-07600BCC63D6}"/>
    <cellStyle name="40% - Ênfase2 2 18 2 3" xfId="5861" xr:uid="{D410C5F9-5DA0-49F0-85A3-B053B9966055}"/>
    <cellStyle name="40% - Ênfase2 2 18 3" xfId="5862" xr:uid="{D35EBBBC-E9B9-4B15-922D-F5BCF79539B7}"/>
    <cellStyle name="40% - Ênfase2 2 18 4" xfId="5863" xr:uid="{E3C5AA00-0979-41C4-9DE1-3FE9E44274A3}"/>
    <cellStyle name="40% - Ênfase2 2 18 5" xfId="5864" xr:uid="{53A3294A-1F51-4CD4-8A39-D872C9D7D9BD}"/>
    <cellStyle name="40% - Ênfase2 2 19" xfId="5865" xr:uid="{93ABB29A-2258-4BA8-AC25-AAD9D15685F6}"/>
    <cellStyle name="40% - Ênfase2 2 19 2" xfId="5866" xr:uid="{C8165898-9903-48B7-98A8-9F5DA10933F9}"/>
    <cellStyle name="40% - Ênfase2 2 19 2 2" xfId="5867" xr:uid="{013DD9DA-75EC-40E3-ABE8-00FC39A9ED7C}"/>
    <cellStyle name="40% - Ênfase2 2 19 2 3" xfId="5868" xr:uid="{0D4A0F30-9DAD-4237-9970-068CEDA4C71D}"/>
    <cellStyle name="40% - Ênfase2 2 19 3" xfId="5869" xr:uid="{785F58E9-236B-41C2-9133-6885B223FDEF}"/>
    <cellStyle name="40% - Ênfase2 2 19 4" xfId="5870" xr:uid="{6FF86092-D3A2-4BFA-A867-8502120DCF3C}"/>
    <cellStyle name="40% - Ênfase2 2 19 5" xfId="5871" xr:uid="{247A7551-1A6B-4F4D-818C-0579C9112211}"/>
    <cellStyle name="40% - Ênfase2 2 2" xfId="5872" xr:uid="{C04C6C65-6398-4BE2-AF3B-0A773C77F616}"/>
    <cellStyle name="40% - Ênfase2 2 2 2" xfId="5873" xr:uid="{CBF974C3-8D47-4A9E-8ED8-3E3E4D918A9F}"/>
    <cellStyle name="40% - Ênfase2 2 2 2 2" xfId="5874" xr:uid="{E3C88F95-E75D-4CE6-BADE-B0F05B1D596C}"/>
    <cellStyle name="40% - Ênfase2 2 2 2 3" xfId="5875" xr:uid="{B7A4515B-034B-4FD1-A4F3-F5DC3550AF78}"/>
    <cellStyle name="40% - Ênfase2 2 2 3" xfId="5876" xr:uid="{9E4860D4-8CA6-4722-995E-F8CEB890D234}"/>
    <cellStyle name="40% - Ênfase2 2 2 4" xfId="5877" xr:uid="{D67A8E5C-BB94-4897-B92D-7A6E93DA8885}"/>
    <cellStyle name="40% - Ênfase2 2 2 5" xfId="5878" xr:uid="{B9DA8FBC-EA21-4440-A91C-598FCA10A126}"/>
    <cellStyle name="40% - Ênfase2 2 20" xfId="5879" xr:uid="{2D83E555-40FD-4240-8318-EAC17B80BAD0}"/>
    <cellStyle name="40% - Ênfase2 2 20 2" xfId="5880" xr:uid="{30FFE006-BA3F-43D2-B95D-F97F40CEAF62}"/>
    <cellStyle name="40% - Ênfase2 2 20 2 2" xfId="5881" xr:uid="{684B08AD-8E05-4128-9515-5D1BED8522E2}"/>
    <cellStyle name="40% - Ênfase2 2 20 2 3" xfId="5882" xr:uid="{96C488EE-0FDF-423E-B257-B3263BF52CE1}"/>
    <cellStyle name="40% - Ênfase2 2 20 3" xfId="5883" xr:uid="{896946CA-5E6A-410A-B878-A7702B960A31}"/>
    <cellStyle name="40% - Ênfase2 2 20 4" xfId="5884" xr:uid="{E42E3753-9FF4-44A6-B9DB-E4E73AABA3C9}"/>
    <cellStyle name="40% - Ênfase2 2 20 5" xfId="5885" xr:uid="{934FED83-D328-4BF1-BBF1-D85ABC898759}"/>
    <cellStyle name="40% - Ênfase2 2 21" xfId="5886" xr:uid="{02F35A48-87D8-481C-B534-B31751B04BAA}"/>
    <cellStyle name="40% - Ênfase2 2 21 2" xfId="5887" xr:uid="{2BC7C55F-76E9-41E1-A5D5-5420F8D68F0C}"/>
    <cellStyle name="40% - Ênfase2 2 21 2 2" xfId="5888" xr:uid="{489A5B77-2B16-48CE-846A-A7448619011A}"/>
    <cellStyle name="40% - Ênfase2 2 21 2 3" xfId="5889" xr:uid="{170B4E7E-D802-47B7-96E9-4D6C17C9E8D0}"/>
    <cellStyle name="40% - Ênfase2 2 21 3" xfId="5890" xr:uid="{480A2FD5-254A-451F-987C-1F508A43E114}"/>
    <cellStyle name="40% - Ênfase2 2 21 4" xfId="5891" xr:uid="{70B7F03D-3B8A-410A-90A1-96FC0A291758}"/>
    <cellStyle name="40% - Ênfase2 2 21 5" xfId="5892" xr:uid="{EB0A4C99-5940-4EEF-986C-2E4ED7B6B93A}"/>
    <cellStyle name="40% - Ênfase2 2 22" xfId="5893" xr:uid="{1ECCB73F-721F-4DCB-AD9C-A79367542E5B}"/>
    <cellStyle name="40% - Ênfase2 2 22 2" xfId="5894" xr:uid="{7B3A4F78-CFCF-447C-B650-F96237FF2E59}"/>
    <cellStyle name="40% - Ênfase2 2 22 2 2" xfId="5895" xr:uid="{6A10A0CA-0A87-4619-868A-8726CBF7F6B1}"/>
    <cellStyle name="40% - Ênfase2 2 22 2 3" xfId="5896" xr:uid="{A087B4CA-4BC3-4569-855B-5C56D5E73BCB}"/>
    <cellStyle name="40% - Ênfase2 2 22 3" xfId="5897" xr:uid="{D032D3CD-674B-48F3-96E7-11B1C3AC0E87}"/>
    <cellStyle name="40% - Ênfase2 2 22 4" xfId="5898" xr:uid="{5C14E177-96A9-4E91-9FBF-F43F7159DA5C}"/>
    <cellStyle name="40% - Ênfase2 2 22 5" xfId="5899" xr:uid="{122768FD-9126-4DA2-8CE0-A6D2649FBC22}"/>
    <cellStyle name="40% - Ênfase2 2 23" xfId="5900" xr:uid="{2E41C50F-D2EC-47DC-BFC3-AA9EF08F95AE}"/>
    <cellStyle name="40% - Ênfase2 2 23 2" xfId="5901" xr:uid="{B120AFCE-94F8-4455-BDB1-53614DB93861}"/>
    <cellStyle name="40% - Ênfase2 2 23 2 2" xfId="5902" xr:uid="{1D2BE8E8-9C50-4B8E-B48E-A3D0E75C4012}"/>
    <cellStyle name="40% - Ênfase2 2 23 2 3" xfId="5903" xr:uid="{EC6950F1-CC36-4916-BC49-6029AFC2B973}"/>
    <cellStyle name="40% - Ênfase2 2 23 3" xfId="5904" xr:uid="{263899E1-3AAE-456D-B310-8DF2DC814796}"/>
    <cellStyle name="40% - Ênfase2 2 23 4" xfId="5905" xr:uid="{6A577C88-B835-4A2B-B4D3-1AF4E9D282EA}"/>
    <cellStyle name="40% - Ênfase2 2 23 5" xfId="5906" xr:uid="{EB587209-3CEE-45AC-AFDF-CB5AA8C0A15B}"/>
    <cellStyle name="40% - Ênfase2 2 24" xfId="5907" xr:uid="{12F6B950-6649-404B-9B2C-EB6CFE4B1C56}"/>
    <cellStyle name="40% - Ênfase2 2 24 2" xfId="5908" xr:uid="{B512F130-7B82-4008-9654-E398965A9124}"/>
    <cellStyle name="40% - Ênfase2 2 24 2 2" xfId="5909" xr:uid="{8DB21C27-7F61-4F66-B189-087DBA154887}"/>
    <cellStyle name="40% - Ênfase2 2 24 2 3" xfId="5910" xr:uid="{5754B011-CC3C-44E0-94F7-AFA549DAD6DF}"/>
    <cellStyle name="40% - Ênfase2 2 24 3" xfId="5911" xr:uid="{527A4AAB-DA03-4BAA-9E9F-CC45B2F883F2}"/>
    <cellStyle name="40% - Ênfase2 2 24 4" xfId="5912" xr:uid="{61048190-3FAD-40C1-85C5-3943D4C4C07F}"/>
    <cellStyle name="40% - Ênfase2 2 24 5" xfId="5913" xr:uid="{88EE5AFE-8F35-422A-8E4D-6559DE63D23F}"/>
    <cellStyle name="40% - Ênfase2 2 25" xfId="5914" xr:uid="{2FEA5326-BD1F-469C-870F-24FEAF729A6D}"/>
    <cellStyle name="40% - Ênfase2 2 25 2" xfId="5915" xr:uid="{0403C296-7845-4F37-8A11-8122FC7F8570}"/>
    <cellStyle name="40% - Ênfase2 2 25 2 2" xfId="5916" xr:uid="{8CEEFDBF-1A8F-4A81-AC73-7FA7998BA977}"/>
    <cellStyle name="40% - Ênfase2 2 25 2 3" xfId="5917" xr:uid="{63B5A910-4ED5-43C8-9145-7DDDD6FE4EA9}"/>
    <cellStyle name="40% - Ênfase2 2 25 3" xfId="5918" xr:uid="{AEF73703-602C-442C-A135-C8B12A38402A}"/>
    <cellStyle name="40% - Ênfase2 2 25 4" xfId="5919" xr:uid="{FB8FB76A-4420-4799-BCC8-1DC5EB26B3CF}"/>
    <cellStyle name="40% - Ênfase2 2 25 5" xfId="5920" xr:uid="{0A2A1791-4B25-448C-9374-A0516EFF83D7}"/>
    <cellStyle name="40% - Ênfase2 2 26" xfId="5921" xr:uid="{CC8FE167-E465-43DA-BFB7-FF3A035DE381}"/>
    <cellStyle name="40% - Ênfase2 2 26 2" xfId="5922" xr:uid="{5AEBB647-FE01-4B76-90F4-222D02C6BB86}"/>
    <cellStyle name="40% - Ênfase2 2 26 2 2" xfId="5923" xr:uid="{CBA7ED1C-B810-417B-80C3-F15CC6BE03CE}"/>
    <cellStyle name="40% - Ênfase2 2 26 2 3" xfId="5924" xr:uid="{CECF7E0F-85F5-46A9-9074-7192A5DF67ED}"/>
    <cellStyle name="40% - Ênfase2 2 26 3" xfId="5925" xr:uid="{48F3409E-EFBD-4B23-BC9C-307EB43AE6B1}"/>
    <cellStyle name="40% - Ênfase2 2 26 4" xfId="5926" xr:uid="{15D132FD-6F45-4290-A0E9-55CB5986B388}"/>
    <cellStyle name="40% - Ênfase2 2 26 5" xfId="5927" xr:uid="{84D4190E-703A-429F-AE34-365A1D935E67}"/>
    <cellStyle name="40% - Ênfase2 2 27" xfId="5928" xr:uid="{D2EF7EB4-B694-4651-A939-20B9E14EE78E}"/>
    <cellStyle name="40% - Ênfase2 2 27 2" xfId="5929" xr:uid="{9AE34670-354D-45B8-A860-ED7E627383CB}"/>
    <cellStyle name="40% - Ênfase2 2 27 2 2" xfId="5930" xr:uid="{09D62DB8-E516-495D-9C25-B03852D8D5C1}"/>
    <cellStyle name="40% - Ênfase2 2 27 2 3" xfId="5931" xr:uid="{B422BF17-BDE2-4A78-9D61-799381191AA1}"/>
    <cellStyle name="40% - Ênfase2 2 27 3" xfId="5932" xr:uid="{E7E48EA4-43E6-4E85-B2E8-053C1FBBB327}"/>
    <cellStyle name="40% - Ênfase2 2 27 4" xfId="5933" xr:uid="{AC0D7DC5-E324-4DD3-9081-59479AD8E62C}"/>
    <cellStyle name="40% - Ênfase2 2 27 5" xfId="5934" xr:uid="{251EE75D-7B7D-45EB-9729-EEBE5A179368}"/>
    <cellStyle name="40% - Ênfase2 2 28" xfId="5935" xr:uid="{96768EE4-4B45-45EF-B542-9495156D081B}"/>
    <cellStyle name="40% - Ênfase2 2 28 2" xfId="5936" xr:uid="{C241F65D-7DA6-403E-8237-BC1D5D8B8BAE}"/>
    <cellStyle name="40% - Ênfase2 2 28 2 2" xfId="5937" xr:uid="{CC1F1041-1872-404D-8A41-E29294368FDC}"/>
    <cellStyle name="40% - Ênfase2 2 28 2 3" xfId="5938" xr:uid="{4CC4B7F7-7F42-4B69-BC4C-EEBD8EE62EFC}"/>
    <cellStyle name="40% - Ênfase2 2 28 3" xfId="5939" xr:uid="{4F4AD686-8AF5-4860-918A-C6C1980E4FCE}"/>
    <cellStyle name="40% - Ênfase2 2 28 4" xfId="5940" xr:uid="{0F586C6E-A1E0-430E-8E77-FD61C5DD6578}"/>
    <cellStyle name="40% - Ênfase2 2 28 5" xfId="5941" xr:uid="{12570F83-A4CE-4674-B190-5EC1C10F9AF5}"/>
    <cellStyle name="40% - Ênfase2 2 29" xfId="5942" xr:uid="{183C1CF9-D91A-495A-87F2-789F645668F0}"/>
    <cellStyle name="40% - Ênfase2 2 29 2" xfId="5943" xr:uid="{1AA1DE26-F453-40ED-9F6E-8B2BA994D640}"/>
    <cellStyle name="40% - Ênfase2 2 29 2 2" xfId="5944" xr:uid="{32A26342-5A8A-465D-8E59-8422106CC0C0}"/>
    <cellStyle name="40% - Ênfase2 2 29 2 3" xfId="5945" xr:uid="{BBBFF5FB-36E0-4805-907A-1FDC6B62B793}"/>
    <cellStyle name="40% - Ênfase2 2 29 3" xfId="5946" xr:uid="{1F8F8953-4F87-4B12-A6D8-937B8DF48547}"/>
    <cellStyle name="40% - Ênfase2 2 29 4" xfId="5947" xr:uid="{86C8ED28-7D16-4D3B-B883-ADE8BB938DF1}"/>
    <cellStyle name="40% - Ênfase2 2 29 5" xfId="5948" xr:uid="{7579EBC4-7160-4EB5-8B80-8AF0CEEBB697}"/>
    <cellStyle name="40% - Ênfase2 2 3" xfId="5949" xr:uid="{7726ED8D-1509-49DF-8E93-85FD5581A442}"/>
    <cellStyle name="40% - Ênfase2 2 3 2" xfId="5950" xr:uid="{1B0BFF6E-7CBB-47D1-AF84-62F1336506BD}"/>
    <cellStyle name="40% - Ênfase2 2 3 2 2" xfId="5951" xr:uid="{252C2939-BA7E-40E7-9F33-84D2C9F97E2D}"/>
    <cellStyle name="40% - Ênfase2 2 3 2 3" xfId="5952" xr:uid="{B11D3468-E5DC-4841-BE17-04EB4F643ECE}"/>
    <cellStyle name="40% - Ênfase2 2 3 3" xfId="5953" xr:uid="{08B92C6B-A072-47A5-B9B6-CE35C44A4BD9}"/>
    <cellStyle name="40% - Ênfase2 2 3 4" xfId="5954" xr:uid="{52AB00DB-10E8-4229-B955-77C2D185D611}"/>
    <cellStyle name="40% - Ênfase2 2 3 5" xfId="5955" xr:uid="{78F89D55-D8E9-4C64-851F-9CECB0160183}"/>
    <cellStyle name="40% - Ênfase2 2 30" xfId="5956" xr:uid="{C56E2F4F-675C-4B45-8119-DAEDE7C02F2F}"/>
    <cellStyle name="40% - Ênfase2 2 30 2" xfId="5957" xr:uid="{97FD6F4B-4351-4234-9120-D30643EE4E31}"/>
    <cellStyle name="40% - Ênfase2 2 30 2 2" xfId="5958" xr:uid="{9B1BD60D-6EB4-4912-8C71-3DFD90E8C0B2}"/>
    <cellStyle name="40% - Ênfase2 2 30 2 3" xfId="5959" xr:uid="{DA099D2D-101F-42F6-A650-092E9B730529}"/>
    <cellStyle name="40% - Ênfase2 2 30 3" xfId="5960" xr:uid="{D1D3BFA7-0E70-4B65-B2A6-18903B1B8D26}"/>
    <cellStyle name="40% - Ênfase2 2 30 4" xfId="5961" xr:uid="{07AD0466-6136-4D1A-80F5-F9728B37A1CD}"/>
    <cellStyle name="40% - Ênfase2 2 30 5" xfId="5962" xr:uid="{9135BDC0-8A6B-4C9E-AAEE-8F5A7862FF45}"/>
    <cellStyle name="40% - Ênfase2 2 31" xfId="5963" xr:uid="{3FB626B3-BC9E-4951-B167-43B09040DEC2}"/>
    <cellStyle name="40% - Ênfase2 2 31 2" xfId="5964" xr:uid="{1EA3126E-E4F2-41BB-A338-EC5E5C543C41}"/>
    <cellStyle name="40% - Ênfase2 2 31 2 2" xfId="5965" xr:uid="{B8C4D2E8-62BF-4711-AE60-C296B6D5377A}"/>
    <cellStyle name="40% - Ênfase2 2 31 2 3" xfId="5966" xr:uid="{D8BA233E-5543-4DEA-8138-8417AC5069F5}"/>
    <cellStyle name="40% - Ênfase2 2 31 3" xfId="5967" xr:uid="{EF497462-FFFE-4D2B-9FE7-C38E5FD2ACA2}"/>
    <cellStyle name="40% - Ênfase2 2 31 4" xfId="5968" xr:uid="{8BAF50EF-42CD-4DC4-BC83-42B918E36D7E}"/>
    <cellStyle name="40% - Ênfase2 2 31 5" xfId="5969" xr:uid="{D8AE96EC-3827-49C2-A636-D74A3D649668}"/>
    <cellStyle name="40% - Ênfase2 2 32" xfId="5970" xr:uid="{26396008-413B-411D-9EA4-3F66EDF0C800}"/>
    <cellStyle name="40% - Ênfase2 2 32 2" xfId="5971" xr:uid="{A93D226F-A0B9-4077-B359-4EAA06F47517}"/>
    <cellStyle name="40% - Ênfase2 2 32 2 2" xfId="5972" xr:uid="{D5C0326C-91E5-4E72-A68C-28C2D43C86C3}"/>
    <cellStyle name="40% - Ênfase2 2 32 2 3" xfId="5973" xr:uid="{D7E12AE7-D5AA-41FD-B2BD-80609CF85C24}"/>
    <cellStyle name="40% - Ênfase2 2 32 3" xfId="5974" xr:uid="{BB85EAD0-EBE8-4ABA-A98E-8F682C3BE4B0}"/>
    <cellStyle name="40% - Ênfase2 2 32 4" xfId="5975" xr:uid="{7E8D3324-0E42-4683-ADE9-2F2703CB1FE6}"/>
    <cellStyle name="40% - Ênfase2 2 32 5" xfId="5976" xr:uid="{AB437961-740A-41EA-BD8F-2F0CC2A8217F}"/>
    <cellStyle name="40% - Ênfase2 2 33" xfId="5977" xr:uid="{A5D164F7-5071-404B-BF83-F3FFD84DC6F2}"/>
    <cellStyle name="40% - Ênfase2 2 33 2" xfId="5978" xr:uid="{8277200C-A9D0-4D63-8267-D0AB87108FF1}"/>
    <cellStyle name="40% - Ênfase2 2 33 2 2" xfId="5979" xr:uid="{0ACAF620-B063-4429-95BC-8E6E915C8668}"/>
    <cellStyle name="40% - Ênfase2 2 33 2 3" xfId="5980" xr:uid="{897ADAF6-2A91-4F5C-B091-D794A0E1D50A}"/>
    <cellStyle name="40% - Ênfase2 2 33 3" xfId="5981" xr:uid="{47340600-5575-4AAD-BBD2-89F64428E7B1}"/>
    <cellStyle name="40% - Ênfase2 2 33 4" xfId="5982" xr:uid="{EDB60BFE-D177-43DD-A087-AF914FD81FA3}"/>
    <cellStyle name="40% - Ênfase2 2 33 5" xfId="5983" xr:uid="{7203091A-9F25-4AD4-8C2B-411C3CA2AA05}"/>
    <cellStyle name="40% - Ênfase2 2 34" xfId="5984" xr:uid="{960F2BFA-E21D-45C4-BC2D-07221FCD38CD}"/>
    <cellStyle name="40% - Ênfase2 2 34 2" xfId="5985" xr:uid="{EAF4C5FE-F018-4754-ABB3-0C23FED97B87}"/>
    <cellStyle name="40% - Ênfase2 2 35" xfId="5986" xr:uid="{0196094F-B6D3-4725-848F-617731CBDA3E}"/>
    <cellStyle name="40% - Ênfase2 2 36" xfId="5987" xr:uid="{0B072857-C24D-42AF-AD49-2E917A40ECED}"/>
    <cellStyle name="40% - Ênfase2 2 37" xfId="5988" xr:uid="{0718BE6F-B839-4BE3-B690-5F0601FB270E}"/>
    <cellStyle name="40% - Ênfase2 2 38" xfId="5989" xr:uid="{0798C377-080C-46FB-BB3A-86480E74F6DA}"/>
    <cellStyle name="40% - Ênfase2 2 39" xfId="5990" xr:uid="{A0374B5C-5700-4905-A9A9-0B370113BD3D}"/>
    <cellStyle name="40% - Ênfase2 2 4" xfId="5991" xr:uid="{00F78D57-6C0D-463C-8253-7B5B7832C7A4}"/>
    <cellStyle name="40% - Ênfase2 2 4 2" xfId="5992" xr:uid="{63F35828-B097-469A-B69D-E15993541A92}"/>
    <cellStyle name="40% - Ênfase2 2 4 2 2" xfId="5993" xr:uid="{213EED6B-BC5B-4FF4-BA45-3ADD1CA50C59}"/>
    <cellStyle name="40% - Ênfase2 2 4 2 3" xfId="5994" xr:uid="{DFC1788D-C58A-4C2C-A2B8-6FB8192727AD}"/>
    <cellStyle name="40% - Ênfase2 2 4 3" xfId="5995" xr:uid="{35BE4BAE-AF74-48F5-BB22-73DAA77710E0}"/>
    <cellStyle name="40% - Ênfase2 2 4 4" xfId="5996" xr:uid="{82DAFF10-7ED7-46F3-8632-9AED20EAAEB8}"/>
    <cellStyle name="40% - Ênfase2 2 4 5" xfId="5997" xr:uid="{F4E7F146-9BD6-4FF9-9209-CC954CA7721C}"/>
    <cellStyle name="40% - Ênfase2 2 40" xfId="5998" xr:uid="{BB1F5F26-0447-4EFE-8DF5-5F100BFC6CD2}"/>
    <cellStyle name="40% - Ênfase2 2 41" xfId="5999" xr:uid="{BBC69019-8EE7-45D3-8CB8-A70C12C8B333}"/>
    <cellStyle name="40% - Ênfase2 2 42" xfId="6000" xr:uid="{C472B401-8178-4111-A459-28588411B902}"/>
    <cellStyle name="40% - Ênfase2 2 43" xfId="6001" xr:uid="{C9040233-C8C7-4CEC-95BD-7C888190026C}"/>
    <cellStyle name="40% - Ênfase2 2 44" xfId="6002" xr:uid="{917404B8-1AAF-46DD-9FAA-06FF1143E0B5}"/>
    <cellStyle name="40% - Ênfase2 2 45" xfId="6003" xr:uid="{4FC5D197-1360-4425-B86A-A698EB85EC3E}"/>
    <cellStyle name="40% - Ênfase2 2 5" xfId="6004" xr:uid="{9E25A908-4A03-488B-AFC7-91B65120EB62}"/>
    <cellStyle name="40% - Ênfase2 2 5 2" xfId="6005" xr:uid="{17E176B7-D3B2-48F3-8074-864C08EDACE6}"/>
    <cellStyle name="40% - Ênfase2 2 5 2 2" xfId="6006" xr:uid="{48FAB787-68DF-4041-8415-6BE4E60A8DE2}"/>
    <cellStyle name="40% - Ênfase2 2 5 2 3" xfId="6007" xr:uid="{03802476-E684-44CE-B749-CC2E90A33881}"/>
    <cellStyle name="40% - Ênfase2 2 5 3" xfId="6008" xr:uid="{0DFE8B87-BF6E-4224-BF89-D3FCAC474438}"/>
    <cellStyle name="40% - Ênfase2 2 5 4" xfId="6009" xr:uid="{ABB4A84E-1856-470F-9966-16678D228A17}"/>
    <cellStyle name="40% - Ênfase2 2 5 5" xfId="6010" xr:uid="{AD0D8A2B-B232-4EEF-B89C-08E6537E7830}"/>
    <cellStyle name="40% - Ênfase2 2 6" xfId="6011" xr:uid="{AF96C672-DE3B-4524-9D56-54F19D7F8E95}"/>
    <cellStyle name="40% - Ênfase2 2 6 2" xfId="6012" xr:uid="{DCA99972-B203-43F7-9348-67771E06995A}"/>
    <cellStyle name="40% - Ênfase2 2 6 2 2" xfId="6013" xr:uid="{A368FC56-99F2-46B8-A767-8D6346D53A5D}"/>
    <cellStyle name="40% - Ênfase2 2 6 2 3" xfId="6014" xr:uid="{B1F223AB-C935-4CC2-BB3C-F856A623674F}"/>
    <cellStyle name="40% - Ênfase2 2 6 3" xfId="6015" xr:uid="{F4734BAC-2D79-4FAC-9A03-3F43081F5041}"/>
    <cellStyle name="40% - Ênfase2 2 6 4" xfId="6016" xr:uid="{F48B935D-E5A2-47F1-9A69-A134AFC416D7}"/>
    <cellStyle name="40% - Ênfase2 2 6 5" xfId="6017" xr:uid="{FBCB6CAB-1881-4ADD-9349-4EAF33593DA3}"/>
    <cellStyle name="40% - Ênfase2 2 7" xfId="6018" xr:uid="{6598B48E-61AA-4B88-87FB-42A7B0C90762}"/>
    <cellStyle name="40% - Ênfase2 2 7 2" xfId="6019" xr:uid="{BBE65E1D-E008-4ED8-B423-61DC09A11E58}"/>
    <cellStyle name="40% - Ênfase2 2 7 2 2" xfId="6020" xr:uid="{041C8A1F-8813-427F-BA9B-70329C5699D7}"/>
    <cellStyle name="40% - Ênfase2 2 7 2 3" xfId="6021" xr:uid="{4C613338-A42E-4561-8B9A-4F19C4902E7B}"/>
    <cellStyle name="40% - Ênfase2 2 7 3" xfId="6022" xr:uid="{5E405E2C-C933-4E73-B4F8-EBE82CD393BE}"/>
    <cellStyle name="40% - Ênfase2 2 7 4" xfId="6023" xr:uid="{C0FA06C8-642C-4262-8C5E-C81E68493CD4}"/>
    <cellStyle name="40% - Ênfase2 2 7 5" xfId="6024" xr:uid="{270EE092-5B16-49AB-AB8E-11B87847590F}"/>
    <cellStyle name="40% - Ênfase2 2 8" xfId="6025" xr:uid="{6E92430E-ABD4-4F56-B191-8C647F789872}"/>
    <cellStyle name="40% - Ênfase2 2 8 2" xfId="6026" xr:uid="{6CE4A99A-9977-4A0E-A8E3-A2791FEF8163}"/>
    <cellStyle name="40% - Ênfase2 2 8 2 2" xfId="6027" xr:uid="{CAF9AC52-9E2A-4FD0-AF01-D3F594A90830}"/>
    <cellStyle name="40% - Ênfase2 2 8 2 3" xfId="6028" xr:uid="{3BBAF26D-50A5-4BF4-8026-51B83A7FE22F}"/>
    <cellStyle name="40% - Ênfase2 2 8 3" xfId="6029" xr:uid="{9B68C23D-6E1D-4B23-B39B-ADC86B389D9E}"/>
    <cellStyle name="40% - Ênfase2 2 8 4" xfId="6030" xr:uid="{179DDFB1-3672-46A3-83A5-CE7F370EC3BA}"/>
    <cellStyle name="40% - Ênfase2 2 8 5" xfId="6031" xr:uid="{7F0D4062-FA64-49CC-9555-B1B8FAF3FDDC}"/>
    <cellStyle name="40% - Ênfase2 2 9" xfId="6032" xr:uid="{7F681679-2D9B-4BB9-99D5-3164A04067DA}"/>
    <cellStyle name="40% - Ênfase2 2 9 2" xfId="6033" xr:uid="{031DDA9F-1410-4030-A608-70A725953E29}"/>
    <cellStyle name="40% - Ênfase2 2 9 2 2" xfId="6034" xr:uid="{4E36B3FE-F46D-4121-8BED-A193AF68E1C7}"/>
    <cellStyle name="40% - Ênfase2 2 9 2 3" xfId="6035" xr:uid="{36D44B8D-7F10-4373-A84B-EEF9F77A08A9}"/>
    <cellStyle name="40% - Ênfase2 2 9 3" xfId="6036" xr:uid="{8D3DF49B-B19B-4A32-90A3-5484DD024F7D}"/>
    <cellStyle name="40% - Ênfase2 2 9 4" xfId="6037" xr:uid="{FD084BED-4BDD-4E9B-AE4C-A25BE4D250FD}"/>
    <cellStyle name="40% - Ênfase2 2 9 5" xfId="6038" xr:uid="{6D3A4D5C-48FB-4639-B550-F418D085101A}"/>
    <cellStyle name="40% - Ênfase2 20" xfId="6039" xr:uid="{61236DC5-8156-4159-8680-98478BC7CD56}"/>
    <cellStyle name="40% - Ênfase2 20 10" xfId="6040" xr:uid="{21EECB4A-ACA5-4AED-9437-2D0BAE668730}"/>
    <cellStyle name="40% - Ênfase2 20 11" xfId="6041" xr:uid="{EAE3D45B-379A-4342-9D80-8EA877FD3E54}"/>
    <cellStyle name="40% - Ênfase2 20 12" xfId="6042" xr:uid="{27CCED52-BE0D-4F20-811F-CCE0DCB71CC0}"/>
    <cellStyle name="40% - Ênfase2 20 13" xfId="6043" xr:uid="{D8C46556-5DB3-48C5-82AC-D64B78A9CF0D}"/>
    <cellStyle name="40% - Ênfase2 20 2" xfId="6044" xr:uid="{32E71334-5591-4A80-BF34-D61910317139}"/>
    <cellStyle name="40% - Ênfase2 20 3" xfId="6045" xr:uid="{0F1FBD3F-A52F-4D44-95DB-F04F581DF67A}"/>
    <cellStyle name="40% - Ênfase2 20 4" xfId="6046" xr:uid="{27EC126D-EF2F-4C2A-B261-25F7E8ECDEC7}"/>
    <cellStyle name="40% - Ênfase2 20 5" xfId="6047" xr:uid="{F231E64D-7607-4194-836C-14B5A19F3AE7}"/>
    <cellStyle name="40% - Ênfase2 20 6" xfId="6048" xr:uid="{D4A789DF-F07B-4113-8578-662CD0B15157}"/>
    <cellStyle name="40% - Ênfase2 20 7" xfId="6049" xr:uid="{86384C8B-E242-4DDD-893A-49D7C23611B9}"/>
    <cellStyle name="40% - Ênfase2 20 8" xfId="6050" xr:uid="{C8336DD7-13C6-49DA-8C30-11794BB6D13B}"/>
    <cellStyle name="40% - Ênfase2 20 9" xfId="6051" xr:uid="{6C80DA7D-AD7F-4524-BB8F-D7491259273E}"/>
    <cellStyle name="40% - Ênfase2 21" xfId="6052" xr:uid="{B6249759-762A-4691-8AA8-B38460816610}"/>
    <cellStyle name="40% - Ênfase2 21 10" xfId="6053" xr:uid="{2D4B31D2-0F09-465F-B57B-67DDDD88DEC0}"/>
    <cellStyle name="40% - Ênfase2 21 11" xfId="6054" xr:uid="{15B7C06C-A53F-4E22-9C82-A09D7127C8EA}"/>
    <cellStyle name="40% - Ênfase2 21 12" xfId="6055" xr:uid="{6783BDA4-7BDB-4B29-9704-EE5B67CA726B}"/>
    <cellStyle name="40% - Ênfase2 21 13" xfId="6056" xr:uid="{91F986A6-5FCA-410D-ACA6-01312617E208}"/>
    <cellStyle name="40% - Ênfase2 21 2" xfId="6057" xr:uid="{47E3D416-7E54-418A-BA8D-7A9E4BB3FF91}"/>
    <cellStyle name="40% - Ênfase2 21 3" xfId="6058" xr:uid="{3B45A361-1AFA-40A6-9D2E-811BBF19C2B5}"/>
    <cellStyle name="40% - Ênfase2 21 4" xfId="6059" xr:uid="{204A6055-1AD9-48C4-8402-8735D548DE5C}"/>
    <cellStyle name="40% - Ênfase2 21 5" xfId="6060" xr:uid="{13F81170-CEFA-4C5D-8806-ABB2D9FF4994}"/>
    <cellStyle name="40% - Ênfase2 21 6" xfId="6061" xr:uid="{38F97479-BC88-4BFD-8DE1-3EBE96D343BF}"/>
    <cellStyle name="40% - Ênfase2 21 7" xfId="6062" xr:uid="{9B351A93-EB9E-4E81-A514-D8AB6988A65D}"/>
    <cellStyle name="40% - Ênfase2 21 8" xfId="6063" xr:uid="{9748679D-6ABC-4BA0-8C84-779E0448C584}"/>
    <cellStyle name="40% - Ênfase2 21 9" xfId="6064" xr:uid="{6F8DB3AA-E74A-4F18-9288-F9081C2B6228}"/>
    <cellStyle name="40% - Ênfase2 22" xfId="6065" xr:uid="{1B8AF2C0-CC0A-443C-A539-57572C677D3B}"/>
    <cellStyle name="40% - Ênfase2 22 10" xfId="6066" xr:uid="{2200C455-FF8C-4828-8A62-987F59DECFE3}"/>
    <cellStyle name="40% - Ênfase2 22 11" xfId="6067" xr:uid="{13CE0DC7-2099-4654-B67F-67453EAF760D}"/>
    <cellStyle name="40% - Ênfase2 22 12" xfId="6068" xr:uid="{DE72C134-30F9-44ED-BC21-BA807A169181}"/>
    <cellStyle name="40% - Ênfase2 22 13" xfId="6069" xr:uid="{920DC6F2-83F0-4C3F-AE39-D61EF7812E07}"/>
    <cellStyle name="40% - Ênfase2 22 2" xfId="6070" xr:uid="{1E03DD97-D081-4DF8-B584-C914144C2563}"/>
    <cellStyle name="40% - Ênfase2 22 3" xfId="6071" xr:uid="{501CB5B6-052E-4639-BAD4-3034FFB5C3FF}"/>
    <cellStyle name="40% - Ênfase2 22 4" xfId="6072" xr:uid="{F2B10130-4339-4713-81ED-B7D7A1533255}"/>
    <cellStyle name="40% - Ênfase2 22 5" xfId="6073" xr:uid="{948AA2E0-4FA2-4504-AFF1-4F5FF815D138}"/>
    <cellStyle name="40% - Ênfase2 22 6" xfId="6074" xr:uid="{D048C5C2-1A47-48C0-B155-43B6E5CDFFB8}"/>
    <cellStyle name="40% - Ênfase2 22 7" xfId="6075" xr:uid="{A4CB7138-2DA2-4D7A-8D93-7BB2F14A1CB0}"/>
    <cellStyle name="40% - Ênfase2 22 8" xfId="6076" xr:uid="{75D39ABC-DE0F-480D-A0F2-5843A838C0F8}"/>
    <cellStyle name="40% - Ênfase2 22 9" xfId="6077" xr:uid="{6CAA5EB8-1043-4F07-9D1F-65F3960A5988}"/>
    <cellStyle name="40% - Ênfase2 23" xfId="6078" xr:uid="{2BD862AF-1A3A-49AE-8502-59AE58552866}"/>
    <cellStyle name="40% - Ênfase2 23 10" xfId="6079" xr:uid="{92C37550-B3AD-4428-9E05-6E0F4C085C15}"/>
    <cellStyle name="40% - Ênfase2 23 11" xfId="6080" xr:uid="{ECA3A231-52BD-48D2-A016-B6763EDA2AED}"/>
    <cellStyle name="40% - Ênfase2 23 12" xfId="6081" xr:uid="{23C39E1E-CF25-474F-879B-E26837A97936}"/>
    <cellStyle name="40% - Ênfase2 23 13" xfId="6082" xr:uid="{73C9090D-8169-453C-B842-90D5D861CD5C}"/>
    <cellStyle name="40% - Ênfase2 23 2" xfId="6083" xr:uid="{4BC4ABDF-5769-41B9-A620-8A21982024A4}"/>
    <cellStyle name="40% - Ênfase2 23 3" xfId="6084" xr:uid="{A1879C07-4574-4F02-ADA3-D2889111F4EC}"/>
    <cellStyle name="40% - Ênfase2 23 4" xfId="6085" xr:uid="{E3C7CBAC-6EF8-4EFC-876F-F9C36F5B2C4F}"/>
    <cellStyle name="40% - Ênfase2 23 5" xfId="6086" xr:uid="{FD200D99-6A2A-436D-970E-D446DA442FCD}"/>
    <cellStyle name="40% - Ênfase2 23 6" xfId="6087" xr:uid="{6F684E94-F89A-428A-97B0-C58571EAF4B2}"/>
    <cellStyle name="40% - Ênfase2 23 7" xfId="6088" xr:uid="{11F8C74C-8003-4D9E-B172-301B904C37D8}"/>
    <cellStyle name="40% - Ênfase2 23 8" xfId="6089" xr:uid="{43600F1E-2899-40A7-8301-0F08D5339FF4}"/>
    <cellStyle name="40% - Ênfase2 23 9" xfId="6090" xr:uid="{5B05F439-C9B3-4A47-A4D0-2E3AC44E2002}"/>
    <cellStyle name="40% - Ênfase2 24" xfId="6091" xr:uid="{F9BC38C2-B3F5-4935-9551-E40149E278B1}"/>
    <cellStyle name="40% - Ênfase2 24 10" xfId="6092" xr:uid="{AD78D27C-F806-45E0-BE41-13B3988F970F}"/>
    <cellStyle name="40% - Ênfase2 24 11" xfId="6093" xr:uid="{27C13220-1F32-4F5A-AAE5-4CF63B8918F1}"/>
    <cellStyle name="40% - Ênfase2 24 12" xfId="6094" xr:uid="{EF6B02FE-07A8-4322-AD53-49CEA0B3BC9A}"/>
    <cellStyle name="40% - Ênfase2 24 13" xfId="6095" xr:uid="{437CBAE5-F1D2-4234-9E94-6401A4920791}"/>
    <cellStyle name="40% - Ênfase2 24 2" xfId="6096" xr:uid="{95708671-7729-424A-AD5D-86B4EDB06393}"/>
    <cellStyle name="40% - Ênfase2 24 3" xfId="6097" xr:uid="{083C0233-214A-4958-A736-7B4D750EE525}"/>
    <cellStyle name="40% - Ênfase2 24 4" xfId="6098" xr:uid="{1DEC9D53-584A-4164-B0C2-08DED5EC2F26}"/>
    <cellStyle name="40% - Ênfase2 24 5" xfId="6099" xr:uid="{9E217DB1-0EB2-4D8E-BF5F-A03117056833}"/>
    <cellStyle name="40% - Ênfase2 24 6" xfId="6100" xr:uid="{E5DE464B-3CB1-4512-B1C4-C6E1A59E0793}"/>
    <cellStyle name="40% - Ênfase2 24 7" xfId="6101" xr:uid="{1CD95DA2-E39D-4FB8-980B-F2690AC20FA4}"/>
    <cellStyle name="40% - Ênfase2 24 8" xfId="6102" xr:uid="{B722055B-E6A9-440A-937C-6C96399228E5}"/>
    <cellStyle name="40% - Ênfase2 24 9" xfId="6103" xr:uid="{33C7AB62-8741-4FE7-AC9D-7474BCE29396}"/>
    <cellStyle name="40% - Ênfase2 25" xfId="6104" xr:uid="{94D399DC-919F-4F05-A190-16CF0B0E61EF}"/>
    <cellStyle name="40% - Ênfase2 25 10" xfId="6105" xr:uid="{8C174462-8FCA-43F4-B8FF-F7F59527F222}"/>
    <cellStyle name="40% - Ênfase2 25 11" xfId="6106" xr:uid="{14E96AB0-841C-4300-8535-7C9C3F16E959}"/>
    <cellStyle name="40% - Ênfase2 25 12" xfId="6107" xr:uid="{B60C9B9C-68B2-4FE8-A360-E391F770259C}"/>
    <cellStyle name="40% - Ênfase2 25 13" xfId="6108" xr:uid="{5826B441-F1E3-42A7-83EB-38F370583CEE}"/>
    <cellStyle name="40% - Ênfase2 25 2" xfId="6109" xr:uid="{773F1A89-B522-4ACE-9C4F-B40C5510A184}"/>
    <cellStyle name="40% - Ênfase2 25 3" xfId="6110" xr:uid="{2793E5BF-A38A-4ED2-9A66-8A2DE3417421}"/>
    <cellStyle name="40% - Ênfase2 25 4" xfId="6111" xr:uid="{CA94322B-986F-47ED-92C9-26D80CE6788B}"/>
    <cellStyle name="40% - Ênfase2 25 5" xfId="6112" xr:uid="{CD7E88D0-5A32-48EA-AFAB-3F0159E36790}"/>
    <cellStyle name="40% - Ênfase2 25 6" xfId="6113" xr:uid="{6A4887E4-A487-4DB0-A853-2C92991E851E}"/>
    <cellStyle name="40% - Ênfase2 25 7" xfId="6114" xr:uid="{4A7E5195-6443-4949-893A-B34F142986FF}"/>
    <cellStyle name="40% - Ênfase2 25 8" xfId="6115" xr:uid="{E4911625-1DFF-466F-BE84-04988FC44254}"/>
    <cellStyle name="40% - Ênfase2 25 9" xfId="6116" xr:uid="{C3278F61-4E5E-476B-A7FA-B7F2EE435C6A}"/>
    <cellStyle name="40% - Ênfase2 26" xfId="6117" xr:uid="{CD9CFC7D-AE47-47A0-B2DC-4F8A9E63404D}"/>
    <cellStyle name="40% - Ênfase2 26 10" xfId="6118" xr:uid="{EE4E30A7-1432-4E60-AD81-D61DF04FC673}"/>
    <cellStyle name="40% - Ênfase2 26 11" xfId="6119" xr:uid="{61D75749-70E6-4942-AB8F-9691034BBA47}"/>
    <cellStyle name="40% - Ênfase2 26 12" xfId="6120" xr:uid="{0E863F16-F434-4899-AC23-DC675D8095F0}"/>
    <cellStyle name="40% - Ênfase2 26 13" xfId="6121" xr:uid="{C76F65D9-AD02-4367-82A3-4E6B257CA44C}"/>
    <cellStyle name="40% - Ênfase2 26 2" xfId="6122" xr:uid="{D99BA3CC-FD3E-4E07-AB46-A39F509A1C51}"/>
    <cellStyle name="40% - Ênfase2 26 3" xfId="6123" xr:uid="{C760C3ED-9403-4F68-98A5-C52A38A05710}"/>
    <cellStyle name="40% - Ênfase2 26 4" xfId="6124" xr:uid="{D9F3044A-5C50-49A0-AF33-31E2818ABF64}"/>
    <cellStyle name="40% - Ênfase2 26 5" xfId="6125" xr:uid="{7580D448-7676-4E0A-BF8C-3573AB64AA95}"/>
    <cellStyle name="40% - Ênfase2 26 6" xfId="6126" xr:uid="{E8CAFF31-FF29-4CAE-A4E4-6B4B86FAB87E}"/>
    <cellStyle name="40% - Ênfase2 26 7" xfId="6127" xr:uid="{1DA94DB9-707E-4241-AE0F-35103C5571E9}"/>
    <cellStyle name="40% - Ênfase2 26 8" xfId="6128" xr:uid="{BF0F40D5-932B-48C2-AD32-82D80E18A322}"/>
    <cellStyle name="40% - Ênfase2 26 9" xfId="6129" xr:uid="{04C66925-1827-4675-9BD6-EA906F632B6D}"/>
    <cellStyle name="40% - Ênfase2 27" xfId="6130" xr:uid="{DF74E556-ABBE-49A0-8432-CEC0A6F6913E}"/>
    <cellStyle name="40% - Ênfase2 27 10" xfId="6131" xr:uid="{C6170E69-EBD8-48E8-9474-B23C124EB891}"/>
    <cellStyle name="40% - Ênfase2 27 11" xfId="6132" xr:uid="{2AE491AC-6532-4B32-95F5-E420DC785F3D}"/>
    <cellStyle name="40% - Ênfase2 27 12" xfId="6133" xr:uid="{3923E3C2-6E56-4502-A4DF-966DF599F1EC}"/>
    <cellStyle name="40% - Ênfase2 27 13" xfId="6134" xr:uid="{DC1563B2-A11B-4033-86E4-DC56426B5613}"/>
    <cellStyle name="40% - Ênfase2 27 2" xfId="6135" xr:uid="{75625CEA-486C-4268-AC6B-E3C392BE3384}"/>
    <cellStyle name="40% - Ênfase2 27 3" xfId="6136" xr:uid="{364E64D9-8C0C-4C0A-8C44-CB7D92E030B8}"/>
    <cellStyle name="40% - Ênfase2 27 4" xfId="6137" xr:uid="{3602BD99-61BE-4FAB-910F-5211B618D3BD}"/>
    <cellStyle name="40% - Ênfase2 27 5" xfId="6138" xr:uid="{EF3E93F5-7EF4-4D39-B5B9-4A4A126297A4}"/>
    <cellStyle name="40% - Ênfase2 27 6" xfId="6139" xr:uid="{79C94847-4F8F-4B91-ADFF-E0811B57ADC5}"/>
    <cellStyle name="40% - Ênfase2 27 7" xfId="6140" xr:uid="{BAF533C4-5765-48C3-8254-750BDBD43AB3}"/>
    <cellStyle name="40% - Ênfase2 27 8" xfId="6141" xr:uid="{451BC49F-ADB7-4AC4-83A0-8E9005AF689F}"/>
    <cellStyle name="40% - Ênfase2 27 9" xfId="6142" xr:uid="{93DF7DF8-E5D3-45BF-B090-09C5B383E707}"/>
    <cellStyle name="40% - Ênfase2 28" xfId="6143" xr:uid="{4AF1429B-BAAC-4F54-BAA5-3F39E71E1411}"/>
    <cellStyle name="40% - Ênfase2 28 10" xfId="6144" xr:uid="{8D8D9742-1075-403F-B8DB-BDDAC3A2D4A9}"/>
    <cellStyle name="40% - Ênfase2 28 11" xfId="6145" xr:uid="{F8C76D16-7D49-4472-995E-BC8E1AEE1DC8}"/>
    <cellStyle name="40% - Ênfase2 28 12" xfId="6146" xr:uid="{6B61F3F1-AA43-4A8D-867B-4AE2FC3A3196}"/>
    <cellStyle name="40% - Ênfase2 28 13" xfId="6147" xr:uid="{C3D828B3-2D4E-4C60-8DEF-062216ACCF3B}"/>
    <cellStyle name="40% - Ênfase2 28 2" xfId="6148" xr:uid="{2A326148-C01B-49DF-A1E4-738F9BBCA522}"/>
    <cellStyle name="40% - Ênfase2 28 3" xfId="6149" xr:uid="{CA552B2E-42F2-48B4-9242-AF4D28A23835}"/>
    <cellStyle name="40% - Ênfase2 28 4" xfId="6150" xr:uid="{1CF1CE52-1D8B-40DB-8BFF-08FC033D6C5A}"/>
    <cellStyle name="40% - Ênfase2 28 5" xfId="6151" xr:uid="{55ED4162-6CEE-4F78-ACA9-8C1D6B2C5C7F}"/>
    <cellStyle name="40% - Ênfase2 28 6" xfId="6152" xr:uid="{16DE0026-AEDD-48D5-A44F-C19F388CC64B}"/>
    <cellStyle name="40% - Ênfase2 28 7" xfId="6153" xr:uid="{0B38EDC8-17AD-4F18-96CF-336965F65AFA}"/>
    <cellStyle name="40% - Ênfase2 28 8" xfId="6154" xr:uid="{19C000D0-3927-47F0-A98E-B2BF5084AE0F}"/>
    <cellStyle name="40% - Ênfase2 28 9" xfId="6155" xr:uid="{8450CB6B-A024-40BA-B1C5-9DCCD478E590}"/>
    <cellStyle name="40% - Ênfase2 29" xfId="6156" xr:uid="{720E3771-5D92-4843-96F8-A4FF17F6325B}"/>
    <cellStyle name="40% - Ênfase2 29 10" xfId="6157" xr:uid="{6E45E215-CB80-46E3-AC80-2E3913624CDD}"/>
    <cellStyle name="40% - Ênfase2 29 11" xfId="6158" xr:uid="{B29CCF9A-8827-41EE-ACA4-962F45658F55}"/>
    <cellStyle name="40% - Ênfase2 29 12" xfId="6159" xr:uid="{2E271713-1D8C-4654-B3A4-B04560037E2F}"/>
    <cellStyle name="40% - Ênfase2 29 13" xfId="6160" xr:uid="{10734A50-EA13-4AE1-AFEA-532241AEF309}"/>
    <cellStyle name="40% - Ênfase2 29 2" xfId="6161" xr:uid="{1EFCA7F2-149E-48BA-B3C1-A59216EFE690}"/>
    <cellStyle name="40% - Ênfase2 29 3" xfId="6162" xr:uid="{AA5135FF-8B10-48BA-9C9D-5E1C2C8970DB}"/>
    <cellStyle name="40% - Ênfase2 29 4" xfId="6163" xr:uid="{55A1E27E-8039-48A1-B9A0-28D4E4EBD70D}"/>
    <cellStyle name="40% - Ênfase2 29 5" xfId="6164" xr:uid="{29DDB2CF-0152-41DD-B731-5A31C5D7F9B0}"/>
    <cellStyle name="40% - Ênfase2 29 6" xfId="6165" xr:uid="{0A8563F1-F9CC-4758-83C1-2F02EB4667FE}"/>
    <cellStyle name="40% - Ênfase2 29 7" xfId="6166" xr:uid="{CAFBF5F4-1B5A-42E0-9D72-C8800EB38E78}"/>
    <cellStyle name="40% - Ênfase2 29 8" xfId="6167" xr:uid="{C74DEEBD-1D37-409F-84F8-EF90A0F14944}"/>
    <cellStyle name="40% - Ênfase2 29 9" xfId="6168" xr:uid="{E38DAED8-39CF-4BF4-A25D-6D363D11C7F8}"/>
    <cellStyle name="40% - Ênfase2 3" xfId="6169" xr:uid="{A714E48F-C8F0-4914-8FFA-58C058352F76}"/>
    <cellStyle name="40% - Ênfase2 3 10" xfId="6170" xr:uid="{6F5B80DE-D341-421C-972F-29FD3A5CE2C9}"/>
    <cellStyle name="40% - Ênfase2 3 11" xfId="6171" xr:uid="{743B31D0-1397-494F-AE10-77C26102D4C9}"/>
    <cellStyle name="40% - Ênfase2 3 12" xfId="6172" xr:uid="{88EE9BC9-7DEB-4A59-8721-66F52E712FD0}"/>
    <cellStyle name="40% - Ênfase2 3 13" xfId="6173" xr:uid="{3521FCAF-D065-4C38-BDC5-7184C5CA65BD}"/>
    <cellStyle name="40% - Ênfase2 3 2" xfId="6174" xr:uid="{D6E70C7C-8EC4-4ABA-A256-2233C5B4EF76}"/>
    <cellStyle name="40% - Ênfase2 3 3" xfId="6175" xr:uid="{686902E7-DB31-4F65-86F0-713DF7F36D39}"/>
    <cellStyle name="40% - Ênfase2 3 4" xfId="6176" xr:uid="{C77D5123-461C-422A-B702-8330BFE06E3E}"/>
    <cellStyle name="40% - Ênfase2 3 5" xfId="6177" xr:uid="{35B00941-B494-412F-8C16-8F188EEAD57A}"/>
    <cellStyle name="40% - Ênfase2 3 6" xfId="6178" xr:uid="{A88A68DC-1329-42DB-8078-87B14F339A33}"/>
    <cellStyle name="40% - Ênfase2 3 7" xfId="6179" xr:uid="{64B53655-E2FA-459E-B7D2-2082AD61D443}"/>
    <cellStyle name="40% - Ênfase2 3 8" xfId="6180" xr:uid="{E8A3703E-E96E-4A28-91F0-67E9A4BC2A4E}"/>
    <cellStyle name="40% - Ênfase2 3 9" xfId="6181" xr:uid="{4F1A5CA4-E59D-46C2-BAC4-9FA47C9F392E}"/>
    <cellStyle name="40% - Ênfase2 30" xfId="6182" xr:uid="{1D6DB92E-192E-4F8A-A410-22E09AC6D338}"/>
    <cellStyle name="40% - Ênfase2 30 10" xfId="6183" xr:uid="{4A6FFA4D-1E43-48E6-9B66-97B50D789A5D}"/>
    <cellStyle name="40% - Ênfase2 30 11" xfId="6184" xr:uid="{718DD391-D11F-46D1-8D9C-FA40C2A9B42A}"/>
    <cellStyle name="40% - Ênfase2 30 12" xfId="6185" xr:uid="{01FD67EC-A86A-4878-83D4-399E709735F6}"/>
    <cellStyle name="40% - Ênfase2 30 13" xfId="6186" xr:uid="{1F559F14-481D-45CB-8E86-3F8D825FF06E}"/>
    <cellStyle name="40% - Ênfase2 30 2" xfId="6187" xr:uid="{A3675695-D9C0-4743-90DF-2ECE889F1EB6}"/>
    <cellStyle name="40% - Ênfase2 30 3" xfId="6188" xr:uid="{C34DEBDC-1634-40FB-ACCB-A2598ECB8502}"/>
    <cellStyle name="40% - Ênfase2 30 4" xfId="6189" xr:uid="{4B5094F1-0D36-466F-AB37-D0CE3AB42E5D}"/>
    <cellStyle name="40% - Ênfase2 30 5" xfId="6190" xr:uid="{5FB5C932-B88D-4922-8492-4E2D253117C1}"/>
    <cellStyle name="40% - Ênfase2 30 6" xfId="6191" xr:uid="{81044621-65C6-4E4F-99FB-9821EC666F8A}"/>
    <cellStyle name="40% - Ênfase2 30 7" xfId="6192" xr:uid="{CC921B21-A384-4EE4-94E0-0ED3DFE690B8}"/>
    <cellStyle name="40% - Ênfase2 30 8" xfId="6193" xr:uid="{CF2CED0E-800F-49E3-B020-784AE7EF8598}"/>
    <cellStyle name="40% - Ênfase2 30 9" xfId="6194" xr:uid="{B7152162-719D-4919-AB99-ACF34A62C073}"/>
    <cellStyle name="40% - Ênfase2 31" xfId="6195" xr:uid="{5F96C804-7E35-447F-B3BC-AB509779901A}"/>
    <cellStyle name="40% - Ênfase2 31 10" xfId="6196" xr:uid="{2C0DB1E1-75CE-44D7-9875-ED3EC3624B6E}"/>
    <cellStyle name="40% - Ênfase2 31 11" xfId="6197" xr:uid="{FAB1C2D3-DBFA-4210-B0E1-353880BBBC65}"/>
    <cellStyle name="40% - Ênfase2 31 12" xfId="6198" xr:uid="{E9805549-D13F-4AD8-A074-87E28078E42E}"/>
    <cellStyle name="40% - Ênfase2 31 13" xfId="6199" xr:uid="{47683DEC-F903-4F9F-805F-6FC2362A357C}"/>
    <cellStyle name="40% - Ênfase2 31 2" xfId="6200" xr:uid="{58263DF4-E780-48FA-9677-C27855994621}"/>
    <cellStyle name="40% - Ênfase2 31 3" xfId="6201" xr:uid="{5D56741D-CDFE-465E-8C02-6CC18C56D66A}"/>
    <cellStyle name="40% - Ênfase2 31 4" xfId="6202" xr:uid="{CAC6B09C-4C8F-4C26-8BE7-A05AEE15D646}"/>
    <cellStyle name="40% - Ênfase2 31 5" xfId="6203" xr:uid="{F998CC5B-F26E-4FAD-88AB-80A7A9E78F96}"/>
    <cellStyle name="40% - Ênfase2 31 6" xfId="6204" xr:uid="{27E6C4C4-0620-40C6-B091-9E59C7ECB7F7}"/>
    <cellStyle name="40% - Ênfase2 31 7" xfId="6205" xr:uid="{01064883-364B-4C94-A807-D8531857B5B1}"/>
    <cellStyle name="40% - Ênfase2 31 8" xfId="6206" xr:uid="{AD63D535-81D9-4415-B271-0B99A2E247E7}"/>
    <cellStyle name="40% - Ênfase2 31 9" xfId="6207" xr:uid="{A0CB4EC8-1057-4F8D-8100-95C3F75DD714}"/>
    <cellStyle name="40% - Ênfase2 32" xfId="6208" xr:uid="{F787A0CA-F459-41F3-91E5-87D3B466B810}"/>
    <cellStyle name="40% - Ênfase2 32 10" xfId="6209" xr:uid="{D88A052B-7DDE-4174-BC8D-B92D6EF8A3D9}"/>
    <cellStyle name="40% - Ênfase2 32 11" xfId="6210" xr:uid="{C1DBB094-625A-492B-89EA-DB9116BB7DB5}"/>
    <cellStyle name="40% - Ênfase2 32 12" xfId="6211" xr:uid="{3BF21A43-DAE2-4985-89C0-DDA6712E9E02}"/>
    <cellStyle name="40% - Ênfase2 32 13" xfId="6212" xr:uid="{A886F33E-979D-479D-A30C-106CFBB950E9}"/>
    <cellStyle name="40% - Ênfase2 32 2" xfId="6213" xr:uid="{2E3150EF-1200-451A-827B-EED9C223F0B4}"/>
    <cellStyle name="40% - Ênfase2 32 3" xfId="6214" xr:uid="{F0F103AC-A80B-4C85-997E-ADBF1C4BD461}"/>
    <cellStyle name="40% - Ênfase2 32 4" xfId="6215" xr:uid="{7EDA679D-1572-4380-9D58-1C558B9B65FE}"/>
    <cellStyle name="40% - Ênfase2 32 5" xfId="6216" xr:uid="{A823143F-4C76-4406-8231-8AC80AC3A560}"/>
    <cellStyle name="40% - Ênfase2 32 6" xfId="6217" xr:uid="{B92806D1-E664-4454-8AF6-F20EC38AC588}"/>
    <cellStyle name="40% - Ênfase2 32 7" xfId="6218" xr:uid="{55F6FE12-27BA-4E82-9A92-576338DA0E9A}"/>
    <cellStyle name="40% - Ênfase2 32 8" xfId="6219" xr:uid="{C1F5348A-3585-4913-B168-85FCD9A4F200}"/>
    <cellStyle name="40% - Ênfase2 32 9" xfId="6220" xr:uid="{A501B88B-50D0-4D29-8DB3-FCC22E10532B}"/>
    <cellStyle name="40% - Ênfase2 33" xfId="6221" xr:uid="{104D181E-19F7-476A-9A80-1C018196C103}"/>
    <cellStyle name="40% - Ênfase2 33 10" xfId="6222" xr:uid="{8D8831C4-E3D3-4FC9-A432-159D9ABE7FAF}"/>
    <cellStyle name="40% - Ênfase2 33 11" xfId="6223" xr:uid="{14CFB76B-FA71-4028-B416-150E0ADD9553}"/>
    <cellStyle name="40% - Ênfase2 33 12" xfId="6224" xr:uid="{1A27C3A2-585A-4714-AA41-EFBE8AD66AC3}"/>
    <cellStyle name="40% - Ênfase2 33 13" xfId="6225" xr:uid="{2604D184-BA36-4E59-9F98-C873BA6EEA2C}"/>
    <cellStyle name="40% - Ênfase2 33 2" xfId="6226" xr:uid="{4CD26114-C3B2-4FFE-B2A0-A7EB4C865D3E}"/>
    <cellStyle name="40% - Ênfase2 33 3" xfId="6227" xr:uid="{9B743560-D31A-4DD6-97AC-039A5B9FFFEA}"/>
    <cellStyle name="40% - Ênfase2 33 4" xfId="6228" xr:uid="{F0DD18B9-C5CE-4F6D-B824-B45FDE1394E8}"/>
    <cellStyle name="40% - Ênfase2 33 5" xfId="6229" xr:uid="{D52BECD1-930A-4759-A253-CB855C6DCC85}"/>
    <cellStyle name="40% - Ênfase2 33 6" xfId="6230" xr:uid="{B00F9CF4-7237-4866-8EA3-74262258219E}"/>
    <cellStyle name="40% - Ênfase2 33 7" xfId="6231" xr:uid="{20DA28A4-BF2E-43EB-8516-89F17CFA6A67}"/>
    <cellStyle name="40% - Ênfase2 33 8" xfId="6232" xr:uid="{6EA21443-BABD-4931-A258-87ED53B5AA4A}"/>
    <cellStyle name="40% - Ênfase2 33 9" xfId="6233" xr:uid="{84478270-AF44-425F-9F92-A042FCA0BE39}"/>
    <cellStyle name="40% - Ênfase2 34" xfId="6234" xr:uid="{EA6237FF-3C07-42FF-9D97-47BD4F5D1168}"/>
    <cellStyle name="40% - Ênfase2 34 10" xfId="6235" xr:uid="{96ACAFA4-33E0-44D9-A1DA-7076263667D0}"/>
    <cellStyle name="40% - Ênfase2 34 11" xfId="6236" xr:uid="{DA9FD775-8C44-411E-8690-1C83CEA19F29}"/>
    <cellStyle name="40% - Ênfase2 34 12" xfId="6237" xr:uid="{8B69A965-177C-471B-B4CE-3D935DFCFED8}"/>
    <cellStyle name="40% - Ênfase2 34 13" xfId="6238" xr:uid="{BCBF8650-D6D1-49BF-AC2A-7A66BC84CB72}"/>
    <cellStyle name="40% - Ênfase2 34 2" xfId="6239" xr:uid="{E1C475AE-F25F-4805-9B95-31F0A70B30C8}"/>
    <cellStyle name="40% - Ênfase2 34 3" xfId="6240" xr:uid="{64B2F6CB-5307-4D5F-841A-7099CADF3C4E}"/>
    <cellStyle name="40% - Ênfase2 34 4" xfId="6241" xr:uid="{A4EF1FF1-A7F4-4D1F-9201-059BD2B80BDC}"/>
    <cellStyle name="40% - Ênfase2 34 5" xfId="6242" xr:uid="{72671ADB-3243-484F-8A82-13B50B17AB84}"/>
    <cellStyle name="40% - Ênfase2 34 6" xfId="6243" xr:uid="{C5873F13-517F-4EC2-8219-7E934DD4D26C}"/>
    <cellStyle name="40% - Ênfase2 34 7" xfId="6244" xr:uid="{9094B523-0575-4064-AC66-95C9193D708A}"/>
    <cellStyle name="40% - Ênfase2 34 8" xfId="6245" xr:uid="{DB6484B4-F12E-4CA1-BB2D-23508D03516F}"/>
    <cellStyle name="40% - Ênfase2 34 9" xfId="6246" xr:uid="{68EAD10B-BBFE-4C2B-96C0-09FA693368CD}"/>
    <cellStyle name="40% - Ênfase2 35" xfId="6247" xr:uid="{317C8DDC-E1A1-4501-9543-087D53DFB0D5}"/>
    <cellStyle name="40% - Ênfase2 35 10" xfId="6248" xr:uid="{B35476CF-E575-449B-BBB6-E4C1DE015322}"/>
    <cellStyle name="40% - Ênfase2 35 11" xfId="6249" xr:uid="{9BD17343-E712-487F-BCD3-BE5BB20BE045}"/>
    <cellStyle name="40% - Ênfase2 35 12" xfId="6250" xr:uid="{04166FFD-DCF7-4878-A502-F76CA3E94A3A}"/>
    <cellStyle name="40% - Ênfase2 35 13" xfId="6251" xr:uid="{CAE85C96-14D8-4173-966C-8DB9C5E25958}"/>
    <cellStyle name="40% - Ênfase2 35 2" xfId="6252" xr:uid="{B8F20575-5835-481E-A676-BD7719C84204}"/>
    <cellStyle name="40% - Ênfase2 35 3" xfId="6253" xr:uid="{638A8720-D14D-43EC-B851-0D46B2F6A685}"/>
    <cellStyle name="40% - Ênfase2 35 4" xfId="6254" xr:uid="{8A6A00FB-EF29-472E-8871-F0DA00BA33F5}"/>
    <cellStyle name="40% - Ênfase2 35 5" xfId="6255" xr:uid="{CFEFF55E-2938-4D3B-878F-058EF6003156}"/>
    <cellStyle name="40% - Ênfase2 35 6" xfId="6256" xr:uid="{09AE2D06-3887-4275-8E53-5E69F050D071}"/>
    <cellStyle name="40% - Ênfase2 35 7" xfId="6257" xr:uid="{ED9BBD70-8D42-4B95-B198-0B58E4611E84}"/>
    <cellStyle name="40% - Ênfase2 35 8" xfId="6258" xr:uid="{48DB0DBD-8F07-4DA0-B9F6-D000B16ED96A}"/>
    <cellStyle name="40% - Ênfase2 35 9" xfId="6259" xr:uid="{B73AB193-0407-41A4-ACFB-61C0C8519E28}"/>
    <cellStyle name="40% - Ênfase2 4" xfId="6260" xr:uid="{57D205A8-1EE6-48B9-86E7-F5DC70E8F2A7}"/>
    <cellStyle name="40% - Ênfase2 4 10" xfId="6261" xr:uid="{4CD2139E-AF4E-4DCD-A8BB-92B5BA17DE43}"/>
    <cellStyle name="40% - Ênfase2 4 11" xfId="6262" xr:uid="{9C2C82C4-A082-4E15-841D-C799AF9E9AED}"/>
    <cellStyle name="40% - Ênfase2 4 12" xfId="6263" xr:uid="{BCD66625-C565-4AE5-87FE-E10894FB7382}"/>
    <cellStyle name="40% - Ênfase2 4 13" xfId="6264" xr:uid="{CFB0245D-01E6-4FEB-A386-D88B618351D9}"/>
    <cellStyle name="40% - Ênfase2 4 2" xfId="6265" xr:uid="{F16AACBC-153B-4336-85FB-633B80D80C10}"/>
    <cellStyle name="40% - Ênfase2 4 3" xfId="6266" xr:uid="{478C1175-917D-4AFB-9B55-5985D86FE2FB}"/>
    <cellStyle name="40% - Ênfase2 4 4" xfId="6267" xr:uid="{2869AA89-6A48-4F9F-9A29-97CA3EB74466}"/>
    <cellStyle name="40% - Ênfase2 4 5" xfId="6268" xr:uid="{3C6BEDBB-3E48-4621-9DD5-6E17FAB6C623}"/>
    <cellStyle name="40% - Ênfase2 4 6" xfId="6269" xr:uid="{06B133F1-2054-43E2-B3E2-39EA6AEB1310}"/>
    <cellStyle name="40% - Ênfase2 4 7" xfId="6270" xr:uid="{9805728A-1D4E-46EC-A965-ED56E5DDD24A}"/>
    <cellStyle name="40% - Ênfase2 4 8" xfId="6271" xr:uid="{1A460D84-6AA5-4BC0-86FD-78D4B8A9272F}"/>
    <cellStyle name="40% - Ênfase2 4 9" xfId="6272" xr:uid="{2C757E49-8ECD-4E77-90F6-C5C5EBE23AB8}"/>
    <cellStyle name="40% - Ênfase2 5" xfId="6273" xr:uid="{D5004E12-E19C-4916-9C2F-BDD31B2B002B}"/>
    <cellStyle name="40% - Ênfase2 5 10" xfId="6274" xr:uid="{7726259D-6CCB-46E0-BD24-8E89FC409FD4}"/>
    <cellStyle name="40% - Ênfase2 5 11" xfId="6275" xr:uid="{8EAA6221-3228-424A-9178-877FDB47693F}"/>
    <cellStyle name="40% - Ênfase2 5 12" xfId="6276" xr:uid="{1A0A0FC5-130A-4344-A574-F07F48A82852}"/>
    <cellStyle name="40% - Ênfase2 5 13" xfId="6277" xr:uid="{1B875460-A4CD-4B1E-A1F7-C739128623F7}"/>
    <cellStyle name="40% - Ênfase2 5 2" xfId="6278" xr:uid="{4F491077-2C49-49C3-8303-5F794DAAFFE9}"/>
    <cellStyle name="40% - Ênfase2 5 3" xfId="6279" xr:uid="{2006ADBC-DA10-4B9E-B966-39EB996269C7}"/>
    <cellStyle name="40% - Ênfase2 5 4" xfId="6280" xr:uid="{749BACEF-4A24-4552-BB64-AC55564DD612}"/>
    <cellStyle name="40% - Ênfase2 5 5" xfId="6281" xr:uid="{9CFB90CC-BDCD-4AFD-B8AF-23725163B31D}"/>
    <cellStyle name="40% - Ênfase2 5 6" xfId="6282" xr:uid="{C781E407-81D3-48CD-8DBB-20B323D37D90}"/>
    <cellStyle name="40% - Ênfase2 5 7" xfId="6283" xr:uid="{106DFD9E-2995-4664-B283-C7452986CAFB}"/>
    <cellStyle name="40% - Ênfase2 5 8" xfId="6284" xr:uid="{C757BD78-F561-44F5-94D5-C3C0D59A3E33}"/>
    <cellStyle name="40% - Ênfase2 5 9" xfId="6285" xr:uid="{8AF62DD5-F9C1-4235-8669-99DE01377025}"/>
    <cellStyle name="40% - Ênfase2 6" xfId="6286" xr:uid="{B5ED8979-BC28-45E2-AD5D-12A1A0FFA592}"/>
    <cellStyle name="40% - Ênfase2 6 10" xfId="6287" xr:uid="{639B634D-AE33-4201-BF06-DA385813F74B}"/>
    <cellStyle name="40% - Ênfase2 6 11" xfId="6288" xr:uid="{2A1F285E-DE6C-4292-BC5A-6D43EB529752}"/>
    <cellStyle name="40% - Ênfase2 6 12" xfId="6289" xr:uid="{AB2C50BA-0D2D-41B6-B51F-25779B80A0D6}"/>
    <cellStyle name="40% - Ênfase2 6 13" xfId="6290" xr:uid="{F653FB78-779A-4CB4-8F38-D071C215F345}"/>
    <cellStyle name="40% - Ênfase2 6 2" xfId="6291" xr:uid="{611FB016-C5CB-4E13-95E0-94571139CF1A}"/>
    <cellStyle name="40% - Ênfase2 6 3" xfId="6292" xr:uid="{354FE9D2-C602-4F94-B880-A5908B916AFC}"/>
    <cellStyle name="40% - Ênfase2 6 4" xfId="6293" xr:uid="{6BABE1E9-E280-4319-9199-C392DB5C0338}"/>
    <cellStyle name="40% - Ênfase2 6 5" xfId="6294" xr:uid="{0F258820-4E47-4C6D-85F7-C615868ABF72}"/>
    <cellStyle name="40% - Ênfase2 6 6" xfId="6295" xr:uid="{F432FB4D-D5CD-4DC6-A134-DEB8A4929B14}"/>
    <cellStyle name="40% - Ênfase2 6 7" xfId="6296" xr:uid="{C6C0C232-3017-477D-BE09-DF513A6F534B}"/>
    <cellStyle name="40% - Ênfase2 6 8" xfId="6297" xr:uid="{0E8C8596-B819-4DF1-A81D-F0E00F4AD0FC}"/>
    <cellStyle name="40% - Ênfase2 6 9" xfId="6298" xr:uid="{0D738F90-9235-4C55-A792-82491FE8CF47}"/>
    <cellStyle name="40% - Ênfase2 7" xfId="6299" xr:uid="{7E92A10C-1121-4A16-A074-71259DF2092F}"/>
    <cellStyle name="40% - Ênfase2 7 10" xfId="6300" xr:uid="{6FF27448-E4E3-43B5-894A-2FC27188B261}"/>
    <cellStyle name="40% - Ênfase2 7 11" xfId="6301" xr:uid="{D6820CEF-1CCF-40D6-B28D-DDBE21476C05}"/>
    <cellStyle name="40% - Ênfase2 7 12" xfId="6302" xr:uid="{7E9ECCBF-A017-4DC3-8552-233F523E9D17}"/>
    <cellStyle name="40% - Ênfase2 7 13" xfId="6303" xr:uid="{D6054E9C-3AE1-4902-9EF6-EC304B2F26CA}"/>
    <cellStyle name="40% - Ênfase2 7 2" xfId="6304" xr:uid="{700161BE-FFD2-4424-86CF-391471CF8CD4}"/>
    <cellStyle name="40% - Ênfase2 7 3" xfId="6305" xr:uid="{C06B57D2-4FB9-4C91-B583-14313582503F}"/>
    <cellStyle name="40% - Ênfase2 7 4" xfId="6306" xr:uid="{88A17948-87F9-4FB6-AF59-81CB12399ED9}"/>
    <cellStyle name="40% - Ênfase2 7 5" xfId="6307" xr:uid="{4428D3F3-FDAF-4949-B4F3-7E147B4D3F3C}"/>
    <cellStyle name="40% - Ênfase2 7 6" xfId="6308" xr:uid="{2CE95072-A433-428C-94BD-620381EF4845}"/>
    <cellStyle name="40% - Ênfase2 7 7" xfId="6309" xr:uid="{5A6C85A6-7777-441E-993F-F60AD756A9ED}"/>
    <cellStyle name="40% - Ênfase2 7 8" xfId="6310" xr:uid="{4AD51204-C18B-4A74-BBBA-4475EFCDDE65}"/>
    <cellStyle name="40% - Ênfase2 7 9" xfId="6311" xr:uid="{B9D65643-9005-4360-A56E-C6EA45057F82}"/>
    <cellStyle name="40% - Ênfase2 8" xfId="6312" xr:uid="{C3F6C571-1BFA-4F7C-9738-D075AB930BD1}"/>
    <cellStyle name="40% - Ênfase2 8 10" xfId="6313" xr:uid="{8CA6DF8C-BBB4-4778-9FB1-0A4B8DB5C6E8}"/>
    <cellStyle name="40% - Ênfase2 8 11" xfId="6314" xr:uid="{70363758-3846-47F1-98A5-41FBCD09CB8E}"/>
    <cellStyle name="40% - Ênfase2 8 12" xfId="6315" xr:uid="{1001E15F-33DF-4175-9557-2A0134BC208E}"/>
    <cellStyle name="40% - Ênfase2 8 13" xfId="6316" xr:uid="{6111D4D2-3B96-4B7A-ADF6-BE8FED446478}"/>
    <cellStyle name="40% - Ênfase2 8 2" xfId="6317" xr:uid="{99354ED3-98D7-4201-80DA-63C583796727}"/>
    <cellStyle name="40% - Ênfase2 8 3" xfId="6318" xr:uid="{182127D7-D6AC-4BA6-9536-1A21E152DCD0}"/>
    <cellStyle name="40% - Ênfase2 8 4" xfId="6319" xr:uid="{CA8B7DC8-C84A-4381-AD73-741FCECA7D8A}"/>
    <cellStyle name="40% - Ênfase2 8 5" xfId="6320" xr:uid="{739E5512-5452-43B5-B0AB-96FF48D7CD39}"/>
    <cellStyle name="40% - Ênfase2 8 6" xfId="6321" xr:uid="{69E3B8F2-8038-4373-B5A6-154EDB4B1F56}"/>
    <cellStyle name="40% - Ênfase2 8 7" xfId="6322" xr:uid="{CD120AB3-38D8-42C6-A5D0-A104E3490DD3}"/>
    <cellStyle name="40% - Ênfase2 8 8" xfId="6323" xr:uid="{8A905BEA-BD33-4F6A-B782-9FAB87DFB7E0}"/>
    <cellStyle name="40% - Ênfase2 8 9" xfId="6324" xr:uid="{AFF4C1D7-7D52-4B04-8867-9736FE82CAF6}"/>
    <cellStyle name="40% - Ênfase2 9" xfId="6325" xr:uid="{8287C054-A594-4C6F-8829-DD6BAE7DF163}"/>
    <cellStyle name="40% - Ênfase2 9 10" xfId="6326" xr:uid="{C32B4F35-13F1-497D-8F30-320A8ABAE7E3}"/>
    <cellStyle name="40% - Ênfase2 9 11" xfId="6327" xr:uid="{1D2A9CA4-6AFD-4143-8D93-0DCF6E772C57}"/>
    <cellStyle name="40% - Ênfase2 9 12" xfId="6328" xr:uid="{2F7C6094-0EBA-40B3-B8DA-7DB01ACE1505}"/>
    <cellStyle name="40% - Ênfase2 9 13" xfId="6329" xr:uid="{5D463B39-9E84-4B0B-B74E-F9275CA475E7}"/>
    <cellStyle name="40% - Ênfase2 9 2" xfId="6330" xr:uid="{FB67B68D-CBAE-4C29-84DD-727921A37CC5}"/>
    <cellStyle name="40% - Ênfase2 9 3" xfId="6331" xr:uid="{C58FDD1C-A320-4AFB-BC9A-29D8C83498C4}"/>
    <cellStyle name="40% - Ênfase2 9 4" xfId="6332" xr:uid="{746AB7A8-CBAD-439E-B7E2-CAF198DFC3AA}"/>
    <cellStyle name="40% - Ênfase2 9 5" xfId="6333" xr:uid="{5C876ED3-E88E-43C8-BE63-3E8C342F4A6D}"/>
    <cellStyle name="40% - Ênfase2 9 6" xfId="6334" xr:uid="{1D09F753-C2B0-4B8A-9BAA-96513250A7FC}"/>
    <cellStyle name="40% - Ênfase2 9 7" xfId="6335" xr:uid="{B8DABC87-D4B6-4C4D-916D-3971771C97EF}"/>
    <cellStyle name="40% - Ênfase2 9 8" xfId="6336" xr:uid="{9CBD7718-578C-4502-9D91-7452FD577E0F}"/>
    <cellStyle name="40% - Ênfase2 9 9" xfId="6337" xr:uid="{E88C3050-C41F-43CB-960A-D03417C2EB17}"/>
    <cellStyle name="40% - Ênfase3 10" xfId="6338" xr:uid="{CBAEB639-7F4B-4925-8DD6-135E3010E7B6}"/>
    <cellStyle name="40% - Ênfase3 10 10" xfId="6339" xr:uid="{29A36160-7641-488A-A325-5CB99590E283}"/>
    <cellStyle name="40% - Ênfase3 10 11" xfId="6340" xr:uid="{02054216-B4D6-42E1-9EA9-C758C804F878}"/>
    <cellStyle name="40% - Ênfase3 10 12" xfId="6341" xr:uid="{664680F4-9550-4064-B790-6D7E0FA3AC19}"/>
    <cellStyle name="40% - Ênfase3 10 13" xfId="6342" xr:uid="{15C6A0F1-A8CA-4E66-AE9C-FB2F59C705C7}"/>
    <cellStyle name="40% - Ênfase3 10 2" xfId="6343" xr:uid="{2DF03D60-E6F1-4E13-9B1B-6AF8D0F75457}"/>
    <cellStyle name="40% - Ênfase3 10 3" xfId="6344" xr:uid="{572E57A9-B47A-4210-8B4D-B243F4A341C3}"/>
    <cellStyle name="40% - Ênfase3 10 4" xfId="6345" xr:uid="{DC72DEC5-1CD7-4357-8BB5-9B4B4FFE1779}"/>
    <cellStyle name="40% - Ênfase3 10 5" xfId="6346" xr:uid="{4FA878E4-364B-435F-96F1-EB7F445AE67B}"/>
    <cellStyle name="40% - Ênfase3 10 6" xfId="6347" xr:uid="{0B78AEED-AA1D-4EF6-A69D-435A8A09B101}"/>
    <cellStyle name="40% - Ênfase3 10 7" xfId="6348" xr:uid="{A47AA33C-0712-4982-B603-34F7F256C7EF}"/>
    <cellStyle name="40% - Ênfase3 10 8" xfId="6349" xr:uid="{72827422-51C0-4F71-9A4F-01CBEE3F464D}"/>
    <cellStyle name="40% - Ênfase3 10 9" xfId="6350" xr:uid="{1EE4C0FA-9D2F-401D-A39B-4A79FA61CA57}"/>
    <cellStyle name="40% - Ênfase3 11" xfId="6351" xr:uid="{F9B2EB59-C88A-4E69-8B55-13027390965E}"/>
    <cellStyle name="40% - Ênfase3 11 10" xfId="6352" xr:uid="{77922179-DD50-4CCF-86F2-9FE2E33039FF}"/>
    <cellStyle name="40% - Ênfase3 11 11" xfId="6353" xr:uid="{F343737B-2A2D-424F-8C18-EE46718ACE60}"/>
    <cellStyle name="40% - Ênfase3 11 12" xfId="6354" xr:uid="{8CA609C5-CC3B-49B9-808E-C31066CFBFFD}"/>
    <cellStyle name="40% - Ênfase3 11 13" xfId="6355" xr:uid="{B719D8F9-FC89-41B3-8146-3C6A51ECA9DD}"/>
    <cellStyle name="40% - Ênfase3 11 2" xfId="6356" xr:uid="{58743954-3D62-4985-9C6A-89C0E5EF5B5C}"/>
    <cellStyle name="40% - Ênfase3 11 3" xfId="6357" xr:uid="{ABE37435-BB0D-4791-8BF4-C0C29C73F9FC}"/>
    <cellStyle name="40% - Ênfase3 11 4" xfId="6358" xr:uid="{90AAD78D-6C79-4A3C-84A9-32452681873F}"/>
    <cellStyle name="40% - Ênfase3 11 5" xfId="6359" xr:uid="{84DD8649-57D2-44BB-A0A3-826FE7A295CB}"/>
    <cellStyle name="40% - Ênfase3 11 6" xfId="6360" xr:uid="{1DE4B86D-21DA-4A5F-9E54-37B9E2B21BB7}"/>
    <cellStyle name="40% - Ênfase3 11 7" xfId="6361" xr:uid="{53B3492D-39D0-4438-8834-2042512D19D5}"/>
    <cellStyle name="40% - Ênfase3 11 8" xfId="6362" xr:uid="{1EE67058-080D-4CD9-B725-4AF64322756C}"/>
    <cellStyle name="40% - Ênfase3 11 9" xfId="6363" xr:uid="{15103777-7353-41FF-BE7E-0C58DEB47C4D}"/>
    <cellStyle name="40% - Ênfase3 12" xfId="6364" xr:uid="{A2131C33-D134-4E86-9C38-7FE5D5486CD4}"/>
    <cellStyle name="40% - Ênfase3 12 10" xfId="6365" xr:uid="{72D728C4-5D9A-4F07-8EC8-ADCE75D685D3}"/>
    <cellStyle name="40% - Ênfase3 12 11" xfId="6366" xr:uid="{A6BDFB8A-0551-4981-B3FE-BA01AEB7EBE3}"/>
    <cellStyle name="40% - Ênfase3 12 12" xfId="6367" xr:uid="{16D3C1B6-BAC2-4FA1-B792-7AC5D82461E8}"/>
    <cellStyle name="40% - Ênfase3 12 13" xfId="6368" xr:uid="{ED4E55DC-1446-40BA-9C2A-69DDCCC1470D}"/>
    <cellStyle name="40% - Ênfase3 12 2" xfId="6369" xr:uid="{E7AA3523-9C30-4B16-AC1C-F59057F32D82}"/>
    <cellStyle name="40% - Ênfase3 12 3" xfId="6370" xr:uid="{956212F3-3320-43E4-99FA-CBE1D24DF9F6}"/>
    <cellStyle name="40% - Ênfase3 12 4" xfId="6371" xr:uid="{BD483BF6-E18D-440F-A416-FA9399FA1B61}"/>
    <cellStyle name="40% - Ênfase3 12 5" xfId="6372" xr:uid="{CF937BE3-8568-4DAA-8C86-3994E79CBC04}"/>
    <cellStyle name="40% - Ênfase3 12 6" xfId="6373" xr:uid="{7EB792D9-8ECB-4C7B-AA7F-A523429B45FF}"/>
    <cellStyle name="40% - Ênfase3 12 7" xfId="6374" xr:uid="{83F3163E-7F09-4E07-862E-70AD522E7582}"/>
    <cellStyle name="40% - Ênfase3 12 8" xfId="6375" xr:uid="{E78825C7-DCDA-46EE-9E43-97CDB1D231A9}"/>
    <cellStyle name="40% - Ênfase3 12 9" xfId="6376" xr:uid="{4835284A-CBBB-45D4-8574-FE7270C759CA}"/>
    <cellStyle name="40% - Ênfase3 13" xfId="6377" xr:uid="{5E771FA7-CAF7-407F-B0EC-F6A7892F2E36}"/>
    <cellStyle name="40% - Ênfase3 13 10" xfId="6378" xr:uid="{5B69F4D2-4235-41D8-AED4-2B855BE0E881}"/>
    <cellStyle name="40% - Ênfase3 13 11" xfId="6379" xr:uid="{3362E307-0250-49A5-B899-35EC80C618E1}"/>
    <cellStyle name="40% - Ênfase3 13 12" xfId="6380" xr:uid="{4420AF66-7D04-477C-B5F3-4D36676A822A}"/>
    <cellStyle name="40% - Ênfase3 13 13" xfId="6381" xr:uid="{1BA492B5-95F9-41CA-9A2B-17400B3DE2A8}"/>
    <cellStyle name="40% - Ênfase3 13 2" xfId="6382" xr:uid="{6A81F620-1822-4B00-A422-4F5682EFB242}"/>
    <cellStyle name="40% - Ênfase3 13 3" xfId="6383" xr:uid="{1F1D3271-946A-4D70-A65A-FBD1F59696A1}"/>
    <cellStyle name="40% - Ênfase3 13 4" xfId="6384" xr:uid="{D27D7BAB-978D-429F-98C3-506730DB1A48}"/>
    <cellStyle name="40% - Ênfase3 13 5" xfId="6385" xr:uid="{5E008491-79AD-4AA4-AF0B-1AF9919D9A92}"/>
    <cellStyle name="40% - Ênfase3 13 6" xfId="6386" xr:uid="{A5B9D904-B961-4744-9457-DC1F05053EA1}"/>
    <cellStyle name="40% - Ênfase3 13 7" xfId="6387" xr:uid="{DC4754E3-F089-4F1A-A510-4945BC7F8416}"/>
    <cellStyle name="40% - Ênfase3 13 8" xfId="6388" xr:uid="{8745356D-A04F-44DF-A15F-412E5E9F0901}"/>
    <cellStyle name="40% - Ênfase3 13 9" xfId="6389" xr:uid="{0A503240-CAC1-4DB3-A2EC-293272601640}"/>
    <cellStyle name="40% - Ênfase3 14" xfId="6390" xr:uid="{9054F4BE-1B20-4EAF-9E4D-E9BCFAB5C9BD}"/>
    <cellStyle name="40% - Ênfase3 14 10" xfId="6391" xr:uid="{31B587AA-29A9-42AE-BC91-50632D1B7EA7}"/>
    <cellStyle name="40% - Ênfase3 14 11" xfId="6392" xr:uid="{641196F6-E4F3-4FBF-87B3-0B9A2B418D45}"/>
    <cellStyle name="40% - Ênfase3 14 12" xfId="6393" xr:uid="{59C7449A-C177-458E-9078-75FA6D2CB220}"/>
    <cellStyle name="40% - Ênfase3 14 13" xfId="6394" xr:uid="{D4D9CAF7-5D64-4FAB-8CD9-1280E73AE015}"/>
    <cellStyle name="40% - Ênfase3 14 2" xfId="6395" xr:uid="{09DF54AC-1791-4726-8EAA-020B9C2B7046}"/>
    <cellStyle name="40% - Ênfase3 14 3" xfId="6396" xr:uid="{DD069DA8-6916-4466-A741-29F176023EA4}"/>
    <cellStyle name="40% - Ênfase3 14 4" xfId="6397" xr:uid="{074654A6-08A2-4D1C-917C-056A518E032F}"/>
    <cellStyle name="40% - Ênfase3 14 5" xfId="6398" xr:uid="{E5CE75FA-D1CB-41DB-89E0-2DDDDDB80253}"/>
    <cellStyle name="40% - Ênfase3 14 6" xfId="6399" xr:uid="{AC43D292-E9C0-4581-8D3C-38270DF685ED}"/>
    <cellStyle name="40% - Ênfase3 14 7" xfId="6400" xr:uid="{C5658E07-C1F5-422D-9332-49A05E5301D6}"/>
    <cellStyle name="40% - Ênfase3 14 8" xfId="6401" xr:uid="{CE5BD0C0-B0DF-4F4B-A333-B7A9E12A0F3D}"/>
    <cellStyle name="40% - Ênfase3 14 9" xfId="6402" xr:uid="{AEACFC86-A0B9-42DE-8C1C-722ECA97EC57}"/>
    <cellStyle name="40% - Ênfase3 15" xfId="6403" xr:uid="{4E867DFB-1E72-46FC-BE4C-DAB2D93B64FB}"/>
    <cellStyle name="40% - Ênfase3 15 10" xfId="6404" xr:uid="{BECBF0F3-A43A-4929-AA9F-C3787DEE4112}"/>
    <cellStyle name="40% - Ênfase3 15 11" xfId="6405" xr:uid="{7BB792DA-7C5A-443E-9DC2-57157521DBDB}"/>
    <cellStyle name="40% - Ênfase3 15 12" xfId="6406" xr:uid="{D31B01CA-FEC8-4EDC-8EB3-5E50697C8372}"/>
    <cellStyle name="40% - Ênfase3 15 13" xfId="6407" xr:uid="{ABBE5F58-7624-43FD-8925-A1ACCDFB511D}"/>
    <cellStyle name="40% - Ênfase3 15 2" xfId="6408" xr:uid="{D86534F1-BAFD-41EA-9928-9F8EAA582BA1}"/>
    <cellStyle name="40% - Ênfase3 15 3" xfId="6409" xr:uid="{3FA70B8E-C73C-45C5-BE5F-1582F3BB4CAA}"/>
    <cellStyle name="40% - Ênfase3 15 4" xfId="6410" xr:uid="{AEDF59FC-1286-41FE-8742-E604797F778C}"/>
    <cellStyle name="40% - Ênfase3 15 5" xfId="6411" xr:uid="{840C7CD6-EC5D-47D0-9F00-45379B4F7F1D}"/>
    <cellStyle name="40% - Ênfase3 15 6" xfId="6412" xr:uid="{8DA8C909-CE60-4729-856C-1DB1622B2689}"/>
    <cellStyle name="40% - Ênfase3 15 7" xfId="6413" xr:uid="{3D45EC9A-8B40-4503-A170-2CC5441FFDC5}"/>
    <cellStyle name="40% - Ênfase3 15 8" xfId="6414" xr:uid="{E3AACA09-5289-4075-BD70-39D67C8D0342}"/>
    <cellStyle name="40% - Ênfase3 15 9" xfId="6415" xr:uid="{3A2ABF3D-EC8E-49C4-814E-63EEB5D285DD}"/>
    <cellStyle name="40% - Ênfase3 16" xfId="6416" xr:uid="{4C3FFBA9-D49F-4BEE-8D3E-B701C63B3A32}"/>
    <cellStyle name="40% - Ênfase3 16 10" xfId="6417" xr:uid="{602DECE2-B01C-45F2-8C5B-D0FA7D299466}"/>
    <cellStyle name="40% - Ênfase3 16 11" xfId="6418" xr:uid="{92803F43-A672-4338-BEFE-49B101A26A73}"/>
    <cellStyle name="40% - Ênfase3 16 12" xfId="6419" xr:uid="{A7A2F9B2-79B4-40B5-AF5A-10D5F578360F}"/>
    <cellStyle name="40% - Ênfase3 16 13" xfId="6420" xr:uid="{8D83773F-5F46-4B70-80AF-D22CEA143F16}"/>
    <cellStyle name="40% - Ênfase3 16 2" xfId="6421" xr:uid="{79672E85-0E37-47CA-8606-4DC1EA709BF6}"/>
    <cellStyle name="40% - Ênfase3 16 3" xfId="6422" xr:uid="{93299177-22A2-4C34-8CB5-863B0CD89356}"/>
    <cellStyle name="40% - Ênfase3 16 4" xfId="6423" xr:uid="{4911A0ED-4A7A-40F8-AA4B-079E13794CB5}"/>
    <cellStyle name="40% - Ênfase3 16 5" xfId="6424" xr:uid="{846E23D6-B680-4012-B5B4-680F8AC86B8C}"/>
    <cellStyle name="40% - Ênfase3 16 6" xfId="6425" xr:uid="{7C354A54-6B3E-4A2B-B5D3-BD35F4BA1979}"/>
    <cellStyle name="40% - Ênfase3 16 7" xfId="6426" xr:uid="{3BBE998E-E2F2-40A7-9934-81CD7F70B250}"/>
    <cellStyle name="40% - Ênfase3 16 8" xfId="6427" xr:uid="{878E4214-DC70-496D-A1D6-E69A2ECD87F1}"/>
    <cellStyle name="40% - Ênfase3 16 9" xfId="6428" xr:uid="{0FC0271B-6FC8-4B0A-AFDF-639E941FA9AC}"/>
    <cellStyle name="40% - Ênfase3 17" xfId="6429" xr:uid="{5AB50912-226B-45EB-9B11-938C1FBEE5E2}"/>
    <cellStyle name="40% - Ênfase3 17 10" xfId="6430" xr:uid="{D36EF4C3-44FE-43BF-90B5-1B2EEB054721}"/>
    <cellStyle name="40% - Ênfase3 17 11" xfId="6431" xr:uid="{AA0C816E-2AC8-40A5-98E8-310D1FB8AE85}"/>
    <cellStyle name="40% - Ênfase3 17 12" xfId="6432" xr:uid="{899EADA3-ED47-463E-8E8D-B75D6FAEB2BD}"/>
    <cellStyle name="40% - Ênfase3 17 13" xfId="6433" xr:uid="{BFE70C1B-DB62-4253-BBAF-F6C99AAB2E7D}"/>
    <cellStyle name="40% - Ênfase3 17 2" xfId="6434" xr:uid="{5E1E80AA-8FD9-44E6-95F4-8C70831C09EB}"/>
    <cellStyle name="40% - Ênfase3 17 3" xfId="6435" xr:uid="{2AAB3523-A30B-4253-AB1B-5A9B02F3131F}"/>
    <cellStyle name="40% - Ênfase3 17 4" xfId="6436" xr:uid="{C1429298-0B4F-46A8-AA04-75C001CE9E45}"/>
    <cellStyle name="40% - Ênfase3 17 5" xfId="6437" xr:uid="{C517F3DC-8058-4618-B90B-E9FBE6BB30F1}"/>
    <cellStyle name="40% - Ênfase3 17 6" xfId="6438" xr:uid="{F7E1DA84-4D5E-42B4-9DD4-4CDBFB378496}"/>
    <cellStyle name="40% - Ênfase3 17 7" xfId="6439" xr:uid="{C7042A32-3237-4F93-B51E-19B672C13B41}"/>
    <cellStyle name="40% - Ênfase3 17 8" xfId="6440" xr:uid="{3689EA64-2752-4AE6-8339-B0A8A59708B1}"/>
    <cellStyle name="40% - Ênfase3 17 9" xfId="6441" xr:uid="{3868456C-C904-45F6-9612-A7EB8B80BFE6}"/>
    <cellStyle name="40% - Ênfase3 18" xfId="6442" xr:uid="{4D3E3FCC-D31D-445C-A2EB-3425AC5183B5}"/>
    <cellStyle name="40% - Ênfase3 18 10" xfId="6443" xr:uid="{5A0D183C-144C-4E1C-B0A6-FE5643BC893C}"/>
    <cellStyle name="40% - Ênfase3 18 11" xfId="6444" xr:uid="{F9F0F183-28A5-4278-887A-B897C29DF24C}"/>
    <cellStyle name="40% - Ênfase3 18 12" xfId="6445" xr:uid="{811698A5-93BF-4605-AD5F-C8EBDABE11DC}"/>
    <cellStyle name="40% - Ênfase3 18 13" xfId="6446" xr:uid="{3D1522D5-614B-481B-A50E-89214108BD63}"/>
    <cellStyle name="40% - Ênfase3 18 2" xfId="6447" xr:uid="{CC5A5035-B274-4593-93CF-819E754EBD6D}"/>
    <cellStyle name="40% - Ênfase3 18 3" xfId="6448" xr:uid="{970C5C15-246D-4379-A817-9E2EB5629147}"/>
    <cellStyle name="40% - Ênfase3 18 4" xfId="6449" xr:uid="{4285D679-5BFA-4145-AB33-1FD2FAF85019}"/>
    <cellStyle name="40% - Ênfase3 18 5" xfId="6450" xr:uid="{8F0F8E07-E5F0-472D-85DE-2CE73288367C}"/>
    <cellStyle name="40% - Ênfase3 18 6" xfId="6451" xr:uid="{D9930234-753B-4024-8E5A-C348009E8A7D}"/>
    <cellStyle name="40% - Ênfase3 18 7" xfId="6452" xr:uid="{9B2AB542-5A72-46A0-9D9A-215C5266F04E}"/>
    <cellStyle name="40% - Ênfase3 18 8" xfId="6453" xr:uid="{64574533-B05A-42D8-A1A4-660E715840DD}"/>
    <cellStyle name="40% - Ênfase3 18 9" xfId="6454" xr:uid="{6BFE1065-8984-4B0C-885D-9C83FD7535EC}"/>
    <cellStyle name="40% - Ênfase3 19" xfId="6455" xr:uid="{2474DFD3-F9FB-40A9-B57D-96D2F6487EAC}"/>
    <cellStyle name="40% - Ênfase3 19 10" xfId="6456" xr:uid="{18C83181-5E7A-44B6-B84A-3E42D5199B2B}"/>
    <cellStyle name="40% - Ênfase3 19 11" xfId="6457" xr:uid="{6B3DAEA8-D02A-471F-812E-EDEBD0A0193D}"/>
    <cellStyle name="40% - Ênfase3 19 12" xfId="6458" xr:uid="{5469808C-8359-463C-A4A7-4225E69BFDD3}"/>
    <cellStyle name="40% - Ênfase3 19 13" xfId="6459" xr:uid="{915CB907-CE7C-4AA2-B5BF-99517E410D7F}"/>
    <cellStyle name="40% - Ênfase3 19 2" xfId="6460" xr:uid="{41275D18-E68C-42D4-A01D-3CAA62CB99E9}"/>
    <cellStyle name="40% - Ênfase3 19 3" xfId="6461" xr:uid="{CC475E26-AA62-4394-99C7-F3697481381A}"/>
    <cellStyle name="40% - Ênfase3 19 4" xfId="6462" xr:uid="{58961EF8-ADEB-4F87-B636-7D8DB0C56699}"/>
    <cellStyle name="40% - Ênfase3 19 5" xfId="6463" xr:uid="{2F4B1FE4-4406-4974-B938-FA2A87B20D95}"/>
    <cellStyle name="40% - Ênfase3 19 6" xfId="6464" xr:uid="{53094964-990E-4CCC-9B5B-CB8DA03D89BE}"/>
    <cellStyle name="40% - Ênfase3 19 7" xfId="6465" xr:uid="{A9077671-9FC2-4362-B654-875CDBDC2FFA}"/>
    <cellStyle name="40% - Ênfase3 19 8" xfId="6466" xr:uid="{B43F724E-E6F5-4A22-9A20-6FF05D09A55A}"/>
    <cellStyle name="40% - Ênfase3 19 9" xfId="6467" xr:uid="{72F2B9D5-DA2B-40A4-8A40-6CF23B772E41}"/>
    <cellStyle name="40% - Ênfase3 2" xfId="6468" xr:uid="{065F30A7-3B0E-4ECD-B0B3-5ED429CF47CA}"/>
    <cellStyle name="40% - Ênfase3 2 10" xfId="6469" xr:uid="{D1D53E9A-69D2-4B2E-9354-FCDAD44BDF70}"/>
    <cellStyle name="40% - Ênfase3 2 10 2" xfId="6470" xr:uid="{61274531-6368-4A1B-BA8E-626996407E6B}"/>
    <cellStyle name="40% - Ênfase3 2 10 2 2" xfId="6471" xr:uid="{E479456E-418F-468E-A3E2-E451B26FA821}"/>
    <cellStyle name="40% - Ênfase3 2 10 2 3" xfId="6472" xr:uid="{5FA5B769-8C04-4B25-BF3C-0AC172CF5941}"/>
    <cellStyle name="40% - Ênfase3 2 10 2 4" xfId="6473" xr:uid="{CFE7D2C7-13EC-4F23-9615-DED85872FB36}"/>
    <cellStyle name="40% - Ênfase3 2 10 3" xfId="6474" xr:uid="{1BBFA3F3-7404-4F32-BD39-B6593A52DF34}"/>
    <cellStyle name="40% - Ênfase3 2 10 4" xfId="6475" xr:uid="{022A38AD-4540-4156-9635-B5F98D74EB19}"/>
    <cellStyle name="40% - Ênfase3 2 10 5" xfId="6476" xr:uid="{F7F2196F-7FCB-4111-9D52-65E23FCDC5D5}"/>
    <cellStyle name="40% - Ênfase3 2 11" xfId="6477" xr:uid="{330921A7-F5A9-481A-A9A7-094F0364EC74}"/>
    <cellStyle name="40% - Ênfase3 2 11 2" xfId="6478" xr:uid="{560FC095-47D1-4661-A0AB-C4C5AFD1D6F0}"/>
    <cellStyle name="40% - Ênfase3 2 11 2 2" xfId="6479" xr:uid="{E2CF3968-B40E-4BC1-8FD5-71FE0F783372}"/>
    <cellStyle name="40% - Ênfase3 2 11 2 3" xfId="6480" xr:uid="{412F9BB5-56AF-4B2C-B739-714673F02DDB}"/>
    <cellStyle name="40% - Ênfase3 2 11 2 4" xfId="6481" xr:uid="{006F13DE-A654-4821-9DEE-48C5B9CD61CF}"/>
    <cellStyle name="40% - Ênfase3 2 11 3" xfId="6482" xr:uid="{331E68A1-F7FD-4935-A728-5F307048223C}"/>
    <cellStyle name="40% - Ênfase3 2 11 4" xfId="6483" xr:uid="{859E1594-B565-42F6-87FD-FFFDC681D646}"/>
    <cellStyle name="40% - Ênfase3 2 11 5" xfId="6484" xr:uid="{091906E1-8C0D-4BE9-AA1C-3629711C9700}"/>
    <cellStyle name="40% - Ênfase3 2 12" xfId="6485" xr:uid="{90A055E2-653E-4A22-AFA7-BD4A79D3A192}"/>
    <cellStyle name="40% - Ênfase3 2 12 2" xfId="6486" xr:uid="{80622481-BC84-49CA-9888-3CEA3412AF16}"/>
    <cellStyle name="40% - Ênfase3 2 12 2 2" xfId="6487" xr:uid="{E53A1B4A-3714-44F3-B2BE-1FDAB00728EE}"/>
    <cellStyle name="40% - Ênfase3 2 12 2 3" xfId="6488" xr:uid="{6D6125FA-C6E9-45CB-B2BC-AA4A78A6EABB}"/>
    <cellStyle name="40% - Ênfase3 2 12 2 4" xfId="6489" xr:uid="{6F9C7248-E351-4903-B3C7-1782C5BFB8ED}"/>
    <cellStyle name="40% - Ênfase3 2 12 3" xfId="6490" xr:uid="{6B07BFC7-9D70-4ECF-B125-2D0A25DE1936}"/>
    <cellStyle name="40% - Ênfase3 2 12 4" xfId="6491" xr:uid="{94A090EE-CE51-4406-847E-519ECCEC0F8D}"/>
    <cellStyle name="40% - Ênfase3 2 12 5" xfId="6492" xr:uid="{01DF2A16-17F7-4BE0-9B2D-9F2B07856FD6}"/>
    <cellStyle name="40% - Ênfase3 2 13" xfId="6493" xr:uid="{FBAE318E-C151-464C-8914-EF17C99C1187}"/>
    <cellStyle name="40% - Ênfase3 2 13 2" xfId="6494" xr:uid="{736DA9CA-C636-45F5-B1EB-67ACE348834F}"/>
    <cellStyle name="40% - Ênfase3 2 13 2 2" xfId="6495" xr:uid="{EA712C45-4439-42ED-AFE0-76337160F9E7}"/>
    <cellStyle name="40% - Ênfase3 2 13 2 3" xfId="6496" xr:uid="{B50A9FC7-2196-478F-8FCC-71E06D65246A}"/>
    <cellStyle name="40% - Ênfase3 2 13 2 4" xfId="6497" xr:uid="{439ED3AF-5556-4B62-A4E6-211570A48174}"/>
    <cellStyle name="40% - Ênfase3 2 13 3" xfId="6498" xr:uid="{5654FD0B-77EB-4D06-BA61-2FDDC62FA624}"/>
    <cellStyle name="40% - Ênfase3 2 13 4" xfId="6499" xr:uid="{3C486297-47E3-4E23-92B9-18CB0B017D61}"/>
    <cellStyle name="40% - Ênfase3 2 13 5" xfId="6500" xr:uid="{C2D18FDD-757D-4942-9C4A-7754ED43CD1A}"/>
    <cellStyle name="40% - Ênfase3 2 14" xfId="6501" xr:uid="{98E35C50-7976-49E2-8D43-53775B1EA0BD}"/>
    <cellStyle name="40% - Ênfase3 2 14 2" xfId="6502" xr:uid="{EE42F0A4-1924-40B0-BFE8-354DBFFE29E4}"/>
    <cellStyle name="40% - Ênfase3 2 14 2 2" xfId="6503" xr:uid="{FBA3C7C6-49E4-40E1-8AE3-07E8603F69FA}"/>
    <cellStyle name="40% - Ênfase3 2 14 2 3" xfId="6504" xr:uid="{D4B4FFD0-1E44-4783-8C76-DEF0A995DF99}"/>
    <cellStyle name="40% - Ênfase3 2 14 2 4" xfId="6505" xr:uid="{7C440401-8C70-4CA6-81E6-2607FA72664B}"/>
    <cellStyle name="40% - Ênfase3 2 14 3" xfId="6506" xr:uid="{5B3E327F-7CD0-414D-8D47-4F4534D8F8A6}"/>
    <cellStyle name="40% - Ênfase3 2 14 4" xfId="6507" xr:uid="{4E8CC15C-4F5D-43F0-9AA0-A2B7A7EA0BFA}"/>
    <cellStyle name="40% - Ênfase3 2 14 5" xfId="6508" xr:uid="{8AF30895-1E44-4C02-8026-EB7D34E05063}"/>
    <cellStyle name="40% - Ênfase3 2 15" xfId="6509" xr:uid="{E3D9B522-A3EB-407B-A311-0B1550DA0033}"/>
    <cellStyle name="40% - Ênfase3 2 15 2" xfId="6510" xr:uid="{18A0E936-1636-43C2-B14D-656424E2828C}"/>
    <cellStyle name="40% - Ênfase3 2 15 2 2" xfId="6511" xr:uid="{2A2CB8EE-729A-42EE-9A93-7199CD698103}"/>
    <cellStyle name="40% - Ênfase3 2 15 2 3" xfId="6512" xr:uid="{B031EB94-7CAC-4018-8A11-ECF693F8FFFE}"/>
    <cellStyle name="40% - Ênfase3 2 15 2 4" xfId="6513" xr:uid="{4627195B-38B4-4C58-870A-172826F2E12F}"/>
    <cellStyle name="40% - Ênfase3 2 15 3" xfId="6514" xr:uid="{0DB33B4D-BB63-46C3-83F0-1EB9267DF05E}"/>
    <cellStyle name="40% - Ênfase3 2 15 4" xfId="6515" xr:uid="{3DB684D2-A3BE-4F22-9533-9AE433BAC0E2}"/>
    <cellStyle name="40% - Ênfase3 2 15 5" xfId="6516" xr:uid="{96068765-6F6C-49C6-AF26-70B8DC22E154}"/>
    <cellStyle name="40% - Ênfase3 2 16" xfId="6517" xr:uid="{5591CD00-9C29-49E5-83A7-0EBFA7B91840}"/>
    <cellStyle name="40% - Ênfase3 2 16 2" xfId="6518" xr:uid="{1B981E51-0D2C-48CB-A40E-11A54B037DCA}"/>
    <cellStyle name="40% - Ênfase3 2 16 2 2" xfId="6519" xr:uid="{6C48D873-4811-4015-A8F7-61E36D69BA16}"/>
    <cellStyle name="40% - Ênfase3 2 16 2 3" xfId="6520" xr:uid="{202D7CF2-7786-45DF-BB3A-591E5FA89C14}"/>
    <cellStyle name="40% - Ênfase3 2 16 2 4" xfId="6521" xr:uid="{256D22AC-1AC2-4AA6-8B32-4836893F7172}"/>
    <cellStyle name="40% - Ênfase3 2 16 3" xfId="6522" xr:uid="{FE862B52-09B0-4E28-B5C6-2119F0E2DA98}"/>
    <cellStyle name="40% - Ênfase3 2 16 4" xfId="6523" xr:uid="{E1893F79-8DFE-4F73-8130-A658FE031D09}"/>
    <cellStyle name="40% - Ênfase3 2 16 5" xfId="6524" xr:uid="{DD89D9D8-3A0A-4114-81B1-A404BFEE0180}"/>
    <cellStyle name="40% - Ênfase3 2 17" xfId="6525" xr:uid="{4A1006D9-E840-49A4-BB9E-D89CD0BA22F8}"/>
    <cellStyle name="40% - Ênfase3 2 17 2" xfId="6526" xr:uid="{4067D3DA-4E81-4330-8809-7B9C82CF2A20}"/>
    <cellStyle name="40% - Ênfase3 2 17 2 2" xfId="6527" xr:uid="{ECFD513F-D661-4279-99F2-E07969D0FAD3}"/>
    <cellStyle name="40% - Ênfase3 2 17 2 3" xfId="6528" xr:uid="{1A60F8DD-0F97-44A5-B206-45AD8B9665E7}"/>
    <cellStyle name="40% - Ênfase3 2 17 2 4" xfId="6529" xr:uid="{20BEEB28-BF83-4C84-A736-BB8EBEB6BF16}"/>
    <cellStyle name="40% - Ênfase3 2 17 3" xfId="6530" xr:uid="{CBCA7BF1-1BF4-4044-8D67-279E9780B6A3}"/>
    <cellStyle name="40% - Ênfase3 2 17 4" xfId="6531" xr:uid="{96A65A0C-CD9E-49E0-A233-296DE7A3EA21}"/>
    <cellStyle name="40% - Ênfase3 2 17 5" xfId="6532" xr:uid="{5205C86A-84E5-4F41-AE20-525610F50CF9}"/>
    <cellStyle name="40% - Ênfase3 2 18" xfId="6533" xr:uid="{D023FF01-7377-493D-9CAE-69EC7735263D}"/>
    <cellStyle name="40% - Ênfase3 2 18 2" xfId="6534" xr:uid="{E1B5DD4B-8B39-4621-B2A4-9F783915B729}"/>
    <cellStyle name="40% - Ênfase3 2 18 2 2" xfId="6535" xr:uid="{CCD1E6C1-1704-4C3E-B1CE-BA6C3EFA6B13}"/>
    <cellStyle name="40% - Ênfase3 2 18 2 3" xfId="6536" xr:uid="{2E1EFCC5-5665-41A0-B9CF-9839EC7114DA}"/>
    <cellStyle name="40% - Ênfase3 2 18 2 4" xfId="6537" xr:uid="{947E1C03-F622-407A-9E77-B4D28EAEF79D}"/>
    <cellStyle name="40% - Ênfase3 2 18 3" xfId="6538" xr:uid="{931757E3-793F-44E2-9880-C07A86F9C293}"/>
    <cellStyle name="40% - Ênfase3 2 18 4" xfId="6539" xr:uid="{B308E8DB-1212-4372-9B9A-FD96DB40620C}"/>
    <cellStyle name="40% - Ênfase3 2 18 5" xfId="6540" xr:uid="{F78D00DE-C1A0-4041-AEF7-ADC5D55A8D76}"/>
    <cellStyle name="40% - Ênfase3 2 19" xfId="6541" xr:uid="{CAB8DF08-8E8B-4835-84BD-E0BC395ED88C}"/>
    <cellStyle name="40% - Ênfase3 2 19 2" xfId="6542" xr:uid="{4351C45D-4AEF-422A-A9D6-23E54A12EA32}"/>
    <cellStyle name="40% - Ênfase3 2 19 2 2" xfId="6543" xr:uid="{4154EC29-E20D-4767-A57F-8B521AB0E5A9}"/>
    <cellStyle name="40% - Ênfase3 2 19 2 3" xfId="6544" xr:uid="{F31B66D7-B4AF-4697-AFC5-E9FB99B2DE25}"/>
    <cellStyle name="40% - Ênfase3 2 19 2 4" xfId="6545" xr:uid="{E1A0D901-D797-4E2D-91FC-FAD17776457C}"/>
    <cellStyle name="40% - Ênfase3 2 19 3" xfId="6546" xr:uid="{4A274D25-CB9F-4F43-B5AE-04A520208241}"/>
    <cellStyle name="40% - Ênfase3 2 19 4" xfId="6547" xr:uid="{1678F90E-18CD-4493-9CC3-5DBB0E73F1E7}"/>
    <cellStyle name="40% - Ênfase3 2 19 5" xfId="6548" xr:uid="{8A05000E-38E1-458B-A435-157EEFE9B630}"/>
    <cellStyle name="40% - Ênfase3 2 2" xfId="6549" xr:uid="{6074F5C4-78E9-4819-9284-8A807B74F52F}"/>
    <cellStyle name="40% - Ênfase3 2 2 2" xfId="6550" xr:uid="{88EB09C0-B70C-4AB1-A005-09B209AD5980}"/>
    <cellStyle name="40% - Ênfase3 2 2 2 2" xfId="6551" xr:uid="{F12F7E97-A670-449F-9F8F-0E8447A016FA}"/>
    <cellStyle name="40% - Ênfase3 2 2 2 3" xfId="6552" xr:uid="{5A1AAFA6-154C-4C58-90E3-E32C39C4E9EB}"/>
    <cellStyle name="40% - Ênfase3 2 2 2 4" xfId="6553" xr:uid="{7DDC7EEF-67B0-4AEC-8588-D25193301E50}"/>
    <cellStyle name="40% - Ênfase3 2 2 3" xfId="6554" xr:uid="{77D46AAD-1DA7-4049-BD66-D656762C271B}"/>
    <cellStyle name="40% - Ênfase3 2 2 4" xfId="6555" xr:uid="{694DA38A-2699-4003-AE14-F2D324E3FFAE}"/>
    <cellStyle name="40% - Ênfase3 2 2 5" xfId="6556" xr:uid="{50473029-6B56-4E97-921C-D02177C0E2F6}"/>
    <cellStyle name="40% - Ênfase3 2 20" xfId="6557" xr:uid="{36A66B56-3E6B-4326-A90F-480553BE4E6C}"/>
    <cellStyle name="40% - Ênfase3 2 20 2" xfId="6558" xr:uid="{35D2A5CF-0E75-4500-896D-490A2D8D7462}"/>
    <cellStyle name="40% - Ênfase3 2 20 2 2" xfId="6559" xr:uid="{29F35DDA-B6AD-4848-A9D0-CE5E85A36CF8}"/>
    <cellStyle name="40% - Ênfase3 2 20 2 3" xfId="6560" xr:uid="{08140861-786D-4702-95C3-C2125CB0C75F}"/>
    <cellStyle name="40% - Ênfase3 2 20 2 4" xfId="6561" xr:uid="{83B42A78-E048-4C25-B368-CE6463F51374}"/>
    <cellStyle name="40% - Ênfase3 2 20 3" xfId="6562" xr:uid="{C94A9F17-B815-40AF-ABDE-93D728DB952E}"/>
    <cellStyle name="40% - Ênfase3 2 20 4" xfId="6563" xr:uid="{7CA87AE9-487B-4324-A6B8-D9CD391E2356}"/>
    <cellStyle name="40% - Ênfase3 2 20 5" xfId="6564" xr:uid="{F49669B8-8294-4D65-BD76-CF8AAE14E3FD}"/>
    <cellStyle name="40% - Ênfase3 2 21" xfId="6565" xr:uid="{69D8EE93-E91C-45DC-87D7-95E621FF7606}"/>
    <cellStyle name="40% - Ênfase3 2 21 2" xfId="6566" xr:uid="{E658DB2F-C9C8-4AE2-9774-DC8BC9F87868}"/>
    <cellStyle name="40% - Ênfase3 2 21 2 2" xfId="6567" xr:uid="{095D9BAA-02CC-4800-BC91-7D810D769994}"/>
    <cellStyle name="40% - Ênfase3 2 21 2 3" xfId="6568" xr:uid="{191ABA4B-78AE-4DE4-BABD-7BC5C6878092}"/>
    <cellStyle name="40% - Ênfase3 2 21 2 4" xfId="6569" xr:uid="{94071D3B-4B48-4A7E-AB22-106FCE947748}"/>
    <cellStyle name="40% - Ênfase3 2 21 3" xfId="6570" xr:uid="{67FAB9E4-71A8-4910-88D1-08252D2D9308}"/>
    <cellStyle name="40% - Ênfase3 2 21 4" xfId="6571" xr:uid="{364FC204-F5FF-4BCB-AEA2-7F0955AE8BF2}"/>
    <cellStyle name="40% - Ênfase3 2 21 5" xfId="6572" xr:uid="{AED1A8B7-93FC-4518-AFE1-F25E1EFF8807}"/>
    <cellStyle name="40% - Ênfase3 2 22" xfId="6573" xr:uid="{0A3DC9FB-E402-4857-8ED4-EDF388775E4E}"/>
    <cellStyle name="40% - Ênfase3 2 22 2" xfId="6574" xr:uid="{BF193978-47C1-4164-95F0-046165BBFCC7}"/>
    <cellStyle name="40% - Ênfase3 2 22 2 2" xfId="6575" xr:uid="{CC8D3763-0F66-4953-B14A-08D4C32BC556}"/>
    <cellStyle name="40% - Ênfase3 2 22 2 3" xfId="6576" xr:uid="{2F711588-9E09-4C1D-8872-00623EF8AACE}"/>
    <cellStyle name="40% - Ênfase3 2 22 2 4" xfId="6577" xr:uid="{220468B6-8B55-475E-8B85-74884EA8F6C1}"/>
    <cellStyle name="40% - Ênfase3 2 22 3" xfId="6578" xr:uid="{4E524A7C-4BEB-42AD-AB18-ECA2A99A0606}"/>
    <cellStyle name="40% - Ênfase3 2 22 4" xfId="6579" xr:uid="{B95F9E2E-9339-4B2C-8751-96E2F580EA8B}"/>
    <cellStyle name="40% - Ênfase3 2 22 5" xfId="6580" xr:uid="{90184C10-F3BA-4357-A27C-808CCC7C155D}"/>
    <cellStyle name="40% - Ênfase3 2 23" xfId="6581" xr:uid="{629E4AB6-F1F9-4184-A243-03092230CE17}"/>
    <cellStyle name="40% - Ênfase3 2 23 2" xfId="6582" xr:uid="{7412158D-A16C-4063-9F7A-24CEAC714F89}"/>
    <cellStyle name="40% - Ênfase3 2 23 2 2" xfId="6583" xr:uid="{6DD7366C-C0A1-474D-8995-473823977DC4}"/>
    <cellStyle name="40% - Ênfase3 2 23 2 3" xfId="6584" xr:uid="{A463681B-E475-4029-BCBD-17DF6899295A}"/>
    <cellStyle name="40% - Ênfase3 2 23 2 4" xfId="6585" xr:uid="{E42E34B8-F366-490A-996D-C5AA73E3502C}"/>
    <cellStyle name="40% - Ênfase3 2 23 3" xfId="6586" xr:uid="{198D33E5-1525-4425-9C9A-FD35E1DDB432}"/>
    <cellStyle name="40% - Ênfase3 2 23 4" xfId="6587" xr:uid="{6F6AB22A-6954-404B-A86A-46597E8E98E5}"/>
    <cellStyle name="40% - Ênfase3 2 23 5" xfId="6588" xr:uid="{4111764C-004A-4236-81C7-D1D2D52BD629}"/>
    <cellStyle name="40% - Ênfase3 2 24" xfId="6589" xr:uid="{4942B1DC-25B8-4CC4-A3CC-32D25162207E}"/>
    <cellStyle name="40% - Ênfase3 2 24 2" xfId="6590" xr:uid="{FBF7C4A3-2040-47C2-B48C-938FC2BC338D}"/>
    <cellStyle name="40% - Ênfase3 2 24 2 2" xfId="6591" xr:uid="{FC0B10F3-5601-4ACE-9AF7-77EAD480754B}"/>
    <cellStyle name="40% - Ênfase3 2 24 2 3" xfId="6592" xr:uid="{12FBF2C2-A99E-4CDA-80B1-0EAC8866111A}"/>
    <cellStyle name="40% - Ênfase3 2 24 2 4" xfId="6593" xr:uid="{A726648D-AD2D-45B4-811D-234E0F67FD3A}"/>
    <cellStyle name="40% - Ênfase3 2 24 3" xfId="6594" xr:uid="{3667C4E1-45A4-46D0-ABC0-59519C464A07}"/>
    <cellStyle name="40% - Ênfase3 2 24 4" xfId="6595" xr:uid="{793B4ABF-E896-4150-B1AE-A8C3A8BAEC4F}"/>
    <cellStyle name="40% - Ênfase3 2 24 5" xfId="6596" xr:uid="{BA2F5D8C-9CC1-4F2A-A106-9C0D9195B311}"/>
    <cellStyle name="40% - Ênfase3 2 25" xfId="6597" xr:uid="{ECB568C5-AA10-4810-9F63-4BC19F047CDE}"/>
    <cellStyle name="40% - Ênfase3 2 25 2" xfId="6598" xr:uid="{8C3B9DEF-A2F7-4E53-A9F1-18B0F1EFA734}"/>
    <cellStyle name="40% - Ênfase3 2 25 2 2" xfId="6599" xr:uid="{86E30419-9E2E-49E6-86E7-0F8ACEEC0252}"/>
    <cellStyle name="40% - Ênfase3 2 25 2 3" xfId="6600" xr:uid="{AAB2EF80-5C38-4A85-B2E5-57A1455B9EE9}"/>
    <cellStyle name="40% - Ênfase3 2 25 2 4" xfId="6601" xr:uid="{1A27E162-2558-4893-9BEE-0B0C1782A7D0}"/>
    <cellStyle name="40% - Ênfase3 2 25 3" xfId="6602" xr:uid="{3255EB04-AD17-4798-A8CE-C2BE65F740CD}"/>
    <cellStyle name="40% - Ênfase3 2 25 4" xfId="6603" xr:uid="{09684135-DCD1-44DB-A8D1-2651618F5C23}"/>
    <cellStyle name="40% - Ênfase3 2 25 5" xfId="6604" xr:uid="{DCDDA410-F4BC-47CC-843E-F4F3BF166E1B}"/>
    <cellStyle name="40% - Ênfase3 2 26" xfId="6605" xr:uid="{676826FF-3B31-41F6-A244-D9612FB6395D}"/>
    <cellStyle name="40% - Ênfase3 2 26 2" xfId="6606" xr:uid="{F6754221-6343-4E4F-9538-79F71A078719}"/>
    <cellStyle name="40% - Ênfase3 2 26 2 2" xfId="6607" xr:uid="{D3B105B4-1F5E-485D-B048-DF1184DE81F3}"/>
    <cellStyle name="40% - Ênfase3 2 26 2 3" xfId="6608" xr:uid="{5526EC24-D55D-4E0E-8D9C-869A7E5E0870}"/>
    <cellStyle name="40% - Ênfase3 2 26 2 4" xfId="6609" xr:uid="{1AF44C09-18CD-47F9-A2AC-A13BE33A47C4}"/>
    <cellStyle name="40% - Ênfase3 2 26 3" xfId="6610" xr:uid="{57AFB133-AE60-43FE-BC90-A316C0509A23}"/>
    <cellStyle name="40% - Ênfase3 2 26 4" xfId="6611" xr:uid="{2CE2E43C-E569-4F5F-BF8A-BE3117DE3188}"/>
    <cellStyle name="40% - Ênfase3 2 26 5" xfId="6612" xr:uid="{9EF78778-AA2B-4ADB-8137-9DCB57EADD77}"/>
    <cellStyle name="40% - Ênfase3 2 27" xfId="6613" xr:uid="{4397468B-E614-475F-85EE-E6B66C6D7B92}"/>
    <cellStyle name="40% - Ênfase3 2 27 2" xfId="6614" xr:uid="{94680D8A-AA27-4016-83F1-D77E03A298C1}"/>
    <cellStyle name="40% - Ênfase3 2 27 2 2" xfId="6615" xr:uid="{4099748E-8314-48DC-A225-ED2BA2585EDC}"/>
    <cellStyle name="40% - Ênfase3 2 27 2 3" xfId="6616" xr:uid="{D6E04FFE-BBC6-4AD3-9D97-AEA5FB697103}"/>
    <cellStyle name="40% - Ênfase3 2 27 2 4" xfId="6617" xr:uid="{FBA30AFA-EC3E-4961-9A62-2F962F628EA7}"/>
    <cellStyle name="40% - Ênfase3 2 27 3" xfId="6618" xr:uid="{622E3145-335F-4ACA-A3D3-1FE3D06AF68E}"/>
    <cellStyle name="40% - Ênfase3 2 27 4" xfId="6619" xr:uid="{6B80D1F9-BE10-4799-8DDD-A90BCED9970C}"/>
    <cellStyle name="40% - Ênfase3 2 27 5" xfId="6620" xr:uid="{77E1ABCD-6DBA-4FD7-98EC-817B0583E53D}"/>
    <cellStyle name="40% - Ênfase3 2 28" xfId="6621" xr:uid="{B752B101-A738-4704-B1D9-8E9B77D24DE7}"/>
    <cellStyle name="40% - Ênfase3 2 28 2" xfId="6622" xr:uid="{56707676-054E-498D-B2AD-510265C6FD84}"/>
    <cellStyle name="40% - Ênfase3 2 28 2 2" xfId="6623" xr:uid="{EB908A5E-8243-452A-B99D-8C5EEFE20CEC}"/>
    <cellStyle name="40% - Ênfase3 2 28 2 3" xfId="6624" xr:uid="{DA340E1E-7158-4BD8-9D77-DB4310FC241D}"/>
    <cellStyle name="40% - Ênfase3 2 28 2 4" xfId="6625" xr:uid="{997589BD-29D7-4E27-82E5-C69DF3A4350C}"/>
    <cellStyle name="40% - Ênfase3 2 28 3" xfId="6626" xr:uid="{544160AC-DA8A-4B0A-ACA9-58EA781C950E}"/>
    <cellStyle name="40% - Ênfase3 2 28 4" xfId="6627" xr:uid="{BBA4F3B6-C8C0-4547-A671-8F110147CCEB}"/>
    <cellStyle name="40% - Ênfase3 2 28 5" xfId="6628" xr:uid="{CE5F373B-AC1C-45D8-8382-67C6FA3BC053}"/>
    <cellStyle name="40% - Ênfase3 2 29" xfId="6629" xr:uid="{DF793310-7344-48EC-A433-5DFE788DA826}"/>
    <cellStyle name="40% - Ênfase3 2 29 2" xfId="6630" xr:uid="{D5D7DC79-3095-4150-8A70-D4266F828A28}"/>
    <cellStyle name="40% - Ênfase3 2 29 2 2" xfId="6631" xr:uid="{B1B0C8BD-E37C-431F-AB94-EFCE48327631}"/>
    <cellStyle name="40% - Ênfase3 2 29 2 3" xfId="6632" xr:uid="{3B2926CA-E6A8-4427-A5CB-FCD7976209BD}"/>
    <cellStyle name="40% - Ênfase3 2 29 2 4" xfId="6633" xr:uid="{E7E0EDEE-2A91-4504-89AA-47A5F2C3927B}"/>
    <cellStyle name="40% - Ênfase3 2 29 3" xfId="6634" xr:uid="{1D89980E-C979-49A1-9ED0-5AAF531D342C}"/>
    <cellStyle name="40% - Ênfase3 2 29 4" xfId="6635" xr:uid="{8C25649B-D048-4975-AFC0-2368CA889B5E}"/>
    <cellStyle name="40% - Ênfase3 2 29 5" xfId="6636" xr:uid="{38E2B620-7FBC-4B76-B731-EBAC8C8854FB}"/>
    <cellStyle name="40% - Ênfase3 2 3" xfId="6637" xr:uid="{5D5EBA63-2910-4695-8F57-0570799B59BE}"/>
    <cellStyle name="40% - Ênfase3 2 3 2" xfId="6638" xr:uid="{6866DF25-549D-48FD-A719-36843C2D49C0}"/>
    <cellStyle name="40% - Ênfase3 2 3 2 2" xfId="6639" xr:uid="{211C04F7-EABC-4964-9BCE-90D7EE30F513}"/>
    <cellStyle name="40% - Ênfase3 2 3 2 3" xfId="6640" xr:uid="{A90D8FA2-DE64-4CC1-8628-DAE21A0F954B}"/>
    <cellStyle name="40% - Ênfase3 2 3 2 4" xfId="6641" xr:uid="{BE6C4DD2-1912-44C8-A8D0-452367D9DAEA}"/>
    <cellStyle name="40% - Ênfase3 2 3 3" xfId="6642" xr:uid="{BCD812A9-5C1C-4815-B190-FC30FEF77A18}"/>
    <cellStyle name="40% - Ênfase3 2 3 4" xfId="6643" xr:uid="{93D06416-D7E6-45EB-83DA-750A2FCB36F1}"/>
    <cellStyle name="40% - Ênfase3 2 3 5" xfId="6644" xr:uid="{93F1A3D6-B076-48C4-ABC1-433BA9E6763B}"/>
    <cellStyle name="40% - Ênfase3 2 30" xfId="6645" xr:uid="{2A49C227-A84E-41CB-8213-182A43E9B5A0}"/>
    <cellStyle name="40% - Ênfase3 2 30 2" xfId="6646" xr:uid="{9F819FEF-8865-475F-9B06-67674397106B}"/>
    <cellStyle name="40% - Ênfase3 2 30 2 2" xfId="6647" xr:uid="{3E75B95A-3102-4649-AF9F-D9FF06946547}"/>
    <cellStyle name="40% - Ênfase3 2 30 2 3" xfId="6648" xr:uid="{144AAFD4-095A-4A4F-B89E-D4E6DC0C281B}"/>
    <cellStyle name="40% - Ênfase3 2 30 2 4" xfId="6649" xr:uid="{2C125074-C60C-4DE3-B6A8-4F91511A8611}"/>
    <cellStyle name="40% - Ênfase3 2 30 3" xfId="6650" xr:uid="{0CBD1A6E-35A1-4921-901B-6D08429E3D7B}"/>
    <cellStyle name="40% - Ênfase3 2 30 4" xfId="6651" xr:uid="{74068A94-6667-4592-854E-927766A84826}"/>
    <cellStyle name="40% - Ênfase3 2 30 5" xfId="6652" xr:uid="{7D7F3D6C-F1AF-47DC-81D7-AE5236A99455}"/>
    <cellStyle name="40% - Ênfase3 2 31" xfId="6653" xr:uid="{C8FF5096-2E0C-4434-930B-B7B39A359C30}"/>
    <cellStyle name="40% - Ênfase3 2 31 2" xfId="6654" xr:uid="{C2AE463B-E88D-4465-BA09-00E1504A5888}"/>
    <cellStyle name="40% - Ênfase3 2 31 2 2" xfId="6655" xr:uid="{0A870725-9B09-42E2-9D28-5E2A50596F8B}"/>
    <cellStyle name="40% - Ênfase3 2 31 2 3" xfId="6656" xr:uid="{47526736-A245-4721-AF67-E58CBC7A6FB5}"/>
    <cellStyle name="40% - Ênfase3 2 31 2 4" xfId="6657" xr:uid="{E4AAB437-A073-4CFC-96D5-864DCD8A27FA}"/>
    <cellStyle name="40% - Ênfase3 2 31 3" xfId="6658" xr:uid="{F674492B-9E1C-4010-87EF-CA2587CD58CC}"/>
    <cellStyle name="40% - Ênfase3 2 31 4" xfId="6659" xr:uid="{7D337321-E1F7-4F82-B051-D96C6F4B7AAE}"/>
    <cellStyle name="40% - Ênfase3 2 31 5" xfId="6660" xr:uid="{C4247230-A121-4A37-B897-D07FA0432AB5}"/>
    <cellStyle name="40% - Ênfase3 2 32" xfId="6661" xr:uid="{C395DDCC-6F7C-4B97-83D4-693DABE70E07}"/>
    <cellStyle name="40% - Ênfase3 2 32 2" xfId="6662" xr:uid="{15852BD9-B9D7-47F2-964D-08BA91C30A7D}"/>
    <cellStyle name="40% - Ênfase3 2 32 2 2" xfId="6663" xr:uid="{A74CFB3A-84FF-4BAC-8994-7C8C67690512}"/>
    <cellStyle name="40% - Ênfase3 2 32 2 3" xfId="6664" xr:uid="{D0A70B43-F6DF-4F7A-BA77-A34DCE29AC06}"/>
    <cellStyle name="40% - Ênfase3 2 32 2 4" xfId="6665" xr:uid="{8BB1BF62-0CF1-41E0-AEC5-359C81370AC8}"/>
    <cellStyle name="40% - Ênfase3 2 32 3" xfId="6666" xr:uid="{DD9741C6-0559-4EB4-8057-1B500133077A}"/>
    <cellStyle name="40% - Ênfase3 2 32 4" xfId="6667" xr:uid="{769B5B7F-62AF-45B6-A2B4-C1B49F7BD3C8}"/>
    <cellStyle name="40% - Ênfase3 2 32 5" xfId="6668" xr:uid="{F8773B7F-676B-4F53-ABCE-15582333B005}"/>
    <cellStyle name="40% - Ênfase3 2 33" xfId="6669" xr:uid="{0FB19658-1753-463E-8417-93217E95C366}"/>
    <cellStyle name="40% - Ênfase3 2 33 2" xfId="6670" xr:uid="{C16BFC20-FDCD-4197-98BF-36DE4460A9E5}"/>
    <cellStyle name="40% - Ênfase3 2 33 2 2" xfId="6671" xr:uid="{1CCF903F-05C8-4051-8AE4-69F2E3DD7808}"/>
    <cellStyle name="40% - Ênfase3 2 33 2 3" xfId="6672" xr:uid="{2F7A38FF-F535-4906-A9C7-7DF3BB224F33}"/>
    <cellStyle name="40% - Ênfase3 2 33 2 4" xfId="6673" xr:uid="{9F1A4C3A-8DFB-40D2-8295-310B277B672A}"/>
    <cellStyle name="40% - Ênfase3 2 33 3" xfId="6674" xr:uid="{04610935-B5C8-429E-B780-A74CB8497670}"/>
    <cellStyle name="40% - Ênfase3 2 33 4" xfId="6675" xr:uid="{A7F80816-448D-4635-8152-921A77CA4840}"/>
    <cellStyle name="40% - Ênfase3 2 33 5" xfId="6676" xr:uid="{C1315A7C-3799-4A29-817C-8FA2DA94315C}"/>
    <cellStyle name="40% - Ênfase3 2 34" xfId="6677" xr:uid="{6F8DB9B7-4360-4BA4-AEE1-30A700901FC9}"/>
    <cellStyle name="40% - Ênfase3 2 34 2" xfId="6678" xr:uid="{69ECD93F-C0A8-44F8-A352-128496BE4E97}"/>
    <cellStyle name="40% - Ênfase3 2 35" xfId="6679" xr:uid="{C5412867-5F04-4DF6-9D99-3D38CC24C945}"/>
    <cellStyle name="40% - Ênfase3 2 36" xfId="6680" xr:uid="{D2DA2ED2-DA35-4F60-B0C1-356B006B0F8C}"/>
    <cellStyle name="40% - Ênfase3 2 37" xfId="6681" xr:uid="{F667B6DA-EBDC-4A6E-8705-A098D9A5CBD2}"/>
    <cellStyle name="40% - Ênfase3 2 38" xfId="6682" xr:uid="{CC8170FE-ECC5-4945-A419-AA9860ADC4EF}"/>
    <cellStyle name="40% - Ênfase3 2 39" xfId="6683" xr:uid="{C075D235-4F48-4BD3-8FAB-8A6EA5D5394A}"/>
    <cellStyle name="40% - Ênfase3 2 4" xfId="6684" xr:uid="{439D0A6A-CCEB-4B19-B0DF-40E2E209F9B6}"/>
    <cellStyle name="40% - Ênfase3 2 4 2" xfId="6685" xr:uid="{55E4B3A2-1C0E-4F4F-BAD5-73CC0C1A6957}"/>
    <cellStyle name="40% - Ênfase3 2 4 2 2" xfId="6686" xr:uid="{C88CC0BF-D483-4A2B-BB39-0652B756D1FB}"/>
    <cellStyle name="40% - Ênfase3 2 4 2 3" xfId="6687" xr:uid="{01F7999C-CE08-46A5-A2A3-20600C43FC65}"/>
    <cellStyle name="40% - Ênfase3 2 4 2 4" xfId="6688" xr:uid="{F9252BFE-393C-4501-BDCD-DD4C897FD8B5}"/>
    <cellStyle name="40% - Ênfase3 2 4 3" xfId="6689" xr:uid="{8FDBA962-5148-4BDB-B483-8D6D7A2E99FF}"/>
    <cellStyle name="40% - Ênfase3 2 4 4" xfId="6690" xr:uid="{4767BEB3-2B48-41B0-A626-6FA5025DC40D}"/>
    <cellStyle name="40% - Ênfase3 2 4 5" xfId="6691" xr:uid="{31AF5DE1-0573-4B09-949A-2B0B69981713}"/>
    <cellStyle name="40% - Ênfase3 2 40" xfId="6692" xr:uid="{FD2862BE-FE00-487E-93DD-EF11593CFDAC}"/>
    <cellStyle name="40% - Ênfase3 2 41" xfId="6693" xr:uid="{C2D9A82A-C50C-4749-A06E-CD44E39174B7}"/>
    <cellStyle name="40% - Ênfase3 2 42" xfId="6694" xr:uid="{0ED9832A-8479-400E-A6AC-1EEDB652B8D0}"/>
    <cellStyle name="40% - Ênfase3 2 43" xfId="6695" xr:uid="{B7E1CE25-3A60-46C3-8561-26C6604019C1}"/>
    <cellStyle name="40% - Ênfase3 2 44" xfId="6696" xr:uid="{78F160BE-22B6-40CE-93A7-3E8E0674BA8B}"/>
    <cellStyle name="40% - Ênfase3 2 45" xfId="6697" xr:uid="{41A467A0-C8F9-4E12-B62E-17A96A787E21}"/>
    <cellStyle name="40% - Ênfase3 2 5" xfId="6698" xr:uid="{CA246AC4-D216-4D37-8F6A-4563B4EABB3D}"/>
    <cellStyle name="40% - Ênfase3 2 5 2" xfId="6699" xr:uid="{B582FE13-F2BB-42A6-A9EE-5C9450769ACA}"/>
    <cellStyle name="40% - Ênfase3 2 5 2 2" xfId="6700" xr:uid="{B82BA4CD-CF5A-49D1-9995-61961022F4A6}"/>
    <cellStyle name="40% - Ênfase3 2 5 2 3" xfId="6701" xr:uid="{6AA56DCE-4C2D-4923-B714-FE3FAE0C65B2}"/>
    <cellStyle name="40% - Ênfase3 2 5 2 4" xfId="6702" xr:uid="{1E034C62-E01B-42D5-8163-44032BF2C838}"/>
    <cellStyle name="40% - Ênfase3 2 5 3" xfId="6703" xr:uid="{03967C07-E2BF-491A-8862-5A2B55DF20C7}"/>
    <cellStyle name="40% - Ênfase3 2 5 4" xfId="6704" xr:uid="{00D5D48F-EFFC-46D6-B4A4-8FA2ECD39C89}"/>
    <cellStyle name="40% - Ênfase3 2 5 5" xfId="6705" xr:uid="{1E1E0FB8-2089-4392-816F-C814E2F60FCC}"/>
    <cellStyle name="40% - Ênfase3 2 6" xfId="6706" xr:uid="{41D116C5-D017-45AE-B39C-EA45F8CDB83B}"/>
    <cellStyle name="40% - Ênfase3 2 6 2" xfId="6707" xr:uid="{0DB0213C-7B6A-42AF-85C3-131A00D5F22D}"/>
    <cellStyle name="40% - Ênfase3 2 6 2 2" xfId="6708" xr:uid="{9F83EB24-01FC-4096-94DE-7859F5C039C1}"/>
    <cellStyle name="40% - Ênfase3 2 6 2 3" xfId="6709" xr:uid="{327F3D17-85A6-4645-94F8-3D87DBACAF83}"/>
    <cellStyle name="40% - Ênfase3 2 6 2 4" xfId="6710" xr:uid="{F4C20E8E-8525-4B79-9083-D9FE36508984}"/>
    <cellStyle name="40% - Ênfase3 2 6 3" xfId="6711" xr:uid="{DC3D0228-9CDB-43C3-916B-A00D754C1B64}"/>
    <cellStyle name="40% - Ênfase3 2 6 4" xfId="6712" xr:uid="{BDC14FA6-701E-4CE0-B5CC-2937CDA47CC4}"/>
    <cellStyle name="40% - Ênfase3 2 6 5" xfId="6713" xr:uid="{374303B9-6926-4DAA-B586-9DF556A87ED3}"/>
    <cellStyle name="40% - Ênfase3 2 7" xfId="6714" xr:uid="{6BE9AE91-09F2-4589-82AC-5C353BA09CE1}"/>
    <cellStyle name="40% - Ênfase3 2 7 2" xfId="6715" xr:uid="{8F4C6972-4AB1-44C1-A512-D71244541B68}"/>
    <cellStyle name="40% - Ênfase3 2 7 2 2" xfId="6716" xr:uid="{CB7901EA-13C9-47FD-A8AF-D8739472D63A}"/>
    <cellStyle name="40% - Ênfase3 2 7 2 3" xfId="6717" xr:uid="{56E4650F-8CF5-416B-BE48-676F2066CC52}"/>
    <cellStyle name="40% - Ênfase3 2 7 2 4" xfId="6718" xr:uid="{57001E98-00FC-4E0D-B3FC-50A809CA70BB}"/>
    <cellStyle name="40% - Ênfase3 2 7 3" xfId="6719" xr:uid="{B47BE03B-8B52-448A-9848-CE45263F6024}"/>
    <cellStyle name="40% - Ênfase3 2 7 4" xfId="6720" xr:uid="{81DA3D88-74D8-41EB-B05B-93FE3550AC54}"/>
    <cellStyle name="40% - Ênfase3 2 7 5" xfId="6721" xr:uid="{41A8CFAC-D2AC-420A-B9A5-AA92D6CE4D58}"/>
    <cellStyle name="40% - Ênfase3 2 8" xfId="6722" xr:uid="{1C49E08D-15B3-4D14-8E30-E9BA6F4537AA}"/>
    <cellStyle name="40% - Ênfase3 2 8 2" xfId="6723" xr:uid="{17C7E19B-65D3-47C5-9024-229AA85D6D9F}"/>
    <cellStyle name="40% - Ênfase3 2 8 2 2" xfId="6724" xr:uid="{2C0DDCC5-EE6A-40D7-BF99-57094E2E6035}"/>
    <cellStyle name="40% - Ênfase3 2 8 2 3" xfId="6725" xr:uid="{A6C8B871-83E5-402F-8364-907CF0417EFB}"/>
    <cellStyle name="40% - Ênfase3 2 8 2 4" xfId="6726" xr:uid="{6D8FCB66-FD52-4399-B1C8-713CE8F83820}"/>
    <cellStyle name="40% - Ênfase3 2 8 3" xfId="6727" xr:uid="{A4A33551-ED78-4498-9150-1A9B69937643}"/>
    <cellStyle name="40% - Ênfase3 2 8 4" xfId="6728" xr:uid="{1242B1E8-D823-48F6-8E3C-420A62F01547}"/>
    <cellStyle name="40% - Ênfase3 2 8 5" xfId="6729" xr:uid="{8074D668-FED8-42F3-8B46-8475B7301B3D}"/>
    <cellStyle name="40% - Ênfase3 2 9" xfId="6730" xr:uid="{5003C4B8-BF86-4A96-9602-9EC930F0D382}"/>
    <cellStyle name="40% - Ênfase3 2 9 2" xfId="6731" xr:uid="{861A7CB1-67C2-4670-93E4-F2962B68BAC0}"/>
    <cellStyle name="40% - Ênfase3 2 9 2 2" xfId="6732" xr:uid="{4458F2BC-41E8-420F-9ADB-2EDF1AE9B0F0}"/>
    <cellStyle name="40% - Ênfase3 2 9 2 3" xfId="6733" xr:uid="{026EAF82-73B0-4A54-BEC1-2324A461FC87}"/>
    <cellStyle name="40% - Ênfase3 2 9 2 4" xfId="6734" xr:uid="{8B735E4D-C5A7-4562-9A66-45063589707A}"/>
    <cellStyle name="40% - Ênfase3 2 9 3" xfId="6735" xr:uid="{1D62B9EE-A98A-43FD-9DEE-348D95066A98}"/>
    <cellStyle name="40% - Ênfase3 2 9 4" xfId="6736" xr:uid="{8F922CA6-0483-410F-94F6-2B67E5F9064C}"/>
    <cellStyle name="40% - Ênfase3 2 9 5" xfId="6737" xr:uid="{624C630F-3B0E-41A5-85F3-2DB38A1D17E2}"/>
    <cellStyle name="40% - Ênfase3 20" xfId="6738" xr:uid="{EE99731B-DABE-4754-A662-ABB9BAFCF9B7}"/>
    <cellStyle name="40% - Ênfase3 20 10" xfId="6739" xr:uid="{2C92E383-E25C-45CA-8971-A5D90484C91C}"/>
    <cellStyle name="40% - Ênfase3 20 11" xfId="6740" xr:uid="{D9EFA586-D861-4452-8529-7A841987378D}"/>
    <cellStyle name="40% - Ênfase3 20 12" xfId="6741" xr:uid="{7E131215-8802-4B38-983E-9E627741EF3D}"/>
    <cellStyle name="40% - Ênfase3 20 13" xfId="6742" xr:uid="{FBD66B93-19E0-451A-BD82-10D0EBA4E5DC}"/>
    <cellStyle name="40% - Ênfase3 20 2" xfId="6743" xr:uid="{321DAB0B-F3C5-45A5-8A35-A5B3E78DDF03}"/>
    <cellStyle name="40% - Ênfase3 20 3" xfId="6744" xr:uid="{C6057A83-B731-4CA9-8959-DF21C2619319}"/>
    <cellStyle name="40% - Ênfase3 20 4" xfId="6745" xr:uid="{7062D159-4DBC-4CF8-B8A6-723B34995197}"/>
    <cellStyle name="40% - Ênfase3 20 5" xfId="6746" xr:uid="{4D565731-63E7-4B07-ACEE-5DE20997F2F8}"/>
    <cellStyle name="40% - Ênfase3 20 6" xfId="6747" xr:uid="{B689F535-EAF0-4121-BD3E-3C92F409160D}"/>
    <cellStyle name="40% - Ênfase3 20 7" xfId="6748" xr:uid="{8BF42890-5EE7-4542-9E97-586D2677A2F4}"/>
    <cellStyle name="40% - Ênfase3 20 8" xfId="6749" xr:uid="{F2016B9D-F618-41DF-B1F0-13714391AAEB}"/>
    <cellStyle name="40% - Ênfase3 20 9" xfId="6750" xr:uid="{68EEF181-72DA-4A63-BB9E-6FDA8A913F12}"/>
    <cellStyle name="40% - Ênfase3 21" xfId="6751" xr:uid="{8DCDB590-7A4B-4801-A447-6D4BD53D37B5}"/>
    <cellStyle name="40% - Ênfase3 21 10" xfId="6752" xr:uid="{7F6A4675-41DE-4F6A-B9E8-E3CDE62BFA11}"/>
    <cellStyle name="40% - Ênfase3 21 11" xfId="6753" xr:uid="{FE636A4F-1D62-4CA8-8A49-ADB44DF6F558}"/>
    <cellStyle name="40% - Ênfase3 21 12" xfId="6754" xr:uid="{EE7444DC-AE29-48C2-8D2A-37DD2A4E0AC4}"/>
    <cellStyle name="40% - Ênfase3 21 13" xfId="6755" xr:uid="{0D426ADD-8D03-4538-B468-384086724DDD}"/>
    <cellStyle name="40% - Ênfase3 21 2" xfId="6756" xr:uid="{476FA2B7-87A4-4F63-B3F1-DDBD5512BD17}"/>
    <cellStyle name="40% - Ênfase3 21 3" xfId="6757" xr:uid="{7D96B1EF-7F73-4581-B3FB-1D29E8C2258B}"/>
    <cellStyle name="40% - Ênfase3 21 4" xfId="6758" xr:uid="{97F7550A-163A-4080-9E60-BAD964A40638}"/>
    <cellStyle name="40% - Ênfase3 21 5" xfId="6759" xr:uid="{27296C58-B68A-40E7-923F-E304A427F3F2}"/>
    <cellStyle name="40% - Ênfase3 21 6" xfId="6760" xr:uid="{31D80460-23FB-4BA6-B9CA-044137773943}"/>
    <cellStyle name="40% - Ênfase3 21 7" xfId="6761" xr:uid="{65923B84-E760-4EFA-A84A-D167172775DE}"/>
    <cellStyle name="40% - Ênfase3 21 8" xfId="6762" xr:uid="{26FAB380-A338-4C30-837D-85AC726671B1}"/>
    <cellStyle name="40% - Ênfase3 21 9" xfId="6763" xr:uid="{4D3F4F2E-4347-4D69-9518-97E9F4F43EB7}"/>
    <cellStyle name="40% - Ênfase3 22" xfId="6764" xr:uid="{8299F8B6-AE83-4BBE-BDED-D73BD77C0C0B}"/>
    <cellStyle name="40% - Ênfase3 22 10" xfId="6765" xr:uid="{BFE53D88-28BD-4B6C-A8EE-002506226CCE}"/>
    <cellStyle name="40% - Ênfase3 22 11" xfId="6766" xr:uid="{D3517153-641E-4877-9BDF-94939C524576}"/>
    <cellStyle name="40% - Ênfase3 22 12" xfId="6767" xr:uid="{096A4016-ACED-4597-A4D8-1C0831F30A67}"/>
    <cellStyle name="40% - Ênfase3 22 13" xfId="6768" xr:uid="{842E467A-CACB-4423-A1B2-5A80C6F180E0}"/>
    <cellStyle name="40% - Ênfase3 22 2" xfId="6769" xr:uid="{5F28473C-0CEC-489E-B87B-4954A31AD676}"/>
    <cellStyle name="40% - Ênfase3 22 3" xfId="6770" xr:uid="{709001EC-454C-4386-8101-9125F2187555}"/>
    <cellStyle name="40% - Ênfase3 22 4" xfId="6771" xr:uid="{62DB0F93-4E49-4C2B-ABCA-265C45ADBF40}"/>
    <cellStyle name="40% - Ênfase3 22 5" xfId="6772" xr:uid="{D9A19B53-6BDD-4FB5-BC41-784961D27FAE}"/>
    <cellStyle name="40% - Ênfase3 22 6" xfId="6773" xr:uid="{BABCC90A-28D7-470B-9D3D-5ABA43B5AEDB}"/>
    <cellStyle name="40% - Ênfase3 22 7" xfId="6774" xr:uid="{A48B1617-267C-4404-9AC5-2DD69183C977}"/>
    <cellStyle name="40% - Ênfase3 22 8" xfId="6775" xr:uid="{07B5C337-8201-4E8B-96DD-F338AD88BD77}"/>
    <cellStyle name="40% - Ênfase3 22 9" xfId="6776" xr:uid="{1714FD7A-3764-46DA-9462-53A1206C819D}"/>
    <cellStyle name="40% - Ênfase3 23" xfId="6777" xr:uid="{7F4877BF-A4A4-4378-A133-DB1B66A9892D}"/>
    <cellStyle name="40% - Ênfase3 23 10" xfId="6778" xr:uid="{9D9A66C4-8FE2-402B-9FBD-CA2A16E0E5D6}"/>
    <cellStyle name="40% - Ênfase3 23 11" xfId="6779" xr:uid="{3645E92E-2F97-49E7-921D-0B02A255D3AE}"/>
    <cellStyle name="40% - Ênfase3 23 11 2" xfId="6780" xr:uid="{71891B2E-B076-44E3-93AD-4555FA006F2D}"/>
    <cellStyle name="40% - Ênfase3 23 12" xfId="6781" xr:uid="{EC1C2565-A943-4FAD-AB0C-868CD93CE5C2}"/>
    <cellStyle name="40% - Ênfase3 23 12 2" xfId="6782" xr:uid="{A13CEF6A-FCF2-446C-9AEA-05022CAE804B}"/>
    <cellStyle name="40% - Ênfase3 23 13" xfId="6783" xr:uid="{7FEBDE10-7BAC-4D3C-855B-9038108C858E}"/>
    <cellStyle name="40% - Ênfase3 23 13 2" xfId="6784" xr:uid="{A6E03864-4C55-44D9-92E8-D6B7ED9EB936}"/>
    <cellStyle name="40% - Ênfase3 23 2" xfId="6785" xr:uid="{8843DFA3-CFBB-48B5-9EB9-0B08635E9119}"/>
    <cellStyle name="40% - Ênfase3 23 2 2" xfId="6786" xr:uid="{C1F6631F-03BF-4E7E-A2FB-E8F3B684671C}"/>
    <cellStyle name="40% - Ênfase3 23 2 2 2" xfId="6787" xr:uid="{5C3D5F5D-DEB3-4609-BD31-5C710E467B69}"/>
    <cellStyle name="40% - Ênfase3 23 2 3" xfId="6788" xr:uid="{F8CE7DD4-A808-44F2-B67A-A2189485D5D2}"/>
    <cellStyle name="40% - Ênfase3 23 3" xfId="6789" xr:uid="{07250B36-B95A-418A-BFDA-253A046FAA74}"/>
    <cellStyle name="40% - Ênfase3 23 3 2" xfId="6790" xr:uid="{801EA756-8F6F-40D7-AE72-06C3DB5DFA9F}"/>
    <cellStyle name="40% - Ênfase3 23 3 2 2" xfId="6791" xr:uid="{C0EF7AFD-64A4-4D63-8FDA-9AE6824E0EB0}"/>
    <cellStyle name="40% - Ênfase3 23 3 3" xfId="6792" xr:uid="{63B81C0D-8F6E-4CC3-8559-D0BFF9850551}"/>
    <cellStyle name="40% - Ênfase3 23 4" xfId="6793" xr:uid="{A7133132-EEC9-4B5E-9FC6-75876120A36A}"/>
    <cellStyle name="40% - Ênfase3 23 4 2" xfId="6794" xr:uid="{BCC50E99-6E29-44E9-AB2F-F6D85A7F026A}"/>
    <cellStyle name="40% - Ênfase3 23 4 2 2" xfId="6795" xr:uid="{4B13A42F-ACE6-4761-9865-67A4915BFAD4}"/>
    <cellStyle name="40% - Ênfase3 23 4 3" xfId="6796" xr:uid="{50ACAA40-C6E0-44D3-8163-4C6F2AF3F93C}"/>
    <cellStyle name="40% - Ênfase3 23 5" xfId="6797" xr:uid="{571E4968-C59E-4FCA-92BF-047FDD12B6CB}"/>
    <cellStyle name="40% - Ênfase3 23 5 2" xfId="6798" xr:uid="{44A4E490-0A27-4BB9-BC89-73A778791574}"/>
    <cellStyle name="40% - Ênfase3 23 5 2 2" xfId="6799" xr:uid="{3E441CF2-FA56-4C1E-B8BE-FE5E773677FD}"/>
    <cellStyle name="40% - Ênfase3 23 5 3" xfId="6800" xr:uid="{4A88BA9A-10FB-4C02-B265-0398E2D3F4BD}"/>
    <cellStyle name="40% - Ênfase3 23 6" xfId="6801" xr:uid="{20B92F72-E290-4A86-B30A-0F9CB29E1D61}"/>
    <cellStyle name="40% - Ênfase3 23 6 2" xfId="6802" xr:uid="{765501B2-BBD4-401C-BC11-A1027E07DFB7}"/>
    <cellStyle name="40% - Ênfase3 23 6 2 2" xfId="6803" xr:uid="{598B1989-8D8C-4083-AEC5-9EC67713DBF1}"/>
    <cellStyle name="40% - Ênfase3 23 6 3" xfId="6804" xr:uid="{169EC255-82AD-407D-BBFA-50F303C5D3A0}"/>
    <cellStyle name="40% - Ênfase3 23 7" xfId="6805" xr:uid="{B0B1656D-A1CC-4DAB-BEEF-33CC9E9CBA39}"/>
    <cellStyle name="40% - Ênfase3 23 7 2" xfId="6806" xr:uid="{3A2C1284-786E-4813-9206-5CE505143964}"/>
    <cellStyle name="40% - Ênfase3 23 7 2 2" xfId="6807" xr:uid="{E03B61B7-771C-46D1-990D-678E74C6EFA4}"/>
    <cellStyle name="40% - Ênfase3 23 7 3" xfId="6808" xr:uid="{C1C70D3D-BF2F-4974-8804-852BD0D5F762}"/>
    <cellStyle name="40% - Ênfase3 23 8" xfId="6809" xr:uid="{AA7E863C-16DF-41A1-9E69-B87AB080AEA7}"/>
    <cellStyle name="40% - Ênfase3 23 8 2" xfId="6810" xr:uid="{6BFDE1A3-7D1D-45C4-9097-5AEF11BC0AC1}"/>
    <cellStyle name="40% - Ênfase3 23 8 2 2" xfId="6811" xr:uid="{0A3E1402-843E-4240-8265-2AF5FD9E2BCD}"/>
    <cellStyle name="40% - Ênfase3 23 8 3" xfId="6812" xr:uid="{C3AFD030-96FA-4C2A-BCA8-B3F0ACD77670}"/>
    <cellStyle name="40% - Ênfase3 23 9" xfId="6813" xr:uid="{F8C3DBB0-7D3D-493E-9C85-B70EBB3871B7}"/>
    <cellStyle name="40% - Ênfase3 23 9 2" xfId="6814" xr:uid="{7C44D1DA-DFAE-44D1-B218-1C0F873E7F9A}"/>
    <cellStyle name="40% - Ênfase3 24" xfId="6815" xr:uid="{B67D5006-1A91-488F-AE7A-1D177F68023A}"/>
    <cellStyle name="40% - Ênfase3 24 10" xfId="6816" xr:uid="{C52BE5AE-243F-4C08-A8F1-C29B22015EB8}"/>
    <cellStyle name="40% - Ênfase3 24 10 2" xfId="6817" xr:uid="{006AA5EE-39E4-4208-8A4B-3388EA3A843D}"/>
    <cellStyle name="40% - Ênfase3 24 11" xfId="6818" xr:uid="{385E5601-19A3-4383-B71F-81F41607CB71}"/>
    <cellStyle name="40% - Ênfase3 24 11 2" xfId="6819" xr:uid="{D76AD608-25AE-403B-A9D8-3BA5B6EB29CA}"/>
    <cellStyle name="40% - Ênfase3 24 12" xfId="6820" xr:uid="{34FBDC94-A627-4E14-A9B5-D6ADE1A8EF82}"/>
    <cellStyle name="40% - Ênfase3 24 12 2" xfId="6821" xr:uid="{D3296C7B-AE99-4996-A755-54BBA965FEF9}"/>
    <cellStyle name="40% - Ênfase3 24 13" xfId="6822" xr:uid="{9FCB8F39-3959-4067-8C24-F40265C13D8D}"/>
    <cellStyle name="40% - Ênfase3 24 13 2" xfId="6823" xr:uid="{1D752FAF-5FC1-44AF-BA95-3468CD89DCD3}"/>
    <cellStyle name="40% - Ênfase3 24 14" xfId="6824" xr:uid="{CF977717-A3CC-46AD-82D3-A9F220576664}"/>
    <cellStyle name="40% - Ênfase3 24 14 2" xfId="6825" xr:uid="{F2C77D1B-D12A-4496-BCFC-0F86B89F0440}"/>
    <cellStyle name="40% - Ênfase3 24 15" xfId="6826" xr:uid="{66161176-E5AB-4099-8864-CF17541A4325}"/>
    <cellStyle name="40% - Ênfase3 24 2" xfId="6827" xr:uid="{0C3E81CA-7577-49F1-BDFB-43400DA752E3}"/>
    <cellStyle name="40% - Ênfase3 24 2 2" xfId="6828" xr:uid="{BDA60973-1EE8-453E-BD59-94B1DDC3DB0F}"/>
    <cellStyle name="40% - Ênfase3 24 2 2 2" xfId="6829" xr:uid="{E8CA4E8C-1F0E-4E27-80F9-8690F34BB307}"/>
    <cellStyle name="40% - Ênfase3 24 2 3" xfId="6830" xr:uid="{9E440A06-7069-4984-9192-BACFF4D469A0}"/>
    <cellStyle name="40% - Ênfase3 24 3" xfId="6831" xr:uid="{D291F4FF-010C-4FBC-ABF4-C0705FD8D7AD}"/>
    <cellStyle name="40% - Ênfase3 24 3 2" xfId="6832" xr:uid="{328A69C7-9690-4BEB-99C8-974CF98CF09B}"/>
    <cellStyle name="40% - Ênfase3 24 3 2 2" xfId="6833" xr:uid="{B0B1AA65-06CF-4FFB-A318-4371112E6E7E}"/>
    <cellStyle name="40% - Ênfase3 24 3 3" xfId="6834" xr:uid="{87B3587E-028B-4CE8-958E-CB2C8507A185}"/>
    <cellStyle name="40% - Ênfase3 24 4" xfId="6835" xr:uid="{EE7210E1-C27C-475A-B88A-BF626027AFF3}"/>
    <cellStyle name="40% - Ênfase3 24 4 2" xfId="6836" xr:uid="{A0BA4EDB-98CB-4CFA-8183-3BF103CC4A13}"/>
    <cellStyle name="40% - Ênfase3 24 4 2 2" xfId="6837" xr:uid="{DE60E813-8F7C-4A4A-B049-95015A48E6E8}"/>
    <cellStyle name="40% - Ênfase3 24 4 3" xfId="6838" xr:uid="{1C07B90A-162B-4C1A-AA8F-294C304B3E72}"/>
    <cellStyle name="40% - Ênfase3 24 5" xfId="6839" xr:uid="{FF5698D2-D940-4C85-B8F3-9901E335E041}"/>
    <cellStyle name="40% - Ênfase3 24 5 2" xfId="6840" xr:uid="{9D96C562-599F-4237-A79A-B6F32AB6A6CA}"/>
    <cellStyle name="40% - Ênfase3 24 5 2 2" xfId="6841" xr:uid="{40D3E2A3-184F-4356-BD51-B76C3394C2C0}"/>
    <cellStyle name="40% - Ênfase3 24 5 3" xfId="6842" xr:uid="{5C5FCE8F-52CB-433C-8FDF-44A9E71DE8A5}"/>
    <cellStyle name="40% - Ênfase3 24 6" xfId="6843" xr:uid="{F19A1BBE-57E7-469D-BA12-5C68D7E20ED2}"/>
    <cellStyle name="40% - Ênfase3 24 6 2" xfId="6844" xr:uid="{DC292E6C-6F59-4138-8162-127A3FADA24C}"/>
    <cellStyle name="40% - Ênfase3 24 6 2 2" xfId="6845" xr:uid="{6BD3F1FA-E845-4163-998C-8F3BD874B50F}"/>
    <cellStyle name="40% - Ênfase3 24 6 3" xfId="6846" xr:uid="{2A416981-4180-4B6F-BB0A-553B825A8352}"/>
    <cellStyle name="40% - Ênfase3 24 7" xfId="6847" xr:uid="{6D0E401D-FE50-4FAE-92A9-7AF62EF45804}"/>
    <cellStyle name="40% - Ênfase3 24 7 2" xfId="6848" xr:uid="{E5A12A77-3FDF-43C8-A238-68BCF433907D}"/>
    <cellStyle name="40% - Ênfase3 24 7 2 2" xfId="6849" xr:uid="{5682527C-1E6D-4DCA-A12A-2364E0BDB8C2}"/>
    <cellStyle name="40% - Ênfase3 24 7 3" xfId="6850" xr:uid="{2E84052A-FCAE-44DA-A5CB-E7881790CEBF}"/>
    <cellStyle name="40% - Ênfase3 24 8" xfId="6851" xr:uid="{388AD942-1552-4907-A2E6-E38AAAB28A4B}"/>
    <cellStyle name="40% - Ênfase3 24 8 2" xfId="6852" xr:uid="{75CA745F-5C61-4861-850C-70043D79A2E4}"/>
    <cellStyle name="40% - Ênfase3 24 8 2 2" xfId="6853" xr:uid="{510C9588-09BA-4351-B3AA-67210004F40A}"/>
    <cellStyle name="40% - Ênfase3 24 8 3" xfId="6854" xr:uid="{05BEC7CB-32C1-41E2-8A89-E3AA917CA0C4}"/>
    <cellStyle name="40% - Ênfase3 24 9" xfId="6855" xr:uid="{F89F000C-9CC7-4441-8DAC-420B2ACE5227}"/>
    <cellStyle name="40% - Ênfase3 24 9 2" xfId="6856" xr:uid="{605578F1-3F87-41E9-A8FB-D924C24FA312}"/>
    <cellStyle name="40% - Ênfase3 25" xfId="6857" xr:uid="{BDB0EFA8-78DE-4063-B970-18FA742F9D28}"/>
    <cellStyle name="40% - Ênfase3 25 10" xfId="6858" xr:uid="{D2D64959-9DCB-4378-8EF6-7715A92FC55A}"/>
    <cellStyle name="40% - Ênfase3 25 10 2" xfId="6859" xr:uid="{7E37B004-0216-447F-AF28-2AD2572684DC}"/>
    <cellStyle name="40% - Ênfase3 25 11" xfId="6860" xr:uid="{7FC5D64E-947A-4C2F-8450-127675C6D864}"/>
    <cellStyle name="40% - Ênfase3 25 11 2" xfId="6861" xr:uid="{57CAE6B9-753A-41EE-AE8B-E71B02B85DEB}"/>
    <cellStyle name="40% - Ênfase3 25 12" xfId="6862" xr:uid="{53D2A62D-BF3E-42E1-83B6-46A2A673638C}"/>
    <cellStyle name="40% - Ênfase3 25 12 2" xfId="6863" xr:uid="{2526BDB0-8903-4D01-ACE2-4CF90700CA83}"/>
    <cellStyle name="40% - Ênfase3 25 13" xfId="6864" xr:uid="{B8630261-3812-4C44-B5A3-9DAC1FBE5154}"/>
    <cellStyle name="40% - Ênfase3 25 13 2" xfId="6865" xr:uid="{6C6BEB66-D497-4EEF-A275-D884F38AE6FC}"/>
    <cellStyle name="40% - Ênfase3 25 14" xfId="6866" xr:uid="{216EABEF-D181-481B-95DF-F06613674C99}"/>
    <cellStyle name="40% - Ênfase3 25 14 2" xfId="6867" xr:uid="{18D2BFA5-479E-4F84-83A0-1068D4E2F83E}"/>
    <cellStyle name="40% - Ênfase3 25 15" xfId="6868" xr:uid="{D2CB9CCE-1F0D-46CB-8CFF-1CFAAAF1799D}"/>
    <cellStyle name="40% - Ênfase3 25 2" xfId="6869" xr:uid="{E8158339-9877-4B64-86C4-3434FDC99D5D}"/>
    <cellStyle name="40% - Ênfase3 25 2 2" xfId="6870" xr:uid="{DEC00BED-867E-43CC-9653-A30E6EFD7765}"/>
    <cellStyle name="40% - Ênfase3 25 2 2 2" xfId="6871" xr:uid="{55E8C21F-83FE-4B26-BA95-912238578903}"/>
    <cellStyle name="40% - Ênfase3 25 2 3" xfId="6872" xr:uid="{8F20C8C1-1601-433F-B900-4AC86CA333C3}"/>
    <cellStyle name="40% - Ênfase3 25 3" xfId="6873" xr:uid="{0DE02DF5-E365-4874-B18C-E4475F770B1B}"/>
    <cellStyle name="40% - Ênfase3 25 3 2" xfId="6874" xr:uid="{AE03C719-9ECA-427B-966C-E55E1E575C7B}"/>
    <cellStyle name="40% - Ênfase3 25 3 2 2" xfId="6875" xr:uid="{8E1E9B89-6FE4-4EF6-951D-63EB3DE30CBE}"/>
    <cellStyle name="40% - Ênfase3 25 3 3" xfId="6876" xr:uid="{274FF0C8-F96E-4223-8CBC-1CD3C5E45F6A}"/>
    <cellStyle name="40% - Ênfase3 25 4" xfId="6877" xr:uid="{3DED1198-3517-4BCD-8173-4AA2034AC0EE}"/>
    <cellStyle name="40% - Ênfase3 25 4 2" xfId="6878" xr:uid="{E051A8E7-A65E-43A4-82A1-3E333356BB15}"/>
    <cellStyle name="40% - Ênfase3 25 4 2 2" xfId="6879" xr:uid="{FECB2117-30BC-4542-9E9C-94D5CF8E3ED3}"/>
    <cellStyle name="40% - Ênfase3 25 4 3" xfId="6880" xr:uid="{1C29CEC4-748F-492A-817A-B69AB5E0CE97}"/>
    <cellStyle name="40% - Ênfase3 25 5" xfId="6881" xr:uid="{708725E0-774D-4080-984B-A00E2D125BE5}"/>
    <cellStyle name="40% - Ênfase3 25 5 2" xfId="6882" xr:uid="{272BAC2E-B234-4C65-95DE-A918E97ACE9C}"/>
    <cellStyle name="40% - Ênfase3 25 5 2 2" xfId="6883" xr:uid="{0C3CD888-8DAB-4C5E-B605-8E6B5676DC4B}"/>
    <cellStyle name="40% - Ênfase3 25 5 3" xfId="6884" xr:uid="{CA8642BD-6A95-4B77-AC9D-B7EB0601FEDB}"/>
    <cellStyle name="40% - Ênfase3 25 6" xfId="6885" xr:uid="{E654DF68-1841-4465-98D0-CEDD84CACACC}"/>
    <cellStyle name="40% - Ênfase3 25 6 2" xfId="6886" xr:uid="{143EEEB3-A006-476B-9225-95807B912584}"/>
    <cellStyle name="40% - Ênfase3 25 6 2 2" xfId="6887" xr:uid="{2D8F4AF7-D920-4B72-B10E-D4BDB69E425C}"/>
    <cellStyle name="40% - Ênfase3 25 6 3" xfId="6888" xr:uid="{2574C9BE-9487-4683-B13E-5E2B06790FEF}"/>
    <cellStyle name="40% - Ênfase3 25 7" xfId="6889" xr:uid="{3AC41E91-AC45-4E63-BD23-B4C4900DBF28}"/>
    <cellStyle name="40% - Ênfase3 25 7 2" xfId="6890" xr:uid="{6FF9297B-3CEA-4184-B062-BADF9907247F}"/>
    <cellStyle name="40% - Ênfase3 25 7 2 2" xfId="6891" xr:uid="{21D33CE5-65AC-4C42-B59A-0BF67D767441}"/>
    <cellStyle name="40% - Ênfase3 25 7 3" xfId="6892" xr:uid="{55408A38-B73E-4ECF-ABD2-D9F95C86F052}"/>
    <cellStyle name="40% - Ênfase3 25 8" xfId="6893" xr:uid="{E9562F8B-B904-4330-AADD-B45241E5D63C}"/>
    <cellStyle name="40% - Ênfase3 25 8 2" xfId="6894" xr:uid="{86D4064C-603B-4353-815A-A7236D53A192}"/>
    <cellStyle name="40% - Ênfase3 25 8 2 2" xfId="6895" xr:uid="{4AF13832-8746-4CD5-AE84-C73F420C5AFC}"/>
    <cellStyle name="40% - Ênfase3 25 8 3" xfId="6896" xr:uid="{9CB59A76-7892-4DC6-94F5-F882A5EBD34B}"/>
    <cellStyle name="40% - Ênfase3 25 9" xfId="6897" xr:uid="{D94BE442-A127-4863-AFDD-08B5C32FA8D8}"/>
    <cellStyle name="40% - Ênfase3 25 9 2" xfId="6898" xr:uid="{C3273738-647A-4B6B-A6C5-EC35581F38B3}"/>
    <cellStyle name="40% - Ênfase3 26" xfId="6899" xr:uid="{81ECE25E-A671-4202-90A3-E41A8F500473}"/>
    <cellStyle name="40% - Ênfase3 26 10" xfId="6900" xr:uid="{3D16BCCB-A64E-4496-B121-7AA78858B917}"/>
    <cellStyle name="40% - Ênfase3 26 10 2" xfId="6901" xr:uid="{91BA04B9-3EC9-4CDD-893E-C784A71AAA85}"/>
    <cellStyle name="40% - Ênfase3 26 11" xfId="6902" xr:uid="{EA328BEA-332B-4EA1-9DD0-9D4CA71F2678}"/>
    <cellStyle name="40% - Ênfase3 26 11 2" xfId="6903" xr:uid="{0F83B38F-354C-4D5B-A9C2-833FB1B63551}"/>
    <cellStyle name="40% - Ênfase3 26 12" xfId="6904" xr:uid="{2BA2B3E7-9356-4788-B8E2-AD24F0DC2E24}"/>
    <cellStyle name="40% - Ênfase3 26 12 2" xfId="6905" xr:uid="{EA2AC51E-0268-4B69-8F6A-E10EA61E862E}"/>
    <cellStyle name="40% - Ênfase3 26 13" xfId="6906" xr:uid="{DF535B91-47FD-49CD-8C00-06BF6E39C8BB}"/>
    <cellStyle name="40% - Ênfase3 26 13 2" xfId="6907" xr:uid="{1AEF9979-2386-4E0C-AF52-71DAC5940D7E}"/>
    <cellStyle name="40% - Ênfase3 26 14" xfId="6908" xr:uid="{4A6A9424-327C-456B-B98E-37A5B0E1CDD1}"/>
    <cellStyle name="40% - Ênfase3 26 14 2" xfId="6909" xr:uid="{E8A97C90-1730-4D01-8946-C1C15358A554}"/>
    <cellStyle name="40% - Ênfase3 26 15" xfId="6910" xr:uid="{7ED40DBF-B2E1-4A4E-A3CD-5464853677E2}"/>
    <cellStyle name="40% - Ênfase3 26 2" xfId="6911" xr:uid="{E95DF36F-A2AB-434B-8C75-711890164E0A}"/>
    <cellStyle name="40% - Ênfase3 26 2 2" xfId="6912" xr:uid="{7E07C322-819C-4730-97F4-B4D2D55E909C}"/>
    <cellStyle name="40% - Ênfase3 26 2 2 2" xfId="6913" xr:uid="{70FE69E7-CB5D-4A22-BAF4-A2529C486C50}"/>
    <cellStyle name="40% - Ênfase3 26 2 3" xfId="6914" xr:uid="{C21F7069-488A-458C-BD51-62797C1B249D}"/>
    <cellStyle name="40% - Ênfase3 26 3" xfId="6915" xr:uid="{A51B85F5-21F3-4320-931F-8B7CE94D74E0}"/>
    <cellStyle name="40% - Ênfase3 26 3 2" xfId="6916" xr:uid="{665CC3B9-1CE6-4C6A-A24D-EA2CB8BD0B9C}"/>
    <cellStyle name="40% - Ênfase3 26 3 2 2" xfId="6917" xr:uid="{D529AB86-BC4B-4D0F-9A21-776A32F54ED8}"/>
    <cellStyle name="40% - Ênfase3 26 3 3" xfId="6918" xr:uid="{C9313D73-0B73-4673-8E0D-171A960FA7A9}"/>
    <cellStyle name="40% - Ênfase3 26 4" xfId="6919" xr:uid="{F64A0D8D-9C6C-4BCB-9F6B-6D5826DEFA79}"/>
    <cellStyle name="40% - Ênfase3 26 4 2" xfId="6920" xr:uid="{CF024382-8B88-47D7-B6C2-134507DAA3F6}"/>
    <cellStyle name="40% - Ênfase3 26 4 2 2" xfId="6921" xr:uid="{74F65E0A-D1A0-4732-8FC2-FEE9999F25EB}"/>
    <cellStyle name="40% - Ênfase3 26 4 3" xfId="6922" xr:uid="{29633E55-4E02-46AB-9AA8-483F5FC1A874}"/>
    <cellStyle name="40% - Ênfase3 26 5" xfId="6923" xr:uid="{384F09D4-F82E-4F66-85D1-28E3602C6065}"/>
    <cellStyle name="40% - Ênfase3 26 5 2" xfId="6924" xr:uid="{05374AA3-6400-4AA8-880E-A90DEA1FF286}"/>
    <cellStyle name="40% - Ênfase3 26 5 2 2" xfId="6925" xr:uid="{E7CC49ED-DFB7-4BC1-8345-75064EC04955}"/>
    <cellStyle name="40% - Ênfase3 26 5 3" xfId="6926" xr:uid="{56F6C444-B721-4527-872D-2A83EA80875D}"/>
    <cellStyle name="40% - Ênfase3 26 6" xfId="6927" xr:uid="{893E5660-C0A3-4305-A39A-D1C6D1039E9A}"/>
    <cellStyle name="40% - Ênfase3 26 6 2" xfId="6928" xr:uid="{805C0827-A99A-4379-AFBA-54692F66128F}"/>
    <cellStyle name="40% - Ênfase3 26 6 2 2" xfId="6929" xr:uid="{698C707E-F40F-4670-84EE-F815AF5FBDFF}"/>
    <cellStyle name="40% - Ênfase3 26 6 3" xfId="6930" xr:uid="{292FFE22-89EE-4A2F-9514-38BC814E7062}"/>
    <cellStyle name="40% - Ênfase3 26 7" xfId="6931" xr:uid="{A8249963-7647-4857-8EEE-D12DA07FAB10}"/>
    <cellStyle name="40% - Ênfase3 26 7 2" xfId="6932" xr:uid="{D6A73979-4A6B-45D9-9143-A9B4DE8303CB}"/>
    <cellStyle name="40% - Ênfase3 26 7 2 2" xfId="6933" xr:uid="{C944B84F-A638-4820-9C46-161AA228D2AC}"/>
    <cellStyle name="40% - Ênfase3 26 7 3" xfId="6934" xr:uid="{283EEA66-A63F-40E0-92AC-3712BEFAD306}"/>
    <cellStyle name="40% - Ênfase3 26 8" xfId="6935" xr:uid="{223F4037-B7A0-4D7F-94E1-A3346EB71C73}"/>
    <cellStyle name="40% - Ênfase3 26 8 2" xfId="6936" xr:uid="{034E516E-C1AC-4DB2-B95D-61B9BBB93052}"/>
    <cellStyle name="40% - Ênfase3 26 8 2 2" xfId="6937" xr:uid="{D96143CE-B32E-4F2C-9721-3FB97B7B2E8A}"/>
    <cellStyle name="40% - Ênfase3 26 8 3" xfId="6938" xr:uid="{0EDEAB16-BF03-4109-9D94-00B83B1ED4DE}"/>
    <cellStyle name="40% - Ênfase3 26 9" xfId="6939" xr:uid="{47AE2648-896B-40A9-BE9B-C7F2A0A5A5F7}"/>
    <cellStyle name="40% - Ênfase3 26 9 2" xfId="6940" xr:uid="{80BE5195-02C4-4252-9F61-ACF482BC7857}"/>
    <cellStyle name="40% - Ênfase3 27" xfId="6941" xr:uid="{E13A61A5-DC23-4512-A7DF-27FBAEED3F3A}"/>
    <cellStyle name="40% - Ênfase3 27 10" xfId="6942" xr:uid="{376A9084-109B-4278-B270-38BEE02C0FC5}"/>
    <cellStyle name="40% - Ênfase3 27 10 2" xfId="6943" xr:uid="{DC2935B9-6FF5-4DB1-96F4-448C28798E29}"/>
    <cellStyle name="40% - Ênfase3 27 11" xfId="6944" xr:uid="{44D20A04-F426-4604-AB28-AAEFC5A82DE6}"/>
    <cellStyle name="40% - Ênfase3 27 11 2" xfId="6945" xr:uid="{63B6254B-ACCD-44AB-8A1A-C17EB4B44353}"/>
    <cellStyle name="40% - Ênfase3 27 12" xfId="6946" xr:uid="{9E0C0F85-E08B-4FFE-BA91-213B9F65CE4F}"/>
    <cellStyle name="40% - Ênfase3 27 12 2" xfId="6947" xr:uid="{B909E911-A515-44CD-A940-F425227565B0}"/>
    <cellStyle name="40% - Ênfase3 27 13" xfId="6948" xr:uid="{A095C0D2-4E10-402A-99BE-7C3B3242934F}"/>
    <cellStyle name="40% - Ênfase3 27 13 2" xfId="6949" xr:uid="{D6315114-BE41-4F2D-B970-543CD3F6F851}"/>
    <cellStyle name="40% - Ênfase3 27 14" xfId="6950" xr:uid="{13E00B92-6497-4212-8BAF-C5A9192B3F6E}"/>
    <cellStyle name="40% - Ênfase3 27 14 2" xfId="6951" xr:uid="{52FA3B54-B863-40DD-9F9D-0086F0905133}"/>
    <cellStyle name="40% - Ênfase3 27 15" xfId="6952" xr:uid="{DBD5E645-BA2B-4B59-B24C-C25073DA7904}"/>
    <cellStyle name="40% - Ênfase3 27 2" xfId="6953" xr:uid="{D5173966-C876-4629-9B7B-F719FA082BB0}"/>
    <cellStyle name="40% - Ênfase3 27 2 2" xfId="6954" xr:uid="{00F5DC7C-2AF4-46CE-BC01-369425D0A8F9}"/>
    <cellStyle name="40% - Ênfase3 27 2 2 2" xfId="6955" xr:uid="{D4043595-CFAD-443F-B1D7-94C00A91F663}"/>
    <cellStyle name="40% - Ênfase3 27 2 3" xfId="6956" xr:uid="{EBAB98D3-B4DE-4D4F-8E29-169AC6309C01}"/>
    <cellStyle name="40% - Ênfase3 27 3" xfId="6957" xr:uid="{009857D0-781C-4905-871E-CDF3E2F91F02}"/>
    <cellStyle name="40% - Ênfase3 27 3 2" xfId="6958" xr:uid="{32954187-CA9E-497D-9292-F3E3EF4BA5F2}"/>
    <cellStyle name="40% - Ênfase3 27 3 2 2" xfId="6959" xr:uid="{35CF0434-7ABD-476A-AC84-A1E48F7AFE11}"/>
    <cellStyle name="40% - Ênfase3 27 3 3" xfId="6960" xr:uid="{337BBC7E-5BB4-4A97-8F04-AE6BE91D14AC}"/>
    <cellStyle name="40% - Ênfase3 27 4" xfId="6961" xr:uid="{362B2000-FC67-444F-9710-882A58E73BBB}"/>
    <cellStyle name="40% - Ênfase3 27 4 2" xfId="6962" xr:uid="{C83C2059-A7E4-420D-8163-46D4B1E63035}"/>
    <cellStyle name="40% - Ênfase3 27 4 2 2" xfId="6963" xr:uid="{F2A10C49-F030-42F1-8079-2995531E3B02}"/>
    <cellStyle name="40% - Ênfase3 27 4 3" xfId="6964" xr:uid="{5E7D1C40-DC2C-4C95-9168-F6AE546FDA91}"/>
    <cellStyle name="40% - Ênfase3 27 5" xfId="6965" xr:uid="{1728A059-6348-4B16-A5AD-AFC82B66D8C9}"/>
    <cellStyle name="40% - Ênfase3 27 5 2" xfId="6966" xr:uid="{92123CA5-F740-49E4-BDF7-A482AB950C72}"/>
    <cellStyle name="40% - Ênfase3 27 5 2 2" xfId="6967" xr:uid="{4E0656D1-46B2-4C23-BADE-2FC50C4AD47B}"/>
    <cellStyle name="40% - Ênfase3 27 5 3" xfId="6968" xr:uid="{8E050A74-F860-4F0A-B0EA-BB2399ACE436}"/>
    <cellStyle name="40% - Ênfase3 27 6" xfId="6969" xr:uid="{FFCBE9CB-79D9-45A7-8DF7-4CD864470057}"/>
    <cellStyle name="40% - Ênfase3 27 6 2" xfId="6970" xr:uid="{D54D1CAF-810A-4D43-ABB2-3071F7D0F5B0}"/>
    <cellStyle name="40% - Ênfase3 27 6 2 2" xfId="6971" xr:uid="{C53C6EF9-8B52-461D-9BAF-7C401098D629}"/>
    <cellStyle name="40% - Ênfase3 27 6 3" xfId="6972" xr:uid="{38D2F818-A0BE-4F3B-A984-45FB2A3F9EA5}"/>
    <cellStyle name="40% - Ênfase3 27 7" xfId="6973" xr:uid="{8F011FB9-824B-446F-9E86-C0E55171A5B3}"/>
    <cellStyle name="40% - Ênfase3 27 7 2" xfId="6974" xr:uid="{08D4547A-9540-4CE9-BC24-78E32ECD4410}"/>
    <cellStyle name="40% - Ênfase3 27 7 2 2" xfId="6975" xr:uid="{A2C534DB-4F6D-4756-8665-B333054CA150}"/>
    <cellStyle name="40% - Ênfase3 27 7 3" xfId="6976" xr:uid="{1AD7C6EB-4670-4BDF-BD36-AC9C662C3D01}"/>
    <cellStyle name="40% - Ênfase3 27 8" xfId="6977" xr:uid="{AEA36D23-41D0-4F27-A805-0E0C0EDB6440}"/>
    <cellStyle name="40% - Ênfase3 27 8 2" xfId="6978" xr:uid="{71AD71E6-2464-476F-B8D2-CFA8FE3F9FFB}"/>
    <cellStyle name="40% - Ênfase3 27 8 2 2" xfId="6979" xr:uid="{BA14F866-2EE8-4F6F-920C-2183314B4B8A}"/>
    <cellStyle name="40% - Ênfase3 27 8 3" xfId="6980" xr:uid="{2669C8A8-1285-4E12-AA3A-B38924662847}"/>
    <cellStyle name="40% - Ênfase3 27 9" xfId="6981" xr:uid="{96664C34-77D6-4BBC-B679-891E271D044D}"/>
    <cellStyle name="40% - Ênfase3 27 9 2" xfId="6982" xr:uid="{1454AB34-2CC8-4F7C-987F-A802F90D7566}"/>
    <cellStyle name="40% - Ênfase3 28" xfId="6983" xr:uid="{BBA2F045-B1F0-4727-B561-74896922EB25}"/>
    <cellStyle name="40% - Ênfase3 28 10" xfId="6984" xr:uid="{5D93B134-6B1B-4002-98B2-7096F27CB2E4}"/>
    <cellStyle name="40% - Ênfase3 28 10 2" xfId="6985" xr:uid="{C840B9CC-5662-44C6-8523-22C839F4ADC3}"/>
    <cellStyle name="40% - Ênfase3 28 11" xfId="6986" xr:uid="{A92A3877-025A-420A-8131-F5DCAA943F4B}"/>
    <cellStyle name="40% - Ênfase3 28 11 2" xfId="6987" xr:uid="{2745C813-6E7B-4B53-902C-22321667BC05}"/>
    <cellStyle name="40% - Ênfase3 28 12" xfId="6988" xr:uid="{EDE221AF-BACD-4118-BCDD-C1B9230A2694}"/>
    <cellStyle name="40% - Ênfase3 28 12 2" xfId="6989" xr:uid="{022B2022-1B37-44CA-A34A-6C0E3C8079E5}"/>
    <cellStyle name="40% - Ênfase3 28 13" xfId="6990" xr:uid="{3E8F83CC-6AA0-4080-B13E-1DB9DFF105DD}"/>
    <cellStyle name="40% - Ênfase3 28 13 2" xfId="6991" xr:uid="{A3F15AC5-0175-4429-BDBA-7930B3FEF670}"/>
    <cellStyle name="40% - Ênfase3 28 14" xfId="6992" xr:uid="{5A919628-1202-4489-8A2E-CC6EDC93DD47}"/>
    <cellStyle name="40% - Ênfase3 28 14 2" xfId="6993" xr:uid="{23E1E18B-3204-4E28-81AF-F7C3272F5BF0}"/>
    <cellStyle name="40% - Ênfase3 28 15" xfId="6994" xr:uid="{3F5F9EE3-E286-43D1-A1EC-7D8D9A5E8865}"/>
    <cellStyle name="40% - Ênfase3 28 2" xfId="6995" xr:uid="{7846E0BE-A954-4EE1-8AD2-6F20E5516E0F}"/>
    <cellStyle name="40% - Ênfase3 28 2 2" xfId="6996" xr:uid="{9E0977C1-977C-4087-A470-11B718FEA781}"/>
    <cellStyle name="40% - Ênfase3 28 2 2 2" xfId="6997" xr:uid="{A599460B-49A8-4A53-B3BF-D67C8B97FBDB}"/>
    <cellStyle name="40% - Ênfase3 28 2 3" xfId="6998" xr:uid="{ACA6C9B2-096F-448F-9C06-B4DAD327577A}"/>
    <cellStyle name="40% - Ênfase3 28 3" xfId="6999" xr:uid="{B3AEE95E-336B-4B27-BB7C-4EE702E27D98}"/>
    <cellStyle name="40% - Ênfase3 28 3 2" xfId="7000" xr:uid="{C5FC921E-B0DC-4BBC-8D34-D1A98511724F}"/>
    <cellStyle name="40% - Ênfase3 28 3 2 2" xfId="7001" xr:uid="{0EDB3018-4C47-4273-B312-869683B257A4}"/>
    <cellStyle name="40% - Ênfase3 28 3 3" xfId="7002" xr:uid="{42597B74-70AA-49B2-AB79-E921308D4DA6}"/>
    <cellStyle name="40% - Ênfase3 28 4" xfId="7003" xr:uid="{856B2A30-48A2-4E6E-82D5-86F60F0786F2}"/>
    <cellStyle name="40% - Ênfase3 28 4 2" xfId="7004" xr:uid="{35C9A6A8-624C-4AE0-81BA-9D1AF095FAB5}"/>
    <cellStyle name="40% - Ênfase3 28 4 2 2" xfId="7005" xr:uid="{83273EBF-A03C-4D16-8484-6AA897A9D7A0}"/>
    <cellStyle name="40% - Ênfase3 28 4 3" xfId="7006" xr:uid="{9D3CEB85-2119-48FC-BF4E-273642FD4380}"/>
    <cellStyle name="40% - Ênfase3 28 5" xfId="7007" xr:uid="{9D1E4270-E152-4497-98B0-681D2B4F5DED}"/>
    <cellStyle name="40% - Ênfase3 28 5 2" xfId="7008" xr:uid="{CB5AF219-39F0-4E4A-B9FF-F1A0592E79EF}"/>
    <cellStyle name="40% - Ênfase3 28 5 2 2" xfId="7009" xr:uid="{6762A761-A212-4397-AA12-972E9BEA26AA}"/>
    <cellStyle name="40% - Ênfase3 28 5 3" xfId="7010" xr:uid="{1E18D393-C205-4A0B-8257-EF522AE22789}"/>
    <cellStyle name="40% - Ênfase3 28 6" xfId="7011" xr:uid="{E5A9684C-C007-47B3-AAAD-9D83594EDC4A}"/>
    <cellStyle name="40% - Ênfase3 28 6 2" xfId="7012" xr:uid="{FB715CEE-17E3-4CD4-A071-D4CF03D51FA3}"/>
    <cellStyle name="40% - Ênfase3 28 6 2 2" xfId="7013" xr:uid="{C8A31210-9906-4CF1-8336-3E69D1DE0410}"/>
    <cellStyle name="40% - Ênfase3 28 6 3" xfId="7014" xr:uid="{FD15EA7E-1D38-443F-90BE-31078FA1CD40}"/>
    <cellStyle name="40% - Ênfase3 28 7" xfId="7015" xr:uid="{A63E0140-0C5D-4553-810B-B55CAF39D422}"/>
    <cellStyle name="40% - Ênfase3 28 7 2" xfId="7016" xr:uid="{F709348F-FB1F-4367-94F0-79AB3A572600}"/>
    <cellStyle name="40% - Ênfase3 28 7 2 2" xfId="7017" xr:uid="{648A4DF0-56BA-4156-BBA5-CAB882C8AB66}"/>
    <cellStyle name="40% - Ênfase3 28 7 3" xfId="7018" xr:uid="{4D0D220D-4883-487F-A0E9-62275E65E2B2}"/>
    <cellStyle name="40% - Ênfase3 28 8" xfId="7019" xr:uid="{494DC383-6841-4292-ABD1-D1A4E5FCBAD1}"/>
    <cellStyle name="40% - Ênfase3 28 8 2" xfId="7020" xr:uid="{1AD6E540-CA25-421A-92C7-621DAD4B970E}"/>
    <cellStyle name="40% - Ênfase3 28 8 2 2" xfId="7021" xr:uid="{A17C3050-675E-44A6-8572-9A15733BF525}"/>
    <cellStyle name="40% - Ênfase3 28 8 3" xfId="7022" xr:uid="{8C132F2C-927E-4127-815F-9F89A52C73D4}"/>
    <cellStyle name="40% - Ênfase3 28 9" xfId="7023" xr:uid="{59A58BCF-4283-4C91-8A8F-4626AD3548D3}"/>
    <cellStyle name="40% - Ênfase3 28 9 2" xfId="7024" xr:uid="{37E7C768-1369-4335-87B9-AE1F7E2E9357}"/>
    <cellStyle name="40% - Ênfase3 29" xfId="7025" xr:uid="{BB6E366E-3BC2-438F-BBCB-802D25ACD455}"/>
    <cellStyle name="40% - Ênfase3 29 10" xfId="7026" xr:uid="{534D8855-7445-4402-B04E-35938A88E385}"/>
    <cellStyle name="40% - Ênfase3 29 10 2" xfId="7027" xr:uid="{9BE26898-84AA-4919-ACCC-4A2851ADFFFB}"/>
    <cellStyle name="40% - Ênfase3 29 11" xfId="7028" xr:uid="{560395D5-6A04-4A5A-8165-7D2001962C20}"/>
    <cellStyle name="40% - Ênfase3 29 11 2" xfId="7029" xr:uid="{32A16F2D-7210-4D7C-B1C3-7D6A1491E8DA}"/>
    <cellStyle name="40% - Ênfase3 29 12" xfId="7030" xr:uid="{F7BF6D8C-9290-4D22-8BF2-F408FABB3C84}"/>
    <cellStyle name="40% - Ênfase3 29 12 2" xfId="7031" xr:uid="{731F3508-40E4-4CF4-BC14-917F68404BA1}"/>
    <cellStyle name="40% - Ênfase3 29 13" xfId="7032" xr:uid="{A2A04F31-4B2B-4941-B40D-E2E8050F3681}"/>
    <cellStyle name="40% - Ênfase3 29 13 2" xfId="7033" xr:uid="{C34F4F4B-008A-415C-B21E-E18DDE4C717C}"/>
    <cellStyle name="40% - Ênfase3 29 14" xfId="7034" xr:uid="{9AA5DB21-002B-41CC-8727-94BBABD56B5D}"/>
    <cellStyle name="40% - Ênfase3 29 14 2" xfId="7035" xr:uid="{972871B5-6B1D-4A70-8E19-618929F92924}"/>
    <cellStyle name="40% - Ênfase3 29 15" xfId="7036" xr:uid="{20B0679A-7512-42E9-882B-E0279F695BFE}"/>
    <cellStyle name="40% - Ênfase3 29 2" xfId="7037" xr:uid="{CD871295-C412-4B88-8B5B-7B95497718E2}"/>
    <cellStyle name="40% - Ênfase3 29 2 2" xfId="7038" xr:uid="{DB69D1CE-F215-46BE-A667-D1AFE67BD988}"/>
    <cellStyle name="40% - Ênfase3 29 2 2 2" xfId="7039" xr:uid="{9D5EE67B-AFCE-4DCF-BF6A-A895AD2C6C7C}"/>
    <cellStyle name="40% - Ênfase3 29 2 3" xfId="7040" xr:uid="{821EBF5F-4E86-464A-A82C-BD71231E411D}"/>
    <cellStyle name="40% - Ênfase3 29 3" xfId="7041" xr:uid="{BE974520-E8B2-4BEC-9297-75A8B5622013}"/>
    <cellStyle name="40% - Ênfase3 29 3 2" xfId="7042" xr:uid="{E598727E-6959-4623-85BB-98174D84C3A2}"/>
    <cellStyle name="40% - Ênfase3 29 3 2 2" xfId="7043" xr:uid="{CD60FC5A-DC35-49CA-AC1F-90CAED3BF4B6}"/>
    <cellStyle name="40% - Ênfase3 29 3 3" xfId="7044" xr:uid="{A675173F-67E6-4A8B-A6A2-7CD7FD354E1D}"/>
    <cellStyle name="40% - Ênfase3 29 4" xfId="7045" xr:uid="{4E8CF4E1-BFD8-48CF-88F9-46FB6914235E}"/>
    <cellStyle name="40% - Ênfase3 29 4 2" xfId="7046" xr:uid="{A150E366-2CA9-4F59-9F55-498BDD2E894D}"/>
    <cellStyle name="40% - Ênfase3 29 4 2 2" xfId="7047" xr:uid="{2E684656-912C-4EF5-9D61-7C3BFDF81CF7}"/>
    <cellStyle name="40% - Ênfase3 29 4 3" xfId="7048" xr:uid="{C78BBB87-407C-4129-9674-C8CCDD104979}"/>
    <cellStyle name="40% - Ênfase3 29 5" xfId="7049" xr:uid="{E7632A32-0EC1-45ED-8BD4-8A050714781D}"/>
    <cellStyle name="40% - Ênfase3 29 5 2" xfId="7050" xr:uid="{1803CC04-EBBF-4360-80E7-375E6C103FE8}"/>
    <cellStyle name="40% - Ênfase3 29 5 2 2" xfId="7051" xr:uid="{FBE748FA-D7CE-4F2F-B85B-0B8ACC0010D5}"/>
    <cellStyle name="40% - Ênfase3 29 5 3" xfId="7052" xr:uid="{BF7DBB7F-23AF-428E-87DE-3C0E27C75EA0}"/>
    <cellStyle name="40% - Ênfase3 29 6" xfId="7053" xr:uid="{48852D8E-9E0D-40DA-82D6-F72A3A369971}"/>
    <cellStyle name="40% - Ênfase3 29 6 2" xfId="7054" xr:uid="{3158764A-C742-4143-89D5-A0D6F177FB47}"/>
    <cellStyle name="40% - Ênfase3 29 6 2 2" xfId="7055" xr:uid="{A004A7E7-2AED-480A-8567-0F9C508AF65E}"/>
    <cellStyle name="40% - Ênfase3 29 6 3" xfId="7056" xr:uid="{F4975A88-BE92-454C-9F29-F31238318AD0}"/>
    <cellStyle name="40% - Ênfase3 29 7" xfId="7057" xr:uid="{81CFFC52-4668-468B-AAC4-7C23D0A62E37}"/>
    <cellStyle name="40% - Ênfase3 29 7 2" xfId="7058" xr:uid="{681B005D-5827-496E-BC9A-CB2D77BB795C}"/>
    <cellStyle name="40% - Ênfase3 29 7 2 2" xfId="7059" xr:uid="{718B15E5-CA10-4377-A7C0-8338259F8514}"/>
    <cellStyle name="40% - Ênfase3 29 7 3" xfId="7060" xr:uid="{C6A200EA-7F71-4FD6-BB98-9A54DB62F324}"/>
    <cellStyle name="40% - Ênfase3 29 8" xfId="7061" xr:uid="{8634B8D5-29CE-412E-8E58-624D92CAA2A7}"/>
    <cellStyle name="40% - Ênfase3 29 8 2" xfId="7062" xr:uid="{9C07DA55-11D1-480C-A5E8-C3E834049C6D}"/>
    <cellStyle name="40% - Ênfase3 29 8 2 2" xfId="7063" xr:uid="{4E903E9A-4785-43A4-B164-C06F356E3969}"/>
    <cellStyle name="40% - Ênfase3 29 8 3" xfId="7064" xr:uid="{430E7836-C7E4-4310-92C1-79C917EEC6AD}"/>
    <cellStyle name="40% - Ênfase3 29 9" xfId="7065" xr:uid="{B36EF33B-DF9F-4897-AD46-AC5CCD323A5A}"/>
    <cellStyle name="40% - Ênfase3 29 9 2" xfId="7066" xr:uid="{05B838B6-A7EA-4B65-83AA-DDB9C92471A1}"/>
    <cellStyle name="40% - Ênfase3 3" xfId="7067" xr:uid="{4EE03BEC-12BB-435D-8860-F5E4DE4EB7F3}"/>
    <cellStyle name="40% - Ênfase3 3 10" xfId="7068" xr:uid="{B7992300-5F11-468E-94A7-00A5177168C2}"/>
    <cellStyle name="40% - Ênfase3 3 10 2" xfId="7069" xr:uid="{E9E89E26-48EF-478A-90BD-3B2D58D0CCD3}"/>
    <cellStyle name="40% - Ênfase3 3 11" xfId="7070" xr:uid="{A4B0108C-8D82-489A-8D45-471488B74000}"/>
    <cellStyle name="40% - Ênfase3 3 11 2" xfId="7071" xr:uid="{1E330942-C338-40F3-8CF8-83763FBB9B16}"/>
    <cellStyle name="40% - Ênfase3 3 12" xfId="7072" xr:uid="{041CC12D-7708-4208-9833-725C06113575}"/>
    <cellStyle name="40% - Ênfase3 3 12 2" xfId="7073" xr:uid="{3DF3B70B-58A1-47B4-BE9E-5B7089C14591}"/>
    <cellStyle name="40% - Ênfase3 3 13" xfId="7074" xr:uid="{01174AC9-CE36-4710-B640-BEBB425EC75A}"/>
    <cellStyle name="40% - Ênfase3 3 13 2" xfId="7075" xr:uid="{CEDD194D-9E5B-4106-BB98-C0059A3D5243}"/>
    <cellStyle name="40% - Ênfase3 3 14" xfId="7076" xr:uid="{13674833-0034-4B7A-A01B-10FD6EA5E985}"/>
    <cellStyle name="40% - Ênfase3 3 14 2" xfId="7077" xr:uid="{16AE61F4-A001-42C6-9B8D-293DC65B8F91}"/>
    <cellStyle name="40% - Ênfase3 3 15" xfId="7078" xr:uid="{8FE41341-6C3D-48B2-8BEB-412309EA6EB5}"/>
    <cellStyle name="40% - Ênfase3 3 2" xfId="7079" xr:uid="{5269A9D8-8419-4425-8D0F-4BE67B5C945F}"/>
    <cellStyle name="40% - Ênfase3 3 2 2" xfId="7080" xr:uid="{588BC9E5-F558-4FC0-883B-531CD67FA937}"/>
    <cellStyle name="40% - Ênfase3 3 2 2 2" xfId="7081" xr:uid="{D5F1DE9F-D8A3-487E-A1A1-7804CCEE5101}"/>
    <cellStyle name="40% - Ênfase3 3 2 3" xfId="7082" xr:uid="{B73ABD06-37C5-436A-91F6-550DC1C853C8}"/>
    <cellStyle name="40% - Ênfase3 3 3" xfId="7083" xr:uid="{997BC1F0-A930-41FE-B9A4-43712DD60215}"/>
    <cellStyle name="40% - Ênfase3 3 3 2" xfId="7084" xr:uid="{9C8A6335-C76C-41BB-8828-46F5B2FACF19}"/>
    <cellStyle name="40% - Ênfase3 3 3 2 2" xfId="7085" xr:uid="{411CB642-01BB-4E7D-A463-822A73179C2B}"/>
    <cellStyle name="40% - Ênfase3 3 3 3" xfId="7086" xr:uid="{A376DC93-016B-40EF-9D65-E72E69FD417A}"/>
    <cellStyle name="40% - Ênfase3 3 4" xfId="7087" xr:uid="{B96BCE94-BC09-4285-9E39-CC61FCE2DFD0}"/>
    <cellStyle name="40% - Ênfase3 3 4 2" xfId="7088" xr:uid="{4C9DBDD0-9DA1-4D9B-AA0E-8FD67AC84FAE}"/>
    <cellStyle name="40% - Ênfase3 3 4 2 2" xfId="7089" xr:uid="{595E46E8-B8A7-4CED-B6FB-8FE29F1E711E}"/>
    <cellStyle name="40% - Ênfase3 3 4 3" xfId="7090" xr:uid="{557FEA3E-1D95-43C0-907A-D9B80693BDAC}"/>
    <cellStyle name="40% - Ênfase3 3 5" xfId="7091" xr:uid="{102B1116-A3C1-436A-BEAB-C979F4DBBAB0}"/>
    <cellStyle name="40% - Ênfase3 3 5 2" xfId="7092" xr:uid="{19AD222F-F6CD-4302-B733-D33B268AFA9B}"/>
    <cellStyle name="40% - Ênfase3 3 5 2 2" xfId="7093" xr:uid="{8298BECE-01DB-41A3-8341-AFECB45C6AA3}"/>
    <cellStyle name="40% - Ênfase3 3 5 3" xfId="7094" xr:uid="{7749C441-1817-4081-9C2F-7BFC62A790CF}"/>
    <cellStyle name="40% - Ênfase3 3 6" xfId="7095" xr:uid="{7AC107B4-7358-4AAA-9D59-D998FC560176}"/>
    <cellStyle name="40% - Ênfase3 3 6 2" xfId="7096" xr:uid="{F9019E8D-269A-492F-B0B3-314D108CEB8F}"/>
    <cellStyle name="40% - Ênfase3 3 6 2 2" xfId="7097" xr:uid="{412A2D73-3DE8-49E2-916C-9DCD422DB0F2}"/>
    <cellStyle name="40% - Ênfase3 3 6 3" xfId="7098" xr:uid="{090C165E-46F2-4654-9328-FEFC27D19614}"/>
    <cellStyle name="40% - Ênfase3 3 7" xfId="7099" xr:uid="{8B38D0D6-21AE-4CCE-BCA4-63CDFE901BE6}"/>
    <cellStyle name="40% - Ênfase3 3 7 2" xfId="7100" xr:uid="{20D05477-A836-4B8C-AE80-D90FF61FAAA7}"/>
    <cellStyle name="40% - Ênfase3 3 7 2 2" xfId="7101" xr:uid="{D29D4494-FA40-43AD-AB72-EDDFAAFC7E4F}"/>
    <cellStyle name="40% - Ênfase3 3 7 3" xfId="7102" xr:uid="{91513A2A-D5D9-4F6E-B8B8-C0FC3930AB1A}"/>
    <cellStyle name="40% - Ênfase3 3 8" xfId="7103" xr:uid="{B51446B1-F861-4536-89B2-024576EED271}"/>
    <cellStyle name="40% - Ênfase3 3 8 2" xfId="7104" xr:uid="{D2138585-5604-430A-BAA1-B75E74FAF6F0}"/>
    <cellStyle name="40% - Ênfase3 3 8 2 2" xfId="7105" xr:uid="{0E0E1FD4-90A7-4CDF-B1F5-DA2CE4CD89CD}"/>
    <cellStyle name="40% - Ênfase3 3 8 3" xfId="7106" xr:uid="{BA57DF92-4843-4FE3-8506-8EA799575B95}"/>
    <cellStyle name="40% - Ênfase3 3 9" xfId="7107" xr:uid="{B640F497-A70F-498D-91AC-F6C807863C92}"/>
    <cellStyle name="40% - Ênfase3 3 9 2" xfId="7108" xr:uid="{9370B485-F925-42CB-8A4D-4607D03F14A1}"/>
    <cellStyle name="40% - Ênfase3 30" xfId="7109" xr:uid="{458A027D-0E72-4600-A88C-E444496FFDF9}"/>
    <cellStyle name="40% - Ênfase3 30 10" xfId="7110" xr:uid="{8B9545E6-7D4B-49C8-84DB-435F39A7F45D}"/>
    <cellStyle name="40% - Ênfase3 30 10 2" xfId="7111" xr:uid="{F5F4CE2C-F810-4981-8200-EFEE9E63F279}"/>
    <cellStyle name="40% - Ênfase3 30 11" xfId="7112" xr:uid="{A7185B27-BB18-4475-BEFA-970BC50A9D52}"/>
    <cellStyle name="40% - Ênfase3 30 11 2" xfId="7113" xr:uid="{10B86479-1F5D-441B-B231-E121F617CB39}"/>
    <cellStyle name="40% - Ênfase3 30 12" xfId="7114" xr:uid="{178F6CA6-5B38-442E-AA6C-02A86A455B02}"/>
    <cellStyle name="40% - Ênfase3 30 12 2" xfId="7115" xr:uid="{87380C59-4C33-4ED2-9559-A5DACF1A79AD}"/>
    <cellStyle name="40% - Ênfase3 30 13" xfId="7116" xr:uid="{5AB267CA-67A8-41C4-9A77-24C184F169D2}"/>
    <cellStyle name="40% - Ênfase3 30 13 2" xfId="7117" xr:uid="{9F90FD77-77D1-40B5-B31D-7AFE970BE815}"/>
    <cellStyle name="40% - Ênfase3 30 14" xfId="7118" xr:uid="{F0220F6A-FB64-4319-920A-A7ECF0ACA9D9}"/>
    <cellStyle name="40% - Ênfase3 30 14 2" xfId="7119" xr:uid="{8D63441E-DEA5-401E-8AE6-7DE841DE5BBE}"/>
    <cellStyle name="40% - Ênfase3 30 15" xfId="7120" xr:uid="{6A73648C-077A-401D-A57E-6E341DB57961}"/>
    <cellStyle name="40% - Ênfase3 30 2" xfId="7121" xr:uid="{CE113BF1-B1C9-4D11-AB16-60A8C315C396}"/>
    <cellStyle name="40% - Ênfase3 30 2 2" xfId="7122" xr:uid="{66EEE52B-D38D-45DD-9126-1A77D361D157}"/>
    <cellStyle name="40% - Ênfase3 30 2 2 2" xfId="7123" xr:uid="{545B9CA6-303C-476D-926D-D1EB1D571C12}"/>
    <cellStyle name="40% - Ênfase3 30 2 3" xfId="7124" xr:uid="{04EE704A-5386-455A-A472-366C50DCC4A3}"/>
    <cellStyle name="40% - Ênfase3 30 3" xfId="7125" xr:uid="{41A53F5F-08FB-4EB0-80F1-5501A3B968D5}"/>
    <cellStyle name="40% - Ênfase3 30 3 2" xfId="7126" xr:uid="{3B1C3F83-37E8-4560-947C-444B7057734A}"/>
    <cellStyle name="40% - Ênfase3 30 3 2 2" xfId="7127" xr:uid="{95BE347C-331F-49BE-82CB-B1157FF0416D}"/>
    <cellStyle name="40% - Ênfase3 30 3 3" xfId="7128" xr:uid="{4E93198D-4A5F-460A-8352-8806CE5D4F30}"/>
    <cellStyle name="40% - Ênfase3 30 4" xfId="7129" xr:uid="{C9EDD3AE-AAA8-4479-A2F3-ED63BAF73169}"/>
    <cellStyle name="40% - Ênfase3 30 4 2" xfId="7130" xr:uid="{4D837013-4A5C-499A-BB00-BDF6A9769974}"/>
    <cellStyle name="40% - Ênfase3 30 4 2 2" xfId="7131" xr:uid="{7EBC016D-89E2-432A-A1F4-445484EF71BA}"/>
    <cellStyle name="40% - Ênfase3 30 4 3" xfId="7132" xr:uid="{240D9C62-B3CE-4E13-983C-77EAA58A400C}"/>
    <cellStyle name="40% - Ênfase3 30 5" xfId="7133" xr:uid="{80AA3805-3B56-44A8-9F63-0FF3FA4846C4}"/>
    <cellStyle name="40% - Ênfase3 30 5 2" xfId="7134" xr:uid="{EB671D03-BC4C-40C0-9B30-A601EEAC8092}"/>
    <cellStyle name="40% - Ênfase3 30 5 2 2" xfId="7135" xr:uid="{C6AAF090-803F-4D33-9AB9-02D0EEFCA8B7}"/>
    <cellStyle name="40% - Ênfase3 30 5 3" xfId="7136" xr:uid="{213E1048-470C-48DC-A9B5-C5717749A45D}"/>
    <cellStyle name="40% - Ênfase3 30 6" xfId="7137" xr:uid="{407AB3CA-266B-483E-8033-B56845C7C584}"/>
    <cellStyle name="40% - Ênfase3 30 6 2" xfId="7138" xr:uid="{6C60E401-B7E0-412A-A27E-B3DCD28B624A}"/>
    <cellStyle name="40% - Ênfase3 30 6 2 2" xfId="7139" xr:uid="{DF0EEDAA-91CD-4D9F-967F-9BDA81B76EE1}"/>
    <cellStyle name="40% - Ênfase3 30 6 3" xfId="7140" xr:uid="{D78BAB43-B0BA-4BBD-B8F2-1841D0508A51}"/>
    <cellStyle name="40% - Ênfase3 30 7" xfId="7141" xr:uid="{977DD8CA-600B-4ABB-BF2E-404406F62FB7}"/>
    <cellStyle name="40% - Ênfase3 30 7 2" xfId="7142" xr:uid="{A8B58A75-A2F9-4D99-BD34-25800B8C860A}"/>
    <cellStyle name="40% - Ênfase3 30 7 2 2" xfId="7143" xr:uid="{A12D21B0-DDD2-46B8-BC9D-682814CD3820}"/>
    <cellStyle name="40% - Ênfase3 30 7 3" xfId="7144" xr:uid="{E96DFAA0-32D7-4020-93EC-A83A47FA04E0}"/>
    <cellStyle name="40% - Ênfase3 30 8" xfId="7145" xr:uid="{7C3CF023-32F5-48AB-9166-22728C89E3C9}"/>
    <cellStyle name="40% - Ênfase3 30 8 2" xfId="7146" xr:uid="{05EC991A-0B2C-4A51-8F10-ED30D216A354}"/>
    <cellStyle name="40% - Ênfase3 30 8 2 2" xfId="7147" xr:uid="{42546D3B-241F-42BB-B88A-BC2F11B8136E}"/>
    <cellStyle name="40% - Ênfase3 30 8 3" xfId="7148" xr:uid="{FA07F381-F5C4-4C05-BB58-4998F585CFD7}"/>
    <cellStyle name="40% - Ênfase3 30 9" xfId="7149" xr:uid="{61A7A634-C4B7-445C-A590-E53BF5D93F16}"/>
    <cellStyle name="40% - Ênfase3 30 9 2" xfId="7150" xr:uid="{F9E56015-031E-4D47-B249-D5EFA8643152}"/>
    <cellStyle name="40% - Ênfase3 31" xfId="7151" xr:uid="{F3F1C867-0339-4730-9B6B-797FD20DB533}"/>
    <cellStyle name="40% - Ênfase3 31 10" xfId="7152" xr:uid="{F5D42C02-836E-4B0B-B501-AD43E1A08FD7}"/>
    <cellStyle name="40% - Ênfase3 31 10 2" xfId="7153" xr:uid="{41FF488C-366B-4653-9338-EA7DACBC1779}"/>
    <cellStyle name="40% - Ênfase3 31 11" xfId="7154" xr:uid="{E31D358F-26B6-4C39-A527-D0613E1EF2E9}"/>
    <cellStyle name="40% - Ênfase3 31 11 2" xfId="7155" xr:uid="{D166A532-14E6-45B2-8A98-C77F7AAA8800}"/>
    <cellStyle name="40% - Ênfase3 31 12" xfId="7156" xr:uid="{0CC91EE0-7778-4B09-B4B7-B7FD5B18C4BD}"/>
    <cellStyle name="40% - Ênfase3 31 12 2" xfId="7157" xr:uid="{89895BAB-51F5-4695-9313-DBD6E84D5449}"/>
    <cellStyle name="40% - Ênfase3 31 13" xfId="7158" xr:uid="{BC432099-FCD6-4FEC-AFEC-86688A7EF44F}"/>
    <cellStyle name="40% - Ênfase3 31 13 2" xfId="7159" xr:uid="{82607D96-D453-46B1-B8B8-4E1CB2C65960}"/>
    <cellStyle name="40% - Ênfase3 31 14" xfId="7160" xr:uid="{93483E93-6FBD-4638-8FE8-850ADBB85BF1}"/>
    <cellStyle name="40% - Ênfase3 31 14 2" xfId="7161" xr:uid="{9BDE1747-F59B-4290-8920-77E51DA32E2E}"/>
    <cellStyle name="40% - Ênfase3 31 15" xfId="7162" xr:uid="{6C6E96A5-BEF1-45E0-B7FC-520953D798C9}"/>
    <cellStyle name="40% - Ênfase3 31 2" xfId="7163" xr:uid="{148E4061-4C07-4882-95CA-01F301006210}"/>
    <cellStyle name="40% - Ênfase3 31 2 2" xfId="7164" xr:uid="{E818818D-711C-44B8-A919-AEFE76E16ECB}"/>
    <cellStyle name="40% - Ênfase3 31 2 2 2" xfId="7165" xr:uid="{105BB72B-D057-4A6C-BEEF-B0FA20B9F295}"/>
    <cellStyle name="40% - Ênfase3 31 2 3" xfId="7166" xr:uid="{D6CFDF5F-6B38-438E-B3BC-B65CD0759A38}"/>
    <cellStyle name="40% - Ênfase3 31 3" xfId="7167" xr:uid="{E99383EF-3838-4F8B-81D4-14B2E1CACBB1}"/>
    <cellStyle name="40% - Ênfase3 31 3 2" xfId="7168" xr:uid="{AD7E7E87-AAB2-479F-8ACF-FCAAD4855956}"/>
    <cellStyle name="40% - Ênfase3 31 3 2 2" xfId="7169" xr:uid="{3BBC9749-6CAE-4E33-B07A-64429669E413}"/>
    <cellStyle name="40% - Ênfase3 31 3 3" xfId="7170" xr:uid="{23730EA1-76E1-4F08-9980-17C57DFCAE79}"/>
    <cellStyle name="40% - Ênfase3 31 4" xfId="7171" xr:uid="{379B134E-0BF8-436C-8386-24CCD6FA3DD0}"/>
    <cellStyle name="40% - Ênfase3 31 4 2" xfId="7172" xr:uid="{40829312-A92C-4E55-A0E5-2EC4BAE0D458}"/>
    <cellStyle name="40% - Ênfase3 31 4 2 2" xfId="7173" xr:uid="{8F0A7DFD-E740-4AD9-92D7-47792399EBB0}"/>
    <cellStyle name="40% - Ênfase3 31 4 3" xfId="7174" xr:uid="{04AF23C2-BC9B-4D80-B44E-B879A3BFEB59}"/>
    <cellStyle name="40% - Ênfase3 31 5" xfId="7175" xr:uid="{BCF42D48-6397-4258-B306-519756382B60}"/>
    <cellStyle name="40% - Ênfase3 31 5 2" xfId="7176" xr:uid="{2B2FB64B-F315-4219-BD4C-E72696B9536D}"/>
    <cellStyle name="40% - Ênfase3 31 5 2 2" xfId="7177" xr:uid="{1AAB2F16-E297-4E11-8549-E8FA067C5F9E}"/>
    <cellStyle name="40% - Ênfase3 31 5 3" xfId="7178" xr:uid="{A0C74F03-3DD2-4115-9E0F-04DE63B55D03}"/>
    <cellStyle name="40% - Ênfase3 31 6" xfId="7179" xr:uid="{7E207478-35E8-4A31-B4AA-D810A4A94F19}"/>
    <cellStyle name="40% - Ênfase3 31 6 2" xfId="7180" xr:uid="{FA84FDDD-75A3-48AA-A358-4632E744D878}"/>
    <cellStyle name="40% - Ênfase3 31 6 2 2" xfId="7181" xr:uid="{9F0A15E8-7454-4D44-9DE6-63EBC5423B11}"/>
    <cellStyle name="40% - Ênfase3 31 6 3" xfId="7182" xr:uid="{92C902E6-BD05-4A2F-BD85-7AD155012164}"/>
    <cellStyle name="40% - Ênfase3 31 7" xfId="7183" xr:uid="{4B69FE44-CE25-4B0E-ABE8-BB30ACE09C43}"/>
    <cellStyle name="40% - Ênfase3 31 7 2" xfId="7184" xr:uid="{C553A773-2DFE-4454-A82F-3FE2379A99C0}"/>
    <cellStyle name="40% - Ênfase3 31 7 2 2" xfId="7185" xr:uid="{1EC48EAE-0DFE-4AFF-824F-37636B2F866B}"/>
    <cellStyle name="40% - Ênfase3 31 7 3" xfId="7186" xr:uid="{FCD7697F-1DC6-46AC-8178-964E7C2F4DCD}"/>
    <cellStyle name="40% - Ênfase3 31 8" xfId="7187" xr:uid="{92C87963-7748-48AB-98AB-25A25B0DA3D9}"/>
    <cellStyle name="40% - Ênfase3 31 8 2" xfId="7188" xr:uid="{3092A06B-7632-43F6-AEAE-3848FCD6418F}"/>
    <cellStyle name="40% - Ênfase3 31 8 2 2" xfId="7189" xr:uid="{7655050D-EE9C-4B58-94CF-CA2821836732}"/>
    <cellStyle name="40% - Ênfase3 31 8 3" xfId="7190" xr:uid="{D98BF47A-73CF-49DA-A9A8-910C8D2D4C16}"/>
    <cellStyle name="40% - Ênfase3 31 9" xfId="7191" xr:uid="{B4F74E84-8B81-4BC5-B49B-B43520337358}"/>
    <cellStyle name="40% - Ênfase3 31 9 2" xfId="7192" xr:uid="{6B9A9F7F-135A-445B-8217-8ED343DBBCD5}"/>
    <cellStyle name="40% - Ênfase3 32" xfId="7193" xr:uid="{AEABD9B2-9510-4B8E-B5DA-53768A4F1DEA}"/>
    <cellStyle name="40% - Ênfase3 32 10" xfId="7194" xr:uid="{CC576EDF-B718-45A4-98FF-6CEF4FEC37E2}"/>
    <cellStyle name="40% - Ênfase3 32 10 2" xfId="7195" xr:uid="{FB700327-9B01-4489-8754-E4E4F3DB76C0}"/>
    <cellStyle name="40% - Ênfase3 32 11" xfId="7196" xr:uid="{211E7817-1703-4E99-B074-2F61E126BA4F}"/>
    <cellStyle name="40% - Ênfase3 32 11 2" xfId="7197" xr:uid="{E24AD5C1-00E9-48DF-943C-DDA7FE228E0A}"/>
    <cellStyle name="40% - Ênfase3 32 12" xfId="7198" xr:uid="{55EE3BA8-660F-4FB9-A816-FA0395F821A9}"/>
    <cellStyle name="40% - Ênfase3 32 12 2" xfId="7199" xr:uid="{1B0A00E2-18E8-44BA-B61E-636330763084}"/>
    <cellStyle name="40% - Ênfase3 32 13" xfId="7200" xr:uid="{32E412D3-D4F6-41FE-9930-6A9ED7CF7C63}"/>
    <cellStyle name="40% - Ênfase3 32 13 2" xfId="7201" xr:uid="{FAFB66D8-763E-4ADC-AFCC-2AE57D7FAC2E}"/>
    <cellStyle name="40% - Ênfase3 32 14" xfId="7202" xr:uid="{C708BA28-4148-4267-B421-8CACC0EE6AB7}"/>
    <cellStyle name="40% - Ênfase3 32 14 2" xfId="7203" xr:uid="{CCB97757-71AB-4495-9F17-556317E019FD}"/>
    <cellStyle name="40% - Ênfase3 32 15" xfId="7204" xr:uid="{21AB96DB-393B-400D-BE04-26F3702A2F0E}"/>
    <cellStyle name="40% - Ênfase3 32 2" xfId="7205" xr:uid="{B521815E-02EA-472E-A56B-DE926BDE5798}"/>
    <cellStyle name="40% - Ênfase3 32 2 2" xfId="7206" xr:uid="{AAC70488-E8C5-4820-95B1-D97DACB95EAE}"/>
    <cellStyle name="40% - Ênfase3 32 2 2 2" xfId="7207" xr:uid="{0F076877-4AE7-41EF-B70D-98643193937B}"/>
    <cellStyle name="40% - Ênfase3 32 2 3" xfId="7208" xr:uid="{BF8CA0FC-06BD-43A9-BBD0-8B9639BBD53D}"/>
    <cellStyle name="40% - Ênfase3 32 3" xfId="7209" xr:uid="{40E92F76-05F5-4FD0-9E34-35F265092E44}"/>
    <cellStyle name="40% - Ênfase3 32 3 2" xfId="7210" xr:uid="{053B316C-D1F3-4556-94A0-35A3130961F3}"/>
    <cellStyle name="40% - Ênfase3 32 3 2 2" xfId="7211" xr:uid="{5E3B5396-B866-4D4B-920B-0160B0682A56}"/>
    <cellStyle name="40% - Ênfase3 32 3 3" xfId="7212" xr:uid="{E04A389F-3C7A-4619-A32F-844AC5DF9867}"/>
    <cellStyle name="40% - Ênfase3 32 4" xfId="7213" xr:uid="{E6B74EA1-2323-4B69-A891-8ED6AFEE7FF2}"/>
    <cellStyle name="40% - Ênfase3 32 4 2" xfId="7214" xr:uid="{E3B610A1-C70E-4BEE-B3B6-D0B60DACBF3E}"/>
    <cellStyle name="40% - Ênfase3 32 4 2 2" xfId="7215" xr:uid="{769CF6E0-BC99-43D3-90D0-2CE3BA2F99E9}"/>
    <cellStyle name="40% - Ênfase3 32 4 3" xfId="7216" xr:uid="{18E3ACE8-41B2-48B4-B5C2-4B24EB3A527D}"/>
    <cellStyle name="40% - Ênfase3 32 5" xfId="7217" xr:uid="{16B3D557-3BE9-4104-B508-4DA69BDBF62A}"/>
    <cellStyle name="40% - Ênfase3 32 5 2" xfId="7218" xr:uid="{6C762143-E2FB-4069-B560-DD4B9CD75E69}"/>
    <cellStyle name="40% - Ênfase3 32 5 2 2" xfId="7219" xr:uid="{1A87E80F-25AA-4285-8CAE-89D93903DC04}"/>
    <cellStyle name="40% - Ênfase3 32 5 3" xfId="7220" xr:uid="{0F738006-D4CA-4CDD-ABBA-F566AC64BFEB}"/>
    <cellStyle name="40% - Ênfase3 32 6" xfId="7221" xr:uid="{2A1635F5-2B84-4E89-947F-52F5E6F0BF83}"/>
    <cellStyle name="40% - Ênfase3 32 6 2" xfId="7222" xr:uid="{6292A1DD-ADE5-466C-A0B6-5DAF741DCF9A}"/>
    <cellStyle name="40% - Ênfase3 32 6 2 2" xfId="7223" xr:uid="{8DFC32A9-021A-4C41-A51E-76CC16862BB3}"/>
    <cellStyle name="40% - Ênfase3 32 6 3" xfId="7224" xr:uid="{12AC97D7-7AE3-49F6-9597-AFA6987A4C3B}"/>
    <cellStyle name="40% - Ênfase3 32 7" xfId="7225" xr:uid="{503B3AC2-0F83-492D-8613-DE8460BF568B}"/>
    <cellStyle name="40% - Ênfase3 32 7 2" xfId="7226" xr:uid="{25C79590-36DD-4FD7-9807-98E853BCA40E}"/>
    <cellStyle name="40% - Ênfase3 32 7 2 2" xfId="7227" xr:uid="{A21FBAE8-AA28-461D-BF81-1CB25604354D}"/>
    <cellStyle name="40% - Ênfase3 32 7 3" xfId="7228" xr:uid="{C6082C65-C5E8-4158-9AB3-4BA8619954A4}"/>
    <cellStyle name="40% - Ênfase3 32 8" xfId="7229" xr:uid="{093CF447-73D8-4687-9607-6A86A0D209ED}"/>
    <cellStyle name="40% - Ênfase3 32 8 2" xfId="7230" xr:uid="{3756FAF5-ED61-411E-A474-3E9F8731B191}"/>
    <cellStyle name="40% - Ênfase3 32 8 2 2" xfId="7231" xr:uid="{4FEF987D-BB64-482E-9F6C-384F357D365C}"/>
    <cellStyle name="40% - Ênfase3 32 8 3" xfId="7232" xr:uid="{47DDBF66-14E6-4110-8F9F-F275B1917DEE}"/>
    <cellStyle name="40% - Ênfase3 32 9" xfId="7233" xr:uid="{DAB4B391-B48C-404D-8223-00C5ADB058A9}"/>
    <cellStyle name="40% - Ênfase3 32 9 2" xfId="7234" xr:uid="{4D2E6FA5-F925-44CB-B9EB-16F1046292BC}"/>
    <cellStyle name="40% - Ênfase3 33" xfId="7235" xr:uid="{141FC5D0-45B7-446C-ABB3-D7C703F5EFB9}"/>
    <cellStyle name="40% - Ênfase3 33 10" xfId="7236" xr:uid="{F9EF6445-6190-462F-BDAC-11306B65942D}"/>
    <cellStyle name="40% - Ênfase3 33 10 2" xfId="7237" xr:uid="{FCA9D926-FDFF-4045-8C95-16F1DC7EE903}"/>
    <cellStyle name="40% - Ênfase3 33 11" xfId="7238" xr:uid="{BC9A8E3D-9FA6-4DF3-A50E-23DFA286CE11}"/>
    <cellStyle name="40% - Ênfase3 33 11 2" xfId="7239" xr:uid="{DA529BEC-9B1C-456C-9FB6-AD9F5F0D5DCA}"/>
    <cellStyle name="40% - Ênfase3 33 12" xfId="7240" xr:uid="{10D6CDD9-D331-47BF-8DB0-A20179C89775}"/>
    <cellStyle name="40% - Ênfase3 33 12 2" xfId="7241" xr:uid="{2F6E544E-914D-4D08-8210-E8D977F0AA30}"/>
    <cellStyle name="40% - Ênfase3 33 13" xfId="7242" xr:uid="{2EC9A610-426A-4AAA-B2CE-39CBDD9F00B8}"/>
    <cellStyle name="40% - Ênfase3 33 13 2" xfId="7243" xr:uid="{8E4297A8-B7E7-4DB4-8829-C64739286175}"/>
    <cellStyle name="40% - Ênfase3 33 14" xfId="7244" xr:uid="{081E2BE2-424F-4988-A72D-74937D9CF37B}"/>
    <cellStyle name="40% - Ênfase3 33 14 2" xfId="7245" xr:uid="{A6061F99-CF5B-4697-8B7E-69040AABC2E6}"/>
    <cellStyle name="40% - Ênfase3 33 15" xfId="7246" xr:uid="{80E379CE-BD10-48D6-9639-0365AA9F7F3C}"/>
    <cellStyle name="40% - Ênfase3 33 2" xfId="7247" xr:uid="{9B4BEB8A-9C9B-4FC5-9074-A2AC616298A5}"/>
    <cellStyle name="40% - Ênfase3 33 2 2" xfId="7248" xr:uid="{8F0716F3-8C3E-4072-915E-BDA21C439988}"/>
    <cellStyle name="40% - Ênfase3 33 2 2 2" xfId="7249" xr:uid="{4DEE9996-7AC6-4738-8868-204428A8D6C5}"/>
    <cellStyle name="40% - Ênfase3 33 2 3" xfId="7250" xr:uid="{DEA5C23B-0E20-4FC2-A4C5-956798DA9BB4}"/>
    <cellStyle name="40% - Ênfase3 33 3" xfId="7251" xr:uid="{29163548-8050-405A-9E63-DDB3E36088E5}"/>
    <cellStyle name="40% - Ênfase3 33 3 2" xfId="7252" xr:uid="{2D9AD43E-B252-4B58-807B-51194FBE9AA0}"/>
    <cellStyle name="40% - Ênfase3 33 3 2 2" xfId="7253" xr:uid="{9BD321DC-FFBA-45F4-ACEE-5EB585A55FE1}"/>
    <cellStyle name="40% - Ênfase3 33 3 3" xfId="7254" xr:uid="{ECECE085-D674-47DE-B0DB-DD3BCE906D8F}"/>
    <cellStyle name="40% - Ênfase3 33 4" xfId="7255" xr:uid="{03FAF30D-A576-4001-B128-0D4122F1F7CA}"/>
    <cellStyle name="40% - Ênfase3 33 4 2" xfId="7256" xr:uid="{14EF9323-5A98-4871-B74D-A7C1569CA659}"/>
    <cellStyle name="40% - Ênfase3 33 4 2 2" xfId="7257" xr:uid="{80AA9324-9416-4CBF-9C47-11215F0F88EF}"/>
    <cellStyle name="40% - Ênfase3 33 4 3" xfId="7258" xr:uid="{A8580B9B-4152-4FD7-A50F-14CD9C88A4D3}"/>
    <cellStyle name="40% - Ênfase3 33 5" xfId="7259" xr:uid="{278D6F1C-6FBF-400D-BAA2-7667FB524985}"/>
    <cellStyle name="40% - Ênfase3 33 5 2" xfId="7260" xr:uid="{EA8965BA-5712-487B-B1C8-5EA83944A889}"/>
    <cellStyle name="40% - Ênfase3 33 5 2 2" xfId="7261" xr:uid="{63819380-8455-448F-B68C-55AFD6C0D59D}"/>
    <cellStyle name="40% - Ênfase3 33 5 3" xfId="7262" xr:uid="{2AF7F1ED-0F6D-4FCA-8379-8C49215DD184}"/>
    <cellStyle name="40% - Ênfase3 33 6" xfId="7263" xr:uid="{26E3AB51-E296-4C45-9FF0-50FAD2A64665}"/>
    <cellStyle name="40% - Ênfase3 33 6 2" xfId="7264" xr:uid="{30B00739-B3F7-47E3-A4A8-D844982084C1}"/>
    <cellStyle name="40% - Ênfase3 33 6 2 2" xfId="7265" xr:uid="{B9443810-2CE8-4D2C-8CE6-3EA899F2B4D9}"/>
    <cellStyle name="40% - Ênfase3 33 6 3" xfId="7266" xr:uid="{702794CB-6DAE-4A7A-89EF-8C118858343A}"/>
    <cellStyle name="40% - Ênfase3 33 7" xfId="7267" xr:uid="{4FCE20C1-164F-4CAA-AB90-939CE00EC134}"/>
    <cellStyle name="40% - Ênfase3 33 7 2" xfId="7268" xr:uid="{C5B0AA1B-CF69-4667-BCCA-AE0CF769BD28}"/>
    <cellStyle name="40% - Ênfase3 33 7 2 2" xfId="7269" xr:uid="{EFF1F8A1-0E13-42B9-ACF3-790FB989D328}"/>
    <cellStyle name="40% - Ênfase3 33 7 3" xfId="7270" xr:uid="{9207CA16-F148-4881-A85A-E9BD07BC2358}"/>
    <cellStyle name="40% - Ênfase3 33 8" xfId="7271" xr:uid="{6D2137B1-993C-4B78-9AFB-CCA7BCDB470A}"/>
    <cellStyle name="40% - Ênfase3 33 8 2" xfId="7272" xr:uid="{DDA3238A-F3A5-4C31-A4E4-D154EB3F09A5}"/>
    <cellStyle name="40% - Ênfase3 33 8 2 2" xfId="7273" xr:uid="{8EE69A32-7192-4B6D-8E31-D0588B5596CB}"/>
    <cellStyle name="40% - Ênfase3 33 8 3" xfId="7274" xr:uid="{E8A13B44-E4C5-4256-93D6-B105527D8152}"/>
    <cellStyle name="40% - Ênfase3 33 9" xfId="7275" xr:uid="{F5D5C0D0-98B6-47D1-96EE-B7976BF2F34A}"/>
    <cellStyle name="40% - Ênfase3 33 9 2" xfId="7276" xr:uid="{4C2D5596-ADBA-4F26-B340-3299B83F0881}"/>
    <cellStyle name="40% - Ênfase3 34" xfId="7277" xr:uid="{2EA023C4-FB62-4568-8A08-8AEDF255B446}"/>
    <cellStyle name="40% - Ênfase3 34 10" xfId="7278" xr:uid="{17A637D5-F2B4-4A6A-A8F8-A561BC8BC031}"/>
    <cellStyle name="40% - Ênfase3 34 10 2" xfId="7279" xr:uid="{95DD4B0A-D193-4A5A-A89C-3AFD8B373424}"/>
    <cellStyle name="40% - Ênfase3 34 11" xfId="7280" xr:uid="{1C53868E-AAA4-42B7-B7D9-A155527ADBBF}"/>
    <cellStyle name="40% - Ênfase3 34 11 2" xfId="7281" xr:uid="{9F5E00CD-6906-4FC9-99D0-1A76EBD1E904}"/>
    <cellStyle name="40% - Ênfase3 34 12" xfId="7282" xr:uid="{71FD734A-2537-4E49-9B36-93D49677D821}"/>
    <cellStyle name="40% - Ênfase3 34 12 2" xfId="7283" xr:uid="{961F4C70-8E9C-4356-A53D-A54B469BD968}"/>
    <cellStyle name="40% - Ênfase3 34 13" xfId="7284" xr:uid="{240D2775-B9AB-4C4F-B67C-2A561AFA1F46}"/>
    <cellStyle name="40% - Ênfase3 34 13 2" xfId="7285" xr:uid="{D6B5E1BB-F8AD-428F-A75E-DB047B410693}"/>
    <cellStyle name="40% - Ênfase3 34 14" xfId="7286" xr:uid="{233E95F3-4F4D-444A-B8CE-3151E33DB0BB}"/>
    <cellStyle name="40% - Ênfase3 34 14 2" xfId="7287" xr:uid="{EB702BB5-92EC-4BDA-84C3-7573BDCE4F82}"/>
    <cellStyle name="40% - Ênfase3 34 15" xfId="7288" xr:uid="{D5F564A0-9D4D-4D7F-8644-622A05298D9A}"/>
    <cellStyle name="40% - Ênfase3 34 2" xfId="7289" xr:uid="{2916B3DC-4AAC-4E0B-AA35-BE4FA2711B51}"/>
    <cellStyle name="40% - Ênfase3 34 2 2" xfId="7290" xr:uid="{DB1BF52C-8AFA-4445-A43F-A00BEE033277}"/>
    <cellStyle name="40% - Ênfase3 34 2 2 2" xfId="7291" xr:uid="{DD4DAB5C-4409-44A7-8659-28CBE917B370}"/>
    <cellStyle name="40% - Ênfase3 34 2 3" xfId="7292" xr:uid="{6FE6DC11-1EBB-4FD5-B4DB-FDCBCE8F25BB}"/>
    <cellStyle name="40% - Ênfase3 34 3" xfId="7293" xr:uid="{D215162B-72A9-4DBC-AB29-9CE90936A349}"/>
    <cellStyle name="40% - Ênfase3 34 3 2" xfId="7294" xr:uid="{28CD0925-ADEB-4EFC-A487-ED6687D0C8D8}"/>
    <cellStyle name="40% - Ênfase3 34 3 2 2" xfId="7295" xr:uid="{B732D7C4-D945-4D2D-AFCB-E72A3BFF3799}"/>
    <cellStyle name="40% - Ênfase3 34 3 3" xfId="7296" xr:uid="{6495AC04-E945-4530-BE91-A2BD8E9639B7}"/>
    <cellStyle name="40% - Ênfase3 34 4" xfId="7297" xr:uid="{D8504440-DDF0-4775-B6A8-ABBDA22EB476}"/>
    <cellStyle name="40% - Ênfase3 34 4 2" xfId="7298" xr:uid="{FB51551F-EB5A-4F55-A40C-5F7670A0BAB5}"/>
    <cellStyle name="40% - Ênfase3 34 4 2 2" xfId="7299" xr:uid="{1095A50B-5A09-42CE-B41B-360EC23990AC}"/>
    <cellStyle name="40% - Ênfase3 34 4 3" xfId="7300" xr:uid="{A8840473-E7FD-48CA-ABF8-408A387207D0}"/>
    <cellStyle name="40% - Ênfase3 34 5" xfId="7301" xr:uid="{83A2EADA-0B7C-4A63-9018-1939439DFED2}"/>
    <cellStyle name="40% - Ênfase3 34 5 2" xfId="7302" xr:uid="{F84687E7-1F86-4A38-B57F-C4C507C5FA14}"/>
    <cellStyle name="40% - Ênfase3 34 5 2 2" xfId="7303" xr:uid="{7365EADA-F471-4186-A5C9-04410050D432}"/>
    <cellStyle name="40% - Ênfase3 34 5 3" xfId="7304" xr:uid="{B58D795B-A6E1-4735-BD4A-9BDF3AEA5238}"/>
    <cellStyle name="40% - Ênfase3 34 6" xfId="7305" xr:uid="{179AB788-9684-41D4-86CC-2272643FE43A}"/>
    <cellStyle name="40% - Ênfase3 34 6 2" xfId="7306" xr:uid="{5BEFB5D7-9B8B-4865-9A12-28263D7B8E61}"/>
    <cellStyle name="40% - Ênfase3 34 6 2 2" xfId="7307" xr:uid="{25A7A82A-8B0B-426A-92C4-C3A6FAEBA3B1}"/>
    <cellStyle name="40% - Ênfase3 34 6 3" xfId="7308" xr:uid="{047BDC0C-CCFD-4919-A7C4-6E26E2E7B79A}"/>
    <cellStyle name="40% - Ênfase3 34 7" xfId="7309" xr:uid="{F526CC32-157A-4D31-A369-5EFA030BF7FA}"/>
    <cellStyle name="40% - Ênfase3 34 7 2" xfId="7310" xr:uid="{4B3206FA-8760-4783-B8FA-79F664DEBA95}"/>
    <cellStyle name="40% - Ênfase3 34 7 2 2" xfId="7311" xr:uid="{528828CF-4A8C-4724-972E-57DDFD13E6F8}"/>
    <cellStyle name="40% - Ênfase3 34 7 3" xfId="7312" xr:uid="{C59FABBB-8117-4CA3-8991-13BA37412967}"/>
    <cellStyle name="40% - Ênfase3 34 8" xfId="7313" xr:uid="{725F2A88-8E2D-4A77-B209-B33F6D4F4592}"/>
    <cellStyle name="40% - Ênfase3 34 8 2" xfId="7314" xr:uid="{03888F84-8457-4747-9A4A-A08FD36FFCC4}"/>
    <cellStyle name="40% - Ênfase3 34 8 2 2" xfId="7315" xr:uid="{DDD614B1-298B-41D6-80D5-3C90DB64B9C9}"/>
    <cellStyle name="40% - Ênfase3 34 8 3" xfId="7316" xr:uid="{AE9722EC-9B0A-45D2-BA38-5A73343AFBD5}"/>
    <cellStyle name="40% - Ênfase3 34 9" xfId="7317" xr:uid="{5DB790DE-3B2C-4474-BA7D-EDC864C62B7F}"/>
    <cellStyle name="40% - Ênfase3 34 9 2" xfId="7318" xr:uid="{C766F043-C395-41C9-B371-D64602DCA80A}"/>
    <cellStyle name="40% - Ênfase3 35" xfId="7319" xr:uid="{0B5357B2-FB7F-425F-AE8A-AE9A135C41DE}"/>
    <cellStyle name="40% - Ênfase3 35 10" xfId="7320" xr:uid="{834B5237-F1E2-4E18-96B0-CAD22ECC1A5C}"/>
    <cellStyle name="40% - Ênfase3 35 10 2" xfId="7321" xr:uid="{97F9E82E-9CDB-4EDC-94B2-A639027AFBE9}"/>
    <cellStyle name="40% - Ênfase3 35 11" xfId="7322" xr:uid="{0623A57D-E901-4C5B-AC10-48C4AE4470B8}"/>
    <cellStyle name="40% - Ênfase3 35 11 2" xfId="7323" xr:uid="{0AFA6B1C-2024-4F6B-BDBD-F08CAEAE59DB}"/>
    <cellStyle name="40% - Ênfase3 35 12" xfId="7324" xr:uid="{9C394199-F881-418A-BBD6-DEC4CEDC7987}"/>
    <cellStyle name="40% - Ênfase3 35 12 2" xfId="7325" xr:uid="{FDB1DDAA-99A9-409A-B549-41BED08A8E79}"/>
    <cellStyle name="40% - Ênfase3 35 13" xfId="7326" xr:uid="{781074E0-D140-4838-B35A-3C2691B8FD58}"/>
    <cellStyle name="40% - Ênfase3 35 13 2" xfId="7327" xr:uid="{370E7D3A-B3AB-4920-A708-D7837DA38394}"/>
    <cellStyle name="40% - Ênfase3 35 14" xfId="7328" xr:uid="{BE6F5875-F065-4D1D-94A8-DA211DDBF22F}"/>
    <cellStyle name="40% - Ênfase3 35 14 2" xfId="7329" xr:uid="{A4A9A7AB-D8DB-4FEE-A4A5-B5DFA26DD511}"/>
    <cellStyle name="40% - Ênfase3 35 15" xfId="7330" xr:uid="{E30B6E0D-1358-4079-BDC3-AC6827B0CA52}"/>
    <cellStyle name="40% - Ênfase3 35 2" xfId="7331" xr:uid="{A3389E96-0EA2-4F7F-9852-1E987E671F57}"/>
    <cellStyle name="40% - Ênfase3 35 2 2" xfId="7332" xr:uid="{F213398E-A609-4A94-AD57-B7DD7EF415CB}"/>
    <cellStyle name="40% - Ênfase3 35 2 2 2" xfId="7333" xr:uid="{73328018-6963-4EB4-91E1-07923D9265A6}"/>
    <cellStyle name="40% - Ênfase3 35 2 3" xfId="7334" xr:uid="{3A08DD6F-FBE1-4F48-800D-F152E5BD04E6}"/>
    <cellStyle name="40% - Ênfase3 35 3" xfId="7335" xr:uid="{0DE487D7-9ACC-4835-B709-8377A7695584}"/>
    <cellStyle name="40% - Ênfase3 35 3 2" xfId="7336" xr:uid="{88E4A91F-BA12-4868-8880-8DDC69A0841C}"/>
    <cellStyle name="40% - Ênfase3 35 3 2 2" xfId="7337" xr:uid="{74349964-9139-49C5-80E4-34A82CF972AD}"/>
    <cellStyle name="40% - Ênfase3 35 3 3" xfId="7338" xr:uid="{39D016C0-8F3F-4EE3-9DC1-19ECEF57BC2D}"/>
    <cellStyle name="40% - Ênfase3 35 4" xfId="7339" xr:uid="{A4E287AB-F0EB-4659-9D54-40E9A1BB62E0}"/>
    <cellStyle name="40% - Ênfase3 35 4 2" xfId="7340" xr:uid="{BFF9CBBE-65BA-4761-9D26-DCF5DFF5AE70}"/>
    <cellStyle name="40% - Ênfase3 35 4 2 2" xfId="7341" xr:uid="{0978B580-22FB-4687-83B6-232D0D1D467F}"/>
    <cellStyle name="40% - Ênfase3 35 4 3" xfId="7342" xr:uid="{9CDFF44B-F3CC-4939-B83A-BA0A499110FB}"/>
    <cellStyle name="40% - Ênfase3 35 5" xfId="7343" xr:uid="{8A4D5FB0-BEEA-4671-B397-D7BDB5165681}"/>
    <cellStyle name="40% - Ênfase3 35 5 2" xfId="7344" xr:uid="{34691837-B6BA-4C61-9582-A69F5FE43655}"/>
    <cellStyle name="40% - Ênfase3 35 5 2 2" xfId="7345" xr:uid="{B80797B6-1E8E-44A3-A462-AE6450ED0260}"/>
    <cellStyle name="40% - Ênfase3 35 5 3" xfId="7346" xr:uid="{BD7A8FC4-3261-4A90-B9D5-61829B7E7186}"/>
    <cellStyle name="40% - Ênfase3 35 6" xfId="7347" xr:uid="{047209B2-0429-4EF6-B9E1-C2203E07D585}"/>
    <cellStyle name="40% - Ênfase3 35 6 2" xfId="7348" xr:uid="{0C6C7A75-5D75-4AD7-870E-41480FEE7604}"/>
    <cellStyle name="40% - Ênfase3 35 6 2 2" xfId="7349" xr:uid="{B983A6A8-2685-4D72-8A2F-E6884152DD0E}"/>
    <cellStyle name="40% - Ênfase3 35 6 3" xfId="7350" xr:uid="{2FF6CC67-8D86-4AC9-95E9-D4CAEDB4C8F5}"/>
    <cellStyle name="40% - Ênfase3 35 7" xfId="7351" xr:uid="{00B25ECD-DF67-4F1A-A113-11E0A061818B}"/>
    <cellStyle name="40% - Ênfase3 35 7 2" xfId="7352" xr:uid="{A2635780-9D5F-4AE3-AC21-0B11DD341A9A}"/>
    <cellStyle name="40% - Ênfase3 35 7 2 2" xfId="7353" xr:uid="{9EFF0C9C-6B0B-4F9B-8D16-74859F00B69B}"/>
    <cellStyle name="40% - Ênfase3 35 7 3" xfId="7354" xr:uid="{2B5DA29E-93F8-496C-929D-31FEB80AE37A}"/>
    <cellStyle name="40% - Ênfase3 35 8" xfId="7355" xr:uid="{EF6281DC-9117-4B39-BB15-F157F369E02F}"/>
    <cellStyle name="40% - Ênfase3 35 8 2" xfId="7356" xr:uid="{E9E56453-781B-4FC7-9082-50205F57AB22}"/>
    <cellStyle name="40% - Ênfase3 35 8 2 2" xfId="7357" xr:uid="{3686C826-304A-41D5-9478-6B1688876840}"/>
    <cellStyle name="40% - Ênfase3 35 8 3" xfId="7358" xr:uid="{01834B10-3658-40BD-9D9C-B41CDF1399E4}"/>
    <cellStyle name="40% - Ênfase3 35 9" xfId="7359" xr:uid="{31731892-99B7-4093-8923-D39D638F3B6A}"/>
    <cellStyle name="40% - Ênfase3 35 9 2" xfId="7360" xr:uid="{F3D96B72-6EE3-4FA3-9916-9087C38069D1}"/>
    <cellStyle name="40% - Ênfase3 4" xfId="7361" xr:uid="{B1FEBFE5-67E6-4888-B6C3-8B8109238C64}"/>
    <cellStyle name="40% - Ênfase3 4 10" xfId="7362" xr:uid="{3C8A2828-FFD2-4F6F-9BAE-A639CB267E01}"/>
    <cellStyle name="40% - Ênfase3 4 10 2" xfId="7363" xr:uid="{D754AA70-BB6B-4FF3-BF63-3EF6346878DD}"/>
    <cellStyle name="40% - Ênfase3 4 11" xfId="7364" xr:uid="{49BE6A49-7B15-4A99-8328-3FBC3C47A1C5}"/>
    <cellStyle name="40% - Ênfase3 4 11 2" xfId="7365" xr:uid="{916A6C36-7058-4A25-AC30-70F97F46E5FE}"/>
    <cellStyle name="40% - Ênfase3 4 12" xfId="7366" xr:uid="{D901B9D5-64A0-4241-A1AF-1A9FF47A5432}"/>
    <cellStyle name="40% - Ênfase3 4 12 2" xfId="7367" xr:uid="{A7A34FE3-D7F2-4AFE-95C7-54DFF536235C}"/>
    <cellStyle name="40% - Ênfase3 4 13" xfId="7368" xr:uid="{F30AC476-AD73-4800-A04D-6078F603726E}"/>
    <cellStyle name="40% - Ênfase3 4 13 2" xfId="7369" xr:uid="{805D78A9-6195-4C42-8B08-65878A1E0028}"/>
    <cellStyle name="40% - Ênfase3 4 14" xfId="7370" xr:uid="{9D622327-86A3-4F80-98B1-F8FD6702C507}"/>
    <cellStyle name="40% - Ênfase3 4 14 2" xfId="7371" xr:uid="{43109833-74C2-4C6D-808B-E98C2F49A9B3}"/>
    <cellStyle name="40% - Ênfase3 4 15" xfId="7372" xr:uid="{9CEE5C47-8885-4144-B541-995B9679465A}"/>
    <cellStyle name="40% - Ênfase3 4 2" xfId="7373" xr:uid="{3C23AB42-4DA0-48DF-B07A-8C41CE8CB5F9}"/>
    <cellStyle name="40% - Ênfase3 4 2 2" xfId="7374" xr:uid="{D0ED724C-33CB-4C7F-AB4B-2CF8D9A6429A}"/>
    <cellStyle name="40% - Ênfase3 4 2 2 2" xfId="7375" xr:uid="{BB52822F-F8EA-431D-BDD1-18D0A42BD43A}"/>
    <cellStyle name="40% - Ênfase3 4 2 3" xfId="7376" xr:uid="{0A9B8245-8DAF-441A-826D-6612D1DF5E27}"/>
    <cellStyle name="40% - Ênfase3 4 3" xfId="7377" xr:uid="{80AFAE05-F2D9-4431-AEAA-0B6BDF910B38}"/>
    <cellStyle name="40% - Ênfase3 4 3 2" xfId="7378" xr:uid="{92D30CAD-2CAB-4E48-B749-77780BF0C0F9}"/>
    <cellStyle name="40% - Ênfase3 4 3 2 2" xfId="7379" xr:uid="{4BE1DC50-6B1D-489A-A532-0FA7398967D2}"/>
    <cellStyle name="40% - Ênfase3 4 3 3" xfId="7380" xr:uid="{1F9E0A39-1FEB-4FE3-9656-3581ACED1F80}"/>
    <cellStyle name="40% - Ênfase3 4 4" xfId="7381" xr:uid="{7B7F0C74-2C29-4E17-BA4D-D217F2ADF7BF}"/>
    <cellStyle name="40% - Ênfase3 4 4 2" xfId="7382" xr:uid="{802B4DE1-D933-4ECB-B727-59100D43BE78}"/>
    <cellStyle name="40% - Ênfase3 4 4 2 2" xfId="7383" xr:uid="{A60DD5E1-375D-49D2-8F4D-DE620C5B1C00}"/>
    <cellStyle name="40% - Ênfase3 4 4 3" xfId="7384" xr:uid="{B57112FF-87A6-4828-BEA7-6520B7C6F5DD}"/>
    <cellStyle name="40% - Ênfase3 4 5" xfId="7385" xr:uid="{C94CFE58-2D62-4CB2-B1EC-4B1AFF2E8356}"/>
    <cellStyle name="40% - Ênfase3 4 5 2" xfId="7386" xr:uid="{F73CD183-5493-46E4-AF7D-1A54C6BE72EB}"/>
    <cellStyle name="40% - Ênfase3 4 5 2 2" xfId="7387" xr:uid="{B057D6BB-063D-4397-BAD0-EF06E26A6EF6}"/>
    <cellStyle name="40% - Ênfase3 4 5 3" xfId="7388" xr:uid="{7FA015B4-DBD9-42B6-B39F-7FCBEF0B65C6}"/>
    <cellStyle name="40% - Ênfase3 4 6" xfId="7389" xr:uid="{D4D43969-F413-443C-BD16-C966644C63DA}"/>
    <cellStyle name="40% - Ênfase3 4 6 2" xfId="7390" xr:uid="{5BCFEF1B-7747-41E7-9DE5-4510F4D1BC17}"/>
    <cellStyle name="40% - Ênfase3 4 6 2 2" xfId="7391" xr:uid="{45D139AE-12B9-42FD-8290-D3DF4457C25C}"/>
    <cellStyle name="40% - Ênfase3 4 6 3" xfId="7392" xr:uid="{C7DE787B-9F6B-43C7-87C6-8C64A164C5C8}"/>
    <cellStyle name="40% - Ênfase3 4 7" xfId="7393" xr:uid="{79EC2F0A-4B2E-4723-9444-A629B751B38E}"/>
    <cellStyle name="40% - Ênfase3 4 7 2" xfId="7394" xr:uid="{7364AA50-9FB9-47B3-97AF-9BAF57B24F5D}"/>
    <cellStyle name="40% - Ênfase3 4 7 2 2" xfId="7395" xr:uid="{398412D8-6754-4362-8833-E3224F9BB6E0}"/>
    <cellStyle name="40% - Ênfase3 4 7 3" xfId="7396" xr:uid="{7A6E994E-F3F5-4C5F-B360-B7823AD82764}"/>
    <cellStyle name="40% - Ênfase3 4 8" xfId="7397" xr:uid="{8F32F61F-04B0-461C-84CB-5AFB9712867A}"/>
    <cellStyle name="40% - Ênfase3 4 8 2" xfId="7398" xr:uid="{CB0EEDF4-3B40-485B-9F2F-8A9B423F7DC6}"/>
    <cellStyle name="40% - Ênfase3 4 8 2 2" xfId="7399" xr:uid="{40462A98-9083-4507-A333-1C7115D6D976}"/>
    <cellStyle name="40% - Ênfase3 4 8 3" xfId="7400" xr:uid="{85695E2A-50EE-4016-BC2A-AF74458411E1}"/>
    <cellStyle name="40% - Ênfase3 4 9" xfId="7401" xr:uid="{2868EBD6-02A7-43C0-B374-02889F1A2268}"/>
    <cellStyle name="40% - Ênfase3 4 9 2" xfId="7402" xr:uid="{36E15BBC-8249-4A52-A575-B97695598289}"/>
    <cellStyle name="40% - Ênfase3 5" xfId="7403" xr:uid="{8F57F703-4C87-4831-B35B-B9161980B667}"/>
    <cellStyle name="40% - Ênfase3 5 10" xfId="7404" xr:uid="{8CB4508A-FD9D-431E-BA4F-392C77CFBEF2}"/>
    <cellStyle name="40% - Ênfase3 5 10 2" xfId="7405" xr:uid="{98F6964C-09D4-4EEB-8977-8E71F8C937F4}"/>
    <cellStyle name="40% - Ênfase3 5 11" xfId="7406" xr:uid="{2C39447F-5CE8-4664-9C8E-45CD5389B8DA}"/>
    <cellStyle name="40% - Ênfase3 5 11 2" xfId="7407" xr:uid="{A6416EB9-BD7F-455B-8FD8-A19F0BC15AD5}"/>
    <cellStyle name="40% - Ênfase3 5 12" xfId="7408" xr:uid="{0321FA36-106A-467C-9D92-D7B5ACEA8F9A}"/>
    <cellStyle name="40% - Ênfase3 5 12 2" xfId="7409" xr:uid="{605B3525-F16F-4BDA-AD13-7D9972DDE411}"/>
    <cellStyle name="40% - Ênfase3 5 13" xfId="7410" xr:uid="{197FED64-25D8-450B-81F1-0C71087FED04}"/>
    <cellStyle name="40% - Ênfase3 5 13 2" xfId="7411" xr:uid="{798C5546-92D2-4C42-84FA-DA39A597497C}"/>
    <cellStyle name="40% - Ênfase3 5 14" xfId="7412" xr:uid="{45119121-A7A9-4223-9DB3-03FB9BDA6F62}"/>
    <cellStyle name="40% - Ênfase3 5 14 2" xfId="7413" xr:uid="{D7875502-5E7A-463A-B1C1-B42EF62C3504}"/>
    <cellStyle name="40% - Ênfase3 5 15" xfId="7414" xr:uid="{5B215DA8-CEA6-45AF-9A8C-6D92B7F366F5}"/>
    <cellStyle name="40% - Ênfase3 5 2" xfId="7415" xr:uid="{703428BB-D125-4BA8-AEE2-19197440343B}"/>
    <cellStyle name="40% - Ênfase3 5 2 2" xfId="7416" xr:uid="{7CED1C81-2DA5-4A1A-A664-16C0DFCEEB0F}"/>
    <cellStyle name="40% - Ênfase3 5 2 2 2" xfId="7417" xr:uid="{B07655F9-CF96-4714-A68A-A9BBE7AE2FAD}"/>
    <cellStyle name="40% - Ênfase3 5 2 3" xfId="7418" xr:uid="{A9CE4DBF-6E63-44E7-9CA3-CADB93152E1B}"/>
    <cellStyle name="40% - Ênfase3 5 3" xfId="7419" xr:uid="{4CFE5B18-856B-4E4E-963F-B80C41E3D645}"/>
    <cellStyle name="40% - Ênfase3 5 3 2" xfId="7420" xr:uid="{BBA5645A-277E-4DD3-AA65-9CE5C80D6A86}"/>
    <cellStyle name="40% - Ênfase3 5 3 2 2" xfId="7421" xr:uid="{693C4B69-FB6A-48AD-A4E9-CCD3A369DC55}"/>
    <cellStyle name="40% - Ênfase3 5 3 3" xfId="7422" xr:uid="{D2423E77-87D7-49D6-8F22-775B7D1E6C24}"/>
    <cellStyle name="40% - Ênfase3 5 4" xfId="7423" xr:uid="{CC60CB88-C37D-4AE6-A5E8-56ADE01739FE}"/>
    <cellStyle name="40% - Ênfase3 5 4 2" xfId="7424" xr:uid="{14BF944D-4C81-4B74-964C-AFD2C97145FA}"/>
    <cellStyle name="40% - Ênfase3 5 4 2 2" xfId="7425" xr:uid="{84324936-BECA-47C6-9E1F-91FBB33FBE82}"/>
    <cellStyle name="40% - Ênfase3 5 4 3" xfId="7426" xr:uid="{F7B13251-39C1-462F-89BA-F824E3CBF516}"/>
    <cellStyle name="40% - Ênfase3 5 5" xfId="7427" xr:uid="{8F8AE917-58D5-4358-86C9-FBAFA9048A4C}"/>
    <cellStyle name="40% - Ênfase3 5 5 2" xfId="7428" xr:uid="{32B9D351-8C48-4A61-B1CD-129CF32D586A}"/>
    <cellStyle name="40% - Ênfase3 5 5 2 2" xfId="7429" xr:uid="{981E2AED-C182-4708-9693-3B71EFD9AEDC}"/>
    <cellStyle name="40% - Ênfase3 5 5 3" xfId="7430" xr:uid="{035C5428-F8AC-4826-BD29-75D83A19F639}"/>
    <cellStyle name="40% - Ênfase3 5 6" xfId="7431" xr:uid="{E08FA4E6-8AF3-4CE3-8631-DF1F165300C8}"/>
    <cellStyle name="40% - Ênfase3 5 6 2" xfId="7432" xr:uid="{678582CF-E086-46D0-A979-7592BCDD4D8D}"/>
    <cellStyle name="40% - Ênfase3 5 6 2 2" xfId="7433" xr:uid="{DCC2A3F5-DC2E-47C8-82DD-A0B4A0AFED4B}"/>
    <cellStyle name="40% - Ênfase3 5 6 3" xfId="7434" xr:uid="{873BE80D-FBB8-41A0-A879-01E85C6DAB25}"/>
    <cellStyle name="40% - Ênfase3 5 7" xfId="7435" xr:uid="{3D6B8A7D-74D9-41AA-8D04-FEAA9AC48C7B}"/>
    <cellStyle name="40% - Ênfase3 5 7 2" xfId="7436" xr:uid="{BF8E973A-366C-4BF5-832B-A5B5BDE5BB99}"/>
    <cellStyle name="40% - Ênfase3 5 7 2 2" xfId="7437" xr:uid="{B7C2C811-B175-4FDE-AE88-838CD6409870}"/>
    <cellStyle name="40% - Ênfase3 5 7 3" xfId="7438" xr:uid="{BEFD19C9-51A5-407C-BBBC-68CA28D1FA4A}"/>
    <cellStyle name="40% - Ênfase3 5 8" xfId="7439" xr:uid="{E2C3EFCE-19C1-4B9E-97B2-B06363836DDB}"/>
    <cellStyle name="40% - Ênfase3 5 8 2" xfId="7440" xr:uid="{C70DC6B2-32D8-4927-A481-1BE672F14915}"/>
    <cellStyle name="40% - Ênfase3 5 8 2 2" xfId="7441" xr:uid="{7E1E9051-97E5-4911-9495-2800FB9A4091}"/>
    <cellStyle name="40% - Ênfase3 5 8 3" xfId="7442" xr:uid="{9995DE4E-8499-49F8-9A52-42F397265935}"/>
    <cellStyle name="40% - Ênfase3 5 9" xfId="7443" xr:uid="{44A652E9-4AFA-4D6F-863D-C2128DE00507}"/>
    <cellStyle name="40% - Ênfase3 5 9 2" xfId="7444" xr:uid="{BF9ED08A-E9C4-4C7E-881C-467E7E1BE820}"/>
    <cellStyle name="40% - Ênfase3 6" xfId="7445" xr:uid="{06F5B1CB-704B-49B2-99EE-244E4DF73F4F}"/>
    <cellStyle name="40% - Ênfase3 6 10" xfId="7446" xr:uid="{346AAC5C-B567-48BB-BF0B-F49C0CADE651}"/>
    <cellStyle name="40% - Ênfase3 6 10 2" xfId="7447" xr:uid="{CC075EED-BF83-48AD-928A-5C77BAC7E5FB}"/>
    <cellStyle name="40% - Ênfase3 6 11" xfId="7448" xr:uid="{6915060E-53A4-44ED-B69E-1F6ACE4D2773}"/>
    <cellStyle name="40% - Ênfase3 6 11 2" xfId="7449" xr:uid="{59A0EEF4-87AE-41F3-902E-07E166A7C1A6}"/>
    <cellStyle name="40% - Ênfase3 6 12" xfId="7450" xr:uid="{7F8B7E01-AA0E-40C2-BB94-27B0B9A59681}"/>
    <cellStyle name="40% - Ênfase3 6 12 2" xfId="7451" xr:uid="{8D3D81C4-1776-4BA1-ABE7-951F29466C75}"/>
    <cellStyle name="40% - Ênfase3 6 13" xfId="7452" xr:uid="{B449CA18-5197-45A6-9FB6-13032C39B1A8}"/>
    <cellStyle name="40% - Ênfase3 6 13 2" xfId="7453" xr:uid="{5A89244C-A0DE-4499-857C-E62616FC6BC0}"/>
    <cellStyle name="40% - Ênfase3 6 14" xfId="7454" xr:uid="{2E862F93-A531-4174-8793-566035534F39}"/>
    <cellStyle name="40% - Ênfase3 6 14 2" xfId="7455" xr:uid="{456A1322-7B44-4EBC-9616-141E34CBA7F3}"/>
    <cellStyle name="40% - Ênfase3 6 15" xfId="7456" xr:uid="{4B8120BA-57C8-4DC8-9B32-715A19B19109}"/>
    <cellStyle name="40% - Ênfase3 6 2" xfId="7457" xr:uid="{C1EB3ACA-BB2A-465B-884E-58705D630F25}"/>
    <cellStyle name="40% - Ênfase3 6 2 2" xfId="7458" xr:uid="{D0DE99A2-00BC-4CF9-A599-233FC6573B3D}"/>
    <cellStyle name="40% - Ênfase3 6 2 2 2" xfId="7459" xr:uid="{08BFAF7D-010E-405C-9156-44100FBEF9DE}"/>
    <cellStyle name="40% - Ênfase3 6 2 3" xfId="7460" xr:uid="{248321D6-3E9A-4183-A25C-805885CEFB93}"/>
    <cellStyle name="40% - Ênfase3 6 3" xfId="7461" xr:uid="{F6AF52E4-D3FA-484C-83BD-CBBB75089E24}"/>
    <cellStyle name="40% - Ênfase3 6 3 2" xfId="7462" xr:uid="{8BB02CB3-2185-4204-A870-DD2EC6077CC1}"/>
    <cellStyle name="40% - Ênfase3 6 3 2 2" xfId="7463" xr:uid="{9B1E7A36-AC5D-4EBC-9E03-5BE4E9390DFD}"/>
    <cellStyle name="40% - Ênfase3 6 3 3" xfId="7464" xr:uid="{DA81884A-4A06-45AF-A036-0461C9E99379}"/>
    <cellStyle name="40% - Ênfase3 6 4" xfId="7465" xr:uid="{A6DAF792-1A05-4E99-83D2-BC0DFE648EFC}"/>
    <cellStyle name="40% - Ênfase3 6 4 2" xfId="7466" xr:uid="{3409FA17-745C-4398-BAAE-B5F4FD6ED77D}"/>
    <cellStyle name="40% - Ênfase3 6 4 2 2" xfId="7467" xr:uid="{6F462DCA-8116-4FEA-947B-B1A0021A9452}"/>
    <cellStyle name="40% - Ênfase3 6 4 3" xfId="7468" xr:uid="{72A2503E-1692-484A-938B-E347CB824CC5}"/>
    <cellStyle name="40% - Ênfase3 6 5" xfId="7469" xr:uid="{414A1046-73A9-4F7F-8CCA-83A0B60191AD}"/>
    <cellStyle name="40% - Ênfase3 6 5 2" xfId="7470" xr:uid="{1B27C29F-8934-442B-9025-FCC850DF1295}"/>
    <cellStyle name="40% - Ênfase3 6 5 2 2" xfId="7471" xr:uid="{B76208D5-5503-4A8F-AC3C-6D70BDF35ACD}"/>
    <cellStyle name="40% - Ênfase3 6 5 3" xfId="7472" xr:uid="{E20A33F8-DF85-417A-82D4-F78A814B9334}"/>
    <cellStyle name="40% - Ênfase3 6 6" xfId="7473" xr:uid="{A81351AE-624B-427E-90AB-EA69700B49AD}"/>
    <cellStyle name="40% - Ênfase3 6 6 2" xfId="7474" xr:uid="{7CB25CAA-6A84-4FCC-A928-9404DC7B9843}"/>
    <cellStyle name="40% - Ênfase3 6 6 2 2" xfId="7475" xr:uid="{0664DB4B-A484-4DAF-BF6A-79DF9172F82E}"/>
    <cellStyle name="40% - Ênfase3 6 6 3" xfId="7476" xr:uid="{AB5D7744-91AA-4BBB-90D2-6B7D6A2AEBF0}"/>
    <cellStyle name="40% - Ênfase3 6 7" xfId="7477" xr:uid="{5B2FC6F6-66F2-4617-9537-5092D24413A3}"/>
    <cellStyle name="40% - Ênfase3 6 7 2" xfId="7478" xr:uid="{8DD33688-C550-46B1-B796-B04C81AA283E}"/>
    <cellStyle name="40% - Ênfase3 6 7 2 2" xfId="7479" xr:uid="{C5AF767A-F727-45CC-A13E-A4F42138EF3E}"/>
    <cellStyle name="40% - Ênfase3 6 7 3" xfId="7480" xr:uid="{37A9866F-ED48-4543-A36B-E7F4F0C3676C}"/>
    <cellStyle name="40% - Ênfase3 6 8" xfId="7481" xr:uid="{8B124A80-4E48-4402-90C4-B70B1E62FB76}"/>
    <cellStyle name="40% - Ênfase3 6 8 2" xfId="7482" xr:uid="{5EF80648-5F37-42DD-8FF0-41D2F46DA32E}"/>
    <cellStyle name="40% - Ênfase3 6 8 2 2" xfId="7483" xr:uid="{757BB3E9-BAB4-46A8-A3B7-BC734C338271}"/>
    <cellStyle name="40% - Ênfase3 6 8 3" xfId="7484" xr:uid="{0FC73A10-E1CF-40AA-9D31-0BCE810D6689}"/>
    <cellStyle name="40% - Ênfase3 6 9" xfId="7485" xr:uid="{9CDB5CC3-2362-4CC2-A657-D8844C13720F}"/>
    <cellStyle name="40% - Ênfase3 6 9 2" xfId="7486" xr:uid="{86A77F18-EC6F-4E18-A885-AD8CA5D27BCE}"/>
    <cellStyle name="40% - Ênfase3 7" xfId="7487" xr:uid="{B4C7D17A-8352-44BE-9E43-3D19033D28A2}"/>
    <cellStyle name="40% - Ênfase3 7 10" xfId="7488" xr:uid="{DBFE9828-7589-42CD-9977-CE51B2348ABF}"/>
    <cellStyle name="40% - Ênfase3 7 10 2" xfId="7489" xr:uid="{B7F61BB3-8B19-420C-9ECE-51635519B3C5}"/>
    <cellStyle name="40% - Ênfase3 7 11" xfId="7490" xr:uid="{30AAB636-C495-400E-8875-FCA6C00A43C2}"/>
    <cellStyle name="40% - Ênfase3 7 11 2" xfId="7491" xr:uid="{A63C038F-CB08-4B66-8F03-FBF68C3AB837}"/>
    <cellStyle name="40% - Ênfase3 7 12" xfId="7492" xr:uid="{9A7CB885-D4C6-4F5F-8E9A-880C2D63572D}"/>
    <cellStyle name="40% - Ênfase3 7 12 2" xfId="7493" xr:uid="{C4AEB491-8ABF-4412-A1C6-3E6E377EA4E3}"/>
    <cellStyle name="40% - Ênfase3 7 13" xfId="7494" xr:uid="{195CFA58-C816-48A3-B3C2-32E300F2AE96}"/>
    <cellStyle name="40% - Ênfase3 7 13 2" xfId="7495" xr:uid="{4298A417-0F8E-4DAC-B6AA-E2D9EC262052}"/>
    <cellStyle name="40% - Ênfase3 7 14" xfId="7496" xr:uid="{3A6CF3DA-F7BC-47FC-B0F6-85F6E06E8846}"/>
    <cellStyle name="40% - Ênfase3 7 14 2" xfId="7497" xr:uid="{6728E630-F77B-4338-8ADA-01AA207AE1BF}"/>
    <cellStyle name="40% - Ênfase3 7 15" xfId="7498" xr:uid="{DA34A621-C170-49F0-8753-760E14365170}"/>
    <cellStyle name="40% - Ênfase3 7 2" xfId="7499" xr:uid="{FBBEAAD6-F1F4-4A01-BADA-1E2E005AE35E}"/>
    <cellStyle name="40% - Ênfase3 7 2 2" xfId="7500" xr:uid="{1203CFB8-51DD-439C-86CE-4B176DA222A8}"/>
    <cellStyle name="40% - Ênfase3 7 2 2 2" xfId="7501" xr:uid="{8A2176F9-7F0F-4BE4-8FD0-250EFA8D5B13}"/>
    <cellStyle name="40% - Ênfase3 7 2 3" xfId="7502" xr:uid="{FFC03E97-2322-43C6-A3F7-3F2BB4D8ABF7}"/>
    <cellStyle name="40% - Ênfase3 7 3" xfId="7503" xr:uid="{043B28B1-1B22-4F53-BAA0-01F0CB5E8970}"/>
    <cellStyle name="40% - Ênfase3 7 3 2" xfId="7504" xr:uid="{BA26FCE6-C51F-4E60-B737-AA8D94E4D64D}"/>
    <cellStyle name="40% - Ênfase3 7 3 2 2" xfId="7505" xr:uid="{3E291D71-3C5C-4179-A95A-8CBE75EF88A7}"/>
    <cellStyle name="40% - Ênfase3 7 3 3" xfId="7506" xr:uid="{5D2A3768-4F6D-4650-A6B2-3ACF0BCC46E6}"/>
    <cellStyle name="40% - Ênfase3 7 4" xfId="7507" xr:uid="{BEF08C1B-C2FA-4F28-AF86-82A68E6CEA11}"/>
    <cellStyle name="40% - Ênfase3 7 4 2" xfId="7508" xr:uid="{245A0433-9599-4125-AA32-A3901F3E4B01}"/>
    <cellStyle name="40% - Ênfase3 7 4 2 2" xfId="7509" xr:uid="{5A1D1C39-CB82-467A-B138-2F1901D2C42E}"/>
    <cellStyle name="40% - Ênfase3 7 4 3" xfId="7510" xr:uid="{8C8F3484-D7B8-4275-A7C5-075412F7CAE3}"/>
    <cellStyle name="40% - Ênfase3 7 5" xfId="7511" xr:uid="{BE534D9B-9824-4C45-8C5D-EF7B2822DE45}"/>
    <cellStyle name="40% - Ênfase3 7 5 2" xfId="7512" xr:uid="{016142EA-7E28-4484-AB73-5637542136D0}"/>
    <cellStyle name="40% - Ênfase3 7 5 2 2" xfId="7513" xr:uid="{0E1636FE-C6A8-4D5A-8E0E-5BFE63FE6440}"/>
    <cellStyle name="40% - Ênfase3 7 5 3" xfId="7514" xr:uid="{1F99675F-D379-44FE-8DAD-CCBB55BE76E6}"/>
    <cellStyle name="40% - Ênfase3 7 6" xfId="7515" xr:uid="{F800CC80-7EB6-4F29-B730-4A61775F9132}"/>
    <cellStyle name="40% - Ênfase3 7 6 2" xfId="7516" xr:uid="{F4DE57F9-9C7A-4DBE-AF3B-1D17B32CC120}"/>
    <cellStyle name="40% - Ênfase3 7 6 2 2" xfId="7517" xr:uid="{776671AE-5F63-4E44-840A-EFFC52FD8D50}"/>
    <cellStyle name="40% - Ênfase3 7 6 3" xfId="7518" xr:uid="{C46947DD-2E21-4C07-92D2-820E05145F4D}"/>
    <cellStyle name="40% - Ênfase3 7 7" xfId="7519" xr:uid="{6EC41F21-0F7E-44F3-BA01-6E8096E8868B}"/>
    <cellStyle name="40% - Ênfase3 7 7 2" xfId="7520" xr:uid="{ACF6AAAD-1435-412F-B74A-C7B67C4AC69F}"/>
    <cellStyle name="40% - Ênfase3 7 7 2 2" xfId="7521" xr:uid="{3021719F-CF96-41E0-9CEC-D2AA009ACF7F}"/>
    <cellStyle name="40% - Ênfase3 7 7 3" xfId="7522" xr:uid="{2A69FDBA-F92C-410A-A009-312B0167CBF0}"/>
    <cellStyle name="40% - Ênfase3 7 8" xfId="7523" xr:uid="{F0396D04-AEBB-4A8B-B12E-1977FAE69133}"/>
    <cellStyle name="40% - Ênfase3 7 8 2" xfId="7524" xr:uid="{6F60D5E6-1752-4DC8-86C7-9E82B912AD71}"/>
    <cellStyle name="40% - Ênfase3 7 8 2 2" xfId="7525" xr:uid="{C4753CAB-CF88-4998-86A7-0974A3422825}"/>
    <cellStyle name="40% - Ênfase3 7 8 3" xfId="7526" xr:uid="{35710E02-F96B-4D03-8878-C51F5ADDCEED}"/>
    <cellStyle name="40% - Ênfase3 7 9" xfId="7527" xr:uid="{10ACFC41-AC1F-4BE4-A043-60136BC866D3}"/>
    <cellStyle name="40% - Ênfase3 7 9 2" xfId="7528" xr:uid="{8CC17E4F-D3CD-4E5C-ABC5-CFD0EC54D548}"/>
    <cellStyle name="40% - Ênfase3 8" xfId="7529" xr:uid="{5E58B8F7-F413-4D4F-98CB-2DA2CC239FB6}"/>
    <cellStyle name="40% - Ênfase3 8 10" xfId="7530" xr:uid="{6522603A-E825-4741-81A5-B9804A07A40E}"/>
    <cellStyle name="40% - Ênfase3 8 10 2" xfId="7531" xr:uid="{25B82296-48B9-4036-A745-9DE9F903A62D}"/>
    <cellStyle name="40% - Ênfase3 8 11" xfId="7532" xr:uid="{EA6640E8-E64C-41F0-9BE5-ADEDB0363616}"/>
    <cellStyle name="40% - Ênfase3 8 11 2" xfId="7533" xr:uid="{15B52924-646A-4C86-8C47-2EFFBABEF369}"/>
    <cellStyle name="40% - Ênfase3 8 12" xfId="7534" xr:uid="{CE7F62AF-C9C2-46A0-922E-CBDD19D4003F}"/>
    <cellStyle name="40% - Ênfase3 8 12 2" xfId="7535" xr:uid="{BAEA1B0F-04ED-4923-B5FF-18EDC7249701}"/>
    <cellStyle name="40% - Ênfase3 8 13" xfId="7536" xr:uid="{4FFBEE72-A720-4BCC-8E34-508D0BB94CC2}"/>
    <cellStyle name="40% - Ênfase3 8 13 2" xfId="7537" xr:uid="{6E4CA026-6AD4-4C3E-BBBB-4D17B5CCC9ED}"/>
    <cellStyle name="40% - Ênfase3 8 14" xfId="7538" xr:uid="{CE0FBB00-D91E-4726-9D8A-67B79CEE5767}"/>
    <cellStyle name="40% - Ênfase3 8 14 2" xfId="7539" xr:uid="{F55CAC1F-1AF0-49AE-91F9-B33FC7E6498E}"/>
    <cellStyle name="40% - Ênfase3 8 15" xfId="7540" xr:uid="{BDA6D224-2CDF-434C-B055-FCE72BD3B031}"/>
    <cellStyle name="40% - Ênfase3 8 2" xfId="7541" xr:uid="{82356F79-D00C-4E67-AC6C-014C08F38D73}"/>
    <cellStyle name="40% - Ênfase3 8 2 2" xfId="7542" xr:uid="{62DF11E3-8AD9-4119-95E7-DFA35025CD91}"/>
    <cellStyle name="40% - Ênfase3 8 2 2 2" xfId="7543" xr:uid="{D1C8D54D-AC73-47C1-A2EE-8357D8A5904A}"/>
    <cellStyle name="40% - Ênfase3 8 2 3" xfId="7544" xr:uid="{098F1B4C-272E-477E-9C19-1B6FD6C0FA51}"/>
    <cellStyle name="40% - Ênfase3 8 3" xfId="7545" xr:uid="{3C319B7B-E7C7-4135-8B16-61301416E400}"/>
    <cellStyle name="40% - Ênfase3 8 3 2" xfId="7546" xr:uid="{9331D473-4186-4C35-A162-E6C481D3FFEB}"/>
    <cellStyle name="40% - Ênfase3 8 3 2 2" xfId="7547" xr:uid="{6BAB6836-E2BD-4018-B16E-581AE94FF18C}"/>
    <cellStyle name="40% - Ênfase3 8 3 3" xfId="7548" xr:uid="{C1EADB50-37AF-4A99-A522-499B925F5A7C}"/>
    <cellStyle name="40% - Ênfase3 8 4" xfId="7549" xr:uid="{C72154FB-70CF-466A-A413-B88EB543C1F8}"/>
    <cellStyle name="40% - Ênfase3 8 4 2" xfId="7550" xr:uid="{442FFF5D-4961-4522-9D54-E7B36845A18C}"/>
    <cellStyle name="40% - Ênfase3 8 4 2 2" xfId="7551" xr:uid="{D88B1C9A-19BE-4FA8-878E-2628331C85C3}"/>
    <cellStyle name="40% - Ênfase3 8 4 3" xfId="7552" xr:uid="{E5B97A4C-3737-4DE1-B2A2-50DA2EEC6A07}"/>
    <cellStyle name="40% - Ênfase3 8 5" xfId="7553" xr:uid="{57A2CE15-9AC1-407C-84C5-57A29FECB2A8}"/>
    <cellStyle name="40% - Ênfase3 8 5 2" xfId="7554" xr:uid="{AB4CD4D9-8CEC-4F7D-8F43-D3BE72FB1CC3}"/>
    <cellStyle name="40% - Ênfase3 8 5 2 2" xfId="7555" xr:uid="{B1F74F82-37D0-41B5-BBDD-862AD77D5583}"/>
    <cellStyle name="40% - Ênfase3 8 5 3" xfId="7556" xr:uid="{5FCF2C6B-3DC0-493B-83ED-6D80BA3E78E5}"/>
    <cellStyle name="40% - Ênfase3 8 6" xfId="7557" xr:uid="{066F6543-8062-4350-A8F6-6BAF68D26EBC}"/>
    <cellStyle name="40% - Ênfase3 8 6 2" xfId="7558" xr:uid="{745F9DA0-A818-4938-8252-0EC98DDCECDB}"/>
    <cellStyle name="40% - Ênfase3 8 6 2 2" xfId="7559" xr:uid="{3C5F755F-F218-4729-98DB-8142D728FE1A}"/>
    <cellStyle name="40% - Ênfase3 8 6 3" xfId="7560" xr:uid="{49E4A1AC-B473-4A77-AEA5-4133F5D51778}"/>
    <cellStyle name="40% - Ênfase3 8 7" xfId="7561" xr:uid="{7E57E1C0-C5C3-4EAE-B77A-252209BA0718}"/>
    <cellStyle name="40% - Ênfase3 8 7 2" xfId="7562" xr:uid="{612C5C85-E788-48BF-8D11-E8CADC89CB78}"/>
    <cellStyle name="40% - Ênfase3 8 7 2 2" xfId="7563" xr:uid="{326D9D8E-BE18-4227-AC09-63C1F44771B2}"/>
    <cellStyle name="40% - Ênfase3 8 7 3" xfId="7564" xr:uid="{69206CB2-5DFD-442C-8C1E-7F52BB4723F0}"/>
    <cellStyle name="40% - Ênfase3 8 8" xfId="7565" xr:uid="{F6F2C0EC-D3AF-4594-8DE4-D695AF2A2D48}"/>
    <cellStyle name="40% - Ênfase3 8 8 2" xfId="7566" xr:uid="{7DF48EF8-A9FF-4EAE-98C0-1AEBC3CEA250}"/>
    <cellStyle name="40% - Ênfase3 8 8 2 2" xfId="7567" xr:uid="{BD7F5DA2-C110-4605-A9ED-573F44D7D900}"/>
    <cellStyle name="40% - Ênfase3 8 8 3" xfId="7568" xr:uid="{54CE8BA1-C006-46A4-BCF4-924B5CD330A6}"/>
    <cellStyle name="40% - Ênfase3 8 9" xfId="7569" xr:uid="{F9BF717E-418D-4699-B254-422599BC6FB5}"/>
    <cellStyle name="40% - Ênfase3 8 9 2" xfId="7570" xr:uid="{3CF279D8-E714-4A4D-B7F8-083324D783D8}"/>
    <cellStyle name="40% - Ênfase3 9" xfId="7571" xr:uid="{BE7794CB-AB79-4B54-B948-A99C41AA180F}"/>
    <cellStyle name="40% - Ênfase3 9 10" xfId="7572" xr:uid="{B74F77C5-D3A4-41FF-9889-3C58CF5F22A5}"/>
    <cellStyle name="40% - Ênfase3 9 10 2" xfId="7573" xr:uid="{846552E3-695F-4145-A695-6C0F64513A53}"/>
    <cellStyle name="40% - Ênfase3 9 11" xfId="7574" xr:uid="{41CA3AA1-677C-4C4F-8032-5E71AF8A0D30}"/>
    <cellStyle name="40% - Ênfase3 9 11 2" xfId="7575" xr:uid="{F0F64190-E3A2-4046-97C6-4A823BA860C1}"/>
    <cellStyle name="40% - Ênfase3 9 12" xfId="7576" xr:uid="{B279EA39-4DD8-454D-9CAF-C85067067CAE}"/>
    <cellStyle name="40% - Ênfase3 9 12 2" xfId="7577" xr:uid="{EE7F60DB-280A-4807-86AD-E2AF8D979C56}"/>
    <cellStyle name="40% - Ênfase3 9 13" xfId="7578" xr:uid="{F81BB093-C134-40F8-854A-014CD8212CAB}"/>
    <cellStyle name="40% - Ênfase3 9 13 2" xfId="7579" xr:uid="{5353786A-2803-4F01-A5F0-78FDAE629CA9}"/>
    <cellStyle name="40% - Ênfase3 9 14" xfId="7580" xr:uid="{EE7A5D97-5577-48A7-9A28-EDA6B1D8950B}"/>
    <cellStyle name="40% - Ênfase3 9 14 2" xfId="7581" xr:uid="{5378C0C1-52EE-4D26-BCE2-0A9D13952478}"/>
    <cellStyle name="40% - Ênfase3 9 15" xfId="7582" xr:uid="{087AA26A-C2E2-4B07-BC2C-C8D4312A6A52}"/>
    <cellStyle name="40% - Ênfase3 9 2" xfId="7583" xr:uid="{D0FD9817-D6F1-4D8B-A8B6-9CDD8BA361AB}"/>
    <cellStyle name="40% - Ênfase3 9 2 2" xfId="7584" xr:uid="{8508DD0A-F6E1-4B5D-B44A-E87220979B87}"/>
    <cellStyle name="40% - Ênfase3 9 2 2 2" xfId="7585" xr:uid="{4C21416A-AB67-4684-AAE1-F65C77B9180B}"/>
    <cellStyle name="40% - Ênfase3 9 2 3" xfId="7586" xr:uid="{60BCC5F5-592A-4E35-8B2E-8215BB766EF0}"/>
    <cellStyle name="40% - Ênfase3 9 3" xfId="7587" xr:uid="{581BADED-1642-4023-B1A8-1789A45687BE}"/>
    <cellStyle name="40% - Ênfase3 9 3 2" xfId="7588" xr:uid="{E82F42B2-DFDC-4934-A279-6398B1E19C3B}"/>
    <cellStyle name="40% - Ênfase3 9 3 2 2" xfId="7589" xr:uid="{A0FED5E5-F7F5-46F1-B439-2ABC1AB1D18C}"/>
    <cellStyle name="40% - Ênfase3 9 3 3" xfId="7590" xr:uid="{9A030D70-FF18-4B33-8813-5B35B95AA77B}"/>
    <cellStyle name="40% - Ênfase3 9 4" xfId="7591" xr:uid="{A1255F71-9D1F-4B25-8D4B-13719F2796F5}"/>
    <cellStyle name="40% - Ênfase3 9 4 2" xfId="7592" xr:uid="{CA82B57C-4BD1-4379-B522-0151D38AC086}"/>
    <cellStyle name="40% - Ênfase3 9 4 2 2" xfId="7593" xr:uid="{10D3E987-8E2F-4B3C-8BAE-BCF80ED092C0}"/>
    <cellStyle name="40% - Ênfase3 9 4 3" xfId="7594" xr:uid="{26AF35E1-659E-474D-817A-39867979E1D6}"/>
    <cellStyle name="40% - Ênfase3 9 5" xfId="7595" xr:uid="{6938ECC3-C26F-4543-BF4E-49BD7B4D3DE4}"/>
    <cellStyle name="40% - Ênfase3 9 5 2" xfId="7596" xr:uid="{B23A9440-7477-41B1-828D-CA56B538A83E}"/>
    <cellStyle name="40% - Ênfase3 9 5 2 2" xfId="7597" xr:uid="{BAD087A1-C90A-4082-B518-5C127F87C587}"/>
    <cellStyle name="40% - Ênfase3 9 5 3" xfId="7598" xr:uid="{8477FBBA-16FB-4EBE-A0A5-4B11BB28F9AC}"/>
    <cellStyle name="40% - Ênfase3 9 6" xfId="7599" xr:uid="{7A9851FE-F1E2-4226-9188-0E77F155DAE9}"/>
    <cellStyle name="40% - Ênfase3 9 6 2" xfId="7600" xr:uid="{C4DCBCFD-DA90-4974-9FA3-B4544FA9DAD5}"/>
    <cellStyle name="40% - Ênfase3 9 6 2 2" xfId="7601" xr:uid="{AB24ACD3-403B-4F86-BFF0-13DEBF2B9553}"/>
    <cellStyle name="40% - Ênfase3 9 6 3" xfId="7602" xr:uid="{846859E7-AAE4-4DD4-B798-8FF008E7802F}"/>
    <cellStyle name="40% - Ênfase3 9 7" xfId="7603" xr:uid="{6114C834-CA78-4AEA-8443-C3BBCC0F5C88}"/>
    <cellStyle name="40% - Ênfase3 9 7 2" xfId="7604" xr:uid="{BAD54759-E534-4F64-9676-C9D9F5853D6A}"/>
    <cellStyle name="40% - Ênfase3 9 7 2 2" xfId="7605" xr:uid="{E713E425-F019-4708-9ABF-3B6AD80F91A3}"/>
    <cellStyle name="40% - Ênfase3 9 7 3" xfId="7606" xr:uid="{A30E1AF5-BF00-4534-8EBC-2C18859CCF6A}"/>
    <cellStyle name="40% - Ênfase3 9 8" xfId="7607" xr:uid="{33201D36-F49C-42A6-BBBB-5D0B5226B210}"/>
    <cellStyle name="40% - Ênfase3 9 8 2" xfId="7608" xr:uid="{F8689D13-C271-4A39-A179-8036E3973589}"/>
    <cellStyle name="40% - Ênfase3 9 8 2 2" xfId="7609" xr:uid="{9007624F-82FE-489C-A7D6-43E49FB1DA90}"/>
    <cellStyle name="40% - Ênfase3 9 8 3" xfId="7610" xr:uid="{1A6AFC2F-5A6F-44F9-A658-C9F17E794293}"/>
    <cellStyle name="40% - Ênfase3 9 9" xfId="7611" xr:uid="{610CC701-AAE9-4A10-923F-605F03E4A8AF}"/>
    <cellStyle name="40% - Ênfase3 9 9 2" xfId="7612" xr:uid="{6EF52B34-7CD3-4605-B53D-044E6892FCE1}"/>
    <cellStyle name="40% - Ênfase4 10" xfId="7613" xr:uid="{D5142490-142F-4FBF-9AB8-EA93DAA98674}"/>
    <cellStyle name="40% - Ênfase4 10 10" xfId="7614" xr:uid="{0C3848B8-3155-4AB8-8E55-CA22F400FDF2}"/>
    <cellStyle name="40% - Ênfase4 10 10 2" xfId="7615" xr:uid="{D6C92E17-3E68-499B-9E25-3B04C3D8299C}"/>
    <cellStyle name="40% - Ênfase4 10 11" xfId="7616" xr:uid="{B4CDA263-652D-4FCB-85CF-283FBBBAB72D}"/>
    <cellStyle name="40% - Ênfase4 10 11 2" xfId="7617" xr:uid="{B9D4F5A6-C9DA-4C6E-A6F8-09D04BE39729}"/>
    <cellStyle name="40% - Ênfase4 10 12" xfId="7618" xr:uid="{BDDE9FA9-8CD4-46A1-BA87-100876D6EEF3}"/>
    <cellStyle name="40% - Ênfase4 10 12 2" xfId="7619" xr:uid="{117D903A-B129-4D91-9652-B859C2A76D72}"/>
    <cellStyle name="40% - Ênfase4 10 13" xfId="7620" xr:uid="{F61E04F1-9220-47CA-A79E-D42B2CE6F581}"/>
    <cellStyle name="40% - Ênfase4 10 13 2" xfId="7621" xr:uid="{057E4DA3-FCAD-4383-BE22-B13CBC62F661}"/>
    <cellStyle name="40% - Ênfase4 10 14" xfId="7622" xr:uid="{0BEA3ECD-088E-432C-B312-15CF4C944EF6}"/>
    <cellStyle name="40% - Ênfase4 10 14 2" xfId="7623" xr:uid="{1F9F8B22-8568-4C3E-A29B-41670FCE4D1A}"/>
    <cellStyle name="40% - Ênfase4 10 15" xfId="7624" xr:uid="{F18C9BB3-2FC0-4431-BFAD-83D9AA166E4C}"/>
    <cellStyle name="40% - Ênfase4 10 2" xfId="7625" xr:uid="{61E7F271-C549-4898-B820-D881957CA895}"/>
    <cellStyle name="40% - Ênfase4 10 2 2" xfId="7626" xr:uid="{5E69D7CB-780C-4B9C-B9ED-ADE42EE0F2F2}"/>
    <cellStyle name="40% - Ênfase4 10 2 2 2" xfId="7627" xr:uid="{891179B8-1E26-41A0-A2B5-056C4D7C5DBD}"/>
    <cellStyle name="40% - Ênfase4 10 2 3" xfId="7628" xr:uid="{520F957A-3CCF-499F-BBF8-579B57E9D057}"/>
    <cellStyle name="40% - Ênfase4 10 3" xfId="7629" xr:uid="{4904EF1F-C591-44F0-BE4C-66E9CE1B01FC}"/>
    <cellStyle name="40% - Ênfase4 10 3 2" xfId="7630" xr:uid="{DC17D077-C22D-483A-B1F0-A7C0D79E2651}"/>
    <cellStyle name="40% - Ênfase4 10 3 2 2" xfId="7631" xr:uid="{B54A79EF-BEC7-4A4D-9D47-CF17DE2266B3}"/>
    <cellStyle name="40% - Ênfase4 10 3 3" xfId="7632" xr:uid="{1AF97488-9A7D-4036-ACEB-EBCC9170F66D}"/>
    <cellStyle name="40% - Ênfase4 10 4" xfId="7633" xr:uid="{7FCDF1C3-4D6C-484F-99D5-F6E5A36573D7}"/>
    <cellStyle name="40% - Ênfase4 10 4 2" xfId="7634" xr:uid="{9FD3FB21-5E17-4E72-940E-53016B4B3ED4}"/>
    <cellStyle name="40% - Ênfase4 10 4 2 2" xfId="7635" xr:uid="{338D0B8A-21EF-4A31-8276-5DAAD44707ED}"/>
    <cellStyle name="40% - Ênfase4 10 4 3" xfId="7636" xr:uid="{4F70EED3-F93A-4791-AC8E-C9A4BF9C2974}"/>
    <cellStyle name="40% - Ênfase4 10 5" xfId="7637" xr:uid="{B1F237F1-78E8-4769-AE5C-16006979AF01}"/>
    <cellStyle name="40% - Ênfase4 10 5 2" xfId="7638" xr:uid="{EB51D1F7-AB4F-4AB1-90F9-EECB9F6FF6FA}"/>
    <cellStyle name="40% - Ênfase4 10 5 2 2" xfId="7639" xr:uid="{8AF5C761-9FC2-403F-898B-9A05E78F5A95}"/>
    <cellStyle name="40% - Ênfase4 10 5 3" xfId="7640" xr:uid="{E8B6785B-5FDC-46CC-9106-ECE8EDFBB75A}"/>
    <cellStyle name="40% - Ênfase4 10 6" xfId="7641" xr:uid="{6303B643-7EE1-4238-B7A2-EF8F74291523}"/>
    <cellStyle name="40% - Ênfase4 10 6 2" xfId="7642" xr:uid="{2A844515-9D50-447D-B9C2-583E7CFF72F0}"/>
    <cellStyle name="40% - Ênfase4 10 6 2 2" xfId="7643" xr:uid="{4E34FFE5-0C99-4690-ACE8-A42920660EBE}"/>
    <cellStyle name="40% - Ênfase4 10 6 3" xfId="7644" xr:uid="{00954459-3AF6-4099-8116-FEAD176A38F5}"/>
    <cellStyle name="40% - Ênfase4 10 7" xfId="7645" xr:uid="{32D5ECCC-C067-44D8-BB9E-24C63C6F0CDA}"/>
    <cellStyle name="40% - Ênfase4 10 7 2" xfId="7646" xr:uid="{AFC61B88-E90B-4980-A829-8E819B651324}"/>
    <cellStyle name="40% - Ênfase4 10 7 2 2" xfId="7647" xr:uid="{E213662E-21CC-457D-B3EB-269E73E67BAB}"/>
    <cellStyle name="40% - Ênfase4 10 7 3" xfId="7648" xr:uid="{75831F16-5708-4234-9C33-EAFB85410D8C}"/>
    <cellStyle name="40% - Ênfase4 10 8" xfId="7649" xr:uid="{15265C69-E5E0-409C-9A45-C0F33EFA47BE}"/>
    <cellStyle name="40% - Ênfase4 10 8 2" xfId="7650" xr:uid="{9227E016-9126-4138-8F56-89EC65E409CF}"/>
    <cellStyle name="40% - Ênfase4 10 8 2 2" xfId="7651" xr:uid="{55D7F4DE-6B23-446C-A856-8AE5CE91D875}"/>
    <cellStyle name="40% - Ênfase4 10 8 3" xfId="7652" xr:uid="{1037539F-CB8F-4D71-90E8-27ADA83ED6FB}"/>
    <cellStyle name="40% - Ênfase4 10 9" xfId="7653" xr:uid="{632D8B16-B86E-42A9-946D-0C05D53A7F85}"/>
    <cellStyle name="40% - Ênfase4 10 9 2" xfId="7654" xr:uid="{1276B5E1-903E-45FB-982B-C550060433E4}"/>
    <cellStyle name="40% - Ênfase4 11" xfId="7655" xr:uid="{BF84BFF7-F553-4AC0-A4C8-D17C284290CC}"/>
    <cellStyle name="40% - Ênfase4 11 10" xfId="7656" xr:uid="{DA7A6035-6614-4ED3-8EE3-05F6FD7044AB}"/>
    <cellStyle name="40% - Ênfase4 11 10 2" xfId="7657" xr:uid="{EF6B3170-D87D-422B-976A-10F890CE9441}"/>
    <cellStyle name="40% - Ênfase4 11 11" xfId="7658" xr:uid="{1A1A6C6A-8E81-4105-A83D-D9EB02566A05}"/>
    <cellStyle name="40% - Ênfase4 11 11 2" xfId="7659" xr:uid="{19BD7267-3E16-4DC3-AD8E-0CEEA30919D9}"/>
    <cellStyle name="40% - Ênfase4 11 12" xfId="7660" xr:uid="{9353EF0F-10A1-4995-A156-0D1C986B69BB}"/>
    <cellStyle name="40% - Ênfase4 11 12 2" xfId="7661" xr:uid="{5E3DAE05-C20E-4726-8B51-D7D6BC397A29}"/>
    <cellStyle name="40% - Ênfase4 11 13" xfId="7662" xr:uid="{B3A3C83D-552C-4897-9C9A-2DBEA48AD18E}"/>
    <cellStyle name="40% - Ênfase4 11 13 2" xfId="7663" xr:uid="{F101ECB6-DD6A-49C8-9A4F-BF9D46473FB3}"/>
    <cellStyle name="40% - Ênfase4 11 14" xfId="7664" xr:uid="{A35EC3D5-E0BE-4028-98DA-40D1B476F5A1}"/>
    <cellStyle name="40% - Ênfase4 11 14 2" xfId="7665" xr:uid="{92D6AF25-EDB2-4A95-ADF0-8D232687B24C}"/>
    <cellStyle name="40% - Ênfase4 11 15" xfId="7666" xr:uid="{59F9D509-3E65-45F1-BA8C-50D75A272F8E}"/>
    <cellStyle name="40% - Ênfase4 11 2" xfId="7667" xr:uid="{BA8589C6-7B3E-411F-A6EA-D958917DD56A}"/>
    <cellStyle name="40% - Ênfase4 11 2 2" xfId="7668" xr:uid="{399ABF32-7C31-42D0-9EF7-10598EC64823}"/>
    <cellStyle name="40% - Ênfase4 11 2 2 2" xfId="7669" xr:uid="{93106367-B998-4C99-9437-0C82F0755DD0}"/>
    <cellStyle name="40% - Ênfase4 11 2 3" xfId="7670" xr:uid="{A31CFB2E-E7E3-4DEF-AE43-727B0478F991}"/>
    <cellStyle name="40% - Ênfase4 11 3" xfId="7671" xr:uid="{349A159E-861B-44B2-9BDF-AFACDE2F0FCD}"/>
    <cellStyle name="40% - Ênfase4 11 3 2" xfId="7672" xr:uid="{B83004AA-98FD-4DC4-8DBD-605A6CB5E4E1}"/>
    <cellStyle name="40% - Ênfase4 11 3 2 2" xfId="7673" xr:uid="{AD2C87EF-5357-47C4-AA22-33EB2CB89B76}"/>
    <cellStyle name="40% - Ênfase4 11 3 3" xfId="7674" xr:uid="{4C821708-59B3-4FB7-933F-EAEFD992EAE0}"/>
    <cellStyle name="40% - Ênfase4 11 4" xfId="7675" xr:uid="{313CC550-7B46-40CD-9F7A-B63CD084D9E6}"/>
    <cellStyle name="40% - Ênfase4 11 4 2" xfId="7676" xr:uid="{571C0354-7FE8-473E-85E2-0490E121FAE9}"/>
    <cellStyle name="40% - Ênfase4 11 4 2 2" xfId="7677" xr:uid="{1EBDF153-D6D3-4B64-8294-6745930B79E3}"/>
    <cellStyle name="40% - Ênfase4 11 4 3" xfId="7678" xr:uid="{7D8DD96A-C94A-48C5-A64C-13CCC397FAA9}"/>
    <cellStyle name="40% - Ênfase4 11 5" xfId="7679" xr:uid="{05EE6992-EBE9-4B1A-BB26-54274B2EAC49}"/>
    <cellStyle name="40% - Ênfase4 11 5 2" xfId="7680" xr:uid="{ACAC8F49-FD7A-4E93-905A-EBB59ED126A6}"/>
    <cellStyle name="40% - Ênfase4 11 5 2 2" xfId="7681" xr:uid="{FE7A6F94-90E8-4375-90FB-5375F2E0634A}"/>
    <cellStyle name="40% - Ênfase4 11 5 3" xfId="7682" xr:uid="{A30151FE-B807-47B3-8511-DAA6D2730D0F}"/>
    <cellStyle name="40% - Ênfase4 11 6" xfId="7683" xr:uid="{1F98A7A9-CFBD-4AD3-8D2A-F601C2558460}"/>
    <cellStyle name="40% - Ênfase4 11 6 2" xfId="7684" xr:uid="{1E7DB00E-3284-4173-A3E1-29543C2332D0}"/>
    <cellStyle name="40% - Ênfase4 11 6 2 2" xfId="7685" xr:uid="{57494386-1D79-4639-B670-9916C0C81173}"/>
    <cellStyle name="40% - Ênfase4 11 6 3" xfId="7686" xr:uid="{D3E5E45D-93AC-4179-BE26-CE5E315EE05F}"/>
    <cellStyle name="40% - Ênfase4 11 7" xfId="7687" xr:uid="{A30EC0A9-F2AF-41CE-855D-9E949827D7CF}"/>
    <cellStyle name="40% - Ênfase4 11 7 2" xfId="7688" xr:uid="{EB22A67E-1E03-4334-A5B3-BCC3F7BCA20F}"/>
    <cellStyle name="40% - Ênfase4 11 7 2 2" xfId="7689" xr:uid="{9E16F0F1-B912-460F-9DFF-3A01E8841764}"/>
    <cellStyle name="40% - Ênfase4 11 7 3" xfId="7690" xr:uid="{5E69342F-A453-481B-9D09-912CA9DE7710}"/>
    <cellStyle name="40% - Ênfase4 11 8" xfId="7691" xr:uid="{C876C405-BC24-49D7-A493-1DFCD209119E}"/>
    <cellStyle name="40% - Ênfase4 11 8 2" xfId="7692" xr:uid="{0F559F25-C5E2-4FCE-A2C4-DF5D3670AC94}"/>
    <cellStyle name="40% - Ênfase4 11 8 2 2" xfId="7693" xr:uid="{48604845-DCEC-4E44-A976-6056C64EB3F4}"/>
    <cellStyle name="40% - Ênfase4 11 8 3" xfId="7694" xr:uid="{796C8085-F7B4-49B6-A678-38F4F6DCF5ED}"/>
    <cellStyle name="40% - Ênfase4 11 9" xfId="7695" xr:uid="{5A8B2649-7C6C-4ABF-AD8E-DCBBBDE4A00C}"/>
    <cellStyle name="40% - Ênfase4 11 9 2" xfId="7696" xr:uid="{79E09797-1A76-4DDC-B079-8B8CDEB2B4FA}"/>
    <cellStyle name="40% - Ênfase4 12" xfId="7697" xr:uid="{AF123654-F478-456B-8151-593C369ABBF6}"/>
    <cellStyle name="40% - Ênfase4 12 10" xfId="7698" xr:uid="{CF070087-65E8-479F-AA05-65C2D346A054}"/>
    <cellStyle name="40% - Ênfase4 12 10 2" xfId="7699" xr:uid="{42D802F9-20C4-4DC3-9976-93188A5DA78D}"/>
    <cellStyle name="40% - Ênfase4 12 11" xfId="7700" xr:uid="{50967A4F-F8DF-45A9-9CEA-0F5ED90115EA}"/>
    <cellStyle name="40% - Ênfase4 12 11 2" xfId="7701" xr:uid="{4066BCB6-1488-4DAB-A2C2-D555E9B1D863}"/>
    <cellStyle name="40% - Ênfase4 12 12" xfId="7702" xr:uid="{77E21E0F-DA8B-4223-96C1-A8CA22E59FF6}"/>
    <cellStyle name="40% - Ênfase4 12 12 2" xfId="7703" xr:uid="{04852592-12D1-4FE4-9252-D04B273E94C6}"/>
    <cellStyle name="40% - Ênfase4 12 13" xfId="7704" xr:uid="{5EBF6129-E7CC-4237-A067-63FC4F5008D3}"/>
    <cellStyle name="40% - Ênfase4 12 13 2" xfId="7705" xr:uid="{C31496D4-87AA-49B3-8D5D-B0AD6D73161C}"/>
    <cellStyle name="40% - Ênfase4 12 14" xfId="7706" xr:uid="{7CB18D24-EB59-4420-A5EC-BA68A23AE02B}"/>
    <cellStyle name="40% - Ênfase4 12 14 2" xfId="7707" xr:uid="{5F2B486C-22D2-4A28-888D-9DE9E49DFC98}"/>
    <cellStyle name="40% - Ênfase4 12 15" xfId="7708" xr:uid="{165C61D6-51F0-41ED-91B1-2BA392F16479}"/>
    <cellStyle name="40% - Ênfase4 12 2" xfId="7709" xr:uid="{B984D9A1-1FB2-4F2A-BD12-C8928BDE9A9B}"/>
    <cellStyle name="40% - Ênfase4 12 2 2" xfId="7710" xr:uid="{B92A24DE-8A2E-46F7-BE90-806788F5F147}"/>
    <cellStyle name="40% - Ênfase4 12 2 2 2" xfId="7711" xr:uid="{DA346CF5-4681-4BAA-B979-A91E417A14D4}"/>
    <cellStyle name="40% - Ênfase4 12 2 3" xfId="7712" xr:uid="{6C4C12BE-E70F-4F44-9234-4D5EAF9B61DF}"/>
    <cellStyle name="40% - Ênfase4 12 3" xfId="7713" xr:uid="{42B7783D-19DA-43CE-BE45-2B127BD99688}"/>
    <cellStyle name="40% - Ênfase4 12 3 2" xfId="7714" xr:uid="{20513833-DF6A-4AE9-A7E6-C0CF67A02E07}"/>
    <cellStyle name="40% - Ênfase4 12 3 2 2" xfId="7715" xr:uid="{82E76FEE-E085-42B1-BF85-6C171689F152}"/>
    <cellStyle name="40% - Ênfase4 12 3 3" xfId="7716" xr:uid="{22193CD9-144C-4D66-A833-87F981101719}"/>
    <cellStyle name="40% - Ênfase4 12 4" xfId="7717" xr:uid="{86E9F2FE-1BB3-4672-86AD-61C0837C6552}"/>
    <cellStyle name="40% - Ênfase4 12 4 2" xfId="7718" xr:uid="{A109E52D-5F25-41A9-BF2E-C36D5834C510}"/>
    <cellStyle name="40% - Ênfase4 12 4 2 2" xfId="7719" xr:uid="{4AA2533A-5097-47E0-9F0C-28D5CE8EA55A}"/>
    <cellStyle name="40% - Ênfase4 12 4 3" xfId="7720" xr:uid="{2CE710CA-1085-45D5-93FA-CCCF545710F0}"/>
    <cellStyle name="40% - Ênfase4 12 5" xfId="7721" xr:uid="{80E672AB-932E-4F7F-96F4-84B18B2780B6}"/>
    <cellStyle name="40% - Ênfase4 12 5 2" xfId="7722" xr:uid="{448F9180-5AB5-4259-95DC-93082B980E68}"/>
    <cellStyle name="40% - Ênfase4 12 5 2 2" xfId="7723" xr:uid="{239954D2-9512-4AB1-A75B-1ACE4845375E}"/>
    <cellStyle name="40% - Ênfase4 12 5 3" xfId="7724" xr:uid="{FFCB58D0-FF66-4EB5-B4CD-332C3086E360}"/>
    <cellStyle name="40% - Ênfase4 12 6" xfId="7725" xr:uid="{A5B2922F-76C5-4B52-A9BE-EB75F198C593}"/>
    <cellStyle name="40% - Ênfase4 12 6 2" xfId="7726" xr:uid="{88219F65-1E66-43FC-B2FB-8EAC385FDC36}"/>
    <cellStyle name="40% - Ênfase4 12 6 2 2" xfId="7727" xr:uid="{5A28FDC4-2DF5-4761-B62E-8B2061A7908D}"/>
    <cellStyle name="40% - Ênfase4 12 6 3" xfId="7728" xr:uid="{54D312DE-AD1B-40A7-AB4E-91DBE2E9753E}"/>
    <cellStyle name="40% - Ênfase4 12 7" xfId="7729" xr:uid="{FFAC50E6-60EC-4555-9D07-37E59AF2D530}"/>
    <cellStyle name="40% - Ênfase4 12 7 2" xfId="7730" xr:uid="{9CA13E1C-7A52-4F38-96C9-85CBFF027357}"/>
    <cellStyle name="40% - Ênfase4 12 7 2 2" xfId="7731" xr:uid="{3AF13FBA-23EC-4FD3-8561-FC88AB3C22E8}"/>
    <cellStyle name="40% - Ênfase4 12 7 3" xfId="7732" xr:uid="{09EFBE22-5661-48BF-B9BF-6B86B6265757}"/>
    <cellStyle name="40% - Ênfase4 12 8" xfId="7733" xr:uid="{D2813609-31C8-434F-A6A7-AC42C909B82D}"/>
    <cellStyle name="40% - Ênfase4 12 8 2" xfId="7734" xr:uid="{44546FDF-606C-46EC-AA7A-A658BC2E4354}"/>
    <cellStyle name="40% - Ênfase4 12 8 2 2" xfId="7735" xr:uid="{6935086B-C6D6-4833-8510-F260DDC724FC}"/>
    <cellStyle name="40% - Ênfase4 12 8 3" xfId="7736" xr:uid="{02AEA84A-64C0-494F-9765-D8C4771F5148}"/>
    <cellStyle name="40% - Ênfase4 12 9" xfId="7737" xr:uid="{023B6536-3BB5-43C1-8C5E-4459792F4700}"/>
    <cellStyle name="40% - Ênfase4 12 9 2" xfId="7738" xr:uid="{6F98FDBE-4FCB-4E2C-9A1F-961816C6DCCE}"/>
    <cellStyle name="40% - Ênfase4 13" xfId="7739" xr:uid="{1C79F938-7756-4ED1-BBF9-F02430C3E3F2}"/>
    <cellStyle name="40% - Ênfase4 13 10" xfId="7740" xr:uid="{41B33ED1-EADB-4168-B8E8-8D414C21A637}"/>
    <cellStyle name="40% - Ênfase4 13 10 2" xfId="7741" xr:uid="{F6AF14A2-11AB-445E-A51C-4B4CFBBDD051}"/>
    <cellStyle name="40% - Ênfase4 13 11" xfId="7742" xr:uid="{460E8E22-5F9C-4800-BC58-A420E050CA16}"/>
    <cellStyle name="40% - Ênfase4 13 11 2" xfId="7743" xr:uid="{E671C805-B027-495B-B191-E056D4D2182B}"/>
    <cellStyle name="40% - Ênfase4 13 12" xfId="7744" xr:uid="{5191B862-8000-4FFB-B359-E68A2C27DFC8}"/>
    <cellStyle name="40% - Ênfase4 13 12 2" xfId="7745" xr:uid="{D48CBC6F-1E1D-427E-B83C-E7BC7ED48103}"/>
    <cellStyle name="40% - Ênfase4 13 13" xfId="7746" xr:uid="{E35756D1-28D3-4D6A-8962-41B0450A6B81}"/>
    <cellStyle name="40% - Ênfase4 13 13 2" xfId="7747" xr:uid="{C7286166-6A4F-4210-B53C-53B668E81340}"/>
    <cellStyle name="40% - Ênfase4 13 14" xfId="7748" xr:uid="{CCBB4D96-ED63-4DC7-A0A1-BD2C1F63706C}"/>
    <cellStyle name="40% - Ênfase4 13 14 2" xfId="7749" xr:uid="{6F557F3C-3810-4BD6-BF9E-9FED12C9D93E}"/>
    <cellStyle name="40% - Ênfase4 13 15" xfId="7750" xr:uid="{DE31F421-F948-44D1-895D-3EC61D908353}"/>
    <cellStyle name="40% - Ênfase4 13 2" xfId="7751" xr:uid="{4F657BAC-08BD-4818-8CFE-48D4FE0826B3}"/>
    <cellStyle name="40% - Ênfase4 13 2 2" xfId="7752" xr:uid="{72B1FB24-222F-420F-92BF-015A95231143}"/>
    <cellStyle name="40% - Ênfase4 13 2 2 2" xfId="7753" xr:uid="{3590FF20-67EC-4733-8EAF-FBFFC0757D38}"/>
    <cellStyle name="40% - Ênfase4 13 2 3" xfId="7754" xr:uid="{C0C35424-7151-45ED-95CF-32A02106F3EB}"/>
    <cellStyle name="40% - Ênfase4 13 3" xfId="7755" xr:uid="{3761896F-A817-449D-8C45-30B06457238E}"/>
    <cellStyle name="40% - Ênfase4 13 3 2" xfId="7756" xr:uid="{C71043C6-ECD9-4991-AD0D-40EF9D376CA1}"/>
    <cellStyle name="40% - Ênfase4 13 3 2 2" xfId="7757" xr:uid="{227577F4-7ADC-494E-89EA-8C9C07F2D32B}"/>
    <cellStyle name="40% - Ênfase4 13 3 3" xfId="7758" xr:uid="{FF198B3F-152B-4E07-86E9-85A4164F5CB1}"/>
    <cellStyle name="40% - Ênfase4 13 4" xfId="7759" xr:uid="{2330773E-DE9A-4FA5-A2B6-76ADCE688935}"/>
    <cellStyle name="40% - Ênfase4 13 4 2" xfId="7760" xr:uid="{0FB1FEC0-122D-4BBA-A23F-29E2C9A851E8}"/>
    <cellStyle name="40% - Ênfase4 13 4 2 2" xfId="7761" xr:uid="{1EADD090-70EE-49D0-BED3-F470BF04F140}"/>
    <cellStyle name="40% - Ênfase4 13 4 3" xfId="7762" xr:uid="{665D8688-3FDC-41D8-836E-78482DC21EB5}"/>
    <cellStyle name="40% - Ênfase4 13 5" xfId="7763" xr:uid="{F66FF005-641C-4996-B22D-E0B7ACEB9EE9}"/>
    <cellStyle name="40% - Ênfase4 13 5 2" xfId="7764" xr:uid="{AD66F35D-22DF-477B-A91D-5D0C781C2794}"/>
    <cellStyle name="40% - Ênfase4 13 5 2 2" xfId="7765" xr:uid="{847B1FF0-05EE-4E63-B4AE-FD06EB7D638D}"/>
    <cellStyle name="40% - Ênfase4 13 5 3" xfId="7766" xr:uid="{F511DCC6-841D-4FDD-A790-9C971CB29695}"/>
    <cellStyle name="40% - Ênfase4 13 6" xfId="7767" xr:uid="{CA1AEE76-DA8E-4E26-BA0F-DBCE628F2132}"/>
    <cellStyle name="40% - Ênfase4 13 6 2" xfId="7768" xr:uid="{49EB04C8-E951-487A-BECF-6AC55C865E58}"/>
    <cellStyle name="40% - Ênfase4 13 6 2 2" xfId="7769" xr:uid="{8DCE4BFA-6F0E-499B-8910-A95DC926E31E}"/>
    <cellStyle name="40% - Ênfase4 13 6 3" xfId="7770" xr:uid="{BBBF9002-39B7-44FC-ABEE-43627FC4900B}"/>
    <cellStyle name="40% - Ênfase4 13 7" xfId="7771" xr:uid="{CE5848FB-EFA3-44D1-8E59-ECC91C9BCE14}"/>
    <cellStyle name="40% - Ênfase4 13 7 2" xfId="7772" xr:uid="{E1EF5A6E-CBC7-4964-B1EB-AA475DB1A268}"/>
    <cellStyle name="40% - Ênfase4 13 7 2 2" xfId="7773" xr:uid="{73672EAE-A772-4596-B989-8B594BC240FF}"/>
    <cellStyle name="40% - Ênfase4 13 7 3" xfId="7774" xr:uid="{47C5E52D-ABE9-40CA-9327-703EE49D8973}"/>
    <cellStyle name="40% - Ênfase4 13 8" xfId="7775" xr:uid="{83B377E0-F650-4E03-BB54-8495665433FF}"/>
    <cellStyle name="40% - Ênfase4 13 8 2" xfId="7776" xr:uid="{603BF1CA-A2E8-4F22-88A4-D0FDF5FAEF5D}"/>
    <cellStyle name="40% - Ênfase4 13 8 2 2" xfId="7777" xr:uid="{E46186F5-8E49-4722-96C0-160A6446EDD9}"/>
    <cellStyle name="40% - Ênfase4 13 8 3" xfId="7778" xr:uid="{17732560-9EFA-40A5-988D-58BB0D2C6966}"/>
    <cellStyle name="40% - Ênfase4 13 9" xfId="7779" xr:uid="{1D0C5C9E-A091-4F1A-A138-8FF453340121}"/>
    <cellStyle name="40% - Ênfase4 13 9 2" xfId="7780" xr:uid="{7D4FE816-53D9-43BA-AD47-6929B53A108D}"/>
    <cellStyle name="40% - Ênfase4 14" xfId="7781" xr:uid="{3F1B172A-0D86-45E3-AF71-359A75537066}"/>
    <cellStyle name="40% - Ênfase4 14 10" xfId="7782" xr:uid="{C4B73BD8-E461-49E7-BBD4-9D6CB3EA9AAB}"/>
    <cellStyle name="40% - Ênfase4 14 10 2" xfId="7783" xr:uid="{D73607AE-B006-474A-A30B-B9FDAF9F2782}"/>
    <cellStyle name="40% - Ênfase4 14 11" xfId="7784" xr:uid="{DC778180-970C-41B7-AE51-0DCE295B3B8E}"/>
    <cellStyle name="40% - Ênfase4 14 11 2" xfId="7785" xr:uid="{EA2CC793-C618-41E7-B336-97397AEDE94E}"/>
    <cellStyle name="40% - Ênfase4 14 12" xfId="7786" xr:uid="{C8237FEB-9D5E-4A1A-B54B-E81F21A749C7}"/>
    <cellStyle name="40% - Ênfase4 14 12 2" xfId="7787" xr:uid="{29FD2490-3929-4361-8ED9-78DDC03619B0}"/>
    <cellStyle name="40% - Ênfase4 14 13" xfId="7788" xr:uid="{5F3F3514-4CCC-4F72-B2FE-940F01654E14}"/>
    <cellStyle name="40% - Ênfase4 14 13 2" xfId="7789" xr:uid="{410003C9-8B92-4572-A277-2D0159989F86}"/>
    <cellStyle name="40% - Ênfase4 14 14" xfId="7790" xr:uid="{649C02BE-3E25-4A96-9B70-174CC3857933}"/>
    <cellStyle name="40% - Ênfase4 14 14 2" xfId="7791" xr:uid="{51A77078-473F-4895-85DC-38355D05E2F2}"/>
    <cellStyle name="40% - Ênfase4 14 15" xfId="7792" xr:uid="{1C428D7D-E9BE-4BC2-BEA7-B9196598D632}"/>
    <cellStyle name="40% - Ênfase4 14 2" xfId="7793" xr:uid="{1E89E030-14CF-45A4-AFC9-670DC87DB7B1}"/>
    <cellStyle name="40% - Ênfase4 14 2 2" xfId="7794" xr:uid="{3C89F57F-2E19-4181-93F6-3BE1AD4B4B58}"/>
    <cellStyle name="40% - Ênfase4 14 2 2 2" xfId="7795" xr:uid="{F53913A2-ADEE-4FF6-897E-D31D007F8488}"/>
    <cellStyle name="40% - Ênfase4 14 2 3" xfId="7796" xr:uid="{BEBAE9E6-C9F3-49C4-B117-247792DF5C47}"/>
    <cellStyle name="40% - Ênfase4 14 3" xfId="7797" xr:uid="{7F32A34E-897E-4252-A228-CACC28210B52}"/>
    <cellStyle name="40% - Ênfase4 14 3 2" xfId="7798" xr:uid="{73CFA413-FE04-497B-B9F2-8FD0C6A14872}"/>
    <cellStyle name="40% - Ênfase4 14 3 2 2" xfId="7799" xr:uid="{35AAC4D0-611F-44AF-8278-7AD84079B47B}"/>
    <cellStyle name="40% - Ênfase4 14 3 3" xfId="7800" xr:uid="{C9606889-C55A-417B-A2C6-DB8DF9B02C58}"/>
    <cellStyle name="40% - Ênfase4 14 4" xfId="7801" xr:uid="{AFF9E7BA-B363-4C99-A6F9-21A8A38A10D7}"/>
    <cellStyle name="40% - Ênfase4 14 4 2" xfId="7802" xr:uid="{E521CF4F-5925-4109-AFC0-154CFB70908C}"/>
    <cellStyle name="40% - Ênfase4 14 4 2 2" xfId="7803" xr:uid="{1E2EC511-C14E-4F3E-AC30-CF0E7887236C}"/>
    <cellStyle name="40% - Ênfase4 14 4 3" xfId="7804" xr:uid="{751CCAC9-DFC0-4736-84A9-B9751A8FB66C}"/>
    <cellStyle name="40% - Ênfase4 14 5" xfId="7805" xr:uid="{0EC9C4C5-5843-4CC4-A19C-154DBE48D87C}"/>
    <cellStyle name="40% - Ênfase4 14 5 2" xfId="7806" xr:uid="{301987C9-D9FE-4013-929D-3B100D857C0C}"/>
    <cellStyle name="40% - Ênfase4 14 5 2 2" xfId="7807" xr:uid="{4A599CDE-9739-4F4F-8742-718A8E2510DC}"/>
    <cellStyle name="40% - Ênfase4 14 5 3" xfId="7808" xr:uid="{4BAB8D8D-2F5B-4BB2-83B4-DFC912D59B8E}"/>
    <cellStyle name="40% - Ênfase4 14 6" xfId="7809" xr:uid="{BDBDC0FC-A191-4DCA-A760-048D0AFD098D}"/>
    <cellStyle name="40% - Ênfase4 14 6 2" xfId="7810" xr:uid="{F72B67A0-44B7-4516-A21A-4759341797B9}"/>
    <cellStyle name="40% - Ênfase4 14 6 2 2" xfId="7811" xr:uid="{21973500-F782-43CB-A206-0E8B36C6EDD7}"/>
    <cellStyle name="40% - Ênfase4 14 6 3" xfId="7812" xr:uid="{5638B936-BE76-4F89-B2D7-92E0DD100284}"/>
    <cellStyle name="40% - Ênfase4 14 7" xfId="7813" xr:uid="{9FFCF76D-63C0-479C-BCEB-DA5F9C5354BA}"/>
    <cellStyle name="40% - Ênfase4 14 7 2" xfId="7814" xr:uid="{68EE3AF2-49B7-413E-B6D2-01A95C4AAF3E}"/>
    <cellStyle name="40% - Ênfase4 14 7 2 2" xfId="7815" xr:uid="{3656A5A2-B09E-4904-88F7-7E526D04F2A1}"/>
    <cellStyle name="40% - Ênfase4 14 7 3" xfId="7816" xr:uid="{4DEFF929-F08D-45F8-8E52-F39B57280A83}"/>
    <cellStyle name="40% - Ênfase4 14 8" xfId="7817" xr:uid="{6FAE0B5A-BCE8-4F3F-82E7-5C4AABC8DAD7}"/>
    <cellStyle name="40% - Ênfase4 14 8 2" xfId="7818" xr:uid="{2782140E-680E-4EF7-ACBB-E849ED417132}"/>
    <cellStyle name="40% - Ênfase4 14 8 2 2" xfId="7819" xr:uid="{C20C04B1-09E5-49A4-A574-06525BBD0112}"/>
    <cellStyle name="40% - Ênfase4 14 8 3" xfId="7820" xr:uid="{06B6E432-0BE7-407D-9765-50C9457CBABA}"/>
    <cellStyle name="40% - Ênfase4 14 9" xfId="7821" xr:uid="{37CE4A5E-2648-4744-A60C-EEC9999B584C}"/>
    <cellStyle name="40% - Ênfase4 14 9 2" xfId="7822" xr:uid="{4349138B-2114-4A0B-B9DD-573BD6A386F7}"/>
    <cellStyle name="40% - Ênfase4 15" xfId="7823" xr:uid="{3ADA1813-FB30-444C-9406-AEE29AF3D411}"/>
    <cellStyle name="40% - Ênfase4 15 10" xfId="7824" xr:uid="{50196038-840E-446B-B86D-EB6962686178}"/>
    <cellStyle name="40% - Ênfase4 15 10 2" xfId="7825" xr:uid="{08D9E8F5-38B8-4549-9029-85265F2C53B2}"/>
    <cellStyle name="40% - Ênfase4 15 11" xfId="7826" xr:uid="{63EFC5A2-3DC3-4E13-9063-9AFE0560A1EF}"/>
    <cellStyle name="40% - Ênfase4 15 11 2" xfId="7827" xr:uid="{94CBE9EF-FDF3-4664-A82F-F641F74A55E2}"/>
    <cellStyle name="40% - Ênfase4 15 12" xfId="7828" xr:uid="{8D14A75E-89BF-4720-9C98-E67AF918D0FB}"/>
    <cellStyle name="40% - Ênfase4 15 12 2" xfId="7829" xr:uid="{DF5C2668-FDA7-43EB-B04A-F3547BAADC40}"/>
    <cellStyle name="40% - Ênfase4 15 13" xfId="7830" xr:uid="{86412437-81B2-4EF3-8A73-820FDFFB57AE}"/>
    <cellStyle name="40% - Ênfase4 15 13 2" xfId="7831" xr:uid="{6F913711-10E0-4EFF-8972-9B72D41CC109}"/>
    <cellStyle name="40% - Ênfase4 15 14" xfId="7832" xr:uid="{36BBD537-726D-4B30-981E-0482B8E4B270}"/>
    <cellStyle name="40% - Ênfase4 15 14 2" xfId="7833" xr:uid="{E064ACCE-5D84-49E2-9A7F-738096BBC628}"/>
    <cellStyle name="40% - Ênfase4 15 15" xfId="7834" xr:uid="{1A873103-F2A5-418B-BD94-EC6989BCE42F}"/>
    <cellStyle name="40% - Ênfase4 15 2" xfId="7835" xr:uid="{85D69B0B-EBC5-4031-A4AB-B2D63027BA1F}"/>
    <cellStyle name="40% - Ênfase4 15 2 2" xfId="7836" xr:uid="{D72D2A99-C90F-4F69-AF87-B35CDD972DCF}"/>
    <cellStyle name="40% - Ênfase4 15 2 2 2" xfId="7837" xr:uid="{0CBC7463-801F-4B54-834C-24556A850E3E}"/>
    <cellStyle name="40% - Ênfase4 15 2 3" xfId="7838" xr:uid="{932444C5-2039-4DA0-A79E-8824CDA8E9E4}"/>
    <cellStyle name="40% - Ênfase4 15 3" xfId="7839" xr:uid="{E4243A8F-08B0-4A17-9A3B-D3BDF380188C}"/>
    <cellStyle name="40% - Ênfase4 15 3 2" xfId="7840" xr:uid="{5DD98E6D-A70C-4225-A79C-92D372CD9997}"/>
    <cellStyle name="40% - Ênfase4 15 3 2 2" xfId="7841" xr:uid="{64F317AA-783F-4C5F-9850-7B18CD58BCCE}"/>
    <cellStyle name="40% - Ênfase4 15 3 3" xfId="7842" xr:uid="{AA380AF5-82F1-48C5-9437-BB6B2AA0CDE3}"/>
    <cellStyle name="40% - Ênfase4 15 4" xfId="7843" xr:uid="{F5EF5B2E-7846-46D8-AF75-EDA83991B123}"/>
    <cellStyle name="40% - Ênfase4 15 4 2" xfId="7844" xr:uid="{9F16387E-466E-4A71-919B-842A78CF0E2D}"/>
    <cellStyle name="40% - Ênfase4 15 4 2 2" xfId="7845" xr:uid="{1CF5D603-C020-422C-9916-B896F55BEF69}"/>
    <cellStyle name="40% - Ênfase4 15 4 3" xfId="7846" xr:uid="{EDE55399-A6F6-4A78-98AD-3FF2D617EF28}"/>
    <cellStyle name="40% - Ênfase4 15 5" xfId="7847" xr:uid="{16B90029-3976-4B59-AC0D-917F02A25F24}"/>
    <cellStyle name="40% - Ênfase4 15 5 2" xfId="7848" xr:uid="{F08955EA-FD3A-4AB1-A999-242BAC2858EE}"/>
    <cellStyle name="40% - Ênfase4 15 5 2 2" xfId="7849" xr:uid="{8CE474AB-93F8-43AB-BC7A-85330BCFB637}"/>
    <cellStyle name="40% - Ênfase4 15 5 3" xfId="7850" xr:uid="{401C4C67-0699-4A2D-8A67-2AED57D5A24B}"/>
    <cellStyle name="40% - Ênfase4 15 6" xfId="7851" xr:uid="{FC73EE4F-E9D8-456F-8C19-F7B0E07385B9}"/>
    <cellStyle name="40% - Ênfase4 15 6 2" xfId="7852" xr:uid="{3E688EE6-D129-4431-A1D0-F3ACD6667173}"/>
    <cellStyle name="40% - Ênfase4 15 6 2 2" xfId="7853" xr:uid="{F908E611-B9C8-4E0C-859C-036E661DCC2A}"/>
    <cellStyle name="40% - Ênfase4 15 6 3" xfId="7854" xr:uid="{0C50448C-8032-4489-AFB7-2CDB8BBC69C2}"/>
    <cellStyle name="40% - Ênfase4 15 7" xfId="7855" xr:uid="{EE4AAA61-9203-4554-9AC6-55D4D400FF40}"/>
    <cellStyle name="40% - Ênfase4 15 7 2" xfId="7856" xr:uid="{0CC9801E-433C-4E74-AB97-7429DC813671}"/>
    <cellStyle name="40% - Ênfase4 15 7 2 2" xfId="7857" xr:uid="{8BF8832F-8720-4DF1-860E-26B3A335A59C}"/>
    <cellStyle name="40% - Ênfase4 15 7 3" xfId="7858" xr:uid="{43EE721A-B612-4715-B114-3E3D9C646F0C}"/>
    <cellStyle name="40% - Ênfase4 15 8" xfId="7859" xr:uid="{A3721399-B3F5-446C-A8A8-55D059A34A49}"/>
    <cellStyle name="40% - Ênfase4 15 8 2" xfId="7860" xr:uid="{30145562-C4D8-4510-9B47-E81EBEB8DEE2}"/>
    <cellStyle name="40% - Ênfase4 15 8 2 2" xfId="7861" xr:uid="{FD9A1C1E-BDFC-47CC-909E-131FDB1DDB04}"/>
    <cellStyle name="40% - Ênfase4 15 8 3" xfId="7862" xr:uid="{5EED5604-5B10-408F-BC15-DFDA667B542A}"/>
    <cellStyle name="40% - Ênfase4 15 9" xfId="7863" xr:uid="{BFAB8D41-FEFE-4CF3-9C75-12AA87E39D24}"/>
    <cellStyle name="40% - Ênfase4 15 9 2" xfId="7864" xr:uid="{F9EE6235-8482-4D38-B62F-8C9323CA4116}"/>
    <cellStyle name="40% - Ênfase4 16" xfId="7865" xr:uid="{1E0CC5DF-FB38-49EC-A095-7912C30F3258}"/>
    <cellStyle name="40% - Ênfase4 16 10" xfId="7866" xr:uid="{C6ED5F90-A441-4C1A-B84B-DB54E44582EE}"/>
    <cellStyle name="40% - Ênfase4 16 10 2" xfId="7867" xr:uid="{2BFA741D-45AE-4363-95BF-F6C1DD66185C}"/>
    <cellStyle name="40% - Ênfase4 16 11" xfId="7868" xr:uid="{0009D888-6479-4153-9190-1309BBCC5572}"/>
    <cellStyle name="40% - Ênfase4 16 11 2" xfId="7869" xr:uid="{0FFA7CE7-5A52-41B3-ACDF-DBEB88EDFE74}"/>
    <cellStyle name="40% - Ênfase4 16 12" xfId="7870" xr:uid="{BBB89931-9077-4837-BD17-A9FA2FB2B06C}"/>
    <cellStyle name="40% - Ênfase4 16 12 2" xfId="7871" xr:uid="{DC095E40-BAE7-44E2-910C-D389983E3A9B}"/>
    <cellStyle name="40% - Ênfase4 16 13" xfId="7872" xr:uid="{0E522E83-C182-454B-B6A6-4A6940D3B261}"/>
    <cellStyle name="40% - Ênfase4 16 13 2" xfId="7873" xr:uid="{D4FD1E7F-453E-4B80-9FBD-E5571818F503}"/>
    <cellStyle name="40% - Ênfase4 16 14" xfId="7874" xr:uid="{625A2C98-E5E3-4CD1-8D91-F4A29F621AE3}"/>
    <cellStyle name="40% - Ênfase4 16 14 2" xfId="7875" xr:uid="{A50C1DF8-6B54-4B12-B346-2AE6514A1F99}"/>
    <cellStyle name="40% - Ênfase4 16 15" xfId="7876" xr:uid="{8417E026-CF44-410B-AABB-38BEB983B86A}"/>
    <cellStyle name="40% - Ênfase4 16 2" xfId="7877" xr:uid="{F3CE512D-F161-466D-9A23-D700F1923864}"/>
    <cellStyle name="40% - Ênfase4 16 2 2" xfId="7878" xr:uid="{0216EABA-B12D-4002-A309-817F6816AC0E}"/>
    <cellStyle name="40% - Ênfase4 16 2 2 2" xfId="7879" xr:uid="{F9714DCC-8F6E-4DAE-BD9B-BC3478C9C04B}"/>
    <cellStyle name="40% - Ênfase4 16 2 3" xfId="7880" xr:uid="{3FBA5664-9780-48A4-AD25-0B3F3755BE2B}"/>
    <cellStyle name="40% - Ênfase4 16 3" xfId="7881" xr:uid="{2757CAC7-95D3-4278-B948-C959EA9E4FD3}"/>
    <cellStyle name="40% - Ênfase4 16 3 2" xfId="7882" xr:uid="{BEAD75A1-FA48-4B08-A320-C80FA513408C}"/>
    <cellStyle name="40% - Ênfase4 16 3 2 2" xfId="7883" xr:uid="{309B91B1-F11B-4557-AA8C-2D5ED03DA409}"/>
    <cellStyle name="40% - Ênfase4 16 3 3" xfId="7884" xr:uid="{F4C759E3-5F23-4308-B1AB-B36DA3EEB0C7}"/>
    <cellStyle name="40% - Ênfase4 16 4" xfId="7885" xr:uid="{60183388-6015-4ADB-91FF-E61A801687C1}"/>
    <cellStyle name="40% - Ênfase4 16 4 2" xfId="7886" xr:uid="{0B44E13D-DC0C-40FD-8A3E-DEEFC284EC75}"/>
    <cellStyle name="40% - Ênfase4 16 4 2 2" xfId="7887" xr:uid="{2DE75148-AC48-48F9-9BDA-E193A3FAED36}"/>
    <cellStyle name="40% - Ênfase4 16 4 3" xfId="7888" xr:uid="{86BB77E5-3C46-4DBA-AEDD-CD2B7B9D30CB}"/>
    <cellStyle name="40% - Ênfase4 16 5" xfId="7889" xr:uid="{6A9D8F75-05DB-482B-A3CA-7075693D87E6}"/>
    <cellStyle name="40% - Ênfase4 16 5 2" xfId="7890" xr:uid="{0284F012-3FA9-46AA-A8C4-03137E1E251E}"/>
    <cellStyle name="40% - Ênfase4 16 5 2 2" xfId="7891" xr:uid="{C71B2D3E-E8CD-453E-98D7-47A455F561EF}"/>
    <cellStyle name="40% - Ênfase4 16 5 3" xfId="7892" xr:uid="{9ACE893E-E4E0-4E6B-9140-394AB8452DB2}"/>
    <cellStyle name="40% - Ênfase4 16 6" xfId="7893" xr:uid="{63E16F10-F8FC-4C91-9479-1B186C144E80}"/>
    <cellStyle name="40% - Ênfase4 16 6 2" xfId="7894" xr:uid="{5499A2D6-4868-44A6-ABEE-19D997DC0679}"/>
    <cellStyle name="40% - Ênfase4 16 6 2 2" xfId="7895" xr:uid="{575B5B3A-5E3C-4380-A7FC-0E0BA41D0F65}"/>
    <cellStyle name="40% - Ênfase4 16 6 3" xfId="7896" xr:uid="{15245C7E-70F6-4783-BCEC-9D03221B7404}"/>
    <cellStyle name="40% - Ênfase4 16 7" xfId="7897" xr:uid="{11A0B180-1559-473A-B90D-1F94B3176EF8}"/>
    <cellStyle name="40% - Ênfase4 16 7 2" xfId="7898" xr:uid="{39BDCBD5-778B-404B-81E7-BF4F36D6634C}"/>
    <cellStyle name="40% - Ênfase4 16 7 2 2" xfId="7899" xr:uid="{06A649CA-C6ED-4D82-AD2C-57831CC7C971}"/>
    <cellStyle name="40% - Ênfase4 16 7 3" xfId="7900" xr:uid="{A8E7F301-587E-48C2-956F-A92A69FC4467}"/>
    <cellStyle name="40% - Ênfase4 16 8" xfId="7901" xr:uid="{F50DCED8-4D99-4A11-95CA-2D3DF6913985}"/>
    <cellStyle name="40% - Ênfase4 16 8 2" xfId="7902" xr:uid="{C1048F33-6580-4B74-9B63-70E5D4324330}"/>
    <cellStyle name="40% - Ênfase4 16 8 2 2" xfId="7903" xr:uid="{3823620E-DFB9-4940-8BD8-4F4510ADA975}"/>
    <cellStyle name="40% - Ênfase4 16 8 3" xfId="7904" xr:uid="{22DF10AD-241A-427C-AA64-270DD7B2F288}"/>
    <cellStyle name="40% - Ênfase4 16 9" xfId="7905" xr:uid="{1D5989C6-DA79-4102-827D-5A2185C6C406}"/>
    <cellStyle name="40% - Ênfase4 16 9 2" xfId="7906" xr:uid="{239586DE-9A7D-4E43-8DDB-5149BC47F08C}"/>
    <cellStyle name="40% - Ênfase4 17" xfId="7907" xr:uid="{E916DD1F-7B01-4FE8-B7A0-4145F8F5D1C3}"/>
    <cellStyle name="40% - Ênfase4 17 10" xfId="7908" xr:uid="{B1B59318-1102-4D10-A149-BEA0538F927A}"/>
    <cellStyle name="40% - Ênfase4 17 10 2" xfId="7909" xr:uid="{E65C97F4-E6E3-491D-86B9-6BE2184DCD2D}"/>
    <cellStyle name="40% - Ênfase4 17 11" xfId="7910" xr:uid="{94A9EA52-170F-44AB-8A00-F46035C578CF}"/>
    <cellStyle name="40% - Ênfase4 17 11 2" xfId="7911" xr:uid="{45D7653F-55B2-4A3D-87D9-44A9336FEA55}"/>
    <cellStyle name="40% - Ênfase4 17 12" xfId="7912" xr:uid="{ED901690-04EC-43E9-A8D3-6E71511BA13E}"/>
    <cellStyle name="40% - Ênfase4 17 12 2" xfId="7913" xr:uid="{25CB1F06-6596-45E3-919F-517F4B8BA3E1}"/>
    <cellStyle name="40% - Ênfase4 17 13" xfId="7914" xr:uid="{F89D2051-4A63-4937-A76D-538968156D67}"/>
    <cellStyle name="40% - Ênfase4 17 13 2" xfId="7915" xr:uid="{B668A430-50FC-4067-990A-576A89333C1F}"/>
    <cellStyle name="40% - Ênfase4 17 14" xfId="7916" xr:uid="{32B98974-ADF2-4B5E-9FE9-6C3365C9D6D8}"/>
    <cellStyle name="40% - Ênfase4 17 14 2" xfId="7917" xr:uid="{BF6436CE-4174-4738-A9D9-4A665E10FE00}"/>
    <cellStyle name="40% - Ênfase4 17 15" xfId="7918" xr:uid="{1CE92D36-48D0-4C23-AD0B-172376BA0998}"/>
    <cellStyle name="40% - Ênfase4 17 2" xfId="7919" xr:uid="{99C303DF-35BA-4234-BD96-831C83408C41}"/>
    <cellStyle name="40% - Ênfase4 17 2 2" xfId="7920" xr:uid="{FF1AD6D3-B0F5-485A-8BC6-9746F8A96160}"/>
    <cellStyle name="40% - Ênfase4 17 2 2 2" xfId="7921" xr:uid="{610902E4-254F-4F1F-9A21-D63BA4A8B98E}"/>
    <cellStyle name="40% - Ênfase4 17 2 3" xfId="7922" xr:uid="{31A66A60-B269-49A5-BAFD-74190A81AFD3}"/>
    <cellStyle name="40% - Ênfase4 17 3" xfId="7923" xr:uid="{2CCACF46-91B8-4A9E-BF5E-6938E3659693}"/>
    <cellStyle name="40% - Ênfase4 17 3 2" xfId="7924" xr:uid="{2148BA03-316C-484C-9865-40A550C3C502}"/>
    <cellStyle name="40% - Ênfase4 17 3 2 2" xfId="7925" xr:uid="{7FDFB7DF-9F55-409B-8265-2C3CA3D50EE8}"/>
    <cellStyle name="40% - Ênfase4 17 3 3" xfId="7926" xr:uid="{2233254B-94D0-4BC1-9185-57315A9F3EDE}"/>
    <cellStyle name="40% - Ênfase4 17 4" xfId="7927" xr:uid="{53CECB1A-674B-4C22-BDAF-3631DBA1021E}"/>
    <cellStyle name="40% - Ênfase4 17 4 2" xfId="7928" xr:uid="{FA1B11E7-0588-45FD-B4DE-9EB6BFE29C78}"/>
    <cellStyle name="40% - Ênfase4 17 4 2 2" xfId="7929" xr:uid="{560DF537-A982-44B1-BEB3-5EF39A59D0BD}"/>
    <cellStyle name="40% - Ênfase4 17 4 3" xfId="7930" xr:uid="{AB74D050-E065-4975-A738-6604D274BA61}"/>
    <cellStyle name="40% - Ênfase4 17 5" xfId="7931" xr:uid="{F22A03F3-B28A-46A6-A079-4F2D8A573FFC}"/>
    <cellStyle name="40% - Ênfase4 17 5 2" xfId="7932" xr:uid="{1A9484EA-38D9-4FA6-A2AB-9DBC6FC40A39}"/>
    <cellStyle name="40% - Ênfase4 17 5 2 2" xfId="7933" xr:uid="{D6F130D2-E070-4842-90B9-A5526800461E}"/>
    <cellStyle name="40% - Ênfase4 17 5 3" xfId="7934" xr:uid="{21CC2B79-3B8E-4B14-8F20-B70473694C5F}"/>
    <cellStyle name="40% - Ênfase4 17 6" xfId="7935" xr:uid="{798627F9-6A67-487A-BD39-3CFDC6D2E285}"/>
    <cellStyle name="40% - Ênfase4 17 6 2" xfId="7936" xr:uid="{9E618FB0-BF44-4917-925D-76AB766CB6BC}"/>
    <cellStyle name="40% - Ênfase4 17 6 2 2" xfId="7937" xr:uid="{8DF456EA-D76C-49EE-AF89-721B4B81CC80}"/>
    <cellStyle name="40% - Ênfase4 17 6 3" xfId="7938" xr:uid="{BDB02D2B-DEC2-4C47-AEE7-EE49B06CAB87}"/>
    <cellStyle name="40% - Ênfase4 17 7" xfId="7939" xr:uid="{2985F856-5EC3-4105-B4A1-EECCC33EB003}"/>
    <cellStyle name="40% - Ênfase4 17 7 2" xfId="7940" xr:uid="{3F672422-891A-4EFE-A986-F09916ECC9DC}"/>
    <cellStyle name="40% - Ênfase4 17 7 2 2" xfId="7941" xr:uid="{703D7F46-28D9-4C5B-A6D3-EE4CD34C5A5F}"/>
    <cellStyle name="40% - Ênfase4 17 7 3" xfId="7942" xr:uid="{FE83ECDD-780A-476E-B4BA-6C8E01BC1D22}"/>
    <cellStyle name="40% - Ênfase4 17 8" xfId="7943" xr:uid="{773B75D1-0F28-4C4B-A1D2-1B99D40801BB}"/>
    <cellStyle name="40% - Ênfase4 17 8 2" xfId="7944" xr:uid="{FD88EEAC-A1AE-41EB-BE2A-420F48CDDC88}"/>
    <cellStyle name="40% - Ênfase4 17 8 2 2" xfId="7945" xr:uid="{C277A9CD-8DDF-4C32-85EA-EB61E644CBA6}"/>
    <cellStyle name="40% - Ênfase4 17 8 3" xfId="7946" xr:uid="{0C15883C-7717-4AAD-849D-14B0221F716B}"/>
    <cellStyle name="40% - Ênfase4 17 9" xfId="7947" xr:uid="{8A8C4C56-E315-4D07-9A20-C4377D8CB3B0}"/>
    <cellStyle name="40% - Ênfase4 17 9 2" xfId="7948" xr:uid="{9EA2D368-CD26-4AED-9C19-482B2D818A8F}"/>
    <cellStyle name="40% - Ênfase4 18" xfId="7949" xr:uid="{0D758B09-7339-4DD6-A2EC-7CB8FEC24010}"/>
    <cellStyle name="40% - Ênfase4 18 10" xfId="7950" xr:uid="{1FA09CE2-26B0-4D49-BCED-D74C5ADEA611}"/>
    <cellStyle name="40% - Ênfase4 18 10 2" xfId="7951" xr:uid="{E43A6FEE-F8D6-4119-832E-26BF5965F0E0}"/>
    <cellStyle name="40% - Ênfase4 18 11" xfId="7952" xr:uid="{45FF03DC-EB16-4402-BD8B-33E148976F9F}"/>
    <cellStyle name="40% - Ênfase4 18 11 2" xfId="7953" xr:uid="{2EA61632-B446-4047-97C3-B7472FB6DB11}"/>
    <cellStyle name="40% - Ênfase4 18 12" xfId="7954" xr:uid="{EA572F44-A6B9-4932-AA3A-284F96172326}"/>
    <cellStyle name="40% - Ênfase4 18 12 2" xfId="7955" xr:uid="{946701F5-5C31-4D4A-B52F-97B6B6295A7D}"/>
    <cellStyle name="40% - Ênfase4 18 13" xfId="7956" xr:uid="{7F9FB345-3841-425D-9365-FE708475A7C9}"/>
    <cellStyle name="40% - Ênfase4 18 13 2" xfId="7957" xr:uid="{429333D7-72C1-44B9-A54A-365BD4855519}"/>
    <cellStyle name="40% - Ênfase4 18 14" xfId="7958" xr:uid="{1C7F16AC-18DE-4949-A90F-C6811E33364A}"/>
    <cellStyle name="40% - Ênfase4 18 14 2" xfId="7959" xr:uid="{9DE77093-C7F2-48D3-A3DA-ACACBB836088}"/>
    <cellStyle name="40% - Ênfase4 18 15" xfId="7960" xr:uid="{5694F893-28E6-4112-815F-D5A86B7B81F7}"/>
    <cellStyle name="40% - Ênfase4 18 2" xfId="7961" xr:uid="{74013F68-DFFA-41FF-AC87-DEF874A7FBFA}"/>
    <cellStyle name="40% - Ênfase4 18 2 2" xfId="7962" xr:uid="{2806BA9B-E741-4EED-A4FD-3CDFB7FEEEA6}"/>
    <cellStyle name="40% - Ênfase4 18 2 2 2" xfId="7963" xr:uid="{CA1B6515-51FC-4221-A2DC-88B52759924F}"/>
    <cellStyle name="40% - Ênfase4 18 2 3" xfId="7964" xr:uid="{D9FDC052-3E4F-4753-8F7C-0F93E5C26CA4}"/>
    <cellStyle name="40% - Ênfase4 18 3" xfId="7965" xr:uid="{9552CE09-A726-4EBF-B45F-F64631DDE792}"/>
    <cellStyle name="40% - Ênfase4 18 3 2" xfId="7966" xr:uid="{806106BA-C987-417A-B52C-0AE2A817E0B7}"/>
    <cellStyle name="40% - Ênfase4 18 3 2 2" xfId="7967" xr:uid="{A13326E7-35B2-42ED-9798-45D82D21F5CB}"/>
    <cellStyle name="40% - Ênfase4 18 3 3" xfId="7968" xr:uid="{193320F9-8153-4CBB-9947-40F726464B5B}"/>
    <cellStyle name="40% - Ênfase4 18 4" xfId="7969" xr:uid="{98A39079-8A6A-4DEE-99D8-088440085745}"/>
    <cellStyle name="40% - Ênfase4 18 4 2" xfId="7970" xr:uid="{47C9A2EE-2919-4DA6-BBAB-DA6EEFEC5909}"/>
    <cellStyle name="40% - Ênfase4 18 4 2 2" xfId="7971" xr:uid="{E0E7EFA1-5C17-4987-B2A0-8D8EB9356541}"/>
    <cellStyle name="40% - Ênfase4 18 4 3" xfId="7972" xr:uid="{3B28ECCC-A295-4CCD-A0A6-4F4F9BD07DE3}"/>
    <cellStyle name="40% - Ênfase4 18 5" xfId="7973" xr:uid="{E0348A71-9AEB-4D56-89B8-40F312B3D6DD}"/>
    <cellStyle name="40% - Ênfase4 18 5 2" xfId="7974" xr:uid="{21E4D755-1AF6-498D-9805-2B364DDCCD60}"/>
    <cellStyle name="40% - Ênfase4 18 5 2 2" xfId="7975" xr:uid="{9B12EBE0-D468-459D-A892-4990A36B7E35}"/>
    <cellStyle name="40% - Ênfase4 18 5 3" xfId="7976" xr:uid="{40D655DC-4CE0-4926-A66D-D388CB6A51A3}"/>
    <cellStyle name="40% - Ênfase4 18 6" xfId="7977" xr:uid="{B778CABB-F124-4072-BE7A-BB9B61812EA6}"/>
    <cellStyle name="40% - Ênfase4 18 6 2" xfId="7978" xr:uid="{0184ABA4-C8D8-47A4-A456-229C1681DD62}"/>
    <cellStyle name="40% - Ênfase4 18 6 2 2" xfId="7979" xr:uid="{D55BFE9A-3855-4F25-8BD0-2B024B0DDC1F}"/>
    <cellStyle name="40% - Ênfase4 18 6 3" xfId="7980" xr:uid="{CC1AE086-016F-4115-825C-6107C54AABDE}"/>
    <cellStyle name="40% - Ênfase4 18 7" xfId="7981" xr:uid="{AC1747FE-7029-4D1A-885A-DFEA3ECEF23F}"/>
    <cellStyle name="40% - Ênfase4 18 7 2" xfId="7982" xr:uid="{C8A97212-16A4-46F4-A8BE-88728CBB6D4C}"/>
    <cellStyle name="40% - Ênfase4 18 7 2 2" xfId="7983" xr:uid="{44371196-F357-453D-8B5D-4ED911A4D06C}"/>
    <cellStyle name="40% - Ênfase4 18 7 3" xfId="7984" xr:uid="{C41666BC-202C-4D30-9CD7-A8BBE3E90411}"/>
    <cellStyle name="40% - Ênfase4 18 8" xfId="7985" xr:uid="{7024F3CE-ADEA-434A-85B4-DB771A0C2750}"/>
    <cellStyle name="40% - Ênfase4 18 8 2" xfId="7986" xr:uid="{93ADC9A1-37D4-4693-9348-C2BE53D3C70B}"/>
    <cellStyle name="40% - Ênfase4 18 8 2 2" xfId="7987" xr:uid="{B26E8882-9039-4606-AB3C-B55ECC5B3564}"/>
    <cellStyle name="40% - Ênfase4 18 8 3" xfId="7988" xr:uid="{8F858F53-77C3-4B32-BB52-8B4AB3B9B400}"/>
    <cellStyle name="40% - Ênfase4 18 9" xfId="7989" xr:uid="{97D07B44-AFEB-4809-A44F-641643799DE0}"/>
    <cellStyle name="40% - Ênfase4 18 9 2" xfId="7990" xr:uid="{07D6BC9B-39DF-46CE-A99D-D8B5CB0FBDD4}"/>
    <cellStyle name="40% - Ênfase4 19" xfId="7991" xr:uid="{D519B867-6A8D-4517-A962-77C1F9C12FEA}"/>
    <cellStyle name="40% - Ênfase4 19 10" xfId="7992" xr:uid="{C11C7481-794E-4000-9D43-9551761BFA16}"/>
    <cellStyle name="40% - Ênfase4 19 10 2" xfId="7993" xr:uid="{99C172DB-986F-428F-B3DE-3DF2C647136C}"/>
    <cellStyle name="40% - Ênfase4 19 11" xfId="7994" xr:uid="{01C3F9C8-A450-4A2E-AB3A-43B1A9227FAB}"/>
    <cellStyle name="40% - Ênfase4 19 11 2" xfId="7995" xr:uid="{E54CB626-B4F7-46C9-99AC-4A3E348742F1}"/>
    <cellStyle name="40% - Ênfase4 19 12" xfId="7996" xr:uid="{7D824E53-D136-44BA-B7F1-A3613F7E282D}"/>
    <cellStyle name="40% - Ênfase4 19 12 2" xfId="7997" xr:uid="{5C7A9D86-59D3-460D-BD3C-F8C663D91C5E}"/>
    <cellStyle name="40% - Ênfase4 19 13" xfId="7998" xr:uid="{15092D3C-0B49-42DF-A060-1A66634661C9}"/>
    <cellStyle name="40% - Ênfase4 19 13 2" xfId="7999" xr:uid="{7FC19D2F-48EC-4118-B608-85DE2855A0C1}"/>
    <cellStyle name="40% - Ênfase4 19 14" xfId="8000" xr:uid="{379FCAF4-FF4E-4B2A-B084-7271C7492DDA}"/>
    <cellStyle name="40% - Ênfase4 19 14 2" xfId="8001" xr:uid="{0D651522-285A-48C1-B55E-7CC97A57EA7D}"/>
    <cellStyle name="40% - Ênfase4 19 15" xfId="8002" xr:uid="{267EC1E8-F78E-4B4C-9568-8703C046C31D}"/>
    <cellStyle name="40% - Ênfase4 19 2" xfId="8003" xr:uid="{7A2D4AC0-7DB4-49FC-BC9B-8FDBB3921405}"/>
    <cellStyle name="40% - Ênfase4 19 2 2" xfId="8004" xr:uid="{705DB304-BD1C-4F19-A6BB-DBA510E75CFE}"/>
    <cellStyle name="40% - Ênfase4 19 2 2 2" xfId="8005" xr:uid="{5AA8BB10-E84D-48F6-83E6-971942025192}"/>
    <cellStyle name="40% - Ênfase4 19 2 3" xfId="8006" xr:uid="{D305B134-336E-4920-AF77-2787B61B9363}"/>
    <cellStyle name="40% - Ênfase4 19 3" xfId="8007" xr:uid="{D56B5DE4-966E-4593-8564-6FB46C2BF41B}"/>
    <cellStyle name="40% - Ênfase4 19 3 2" xfId="8008" xr:uid="{CA5D96E7-CD37-495E-9102-C9E0E34804DC}"/>
    <cellStyle name="40% - Ênfase4 19 3 2 2" xfId="8009" xr:uid="{EC46D3F2-0B1B-4741-9533-F764E0C23048}"/>
    <cellStyle name="40% - Ênfase4 19 3 3" xfId="8010" xr:uid="{1E461484-9A5B-4977-8200-4624ED136C34}"/>
    <cellStyle name="40% - Ênfase4 19 4" xfId="8011" xr:uid="{A7218808-5125-4FCD-8AC2-6045E530EA2D}"/>
    <cellStyle name="40% - Ênfase4 19 4 2" xfId="8012" xr:uid="{8D15AB15-98B7-448F-9299-3A9BD1C64121}"/>
    <cellStyle name="40% - Ênfase4 19 4 2 2" xfId="8013" xr:uid="{D41334B2-6002-4567-BFF8-2DE1AC41C871}"/>
    <cellStyle name="40% - Ênfase4 19 4 3" xfId="8014" xr:uid="{28A88F14-0D98-4239-874F-B281CB1DB88D}"/>
    <cellStyle name="40% - Ênfase4 19 5" xfId="8015" xr:uid="{5B69E05E-8745-4582-B831-EFACBD3AE9FA}"/>
    <cellStyle name="40% - Ênfase4 19 5 2" xfId="8016" xr:uid="{A11E5D5C-9B90-4CDA-9842-07CC716BB32F}"/>
    <cellStyle name="40% - Ênfase4 19 5 2 2" xfId="8017" xr:uid="{6FD80DC5-A893-4B7E-A73D-0EE7BDBFA559}"/>
    <cellStyle name="40% - Ênfase4 19 5 3" xfId="8018" xr:uid="{E8A97443-1660-4C6A-92DC-4BBDDC0512EC}"/>
    <cellStyle name="40% - Ênfase4 19 6" xfId="8019" xr:uid="{904C1B79-9F02-4C5E-B104-BC8D44881594}"/>
    <cellStyle name="40% - Ênfase4 19 6 2" xfId="8020" xr:uid="{91B9F590-B2BB-4718-9921-15D80CB5D09B}"/>
    <cellStyle name="40% - Ênfase4 19 6 2 2" xfId="8021" xr:uid="{9156C502-890F-4639-AC80-630BCE762F68}"/>
    <cellStyle name="40% - Ênfase4 19 6 3" xfId="8022" xr:uid="{BF574FA4-E227-46E2-A8D8-F213177FAEF7}"/>
    <cellStyle name="40% - Ênfase4 19 7" xfId="8023" xr:uid="{66141F84-DD5C-4F0B-B346-D4496B7C2109}"/>
    <cellStyle name="40% - Ênfase4 19 7 2" xfId="8024" xr:uid="{7D1DBD51-6E46-4F36-AA5B-CCB0169FC872}"/>
    <cellStyle name="40% - Ênfase4 19 7 2 2" xfId="8025" xr:uid="{73FC4F65-2A7C-48CA-9EA0-3D11A881D60D}"/>
    <cellStyle name="40% - Ênfase4 19 7 3" xfId="8026" xr:uid="{B024795B-D2C7-4C0C-AB45-766B8661C5CE}"/>
    <cellStyle name="40% - Ênfase4 19 8" xfId="8027" xr:uid="{842D8427-EFE6-47D5-A0F9-1B90853FD677}"/>
    <cellStyle name="40% - Ênfase4 19 8 2" xfId="8028" xr:uid="{C532D9C5-39E6-4D50-AF3C-3E22BDF0482E}"/>
    <cellStyle name="40% - Ênfase4 19 8 2 2" xfId="8029" xr:uid="{11424571-F9BD-4862-BC21-860B597F1074}"/>
    <cellStyle name="40% - Ênfase4 19 8 3" xfId="8030" xr:uid="{4BBD6FE6-B6D1-4DA9-AE88-3760613957DB}"/>
    <cellStyle name="40% - Ênfase4 19 9" xfId="8031" xr:uid="{75260FEB-F5F0-49A8-B0A5-47994030F3D8}"/>
    <cellStyle name="40% - Ênfase4 19 9 2" xfId="8032" xr:uid="{4203740D-6245-4CAA-AE0D-0505C0070A8D}"/>
    <cellStyle name="40% - Ênfase4 2" xfId="8033" xr:uid="{705A017C-BD4A-4CEF-ACD8-F1A39316AE6F}"/>
    <cellStyle name="40% - Ênfase4 2 10" xfId="8034" xr:uid="{17C760EF-039D-41D5-9379-B24BCD777D26}"/>
    <cellStyle name="40% - Ênfase4 2 10 2" xfId="8035" xr:uid="{9A6CA249-ED9E-4F33-9803-A8AB29EA4565}"/>
    <cellStyle name="40% - Ênfase4 2 10 2 2" xfId="8036" xr:uid="{75F701B7-331D-4C6F-B4C5-CA2581C14856}"/>
    <cellStyle name="40% - Ênfase4 2 10 2 2 2" xfId="8037" xr:uid="{59DA6A0B-FF63-45B5-AB3F-6090501AEE1E}"/>
    <cellStyle name="40% - Ênfase4 2 10 2 3" xfId="8038" xr:uid="{B8220C86-A27C-489E-A5A8-7BFFF4F05833}"/>
    <cellStyle name="40% - Ênfase4 2 10 2 4" xfId="8039" xr:uid="{0AF57829-8C2D-4767-B5CF-2F3D41961D3A}"/>
    <cellStyle name="40% - Ênfase4 2 10 3" xfId="8040" xr:uid="{C24BFD9E-2A0D-4324-A359-B14709602CB0}"/>
    <cellStyle name="40% - Ênfase4 2 10 3 2" xfId="8041" xr:uid="{139DC045-ABE2-42F4-8E57-D686C5D07915}"/>
    <cellStyle name="40% - Ênfase4 2 10 3 3" xfId="8042" xr:uid="{708E4A97-B8DB-4D5F-9B57-D55776756F0A}"/>
    <cellStyle name="40% - Ênfase4 2 10 4" xfId="8043" xr:uid="{70059F9D-8914-4CDA-8195-F402D60D0035}"/>
    <cellStyle name="40% - Ênfase4 2 10 5" xfId="8044" xr:uid="{02A827A5-327B-4A73-B030-94266604111B}"/>
    <cellStyle name="40% - Ênfase4 2 11" xfId="8045" xr:uid="{3FD45DCF-03A4-4850-BF1B-C3CDE412CE46}"/>
    <cellStyle name="40% - Ênfase4 2 11 2" xfId="8046" xr:uid="{CD928DAE-7875-4C11-8C6B-821215E94CE7}"/>
    <cellStyle name="40% - Ênfase4 2 11 2 2" xfId="8047" xr:uid="{2102FAFD-D070-411E-91D1-2D33F6771A4D}"/>
    <cellStyle name="40% - Ênfase4 2 11 2 2 2" xfId="8048" xr:uid="{F8742092-087F-4DD5-B53E-823E2B240E84}"/>
    <cellStyle name="40% - Ênfase4 2 11 2 3" xfId="8049" xr:uid="{7804C5C0-7D27-49CA-B43B-B9136BD9B140}"/>
    <cellStyle name="40% - Ênfase4 2 11 2 4" xfId="8050" xr:uid="{48A56BB2-2B4B-47C9-AE75-E4220B17CD52}"/>
    <cellStyle name="40% - Ênfase4 2 11 3" xfId="8051" xr:uid="{9C34D9A5-961F-4A04-AEA6-74710FF0ED93}"/>
    <cellStyle name="40% - Ênfase4 2 11 3 2" xfId="8052" xr:uid="{379CD76E-2740-416F-9C87-8E9DA6C22BF0}"/>
    <cellStyle name="40% - Ênfase4 2 11 3 3" xfId="8053" xr:uid="{3AB39E0C-BE43-4067-919A-5135066F5847}"/>
    <cellStyle name="40% - Ênfase4 2 11 4" xfId="8054" xr:uid="{B50016DD-DB4F-4F26-A748-934850EDE6A8}"/>
    <cellStyle name="40% - Ênfase4 2 11 5" xfId="8055" xr:uid="{2AE8BCDA-716B-4232-BA41-189337193DED}"/>
    <cellStyle name="40% - Ênfase4 2 12" xfId="8056" xr:uid="{ED17E735-60DF-4482-B392-553A0F2ED55A}"/>
    <cellStyle name="40% - Ênfase4 2 12 2" xfId="8057" xr:uid="{1393FD5C-3109-40AB-90F8-04F59DB0C24A}"/>
    <cellStyle name="40% - Ênfase4 2 12 2 2" xfId="8058" xr:uid="{EF2CF383-03A4-4032-8F75-94F07AD01637}"/>
    <cellStyle name="40% - Ênfase4 2 12 2 2 2" xfId="8059" xr:uid="{40C2168D-DA12-4058-90BF-8F80ACB1AFA6}"/>
    <cellStyle name="40% - Ênfase4 2 12 2 3" xfId="8060" xr:uid="{648B5FA1-5B58-45E7-BE20-B2B889790595}"/>
    <cellStyle name="40% - Ênfase4 2 12 2 4" xfId="8061" xr:uid="{5D24F98F-62F4-4463-A8A6-496045C9DBE5}"/>
    <cellStyle name="40% - Ênfase4 2 12 3" xfId="8062" xr:uid="{2DA3B6E0-1397-49BA-B7D9-FE2FFEA072E0}"/>
    <cellStyle name="40% - Ênfase4 2 12 3 2" xfId="8063" xr:uid="{DDE98662-F652-49B9-BBD9-9BC3377148F9}"/>
    <cellStyle name="40% - Ênfase4 2 12 3 3" xfId="8064" xr:uid="{969CC37E-D917-49F5-98D5-583BB01A7161}"/>
    <cellStyle name="40% - Ênfase4 2 12 4" xfId="8065" xr:uid="{20679A04-5320-4FCD-A24C-0BF72DC2937D}"/>
    <cellStyle name="40% - Ênfase4 2 12 5" xfId="8066" xr:uid="{ED66728B-0618-4B4D-A87C-454F00EF89A0}"/>
    <cellStyle name="40% - Ênfase4 2 13" xfId="8067" xr:uid="{AE63C968-CC25-4792-9A9E-064E7C56997D}"/>
    <cellStyle name="40% - Ênfase4 2 13 2" xfId="8068" xr:uid="{99C95B36-6B59-42F0-8CB7-AAB46C708883}"/>
    <cellStyle name="40% - Ênfase4 2 13 2 2" xfId="8069" xr:uid="{0257D04A-836D-4C8C-A274-5ABB28A3BAD5}"/>
    <cellStyle name="40% - Ênfase4 2 13 2 2 2" xfId="8070" xr:uid="{9433779D-33F8-426B-9139-0DC051B87D19}"/>
    <cellStyle name="40% - Ênfase4 2 13 2 3" xfId="8071" xr:uid="{BB45E6FD-447D-482C-A672-C0F9EAD27F6A}"/>
    <cellStyle name="40% - Ênfase4 2 13 2 4" xfId="8072" xr:uid="{B1403678-1F24-4805-BAD2-0501165A992E}"/>
    <cellStyle name="40% - Ênfase4 2 13 3" xfId="8073" xr:uid="{4EACBB1D-DBF9-411C-A649-D4DFAF1D72CE}"/>
    <cellStyle name="40% - Ênfase4 2 13 3 2" xfId="8074" xr:uid="{28379C59-8E54-4119-B9AE-93BC11A29A95}"/>
    <cellStyle name="40% - Ênfase4 2 13 3 3" xfId="8075" xr:uid="{1E34C790-C23D-4E93-AF77-E73BC7D3C57B}"/>
    <cellStyle name="40% - Ênfase4 2 13 4" xfId="8076" xr:uid="{3A3CA81B-1704-4F80-81EE-E8A510655859}"/>
    <cellStyle name="40% - Ênfase4 2 13 5" xfId="8077" xr:uid="{9865F37A-99F8-4B4C-A155-5C35DB9D1CFE}"/>
    <cellStyle name="40% - Ênfase4 2 14" xfId="8078" xr:uid="{31BEE307-3CE0-4663-A047-E14C2FC99EEC}"/>
    <cellStyle name="40% - Ênfase4 2 14 2" xfId="8079" xr:uid="{07B17878-D713-4CD8-9FF7-D0FCD0D28A40}"/>
    <cellStyle name="40% - Ênfase4 2 14 2 2" xfId="8080" xr:uid="{1BDC0285-E150-45FB-B871-F9B397A9178E}"/>
    <cellStyle name="40% - Ênfase4 2 14 2 2 2" xfId="8081" xr:uid="{B7E9C4BB-68DF-4E44-8F39-29D32D6602DA}"/>
    <cellStyle name="40% - Ênfase4 2 14 2 3" xfId="8082" xr:uid="{DA991004-2887-4B2E-AD70-DA37B5160C59}"/>
    <cellStyle name="40% - Ênfase4 2 14 2 4" xfId="8083" xr:uid="{0242F7EA-B52D-462C-9E66-9EBB9F37ACE9}"/>
    <cellStyle name="40% - Ênfase4 2 14 3" xfId="8084" xr:uid="{18240C4E-98B7-4760-BF20-78732CFDFD6E}"/>
    <cellStyle name="40% - Ênfase4 2 14 3 2" xfId="8085" xr:uid="{A4639A6B-74DB-4084-A7AC-F3D5371635B2}"/>
    <cellStyle name="40% - Ênfase4 2 14 3 3" xfId="8086" xr:uid="{83BFC964-0166-4A70-AFAE-8B834D9D3E07}"/>
    <cellStyle name="40% - Ênfase4 2 14 4" xfId="8087" xr:uid="{8F64C4EA-CD44-4EE5-9BBB-F223D52551C3}"/>
    <cellStyle name="40% - Ênfase4 2 14 5" xfId="8088" xr:uid="{7EB93ECE-F9F6-4AAC-BA82-5874FD18A704}"/>
    <cellStyle name="40% - Ênfase4 2 15" xfId="8089" xr:uid="{7FC68033-5A3D-459D-9380-71BC1BFCFD6B}"/>
    <cellStyle name="40% - Ênfase4 2 15 2" xfId="8090" xr:uid="{7620254A-690B-4301-8DC8-49386401185C}"/>
    <cellStyle name="40% - Ênfase4 2 15 2 2" xfId="8091" xr:uid="{043F719A-281D-4735-B7C8-2FBFBDD66D34}"/>
    <cellStyle name="40% - Ênfase4 2 15 2 2 2" xfId="8092" xr:uid="{E4400B73-FD9C-4A70-BB8E-E5ABFF052177}"/>
    <cellStyle name="40% - Ênfase4 2 15 2 3" xfId="8093" xr:uid="{0CD229C2-332E-4A35-B446-B8F485E33C8C}"/>
    <cellStyle name="40% - Ênfase4 2 15 2 4" xfId="8094" xr:uid="{1EF497B8-F5F6-473F-8EEC-E407B0E872F9}"/>
    <cellStyle name="40% - Ênfase4 2 15 3" xfId="8095" xr:uid="{73D21831-30E3-491A-AD3D-ABD256B4FF75}"/>
    <cellStyle name="40% - Ênfase4 2 15 3 2" xfId="8096" xr:uid="{D8BAD39E-9662-43D8-BC23-6C18876C85B7}"/>
    <cellStyle name="40% - Ênfase4 2 15 3 3" xfId="8097" xr:uid="{EF08965D-B606-44CE-957F-861EEE21C806}"/>
    <cellStyle name="40% - Ênfase4 2 15 4" xfId="8098" xr:uid="{C753371F-F8F4-4A13-B8C2-0DD8712577B6}"/>
    <cellStyle name="40% - Ênfase4 2 15 5" xfId="8099" xr:uid="{491E2450-7FC8-4F01-BA73-EA24ABCDC6C7}"/>
    <cellStyle name="40% - Ênfase4 2 16" xfId="8100" xr:uid="{78EB2E0B-1181-41F7-ADAD-AF99292991B5}"/>
    <cellStyle name="40% - Ênfase4 2 16 2" xfId="8101" xr:uid="{A6E1A2C9-B4DE-42DD-A064-7A3FF29B866C}"/>
    <cellStyle name="40% - Ênfase4 2 16 2 2" xfId="8102" xr:uid="{25E3228C-991D-48AA-AF75-7D9422E82812}"/>
    <cellStyle name="40% - Ênfase4 2 16 2 2 2" xfId="8103" xr:uid="{5285DDAA-3ACB-4378-A8D1-699B3FB7350D}"/>
    <cellStyle name="40% - Ênfase4 2 16 2 3" xfId="8104" xr:uid="{0AAC5068-3EA0-4318-A5B1-49649DDFE9F9}"/>
    <cellStyle name="40% - Ênfase4 2 16 2 4" xfId="8105" xr:uid="{20C21CE3-EE61-4CE8-8687-E53803E5B7C2}"/>
    <cellStyle name="40% - Ênfase4 2 16 3" xfId="8106" xr:uid="{656EC6FB-5BD8-41E4-B716-E0C0E9A7A2F7}"/>
    <cellStyle name="40% - Ênfase4 2 16 3 2" xfId="8107" xr:uid="{3F6A02F1-77E8-4212-A485-AD4A68AB2364}"/>
    <cellStyle name="40% - Ênfase4 2 16 3 3" xfId="8108" xr:uid="{B83EBCDB-7A87-496A-9089-F2985956984D}"/>
    <cellStyle name="40% - Ênfase4 2 16 4" xfId="8109" xr:uid="{1D177AA3-C0DD-436C-AA67-1CD7FE1401C0}"/>
    <cellStyle name="40% - Ênfase4 2 16 5" xfId="8110" xr:uid="{C2EAA075-BF5B-46EA-BF22-7FF32F1B3EE1}"/>
    <cellStyle name="40% - Ênfase4 2 17" xfId="8111" xr:uid="{E17CBC52-6A6F-4B42-9BFD-22FEB3E911ED}"/>
    <cellStyle name="40% - Ênfase4 2 17 2" xfId="8112" xr:uid="{A45EC90B-4EB6-471C-9795-1269A8284920}"/>
    <cellStyle name="40% - Ênfase4 2 17 2 2" xfId="8113" xr:uid="{EF8869E0-7CDC-4636-9E2B-BEE949FF00EF}"/>
    <cellStyle name="40% - Ênfase4 2 17 2 2 2" xfId="8114" xr:uid="{E3A30DD0-A18C-45D7-9BBE-4B23F7AFE516}"/>
    <cellStyle name="40% - Ênfase4 2 17 2 3" xfId="8115" xr:uid="{2B9550EC-352A-4976-9CC6-1A722937E360}"/>
    <cellStyle name="40% - Ênfase4 2 17 2 4" xfId="8116" xr:uid="{4C365DB9-AD22-46AF-8503-ECE3E6F32CAC}"/>
    <cellStyle name="40% - Ênfase4 2 17 3" xfId="8117" xr:uid="{46A3793D-BF45-408F-BC34-6A7B083F8171}"/>
    <cellStyle name="40% - Ênfase4 2 17 3 2" xfId="8118" xr:uid="{AD87AB67-E314-4AC9-93DC-C4A1B4496CEF}"/>
    <cellStyle name="40% - Ênfase4 2 17 3 3" xfId="8119" xr:uid="{14DBB27E-9D53-4AEF-B7D9-DF0DD88E54A7}"/>
    <cellStyle name="40% - Ênfase4 2 17 4" xfId="8120" xr:uid="{C5322EE3-7590-4135-843C-0E8B9538360E}"/>
    <cellStyle name="40% - Ênfase4 2 17 5" xfId="8121" xr:uid="{F3BC0973-1FF1-4A2B-BC7F-9F89AED842A7}"/>
    <cellStyle name="40% - Ênfase4 2 18" xfId="8122" xr:uid="{19C9568A-EC24-40B7-8A5C-1C6C9F80949D}"/>
    <cellStyle name="40% - Ênfase4 2 18 2" xfId="8123" xr:uid="{CC5F4040-1D31-4443-A156-F2133CC2DA31}"/>
    <cellStyle name="40% - Ênfase4 2 18 2 2" xfId="8124" xr:uid="{38B9AA78-29F2-4A9D-BCFF-515ADE6A23D3}"/>
    <cellStyle name="40% - Ênfase4 2 18 2 2 2" xfId="8125" xr:uid="{F19DFD23-E9E2-4AEB-977F-55DCB55E54CB}"/>
    <cellStyle name="40% - Ênfase4 2 18 2 3" xfId="8126" xr:uid="{A44916FC-7451-43F0-869C-B1D8539A0071}"/>
    <cellStyle name="40% - Ênfase4 2 18 2 4" xfId="8127" xr:uid="{6A99CEC7-1F0C-4F5B-AEC4-5726B9EC2EAA}"/>
    <cellStyle name="40% - Ênfase4 2 18 3" xfId="8128" xr:uid="{6818B16A-1F24-49EA-990D-53D7C26F31A5}"/>
    <cellStyle name="40% - Ênfase4 2 18 3 2" xfId="8129" xr:uid="{C37874AB-B4BF-42F6-B0EB-A72EE3E2FD46}"/>
    <cellStyle name="40% - Ênfase4 2 18 3 3" xfId="8130" xr:uid="{804ECCD8-C671-4DCE-ACD3-C971665414A8}"/>
    <cellStyle name="40% - Ênfase4 2 18 4" xfId="8131" xr:uid="{3E0D58E7-B463-472F-887F-7C13B3F49818}"/>
    <cellStyle name="40% - Ênfase4 2 18 5" xfId="8132" xr:uid="{919EAFFB-4BFB-4903-A238-5B8B32ECA294}"/>
    <cellStyle name="40% - Ênfase4 2 19" xfId="8133" xr:uid="{8DC05166-CA92-4A0C-BFA7-4926199EA3CA}"/>
    <cellStyle name="40% - Ênfase4 2 19 2" xfId="8134" xr:uid="{ADB240C6-1B2D-4871-B35D-A40E4BD24512}"/>
    <cellStyle name="40% - Ênfase4 2 19 2 2" xfId="8135" xr:uid="{165507CA-9914-4EBF-B915-1EF8613555C1}"/>
    <cellStyle name="40% - Ênfase4 2 19 2 2 2" xfId="8136" xr:uid="{5F21836F-B959-4FFD-910B-2467708D9CB1}"/>
    <cellStyle name="40% - Ênfase4 2 19 2 3" xfId="8137" xr:uid="{1DA8E356-3F1F-4E25-9DBA-CEF9EE9BD3E9}"/>
    <cellStyle name="40% - Ênfase4 2 19 2 4" xfId="8138" xr:uid="{72AB2D7D-FF5B-4175-A123-2C41062255E2}"/>
    <cellStyle name="40% - Ênfase4 2 19 3" xfId="8139" xr:uid="{68EB6F39-7A6F-4373-932C-DE47F1475847}"/>
    <cellStyle name="40% - Ênfase4 2 19 3 2" xfId="8140" xr:uid="{EB793B4A-1AA7-4767-8AD6-BCBA5EDE7FB5}"/>
    <cellStyle name="40% - Ênfase4 2 19 3 3" xfId="8141" xr:uid="{CB5F2773-5A9D-41EC-B282-D334F477E308}"/>
    <cellStyle name="40% - Ênfase4 2 19 4" xfId="8142" xr:uid="{95FAF615-11EB-4F39-928D-BCC1A3968086}"/>
    <cellStyle name="40% - Ênfase4 2 19 5" xfId="8143" xr:uid="{78E6A4A7-F991-4085-9993-DAFF62D85B40}"/>
    <cellStyle name="40% - Ênfase4 2 2" xfId="8144" xr:uid="{DE4DCB24-B43D-44FF-956A-3960422E2E2F}"/>
    <cellStyle name="40% - Ênfase4 2 2 2" xfId="8145" xr:uid="{4A953C16-FD83-46FA-83E4-D59C2E176B26}"/>
    <cellStyle name="40% - Ênfase4 2 2 2 2" xfId="8146" xr:uid="{A98EFA19-5059-4425-A466-66FC1A5058DB}"/>
    <cellStyle name="40% - Ênfase4 2 2 2 2 2" xfId="8147" xr:uid="{73BC0304-625D-49FA-A51A-CEE643140EE5}"/>
    <cellStyle name="40% - Ênfase4 2 2 2 3" xfId="8148" xr:uid="{45304214-45E8-4B3B-85A4-ECFF9827E8A8}"/>
    <cellStyle name="40% - Ênfase4 2 2 2 4" xfId="8149" xr:uid="{058D3BEE-5998-41E8-AB95-CD4FB49CF005}"/>
    <cellStyle name="40% - Ênfase4 2 2 3" xfId="8150" xr:uid="{F3B0F964-5940-4094-A376-08730CC143E1}"/>
    <cellStyle name="40% - Ênfase4 2 2 3 2" xfId="8151" xr:uid="{F1B1D4B9-C658-4A00-B746-A29EC1EA826B}"/>
    <cellStyle name="40% - Ênfase4 2 2 3 3" xfId="8152" xr:uid="{1F4EF4A4-AC80-4C8F-88B3-7BA68C5C0471}"/>
    <cellStyle name="40% - Ênfase4 2 2 4" xfId="8153" xr:uid="{F7140900-092F-48F6-AF39-47830FDC1577}"/>
    <cellStyle name="40% - Ênfase4 2 2 5" xfId="8154" xr:uid="{737A1A5D-914C-43C8-813B-50B9E63031AA}"/>
    <cellStyle name="40% - Ênfase4 2 20" xfId="8155" xr:uid="{416C0B12-4A82-4A9E-923D-9AF1C90D6B0F}"/>
    <cellStyle name="40% - Ênfase4 2 20 2" xfId="8156" xr:uid="{B0745FC5-9D31-4345-A297-A44E19E64093}"/>
    <cellStyle name="40% - Ênfase4 2 20 2 2" xfId="8157" xr:uid="{4C49E512-C684-45FC-B25D-E4BD3D151809}"/>
    <cellStyle name="40% - Ênfase4 2 20 2 2 2" xfId="8158" xr:uid="{0245233D-C608-47CB-BA3F-F9C796680A23}"/>
    <cellStyle name="40% - Ênfase4 2 20 2 3" xfId="8159" xr:uid="{8E0E12F8-8576-46F5-86F3-EDDA18093CAD}"/>
    <cellStyle name="40% - Ênfase4 2 20 2 4" xfId="8160" xr:uid="{1BFA3EED-8C9B-45A6-B895-1AC60BD532E8}"/>
    <cellStyle name="40% - Ênfase4 2 20 3" xfId="8161" xr:uid="{E3C9C5F2-827D-44E7-807B-AEDCFF659063}"/>
    <cellStyle name="40% - Ênfase4 2 20 3 2" xfId="8162" xr:uid="{444068CF-37F4-4CD4-BDCB-8D7114099462}"/>
    <cellStyle name="40% - Ênfase4 2 20 3 3" xfId="8163" xr:uid="{29971CC6-C757-471F-83C0-8474BEF743D9}"/>
    <cellStyle name="40% - Ênfase4 2 20 4" xfId="8164" xr:uid="{91BD9242-C255-4B28-BD58-CCF53DAEE22F}"/>
    <cellStyle name="40% - Ênfase4 2 20 5" xfId="8165" xr:uid="{7DC86B04-0D6F-4D1E-971F-C1DAF55AE628}"/>
    <cellStyle name="40% - Ênfase4 2 21" xfId="8166" xr:uid="{5134766B-C012-406D-8381-DD3FA43414A3}"/>
    <cellStyle name="40% - Ênfase4 2 21 2" xfId="8167" xr:uid="{FB97DB06-8F01-4FAB-966A-F14240BA64AB}"/>
    <cellStyle name="40% - Ênfase4 2 21 2 2" xfId="8168" xr:uid="{B08C5962-0B8C-4AA4-AFFF-C19A5A0D8AA0}"/>
    <cellStyle name="40% - Ênfase4 2 21 2 2 2" xfId="8169" xr:uid="{11F7856F-9F8C-4E39-A711-B1AE2404E610}"/>
    <cellStyle name="40% - Ênfase4 2 21 2 3" xfId="8170" xr:uid="{DD277EC8-8097-47C4-9E4A-8AA474A6A069}"/>
    <cellStyle name="40% - Ênfase4 2 21 2 4" xfId="8171" xr:uid="{D0805C3F-047B-4293-8135-4D1E87E767E2}"/>
    <cellStyle name="40% - Ênfase4 2 21 3" xfId="8172" xr:uid="{DC741EE3-103D-4A96-BE23-0E0B8AF607EB}"/>
    <cellStyle name="40% - Ênfase4 2 21 3 2" xfId="8173" xr:uid="{5DAB6D9C-9667-49D4-8CD4-4DA8C396492A}"/>
    <cellStyle name="40% - Ênfase4 2 21 3 3" xfId="8174" xr:uid="{34334F32-88AF-4A0E-890C-60A596792106}"/>
    <cellStyle name="40% - Ênfase4 2 21 4" xfId="8175" xr:uid="{367B6BCD-EA5B-434E-B518-D76EE11739BF}"/>
    <cellStyle name="40% - Ênfase4 2 21 5" xfId="8176" xr:uid="{F854A224-68B3-4BFF-A6D9-39EF611E70D0}"/>
    <cellStyle name="40% - Ênfase4 2 22" xfId="8177" xr:uid="{DFC65B4A-2E19-4800-A419-46E5E433F3B4}"/>
    <cellStyle name="40% - Ênfase4 2 22 2" xfId="8178" xr:uid="{DC2A2BF0-993D-43DD-BB62-2274F43A9A5B}"/>
    <cellStyle name="40% - Ênfase4 2 22 2 2" xfId="8179" xr:uid="{A8AA6B6C-6D7B-4F96-8BD2-581C80793343}"/>
    <cellStyle name="40% - Ênfase4 2 22 2 2 2" xfId="8180" xr:uid="{A517F40F-D9DB-435B-B2CF-FC57E5C670D4}"/>
    <cellStyle name="40% - Ênfase4 2 22 2 3" xfId="8181" xr:uid="{354741D9-5B7A-49E9-A1D4-E8C731C08AEB}"/>
    <cellStyle name="40% - Ênfase4 2 22 2 4" xfId="8182" xr:uid="{5D3FEBE4-ED88-44C6-8452-348294D5AECE}"/>
    <cellStyle name="40% - Ênfase4 2 22 3" xfId="8183" xr:uid="{9E2A6E8D-0B07-4923-B3FD-81B6952B09BE}"/>
    <cellStyle name="40% - Ênfase4 2 22 3 2" xfId="8184" xr:uid="{1D5D58CE-AD04-4280-9EAB-BC16698998D6}"/>
    <cellStyle name="40% - Ênfase4 2 22 3 3" xfId="8185" xr:uid="{FABA6BCB-0810-4098-A84C-97A038493148}"/>
    <cellStyle name="40% - Ênfase4 2 22 4" xfId="8186" xr:uid="{98F96932-4BD7-4AE7-B75F-D857CD5534A5}"/>
    <cellStyle name="40% - Ênfase4 2 22 5" xfId="8187" xr:uid="{D6B0B47F-A5C4-4BBF-AB7E-7FF98F2A2E1D}"/>
    <cellStyle name="40% - Ênfase4 2 23" xfId="8188" xr:uid="{DF7FF786-6C1C-4DBC-80E8-E47255BBED42}"/>
    <cellStyle name="40% - Ênfase4 2 23 2" xfId="8189" xr:uid="{34755BED-B18F-412C-BD62-579F32D73640}"/>
    <cellStyle name="40% - Ênfase4 2 23 2 2" xfId="8190" xr:uid="{0D36D35D-2877-4A20-9E3A-AC526D4DFD04}"/>
    <cellStyle name="40% - Ênfase4 2 23 2 2 2" xfId="8191" xr:uid="{C8430157-D336-4AEE-92EB-F222D23848AF}"/>
    <cellStyle name="40% - Ênfase4 2 23 2 3" xfId="8192" xr:uid="{5C4FE67F-B2FE-4B44-AB87-34A016FB1EEC}"/>
    <cellStyle name="40% - Ênfase4 2 23 2 4" xfId="8193" xr:uid="{41CCC161-D578-4A4F-AEFE-E2514AAD3BFA}"/>
    <cellStyle name="40% - Ênfase4 2 23 3" xfId="8194" xr:uid="{0B666F37-B265-4566-85AD-C7721EFECA3C}"/>
    <cellStyle name="40% - Ênfase4 2 23 3 2" xfId="8195" xr:uid="{22959BBB-637C-4716-BAAE-9CCEEB161DA8}"/>
    <cellStyle name="40% - Ênfase4 2 23 3 3" xfId="8196" xr:uid="{88473E99-CF89-4B8D-8486-FBAD77B409E2}"/>
    <cellStyle name="40% - Ênfase4 2 23 4" xfId="8197" xr:uid="{D6B5ED0B-3E94-4595-823A-BD59FB226064}"/>
    <cellStyle name="40% - Ênfase4 2 23 5" xfId="8198" xr:uid="{2E7349CC-9D4F-44D8-B9E8-C4520BB8B29F}"/>
    <cellStyle name="40% - Ênfase4 2 24" xfId="8199" xr:uid="{CD015658-8073-45E7-9420-3679F1A9F86B}"/>
    <cellStyle name="40% - Ênfase4 2 24 2" xfId="8200" xr:uid="{B4F65B10-6980-4249-99C9-E3DCBDFD01E6}"/>
    <cellStyle name="40% - Ênfase4 2 24 2 2" xfId="8201" xr:uid="{22E64EF2-C70B-42F7-A017-412C3766E301}"/>
    <cellStyle name="40% - Ênfase4 2 24 2 2 2" xfId="8202" xr:uid="{8267CD6E-8E87-497D-9F5D-0A60B887228D}"/>
    <cellStyle name="40% - Ênfase4 2 24 2 3" xfId="8203" xr:uid="{BBC6F1FB-E119-491D-B506-10CAC5016B44}"/>
    <cellStyle name="40% - Ênfase4 2 24 2 4" xfId="8204" xr:uid="{159A7C52-C460-4241-917A-18415010912C}"/>
    <cellStyle name="40% - Ênfase4 2 24 3" xfId="8205" xr:uid="{8B9271AE-4AA8-4708-97A6-14367C37E6E1}"/>
    <cellStyle name="40% - Ênfase4 2 24 3 2" xfId="8206" xr:uid="{3EBE0AD0-337F-4957-B62A-C25425BA0161}"/>
    <cellStyle name="40% - Ênfase4 2 24 3 3" xfId="8207" xr:uid="{CE144813-B094-40BB-B232-0507A284A723}"/>
    <cellStyle name="40% - Ênfase4 2 24 4" xfId="8208" xr:uid="{83329A46-D0DC-498E-8BAE-96FEA50A951F}"/>
    <cellStyle name="40% - Ênfase4 2 24 5" xfId="8209" xr:uid="{AFFF7377-6701-4F59-9597-23AB394D41B0}"/>
    <cellStyle name="40% - Ênfase4 2 25" xfId="8210" xr:uid="{C8F6613A-3B94-48ED-BD2C-C6E0FDC70F3C}"/>
    <cellStyle name="40% - Ênfase4 2 25 2" xfId="8211" xr:uid="{D9BD6D05-073F-4614-956D-59A754FDB936}"/>
    <cellStyle name="40% - Ênfase4 2 25 2 2" xfId="8212" xr:uid="{6F733B1A-74F6-4B7F-9BBD-559E178D1786}"/>
    <cellStyle name="40% - Ênfase4 2 25 2 2 2" xfId="8213" xr:uid="{19DAA7B9-4D02-4F6A-9C91-FE70ED4EDEB0}"/>
    <cellStyle name="40% - Ênfase4 2 25 2 3" xfId="8214" xr:uid="{65B330B8-FC58-4A74-AD92-73C65F8F49D6}"/>
    <cellStyle name="40% - Ênfase4 2 25 2 4" xfId="8215" xr:uid="{1991978A-B239-4FE9-85F8-46A1CE40BF92}"/>
    <cellStyle name="40% - Ênfase4 2 25 3" xfId="8216" xr:uid="{2A4EEC4D-F82A-4C7F-B315-E5043B93DEF5}"/>
    <cellStyle name="40% - Ênfase4 2 25 3 2" xfId="8217" xr:uid="{3A0D0D66-BC92-4D53-AD2D-6632E9373568}"/>
    <cellStyle name="40% - Ênfase4 2 25 3 3" xfId="8218" xr:uid="{E7605055-FE95-40DC-98D3-8D392866A50C}"/>
    <cellStyle name="40% - Ênfase4 2 25 4" xfId="8219" xr:uid="{F2679592-38EC-4CA7-A547-4302F28A67F8}"/>
    <cellStyle name="40% - Ênfase4 2 25 5" xfId="8220" xr:uid="{99B58517-36D2-4F59-A523-2B2C4BEA0504}"/>
    <cellStyle name="40% - Ênfase4 2 26" xfId="8221" xr:uid="{3AECB04B-4423-4AB7-AD11-F005D90D13C6}"/>
    <cellStyle name="40% - Ênfase4 2 26 2" xfId="8222" xr:uid="{874BFE30-8E00-414B-AD25-2F8A80E8EEB9}"/>
    <cellStyle name="40% - Ênfase4 2 26 2 2" xfId="8223" xr:uid="{DBA5687B-09B8-458D-81C0-7BF631127FDC}"/>
    <cellStyle name="40% - Ênfase4 2 26 2 2 2" xfId="8224" xr:uid="{6752975A-5F58-49ED-A286-5429F3A835FE}"/>
    <cellStyle name="40% - Ênfase4 2 26 2 3" xfId="8225" xr:uid="{54C5BB25-EDBA-4D14-A9D7-D22811F2805E}"/>
    <cellStyle name="40% - Ênfase4 2 26 2 4" xfId="8226" xr:uid="{2C733339-4A37-4ED3-A26F-FA852616EF58}"/>
    <cellStyle name="40% - Ênfase4 2 26 3" xfId="8227" xr:uid="{5CF62DA1-BAE7-4A5F-8914-79F07691D1B6}"/>
    <cellStyle name="40% - Ênfase4 2 26 3 2" xfId="8228" xr:uid="{E2C2C896-875E-4D89-B1F9-7B44729DF54E}"/>
    <cellStyle name="40% - Ênfase4 2 26 3 3" xfId="8229" xr:uid="{A7AA907D-41A2-44EA-B230-FBFE0FC8588D}"/>
    <cellStyle name="40% - Ênfase4 2 26 4" xfId="8230" xr:uid="{0CE8B827-30C4-4A10-9486-450A9F072B38}"/>
    <cellStyle name="40% - Ênfase4 2 26 5" xfId="8231" xr:uid="{9DE3A19D-92FD-4A66-9C9B-767097AF52A8}"/>
    <cellStyle name="40% - Ênfase4 2 27" xfId="8232" xr:uid="{75309DB2-04B7-419C-A1F8-1AACD641CAEE}"/>
    <cellStyle name="40% - Ênfase4 2 27 2" xfId="8233" xr:uid="{F0A0F6A4-ABC2-4A0D-BF91-45DDCAA3BBC1}"/>
    <cellStyle name="40% - Ênfase4 2 27 2 2" xfId="8234" xr:uid="{569EDF74-3D42-4075-B00C-2140A5888562}"/>
    <cellStyle name="40% - Ênfase4 2 27 2 2 2" xfId="8235" xr:uid="{958970EC-35E1-4DC7-B5E1-3E796CDE655D}"/>
    <cellStyle name="40% - Ênfase4 2 27 2 3" xfId="8236" xr:uid="{32DE7AB5-E7D2-4E2C-A3BC-2483F045D7F5}"/>
    <cellStyle name="40% - Ênfase4 2 27 2 4" xfId="8237" xr:uid="{3EE9138B-9BE8-466C-9FA9-3D0A90AF181E}"/>
    <cellStyle name="40% - Ênfase4 2 27 3" xfId="8238" xr:uid="{7C3D4BF5-BFD3-41F4-865E-36F2BB8D9CF5}"/>
    <cellStyle name="40% - Ênfase4 2 27 3 2" xfId="8239" xr:uid="{FF15D2CF-E6A4-4787-8A58-D313F226E88E}"/>
    <cellStyle name="40% - Ênfase4 2 27 3 3" xfId="8240" xr:uid="{8EAF382B-1466-4A70-AC09-7ECF4946AB16}"/>
    <cellStyle name="40% - Ênfase4 2 27 4" xfId="8241" xr:uid="{7D3F4FF5-3F19-4A03-9A67-CDC88284F5D6}"/>
    <cellStyle name="40% - Ênfase4 2 27 5" xfId="8242" xr:uid="{9AB83DCB-66AA-4A37-BA5E-F625B735CAB6}"/>
    <cellStyle name="40% - Ênfase4 2 28" xfId="8243" xr:uid="{08AF09C8-3B8C-4C27-9758-A1AECEDCE930}"/>
    <cellStyle name="40% - Ênfase4 2 28 2" xfId="8244" xr:uid="{5CDE986A-BAE9-4F15-9DED-CCBC5EA2DB92}"/>
    <cellStyle name="40% - Ênfase4 2 28 2 2" xfId="8245" xr:uid="{DDA398D1-87CF-41D5-B61E-2F5C207C1FBF}"/>
    <cellStyle name="40% - Ênfase4 2 28 2 2 2" xfId="8246" xr:uid="{4971E407-1FE8-456E-94A8-C542C693F728}"/>
    <cellStyle name="40% - Ênfase4 2 28 2 3" xfId="8247" xr:uid="{70615910-BB64-48AB-9C3F-12E62003DF5D}"/>
    <cellStyle name="40% - Ênfase4 2 28 2 4" xfId="8248" xr:uid="{D7C4D3F6-515D-4831-A008-D16EE8554F13}"/>
    <cellStyle name="40% - Ênfase4 2 28 3" xfId="8249" xr:uid="{776FF8AD-88A3-48A9-9141-B2FE513CFC23}"/>
    <cellStyle name="40% - Ênfase4 2 28 3 2" xfId="8250" xr:uid="{9289F007-D028-4E27-9B09-67B7E0A96482}"/>
    <cellStyle name="40% - Ênfase4 2 28 3 3" xfId="8251" xr:uid="{953F7028-EFFB-483D-A5A8-9BAC7A307182}"/>
    <cellStyle name="40% - Ênfase4 2 28 4" xfId="8252" xr:uid="{577E6AFE-A3FC-4442-B204-2B51F3166F0F}"/>
    <cellStyle name="40% - Ênfase4 2 28 5" xfId="8253" xr:uid="{D7D5E597-841D-4B7B-A473-90EC775D98A9}"/>
    <cellStyle name="40% - Ênfase4 2 29" xfId="8254" xr:uid="{556BC0C1-C8A0-4C8B-B8B7-FFCA5461C1DC}"/>
    <cellStyle name="40% - Ênfase4 2 29 2" xfId="8255" xr:uid="{8AADDD78-43CA-48C3-89C3-7824D1897CCB}"/>
    <cellStyle name="40% - Ênfase4 2 29 2 2" xfId="8256" xr:uid="{CBDA62F4-6739-4702-A634-36002062C3E3}"/>
    <cellStyle name="40% - Ênfase4 2 29 2 2 2" xfId="8257" xr:uid="{846CCCC4-9D11-415A-9DDB-C448AC2A1FB2}"/>
    <cellStyle name="40% - Ênfase4 2 29 2 3" xfId="8258" xr:uid="{7564F61C-7B90-46F5-AEFA-140B427A5C7B}"/>
    <cellStyle name="40% - Ênfase4 2 29 2 4" xfId="8259" xr:uid="{AA9C9567-09CC-436F-8F93-1B72FE781F46}"/>
    <cellStyle name="40% - Ênfase4 2 29 3" xfId="8260" xr:uid="{BB3804DF-A619-4A45-8852-45903AA277A0}"/>
    <cellStyle name="40% - Ênfase4 2 29 3 2" xfId="8261" xr:uid="{75729A76-45C8-4D6D-8B30-A21E5B05B70E}"/>
    <cellStyle name="40% - Ênfase4 2 29 3 3" xfId="8262" xr:uid="{C9BFC0BF-DA9A-493E-982C-69D2DF738B39}"/>
    <cellStyle name="40% - Ênfase4 2 29 4" xfId="8263" xr:uid="{C480B7DE-74BB-48AD-B724-EA59F72C2704}"/>
    <cellStyle name="40% - Ênfase4 2 29 5" xfId="8264" xr:uid="{D5CFF8F5-236C-492B-BB59-814F8CFFC979}"/>
    <cellStyle name="40% - Ênfase4 2 3" xfId="8265" xr:uid="{94E7D2EC-C487-4B6C-B634-34359526DB8A}"/>
    <cellStyle name="40% - Ênfase4 2 3 2" xfId="8266" xr:uid="{28C2D4AE-F4C6-409D-9295-48FED2DB0947}"/>
    <cellStyle name="40% - Ênfase4 2 3 2 2" xfId="8267" xr:uid="{8600FE9F-5125-477D-A7D4-68D829AF6D96}"/>
    <cellStyle name="40% - Ênfase4 2 3 2 2 2" xfId="8268" xr:uid="{7955E8B5-B8FF-47EA-9ED5-527A6B8C1C5E}"/>
    <cellStyle name="40% - Ênfase4 2 3 2 3" xfId="8269" xr:uid="{79CF32A3-8949-428B-B062-48B1C246821C}"/>
    <cellStyle name="40% - Ênfase4 2 3 2 4" xfId="8270" xr:uid="{157C4451-318A-488C-A10D-CFA6D0BAAD05}"/>
    <cellStyle name="40% - Ênfase4 2 3 3" xfId="8271" xr:uid="{362252E1-6059-4459-844E-44B4F252333F}"/>
    <cellStyle name="40% - Ênfase4 2 3 3 2" xfId="8272" xr:uid="{FF36E931-BA3A-4AB1-BE4D-E301662E2B5C}"/>
    <cellStyle name="40% - Ênfase4 2 3 3 3" xfId="8273" xr:uid="{04834339-EB61-4864-A04F-DD30643AAFBD}"/>
    <cellStyle name="40% - Ênfase4 2 3 4" xfId="8274" xr:uid="{FCD0AF71-50EB-48F2-B3FA-39B444822763}"/>
    <cellStyle name="40% - Ênfase4 2 3 5" xfId="8275" xr:uid="{E2FB73E5-9B36-4256-A890-DDDB07AFCD52}"/>
    <cellStyle name="40% - Ênfase4 2 30" xfId="8276" xr:uid="{23AE15A0-219D-4B25-8910-10385E6A8FB2}"/>
    <cellStyle name="40% - Ênfase4 2 30 2" xfId="8277" xr:uid="{D58075E6-9E77-4F44-882B-C3EF284AEE75}"/>
    <cellStyle name="40% - Ênfase4 2 30 2 2" xfId="8278" xr:uid="{19048411-16D5-4BA6-824E-DE5E3A48FED5}"/>
    <cellStyle name="40% - Ênfase4 2 30 2 2 2" xfId="8279" xr:uid="{4329EB26-3936-48BF-8BDB-D07FC156940C}"/>
    <cellStyle name="40% - Ênfase4 2 30 2 3" xfId="8280" xr:uid="{F9F50821-EE19-4FEC-850D-B1C0E0CAB200}"/>
    <cellStyle name="40% - Ênfase4 2 30 2 4" xfId="8281" xr:uid="{6A27F46E-0332-451B-A16F-49D6EED193DE}"/>
    <cellStyle name="40% - Ênfase4 2 30 3" xfId="8282" xr:uid="{9700B098-AF99-4064-A4E4-70560A054132}"/>
    <cellStyle name="40% - Ênfase4 2 30 3 2" xfId="8283" xr:uid="{87FA56E2-DFA0-4115-9347-5ED2B391FC76}"/>
    <cellStyle name="40% - Ênfase4 2 30 3 3" xfId="8284" xr:uid="{B098EE5B-F4C8-4EC8-A8D4-FF9902E66CE1}"/>
    <cellStyle name="40% - Ênfase4 2 30 4" xfId="8285" xr:uid="{830C1332-9B1A-43BF-B731-0222550DF5A0}"/>
    <cellStyle name="40% - Ênfase4 2 30 5" xfId="8286" xr:uid="{2C994F96-38A9-4B09-A422-C7A1FAAAAB28}"/>
    <cellStyle name="40% - Ênfase4 2 31" xfId="8287" xr:uid="{C756AF97-8342-42D6-84FC-08505FE764BA}"/>
    <cellStyle name="40% - Ênfase4 2 31 2" xfId="8288" xr:uid="{C7F2F8C5-5821-42CC-9BF3-A300A4EAEB1E}"/>
    <cellStyle name="40% - Ênfase4 2 31 2 2" xfId="8289" xr:uid="{3898D122-8472-406B-B1E4-BEE3F0C58007}"/>
    <cellStyle name="40% - Ênfase4 2 31 2 2 2" xfId="8290" xr:uid="{5501FD0B-D835-44DD-B13B-938686B34D45}"/>
    <cellStyle name="40% - Ênfase4 2 31 2 3" xfId="8291" xr:uid="{0A141BF7-3C75-4BD2-B975-135DFB516879}"/>
    <cellStyle name="40% - Ênfase4 2 31 2 4" xfId="8292" xr:uid="{AC66E4D9-D42A-4A20-8530-096CF13CD577}"/>
    <cellStyle name="40% - Ênfase4 2 31 3" xfId="8293" xr:uid="{ED0376FB-1DEA-454B-9F57-47159C342E46}"/>
    <cellStyle name="40% - Ênfase4 2 31 3 2" xfId="8294" xr:uid="{14038D11-3BCA-49B2-9B27-188A8FBF8AA8}"/>
    <cellStyle name="40% - Ênfase4 2 31 3 3" xfId="8295" xr:uid="{0F186C31-E6E4-4E1A-A747-0CFA24AE03CA}"/>
    <cellStyle name="40% - Ênfase4 2 31 4" xfId="8296" xr:uid="{169A6A56-9681-491B-8B90-C8A10190F4EB}"/>
    <cellStyle name="40% - Ênfase4 2 31 5" xfId="8297" xr:uid="{79B5971B-09CC-44B1-A152-DA6FAF80EE2F}"/>
    <cellStyle name="40% - Ênfase4 2 32" xfId="8298" xr:uid="{D1948AA2-DB68-4A4B-95C2-EAFBB3D3BB04}"/>
    <cellStyle name="40% - Ênfase4 2 32 2" xfId="8299" xr:uid="{42483481-3D73-4B13-9B8F-7DEC8315614B}"/>
    <cellStyle name="40% - Ênfase4 2 32 2 2" xfId="8300" xr:uid="{87DFCEDC-3DAC-4D19-A507-FA21F445D3CD}"/>
    <cellStyle name="40% - Ênfase4 2 32 2 2 2" xfId="8301" xr:uid="{83AA7772-2EBD-4CED-B84D-60E7F58F61D1}"/>
    <cellStyle name="40% - Ênfase4 2 32 2 3" xfId="8302" xr:uid="{F73E156B-1E83-4F63-8B38-712EDF338759}"/>
    <cellStyle name="40% - Ênfase4 2 32 2 4" xfId="8303" xr:uid="{8112FF42-0982-418C-853E-319DCC9B8F45}"/>
    <cellStyle name="40% - Ênfase4 2 32 3" xfId="8304" xr:uid="{23EF3A86-2189-4E2C-BCE3-A39EDC49AAEB}"/>
    <cellStyle name="40% - Ênfase4 2 32 3 2" xfId="8305" xr:uid="{2696B0AF-9D3F-4413-8700-E85793C98517}"/>
    <cellStyle name="40% - Ênfase4 2 32 3 3" xfId="8306" xr:uid="{9052684C-31AA-4BCE-868E-100603265161}"/>
    <cellStyle name="40% - Ênfase4 2 32 4" xfId="8307" xr:uid="{3CDA164E-A089-469A-931D-A9606552077B}"/>
    <cellStyle name="40% - Ênfase4 2 32 5" xfId="8308" xr:uid="{6B78DF6E-7082-4F49-B298-121F82B42A1C}"/>
    <cellStyle name="40% - Ênfase4 2 33" xfId="8309" xr:uid="{75818C61-BE5E-40BC-87A1-7C35A3B18FF0}"/>
    <cellStyle name="40% - Ênfase4 2 33 2" xfId="8310" xr:uid="{7A10050D-EE69-4D6B-AF25-F8BDB2BA98A2}"/>
    <cellStyle name="40% - Ênfase4 2 33 2 2" xfId="8311" xr:uid="{8D2D31BD-B637-4603-8A3A-B139420DE2B3}"/>
    <cellStyle name="40% - Ênfase4 2 33 2 2 2" xfId="8312" xr:uid="{EF043737-4BD2-494B-A0FD-A5D0835524DC}"/>
    <cellStyle name="40% - Ênfase4 2 33 2 3" xfId="8313" xr:uid="{AADCC9BF-03D3-416E-A3D2-347179DECB69}"/>
    <cellStyle name="40% - Ênfase4 2 33 2 4" xfId="8314" xr:uid="{09836137-FB65-4909-9669-FAC5756D6BCE}"/>
    <cellStyle name="40% - Ênfase4 2 33 3" xfId="8315" xr:uid="{55C19B21-A2DD-409E-97C7-2F4727109EB2}"/>
    <cellStyle name="40% - Ênfase4 2 33 3 2" xfId="8316" xr:uid="{71512B0C-E0C1-44DB-BC8B-5E979E5C343F}"/>
    <cellStyle name="40% - Ênfase4 2 33 3 3" xfId="8317" xr:uid="{5ED68C02-F19B-4A0A-85F8-76FD17BF8E07}"/>
    <cellStyle name="40% - Ênfase4 2 33 4" xfId="8318" xr:uid="{34A30EA3-1894-47D2-B41A-0EE545D36709}"/>
    <cellStyle name="40% - Ênfase4 2 33 5" xfId="8319" xr:uid="{81AED8B3-2179-4002-A06F-2DD40C7C5B26}"/>
    <cellStyle name="40% - Ênfase4 2 34" xfId="8320" xr:uid="{147615E4-2C63-40E5-8D0E-B2112965A8AE}"/>
    <cellStyle name="40% - Ênfase4 2 34 2" xfId="8321" xr:uid="{FA7D0614-5E32-4548-A8FF-CAE530602720}"/>
    <cellStyle name="40% - Ênfase4 2 34 2 2" xfId="8322" xr:uid="{EC58DEE9-0225-4984-ACB9-DBE126B0B8DD}"/>
    <cellStyle name="40% - Ênfase4 2 34 3" xfId="8323" xr:uid="{B36CC5D8-B92D-4BFC-BBEF-803E186B2484}"/>
    <cellStyle name="40% - Ênfase4 2 34 4" xfId="8324" xr:uid="{7A6963EA-27FC-46A7-B7A2-6B220FB2D880}"/>
    <cellStyle name="40% - Ênfase4 2 35" xfId="8325" xr:uid="{0FEBF0F4-21C9-4A27-B765-3895B6073141}"/>
    <cellStyle name="40% - Ênfase4 2 35 2" xfId="8326" xr:uid="{EB9DC539-3829-4A59-A5BE-E2E4CBCDD3EF}"/>
    <cellStyle name="40% - Ênfase4 2 35 2 2" xfId="8327" xr:uid="{FC4290AB-B720-4288-AACB-56FCC26C24BA}"/>
    <cellStyle name="40% - Ênfase4 2 35 3" xfId="8328" xr:uid="{F3E720CA-1CB1-4E5B-B765-6E1BE832D09D}"/>
    <cellStyle name="40% - Ênfase4 2 36" xfId="8329" xr:uid="{BAAEBFD0-3B3A-460D-9E6D-2CE158E5DEDD}"/>
    <cellStyle name="40% - Ênfase4 2 36 2" xfId="8330" xr:uid="{8FAC7A51-C953-46B4-A234-239F82AA4D63}"/>
    <cellStyle name="40% - Ênfase4 2 36 2 2" xfId="8331" xr:uid="{0FE507ED-3233-43FE-81B0-B27E85DCFE0C}"/>
    <cellStyle name="40% - Ênfase4 2 36 3" xfId="8332" xr:uid="{ADB9CEDA-E949-4A30-9471-A9BD31DC35EE}"/>
    <cellStyle name="40% - Ênfase4 2 37" xfId="8333" xr:uid="{6EFFB2A1-696B-4184-97BB-B5607D287D40}"/>
    <cellStyle name="40% - Ênfase4 2 37 2" xfId="8334" xr:uid="{3F1C6716-EA08-431F-A6A2-10E463A11C92}"/>
    <cellStyle name="40% - Ênfase4 2 37 2 2" xfId="8335" xr:uid="{21A1673F-8CD3-41DA-907A-C142DAAF385C}"/>
    <cellStyle name="40% - Ênfase4 2 37 3" xfId="8336" xr:uid="{723BF54D-EF2D-42BB-BEC8-CB57464FF5AB}"/>
    <cellStyle name="40% - Ênfase4 2 38" xfId="8337" xr:uid="{2BFA65D3-2129-4C36-96DA-428C7C5AB303}"/>
    <cellStyle name="40% - Ênfase4 2 38 2" xfId="8338" xr:uid="{C0A46A48-4C1A-44F4-BB20-3F36ABEC19BE}"/>
    <cellStyle name="40% - Ênfase4 2 38 2 2" xfId="8339" xr:uid="{A8461183-6980-4BC3-A197-67B2BEBAAA4F}"/>
    <cellStyle name="40% - Ênfase4 2 38 3" xfId="8340" xr:uid="{1DBCBE08-3BD1-4651-813D-F6490909581D}"/>
    <cellStyle name="40% - Ênfase4 2 39" xfId="8341" xr:uid="{6D4BB19B-6A76-4BA8-9291-D6B6404ED09F}"/>
    <cellStyle name="40% - Ênfase4 2 39 2" xfId="8342" xr:uid="{D4D4F9D1-A370-4AF4-A1C8-2C282F2E6D4D}"/>
    <cellStyle name="40% - Ênfase4 2 39 2 2" xfId="8343" xr:uid="{13983C7E-931A-43D0-9855-0E6E92956937}"/>
    <cellStyle name="40% - Ênfase4 2 39 3" xfId="8344" xr:uid="{772953A6-4145-438F-850D-B071EC724058}"/>
    <cellStyle name="40% - Ênfase4 2 4" xfId="8345" xr:uid="{1F236D15-5E48-4334-8C1E-45215AB3A0FF}"/>
    <cellStyle name="40% - Ênfase4 2 4 2" xfId="8346" xr:uid="{871C52F7-C5F6-449B-BEAE-1AD7FFC76913}"/>
    <cellStyle name="40% - Ênfase4 2 4 2 2" xfId="8347" xr:uid="{8B29D8A6-EFCE-4AF0-8C74-65C3687A9AF0}"/>
    <cellStyle name="40% - Ênfase4 2 4 2 2 2" xfId="8348" xr:uid="{F35ED327-3241-4C2D-A12C-998ABFDD7658}"/>
    <cellStyle name="40% - Ênfase4 2 4 2 3" xfId="8349" xr:uid="{5C4609BE-A89C-406F-BE69-E925B1168959}"/>
    <cellStyle name="40% - Ênfase4 2 4 2 4" xfId="8350" xr:uid="{1EF242BA-3DB6-41B4-8BBC-D69473B3257E}"/>
    <cellStyle name="40% - Ênfase4 2 4 3" xfId="8351" xr:uid="{ED1FCF45-58DE-46D1-85D2-B59C4EAB97A3}"/>
    <cellStyle name="40% - Ênfase4 2 4 3 2" xfId="8352" xr:uid="{06C27703-26EA-4DF7-9E18-764FC9ABB5AB}"/>
    <cellStyle name="40% - Ênfase4 2 4 3 3" xfId="8353" xr:uid="{D81300F6-80C5-4F96-95DA-436B2ABB0A0E}"/>
    <cellStyle name="40% - Ênfase4 2 4 4" xfId="8354" xr:uid="{B39AD7A6-88CA-4180-A82D-9B343151763E}"/>
    <cellStyle name="40% - Ênfase4 2 4 5" xfId="8355" xr:uid="{98A32FE0-FCD4-4266-BB2A-CC2D2F4CFFAB}"/>
    <cellStyle name="40% - Ênfase4 2 40" xfId="8356" xr:uid="{17772530-4757-4F5D-87CC-806DADE3281E}"/>
    <cellStyle name="40% - Ênfase4 2 40 2" xfId="8357" xr:uid="{501409F9-F104-4AD1-B61C-805E9A285872}"/>
    <cellStyle name="40% - Ênfase4 2 40 2 2" xfId="8358" xr:uid="{2E2E53A7-35BB-4A6C-B630-8B853B01BBFC}"/>
    <cellStyle name="40% - Ênfase4 2 40 3" xfId="8359" xr:uid="{66FAF9DB-9224-47B3-8966-F819F0DD5C31}"/>
    <cellStyle name="40% - Ênfase4 2 41" xfId="8360" xr:uid="{05CC229F-4C8A-481E-B17D-4DA19831E558}"/>
    <cellStyle name="40% - Ênfase4 2 41 2" xfId="8361" xr:uid="{8D3E5FCD-09AC-4F0F-86A1-120C4A436270}"/>
    <cellStyle name="40% - Ênfase4 2 42" xfId="8362" xr:uid="{54B9339D-E7AD-4D9C-8DED-5D2DB79AE03E}"/>
    <cellStyle name="40% - Ênfase4 2 42 2" xfId="8363" xr:uid="{51267547-9345-4F53-8041-A6E659A977D6}"/>
    <cellStyle name="40% - Ênfase4 2 43" xfId="8364" xr:uid="{FBCF40C5-59C7-4626-A5B3-01FBD85EE138}"/>
    <cellStyle name="40% - Ênfase4 2 43 2" xfId="8365" xr:uid="{75126472-65CA-4C94-8B31-EC70F52E4414}"/>
    <cellStyle name="40% - Ênfase4 2 44" xfId="8366" xr:uid="{54D91E16-33BF-486D-988F-1A3844A747FB}"/>
    <cellStyle name="40% - Ênfase4 2 44 2" xfId="8367" xr:uid="{A1CFA1AF-743B-4125-8272-42016FBAFA0D}"/>
    <cellStyle name="40% - Ênfase4 2 45" xfId="8368" xr:uid="{4FF52F18-505C-447B-8108-F1CACDD940B9}"/>
    <cellStyle name="40% - Ênfase4 2 45 2" xfId="8369" xr:uid="{DF69927F-5FDB-4E86-8FEA-E430EFB738D6}"/>
    <cellStyle name="40% - Ênfase4 2 46" xfId="8370" xr:uid="{D3265BB8-D909-40AA-99D6-A916C0E74BDE}"/>
    <cellStyle name="40% - Ênfase4 2 46 2" xfId="8371" xr:uid="{312F40DF-8077-4C55-891E-C96074104928}"/>
    <cellStyle name="40% - Ênfase4 2 47" xfId="8372" xr:uid="{1D0BAC0A-16F0-4EA7-8E99-852A1D418A09}"/>
    <cellStyle name="40% - Ênfase4 2 5" xfId="8373" xr:uid="{418CD01E-5636-47D1-B90D-45629C9EDA09}"/>
    <cellStyle name="40% - Ênfase4 2 5 2" xfId="8374" xr:uid="{320EA0C6-AB26-438C-A993-D3153CC6A6CC}"/>
    <cellStyle name="40% - Ênfase4 2 5 2 2" xfId="8375" xr:uid="{ACCAA311-D213-449F-A2A8-0E229D4AF174}"/>
    <cellStyle name="40% - Ênfase4 2 5 2 2 2" xfId="8376" xr:uid="{7DEDF1E3-1AB1-43B2-B90D-3CDA34CA39CF}"/>
    <cellStyle name="40% - Ênfase4 2 5 2 3" xfId="8377" xr:uid="{382614F0-3EFF-461F-9552-1AA8167006D8}"/>
    <cellStyle name="40% - Ênfase4 2 5 2 4" xfId="8378" xr:uid="{6AC3B7BA-AD91-485C-A998-570E0B3E6B4C}"/>
    <cellStyle name="40% - Ênfase4 2 5 3" xfId="8379" xr:uid="{07F4AF3B-8F80-4B6F-AF97-2E5A0C1FABCA}"/>
    <cellStyle name="40% - Ênfase4 2 5 3 2" xfId="8380" xr:uid="{E4BE64BA-1555-45B8-84D8-7A300C511FED}"/>
    <cellStyle name="40% - Ênfase4 2 5 3 3" xfId="8381" xr:uid="{4D0C971B-0E90-4E73-98C8-EC770F83A23C}"/>
    <cellStyle name="40% - Ênfase4 2 5 4" xfId="8382" xr:uid="{FB02292B-DFF6-44F5-A9E5-421C21E21D7B}"/>
    <cellStyle name="40% - Ênfase4 2 5 5" xfId="8383" xr:uid="{AE26E527-2289-4DC5-9CB3-6EE8FCE8B96F}"/>
    <cellStyle name="40% - Ênfase4 2 6" xfId="8384" xr:uid="{AF5EB07A-F777-47AA-9AEE-599C3BB8A35C}"/>
    <cellStyle name="40% - Ênfase4 2 6 2" xfId="8385" xr:uid="{7A8CEEAE-B519-4816-8A39-79B2B0A8304E}"/>
    <cellStyle name="40% - Ênfase4 2 6 2 2" xfId="8386" xr:uid="{8B6A2072-4F1F-4DBF-96BF-63EC02C94ED0}"/>
    <cellStyle name="40% - Ênfase4 2 6 2 2 2" xfId="8387" xr:uid="{562D7719-86A6-4ABE-84BB-5B2BFAB0C28C}"/>
    <cellStyle name="40% - Ênfase4 2 6 2 3" xfId="8388" xr:uid="{F0EA0137-842F-46AC-ACEF-78434E92859D}"/>
    <cellStyle name="40% - Ênfase4 2 6 2 4" xfId="8389" xr:uid="{490F2C3E-9669-430F-B8CD-3C2AB8746A37}"/>
    <cellStyle name="40% - Ênfase4 2 6 3" xfId="8390" xr:uid="{6481F5DC-DEE0-4B18-BE74-9F527FDDB765}"/>
    <cellStyle name="40% - Ênfase4 2 6 3 2" xfId="8391" xr:uid="{FEFA9449-B260-4F54-AC76-191756756CDF}"/>
    <cellStyle name="40% - Ênfase4 2 6 3 3" xfId="8392" xr:uid="{D489FA71-EB18-41D5-A06F-4D9FDE48B00C}"/>
    <cellStyle name="40% - Ênfase4 2 6 4" xfId="8393" xr:uid="{5D3FE26C-91D0-460F-830F-318C53972DC2}"/>
    <cellStyle name="40% - Ênfase4 2 6 5" xfId="8394" xr:uid="{53BF2B95-FDB5-40C7-A218-2FB54A70DA30}"/>
    <cellStyle name="40% - Ênfase4 2 7" xfId="8395" xr:uid="{3768C3D9-F50C-48A1-9235-C05E3DCF7FBA}"/>
    <cellStyle name="40% - Ênfase4 2 7 2" xfId="8396" xr:uid="{36B3F779-E658-47C3-9A6E-489D84F97150}"/>
    <cellStyle name="40% - Ênfase4 2 7 2 2" xfId="8397" xr:uid="{505A5BA5-2FA8-45BA-A3BD-331BA6586070}"/>
    <cellStyle name="40% - Ênfase4 2 7 2 2 2" xfId="8398" xr:uid="{2C7874C2-8F71-4CEC-A2A1-E9F6A568B1C3}"/>
    <cellStyle name="40% - Ênfase4 2 7 2 3" xfId="8399" xr:uid="{F7A0813A-6375-49B4-B60A-65BBE1CA36C8}"/>
    <cellStyle name="40% - Ênfase4 2 7 2 4" xfId="8400" xr:uid="{A8236B0C-8F2D-4AE0-9B81-31ACAA84ED84}"/>
    <cellStyle name="40% - Ênfase4 2 7 3" xfId="8401" xr:uid="{A1119631-D431-4BF7-8A4A-17BCAA9B97E6}"/>
    <cellStyle name="40% - Ênfase4 2 7 3 2" xfId="8402" xr:uid="{36F93723-7548-4C85-BFB7-295FAF98ED15}"/>
    <cellStyle name="40% - Ênfase4 2 7 3 3" xfId="8403" xr:uid="{16E5705C-7C90-496E-ABD5-CBC388169959}"/>
    <cellStyle name="40% - Ênfase4 2 7 4" xfId="8404" xr:uid="{67A26D3D-2010-4F45-BC6C-11061214422F}"/>
    <cellStyle name="40% - Ênfase4 2 7 5" xfId="8405" xr:uid="{0299DAE1-F1CB-4758-AD59-CE0D2B18BD57}"/>
    <cellStyle name="40% - Ênfase4 2 8" xfId="8406" xr:uid="{467BA345-6C63-4B7F-883D-2863B8EECFD3}"/>
    <cellStyle name="40% - Ênfase4 2 8 2" xfId="8407" xr:uid="{F67E215A-FBF4-45CB-860E-F22CBF29DBE8}"/>
    <cellStyle name="40% - Ênfase4 2 8 2 2" xfId="8408" xr:uid="{4B3C3FD8-4681-4499-BB58-2D90F2B9C834}"/>
    <cellStyle name="40% - Ênfase4 2 8 2 2 2" xfId="8409" xr:uid="{D1D195D7-527D-47DE-8FD3-F35D532B87F7}"/>
    <cellStyle name="40% - Ênfase4 2 8 2 3" xfId="8410" xr:uid="{5BDB5031-32A9-49E1-A1EF-25370E50A259}"/>
    <cellStyle name="40% - Ênfase4 2 8 2 4" xfId="8411" xr:uid="{24302248-D72F-4229-B2EC-1FDBBA3758FB}"/>
    <cellStyle name="40% - Ênfase4 2 8 3" xfId="8412" xr:uid="{927831D8-0D1C-4D07-97E4-14CD40F06ADE}"/>
    <cellStyle name="40% - Ênfase4 2 8 3 2" xfId="8413" xr:uid="{76CA5960-0EA9-43E5-8FFE-D7EFC586CFFC}"/>
    <cellStyle name="40% - Ênfase4 2 8 3 3" xfId="8414" xr:uid="{CF66B6C3-BD3A-46A5-B332-76977DEDF9E5}"/>
    <cellStyle name="40% - Ênfase4 2 8 4" xfId="8415" xr:uid="{57EE6CC3-AB5B-4992-AA65-02489BCD36B2}"/>
    <cellStyle name="40% - Ênfase4 2 8 5" xfId="8416" xr:uid="{39C14506-0171-4E2B-945D-C7BA467238B2}"/>
    <cellStyle name="40% - Ênfase4 2 9" xfId="8417" xr:uid="{174CFD5B-0909-426E-8BF3-DB708FC5DF11}"/>
    <cellStyle name="40% - Ênfase4 2 9 2" xfId="8418" xr:uid="{F40D9B3A-2CCB-41F6-9DF9-D241058FD380}"/>
    <cellStyle name="40% - Ênfase4 2 9 2 2" xfId="8419" xr:uid="{AE4414CE-1E36-443D-8C4A-4815D4935BA1}"/>
    <cellStyle name="40% - Ênfase4 2 9 2 2 2" xfId="8420" xr:uid="{739E9619-1DF5-444A-AC98-3AEC8C61F770}"/>
    <cellStyle name="40% - Ênfase4 2 9 2 3" xfId="8421" xr:uid="{4990CD4A-53EC-47A3-A5A6-5A44CFED9088}"/>
    <cellStyle name="40% - Ênfase4 2 9 2 4" xfId="8422" xr:uid="{46918422-63AB-493D-A6D7-8B00F5DCA55B}"/>
    <cellStyle name="40% - Ênfase4 2 9 3" xfId="8423" xr:uid="{6BA3C42A-3E4A-48BB-AB74-39E313D6C177}"/>
    <cellStyle name="40% - Ênfase4 2 9 3 2" xfId="8424" xr:uid="{B06A2D6A-D847-4653-8E55-ED2C7F290824}"/>
    <cellStyle name="40% - Ênfase4 2 9 3 3" xfId="8425" xr:uid="{198F4CF2-2C52-41C7-9061-39F79FE23DB5}"/>
    <cellStyle name="40% - Ênfase4 2 9 4" xfId="8426" xr:uid="{0C10C3AD-5945-4DB3-8C0A-F92C5A737082}"/>
    <cellStyle name="40% - Ênfase4 2 9 5" xfId="8427" xr:uid="{38C1A0B8-124F-4054-B851-F9B49942EEEF}"/>
    <cellStyle name="40% - Ênfase4 20" xfId="8428" xr:uid="{AEC3A4E9-3371-4D83-8B76-79FCDFA1DD6E}"/>
    <cellStyle name="40% - Ênfase4 20 10" xfId="8429" xr:uid="{8B2287A8-F7DC-4872-931B-B0A6B2F0E2AB}"/>
    <cellStyle name="40% - Ênfase4 20 10 2" xfId="8430" xr:uid="{F9DAEE91-5891-4F26-9C94-D2A9D00B01CC}"/>
    <cellStyle name="40% - Ênfase4 20 11" xfId="8431" xr:uid="{4DE8C2B6-DD09-428B-9938-A398A8CA3453}"/>
    <cellStyle name="40% - Ênfase4 20 11 2" xfId="8432" xr:uid="{5E015D78-80AE-4C98-8E9B-36C17AC685A0}"/>
    <cellStyle name="40% - Ênfase4 20 12" xfId="8433" xr:uid="{BD397109-5678-4AA4-A2B0-7458203F6DF0}"/>
    <cellStyle name="40% - Ênfase4 20 12 2" xfId="8434" xr:uid="{F1BA661D-44E5-43CA-B618-A824B0D85B31}"/>
    <cellStyle name="40% - Ênfase4 20 13" xfId="8435" xr:uid="{990599BC-42A2-4C5A-A94A-C5E5B42A06C6}"/>
    <cellStyle name="40% - Ênfase4 20 13 2" xfId="8436" xr:uid="{5B60BC08-A9CD-4092-933E-BE63845065EE}"/>
    <cellStyle name="40% - Ênfase4 20 14" xfId="8437" xr:uid="{28F90956-B888-48F7-A98D-6FD8EC5CF204}"/>
    <cellStyle name="40% - Ênfase4 20 14 2" xfId="8438" xr:uid="{AE1207DE-E45A-4005-8BB5-50AEACE5ADC7}"/>
    <cellStyle name="40% - Ênfase4 20 15" xfId="8439" xr:uid="{C764A384-01D6-44BA-A01B-F73A929C81C1}"/>
    <cellStyle name="40% - Ênfase4 20 2" xfId="8440" xr:uid="{42615DC2-7A40-49B1-AEE6-7ECFC4D64A88}"/>
    <cellStyle name="40% - Ênfase4 20 2 2" xfId="8441" xr:uid="{C61CE700-B0C8-4615-8BC2-15C19F40E753}"/>
    <cellStyle name="40% - Ênfase4 20 2 2 2" xfId="8442" xr:uid="{6CE67F07-EE59-4A31-9D62-0AAEC743184F}"/>
    <cellStyle name="40% - Ênfase4 20 2 3" xfId="8443" xr:uid="{BB68578A-E785-434A-84E2-DDD539FD05CC}"/>
    <cellStyle name="40% - Ênfase4 20 3" xfId="8444" xr:uid="{AF0E72CD-511C-4774-A42B-2ACDD222D43A}"/>
    <cellStyle name="40% - Ênfase4 20 3 2" xfId="8445" xr:uid="{B124AABA-3C2F-4600-87D1-20957EA3DBF1}"/>
    <cellStyle name="40% - Ênfase4 20 3 2 2" xfId="8446" xr:uid="{3117E803-B396-49C2-8C7D-1112AA234339}"/>
    <cellStyle name="40% - Ênfase4 20 3 3" xfId="8447" xr:uid="{F7EAC231-2F6F-4522-A7A8-E867A66B8D72}"/>
    <cellStyle name="40% - Ênfase4 20 4" xfId="8448" xr:uid="{BAF58D2F-A0C1-401D-BCAC-1F097419F64D}"/>
    <cellStyle name="40% - Ênfase4 20 4 2" xfId="8449" xr:uid="{FF42AC38-8CFA-4561-867A-C9BDC2CF8E73}"/>
    <cellStyle name="40% - Ênfase4 20 4 2 2" xfId="8450" xr:uid="{D78D30A7-2942-45EE-8501-D0B393609DAC}"/>
    <cellStyle name="40% - Ênfase4 20 4 3" xfId="8451" xr:uid="{E6980191-E7C0-46D8-8209-84E3BD0F6E52}"/>
    <cellStyle name="40% - Ênfase4 20 5" xfId="8452" xr:uid="{A10E27AF-480D-44AE-A3DA-3814F2A4E04E}"/>
    <cellStyle name="40% - Ênfase4 20 5 2" xfId="8453" xr:uid="{A3F24968-1869-4818-BE11-D1D7724A0913}"/>
    <cellStyle name="40% - Ênfase4 20 5 2 2" xfId="8454" xr:uid="{322C7264-9980-4155-AD2A-788A7DC3E9A7}"/>
    <cellStyle name="40% - Ênfase4 20 5 3" xfId="8455" xr:uid="{1670E7E1-A863-47BF-9628-24D2A45E37CF}"/>
    <cellStyle name="40% - Ênfase4 20 6" xfId="8456" xr:uid="{FBE89AFD-700F-4E61-B32E-286B715E8AA4}"/>
    <cellStyle name="40% - Ênfase4 20 6 2" xfId="8457" xr:uid="{2248FB6F-2492-4E06-AFC7-6A2552A4B855}"/>
    <cellStyle name="40% - Ênfase4 20 6 2 2" xfId="8458" xr:uid="{829B6B53-BAE1-4906-A0CD-27B7D9077137}"/>
    <cellStyle name="40% - Ênfase4 20 6 3" xfId="8459" xr:uid="{4DAA43C5-EBBF-4FC2-8C89-C6F70FB52576}"/>
    <cellStyle name="40% - Ênfase4 20 7" xfId="8460" xr:uid="{DFD5B517-69CD-4752-9617-2DDFF22A44A3}"/>
    <cellStyle name="40% - Ênfase4 20 7 2" xfId="8461" xr:uid="{2CB5B5F3-B3E3-42E6-81C8-16B506DE3057}"/>
    <cellStyle name="40% - Ênfase4 20 7 2 2" xfId="8462" xr:uid="{6096F0F9-42CE-4083-BC7D-438921120730}"/>
    <cellStyle name="40% - Ênfase4 20 7 3" xfId="8463" xr:uid="{73B36FCE-5857-4549-A64A-5D73967EDF27}"/>
    <cellStyle name="40% - Ênfase4 20 8" xfId="8464" xr:uid="{A1123490-AD7E-4518-8F3F-104DE9D61CE7}"/>
    <cellStyle name="40% - Ênfase4 20 8 2" xfId="8465" xr:uid="{FDECD601-BA89-4DC7-B848-41E2FFC060D2}"/>
    <cellStyle name="40% - Ênfase4 20 8 2 2" xfId="8466" xr:uid="{C655047A-F3FB-483D-A25A-F8C250BAC01E}"/>
    <cellStyle name="40% - Ênfase4 20 8 3" xfId="8467" xr:uid="{E32DF0D0-A589-4A87-8BBF-5FA8867C5CFA}"/>
    <cellStyle name="40% - Ênfase4 20 9" xfId="8468" xr:uid="{6926ECBF-D369-4E74-8129-3FDFCDF4F388}"/>
    <cellStyle name="40% - Ênfase4 20 9 2" xfId="8469" xr:uid="{90C37D19-1411-4E4B-828A-936D1DC02BA6}"/>
    <cellStyle name="40% - Ênfase4 21" xfId="8470" xr:uid="{8C60EB35-A8CD-4DB8-88B0-8EC28386B95E}"/>
    <cellStyle name="40% - Ênfase4 21 10" xfId="8471" xr:uid="{0BF83D74-CF33-4A2B-8ACF-4CD3041ECAA5}"/>
    <cellStyle name="40% - Ênfase4 21 10 2" xfId="8472" xr:uid="{1FB57638-4086-41D4-AA51-A25E151557D5}"/>
    <cellStyle name="40% - Ênfase4 21 11" xfId="8473" xr:uid="{04A3E318-6BBD-48BD-A2F7-29EFF7ED9799}"/>
    <cellStyle name="40% - Ênfase4 21 11 2" xfId="8474" xr:uid="{3DD8FCE4-7009-43EB-9E2C-28EF18539F08}"/>
    <cellStyle name="40% - Ênfase4 21 12" xfId="8475" xr:uid="{D87A324C-9C8F-4331-A521-418CA6656196}"/>
    <cellStyle name="40% - Ênfase4 21 12 2" xfId="8476" xr:uid="{DAC02709-650D-41BA-B578-29A32E99BA6A}"/>
    <cellStyle name="40% - Ênfase4 21 13" xfId="8477" xr:uid="{8398CED1-D159-4CD9-A47C-20972E60BC64}"/>
    <cellStyle name="40% - Ênfase4 21 13 2" xfId="8478" xr:uid="{90128EF2-7990-4AC0-B59C-8440FEB750BA}"/>
    <cellStyle name="40% - Ênfase4 21 14" xfId="8479" xr:uid="{A6097BC8-24D7-443D-AD69-3282B7CF20B3}"/>
    <cellStyle name="40% - Ênfase4 21 14 2" xfId="8480" xr:uid="{3C004794-4C03-4EF7-9637-80236611B56A}"/>
    <cellStyle name="40% - Ênfase4 21 15" xfId="8481" xr:uid="{DF9508B9-1BBE-43A5-8E87-C000F12A9E4B}"/>
    <cellStyle name="40% - Ênfase4 21 2" xfId="8482" xr:uid="{8155BD34-D9E5-4449-B3D2-08BBC01FB2E5}"/>
    <cellStyle name="40% - Ênfase4 21 2 2" xfId="8483" xr:uid="{C89BEC42-E8B3-4DCE-BCFB-D2DC236B96E5}"/>
    <cellStyle name="40% - Ênfase4 21 2 2 2" xfId="8484" xr:uid="{FDC2894B-376F-410E-9EEF-3C1F143AC313}"/>
    <cellStyle name="40% - Ênfase4 21 2 3" xfId="8485" xr:uid="{A1DA9E40-621B-4DAC-A873-8715684BE7BA}"/>
    <cellStyle name="40% - Ênfase4 21 3" xfId="8486" xr:uid="{95E82E4E-8854-47F6-BFF3-CC87517E2244}"/>
    <cellStyle name="40% - Ênfase4 21 3 2" xfId="8487" xr:uid="{7B8E5511-46A9-4B32-80E0-C9BE6635C71B}"/>
    <cellStyle name="40% - Ênfase4 21 3 2 2" xfId="8488" xr:uid="{05F42430-1DC5-48E7-BA2A-720D4DD02C75}"/>
    <cellStyle name="40% - Ênfase4 21 3 3" xfId="8489" xr:uid="{EB5869A6-C514-4E7D-AEFA-941A0E7A56CD}"/>
    <cellStyle name="40% - Ênfase4 21 4" xfId="8490" xr:uid="{5718D578-568B-4E36-B72D-4B06FA512D43}"/>
    <cellStyle name="40% - Ênfase4 21 4 2" xfId="8491" xr:uid="{8E2C45AA-25A6-4862-9286-6700B049E5E3}"/>
    <cellStyle name="40% - Ênfase4 21 4 2 2" xfId="8492" xr:uid="{2BC22DD8-7B9C-4F3C-A5C8-098E2569A63F}"/>
    <cellStyle name="40% - Ênfase4 21 4 3" xfId="8493" xr:uid="{94AA46C9-1863-42C6-B735-80CBE5CD78F7}"/>
    <cellStyle name="40% - Ênfase4 21 5" xfId="8494" xr:uid="{6B860D5D-957A-4B3E-80F4-0955D82FBFC9}"/>
    <cellStyle name="40% - Ênfase4 21 5 2" xfId="8495" xr:uid="{5908BB90-59EB-440B-92EE-765EB4C43641}"/>
    <cellStyle name="40% - Ênfase4 21 5 2 2" xfId="8496" xr:uid="{EA45FB01-CD04-4510-AF83-5487397827A1}"/>
    <cellStyle name="40% - Ênfase4 21 5 3" xfId="8497" xr:uid="{E9E1F2FC-D76D-4157-BE10-666CCAEAAF22}"/>
    <cellStyle name="40% - Ênfase4 21 6" xfId="8498" xr:uid="{25644184-778C-4A9A-A01F-06CAD47BD16A}"/>
    <cellStyle name="40% - Ênfase4 21 6 2" xfId="8499" xr:uid="{C7A0DABC-B4BB-4B1E-A76C-D2583EFDCF6A}"/>
    <cellStyle name="40% - Ênfase4 21 6 2 2" xfId="8500" xr:uid="{4808B6C3-7455-48AD-B2F2-3D4E362AC93D}"/>
    <cellStyle name="40% - Ênfase4 21 6 3" xfId="8501" xr:uid="{95A904BE-EA36-4496-ACC2-F4CCD2A5B5A7}"/>
    <cellStyle name="40% - Ênfase4 21 7" xfId="8502" xr:uid="{5301E34C-8811-47FE-90BB-55869F60587E}"/>
    <cellStyle name="40% - Ênfase4 21 7 2" xfId="8503" xr:uid="{EF4C2481-AF56-40E6-848C-A0351C31CA82}"/>
    <cellStyle name="40% - Ênfase4 21 7 2 2" xfId="8504" xr:uid="{AAE722EA-A0FE-47D9-8C7E-12D9DEAF5049}"/>
    <cellStyle name="40% - Ênfase4 21 7 3" xfId="8505" xr:uid="{78DA2349-258D-45AF-A022-DD4F348FA97B}"/>
    <cellStyle name="40% - Ênfase4 21 8" xfId="8506" xr:uid="{4F53E2C7-B78C-45A0-80E1-2FA63E764C5B}"/>
    <cellStyle name="40% - Ênfase4 21 8 2" xfId="8507" xr:uid="{6772EC7F-2385-49FC-84A1-45E2126F2A57}"/>
    <cellStyle name="40% - Ênfase4 21 8 2 2" xfId="8508" xr:uid="{3D7605BF-FD1B-4563-8689-AE54F6877392}"/>
    <cellStyle name="40% - Ênfase4 21 8 3" xfId="8509" xr:uid="{1ED60A58-45D5-4043-B0BB-BC2B993B26F1}"/>
    <cellStyle name="40% - Ênfase4 21 9" xfId="8510" xr:uid="{79683428-DFDE-4B2B-9596-0095B0F01535}"/>
    <cellStyle name="40% - Ênfase4 21 9 2" xfId="8511" xr:uid="{1939E62C-4A72-43AA-A30A-3970A6781852}"/>
    <cellStyle name="40% - Ênfase4 22" xfId="8512" xr:uid="{FCA01900-8477-4EBB-9F5F-A103FA2A3CC6}"/>
    <cellStyle name="40% - Ênfase4 22 10" xfId="8513" xr:uid="{7762D786-540F-4160-9387-972B7E7DE3A0}"/>
    <cellStyle name="40% - Ênfase4 22 10 2" xfId="8514" xr:uid="{28B8BED2-9D2A-4388-8082-B368D4AE760C}"/>
    <cellStyle name="40% - Ênfase4 22 11" xfId="8515" xr:uid="{FE5AFECD-42C5-4639-B113-B6C6E196FB1F}"/>
    <cellStyle name="40% - Ênfase4 22 11 2" xfId="8516" xr:uid="{63D709A4-FD7A-4E9F-A00B-68A78E963557}"/>
    <cellStyle name="40% - Ênfase4 22 12" xfId="8517" xr:uid="{E7DB68C3-BF08-4C9A-B8F4-952A78BDA70A}"/>
    <cellStyle name="40% - Ênfase4 22 12 2" xfId="8518" xr:uid="{57F0204A-6B8D-49A8-B5D0-6712A10258BE}"/>
    <cellStyle name="40% - Ênfase4 22 13" xfId="8519" xr:uid="{DA9FC623-4F36-4B84-B827-8DAFD1D986A3}"/>
    <cellStyle name="40% - Ênfase4 22 13 2" xfId="8520" xr:uid="{C540F13B-75DF-4732-B273-DDA93E66CA63}"/>
    <cellStyle name="40% - Ênfase4 22 14" xfId="8521" xr:uid="{7BE82AB9-C83A-4A52-9467-B7D78AC12C40}"/>
    <cellStyle name="40% - Ênfase4 22 14 2" xfId="8522" xr:uid="{18B0195F-F3BF-4360-9181-E082033B1CFD}"/>
    <cellStyle name="40% - Ênfase4 22 15" xfId="8523" xr:uid="{663502D1-C6F1-400B-A565-C30C83FAA0D0}"/>
    <cellStyle name="40% - Ênfase4 22 2" xfId="8524" xr:uid="{8437DC05-A338-4673-B201-AC5D6015F195}"/>
    <cellStyle name="40% - Ênfase4 22 2 2" xfId="8525" xr:uid="{AE75D156-CAFE-449F-936E-60435DC98816}"/>
    <cellStyle name="40% - Ênfase4 22 2 2 2" xfId="8526" xr:uid="{98F303F2-4631-4512-9756-0412450D5B34}"/>
    <cellStyle name="40% - Ênfase4 22 2 3" xfId="8527" xr:uid="{748D9833-5AE2-4826-B302-683DAD49F901}"/>
    <cellStyle name="40% - Ênfase4 22 3" xfId="8528" xr:uid="{ACDBA214-EB76-4586-883A-7D66CB8724D6}"/>
    <cellStyle name="40% - Ênfase4 22 3 2" xfId="8529" xr:uid="{84E21D0E-2D16-4223-BFB9-C7CC1F5068BF}"/>
    <cellStyle name="40% - Ênfase4 22 3 2 2" xfId="8530" xr:uid="{FEA02164-2E89-4EF1-8AC9-FCE0433DD3AF}"/>
    <cellStyle name="40% - Ênfase4 22 3 3" xfId="8531" xr:uid="{4B6536A9-B667-4D02-8139-8015DAF849E8}"/>
    <cellStyle name="40% - Ênfase4 22 4" xfId="8532" xr:uid="{3A1EA92F-E47B-4622-9BD2-2CC362141A57}"/>
    <cellStyle name="40% - Ênfase4 22 4 2" xfId="8533" xr:uid="{E208443D-3D17-42B1-89F1-1E5E03CBB3FA}"/>
    <cellStyle name="40% - Ênfase4 22 4 2 2" xfId="8534" xr:uid="{DCD80E1A-A6FC-4CE1-A226-5F01DC4F6499}"/>
    <cellStyle name="40% - Ênfase4 22 4 3" xfId="8535" xr:uid="{60014E4D-1845-4032-8F30-03371E0A941F}"/>
    <cellStyle name="40% - Ênfase4 22 5" xfId="8536" xr:uid="{D4FE9F0E-F108-40EF-932B-3DEABF5179B0}"/>
    <cellStyle name="40% - Ênfase4 22 5 2" xfId="8537" xr:uid="{F6714285-8EF2-4C7C-A407-93802E21AF9A}"/>
    <cellStyle name="40% - Ênfase4 22 5 2 2" xfId="8538" xr:uid="{8F92E610-AB6F-4923-BAF6-BDF6DC872FA5}"/>
    <cellStyle name="40% - Ênfase4 22 5 3" xfId="8539" xr:uid="{AE7E54DE-419B-473D-A49C-BE81CB6A0501}"/>
    <cellStyle name="40% - Ênfase4 22 6" xfId="8540" xr:uid="{D66EC5F1-CD1E-44A0-9721-F7F787EAE663}"/>
    <cellStyle name="40% - Ênfase4 22 6 2" xfId="8541" xr:uid="{4970325F-6B79-4040-8DB4-80434A48E4E5}"/>
    <cellStyle name="40% - Ênfase4 22 6 2 2" xfId="8542" xr:uid="{5FBFB62A-DEFC-4273-8F09-0FDEC938C8CC}"/>
    <cellStyle name="40% - Ênfase4 22 6 3" xfId="8543" xr:uid="{3F3342C3-283C-449C-8C09-B609504A644E}"/>
    <cellStyle name="40% - Ênfase4 22 7" xfId="8544" xr:uid="{C044D4C1-59EA-428F-8AEB-0774365DDD50}"/>
    <cellStyle name="40% - Ênfase4 22 7 2" xfId="8545" xr:uid="{293E3A71-1449-4904-9458-AFD5E8F8D828}"/>
    <cellStyle name="40% - Ênfase4 22 7 2 2" xfId="8546" xr:uid="{202C2AA5-A836-405C-9925-4961AC0C8A06}"/>
    <cellStyle name="40% - Ênfase4 22 7 3" xfId="8547" xr:uid="{B0DD5BEF-1807-4B5C-A381-4542DF4EEDDC}"/>
    <cellStyle name="40% - Ênfase4 22 8" xfId="8548" xr:uid="{8C596D40-2405-493C-8BC1-449A78D12330}"/>
    <cellStyle name="40% - Ênfase4 22 8 2" xfId="8549" xr:uid="{500BCA4A-B037-4370-B17F-3F7969A5852E}"/>
    <cellStyle name="40% - Ênfase4 22 8 2 2" xfId="8550" xr:uid="{F1105CD7-98A5-4499-895B-EBCC4D493F37}"/>
    <cellStyle name="40% - Ênfase4 22 8 3" xfId="8551" xr:uid="{B92EEC71-CCB2-4289-AF0C-C3801BFBE495}"/>
    <cellStyle name="40% - Ênfase4 22 9" xfId="8552" xr:uid="{097D6967-C555-4AFF-9C5C-596E8F6993F2}"/>
    <cellStyle name="40% - Ênfase4 22 9 2" xfId="8553" xr:uid="{F04B076C-5614-44AC-B6B8-481D4EF9DEE1}"/>
    <cellStyle name="40% - Ênfase4 23" xfId="8554" xr:uid="{48D4A5B1-7B13-49F5-AF54-27066F1708A0}"/>
    <cellStyle name="40% - Ênfase4 23 10" xfId="8555" xr:uid="{4AD02929-9C07-4747-A047-0B2A2769574E}"/>
    <cellStyle name="40% - Ênfase4 23 10 2" xfId="8556" xr:uid="{DF2F7D32-10F7-412C-844F-9F269D960863}"/>
    <cellStyle name="40% - Ênfase4 23 11" xfId="8557" xr:uid="{B4DF0B91-3ADC-4759-835C-404CE2D328CA}"/>
    <cellStyle name="40% - Ênfase4 23 11 2" xfId="8558" xr:uid="{EAAB9150-E35C-4128-B6C8-B2E1C27A3318}"/>
    <cellStyle name="40% - Ênfase4 23 12" xfId="8559" xr:uid="{5881E21C-3A40-4C91-B6BE-A2D4B2F23F9B}"/>
    <cellStyle name="40% - Ênfase4 23 12 2" xfId="8560" xr:uid="{5B329E2C-C86F-49A9-8D91-6BE494A323EE}"/>
    <cellStyle name="40% - Ênfase4 23 13" xfId="8561" xr:uid="{5704CBF0-4617-47E4-9996-91449F6A2C40}"/>
    <cellStyle name="40% - Ênfase4 23 13 2" xfId="8562" xr:uid="{C663E8DE-2266-4743-853F-F00B9A4E8753}"/>
    <cellStyle name="40% - Ênfase4 23 14" xfId="8563" xr:uid="{C44886A4-A222-40B4-9358-E89444EFF5D4}"/>
    <cellStyle name="40% - Ênfase4 23 14 2" xfId="8564" xr:uid="{86C0AC8C-43B9-4AA9-9C62-685061613764}"/>
    <cellStyle name="40% - Ênfase4 23 15" xfId="8565" xr:uid="{C8F05AD4-D2BD-4B1A-A13A-5E33C81BD3B8}"/>
    <cellStyle name="40% - Ênfase4 23 2" xfId="8566" xr:uid="{F00A2C7D-259F-4C34-BA92-164069E629EC}"/>
    <cellStyle name="40% - Ênfase4 23 2 2" xfId="8567" xr:uid="{A1744EBA-6148-43D8-8A95-2972777AB751}"/>
    <cellStyle name="40% - Ênfase4 23 2 2 2" xfId="8568" xr:uid="{FCC16D69-EDC9-4082-82ED-D5DE926E7EC8}"/>
    <cellStyle name="40% - Ênfase4 23 2 3" xfId="8569" xr:uid="{368B5BB6-82D5-424F-9674-03AF52B9C005}"/>
    <cellStyle name="40% - Ênfase4 23 3" xfId="8570" xr:uid="{56E785FE-A645-448E-BE12-75A44778DC95}"/>
    <cellStyle name="40% - Ênfase4 23 3 2" xfId="8571" xr:uid="{16C1148B-8ABE-4FAE-BC12-6E7BAF1708EC}"/>
    <cellStyle name="40% - Ênfase4 23 3 2 2" xfId="8572" xr:uid="{FD94E247-DF80-44FF-9B09-AB247AB7CA3E}"/>
    <cellStyle name="40% - Ênfase4 23 3 3" xfId="8573" xr:uid="{7E3FEAD9-7A80-422E-BB13-B091D990C6AA}"/>
    <cellStyle name="40% - Ênfase4 23 4" xfId="8574" xr:uid="{C9ACDF9E-D25A-4825-8C0C-F8B145A38082}"/>
    <cellStyle name="40% - Ênfase4 23 4 2" xfId="8575" xr:uid="{39FA0408-1330-4EA3-90B5-A184245495D2}"/>
    <cellStyle name="40% - Ênfase4 23 4 2 2" xfId="8576" xr:uid="{B8B72706-03D6-4E25-8AE7-BF26E29C17E6}"/>
    <cellStyle name="40% - Ênfase4 23 4 3" xfId="8577" xr:uid="{58CA7534-02A8-4758-9EA9-3F47452E2A61}"/>
    <cellStyle name="40% - Ênfase4 23 5" xfId="8578" xr:uid="{4681E5FC-2ED8-4F7F-92AC-6F0FA922BDE6}"/>
    <cellStyle name="40% - Ênfase4 23 5 2" xfId="8579" xr:uid="{C6F4C321-209C-4227-9169-0ACCE3B098E9}"/>
    <cellStyle name="40% - Ênfase4 23 5 2 2" xfId="8580" xr:uid="{D259191C-04EE-47F6-AF67-3D6BC2DDF2A3}"/>
    <cellStyle name="40% - Ênfase4 23 5 3" xfId="8581" xr:uid="{CE2B936B-01CC-4008-8403-63667A182FAC}"/>
    <cellStyle name="40% - Ênfase4 23 6" xfId="8582" xr:uid="{15D3CF30-C9BC-4D2F-A95B-09158187F751}"/>
    <cellStyle name="40% - Ênfase4 23 6 2" xfId="8583" xr:uid="{AEA23D7E-CB73-40AB-8DF0-FEA8719D3E72}"/>
    <cellStyle name="40% - Ênfase4 23 6 2 2" xfId="8584" xr:uid="{1B5D9040-A8E8-4AA7-A103-2B66AA8F5C97}"/>
    <cellStyle name="40% - Ênfase4 23 6 3" xfId="8585" xr:uid="{81F4A6AC-60F3-4D27-A4DD-F1CA34D8E7BD}"/>
    <cellStyle name="40% - Ênfase4 23 7" xfId="8586" xr:uid="{6601F187-36A3-46CF-AB0F-66B05EF045EA}"/>
    <cellStyle name="40% - Ênfase4 23 7 2" xfId="8587" xr:uid="{296807A4-CC6A-4642-B17B-0042480EC1E6}"/>
    <cellStyle name="40% - Ênfase4 23 7 2 2" xfId="8588" xr:uid="{730A1A8E-50B8-41CB-AB74-6E1CAA9F6FF4}"/>
    <cellStyle name="40% - Ênfase4 23 7 3" xfId="8589" xr:uid="{08BF92AC-CADE-4917-8D64-B25D236A0220}"/>
    <cellStyle name="40% - Ênfase4 23 8" xfId="8590" xr:uid="{628A4E3D-1960-4969-80DF-62508FFC1659}"/>
    <cellStyle name="40% - Ênfase4 23 8 2" xfId="8591" xr:uid="{A5FEE038-2C41-4BC0-8EAF-98DCC09ED0FD}"/>
    <cellStyle name="40% - Ênfase4 23 8 2 2" xfId="8592" xr:uid="{65597E36-40CB-4922-8999-897E6F6F1FD5}"/>
    <cellStyle name="40% - Ênfase4 23 8 3" xfId="8593" xr:uid="{15BAC850-2D06-4D9A-A504-F275EF68388E}"/>
    <cellStyle name="40% - Ênfase4 23 9" xfId="8594" xr:uid="{A4E22B71-DCD5-490E-AB67-5847722C66E2}"/>
    <cellStyle name="40% - Ênfase4 23 9 2" xfId="8595" xr:uid="{3B282B39-6B95-4938-A3FC-421B178F81C7}"/>
    <cellStyle name="40% - Ênfase4 24" xfId="8596" xr:uid="{80D08D25-AAF1-4B52-9E5B-52F97E97FF61}"/>
    <cellStyle name="40% - Ênfase4 24 10" xfId="8597" xr:uid="{8D3F0DE6-06CA-481F-8FBE-95DA128BEF78}"/>
    <cellStyle name="40% - Ênfase4 24 10 2" xfId="8598" xr:uid="{1F9E7640-CD75-4113-8C6B-E25228921294}"/>
    <cellStyle name="40% - Ênfase4 24 11" xfId="8599" xr:uid="{043CEDC1-B33D-4AAA-BF70-E95BDD0068F9}"/>
    <cellStyle name="40% - Ênfase4 24 11 2" xfId="8600" xr:uid="{FFAEA378-4C22-43CD-984D-FEC696BC7E8D}"/>
    <cellStyle name="40% - Ênfase4 24 12" xfId="8601" xr:uid="{10BDFB7D-376B-47B1-ADB6-BC3B2C89F4E2}"/>
    <cellStyle name="40% - Ênfase4 24 12 2" xfId="8602" xr:uid="{5C208207-96F0-4D0B-A869-D8F55BD3A2C0}"/>
    <cellStyle name="40% - Ênfase4 24 13" xfId="8603" xr:uid="{F68F37D6-475E-4572-BE2F-5D3A6B99AB78}"/>
    <cellStyle name="40% - Ênfase4 24 13 2" xfId="8604" xr:uid="{E458B62C-67B4-4183-A196-6AD36C74A916}"/>
    <cellStyle name="40% - Ênfase4 24 14" xfId="8605" xr:uid="{26661FAC-3688-4727-8DC9-B56207BB4F48}"/>
    <cellStyle name="40% - Ênfase4 24 14 2" xfId="8606" xr:uid="{9701193C-1DED-4AA4-9355-4CB50B5B3DAF}"/>
    <cellStyle name="40% - Ênfase4 24 15" xfId="8607" xr:uid="{FC903FC4-5EAA-40AF-B50B-7FE2A9C03DF8}"/>
    <cellStyle name="40% - Ênfase4 24 2" xfId="8608" xr:uid="{1E2B53F3-9026-43C6-9A26-787982BAF7F4}"/>
    <cellStyle name="40% - Ênfase4 24 2 2" xfId="8609" xr:uid="{52A42FCB-634E-4753-9222-40C29025F718}"/>
    <cellStyle name="40% - Ênfase4 24 2 2 2" xfId="8610" xr:uid="{B2E6AA4B-C9DB-4C51-9B40-1CAEBA6F3BCE}"/>
    <cellStyle name="40% - Ênfase4 24 2 3" xfId="8611" xr:uid="{4EE5E890-2655-4CEA-BFBB-223764A1FEEC}"/>
    <cellStyle name="40% - Ênfase4 24 3" xfId="8612" xr:uid="{424B8E53-609D-4AA5-BD70-278899911217}"/>
    <cellStyle name="40% - Ênfase4 24 3 2" xfId="8613" xr:uid="{57EDE6AA-C5A3-42D1-81F5-A439D90C0C04}"/>
    <cellStyle name="40% - Ênfase4 24 3 2 2" xfId="8614" xr:uid="{7EECE76A-D76B-446D-8C3E-0157B6149CAA}"/>
    <cellStyle name="40% - Ênfase4 24 3 3" xfId="8615" xr:uid="{419C0BE7-59ED-462F-983A-24A0129D966D}"/>
    <cellStyle name="40% - Ênfase4 24 4" xfId="8616" xr:uid="{007ACB67-66D6-4B51-8AA2-AE4DAE76B68A}"/>
    <cellStyle name="40% - Ênfase4 24 4 2" xfId="8617" xr:uid="{531F7E38-5DE6-454B-86E7-9EDB425A3C9A}"/>
    <cellStyle name="40% - Ênfase4 24 4 2 2" xfId="8618" xr:uid="{74F98AD1-CC5C-4079-A723-FB8096FEC207}"/>
    <cellStyle name="40% - Ênfase4 24 4 3" xfId="8619" xr:uid="{6F3CD312-6D03-443E-8AB6-BA1016225565}"/>
    <cellStyle name="40% - Ênfase4 24 5" xfId="8620" xr:uid="{42E16ADA-7CC8-4DF9-8856-7847129D31F8}"/>
    <cellStyle name="40% - Ênfase4 24 5 2" xfId="8621" xr:uid="{36E5B5E7-95B7-4A54-9CAF-4F15CFC08D6F}"/>
    <cellStyle name="40% - Ênfase4 24 5 2 2" xfId="8622" xr:uid="{72F01CFE-BCF2-4FAA-BD36-DBE8E1664644}"/>
    <cellStyle name="40% - Ênfase4 24 5 3" xfId="8623" xr:uid="{C51856A4-26A1-4174-BA5E-DF514B329650}"/>
    <cellStyle name="40% - Ênfase4 24 6" xfId="8624" xr:uid="{0F7B305D-B732-497C-B55F-38096CD10B64}"/>
    <cellStyle name="40% - Ênfase4 24 6 2" xfId="8625" xr:uid="{E8E61C97-E9D6-4E61-ACC6-03568765D1E6}"/>
    <cellStyle name="40% - Ênfase4 24 6 2 2" xfId="8626" xr:uid="{17BB3CE9-6D79-46D8-8CB3-3853069635B3}"/>
    <cellStyle name="40% - Ênfase4 24 6 3" xfId="8627" xr:uid="{6F0BD075-14D3-45ED-BD1A-7A233770FA06}"/>
    <cellStyle name="40% - Ênfase4 24 7" xfId="8628" xr:uid="{8F216083-3263-4E21-99DE-0C2B9EED5B23}"/>
    <cellStyle name="40% - Ênfase4 24 7 2" xfId="8629" xr:uid="{04EF6526-B95C-4E29-8DA8-E6315382D752}"/>
    <cellStyle name="40% - Ênfase4 24 7 2 2" xfId="8630" xr:uid="{1ED98371-7DF7-4195-89E1-8F7E826CAACD}"/>
    <cellStyle name="40% - Ênfase4 24 7 3" xfId="8631" xr:uid="{56A5F9B8-D5A6-41B0-B2E6-24ED624B12BE}"/>
    <cellStyle name="40% - Ênfase4 24 8" xfId="8632" xr:uid="{4C08B2B5-38A4-42FE-9626-26284B7C2A6A}"/>
    <cellStyle name="40% - Ênfase4 24 8 2" xfId="8633" xr:uid="{C84F8984-FD38-4296-8533-7D50CB3C3F63}"/>
    <cellStyle name="40% - Ênfase4 24 8 2 2" xfId="8634" xr:uid="{B22099BA-B610-4EB2-B820-E1681242E6E8}"/>
    <cellStyle name="40% - Ênfase4 24 8 3" xfId="8635" xr:uid="{5DCFDC86-9102-46D1-8D32-EEDD0EC9586E}"/>
    <cellStyle name="40% - Ênfase4 24 9" xfId="8636" xr:uid="{F9990954-34D9-47E5-AF9B-6808A1788F7F}"/>
    <cellStyle name="40% - Ênfase4 24 9 2" xfId="8637" xr:uid="{2C8FA563-D2E2-40F8-8DF6-2C2EE51C7067}"/>
    <cellStyle name="40% - Ênfase4 25" xfId="8638" xr:uid="{93A37655-5CAC-47AF-9CD2-3CE222CE49BB}"/>
    <cellStyle name="40% - Ênfase4 25 10" xfId="8639" xr:uid="{743215B7-2553-4A1B-B9AA-0638CC5BCECC}"/>
    <cellStyle name="40% - Ênfase4 25 10 2" xfId="8640" xr:uid="{E79B1432-35FB-4A5E-B11B-973AD1C43F32}"/>
    <cellStyle name="40% - Ênfase4 25 11" xfId="8641" xr:uid="{E0A8E738-435A-4D3E-A551-48354AF0BE55}"/>
    <cellStyle name="40% - Ênfase4 25 11 2" xfId="8642" xr:uid="{A1AB2F05-6802-43F5-9469-3B1312FCE044}"/>
    <cellStyle name="40% - Ênfase4 25 12" xfId="8643" xr:uid="{3D41A362-8601-4785-8E7A-6A8282E88DC8}"/>
    <cellStyle name="40% - Ênfase4 25 12 2" xfId="8644" xr:uid="{2E7B1AF1-8AEE-45B9-90A6-7AC99FB2E784}"/>
    <cellStyle name="40% - Ênfase4 25 13" xfId="8645" xr:uid="{EA4CB604-9994-4C66-B478-A1744014F3DD}"/>
    <cellStyle name="40% - Ênfase4 25 13 2" xfId="8646" xr:uid="{6C07CF74-BBF6-430B-AF01-22E2593A126C}"/>
    <cellStyle name="40% - Ênfase4 25 14" xfId="8647" xr:uid="{9EB77D97-7B90-4E5C-8C7B-7F85DB75C904}"/>
    <cellStyle name="40% - Ênfase4 25 14 2" xfId="8648" xr:uid="{BAAF457D-964C-400E-B934-83EFA5BE9A4C}"/>
    <cellStyle name="40% - Ênfase4 25 15" xfId="8649" xr:uid="{28C44D03-83AD-4AC2-97C6-73AE6969A865}"/>
    <cellStyle name="40% - Ênfase4 25 2" xfId="8650" xr:uid="{85463B14-F686-4318-88C8-7AB1C1DD917A}"/>
    <cellStyle name="40% - Ênfase4 25 2 2" xfId="8651" xr:uid="{984E49A0-17A1-453E-9371-67F027AD5ACA}"/>
    <cellStyle name="40% - Ênfase4 25 2 2 2" xfId="8652" xr:uid="{86E1DC82-E322-4DEB-BD42-6DF2B83832C0}"/>
    <cellStyle name="40% - Ênfase4 25 2 3" xfId="8653" xr:uid="{04EACC0D-A3E7-44F7-BC39-6E4256D3A46D}"/>
    <cellStyle name="40% - Ênfase4 25 3" xfId="8654" xr:uid="{34FB7AB2-16F8-4D06-872E-7871D8091EB5}"/>
    <cellStyle name="40% - Ênfase4 25 3 2" xfId="8655" xr:uid="{8FFB5E9E-06DE-4E65-B723-A2199102A0D0}"/>
    <cellStyle name="40% - Ênfase4 25 3 2 2" xfId="8656" xr:uid="{78D978C4-903C-409D-998D-842FCB4D3C17}"/>
    <cellStyle name="40% - Ênfase4 25 3 3" xfId="8657" xr:uid="{FA2DB76B-7E75-4164-8FBE-28F7CE129331}"/>
    <cellStyle name="40% - Ênfase4 25 4" xfId="8658" xr:uid="{D44A0F0A-49DF-45E8-8038-E355CAB54482}"/>
    <cellStyle name="40% - Ênfase4 25 4 2" xfId="8659" xr:uid="{BFD63C92-AD1C-4D30-B753-B28416658916}"/>
    <cellStyle name="40% - Ênfase4 25 4 2 2" xfId="8660" xr:uid="{C57C4BDA-1CAA-4362-8C12-EBB80B0C4A39}"/>
    <cellStyle name="40% - Ênfase4 25 4 3" xfId="8661" xr:uid="{E9C8F9A7-8113-438B-8178-1ECF2BFA3902}"/>
    <cellStyle name="40% - Ênfase4 25 5" xfId="8662" xr:uid="{4D24FC23-10C9-43FD-9914-37492B9A1231}"/>
    <cellStyle name="40% - Ênfase4 25 5 2" xfId="8663" xr:uid="{84CEDBCA-C507-4F2D-9294-04513F0D7EC0}"/>
    <cellStyle name="40% - Ênfase4 25 5 2 2" xfId="8664" xr:uid="{470C4C06-82E3-400B-9453-6F177E35A098}"/>
    <cellStyle name="40% - Ênfase4 25 5 3" xfId="8665" xr:uid="{577E7499-838B-4846-9E4F-EC576C6AA859}"/>
    <cellStyle name="40% - Ênfase4 25 6" xfId="8666" xr:uid="{4D624E82-B22A-4083-927B-E8FEAEF52E87}"/>
    <cellStyle name="40% - Ênfase4 25 6 2" xfId="8667" xr:uid="{12B94DFE-6673-435D-A89D-AB61657C5EF9}"/>
    <cellStyle name="40% - Ênfase4 25 6 2 2" xfId="8668" xr:uid="{5483B1F6-2296-4758-A0F3-E39251B9B991}"/>
    <cellStyle name="40% - Ênfase4 25 6 3" xfId="8669" xr:uid="{C3435A67-D9E6-4B38-A918-FB74DE584748}"/>
    <cellStyle name="40% - Ênfase4 25 7" xfId="8670" xr:uid="{53189D46-AD99-4FC0-9BF4-D72B8123A3E5}"/>
    <cellStyle name="40% - Ênfase4 25 7 2" xfId="8671" xr:uid="{59D7F3D5-232B-49EA-AA2F-02F836D9D981}"/>
    <cellStyle name="40% - Ênfase4 25 7 2 2" xfId="8672" xr:uid="{893CD858-466E-4203-AF45-B37DBEDC34B5}"/>
    <cellStyle name="40% - Ênfase4 25 7 3" xfId="8673" xr:uid="{C5EFE99E-4ABF-49E1-A242-41E0D4CBCA67}"/>
    <cellStyle name="40% - Ênfase4 25 8" xfId="8674" xr:uid="{081E649B-C5B1-42AE-AEFD-45802C3345FC}"/>
    <cellStyle name="40% - Ênfase4 25 8 2" xfId="8675" xr:uid="{20E8E300-7651-47FC-99B4-BD98E6FA4C42}"/>
    <cellStyle name="40% - Ênfase4 25 8 2 2" xfId="8676" xr:uid="{1B7DF24B-8CC2-4617-B132-AAF2C502D9AB}"/>
    <cellStyle name="40% - Ênfase4 25 8 3" xfId="8677" xr:uid="{E9C2F9D8-22EE-49F8-B9AC-DC7820961D92}"/>
    <cellStyle name="40% - Ênfase4 25 9" xfId="8678" xr:uid="{78B79546-ACD8-4E1C-A2DC-8F7C84A6E7D4}"/>
    <cellStyle name="40% - Ênfase4 25 9 2" xfId="8679" xr:uid="{056C4B43-EE1D-41F0-BAC8-D6DAC6D0EA89}"/>
    <cellStyle name="40% - Ênfase4 26" xfId="8680" xr:uid="{C58AEFF5-AB22-4FBF-97EC-154573D2FA4F}"/>
    <cellStyle name="40% - Ênfase4 26 10" xfId="8681" xr:uid="{B4B1F42F-F0EE-4EAE-ADC7-8B2182646E8C}"/>
    <cellStyle name="40% - Ênfase4 26 10 2" xfId="8682" xr:uid="{2F105540-6491-445F-9FCD-7498A73DAE43}"/>
    <cellStyle name="40% - Ênfase4 26 11" xfId="8683" xr:uid="{A3050C18-DFDB-4718-A868-4A5B97384FC7}"/>
    <cellStyle name="40% - Ênfase4 26 11 2" xfId="8684" xr:uid="{886BDC83-9309-4E1D-9D26-2244635E0D46}"/>
    <cellStyle name="40% - Ênfase4 26 12" xfId="8685" xr:uid="{42F6F88E-0F19-4657-8C32-21A10FF3A0C3}"/>
    <cellStyle name="40% - Ênfase4 26 12 2" xfId="8686" xr:uid="{CD12B0EB-0FED-459B-A47A-D79F7A9F1EA7}"/>
    <cellStyle name="40% - Ênfase4 26 13" xfId="8687" xr:uid="{83D78536-0CAD-4E21-AB51-5CDEDB83FC85}"/>
    <cellStyle name="40% - Ênfase4 26 13 2" xfId="8688" xr:uid="{A14F3E3C-420D-4C33-8DA3-41AB90CA0407}"/>
    <cellStyle name="40% - Ênfase4 26 14" xfId="8689" xr:uid="{A0F88457-62EA-48BE-A502-DEB350AC1E8A}"/>
    <cellStyle name="40% - Ênfase4 26 14 2" xfId="8690" xr:uid="{B55A7B72-D0D8-455B-A679-DB7A718A6783}"/>
    <cellStyle name="40% - Ênfase4 26 15" xfId="8691" xr:uid="{3BAC6EF3-4B34-418B-A1E5-EB6A0EF60816}"/>
    <cellStyle name="40% - Ênfase4 26 2" xfId="8692" xr:uid="{C4C631D1-D19E-4E38-B13F-716E11A90B4B}"/>
    <cellStyle name="40% - Ênfase4 26 2 2" xfId="8693" xr:uid="{37DBD223-9074-4B96-96C5-6766FB3697F2}"/>
    <cellStyle name="40% - Ênfase4 26 2 2 2" xfId="8694" xr:uid="{DCA5C2B6-AE0F-4295-BC03-AB45F9836DE1}"/>
    <cellStyle name="40% - Ênfase4 26 2 3" xfId="8695" xr:uid="{B7C304CD-4F9A-41C4-BA4C-195DD3A316B8}"/>
    <cellStyle name="40% - Ênfase4 26 3" xfId="8696" xr:uid="{8859A78B-6F51-490B-AB30-8B1C4E8B40AB}"/>
    <cellStyle name="40% - Ênfase4 26 3 2" xfId="8697" xr:uid="{11C56E3B-3CE9-4A7C-B8F5-777C746A165E}"/>
    <cellStyle name="40% - Ênfase4 26 3 2 2" xfId="8698" xr:uid="{825F9B76-FF7A-431D-B583-EBFDDB67326A}"/>
    <cellStyle name="40% - Ênfase4 26 3 3" xfId="8699" xr:uid="{2DE81460-80D0-4C58-91A0-5EFF820FABE2}"/>
    <cellStyle name="40% - Ênfase4 26 4" xfId="8700" xr:uid="{19738642-A247-45E4-9A6E-8101AF2B162E}"/>
    <cellStyle name="40% - Ênfase4 26 4 2" xfId="8701" xr:uid="{24C8433A-2373-4595-9BBE-4A7301DADCB3}"/>
    <cellStyle name="40% - Ênfase4 26 4 2 2" xfId="8702" xr:uid="{B87F257C-8EA2-4E0D-91C9-4833D04FF95D}"/>
    <cellStyle name="40% - Ênfase4 26 4 3" xfId="8703" xr:uid="{54846FB0-195B-48F1-AE53-E69F9D240489}"/>
    <cellStyle name="40% - Ênfase4 26 5" xfId="8704" xr:uid="{DB890E47-329A-4CA2-8F88-0A832FA91737}"/>
    <cellStyle name="40% - Ênfase4 26 5 2" xfId="8705" xr:uid="{8495FCE9-9907-4AE8-B4E3-E0129835B8B4}"/>
    <cellStyle name="40% - Ênfase4 26 5 2 2" xfId="8706" xr:uid="{86EF1D9A-8027-4990-9956-EA7F3CBF749A}"/>
    <cellStyle name="40% - Ênfase4 26 5 3" xfId="8707" xr:uid="{6AD30D5B-6E79-4FC8-B927-BCDC56AC8770}"/>
    <cellStyle name="40% - Ênfase4 26 6" xfId="8708" xr:uid="{0F28DFA9-5AD4-4199-BAC5-36315587AEFD}"/>
    <cellStyle name="40% - Ênfase4 26 6 2" xfId="8709" xr:uid="{8F7AE53E-9A43-4996-88D2-A82B28592C99}"/>
    <cellStyle name="40% - Ênfase4 26 6 2 2" xfId="8710" xr:uid="{C427BD1A-98F6-4253-BCF8-3AF8C51003A4}"/>
    <cellStyle name="40% - Ênfase4 26 6 3" xfId="8711" xr:uid="{6B1D9C67-625D-423F-827F-BC301B033640}"/>
    <cellStyle name="40% - Ênfase4 26 7" xfId="8712" xr:uid="{5B4A0543-6A81-4074-A454-A97185E379F3}"/>
    <cellStyle name="40% - Ênfase4 26 7 2" xfId="8713" xr:uid="{EA997DF2-6792-401D-B1A9-10BC5A37DA2A}"/>
    <cellStyle name="40% - Ênfase4 26 7 2 2" xfId="8714" xr:uid="{EF26A8B5-8F97-4493-909E-A3CC70538954}"/>
    <cellStyle name="40% - Ênfase4 26 7 3" xfId="8715" xr:uid="{7BB67111-2D75-478F-A812-B37BDC131113}"/>
    <cellStyle name="40% - Ênfase4 26 8" xfId="8716" xr:uid="{42060CAE-DCD5-4913-BB33-2EA8884596AD}"/>
    <cellStyle name="40% - Ênfase4 26 8 2" xfId="8717" xr:uid="{F3933283-248A-41F1-A7B3-21285800A2AD}"/>
    <cellStyle name="40% - Ênfase4 26 8 2 2" xfId="8718" xr:uid="{F650CA03-21EA-4027-91FB-7D88EEF1797F}"/>
    <cellStyle name="40% - Ênfase4 26 8 3" xfId="8719" xr:uid="{14635BFD-9E3A-4C18-BF8C-2AB06FB5FB9A}"/>
    <cellStyle name="40% - Ênfase4 26 9" xfId="8720" xr:uid="{65569168-0446-4151-AF65-DCEF1E5736CF}"/>
    <cellStyle name="40% - Ênfase4 26 9 2" xfId="8721" xr:uid="{5E8CA45E-B6CA-4367-894F-B5E99018D667}"/>
    <cellStyle name="40% - Ênfase4 27" xfId="8722" xr:uid="{64912A2D-E9DE-4EC9-AAFE-562C0A977050}"/>
    <cellStyle name="40% - Ênfase4 27 10" xfId="8723" xr:uid="{6C49AF56-F619-4493-B70F-B16900B64D3D}"/>
    <cellStyle name="40% - Ênfase4 27 10 2" xfId="8724" xr:uid="{49C5C013-28B3-4CC7-A8ED-9AAD430282BA}"/>
    <cellStyle name="40% - Ênfase4 27 11" xfId="8725" xr:uid="{528D3BF3-E7E7-427D-B3AC-C92858C1D6F7}"/>
    <cellStyle name="40% - Ênfase4 27 11 2" xfId="8726" xr:uid="{B35BFB11-4812-4547-AE41-7F9D2D93481F}"/>
    <cellStyle name="40% - Ênfase4 27 12" xfId="8727" xr:uid="{9035D92B-D6CB-4364-882C-7625AF81E4F5}"/>
    <cellStyle name="40% - Ênfase4 27 12 2" xfId="8728" xr:uid="{E6938951-D0F2-4D2B-A346-03728D35D887}"/>
    <cellStyle name="40% - Ênfase4 27 13" xfId="8729" xr:uid="{618EBA5A-EA45-42AB-BF28-79D27F2C9778}"/>
    <cellStyle name="40% - Ênfase4 27 13 2" xfId="8730" xr:uid="{1157484C-E797-4772-96AA-CB77A8518F41}"/>
    <cellStyle name="40% - Ênfase4 27 14" xfId="8731" xr:uid="{D6E2E40D-9BB6-44EC-ABBF-B360FACDDD28}"/>
    <cellStyle name="40% - Ênfase4 27 14 2" xfId="8732" xr:uid="{BE3DB049-0060-49BE-9EB4-9169A157BA94}"/>
    <cellStyle name="40% - Ênfase4 27 15" xfId="8733" xr:uid="{47A7BE77-4C29-4390-975A-5B77611F4717}"/>
    <cellStyle name="40% - Ênfase4 27 2" xfId="8734" xr:uid="{976E5A95-243F-4675-94F3-31E802FA9ECF}"/>
    <cellStyle name="40% - Ênfase4 27 2 2" xfId="8735" xr:uid="{2A67C2DC-CC96-4182-9AA0-59BB61EF0A4A}"/>
    <cellStyle name="40% - Ênfase4 27 2 2 2" xfId="8736" xr:uid="{8467466D-E1DE-4DB7-A634-C675DC671BE7}"/>
    <cellStyle name="40% - Ênfase4 27 2 3" xfId="8737" xr:uid="{91AC0A7A-0BEC-4B64-A865-92938C4AC2D1}"/>
    <cellStyle name="40% - Ênfase4 27 3" xfId="8738" xr:uid="{F3743030-7C8F-4ACA-BDD8-81B8D5DF9FC2}"/>
    <cellStyle name="40% - Ênfase4 27 3 2" xfId="8739" xr:uid="{E1D2EA43-3344-4CAE-870E-B6EB5CB554AF}"/>
    <cellStyle name="40% - Ênfase4 27 3 2 2" xfId="8740" xr:uid="{970A0B2B-933E-42E4-8A66-6902EAFA3C55}"/>
    <cellStyle name="40% - Ênfase4 27 3 3" xfId="8741" xr:uid="{0EAFED9A-07AB-42C0-B5E4-B8D97D1EC4E2}"/>
    <cellStyle name="40% - Ênfase4 27 4" xfId="8742" xr:uid="{068B91A2-7A4B-425D-B465-74F3009F67F7}"/>
    <cellStyle name="40% - Ênfase4 27 4 2" xfId="8743" xr:uid="{9E584523-FCA3-4B25-8F68-CCBFAA0662C8}"/>
    <cellStyle name="40% - Ênfase4 27 4 2 2" xfId="8744" xr:uid="{30031941-1211-48FA-84AF-2A6F6220434B}"/>
    <cellStyle name="40% - Ênfase4 27 4 3" xfId="8745" xr:uid="{1F4BA3FA-97DD-4FBB-A303-7B92428538F0}"/>
    <cellStyle name="40% - Ênfase4 27 5" xfId="8746" xr:uid="{EF351180-649D-4082-B21F-6D9FF7E3763E}"/>
    <cellStyle name="40% - Ênfase4 27 5 2" xfId="8747" xr:uid="{0ADFB2E8-710F-4E3F-B30B-BFC48EFFD3B4}"/>
    <cellStyle name="40% - Ênfase4 27 5 2 2" xfId="8748" xr:uid="{FBA6F2D2-F064-437A-A583-A15E74100948}"/>
    <cellStyle name="40% - Ênfase4 27 5 3" xfId="8749" xr:uid="{3AC41EBD-C346-4972-803E-C58787D728B6}"/>
    <cellStyle name="40% - Ênfase4 27 6" xfId="8750" xr:uid="{B60047C8-A2B1-4592-8AFB-F8DE54B3DF3F}"/>
    <cellStyle name="40% - Ênfase4 27 6 2" xfId="8751" xr:uid="{E64AFA86-9C09-4E12-B669-FA506B5FCECA}"/>
    <cellStyle name="40% - Ênfase4 27 6 2 2" xfId="8752" xr:uid="{D4F61DE6-33BC-4489-A304-E9755FAD86BC}"/>
    <cellStyle name="40% - Ênfase4 27 6 3" xfId="8753" xr:uid="{39F41637-A0A5-43EB-8BB7-FD5C33EB136B}"/>
    <cellStyle name="40% - Ênfase4 27 7" xfId="8754" xr:uid="{5508D197-1768-48C4-8655-F536963849BC}"/>
    <cellStyle name="40% - Ênfase4 27 7 2" xfId="8755" xr:uid="{21F1DF1D-832F-4C35-8C2F-7264A09E475A}"/>
    <cellStyle name="40% - Ênfase4 27 7 2 2" xfId="8756" xr:uid="{0FA73DB1-BA61-4743-9AFC-6BFA6385C93A}"/>
    <cellStyle name="40% - Ênfase4 27 7 3" xfId="8757" xr:uid="{242E7BD0-6D7F-49C9-871A-A70A0CDEBC07}"/>
    <cellStyle name="40% - Ênfase4 27 8" xfId="8758" xr:uid="{D4764FBC-EE76-4A38-B4A8-A8EB1E2C1A15}"/>
    <cellStyle name="40% - Ênfase4 27 8 2" xfId="8759" xr:uid="{1F33ACDA-4D8E-472B-8A02-469BB606A248}"/>
    <cellStyle name="40% - Ênfase4 27 8 2 2" xfId="8760" xr:uid="{E3911ED5-C37B-488C-B589-40AABD249855}"/>
    <cellStyle name="40% - Ênfase4 27 8 3" xfId="8761" xr:uid="{2C638A11-47C8-4C77-ADC6-66584EBE07CF}"/>
    <cellStyle name="40% - Ênfase4 27 9" xfId="8762" xr:uid="{0FB162FC-F4CC-4CD1-AF0B-C2D21ADEC4FA}"/>
    <cellStyle name="40% - Ênfase4 27 9 2" xfId="8763" xr:uid="{36BE15B7-040F-4A11-9D81-512E56C9A05F}"/>
    <cellStyle name="40% - Ênfase4 28" xfId="8764" xr:uid="{C1693641-A0DA-4912-BD28-1FCE3898CD25}"/>
    <cellStyle name="40% - Ênfase4 28 10" xfId="8765" xr:uid="{2E99013D-E0F2-471B-A327-9EB2217C973E}"/>
    <cellStyle name="40% - Ênfase4 28 10 2" xfId="8766" xr:uid="{58CE0BA7-E80C-489C-9940-C03018AE1204}"/>
    <cellStyle name="40% - Ênfase4 28 11" xfId="8767" xr:uid="{D0229396-F29A-4823-9BAA-3DB7DF70731F}"/>
    <cellStyle name="40% - Ênfase4 28 11 2" xfId="8768" xr:uid="{5F15E529-B628-4262-8C5C-44FAB0195F28}"/>
    <cellStyle name="40% - Ênfase4 28 12" xfId="8769" xr:uid="{E22D9BF8-EAF8-4570-9351-4459158B208A}"/>
    <cellStyle name="40% - Ênfase4 28 12 2" xfId="8770" xr:uid="{53A0123A-2C3F-4343-BA28-F9275BFE532C}"/>
    <cellStyle name="40% - Ênfase4 28 13" xfId="8771" xr:uid="{73D47F43-41A6-4493-A405-7F9EEE5CA6FA}"/>
    <cellStyle name="40% - Ênfase4 28 13 2" xfId="8772" xr:uid="{7DDC9DA1-ABA5-4EAF-822D-310D1CC5BFDF}"/>
    <cellStyle name="40% - Ênfase4 28 14" xfId="8773" xr:uid="{6B39C0CC-99AD-4EE0-99BF-E90DC0C99906}"/>
    <cellStyle name="40% - Ênfase4 28 14 2" xfId="8774" xr:uid="{7415FD68-9817-470D-BA90-56AFC0FBAF32}"/>
    <cellStyle name="40% - Ênfase4 28 15" xfId="8775" xr:uid="{79D3077A-57F5-4194-A22C-1D46F6DAD193}"/>
    <cellStyle name="40% - Ênfase4 28 2" xfId="8776" xr:uid="{32881DA1-81A2-4ACC-9D2C-F03CA79BE12D}"/>
    <cellStyle name="40% - Ênfase4 28 2 2" xfId="8777" xr:uid="{8E8D2787-6D26-4B9C-8D49-6AF8CD4BAFB6}"/>
    <cellStyle name="40% - Ênfase4 28 2 2 2" xfId="8778" xr:uid="{13BBD5EA-515B-43C8-B226-EAB7ED038AAC}"/>
    <cellStyle name="40% - Ênfase4 28 2 3" xfId="8779" xr:uid="{891AEF4F-70C4-4BDF-A957-50D3FF7869A5}"/>
    <cellStyle name="40% - Ênfase4 28 3" xfId="8780" xr:uid="{95E5E65F-25DF-408D-AF76-8398532B2128}"/>
    <cellStyle name="40% - Ênfase4 28 3 2" xfId="8781" xr:uid="{8FD689D6-8D52-4114-A5AF-908E726FEB38}"/>
    <cellStyle name="40% - Ênfase4 28 3 2 2" xfId="8782" xr:uid="{EEBBAA7A-9E69-4DD9-8152-2353D017085E}"/>
    <cellStyle name="40% - Ênfase4 28 3 3" xfId="8783" xr:uid="{E4D233E3-F733-45DA-A0F4-79B5C382C876}"/>
    <cellStyle name="40% - Ênfase4 28 4" xfId="8784" xr:uid="{F30071F5-7FE4-49F2-B164-2E368F60D456}"/>
    <cellStyle name="40% - Ênfase4 28 4 2" xfId="8785" xr:uid="{BD79B286-0B43-46A1-B5B8-BC42A8BB79A3}"/>
    <cellStyle name="40% - Ênfase4 28 4 2 2" xfId="8786" xr:uid="{1A397C90-05A5-4089-A5D4-95DA2E33F45B}"/>
    <cellStyle name="40% - Ênfase4 28 4 3" xfId="8787" xr:uid="{5CFF854E-3A2A-4790-9CD2-F96C16D93FAD}"/>
    <cellStyle name="40% - Ênfase4 28 5" xfId="8788" xr:uid="{907AF530-6158-4D5F-A51C-B44EEB5F046E}"/>
    <cellStyle name="40% - Ênfase4 28 5 2" xfId="8789" xr:uid="{A31426EB-FFDB-4442-948B-319BA3C863ED}"/>
    <cellStyle name="40% - Ênfase4 28 5 2 2" xfId="8790" xr:uid="{F42C45B0-FAB6-4A4F-BDFB-9981CDEACA61}"/>
    <cellStyle name="40% - Ênfase4 28 5 3" xfId="8791" xr:uid="{3BFB8A4A-4639-4EF4-97B3-B875A7786C97}"/>
    <cellStyle name="40% - Ênfase4 28 6" xfId="8792" xr:uid="{604929B5-D022-4A66-8543-FA2332FCA4D3}"/>
    <cellStyle name="40% - Ênfase4 28 6 2" xfId="8793" xr:uid="{3DFA771B-1FB0-44FB-B267-54A709E3FAD2}"/>
    <cellStyle name="40% - Ênfase4 28 6 2 2" xfId="8794" xr:uid="{C59094E2-20D8-48C9-87B4-2CB4FD64DD67}"/>
    <cellStyle name="40% - Ênfase4 28 6 3" xfId="8795" xr:uid="{DBA7E01C-CC86-4D8E-9C30-1832F4E0909A}"/>
    <cellStyle name="40% - Ênfase4 28 7" xfId="8796" xr:uid="{5995B1DC-7265-4308-A5FD-03EF860AC6DE}"/>
    <cellStyle name="40% - Ênfase4 28 7 2" xfId="8797" xr:uid="{04E4CA16-1275-48AD-9B44-4634259F5DA2}"/>
    <cellStyle name="40% - Ênfase4 28 7 2 2" xfId="8798" xr:uid="{DF1E1435-40F1-4972-83C7-93333DCB0FE3}"/>
    <cellStyle name="40% - Ênfase4 28 7 3" xfId="8799" xr:uid="{8D544726-C0DB-4C20-A3D8-291EA8E7E3E3}"/>
    <cellStyle name="40% - Ênfase4 28 8" xfId="8800" xr:uid="{5B047DDB-5CCC-478B-B801-5D89D9CCD0C0}"/>
    <cellStyle name="40% - Ênfase4 28 8 2" xfId="8801" xr:uid="{486CFFC3-A30F-49B7-921F-DD9146FEC4E7}"/>
    <cellStyle name="40% - Ênfase4 28 8 2 2" xfId="8802" xr:uid="{98CFB728-3578-4114-9D0C-124DE3137B7F}"/>
    <cellStyle name="40% - Ênfase4 28 8 3" xfId="8803" xr:uid="{15EF351B-2491-48F2-96E8-5CFA9ED12F74}"/>
    <cellStyle name="40% - Ênfase4 28 9" xfId="8804" xr:uid="{5ADBBAE8-F81A-41B7-A8CA-FB2E7ADE5621}"/>
    <cellStyle name="40% - Ênfase4 28 9 2" xfId="8805" xr:uid="{6FBBDFE5-9637-4236-AA3B-D092384016D8}"/>
    <cellStyle name="40% - Ênfase4 29" xfId="8806" xr:uid="{C05FC259-0257-420A-A402-317229487E54}"/>
    <cellStyle name="40% - Ênfase4 29 10" xfId="8807" xr:uid="{AF64A879-2694-4C3C-A678-E01FB22386C7}"/>
    <cellStyle name="40% - Ênfase4 29 10 2" xfId="8808" xr:uid="{D0B3BF07-9363-4EBC-90DA-118B4E3332C8}"/>
    <cellStyle name="40% - Ênfase4 29 11" xfId="8809" xr:uid="{D97D2019-00B7-4D1C-915F-C31B785F1773}"/>
    <cellStyle name="40% - Ênfase4 29 11 2" xfId="8810" xr:uid="{043075F6-B9C0-4BFB-A8CC-F9799D2E4707}"/>
    <cellStyle name="40% - Ênfase4 29 12" xfId="8811" xr:uid="{C492F086-6C98-48A9-8664-6FD644631851}"/>
    <cellStyle name="40% - Ênfase4 29 12 2" xfId="8812" xr:uid="{E55E9765-E726-4F7A-B80F-C94F522B725F}"/>
    <cellStyle name="40% - Ênfase4 29 13" xfId="8813" xr:uid="{D68AB90C-D967-4245-9FD3-EA0FDBD2D387}"/>
    <cellStyle name="40% - Ênfase4 29 13 2" xfId="8814" xr:uid="{070A36DF-5219-475C-A73B-64BA70CDF3DD}"/>
    <cellStyle name="40% - Ênfase4 29 14" xfId="8815" xr:uid="{879CA9D4-01E1-4497-AF90-FF29E15E066E}"/>
    <cellStyle name="40% - Ênfase4 29 14 2" xfId="8816" xr:uid="{DFFED63C-973F-4B77-8BBC-E82332CFA9F8}"/>
    <cellStyle name="40% - Ênfase4 29 15" xfId="8817" xr:uid="{371029D3-AAC3-4517-A22F-F87E5479E865}"/>
    <cellStyle name="40% - Ênfase4 29 2" xfId="8818" xr:uid="{38DA2C22-591B-49C4-9455-141B88F8FA54}"/>
    <cellStyle name="40% - Ênfase4 29 2 2" xfId="8819" xr:uid="{7D8A1676-E1FC-4BCE-8249-45206A8CF14E}"/>
    <cellStyle name="40% - Ênfase4 29 2 2 2" xfId="8820" xr:uid="{40AC3E13-6CCA-47EF-A1EE-24CFE37011E8}"/>
    <cellStyle name="40% - Ênfase4 29 2 3" xfId="8821" xr:uid="{4A0DE177-BA83-4189-82E7-393E035A2CDC}"/>
    <cellStyle name="40% - Ênfase4 29 3" xfId="8822" xr:uid="{EE50560E-D28E-4887-A834-6FE0E50F40BD}"/>
    <cellStyle name="40% - Ênfase4 29 3 2" xfId="8823" xr:uid="{1C612B49-39AF-47B4-B4B3-DC3C4F802AD8}"/>
    <cellStyle name="40% - Ênfase4 29 3 2 2" xfId="8824" xr:uid="{CB1ED3D0-CC0C-4D44-8E12-93509EE23951}"/>
    <cellStyle name="40% - Ênfase4 29 3 3" xfId="8825" xr:uid="{6E38655D-0550-43A1-9F63-CE5DD170F61F}"/>
    <cellStyle name="40% - Ênfase4 29 4" xfId="8826" xr:uid="{0A36FE0D-99B7-4D2E-A7FE-71FD589F5CB7}"/>
    <cellStyle name="40% - Ênfase4 29 4 2" xfId="8827" xr:uid="{30C126EA-EB92-45A2-B7D3-66A29CC02CB1}"/>
    <cellStyle name="40% - Ênfase4 29 4 2 2" xfId="8828" xr:uid="{963912C6-3FF5-40CA-96E2-DB5AECDE387C}"/>
    <cellStyle name="40% - Ênfase4 29 4 3" xfId="8829" xr:uid="{70C985C7-DE7F-46EF-8529-D007DEF42A90}"/>
    <cellStyle name="40% - Ênfase4 29 5" xfId="8830" xr:uid="{7160ED56-76F4-4AC1-AC2B-49726201EF5C}"/>
    <cellStyle name="40% - Ênfase4 29 5 2" xfId="8831" xr:uid="{C9262600-5E09-4334-A97E-4F6653D6B721}"/>
    <cellStyle name="40% - Ênfase4 29 5 2 2" xfId="8832" xr:uid="{3B91C29A-D34E-4FDA-B40B-DEA58C9EE384}"/>
    <cellStyle name="40% - Ênfase4 29 5 3" xfId="8833" xr:uid="{321D30A5-EBA2-4563-AA27-0A559F726322}"/>
    <cellStyle name="40% - Ênfase4 29 6" xfId="8834" xr:uid="{79F9CE73-946B-4FB4-8C57-E9E0BFDC08B7}"/>
    <cellStyle name="40% - Ênfase4 29 6 2" xfId="8835" xr:uid="{F1F62347-C832-4FF9-AEAA-A34642FEE2F5}"/>
    <cellStyle name="40% - Ênfase4 29 6 2 2" xfId="8836" xr:uid="{6D6D4FC6-CEF7-4B6E-976E-0309BB63FE37}"/>
    <cellStyle name="40% - Ênfase4 29 6 3" xfId="8837" xr:uid="{6F12DED3-A197-481A-B846-0CCA1DF451DC}"/>
    <cellStyle name="40% - Ênfase4 29 7" xfId="8838" xr:uid="{697ABE36-EF6C-4454-83DF-1E016F1557E5}"/>
    <cellStyle name="40% - Ênfase4 29 7 2" xfId="8839" xr:uid="{B8727749-57BD-4C6D-BB81-2949B4180178}"/>
    <cellStyle name="40% - Ênfase4 29 7 2 2" xfId="8840" xr:uid="{E70B8B6F-8678-4486-B663-D14F6441DE28}"/>
    <cellStyle name="40% - Ênfase4 29 7 3" xfId="8841" xr:uid="{7FB06317-9919-44D3-AF89-2F37533931F3}"/>
    <cellStyle name="40% - Ênfase4 29 8" xfId="8842" xr:uid="{8507BA09-E36E-45F2-A013-8504840C638E}"/>
    <cellStyle name="40% - Ênfase4 29 8 2" xfId="8843" xr:uid="{509B6DA0-AB2B-4707-A5C7-87C56DDC2BE3}"/>
    <cellStyle name="40% - Ênfase4 29 8 2 2" xfId="8844" xr:uid="{7D0B1EAB-F4AE-4861-8C93-440FB48F2E7F}"/>
    <cellStyle name="40% - Ênfase4 29 8 3" xfId="8845" xr:uid="{B9D724AE-5C9C-40E7-B49A-CEC6A0F5B3FC}"/>
    <cellStyle name="40% - Ênfase4 29 9" xfId="8846" xr:uid="{532F0C52-F22A-4CE1-A41F-9040494D5F4D}"/>
    <cellStyle name="40% - Ênfase4 29 9 2" xfId="8847" xr:uid="{0458819E-C62C-4545-897E-AEA5EEA4A6A2}"/>
    <cellStyle name="40% - Ênfase4 3" xfId="8848" xr:uid="{C88787FE-585D-4025-8348-BBB1CF3D3395}"/>
    <cellStyle name="40% - Ênfase4 3 10" xfId="8849" xr:uid="{7BBFBB75-4303-4B3A-9CBD-B263CB0BACB7}"/>
    <cellStyle name="40% - Ênfase4 3 10 2" xfId="8850" xr:uid="{BF5E8DBC-FA33-4BBC-8248-D9F836CBA6BE}"/>
    <cellStyle name="40% - Ênfase4 3 11" xfId="8851" xr:uid="{35FAFF7D-E4A7-4190-8E61-0ECF2F4D67BB}"/>
    <cellStyle name="40% - Ênfase4 3 11 2" xfId="8852" xr:uid="{18AA32D9-3BE1-4770-B378-2DA8EAC95246}"/>
    <cellStyle name="40% - Ênfase4 3 12" xfId="8853" xr:uid="{AAC74808-995F-4857-8817-5738D58CFBBE}"/>
    <cellStyle name="40% - Ênfase4 3 12 2" xfId="8854" xr:uid="{3B87B73C-B85B-4110-942D-7D440A7755DB}"/>
    <cellStyle name="40% - Ênfase4 3 13" xfId="8855" xr:uid="{81B599AA-6BBE-4F34-A75B-AFA2B952AD7A}"/>
    <cellStyle name="40% - Ênfase4 3 13 2" xfId="8856" xr:uid="{E26FC284-3779-44AF-BC6E-48FD308D1D8B}"/>
    <cellStyle name="40% - Ênfase4 3 14" xfId="8857" xr:uid="{344EAEC9-58E8-421C-9607-0BC519BB353F}"/>
    <cellStyle name="40% - Ênfase4 3 14 2" xfId="8858" xr:uid="{9C0967CF-4189-45A4-95B3-03FCFB746D73}"/>
    <cellStyle name="40% - Ênfase4 3 15" xfId="8859" xr:uid="{0B20356E-8F61-44A3-9624-22D6893C54A8}"/>
    <cellStyle name="40% - Ênfase4 3 2" xfId="8860" xr:uid="{F9CF15CC-5C76-479B-8DAC-CF8E27E1C7B1}"/>
    <cellStyle name="40% - Ênfase4 3 2 2" xfId="8861" xr:uid="{21FB3F34-02CE-4BDC-B492-C8E943131A05}"/>
    <cellStyle name="40% - Ênfase4 3 2 2 2" xfId="8862" xr:uid="{4011F373-D392-4CEC-9846-E60A23DA670A}"/>
    <cellStyle name="40% - Ênfase4 3 2 3" xfId="8863" xr:uid="{C18F0571-DB89-403D-9E03-08D1473736F5}"/>
    <cellStyle name="40% - Ênfase4 3 3" xfId="8864" xr:uid="{B9B6933D-9D84-43CD-81BF-281638A4C098}"/>
    <cellStyle name="40% - Ênfase4 3 3 2" xfId="8865" xr:uid="{FA5681D7-81D6-48D3-AC5B-403455233F9E}"/>
    <cellStyle name="40% - Ênfase4 3 3 2 2" xfId="8866" xr:uid="{9CE8D98A-7F13-41C0-B254-CF81813D7DBF}"/>
    <cellStyle name="40% - Ênfase4 3 3 3" xfId="8867" xr:uid="{6990574C-CEF2-4606-8CFD-CCFEBA1798FD}"/>
    <cellStyle name="40% - Ênfase4 3 4" xfId="8868" xr:uid="{128C4C09-1DFA-48CB-A579-43CF68BEEBFB}"/>
    <cellStyle name="40% - Ênfase4 3 4 2" xfId="8869" xr:uid="{97BC8309-E3CD-405A-B393-913FCD4C64C8}"/>
    <cellStyle name="40% - Ênfase4 3 4 2 2" xfId="8870" xr:uid="{30E79892-237E-4C85-A3BA-C205672CC224}"/>
    <cellStyle name="40% - Ênfase4 3 4 3" xfId="8871" xr:uid="{A453BB54-5F1B-4514-92D1-CBCB32C0CBCE}"/>
    <cellStyle name="40% - Ênfase4 3 5" xfId="8872" xr:uid="{19D3173C-048D-4119-B236-4569CE923F09}"/>
    <cellStyle name="40% - Ênfase4 3 5 2" xfId="8873" xr:uid="{9B8CC49D-9922-40F5-921D-D38219546E54}"/>
    <cellStyle name="40% - Ênfase4 3 5 2 2" xfId="8874" xr:uid="{10C744D2-4CCD-40C0-A870-705EA09F48B5}"/>
    <cellStyle name="40% - Ênfase4 3 5 3" xfId="8875" xr:uid="{A3D25BAF-3E5A-4DF9-82D1-0BA6E31F7873}"/>
    <cellStyle name="40% - Ênfase4 3 6" xfId="8876" xr:uid="{7AFBC90C-2954-4619-93CD-35DB64FED644}"/>
    <cellStyle name="40% - Ênfase4 3 6 2" xfId="8877" xr:uid="{13E6A445-17E8-40BD-9384-AD9E3BE1B50D}"/>
    <cellStyle name="40% - Ênfase4 3 6 2 2" xfId="8878" xr:uid="{30F9EC70-44BE-461C-AFCF-1500D47D6551}"/>
    <cellStyle name="40% - Ênfase4 3 6 3" xfId="8879" xr:uid="{5103A012-C3D4-4953-9169-48DB7553A6D2}"/>
    <cellStyle name="40% - Ênfase4 3 7" xfId="8880" xr:uid="{C6075303-B9E4-4668-8F1C-C00D5447E777}"/>
    <cellStyle name="40% - Ênfase4 3 7 2" xfId="8881" xr:uid="{7F3D8D3A-7EC1-4DAF-B0E0-A01738F4B4A1}"/>
    <cellStyle name="40% - Ênfase4 3 7 2 2" xfId="8882" xr:uid="{80425FBC-0BD9-4BE5-BD3C-1B51516AE7F3}"/>
    <cellStyle name="40% - Ênfase4 3 7 3" xfId="8883" xr:uid="{A4F12B19-F28E-4188-B759-AA3A9E6CC27C}"/>
    <cellStyle name="40% - Ênfase4 3 8" xfId="8884" xr:uid="{83898918-2BDD-4EA0-9BED-8114C7FCE809}"/>
    <cellStyle name="40% - Ênfase4 3 8 2" xfId="8885" xr:uid="{804C98CF-806E-4FC1-BC28-B936777A310C}"/>
    <cellStyle name="40% - Ênfase4 3 8 2 2" xfId="8886" xr:uid="{4ACAE1F0-FF0F-4A8C-BD2D-8462C37F2598}"/>
    <cellStyle name="40% - Ênfase4 3 8 3" xfId="8887" xr:uid="{5DD46434-152F-421A-A735-C50246CA6147}"/>
    <cellStyle name="40% - Ênfase4 3 9" xfId="8888" xr:uid="{0DF39ABE-F348-4AE4-8DF2-06D574883013}"/>
    <cellStyle name="40% - Ênfase4 3 9 2" xfId="8889" xr:uid="{A6AF26E0-1B01-4587-92CF-0D1AE9AE481F}"/>
    <cellStyle name="40% - Ênfase4 30" xfId="8890" xr:uid="{119EA260-F35B-4594-9B7B-EA44DDE38AC8}"/>
    <cellStyle name="40% - Ênfase4 30 10" xfId="8891" xr:uid="{86AE526D-AB9C-4DD8-B565-79A12E993085}"/>
    <cellStyle name="40% - Ênfase4 30 10 2" xfId="8892" xr:uid="{D52A760F-4DC7-4250-9269-3F3CA808C4EC}"/>
    <cellStyle name="40% - Ênfase4 30 11" xfId="8893" xr:uid="{B2C7229B-85AF-4474-8B35-7AF5E845B429}"/>
    <cellStyle name="40% - Ênfase4 30 11 2" xfId="8894" xr:uid="{3615EAC7-33ED-49CC-A7DA-C0778FC624D5}"/>
    <cellStyle name="40% - Ênfase4 30 12" xfId="8895" xr:uid="{372EA64F-5135-41B0-AA72-4CA8A41EEF33}"/>
    <cellStyle name="40% - Ênfase4 30 12 2" xfId="8896" xr:uid="{B00B6BF0-6978-418B-A6E7-F2A8B4F10F85}"/>
    <cellStyle name="40% - Ênfase4 30 13" xfId="8897" xr:uid="{759233AF-CC35-4CF0-8083-A30B24B0E441}"/>
    <cellStyle name="40% - Ênfase4 30 13 2" xfId="8898" xr:uid="{1B657194-56B8-40C0-9E1D-07EFD93CE0DD}"/>
    <cellStyle name="40% - Ênfase4 30 14" xfId="8899" xr:uid="{5BD15440-F222-4375-9B44-879222FF191A}"/>
    <cellStyle name="40% - Ênfase4 30 14 2" xfId="8900" xr:uid="{36A89D28-9428-4EDD-8D40-20162D9F15D3}"/>
    <cellStyle name="40% - Ênfase4 30 15" xfId="8901" xr:uid="{B352256F-33F1-4FAE-BDF7-D2785253657A}"/>
    <cellStyle name="40% - Ênfase4 30 2" xfId="8902" xr:uid="{C0CECB1A-B507-4F5E-AE69-5B4CBA04032C}"/>
    <cellStyle name="40% - Ênfase4 30 2 2" xfId="8903" xr:uid="{6D285A2C-BB4E-483A-9256-F55E0BD027B5}"/>
    <cellStyle name="40% - Ênfase4 30 2 2 2" xfId="8904" xr:uid="{9620240B-3DED-43F6-A871-F832402F4D5A}"/>
    <cellStyle name="40% - Ênfase4 30 2 3" xfId="8905" xr:uid="{2D36B249-FF00-4994-A1AF-001E6E4BF4BF}"/>
    <cellStyle name="40% - Ênfase4 30 3" xfId="8906" xr:uid="{2605F999-9BA9-471E-A141-4897F0F5C1F5}"/>
    <cellStyle name="40% - Ênfase4 30 3 2" xfId="8907" xr:uid="{A93E2753-0488-4134-8DA3-8D7703D252B5}"/>
    <cellStyle name="40% - Ênfase4 30 3 2 2" xfId="8908" xr:uid="{8CCD6D20-8579-455D-A3A2-22CCBA0D53BC}"/>
    <cellStyle name="40% - Ênfase4 30 3 3" xfId="8909" xr:uid="{0EDAFF4B-0FA3-4B39-A4DA-BDE4DF36364E}"/>
    <cellStyle name="40% - Ênfase4 30 4" xfId="8910" xr:uid="{B513FD6C-0A80-4A00-B259-85CC2B24E09D}"/>
    <cellStyle name="40% - Ênfase4 30 4 2" xfId="8911" xr:uid="{BCE74236-4744-4DBD-AEC2-8CFA4067CD34}"/>
    <cellStyle name="40% - Ênfase4 30 4 2 2" xfId="8912" xr:uid="{9803537B-7A6A-4353-B2BA-3576D30F49A2}"/>
    <cellStyle name="40% - Ênfase4 30 4 3" xfId="8913" xr:uid="{117FF7DC-89EE-4848-BB40-D7F9040D5856}"/>
    <cellStyle name="40% - Ênfase4 30 5" xfId="8914" xr:uid="{B02488A5-662E-43D6-AF7F-10EC0CF8DBF7}"/>
    <cellStyle name="40% - Ênfase4 30 5 2" xfId="8915" xr:uid="{B0E4D56C-F78C-43C0-A079-7ADE38D7E65B}"/>
    <cellStyle name="40% - Ênfase4 30 5 2 2" xfId="8916" xr:uid="{390D96B2-D058-4EFC-8F5E-4972A285CB3B}"/>
    <cellStyle name="40% - Ênfase4 30 5 3" xfId="8917" xr:uid="{385EDE75-1AD5-4B2B-A03D-C45C3038BFD6}"/>
    <cellStyle name="40% - Ênfase4 30 6" xfId="8918" xr:uid="{A4BFE9B8-67C3-450A-9CAF-6113467FBD7E}"/>
    <cellStyle name="40% - Ênfase4 30 6 2" xfId="8919" xr:uid="{8C8BD13E-14F8-471A-B49D-78A7D8E06DF8}"/>
    <cellStyle name="40% - Ênfase4 30 6 2 2" xfId="8920" xr:uid="{97D0E1C7-50A9-4A10-9F94-53EB1A79CD4F}"/>
    <cellStyle name="40% - Ênfase4 30 6 3" xfId="8921" xr:uid="{61B058F8-97D3-4947-9EF1-112C970AF83A}"/>
    <cellStyle name="40% - Ênfase4 30 7" xfId="8922" xr:uid="{AF9B86B4-6BE6-4978-B1FE-2C94F72E6BD5}"/>
    <cellStyle name="40% - Ênfase4 30 7 2" xfId="8923" xr:uid="{BDD2E92B-029A-488D-BC49-9FCD4FA6B1A5}"/>
    <cellStyle name="40% - Ênfase4 30 7 2 2" xfId="8924" xr:uid="{AC54DBDB-4255-4BFF-A752-241DA2754010}"/>
    <cellStyle name="40% - Ênfase4 30 7 3" xfId="8925" xr:uid="{1A54E324-FB9C-455E-912C-1F26CF7A56D4}"/>
    <cellStyle name="40% - Ênfase4 30 8" xfId="8926" xr:uid="{AB43256F-80D8-4666-AC3E-F50B7691FBF0}"/>
    <cellStyle name="40% - Ênfase4 30 8 2" xfId="8927" xr:uid="{A43A8DFE-80D4-4533-B933-FECA0627D850}"/>
    <cellStyle name="40% - Ênfase4 30 8 2 2" xfId="8928" xr:uid="{A09FD722-4C41-4CD1-B2EC-E385BA53A85A}"/>
    <cellStyle name="40% - Ênfase4 30 8 3" xfId="8929" xr:uid="{328438FE-E61E-454F-A5BB-6C60FC340E55}"/>
    <cellStyle name="40% - Ênfase4 30 9" xfId="8930" xr:uid="{DD0DBE08-9F98-4B7C-A8B4-267FA6224055}"/>
    <cellStyle name="40% - Ênfase4 30 9 2" xfId="8931" xr:uid="{C5B8AAF5-8AF9-405A-8D6D-FD012BEF509F}"/>
    <cellStyle name="40% - Ênfase4 31" xfId="8932" xr:uid="{727FC0AC-382A-403B-9E3F-1EB8C1C379F7}"/>
    <cellStyle name="40% - Ênfase4 31 10" xfId="8933" xr:uid="{AB629ED4-26CF-48DE-B847-5DC170EBCD34}"/>
    <cellStyle name="40% - Ênfase4 31 10 2" xfId="8934" xr:uid="{E6E75DBF-4A74-4B06-BBE3-85D1793DDFA6}"/>
    <cellStyle name="40% - Ênfase4 31 11" xfId="8935" xr:uid="{BD53C604-1A13-42FA-B1A8-B70C4463EA8B}"/>
    <cellStyle name="40% - Ênfase4 31 11 2" xfId="8936" xr:uid="{0DFF77E5-54E5-47A9-907B-974BF062D794}"/>
    <cellStyle name="40% - Ênfase4 31 12" xfId="8937" xr:uid="{48E527EE-9FCA-44FE-855F-F8E4CE427ADF}"/>
    <cellStyle name="40% - Ênfase4 31 12 2" xfId="8938" xr:uid="{F9A330A6-A02B-451E-90CF-07A227F25FFF}"/>
    <cellStyle name="40% - Ênfase4 31 13" xfId="8939" xr:uid="{6780C180-EB8A-47D5-83E7-3D46DE99BA38}"/>
    <cellStyle name="40% - Ênfase4 31 13 2" xfId="8940" xr:uid="{505CBD57-3405-410C-B481-9305DF1AFD16}"/>
    <cellStyle name="40% - Ênfase4 31 14" xfId="8941" xr:uid="{91748759-6612-4E22-A6CC-FE9861C376F2}"/>
    <cellStyle name="40% - Ênfase4 31 14 2" xfId="8942" xr:uid="{7975D09C-02BB-4B4A-B64F-98C87755521E}"/>
    <cellStyle name="40% - Ênfase4 31 15" xfId="8943" xr:uid="{E8F4303B-02E7-4B27-A445-DBB4EDA16F3B}"/>
    <cellStyle name="40% - Ênfase4 31 2" xfId="8944" xr:uid="{9BC95A7B-0C84-418B-82B4-B6BBE6A4C5CC}"/>
    <cellStyle name="40% - Ênfase4 31 2 2" xfId="8945" xr:uid="{1997C304-2D4E-4853-88C7-D937D043C5DB}"/>
    <cellStyle name="40% - Ênfase4 31 2 2 2" xfId="8946" xr:uid="{79E1F9FA-3709-40B8-AB77-E7EC7841251D}"/>
    <cellStyle name="40% - Ênfase4 31 2 3" xfId="8947" xr:uid="{9E0F6C1D-AF3F-4799-8371-9DFF3A586E75}"/>
    <cellStyle name="40% - Ênfase4 31 3" xfId="8948" xr:uid="{359DF150-AAE6-4E1C-8863-4822B9F2A934}"/>
    <cellStyle name="40% - Ênfase4 31 3 2" xfId="8949" xr:uid="{967EA61C-3C35-44BA-8929-5FFB4128121F}"/>
    <cellStyle name="40% - Ênfase4 31 3 2 2" xfId="8950" xr:uid="{BA44EABF-459D-4793-8E96-88C885865147}"/>
    <cellStyle name="40% - Ênfase4 31 3 3" xfId="8951" xr:uid="{EECA3C1A-D4B1-48F8-92F6-CF84534DDD4E}"/>
    <cellStyle name="40% - Ênfase4 31 4" xfId="8952" xr:uid="{F773383A-C769-44A7-B189-C20F6D5708E8}"/>
    <cellStyle name="40% - Ênfase4 31 4 2" xfId="8953" xr:uid="{684368A1-B2E7-4D7B-BB49-27E74F65215F}"/>
    <cellStyle name="40% - Ênfase4 31 4 2 2" xfId="8954" xr:uid="{1291A5DA-3A7A-462F-9267-73ECF7BB38F8}"/>
    <cellStyle name="40% - Ênfase4 31 4 3" xfId="8955" xr:uid="{21033EA0-9BAF-412C-B4DF-41099052F66B}"/>
    <cellStyle name="40% - Ênfase4 31 5" xfId="8956" xr:uid="{D342644F-9F92-4E71-83D1-7DB31DC100D1}"/>
    <cellStyle name="40% - Ênfase4 31 5 2" xfId="8957" xr:uid="{B583AEF4-5C37-4AA1-8DEB-188D68786849}"/>
    <cellStyle name="40% - Ênfase4 31 5 2 2" xfId="8958" xr:uid="{DE54FA27-B034-479E-B6BC-CE7114B743CF}"/>
    <cellStyle name="40% - Ênfase4 31 5 3" xfId="8959" xr:uid="{F3202DD4-8CDA-4A3B-BC93-CE113EE8D03D}"/>
    <cellStyle name="40% - Ênfase4 31 6" xfId="8960" xr:uid="{526A21AB-8FDC-4FA0-9024-0B2CD13AD401}"/>
    <cellStyle name="40% - Ênfase4 31 6 2" xfId="8961" xr:uid="{812F49E2-D0BE-4A6B-9A35-BF5DFE21E196}"/>
    <cellStyle name="40% - Ênfase4 31 6 2 2" xfId="8962" xr:uid="{F5EB2138-866A-44DA-A1A2-7CAC4A78DC63}"/>
    <cellStyle name="40% - Ênfase4 31 6 3" xfId="8963" xr:uid="{411ACBCF-1693-4ADB-9C67-83A322C78528}"/>
    <cellStyle name="40% - Ênfase4 31 7" xfId="8964" xr:uid="{30C83440-C8CD-4965-94E8-5163C5AE9352}"/>
    <cellStyle name="40% - Ênfase4 31 7 2" xfId="8965" xr:uid="{29A2FA78-3565-4A5F-8E1D-E798F0F5C9E3}"/>
    <cellStyle name="40% - Ênfase4 31 7 2 2" xfId="8966" xr:uid="{24BD0247-755B-45A4-A7A6-909CFD5A9D02}"/>
    <cellStyle name="40% - Ênfase4 31 7 3" xfId="8967" xr:uid="{AA0F88C0-01CD-4AB0-BD1E-7E697A42BA6F}"/>
    <cellStyle name="40% - Ênfase4 31 8" xfId="8968" xr:uid="{F405DAE2-453B-4D86-B73B-5323B53B3A69}"/>
    <cellStyle name="40% - Ênfase4 31 8 2" xfId="8969" xr:uid="{970EDA67-8187-48A3-845E-4086BAEBEEF5}"/>
    <cellStyle name="40% - Ênfase4 31 8 2 2" xfId="8970" xr:uid="{AB4C9FA5-56E9-4348-B353-C619880A92D2}"/>
    <cellStyle name="40% - Ênfase4 31 8 3" xfId="8971" xr:uid="{9476390B-BED8-4BBC-AECB-04F003E2E47D}"/>
    <cellStyle name="40% - Ênfase4 31 9" xfId="8972" xr:uid="{8A4EEDE2-227D-4D62-B383-0E173F5C9504}"/>
    <cellStyle name="40% - Ênfase4 31 9 2" xfId="8973" xr:uid="{65953242-00E7-4A95-9B3B-D3306D96B007}"/>
    <cellStyle name="40% - Ênfase4 32" xfId="8974" xr:uid="{9E25CC2C-CDC6-4FE3-97AC-36AB09D8A6C0}"/>
    <cellStyle name="40% - Ênfase4 32 10" xfId="8975" xr:uid="{A855E55D-B9B0-47AB-AF9C-F701884C39BE}"/>
    <cellStyle name="40% - Ênfase4 32 10 2" xfId="8976" xr:uid="{3D4854A9-4395-4C02-A20A-C09D0A4DCFEA}"/>
    <cellStyle name="40% - Ênfase4 32 11" xfId="8977" xr:uid="{653AFA97-5343-4246-B966-35B67EC02D4F}"/>
    <cellStyle name="40% - Ênfase4 32 11 2" xfId="8978" xr:uid="{835AD2B7-2858-41DD-B167-8E7B76DC751F}"/>
    <cellStyle name="40% - Ênfase4 32 12" xfId="8979" xr:uid="{C371003D-F768-454C-8C85-0DDAFEE0E330}"/>
    <cellStyle name="40% - Ênfase4 32 12 2" xfId="8980" xr:uid="{C3F366F7-FE0C-4137-B661-428858B75A07}"/>
    <cellStyle name="40% - Ênfase4 32 13" xfId="8981" xr:uid="{48E83D89-6B3D-418F-99F7-951826F2C9F7}"/>
    <cellStyle name="40% - Ênfase4 32 13 2" xfId="8982" xr:uid="{3FF98345-381E-4F37-8627-2C98889A58A1}"/>
    <cellStyle name="40% - Ênfase4 32 14" xfId="8983" xr:uid="{AEDB0F82-F2DE-42E1-A2CE-12ADC39F13B7}"/>
    <cellStyle name="40% - Ênfase4 32 14 2" xfId="8984" xr:uid="{239C6ADE-49DE-416B-9F5B-0FDD1CDF1753}"/>
    <cellStyle name="40% - Ênfase4 32 15" xfId="8985" xr:uid="{EE7C9D69-1961-4858-8E33-FB5875435394}"/>
    <cellStyle name="40% - Ênfase4 32 2" xfId="8986" xr:uid="{3EDE6DBC-2650-499E-A73E-EFEE55E0E5D0}"/>
    <cellStyle name="40% - Ênfase4 32 2 2" xfId="8987" xr:uid="{C3CC14E5-8BBE-482E-ADF2-522AEB49ECD3}"/>
    <cellStyle name="40% - Ênfase4 32 2 2 2" xfId="8988" xr:uid="{2AFDD51C-9547-4F28-BAE1-95A8F1D9DBDC}"/>
    <cellStyle name="40% - Ênfase4 32 2 3" xfId="8989" xr:uid="{8A938B6C-1078-4E89-9238-69871FE7D695}"/>
    <cellStyle name="40% - Ênfase4 32 3" xfId="8990" xr:uid="{05993825-77E0-47D9-95CF-14775B585B0D}"/>
    <cellStyle name="40% - Ênfase4 32 3 2" xfId="8991" xr:uid="{33D7268F-7C56-4D33-A4C6-F6E699DD878C}"/>
    <cellStyle name="40% - Ênfase4 32 3 2 2" xfId="8992" xr:uid="{E058C89A-5D3B-4DE9-A531-CF22DDCE3567}"/>
    <cellStyle name="40% - Ênfase4 32 3 3" xfId="8993" xr:uid="{D756041D-1B5B-4E8C-A009-C99D8BC048F4}"/>
    <cellStyle name="40% - Ênfase4 32 4" xfId="8994" xr:uid="{9E4D96E3-EA65-42F2-BB00-A228335DF3E3}"/>
    <cellStyle name="40% - Ênfase4 32 4 2" xfId="8995" xr:uid="{8D4CB893-712F-4830-84C8-F3C9A54013F7}"/>
    <cellStyle name="40% - Ênfase4 32 4 2 2" xfId="8996" xr:uid="{BE66F515-DF0C-41EE-B446-84E9049E8326}"/>
    <cellStyle name="40% - Ênfase4 32 4 3" xfId="8997" xr:uid="{8FE08BBD-9404-4151-8A32-6B8AA434968E}"/>
    <cellStyle name="40% - Ênfase4 32 5" xfId="8998" xr:uid="{6CC21C93-0450-4E68-B764-F558357A5D36}"/>
    <cellStyle name="40% - Ênfase4 32 5 2" xfId="8999" xr:uid="{F9BE4EB3-9B84-4D29-BE71-4C79FBBC11B6}"/>
    <cellStyle name="40% - Ênfase4 32 5 2 2" xfId="9000" xr:uid="{7C7B1764-D02B-4FE4-9881-6292371D2C0C}"/>
    <cellStyle name="40% - Ênfase4 32 5 3" xfId="9001" xr:uid="{BFC83D4E-3642-4B83-929E-0C1B563E553F}"/>
    <cellStyle name="40% - Ênfase4 32 6" xfId="9002" xr:uid="{D0427A89-AD43-4789-8EAA-9BEB5BBE7C57}"/>
    <cellStyle name="40% - Ênfase4 32 6 2" xfId="9003" xr:uid="{D73E9211-AF25-4629-A878-AF972863D387}"/>
    <cellStyle name="40% - Ênfase4 32 6 2 2" xfId="9004" xr:uid="{58A91DE4-EF36-4F26-8AD6-E0F20A452604}"/>
    <cellStyle name="40% - Ênfase4 32 6 3" xfId="9005" xr:uid="{69254542-BC9F-494B-9963-549A6E229612}"/>
    <cellStyle name="40% - Ênfase4 32 7" xfId="9006" xr:uid="{FF033365-F1F0-4B23-B962-20D3977D363B}"/>
    <cellStyle name="40% - Ênfase4 32 7 2" xfId="9007" xr:uid="{A5E7B4E8-2664-48BC-874E-DF5766CA7D7F}"/>
    <cellStyle name="40% - Ênfase4 32 7 2 2" xfId="9008" xr:uid="{2CF77562-DE0D-40D8-8C31-4A03A16A33A6}"/>
    <cellStyle name="40% - Ênfase4 32 7 3" xfId="9009" xr:uid="{D3437756-4604-4778-B582-2A449676F23C}"/>
    <cellStyle name="40% - Ênfase4 32 8" xfId="9010" xr:uid="{654FF039-225D-45C1-B73B-348B443DF476}"/>
    <cellStyle name="40% - Ênfase4 32 8 2" xfId="9011" xr:uid="{F9D7F02F-B417-465B-8694-008DFF54B1D3}"/>
    <cellStyle name="40% - Ênfase4 32 8 2 2" xfId="9012" xr:uid="{F8D62C2A-9564-47DC-85A8-BA32F490C158}"/>
    <cellStyle name="40% - Ênfase4 32 8 3" xfId="9013" xr:uid="{FFE489C2-25AC-4FFE-B520-80E48E10988F}"/>
    <cellStyle name="40% - Ênfase4 32 9" xfId="9014" xr:uid="{0164427A-6336-46A3-8A23-FB006DB9FFAE}"/>
    <cellStyle name="40% - Ênfase4 32 9 2" xfId="9015" xr:uid="{8453CFA6-54CD-450A-8123-85013CF0322A}"/>
    <cellStyle name="40% - Ênfase4 33" xfId="9016" xr:uid="{B1CB8120-5789-4EC2-886D-BC05A26063FA}"/>
    <cellStyle name="40% - Ênfase4 33 10" xfId="9017" xr:uid="{9AEE660A-EC9F-49C1-BF5C-F13D4153FC9F}"/>
    <cellStyle name="40% - Ênfase4 33 10 2" xfId="9018" xr:uid="{0180BB75-E37D-49D0-BA36-40DCEB9FFA9A}"/>
    <cellStyle name="40% - Ênfase4 33 11" xfId="9019" xr:uid="{F9DCFF6D-EBE1-4036-8D43-8F6B6598029B}"/>
    <cellStyle name="40% - Ênfase4 33 11 2" xfId="9020" xr:uid="{787673DC-DBC7-473B-BF5A-C195491F1274}"/>
    <cellStyle name="40% - Ênfase4 33 12" xfId="9021" xr:uid="{76A36A02-F7E1-43D9-A617-371C2186B8BB}"/>
    <cellStyle name="40% - Ênfase4 33 12 2" xfId="9022" xr:uid="{E19B1F4D-5D3F-40C4-A7EF-5CC9D08C6800}"/>
    <cellStyle name="40% - Ênfase4 33 13" xfId="9023" xr:uid="{0B9A3697-6C70-414C-9BD6-F4E440DBFA0C}"/>
    <cellStyle name="40% - Ênfase4 33 13 2" xfId="9024" xr:uid="{7CDD343E-D4AF-4431-A7F7-EA36AA604410}"/>
    <cellStyle name="40% - Ênfase4 33 14" xfId="9025" xr:uid="{82E8673B-6035-4BB5-B4CD-C4F6FE3ECAFB}"/>
    <cellStyle name="40% - Ênfase4 33 14 2" xfId="9026" xr:uid="{D5CA5108-BAFF-4F3C-B454-F92E2BFA5FA1}"/>
    <cellStyle name="40% - Ênfase4 33 15" xfId="9027" xr:uid="{D7AF2DCD-A8D7-4011-B2F2-5CEDFD0F6175}"/>
    <cellStyle name="40% - Ênfase4 33 2" xfId="9028" xr:uid="{5DA70EF9-5BD5-4002-831C-364EC5DAEB65}"/>
    <cellStyle name="40% - Ênfase4 33 2 2" xfId="9029" xr:uid="{5651B370-2F24-4CC6-B9A8-911F7E83D97D}"/>
    <cellStyle name="40% - Ênfase4 33 2 2 2" xfId="9030" xr:uid="{8DD56E61-C1F0-4E4E-9F9B-93ECD6917AB7}"/>
    <cellStyle name="40% - Ênfase4 33 2 3" xfId="9031" xr:uid="{27FA4FF1-DE08-4AD8-A4AE-221BA747A20C}"/>
    <cellStyle name="40% - Ênfase4 33 3" xfId="9032" xr:uid="{F10640E6-8156-4745-A0CA-12A750E6544C}"/>
    <cellStyle name="40% - Ênfase4 33 3 2" xfId="9033" xr:uid="{6C1E44CC-3D61-4CF0-9486-3ED39AEF220B}"/>
    <cellStyle name="40% - Ênfase4 33 3 2 2" xfId="9034" xr:uid="{122C7CA0-06CE-4CB8-88B1-67EFEEA2B9F1}"/>
    <cellStyle name="40% - Ênfase4 33 3 3" xfId="9035" xr:uid="{F9D81E24-1D12-4F1D-B48F-03BD25518DA8}"/>
    <cellStyle name="40% - Ênfase4 33 4" xfId="9036" xr:uid="{17682C9A-E669-4C81-BC4F-EE584B16F9E9}"/>
    <cellStyle name="40% - Ênfase4 33 4 2" xfId="9037" xr:uid="{1ED54F06-3BA0-448C-8B9F-D4C462074DD9}"/>
    <cellStyle name="40% - Ênfase4 33 4 2 2" xfId="9038" xr:uid="{B0213ED1-0728-4A32-8F39-6FA2ABEC61F1}"/>
    <cellStyle name="40% - Ênfase4 33 4 3" xfId="9039" xr:uid="{B1A979D6-CCC5-4245-99C8-643615E15C4B}"/>
    <cellStyle name="40% - Ênfase4 33 5" xfId="9040" xr:uid="{34869ECC-4FDA-4DD5-8E42-AD5C042AF6E0}"/>
    <cellStyle name="40% - Ênfase4 33 5 2" xfId="9041" xr:uid="{BF5BDF6E-D69C-445B-8A5B-22AA4FD13871}"/>
    <cellStyle name="40% - Ênfase4 33 5 2 2" xfId="9042" xr:uid="{409EF2E5-EFDC-40E6-A89C-1F5BBBD87105}"/>
    <cellStyle name="40% - Ênfase4 33 5 3" xfId="9043" xr:uid="{28642B79-9C17-4AC2-953A-B4C40B61F8E3}"/>
    <cellStyle name="40% - Ênfase4 33 6" xfId="9044" xr:uid="{B5FA0978-DCD5-4E2F-AE92-D988EE680385}"/>
    <cellStyle name="40% - Ênfase4 33 6 2" xfId="9045" xr:uid="{737E9522-99FA-4315-9D99-01D8D40015C2}"/>
    <cellStyle name="40% - Ênfase4 33 6 2 2" xfId="9046" xr:uid="{B29F71CA-1A78-47D1-982B-442C2F6B5348}"/>
    <cellStyle name="40% - Ênfase4 33 6 3" xfId="9047" xr:uid="{7F01B7A4-CC04-4A0A-AF0E-BDF89DBD3F55}"/>
    <cellStyle name="40% - Ênfase4 33 7" xfId="9048" xr:uid="{D55D8BAF-0DFF-4188-9A0C-89CE0A567C27}"/>
    <cellStyle name="40% - Ênfase4 33 7 2" xfId="9049" xr:uid="{A482031B-0B16-44FA-B9D8-674D358E52AE}"/>
    <cellStyle name="40% - Ênfase4 33 7 2 2" xfId="9050" xr:uid="{7DC568F4-9BD5-4DCD-98AF-3376169F18DC}"/>
    <cellStyle name="40% - Ênfase4 33 7 3" xfId="9051" xr:uid="{7C252EC3-A0C4-4CE6-B93C-55E3EEFE868F}"/>
    <cellStyle name="40% - Ênfase4 33 8" xfId="9052" xr:uid="{306EEFE9-6CAE-444F-884E-5E679FCA82CE}"/>
    <cellStyle name="40% - Ênfase4 33 8 2" xfId="9053" xr:uid="{4D51CD2C-9702-460A-A4E4-3833FDB2B77F}"/>
    <cellStyle name="40% - Ênfase4 33 8 2 2" xfId="9054" xr:uid="{31899BBE-940F-456C-9F1E-D4A0CF072405}"/>
    <cellStyle name="40% - Ênfase4 33 8 3" xfId="9055" xr:uid="{E1071A4E-263E-4DF3-90DD-D703A7D6B645}"/>
    <cellStyle name="40% - Ênfase4 33 9" xfId="9056" xr:uid="{27641377-2DA3-4E5B-A1DD-D84822608183}"/>
    <cellStyle name="40% - Ênfase4 33 9 2" xfId="9057" xr:uid="{5D5DB5E9-AFF3-483A-B11C-B95A09454F45}"/>
    <cellStyle name="40% - Ênfase4 34" xfId="9058" xr:uid="{BDE7CEA7-7F3B-414F-8C14-D77DA56E4089}"/>
    <cellStyle name="40% - Ênfase4 34 10" xfId="9059" xr:uid="{56728CB7-0913-49F4-BC76-CF8E0667FA24}"/>
    <cellStyle name="40% - Ênfase4 34 10 2" xfId="9060" xr:uid="{A206C1BE-46B9-4E24-9CDC-6D1E86FBB142}"/>
    <cellStyle name="40% - Ênfase4 34 11" xfId="9061" xr:uid="{841BB845-2B8C-47C1-A820-307ECE78AE61}"/>
    <cellStyle name="40% - Ênfase4 34 11 2" xfId="9062" xr:uid="{D2A47F7E-4EDD-4C29-B784-25A4347261AE}"/>
    <cellStyle name="40% - Ênfase4 34 12" xfId="9063" xr:uid="{ACCFF817-0B73-436B-BE74-DAC5543F2624}"/>
    <cellStyle name="40% - Ênfase4 34 12 2" xfId="9064" xr:uid="{360E785A-456C-405F-8B74-E465652515CA}"/>
    <cellStyle name="40% - Ênfase4 34 13" xfId="9065" xr:uid="{9F9C989E-6523-40B9-B977-6644F888F0EB}"/>
    <cellStyle name="40% - Ênfase4 34 13 2" xfId="9066" xr:uid="{7AA653F1-85D2-4B36-AC1D-2BEE2C14684C}"/>
    <cellStyle name="40% - Ênfase4 34 14" xfId="9067" xr:uid="{12B8829A-4134-4BC2-8EEE-4C6FB32BFFFF}"/>
    <cellStyle name="40% - Ênfase4 34 14 2" xfId="9068" xr:uid="{0AD7EADA-D87B-4F62-91FC-1AD646C289F2}"/>
    <cellStyle name="40% - Ênfase4 34 15" xfId="9069" xr:uid="{37DDE842-CE2B-4303-B84B-EAA2BB015AB5}"/>
    <cellStyle name="40% - Ênfase4 34 2" xfId="9070" xr:uid="{31545E08-8543-43E2-B649-4AE31CBAF157}"/>
    <cellStyle name="40% - Ênfase4 34 2 2" xfId="9071" xr:uid="{71CA634E-3BDD-4550-80FE-44B8ABB5C2BE}"/>
    <cellStyle name="40% - Ênfase4 34 2 2 2" xfId="9072" xr:uid="{F42DA135-7898-4380-B286-42FD92AE9EE7}"/>
    <cellStyle name="40% - Ênfase4 34 2 3" xfId="9073" xr:uid="{EBD6D0CF-563F-46DD-B855-A00EDC13F4BC}"/>
    <cellStyle name="40% - Ênfase4 34 3" xfId="9074" xr:uid="{31B3DC25-834E-4CA3-8E55-1EC50AD39088}"/>
    <cellStyle name="40% - Ênfase4 34 3 2" xfId="9075" xr:uid="{FB5C1E06-3064-4309-B36B-20DADEBDB2D2}"/>
    <cellStyle name="40% - Ênfase4 34 3 2 2" xfId="9076" xr:uid="{02F1EC44-C88E-41C0-A66D-3EE3B6CDBC47}"/>
    <cellStyle name="40% - Ênfase4 34 3 3" xfId="9077" xr:uid="{36DAB129-8835-465E-B27D-431422B601D3}"/>
    <cellStyle name="40% - Ênfase4 34 4" xfId="9078" xr:uid="{6F5092CC-87F5-41AF-9021-1A30598E02A9}"/>
    <cellStyle name="40% - Ênfase4 34 4 2" xfId="9079" xr:uid="{870ADE39-BB10-453A-A668-743883F1BDE2}"/>
    <cellStyle name="40% - Ênfase4 34 4 2 2" xfId="9080" xr:uid="{050F5551-CA8B-455A-BA98-40F328FD9F72}"/>
    <cellStyle name="40% - Ênfase4 34 4 3" xfId="9081" xr:uid="{656F9524-B55E-4FC4-B1A3-044150A703C9}"/>
    <cellStyle name="40% - Ênfase4 34 5" xfId="9082" xr:uid="{9FDA9E81-F9D7-40CD-960A-5616164D0F4A}"/>
    <cellStyle name="40% - Ênfase4 34 5 2" xfId="9083" xr:uid="{49A3DFE4-A847-4494-8608-E9FA0ACB8409}"/>
    <cellStyle name="40% - Ênfase4 34 5 2 2" xfId="9084" xr:uid="{FD7CF304-9A11-47F2-964F-390CF907C808}"/>
    <cellStyle name="40% - Ênfase4 34 5 3" xfId="9085" xr:uid="{5A3C0DBD-2C31-4639-A2E0-45241D687B32}"/>
    <cellStyle name="40% - Ênfase4 34 6" xfId="9086" xr:uid="{E6703099-977E-4A8F-86D7-289A3CC0C925}"/>
    <cellStyle name="40% - Ênfase4 34 6 2" xfId="9087" xr:uid="{B9B4E343-D211-440F-8AC5-7BD2102A1FFE}"/>
    <cellStyle name="40% - Ênfase4 34 6 2 2" xfId="9088" xr:uid="{24DF67A3-B2C4-467E-91F4-EB8E690BDB14}"/>
    <cellStyle name="40% - Ênfase4 34 6 3" xfId="9089" xr:uid="{BEDE5E15-6377-4CFF-B8CD-796A3244C379}"/>
    <cellStyle name="40% - Ênfase4 34 7" xfId="9090" xr:uid="{FA0ED31B-F145-4E30-83D1-D6684F31E1DB}"/>
    <cellStyle name="40% - Ênfase4 34 7 2" xfId="9091" xr:uid="{9AD57FB8-C4CD-4D9B-A8DF-07379F429D15}"/>
    <cellStyle name="40% - Ênfase4 34 7 2 2" xfId="9092" xr:uid="{B90EB76A-9076-461C-A390-F6D1A43C7023}"/>
    <cellStyle name="40% - Ênfase4 34 7 3" xfId="9093" xr:uid="{FB625A65-336E-4431-B22C-74EF5692EE1A}"/>
    <cellStyle name="40% - Ênfase4 34 8" xfId="9094" xr:uid="{F14E5927-15CA-45E9-9167-A45F6F0718DD}"/>
    <cellStyle name="40% - Ênfase4 34 8 2" xfId="9095" xr:uid="{B26557DA-1610-47B3-8345-ED97E4FDBD34}"/>
    <cellStyle name="40% - Ênfase4 34 8 2 2" xfId="9096" xr:uid="{475CC2A6-B32D-404D-9013-32D54CBC0756}"/>
    <cellStyle name="40% - Ênfase4 34 8 3" xfId="9097" xr:uid="{31632E00-7428-4E42-8B32-E9E3E7EC9B46}"/>
    <cellStyle name="40% - Ênfase4 34 9" xfId="9098" xr:uid="{0449BA50-0BBF-4AD0-A8B1-34859B447A30}"/>
    <cellStyle name="40% - Ênfase4 34 9 2" xfId="9099" xr:uid="{E7E5AD03-89CA-4D76-8AB0-A4DD13B3469D}"/>
    <cellStyle name="40% - Ênfase4 35" xfId="9100" xr:uid="{4B701031-C1EB-42E7-BF82-FD4AD65FF0ED}"/>
    <cellStyle name="40% - Ênfase4 35 10" xfId="9101" xr:uid="{197F6C91-A143-478B-9BE8-323705B56A25}"/>
    <cellStyle name="40% - Ênfase4 35 10 2" xfId="9102" xr:uid="{2548B8ED-E8C5-4C3C-BD25-80E6431DA5B7}"/>
    <cellStyle name="40% - Ênfase4 35 11" xfId="9103" xr:uid="{C9AB0AEE-AF48-4C7B-A20A-35C4B59AA1EC}"/>
    <cellStyle name="40% - Ênfase4 35 11 2" xfId="9104" xr:uid="{63953B1B-FC90-4F30-94A4-1B3322E9F9D3}"/>
    <cellStyle name="40% - Ênfase4 35 12" xfId="9105" xr:uid="{7B9FE2B4-00D9-45B9-8DEE-B91E3521938C}"/>
    <cellStyle name="40% - Ênfase4 35 12 2" xfId="9106" xr:uid="{21253B0A-D37B-46E7-8940-3DFD8D73D4E1}"/>
    <cellStyle name="40% - Ênfase4 35 13" xfId="9107" xr:uid="{9E17F85B-D862-4D43-883F-2C568F2FC6F4}"/>
    <cellStyle name="40% - Ênfase4 35 13 2" xfId="9108" xr:uid="{57FB029D-3D4F-4DD2-9F03-2C110BFA6418}"/>
    <cellStyle name="40% - Ênfase4 35 14" xfId="9109" xr:uid="{BC22A9E5-A807-44B4-96E4-C85D2878855B}"/>
    <cellStyle name="40% - Ênfase4 35 14 2" xfId="9110" xr:uid="{D8ADD495-EAD1-468A-91B3-61740C187361}"/>
    <cellStyle name="40% - Ênfase4 35 15" xfId="9111" xr:uid="{083B033B-B744-44FC-A388-A60B64908F58}"/>
    <cellStyle name="40% - Ênfase4 35 2" xfId="9112" xr:uid="{400CE94B-5921-44DD-A864-0C885F8F5027}"/>
    <cellStyle name="40% - Ênfase4 35 2 2" xfId="9113" xr:uid="{50BB02FA-C38D-4EAA-9974-0A3AF974F545}"/>
    <cellStyle name="40% - Ênfase4 35 2 2 2" xfId="9114" xr:uid="{6544943C-374B-4881-B95C-35CA76A1725A}"/>
    <cellStyle name="40% - Ênfase4 35 2 3" xfId="9115" xr:uid="{3FCDE0C8-7DA0-4DE9-B990-E90DE7456F16}"/>
    <cellStyle name="40% - Ênfase4 35 3" xfId="9116" xr:uid="{C75EC579-8FA3-4CFA-AB51-F800DE0EC2D3}"/>
    <cellStyle name="40% - Ênfase4 35 3 2" xfId="9117" xr:uid="{5D2594B5-8B75-4D98-92C8-8489065B4A71}"/>
    <cellStyle name="40% - Ênfase4 35 3 2 2" xfId="9118" xr:uid="{8344C876-CEA7-427A-B160-4A1F5216798F}"/>
    <cellStyle name="40% - Ênfase4 35 3 3" xfId="9119" xr:uid="{A3BDFA02-3A1A-4583-9643-D14C93703D6A}"/>
    <cellStyle name="40% - Ênfase4 35 4" xfId="9120" xr:uid="{2A070E54-474B-4F22-B807-986EAE2A4DA8}"/>
    <cellStyle name="40% - Ênfase4 35 4 2" xfId="9121" xr:uid="{197952F1-17AE-4388-A294-DBB67401ED86}"/>
    <cellStyle name="40% - Ênfase4 35 4 2 2" xfId="9122" xr:uid="{24F397F1-82C7-43BA-863E-D8FAC055D1DC}"/>
    <cellStyle name="40% - Ênfase4 35 4 3" xfId="9123" xr:uid="{FD83ECA7-1EEB-4F24-BF9F-3EE98C957BF2}"/>
    <cellStyle name="40% - Ênfase4 35 5" xfId="9124" xr:uid="{2306D12B-C1A5-4C4C-B581-27BB114670D6}"/>
    <cellStyle name="40% - Ênfase4 35 5 2" xfId="9125" xr:uid="{26C03DCC-8054-40B0-AF39-36FF9E5E90E6}"/>
    <cellStyle name="40% - Ênfase4 35 5 2 2" xfId="9126" xr:uid="{D1D68DF6-1CD9-44AD-B528-5A7C6492DF2E}"/>
    <cellStyle name="40% - Ênfase4 35 5 3" xfId="9127" xr:uid="{F12DE7EF-E840-41F1-940D-BDA99769B499}"/>
    <cellStyle name="40% - Ênfase4 35 6" xfId="9128" xr:uid="{49FAA6EE-93CA-4276-B295-69FEC4040079}"/>
    <cellStyle name="40% - Ênfase4 35 6 2" xfId="9129" xr:uid="{960CDD57-B2B8-4CF9-AC88-14A5FEEAE9F6}"/>
    <cellStyle name="40% - Ênfase4 35 6 2 2" xfId="9130" xr:uid="{6002CBFB-C321-48B7-A16F-F9C210FBD9B3}"/>
    <cellStyle name="40% - Ênfase4 35 6 3" xfId="9131" xr:uid="{7AFCF5C4-F051-4158-87DB-0056762715AD}"/>
    <cellStyle name="40% - Ênfase4 35 7" xfId="9132" xr:uid="{1EC3DDCA-1198-4410-B041-515E74187617}"/>
    <cellStyle name="40% - Ênfase4 35 7 2" xfId="9133" xr:uid="{7577DD7F-3847-4414-8FB3-391DB448BEC2}"/>
    <cellStyle name="40% - Ênfase4 35 7 2 2" xfId="9134" xr:uid="{7F85A4B6-A9AA-47F4-87EC-775210A061EF}"/>
    <cellStyle name="40% - Ênfase4 35 7 3" xfId="9135" xr:uid="{D6E2D0A5-2D11-4E31-8260-367CCCE6DFB7}"/>
    <cellStyle name="40% - Ênfase4 35 8" xfId="9136" xr:uid="{119AFD9B-94B3-4F9B-BBE4-410395353889}"/>
    <cellStyle name="40% - Ênfase4 35 8 2" xfId="9137" xr:uid="{DAD022D0-4A51-4C66-B12F-D1E80E721537}"/>
    <cellStyle name="40% - Ênfase4 35 8 2 2" xfId="9138" xr:uid="{D94D19F6-10E4-4788-AB67-049CCF54264F}"/>
    <cellStyle name="40% - Ênfase4 35 8 3" xfId="9139" xr:uid="{42FE4F8E-EAE6-4B26-96C2-FE67F13388D7}"/>
    <cellStyle name="40% - Ênfase4 35 9" xfId="9140" xr:uid="{18793039-B29D-4E45-8339-B63693C74CBB}"/>
    <cellStyle name="40% - Ênfase4 35 9 2" xfId="9141" xr:uid="{48D3CF93-192D-454B-9221-197B42E414EA}"/>
    <cellStyle name="40% - Ênfase4 4" xfId="9142" xr:uid="{230400FA-2053-4E3C-9C13-8328205BEF0A}"/>
    <cellStyle name="40% - Ênfase4 4 10" xfId="9143" xr:uid="{17003BD9-7F38-4979-B5B3-8918A99F7C45}"/>
    <cellStyle name="40% - Ênfase4 4 10 2" xfId="9144" xr:uid="{32CE60C0-7611-435E-8992-4984AF0C8F78}"/>
    <cellStyle name="40% - Ênfase4 4 11" xfId="9145" xr:uid="{9384D734-A693-418F-B5F2-5FE3B853F4C0}"/>
    <cellStyle name="40% - Ênfase4 4 11 2" xfId="9146" xr:uid="{1922B17D-BE99-49F1-B11C-19A927938E78}"/>
    <cellStyle name="40% - Ênfase4 4 12" xfId="9147" xr:uid="{A778E12A-70B4-4CF9-A2FB-F0EC641F11CC}"/>
    <cellStyle name="40% - Ênfase4 4 12 2" xfId="9148" xr:uid="{F2313EBE-E73A-4197-AA5D-8ABAB59EBF8A}"/>
    <cellStyle name="40% - Ênfase4 4 13" xfId="9149" xr:uid="{756BAC97-AFA1-4AD7-996C-A626904236F6}"/>
    <cellStyle name="40% - Ênfase4 4 13 2" xfId="9150" xr:uid="{20E2751F-6738-426F-B628-E9F92905479E}"/>
    <cellStyle name="40% - Ênfase4 4 14" xfId="9151" xr:uid="{5DD71CD4-6377-419E-A32C-D220098BC12D}"/>
    <cellStyle name="40% - Ênfase4 4 14 2" xfId="9152" xr:uid="{FE41F205-0954-48D4-9AB8-908D6A5B01C6}"/>
    <cellStyle name="40% - Ênfase4 4 15" xfId="9153" xr:uid="{F87B9455-2A92-4BCF-8A97-C567C8B5A1A0}"/>
    <cellStyle name="40% - Ênfase4 4 2" xfId="9154" xr:uid="{016D19FA-42B1-4844-9DF8-8599D67B7C01}"/>
    <cellStyle name="40% - Ênfase4 4 2 2" xfId="9155" xr:uid="{2A49F335-55CE-4127-96AA-EE717C73E796}"/>
    <cellStyle name="40% - Ênfase4 4 2 2 2" xfId="9156" xr:uid="{12DC16C5-8FD5-4364-AD3E-FDABF292B3F7}"/>
    <cellStyle name="40% - Ênfase4 4 2 3" xfId="9157" xr:uid="{28536867-8489-420A-86BA-9B4BABF2B733}"/>
    <cellStyle name="40% - Ênfase4 4 3" xfId="9158" xr:uid="{AA516A71-61F4-4C09-949B-07A6AD69CFC5}"/>
    <cellStyle name="40% - Ênfase4 4 3 2" xfId="9159" xr:uid="{AFC67EFF-2B23-445A-B101-F740BEF0C0A2}"/>
    <cellStyle name="40% - Ênfase4 4 3 2 2" xfId="9160" xr:uid="{F57C9DF4-0670-4DB8-8814-CF2B11CE4A85}"/>
    <cellStyle name="40% - Ênfase4 4 3 3" xfId="9161" xr:uid="{A7C4B101-77EA-4BAE-8F16-4E7F79EB749B}"/>
    <cellStyle name="40% - Ênfase4 4 4" xfId="9162" xr:uid="{D3830D5C-7017-40E4-B63E-099841B95DD2}"/>
    <cellStyle name="40% - Ênfase4 4 4 2" xfId="9163" xr:uid="{7D72DD01-61CF-4B0A-9BB9-5767C62A5F30}"/>
    <cellStyle name="40% - Ênfase4 4 4 2 2" xfId="9164" xr:uid="{6BF6906F-0681-42D6-BC63-2970E19B3EF9}"/>
    <cellStyle name="40% - Ênfase4 4 4 3" xfId="9165" xr:uid="{080D5A6D-4206-4BC8-8B7C-D315A1C8469B}"/>
    <cellStyle name="40% - Ênfase4 4 5" xfId="9166" xr:uid="{72E55861-534A-4F01-8B3F-1B769B7C8991}"/>
    <cellStyle name="40% - Ênfase4 4 5 2" xfId="9167" xr:uid="{EE8335D8-096C-4737-9870-235E336B4217}"/>
    <cellStyle name="40% - Ênfase4 4 5 2 2" xfId="9168" xr:uid="{56000E58-CD11-4465-9CF3-77B35BF5B7B8}"/>
    <cellStyle name="40% - Ênfase4 4 5 3" xfId="9169" xr:uid="{70D6017E-E619-4FBA-89BA-164B93A386FB}"/>
    <cellStyle name="40% - Ênfase4 4 6" xfId="9170" xr:uid="{195AF719-A190-43A5-9E13-F9EDEF4056A3}"/>
    <cellStyle name="40% - Ênfase4 4 6 2" xfId="9171" xr:uid="{7498D6AE-11E9-41D6-B580-7F9DA119CD85}"/>
    <cellStyle name="40% - Ênfase4 4 6 2 2" xfId="9172" xr:uid="{B4B42A20-1E06-482A-8FD0-6552F4D64B24}"/>
    <cellStyle name="40% - Ênfase4 4 6 3" xfId="9173" xr:uid="{393B97A9-A2E6-4AB1-95AA-35D500DFF806}"/>
    <cellStyle name="40% - Ênfase4 4 7" xfId="9174" xr:uid="{9D6D64BF-8304-42B3-82E1-65592F5F1EFF}"/>
    <cellStyle name="40% - Ênfase4 4 7 2" xfId="9175" xr:uid="{CD0DFF0F-F96B-41EB-AF3F-A03E98377700}"/>
    <cellStyle name="40% - Ênfase4 4 7 2 2" xfId="9176" xr:uid="{722D1F65-5FD2-41C9-9DF9-1BE5CD3AB692}"/>
    <cellStyle name="40% - Ênfase4 4 7 3" xfId="9177" xr:uid="{A494A419-B913-4C4C-9E5B-77BA1C34BCBB}"/>
    <cellStyle name="40% - Ênfase4 4 8" xfId="9178" xr:uid="{54375A54-FCFE-45D2-894D-39A5FD450DC6}"/>
    <cellStyle name="40% - Ênfase4 4 8 2" xfId="9179" xr:uid="{591D1E26-8BEB-40E7-BAB0-C217B5D1A630}"/>
    <cellStyle name="40% - Ênfase4 4 8 2 2" xfId="9180" xr:uid="{15CED92B-A0F9-4CF8-879F-96EBF216692C}"/>
    <cellStyle name="40% - Ênfase4 4 8 3" xfId="9181" xr:uid="{CB7F6D7B-F13E-4A76-8713-220683C36609}"/>
    <cellStyle name="40% - Ênfase4 4 9" xfId="9182" xr:uid="{5FD23051-3101-4DD5-9CC8-63F5DEA43273}"/>
    <cellStyle name="40% - Ênfase4 4 9 2" xfId="9183" xr:uid="{88C712EE-BFE1-4124-AA71-184635641F5E}"/>
    <cellStyle name="40% - Ênfase4 5" xfId="9184" xr:uid="{28950C00-F951-4646-A044-5966CAD1DED7}"/>
    <cellStyle name="40% - Ênfase4 5 10" xfId="9185" xr:uid="{95140805-8A77-4564-9E16-CD2C1D428078}"/>
    <cellStyle name="40% - Ênfase4 5 10 2" xfId="9186" xr:uid="{CA2B0F89-4775-4E26-A13D-675633DF0D06}"/>
    <cellStyle name="40% - Ênfase4 5 11" xfId="9187" xr:uid="{A51C6543-9571-4A71-9B01-A1BDA61423E3}"/>
    <cellStyle name="40% - Ênfase4 5 11 2" xfId="9188" xr:uid="{18D59993-F433-45DB-AC01-DBE8B52A4DBD}"/>
    <cellStyle name="40% - Ênfase4 5 12" xfId="9189" xr:uid="{C29EB460-D64A-4D2E-AB4E-8EDE8F933B60}"/>
    <cellStyle name="40% - Ênfase4 5 12 2" xfId="9190" xr:uid="{86F0087F-5CD0-4191-B40A-BF8973347B30}"/>
    <cellStyle name="40% - Ênfase4 5 13" xfId="9191" xr:uid="{294B63E9-17F7-40AF-96B6-5F5ED3E0A5AF}"/>
    <cellStyle name="40% - Ênfase4 5 13 2" xfId="9192" xr:uid="{6F8C1BEA-FB93-4145-95FF-241A11A5697F}"/>
    <cellStyle name="40% - Ênfase4 5 14" xfId="9193" xr:uid="{09A3912F-796F-4D2B-89B4-50BCEEB4BC67}"/>
    <cellStyle name="40% - Ênfase4 5 14 2" xfId="9194" xr:uid="{57B185E9-D626-4C51-A466-17BEE4C7A831}"/>
    <cellStyle name="40% - Ênfase4 5 15" xfId="9195" xr:uid="{B4531F2C-8082-41A0-89B8-01D86613EB41}"/>
    <cellStyle name="40% - Ênfase4 5 2" xfId="9196" xr:uid="{00CDB724-94C4-4F29-8420-3A734BBD5DF2}"/>
    <cellStyle name="40% - Ênfase4 5 2 2" xfId="9197" xr:uid="{9AF830A7-6E49-4D4E-BB55-4B7DEEC9B9ED}"/>
    <cellStyle name="40% - Ênfase4 5 2 2 2" xfId="9198" xr:uid="{E118F72B-5BB8-45C2-8007-A38F7FCCA633}"/>
    <cellStyle name="40% - Ênfase4 5 2 3" xfId="9199" xr:uid="{63820ABF-E36A-49D2-AB45-381643306900}"/>
    <cellStyle name="40% - Ênfase4 5 3" xfId="9200" xr:uid="{3A746473-57DD-43DD-8B4D-F72B4BE28B61}"/>
    <cellStyle name="40% - Ênfase4 5 3 2" xfId="9201" xr:uid="{E6381D57-25EE-4FCB-AE53-9D21C4FB8AF6}"/>
    <cellStyle name="40% - Ênfase4 5 3 2 2" xfId="9202" xr:uid="{BFC37E2D-C843-4C0C-A510-A0EBDD31D6DF}"/>
    <cellStyle name="40% - Ênfase4 5 3 3" xfId="9203" xr:uid="{F4BA48F0-37D7-48C9-A335-7208E1536F0C}"/>
    <cellStyle name="40% - Ênfase4 5 4" xfId="9204" xr:uid="{BDBA9B6D-EE29-46E2-8B30-7456D38550B9}"/>
    <cellStyle name="40% - Ênfase4 5 4 2" xfId="9205" xr:uid="{BEC3FED9-C469-47AD-9C7C-57F5A88FCE06}"/>
    <cellStyle name="40% - Ênfase4 5 4 2 2" xfId="9206" xr:uid="{50E7DBE3-5D89-4D0A-84EB-C3B888BC710E}"/>
    <cellStyle name="40% - Ênfase4 5 4 3" xfId="9207" xr:uid="{5AD8FDF2-A444-4F5F-8B40-8BEA6C8D3C75}"/>
    <cellStyle name="40% - Ênfase4 5 5" xfId="9208" xr:uid="{1573EF8F-0D6A-43CE-BEB7-C16176A40EF0}"/>
    <cellStyle name="40% - Ênfase4 5 5 2" xfId="9209" xr:uid="{9A5061C2-E72F-4D2A-B50E-0668E3AB7544}"/>
    <cellStyle name="40% - Ênfase4 5 5 2 2" xfId="9210" xr:uid="{59EBC25A-CB86-4B80-8934-3B58146E1B48}"/>
    <cellStyle name="40% - Ênfase4 5 5 3" xfId="9211" xr:uid="{2DAE1618-F500-48FA-B646-6998AAC6C5F5}"/>
    <cellStyle name="40% - Ênfase4 5 6" xfId="9212" xr:uid="{BE94BF32-661F-40D8-BB53-35B8DAA9F0CB}"/>
    <cellStyle name="40% - Ênfase4 5 6 2" xfId="9213" xr:uid="{5FD4FCF1-6F46-4AF9-A24B-B73963BA5EDB}"/>
    <cellStyle name="40% - Ênfase4 5 6 2 2" xfId="9214" xr:uid="{8396611B-52A5-4A44-8C19-3A3155A05652}"/>
    <cellStyle name="40% - Ênfase4 5 6 3" xfId="9215" xr:uid="{49F794EA-AE9B-4D49-AC49-4157D47FCD25}"/>
    <cellStyle name="40% - Ênfase4 5 7" xfId="9216" xr:uid="{E97E5379-A61E-487C-AB4C-41244CA8D2E6}"/>
    <cellStyle name="40% - Ênfase4 5 7 2" xfId="9217" xr:uid="{44F96C0F-65D7-47A0-A8E2-7FE029A94B76}"/>
    <cellStyle name="40% - Ênfase4 5 7 2 2" xfId="9218" xr:uid="{E12983D4-D21B-4561-982E-5C8C16CF790F}"/>
    <cellStyle name="40% - Ênfase4 5 7 3" xfId="9219" xr:uid="{48E414CF-2064-456E-A79A-067780798175}"/>
    <cellStyle name="40% - Ênfase4 5 8" xfId="9220" xr:uid="{8D7D4924-0262-417C-B279-B625B1FC6659}"/>
    <cellStyle name="40% - Ênfase4 5 8 2" xfId="9221" xr:uid="{F65DD9FB-4E84-4E74-A334-747E3124A48D}"/>
    <cellStyle name="40% - Ênfase4 5 8 2 2" xfId="9222" xr:uid="{D77B0879-D19C-44E0-A74A-3E456A3E1D88}"/>
    <cellStyle name="40% - Ênfase4 5 8 3" xfId="9223" xr:uid="{8C45B3BA-9776-4AA4-922D-B7C42A83EB41}"/>
    <cellStyle name="40% - Ênfase4 5 9" xfId="9224" xr:uid="{FADFC38D-1284-43BC-ADF1-6114532971E3}"/>
    <cellStyle name="40% - Ênfase4 5 9 2" xfId="9225" xr:uid="{B35AF620-F7C2-4EB8-B588-30F00A5134CC}"/>
    <cellStyle name="40% - Ênfase4 6" xfId="9226" xr:uid="{8308A695-C9AB-47E7-9456-171FC91A4135}"/>
    <cellStyle name="40% - Ênfase4 6 10" xfId="9227" xr:uid="{F6DC3E4A-AAC9-47F6-9EB8-612A10E5228D}"/>
    <cellStyle name="40% - Ênfase4 6 10 2" xfId="9228" xr:uid="{B0CC8D78-7C5C-492A-A8E6-0F03F3B7D5C8}"/>
    <cellStyle name="40% - Ênfase4 6 11" xfId="9229" xr:uid="{DB8BC0DE-92CF-477C-9DDF-F3914EB80042}"/>
    <cellStyle name="40% - Ênfase4 6 11 2" xfId="9230" xr:uid="{2E8D3E05-2546-4A60-A019-CB883C835F53}"/>
    <cellStyle name="40% - Ênfase4 6 12" xfId="9231" xr:uid="{4456621C-B59F-4FE5-8D6A-6D67C7FB0590}"/>
    <cellStyle name="40% - Ênfase4 6 12 2" xfId="9232" xr:uid="{BB33E565-0290-4AC1-8E17-003BEFCEEE7D}"/>
    <cellStyle name="40% - Ênfase4 6 13" xfId="9233" xr:uid="{381F4DF1-E99D-4511-9CF6-5CA43DABA687}"/>
    <cellStyle name="40% - Ênfase4 6 13 2" xfId="9234" xr:uid="{CECDDDCA-B688-4FC3-BF46-FECCE48334EA}"/>
    <cellStyle name="40% - Ênfase4 6 14" xfId="9235" xr:uid="{69F85724-D808-4116-AF3C-56EE80F7D5FB}"/>
    <cellStyle name="40% - Ênfase4 6 14 2" xfId="9236" xr:uid="{1BA30A30-2095-45A5-ADA3-9B1898E5571F}"/>
    <cellStyle name="40% - Ênfase4 6 15" xfId="9237" xr:uid="{33B048D9-8D03-4A4D-891E-10275F430E35}"/>
    <cellStyle name="40% - Ênfase4 6 2" xfId="9238" xr:uid="{AA2BF65F-DFD3-4562-86EF-06785FAEF14B}"/>
    <cellStyle name="40% - Ênfase4 6 2 2" xfId="9239" xr:uid="{5E89D827-6786-4367-A0BC-E941BAA54CF7}"/>
    <cellStyle name="40% - Ênfase4 6 2 2 2" xfId="9240" xr:uid="{59D8F1A2-A371-4F8E-8BD2-A149EBD9DD89}"/>
    <cellStyle name="40% - Ênfase4 6 2 3" xfId="9241" xr:uid="{12E63257-1BBE-490C-AC15-FA018B95E567}"/>
    <cellStyle name="40% - Ênfase4 6 3" xfId="9242" xr:uid="{1DE5E528-ED22-41EF-A685-84577E3BEDA5}"/>
    <cellStyle name="40% - Ênfase4 6 3 2" xfId="9243" xr:uid="{15F31E65-B947-4304-98B3-C6DA3FEC6151}"/>
    <cellStyle name="40% - Ênfase4 6 3 2 2" xfId="9244" xr:uid="{645025A1-645D-437B-863A-BB284DA6A824}"/>
    <cellStyle name="40% - Ênfase4 6 3 3" xfId="9245" xr:uid="{924DBC6A-061A-46C2-AF7F-E898477D44DF}"/>
    <cellStyle name="40% - Ênfase4 6 4" xfId="9246" xr:uid="{CCE67F51-47B3-40A6-AE88-F01316AB05A1}"/>
    <cellStyle name="40% - Ênfase4 6 4 2" xfId="9247" xr:uid="{152AC0B3-506E-4D7B-A866-60D4552D3D2B}"/>
    <cellStyle name="40% - Ênfase4 6 4 2 2" xfId="9248" xr:uid="{F52AD32B-3A40-4F9D-95EB-02733BE8CD6D}"/>
    <cellStyle name="40% - Ênfase4 6 4 3" xfId="9249" xr:uid="{17B28073-0128-407B-BB22-9C63091FDEF2}"/>
    <cellStyle name="40% - Ênfase4 6 5" xfId="9250" xr:uid="{28DCF208-17B1-494E-915D-21624D52A551}"/>
    <cellStyle name="40% - Ênfase4 6 5 2" xfId="9251" xr:uid="{E96AD452-9337-49C9-89AA-988BA5A5DF46}"/>
    <cellStyle name="40% - Ênfase4 6 5 2 2" xfId="9252" xr:uid="{E33F4570-A185-4408-B490-27EB7C7E9EB4}"/>
    <cellStyle name="40% - Ênfase4 6 5 3" xfId="9253" xr:uid="{DB7AAE8F-93F2-4756-998A-659EEC41F5EF}"/>
    <cellStyle name="40% - Ênfase4 6 6" xfId="9254" xr:uid="{81362994-C45C-401A-8BEE-AD65F87FB1E2}"/>
    <cellStyle name="40% - Ênfase4 6 6 2" xfId="9255" xr:uid="{8B1D6723-3FB1-47EA-AD0B-95FD4DCEB279}"/>
    <cellStyle name="40% - Ênfase4 6 6 2 2" xfId="9256" xr:uid="{75CC0A09-F323-43E8-9C9C-39089497636E}"/>
    <cellStyle name="40% - Ênfase4 6 6 3" xfId="9257" xr:uid="{0331B8B5-9134-4928-962D-5E37E6F4F144}"/>
    <cellStyle name="40% - Ênfase4 6 7" xfId="9258" xr:uid="{844D99E2-8F99-4560-8E3E-373F39E7F914}"/>
    <cellStyle name="40% - Ênfase4 6 7 2" xfId="9259" xr:uid="{B50420B3-C55F-4AC2-A98C-FE3E7863539A}"/>
    <cellStyle name="40% - Ênfase4 6 7 2 2" xfId="9260" xr:uid="{C49497E8-2E87-4E89-875B-94585416528E}"/>
    <cellStyle name="40% - Ênfase4 6 7 3" xfId="9261" xr:uid="{5D2473C8-F310-4383-823D-2C691E198E83}"/>
    <cellStyle name="40% - Ênfase4 6 8" xfId="9262" xr:uid="{4260F04C-E9B3-4F67-960F-386E11C3A901}"/>
    <cellStyle name="40% - Ênfase4 6 8 2" xfId="9263" xr:uid="{83811046-021B-41BB-A469-66705420D228}"/>
    <cellStyle name="40% - Ênfase4 6 8 2 2" xfId="9264" xr:uid="{593BF699-DD30-4C01-BD7F-3D6598BC64CE}"/>
    <cellStyle name="40% - Ênfase4 6 8 3" xfId="9265" xr:uid="{96BDA21A-5846-4629-BB7D-EEF9201B7106}"/>
    <cellStyle name="40% - Ênfase4 6 9" xfId="9266" xr:uid="{C01FA685-E275-4D1E-8361-53E562D9A755}"/>
    <cellStyle name="40% - Ênfase4 6 9 2" xfId="9267" xr:uid="{2BF4BD49-2D25-480E-B312-70F79B865607}"/>
    <cellStyle name="40% - Ênfase4 7" xfId="9268" xr:uid="{6A3A5A4C-9F45-4246-AFC5-D4CFCA251EDF}"/>
    <cellStyle name="40% - Ênfase4 7 10" xfId="9269" xr:uid="{F840176F-2821-4FC3-AD2A-01D4E76B1063}"/>
    <cellStyle name="40% - Ênfase4 7 10 2" xfId="9270" xr:uid="{DE14529B-9976-482D-A960-B510E8FD970C}"/>
    <cellStyle name="40% - Ênfase4 7 11" xfId="9271" xr:uid="{7F126182-8AC9-4930-A903-CA206F76877E}"/>
    <cellStyle name="40% - Ênfase4 7 11 2" xfId="9272" xr:uid="{2058B026-0527-40BF-B086-9366E0C58A4C}"/>
    <cellStyle name="40% - Ênfase4 7 12" xfId="9273" xr:uid="{D3316E8B-FBE5-49F6-9B64-70867649B55D}"/>
    <cellStyle name="40% - Ênfase4 7 12 2" xfId="9274" xr:uid="{5BD2D153-69FD-422C-B240-8AD302C121D7}"/>
    <cellStyle name="40% - Ênfase4 7 13" xfId="9275" xr:uid="{A5255A25-05F0-46DC-AE28-C5010A754429}"/>
    <cellStyle name="40% - Ênfase4 7 13 2" xfId="9276" xr:uid="{E8C600EC-87A2-4F92-A062-455BA575B944}"/>
    <cellStyle name="40% - Ênfase4 7 14" xfId="9277" xr:uid="{20AD2693-9A16-4BF8-A803-48B7B672DE17}"/>
    <cellStyle name="40% - Ênfase4 7 14 2" xfId="9278" xr:uid="{EE3CFF4C-2126-4693-83BC-B826DEBE6202}"/>
    <cellStyle name="40% - Ênfase4 7 15" xfId="9279" xr:uid="{3F62E723-779C-402A-9A41-51F45149168D}"/>
    <cellStyle name="40% - Ênfase4 7 2" xfId="9280" xr:uid="{7E93970E-BF96-4EEC-870F-06A0C550E801}"/>
    <cellStyle name="40% - Ênfase4 7 2 2" xfId="9281" xr:uid="{8DC09CEE-529B-4BC5-9B5E-CA3B7DEAA5F7}"/>
    <cellStyle name="40% - Ênfase4 7 2 2 2" xfId="9282" xr:uid="{2A31E327-207B-43BA-970B-EEC4D275BC9C}"/>
    <cellStyle name="40% - Ênfase4 7 2 3" xfId="9283" xr:uid="{411E811E-910D-4F05-A9E1-561FB7A6C4C6}"/>
    <cellStyle name="40% - Ênfase4 7 3" xfId="9284" xr:uid="{466CC26D-4F20-4C40-875C-1E571B6EFF9B}"/>
    <cellStyle name="40% - Ênfase4 7 3 2" xfId="9285" xr:uid="{FEEFFC84-859E-4375-B117-611E12455CE3}"/>
    <cellStyle name="40% - Ênfase4 7 3 2 2" xfId="9286" xr:uid="{E2A97822-981B-43A1-BFBE-26EDD2545144}"/>
    <cellStyle name="40% - Ênfase4 7 3 3" xfId="9287" xr:uid="{3F2151B8-5634-4C0B-8DE1-B1341A96C355}"/>
    <cellStyle name="40% - Ênfase4 7 4" xfId="9288" xr:uid="{F65192A2-3ECA-4B18-A5C1-208D789B1052}"/>
    <cellStyle name="40% - Ênfase4 7 4 2" xfId="9289" xr:uid="{2D24B448-0231-471F-A890-CE90C803CD14}"/>
    <cellStyle name="40% - Ênfase4 7 4 2 2" xfId="9290" xr:uid="{2C6CD34A-F67C-4EA4-9E2D-640F125D4A53}"/>
    <cellStyle name="40% - Ênfase4 7 4 3" xfId="9291" xr:uid="{50C8D627-B9DA-452A-B741-00288FA64225}"/>
    <cellStyle name="40% - Ênfase4 7 5" xfId="9292" xr:uid="{97BF20CC-4EC3-4CF6-8918-B6B57B9D72EE}"/>
    <cellStyle name="40% - Ênfase4 7 5 2" xfId="9293" xr:uid="{723A3FCA-128D-4321-ABFC-9CD664C19EA7}"/>
    <cellStyle name="40% - Ênfase4 7 5 2 2" xfId="9294" xr:uid="{C1D4377F-940D-4CC3-977C-01E390272C42}"/>
    <cellStyle name="40% - Ênfase4 7 5 3" xfId="9295" xr:uid="{4364144A-1446-4876-8DDE-FAA29ABF02BB}"/>
    <cellStyle name="40% - Ênfase4 7 6" xfId="9296" xr:uid="{E8517BF8-C89E-450C-8ED5-8D3B2D0CC5AE}"/>
    <cellStyle name="40% - Ênfase4 7 6 2" xfId="9297" xr:uid="{4C807B1E-51EE-4F62-B5AD-3FDC3181236B}"/>
    <cellStyle name="40% - Ênfase4 7 6 2 2" xfId="9298" xr:uid="{458DFF02-12B7-4089-BF2C-42D5FAF96FDD}"/>
    <cellStyle name="40% - Ênfase4 7 6 3" xfId="9299" xr:uid="{3408FD97-A488-4961-B2E6-7F5BFF8E0FE1}"/>
    <cellStyle name="40% - Ênfase4 7 7" xfId="9300" xr:uid="{60BE1DE0-F605-474D-94BB-CB2411BBA68D}"/>
    <cellStyle name="40% - Ênfase4 7 7 2" xfId="9301" xr:uid="{17AE23BB-3217-4A22-8BA5-8F38A6F50602}"/>
    <cellStyle name="40% - Ênfase4 7 7 2 2" xfId="9302" xr:uid="{E20F4641-101D-4D97-BEB9-4DCC55EFACF2}"/>
    <cellStyle name="40% - Ênfase4 7 7 3" xfId="9303" xr:uid="{948C8F28-53AA-4FB2-ACC9-8D706FC7825F}"/>
    <cellStyle name="40% - Ênfase4 7 8" xfId="9304" xr:uid="{17A0B879-EABA-4398-BD89-3E19D108A631}"/>
    <cellStyle name="40% - Ênfase4 7 8 2" xfId="9305" xr:uid="{14E8A6EF-3271-41AD-A99E-2647DFD5298D}"/>
    <cellStyle name="40% - Ênfase4 7 8 2 2" xfId="9306" xr:uid="{5CAE3723-6101-40EB-9A8F-646FBE041D8E}"/>
    <cellStyle name="40% - Ênfase4 7 8 3" xfId="9307" xr:uid="{191F9FDA-CF52-497E-B593-EE3E80382175}"/>
    <cellStyle name="40% - Ênfase4 7 9" xfId="9308" xr:uid="{EA48FCB2-C2E6-44E5-9969-52E513C9F212}"/>
    <cellStyle name="40% - Ênfase4 7 9 2" xfId="9309" xr:uid="{60A29C26-1338-45D4-A44B-6ACF494EBD80}"/>
    <cellStyle name="40% - Ênfase4 8" xfId="9310" xr:uid="{A6269319-1C24-4C0F-AA5B-7F55FEB31418}"/>
    <cellStyle name="40% - Ênfase4 8 10" xfId="9311" xr:uid="{10BC7D55-3E0E-4DE2-8F68-3BA47DD95110}"/>
    <cellStyle name="40% - Ênfase4 8 10 2" xfId="9312" xr:uid="{1E02B835-5AEB-4261-8ECD-D40529D26DB7}"/>
    <cellStyle name="40% - Ênfase4 8 11" xfId="9313" xr:uid="{262A440F-DE3F-4B39-9CD6-751201AC2C2E}"/>
    <cellStyle name="40% - Ênfase4 8 11 2" xfId="9314" xr:uid="{504D5D2C-5C9C-4060-8C6F-363836F779CF}"/>
    <cellStyle name="40% - Ênfase4 8 12" xfId="9315" xr:uid="{4E189BD1-AEDB-4400-927D-C1F652B8EFAB}"/>
    <cellStyle name="40% - Ênfase4 8 12 2" xfId="9316" xr:uid="{76804B68-2852-444C-B600-FD031A22799F}"/>
    <cellStyle name="40% - Ênfase4 8 13" xfId="9317" xr:uid="{05F30400-4B1B-4782-8ABD-527B3A7F7ABE}"/>
    <cellStyle name="40% - Ênfase4 8 13 2" xfId="9318" xr:uid="{4D6D84EB-0D5D-4C56-9C09-C50D1C63711C}"/>
    <cellStyle name="40% - Ênfase4 8 14" xfId="9319" xr:uid="{6799B34D-FEC5-4128-9BDC-010C2B2217DA}"/>
    <cellStyle name="40% - Ênfase4 8 14 2" xfId="9320" xr:uid="{E4F44FA7-8490-46F9-9811-84012B58222A}"/>
    <cellStyle name="40% - Ênfase4 8 15" xfId="9321" xr:uid="{09238DC8-B48D-44D8-BDD4-9E292FC6008D}"/>
    <cellStyle name="40% - Ênfase4 8 2" xfId="9322" xr:uid="{854F9DF8-FD92-4C68-A398-07FC474DA8D0}"/>
    <cellStyle name="40% - Ênfase4 8 2 2" xfId="9323" xr:uid="{44D92801-6E97-41BA-8FCD-D640396D9989}"/>
    <cellStyle name="40% - Ênfase4 8 2 2 2" xfId="9324" xr:uid="{C76B3451-1C24-4E01-92FE-1CDCC7D24813}"/>
    <cellStyle name="40% - Ênfase4 8 2 3" xfId="9325" xr:uid="{D41F7119-ABDB-47C5-96D4-0BB50730AB0C}"/>
    <cellStyle name="40% - Ênfase4 8 3" xfId="9326" xr:uid="{5BB419B9-1F78-4B19-8D23-A4650AED87E3}"/>
    <cellStyle name="40% - Ênfase4 8 3 2" xfId="9327" xr:uid="{1F6FEE7C-92CE-4AE8-880F-8D8CD21CF5B5}"/>
    <cellStyle name="40% - Ênfase4 8 3 2 2" xfId="9328" xr:uid="{91D89CEF-7A3D-4416-A5C3-5E2503DE3850}"/>
    <cellStyle name="40% - Ênfase4 8 3 3" xfId="9329" xr:uid="{DEAB7D57-5E43-40E0-869B-1C88FA6C7738}"/>
    <cellStyle name="40% - Ênfase4 8 4" xfId="9330" xr:uid="{1F3EE03D-0D1B-40AD-9C3D-43C77AC72AC7}"/>
    <cellStyle name="40% - Ênfase4 8 4 2" xfId="9331" xr:uid="{F697BE68-218E-4670-BF83-3D7B8DB6A320}"/>
    <cellStyle name="40% - Ênfase4 8 4 2 2" xfId="9332" xr:uid="{58E99E0C-14F5-4160-A386-04442A5C3D7D}"/>
    <cellStyle name="40% - Ênfase4 8 4 3" xfId="9333" xr:uid="{79364D02-0389-4CC6-A223-E67CCD215D70}"/>
    <cellStyle name="40% - Ênfase4 8 5" xfId="9334" xr:uid="{085A5A9A-227D-4E64-AE58-0E56B26E3F4F}"/>
    <cellStyle name="40% - Ênfase4 8 5 2" xfId="9335" xr:uid="{C055D77C-4C3A-4B64-AAA0-C19BB6D52B3B}"/>
    <cellStyle name="40% - Ênfase4 8 5 2 2" xfId="9336" xr:uid="{05A348C7-46C0-461F-8A57-7F5242856E72}"/>
    <cellStyle name="40% - Ênfase4 8 5 3" xfId="9337" xr:uid="{C7155A7D-DD80-4B09-91A7-D3CC0AC3D3D4}"/>
    <cellStyle name="40% - Ênfase4 8 6" xfId="9338" xr:uid="{AE6A8339-8ABF-40B5-B274-FB7079663576}"/>
    <cellStyle name="40% - Ênfase4 8 6 2" xfId="9339" xr:uid="{EFD03E08-1AEC-49E3-9132-799C630EF747}"/>
    <cellStyle name="40% - Ênfase4 8 6 2 2" xfId="9340" xr:uid="{44F2195A-A233-48C2-A31C-4FBC10842E32}"/>
    <cellStyle name="40% - Ênfase4 8 6 3" xfId="9341" xr:uid="{B31F839B-1877-4A6A-96CA-350D6CA30613}"/>
    <cellStyle name="40% - Ênfase4 8 7" xfId="9342" xr:uid="{4385CFD7-B217-4184-9658-14CAF2B9DA4F}"/>
    <cellStyle name="40% - Ênfase4 8 7 2" xfId="9343" xr:uid="{99736B7D-76B7-48DB-AD52-C06A99A32DAF}"/>
    <cellStyle name="40% - Ênfase4 8 7 2 2" xfId="9344" xr:uid="{CD1E4AD3-2ECC-44AE-9BEE-092E1EB5676C}"/>
    <cellStyle name="40% - Ênfase4 8 7 3" xfId="9345" xr:uid="{A61B0F17-A632-4E5F-ADF5-0B6233F20445}"/>
    <cellStyle name="40% - Ênfase4 8 8" xfId="9346" xr:uid="{F217D783-0031-403A-9200-D268088918C4}"/>
    <cellStyle name="40% - Ênfase4 8 8 2" xfId="9347" xr:uid="{870BA32D-2567-48C5-A2A0-EEA7926517D3}"/>
    <cellStyle name="40% - Ênfase4 8 8 2 2" xfId="9348" xr:uid="{57DBF9B8-F855-4936-AEC8-50D8CE0D24D9}"/>
    <cellStyle name="40% - Ênfase4 8 8 3" xfId="9349" xr:uid="{65EED839-2C07-4F96-9932-60B14D2E972F}"/>
    <cellStyle name="40% - Ênfase4 8 9" xfId="9350" xr:uid="{27D23A2C-201F-4CDB-B7BA-BD9094FD927A}"/>
    <cellStyle name="40% - Ênfase4 8 9 2" xfId="9351" xr:uid="{8C96FF70-13B1-434A-94F9-3C4CBA88D2A2}"/>
    <cellStyle name="40% - Ênfase4 9" xfId="9352" xr:uid="{4CF6D675-ABDB-4D6D-9F5D-F3119C7C2512}"/>
    <cellStyle name="40% - Ênfase4 9 10" xfId="9353" xr:uid="{DEA53F15-8FE5-44EC-82FF-FBE6B64A8894}"/>
    <cellStyle name="40% - Ênfase4 9 10 2" xfId="9354" xr:uid="{3B93E9B0-52A4-4218-9C5A-8E35EA1ABB34}"/>
    <cellStyle name="40% - Ênfase4 9 11" xfId="9355" xr:uid="{729DB551-5529-49E3-B23C-9A12F3DAE84E}"/>
    <cellStyle name="40% - Ênfase4 9 11 2" xfId="9356" xr:uid="{2CE45F25-DE28-4191-A069-19928638F321}"/>
    <cellStyle name="40% - Ênfase4 9 12" xfId="9357" xr:uid="{1B57E8E6-7B83-4274-97A3-7A3CA707AF2D}"/>
    <cellStyle name="40% - Ênfase4 9 12 2" xfId="9358" xr:uid="{5F8DE31F-D78A-461C-AC4D-D5FBD6D99D29}"/>
    <cellStyle name="40% - Ênfase4 9 13" xfId="9359" xr:uid="{4FFA66C9-67CD-4676-A609-EADD748B715A}"/>
    <cellStyle name="40% - Ênfase4 9 13 2" xfId="9360" xr:uid="{163C08C2-C8AE-4FB5-A5AD-9D200309700E}"/>
    <cellStyle name="40% - Ênfase4 9 14" xfId="9361" xr:uid="{ACD12BEC-2826-4EAB-BC9F-F05BF920EFC1}"/>
    <cellStyle name="40% - Ênfase4 9 14 2" xfId="9362" xr:uid="{C4690568-FA51-48A9-B402-9B30258D5848}"/>
    <cellStyle name="40% - Ênfase4 9 15" xfId="9363" xr:uid="{655249E9-2D60-45B7-A7B7-41F77C3333AC}"/>
    <cellStyle name="40% - Ênfase4 9 2" xfId="9364" xr:uid="{467CC28B-A6D3-47CE-9E53-DD01113CD19A}"/>
    <cellStyle name="40% - Ênfase4 9 2 2" xfId="9365" xr:uid="{2713B3A2-47BB-4BF4-B0FE-3C043050A219}"/>
    <cellStyle name="40% - Ênfase4 9 2 2 2" xfId="9366" xr:uid="{AE90058E-0B44-4787-89E8-5EDCBA6398F1}"/>
    <cellStyle name="40% - Ênfase4 9 2 3" xfId="9367" xr:uid="{82AB03E8-B272-4FAC-9803-554BC7D455CD}"/>
    <cellStyle name="40% - Ênfase4 9 3" xfId="9368" xr:uid="{1CFA7A89-B6F1-40A0-8D90-19D6D8AB2117}"/>
    <cellStyle name="40% - Ênfase4 9 3 2" xfId="9369" xr:uid="{1B74CB2F-E668-43F6-A088-BF02D03D5DFE}"/>
    <cellStyle name="40% - Ênfase4 9 3 2 2" xfId="9370" xr:uid="{FE0EB366-324E-492A-8BD0-9F43091D7B77}"/>
    <cellStyle name="40% - Ênfase4 9 3 3" xfId="9371" xr:uid="{614D4AB1-85EE-47F8-BEC5-139C81763B4F}"/>
    <cellStyle name="40% - Ênfase4 9 4" xfId="9372" xr:uid="{91C5ABF3-D79D-4DC0-B3FB-50AB91BD6CB5}"/>
    <cellStyle name="40% - Ênfase4 9 4 2" xfId="9373" xr:uid="{D06A3EDD-3719-4620-9FB6-AD16DB24F23C}"/>
    <cellStyle name="40% - Ênfase4 9 4 2 2" xfId="9374" xr:uid="{D47BA7B1-8F1D-4400-918A-947D16112125}"/>
    <cellStyle name="40% - Ênfase4 9 4 3" xfId="9375" xr:uid="{B15B669F-96A4-4E4B-82B1-B2F97AFB5120}"/>
    <cellStyle name="40% - Ênfase4 9 5" xfId="9376" xr:uid="{E97578DA-3615-40A6-9558-9B5FFBF91093}"/>
    <cellStyle name="40% - Ênfase4 9 5 2" xfId="9377" xr:uid="{6BADF1BA-B623-4CEE-9F58-1A9C794F496D}"/>
    <cellStyle name="40% - Ênfase4 9 5 2 2" xfId="9378" xr:uid="{3C1F1376-8DA6-431D-866C-68E25449022F}"/>
    <cellStyle name="40% - Ênfase4 9 5 3" xfId="9379" xr:uid="{9FF9BDB4-15CA-4B9A-87B4-FAACDD2ED246}"/>
    <cellStyle name="40% - Ênfase4 9 6" xfId="9380" xr:uid="{CE0F27BD-49D2-47A7-95DB-E3DD52E50B9F}"/>
    <cellStyle name="40% - Ênfase4 9 6 2" xfId="9381" xr:uid="{D5275B32-4579-4600-AB7E-EAF40B122ECB}"/>
    <cellStyle name="40% - Ênfase4 9 6 2 2" xfId="9382" xr:uid="{DB8A02AD-4798-4A72-A481-B899CA79A85A}"/>
    <cellStyle name="40% - Ênfase4 9 6 3" xfId="9383" xr:uid="{A521C812-F93A-403A-B7E6-D1254B8F476A}"/>
    <cellStyle name="40% - Ênfase4 9 7" xfId="9384" xr:uid="{E22DB5D4-9CD1-4986-8D18-23D722C5A9D9}"/>
    <cellStyle name="40% - Ênfase4 9 7 2" xfId="9385" xr:uid="{319509D7-CCF9-4C36-B8A4-D6AC5C55A0DB}"/>
    <cellStyle name="40% - Ênfase4 9 7 2 2" xfId="9386" xr:uid="{870B304B-6561-430F-A4DA-308099458343}"/>
    <cellStyle name="40% - Ênfase4 9 7 3" xfId="9387" xr:uid="{A52BDC99-DAEC-4283-99AD-3662F446544B}"/>
    <cellStyle name="40% - Ênfase4 9 8" xfId="9388" xr:uid="{EA26FB12-B2C4-4E8B-8E38-2A4BBEE27CD3}"/>
    <cellStyle name="40% - Ênfase4 9 8 2" xfId="9389" xr:uid="{66F16ED4-6ABC-4A07-959E-AEBFACC0C2C1}"/>
    <cellStyle name="40% - Ênfase4 9 8 2 2" xfId="9390" xr:uid="{6BAB65CA-1FE6-4CE7-8CA0-6CDC463F2FA1}"/>
    <cellStyle name="40% - Ênfase4 9 8 3" xfId="9391" xr:uid="{98DAD110-D518-472D-8491-CD4AC77EB0E0}"/>
    <cellStyle name="40% - Ênfase4 9 9" xfId="9392" xr:uid="{E19B91D5-09E1-4136-902A-242D0BBE1D88}"/>
    <cellStyle name="40% - Ênfase4 9 9 2" xfId="9393" xr:uid="{4D360B52-7D05-47DE-9D28-FE587C41EDC0}"/>
    <cellStyle name="40% - Ênfase5 10" xfId="9394" xr:uid="{27AD9969-BECB-4B37-9055-22D22AB6EC2D}"/>
    <cellStyle name="40% - Ênfase5 10 10" xfId="9395" xr:uid="{23856111-5825-4C32-950E-1B803A6EAA86}"/>
    <cellStyle name="40% - Ênfase5 10 10 2" xfId="9396" xr:uid="{998252B7-D2AB-41F4-BC2C-A64B5279E492}"/>
    <cellStyle name="40% - Ênfase5 10 11" xfId="9397" xr:uid="{BB13E572-1BCC-4A3C-A1F0-54DF1A11EE4D}"/>
    <cellStyle name="40% - Ênfase5 10 11 2" xfId="9398" xr:uid="{2AEE0AA3-C386-43A9-85A6-E86FFCA4236F}"/>
    <cellStyle name="40% - Ênfase5 10 12" xfId="9399" xr:uid="{CB651EF9-0160-4628-8167-0347D7D04B69}"/>
    <cellStyle name="40% - Ênfase5 10 12 2" xfId="9400" xr:uid="{096914D9-32A2-445B-8FEB-4E62470AC36E}"/>
    <cellStyle name="40% - Ênfase5 10 13" xfId="9401" xr:uid="{FFB0B31B-110D-400E-85D4-5E02B524DB5B}"/>
    <cellStyle name="40% - Ênfase5 10 13 2" xfId="9402" xr:uid="{B5E932DD-AD1D-45C8-A408-648FF372D892}"/>
    <cellStyle name="40% - Ênfase5 10 14" xfId="9403" xr:uid="{C1EA6C66-50E5-402B-94DF-FBA16DD4FE68}"/>
    <cellStyle name="40% - Ênfase5 10 14 2" xfId="9404" xr:uid="{6C06A735-1639-4C8F-9B2B-1243AC72A5C8}"/>
    <cellStyle name="40% - Ênfase5 10 15" xfId="9405" xr:uid="{F5455E8C-E84B-41ED-84DB-F5C0CA8EEA6E}"/>
    <cellStyle name="40% - Ênfase5 10 2" xfId="9406" xr:uid="{A24C60D2-234D-48D6-AD97-A08C3468F7C0}"/>
    <cellStyle name="40% - Ênfase5 10 2 2" xfId="9407" xr:uid="{E80086B7-67B9-4E11-83F6-A9B9FDE7F0B2}"/>
    <cellStyle name="40% - Ênfase5 10 2 2 2" xfId="9408" xr:uid="{DE3F3FB7-6339-4D96-8CF4-1F6A2F7F780D}"/>
    <cellStyle name="40% - Ênfase5 10 2 3" xfId="9409" xr:uid="{0FD4C3FE-7E40-4968-B334-C6E8CEBA5793}"/>
    <cellStyle name="40% - Ênfase5 10 3" xfId="9410" xr:uid="{5A824569-1E5F-4561-AE46-43738AF978B7}"/>
    <cellStyle name="40% - Ênfase5 10 3 2" xfId="9411" xr:uid="{9864A363-EE54-4000-BBC6-5A4D418F8641}"/>
    <cellStyle name="40% - Ênfase5 10 3 2 2" xfId="9412" xr:uid="{24B29654-022A-4659-BE3A-8353411C018B}"/>
    <cellStyle name="40% - Ênfase5 10 3 3" xfId="9413" xr:uid="{22D40081-2F4F-4AE3-AEDC-B518205AB654}"/>
    <cellStyle name="40% - Ênfase5 10 4" xfId="9414" xr:uid="{5C0CC521-C919-462A-B52E-22A259EAA308}"/>
    <cellStyle name="40% - Ênfase5 10 4 2" xfId="9415" xr:uid="{1F1E147D-D7BB-47E5-8C99-EEDBAA54C6C1}"/>
    <cellStyle name="40% - Ênfase5 10 4 2 2" xfId="9416" xr:uid="{DBB9DDB4-780E-48DF-B3F2-A3E90A8FED25}"/>
    <cellStyle name="40% - Ênfase5 10 4 3" xfId="9417" xr:uid="{1FFA3690-3C74-44C6-AE14-1164176C7E03}"/>
    <cellStyle name="40% - Ênfase5 10 5" xfId="9418" xr:uid="{7A91B6F2-A0BB-4ECD-9064-B13A7DBDFD81}"/>
    <cellStyle name="40% - Ênfase5 10 5 2" xfId="9419" xr:uid="{FFA1359D-B68C-4399-9326-4259CD3469FF}"/>
    <cellStyle name="40% - Ênfase5 10 5 2 2" xfId="9420" xr:uid="{D3BEB236-C77A-4C9C-8997-E9AABBF569BA}"/>
    <cellStyle name="40% - Ênfase5 10 5 3" xfId="9421" xr:uid="{E31B20FC-D91B-436B-B34B-0C6F469C3099}"/>
    <cellStyle name="40% - Ênfase5 10 6" xfId="9422" xr:uid="{A9C0F1EE-7253-4022-83AA-09A54D37A34A}"/>
    <cellStyle name="40% - Ênfase5 10 6 2" xfId="9423" xr:uid="{1AD0C4CE-E0FA-4FF9-AF3E-18752E961943}"/>
    <cellStyle name="40% - Ênfase5 10 6 2 2" xfId="9424" xr:uid="{577B52B6-DEE3-47DB-92AC-492EF46D3C29}"/>
    <cellStyle name="40% - Ênfase5 10 6 3" xfId="9425" xr:uid="{9C2A73D7-D208-4457-9C84-43DAB51596D8}"/>
    <cellStyle name="40% - Ênfase5 10 7" xfId="9426" xr:uid="{6E085352-069F-4C66-840B-D039130DAE74}"/>
    <cellStyle name="40% - Ênfase5 10 7 2" xfId="9427" xr:uid="{CBAEB9C9-5F69-4C0E-A89A-72AC24DC2E4C}"/>
    <cellStyle name="40% - Ênfase5 10 7 2 2" xfId="9428" xr:uid="{4F7D97CC-68E6-4CC4-B919-5875EF39E2D8}"/>
    <cellStyle name="40% - Ênfase5 10 7 3" xfId="9429" xr:uid="{2868A165-61D2-4F43-AE89-0BDD93776726}"/>
    <cellStyle name="40% - Ênfase5 10 8" xfId="9430" xr:uid="{AB0E5E9C-E738-45F1-9658-BC56EFD45362}"/>
    <cellStyle name="40% - Ênfase5 10 8 2" xfId="9431" xr:uid="{1ABF7942-A849-4E9D-B2F1-5D1DE94138CC}"/>
    <cellStyle name="40% - Ênfase5 10 8 2 2" xfId="9432" xr:uid="{8081BDCB-2E4C-47AB-9A3C-D1585D0D24F4}"/>
    <cellStyle name="40% - Ênfase5 10 8 3" xfId="9433" xr:uid="{34C40D02-9AAD-418B-9769-2EA5515C3677}"/>
    <cellStyle name="40% - Ênfase5 10 9" xfId="9434" xr:uid="{0AC71B39-F468-4234-956D-0BB33AFB5EF2}"/>
    <cellStyle name="40% - Ênfase5 10 9 2" xfId="9435" xr:uid="{B7D8B803-2561-470F-A2EB-6DF9493E54E2}"/>
    <cellStyle name="40% - Ênfase5 11" xfId="9436" xr:uid="{C088D76E-C310-4D84-B72B-462C7F6F6A72}"/>
    <cellStyle name="40% - Ênfase5 11 10" xfId="9437" xr:uid="{0A697A16-5675-4708-B8A2-DE2F00C40E25}"/>
    <cellStyle name="40% - Ênfase5 11 10 2" xfId="9438" xr:uid="{9FAEC2A7-B214-491F-952C-0E21EB3D591C}"/>
    <cellStyle name="40% - Ênfase5 11 11" xfId="9439" xr:uid="{7DF2F1C3-1271-4ABA-A63C-35E597218EAE}"/>
    <cellStyle name="40% - Ênfase5 11 11 2" xfId="9440" xr:uid="{855A02EA-BFB1-476A-BAEA-9678246C9A68}"/>
    <cellStyle name="40% - Ênfase5 11 12" xfId="9441" xr:uid="{33FDC7CB-2DDB-4093-BC5F-7C4D89A966A7}"/>
    <cellStyle name="40% - Ênfase5 11 12 2" xfId="9442" xr:uid="{114CF222-2732-46DB-B87C-C467D9099171}"/>
    <cellStyle name="40% - Ênfase5 11 13" xfId="9443" xr:uid="{EA1DFD79-126F-47E2-93DC-26CC0C6112B4}"/>
    <cellStyle name="40% - Ênfase5 11 13 2" xfId="9444" xr:uid="{169FE418-87F1-4CE3-854D-73BD61F066A3}"/>
    <cellStyle name="40% - Ênfase5 11 14" xfId="9445" xr:uid="{9653B93E-E396-4A6A-9C46-F44134058582}"/>
    <cellStyle name="40% - Ênfase5 11 14 2" xfId="9446" xr:uid="{B20C0CFA-61DF-48A1-AD95-EFB148754552}"/>
    <cellStyle name="40% - Ênfase5 11 15" xfId="9447" xr:uid="{FFE6D880-7F90-4C16-899D-7FBB67F257A2}"/>
    <cellStyle name="40% - Ênfase5 11 2" xfId="9448" xr:uid="{3C323CED-3990-4C98-8266-2A8514368007}"/>
    <cellStyle name="40% - Ênfase5 11 2 2" xfId="9449" xr:uid="{4AAC7256-9DDB-460E-BE32-1421727979AB}"/>
    <cellStyle name="40% - Ênfase5 11 2 2 2" xfId="9450" xr:uid="{4759755B-3183-44E0-8127-D6BD364992F4}"/>
    <cellStyle name="40% - Ênfase5 11 2 3" xfId="9451" xr:uid="{10F18BCD-7DB1-4D06-AA40-3DA422DE5B02}"/>
    <cellStyle name="40% - Ênfase5 11 3" xfId="9452" xr:uid="{968B1F5C-52A8-4BE1-BFE0-02848D248F3B}"/>
    <cellStyle name="40% - Ênfase5 11 3 2" xfId="9453" xr:uid="{E240AD6C-F2EC-4D37-8CE5-5BF52C9DB1D7}"/>
    <cellStyle name="40% - Ênfase5 11 3 2 2" xfId="9454" xr:uid="{C4BA78AC-F604-489E-B675-D94E5BFBACBA}"/>
    <cellStyle name="40% - Ênfase5 11 3 3" xfId="9455" xr:uid="{E430EA9C-D689-4351-985A-16E8473F7A8D}"/>
    <cellStyle name="40% - Ênfase5 11 4" xfId="9456" xr:uid="{EE37C75E-BC3B-4CF6-A26E-D3507DBF4965}"/>
    <cellStyle name="40% - Ênfase5 11 4 2" xfId="9457" xr:uid="{67D36004-4213-4CF2-A7A9-577A8CA35FDF}"/>
    <cellStyle name="40% - Ênfase5 11 4 2 2" xfId="9458" xr:uid="{ACFCB7EC-98DB-469F-BB49-D845B961C61E}"/>
    <cellStyle name="40% - Ênfase5 11 4 3" xfId="9459" xr:uid="{F6A3AB63-4045-48DB-87CE-80F251B76145}"/>
    <cellStyle name="40% - Ênfase5 11 5" xfId="9460" xr:uid="{A97FF884-7AAD-4404-828F-53B8375967E0}"/>
    <cellStyle name="40% - Ênfase5 11 5 2" xfId="9461" xr:uid="{E5CB95D0-3401-4975-8825-D4D2BA5999AB}"/>
    <cellStyle name="40% - Ênfase5 11 5 2 2" xfId="9462" xr:uid="{0E2EC1FC-1722-4504-97EA-C1FCE60AB257}"/>
    <cellStyle name="40% - Ênfase5 11 5 3" xfId="9463" xr:uid="{39D2EC83-2267-4B5A-90F5-9A8158B7C04A}"/>
    <cellStyle name="40% - Ênfase5 11 6" xfId="9464" xr:uid="{B0F2A3C9-914B-498D-B8CE-70E94056C282}"/>
    <cellStyle name="40% - Ênfase5 11 6 2" xfId="9465" xr:uid="{F244CB60-5AD7-4925-BF67-A24D575C5B9B}"/>
    <cellStyle name="40% - Ênfase5 11 6 2 2" xfId="9466" xr:uid="{787758D4-B370-486E-9F17-8B1CED43A615}"/>
    <cellStyle name="40% - Ênfase5 11 6 3" xfId="9467" xr:uid="{FBEC403F-E9FD-4BD4-9797-E3795C88762A}"/>
    <cellStyle name="40% - Ênfase5 11 7" xfId="9468" xr:uid="{01094193-D7C1-4845-A4C0-05A829C4CE9E}"/>
    <cellStyle name="40% - Ênfase5 11 7 2" xfId="9469" xr:uid="{570BA051-7947-47B7-B611-1E74468C85BE}"/>
    <cellStyle name="40% - Ênfase5 11 7 2 2" xfId="9470" xr:uid="{BA98E236-C1DE-4D21-BD71-2E9AF6586034}"/>
    <cellStyle name="40% - Ênfase5 11 7 3" xfId="9471" xr:uid="{79BF1FCC-9A02-4240-8416-B03A9B825297}"/>
    <cellStyle name="40% - Ênfase5 11 8" xfId="9472" xr:uid="{21D668F3-4FE0-400D-A338-991DC2C46801}"/>
    <cellStyle name="40% - Ênfase5 11 8 2" xfId="9473" xr:uid="{7F5881A9-6223-472B-8C5D-BEC7B1C94B7B}"/>
    <cellStyle name="40% - Ênfase5 11 8 2 2" xfId="9474" xr:uid="{9A3B2A91-4C84-491F-B3FC-53B33EE7D95D}"/>
    <cellStyle name="40% - Ênfase5 11 8 3" xfId="9475" xr:uid="{7E6409A5-E41F-4CD0-8830-5690FAD5B57E}"/>
    <cellStyle name="40% - Ênfase5 11 9" xfId="9476" xr:uid="{B7C6C065-2AF9-4998-939F-74F1EF6558A7}"/>
    <cellStyle name="40% - Ênfase5 11 9 2" xfId="9477" xr:uid="{FD3AADDB-91A2-412D-A4DA-74EE8684E5D3}"/>
    <cellStyle name="40% - Ênfase5 12" xfId="9478" xr:uid="{BD5F5D41-DE7F-4334-99EA-2552063871BF}"/>
    <cellStyle name="40% - Ênfase5 12 10" xfId="9479" xr:uid="{69CBCE63-A2D5-4A27-8FAE-33B120308551}"/>
    <cellStyle name="40% - Ênfase5 12 10 2" xfId="9480" xr:uid="{128F13BC-0D9C-4420-891D-E15217734835}"/>
    <cellStyle name="40% - Ênfase5 12 11" xfId="9481" xr:uid="{2676A55C-51D1-423A-A677-EDACB9F4A29B}"/>
    <cellStyle name="40% - Ênfase5 12 11 2" xfId="9482" xr:uid="{48FFD125-DCBE-4B51-8B53-4CDE1DB7B5AB}"/>
    <cellStyle name="40% - Ênfase5 12 12" xfId="9483" xr:uid="{9C8D2910-9CF2-4603-8573-9F70B87950AB}"/>
    <cellStyle name="40% - Ênfase5 12 12 2" xfId="9484" xr:uid="{B7CCBCB9-D8A2-477B-9177-985FE87590ED}"/>
    <cellStyle name="40% - Ênfase5 12 13" xfId="9485" xr:uid="{538E0B5B-6CCC-4C4C-9871-7B40CFCFCBB6}"/>
    <cellStyle name="40% - Ênfase5 12 13 2" xfId="9486" xr:uid="{A36C8D4A-DB18-4FB1-A540-CE6223BFFF8C}"/>
    <cellStyle name="40% - Ênfase5 12 14" xfId="9487" xr:uid="{5083DA50-7B22-4744-9C92-16664D47609D}"/>
    <cellStyle name="40% - Ênfase5 12 14 2" xfId="9488" xr:uid="{814A4D37-9239-48E1-8F0C-7B82925E2F4A}"/>
    <cellStyle name="40% - Ênfase5 12 15" xfId="9489" xr:uid="{9E26F830-C0E1-46AE-AA01-3DF485D99392}"/>
    <cellStyle name="40% - Ênfase5 12 2" xfId="9490" xr:uid="{856F437E-65F5-4AAC-8217-F7BB32495BB5}"/>
    <cellStyle name="40% - Ênfase5 12 2 2" xfId="9491" xr:uid="{994DEDB0-AE8C-4C6E-8CBC-6DBCDC957EE5}"/>
    <cellStyle name="40% - Ênfase5 12 2 2 2" xfId="9492" xr:uid="{F533B3C9-69F1-4A17-A731-05285E804010}"/>
    <cellStyle name="40% - Ênfase5 12 2 3" xfId="9493" xr:uid="{76A0672C-9E7E-4A46-8E44-A421F0A70A85}"/>
    <cellStyle name="40% - Ênfase5 12 3" xfId="9494" xr:uid="{99E801A5-FC92-4694-9584-CDF7BA009343}"/>
    <cellStyle name="40% - Ênfase5 12 3 2" xfId="9495" xr:uid="{05097A8B-8636-40FF-A739-3FFEF95A5BE2}"/>
    <cellStyle name="40% - Ênfase5 12 3 2 2" xfId="9496" xr:uid="{87C51546-66B3-47E4-9FB4-F99B9CFCA92C}"/>
    <cellStyle name="40% - Ênfase5 12 3 3" xfId="9497" xr:uid="{5EAC2A91-CDF5-40EB-9180-AA788CA147A9}"/>
    <cellStyle name="40% - Ênfase5 12 4" xfId="9498" xr:uid="{704BDDDE-DB59-4DBD-8C3E-8D2D4491EA14}"/>
    <cellStyle name="40% - Ênfase5 12 4 2" xfId="9499" xr:uid="{EC02A902-7207-4DAF-B1FB-F5D2B1386E2F}"/>
    <cellStyle name="40% - Ênfase5 12 4 2 2" xfId="9500" xr:uid="{F503BC5E-E8EF-4871-85EF-840BA72B77E7}"/>
    <cellStyle name="40% - Ênfase5 12 4 3" xfId="9501" xr:uid="{16147981-F6D9-4F8E-A9A4-44CCE951E335}"/>
    <cellStyle name="40% - Ênfase5 12 5" xfId="9502" xr:uid="{060D8922-D92A-48D5-965D-F928D928AEC7}"/>
    <cellStyle name="40% - Ênfase5 12 5 2" xfId="9503" xr:uid="{1F5CB5D4-5EC4-4AA1-A35F-3E9E6C485743}"/>
    <cellStyle name="40% - Ênfase5 12 5 2 2" xfId="9504" xr:uid="{01629BAC-ABA2-494F-AC58-62993A774FE8}"/>
    <cellStyle name="40% - Ênfase5 12 5 3" xfId="9505" xr:uid="{C800ADD8-D455-4D1D-A0DC-65D3CE12F4C7}"/>
    <cellStyle name="40% - Ênfase5 12 6" xfId="9506" xr:uid="{C781483B-3472-49F9-9DB1-54C4622C4C8D}"/>
    <cellStyle name="40% - Ênfase5 12 6 2" xfId="9507" xr:uid="{D9FD13F3-82DB-4434-8692-7B48E79F8AF1}"/>
    <cellStyle name="40% - Ênfase5 12 6 2 2" xfId="9508" xr:uid="{20480F9D-C605-4649-B58E-9025B6773BCC}"/>
    <cellStyle name="40% - Ênfase5 12 6 3" xfId="9509" xr:uid="{E0BB3D5C-9C78-44D4-B3FA-F6C916AB39A4}"/>
    <cellStyle name="40% - Ênfase5 12 7" xfId="9510" xr:uid="{B019C91B-D532-43D6-9B56-A68321C30E82}"/>
    <cellStyle name="40% - Ênfase5 12 7 2" xfId="9511" xr:uid="{AEE23359-436B-4D04-8471-11869529C236}"/>
    <cellStyle name="40% - Ênfase5 12 7 2 2" xfId="9512" xr:uid="{42A2A2A1-3C51-4684-9505-2E713A3B1C56}"/>
    <cellStyle name="40% - Ênfase5 12 7 3" xfId="9513" xr:uid="{95DB7E3C-203D-4FC0-92AD-048D70901ADA}"/>
    <cellStyle name="40% - Ênfase5 12 8" xfId="9514" xr:uid="{FA4604FB-C648-4070-BDA7-CE3BDFF033B6}"/>
    <cellStyle name="40% - Ênfase5 12 8 2" xfId="9515" xr:uid="{4E7478EE-86DA-4576-B57D-16E71A1A65D4}"/>
    <cellStyle name="40% - Ênfase5 12 8 2 2" xfId="9516" xr:uid="{F1AF188D-6B7D-4C2C-B6C7-50F146842F65}"/>
    <cellStyle name="40% - Ênfase5 12 8 3" xfId="9517" xr:uid="{49881FFE-C5F9-471B-9AFE-E59F67D0BBCD}"/>
    <cellStyle name="40% - Ênfase5 12 9" xfId="9518" xr:uid="{659A364A-EF3B-4B03-BD0D-BDC80A0FDDE9}"/>
    <cellStyle name="40% - Ênfase5 12 9 2" xfId="9519" xr:uid="{7986693C-394B-4DA5-8367-914F202335B7}"/>
    <cellStyle name="40% - Ênfase5 13" xfId="9520" xr:uid="{C1B6F584-B86F-4DDF-81B2-2D9CF6795DA7}"/>
    <cellStyle name="40% - Ênfase5 13 10" xfId="9521" xr:uid="{89A7089C-AE26-4780-BAA0-15C094A1CA69}"/>
    <cellStyle name="40% - Ênfase5 13 10 2" xfId="9522" xr:uid="{60141ADD-7072-4CC5-9A3B-0C03999C02E5}"/>
    <cellStyle name="40% - Ênfase5 13 11" xfId="9523" xr:uid="{8FB22B8A-A946-4B9D-8909-A60618D6D08C}"/>
    <cellStyle name="40% - Ênfase5 13 11 2" xfId="9524" xr:uid="{84AF2112-AADE-41A3-B99E-AB9D01A1C1D4}"/>
    <cellStyle name="40% - Ênfase5 13 12" xfId="9525" xr:uid="{C5E87CE1-610A-46B0-BE7E-E5D38E7AFEED}"/>
    <cellStyle name="40% - Ênfase5 13 12 2" xfId="9526" xr:uid="{6119C088-2158-43A2-98E7-1DED553D4972}"/>
    <cellStyle name="40% - Ênfase5 13 13" xfId="9527" xr:uid="{2F8D0D07-5393-4F82-BA5F-CEA30F4A36C0}"/>
    <cellStyle name="40% - Ênfase5 13 13 2" xfId="9528" xr:uid="{EC74A665-364D-4A79-8421-E8159FBAEA48}"/>
    <cellStyle name="40% - Ênfase5 13 14" xfId="9529" xr:uid="{895F1682-4F30-4D13-8952-681FE50EE4F3}"/>
    <cellStyle name="40% - Ênfase5 13 14 2" xfId="9530" xr:uid="{C55785AC-C86D-47E8-97F5-0084AF36559A}"/>
    <cellStyle name="40% - Ênfase5 13 15" xfId="9531" xr:uid="{E81AE5CD-74D5-4E43-8210-D0CA126F7BC7}"/>
    <cellStyle name="40% - Ênfase5 13 2" xfId="9532" xr:uid="{1E032816-8369-4510-B0EE-DD93D096956F}"/>
    <cellStyle name="40% - Ênfase5 13 2 2" xfId="9533" xr:uid="{8511B21D-3B1C-48B4-8BAC-75B64BA9DE13}"/>
    <cellStyle name="40% - Ênfase5 13 2 2 2" xfId="9534" xr:uid="{B0E5FC9E-DD82-4076-819E-496F5C4B54BC}"/>
    <cellStyle name="40% - Ênfase5 13 2 3" xfId="9535" xr:uid="{843420D6-F799-4B2A-9E57-4DB2AE264675}"/>
    <cellStyle name="40% - Ênfase5 13 3" xfId="9536" xr:uid="{FDAF5EA2-2A7D-4B84-8038-2B2EAD28B417}"/>
    <cellStyle name="40% - Ênfase5 13 3 2" xfId="9537" xr:uid="{4BE1A4E5-049F-45B2-A76D-8DFE7F119E56}"/>
    <cellStyle name="40% - Ênfase5 13 3 2 2" xfId="9538" xr:uid="{24ED122D-EEC1-45AB-90E5-CA0B81AC55C4}"/>
    <cellStyle name="40% - Ênfase5 13 3 3" xfId="9539" xr:uid="{3EF899F0-E36D-4915-992F-5AAC1D4958B0}"/>
    <cellStyle name="40% - Ênfase5 13 4" xfId="9540" xr:uid="{AD3F5315-B0ED-4074-8EDB-E7CCD7EB55DA}"/>
    <cellStyle name="40% - Ênfase5 13 4 2" xfId="9541" xr:uid="{A9205CA8-A730-4A85-BBB3-696CC4059D4E}"/>
    <cellStyle name="40% - Ênfase5 13 4 2 2" xfId="9542" xr:uid="{3FD51B50-DFC0-44B4-A1F1-62B48E2762A0}"/>
    <cellStyle name="40% - Ênfase5 13 4 3" xfId="9543" xr:uid="{4968C037-8FA1-4E2E-BE97-05C9C4FC1A13}"/>
    <cellStyle name="40% - Ênfase5 13 5" xfId="9544" xr:uid="{BD987DA0-8833-43F6-B3A7-3DE7E42B298A}"/>
    <cellStyle name="40% - Ênfase5 13 5 2" xfId="9545" xr:uid="{9EE0A05F-759C-4920-86E9-7210C845D86D}"/>
    <cellStyle name="40% - Ênfase5 13 5 2 2" xfId="9546" xr:uid="{5606112A-4D1C-4E95-A042-C5C289C8A2ED}"/>
    <cellStyle name="40% - Ênfase5 13 5 3" xfId="9547" xr:uid="{6589BBDB-6450-42DE-9933-D64BC4483095}"/>
    <cellStyle name="40% - Ênfase5 13 6" xfId="9548" xr:uid="{B6756EFA-2E3F-416A-9867-66815F344D1B}"/>
    <cellStyle name="40% - Ênfase5 13 6 2" xfId="9549" xr:uid="{9F20FF7C-6C5A-4169-997B-DD7B879F7178}"/>
    <cellStyle name="40% - Ênfase5 13 6 2 2" xfId="9550" xr:uid="{35CE9AA6-B774-4268-9EAF-27540EAD04BB}"/>
    <cellStyle name="40% - Ênfase5 13 6 3" xfId="9551" xr:uid="{F1190F1A-42D1-4BBF-AA07-A8631342E5E5}"/>
    <cellStyle name="40% - Ênfase5 13 7" xfId="9552" xr:uid="{BFA8753F-7462-4D23-87D9-CC0E9B516D87}"/>
    <cellStyle name="40% - Ênfase5 13 7 2" xfId="9553" xr:uid="{41E6CF6A-C3E7-4780-82F5-131FCD1DE954}"/>
    <cellStyle name="40% - Ênfase5 13 7 2 2" xfId="9554" xr:uid="{0B394266-2830-488C-BE68-016FE798C615}"/>
    <cellStyle name="40% - Ênfase5 13 7 3" xfId="9555" xr:uid="{577D57FD-E88C-45AC-8041-2B7117E48E5B}"/>
    <cellStyle name="40% - Ênfase5 13 8" xfId="9556" xr:uid="{775FB951-8F25-45FD-B6A5-535B44609339}"/>
    <cellStyle name="40% - Ênfase5 13 8 2" xfId="9557" xr:uid="{D9D03710-EAF3-43F8-96DC-A1D1571171C4}"/>
    <cellStyle name="40% - Ênfase5 13 8 2 2" xfId="9558" xr:uid="{031B5C52-62F4-4555-9437-DAD9BBF0E5AD}"/>
    <cellStyle name="40% - Ênfase5 13 8 3" xfId="9559" xr:uid="{FE64932A-C548-4E40-98DA-E63A4D95D553}"/>
    <cellStyle name="40% - Ênfase5 13 9" xfId="9560" xr:uid="{8C2BB573-BD46-4D79-B083-BB5253B25C53}"/>
    <cellStyle name="40% - Ênfase5 13 9 2" xfId="9561" xr:uid="{B8F03475-9319-4C1C-8EBE-F500A7DC7DD7}"/>
    <cellStyle name="40% - Ênfase5 14" xfId="9562" xr:uid="{9ECCE88C-2FB8-4474-AEA5-08F10786DCBF}"/>
    <cellStyle name="40% - Ênfase5 14 10" xfId="9563" xr:uid="{7B9B8BE9-81A5-49F9-97E6-C5841BCC154F}"/>
    <cellStyle name="40% - Ênfase5 14 10 2" xfId="9564" xr:uid="{9F763D9B-FE9B-450A-9694-EC1E6201D295}"/>
    <cellStyle name="40% - Ênfase5 14 11" xfId="9565" xr:uid="{05601F38-89E6-43CF-AD20-D622A18FB97B}"/>
    <cellStyle name="40% - Ênfase5 14 11 2" xfId="9566" xr:uid="{8C6C18E5-D2DA-404D-AF6D-FCDED7496508}"/>
    <cellStyle name="40% - Ênfase5 14 12" xfId="9567" xr:uid="{A89CCD01-3BE8-4BFE-A8C9-9754E4F27879}"/>
    <cellStyle name="40% - Ênfase5 14 12 2" xfId="9568" xr:uid="{FC2298DF-0B04-4C89-8950-51A21721920E}"/>
    <cellStyle name="40% - Ênfase5 14 13" xfId="9569" xr:uid="{1DA0FCF1-A23E-4D88-8163-70A547080BD3}"/>
    <cellStyle name="40% - Ênfase5 14 13 2" xfId="9570" xr:uid="{C2D761DD-BA85-402D-843D-6CE050979760}"/>
    <cellStyle name="40% - Ênfase5 14 14" xfId="9571" xr:uid="{214C565F-1C77-41EC-B43F-5535017F5F39}"/>
    <cellStyle name="40% - Ênfase5 14 14 2" xfId="9572" xr:uid="{AFB280CA-D64D-4E09-A2E5-5B1B667407AF}"/>
    <cellStyle name="40% - Ênfase5 14 15" xfId="9573" xr:uid="{13CA51D0-964C-495F-B0B6-91380573404D}"/>
    <cellStyle name="40% - Ênfase5 14 2" xfId="9574" xr:uid="{500DDE6A-3859-4011-A71F-4FB747C50A00}"/>
    <cellStyle name="40% - Ênfase5 14 2 2" xfId="9575" xr:uid="{7FCBC22F-6295-4B1D-BDAC-5F6F56C71C4F}"/>
    <cellStyle name="40% - Ênfase5 14 2 2 2" xfId="9576" xr:uid="{E534B001-48BC-40AF-A49F-3324E7AF5DBC}"/>
    <cellStyle name="40% - Ênfase5 14 2 3" xfId="9577" xr:uid="{F4FB4A01-E5A3-4336-A352-48FF0AC85950}"/>
    <cellStyle name="40% - Ênfase5 14 3" xfId="9578" xr:uid="{2FF4755F-AE00-42DC-85FB-876E5B3831A1}"/>
    <cellStyle name="40% - Ênfase5 14 3 2" xfId="9579" xr:uid="{7D73CD72-F855-4406-851B-B93B78BF3F3B}"/>
    <cellStyle name="40% - Ênfase5 14 3 2 2" xfId="9580" xr:uid="{307075D8-736F-4C6A-B96C-5267BF0186C2}"/>
    <cellStyle name="40% - Ênfase5 14 3 3" xfId="9581" xr:uid="{6A5312C1-CA6C-44A3-9DED-B6386FCBC6F3}"/>
    <cellStyle name="40% - Ênfase5 14 4" xfId="9582" xr:uid="{EE2C7509-E774-45D0-9E64-90666F490FB9}"/>
    <cellStyle name="40% - Ênfase5 14 4 2" xfId="9583" xr:uid="{2F543A33-A1D7-4051-AB66-B75C57BD275F}"/>
    <cellStyle name="40% - Ênfase5 14 4 2 2" xfId="9584" xr:uid="{010BB19A-A916-4DE0-A9E9-5EEE21263181}"/>
    <cellStyle name="40% - Ênfase5 14 4 3" xfId="9585" xr:uid="{8D0020DB-05CF-4750-8DB0-E62F44438B01}"/>
    <cellStyle name="40% - Ênfase5 14 5" xfId="9586" xr:uid="{8042EB3E-BBA2-4613-B995-DDB6B3DFA227}"/>
    <cellStyle name="40% - Ênfase5 14 5 2" xfId="9587" xr:uid="{5EE9A494-DF44-4012-ACBD-49E9A0853D5E}"/>
    <cellStyle name="40% - Ênfase5 14 5 2 2" xfId="9588" xr:uid="{183636B8-1192-4D90-AA17-D7EFE75A6DFA}"/>
    <cellStyle name="40% - Ênfase5 14 5 3" xfId="9589" xr:uid="{172DD33B-BFA5-4BC8-B0C7-C6DFBDFEF149}"/>
    <cellStyle name="40% - Ênfase5 14 6" xfId="9590" xr:uid="{6053F166-69D6-44FC-8C11-3758F14492F8}"/>
    <cellStyle name="40% - Ênfase5 14 6 2" xfId="9591" xr:uid="{AB25D852-66FE-491F-988B-B7D22EEAFBA0}"/>
    <cellStyle name="40% - Ênfase5 14 6 2 2" xfId="9592" xr:uid="{DB2D455A-DDD2-4AAA-BE16-73C1A7C66C70}"/>
    <cellStyle name="40% - Ênfase5 14 6 3" xfId="9593" xr:uid="{B9FE205F-26FF-4BDD-B122-4F14C44912F5}"/>
    <cellStyle name="40% - Ênfase5 14 7" xfId="9594" xr:uid="{70E84215-3AF5-4E2D-9C70-EC607CD3CE36}"/>
    <cellStyle name="40% - Ênfase5 14 7 2" xfId="9595" xr:uid="{88D47D6F-2F1C-427B-B5CD-015DA6E85279}"/>
    <cellStyle name="40% - Ênfase5 14 7 2 2" xfId="9596" xr:uid="{D83471FD-F99F-4746-9BBE-2DB71CB0E5D1}"/>
    <cellStyle name="40% - Ênfase5 14 7 3" xfId="9597" xr:uid="{29041875-CDDD-45EF-B7EE-28BF0A5080CB}"/>
    <cellStyle name="40% - Ênfase5 14 8" xfId="9598" xr:uid="{E2D32F4F-6C38-40C9-BAA9-CA0800AEDAB7}"/>
    <cellStyle name="40% - Ênfase5 14 8 2" xfId="9599" xr:uid="{199C3B96-D2FB-428F-A562-B20CC91376EB}"/>
    <cellStyle name="40% - Ênfase5 14 8 2 2" xfId="9600" xr:uid="{4A713847-DEFA-410A-9217-8882DE533D35}"/>
    <cellStyle name="40% - Ênfase5 14 8 3" xfId="9601" xr:uid="{52109330-353E-44F2-8863-7AC23839D84E}"/>
    <cellStyle name="40% - Ênfase5 14 9" xfId="9602" xr:uid="{2FA417BD-4FE7-4314-8DB3-4D4849D52E69}"/>
    <cellStyle name="40% - Ênfase5 14 9 2" xfId="9603" xr:uid="{17B8D0CE-AE76-480D-B2FC-845BB3ADE447}"/>
    <cellStyle name="40% - Ênfase5 15" xfId="9604" xr:uid="{0B777404-BD32-4595-9B7C-3FC8D9DF2308}"/>
    <cellStyle name="40% - Ênfase5 15 10" xfId="9605" xr:uid="{C02EF445-DD3E-4597-8600-31C4A29624D7}"/>
    <cellStyle name="40% - Ênfase5 15 10 2" xfId="9606" xr:uid="{B3E48D18-8A63-4D98-8D76-391055584BA9}"/>
    <cellStyle name="40% - Ênfase5 15 11" xfId="9607" xr:uid="{4C445D6A-2F7A-4B0C-BD0B-FA6E3CD2F57C}"/>
    <cellStyle name="40% - Ênfase5 15 11 2" xfId="9608" xr:uid="{18BA595B-A78A-4629-B6A4-0E106CFE5E6A}"/>
    <cellStyle name="40% - Ênfase5 15 12" xfId="9609" xr:uid="{AFE6BA86-2398-476D-BE5D-7FC0A319EEA1}"/>
    <cellStyle name="40% - Ênfase5 15 12 2" xfId="9610" xr:uid="{9F301FB8-2E54-4C23-95CA-732271E13354}"/>
    <cellStyle name="40% - Ênfase5 15 13" xfId="9611" xr:uid="{3A6D837C-6887-4771-8485-0DD4FD93129E}"/>
    <cellStyle name="40% - Ênfase5 15 13 2" xfId="9612" xr:uid="{F861ADB6-4F9B-4608-9AC1-4B1DC2914B69}"/>
    <cellStyle name="40% - Ênfase5 15 14" xfId="9613" xr:uid="{18EDBC71-EB68-4E1F-BCB4-1D83FB9E6A56}"/>
    <cellStyle name="40% - Ênfase5 15 14 2" xfId="9614" xr:uid="{79675FFD-B91A-4BCD-98A5-88F44EBC175D}"/>
    <cellStyle name="40% - Ênfase5 15 15" xfId="9615" xr:uid="{6152FB9A-9E30-479D-AE29-654BFA380FB0}"/>
    <cellStyle name="40% - Ênfase5 15 2" xfId="9616" xr:uid="{9F2BABD5-8B96-4832-A0A8-8D6E81705A00}"/>
    <cellStyle name="40% - Ênfase5 15 2 2" xfId="9617" xr:uid="{28ADFCCE-E56B-46D4-B34B-67FB7EB45445}"/>
    <cellStyle name="40% - Ênfase5 15 2 2 2" xfId="9618" xr:uid="{CF98A20D-405E-405C-B17C-B120FC2C5FD0}"/>
    <cellStyle name="40% - Ênfase5 15 2 3" xfId="9619" xr:uid="{82F524A8-78C7-44A3-8562-1C2F0FB334FE}"/>
    <cellStyle name="40% - Ênfase5 15 3" xfId="9620" xr:uid="{6AF2B327-69F3-49BE-9641-675FB3F55770}"/>
    <cellStyle name="40% - Ênfase5 15 3 2" xfId="9621" xr:uid="{A0482FCC-CC6D-4BBA-AE90-43D1249D31DD}"/>
    <cellStyle name="40% - Ênfase5 15 3 2 2" xfId="9622" xr:uid="{BFBF7416-0008-489E-9D18-2B8A89F14ACC}"/>
    <cellStyle name="40% - Ênfase5 15 3 3" xfId="9623" xr:uid="{49D1ED3E-4665-461A-B4FF-111B9D666A6A}"/>
    <cellStyle name="40% - Ênfase5 15 4" xfId="9624" xr:uid="{B0EC439A-8874-4618-8F87-1A7A4EE5A632}"/>
    <cellStyle name="40% - Ênfase5 15 4 2" xfId="9625" xr:uid="{764CF60E-0674-472B-8F9F-0797B6CF9E26}"/>
    <cellStyle name="40% - Ênfase5 15 4 2 2" xfId="9626" xr:uid="{E2E74D66-FEDB-4455-A1FF-D851BE783C87}"/>
    <cellStyle name="40% - Ênfase5 15 4 3" xfId="9627" xr:uid="{D396162A-D474-48D3-9AF8-2A8307AA6BB2}"/>
    <cellStyle name="40% - Ênfase5 15 5" xfId="9628" xr:uid="{569BEA99-BF8C-4353-A752-82C9B847184F}"/>
    <cellStyle name="40% - Ênfase5 15 5 2" xfId="9629" xr:uid="{693341A4-CC84-4A71-9B49-DD7FEBD9D30B}"/>
    <cellStyle name="40% - Ênfase5 15 5 2 2" xfId="9630" xr:uid="{6DA6BB25-09EE-4B85-9525-CD8D1B53A09D}"/>
    <cellStyle name="40% - Ênfase5 15 5 3" xfId="9631" xr:uid="{0BB221E1-9BEB-41B7-839F-BA324EA2CB31}"/>
    <cellStyle name="40% - Ênfase5 15 6" xfId="9632" xr:uid="{F7CBC53B-50D7-4426-B177-5BF6E7BB85AE}"/>
    <cellStyle name="40% - Ênfase5 15 6 2" xfId="9633" xr:uid="{E5EEC1C4-5AFA-4783-9341-04B72C0B26AB}"/>
    <cellStyle name="40% - Ênfase5 15 6 2 2" xfId="9634" xr:uid="{AEF2F18F-1388-4036-B2DE-5191EE62D8B2}"/>
    <cellStyle name="40% - Ênfase5 15 6 3" xfId="9635" xr:uid="{74AF9DCE-49B3-4591-8A6F-9F7B0C33A111}"/>
    <cellStyle name="40% - Ênfase5 15 7" xfId="9636" xr:uid="{4F6D1813-E258-4A2D-B623-B463A95E3BC8}"/>
    <cellStyle name="40% - Ênfase5 15 7 2" xfId="9637" xr:uid="{FED7F026-CECD-4124-A02E-708FA0D3442D}"/>
    <cellStyle name="40% - Ênfase5 15 7 2 2" xfId="9638" xr:uid="{617B8A72-6AC8-4F9D-A8AD-E40E53BFA611}"/>
    <cellStyle name="40% - Ênfase5 15 7 3" xfId="9639" xr:uid="{6D697DF1-DB57-4C9C-98EB-81F97A099440}"/>
    <cellStyle name="40% - Ênfase5 15 8" xfId="9640" xr:uid="{F77C8CAB-8C62-40E9-95D3-D297A4B1A467}"/>
    <cellStyle name="40% - Ênfase5 15 8 2" xfId="9641" xr:uid="{87C5FA47-1C08-4D70-9F1F-85078607C625}"/>
    <cellStyle name="40% - Ênfase5 15 8 2 2" xfId="9642" xr:uid="{331FD5E1-4E07-41B7-ADF1-45B144400228}"/>
    <cellStyle name="40% - Ênfase5 15 8 3" xfId="9643" xr:uid="{851DA3AD-EBE6-43CA-A5A1-13208508DE2D}"/>
    <cellStyle name="40% - Ênfase5 15 9" xfId="9644" xr:uid="{718D12C4-B3F9-4647-9B40-097A6C2496FC}"/>
    <cellStyle name="40% - Ênfase5 15 9 2" xfId="9645" xr:uid="{3EDDF400-AEAF-42E3-BF39-D030301BEE70}"/>
    <cellStyle name="40% - Ênfase5 16" xfId="9646" xr:uid="{4FABFB4F-4E21-4AE9-B8E9-985E69E70C6B}"/>
    <cellStyle name="40% - Ênfase5 16 10" xfId="9647" xr:uid="{7C7FC5AB-4CED-4D17-B78B-DC6BDFC2C65C}"/>
    <cellStyle name="40% - Ênfase5 16 10 2" xfId="9648" xr:uid="{F9E642EF-F7B0-44BE-B564-1A8B74FC9671}"/>
    <cellStyle name="40% - Ênfase5 16 11" xfId="9649" xr:uid="{824C7FC8-519D-483D-8468-D6C03700AF31}"/>
    <cellStyle name="40% - Ênfase5 16 11 2" xfId="9650" xr:uid="{3AD5B7E2-DAE6-4191-9C1A-42A7F69D7AD8}"/>
    <cellStyle name="40% - Ênfase5 16 12" xfId="9651" xr:uid="{9B39CC06-1839-4298-B4CA-CE3E6A243D16}"/>
    <cellStyle name="40% - Ênfase5 16 12 2" xfId="9652" xr:uid="{8CD0582B-AC2D-415A-9239-49B0FFD304C7}"/>
    <cellStyle name="40% - Ênfase5 16 13" xfId="9653" xr:uid="{6348C613-D10B-4BA4-8081-D6BD7D981CDE}"/>
    <cellStyle name="40% - Ênfase5 16 13 2" xfId="9654" xr:uid="{B194A683-14B4-4E20-9DE4-F1C98B231129}"/>
    <cellStyle name="40% - Ênfase5 16 14" xfId="9655" xr:uid="{A37212F1-DD56-459A-9717-DE75FE77B00B}"/>
    <cellStyle name="40% - Ênfase5 16 14 2" xfId="9656" xr:uid="{06CF2BD6-6CD6-47DB-9A78-6F931ABD4E79}"/>
    <cellStyle name="40% - Ênfase5 16 15" xfId="9657" xr:uid="{73574778-EFBF-4290-B05E-181AE7A07892}"/>
    <cellStyle name="40% - Ênfase5 16 2" xfId="9658" xr:uid="{4C93496A-9FF7-4E10-9C24-4D21F86C82B1}"/>
    <cellStyle name="40% - Ênfase5 16 2 2" xfId="9659" xr:uid="{9FDFEA0E-C757-4DD9-BBC8-81EE5156D576}"/>
    <cellStyle name="40% - Ênfase5 16 2 2 2" xfId="9660" xr:uid="{F5AD3F86-D5A2-432A-A935-3019CE5F73D7}"/>
    <cellStyle name="40% - Ênfase5 16 2 3" xfId="9661" xr:uid="{157D7FE3-40A7-4E10-9E54-D026968EF3BD}"/>
    <cellStyle name="40% - Ênfase5 16 3" xfId="9662" xr:uid="{0257E884-05E9-4677-890E-A84BE252BE69}"/>
    <cellStyle name="40% - Ênfase5 16 3 2" xfId="9663" xr:uid="{DC910E71-0837-4094-9425-36483BB6F80C}"/>
    <cellStyle name="40% - Ênfase5 16 3 2 2" xfId="9664" xr:uid="{91CB135B-77BD-4B26-AF59-28CBC027C12C}"/>
    <cellStyle name="40% - Ênfase5 16 3 3" xfId="9665" xr:uid="{6B656B60-F5AC-4575-BA54-4F294566B5FF}"/>
    <cellStyle name="40% - Ênfase5 16 4" xfId="9666" xr:uid="{C83BC5BF-501C-47B3-906F-DA6716A6C68E}"/>
    <cellStyle name="40% - Ênfase5 16 4 2" xfId="9667" xr:uid="{FFA152D3-7293-4079-B6DE-B342FB0EA6B1}"/>
    <cellStyle name="40% - Ênfase5 16 4 2 2" xfId="9668" xr:uid="{1FADDC82-B373-4315-8163-C3088D1501EF}"/>
    <cellStyle name="40% - Ênfase5 16 4 3" xfId="9669" xr:uid="{A60DE407-6903-4E35-AEA7-2413D2D9FDF1}"/>
    <cellStyle name="40% - Ênfase5 16 5" xfId="9670" xr:uid="{13F2A8CC-0490-419C-A206-AFBDEA30905D}"/>
    <cellStyle name="40% - Ênfase5 16 5 2" xfId="9671" xr:uid="{3527659F-6483-497C-A14F-5591496647A0}"/>
    <cellStyle name="40% - Ênfase5 16 5 2 2" xfId="9672" xr:uid="{B8D602E3-43FE-4D09-94BD-72EDAA19797A}"/>
    <cellStyle name="40% - Ênfase5 16 5 3" xfId="9673" xr:uid="{A3B55B12-4B03-487D-96CC-597D237FECC5}"/>
    <cellStyle name="40% - Ênfase5 16 6" xfId="9674" xr:uid="{C8E8BF31-6898-4BFF-8A13-559CA59B99DB}"/>
    <cellStyle name="40% - Ênfase5 16 6 2" xfId="9675" xr:uid="{19B60E02-F3E2-4F02-A830-D014F9BACB53}"/>
    <cellStyle name="40% - Ênfase5 16 6 2 2" xfId="9676" xr:uid="{5DF2CCCD-8059-4E64-84C1-E861DDDFB2CC}"/>
    <cellStyle name="40% - Ênfase5 16 6 3" xfId="9677" xr:uid="{48A4289F-9D1A-4554-8AA5-0898580018C0}"/>
    <cellStyle name="40% - Ênfase5 16 7" xfId="9678" xr:uid="{893C9914-F827-42A9-AC81-E70020F33830}"/>
    <cellStyle name="40% - Ênfase5 16 7 2" xfId="9679" xr:uid="{160BB985-C8CF-4328-8452-72EF1184B798}"/>
    <cellStyle name="40% - Ênfase5 16 7 2 2" xfId="9680" xr:uid="{95B76C45-D1C3-4A42-9C76-794A48F8CF1B}"/>
    <cellStyle name="40% - Ênfase5 16 7 3" xfId="9681" xr:uid="{4F72D1CC-64DD-46D1-AEEE-FE0163B03D70}"/>
    <cellStyle name="40% - Ênfase5 16 8" xfId="9682" xr:uid="{F8B585D9-0DC5-473A-8CCB-863E4F2026A2}"/>
    <cellStyle name="40% - Ênfase5 16 8 2" xfId="9683" xr:uid="{D8FD597D-138C-4255-8872-F25C68B314BB}"/>
    <cellStyle name="40% - Ênfase5 16 8 2 2" xfId="9684" xr:uid="{70E880EF-37F3-4D4A-9913-F3BE5B95AC74}"/>
    <cellStyle name="40% - Ênfase5 16 8 3" xfId="9685" xr:uid="{A1FB7EE6-3DAF-4813-BE8E-902EDFF16E3D}"/>
    <cellStyle name="40% - Ênfase5 16 9" xfId="9686" xr:uid="{DE31DAF6-4BF8-44C1-9107-F5A27C16C011}"/>
    <cellStyle name="40% - Ênfase5 16 9 2" xfId="9687" xr:uid="{105BA096-EF4F-444F-9E86-75A59CF04AAD}"/>
    <cellStyle name="40% - Ênfase5 17" xfId="9688" xr:uid="{9876CA07-18A3-41F0-97AB-F69787E908BB}"/>
    <cellStyle name="40% - Ênfase5 17 10" xfId="9689" xr:uid="{AB1A97EE-075F-4664-97CD-2D81F0106701}"/>
    <cellStyle name="40% - Ênfase5 17 10 2" xfId="9690" xr:uid="{8436A5EC-4E84-4E38-AF58-E9ECB9FF4FA3}"/>
    <cellStyle name="40% - Ênfase5 17 11" xfId="9691" xr:uid="{6A3485CD-7757-4A5F-AC2F-B5F1EFE675FE}"/>
    <cellStyle name="40% - Ênfase5 17 11 2" xfId="9692" xr:uid="{1389E08F-9D8A-405E-A940-86DC3F91B9B6}"/>
    <cellStyle name="40% - Ênfase5 17 12" xfId="9693" xr:uid="{13C122FE-7CB1-43BA-ADEF-BADE7F8E3F5B}"/>
    <cellStyle name="40% - Ênfase5 17 12 2" xfId="9694" xr:uid="{0641BF41-A45F-43D2-8FA2-2D1288B71EB9}"/>
    <cellStyle name="40% - Ênfase5 17 13" xfId="9695" xr:uid="{F340C3A7-BC37-4080-8340-B03354220FCE}"/>
    <cellStyle name="40% - Ênfase5 17 13 2" xfId="9696" xr:uid="{F5A1841C-EE3A-4761-8B3F-02F93AA9A7B2}"/>
    <cellStyle name="40% - Ênfase5 17 14" xfId="9697" xr:uid="{88378E54-895C-46FE-A1D3-050FE0753740}"/>
    <cellStyle name="40% - Ênfase5 17 14 2" xfId="9698" xr:uid="{3400C179-DF53-4827-8AE7-D45279532FF0}"/>
    <cellStyle name="40% - Ênfase5 17 15" xfId="9699" xr:uid="{5E6506B7-D15B-428B-B977-ABECB2D21D74}"/>
    <cellStyle name="40% - Ênfase5 17 2" xfId="9700" xr:uid="{7A339C11-A761-4D82-9621-1BB7015FEDEA}"/>
    <cellStyle name="40% - Ênfase5 17 2 2" xfId="9701" xr:uid="{258F64AD-24E9-4AB0-81C0-AB1EBBCBD272}"/>
    <cellStyle name="40% - Ênfase5 17 2 2 2" xfId="9702" xr:uid="{A2DD2D2D-0883-4C5F-92E5-5A51437266E8}"/>
    <cellStyle name="40% - Ênfase5 17 2 3" xfId="9703" xr:uid="{0E2C54E7-A9C0-4583-93B6-93F492BA06E1}"/>
    <cellStyle name="40% - Ênfase5 17 3" xfId="9704" xr:uid="{FD396911-A5F4-440E-96B4-9A025F7A02DC}"/>
    <cellStyle name="40% - Ênfase5 17 3 2" xfId="9705" xr:uid="{A8CFE041-F915-4621-B60C-596FF7327333}"/>
    <cellStyle name="40% - Ênfase5 17 3 2 2" xfId="9706" xr:uid="{1D726484-C1B2-4B7C-8572-8B0CDDDBE8A6}"/>
    <cellStyle name="40% - Ênfase5 17 3 3" xfId="9707" xr:uid="{03D0D16C-2F7B-4B0C-9E2B-358E0A58AAB9}"/>
    <cellStyle name="40% - Ênfase5 17 4" xfId="9708" xr:uid="{2C637916-82A0-4F8D-B193-76F03C2DE22C}"/>
    <cellStyle name="40% - Ênfase5 17 4 2" xfId="9709" xr:uid="{42D75FEB-8D9C-4113-968C-1D8BE2A4CF68}"/>
    <cellStyle name="40% - Ênfase5 17 4 2 2" xfId="9710" xr:uid="{8DE4550A-A7F8-4A66-A591-717AEB36C6C8}"/>
    <cellStyle name="40% - Ênfase5 17 4 3" xfId="9711" xr:uid="{C39D0428-22A0-442A-ADD7-FE5FC91C763A}"/>
    <cellStyle name="40% - Ênfase5 17 5" xfId="9712" xr:uid="{F1608D17-242A-49B4-B83E-EA44E8103074}"/>
    <cellStyle name="40% - Ênfase5 17 5 2" xfId="9713" xr:uid="{85EAA2FC-7E39-4B48-A5CA-FBAEDDDB62C0}"/>
    <cellStyle name="40% - Ênfase5 17 5 2 2" xfId="9714" xr:uid="{2E94B7C3-952A-49A1-9443-7BBFF98F2A18}"/>
    <cellStyle name="40% - Ênfase5 17 5 3" xfId="9715" xr:uid="{ED690609-480D-4F41-B57E-842EF792E099}"/>
    <cellStyle name="40% - Ênfase5 17 6" xfId="9716" xr:uid="{F59FD6C6-CBEE-47D7-949A-BC8206BFB169}"/>
    <cellStyle name="40% - Ênfase5 17 6 2" xfId="9717" xr:uid="{D7A83D39-F521-4774-86FB-2B6506B1D3D4}"/>
    <cellStyle name="40% - Ênfase5 17 6 2 2" xfId="9718" xr:uid="{FDFD0364-75E5-4F7D-BF55-3CFA3B7FB15E}"/>
    <cellStyle name="40% - Ênfase5 17 6 3" xfId="9719" xr:uid="{C841DE16-920B-4B5B-8753-EBFD67C13986}"/>
    <cellStyle name="40% - Ênfase5 17 7" xfId="9720" xr:uid="{AA204E8E-7449-402A-B91E-5039FD7FF755}"/>
    <cellStyle name="40% - Ênfase5 17 7 2" xfId="9721" xr:uid="{4AD6894A-10CC-4F44-948D-E2B182557327}"/>
    <cellStyle name="40% - Ênfase5 17 7 2 2" xfId="9722" xr:uid="{CCF2BABE-7FF9-4B34-8BFA-75A59A56E751}"/>
    <cellStyle name="40% - Ênfase5 17 7 3" xfId="9723" xr:uid="{324C589C-2B98-4350-9FE1-5A623D090AC6}"/>
    <cellStyle name="40% - Ênfase5 17 8" xfId="9724" xr:uid="{478DDCC4-4145-4361-8D6B-6A2E48579A78}"/>
    <cellStyle name="40% - Ênfase5 17 8 2" xfId="9725" xr:uid="{1784ACB6-D91F-48EC-8A6D-B1292D6726DE}"/>
    <cellStyle name="40% - Ênfase5 17 8 2 2" xfId="9726" xr:uid="{2698E202-B3F6-474B-BCF7-0DE25437CDED}"/>
    <cellStyle name="40% - Ênfase5 17 8 3" xfId="9727" xr:uid="{5F404383-9D2B-4FF2-80CF-2122BA8F6C34}"/>
    <cellStyle name="40% - Ênfase5 17 9" xfId="9728" xr:uid="{94ECCCD1-73AB-4A39-9A2B-001D3AA71616}"/>
    <cellStyle name="40% - Ênfase5 17 9 2" xfId="9729" xr:uid="{0CAB9597-4486-4393-9C48-01A4D4C97694}"/>
    <cellStyle name="40% - Ênfase5 18" xfId="9730" xr:uid="{41DE308A-C395-42DA-BA02-017B8198CEDC}"/>
    <cellStyle name="40% - Ênfase5 18 10" xfId="9731" xr:uid="{BECA003E-85A2-4933-B4A5-C684C1A72087}"/>
    <cellStyle name="40% - Ênfase5 18 10 2" xfId="9732" xr:uid="{1B125E3F-E384-4FC3-AA90-659C35700120}"/>
    <cellStyle name="40% - Ênfase5 18 11" xfId="9733" xr:uid="{73F291E1-6A31-4EDD-8F4C-401888625D03}"/>
    <cellStyle name="40% - Ênfase5 18 11 2" xfId="9734" xr:uid="{B27DBB32-4388-457D-8FAB-03A36B0FC30A}"/>
    <cellStyle name="40% - Ênfase5 18 12" xfId="9735" xr:uid="{1A333E86-98C9-453C-B0A7-A26378EAC7C4}"/>
    <cellStyle name="40% - Ênfase5 18 12 2" xfId="9736" xr:uid="{64BD45B8-0142-4530-96F3-1AAF6E99E23E}"/>
    <cellStyle name="40% - Ênfase5 18 13" xfId="9737" xr:uid="{74763D7D-1982-4B0B-9820-E7F66BCC49F5}"/>
    <cellStyle name="40% - Ênfase5 18 13 2" xfId="9738" xr:uid="{33D12B40-C2F3-47B2-A2D5-4C07A988507C}"/>
    <cellStyle name="40% - Ênfase5 18 14" xfId="9739" xr:uid="{649A328E-8590-4D94-BD74-742E0092C55B}"/>
    <cellStyle name="40% - Ênfase5 18 14 2" xfId="9740" xr:uid="{7EEFF61B-C204-424D-B759-4342874EDA4C}"/>
    <cellStyle name="40% - Ênfase5 18 15" xfId="9741" xr:uid="{E8B6DB3B-9F7B-4D86-9F75-2F643944D83B}"/>
    <cellStyle name="40% - Ênfase5 18 2" xfId="9742" xr:uid="{227BE8EB-8A7B-4562-BA11-1FBA18A705B3}"/>
    <cellStyle name="40% - Ênfase5 18 2 2" xfId="9743" xr:uid="{98BB4E73-FF12-4747-A66C-C1BA93022C3B}"/>
    <cellStyle name="40% - Ênfase5 18 2 2 2" xfId="9744" xr:uid="{28A329AC-CA20-4BD1-812D-248E41C0FD5C}"/>
    <cellStyle name="40% - Ênfase5 18 2 3" xfId="9745" xr:uid="{ED5C716C-77A8-4FD8-B29F-158E88418D8E}"/>
    <cellStyle name="40% - Ênfase5 18 3" xfId="9746" xr:uid="{E4049F7E-318E-45D0-9430-8F93948A49B9}"/>
    <cellStyle name="40% - Ênfase5 18 3 2" xfId="9747" xr:uid="{CA207875-DBD0-41E1-8A4C-C25EE2A1EB23}"/>
    <cellStyle name="40% - Ênfase5 18 3 2 2" xfId="9748" xr:uid="{ECC298AF-F8A6-44F9-A5D8-823672960CF6}"/>
    <cellStyle name="40% - Ênfase5 18 3 3" xfId="9749" xr:uid="{1335BDD6-B258-4927-BAF6-3921FB048274}"/>
    <cellStyle name="40% - Ênfase5 18 4" xfId="9750" xr:uid="{3F42BA46-6C64-4FEF-9FEA-6CCE720135B0}"/>
    <cellStyle name="40% - Ênfase5 18 4 2" xfId="9751" xr:uid="{F8420C32-2877-454C-8BA1-DC40A93632BC}"/>
    <cellStyle name="40% - Ênfase5 18 4 2 2" xfId="9752" xr:uid="{EF5964FF-9EA1-4899-B17D-18E6F2E19A45}"/>
    <cellStyle name="40% - Ênfase5 18 4 3" xfId="9753" xr:uid="{6FA66372-419D-4C9D-9108-1DF3F5734002}"/>
    <cellStyle name="40% - Ênfase5 18 5" xfId="9754" xr:uid="{01049085-460E-4E4C-ABBE-1965A829E152}"/>
    <cellStyle name="40% - Ênfase5 18 5 2" xfId="9755" xr:uid="{E71DF644-1E69-4F2A-BB2E-E10A5F65D1E9}"/>
    <cellStyle name="40% - Ênfase5 18 5 2 2" xfId="9756" xr:uid="{B308916E-9CF3-4164-9B4D-AB9E8EB1DDBE}"/>
    <cellStyle name="40% - Ênfase5 18 5 3" xfId="9757" xr:uid="{0C0D26E1-4C37-40F3-BD5D-4FB212805F27}"/>
    <cellStyle name="40% - Ênfase5 18 6" xfId="9758" xr:uid="{B2DA5D0F-B6EB-49D7-B70D-312530F4EBF4}"/>
    <cellStyle name="40% - Ênfase5 18 6 2" xfId="9759" xr:uid="{CA54F42B-314C-4697-B833-258224257DA0}"/>
    <cellStyle name="40% - Ênfase5 18 6 2 2" xfId="9760" xr:uid="{ADE6D00B-47E9-4880-9349-9D70594FF4D4}"/>
    <cellStyle name="40% - Ênfase5 18 6 3" xfId="9761" xr:uid="{1E079EE8-5245-4ADB-9BFF-C0B18848FDC8}"/>
    <cellStyle name="40% - Ênfase5 18 7" xfId="9762" xr:uid="{61D9223F-4638-4E94-BDC6-C69952E66981}"/>
    <cellStyle name="40% - Ênfase5 18 7 2" xfId="9763" xr:uid="{5EC31CBF-5556-4E68-9CA3-9B44E2E6D559}"/>
    <cellStyle name="40% - Ênfase5 18 7 2 2" xfId="9764" xr:uid="{D001D397-AE77-4647-A5C1-9876A8746A3F}"/>
    <cellStyle name="40% - Ênfase5 18 7 3" xfId="9765" xr:uid="{9D7303F6-3A44-45F5-9C9C-FE9E0AB1CE85}"/>
    <cellStyle name="40% - Ênfase5 18 8" xfId="9766" xr:uid="{6292C712-DAD4-4743-87FC-68731520E1D7}"/>
    <cellStyle name="40% - Ênfase5 18 8 2" xfId="9767" xr:uid="{698540EA-077B-4E54-90BD-05CAD6C50863}"/>
    <cellStyle name="40% - Ênfase5 18 8 2 2" xfId="9768" xr:uid="{0F421A9F-9EA1-4635-933D-7578896B9636}"/>
    <cellStyle name="40% - Ênfase5 18 8 3" xfId="9769" xr:uid="{82E28837-D15C-40ED-B981-88D4E83C73EB}"/>
    <cellStyle name="40% - Ênfase5 18 9" xfId="9770" xr:uid="{5FE4E0C8-1BAA-4C6E-ABBF-A322B3C211E1}"/>
    <cellStyle name="40% - Ênfase5 18 9 2" xfId="9771" xr:uid="{7E13EFD0-E75B-4C5E-AB3E-22F83BCF4DAC}"/>
    <cellStyle name="40% - Ênfase5 19" xfId="9772" xr:uid="{5DAED380-DF31-4F07-AD1F-D71F761E144A}"/>
    <cellStyle name="40% - Ênfase5 19 10" xfId="9773" xr:uid="{4E25B5AB-C0B4-4416-8285-CAC7EC39801A}"/>
    <cellStyle name="40% - Ênfase5 19 10 2" xfId="9774" xr:uid="{981E6B21-7312-489D-AE49-10C25863F726}"/>
    <cellStyle name="40% - Ênfase5 19 11" xfId="9775" xr:uid="{71F188B7-9271-4FEE-96D3-8881A8EC359D}"/>
    <cellStyle name="40% - Ênfase5 19 11 2" xfId="9776" xr:uid="{61D24374-6E37-466F-890D-D4A8955C459F}"/>
    <cellStyle name="40% - Ênfase5 19 12" xfId="9777" xr:uid="{EB2F44DF-EFA9-4BA8-AA66-276696F8D0F8}"/>
    <cellStyle name="40% - Ênfase5 19 12 2" xfId="9778" xr:uid="{B350FB80-5A0A-4DB8-A9C1-70743E61CF40}"/>
    <cellStyle name="40% - Ênfase5 19 13" xfId="9779" xr:uid="{E41DB2A8-C2A7-42EC-A539-A650BCB0424C}"/>
    <cellStyle name="40% - Ênfase5 19 13 2" xfId="9780" xr:uid="{51C3A192-F5CE-4B70-AD3F-B70749E99D34}"/>
    <cellStyle name="40% - Ênfase5 19 14" xfId="9781" xr:uid="{D4180D2D-AD2A-487F-8603-1B16B1C7D97F}"/>
    <cellStyle name="40% - Ênfase5 19 14 2" xfId="9782" xr:uid="{D7354507-1AA4-4CA9-B124-15E3E0B755AB}"/>
    <cellStyle name="40% - Ênfase5 19 15" xfId="9783" xr:uid="{E968F5A7-E240-4045-B9FB-AEE0369B29EF}"/>
    <cellStyle name="40% - Ênfase5 19 2" xfId="9784" xr:uid="{64EE6442-99E3-41F7-9216-B7A156B5C34B}"/>
    <cellStyle name="40% - Ênfase5 19 2 2" xfId="9785" xr:uid="{BE9E092B-045F-43D6-91E9-DF8C17FE7BF1}"/>
    <cellStyle name="40% - Ênfase5 19 2 2 2" xfId="9786" xr:uid="{EADE98CA-062C-4039-ABF0-A11CAD44011F}"/>
    <cellStyle name="40% - Ênfase5 19 2 3" xfId="9787" xr:uid="{4C7295B2-857D-4F37-A08C-6A9E43A8CA34}"/>
    <cellStyle name="40% - Ênfase5 19 3" xfId="9788" xr:uid="{2B9054F4-371C-4CEE-A9D1-2F8289DFC951}"/>
    <cellStyle name="40% - Ênfase5 19 3 2" xfId="9789" xr:uid="{665C43C1-C540-43D1-A342-61940C9E0E74}"/>
    <cellStyle name="40% - Ênfase5 19 3 2 2" xfId="9790" xr:uid="{6E52F895-D9BB-46E2-88C4-AAB38534BDEE}"/>
    <cellStyle name="40% - Ênfase5 19 3 3" xfId="9791" xr:uid="{3FD6E8FB-F434-45EC-86D8-BAF2195CDD63}"/>
    <cellStyle name="40% - Ênfase5 19 4" xfId="9792" xr:uid="{73BFFCD6-4D38-42CA-8803-42206007F09A}"/>
    <cellStyle name="40% - Ênfase5 19 4 2" xfId="9793" xr:uid="{73E18280-FDFD-4BDE-A601-75F8D21D562B}"/>
    <cellStyle name="40% - Ênfase5 19 4 2 2" xfId="9794" xr:uid="{A6D3AF74-7C92-4F8C-BF5C-09FEA9F39741}"/>
    <cellStyle name="40% - Ênfase5 19 4 3" xfId="9795" xr:uid="{5C1876AE-5D2F-4F93-BCB7-58E34AE78353}"/>
    <cellStyle name="40% - Ênfase5 19 5" xfId="9796" xr:uid="{FC01F1C3-5BB0-434D-AA75-E6C55112600A}"/>
    <cellStyle name="40% - Ênfase5 19 5 2" xfId="9797" xr:uid="{58B7C8F5-DB7C-4CDB-9642-AE4940B31398}"/>
    <cellStyle name="40% - Ênfase5 19 5 2 2" xfId="9798" xr:uid="{5BD53455-FDD6-47A4-8DE3-A517F79A2406}"/>
    <cellStyle name="40% - Ênfase5 19 5 3" xfId="9799" xr:uid="{E2761128-068F-4FED-A8C0-81B82CD2BBF6}"/>
    <cellStyle name="40% - Ênfase5 19 6" xfId="9800" xr:uid="{11543E0B-753D-401C-AFD1-3E6DCDD16C76}"/>
    <cellStyle name="40% - Ênfase5 19 6 2" xfId="9801" xr:uid="{E96DE997-D3AE-49CF-9087-9D78FC713783}"/>
    <cellStyle name="40% - Ênfase5 19 6 2 2" xfId="9802" xr:uid="{3B9ADFC5-F9CE-47D4-846A-7D5727CB2B9B}"/>
    <cellStyle name="40% - Ênfase5 19 6 3" xfId="9803" xr:uid="{8875932E-DB2C-4F75-B9A8-BD4CFB10D64B}"/>
    <cellStyle name="40% - Ênfase5 19 7" xfId="9804" xr:uid="{1EC7E512-C7EF-4C38-BFE3-58B42BFB2137}"/>
    <cellStyle name="40% - Ênfase5 19 7 2" xfId="9805" xr:uid="{D1B063F6-38D8-4DE2-8C05-608DD06756A5}"/>
    <cellStyle name="40% - Ênfase5 19 7 2 2" xfId="9806" xr:uid="{B25DFBC1-DFBA-4F90-A1D2-FB1A0F0EC08F}"/>
    <cellStyle name="40% - Ênfase5 19 7 3" xfId="9807" xr:uid="{CCEC03CB-0DD2-4509-972A-4CCA0A4CB3CF}"/>
    <cellStyle name="40% - Ênfase5 19 8" xfId="9808" xr:uid="{CF110A8F-C46B-4320-AAFA-C7A67DF90803}"/>
    <cellStyle name="40% - Ênfase5 19 8 2" xfId="9809" xr:uid="{C5270603-4486-47E0-A34B-D2AE236195C9}"/>
    <cellStyle name="40% - Ênfase5 19 8 2 2" xfId="9810" xr:uid="{0EB8C097-BAC3-4AC7-95DC-CEAAD9D9FE05}"/>
    <cellStyle name="40% - Ênfase5 19 8 3" xfId="9811" xr:uid="{E380BBDF-865C-4738-89B9-C9F77A2429FF}"/>
    <cellStyle name="40% - Ênfase5 19 9" xfId="9812" xr:uid="{9C867082-A736-49D3-A90E-A4C005E76AA1}"/>
    <cellStyle name="40% - Ênfase5 19 9 2" xfId="9813" xr:uid="{8A15FF78-E26C-4255-BED9-10A4A7147F6D}"/>
    <cellStyle name="40% - Ênfase5 2" xfId="9814" xr:uid="{49547FE6-8C6B-4574-AB60-95CDE7BDEEF5}"/>
    <cellStyle name="40% - Ênfase5 2 10" xfId="9815" xr:uid="{BF3151A5-AF95-415A-ACAA-C7484C8E8871}"/>
    <cellStyle name="40% - Ênfase5 2 10 2" xfId="9816" xr:uid="{AAF8CFC6-A93E-4543-8DFE-84DF84700885}"/>
    <cellStyle name="40% - Ênfase5 2 10 2 2" xfId="9817" xr:uid="{55EBF29C-F7BB-40F1-9A2D-8CD5F7489728}"/>
    <cellStyle name="40% - Ênfase5 2 10 2 2 2" xfId="9818" xr:uid="{75460296-D175-47A6-BD53-B83C0ED1F76B}"/>
    <cellStyle name="40% - Ênfase5 2 10 2 3" xfId="9819" xr:uid="{3D34CC67-0E8C-4F01-8E0F-1D2C5653A8D4}"/>
    <cellStyle name="40% - Ênfase5 2 10 2 4" xfId="9820" xr:uid="{E90C15E5-CD10-4E80-8D02-97E9B3871F73}"/>
    <cellStyle name="40% - Ênfase5 2 10 3" xfId="9821" xr:uid="{61B01C92-4006-466D-A410-653FDB3C2303}"/>
    <cellStyle name="40% - Ênfase5 2 10 3 2" xfId="9822" xr:uid="{F0A41353-8517-46C8-921A-F5F6AF89F822}"/>
    <cellStyle name="40% - Ênfase5 2 10 3 3" xfId="9823" xr:uid="{28E54AF6-EF53-4A2B-A529-D1385FB1DEF7}"/>
    <cellStyle name="40% - Ênfase5 2 10 4" xfId="9824" xr:uid="{F764A5F0-0C0A-4146-B006-D673773993EE}"/>
    <cellStyle name="40% - Ênfase5 2 10 5" xfId="9825" xr:uid="{85556884-DD50-4298-8A35-502A6BC6FD48}"/>
    <cellStyle name="40% - Ênfase5 2 11" xfId="9826" xr:uid="{AB7D15AA-2605-4C69-B452-08B02F287194}"/>
    <cellStyle name="40% - Ênfase5 2 11 2" xfId="9827" xr:uid="{F2B9B1B2-4D7B-4685-9C59-33D29A2AC7AA}"/>
    <cellStyle name="40% - Ênfase5 2 11 2 2" xfId="9828" xr:uid="{7270B650-5601-48BE-AE72-FD9EF3AF737E}"/>
    <cellStyle name="40% - Ênfase5 2 11 2 2 2" xfId="9829" xr:uid="{941921DF-493B-430F-8D61-73C5DCA7921C}"/>
    <cellStyle name="40% - Ênfase5 2 11 2 3" xfId="9830" xr:uid="{2814C669-E918-4F82-BE57-E6F7D251ED2B}"/>
    <cellStyle name="40% - Ênfase5 2 11 2 4" xfId="9831" xr:uid="{D9C2EBE7-F8B0-42E5-A574-59586858FBFD}"/>
    <cellStyle name="40% - Ênfase5 2 11 3" xfId="9832" xr:uid="{2DE7BEB5-B745-46BC-BC13-1539905885A7}"/>
    <cellStyle name="40% - Ênfase5 2 11 3 2" xfId="9833" xr:uid="{282200A5-6E60-404B-991E-CC7CF5D6D86F}"/>
    <cellStyle name="40% - Ênfase5 2 11 3 3" xfId="9834" xr:uid="{ECACB303-F0C5-4261-A317-D77DD6E3A3A8}"/>
    <cellStyle name="40% - Ênfase5 2 11 4" xfId="9835" xr:uid="{A135DA8A-8AB8-4D9B-B3D6-2C59F546E554}"/>
    <cellStyle name="40% - Ênfase5 2 11 5" xfId="9836" xr:uid="{B79A67BD-A6C4-4BAF-B749-A2CFBBFCCCE4}"/>
    <cellStyle name="40% - Ênfase5 2 12" xfId="9837" xr:uid="{7C9BEA50-53B7-49F2-A493-F38AD5784CFB}"/>
    <cellStyle name="40% - Ênfase5 2 12 2" xfId="9838" xr:uid="{1EE7AC3A-47FD-4F56-94D9-E4EFA5C7BB0C}"/>
    <cellStyle name="40% - Ênfase5 2 12 2 2" xfId="9839" xr:uid="{5B60A8F5-0F71-4A40-8EEE-FBD06F1C7CE4}"/>
    <cellStyle name="40% - Ênfase5 2 12 2 2 2" xfId="9840" xr:uid="{D915B644-EC2A-488B-97B8-C77762D91B78}"/>
    <cellStyle name="40% - Ênfase5 2 12 2 3" xfId="9841" xr:uid="{BD8562A7-FC1E-4B84-9517-79E869EC24CA}"/>
    <cellStyle name="40% - Ênfase5 2 12 2 4" xfId="9842" xr:uid="{182A0426-3CAF-40E8-BB68-65928FD14F3B}"/>
    <cellStyle name="40% - Ênfase5 2 12 3" xfId="9843" xr:uid="{B3CCBE8C-9A6F-4D26-85C7-5E7203E01F0B}"/>
    <cellStyle name="40% - Ênfase5 2 12 3 2" xfId="9844" xr:uid="{91D825C6-7E1B-47B9-A525-EB69B5818DCE}"/>
    <cellStyle name="40% - Ênfase5 2 12 3 3" xfId="9845" xr:uid="{D886BB0C-EF71-496D-BAC3-2CEAA1F34333}"/>
    <cellStyle name="40% - Ênfase5 2 12 4" xfId="9846" xr:uid="{27AEB5CD-27EE-4746-BDF8-5176DF73EFF6}"/>
    <cellStyle name="40% - Ênfase5 2 12 5" xfId="9847" xr:uid="{4A6B7B5B-1697-4348-97F7-08A4970EE4A4}"/>
    <cellStyle name="40% - Ênfase5 2 13" xfId="9848" xr:uid="{A9A63261-546F-4EFC-B6FC-6C3884095CCD}"/>
    <cellStyle name="40% - Ênfase5 2 13 2" xfId="9849" xr:uid="{D1202771-84A7-4EF9-B58F-C4B941031A46}"/>
    <cellStyle name="40% - Ênfase5 2 13 2 2" xfId="9850" xr:uid="{370EABE6-2725-4C54-9594-DD551C3370F9}"/>
    <cellStyle name="40% - Ênfase5 2 13 2 2 2" xfId="9851" xr:uid="{F9B04FF3-CD22-49F0-848B-9D158CE82244}"/>
    <cellStyle name="40% - Ênfase5 2 13 2 3" xfId="9852" xr:uid="{0B8B7A57-97F3-46DF-A5D1-901469032C1B}"/>
    <cellStyle name="40% - Ênfase5 2 13 2 4" xfId="9853" xr:uid="{0E27936D-A6CF-4D36-996E-8348E68AA8CF}"/>
    <cellStyle name="40% - Ênfase5 2 13 3" xfId="9854" xr:uid="{96A3C9C3-CF25-4DFD-BC94-935A63C61D18}"/>
    <cellStyle name="40% - Ênfase5 2 13 3 2" xfId="9855" xr:uid="{7C1CBB14-B0C0-4328-81D9-593D9CB61C22}"/>
    <cellStyle name="40% - Ênfase5 2 13 3 3" xfId="9856" xr:uid="{7F655861-1102-4B67-8255-7E40786C13C4}"/>
    <cellStyle name="40% - Ênfase5 2 13 4" xfId="9857" xr:uid="{34CA5DF3-0660-45C9-9217-3DC1EAC37311}"/>
    <cellStyle name="40% - Ênfase5 2 13 5" xfId="9858" xr:uid="{B85CBAE1-1376-40CB-9B1D-12CED3838498}"/>
    <cellStyle name="40% - Ênfase5 2 14" xfId="9859" xr:uid="{8FA1C077-1237-4609-AB93-1B91AB50C754}"/>
    <cellStyle name="40% - Ênfase5 2 14 2" xfId="9860" xr:uid="{B36C26EA-3513-4D63-8AB7-762D37AB09DD}"/>
    <cellStyle name="40% - Ênfase5 2 14 2 2" xfId="9861" xr:uid="{97242FC1-421E-417A-9EE4-94AC7D7D4F34}"/>
    <cellStyle name="40% - Ênfase5 2 14 2 2 2" xfId="9862" xr:uid="{1037995A-D3F6-42F4-B701-439278D52B8D}"/>
    <cellStyle name="40% - Ênfase5 2 14 2 3" xfId="9863" xr:uid="{7142A60F-FF05-4585-A52C-7E92B9E46DA8}"/>
    <cellStyle name="40% - Ênfase5 2 14 2 4" xfId="9864" xr:uid="{9A96E2A4-121A-4CEC-8E73-095310A7995B}"/>
    <cellStyle name="40% - Ênfase5 2 14 3" xfId="9865" xr:uid="{B3C7E93F-4F48-4208-AE32-EC879AE03213}"/>
    <cellStyle name="40% - Ênfase5 2 14 3 2" xfId="9866" xr:uid="{E3E0C795-323E-4147-9995-F860E38603A2}"/>
    <cellStyle name="40% - Ênfase5 2 14 3 3" xfId="9867" xr:uid="{95EE834F-B52C-4878-A8F1-76279CC12DAA}"/>
    <cellStyle name="40% - Ênfase5 2 14 4" xfId="9868" xr:uid="{2F618D8A-F8F0-4702-ACD6-A8F41C28D05A}"/>
    <cellStyle name="40% - Ênfase5 2 14 5" xfId="9869" xr:uid="{021FF5A5-2BFC-4EEF-BF25-403642B2C4E4}"/>
    <cellStyle name="40% - Ênfase5 2 15" xfId="9870" xr:uid="{881D868D-78FF-4534-9BE3-DBC7DB7A8D88}"/>
    <cellStyle name="40% - Ênfase5 2 15 2" xfId="9871" xr:uid="{F13CDD65-891A-4F95-AF76-E8FC42991AE0}"/>
    <cellStyle name="40% - Ênfase5 2 15 2 2" xfId="9872" xr:uid="{65239285-C8F2-4ABC-BC1D-B029805DF352}"/>
    <cellStyle name="40% - Ênfase5 2 15 2 2 2" xfId="9873" xr:uid="{3BBDE610-A232-4DBE-BDBF-BE56FA126E57}"/>
    <cellStyle name="40% - Ênfase5 2 15 2 3" xfId="9874" xr:uid="{1F096DEA-5825-487F-8CD6-7FA147BB979A}"/>
    <cellStyle name="40% - Ênfase5 2 15 2 4" xfId="9875" xr:uid="{9211FD6F-69C8-41FC-9D12-815251976C70}"/>
    <cellStyle name="40% - Ênfase5 2 15 3" xfId="9876" xr:uid="{A83A3FED-E31C-41D4-A531-2222DCF7C1FE}"/>
    <cellStyle name="40% - Ênfase5 2 15 3 2" xfId="9877" xr:uid="{E32BFF3F-E1F0-41B3-B2AC-EFFD8C013101}"/>
    <cellStyle name="40% - Ênfase5 2 15 3 3" xfId="9878" xr:uid="{65BD2EE8-F8F3-401C-8328-F885423E9D49}"/>
    <cellStyle name="40% - Ênfase5 2 15 4" xfId="9879" xr:uid="{0B785B97-2C81-4DE2-964F-0E10A38E8796}"/>
    <cellStyle name="40% - Ênfase5 2 15 5" xfId="9880" xr:uid="{8C0AF302-5CE5-4883-84CC-76855C551765}"/>
    <cellStyle name="40% - Ênfase5 2 16" xfId="9881" xr:uid="{9BCBF08E-202D-4611-852D-BBDB6E389798}"/>
    <cellStyle name="40% - Ênfase5 2 16 2" xfId="9882" xr:uid="{804509F5-9102-4DC9-A638-FDBA3E12A033}"/>
    <cellStyle name="40% - Ênfase5 2 16 2 2" xfId="9883" xr:uid="{63B17587-7241-43CE-B6C6-B594A5D4BC2A}"/>
    <cellStyle name="40% - Ênfase5 2 16 2 2 2" xfId="9884" xr:uid="{C89B0FAB-6BD9-40CA-99D5-752834AA881E}"/>
    <cellStyle name="40% - Ênfase5 2 16 2 3" xfId="9885" xr:uid="{3F07C995-D0A4-4D95-8CDE-3E0A2A74454C}"/>
    <cellStyle name="40% - Ênfase5 2 16 2 4" xfId="9886" xr:uid="{23E205A3-F152-4481-8A12-5F39477F4A0D}"/>
    <cellStyle name="40% - Ênfase5 2 16 3" xfId="9887" xr:uid="{24597E11-80E8-4BAF-9DE3-9B377D4B86A3}"/>
    <cellStyle name="40% - Ênfase5 2 16 3 2" xfId="9888" xr:uid="{357402D4-456F-4AA0-BB4B-7CAF0B17C963}"/>
    <cellStyle name="40% - Ênfase5 2 16 3 3" xfId="9889" xr:uid="{D6ED5C2E-840B-4A6D-84B0-C6C26047D28C}"/>
    <cellStyle name="40% - Ênfase5 2 16 4" xfId="9890" xr:uid="{2CCCDFC2-4EFF-402F-92F8-A2B836E98285}"/>
    <cellStyle name="40% - Ênfase5 2 16 5" xfId="9891" xr:uid="{CD0DE1C3-37D6-46D6-9552-2DE2EEA8DCAB}"/>
    <cellStyle name="40% - Ênfase5 2 17" xfId="9892" xr:uid="{7DC9A9C4-CCD8-41D5-836A-E0671DBD709F}"/>
    <cellStyle name="40% - Ênfase5 2 17 2" xfId="9893" xr:uid="{5F54FA96-4865-4D3A-8C36-6A40B42A576D}"/>
    <cellStyle name="40% - Ênfase5 2 17 2 2" xfId="9894" xr:uid="{F99F27DB-D5FC-41AB-81B9-5153A94F9828}"/>
    <cellStyle name="40% - Ênfase5 2 17 2 2 2" xfId="9895" xr:uid="{7E24EB55-3969-4292-97D2-771C12733B80}"/>
    <cellStyle name="40% - Ênfase5 2 17 2 3" xfId="9896" xr:uid="{A0A84001-3291-426E-A0D3-726C75F5427C}"/>
    <cellStyle name="40% - Ênfase5 2 17 2 4" xfId="9897" xr:uid="{8A356D96-6C31-49FB-B1C8-517C153C5CDE}"/>
    <cellStyle name="40% - Ênfase5 2 17 3" xfId="9898" xr:uid="{86E47269-4C52-4044-AAF7-684FDF9A4FAB}"/>
    <cellStyle name="40% - Ênfase5 2 17 3 2" xfId="9899" xr:uid="{00B1A479-5239-40BD-8C39-444179A500C8}"/>
    <cellStyle name="40% - Ênfase5 2 17 3 3" xfId="9900" xr:uid="{EECC101F-CDF4-4B00-866D-7CF0B38FE456}"/>
    <cellStyle name="40% - Ênfase5 2 17 4" xfId="9901" xr:uid="{B258CACA-6040-4F8F-A60C-D44994694BD6}"/>
    <cellStyle name="40% - Ênfase5 2 17 5" xfId="9902" xr:uid="{0F8B1561-2E30-48B4-A570-49E33082E02E}"/>
    <cellStyle name="40% - Ênfase5 2 18" xfId="9903" xr:uid="{CF25D7BE-E065-4CAC-A84A-68A617D2D92B}"/>
    <cellStyle name="40% - Ênfase5 2 18 2" xfId="9904" xr:uid="{7466AD85-23F6-4CFF-A215-B0773B19C7F0}"/>
    <cellStyle name="40% - Ênfase5 2 18 2 2" xfId="9905" xr:uid="{A794C733-CD78-486C-89EE-37BE00AA3EE5}"/>
    <cellStyle name="40% - Ênfase5 2 18 2 2 2" xfId="9906" xr:uid="{CF138683-D48B-4F96-BBB7-690CD4FA03EC}"/>
    <cellStyle name="40% - Ênfase5 2 18 2 3" xfId="9907" xr:uid="{271C09AB-D18A-488E-A119-1EACF9B22090}"/>
    <cellStyle name="40% - Ênfase5 2 18 2 4" xfId="9908" xr:uid="{3AF41DF6-EE23-451C-94EA-709BB0E38EE4}"/>
    <cellStyle name="40% - Ênfase5 2 18 3" xfId="9909" xr:uid="{55B5A22D-5EFD-4B8D-83AB-5B085F881903}"/>
    <cellStyle name="40% - Ênfase5 2 18 3 2" xfId="9910" xr:uid="{C3D3CCF7-CD93-46C3-9674-0F48672E6A10}"/>
    <cellStyle name="40% - Ênfase5 2 18 3 3" xfId="9911" xr:uid="{445CB1ED-2B42-440B-BD5B-1999093649A4}"/>
    <cellStyle name="40% - Ênfase5 2 18 4" xfId="9912" xr:uid="{76A36DAC-6D8B-4678-BA4F-9499550F8967}"/>
    <cellStyle name="40% - Ênfase5 2 18 5" xfId="9913" xr:uid="{A373D785-CD87-4E61-ADC7-11EBC5C5A7C2}"/>
    <cellStyle name="40% - Ênfase5 2 19" xfId="9914" xr:uid="{E33310CD-F047-4694-AE5A-7ABBB0F5452E}"/>
    <cellStyle name="40% - Ênfase5 2 19 2" xfId="9915" xr:uid="{374BB5C3-CAC4-426E-8487-D02922C76B97}"/>
    <cellStyle name="40% - Ênfase5 2 19 2 2" xfId="9916" xr:uid="{C877AF4C-17CE-4284-83FC-2BEF93DEB1AB}"/>
    <cellStyle name="40% - Ênfase5 2 19 2 2 2" xfId="9917" xr:uid="{94A16C66-A3EF-43E1-BFE7-427A964FEA66}"/>
    <cellStyle name="40% - Ênfase5 2 19 2 3" xfId="9918" xr:uid="{A2A5D203-217A-4886-89A2-E5030692EC13}"/>
    <cellStyle name="40% - Ênfase5 2 19 2 4" xfId="9919" xr:uid="{AEA30828-B547-4971-893D-C96F1C5F9EA6}"/>
    <cellStyle name="40% - Ênfase5 2 19 3" xfId="9920" xr:uid="{55048D95-8D5D-4939-B307-91EE57D0ABEF}"/>
    <cellStyle name="40% - Ênfase5 2 19 3 2" xfId="9921" xr:uid="{FC8AA6BB-445D-4100-A661-8BCCA1FF47A8}"/>
    <cellStyle name="40% - Ênfase5 2 19 3 3" xfId="9922" xr:uid="{E2B9C195-AAE4-4EBE-B4B3-18839F8325B5}"/>
    <cellStyle name="40% - Ênfase5 2 19 4" xfId="9923" xr:uid="{9DA1ACAB-B7C8-4230-AC62-7121F4CEF1B5}"/>
    <cellStyle name="40% - Ênfase5 2 19 5" xfId="9924" xr:uid="{76D448C0-389D-45E3-BA7C-69779A1C4A9D}"/>
    <cellStyle name="40% - Ênfase5 2 2" xfId="9925" xr:uid="{DE733CE8-0C2C-4262-B24D-8388E493FADB}"/>
    <cellStyle name="40% - Ênfase5 2 2 2" xfId="9926" xr:uid="{A564518A-B6AB-4269-A6BF-D6B2834D8D07}"/>
    <cellStyle name="40% - Ênfase5 2 2 2 2" xfId="9927" xr:uid="{5EB7D964-72D2-4AC9-A002-F750F05D3A73}"/>
    <cellStyle name="40% - Ênfase5 2 2 2 2 2" xfId="9928" xr:uid="{32077DE6-D54A-4146-B7EE-00AA284E734B}"/>
    <cellStyle name="40% - Ênfase5 2 2 2 3" xfId="9929" xr:uid="{9AEB0CCB-678F-45AE-9FE8-1F7E3BA13587}"/>
    <cellStyle name="40% - Ênfase5 2 2 2 4" xfId="9930" xr:uid="{89EB99C2-2C70-4CBC-884D-167AC62E4CB5}"/>
    <cellStyle name="40% - Ênfase5 2 2 3" xfId="9931" xr:uid="{4E207852-8E3E-4273-AB27-0000428A3B6B}"/>
    <cellStyle name="40% - Ênfase5 2 2 3 2" xfId="9932" xr:uid="{70310B2A-8CE5-4754-8B98-39164D3966C2}"/>
    <cellStyle name="40% - Ênfase5 2 2 3 3" xfId="9933" xr:uid="{0B3F55F2-3133-4E99-AE56-1B430F2DBBDB}"/>
    <cellStyle name="40% - Ênfase5 2 2 4" xfId="9934" xr:uid="{42CA1153-739B-48EB-B378-4CE4F934FFEA}"/>
    <cellStyle name="40% - Ênfase5 2 2 5" xfId="9935" xr:uid="{ECA88A95-DDC9-4520-8C12-2BB19A9A79F2}"/>
    <cellStyle name="40% - Ênfase5 2 20" xfId="9936" xr:uid="{85594FAE-C3DE-4D87-BF16-70642630FB0F}"/>
    <cellStyle name="40% - Ênfase5 2 20 2" xfId="9937" xr:uid="{F4F57D16-A4D2-4B4E-8339-FD0EDB779844}"/>
    <cellStyle name="40% - Ênfase5 2 20 2 2" xfId="9938" xr:uid="{158102EA-6A8A-4ED9-83A5-45369E46D47D}"/>
    <cellStyle name="40% - Ênfase5 2 20 2 2 2" xfId="9939" xr:uid="{DEF7CEFC-EFA9-4151-8592-494C19E5FBAF}"/>
    <cellStyle name="40% - Ênfase5 2 20 2 3" xfId="9940" xr:uid="{09D91634-82DB-49CC-9A8D-38E0FC4A1B76}"/>
    <cellStyle name="40% - Ênfase5 2 20 2 4" xfId="9941" xr:uid="{25971E6C-D9BA-4EC0-84B9-C1DE83451434}"/>
    <cellStyle name="40% - Ênfase5 2 20 3" xfId="9942" xr:uid="{28F66377-4A93-4BA7-98A7-BC62A9484927}"/>
    <cellStyle name="40% - Ênfase5 2 20 3 2" xfId="9943" xr:uid="{48605646-A145-49EF-8E4E-EF6235C8BB24}"/>
    <cellStyle name="40% - Ênfase5 2 20 3 3" xfId="9944" xr:uid="{32D1B307-B2CD-45DB-B2C9-5A17DC6F0F2D}"/>
    <cellStyle name="40% - Ênfase5 2 20 4" xfId="9945" xr:uid="{AB779C21-EB5C-44ED-A75E-1A6E921075C9}"/>
    <cellStyle name="40% - Ênfase5 2 20 5" xfId="9946" xr:uid="{F8F91913-3595-4F15-8CAF-023A74A1A4D6}"/>
    <cellStyle name="40% - Ênfase5 2 21" xfId="9947" xr:uid="{8E575A2B-9CFE-425D-AC19-5ED85347699E}"/>
    <cellStyle name="40% - Ênfase5 2 21 2" xfId="9948" xr:uid="{9F2DA04B-6928-41C8-AE88-A4F27542A33A}"/>
    <cellStyle name="40% - Ênfase5 2 21 2 2" xfId="9949" xr:uid="{7E03E44C-C07A-49DD-BD51-8FAF44678A57}"/>
    <cellStyle name="40% - Ênfase5 2 21 2 2 2" xfId="9950" xr:uid="{D46311C9-FE8C-4E72-ADA8-55EE0382D33B}"/>
    <cellStyle name="40% - Ênfase5 2 21 2 3" xfId="9951" xr:uid="{4798B457-EFA9-4E4E-A80F-694C42039181}"/>
    <cellStyle name="40% - Ênfase5 2 21 2 4" xfId="9952" xr:uid="{F64D9ED3-C23B-41BD-B866-79B9BA8FC9C1}"/>
    <cellStyle name="40% - Ênfase5 2 21 3" xfId="9953" xr:uid="{E9282B75-9F6D-4FE9-B48A-303D2D93A926}"/>
    <cellStyle name="40% - Ênfase5 2 21 3 2" xfId="9954" xr:uid="{6A395AB5-2482-4723-82D9-BBAFFD25F1D2}"/>
    <cellStyle name="40% - Ênfase5 2 21 3 3" xfId="9955" xr:uid="{3EAA9729-4F81-48A0-8877-B9C1AB4EC371}"/>
    <cellStyle name="40% - Ênfase5 2 21 4" xfId="9956" xr:uid="{617803E4-E2A7-4AF0-A195-367B3E69D200}"/>
    <cellStyle name="40% - Ênfase5 2 21 5" xfId="9957" xr:uid="{699993BF-09F1-498D-B5C0-D942EF819651}"/>
    <cellStyle name="40% - Ênfase5 2 22" xfId="9958" xr:uid="{64211E51-20AC-4355-BA95-96F2CCA64C88}"/>
    <cellStyle name="40% - Ênfase5 2 22 2" xfId="9959" xr:uid="{082809D5-6189-4C01-BB50-674B6B78DA77}"/>
    <cellStyle name="40% - Ênfase5 2 22 2 2" xfId="9960" xr:uid="{344EB9A8-0D4E-4C23-B833-0F85DD9BBD40}"/>
    <cellStyle name="40% - Ênfase5 2 22 2 2 2" xfId="9961" xr:uid="{6614A588-E5BC-4077-BB17-4ED588192B73}"/>
    <cellStyle name="40% - Ênfase5 2 22 2 3" xfId="9962" xr:uid="{4E798FC2-8A34-4C7E-85C6-EFA2A52037D3}"/>
    <cellStyle name="40% - Ênfase5 2 22 2 4" xfId="9963" xr:uid="{44F3ACE5-22C8-4192-9D24-FEED22247069}"/>
    <cellStyle name="40% - Ênfase5 2 22 3" xfId="9964" xr:uid="{67C848B0-432D-4174-A792-B09706A7029B}"/>
    <cellStyle name="40% - Ênfase5 2 22 3 2" xfId="9965" xr:uid="{891D0E19-BC98-4CE3-87C4-E4CB8AD90858}"/>
    <cellStyle name="40% - Ênfase5 2 22 3 3" xfId="9966" xr:uid="{3FED244D-9BD7-451F-B836-D2D4DCD227F1}"/>
    <cellStyle name="40% - Ênfase5 2 22 4" xfId="9967" xr:uid="{E98156BF-411E-4065-9F69-AFF5A1160D76}"/>
    <cellStyle name="40% - Ênfase5 2 22 5" xfId="9968" xr:uid="{DA4F23ED-8ADA-4D55-B88A-6B9BF0660751}"/>
    <cellStyle name="40% - Ênfase5 2 23" xfId="9969" xr:uid="{09D8D84F-C8DE-40B2-8F79-ABA26EECF21D}"/>
    <cellStyle name="40% - Ênfase5 2 23 2" xfId="9970" xr:uid="{EE2C6846-FAC1-4D1E-A9AF-8DB3A36A0794}"/>
    <cellStyle name="40% - Ênfase5 2 23 2 2" xfId="9971" xr:uid="{D385BB1C-4EAA-4E97-94A4-364D6DEBDFF7}"/>
    <cellStyle name="40% - Ênfase5 2 23 2 2 2" xfId="9972" xr:uid="{636553D8-7988-4032-8852-44F9525672D1}"/>
    <cellStyle name="40% - Ênfase5 2 23 2 3" xfId="9973" xr:uid="{3709B54E-C1EF-44EC-AC36-F8D04633C1EB}"/>
    <cellStyle name="40% - Ênfase5 2 23 2 4" xfId="9974" xr:uid="{0861417E-B935-4B1E-9F8B-9990D87E9503}"/>
    <cellStyle name="40% - Ênfase5 2 23 3" xfId="9975" xr:uid="{7BE21FE8-B11B-4D34-85E5-174034A01AD0}"/>
    <cellStyle name="40% - Ênfase5 2 23 3 2" xfId="9976" xr:uid="{AC6A8661-2548-4BD6-9FF1-2363F4800023}"/>
    <cellStyle name="40% - Ênfase5 2 23 3 3" xfId="9977" xr:uid="{C2C8F5EF-2A50-4274-B1E7-EE695ED384F8}"/>
    <cellStyle name="40% - Ênfase5 2 23 4" xfId="9978" xr:uid="{A4B00639-5E56-4A3A-9300-07F5792C0490}"/>
    <cellStyle name="40% - Ênfase5 2 23 5" xfId="9979" xr:uid="{6BED56EC-71A5-4491-9CC2-EBCA20BA6E58}"/>
    <cellStyle name="40% - Ênfase5 2 24" xfId="9980" xr:uid="{C34C52D0-9483-4084-8857-AEC455EE4289}"/>
    <cellStyle name="40% - Ênfase5 2 24 2" xfId="9981" xr:uid="{BF148A87-DF90-4ECE-930A-872529D2C555}"/>
    <cellStyle name="40% - Ênfase5 2 24 2 2" xfId="9982" xr:uid="{A608F344-D9B1-4C86-90E6-918AF1C578BD}"/>
    <cellStyle name="40% - Ênfase5 2 24 2 2 2" xfId="9983" xr:uid="{7119AC62-54A4-4170-A9A3-1AC424E6EF57}"/>
    <cellStyle name="40% - Ênfase5 2 24 2 3" xfId="9984" xr:uid="{5A5E7B6A-0728-4DDB-8680-771F43B38214}"/>
    <cellStyle name="40% - Ênfase5 2 24 2 4" xfId="9985" xr:uid="{0776EA63-1EBA-44FB-BEAC-5BC214BAAE38}"/>
    <cellStyle name="40% - Ênfase5 2 24 3" xfId="9986" xr:uid="{DDA1D91D-E788-4808-B77A-70349915C656}"/>
    <cellStyle name="40% - Ênfase5 2 24 3 2" xfId="9987" xr:uid="{E70B327B-99B1-443E-97B9-C995206E7F71}"/>
    <cellStyle name="40% - Ênfase5 2 24 3 3" xfId="9988" xr:uid="{1379153C-82A4-4180-84F7-D90667447545}"/>
    <cellStyle name="40% - Ênfase5 2 24 4" xfId="9989" xr:uid="{C223D9A4-310D-4197-9AFA-4DBB755D0DA9}"/>
    <cellStyle name="40% - Ênfase5 2 24 5" xfId="9990" xr:uid="{EC50DF8A-3510-4FDF-AAE5-063D8B236638}"/>
    <cellStyle name="40% - Ênfase5 2 25" xfId="9991" xr:uid="{CA54A4DA-4E9D-4FAE-87EF-B88F36E72EF4}"/>
    <cellStyle name="40% - Ênfase5 2 25 2" xfId="9992" xr:uid="{4C1290AE-7D0D-4E58-92A7-BE04CB0E0FBB}"/>
    <cellStyle name="40% - Ênfase5 2 25 2 2" xfId="9993" xr:uid="{A2ED5867-0A5C-45B3-8BD3-180767317495}"/>
    <cellStyle name="40% - Ênfase5 2 25 2 2 2" xfId="9994" xr:uid="{E4CCA128-FDF4-49F8-A454-4214BD75C77C}"/>
    <cellStyle name="40% - Ênfase5 2 25 2 3" xfId="9995" xr:uid="{27A2C3AD-C87D-4671-B7C7-97FC6E463F93}"/>
    <cellStyle name="40% - Ênfase5 2 25 2 4" xfId="9996" xr:uid="{CAD5281C-3734-4BE2-8C2C-88D5D6AE2E9F}"/>
    <cellStyle name="40% - Ênfase5 2 25 3" xfId="9997" xr:uid="{620F699F-048B-4743-90D4-63A6754AE7EC}"/>
    <cellStyle name="40% - Ênfase5 2 25 3 2" xfId="9998" xr:uid="{DED6D491-9C45-4E14-9DD3-7D223FAE6616}"/>
    <cellStyle name="40% - Ênfase5 2 25 3 3" xfId="9999" xr:uid="{82924E4F-49F2-4518-B45B-3B5B327EC7B7}"/>
    <cellStyle name="40% - Ênfase5 2 25 4" xfId="10000" xr:uid="{D5D4A4FA-0747-4D3C-9B9A-E997099C65EB}"/>
    <cellStyle name="40% - Ênfase5 2 25 5" xfId="10001" xr:uid="{B751E1D0-D78C-437F-904E-91C0AFC231ED}"/>
    <cellStyle name="40% - Ênfase5 2 26" xfId="10002" xr:uid="{0453DC98-9E4D-4D82-AC89-2A760E0A1150}"/>
    <cellStyle name="40% - Ênfase5 2 26 2" xfId="10003" xr:uid="{8BBC8231-CDDB-4B5B-A879-2365B91289D7}"/>
    <cellStyle name="40% - Ênfase5 2 26 2 2" xfId="10004" xr:uid="{E1073944-AFBD-4162-84DC-55139C87E35A}"/>
    <cellStyle name="40% - Ênfase5 2 26 2 2 2" xfId="10005" xr:uid="{3658B4AB-B0E2-4EF5-83A8-37F355197B19}"/>
    <cellStyle name="40% - Ênfase5 2 26 2 3" xfId="10006" xr:uid="{DDC9C205-7A82-4E49-9354-04ED9EA5885F}"/>
    <cellStyle name="40% - Ênfase5 2 26 2 4" xfId="10007" xr:uid="{788129B5-C66A-4333-8452-43E170EEA51B}"/>
    <cellStyle name="40% - Ênfase5 2 26 3" xfId="10008" xr:uid="{2AD2AA8A-B958-46E9-B17F-75186675E191}"/>
    <cellStyle name="40% - Ênfase5 2 26 3 2" xfId="10009" xr:uid="{934BC2E9-77E2-4A87-8CC5-81B11130AAE0}"/>
    <cellStyle name="40% - Ênfase5 2 26 3 3" xfId="10010" xr:uid="{836A13D9-B6D4-4F96-BE82-B8DC1FBB0492}"/>
    <cellStyle name="40% - Ênfase5 2 26 4" xfId="10011" xr:uid="{C19CCEE7-2655-499F-A3B9-8150C1277B0E}"/>
    <cellStyle name="40% - Ênfase5 2 26 5" xfId="10012" xr:uid="{60AA8572-73E8-4500-A0EE-984C2CEF30A8}"/>
    <cellStyle name="40% - Ênfase5 2 27" xfId="10013" xr:uid="{31728BA4-1FD4-4E0D-8EAD-B524CE7CE226}"/>
    <cellStyle name="40% - Ênfase5 2 27 2" xfId="10014" xr:uid="{DFC0D7C7-2D61-4D5E-8C13-C95E0C2AFF3A}"/>
    <cellStyle name="40% - Ênfase5 2 27 2 2" xfId="10015" xr:uid="{09ED1CD0-F76D-4F2B-A6DC-7E04EC1D331C}"/>
    <cellStyle name="40% - Ênfase5 2 27 2 2 2" xfId="10016" xr:uid="{36A61064-C0A3-4550-A9A0-1CCD34E80A69}"/>
    <cellStyle name="40% - Ênfase5 2 27 2 3" xfId="10017" xr:uid="{38B9B5F4-1182-48CC-9934-09CC309A2D64}"/>
    <cellStyle name="40% - Ênfase5 2 27 2 4" xfId="10018" xr:uid="{9951E07B-5C5C-4C56-94AC-77E7ABFDE6CC}"/>
    <cellStyle name="40% - Ênfase5 2 27 3" xfId="10019" xr:uid="{D2DB141C-5D81-45E0-BF11-87BCA7377FDF}"/>
    <cellStyle name="40% - Ênfase5 2 27 3 2" xfId="10020" xr:uid="{DE29621B-9524-460D-840F-7C643CE37DEC}"/>
    <cellStyle name="40% - Ênfase5 2 27 3 3" xfId="10021" xr:uid="{FBA7D3C3-0A9C-4293-B73D-589F38BA02A3}"/>
    <cellStyle name="40% - Ênfase5 2 27 4" xfId="10022" xr:uid="{1E9BF3A0-5424-41BF-9E5E-4D28A828F590}"/>
    <cellStyle name="40% - Ênfase5 2 27 5" xfId="10023" xr:uid="{68B4832C-E884-4189-9C53-37F593100582}"/>
    <cellStyle name="40% - Ênfase5 2 28" xfId="10024" xr:uid="{121DDFFD-CEB9-4DDF-98E6-A52E759C2835}"/>
    <cellStyle name="40% - Ênfase5 2 28 2" xfId="10025" xr:uid="{3CE84052-3F71-4CE9-9681-1E698D9E4BA4}"/>
    <cellStyle name="40% - Ênfase5 2 28 2 2" xfId="10026" xr:uid="{9484066C-B32F-436D-8CEB-C66049E383A4}"/>
    <cellStyle name="40% - Ênfase5 2 28 2 2 2" xfId="10027" xr:uid="{CE99EE52-7DF2-43E0-9E50-E7A7AA578CA6}"/>
    <cellStyle name="40% - Ênfase5 2 28 2 3" xfId="10028" xr:uid="{C1274CCE-1309-4C28-9406-107B1CCD96D4}"/>
    <cellStyle name="40% - Ênfase5 2 28 2 4" xfId="10029" xr:uid="{AFADE5F0-5BD3-4D2B-B7CF-487B3D42CC2F}"/>
    <cellStyle name="40% - Ênfase5 2 28 3" xfId="10030" xr:uid="{48E83E04-1C20-48EA-A771-5EA756B78040}"/>
    <cellStyle name="40% - Ênfase5 2 28 3 2" xfId="10031" xr:uid="{37B5C497-1BCC-4B78-BC0F-3E2BB67E25BD}"/>
    <cellStyle name="40% - Ênfase5 2 28 3 3" xfId="10032" xr:uid="{655D3936-DA4D-4E8B-98A7-DA82CEFB17FC}"/>
    <cellStyle name="40% - Ênfase5 2 28 4" xfId="10033" xr:uid="{C16C614A-996D-40FF-AED9-0B1EEB269353}"/>
    <cellStyle name="40% - Ênfase5 2 28 5" xfId="10034" xr:uid="{A43263B3-6FAA-4299-B425-9161E4C1D6C6}"/>
    <cellStyle name="40% - Ênfase5 2 29" xfId="10035" xr:uid="{893A5332-8C4D-4B2A-A4BD-7B9C33278E41}"/>
    <cellStyle name="40% - Ênfase5 2 29 2" xfId="10036" xr:uid="{9B75A250-25C7-4ACA-81F7-8D7B410BBA26}"/>
    <cellStyle name="40% - Ênfase5 2 29 2 2" xfId="10037" xr:uid="{CC897D24-B412-4476-912B-7E9C1761D2B5}"/>
    <cellStyle name="40% - Ênfase5 2 29 2 2 2" xfId="10038" xr:uid="{6D7646D9-F700-4E1B-B1C2-E0F83E81AB34}"/>
    <cellStyle name="40% - Ênfase5 2 29 2 3" xfId="10039" xr:uid="{8B2B772C-2AD1-4697-961C-AFE22603C4A6}"/>
    <cellStyle name="40% - Ênfase5 2 29 2 4" xfId="10040" xr:uid="{83CF090A-F773-4235-8136-2C7E45E86276}"/>
    <cellStyle name="40% - Ênfase5 2 29 3" xfId="10041" xr:uid="{05A7D215-6200-4EE2-9F55-6CABA93FACEB}"/>
    <cellStyle name="40% - Ênfase5 2 29 3 2" xfId="10042" xr:uid="{3B124FAB-DFFA-46FC-8961-3B09EA33CB06}"/>
    <cellStyle name="40% - Ênfase5 2 29 3 3" xfId="10043" xr:uid="{5BCC7481-5D43-4CB0-9B62-7787564A32F3}"/>
    <cellStyle name="40% - Ênfase5 2 29 4" xfId="10044" xr:uid="{648710E6-5724-443E-B442-B9BB03B54DA1}"/>
    <cellStyle name="40% - Ênfase5 2 29 5" xfId="10045" xr:uid="{8D15137B-5B61-4255-B896-541312832011}"/>
    <cellStyle name="40% - Ênfase5 2 3" xfId="10046" xr:uid="{95FE1901-ED32-4E5C-B146-6839AD7CC0BE}"/>
    <cellStyle name="40% - Ênfase5 2 3 2" xfId="10047" xr:uid="{8CF38A31-512F-422B-811D-86BF72040D13}"/>
    <cellStyle name="40% - Ênfase5 2 3 2 2" xfId="10048" xr:uid="{2A3B541A-58BD-4C09-A1A5-9DED19D1FF4E}"/>
    <cellStyle name="40% - Ênfase5 2 3 2 2 2" xfId="10049" xr:uid="{37694933-7F95-48DC-8AED-B06F177797FA}"/>
    <cellStyle name="40% - Ênfase5 2 3 2 3" xfId="10050" xr:uid="{B5BCA751-734E-47EF-80C9-E1CD7592F2D6}"/>
    <cellStyle name="40% - Ênfase5 2 3 2 4" xfId="10051" xr:uid="{28684DC4-87F5-41FE-B15E-A435D4841FEC}"/>
    <cellStyle name="40% - Ênfase5 2 3 3" xfId="10052" xr:uid="{18A5121A-5A77-49E8-BD73-55205F46E125}"/>
    <cellStyle name="40% - Ênfase5 2 3 3 2" xfId="10053" xr:uid="{F6BA2A9E-DEE2-4CB2-867D-EA2C0C2A957C}"/>
    <cellStyle name="40% - Ênfase5 2 3 3 3" xfId="10054" xr:uid="{B26053B2-C0DE-40C7-A116-F1E6858BB75D}"/>
    <cellStyle name="40% - Ênfase5 2 3 4" xfId="10055" xr:uid="{DB5F27FB-10EA-46BE-A544-82EED7CB633D}"/>
    <cellStyle name="40% - Ênfase5 2 3 5" xfId="10056" xr:uid="{F67586F8-6321-4CBF-8B24-85B170FEC534}"/>
    <cellStyle name="40% - Ênfase5 2 30" xfId="10057" xr:uid="{18516426-418F-479A-8F13-DC436FAB89E5}"/>
    <cellStyle name="40% - Ênfase5 2 30 2" xfId="10058" xr:uid="{F16F587E-9DAA-45EE-9D57-963E18D1D746}"/>
    <cellStyle name="40% - Ênfase5 2 30 2 2" xfId="10059" xr:uid="{D9A4EAA9-5E77-445B-B6B4-A7276CC07BC2}"/>
    <cellStyle name="40% - Ênfase5 2 30 2 2 2" xfId="10060" xr:uid="{369CB6BD-5717-442C-9652-1016F4CF9811}"/>
    <cellStyle name="40% - Ênfase5 2 30 2 3" xfId="10061" xr:uid="{F3E6E8B3-070E-4EB6-B362-9C5C6A56E62C}"/>
    <cellStyle name="40% - Ênfase5 2 30 2 4" xfId="10062" xr:uid="{AFA9BF8F-3D94-42CB-8022-18756055BEEB}"/>
    <cellStyle name="40% - Ênfase5 2 30 3" xfId="10063" xr:uid="{CBAEEE4B-73B0-4808-BB30-BCDD4C40DEC4}"/>
    <cellStyle name="40% - Ênfase5 2 30 3 2" xfId="10064" xr:uid="{A156EE24-C6E5-44A0-A9FA-FD07ED068EF1}"/>
    <cellStyle name="40% - Ênfase5 2 30 3 3" xfId="10065" xr:uid="{C4A4E410-80D5-4FEC-ABB0-A91A4AEAE4A1}"/>
    <cellStyle name="40% - Ênfase5 2 30 4" xfId="10066" xr:uid="{BD4B5019-14B5-4461-B1D0-EA5FA6387E3F}"/>
    <cellStyle name="40% - Ênfase5 2 30 5" xfId="10067" xr:uid="{6C216BB8-172C-4BCF-83BD-1CE55E46D9A3}"/>
    <cellStyle name="40% - Ênfase5 2 31" xfId="10068" xr:uid="{4B4EA810-F927-4AC1-A24F-1E0F85F3D4FC}"/>
    <cellStyle name="40% - Ênfase5 2 31 2" xfId="10069" xr:uid="{423B0D88-AAF0-444D-A81A-76D404C9733C}"/>
    <cellStyle name="40% - Ênfase5 2 31 2 2" xfId="10070" xr:uid="{24CA9FFE-4ACE-4B6E-9496-AED7C65AC6E9}"/>
    <cellStyle name="40% - Ênfase5 2 31 2 2 2" xfId="10071" xr:uid="{73C397EE-0010-44AA-ADDA-7AAD207BDEA8}"/>
    <cellStyle name="40% - Ênfase5 2 31 2 3" xfId="10072" xr:uid="{6CFAF7AD-F526-4DC2-BDCC-0D12A65C35BA}"/>
    <cellStyle name="40% - Ênfase5 2 31 2 4" xfId="10073" xr:uid="{B9C7B781-AA91-47A6-894C-C43D211B2C22}"/>
    <cellStyle name="40% - Ênfase5 2 31 3" xfId="10074" xr:uid="{54D8D653-4B9D-4106-A18C-A27F18A210CF}"/>
    <cellStyle name="40% - Ênfase5 2 31 3 2" xfId="10075" xr:uid="{92A742E4-887E-44B5-B87B-BDCCB5DB877F}"/>
    <cellStyle name="40% - Ênfase5 2 31 3 3" xfId="10076" xr:uid="{4C9FF8D7-5522-4147-842E-B13CEA5C6776}"/>
    <cellStyle name="40% - Ênfase5 2 31 4" xfId="10077" xr:uid="{17E7FCC8-0964-4E01-83FD-0B31FF82E4F7}"/>
    <cellStyle name="40% - Ênfase5 2 31 5" xfId="10078" xr:uid="{28B32835-88F2-4CEE-99B7-496DC5CB4354}"/>
    <cellStyle name="40% - Ênfase5 2 32" xfId="10079" xr:uid="{43D77997-2A6E-42AA-A2F2-2198BDF226CE}"/>
    <cellStyle name="40% - Ênfase5 2 32 2" xfId="10080" xr:uid="{E7DAF9A5-8B57-40B8-AFDE-E19D63626A88}"/>
    <cellStyle name="40% - Ênfase5 2 32 2 2" xfId="10081" xr:uid="{FCFB8885-376F-4E48-8BE2-685F4570E493}"/>
    <cellStyle name="40% - Ênfase5 2 32 2 2 2" xfId="10082" xr:uid="{B98907CE-E553-4A5D-A258-8D97F1F5A074}"/>
    <cellStyle name="40% - Ênfase5 2 32 2 3" xfId="10083" xr:uid="{4BE80B82-2F22-424B-834E-6A80EE6AC776}"/>
    <cellStyle name="40% - Ênfase5 2 32 2 4" xfId="10084" xr:uid="{2CEEC76B-8CAA-4A28-AFC8-03AB5E78298A}"/>
    <cellStyle name="40% - Ênfase5 2 32 3" xfId="10085" xr:uid="{C6EABF3B-A562-4697-A94E-E5921EF904A0}"/>
    <cellStyle name="40% - Ênfase5 2 32 3 2" xfId="10086" xr:uid="{380F94B2-4163-4444-8ADE-F67C7B7012BE}"/>
    <cellStyle name="40% - Ênfase5 2 32 3 3" xfId="10087" xr:uid="{92FAC764-C1DA-4BBF-894B-8638CE6D88A9}"/>
    <cellStyle name="40% - Ênfase5 2 32 4" xfId="10088" xr:uid="{80C5A248-7790-4F3E-8DEA-E0878B5DDDFB}"/>
    <cellStyle name="40% - Ênfase5 2 32 5" xfId="10089" xr:uid="{BF01EDC8-EB86-4041-9533-F342F91279AD}"/>
    <cellStyle name="40% - Ênfase5 2 33" xfId="10090" xr:uid="{199D9C7F-FAEE-4616-B0E0-E5A746E731EC}"/>
    <cellStyle name="40% - Ênfase5 2 33 2" xfId="10091" xr:uid="{CA1CA4EA-9AC4-4BC4-9682-49212A0DA90F}"/>
    <cellStyle name="40% - Ênfase5 2 33 2 2" xfId="10092" xr:uid="{C40FE5E0-FDF5-469F-9D5D-E52D5376F08F}"/>
    <cellStyle name="40% - Ênfase5 2 33 2 2 2" xfId="10093" xr:uid="{AE0F50EB-A907-4B95-8EB9-CD4D96E48188}"/>
    <cellStyle name="40% - Ênfase5 2 33 2 3" xfId="10094" xr:uid="{27962B22-F821-4497-B31F-956FCE7324BD}"/>
    <cellStyle name="40% - Ênfase5 2 33 2 4" xfId="10095" xr:uid="{6E306B42-DB0D-4C9B-AB4A-DCFEA6603A23}"/>
    <cellStyle name="40% - Ênfase5 2 33 3" xfId="10096" xr:uid="{2B9AD632-5F3F-430A-9F3D-4B0F63EBDDF1}"/>
    <cellStyle name="40% - Ênfase5 2 33 3 2" xfId="10097" xr:uid="{AED6074E-121D-4106-BAE5-FF5EAA0DDB6E}"/>
    <cellStyle name="40% - Ênfase5 2 33 3 3" xfId="10098" xr:uid="{1DB268AC-A824-4DFF-AA56-B4D5059EEFFA}"/>
    <cellStyle name="40% - Ênfase5 2 33 4" xfId="10099" xr:uid="{B18FEEB8-D210-4873-9835-D8BFAC196866}"/>
    <cellStyle name="40% - Ênfase5 2 33 5" xfId="10100" xr:uid="{E62208FF-D709-4DED-90E8-52CB7C1D295D}"/>
    <cellStyle name="40% - Ênfase5 2 34" xfId="10101" xr:uid="{6D7CD2AF-6B22-4D5F-9952-FD408EEA1E8F}"/>
    <cellStyle name="40% - Ênfase5 2 34 2" xfId="10102" xr:uid="{6DE96480-6AA5-4F12-8200-AB1953AA952B}"/>
    <cellStyle name="40% - Ênfase5 2 34 2 2" xfId="10103" xr:uid="{EC9FD570-2AB8-4ED6-A55E-D1C2A9BF0B75}"/>
    <cellStyle name="40% - Ênfase5 2 34 3" xfId="10104" xr:uid="{FC71ACEE-94BD-4614-A35B-5C6F201E7CD3}"/>
    <cellStyle name="40% - Ênfase5 2 34 4" xfId="10105" xr:uid="{0AC34EC6-031B-4547-AB45-2F60176CFE8E}"/>
    <cellStyle name="40% - Ênfase5 2 35" xfId="10106" xr:uid="{7FB5ADAD-D8C3-4136-A17C-1653F0A4A217}"/>
    <cellStyle name="40% - Ênfase5 2 35 2" xfId="10107" xr:uid="{E5FC0D72-8329-4407-BE62-65E333E09927}"/>
    <cellStyle name="40% - Ênfase5 2 35 2 2" xfId="10108" xr:uid="{8534C35C-895B-4367-A673-4F6F10568F95}"/>
    <cellStyle name="40% - Ênfase5 2 35 3" xfId="10109" xr:uid="{FD533A1A-42A0-4857-99C7-028D38D4345A}"/>
    <cellStyle name="40% - Ênfase5 2 36" xfId="10110" xr:uid="{5E0BC1C8-D410-419C-B740-6BFC63DDE82D}"/>
    <cellStyle name="40% - Ênfase5 2 36 2" xfId="10111" xr:uid="{CA294EE6-06DA-4A4E-B4D5-C9AD06804208}"/>
    <cellStyle name="40% - Ênfase5 2 36 2 2" xfId="10112" xr:uid="{172A4AA7-9C00-4A79-9389-888994EA51E8}"/>
    <cellStyle name="40% - Ênfase5 2 36 3" xfId="10113" xr:uid="{53175601-1098-4CE0-A8B9-241A6354D8FE}"/>
    <cellStyle name="40% - Ênfase5 2 37" xfId="10114" xr:uid="{B108E74E-A07F-4275-8931-BA2779A86CB2}"/>
    <cellStyle name="40% - Ênfase5 2 37 2" xfId="10115" xr:uid="{660A2E4A-4715-45DA-80E2-9CE6501F54FB}"/>
    <cellStyle name="40% - Ênfase5 2 37 2 2" xfId="10116" xr:uid="{37FD9590-3DD9-4F0A-9288-B525996DDBD2}"/>
    <cellStyle name="40% - Ênfase5 2 37 3" xfId="10117" xr:uid="{D93AB5AF-3768-48FF-B3A3-D6E56CBD03C6}"/>
    <cellStyle name="40% - Ênfase5 2 38" xfId="10118" xr:uid="{565DD291-1E4B-4D05-A186-E2B9E513DF99}"/>
    <cellStyle name="40% - Ênfase5 2 38 2" xfId="10119" xr:uid="{70C93604-05F9-4F4C-9231-03AB13E3AF3F}"/>
    <cellStyle name="40% - Ênfase5 2 38 2 2" xfId="10120" xr:uid="{AF3BB639-DE23-4EAD-974A-49DCF9D1AE93}"/>
    <cellStyle name="40% - Ênfase5 2 38 3" xfId="10121" xr:uid="{6D870254-7EE2-4046-8106-490F61A09746}"/>
    <cellStyle name="40% - Ênfase5 2 39" xfId="10122" xr:uid="{EA7CABFF-BFB2-48AD-8824-A1E1E380B5A1}"/>
    <cellStyle name="40% - Ênfase5 2 39 2" xfId="10123" xr:uid="{AB4045A9-F594-41AA-AE3A-F3A278EEBEBF}"/>
    <cellStyle name="40% - Ênfase5 2 39 2 2" xfId="10124" xr:uid="{201E6BD2-003B-4C22-BCDD-B6323759A4A5}"/>
    <cellStyle name="40% - Ênfase5 2 39 3" xfId="10125" xr:uid="{D8500FC4-B9A0-4BFD-A315-2B1E5FE3EBD3}"/>
    <cellStyle name="40% - Ênfase5 2 4" xfId="10126" xr:uid="{D4C69ACE-A676-4A30-8B9A-768333E64B55}"/>
    <cellStyle name="40% - Ênfase5 2 4 2" xfId="10127" xr:uid="{B45CDCF3-EF92-4958-9297-0269C9E0A61D}"/>
    <cellStyle name="40% - Ênfase5 2 4 2 2" xfId="10128" xr:uid="{305F5998-584E-4E3B-AADC-981B02495331}"/>
    <cellStyle name="40% - Ênfase5 2 4 2 2 2" xfId="10129" xr:uid="{0BD8E75B-8762-485C-8E60-CF2DDF62154D}"/>
    <cellStyle name="40% - Ênfase5 2 4 2 3" xfId="10130" xr:uid="{5918E19D-5CB1-4230-9D0E-39C2A87D8976}"/>
    <cellStyle name="40% - Ênfase5 2 4 2 4" xfId="10131" xr:uid="{0F4B02CC-9194-426F-93BB-8C8975285E35}"/>
    <cellStyle name="40% - Ênfase5 2 4 3" xfId="10132" xr:uid="{27381F67-DB1B-4D26-AA32-F0D11EADF71C}"/>
    <cellStyle name="40% - Ênfase5 2 4 3 2" xfId="10133" xr:uid="{28A18DAA-3FA7-4C02-8A4F-E0FC77AE73A8}"/>
    <cellStyle name="40% - Ênfase5 2 4 3 3" xfId="10134" xr:uid="{18A2376D-7898-47D1-BEB3-10CD0BE78697}"/>
    <cellStyle name="40% - Ênfase5 2 4 4" xfId="10135" xr:uid="{C8A91538-7710-44EF-8F03-784678CD494B}"/>
    <cellStyle name="40% - Ênfase5 2 4 5" xfId="10136" xr:uid="{7AA492E2-4589-4BE0-A621-F0C404A53AE5}"/>
    <cellStyle name="40% - Ênfase5 2 40" xfId="10137" xr:uid="{6241EFD6-882F-474B-A350-7C9EDCEF399E}"/>
    <cellStyle name="40% - Ênfase5 2 40 2" xfId="10138" xr:uid="{EE8CFA96-90D2-483E-80C2-3E2BCC87FD45}"/>
    <cellStyle name="40% - Ênfase5 2 40 2 2" xfId="10139" xr:uid="{8057CD0C-05E5-4926-9F9F-DF17DB1BB465}"/>
    <cellStyle name="40% - Ênfase5 2 40 3" xfId="10140" xr:uid="{2FFA30A7-0766-473B-9ACA-421B0A5DD0B7}"/>
    <cellStyle name="40% - Ênfase5 2 41" xfId="10141" xr:uid="{CC5A2020-AF8D-415A-B200-DF682AF578A8}"/>
    <cellStyle name="40% - Ênfase5 2 41 2" xfId="10142" xr:uid="{CC461E27-496C-4D8A-83D1-BF0E47B4B13C}"/>
    <cellStyle name="40% - Ênfase5 2 42" xfId="10143" xr:uid="{EB37267D-DF63-4C60-8724-51EAA35257EB}"/>
    <cellStyle name="40% - Ênfase5 2 42 2" xfId="10144" xr:uid="{EAA1F57F-7E65-4644-9297-85D8B257A848}"/>
    <cellStyle name="40% - Ênfase5 2 43" xfId="10145" xr:uid="{9D65676B-C144-4F21-AEB1-CE91F7A1AA59}"/>
    <cellStyle name="40% - Ênfase5 2 43 2" xfId="10146" xr:uid="{82AF392C-1341-43CA-AB52-2D96208011D6}"/>
    <cellStyle name="40% - Ênfase5 2 44" xfId="10147" xr:uid="{E1452BF8-FCE8-4998-A0A9-BCDFE5F9A6E2}"/>
    <cellStyle name="40% - Ênfase5 2 44 2" xfId="10148" xr:uid="{1A5AC8B4-069A-4D87-9143-D46FF827979B}"/>
    <cellStyle name="40% - Ênfase5 2 45" xfId="10149" xr:uid="{CA714FA8-AA4F-44B4-91BA-B8BD79EEDC69}"/>
    <cellStyle name="40% - Ênfase5 2 45 2" xfId="10150" xr:uid="{ED691FA2-1BCE-449F-91A7-51BC841F0CDC}"/>
    <cellStyle name="40% - Ênfase5 2 46" xfId="10151" xr:uid="{1E80783E-FD41-4E5F-A76E-C85EC03D2725}"/>
    <cellStyle name="40% - Ênfase5 2 46 2" xfId="10152" xr:uid="{1667DACC-A903-4227-A4FB-4CF8D10EA6AF}"/>
    <cellStyle name="40% - Ênfase5 2 47" xfId="10153" xr:uid="{4F13A3FE-DA41-4E67-A88B-002B49ED279A}"/>
    <cellStyle name="40% - Ênfase5 2 5" xfId="10154" xr:uid="{37FC2696-4EF2-4FFA-A2B4-ECA89344D319}"/>
    <cellStyle name="40% - Ênfase5 2 5 2" xfId="10155" xr:uid="{BD3D13B1-D61A-4C91-9800-498C1A2DF0FE}"/>
    <cellStyle name="40% - Ênfase5 2 5 2 2" xfId="10156" xr:uid="{DF0EBDE5-9874-47CB-8106-D2C49AEE544F}"/>
    <cellStyle name="40% - Ênfase5 2 5 2 2 2" xfId="10157" xr:uid="{C35FBB2F-98DB-407E-A0B4-E9EFFE570667}"/>
    <cellStyle name="40% - Ênfase5 2 5 2 3" xfId="10158" xr:uid="{2F64C0C8-4749-46C8-A5E9-B21A249D6E92}"/>
    <cellStyle name="40% - Ênfase5 2 5 2 4" xfId="10159" xr:uid="{9077CED8-9559-484D-B338-5FA8C187E8A1}"/>
    <cellStyle name="40% - Ênfase5 2 5 3" xfId="10160" xr:uid="{13002E75-D2C9-4596-AA5C-C80AD706DB2A}"/>
    <cellStyle name="40% - Ênfase5 2 5 3 2" xfId="10161" xr:uid="{5FF3AACE-355B-48A0-A54C-D0CD397CCDB2}"/>
    <cellStyle name="40% - Ênfase5 2 5 3 3" xfId="10162" xr:uid="{E01C0ADD-3E53-42DD-9FE6-F53ED4DA491C}"/>
    <cellStyle name="40% - Ênfase5 2 5 4" xfId="10163" xr:uid="{F52D8183-5608-4138-9AF8-6098B42C599E}"/>
    <cellStyle name="40% - Ênfase5 2 5 5" xfId="10164" xr:uid="{13756BF5-6859-4C27-8991-E80E136D8138}"/>
    <cellStyle name="40% - Ênfase5 2 6" xfId="10165" xr:uid="{F40D2DFD-DE41-495F-9206-D83FAE6035D4}"/>
    <cellStyle name="40% - Ênfase5 2 6 2" xfId="10166" xr:uid="{ADD78A57-1F30-483E-BB66-096DF1CFF340}"/>
    <cellStyle name="40% - Ênfase5 2 6 2 2" xfId="10167" xr:uid="{4915A013-FC17-4D25-A21A-717592C4C344}"/>
    <cellStyle name="40% - Ênfase5 2 6 2 2 2" xfId="10168" xr:uid="{BEEDEA6E-62E0-47E1-9A63-528CD9222FA7}"/>
    <cellStyle name="40% - Ênfase5 2 6 2 3" xfId="10169" xr:uid="{FE333905-2784-4350-A8C8-1E60B3A2D500}"/>
    <cellStyle name="40% - Ênfase5 2 6 2 4" xfId="10170" xr:uid="{C275E16C-4B16-4693-A1DD-0B64A1E6808E}"/>
    <cellStyle name="40% - Ênfase5 2 6 3" xfId="10171" xr:uid="{D80419A7-0162-4C90-9B0B-696D1862C5A7}"/>
    <cellStyle name="40% - Ênfase5 2 6 3 2" xfId="10172" xr:uid="{32A45040-05FE-4409-89E6-6D28F7FFFFC3}"/>
    <cellStyle name="40% - Ênfase5 2 6 3 3" xfId="10173" xr:uid="{880BECDD-5EB2-4D94-9F7C-FC627DC3BBAE}"/>
    <cellStyle name="40% - Ênfase5 2 6 4" xfId="10174" xr:uid="{F7AD1679-1D0D-45C9-8DE3-71CB93509A8A}"/>
    <cellStyle name="40% - Ênfase5 2 6 5" xfId="10175" xr:uid="{0676E48E-5648-4FE2-8778-76C6653BC4E3}"/>
    <cellStyle name="40% - Ênfase5 2 7" xfId="10176" xr:uid="{CDE4A417-CFF4-4CA7-A5B6-2CE8B9C90AD8}"/>
    <cellStyle name="40% - Ênfase5 2 7 2" xfId="10177" xr:uid="{7E7302F6-9365-496D-8470-C70842A10216}"/>
    <cellStyle name="40% - Ênfase5 2 7 2 2" xfId="10178" xr:uid="{7D7F68D3-97E2-4116-8EA6-55B50ECFE65C}"/>
    <cellStyle name="40% - Ênfase5 2 7 2 2 2" xfId="10179" xr:uid="{E2E0355E-E12F-4D70-966D-7E5DBF413A82}"/>
    <cellStyle name="40% - Ênfase5 2 7 2 3" xfId="10180" xr:uid="{D5689F35-E02D-4EA4-9238-D61EF49A6E40}"/>
    <cellStyle name="40% - Ênfase5 2 7 2 4" xfId="10181" xr:uid="{C57AB9F8-1812-4A6E-80DF-6A283D9B835D}"/>
    <cellStyle name="40% - Ênfase5 2 7 3" xfId="10182" xr:uid="{22BC849D-7724-4EE9-A584-280C3F37D37B}"/>
    <cellStyle name="40% - Ênfase5 2 7 3 2" xfId="10183" xr:uid="{0A7CCB54-B16C-4A94-84F6-BBA63DB52DFC}"/>
    <cellStyle name="40% - Ênfase5 2 7 3 3" xfId="10184" xr:uid="{F09F84B6-726E-44D7-814F-AFBDDDE214E0}"/>
    <cellStyle name="40% - Ênfase5 2 7 4" xfId="10185" xr:uid="{44B64FFD-ABBB-419A-A838-5A2310EB72C1}"/>
    <cellStyle name="40% - Ênfase5 2 7 5" xfId="10186" xr:uid="{528323D2-B93C-4CA6-BFDC-3EB4FB0988F4}"/>
    <cellStyle name="40% - Ênfase5 2 8" xfId="10187" xr:uid="{825E58B5-751B-416F-8859-9229169BE468}"/>
    <cellStyle name="40% - Ênfase5 2 8 2" xfId="10188" xr:uid="{286F6566-A66B-4F73-8D26-F87331BD5A5E}"/>
    <cellStyle name="40% - Ênfase5 2 8 2 2" xfId="10189" xr:uid="{08FBB7F3-8FF9-461F-B8D0-9BF76B6BC56F}"/>
    <cellStyle name="40% - Ênfase5 2 8 2 2 2" xfId="10190" xr:uid="{DCB7E04B-B467-472D-B1A2-AF75ED40A91A}"/>
    <cellStyle name="40% - Ênfase5 2 8 2 3" xfId="10191" xr:uid="{F2CA7C7F-2A99-4AA9-B22D-A40DFC9C1C99}"/>
    <cellStyle name="40% - Ênfase5 2 8 2 4" xfId="10192" xr:uid="{7E6FD62E-5BA7-4900-9547-BDD4B9FB259C}"/>
    <cellStyle name="40% - Ênfase5 2 8 3" xfId="10193" xr:uid="{EA6B5D31-B063-46C7-8DC0-EFE9BC7774B4}"/>
    <cellStyle name="40% - Ênfase5 2 8 3 2" xfId="10194" xr:uid="{8646CEFA-1238-4A62-9C80-F48A50CB5C9B}"/>
    <cellStyle name="40% - Ênfase5 2 8 3 3" xfId="10195" xr:uid="{30A12509-3D69-41A9-A38F-7C1116310639}"/>
    <cellStyle name="40% - Ênfase5 2 8 4" xfId="10196" xr:uid="{6FE65B1D-7AA9-4DE2-B690-1532555F485C}"/>
    <cellStyle name="40% - Ênfase5 2 8 5" xfId="10197" xr:uid="{2E1FBC39-0C42-4625-8BC1-D120A2ABC9C4}"/>
    <cellStyle name="40% - Ênfase5 2 9" xfId="10198" xr:uid="{6B8F27EA-D1D3-4E70-BD74-227D1CE55BA1}"/>
    <cellStyle name="40% - Ênfase5 2 9 2" xfId="10199" xr:uid="{627DF51E-1C68-4A7C-BF32-4E81B94983EF}"/>
    <cellStyle name="40% - Ênfase5 2 9 2 2" xfId="10200" xr:uid="{2A2D8471-6A2F-4672-930B-E4C2212AED6F}"/>
    <cellStyle name="40% - Ênfase5 2 9 2 2 2" xfId="10201" xr:uid="{89EA6F37-F227-40EE-98CC-9FC031B62C85}"/>
    <cellStyle name="40% - Ênfase5 2 9 2 3" xfId="10202" xr:uid="{251C39F5-77DE-4FFD-BC62-9A8499017B5F}"/>
    <cellStyle name="40% - Ênfase5 2 9 2 4" xfId="10203" xr:uid="{867B1C4E-832C-4732-BB8F-B7AB8DAF1A5C}"/>
    <cellStyle name="40% - Ênfase5 2 9 3" xfId="10204" xr:uid="{9E8E92AE-8FC6-4F17-A7B2-D0A22563533F}"/>
    <cellStyle name="40% - Ênfase5 2 9 3 2" xfId="10205" xr:uid="{6D04E3CE-8830-433A-AE17-956DD21E2E9A}"/>
    <cellStyle name="40% - Ênfase5 2 9 3 3" xfId="10206" xr:uid="{68C7D225-C642-40EF-A6D2-28B667C0148F}"/>
    <cellStyle name="40% - Ênfase5 2 9 4" xfId="10207" xr:uid="{CEC4ADF5-EB97-496E-AFCD-1759BEFF067B}"/>
    <cellStyle name="40% - Ênfase5 2 9 5" xfId="10208" xr:uid="{91CBA3B4-2EC9-475D-A5F0-43EEEA33E7CA}"/>
    <cellStyle name="40% - Ênfase5 20" xfId="10209" xr:uid="{CE45C7FD-FF57-4708-8DAB-F01BF53A4835}"/>
    <cellStyle name="40% - Ênfase5 20 10" xfId="10210" xr:uid="{33F1FC09-EA62-47CA-AA9C-E164308B3335}"/>
    <cellStyle name="40% - Ênfase5 20 10 2" xfId="10211" xr:uid="{1AE210FC-C387-4253-A3C3-94D58B8B9443}"/>
    <cellStyle name="40% - Ênfase5 20 11" xfId="10212" xr:uid="{58FECC59-0811-417D-B24D-B2B98C62FF3F}"/>
    <cellStyle name="40% - Ênfase5 20 11 2" xfId="10213" xr:uid="{0EB24995-9F3A-4DC2-97BB-2E03FF4D3B6F}"/>
    <cellStyle name="40% - Ênfase5 20 12" xfId="10214" xr:uid="{1E924020-C36A-41A8-88D9-3C489E8A9DC4}"/>
    <cellStyle name="40% - Ênfase5 20 12 2" xfId="10215" xr:uid="{6DD52BBB-389E-4B97-B2D9-B86C62394268}"/>
    <cellStyle name="40% - Ênfase5 20 13" xfId="10216" xr:uid="{D5D92299-6CA0-4106-9391-130456B296FE}"/>
    <cellStyle name="40% - Ênfase5 20 13 2" xfId="10217" xr:uid="{27C3BFF0-6646-48AD-99CC-B765F6AB10FF}"/>
    <cellStyle name="40% - Ênfase5 20 14" xfId="10218" xr:uid="{B39F6BB8-395D-47C3-9DD6-37AD6CB5D679}"/>
    <cellStyle name="40% - Ênfase5 20 14 2" xfId="10219" xr:uid="{AFFEC0D4-9C3B-472D-8060-A6053B698E28}"/>
    <cellStyle name="40% - Ênfase5 20 15" xfId="10220" xr:uid="{9965EEE6-F034-4139-B9AA-6FA2194D4523}"/>
    <cellStyle name="40% - Ênfase5 20 2" xfId="10221" xr:uid="{9B13C76B-6D8E-491A-9618-009312FFC5CC}"/>
    <cellStyle name="40% - Ênfase5 20 2 2" xfId="10222" xr:uid="{A135E783-AF22-4C1F-AF54-8AECB37830EB}"/>
    <cellStyle name="40% - Ênfase5 20 2 2 2" xfId="10223" xr:uid="{660FA8C2-6DAE-475E-81DA-049230B9DF0B}"/>
    <cellStyle name="40% - Ênfase5 20 2 3" xfId="10224" xr:uid="{A3BCD0E9-2E0C-4E2E-B063-5F781B5BC7BB}"/>
    <cellStyle name="40% - Ênfase5 20 3" xfId="10225" xr:uid="{828A0353-AEA7-4590-988B-99FDA446AEAD}"/>
    <cellStyle name="40% - Ênfase5 20 3 2" xfId="10226" xr:uid="{4BAB0328-7CDD-4A66-9446-B2A53C7EAC46}"/>
    <cellStyle name="40% - Ênfase5 20 3 2 2" xfId="10227" xr:uid="{372BBE69-4039-454C-BBEA-34DDB07C0EE3}"/>
    <cellStyle name="40% - Ênfase5 20 3 3" xfId="10228" xr:uid="{A5E5A1EA-4174-4881-A121-C770A4ABD2EB}"/>
    <cellStyle name="40% - Ênfase5 20 4" xfId="10229" xr:uid="{4745A606-D318-421C-A3B8-2118FE7B6F68}"/>
    <cellStyle name="40% - Ênfase5 20 4 2" xfId="10230" xr:uid="{B42FB121-CC85-4437-A0ED-149ADB0DE647}"/>
    <cellStyle name="40% - Ênfase5 20 4 2 2" xfId="10231" xr:uid="{9BE61BFB-D354-47CA-8CC6-6A989CA7A3B3}"/>
    <cellStyle name="40% - Ênfase5 20 4 3" xfId="10232" xr:uid="{6F7388E4-E684-4D94-9937-7BEC7B4F5F8C}"/>
    <cellStyle name="40% - Ênfase5 20 5" xfId="10233" xr:uid="{CCFAD639-DD6A-4F39-B30B-0AC3623A2E59}"/>
    <cellStyle name="40% - Ênfase5 20 5 2" xfId="10234" xr:uid="{0FDD6CE8-E62D-4AEC-9733-0A7B299CE277}"/>
    <cellStyle name="40% - Ênfase5 20 5 2 2" xfId="10235" xr:uid="{D673A5CE-9CA0-42BB-BBF5-2425B12D8D3B}"/>
    <cellStyle name="40% - Ênfase5 20 5 3" xfId="10236" xr:uid="{72D2EA86-A1BF-41B7-8053-9181381E6BA0}"/>
    <cellStyle name="40% - Ênfase5 20 6" xfId="10237" xr:uid="{51DF9D9D-F68A-4369-B93E-C08FEF9F6168}"/>
    <cellStyle name="40% - Ênfase5 20 6 2" xfId="10238" xr:uid="{679E0B98-95F7-470A-B9B9-AB6D12A630B5}"/>
    <cellStyle name="40% - Ênfase5 20 6 2 2" xfId="10239" xr:uid="{26FD3B0E-9A4F-4154-A77B-B387C1B80358}"/>
    <cellStyle name="40% - Ênfase5 20 6 3" xfId="10240" xr:uid="{155FAF44-8A7A-4A51-8EA1-DA9A33113BA5}"/>
    <cellStyle name="40% - Ênfase5 20 7" xfId="10241" xr:uid="{0115C414-D9D3-4051-9CF8-2509D0E6340E}"/>
    <cellStyle name="40% - Ênfase5 20 7 2" xfId="10242" xr:uid="{311AB052-CD9B-470B-B92B-BB5F741FE917}"/>
    <cellStyle name="40% - Ênfase5 20 7 2 2" xfId="10243" xr:uid="{1A3E43CC-7F4E-4BCD-AB36-4ABF3EF741CC}"/>
    <cellStyle name="40% - Ênfase5 20 7 3" xfId="10244" xr:uid="{EE486049-2263-4DC9-AC6B-AD74E717CDA9}"/>
    <cellStyle name="40% - Ênfase5 20 8" xfId="10245" xr:uid="{78EA600E-EC34-4E12-A2A1-FDC1C6079E6D}"/>
    <cellStyle name="40% - Ênfase5 20 8 2" xfId="10246" xr:uid="{91FE2348-01AF-4484-B79F-E46B97626A26}"/>
    <cellStyle name="40% - Ênfase5 20 8 2 2" xfId="10247" xr:uid="{26467B46-EE25-4915-ACD7-1C5ECC9A166C}"/>
    <cellStyle name="40% - Ênfase5 20 8 3" xfId="10248" xr:uid="{AD7D3980-5200-433E-BD41-886A4D793E93}"/>
    <cellStyle name="40% - Ênfase5 20 9" xfId="10249" xr:uid="{D55F7613-548E-4DCE-B749-2352B9EA9002}"/>
    <cellStyle name="40% - Ênfase5 20 9 2" xfId="10250" xr:uid="{804C1BB5-CCEC-44F3-9D18-591EBDA6F76F}"/>
    <cellStyle name="40% - Ênfase5 21" xfId="10251" xr:uid="{6D005EB3-3A55-4461-8FCD-871025D4BA16}"/>
    <cellStyle name="40% - Ênfase5 21 10" xfId="10252" xr:uid="{A0C68ADF-4790-45F2-A8DB-CD76A66166DA}"/>
    <cellStyle name="40% - Ênfase5 21 10 2" xfId="10253" xr:uid="{45D3DA0A-9EB1-4CEA-9BD5-94DC6286A43E}"/>
    <cellStyle name="40% - Ênfase5 21 11" xfId="10254" xr:uid="{8FFBF1DA-AF57-4148-BF9D-ED089428704D}"/>
    <cellStyle name="40% - Ênfase5 21 11 2" xfId="10255" xr:uid="{3702C3A3-F72E-4798-906A-399C3583867D}"/>
    <cellStyle name="40% - Ênfase5 21 12" xfId="10256" xr:uid="{03501574-81A6-4DB5-9021-497F66859766}"/>
    <cellStyle name="40% - Ênfase5 21 12 2" xfId="10257" xr:uid="{ABE21742-8786-4AE1-B6D6-4263F4894140}"/>
    <cellStyle name="40% - Ênfase5 21 13" xfId="10258" xr:uid="{59B68808-A2AC-46D9-B43E-A851F954F179}"/>
    <cellStyle name="40% - Ênfase5 21 13 2" xfId="10259" xr:uid="{2D659E38-751B-4B24-8CE3-4E5CACC93023}"/>
    <cellStyle name="40% - Ênfase5 21 14" xfId="10260" xr:uid="{6A5CF3DC-71D4-42D3-B75C-233A3012CF54}"/>
    <cellStyle name="40% - Ênfase5 21 14 2" xfId="10261" xr:uid="{A66E3AD2-4DEC-4243-9BFF-C11385CB73C9}"/>
    <cellStyle name="40% - Ênfase5 21 15" xfId="10262" xr:uid="{3735D35C-2527-4D01-9046-CD51C9BC2C72}"/>
    <cellStyle name="40% - Ênfase5 21 2" xfId="10263" xr:uid="{E8B4D5AF-8F07-4538-B794-52499658DBA0}"/>
    <cellStyle name="40% - Ênfase5 21 2 2" xfId="10264" xr:uid="{53141720-A21E-4068-9D69-DE59D986F457}"/>
    <cellStyle name="40% - Ênfase5 21 2 2 2" xfId="10265" xr:uid="{89EF46BC-F75C-47BA-9C1E-237B61F65C42}"/>
    <cellStyle name="40% - Ênfase5 21 2 3" xfId="10266" xr:uid="{D23097C8-F8DB-45EC-829E-6BFC5773D2AC}"/>
    <cellStyle name="40% - Ênfase5 21 3" xfId="10267" xr:uid="{CC7DF931-9D7A-44DE-B2FC-072BB2FE85C5}"/>
    <cellStyle name="40% - Ênfase5 21 3 2" xfId="10268" xr:uid="{92FC34E3-9B8F-42D7-A90D-FF58C9F0D5D5}"/>
    <cellStyle name="40% - Ênfase5 21 3 2 2" xfId="10269" xr:uid="{49A8BD69-0FA2-47D3-94F3-A01BD41CF151}"/>
    <cellStyle name="40% - Ênfase5 21 3 3" xfId="10270" xr:uid="{66418021-CF98-4AF7-AA97-40A6C4CCF3AD}"/>
    <cellStyle name="40% - Ênfase5 21 4" xfId="10271" xr:uid="{9DDBF683-C306-4275-A887-F34F1B372EA7}"/>
    <cellStyle name="40% - Ênfase5 21 4 2" xfId="10272" xr:uid="{D4C291CB-1F97-4529-BDD8-76CA3D5451DD}"/>
    <cellStyle name="40% - Ênfase5 21 4 2 2" xfId="10273" xr:uid="{700285B6-14E4-440D-89A9-C5C6FBA44910}"/>
    <cellStyle name="40% - Ênfase5 21 4 3" xfId="10274" xr:uid="{A3D9EE97-1100-4542-8311-A907DA5BAA94}"/>
    <cellStyle name="40% - Ênfase5 21 5" xfId="10275" xr:uid="{A58013FD-95C6-4822-8880-9A77732C2773}"/>
    <cellStyle name="40% - Ênfase5 21 5 2" xfId="10276" xr:uid="{3B15BCE5-9A95-4B67-B969-7AC3F77E34A8}"/>
    <cellStyle name="40% - Ênfase5 21 5 2 2" xfId="10277" xr:uid="{7C329EF5-9D5E-4177-A4CF-4EA7BB67D3D0}"/>
    <cellStyle name="40% - Ênfase5 21 5 3" xfId="10278" xr:uid="{6B17E9BF-1BA9-4C89-9127-B86A837E19C1}"/>
    <cellStyle name="40% - Ênfase5 21 6" xfId="10279" xr:uid="{1A74E220-2A75-4007-BE44-ADA346EEB0CD}"/>
    <cellStyle name="40% - Ênfase5 21 6 2" xfId="10280" xr:uid="{5895B716-2A8F-4E9D-9D60-5D0BEB1747C6}"/>
    <cellStyle name="40% - Ênfase5 21 6 2 2" xfId="10281" xr:uid="{8B4D92F6-97C6-47EC-B148-FFA580F089AE}"/>
    <cellStyle name="40% - Ênfase5 21 6 3" xfId="10282" xr:uid="{348FA16E-0572-401E-B275-D4C12468E0F2}"/>
    <cellStyle name="40% - Ênfase5 21 7" xfId="10283" xr:uid="{300F7C7E-677F-40DB-B537-C00513DD07A2}"/>
    <cellStyle name="40% - Ênfase5 21 7 2" xfId="10284" xr:uid="{F3973993-3E75-4F79-BB59-2DFBE5D736A3}"/>
    <cellStyle name="40% - Ênfase5 21 7 2 2" xfId="10285" xr:uid="{DEF1A145-7548-4DFE-8F08-FB1DEEE4ABC7}"/>
    <cellStyle name="40% - Ênfase5 21 7 3" xfId="10286" xr:uid="{E19137E3-14E3-4322-8432-BCAF5761C98B}"/>
    <cellStyle name="40% - Ênfase5 21 8" xfId="10287" xr:uid="{D1E00FBC-DF28-42B0-B9D0-E38F81A21BCF}"/>
    <cellStyle name="40% - Ênfase5 21 8 2" xfId="10288" xr:uid="{58F20CEC-A341-4125-90E2-098A0F007CE0}"/>
    <cellStyle name="40% - Ênfase5 21 8 2 2" xfId="10289" xr:uid="{43EDA5D4-D2F1-450F-BB0C-489022363574}"/>
    <cellStyle name="40% - Ênfase5 21 8 3" xfId="10290" xr:uid="{1BFAA712-4A65-4B14-9488-7019B078700B}"/>
    <cellStyle name="40% - Ênfase5 21 9" xfId="10291" xr:uid="{ADDE65D5-FFE2-4846-990A-4582D60916BB}"/>
    <cellStyle name="40% - Ênfase5 21 9 2" xfId="10292" xr:uid="{8720CBA5-B6A6-4CD3-BEA8-78C3847039FB}"/>
    <cellStyle name="40% - Ênfase5 22" xfId="10293" xr:uid="{5C2CB092-3DAB-42B5-B7B8-6F84877B2648}"/>
    <cellStyle name="40% - Ênfase5 22 10" xfId="10294" xr:uid="{A052D9DA-86F8-444A-A2DD-7EB729069114}"/>
    <cellStyle name="40% - Ênfase5 22 10 2" xfId="10295" xr:uid="{33824627-ADF3-4D1F-A3D4-EC2B593E108B}"/>
    <cellStyle name="40% - Ênfase5 22 11" xfId="10296" xr:uid="{1B796B11-5485-4200-B1D9-FE876DE7251D}"/>
    <cellStyle name="40% - Ênfase5 22 11 2" xfId="10297" xr:uid="{90FF4AAB-F50B-4399-9A37-E49CF2466E1E}"/>
    <cellStyle name="40% - Ênfase5 22 12" xfId="10298" xr:uid="{DCB6628F-BFE0-4F99-8864-6F28DA7F478A}"/>
    <cellStyle name="40% - Ênfase5 22 12 2" xfId="10299" xr:uid="{59453AF2-4D4C-44FD-9A54-9A8030760114}"/>
    <cellStyle name="40% - Ênfase5 22 13" xfId="10300" xr:uid="{5E979358-2EA9-4997-898D-8AB2B69D2E61}"/>
    <cellStyle name="40% - Ênfase5 22 13 2" xfId="10301" xr:uid="{2BB5C2E0-F985-4A65-B967-222C4604134A}"/>
    <cellStyle name="40% - Ênfase5 22 14" xfId="10302" xr:uid="{166144F7-4146-4476-886C-6BCF98861EF5}"/>
    <cellStyle name="40% - Ênfase5 22 14 2" xfId="10303" xr:uid="{21A402BD-022E-495C-96D6-A363E18E7CB5}"/>
    <cellStyle name="40% - Ênfase5 22 15" xfId="10304" xr:uid="{452B5062-9619-437D-9FD3-1BD5ECA53F57}"/>
    <cellStyle name="40% - Ênfase5 22 2" xfId="10305" xr:uid="{016C8CDC-EF63-423C-BBCB-20229237F208}"/>
    <cellStyle name="40% - Ênfase5 22 2 2" xfId="10306" xr:uid="{C99F5DD5-468E-4FC6-9C1B-CBF624518C59}"/>
    <cellStyle name="40% - Ênfase5 22 2 2 2" xfId="10307" xr:uid="{05CF32CB-3BF8-4F32-BCEC-66346913D372}"/>
    <cellStyle name="40% - Ênfase5 22 2 3" xfId="10308" xr:uid="{AE65F00F-48BC-4DD7-9CE3-C1005030F3F7}"/>
    <cellStyle name="40% - Ênfase5 22 3" xfId="10309" xr:uid="{B64F7238-EE13-48D8-AE86-149E4275C38C}"/>
    <cellStyle name="40% - Ênfase5 22 3 2" xfId="10310" xr:uid="{ACBE2951-7645-4819-8F3B-15DB5F37EFF1}"/>
    <cellStyle name="40% - Ênfase5 22 3 2 2" xfId="10311" xr:uid="{CD7EC853-53E3-42EB-8982-65A9539904C4}"/>
    <cellStyle name="40% - Ênfase5 22 3 3" xfId="10312" xr:uid="{A4C30A5F-DA57-437E-AEF3-A4BBDA6EA478}"/>
    <cellStyle name="40% - Ênfase5 22 4" xfId="10313" xr:uid="{32753B8F-9DAF-4F68-9CE7-952489D2D53A}"/>
    <cellStyle name="40% - Ênfase5 22 4 2" xfId="10314" xr:uid="{6BFF13A9-64A0-4E69-9458-45941D570AE6}"/>
    <cellStyle name="40% - Ênfase5 22 4 2 2" xfId="10315" xr:uid="{760BD979-38FC-4984-8349-B181684EADE8}"/>
    <cellStyle name="40% - Ênfase5 22 4 3" xfId="10316" xr:uid="{C29D05A3-053D-439D-9073-F7046B0CEB43}"/>
    <cellStyle name="40% - Ênfase5 22 5" xfId="10317" xr:uid="{7EFF037A-ACBE-43B8-90FE-EBEA50CA81A6}"/>
    <cellStyle name="40% - Ênfase5 22 5 2" xfId="10318" xr:uid="{D7F59777-398D-4CDD-9478-D480B7D1A6B2}"/>
    <cellStyle name="40% - Ênfase5 22 5 2 2" xfId="10319" xr:uid="{35F8535A-EA1C-4125-BF97-F0CE4558239D}"/>
    <cellStyle name="40% - Ênfase5 22 5 3" xfId="10320" xr:uid="{B6DE089B-2D4C-4C96-9D9D-765AC1C8E426}"/>
    <cellStyle name="40% - Ênfase5 22 6" xfId="10321" xr:uid="{C1F27310-796A-456B-83E6-C806FAAAC0D0}"/>
    <cellStyle name="40% - Ênfase5 22 6 2" xfId="10322" xr:uid="{BA95C7FD-A8F3-4842-9B76-367459312B3D}"/>
    <cellStyle name="40% - Ênfase5 22 6 2 2" xfId="10323" xr:uid="{BA13EBC6-47C0-4BCF-BCAE-CC05ABD5348F}"/>
    <cellStyle name="40% - Ênfase5 22 6 3" xfId="10324" xr:uid="{D1067BD8-1FA5-49EE-AAC1-13A54E2A04D6}"/>
    <cellStyle name="40% - Ênfase5 22 7" xfId="10325" xr:uid="{0E23F795-20E8-46F5-998F-83B040F86F57}"/>
    <cellStyle name="40% - Ênfase5 22 7 2" xfId="10326" xr:uid="{EA2B626F-C9F9-4FF7-B1F8-04DB56D13067}"/>
    <cellStyle name="40% - Ênfase5 22 7 2 2" xfId="10327" xr:uid="{B3C14992-3BBC-4307-A7A9-E3BC756B3269}"/>
    <cellStyle name="40% - Ênfase5 22 7 3" xfId="10328" xr:uid="{CA270DF0-D3BE-4B2E-8CA6-C3BBD7BF79C9}"/>
    <cellStyle name="40% - Ênfase5 22 8" xfId="10329" xr:uid="{6E9BD0B0-23D1-4676-A54F-C94B0692493E}"/>
    <cellStyle name="40% - Ênfase5 22 8 2" xfId="10330" xr:uid="{E0CC1F23-CA69-4287-84C1-4C4BD01EA27A}"/>
    <cellStyle name="40% - Ênfase5 22 8 2 2" xfId="10331" xr:uid="{74F217FB-104A-4593-B8D7-02782D0FC57B}"/>
    <cellStyle name="40% - Ênfase5 22 8 3" xfId="10332" xr:uid="{AC963042-6B82-45E2-B2B6-A11772C9388F}"/>
    <cellStyle name="40% - Ênfase5 22 9" xfId="10333" xr:uid="{6AB19212-E237-4AF8-AFA1-7DEFF028CCC2}"/>
    <cellStyle name="40% - Ênfase5 22 9 2" xfId="10334" xr:uid="{866D5878-4834-43E5-8991-A74425C0F221}"/>
    <cellStyle name="40% - Ênfase5 23" xfId="10335" xr:uid="{C4E5BD80-94CA-44B6-A45F-3FEBDD4644DB}"/>
    <cellStyle name="40% - Ênfase5 23 10" xfId="10336" xr:uid="{2673D298-D200-4E5F-B338-CCCA85D0DC2B}"/>
    <cellStyle name="40% - Ênfase5 23 10 2" xfId="10337" xr:uid="{01F4C790-DD2A-4F92-9E34-2322F74FD35C}"/>
    <cellStyle name="40% - Ênfase5 23 11" xfId="10338" xr:uid="{C37E8DF0-4698-4D57-A472-4BEF59E47135}"/>
    <cellStyle name="40% - Ênfase5 23 11 2" xfId="10339" xr:uid="{CBCE60BC-62B6-4EE7-B32C-903260596C5D}"/>
    <cellStyle name="40% - Ênfase5 23 12" xfId="10340" xr:uid="{A9EE1F3A-FC8A-482A-B26B-5052551A52A5}"/>
    <cellStyle name="40% - Ênfase5 23 12 2" xfId="10341" xr:uid="{1E6AA9E8-68B7-41F7-AB58-3594E322C9E9}"/>
    <cellStyle name="40% - Ênfase5 23 13" xfId="10342" xr:uid="{69DF7C23-A034-449F-A5E8-A167307D5D97}"/>
    <cellStyle name="40% - Ênfase5 23 13 2" xfId="10343" xr:uid="{6E063C3C-C135-4DF1-BA23-FC29688B3113}"/>
    <cellStyle name="40% - Ênfase5 23 14" xfId="10344" xr:uid="{E1CC34D9-9FD3-4511-B268-A0FE308C9D76}"/>
    <cellStyle name="40% - Ênfase5 23 14 2" xfId="10345" xr:uid="{AA4C5143-982F-4C43-9E07-A1EB0F9B457B}"/>
    <cellStyle name="40% - Ênfase5 23 15" xfId="10346" xr:uid="{BE9AC181-7C8F-4937-A8A0-AFE1734CD382}"/>
    <cellStyle name="40% - Ênfase5 23 2" xfId="10347" xr:uid="{3B05054C-7842-4BB3-8892-245DBADC54BE}"/>
    <cellStyle name="40% - Ênfase5 23 2 2" xfId="10348" xr:uid="{37F324D2-78CB-4240-8566-4690C38ED521}"/>
    <cellStyle name="40% - Ênfase5 23 2 2 2" xfId="10349" xr:uid="{1A3E2ED6-D3AC-4B45-896F-FDE0A3F8D328}"/>
    <cellStyle name="40% - Ênfase5 23 2 3" xfId="10350" xr:uid="{7245B303-5392-419B-B365-EB551AE3BBE3}"/>
    <cellStyle name="40% - Ênfase5 23 3" xfId="10351" xr:uid="{0A466A4D-F223-4D1D-A4A2-2DCB813357BD}"/>
    <cellStyle name="40% - Ênfase5 23 3 2" xfId="10352" xr:uid="{85970ED8-260C-433D-80A9-A010474DFFDA}"/>
    <cellStyle name="40% - Ênfase5 23 3 2 2" xfId="10353" xr:uid="{70B30819-2DB0-4BF2-A94F-76CA04C8107F}"/>
    <cellStyle name="40% - Ênfase5 23 3 3" xfId="10354" xr:uid="{51350397-4DF6-4A7C-81CE-C29867F0D55B}"/>
    <cellStyle name="40% - Ênfase5 23 4" xfId="10355" xr:uid="{EC346B1B-E156-474F-B09C-A15D56A64ADA}"/>
    <cellStyle name="40% - Ênfase5 23 4 2" xfId="10356" xr:uid="{22FF5114-0275-465F-B601-05C69FD76FAB}"/>
    <cellStyle name="40% - Ênfase5 23 4 2 2" xfId="10357" xr:uid="{C16E0B07-A6F3-4740-AEA3-7BDD71C18413}"/>
    <cellStyle name="40% - Ênfase5 23 4 3" xfId="10358" xr:uid="{EB17A8F0-8AFD-49D5-A20F-5ABFD34D478A}"/>
    <cellStyle name="40% - Ênfase5 23 5" xfId="10359" xr:uid="{03498012-A882-445C-9879-09F59D7B4EFF}"/>
    <cellStyle name="40% - Ênfase5 23 5 2" xfId="10360" xr:uid="{717884C5-3F48-4209-93F3-42E4056F53E0}"/>
    <cellStyle name="40% - Ênfase5 23 5 2 2" xfId="10361" xr:uid="{E6756F15-AAF3-4B7A-B6B5-4F4E6E0B44B5}"/>
    <cellStyle name="40% - Ênfase5 23 5 3" xfId="10362" xr:uid="{67C33371-59C9-4DAD-B471-093E6D003F12}"/>
    <cellStyle name="40% - Ênfase5 23 6" xfId="10363" xr:uid="{676CC799-7870-46AB-832E-069CCC9F0B17}"/>
    <cellStyle name="40% - Ênfase5 23 6 2" xfId="10364" xr:uid="{788B222E-BA14-42BB-A2CA-02968AB610A5}"/>
    <cellStyle name="40% - Ênfase5 23 6 2 2" xfId="10365" xr:uid="{FB20D604-3F77-447B-B5F1-7ADB9C40BB03}"/>
    <cellStyle name="40% - Ênfase5 23 6 3" xfId="10366" xr:uid="{565BF8E8-855B-4202-A9C6-29D1CF5EDA3E}"/>
    <cellStyle name="40% - Ênfase5 23 7" xfId="10367" xr:uid="{CA0AA423-D274-426B-A8C3-0CC33A5159EA}"/>
    <cellStyle name="40% - Ênfase5 23 7 2" xfId="10368" xr:uid="{D1A61FA0-0C21-46A2-B36E-8AAC6277BE05}"/>
    <cellStyle name="40% - Ênfase5 23 7 2 2" xfId="10369" xr:uid="{0D90BFB4-F258-4665-AF09-D8D209F59A2B}"/>
    <cellStyle name="40% - Ênfase5 23 7 3" xfId="10370" xr:uid="{A903EAC3-A805-48E4-A7F4-82FBACC83FA3}"/>
    <cellStyle name="40% - Ênfase5 23 8" xfId="10371" xr:uid="{BB1A01B8-A917-4D0E-8702-07806C9591DF}"/>
    <cellStyle name="40% - Ênfase5 23 8 2" xfId="10372" xr:uid="{0CB02769-8CFD-4A68-9338-6BC1164FF724}"/>
    <cellStyle name="40% - Ênfase5 23 8 2 2" xfId="10373" xr:uid="{9E96EACA-FE68-4E01-822F-9C58D2DA8488}"/>
    <cellStyle name="40% - Ênfase5 23 8 3" xfId="10374" xr:uid="{69944011-AC7F-4539-B1C8-1FA73841FF7C}"/>
    <cellStyle name="40% - Ênfase5 23 9" xfId="10375" xr:uid="{F2BEDA43-EA5A-40D3-9638-2A63811366AB}"/>
    <cellStyle name="40% - Ênfase5 23 9 2" xfId="10376" xr:uid="{37A210EE-45C3-47DB-AF36-C2C271B58B11}"/>
    <cellStyle name="40% - Ênfase5 24" xfId="10377" xr:uid="{E91929FF-B858-4FBF-BF28-A4E0AD6C6F37}"/>
    <cellStyle name="40% - Ênfase5 24 10" xfId="10378" xr:uid="{6C6B221D-6F7E-456D-B8E5-EF12D56D15C5}"/>
    <cellStyle name="40% - Ênfase5 24 10 2" xfId="10379" xr:uid="{80232129-7182-45CB-A12A-83FCCDD4C786}"/>
    <cellStyle name="40% - Ênfase5 24 11" xfId="10380" xr:uid="{71B8DD7B-DF84-4218-8F1B-4F2D119F4662}"/>
    <cellStyle name="40% - Ênfase5 24 11 2" xfId="10381" xr:uid="{B113849B-8CCE-432A-B2A1-DB80B28E951F}"/>
    <cellStyle name="40% - Ênfase5 24 12" xfId="10382" xr:uid="{535C544A-EC89-4AAF-8352-ADB13A73C891}"/>
    <cellStyle name="40% - Ênfase5 24 12 2" xfId="10383" xr:uid="{CB975CC5-6BCC-4318-8CFA-EC626FE3B5A4}"/>
    <cellStyle name="40% - Ênfase5 24 13" xfId="10384" xr:uid="{5257D974-1C87-4DE0-8B68-62B31D03F767}"/>
    <cellStyle name="40% - Ênfase5 24 13 2" xfId="10385" xr:uid="{C9435F18-85AA-409C-9261-707EC4223D32}"/>
    <cellStyle name="40% - Ênfase5 24 14" xfId="10386" xr:uid="{E3D98C94-9A58-4E25-A724-7968C1DFD4E8}"/>
    <cellStyle name="40% - Ênfase5 24 14 2" xfId="10387" xr:uid="{B23AACF6-D3C9-46DF-83A7-F3F3239AA55D}"/>
    <cellStyle name="40% - Ênfase5 24 15" xfId="10388" xr:uid="{0530B1E7-4089-463B-9CF8-975BFE032850}"/>
    <cellStyle name="40% - Ênfase5 24 2" xfId="10389" xr:uid="{755AE652-8782-4989-A53C-036E621A3ED5}"/>
    <cellStyle name="40% - Ênfase5 24 2 2" xfId="10390" xr:uid="{397B4AA2-D80E-4BAD-A059-289368ABA8AC}"/>
    <cellStyle name="40% - Ênfase5 24 2 2 2" xfId="10391" xr:uid="{03745E08-1C19-434F-B1A6-784E5B3E8434}"/>
    <cellStyle name="40% - Ênfase5 24 2 3" xfId="10392" xr:uid="{D0FE0947-FE41-4920-B94E-4640DCFA8782}"/>
    <cellStyle name="40% - Ênfase5 24 3" xfId="10393" xr:uid="{721AD65A-0CDA-44BC-BFDB-22CC864368EF}"/>
    <cellStyle name="40% - Ênfase5 24 3 2" xfId="10394" xr:uid="{E42EC92F-7EA7-41E3-A4FC-C1DDD534BF04}"/>
    <cellStyle name="40% - Ênfase5 24 3 2 2" xfId="10395" xr:uid="{F44DCA07-FAC2-4FC4-9C1C-56735E507CED}"/>
    <cellStyle name="40% - Ênfase5 24 3 3" xfId="10396" xr:uid="{FE807E7A-3DD0-4729-BE3F-F53C12FE9806}"/>
    <cellStyle name="40% - Ênfase5 24 4" xfId="10397" xr:uid="{3B8D63D8-A126-44B0-AF65-98DF0BE4E7FD}"/>
    <cellStyle name="40% - Ênfase5 24 4 2" xfId="10398" xr:uid="{F2473151-07D0-4A45-BAD6-2082BAB5EC4E}"/>
    <cellStyle name="40% - Ênfase5 24 4 2 2" xfId="10399" xr:uid="{8B3ADA1E-2F49-46D4-AA95-B8468DAC6325}"/>
    <cellStyle name="40% - Ênfase5 24 4 3" xfId="10400" xr:uid="{E9C3B814-F78F-4566-BC78-46C13AA72247}"/>
    <cellStyle name="40% - Ênfase5 24 5" xfId="10401" xr:uid="{5A0FCC56-8F36-49FF-8DDA-E49DEE26A063}"/>
    <cellStyle name="40% - Ênfase5 24 5 2" xfId="10402" xr:uid="{E719BD38-6DF5-4113-B5B2-50674F979EE3}"/>
    <cellStyle name="40% - Ênfase5 24 5 2 2" xfId="10403" xr:uid="{9853441B-7666-4E08-A03B-CB9027458D7B}"/>
    <cellStyle name="40% - Ênfase5 24 5 3" xfId="10404" xr:uid="{D04C6837-816D-40ED-983B-8ABC728BB4BD}"/>
    <cellStyle name="40% - Ênfase5 24 6" xfId="10405" xr:uid="{24F61198-18B7-462F-A9B9-38793021ABB6}"/>
    <cellStyle name="40% - Ênfase5 24 6 2" xfId="10406" xr:uid="{A533044B-A07C-4E07-A8DD-1A01F3661B81}"/>
    <cellStyle name="40% - Ênfase5 24 6 2 2" xfId="10407" xr:uid="{48BD89B9-1F52-42C8-9612-EFDFD2EC79E0}"/>
    <cellStyle name="40% - Ênfase5 24 6 3" xfId="10408" xr:uid="{FC564753-0087-48AB-8DB9-541E038C5F54}"/>
    <cellStyle name="40% - Ênfase5 24 7" xfId="10409" xr:uid="{DC786A84-3BF8-463A-8FFD-D07A4423C17C}"/>
    <cellStyle name="40% - Ênfase5 24 7 2" xfId="10410" xr:uid="{E611C59F-B170-4F6B-A9B7-99F48E3FF6A5}"/>
    <cellStyle name="40% - Ênfase5 24 7 2 2" xfId="10411" xr:uid="{ACE5E0A5-3324-4FE7-986D-49FCE4CDE7C6}"/>
    <cellStyle name="40% - Ênfase5 24 7 3" xfId="10412" xr:uid="{81ED5E90-359A-4435-8B48-D0BBE3C8AC51}"/>
    <cellStyle name="40% - Ênfase5 24 8" xfId="10413" xr:uid="{B07367CC-B7C8-4CCD-85AE-5C83C09A7148}"/>
    <cellStyle name="40% - Ênfase5 24 8 2" xfId="10414" xr:uid="{9A00E72F-303D-475E-8264-838677A683EC}"/>
    <cellStyle name="40% - Ênfase5 24 8 2 2" xfId="10415" xr:uid="{547C2AC1-E395-4A6A-8592-19A5703F5519}"/>
    <cellStyle name="40% - Ênfase5 24 8 3" xfId="10416" xr:uid="{60CAD7BE-8549-496C-86EA-92A01098D752}"/>
    <cellStyle name="40% - Ênfase5 24 9" xfId="10417" xr:uid="{433EF530-D4D4-4295-A0CE-231B303FC659}"/>
    <cellStyle name="40% - Ênfase5 24 9 2" xfId="10418" xr:uid="{E82506E7-688C-4C79-8B64-0B48F756E5DB}"/>
    <cellStyle name="40% - Ênfase5 25" xfId="10419" xr:uid="{F81BA203-12A9-4F9E-87F9-48E434AA87EB}"/>
    <cellStyle name="40% - Ênfase5 25 10" xfId="10420" xr:uid="{4F033EA3-09BF-46FA-9BF6-F2B6E9F39FA9}"/>
    <cellStyle name="40% - Ênfase5 25 10 2" xfId="10421" xr:uid="{117337BE-77FF-4A69-BD50-47F65B4FD6DA}"/>
    <cellStyle name="40% - Ênfase5 25 11" xfId="10422" xr:uid="{5266CCBF-4E62-432C-AE3A-D17FF5BEF741}"/>
    <cellStyle name="40% - Ênfase5 25 11 2" xfId="10423" xr:uid="{0E1338C5-B5A6-4EB5-A9E7-5BF61530288E}"/>
    <cellStyle name="40% - Ênfase5 25 12" xfId="10424" xr:uid="{BE55F381-39BC-4759-B513-BFD8932CEEFD}"/>
    <cellStyle name="40% - Ênfase5 25 12 2" xfId="10425" xr:uid="{E9E6B604-61CC-4F99-9F90-B76784B3436F}"/>
    <cellStyle name="40% - Ênfase5 25 13" xfId="10426" xr:uid="{E627974F-A93F-47B3-B271-7B277F774B77}"/>
    <cellStyle name="40% - Ênfase5 25 13 2" xfId="10427" xr:uid="{5C5FE7BE-7CF5-4D6D-ABF4-0C19A4A9AEB4}"/>
    <cellStyle name="40% - Ênfase5 25 14" xfId="10428" xr:uid="{79C7A56B-1CB8-437C-BA14-AD2C3949C57D}"/>
    <cellStyle name="40% - Ênfase5 25 14 2" xfId="10429" xr:uid="{D179357B-1BD9-406B-B380-A3039C5EE085}"/>
    <cellStyle name="40% - Ênfase5 25 15" xfId="10430" xr:uid="{82E0313E-EC2E-439B-9FB8-9627B637CEA9}"/>
    <cellStyle name="40% - Ênfase5 25 2" xfId="10431" xr:uid="{40914635-AE20-4B57-BF7B-9C7639D23751}"/>
    <cellStyle name="40% - Ênfase5 25 2 2" xfId="10432" xr:uid="{56FF81A0-B1DA-4532-8341-162E5E835956}"/>
    <cellStyle name="40% - Ênfase5 25 2 2 2" xfId="10433" xr:uid="{AA82771C-5E56-44A2-9DE8-DD2F49216FB5}"/>
    <cellStyle name="40% - Ênfase5 25 2 3" xfId="10434" xr:uid="{A09E6F41-7B93-4792-A94D-F03CFAC09D58}"/>
    <cellStyle name="40% - Ênfase5 25 3" xfId="10435" xr:uid="{71A61D16-1C7D-4D5A-BCD1-C332F3F10FD7}"/>
    <cellStyle name="40% - Ênfase5 25 3 2" xfId="10436" xr:uid="{AA1FC80E-E481-45AB-8C44-D0BC79FA7169}"/>
    <cellStyle name="40% - Ênfase5 25 3 2 2" xfId="10437" xr:uid="{06670A44-A687-47D2-86FE-CE010598A614}"/>
    <cellStyle name="40% - Ênfase5 25 3 3" xfId="10438" xr:uid="{E1265651-3DB8-4C43-AA37-80FD3403F9E1}"/>
    <cellStyle name="40% - Ênfase5 25 4" xfId="10439" xr:uid="{42F437DE-FB27-4E32-BFEC-372920867456}"/>
    <cellStyle name="40% - Ênfase5 25 4 2" xfId="10440" xr:uid="{965FE5EF-BDF0-4C75-A749-FF59AE6CF00A}"/>
    <cellStyle name="40% - Ênfase5 25 4 2 2" xfId="10441" xr:uid="{DC4B03B9-A3DD-46CF-8EEC-3BF87FAEC57F}"/>
    <cellStyle name="40% - Ênfase5 25 4 3" xfId="10442" xr:uid="{7FFD1EC9-E5EC-44B7-82BD-25551A0CC416}"/>
    <cellStyle name="40% - Ênfase5 25 5" xfId="10443" xr:uid="{8FEBC14C-36DC-4EB5-B9C3-07F37E386BC0}"/>
    <cellStyle name="40% - Ênfase5 25 5 2" xfId="10444" xr:uid="{CD5EF549-C237-4046-8113-BF20BD8407C6}"/>
    <cellStyle name="40% - Ênfase5 25 5 2 2" xfId="10445" xr:uid="{D7468765-7081-4ACF-AEC1-9107BE23D041}"/>
    <cellStyle name="40% - Ênfase5 25 5 3" xfId="10446" xr:uid="{5D59DB17-B442-406D-85F3-1A0513B0E00C}"/>
    <cellStyle name="40% - Ênfase5 25 6" xfId="10447" xr:uid="{70CEB249-4DE9-42AD-B899-7EB061B9591E}"/>
    <cellStyle name="40% - Ênfase5 25 6 2" xfId="10448" xr:uid="{AC701654-7A49-49B6-960C-2983A536F73D}"/>
    <cellStyle name="40% - Ênfase5 25 6 2 2" xfId="10449" xr:uid="{737DEF83-117F-41CB-A3D4-215B7C0F86FC}"/>
    <cellStyle name="40% - Ênfase5 25 6 3" xfId="10450" xr:uid="{D7E7005A-7F6B-4DA6-860B-44B32EE123A6}"/>
    <cellStyle name="40% - Ênfase5 25 7" xfId="10451" xr:uid="{7B31E8E3-FD23-45F9-A2EC-1F4C112E0C7A}"/>
    <cellStyle name="40% - Ênfase5 25 7 2" xfId="10452" xr:uid="{58B41C5F-92DC-4CA0-A835-C3538367E6A5}"/>
    <cellStyle name="40% - Ênfase5 25 7 2 2" xfId="10453" xr:uid="{95BC12FC-5CD7-4320-B607-0BBF2DCAA008}"/>
    <cellStyle name="40% - Ênfase5 25 7 3" xfId="10454" xr:uid="{08C30E5A-BF7B-4084-978B-CD3107D12241}"/>
    <cellStyle name="40% - Ênfase5 25 8" xfId="10455" xr:uid="{8DB0BA1B-5613-4353-B54D-2CFAEDB8C417}"/>
    <cellStyle name="40% - Ênfase5 25 8 2" xfId="10456" xr:uid="{9C667D96-47D1-4151-9BD2-867C5CA7F4C1}"/>
    <cellStyle name="40% - Ênfase5 25 8 2 2" xfId="10457" xr:uid="{299CC8ED-1FDF-4EBB-AEC9-F0D01144082B}"/>
    <cellStyle name="40% - Ênfase5 25 8 3" xfId="10458" xr:uid="{BB5B2AB0-7C6E-4407-BB5A-AF59A0D3AE2A}"/>
    <cellStyle name="40% - Ênfase5 25 9" xfId="10459" xr:uid="{2FD96FF4-960C-4133-84E9-5BF75A38DDBD}"/>
    <cellStyle name="40% - Ênfase5 25 9 2" xfId="10460" xr:uid="{50E1FADB-73A5-4A9B-9E99-64E4B2A39498}"/>
    <cellStyle name="40% - Ênfase5 26" xfId="10461" xr:uid="{08B8ED18-1CCB-44ED-9F7C-71134F446D7F}"/>
    <cellStyle name="40% - Ênfase5 26 10" xfId="10462" xr:uid="{49E62800-43C4-47A1-9FC6-4F240A083332}"/>
    <cellStyle name="40% - Ênfase5 26 10 2" xfId="10463" xr:uid="{4C1A840B-029E-430E-8502-976670F43C2B}"/>
    <cellStyle name="40% - Ênfase5 26 11" xfId="10464" xr:uid="{EB6C1FA5-EB53-42C7-AFE3-A3BBF3E8C1ED}"/>
    <cellStyle name="40% - Ênfase5 26 11 2" xfId="10465" xr:uid="{E15CC340-37F4-4250-923A-BF49ADD65E1C}"/>
    <cellStyle name="40% - Ênfase5 26 12" xfId="10466" xr:uid="{22AB96D1-D4DD-4928-845F-A0BED4A8FCBF}"/>
    <cellStyle name="40% - Ênfase5 26 12 2" xfId="10467" xr:uid="{551BDBBB-ED66-4A91-A1CE-52BCDA651BD5}"/>
    <cellStyle name="40% - Ênfase5 26 13" xfId="10468" xr:uid="{4F777BD4-24FA-4712-ABA1-979ABEDC03E0}"/>
    <cellStyle name="40% - Ênfase5 26 13 2" xfId="10469" xr:uid="{1EB5B906-C8E0-45D9-AB0A-380937B88653}"/>
    <cellStyle name="40% - Ênfase5 26 14" xfId="10470" xr:uid="{A24DB7F8-FC16-4B05-85C4-B96766DBB647}"/>
    <cellStyle name="40% - Ênfase5 26 14 2" xfId="10471" xr:uid="{36D1E742-A6A1-4142-AFF8-E9C6CF76944A}"/>
    <cellStyle name="40% - Ênfase5 26 15" xfId="10472" xr:uid="{DE95ABBC-46DB-4ECB-8E7F-75AF5BC6A7F9}"/>
    <cellStyle name="40% - Ênfase5 26 2" xfId="10473" xr:uid="{C016D89A-0F76-490B-9D7C-431611F30BC7}"/>
    <cellStyle name="40% - Ênfase5 26 2 2" xfId="10474" xr:uid="{8B4B1E27-5745-4DA9-AC21-111768362843}"/>
    <cellStyle name="40% - Ênfase5 26 2 2 2" xfId="10475" xr:uid="{B9952EDA-18A5-4A15-90DB-030B4407CB84}"/>
    <cellStyle name="40% - Ênfase5 26 2 3" xfId="10476" xr:uid="{F44DFBAF-7533-4DF6-95C6-F7256D65E556}"/>
    <cellStyle name="40% - Ênfase5 26 3" xfId="10477" xr:uid="{20AD913C-F458-4808-8C23-F330C7ADC61F}"/>
    <cellStyle name="40% - Ênfase5 26 3 2" xfId="10478" xr:uid="{B1D9898C-5FCC-4E40-B263-802C22C73E94}"/>
    <cellStyle name="40% - Ênfase5 26 3 2 2" xfId="10479" xr:uid="{D6C448D4-19C4-4ECE-B8B8-16509239D2E6}"/>
    <cellStyle name="40% - Ênfase5 26 3 3" xfId="10480" xr:uid="{3E27023F-D90F-4F48-A8E8-66EAC1C1A165}"/>
    <cellStyle name="40% - Ênfase5 26 4" xfId="10481" xr:uid="{B7DF4C41-8DCD-463A-AA96-A7A1E26C4176}"/>
    <cellStyle name="40% - Ênfase5 26 4 2" xfId="10482" xr:uid="{F6832D89-9078-41FA-90D6-694206648CD1}"/>
    <cellStyle name="40% - Ênfase5 26 4 2 2" xfId="10483" xr:uid="{C27A4F62-2D99-4627-AF17-FBD93E90F066}"/>
    <cellStyle name="40% - Ênfase5 26 4 3" xfId="10484" xr:uid="{03598B9C-6760-46F5-9D0F-8A9B37E06ED8}"/>
    <cellStyle name="40% - Ênfase5 26 5" xfId="10485" xr:uid="{F2A1091D-E49F-45EB-9511-09766F971C1E}"/>
    <cellStyle name="40% - Ênfase5 26 5 2" xfId="10486" xr:uid="{0E7CD1D5-18A7-4E98-8096-7B888C448923}"/>
    <cellStyle name="40% - Ênfase5 26 5 2 2" xfId="10487" xr:uid="{6EAD5111-C33E-4604-9636-6A3B879463C4}"/>
    <cellStyle name="40% - Ênfase5 26 5 3" xfId="10488" xr:uid="{B25D0ED7-F5CF-4334-9B86-0DE062309538}"/>
    <cellStyle name="40% - Ênfase5 26 6" xfId="10489" xr:uid="{28EC0FCE-7DDC-4F3C-9CE5-26B20AC5C7A9}"/>
    <cellStyle name="40% - Ênfase5 26 6 2" xfId="10490" xr:uid="{67C976F1-9EA8-4B36-BA09-96FD3F36B735}"/>
    <cellStyle name="40% - Ênfase5 26 6 2 2" xfId="10491" xr:uid="{F47EB800-90AC-41BB-BC5B-1D3D89A7F226}"/>
    <cellStyle name="40% - Ênfase5 26 6 3" xfId="10492" xr:uid="{1FDEB4B7-667E-4809-A296-C148DE1D41F6}"/>
    <cellStyle name="40% - Ênfase5 26 7" xfId="10493" xr:uid="{CA7010A7-DCEC-4B09-9197-B450FB589673}"/>
    <cellStyle name="40% - Ênfase5 26 7 2" xfId="10494" xr:uid="{274A37B3-CD37-487C-8107-0BDAF67AC17A}"/>
    <cellStyle name="40% - Ênfase5 26 7 2 2" xfId="10495" xr:uid="{1A5C321F-CC7A-43B0-AB0C-5622AA6A9AE0}"/>
    <cellStyle name="40% - Ênfase5 26 7 3" xfId="10496" xr:uid="{560ADF95-CEB2-4CA0-B56E-EA723FD772DE}"/>
    <cellStyle name="40% - Ênfase5 26 8" xfId="10497" xr:uid="{792FEC7A-BA9D-46E5-A9DD-40127623371C}"/>
    <cellStyle name="40% - Ênfase5 26 8 2" xfId="10498" xr:uid="{2DDA6C85-1FF4-44D9-934E-F81AE629F915}"/>
    <cellStyle name="40% - Ênfase5 26 8 2 2" xfId="10499" xr:uid="{CBE37049-F0E8-420B-B289-6D33CF963164}"/>
    <cellStyle name="40% - Ênfase5 26 8 3" xfId="10500" xr:uid="{35EE5662-52C4-4686-ADF4-B8117D1C0186}"/>
    <cellStyle name="40% - Ênfase5 26 9" xfId="10501" xr:uid="{5CB9E39D-BED5-4409-90F3-555B4318D3EF}"/>
    <cellStyle name="40% - Ênfase5 26 9 2" xfId="10502" xr:uid="{E33628CC-3DA5-4736-B08C-D005094B34E7}"/>
    <cellStyle name="40% - Ênfase5 27" xfId="10503" xr:uid="{4BF0B2CC-5109-41EE-B215-A942F7037061}"/>
    <cellStyle name="40% - Ênfase5 27 10" xfId="10504" xr:uid="{03DD9C87-243F-4F9A-AB5A-850179D2A4FB}"/>
    <cellStyle name="40% - Ênfase5 27 10 2" xfId="10505" xr:uid="{8C24FF95-AA81-4268-A86B-41E1072A8939}"/>
    <cellStyle name="40% - Ênfase5 27 11" xfId="10506" xr:uid="{2786B892-43DC-4D15-A994-35FA89E57E47}"/>
    <cellStyle name="40% - Ênfase5 27 11 2" xfId="10507" xr:uid="{7E9944CD-DFAF-4CCE-AA36-84A17FFE8474}"/>
    <cellStyle name="40% - Ênfase5 27 12" xfId="10508" xr:uid="{0EA77C1E-2015-4798-BB56-1F4C62E49227}"/>
    <cellStyle name="40% - Ênfase5 27 12 2" xfId="10509" xr:uid="{ABC86C9D-3946-4B00-911A-734CFFF080FD}"/>
    <cellStyle name="40% - Ênfase5 27 13" xfId="10510" xr:uid="{F6646116-F7EA-4286-8D6D-6F695B8D5301}"/>
    <cellStyle name="40% - Ênfase5 27 13 2" xfId="10511" xr:uid="{BEDF75B1-2BEC-4C94-A4AE-FA7A90F92C64}"/>
    <cellStyle name="40% - Ênfase5 27 14" xfId="10512" xr:uid="{3A730170-A61C-4272-A54F-B26C84029056}"/>
    <cellStyle name="40% - Ênfase5 27 14 2" xfId="10513" xr:uid="{92B3A9A4-A692-4EED-81EE-54AC817F9884}"/>
    <cellStyle name="40% - Ênfase5 27 15" xfId="10514" xr:uid="{97F7DFD7-548D-465D-8354-7962348D535B}"/>
    <cellStyle name="40% - Ênfase5 27 2" xfId="10515" xr:uid="{24EB9D1D-3BB4-4A8E-88E1-D1B480DBCD15}"/>
    <cellStyle name="40% - Ênfase5 27 2 2" xfId="10516" xr:uid="{8E9A7DE0-AE8D-42CE-BE36-A9773C48BDC6}"/>
    <cellStyle name="40% - Ênfase5 27 2 2 2" xfId="10517" xr:uid="{F51F4B07-6F4D-4088-94D8-FAF9D4BD6E86}"/>
    <cellStyle name="40% - Ênfase5 27 2 3" xfId="10518" xr:uid="{1430E2BB-8C99-4CC7-AB89-EB6F78EFB024}"/>
    <cellStyle name="40% - Ênfase5 27 3" xfId="10519" xr:uid="{1D05EC76-DACC-46C3-82DB-0D4B9726DCA8}"/>
    <cellStyle name="40% - Ênfase5 27 3 2" xfId="10520" xr:uid="{789668AC-294F-4F8E-A83F-7C403A9BEB81}"/>
    <cellStyle name="40% - Ênfase5 27 3 2 2" xfId="10521" xr:uid="{0284C967-29CE-4E0A-AE82-8B1FC96D8F8B}"/>
    <cellStyle name="40% - Ênfase5 27 3 3" xfId="10522" xr:uid="{50EC853D-D91A-4695-BC2C-EE59B8EB1AC9}"/>
    <cellStyle name="40% - Ênfase5 27 4" xfId="10523" xr:uid="{632FD775-6DA8-46A2-BDDC-643A05B07510}"/>
    <cellStyle name="40% - Ênfase5 27 4 2" xfId="10524" xr:uid="{8AA6D371-32DD-4A83-9C82-7B0D38CF0F99}"/>
    <cellStyle name="40% - Ênfase5 27 4 2 2" xfId="10525" xr:uid="{0F6DA210-8F9C-4EF9-81BC-34DB15EECCCB}"/>
    <cellStyle name="40% - Ênfase5 27 4 3" xfId="10526" xr:uid="{DC84129D-5E8F-4D7A-8731-2A7C4B8FAF65}"/>
    <cellStyle name="40% - Ênfase5 27 5" xfId="10527" xr:uid="{435D561F-EF6F-4B7C-82AF-098133767F35}"/>
    <cellStyle name="40% - Ênfase5 27 5 2" xfId="10528" xr:uid="{65DC09F7-CC2F-4536-82FB-EDBD8B6A6620}"/>
    <cellStyle name="40% - Ênfase5 27 5 2 2" xfId="10529" xr:uid="{925E5835-38FA-47D3-BA95-F0E4399224F8}"/>
    <cellStyle name="40% - Ênfase5 27 5 3" xfId="10530" xr:uid="{A5AA5CAC-ABC6-409C-924F-F392EA448BB5}"/>
    <cellStyle name="40% - Ênfase5 27 6" xfId="10531" xr:uid="{C237195B-7B60-4808-A43E-C833B44DFEE4}"/>
    <cellStyle name="40% - Ênfase5 27 6 2" xfId="10532" xr:uid="{9BE4C7D8-CE95-4A3E-B2F4-C5FC9C574ED8}"/>
    <cellStyle name="40% - Ênfase5 27 6 2 2" xfId="10533" xr:uid="{87E2F142-6F1F-4516-9B28-1430CD466DDA}"/>
    <cellStyle name="40% - Ênfase5 27 6 3" xfId="10534" xr:uid="{73D297A0-742C-43DA-8D9D-384FC5A9F21B}"/>
    <cellStyle name="40% - Ênfase5 27 7" xfId="10535" xr:uid="{FE785368-717C-4B76-AC8B-9F95DE011F42}"/>
    <cellStyle name="40% - Ênfase5 27 7 2" xfId="10536" xr:uid="{1946ADEF-67D3-471C-B472-FE20AAA88AE6}"/>
    <cellStyle name="40% - Ênfase5 27 7 2 2" xfId="10537" xr:uid="{F043544D-0A4C-4B18-B6F2-6339719D34EE}"/>
    <cellStyle name="40% - Ênfase5 27 7 3" xfId="10538" xr:uid="{9062CC68-03B4-4F77-AA9B-4C4AEE2C5BC1}"/>
    <cellStyle name="40% - Ênfase5 27 8" xfId="10539" xr:uid="{912A5F75-5525-4B49-B3D4-136D7B813B88}"/>
    <cellStyle name="40% - Ênfase5 27 8 2" xfId="10540" xr:uid="{AFA58742-3119-43E8-ADE5-12BBAA6B425B}"/>
    <cellStyle name="40% - Ênfase5 27 8 2 2" xfId="10541" xr:uid="{7667D1EF-4381-47C2-8234-573E02ABFFFD}"/>
    <cellStyle name="40% - Ênfase5 27 8 3" xfId="10542" xr:uid="{2C90E1AC-09F7-4760-973C-C75F9361EE36}"/>
    <cellStyle name="40% - Ênfase5 27 9" xfId="10543" xr:uid="{07E17211-37A8-449E-8588-C6575DF672CB}"/>
    <cellStyle name="40% - Ênfase5 27 9 2" xfId="10544" xr:uid="{AAF17616-405F-43DC-B7B6-030B24D9DA3F}"/>
    <cellStyle name="40% - Ênfase5 28" xfId="10545" xr:uid="{B1B55A05-7C98-4280-9230-5CBF7BB58AC1}"/>
    <cellStyle name="40% - Ênfase5 28 10" xfId="10546" xr:uid="{9DCDB919-0573-4E4A-9F43-F1FD2AB98062}"/>
    <cellStyle name="40% - Ênfase5 28 10 2" xfId="10547" xr:uid="{545B8F84-CB67-4ABC-A5D1-BDD4A1BF44B2}"/>
    <cellStyle name="40% - Ênfase5 28 11" xfId="10548" xr:uid="{13BBCF72-B0F8-4808-9AA4-5012CF21A963}"/>
    <cellStyle name="40% - Ênfase5 28 11 2" xfId="10549" xr:uid="{978143D2-FB7F-4EFA-84AA-58AA699F1968}"/>
    <cellStyle name="40% - Ênfase5 28 12" xfId="10550" xr:uid="{939B9D06-EC66-4899-90B5-05B994FD6138}"/>
    <cellStyle name="40% - Ênfase5 28 12 2" xfId="10551" xr:uid="{904D5995-5390-46B8-B41A-0C1271539ECA}"/>
    <cellStyle name="40% - Ênfase5 28 13" xfId="10552" xr:uid="{4767C35E-0F3B-4972-85A6-B08D8F9502C5}"/>
    <cellStyle name="40% - Ênfase5 28 13 2" xfId="10553" xr:uid="{B48AD4EF-8E7A-4E3D-B0CF-D66930DAE1E3}"/>
    <cellStyle name="40% - Ênfase5 28 14" xfId="10554" xr:uid="{AD92721B-E617-4A46-BC92-E88F30D03A94}"/>
    <cellStyle name="40% - Ênfase5 28 14 2" xfId="10555" xr:uid="{A1FF6919-EFB6-42A2-B5CF-160FE92A2FDC}"/>
    <cellStyle name="40% - Ênfase5 28 15" xfId="10556" xr:uid="{BEAA7751-6D70-465D-B622-DF389005E064}"/>
    <cellStyle name="40% - Ênfase5 28 2" xfId="10557" xr:uid="{45F22FDF-6EB8-4671-87E0-4C8626508556}"/>
    <cellStyle name="40% - Ênfase5 28 2 2" xfId="10558" xr:uid="{6E474CEE-1888-40AC-BF1F-1B83B119CBEC}"/>
    <cellStyle name="40% - Ênfase5 28 2 2 2" xfId="10559" xr:uid="{A8364D61-432D-4857-8C30-5E9077CEC294}"/>
    <cellStyle name="40% - Ênfase5 28 2 3" xfId="10560" xr:uid="{5404FB74-F3B6-480F-9A35-88F1733D50C6}"/>
    <cellStyle name="40% - Ênfase5 28 3" xfId="10561" xr:uid="{7AB32DBF-534D-41B0-BE36-BD4E49F18FC4}"/>
    <cellStyle name="40% - Ênfase5 28 3 2" xfId="10562" xr:uid="{70956F0B-1A84-4D21-B017-B95114E7BFE2}"/>
    <cellStyle name="40% - Ênfase5 28 3 2 2" xfId="10563" xr:uid="{26747DD7-1AD1-4228-BC99-71FFF5548473}"/>
    <cellStyle name="40% - Ênfase5 28 3 3" xfId="10564" xr:uid="{AEBCAF0F-3D83-415B-A990-D02E09F4C6B5}"/>
    <cellStyle name="40% - Ênfase5 28 4" xfId="10565" xr:uid="{C997FE81-BD19-45E6-BDB8-DB74D762B17E}"/>
    <cellStyle name="40% - Ênfase5 28 4 2" xfId="10566" xr:uid="{64BDCDF5-5156-419E-A334-35D60F2D580A}"/>
    <cellStyle name="40% - Ênfase5 28 4 2 2" xfId="10567" xr:uid="{F0A39E7F-5351-423A-AE1B-B19052B273D7}"/>
    <cellStyle name="40% - Ênfase5 28 4 3" xfId="10568" xr:uid="{CEC286B3-708F-46D1-BF13-87DAFFCDF8DD}"/>
    <cellStyle name="40% - Ênfase5 28 5" xfId="10569" xr:uid="{33DD28C8-15F1-4791-B63B-FB4354408E44}"/>
    <cellStyle name="40% - Ênfase5 28 5 2" xfId="10570" xr:uid="{183CB316-F93D-44CE-ACDE-6416727D71AB}"/>
    <cellStyle name="40% - Ênfase5 28 5 2 2" xfId="10571" xr:uid="{C4095825-31AD-43DD-9ED2-8E2EE58D0F38}"/>
    <cellStyle name="40% - Ênfase5 28 5 3" xfId="10572" xr:uid="{58166268-DF5C-4938-BFC6-ECCBEAD58068}"/>
    <cellStyle name="40% - Ênfase5 28 6" xfId="10573" xr:uid="{E56EB1E4-A4D8-4282-9786-C70C7A26BA10}"/>
    <cellStyle name="40% - Ênfase5 28 6 2" xfId="10574" xr:uid="{1F3FE745-B2C1-4B43-B220-5CDFE7FF383D}"/>
    <cellStyle name="40% - Ênfase5 28 6 2 2" xfId="10575" xr:uid="{88531B28-34D3-4CA9-8523-530ED6479AE6}"/>
    <cellStyle name="40% - Ênfase5 28 6 3" xfId="10576" xr:uid="{31CABB87-F735-4128-8975-1BFDD0C1FEA8}"/>
    <cellStyle name="40% - Ênfase5 28 7" xfId="10577" xr:uid="{52683535-920F-4CF3-8129-CD4CC5D22C7D}"/>
    <cellStyle name="40% - Ênfase5 28 7 2" xfId="10578" xr:uid="{0BA1D682-8755-4DA3-A337-4B40F386B46A}"/>
    <cellStyle name="40% - Ênfase5 28 7 2 2" xfId="10579" xr:uid="{0BF1D942-7D48-485D-8534-F416A2EA7755}"/>
    <cellStyle name="40% - Ênfase5 28 7 3" xfId="10580" xr:uid="{5B1405A1-2B66-4312-870C-C50901203868}"/>
    <cellStyle name="40% - Ênfase5 28 8" xfId="10581" xr:uid="{AFF27593-6CB0-4243-B06D-896E10C213E9}"/>
    <cellStyle name="40% - Ênfase5 28 8 2" xfId="10582" xr:uid="{99408932-4446-4B76-8BE5-5605CE5B0220}"/>
    <cellStyle name="40% - Ênfase5 28 8 2 2" xfId="10583" xr:uid="{8B56A789-6A1C-4962-A02D-6EFD91BDCB4E}"/>
    <cellStyle name="40% - Ênfase5 28 8 3" xfId="10584" xr:uid="{9756C86F-EACA-4A6E-949B-B3981BFC3F08}"/>
    <cellStyle name="40% - Ênfase5 28 9" xfId="10585" xr:uid="{91FA5D54-B72A-4BDB-B17F-7043C87BF2CE}"/>
    <cellStyle name="40% - Ênfase5 28 9 2" xfId="10586" xr:uid="{4B53D872-6C03-4F4C-85E9-0D8848002F6C}"/>
    <cellStyle name="40% - Ênfase5 29" xfId="10587" xr:uid="{8DFFB155-02BC-4B21-BB37-C719F3FE8D7E}"/>
    <cellStyle name="40% - Ênfase5 29 10" xfId="10588" xr:uid="{439457AA-AA60-4C60-BB7D-977E5532156C}"/>
    <cellStyle name="40% - Ênfase5 29 10 2" xfId="10589" xr:uid="{7D119B97-95A1-4B32-857E-499177892AA7}"/>
    <cellStyle name="40% - Ênfase5 29 11" xfId="10590" xr:uid="{7726FDCB-C55A-4EE9-9A59-461C7B6CC51F}"/>
    <cellStyle name="40% - Ênfase5 29 11 2" xfId="10591" xr:uid="{ED5C4D24-D02F-4847-B518-BA5CBD6345AC}"/>
    <cellStyle name="40% - Ênfase5 29 12" xfId="10592" xr:uid="{9FE1BC20-6178-403A-9E2B-B652EF3D5912}"/>
    <cellStyle name="40% - Ênfase5 29 12 2" xfId="10593" xr:uid="{452620F3-0BFE-47AD-B766-931F0349C819}"/>
    <cellStyle name="40% - Ênfase5 29 13" xfId="10594" xr:uid="{A108ABF6-7271-46A3-84B3-941444704232}"/>
    <cellStyle name="40% - Ênfase5 29 13 2" xfId="10595" xr:uid="{2E9841F9-3E2C-4629-9E39-D317BBA71239}"/>
    <cellStyle name="40% - Ênfase5 29 14" xfId="10596" xr:uid="{60CA02A0-9852-4983-BFD6-065D3AE08461}"/>
    <cellStyle name="40% - Ênfase5 29 14 2" xfId="10597" xr:uid="{140502D1-6849-49C4-A9FD-A6D1BB7E1175}"/>
    <cellStyle name="40% - Ênfase5 29 15" xfId="10598" xr:uid="{60B07A77-B37C-4B5D-B3DE-FDB2816ECB00}"/>
    <cellStyle name="40% - Ênfase5 29 2" xfId="10599" xr:uid="{F64B00F2-DB4E-45A2-85D2-057BBEB34260}"/>
    <cellStyle name="40% - Ênfase5 29 2 2" xfId="10600" xr:uid="{92252487-169B-4976-A689-6BDDAF83AC07}"/>
    <cellStyle name="40% - Ênfase5 29 2 2 2" xfId="10601" xr:uid="{606905BD-3F56-4C42-8FD3-29715F7F818A}"/>
    <cellStyle name="40% - Ênfase5 29 2 3" xfId="10602" xr:uid="{8EC127E5-E3E0-4998-B167-F79219F232A6}"/>
    <cellStyle name="40% - Ênfase5 29 3" xfId="10603" xr:uid="{3A3D6DC7-47F4-4733-B7C7-238F406A07B6}"/>
    <cellStyle name="40% - Ênfase5 29 3 2" xfId="10604" xr:uid="{9C14C5B4-5F4F-4FD1-98E3-4AAFBBFEF250}"/>
    <cellStyle name="40% - Ênfase5 29 3 2 2" xfId="10605" xr:uid="{0992D5C4-5D12-4441-92E1-183F8F8DEF07}"/>
    <cellStyle name="40% - Ênfase5 29 3 3" xfId="10606" xr:uid="{019FEA9A-CD6E-4C1A-82A2-DAD088D08CAA}"/>
    <cellStyle name="40% - Ênfase5 29 4" xfId="10607" xr:uid="{0C25C451-2EFC-4AFD-9364-13F4DE270873}"/>
    <cellStyle name="40% - Ênfase5 29 4 2" xfId="10608" xr:uid="{A6EB2582-A024-4143-85A8-1105B86C7CB2}"/>
    <cellStyle name="40% - Ênfase5 29 4 2 2" xfId="10609" xr:uid="{0B14F10E-A3B8-4C11-B8D0-C9B1B0B8CA34}"/>
    <cellStyle name="40% - Ênfase5 29 4 3" xfId="10610" xr:uid="{F24B7C30-B750-44D2-85D4-6DA07F6FF6B3}"/>
    <cellStyle name="40% - Ênfase5 29 5" xfId="10611" xr:uid="{2931B1EF-C283-4FA6-9A08-F695C2BA148F}"/>
    <cellStyle name="40% - Ênfase5 29 5 2" xfId="10612" xr:uid="{C73EA70A-DD33-4146-BBCD-6A592A653E01}"/>
    <cellStyle name="40% - Ênfase5 29 5 2 2" xfId="10613" xr:uid="{3A45D6D9-B7F4-4C34-808D-8DAE6E1CFA8C}"/>
    <cellStyle name="40% - Ênfase5 29 5 3" xfId="10614" xr:uid="{C57157BE-2803-44B0-8D01-A888B7803DB2}"/>
    <cellStyle name="40% - Ênfase5 29 6" xfId="10615" xr:uid="{9866277A-1ED2-4282-AA12-71E2D80164E6}"/>
    <cellStyle name="40% - Ênfase5 29 6 2" xfId="10616" xr:uid="{C6CB6180-99C2-4FF2-9492-5506D7979412}"/>
    <cellStyle name="40% - Ênfase5 29 6 2 2" xfId="10617" xr:uid="{A1926CC8-DBCA-44AC-974F-1778FE854C8A}"/>
    <cellStyle name="40% - Ênfase5 29 6 3" xfId="10618" xr:uid="{CFFDA240-639D-4E57-A8C8-F9407A5E278B}"/>
    <cellStyle name="40% - Ênfase5 29 7" xfId="10619" xr:uid="{EF63DFC1-0656-4996-8258-1C3641D602A8}"/>
    <cellStyle name="40% - Ênfase5 29 7 2" xfId="10620" xr:uid="{3B22F6B7-88F8-4521-9F4E-429738FB9ED3}"/>
    <cellStyle name="40% - Ênfase5 29 7 2 2" xfId="10621" xr:uid="{FAB145DA-4A5C-4D14-ABB0-3ED3FF8FF61A}"/>
    <cellStyle name="40% - Ênfase5 29 7 3" xfId="10622" xr:uid="{C088007E-4E79-4507-8AE2-3AD2D9FAD2EF}"/>
    <cellStyle name="40% - Ênfase5 29 8" xfId="10623" xr:uid="{7E14FF26-F218-49BF-9428-5159C4147B24}"/>
    <cellStyle name="40% - Ênfase5 29 8 2" xfId="10624" xr:uid="{0D32CF06-9C9A-465E-9F78-50447A1D6FBD}"/>
    <cellStyle name="40% - Ênfase5 29 8 2 2" xfId="10625" xr:uid="{59651298-446D-4F6C-A4F1-837DBC53A09D}"/>
    <cellStyle name="40% - Ênfase5 29 8 3" xfId="10626" xr:uid="{12121854-EA10-4867-9AA6-974F529D2BED}"/>
    <cellStyle name="40% - Ênfase5 29 9" xfId="10627" xr:uid="{FEE76A4B-5A76-49A9-84DF-796AA7B63737}"/>
    <cellStyle name="40% - Ênfase5 29 9 2" xfId="10628" xr:uid="{689010A0-EEF2-4AAB-BA2C-724429FEF0C2}"/>
    <cellStyle name="40% - Ênfase5 3" xfId="10629" xr:uid="{1C86D130-72C9-48F5-9F22-3B4C11747832}"/>
    <cellStyle name="40% - Ênfase5 3 10" xfId="10630" xr:uid="{8F44C068-7BF8-4A40-B674-F890D8DC2613}"/>
    <cellStyle name="40% - Ênfase5 3 10 2" xfId="10631" xr:uid="{C15A7D38-B0EC-4E37-9797-338506003133}"/>
    <cellStyle name="40% - Ênfase5 3 11" xfId="10632" xr:uid="{5493B2F3-DFB8-442B-81FF-EC7BD6D9A756}"/>
    <cellStyle name="40% - Ênfase5 3 11 2" xfId="10633" xr:uid="{795637C8-0A3D-4A78-9E65-A34E985B2F7B}"/>
    <cellStyle name="40% - Ênfase5 3 12" xfId="10634" xr:uid="{ED8ACA9B-8B13-42CC-9722-1DCCF6890459}"/>
    <cellStyle name="40% - Ênfase5 3 12 2" xfId="10635" xr:uid="{B4A168CE-9E54-49AD-BF15-B35449B37523}"/>
    <cellStyle name="40% - Ênfase5 3 13" xfId="10636" xr:uid="{F93BC1E9-B299-49A2-B873-6F0D40C7DBF8}"/>
    <cellStyle name="40% - Ênfase5 3 13 2" xfId="10637" xr:uid="{3106A0B5-3807-4AC8-96E0-BF405E1DEAAD}"/>
    <cellStyle name="40% - Ênfase5 3 14" xfId="10638" xr:uid="{841E4A5C-2D90-4CAE-B5DE-A7B8FF85D6D0}"/>
    <cellStyle name="40% - Ênfase5 3 14 2" xfId="10639" xr:uid="{B9CE9990-E236-426E-8675-489388EFB3B7}"/>
    <cellStyle name="40% - Ênfase5 3 15" xfId="10640" xr:uid="{9CFC77E4-1A5B-4212-9116-B9C343E92A8D}"/>
    <cellStyle name="40% - Ênfase5 3 2" xfId="10641" xr:uid="{45200C5C-1941-48C1-8036-378D16D237CF}"/>
    <cellStyle name="40% - Ênfase5 3 2 2" xfId="10642" xr:uid="{D11E6ECF-8501-488C-A0F4-08C053541AA8}"/>
    <cellStyle name="40% - Ênfase5 3 2 2 2" xfId="10643" xr:uid="{D0930AE4-E5F3-461B-97B3-FC0054B456C7}"/>
    <cellStyle name="40% - Ênfase5 3 2 3" xfId="10644" xr:uid="{699378F7-3C64-4AF8-90EF-64D4143A958A}"/>
    <cellStyle name="40% - Ênfase5 3 3" xfId="10645" xr:uid="{9AC2ED89-7E35-4A8D-BC4A-75CA8D149AEC}"/>
    <cellStyle name="40% - Ênfase5 3 3 2" xfId="10646" xr:uid="{CFAD0E17-B3D3-44FA-A51C-6B514FFEDDD1}"/>
    <cellStyle name="40% - Ênfase5 3 3 2 2" xfId="10647" xr:uid="{F7DA6768-1527-45B7-AD48-661C707955D8}"/>
    <cellStyle name="40% - Ênfase5 3 3 3" xfId="10648" xr:uid="{3EE8680A-6F81-43A4-844A-F50D03FAF3D5}"/>
    <cellStyle name="40% - Ênfase5 3 4" xfId="10649" xr:uid="{0DD4DD60-6BD7-40A3-B53D-13A93BE4D51F}"/>
    <cellStyle name="40% - Ênfase5 3 4 2" xfId="10650" xr:uid="{48E69585-C7B1-44FB-8E71-290CAEA8F8F0}"/>
    <cellStyle name="40% - Ênfase5 3 4 2 2" xfId="10651" xr:uid="{7937BF60-EAE6-4C2C-A2E5-47F0BD038A7B}"/>
    <cellStyle name="40% - Ênfase5 3 4 3" xfId="10652" xr:uid="{81743FF0-0A47-4B3F-B03D-C389091A6910}"/>
    <cellStyle name="40% - Ênfase5 3 5" xfId="10653" xr:uid="{81293EF0-542D-40EC-8890-E830662EA492}"/>
    <cellStyle name="40% - Ênfase5 3 5 2" xfId="10654" xr:uid="{CF67FDF1-B5ED-45E6-A1CE-3E2C6FB9E59F}"/>
    <cellStyle name="40% - Ênfase5 3 5 2 2" xfId="10655" xr:uid="{C4E95611-9964-43B4-B851-714C437BDBB9}"/>
    <cellStyle name="40% - Ênfase5 3 5 3" xfId="10656" xr:uid="{4DC87313-FE43-4D62-8835-27F00551C86A}"/>
    <cellStyle name="40% - Ênfase5 3 6" xfId="10657" xr:uid="{834BF4F0-BDA0-451E-B967-BC5B7A19B6C4}"/>
    <cellStyle name="40% - Ênfase5 3 6 2" xfId="10658" xr:uid="{299B814E-B9DC-4F38-BFF1-72BB3641065B}"/>
    <cellStyle name="40% - Ênfase5 3 6 2 2" xfId="10659" xr:uid="{CA2E16D1-2F6E-4B36-A975-D241AC3E5EE8}"/>
    <cellStyle name="40% - Ênfase5 3 6 3" xfId="10660" xr:uid="{7DBF3143-6661-4A40-A159-0452766D063D}"/>
    <cellStyle name="40% - Ênfase5 3 7" xfId="10661" xr:uid="{EE71A03D-4C2F-4237-A851-3257F0AD2973}"/>
    <cellStyle name="40% - Ênfase5 3 7 2" xfId="10662" xr:uid="{1BFAD0D3-2BAD-4A69-8916-80ED3C5A8892}"/>
    <cellStyle name="40% - Ênfase5 3 7 2 2" xfId="10663" xr:uid="{FB0440A1-D186-470A-A080-2DFE98C8F0E9}"/>
    <cellStyle name="40% - Ênfase5 3 7 3" xfId="10664" xr:uid="{A54A85EB-6C0B-4903-AFF4-E811A88E63F6}"/>
    <cellStyle name="40% - Ênfase5 3 8" xfId="10665" xr:uid="{A6C39222-BCEB-46B0-865B-7F71708BC01E}"/>
    <cellStyle name="40% - Ênfase5 3 8 2" xfId="10666" xr:uid="{2B365F7A-35D7-411C-804D-112E340AA54D}"/>
    <cellStyle name="40% - Ênfase5 3 8 2 2" xfId="10667" xr:uid="{FB2CA201-B850-456D-90E9-207268C23025}"/>
    <cellStyle name="40% - Ênfase5 3 8 3" xfId="10668" xr:uid="{87196746-5ACE-4884-B546-AF4D5F36DE83}"/>
    <cellStyle name="40% - Ênfase5 3 9" xfId="10669" xr:uid="{856F07A1-DB9E-48B5-9D94-E2E95C8E66BF}"/>
    <cellStyle name="40% - Ênfase5 3 9 2" xfId="10670" xr:uid="{39EEB994-1A83-4B32-BD5D-F57F8DFF9DFB}"/>
    <cellStyle name="40% - Ênfase5 30" xfId="10671" xr:uid="{E285ECFB-3C0C-408A-A52C-EA068B87A872}"/>
    <cellStyle name="40% - Ênfase5 30 10" xfId="10672" xr:uid="{70448942-65BC-4756-A989-EEA3731F6C75}"/>
    <cellStyle name="40% - Ênfase5 30 10 2" xfId="10673" xr:uid="{80848588-F40C-4F9C-874D-86B5AC8EF355}"/>
    <cellStyle name="40% - Ênfase5 30 11" xfId="10674" xr:uid="{4962246B-6D07-4E3F-9EA5-30DA22F42F17}"/>
    <cellStyle name="40% - Ênfase5 30 11 2" xfId="10675" xr:uid="{4EE9FD08-94DA-4E66-980B-E1C05331C0C3}"/>
    <cellStyle name="40% - Ênfase5 30 12" xfId="10676" xr:uid="{F0FBDE68-C92C-487A-9F2F-19ED48DB3CA0}"/>
    <cellStyle name="40% - Ênfase5 30 12 2" xfId="10677" xr:uid="{BC98E8D5-9EC2-44BA-BAAC-8A013B751258}"/>
    <cellStyle name="40% - Ênfase5 30 13" xfId="10678" xr:uid="{0F4D74B3-9C0F-486E-A34E-9FA1C85B3179}"/>
    <cellStyle name="40% - Ênfase5 30 13 2" xfId="10679" xr:uid="{95169BF4-3090-41CA-A649-B3077A842508}"/>
    <cellStyle name="40% - Ênfase5 30 14" xfId="10680" xr:uid="{24A71762-0331-4190-918C-E59C36E1A3A8}"/>
    <cellStyle name="40% - Ênfase5 30 14 2" xfId="10681" xr:uid="{08811750-F65D-4F32-A838-75E99A58EC59}"/>
    <cellStyle name="40% - Ênfase5 30 15" xfId="10682" xr:uid="{CFEF4355-3121-4EFE-B7A7-F9FE36C8AEC6}"/>
    <cellStyle name="40% - Ênfase5 30 2" xfId="10683" xr:uid="{76CEAD1D-4C75-44AF-B1E3-1669BEFAE94B}"/>
    <cellStyle name="40% - Ênfase5 30 2 2" xfId="10684" xr:uid="{CFF7B601-164C-4B3C-AE51-CB061340E983}"/>
    <cellStyle name="40% - Ênfase5 30 2 2 2" xfId="10685" xr:uid="{D6EAB4AE-B6CD-4964-924D-BC4C349694F5}"/>
    <cellStyle name="40% - Ênfase5 30 2 3" xfId="10686" xr:uid="{434AC2FD-D621-4BED-BF99-4F19D237E9C1}"/>
    <cellStyle name="40% - Ênfase5 30 3" xfId="10687" xr:uid="{97898297-2457-4E92-BA69-245135A13711}"/>
    <cellStyle name="40% - Ênfase5 30 3 2" xfId="10688" xr:uid="{C94E7B0C-BB62-4185-A7E4-0174981A0038}"/>
    <cellStyle name="40% - Ênfase5 30 3 2 2" xfId="10689" xr:uid="{30A14BA4-B548-4B55-B35B-2FA73BE6900C}"/>
    <cellStyle name="40% - Ênfase5 30 3 3" xfId="10690" xr:uid="{9DD16442-E325-4CFB-913B-244EFFEC60E8}"/>
    <cellStyle name="40% - Ênfase5 30 4" xfId="10691" xr:uid="{DBF107AA-4B74-4BC8-A09B-0F25F7096E5D}"/>
    <cellStyle name="40% - Ênfase5 30 4 2" xfId="10692" xr:uid="{625DF876-33F0-43B3-A8A2-C6E591881DEE}"/>
    <cellStyle name="40% - Ênfase5 30 4 2 2" xfId="10693" xr:uid="{E5A08227-6778-4143-AD7D-DE0A99B8D622}"/>
    <cellStyle name="40% - Ênfase5 30 4 3" xfId="10694" xr:uid="{EFF06DFD-7042-450C-9C05-9C4ACFAFB034}"/>
    <cellStyle name="40% - Ênfase5 30 5" xfId="10695" xr:uid="{1E4DC98C-C79A-4EB5-9A6C-03AD1EA1AF43}"/>
    <cellStyle name="40% - Ênfase5 30 5 2" xfId="10696" xr:uid="{6BA9AFC5-7267-43AB-BEFD-086892ACA96F}"/>
    <cellStyle name="40% - Ênfase5 30 5 2 2" xfId="10697" xr:uid="{BE1234A6-46BC-456D-A2E9-B97FC8AA8DE2}"/>
    <cellStyle name="40% - Ênfase5 30 5 3" xfId="10698" xr:uid="{DA4E40B3-05D5-442F-9DAA-2A432E3A8605}"/>
    <cellStyle name="40% - Ênfase5 30 6" xfId="10699" xr:uid="{9878B4CD-5F28-48D5-845B-9D0670DBF8F5}"/>
    <cellStyle name="40% - Ênfase5 30 6 2" xfId="10700" xr:uid="{5DCE2E8A-4C0A-4796-A8B7-7D21330F8F25}"/>
    <cellStyle name="40% - Ênfase5 30 6 2 2" xfId="10701" xr:uid="{D50167E4-B438-46FB-9BE7-1CF1C04BAC81}"/>
    <cellStyle name="40% - Ênfase5 30 6 3" xfId="10702" xr:uid="{B416BEC3-1D7E-4472-A5DF-BD29B3415026}"/>
    <cellStyle name="40% - Ênfase5 30 7" xfId="10703" xr:uid="{51568E2A-96AA-48E6-9D30-B3604DE67A8A}"/>
    <cellStyle name="40% - Ênfase5 30 7 2" xfId="10704" xr:uid="{EC95CBD6-52D7-49AD-A157-4978D087C278}"/>
    <cellStyle name="40% - Ênfase5 30 7 2 2" xfId="10705" xr:uid="{F7D5AE81-3DD4-4F32-8570-A8C8C4A8A964}"/>
    <cellStyle name="40% - Ênfase5 30 7 3" xfId="10706" xr:uid="{2BCDB58F-CB94-4B20-ADA9-BC8A15E63427}"/>
    <cellStyle name="40% - Ênfase5 30 8" xfId="10707" xr:uid="{B9F6AF82-0AB8-4027-A140-F560368ACC71}"/>
    <cellStyle name="40% - Ênfase5 30 8 2" xfId="10708" xr:uid="{AEBC4990-F73E-4081-840B-F927097EABAB}"/>
    <cellStyle name="40% - Ênfase5 30 8 2 2" xfId="10709" xr:uid="{AA431CD2-4988-4F3F-AEEF-2C4DAE5E34E7}"/>
    <cellStyle name="40% - Ênfase5 30 8 3" xfId="10710" xr:uid="{1F5AAA69-E304-42EB-966D-3DF52EFC20FE}"/>
    <cellStyle name="40% - Ênfase5 30 9" xfId="10711" xr:uid="{63E541A0-940C-4B36-9A35-B535099A5097}"/>
    <cellStyle name="40% - Ênfase5 30 9 2" xfId="10712" xr:uid="{328312D0-D459-4B74-AE7E-B71163C3CBD5}"/>
    <cellStyle name="40% - Ênfase5 31" xfId="10713" xr:uid="{DE368ECF-980B-49E6-9CD6-A6FB2898CF27}"/>
    <cellStyle name="40% - Ênfase5 31 10" xfId="10714" xr:uid="{D772748C-848C-48FD-AAB1-EE9F63D02E1E}"/>
    <cellStyle name="40% - Ênfase5 31 10 2" xfId="10715" xr:uid="{295D4296-C0AB-4208-832F-3939F7F7D880}"/>
    <cellStyle name="40% - Ênfase5 31 11" xfId="10716" xr:uid="{A544A069-FD28-4774-B63D-867AF85BEFF7}"/>
    <cellStyle name="40% - Ênfase5 31 11 2" xfId="10717" xr:uid="{F1F449DC-3098-4F9E-B1F3-89FA535906F6}"/>
    <cellStyle name="40% - Ênfase5 31 12" xfId="10718" xr:uid="{3B2E3399-0F6F-4113-84E7-A936CB8643B1}"/>
    <cellStyle name="40% - Ênfase5 31 12 2" xfId="10719" xr:uid="{20AC2CB3-64A2-416E-BA8C-C3E2C19F3D65}"/>
    <cellStyle name="40% - Ênfase5 31 13" xfId="10720" xr:uid="{50600A83-61EC-4EFD-9DDE-60F7797471E9}"/>
    <cellStyle name="40% - Ênfase5 31 13 2" xfId="10721" xr:uid="{F4B28314-E154-4F8A-9FB1-7A784E8729DB}"/>
    <cellStyle name="40% - Ênfase5 31 14" xfId="10722" xr:uid="{640D79F3-3181-49B9-AB43-49A20BF95C95}"/>
    <cellStyle name="40% - Ênfase5 31 14 2" xfId="10723" xr:uid="{2BAFA951-D0EE-4D86-98F2-A1C11776B923}"/>
    <cellStyle name="40% - Ênfase5 31 15" xfId="10724" xr:uid="{262AA400-C7FF-444E-A813-8BFBDB7A1A01}"/>
    <cellStyle name="40% - Ênfase5 31 2" xfId="10725" xr:uid="{45A8AEE6-D807-4E82-AB18-C07F6079A25F}"/>
    <cellStyle name="40% - Ênfase5 31 2 2" xfId="10726" xr:uid="{CCC9CB6B-E48E-448D-AAF1-D1344BBE518C}"/>
    <cellStyle name="40% - Ênfase5 31 2 2 2" xfId="10727" xr:uid="{4E3576A8-903F-4B74-B994-D4CFBC9C719E}"/>
    <cellStyle name="40% - Ênfase5 31 2 3" xfId="10728" xr:uid="{D48DE5B4-30AE-4BC2-9245-A53CAB64684C}"/>
    <cellStyle name="40% - Ênfase5 31 3" xfId="10729" xr:uid="{D4922054-7017-4D17-A594-E16A3D8BE997}"/>
    <cellStyle name="40% - Ênfase5 31 3 2" xfId="10730" xr:uid="{0E1729AB-722E-4172-BDA6-BBBBAE09F2B3}"/>
    <cellStyle name="40% - Ênfase5 31 3 2 2" xfId="10731" xr:uid="{DDD12E93-AB2B-4A66-819A-C42732335A47}"/>
    <cellStyle name="40% - Ênfase5 31 3 3" xfId="10732" xr:uid="{DD25D5F6-D445-44F5-8B32-776E74F265CF}"/>
    <cellStyle name="40% - Ênfase5 31 4" xfId="10733" xr:uid="{DD93287C-7806-493D-969C-48E8EDAB789D}"/>
    <cellStyle name="40% - Ênfase5 31 4 2" xfId="10734" xr:uid="{D55DF47B-0194-4240-8E66-3CBEE9034C6A}"/>
    <cellStyle name="40% - Ênfase5 31 4 2 2" xfId="10735" xr:uid="{7969A260-E6A8-4E70-98E7-A880F8E4DC05}"/>
    <cellStyle name="40% - Ênfase5 31 4 3" xfId="10736" xr:uid="{0785D2B5-C676-4654-9198-E9F24575DE2A}"/>
    <cellStyle name="40% - Ênfase5 31 5" xfId="10737" xr:uid="{73AD7710-785D-42AB-8A0D-3580C407C685}"/>
    <cellStyle name="40% - Ênfase5 31 5 2" xfId="10738" xr:uid="{F4382F3F-3CA4-4B27-B88E-F2CEFA488F1D}"/>
    <cellStyle name="40% - Ênfase5 31 5 2 2" xfId="10739" xr:uid="{09A5CFF8-6FA4-4C62-84C2-84CD6B877BC3}"/>
    <cellStyle name="40% - Ênfase5 31 5 3" xfId="10740" xr:uid="{C71003D9-3CE3-47CE-B6E5-88A481EFF119}"/>
    <cellStyle name="40% - Ênfase5 31 6" xfId="10741" xr:uid="{64511E88-A67B-4B9D-94C6-3C26C0EABD11}"/>
    <cellStyle name="40% - Ênfase5 31 6 2" xfId="10742" xr:uid="{3483C6F2-0356-487C-9B0D-DD9B038950A0}"/>
    <cellStyle name="40% - Ênfase5 31 6 2 2" xfId="10743" xr:uid="{8D753DA4-A896-4A54-8798-1364465A55AF}"/>
    <cellStyle name="40% - Ênfase5 31 6 3" xfId="10744" xr:uid="{E2634564-94FE-4E02-BED1-432F15DBD1B3}"/>
    <cellStyle name="40% - Ênfase5 31 7" xfId="10745" xr:uid="{A39EF0B8-F194-4711-AF1B-59029456956C}"/>
    <cellStyle name="40% - Ênfase5 31 7 2" xfId="10746" xr:uid="{D89B8E5D-BA7E-4333-919A-00D777375FBA}"/>
    <cellStyle name="40% - Ênfase5 31 7 2 2" xfId="10747" xr:uid="{F52C583E-148B-405D-96D1-A9639D1138D2}"/>
    <cellStyle name="40% - Ênfase5 31 7 3" xfId="10748" xr:uid="{0B55D64D-756C-4A0B-A8B5-4F31EF2E03B2}"/>
    <cellStyle name="40% - Ênfase5 31 8" xfId="10749" xr:uid="{077392C5-C3C4-499F-A43A-A3B576FB2353}"/>
    <cellStyle name="40% - Ênfase5 31 8 2" xfId="10750" xr:uid="{AD7B7AF7-A2A3-4DB3-9DF6-F5F7926FC27A}"/>
    <cellStyle name="40% - Ênfase5 31 8 2 2" xfId="10751" xr:uid="{A32DEDBB-D55A-4E48-88EB-7EE2EC5F195D}"/>
    <cellStyle name="40% - Ênfase5 31 8 3" xfId="10752" xr:uid="{E34E406C-9A32-4593-9A21-5AED2E285208}"/>
    <cellStyle name="40% - Ênfase5 31 9" xfId="10753" xr:uid="{B06CDA71-738E-440F-8803-7BBCD0B7E587}"/>
    <cellStyle name="40% - Ênfase5 31 9 2" xfId="10754" xr:uid="{6308F671-554B-4F6A-B676-A0C25BDB247F}"/>
    <cellStyle name="40% - Ênfase5 32" xfId="10755" xr:uid="{B959100F-5B6E-49B8-8941-3CAE4EACD994}"/>
    <cellStyle name="40% - Ênfase5 32 10" xfId="10756" xr:uid="{E237C075-A06B-47C7-8B66-3772BFC8033E}"/>
    <cellStyle name="40% - Ênfase5 32 10 2" xfId="10757" xr:uid="{F01A7FF3-53D6-4649-94C7-10D43F51B668}"/>
    <cellStyle name="40% - Ênfase5 32 11" xfId="10758" xr:uid="{7167884C-CDFC-4255-B1F3-7ED780CC74B2}"/>
    <cellStyle name="40% - Ênfase5 32 11 2" xfId="10759" xr:uid="{46FDD8AE-EDFD-484B-98E8-E7E88A52F5D7}"/>
    <cellStyle name="40% - Ênfase5 32 12" xfId="10760" xr:uid="{0BF2377E-4F1E-4314-81E2-6E88AB4C07BE}"/>
    <cellStyle name="40% - Ênfase5 32 12 2" xfId="10761" xr:uid="{20FE07CE-A90E-4145-B4C9-838511E213E2}"/>
    <cellStyle name="40% - Ênfase5 32 13" xfId="10762" xr:uid="{1F5E3444-3FA0-4053-B06D-F291E659074A}"/>
    <cellStyle name="40% - Ênfase5 32 13 2" xfId="10763" xr:uid="{EEC0C291-FCBE-48E4-93BA-CEEE6F2564AC}"/>
    <cellStyle name="40% - Ênfase5 32 14" xfId="10764" xr:uid="{58CD556D-301E-486B-ACD8-39AC0643121E}"/>
    <cellStyle name="40% - Ênfase5 32 14 2" xfId="10765" xr:uid="{9C111143-9EDD-4787-A549-EB9D58C0C12D}"/>
    <cellStyle name="40% - Ênfase5 32 15" xfId="10766" xr:uid="{7998D091-2FD4-4C81-AB12-028559CAB143}"/>
    <cellStyle name="40% - Ênfase5 32 2" xfId="10767" xr:uid="{B7CFD8D0-16D9-4368-BCEE-14D21EB188E0}"/>
    <cellStyle name="40% - Ênfase5 32 2 2" xfId="10768" xr:uid="{294149AE-5F3D-4A94-82FA-8AB9C971BE48}"/>
    <cellStyle name="40% - Ênfase5 32 2 2 2" xfId="10769" xr:uid="{25C50972-22B3-479F-82EA-FA305AD89F2F}"/>
    <cellStyle name="40% - Ênfase5 32 2 3" xfId="10770" xr:uid="{0DB385F4-21DE-40C7-BCB5-110F6EC06694}"/>
    <cellStyle name="40% - Ênfase5 32 3" xfId="10771" xr:uid="{9DA80D73-7235-4DB2-9A7D-F77CB3B46276}"/>
    <cellStyle name="40% - Ênfase5 32 3 2" xfId="10772" xr:uid="{5D412984-B076-47CF-B16C-7ACC0B4A87A2}"/>
    <cellStyle name="40% - Ênfase5 32 3 2 2" xfId="10773" xr:uid="{2660DF76-D82C-44E7-BFD8-CE64D1BC8C62}"/>
    <cellStyle name="40% - Ênfase5 32 3 3" xfId="10774" xr:uid="{64A23762-A670-4D5B-8462-BC16CB70E507}"/>
    <cellStyle name="40% - Ênfase5 32 4" xfId="10775" xr:uid="{951634C2-8FD2-4D84-93FD-C4024679DE79}"/>
    <cellStyle name="40% - Ênfase5 32 4 2" xfId="10776" xr:uid="{17FE9A72-D4DC-4099-AC07-93E15E358489}"/>
    <cellStyle name="40% - Ênfase5 32 4 2 2" xfId="10777" xr:uid="{6100F29B-0F81-484C-A14B-F81FEA136881}"/>
    <cellStyle name="40% - Ênfase5 32 4 3" xfId="10778" xr:uid="{F1BDC247-FC26-4017-9BA9-38515E406C6B}"/>
    <cellStyle name="40% - Ênfase5 32 5" xfId="10779" xr:uid="{3ECDF31B-4B65-4471-A89E-571004EF85CD}"/>
    <cellStyle name="40% - Ênfase5 32 5 2" xfId="10780" xr:uid="{AF215B02-E2D6-44B3-A6FB-A89DA81EF081}"/>
    <cellStyle name="40% - Ênfase5 32 5 2 2" xfId="10781" xr:uid="{5294D740-0AB1-4327-B5F2-0393EF9037BE}"/>
    <cellStyle name="40% - Ênfase5 32 5 3" xfId="10782" xr:uid="{1DDB33E8-10B8-4C50-B6FA-6ABD2BEA394E}"/>
    <cellStyle name="40% - Ênfase5 32 6" xfId="10783" xr:uid="{A23B604D-2656-4864-ACEC-C565F07B2F66}"/>
    <cellStyle name="40% - Ênfase5 32 6 2" xfId="10784" xr:uid="{27491520-DB70-48AC-8575-D3D55BFAE18A}"/>
    <cellStyle name="40% - Ênfase5 32 6 2 2" xfId="10785" xr:uid="{A97A76A6-86AB-48EA-AFD8-54568F785413}"/>
    <cellStyle name="40% - Ênfase5 32 6 3" xfId="10786" xr:uid="{1FD5E75A-4B96-4325-9E5B-E9F4E3AF0C0F}"/>
    <cellStyle name="40% - Ênfase5 32 7" xfId="10787" xr:uid="{D22D80B0-22A9-45C5-B1BB-EF1214AC06ED}"/>
    <cellStyle name="40% - Ênfase5 32 7 2" xfId="10788" xr:uid="{6BD1DA69-361C-4F23-BD07-5B69CB81975A}"/>
    <cellStyle name="40% - Ênfase5 32 7 2 2" xfId="10789" xr:uid="{CC40654D-7AE1-4AB8-9348-6C5582AC66CE}"/>
    <cellStyle name="40% - Ênfase5 32 7 3" xfId="10790" xr:uid="{9E6B3A6B-B4BA-40AA-ACE6-79DB03C98247}"/>
    <cellStyle name="40% - Ênfase5 32 8" xfId="10791" xr:uid="{A4C91C68-FECD-4076-B9EA-EF7BA43AE7CD}"/>
    <cellStyle name="40% - Ênfase5 32 8 2" xfId="10792" xr:uid="{71A19E9A-4C60-4DE2-965D-C221EE87CE42}"/>
    <cellStyle name="40% - Ênfase5 32 8 2 2" xfId="10793" xr:uid="{28F7600F-6EA3-4D99-A032-6B7D69201410}"/>
    <cellStyle name="40% - Ênfase5 32 8 3" xfId="10794" xr:uid="{A0A5B09D-D524-4DF4-BA17-19C3D81063DA}"/>
    <cellStyle name="40% - Ênfase5 32 9" xfId="10795" xr:uid="{EA8E5FFC-BF7C-4567-87F3-2D2F5785E4D6}"/>
    <cellStyle name="40% - Ênfase5 32 9 2" xfId="10796" xr:uid="{8B9322A0-D62D-4D6A-B19D-B17CFAF43812}"/>
    <cellStyle name="40% - Ênfase5 33" xfId="10797" xr:uid="{F9DCD235-0ACD-450B-A3B3-4266AF4D2E15}"/>
    <cellStyle name="40% - Ênfase5 33 10" xfId="10798" xr:uid="{B0F3430F-12EF-4DAC-920D-1DD0600E43CB}"/>
    <cellStyle name="40% - Ênfase5 33 10 2" xfId="10799" xr:uid="{EB319DB0-C5F1-46CF-B1CE-6C81C938D287}"/>
    <cellStyle name="40% - Ênfase5 33 11" xfId="10800" xr:uid="{3572296C-47A2-4C39-86B3-5A66A097705A}"/>
    <cellStyle name="40% - Ênfase5 33 11 2" xfId="10801" xr:uid="{07A5C1A1-07D9-4191-BEBB-D3C411FBF31F}"/>
    <cellStyle name="40% - Ênfase5 33 12" xfId="10802" xr:uid="{F907CDE4-F7F9-424F-ADEA-663E0F6E5D87}"/>
    <cellStyle name="40% - Ênfase5 33 12 2" xfId="10803" xr:uid="{AFF91577-1002-46F4-BF52-4BBEEFD1F8CF}"/>
    <cellStyle name="40% - Ênfase5 33 13" xfId="10804" xr:uid="{0A35054B-67BB-49FF-834C-89B2C17161A9}"/>
    <cellStyle name="40% - Ênfase5 33 13 2" xfId="10805" xr:uid="{70C95B58-4857-4743-BDBE-6EAA688EFFE5}"/>
    <cellStyle name="40% - Ênfase5 33 14" xfId="10806" xr:uid="{BD07C758-5746-4E62-98D7-999F617297BF}"/>
    <cellStyle name="40% - Ênfase5 33 14 2" xfId="10807" xr:uid="{4247B928-4BA4-47F7-9EE8-FF8F7D2C59FF}"/>
    <cellStyle name="40% - Ênfase5 33 15" xfId="10808" xr:uid="{8DDB7187-DA66-455B-AC15-DE15FA058342}"/>
    <cellStyle name="40% - Ênfase5 33 2" xfId="10809" xr:uid="{1F731CBD-E305-457B-B85C-61E602FDAEBF}"/>
    <cellStyle name="40% - Ênfase5 33 2 2" xfId="10810" xr:uid="{01D3E253-D0D3-43F3-BE03-0FAE3346804A}"/>
    <cellStyle name="40% - Ênfase5 33 2 2 2" xfId="10811" xr:uid="{17848E1D-4B67-4B04-A815-375A764E0FEE}"/>
    <cellStyle name="40% - Ênfase5 33 2 3" xfId="10812" xr:uid="{5343BB57-FA38-4C8C-AC6D-D7E05F39EE62}"/>
    <cellStyle name="40% - Ênfase5 33 3" xfId="10813" xr:uid="{56C3808F-C939-45A2-8664-D17387425884}"/>
    <cellStyle name="40% - Ênfase5 33 3 2" xfId="10814" xr:uid="{02E497EB-B6F0-4EFF-9148-18612A049F11}"/>
    <cellStyle name="40% - Ênfase5 33 3 2 2" xfId="10815" xr:uid="{E59D0E74-E292-43FB-AE2E-5E3FC219D29E}"/>
    <cellStyle name="40% - Ênfase5 33 3 3" xfId="10816" xr:uid="{8646BB4B-3212-4A8B-9421-DA4C73BB7B9B}"/>
    <cellStyle name="40% - Ênfase5 33 4" xfId="10817" xr:uid="{3218ADE2-E876-4D61-B270-E5566D8C2D42}"/>
    <cellStyle name="40% - Ênfase5 33 4 2" xfId="10818" xr:uid="{DBC39731-C79E-4748-96BF-015601490100}"/>
    <cellStyle name="40% - Ênfase5 33 4 2 2" xfId="10819" xr:uid="{9783761A-F348-402F-9013-FDB74482A4CE}"/>
    <cellStyle name="40% - Ênfase5 33 4 3" xfId="10820" xr:uid="{6F7ACAE8-A940-4AEF-BCAB-B9B65AB969C1}"/>
    <cellStyle name="40% - Ênfase5 33 5" xfId="10821" xr:uid="{E3BC9BF3-B030-4BD1-8DAA-708050212D6F}"/>
    <cellStyle name="40% - Ênfase5 33 5 2" xfId="10822" xr:uid="{51D763D3-7652-4745-BF1F-041D6A683832}"/>
    <cellStyle name="40% - Ênfase5 33 5 2 2" xfId="10823" xr:uid="{91DAA836-87C8-4C07-8731-5769EDCAEE44}"/>
    <cellStyle name="40% - Ênfase5 33 5 3" xfId="10824" xr:uid="{41B4DD76-34E6-4F20-B4CB-E468C2F803FF}"/>
    <cellStyle name="40% - Ênfase5 33 6" xfId="10825" xr:uid="{05907A53-6474-4A19-8046-E1E307161A32}"/>
    <cellStyle name="40% - Ênfase5 33 6 2" xfId="10826" xr:uid="{41923CEA-A26E-4FD2-AB4A-F7F77A5A8410}"/>
    <cellStyle name="40% - Ênfase5 33 6 2 2" xfId="10827" xr:uid="{2DF58AB7-90C3-4061-99FA-31443C82A605}"/>
    <cellStyle name="40% - Ênfase5 33 6 3" xfId="10828" xr:uid="{738E5193-2801-45D1-A83C-A74958C0B6CF}"/>
    <cellStyle name="40% - Ênfase5 33 7" xfId="10829" xr:uid="{9444F0C4-4AB3-483F-AF89-A7C445F2F5F3}"/>
    <cellStyle name="40% - Ênfase5 33 7 2" xfId="10830" xr:uid="{66A42697-DB9C-4410-A1D4-ADA0CD8C4504}"/>
    <cellStyle name="40% - Ênfase5 33 7 2 2" xfId="10831" xr:uid="{8BB96150-5862-4FF7-B49D-F183A18B0A4A}"/>
    <cellStyle name="40% - Ênfase5 33 7 3" xfId="10832" xr:uid="{D2B1D7C0-D0F6-41F5-AA36-8AECADB15704}"/>
    <cellStyle name="40% - Ênfase5 33 8" xfId="10833" xr:uid="{78C1403D-8DB3-4680-AC33-5D4585B1B825}"/>
    <cellStyle name="40% - Ênfase5 33 8 2" xfId="10834" xr:uid="{17A6BEA7-4530-4919-B3E8-6034C7D7285D}"/>
    <cellStyle name="40% - Ênfase5 33 8 2 2" xfId="10835" xr:uid="{844DFD05-AE11-4716-A027-9657466D7273}"/>
    <cellStyle name="40% - Ênfase5 33 8 3" xfId="10836" xr:uid="{144025BD-19E3-453D-96BC-2DBF66FA0D93}"/>
    <cellStyle name="40% - Ênfase5 33 9" xfId="10837" xr:uid="{1629F566-648B-43D6-B672-AEF3842EB5BB}"/>
    <cellStyle name="40% - Ênfase5 33 9 2" xfId="10838" xr:uid="{5353D98F-456F-45ED-9D7F-46C158BB991A}"/>
    <cellStyle name="40% - Ênfase5 34" xfId="10839" xr:uid="{EB211452-E7C4-4B4B-88C6-299507B94E1B}"/>
    <cellStyle name="40% - Ênfase5 34 10" xfId="10840" xr:uid="{6E285642-9EBF-4B88-93BC-96C712523AF8}"/>
    <cellStyle name="40% - Ênfase5 34 10 2" xfId="10841" xr:uid="{EF89823B-8BB5-4BFC-ACD4-F5808B11D140}"/>
    <cellStyle name="40% - Ênfase5 34 11" xfId="10842" xr:uid="{B8275C0B-4C4B-4E88-AD60-6133282F1752}"/>
    <cellStyle name="40% - Ênfase5 34 11 2" xfId="10843" xr:uid="{99A8B237-6EE0-4FA5-A848-2AA822069593}"/>
    <cellStyle name="40% - Ênfase5 34 12" xfId="10844" xr:uid="{D6F37985-A300-4B46-B301-9C6CEDC764CC}"/>
    <cellStyle name="40% - Ênfase5 34 12 2" xfId="10845" xr:uid="{831409D6-BD89-4EF0-9D13-D18AA92BF638}"/>
    <cellStyle name="40% - Ênfase5 34 13" xfId="10846" xr:uid="{B9836432-A8B8-4E69-BC9D-98B713E6AF7D}"/>
    <cellStyle name="40% - Ênfase5 34 13 2" xfId="10847" xr:uid="{74C82714-C54A-4AEE-A78F-2FBCDB4D7E4B}"/>
    <cellStyle name="40% - Ênfase5 34 14" xfId="10848" xr:uid="{302BE74A-2E9E-4CCC-8D0D-34E9B39A7ABD}"/>
    <cellStyle name="40% - Ênfase5 34 14 2" xfId="10849" xr:uid="{BFF0F3CC-6C54-4EAD-9505-D2780A0910F6}"/>
    <cellStyle name="40% - Ênfase5 34 15" xfId="10850" xr:uid="{4A35713B-579A-4C6E-A532-5E4E3BFF50D3}"/>
    <cellStyle name="40% - Ênfase5 34 2" xfId="10851" xr:uid="{3DF5117C-5478-4DC9-B1E9-9245E220E7AA}"/>
    <cellStyle name="40% - Ênfase5 34 2 2" xfId="10852" xr:uid="{925EB7A0-1647-4E92-B522-04E4010D0835}"/>
    <cellStyle name="40% - Ênfase5 34 2 2 2" xfId="10853" xr:uid="{8DB3EB84-40DC-4D9F-AD0F-E1FBD3FA1CEF}"/>
    <cellStyle name="40% - Ênfase5 34 2 3" xfId="10854" xr:uid="{0C2940CF-3DAC-4227-8F25-100CD4A0A2AF}"/>
    <cellStyle name="40% - Ênfase5 34 3" xfId="10855" xr:uid="{6F22C677-12FB-4B2A-8BB0-1D0C3D889892}"/>
    <cellStyle name="40% - Ênfase5 34 3 2" xfId="10856" xr:uid="{3D6EEACA-E4A2-459E-AF96-2D9B977E4A68}"/>
    <cellStyle name="40% - Ênfase5 34 3 2 2" xfId="10857" xr:uid="{B8A72319-5207-49AC-B96E-D51ED15EA897}"/>
    <cellStyle name="40% - Ênfase5 34 3 3" xfId="10858" xr:uid="{C220B6CF-D8DE-419C-8765-BAD1E9808F93}"/>
    <cellStyle name="40% - Ênfase5 34 4" xfId="10859" xr:uid="{916A5CCE-8970-40B7-8EAE-8D431FA40F78}"/>
    <cellStyle name="40% - Ênfase5 34 4 2" xfId="10860" xr:uid="{4342DB5F-A396-46A3-909B-AF7FA0D17033}"/>
    <cellStyle name="40% - Ênfase5 34 4 2 2" xfId="10861" xr:uid="{22ADBA49-8565-4A2A-A736-EC20CC53F3D3}"/>
    <cellStyle name="40% - Ênfase5 34 4 3" xfId="10862" xr:uid="{D6B6BF4B-3FCF-4817-843A-905496D91C89}"/>
    <cellStyle name="40% - Ênfase5 34 5" xfId="10863" xr:uid="{B0396B64-FBBE-4966-96DB-A328764BE32C}"/>
    <cellStyle name="40% - Ênfase5 34 5 2" xfId="10864" xr:uid="{83D248A3-9AED-4D58-9BC4-E50B36DA318D}"/>
    <cellStyle name="40% - Ênfase5 34 5 2 2" xfId="10865" xr:uid="{6CB2441D-049C-45CA-9618-A41D3E686A0B}"/>
    <cellStyle name="40% - Ênfase5 34 5 3" xfId="10866" xr:uid="{FF806C7A-D6AB-43F1-AF3C-55A704B9B124}"/>
    <cellStyle name="40% - Ênfase5 34 6" xfId="10867" xr:uid="{2EC5E171-0AEE-441A-9906-A29BFD1E4B4E}"/>
    <cellStyle name="40% - Ênfase5 34 6 2" xfId="10868" xr:uid="{10A9B31E-A288-4C14-98CA-CED42A26BFA2}"/>
    <cellStyle name="40% - Ênfase5 34 6 2 2" xfId="10869" xr:uid="{9078C868-EA5D-4BFE-8919-D8656607CBB0}"/>
    <cellStyle name="40% - Ênfase5 34 6 3" xfId="10870" xr:uid="{10BC31E7-AF2D-487A-9ABA-F3191187D681}"/>
    <cellStyle name="40% - Ênfase5 34 7" xfId="10871" xr:uid="{A558F64B-0A81-4FF3-BEA3-09CDB7D1CD6D}"/>
    <cellStyle name="40% - Ênfase5 34 7 2" xfId="10872" xr:uid="{34C427A7-97F0-4C69-A013-27233C05B986}"/>
    <cellStyle name="40% - Ênfase5 34 7 2 2" xfId="10873" xr:uid="{8D62968C-A2E6-4520-BF44-66C25F7128DD}"/>
    <cellStyle name="40% - Ênfase5 34 7 3" xfId="10874" xr:uid="{936B985A-5BA8-424C-9F8A-E09E04D26170}"/>
    <cellStyle name="40% - Ênfase5 34 8" xfId="10875" xr:uid="{EB94545B-19E0-4352-B9DE-6DC2BC00BEFA}"/>
    <cellStyle name="40% - Ênfase5 34 8 2" xfId="10876" xr:uid="{40A7BD6C-745D-4713-A69A-60721B8E8016}"/>
    <cellStyle name="40% - Ênfase5 34 8 2 2" xfId="10877" xr:uid="{7D87FFE1-2872-4C72-8441-46608B96D87E}"/>
    <cellStyle name="40% - Ênfase5 34 8 3" xfId="10878" xr:uid="{BD148D2D-77CC-4EEF-BEEB-7D175822CE07}"/>
    <cellStyle name="40% - Ênfase5 34 9" xfId="10879" xr:uid="{EBB42AEA-B9B9-4B08-B5C0-BC6F6DF1F13D}"/>
    <cellStyle name="40% - Ênfase5 34 9 2" xfId="10880" xr:uid="{86D51ED1-93CC-4C5B-A676-5AE2D486B230}"/>
    <cellStyle name="40% - Ênfase5 35" xfId="10881" xr:uid="{62DB0C39-9A33-4C9C-BE8D-D2C240DB054A}"/>
    <cellStyle name="40% - Ênfase5 35 10" xfId="10882" xr:uid="{027F9CDC-3BB7-48D6-B03C-B42837D54929}"/>
    <cellStyle name="40% - Ênfase5 35 10 2" xfId="10883" xr:uid="{9EC25B65-7067-4343-96FB-14F296EA4E15}"/>
    <cellStyle name="40% - Ênfase5 35 11" xfId="10884" xr:uid="{70805E38-01A1-4F7F-BB64-4753B17BE7FC}"/>
    <cellStyle name="40% - Ênfase5 35 11 2" xfId="10885" xr:uid="{0207C180-E5B5-4686-88F9-C57B976E4026}"/>
    <cellStyle name="40% - Ênfase5 35 12" xfId="10886" xr:uid="{4B53A064-1EA4-45D9-BF7C-D5D7E9A9E2AB}"/>
    <cellStyle name="40% - Ênfase5 35 12 2" xfId="10887" xr:uid="{8F9465FD-57FD-4DAD-A460-8B7D1DDDDDD3}"/>
    <cellStyle name="40% - Ênfase5 35 13" xfId="10888" xr:uid="{56B18E55-B765-4DC7-9337-D87FF53A7144}"/>
    <cellStyle name="40% - Ênfase5 35 13 2" xfId="10889" xr:uid="{DF49C293-6284-42F8-846A-F40086C364D8}"/>
    <cellStyle name="40% - Ênfase5 35 14" xfId="10890" xr:uid="{61D953E1-6CBD-471A-87EF-68F8E1CB1731}"/>
    <cellStyle name="40% - Ênfase5 35 14 2" xfId="10891" xr:uid="{03397A06-B3F6-48DD-A8A5-3DAB57C0C770}"/>
    <cellStyle name="40% - Ênfase5 35 15" xfId="10892" xr:uid="{C4D38821-0452-45E3-9BA5-60B8DD822B55}"/>
    <cellStyle name="40% - Ênfase5 35 2" xfId="10893" xr:uid="{AE3E6E1B-C082-493E-8B88-0170E2D19E7F}"/>
    <cellStyle name="40% - Ênfase5 35 2 2" xfId="10894" xr:uid="{8BE0D860-C9A5-442D-A14F-DAAD1C117DE1}"/>
    <cellStyle name="40% - Ênfase5 35 2 2 2" xfId="10895" xr:uid="{15D06D82-DC88-4E4D-8BB4-92E49A7758E7}"/>
    <cellStyle name="40% - Ênfase5 35 2 3" xfId="10896" xr:uid="{F4D91EA8-6943-4542-9FCF-F20D74631817}"/>
    <cellStyle name="40% - Ênfase5 35 3" xfId="10897" xr:uid="{BE415EEE-DBE8-40D4-BDBE-F52D2412D5D7}"/>
    <cellStyle name="40% - Ênfase5 35 3 2" xfId="10898" xr:uid="{E837C115-B0C1-462B-AA95-A4A5D3CC9175}"/>
    <cellStyle name="40% - Ênfase5 35 3 2 2" xfId="10899" xr:uid="{209358CC-9438-47E7-A480-4D0A75B7532D}"/>
    <cellStyle name="40% - Ênfase5 35 3 3" xfId="10900" xr:uid="{B2716B79-4500-494A-BB25-1380BC6805C2}"/>
    <cellStyle name="40% - Ênfase5 35 4" xfId="10901" xr:uid="{413327C0-6D5D-4CDF-A764-A68D55FCA9B2}"/>
    <cellStyle name="40% - Ênfase5 35 4 2" xfId="10902" xr:uid="{AB7FA981-E61E-4371-951F-2ED54FF26F31}"/>
    <cellStyle name="40% - Ênfase5 35 4 2 2" xfId="10903" xr:uid="{9949894A-239D-40CB-9489-5A7BBBE7EDBE}"/>
    <cellStyle name="40% - Ênfase5 35 4 3" xfId="10904" xr:uid="{D0778E13-A47F-4A46-A9A8-C45D6E1B1C57}"/>
    <cellStyle name="40% - Ênfase5 35 5" xfId="10905" xr:uid="{A1725EA4-507E-4A7D-B2F9-8A016B3885A3}"/>
    <cellStyle name="40% - Ênfase5 35 5 2" xfId="10906" xr:uid="{228B9F52-A4C3-4B27-ABD3-364E934D7829}"/>
    <cellStyle name="40% - Ênfase5 35 5 2 2" xfId="10907" xr:uid="{973AEE54-A067-4F8A-8FE0-AC8078A6E811}"/>
    <cellStyle name="40% - Ênfase5 35 5 3" xfId="10908" xr:uid="{C2E70269-0B0B-4098-8BAE-D04A201245FA}"/>
    <cellStyle name="40% - Ênfase5 35 6" xfId="10909" xr:uid="{32BAE769-06C0-4D7C-AC12-88BA8E27FED6}"/>
    <cellStyle name="40% - Ênfase5 35 6 2" xfId="10910" xr:uid="{95F379CA-F558-470F-9634-1D81345E2893}"/>
    <cellStyle name="40% - Ênfase5 35 6 2 2" xfId="10911" xr:uid="{46129CA2-C4DA-433C-9A99-371FE9B70F7D}"/>
    <cellStyle name="40% - Ênfase5 35 6 3" xfId="10912" xr:uid="{9DDA16C6-2BBB-46CB-AA0B-BE09A259805D}"/>
    <cellStyle name="40% - Ênfase5 35 7" xfId="10913" xr:uid="{A804E089-1498-49C4-800B-94F97D6A5925}"/>
    <cellStyle name="40% - Ênfase5 35 7 2" xfId="10914" xr:uid="{7249A0C1-D003-42E1-8F48-8B890BD249E4}"/>
    <cellStyle name="40% - Ênfase5 35 7 2 2" xfId="10915" xr:uid="{5D9A9610-3708-4FB3-AD68-67A6EB027553}"/>
    <cellStyle name="40% - Ênfase5 35 7 3" xfId="10916" xr:uid="{BB80BFD4-EB26-4C25-93C3-D593414E33D6}"/>
    <cellStyle name="40% - Ênfase5 35 8" xfId="10917" xr:uid="{5E0F8DE0-4DB9-438C-BFE8-E41835C1C514}"/>
    <cellStyle name="40% - Ênfase5 35 8 2" xfId="10918" xr:uid="{93F65202-14DB-4552-A0DB-7ADB4A189BB8}"/>
    <cellStyle name="40% - Ênfase5 35 8 2 2" xfId="10919" xr:uid="{6F25D74B-70BE-474B-94AD-9B54DA087A25}"/>
    <cellStyle name="40% - Ênfase5 35 8 3" xfId="10920" xr:uid="{BD083BEE-6977-44A7-B9B8-F72895989507}"/>
    <cellStyle name="40% - Ênfase5 35 9" xfId="10921" xr:uid="{5EEC6B54-E788-49BE-87CA-6FA055C00097}"/>
    <cellStyle name="40% - Ênfase5 35 9 2" xfId="10922" xr:uid="{CEE3B2A7-2186-4BEA-A200-A40133D33CAC}"/>
    <cellStyle name="40% - Ênfase5 4" xfId="10923" xr:uid="{916B4178-E833-4D1D-88AD-795CDF4DE8C2}"/>
    <cellStyle name="40% - Ênfase5 4 10" xfId="10924" xr:uid="{C4516787-4E18-42F1-8EC7-3188F38A875F}"/>
    <cellStyle name="40% - Ênfase5 4 10 2" xfId="10925" xr:uid="{C7781E08-7E3F-4A74-B8D0-A45E17D42813}"/>
    <cellStyle name="40% - Ênfase5 4 11" xfId="10926" xr:uid="{AF47AF01-0756-44FD-8ADC-FD09C935C415}"/>
    <cellStyle name="40% - Ênfase5 4 11 2" xfId="10927" xr:uid="{CF8122E1-93DC-4977-9B2F-EBFD5FA68D67}"/>
    <cellStyle name="40% - Ênfase5 4 12" xfId="10928" xr:uid="{99EDE63B-64CF-4D4E-8484-78250D3DB39B}"/>
    <cellStyle name="40% - Ênfase5 4 12 2" xfId="10929" xr:uid="{EF392AB6-9F0C-44AC-B0B8-C07307DF08F3}"/>
    <cellStyle name="40% - Ênfase5 4 13" xfId="10930" xr:uid="{8033D7AC-D82E-4F7F-95B0-3BE394100044}"/>
    <cellStyle name="40% - Ênfase5 4 13 2" xfId="10931" xr:uid="{4D9467A3-4007-489B-801A-62229269B1E7}"/>
    <cellStyle name="40% - Ênfase5 4 14" xfId="10932" xr:uid="{1FFF918A-A21D-4F40-8259-A045CA694411}"/>
    <cellStyle name="40% - Ênfase5 4 14 2" xfId="10933" xr:uid="{4D318787-4C74-462B-B7AD-6BC010BA0D11}"/>
    <cellStyle name="40% - Ênfase5 4 15" xfId="10934" xr:uid="{70996DED-EC7D-4880-AA5C-DEE868973477}"/>
    <cellStyle name="40% - Ênfase5 4 2" xfId="10935" xr:uid="{58AF7620-F8C6-402C-9EBE-5D9805C63D3C}"/>
    <cellStyle name="40% - Ênfase5 4 2 2" xfId="10936" xr:uid="{6C876B05-53FB-4590-B9D0-68DD8842C7AC}"/>
    <cellStyle name="40% - Ênfase5 4 2 2 2" xfId="10937" xr:uid="{2D6E34A8-3FC2-4099-9BCB-AF89BD19DDB9}"/>
    <cellStyle name="40% - Ênfase5 4 2 3" xfId="10938" xr:uid="{48D714B3-E292-413D-9F3C-7C672297EEFA}"/>
    <cellStyle name="40% - Ênfase5 4 3" xfId="10939" xr:uid="{EF52D77A-41B9-4450-8B85-773167D549FB}"/>
    <cellStyle name="40% - Ênfase5 4 3 2" xfId="10940" xr:uid="{65529FB4-1762-4442-ACDB-0E36DA575791}"/>
    <cellStyle name="40% - Ênfase5 4 3 2 2" xfId="10941" xr:uid="{08336CF4-76D0-4E54-B019-FBFE04F867D4}"/>
    <cellStyle name="40% - Ênfase5 4 3 3" xfId="10942" xr:uid="{64FDD3F6-7D75-46D0-99E8-13F50D2BBDE2}"/>
    <cellStyle name="40% - Ênfase5 4 4" xfId="10943" xr:uid="{1D4B249D-F75A-49C2-9A91-4AF23F5AC18D}"/>
    <cellStyle name="40% - Ênfase5 4 4 2" xfId="10944" xr:uid="{E14EC98E-8424-48D8-904C-9ED7A412C448}"/>
    <cellStyle name="40% - Ênfase5 4 4 2 2" xfId="10945" xr:uid="{9E56D923-B416-49BF-8B3D-AC48DC483D18}"/>
    <cellStyle name="40% - Ênfase5 4 4 3" xfId="10946" xr:uid="{FED68918-3362-4480-901C-DF43C391E76F}"/>
    <cellStyle name="40% - Ênfase5 4 5" xfId="10947" xr:uid="{2142BCB3-FB74-4DF7-8F86-BF21624883A0}"/>
    <cellStyle name="40% - Ênfase5 4 5 2" xfId="10948" xr:uid="{316F84BC-958F-4D2B-81D3-D84D07C71F79}"/>
    <cellStyle name="40% - Ênfase5 4 5 2 2" xfId="10949" xr:uid="{7B247D92-7295-40B0-9C9A-1043873EA2A2}"/>
    <cellStyle name="40% - Ênfase5 4 5 3" xfId="10950" xr:uid="{3AFD90F8-6788-4646-B561-6070C13C8367}"/>
    <cellStyle name="40% - Ênfase5 4 6" xfId="10951" xr:uid="{E6B758AE-1BA6-423D-B443-BB77EBFAF838}"/>
    <cellStyle name="40% - Ênfase5 4 6 2" xfId="10952" xr:uid="{5705662E-9875-458D-9BAA-EA0429D24D68}"/>
    <cellStyle name="40% - Ênfase5 4 6 2 2" xfId="10953" xr:uid="{762FFAD0-1BD5-4EB1-8456-05580FD3275D}"/>
    <cellStyle name="40% - Ênfase5 4 6 3" xfId="10954" xr:uid="{D75624DD-9610-4AAC-8ADD-8BF524B02122}"/>
    <cellStyle name="40% - Ênfase5 4 7" xfId="10955" xr:uid="{4B366018-756C-4AEC-BB0F-EBA38619E43C}"/>
    <cellStyle name="40% - Ênfase5 4 7 2" xfId="10956" xr:uid="{BCE83AC9-E6C4-42E3-A667-569BAE82BE25}"/>
    <cellStyle name="40% - Ênfase5 4 7 2 2" xfId="10957" xr:uid="{48CAB9A0-A11E-4B96-8829-154D489DD83A}"/>
    <cellStyle name="40% - Ênfase5 4 7 3" xfId="10958" xr:uid="{F2348A81-0DE0-47DF-A689-1A9C004EA030}"/>
    <cellStyle name="40% - Ênfase5 4 8" xfId="10959" xr:uid="{6BC40F6F-C72E-4254-892D-32CA007ED440}"/>
    <cellStyle name="40% - Ênfase5 4 8 2" xfId="10960" xr:uid="{FE71E674-4CD8-4028-AB96-9509DD1B4F17}"/>
    <cellStyle name="40% - Ênfase5 4 8 2 2" xfId="10961" xr:uid="{5A9BE149-4EA7-4308-9CCF-27B99BD18B72}"/>
    <cellStyle name="40% - Ênfase5 4 8 3" xfId="10962" xr:uid="{DE29AC61-2311-421E-B3CF-6329A9AA129B}"/>
    <cellStyle name="40% - Ênfase5 4 9" xfId="10963" xr:uid="{0D5B948E-C392-44BE-BF7F-41CD28D37374}"/>
    <cellStyle name="40% - Ênfase5 4 9 2" xfId="10964" xr:uid="{120902A0-760D-4C35-96A2-5C199B6DC75D}"/>
    <cellStyle name="40% - Ênfase5 5" xfId="10965" xr:uid="{816605A0-FA13-484C-976D-6575729560EE}"/>
    <cellStyle name="40% - Ênfase5 5 10" xfId="10966" xr:uid="{40CDF9F1-6FF7-4730-AA3A-93F131691CEF}"/>
    <cellStyle name="40% - Ênfase5 5 10 2" xfId="10967" xr:uid="{D8BDEE7E-EE66-4ABE-9F84-2611B67D9CA6}"/>
    <cellStyle name="40% - Ênfase5 5 11" xfId="10968" xr:uid="{C277B574-101D-45C7-B0C4-0E56492FF581}"/>
    <cellStyle name="40% - Ênfase5 5 11 2" xfId="10969" xr:uid="{57822C86-1A49-42B6-93C9-CF9E0DB66225}"/>
    <cellStyle name="40% - Ênfase5 5 12" xfId="10970" xr:uid="{AB20D668-D33B-4432-8F03-A764C4234BC7}"/>
    <cellStyle name="40% - Ênfase5 5 12 2" xfId="10971" xr:uid="{6237026B-1019-4DBD-839E-976B8F9F36AB}"/>
    <cellStyle name="40% - Ênfase5 5 13" xfId="10972" xr:uid="{47621F97-D89F-417B-9B62-A7E91C91A08C}"/>
    <cellStyle name="40% - Ênfase5 5 13 2" xfId="10973" xr:uid="{5993AA15-D100-42F5-80AE-26961F4E778E}"/>
    <cellStyle name="40% - Ênfase5 5 14" xfId="10974" xr:uid="{21E3D62F-9AA8-499A-95BE-CA13A0A36515}"/>
    <cellStyle name="40% - Ênfase5 5 14 2" xfId="10975" xr:uid="{5A417388-7F9E-4D7D-B281-93AAB039BA87}"/>
    <cellStyle name="40% - Ênfase5 5 15" xfId="10976" xr:uid="{8ACB0CE5-73B0-4DC9-AC6F-CF114DFBFE3D}"/>
    <cellStyle name="40% - Ênfase5 5 2" xfId="10977" xr:uid="{6BDF2B1E-8E1C-4B7C-8CC9-FE57E95C9282}"/>
    <cellStyle name="40% - Ênfase5 5 2 2" xfId="10978" xr:uid="{051DA77C-7956-4CFF-9597-C6C1B5270486}"/>
    <cellStyle name="40% - Ênfase5 5 2 2 2" xfId="10979" xr:uid="{6F633DF9-A7CE-4B49-A3E8-8C9CEAE211A1}"/>
    <cellStyle name="40% - Ênfase5 5 2 3" xfId="10980" xr:uid="{141A3BF0-9FFA-4D45-8BF6-0A20A24542E5}"/>
    <cellStyle name="40% - Ênfase5 5 3" xfId="10981" xr:uid="{3480EB7F-4921-42E3-9FDA-7EF89B38436F}"/>
    <cellStyle name="40% - Ênfase5 5 3 2" xfId="10982" xr:uid="{99EA7DC6-220C-4F31-9814-3D5A4F6E405C}"/>
    <cellStyle name="40% - Ênfase5 5 3 2 2" xfId="10983" xr:uid="{CFF9F89D-0F83-4815-A210-AD561AB88B22}"/>
    <cellStyle name="40% - Ênfase5 5 3 3" xfId="10984" xr:uid="{A30540C5-6626-4B20-AD1C-061CC9ADEB3C}"/>
    <cellStyle name="40% - Ênfase5 5 4" xfId="10985" xr:uid="{1F871B4E-56A1-4CA9-A3DD-A3137A24A66B}"/>
    <cellStyle name="40% - Ênfase5 5 4 2" xfId="10986" xr:uid="{70663D2B-27FF-43C0-A7AE-7B65B64CAA8D}"/>
    <cellStyle name="40% - Ênfase5 5 4 2 2" xfId="10987" xr:uid="{6DB64354-C760-4CA4-A446-D967D85382E1}"/>
    <cellStyle name="40% - Ênfase5 5 4 3" xfId="10988" xr:uid="{61193F48-DCD6-4C4E-B80D-767374347EDA}"/>
    <cellStyle name="40% - Ênfase5 5 5" xfId="10989" xr:uid="{12FB3D6A-1615-4358-848B-60B5507D6671}"/>
    <cellStyle name="40% - Ênfase5 5 5 2" xfId="10990" xr:uid="{E306EC6D-C3AF-4A44-ADCB-674A317DF67D}"/>
    <cellStyle name="40% - Ênfase5 5 5 2 2" xfId="10991" xr:uid="{2F5A38E8-B129-4244-98D4-7FE989AF7B89}"/>
    <cellStyle name="40% - Ênfase5 5 5 3" xfId="10992" xr:uid="{C15A5F7E-20DC-4088-8960-C09982AAAC97}"/>
    <cellStyle name="40% - Ênfase5 5 6" xfId="10993" xr:uid="{8158474C-FA18-44C8-BAF0-1B87C1D0B420}"/>
    <cellStyle name="40% - Ênfase5 5 6 2" xfId="10994" xr:uid="{FA9241B9-B90A-4367-9ACA-47270698F303}"/>
    <cellStyle name="40% - Ênfase5 5 6 2 2" xfId="10995" xr:uid="{0934A0D5-2F84-4C7A-948A-6F44B1BA11C7}"/>
    <cellStyle name="40% - Ênfase5 5 6 3" xfId="10996" xr:uid="{75CAC0B9-0E8A-4B16-A885-83C43FB9BBCE}"/>
    <cellStyle name="40% - Ênfase5 5 7" xfId="10997" xr:uid="{8E43E35C-BC49-4ADF-BD96-C8ACC5551632}"/>
    <cellStyle name="40% - Ênfase5 5 7 2" xfId="10998" xr:uid="{6021902F-0AC0-494E-8171-F1499D43ACEF}"/>
    <cellStyle name="40% - Ênfase5 5 7 2 2" xfId="10999" xr:uid="{6DE7635E-1863-44FF-9630-C565B6FA621D}"/>
    <cellStyle name="40% - Ênfase5 5 7 3" xfId="11000" xr:uid="{86FF799B-B673-4510-8A69-0E5578B0749B}"/>
    <cellStyle name="40% - Ênfase5 5 8" xfId="11001" xr:uid="{C95D3D9B-FA3B-41A6-B6B5-D2B4023D1297}"/>
    <cellStyle name="40% - Ênfase5 5 8 2" xfId="11002" xr:uid="{54A7B03E-6F14-4A98-AC55-1357FE0FF75F}"/>
    <cellStyle name="40% - Ênfase5 5 8 2 2" xfId="11003" xr:uid="{CA3802DD-30EF-406A-B598-AFC32B1F5A4E}"/>
    <cellStyle name="40% - Ênfase5 5 8 3" xfId="11004" xr:uid="{F7767CE2-61DE-4375-BE09-3E5453BDDF9D}"/>
    <cellStyle name="40% - Ênfase5 5 9" xfId="11005" xr:uid="{A2E1E954-1903-4246-B402-72EED8F2C644}"/>
    <cellStyle name="40% - Ênfase5 5 9 2" xfId="11006" xr:uid="{911E2040-9864-4EEE-B665-A88D415A4614}"/>
    <cellStyle name="40% - Ênfase5 6" xfId="11007" xr:uid="{AF03CD08-95B6-48FC-BA7A-4E04059761B3}"/>
    <cellStyle name="40% - Ênfase5 6 10" xfId="11008" xr:uid="{405ABD49-1E1C-4A56-A649-68D4574771FA}"/>
    <cellStyle name="40% - Ênfase5 6 10 2" xfId="11009" xr:uid="{3D44CA53-7CDB-4364-A37F-E1C72C1096E5}"/>
    <cellStyle name="40% - Ênfase5 6 11" xfId="11010" xr:uid="{78C02DB9-DD31-4B43-B979-471E094945D4}"/>
    <cellStyle name="40% - Ênfase5 6 11 2" xfId="11011" xr:uid="{4199924F-C73D-4EA6-8067-41BD808ABE4F}"/>
    <cellStyle name="40% - Ênfase5 6 12" xfId="11012" xr:uid="{F44255A5-AF61-46BA-ACD9-33D858EE3C42}"/>
    <cellStyle name="40% - Ênfase5 6 12 2" xfId="11013" xr:uid="{3C8980DB-AC61-4A95-B648-9D30E62E4312}"/>
    <cellStyle name="40% - Ênfase5 6 13" xfId="11014" xr:uid="{B1D42857-3851-42DF-A4B0-0362550842A0}"/>
    <cellStyle name="40% - Ênfase5 6 13 2" xfId="11015" xr:uid="{5A68316D-0B74-49F8-A73D-7D7A42AEB8CF}"/>
    <cellStyle name="40% - Ênfase5 6 14" xfId="11016" xr:uid="{0071D47E-3321-4EF7-BAE1-B68EC42843F9}"/>
    <cellStyle name="40% - Ênfase5 6 14 2" xfId="11017" xr:uid="{15CC4C11-E096-4F23-802E-75E9666427EB}"/>
    <cellStyle name="40% - Ênfase5 6 15" xfId="11018" xr:uid="{B847624B-8FE9-4213-9879-02780E244985}"/>
    <cellStyle name="40% - Ênfase5 6 2" xfId="11019" xr:uid="{9B2A1DE4-A66D-4105-8C20-66409930797E}"/>
    <cellStyle name="40% - Ênfase5 6 2 2" xfId="11020" xr:uid="{C801C4D2-8264-4C9E-B80D-35BB7978DE26}"/>
    <cellStyle name="40% - Ênfase5 6 2 2 2" xfId="11021" xr:uid="{C96DF5E0-1F39-4154-AEE9-DCDC50218D2C}"/>
    <cellStyle name="40% - Ênfase5 6 2 3" xfId="11022" xr:uid="{8BFB489D-D5EE-49EA-A634-3157A4040980}"/>
    <cellStyle name="40% - Ênfase5 6 3" xfId="11023" xr:uid="{55CCB99D-F369-4496-B079-FC4FDE82F05A}"/>
    <cellStyle name="40% - Ênfase5 6 3 2" xfId="11024" xr:uid="{68DEF380-ABB5-4488-A60C-375DD7C1228A}"/>
    <cellStyle name="40% - Ênfase5 6 3 2 2" xfId="11025" xr:uid="{81E92425-E225-45A2-960B-5C43EFDE57BC}"/>
    <cellStyle name="40% - Ênfase5 6 3 3" xfId="11026" xr:uid="{D06D5B01-ECE5-41BC-9E7B-D5642D125F11}"/>
    <cellStyle name="40% - Ênfase5 6 4" xfId="11027" xr:uid="{237727D2-A80A-4A91-BEA9-80D77023EE78}"/>
    <cellStyle name="40% - Ênfase5 6 4 2" xfId="11028" xr:uid="{C57861E3-DE33-48DE-A9BA-437D4F6D3227}"/>
    <cellStyle name="40% - Ênfase5 6 4 2 2" xfId="11029" xr:uid="{19D1956C-D78E-46BA-8E37-BB90CA7817A4}"/>
    <cellStyle name="40% - Ênfase5 6 4 3" xfId="11030" xr:uid="{CA11E77E-DF2F-4DE6-BCBF-A268927B58B5}"/>
    <cellStyle name="40% - Ênfase5 6 5" xfId="11031" xr:uid="{CA9C4125-B4CB-406F-84B2-0EFBF37BB89F}"/>
    <cellStyle name="40% - Ênfase5 6 5 2" xfId="11032" xr:uid="{21C795AF-2DAC-4E5A-8C92-FF5B2230F33C}"/>
    <cellStyle name="40% - Ênfase5 6 5 2 2" xfId="11033" xr:uid="{31FFD302-2C97-4EF1-AED1-A133D4C3DE17}"/>
    <cellStyle name="40% - Ênfase5 6 5 3" xfId="11034" xr:uid="{A5EB9E45-67B2-43DF-9AC1-3497A8A2030B}"/>
    <cellStyle name="40% - Ênfase5 6 6" xfId="11035" xr:uid="{A87DB572-14AD-4F4F-AFE7-6F7AB41595FD}"/>
    <cellStyle name="40% - Ênfase5 6 6 2" xfId="11036" xr:uid="{AE76FB70-226E-46C1-8D11-E74AE61AEB20}"/>
    <cellStyle name="40% - Ênfase5 6 6 2 2" xfId="11037" xr:uid="{5E1BB2B3-68F9-4FBA-B0AF-12DE815D547B}"/>
    <cellStyle name="40% - Ênfase5 6 6 3" xfId="11038" xr:uid="{99446663-F38D-46AB-923C-A339091D2A0C}"/>
    <cellStyle name="40% - Ênfase5 6 7" xfId="11039" xr:uid="{6E11B3DB-73C4-420F-A83A-295233CD2655}"/>
    <cellStyle name="40% - Ênfase5 6 7 2" xfId="11040" xr:uid="{A0AFC5E3-847C-418A-9C9E-BA84C43C85DE}"/>
    <cellStyle name="40% - Ênfase5 6 7 2 2" xfId="11041" xr:uid="{3C9581C6-743E-4C6B-AEF3-C2D113AE7D74}"/>
    <cellStyle name="40% - Ênfase5 6 7 3" xfId="11042" xr:uid="{0BB7DB5F-B371-4497-B5C9-47B6EEF66E01}"/>
    <cellStyle name="40% - Ênfase5 6 8" xfId="11043" xr:uid="{79E01DF4-4C8F-40FE-BF0A-87CE5E101217}"/>
    <cellStyle name="40% - Ênfase5 6 8 2" xfId="11044" xr:uid="{C92EE5C6-7D49-4805-AE6A-05EA98E5EBFB}"/>
    <cellStyle name="40% - Ênfase5 6 8 2 2" xfId="11045" xr:uid="{E63D4ACB-739D-4BB3-A166-C370DC8E692D}"/>
    <cellStyle name="40% - Ênfase5 6 8 3" xfId="11046" xr:uid="{CE2D483E-6126-4BE9-B26C-E8EA41E8484C}"/>
    <cellStyle name="40% - Ênfase5 6 9" xfId="11047" xr:uid="{F3E15B29-2CEA-49DA-90B9-CDD2C7407B44}"/>
    <cellStyle name="40% - Ênfase5 6 9 2" xfId="11048" xr:uid="{1FCF88E2-8486-4081-830C-6FB844D5177B}"/>
    <cellStyle name="40% - Ênfase5 7" xfId="11049" xr:uid="{95DF0EF9-6933-46C7-B9A3-ABF77E46D39E}"/>
    <cellStyle name="40% - Ênfase5 7 10" xfId="11050" xr:uid="{B365B2B8-665D-40B0-A2DE-0A32540CD224}"/>
    <cellStyle name="40% - Ênfase5 7 10 2" xfId="11051" xr:uid="{C9AA644C-87D5-4495-B032-806ADE4FFC72}"/>
    <cellStyle name="40% - Ênfase5 7 11" xfId="11052" xr:uid="{B3BD0D75-2AA8-46BF-AE49-A777CB5B7184}"/>
    <cellStyle name="40% - Ênfase5 7 11 2" xfId="11053" xr:uid="{96C6593E-161E-4848-8AF6-E576F5416465}"/>
    <cellStyle name="40% - Ênfase5 7 12" xfId="11054" xr:uid="{CC603FC2-DC68-4830-A819-E319A5A1D5E7}"/>
    <cellStyle name="40% - Ênfase5 7 12 2" xfId="11055" xr:uid="{75029AD1-7938-413C-A856-DB9A44DBAF46}"/>
    <cellStyle name="40% - Ênfase5 7 13" xfId="11056" xr:uid="{21F093A2-6B2E-45F0-BB4C-40AD3044A865}"/>
    <cellStyle name="40% - Ênfase5 7 13 2" xfId="11057" xr:uid="{F0C46330-D04D-4A82-B669-751D2C554CCB}"/>
    <cellStyle name="40% - Ênfase5 7 14" xfId="11058" xr:uid="{602BC83E-1036-4DE3-A36E-37735AE2928C}"/>
    <cellStyle name="40% - Ênfase5 7 14 2" xfId="11059" xr:uid="{591D55AE-258D-48C5-B96F-8E0E1CC12879}"/>
    <cellStyle name="40% - Ênfase5 7 15" xfId="11060" xr:uid="{0365D1A9-F6C6-4BC3-B926-570F29C96912}"/>
    <cellStyle name="40% - Ênfase5 7 2" xfId="11061" xr:uid="{9CF4E604-7D4B-4016-9B19-818A66C33FC4}"/>
    <cellStyle name="40% - Ênfase5 7 2 2" xfId="11062" xr:uid="{9DE41B4A-4889-4690-B4F5-D1074C919642}"/>
    <cellStyle name="40% - Ênfase5 7 2 2 2" xfId="11063" xr:uid="{2975F1CA-C183-4902-886F-7A132BC3C1AD}"/>
    <cellStyle name="40% - Ênfase5 7 2 3" xfId="11064" xr:uid="{4ABED671-8B01-4E47-A42A-35DA78D95F1D}"/>
    <cellStyle name="40% - Ênfase5 7 3" xfId="11065" xr:uid="{65FAFFFD-44F7-4FC0-896A-A99A0AA2D643}"/>
    <cellStyle name="40% - Ênfase5 7 3 2" xfId="11066" xr:uid="{35B7842E-57A9-41D0-A7C2-527A9629A12D}"/>
    <cellStyle name="40% - Ênfase5 7 3 2 2" xfId="11067" xr:uid="{85C4F2C7-73A6-4962-A11F-275F8D2DCB26}"/>
    <cellStyle name="40% - Ênfase5 7 3 3" xfId="11068" xr:uid="{80442314-B82D-4653-A3C7-509DBBB130F5}"/>
    <cellStyle name="40% - Ênfase5 7 4" xfId="11069" xr:uid="{22CA823D-2B50-4D1C-9598-2571EFD7A7B8}"/>
    <cellStyle name="40% - Ênfase5 7 4 2" xfId="11070" xr:uid="{24DC6111-719D-4350-BF07-3D88C33F50BB}"/>
    <cellStyle name="40% - Ênfase5 7 4 2 2" xfId="11071" xr:uid="{B1B77D84-D762-45A1-91A4-8EA337ED03F5}"/>
    <cellStyle name="40% - Ênfase5 7 4 3" xfId="11072" xr:uid="{D539CCB4-A8BC-4938-B1F8-E4922D438E59}"/>
    <cellStyle name="40% - Ênfase5 7 5" xfId="11073" xr:uid="{093BF5E5-2EB2-4517-9AF3-60B9B8EBBA4C}"/>
    <cellStyle name="40% - Ênfase5 7 5 2" xfId="11074" xr:uid="{89B374BA-FD4C-4ACD-9FFB-CE0368FAA3E9}"/>
    <cellStyle name="40% - Ênfase5 7 5 2 2" xfId="11075" xr:uid="{05165756-BAC6-4629-BF73-5E5A7AEA7212}"/>
    <cellStyle name="40% - Ênfase5 7 5 3" xfId="11076" xr:uid="{BCCFFB52-99E0-4E01-97DD-9FE5245761F8}"/>
    <cellStyle name="40% - Ênfase5 7 6" xfId="11077" xr:uid="{C5ED1F40-E236-4E0A-97FC-B9051424EEA8}"/>
    <cellStyle name="40% - Ênfase5 7 6 2" xfId="11078" xr:uid="{325881CB-A0B3-4DE2-8106-1D12716A2D6B}"/>
    <cellStyle name="40% - Ênfase5 7 6 2 2" xfId="11079" xr:uid="{FD9698D6-7A7D-4489-B875-E03C50A6D9B0}"/>
    <cellStyle name="40% - Ênfase5 7 6 3" xfId="11080" xr:uid="{C9CF971E-9C76-4191-8A9E-DB8C0B69E0EB}"/>
    <cellStyle name="40% - Ênfase5 7 7" xfId="11081" xr:uid="{AB14BB81-D339-4DA7-B9F0-05D83548A987}"/>
    <cellStyle name="40% - Ênfase5 7 7 2" xfId="11082" xr:uid="{322CD234-4040-4C78-AD84-87E8221D53FF}"/>
    <cellStyle name="40% - Ênfase5 7 7 2 2" xfId="11083" xr:uid="{1628F1AB-29AC-4B1D-986D-B834CD0F30C3}"/>
    <cellStyle name="40% - Ênfase5 7 7 3" xfId="11084" xr:uid="{1B404F9D-4B82-43A9-9F8C-69EA2D790CCF}"/>
    <cellStyle name="40% - Ênfase5 7 8" xfId="11085" xr:uid="{C9347F18-DDF3-4E53-946F-003D8C16E31F}"/>
    <cellStyle name="40% - Ênfase5 7 8 2" xfId="11086" xr:uid="{AD697C34-D01B-4333-9782-DF2E5A768FC6}"/>
    <cellStyle name="40% - Ênfase5 7 8 2 2" xfId="11087" xr:uid="{5A9977FC-1766-4039-A51D-5B76BD9E577D}"/>
    <cellStyle name="40% - Ênfase5 7 8 3" xfId="11088" xr:uid="{20D15FBC-AE31-4EB7-8D02-7258072EC2DC}"/>
    <cellStyle name="40% - Ênfase5 7 9" xfId="11089" xr:uid="{DB623A88-32E2-478C-A2DE-B00BFCEAD4F2}"/>
    <cellStyle name="40% - Ênfase5 7 9 2" xfId="11090" xr:uid="{3EEC3298-86D1-460C-B5E4-FFB6C22BA08A}"/>
    <cellStyle name="40% - Ênfase5 8" xfId="11091" xr:uid="{D8F40835-AAA2-4DEA-B35D-A77D78443A7D}"/>
    <cellStyle name="40% - Ênfase5 8 10" xfId="11092" xr:uid="{7BA8DDB4-E8D5-4E58-B287-2CFADBAE1E2F}"/>
    <cellStyle name="40% - Ênfase5 8 10 2" xfId="11093" xr:uid="{F96EB8D1-5D7B-48F4-8C77-316332DFD14E}"/>
    <cellStyle name="40% - Ênfase5 8 11" xfId="11094" xr:uid="{8101FC5C-7550-4AF4-8C7B-10293AF189A0}"/>
    <cellStyle name="40% - Ênfase5 8 11 2" xfId="11095" xr:uid="{2AF25D22-C906-4AF0-BE40-E6375DE0E941}"/>
    <cellStyle name="40% - Ênfase5 8 12" xfId="11096" xr:uid="{8CB3E99F-3A57-472D-8D5D-84576153E08A}"/>
    <cellStyle name="40% - Ênfase5 8 12 2" xfId="11097" xr:uid="{777B8F2A-495E-40ED-B7C5-85FFDEE6C16B}"/>
    <cellStyle name="40% - Ênfase5 8 13" xfId="11098" xr:uid="{AB4EEA57-9CC7-4C06-B6C7-B969C11BCDD3}"/>
    <cellStyle name="40% - Ênfase5 8 13 2" xfId="11099" xr:uid="{DF586DD8-2B2F-4B9E-92C3-89412ADAD664}"/>
    <cellStyle name="40% - Ênfase5 8 14" xfId="11100" xr:uid="{8E52488C-F042-4E58-A4E9-9C31D2550B97}"/>
    <cellStyle name="40% - Ênfase5 8 14 2" xfId="11101" xr:uid="{0E20B301-B857-411C-9DB1-E91FAFCF95AA}"/>
    <cellStyle name="40% - Ênfase5 8 15" xfId="11102" xr:uid="{65B105B6-FE6B-4FA5-BCE2-17081F94D811}"/>
    <cellStyle name="40% - Ênfase5 8 2" xfId="11103" xr:uid="{10E0AE42-93E7-40EA-A613-BBE28F64BD2C}"/>
    <cellStyle name="40% - Ênfase5 8 2 2" xfId="11104" xr:uid="{C1C21ECF-9743-49F4-86CC-9FE06547F1B9}"/>
    <cellStyle name="40% - Ênfase5 8 2 2 2" xfId="11105" xr:uid="{10077D53-A846-446B-B656-45025723C652}"/>
    <cellStyle name="40% - Ênfase5 8 2 3" xfId="11106" xr:uid="{B3B51C4D-26B5-4CBE-B532-B93674F69F60}"/>
    <cellStyle name="40% - Ênfase5 8 3" xfId="11107" xr:uid="{9022D498-EE26-43D0-BAE4-C1E4C78296DE}"/>
    <cellStyle name="40% - Ênfase5 8 3 2" xfId="11108" xr:uid="{5B0D456D-2225-4B28-B57D-21F757B050BE}"/>
    <cellStyle name="40% - Ênfase5 8 3 2 2" xfId="11109" xr:uid="{60492D4C-0059-459F-9E7D-BFD572168928}"/>
    <cellStyle name="40% - Ênfase5 8 3 3" xfId="11110" xr:uid="{F4BD0D4B-090F-4766-A8F6-03FA95F55EDF}"/>
    <cellStyle name="40% - Ênfase5 8 4" xfId="11111" xr:uid="{50AD019E-09F5-4F33-A275-9A33831E961F}"/>
    <cellStyle name="40% - Ênfase5 8 4 2" xfId="11112" xr:uid="{BCFB65F8-F456-4435-A680-C2492B437573}"/>
    <cellStyle name="40% - Ênfase5 8 4 2 2" xfId="11113" xr:uid="{B41192D0-045E-4815-B402-E8E2EDBB2EC9}"/>
    <cellStyle name="40% - Ênfase5 8 4 3" xfId="11114" xr:uid="{12E1D176-7BC0-41BE-BDDB-FB291ACD1CC2}"/>
    <cellStyle name="40% - Ênfase5 8 5" xfId="11115" xr:uid="{B54DAC58-1DA5-4CDD-A422-78C7FBE6F4D8}"/>
    <cellStyle name="40% - Ênfase5 8 5 2" xfId="11116" xr:uid="{E089B04B-96E6-4F4E-86B8-FF04BD311AF0}"/>
    <cellStyle name="40% - Ênfase5 8 5 2 2" xfId="11117" xr:uid="{1F9F3721-A7B8-4C04-9471-7CCA88E2BE1C}"/>
    <cellStyle name="40% - Ênfase5 8 5 3" xfId="11118" xr:uid="{85688E9F-BEA0-42A0-93E4-EAD1FE4CF14D}"/>
    <cellStyle name="40% - Ênfase5 8 6" xfId="11119" xr:uid="{A06F24CC-6B1E-4ED4-B070-82A2AD32EE66}"/>
    <cellStyle name="40% - Ênfase5 8 6 2" xfId="11120" xr:uid="{5255E4E1-F656-44B5-B8FB-08B12F129917}"/>
    <cellStyle name="40% - Ênfase5 8 6 2 2" xfId="11121" xr:uid="{F754A721-C112-41C5-9252-C1506B9B3B31}"/>
    <cellStyle name="40% - Ênfase5 8 6 3" xfId="11122" xr:uid="{002AC04A-DA04-4348-A162-3EC6FBE34439}"/>
    <cellStyle name="40% - Ênfase5 8 7" xfId="11123" xr:uid="{F5BC55EC-115B-4DA1-9F58-73186663C278}"/>
    <cellStyle name="40% - Ênfase5 8 7 2" xfId="11124" xr:uid="{68798BF2-21DE-4C2E-8CBD-4D5E5521A842}"/>
    <cellStyle name="40% - Ênfase5 8 7 2 2" xfId="11125" xr:uid="{61E4EDDA-7484-40ED-B734-BB79B830CC3F}"/>
    <cellStyle name="40% - Ênfase5 8 7 3" xfId="11126" xr:uid="{56EC0CA1-C41B-497F-82AC-F6B5C84AB49F}"/>
    <cellStyle name="40% - Ênfase5 8 8" xfId="11127" xr:uid="{811FB780-40AA-4672-8D3E-3F5371810319}"/>
    <cellStyle name="40% - Ênfase5 8 8 2" xfId="11128" xr:uid="{01773454-F3DB-498D-960F-1472623DC8A1}"/>
    <cellStyle name="40% - Ênfase5 8 8 2 2" xfId="11129" xr:uid="{21C3D1C1-9B4B-43CB-8C31-6407B2FCBDAD}"/>
    <cellStyle name="40% - Ênfase5 8 8 3" xfId="11130" xr:uid="{6E04F776-51C5-4890-8234-90D29BA46FC5}"/>
    <cellStyle name="40% - Ênfase5 8 9" xfId="11131" xr:uid="{DFE74589-BF41-44AB-9A98-0D673A104B00}"/>
    <cellStyle name="40% - Ênfase5 8 9 2" xfId="11132" xr:uid="{EC89D84E-D700-4C7A-BA9E-156936286AE2}"/>
    <cellStyle name="40% - Ênfase5 9" xfId="11133" xr:uid="{08A7E9B2-335C-4BEB-8A21-E05A53932B80}"/>
    <cellStyle name="40% - Ênfase5 9 10" xfId="11134" xr:uid="{2A520A91-9CAE-4FFA-AF5B-B0C634E956DA}"/>
    <cellStyle name="40% - Ênfase5 9 10 2" xfId="11135" xr:uid="{A62716A9-BD0C-4DDB-9AE1-EA808D342BE5}"/>
    <cellStyle name="40% - Ênfase5 9 11" xfId="11136" xr:uid="{148CDEAB-6A76-4D33-ABD6-E662657AF691}"/>
    <cellStyle name="40% - Ênfase5 9 11 2" xfId="11137" xr:uid="{2F654817-0830-4362-BB90-624B8B236ED2}"/>
    <cellStyle name="40% - Ênfase5 9 12" xfId="11138" xr:uid="{6D2C2662-5028-4EF4-A232-33400E1A801B}"/>
    <cellStyle name="40% - Ênfase5 9 12 2" xfId="11139" xr:uid="{75622956-A6D8-44E9-9F84-C4E5CFD181D5}"/>
    <cellStyle name="40% - Ênfase5 9 13" xfId="11140" xr:uid="{6B453928-19A4-4F7C-87D2-F4B141C3F7C3}"/>
    <cellStyle name="40% - Ênfase5 9 13 2" xfId="11141" xr:uid="{588F3CBE-BE92-48EE-BA05-3FF4D253DCFC}"/>
    <cellStyle name="40% - Ênfase5 9 14" xfId="11142" xr:uid="{EDF6EBE9-FC50-44BA-9225-40336FD387A4}"/>
    <cellStyle name="40% - Ênfase5 9 14 2" xfId="11143" xr:uid="{10C19309-B04C-4481-BF19-8DADF47C599B}"/>
    <cellStyle name="40% - Ênfase5 9 15" xfId="11144" xr:uid="{EAF499C1-680A-4BF8-AE8B-9EDCA14E614F}"/>
    <cellStyle name="40% - Ênfase5 9 2" xfId="11145" xr:uid="{6C8730F0-7731-4F85-8F47-63226D4733E9}"/>
    <cellStyle name="40% - Ênfase5 9 2 2" xfId="11146" xr:uid="{9097C714-4C58-4BC8-AC28-8DE184FA66E8}"/>
    <cellStyle name="40% - Ênfase5 9 2 2 2" xfId="11147" xr:uid="{F0087CE4-37E2-4147-8883-5C908D36D75B}"/>
    <cellStyle name="40% - Ênfase5 9 2 3" xfId="11148" xr:uid="{277B4FAB-BBE6-4E41-9855-D2B668148D04}"/>
    <cellStyle name="40% - Ênfase5 9 3" xfId="11149" xr:uid="{9994A55D-B817-49BC-BA6A-447A3FE85B27}"/>
    <cellStyle name="40% - Ênfase5 9 3 2" xfId="11150" xr:uid="{3E345F2C-4187-45D4-99C8-B9171A50BBF7}"/>
    <cellStyle name="40% - Ênfase5 9 3 2 2" xfId="11151" xr:uid="{7F8AB085-8963-43E1-AA72-AE5D71B872ED}"/>
    <cellStyle name="40% - Ênfase5 9 3 3" xfId="11152" xr:uid="{1C6AEB13-0838-417D-AAE8-1F04B7520811}"/>
    <cellStyle name="40% - Ênfase5 9 4" xfId="11153" xr:uid="{893574E6-EDF7-4D79-817D-422087ED1DC1}"/>
    <cellStyle name="40% - Ênfase5 9 4 2" xfId="11154" xr:uid="{2C5A8B5A-E4D4-4AC6-8BFB-2EAE65E17745}"/>
    <cellStyle name="40% - Ênfase5 9 4 2 2" xfId="11155" xr:uid="{7192E7C9-564B-4204-B281-D643DED84BAD}"/>
    <cellStyle name="40% - Ênfase5 9 4 3" xfId="11156" xr:uid="{26BB7054-A6CC-4071-8438-286EE3031BE2}"/>
    <cellStyle name="40% - Ênfase5 9 5" xfId="11157" xr:uid="{E5FDEF1E-D6E0-4048-8166-3E7FEF65A9A1}"/>
    <cellStyle name="40% - Ênfase5 9 5 2" xfId="11158" xr:uid="{91B8D7C7-3A9E-47F0-95CE-E5D5E48E6671}"/>
    <cellStyle name="40% - Ênfase5 9 5 2 2" xfId="11159" xr:uid="{8D05237D-03B5-4A89-816A-83FF0F8CE17E}"/>
    <cellStyle name="40% - Ênfase5 9 5 3" xfId="11160" xr:uid="{E2471597-FA3B-4C4D-B9E1-8AF5A35C5596}"/>
    <cellStyle name="40% - Ênfase5 9 6" xfId="11161" xr:uid="{9F86ABA8-66C0-4D05-A911-B9D0BB24C65D}"/>
    <cellStyle name="40% - Ênfase5 9 6 2" xfId="11162" xr:uid="{D62FA965-617C-432E-87C3-368427657C46}"/>
    <cellStyle name="40% - Ênfase5 9 6 2 2" xfId="11163" xr:uid="{3C3B4F12-B9E3-45E9-9299-095F21266FD7}"/>
    <cellStyle name="40% - Ênfase5 9 6 3" xfId="11164" xr:uid="{F18E7C15-0A16-4BE0-BD8C-C015F88EB798}"/>
    <cellStyle name="40% - Ênfase5 9 7" xfId="11165" xr:uid="{9A27428D-B245-4150-8972-E194091DB116}"/>
    <cellStyle name="40% - Ênfase5 9 7 2" xfId="11166" xr:uid="{FFD7CD9E-4B48-4E21-87F5-1CA8ECB20CA8}"/>
    <cellStyle name="40% - Ênfase5 9 7 2 2" xfId="11167" xr:uid="{871746FE-FCEE-48DE-A22C-428FABB453F0}"/>
    <cellStyle name="40% - Ênfase5 9 7 3" xfId="11168" xr:uid="{D82C3F0D-07E8-4D6D-8A89-53126F9A29DE}"/>
    <cellStyle name="40% - Ênfase5 9 8" xfId="11169" xr:uid="{F4BED4B0-B2E6-4E28-99CA-ADE7E3CE7933}"/>
    <cellStyle name="40% - Ênfase5 9 8 2" xfId="11170" xr:uid="{6FFBD748-8BE6-4CE5-B15E-08F45FE2E91D}"/>
    <cellStyle name="40% - Ênfase5 9 8 2 2" xfId="11171" xr:uid="{AA396A26-4DEB-4369-BE35-7AB483C005F5}"/>
    <cellStyle name="40% - Ênfase5 9 8 3" xfId="11172" xr:uid="{FA862EF2-383C-45C7-B491-AE73DE7347E5}"/>
    <cellStyle name="40% - Ênfase5 9 9" xfId="11173" xr:uid="{1F022D0F-B078-4CA5-B28C-E2C176DC972A}"/>
    <cellStyle name="40% - Ênfase5 9 9 2" xfId="11174" xr:uid="{C4CF9FBD-3084-4560-B79F-82561E8B4C0F}"/>
    <cellStyle name="40% - Ênfase6 10" xfId="11175" xr:uid="{6E73AE15-A2BF-46E8-AA21-9750CA7AEA5C}"/>
    <cellStyle name="40% - Ênfase6 10 10" xfId="11176" xr:uid="{E919755A-C842-47B9-8C56-37BEA9314AE8}"/>
    <cellStyle name="40% - Ênfase6 10 10 2" xfId="11177" xr:uid="{E6F8EC7D-CF1E-47B1-B3A8-983B8DC65D81}"/>
    <cellStyle name="40% - Ênfase6 10 11" xfId="11178" xr:uid="{1B283F00-A596-445F-B24D-6A547D7AFB8E}"/>
    <cellStyle name="40% - Ênfase6 10 11 2" xfId="11179" xr:uid="{A520C7CC-57AB-4AF6-B961-DCDFE15E1CE8}"/>
    <cellStyle name="40% - Ênfase6 10 12" xfId="11180" xr:uid="{B6D49188-3DB9-491F-9333-C38F55773F9B}"/>
    <cellStyle name="40% - Ênfase6 10 12 2" xfId="11181" xr:uid="{D015AF35-5AA5-4E9B-B842-0CE325AAAD01}"/>
    <cellStyle name="40% - Ênfase6 10 13" xfId="11182" xr:uid="{951EB924-F5DA-4FEB-9985-76FDE85578E9}"/>
    <cellStyle name="40% - Ênfase6 10 13 2" xfId="11183" xr:uid="{F59A4483-CEE2-4AA7-95C4-0A5EC202B44D}"/>
    <cellStyle name="40% - Ênfase6 10 14" xfId="11184" xr:uid="{0AEE070A-7ED4-4D6E-BDE9-CED5173FA701}"/>
    <cellStyle name="40% - Ênfase6 10 14 2" xfId="11185" xr:uid="{22B5F929-53E5-41D4-8A46-C7CA6DFCFAA6}"/>
    <cellStyle name="40% - Ênfase6 10 15" xfId="11186" xr:uid="{C67C026F-7967-4553-98EB-F1548DB785DA}"/>
    <cellStyle name="40% - Ênfase6 10 2" xfId="11187" xr:uid="{7BF46F64-918F-4B47-8F3C-3E43C4BCB12A}"/>
    <cellStyle name="40% - Ênfase6 10 2 2" xfId="11188" xr:uid="{0A5029BC-54E2-4439-9408-06E22E65CE60}"/>
    <cellStyle name="40% - Ênfase6 10 2 2 2" xfId="11189" xr:uid="{578643F9-DACA-4AB6-92D3-FEE3429117A8}"/>
    <cellStyle name="40% - Ênfase6 10 2 3" xfId="11190" xr:uid="{A1CB82AC-8257-4B54-970A-BCAB657AF508}"/>
    <cellStyle name="40% - Ênfase6 10 3" xfId="11191" xr:uid="{5722CCA9-B83C-47B6-8625-A813C3B8813F}"/>
    <cellStyle name="40% - Ênfase6 10 3 2" xfId="11192" xr:uid="{FA00EC5E-1EA6-4C92-8800-F631A93F7377}"/>
    <cellStyle name="40% - Ênfase6 10 3 2 2" xfId="11193" xr:uid="{359B86F3-2B67-4833-9BBE-D407A99364E7}"/>
    <cellStyle name="40% - Ênfase6 10 3 3" xfId="11194" xr:uid="{32628BCA-0C39-49F7-84A2-01FCF2BB46F7}"/>
    <cellStyle name="40% - Ênfase6 10 4" xfId="11195" xr:uid="{98EF7DAC-5789-48C2-B443-DD746F42EC80}"/>
    <cellStyle name="40% - Ênfase6 10 4 2" xfId="11196" xr:uid="{8F7DC2CF-821D-4761-82F4-096F29B87480}"/>
    <cellStyle name="40% - Ênfase6 10 4 2 2" xfId="11197" xr:uid="{CFEA2429-E8E7-48C1-9796-9AFEB4F17621}"/>
    <cellStyle name="40% - Ênfase6 10 4 3" xfId="11198" xr:uid="{37405E95-AE64-470D-A0F6-01E168B4C193}"/>
    <cellStyle name="40% - Ênfase6 10 5" xfId="11199" xr:uid="{B01A5239-3DD1-481E-BBFE-AD8CB707E4EB}"/>
    <cellStyle name="40% - Ênfase6 10 5 2" xfId="11200" xr:uid="{40AEF573-DB78-46A4-A14D-53863D757564}"/>
    <cellStyle name="40% - Ênfase6 10 5 2 2" xfId="11201" xr:uid="{10BEED9F-B0EB-4D11-91B4-1117A0C56E77}"/>
    <cellStyle name="40% - Ênfase6 10 5 3" xfId="11202" xr:uid="{6EBD8BD3-9265-44FB-98CA-F728C996B6A6}"/>
    <cellStyle name="40% - Ênfase6 10 6" xfId="11203" xr:uid="{D5680A7A-266C-42D9-9164-7838AEFD57C4}"/>
    <cellStyle name="40% - Ênfase6 10 6 2" xfId="11204" xr:uid="{BB17AA6F-381B-43FE-8C88-5F71F6EA9C8D}"/>
    <cellStyle name="40% - Ênfase6 10 6 2 2" xfId="11205" xr:uid="{6B2D302C-74E5-446E-AEAB-475323D20DB5}"/>
    <cellStyle name="40% - Ênfase6 10 6 3" xfId="11206" xr:uid="{FC1D07B9-1C7A-4B4D-9B30-CD7297C15ED2}"/>
    <cellStyle name="40% - Ênfase6 10 7" xfId="11207" xr:uid="{FB1A97FB-B221-422F-8C5F-28CC0B7D2E57}"/>
    <cellStyle name="40% - Ênfase6 10 7 2" xfId="11208" xr:uid="{C3EA635A-49F8-4ECC-853A-E1AB6308D209}"/>
    <cellStyle name="40% - Ênfase6 10 7 2 2" xfId="11209" xr:uid="{B27D3911-B1F4-4E66-97F4-12A5F154D35B}"/>
    <cellStyle name="40% - Ênfase6 10 7 3" xfId="11210" xr:uid="{A5C46E78-0DEA-4F4A-90F8-956E5C9267DA}"/>
    <cellStyle name="40% - Ênfase6 10 8" xfId="11211" xr:uid="{C0905545-BBB8-461A-8FFA-471E9889C2F8}"/>
    <cellStyle name="40% - Ênfase6 10 8 2" xfId="11212" xr:uid="{34B4970B-19FA-427D-A99C-65F2814917FA}"/>
    <cellStyle name="40% - Ênfase6 10 8 2 2" xfId="11213" xr:uid="{2D5513D2-E8A1-4FEA-A30E-59596CF50E47}"/>
    <cellStyle name="40% - Ênfase6 10 8 3" xfId="11214" xr:uid="{A6EF5AB7-80B7-4B97-922E-3DB48382F1CE}"/>
    <cellStyle name="40% - Ênfase6 10 9" xfId="11215" xr:uid="{D68EBA2D-B4FA-43F9-8CD1-1C9071BD7DBC}"/>
    <cellStyle name="40% - Ênfase6 10 9 2" xfId="11216" xr:uid="{7486F3CE-91C9-4440-B8BB-1B030BA27A7B}"/>
    <cellStyle name="40% - Ênfase6 11" xfId="11217" xr:uid="{C72AB3BE-6F3E-40DC-9C81-91587123BBC2}"/>
    <cellStyle name="40% - Ênfase6 11 10" xfId="11218" xr:uid="{924235D7-BA53-4AAF-8F4B-B9BF441F5020}"/>
    <cellStyle name="40% - Ênfase6 11 10 2" xfId="11219" xr:uid="{1E7436C3-B573-4998-9DD1-B2B6DD9820F1}"/>
    <cellStyle name="40% - Ênfase6 11 11" xfId="11220" xr:uid="{17905FD9-BD3F-41BB-B6D1-8C24DF8B4142}"/>
    <cellStyle name="40% - Ênfase6 11 11 2" xfId="11221" xr:uid="{5CB978C1-3381-45D1-BB8E-03776582F246}"/>
    <cellStyle name="40% - Ênfase6 11 12" xfId="11222" xr:uid="{EAA922D7-A143-4ADB-88FA-82D85E00E247}"/>
    <cellStyle name="40% - Ênfase6 11 12 2" xfId="11223" xr:uid="{7E79FBA5-93A2-462D-9398-D4BCE3854E0E}"/>
    <cellStyle name="40% - Ênfase6 11 13" xfId="11224" xr:uid="{5DEC4D71-FB3B-4211-A366-603B5763FAFA}"/>
    <cellStyle name="40% - Ênfase6 11 13 2" xfId="11225" xr:uid="{834C33F5-F5BF-4617-B3D0-F20D4D42A0F5}"/>
    <cellStyle name="40% - Ênfase6 11 14" xfId="11226" xr:uid="{6240AB13-EF49-4501-9826-05968C6D3395}"/>
    <cellStyle name="40% - Ênfase6 11 14 2" xfId="11227" xr:uid="{CE2F7607-F84F-4D21-BFB3-A7A49DAD7AF6}"/>
    <cellStyle name="40% - Ênfase6 11 15" xfId="11228" xr:uid="{3FC8BDD7-101E-4CB4-84BC-971B7ABB3EFA}"/>
    <cellStyle name="40% - Ênfase6 11 2" xfId="11229" xr:uid="{79A42F2E-6855-403F-8CB3-2E8BCBC6AE9B}"/>
    <cellStyle name="40% - Ênfase6 11 2 2" xfId="11230" xr:uid="{6668776E-96AB-49E9-B9AC-D38AC5C89BE9}"/>
    <cellStyle name="40% - Ênfase6 11 2 2 2" xfId="11231" xr:uid="{3788A717-A2B2-4081-8912-B7B9F43E7312}"/>
    <cellStyle name="40% - Ênfase6 11 2 3" xfId="11232" xr:uid="{95932F77-0172-40FD-8A41-E6396FA9C2D9}"/>
    <cellStyle name="40% - Ênfase6 11 3" xfId="11233" xr:uid="{5A24838D-5DE1-4092-B04E-FC38F820B0E8}"/>
    <cellStyle name="40% - Ênfase6 11 3 2" xfId="11234" xr:uid="{AD45EF2C-FD9A-4F34-A14C-DCF8FABDE53E}"/>
    <cellStyle name="40% - Ênfase6 11 3 2 2" xfId="11235" xr:uid="{E1F1CFC6-9F09-4B70-9488-6F6610D923B9}"/>
    <cellStyle name="40% - Ênfase6 11 3 3" xfId="11236" xr:uid="{01E00F8F-5280-4D9B-BBE8-FEBF6DE6EF23}"/>
    <cellStyle name="40% - Ênfase6 11 4" xfId="11237" xr:uid="{470C45A8-7519-41CB-BAAF-5E335786535B}"/>
    <cellStyle name="40% - Ênfase6 11 4 2" xfId="11238" xr:uid="{81BF8C8A-40E9-4FD6-B763-7C947CA41FD8}"/>
    <cellStyle name="40% - Ênfase6 11 4 2 2" xfId="11239" xr:uid="{9AC88042-C333-4D5F-82F6-45772EF3FDB0}"/>
    <cellStyle name="40% - Ênfase6 11 4 3" xfId="11240" xr:uid="{1597856A-AD62-4BD8-8E7B-B7F373FCCFB6}"/>
    <cellStyle name="40% - Ênfase6 11 5" xfId="11241" xr:uid="{78A9A860-425C-49CC-94F3-A8919787FE25}"/>
    <cellStyle name="40% - Ênfase6 11 5 2" xfId="11242" xr:uid="{32045219-D29A-4C42-BDAA-4CBF02561788}"/>
    <cellStyle name="40% - Ênfase6 11 5 2 2" xfId="11243" xr:uid="{6200B0E0-0698-460C-95DC-6F953AF8D169}"/>
    <cellStyle name="40% - Ênfase6 11 5 3" xfId="11244" xr:uid="{A4213B7E-3294-4914-9F7F-947474529AA3}"/>
    <cellStyle name="40% - Ênfase6 11 6" xfId="11245" xr:uid="{5A82C85C-54A6-4CAF-9BC4-DFE829D9730F}"/>
    <cellStyle name="40% - Ênfase6 11 6 2" xfId="11246" xr:uid="{BFF5088A-B2ED-4C60-AD2A-334AEBDF29BB}"/>
    <cellStyle name="40% - Ênfase6 11 6 2 2" xfId="11247" xr:uid="{CDBF1393-4AB2-4A4F-87F1-2F01456671BE}"/>
    <cellStyle name="40% - Ênfase6 11 6 3" xfId="11248" xr:uid="{EF6F2FA6-CBED-405D-9962-564F9ADF6848}"/>
    <cellStyle name="40% - Ênfase6 11 7" xfId="11249" xr:uid="{0B8A85D2-9F6A-4E97-8075-5DC29985BDF5}"/>
    <cellStyle name="40% - Ênfase6 11 7 2" xfId="11250" xr:uid="{054C5F57-3C2F-4C8C-B45A-C1499CD8E11D}"/>
    <cellStyle name="40% - Ênfase6 11 7 2 2" xfId="11251" xr:uid="{00A11E50-5E1C-4FCA-997A-45B4E1764494}"/>
    <cellStyle name="40% - Ênfase6 11 7 3" xfId="11252" xr:uid="{F358F4C9-A401-412B-9934-DFA35A49AAFE}"/>
    <cellStyle name="40% - Ênfase6 11 8" xfId="11253" xr:uid="{342711B2-BF75-42B1-BABD-F4DF4FAAE138}"/>
    <cellStyle name="40% - Ênfase6 11 8 2" xfId="11254" xr:uid="{1BFE031F-28F2-4B3C-999F-6F10176C4A04}"/>
    <cellStyle name="40% - Ênfase6 11 8 2 2" xfId="11255" xr:uid="{6C94B7B0-6C4E-48E6-BFCA-5596ABAE6517}"/>
    <cellStyle name="40% - Ênfase6 11 8 3" xfId="11256" xr:uid="{1332AA71-7A13-451F-9E2A-A60C37F1D0A6}"/>
    <cellStyle name="40% - Ênfase6 11 9" xfId="11257" xr:uid="{68A21745-5AC0-42C0-94F8-D3A11DEB3074}"/>
    <cellStyle name="40% - Ênfase6 11 9 2" xfId="11258" xr:uid="{DD740D8E-8815-4656-9276-DA75E4B6282E}"/>
    <cellStyle name="40% - Ênfase6 12" xfId="11259" xr:uid="{93E46073-E3B7-4466-9486-925D9178FC5A}"/>
    <cellStyle name="40% - Ênfase6 12 10" xfId="11260" xr:uid="{CDD4BF41-CD79-4253-A9DC-07BCF7A36CB6}"/>
    <cellStyle name="40% - Ênfase6 12 10 2" xfId="11261" xr:uid="{03210C12-08F4-4CD4-B02B-3C01EFCE5CD9}"/>
    <cellStyle name="40% - Ênfase6 12 11" xfId="11262" xr:uid="{2FFD06FE-4081-4890-A953-06A3FF1C5157}"/>
    <cellStyle name="40% - Ênfase6 12 11 2" xfId="11263" xr:uid="{31961E76-7856-437B-9BF3-9BEC587E44FD}"/>
    <cellStyle name="40% - Ênfase6 12 12" xfId="11264" xr:uid="{01344D60-C0C3-4A6F-9FD2-93CF32F1A961}"/>
    <cellStyle name="40% - Ênfase6 12 12 2" xfId="11265" xr:uid="{A972FECE-D4D1-422E-935B-E17233F0F01B}"/>
    <cellStyle name="40% - Ênfase6 12 13" xfId="11266" xr:uid="{8C5ADB40-831C-4CEA-A43C-93B94F15691C}"/>
    <cellStyle name="40% - Ênfase6 12 13 2" xfId="11267" xr:uid="{D6BBC142-9265-421C-ABD2-C5010393788F}"/>
    <cellStyle name="40% - Ênfase6 12 14" xfId="11268" xr:uid="{C5A5A30D-606F-436C-B93E-8869626EF9A5}"/>
    <cellStyle name="40% - Ênfase6 12 14 2" xfId="11269" xr:uid="{27548508-A387-42C4-B9C6-3EB2D315C7F5}"/>
    <cellStyle name="40% - Ênfase6 12 15" xfId="11270" xr:uid="{AB5224B7-BB72-47A8-AAFE-4F9661D54F22}"/>
    <cellStyle name="40% - Ênfase6 12 2" xfId="11271" xr:uid="{31C679C4-2C65-41F1-8277-E6CA0A2CEE17}"/>
    <cellStyle name="40% - Ênfase6 12 2 2" xfId="11272" xr:uid="{33B46B6C-2CDB-499A-B271-5209DB43B2A8}"/>
    <cellStyle name="40% - Ênfase6 12 2 2 2" xfId="11273" xr:uid="{FA79A7D0-70EB-41F7-A409-19E8EFA7BB5F}"/>
    <cellStyle name="40% - Ênfase6 12 2 3" xfId="11274" xr:uid="{DFE54592-5B24-400B-BB3A-55586B6587AC}"/>
    <cellStyle name="40% - Ênfase6 12 3" xfId="11275" xr:uid="{7260237C-DFDC-4853-BBB7-C006C22E04F2}"/>
    <cellStyle name="40% - Ênfase6 12 3 2" xfId="11276" xr:uid="{F21FDFCC-4427-433A-ACDB-EB565A930C10}"/>
    <cellStyle name="40% - Ênfase6 12 3 2 2" xfId="11277" xr:uid="{3E6B7A64-D705-48AB-8EEE-88D326F3B57F}"/>
    <cellStyle name="40% - Ênfase6 12 3 3" xfId="11278" xr:uid="{E4408A85-B1CB-4CE2-8629-9421FC6B4DB3}"/>
    <cellStyle name="40% - Ênfase6 12 4" xfId="11279" xr:uid="{FC34EAE3-6501-40D8-BBCA-E5A23B873D44}"/>
    <cellStyle name="40% - Ênfase6 12 4 2" xfId="11280" xr:uid="{938B758F-B8C2-4E2B-8477-9E04691FD9BF}"/>
    <cellStyle name="40% - Ênfase6 12 4 2 2" xfId="11281" xr:uid="{024923A4-5807-4876-A9D6-F827A297B4BE}"/>
    <cellStyle name="40% - Ênfase6 12 4 3" xfId="11282" xr:uid="{D03132F8-D655-45C5-A441-DD0F68319328}"/>
    <cellStyle name="40% - Ênfase6 12 5" xfId="11283" xr:uid="{B3BD3B39-5972-4E09-98A6-C019CE6F7FE3}"/>
    <cellStyle name="40% - Ênfase6 12 5 2" xfId="11284" xr:uid="{E3C011C2-88A0-463C-BC4D-6CDE420E2C8F}"/>
    <cellStyle name="40% - Ênfase6 12 5 2 2" xfId="11285" xr:uid="{495A8D07-CC4F-4A55-9ECF-A3F55697A956}"/>
    <cellStyle name="40% - Ênfase6 12 5 3" xfId="11286" xr:uid="{0E4A2DDD-270A-46F5-8534-E6C3BC119590}"/>
    <cellStyle name="40% - Ênfase6 12 6" xfId="11287" xr:uid="{057555ED-FDCA-49BA-8EE9-670EB283441F}"/>
    <cellStyle name="40% - Ênfase6 12 6 2" xfId="11288" xr:uid="{C52EC06F-5C16-4D2C-A689-B7DDEDA5C23E}"/>
    <cellStyle name="40% - Ênfase6 12 6 2 2" xfId="11289" xr:uid="{87763EFD-8619-47F6-BE8E-8F60AA67EC6B}"/>
    <cellStyle name="40% - Ênfase6 12 6 3" xfId="11290" xr:uid="{43185B22-2A31-4451-8BCE-BA3D0B62D53A}"/>
    <cellStyle name="40% - Ênfase6 12 7" xfId="11291" xr:uid="{453F7E9D-EE70-4BBD-80B7-6F0942135389}"/>
    <cellStyle name="40% - Ênfase6 12 7 2" xfId="11292" xr:uid="{512A6739-C48B-4A5B-A182-F5061BBEBF22}"/>
    <cellStyle name="40% - Ênfase6 12 7 2 2" xfId="11293" xr:uid="{546B6625-3509-488B-A31D-F3B4CB73C2FC}"/>
    <cellStyle name="40% - Ênfase6 12 7 3" xfId="11294" xr:uid="{9CBD1A52-23B6-4CFD-8B8D-D956FF70C84F}"/>
    <cellStyle name="40% - Ênfase6 12 8" xfId="11295" xr:uid="{5210626B-3387-4C6E-9720-49C8263F37B6}"/>
    <cellStyle name="40% - Ênfase6 12 8 2" xfId="11296" xr:uid="{4F23A103-1A64-44F2-B1C9-648B30AF6359}"/>
    <cellStyle name="40% - Ênfase6 12 8 2 2" xfId="11297" xr:uid="{D44F6232-F9AE-4EC6-A9AB-8C5B60F8F69A}"/>
    <cellStyle name="40% - Ênfase6 12 8 3" xfId="11298" xr:uid="{D363311D-4026-4E90-815F-02AE0FB68D0C}"/>
    <cellStyle name="40% - Ênfase6 12 9" xfId="11299" xr:uid="{884E747D-D121-41CA-927F-C7C05A69BF21}"/>
    <cellStyle name="40% - Ênfase6 12 9 2" xfId="11300" xr:uid="{30EADBE6-0606-4A2C-BC46-AAA72100A002}"/>
    <cellStyle name="40% - Ênfase6 13" xfId="11301" xr:uid="{90468974-5893-4982-90F8-AA5DBA27883C}"/>
    <cellStyle name="40% - Ênfase6 13 10" xfId="11302" xr:uid="{B164B182-264B-4935-978C-4790A8AD8A19}"/>
    <cellStyle name="40% - Ênfase6 13 10 2" xfId="11303" xr:uid="{36F2B037-782D-4059-81D4-7EFAFE402575}"/>
    <cellStyle name="40% - Ênfase6 13 11" xfId="11304" xr:uid="{1466ABBB-86B9-48CE-9FB0-5C6DD83EEAF0}"/>
    <cellStyle name="40% - Ênfase6 13 11 2" xfId="11305" xr:uid="{56008E35-D7BE-453F-8EFC-0D7FDE363385}"/>
    <cellStyle name="40% - Ênfase6 13 12" xfId="11306" xr:uid="{AB98D91E-9741-4E52-925E-1A99F1491F79}"/>
    <cellStyle name="40% - Ênfase6 13 12 2" xfId="11307" xr:uid="{5BBC02FF-E540-460A-B68D-2E71CDDC29AD}"/>
    <cellStyle name="40% - Ênfase6 13 13" xfId="11308" xr:uid="{3BBB566E-41F6-48F7-B831-10EB656E1485}"/>
    <cellStyle name="40% - Ênfase6 13 13 2" xfId="11309" xr:uid="{20A76558-EAD3-49D6-BE28-3E7478047E81}"/>
    <cellStyle name="40% - Ênfase6 13 14" xfId="11310" xr:uid="{260F2759-AC97-45DF-87EB-8CF10675C807}"/>
    <cellStyle name="40% - Ênfase6 13 14 2" xfId="11311" xr:uid="{483A8124-3CAA-475C-B520-86F5602EB151}"/>
    <cellStyle name="40% - Ênfase6 13 15" xfId="11312" xr:uid="{7C3D3A86-E634-43E8-82BE-B920B290EE7E}"/>
    <cellStyle name="40% - Ênfase6 13 2" xfId="11313" xr:uid="{4BAE3903-7684-413D-8685-A3B05D85AFB7}"/>
    <cellStyle name="40% - Ênfase6 13 2 2" xfId="11314" xr:uid="{471A7953-DC6C-40CA-ACD0-8F21394FA631}"/>
    <cellStyle name="40% - Ênfase6 13 2 2 2" xfId="11315" xr:uid="{B13C3C7D-FC4C-436B-B76F-84ACABCC7580}"/>
    <cellStyle name="40% - Ênfase6 13 2 3" xfId="11316" xr:uid="{95EA1D41-2CE7-4200-844C-CA04FBD79F38}"/>
    <cellStyle name="40% - Ênfase6 13 3" xfId="11317" xr:uid="{7A3F3D38-CD37-455C-A79B-2761092A587D}"/>
    <cellStyle name="40% - Ênfase6 13 3 2" xfId="11318" xr:uid="{049F8571-E6B5-4A26-AE4B-DC32DCEABA75}"/>
    <cellStyle name="40% - Ênfase6 13 3 2 2" xfId="11319" xr:uid="{31D21872-E20D-4951-865F-862A16244D82}"/>
    <cellStyle name="40% - Ênfase6 13 3 3" xfId="11320" xr:uid="{E103A83D-B3BB-4A27-8EB4-95FE2AE91FC3}"/>
    <cellStyle name="40% - Ênfase6 13 4" xfId="11321" xr:uid="{476DEA63-CAAF-46F2-AB08-3A7AE5DC2107}"/>
    <cellStyle name="40% - Ênfase6 13 4 2" xfId="11322" xr:uid="{62414AA6-FDEC-4023-A275-90A70EB5ED56}"/>
    <cellStyle name="40% - Ênfase6 13 4 2 2" xfId="11323" xr:uid="{E55B8E60-72CD-4A3F-9BCA-6DFD8DBACC54}"/>
    <cellStyle name="40% - Ênfase6 13 4 3" xfId="11324" xr:uid="{94960982-1B5D-4DD3-91ED-3A8717927C5A}"/>
    <cellStyle name="40% - Ênfase6 13 5" xfId="11325" xr:uid="{2112782D-D2B1-459B-B1DF-42FCD37740E7}"/>
    <cellStyle name="40% - Ênfase6 13 5 2" xfId="11326" xr:uid="{71DF99B9-573D-45AC-B20B-789D02646482}"/>
    <cellStyle name="40% - Ênfase6 13 5 2 2" xfId="11327" xr:uid="{E50575CA-529A-41B4-ADC1-95D1DFB0F363}"/>
    <cellStyle name="40% - Ênfase6 13 5 3" xfId="11328" xr:uid="{624FFEAE-7EB4-4E19-A6FA-58C5C8488F30}"/>
    <cellStyle name="40% - Ênfase6 13 6" xfId="11329" xr:uid="{0EE1B456-DEE5-432A-8B92-D2D3E9C5B9AC}"/>
    <cellStyle name="40% - Ênfase6 13 6 2" xfId="11330" xr:uid="{3004220C-8CC9-42AA-B761-BA7A441653CA}"/>
    <cellStyle name="40% - Ênfase6 13 6 2 2" xfId="11331" xr:uid="{998E7ACE-E49C-4368-A7C8-622D3F8834A9}"/>
    <cellStyle name="40% - Ênfase6 13 6 3" xfId="11332" xr:uid="{F2CE0C4D-C39F-4945-8AAA-3C4A592F092E}"/>
    <cellStyle name="40% - Ênfase6 13 7" xfId="11333" xr:uid="{CCC32B0D-5A04-4D68-9F53-93E324EA2CEC}"/>
    <cellStyle name="40% - Ênfase6 13 7 2" xfId="11334" xr:uid="{5D0C120F-56C4-4F91-947C-4FD3B0CC7A60}"/>
    <cellStyle name="40% - Ênfase6 13 7 2 2" xfId="11335" xr:uid="{394CCECA-6B84-4656-920A-5E73DD47E491}"/>
    <cellStyle name="40% - Ênfase6 13 7 3" xfId="11336" xr:uid="{5E69456D-D25C-4399-9B3A-73F5D287CE92}"/>
    <cellStyle name="40% - Ênfase6 13 8" xfId="11337" xr:uid="{2012A483-95FE-4BAA-9932-17432B41464F}"/>
    <cellStyle name="40% - Ênfase6 13 8 2" xfId="11338" xr:uid="{4746ED1F-0263-4BBF-B039-380575D5B40E}"/>
    <cellStyle name="40% - Ênfase6 13 8 2 2" xfId="11339" xr:uid="{701DB1CC-900C-44C8-9C2B-A0DB4C1520B9}"/>
    <cellStyle name="40% - Ênfase6 13 8 3" xfId="11340" xr:uid="{ADA447D3-9034-47D0-9968-8D101C403A1A}"/>
    <cellStyle name="40% - Ênfase6 13 9" xfId="11341" xr:uid="{16AB244C-90AD-494D-A7CA-8CCCF75774AE}"/>
    <cellStyle name="40% - Ênfase6 13 9 2" xfId="11342" xr:uid="{9239C0AF-14F5-419E-A4C8-657EA610B265}"/>
    <cellStyle name="40% - Ênfase6 14" xfId="11343" xr:uid="{4682B050-7FD3-4414-8ED5-47E1ABEAFA40}"/>
    <cellStyle name="40% - Ênfase6 14 10" xfId="11344" xr:uid="{5851A953-621F-4975-AA46-32315507B9C5}"/>
    <cellStyle name="40% - Ênfase6 14 10 2" xfId="11345" xr:uid="{D9CE929E-1951-4536-9CF9-B5F5C34793E8}"/>
    <cellStyle name="40% - Ênfase6 14 11" xfId="11346" xr:uid="{BDAC8E0A-0762-4ECB-93DB-478B469A24CC}"/>
    <cellStyle name="40% - Ênfase6 14 11 2" xfId="11347" xr:uid="{3232955E-D4D8-49A4-AE5C-469547AFC30F}"/>
    <cellStyle name="40% - Ênfase6 14 12" xfId="11348" xr:uid="{92819E0B-6EF6-47F7-96A1-2427C89D97B7}"/>
    <cellStyle name="40% - Ênfase6 14 12 2" xfId="11349" xr:uid="{37D333B3-6455-4617-9A2C-8C2DBFF3F00E}"/>
    <cellStyle name="40% - Ênfase6 14 13" xfId="11350" xr:uid="{8C891433-24C8-45F0-A2AC-A92694C010B4}"/>
    <cellStyle name="40% - Ênfase6 14 13 2" xfId="11351" xr:uid="{AA84FB36-027C-426F-8F2E-952E5C4AD05C}"/>
    <cellStyle name="40% - Ênfase6 14 14" xfId="11352" xr:uid="{75F30E39-F02C-446C-A3DD-44E17A974E88}"/>
    <cellStyle name="40% - Ênfase6 14 14 2" xfId="11353" xr:uid="{46DC9732-03F7-44AE-8833-CF4385FC6BB9}"/>
    <cellStyle name="40% - Ênfase6 14 15" xfId="11354" xr:uid="{C940F73C-55E8-4D9E-86A8-D29D06C12614}"/>
    <cellStyle name="40% - Ênfase6 14 2" xfId="11355" xr:uid="{178D68F0-A80F-4EBD-85FF-86930523D861}"/>
    <cellStyle name="40% - Ênfase6 14 2 2" xfId="11356" xr:uid="{05072964-9AB0-4D87-92EA-786D9587A143}"/>
    <cellStyle name="40% - Ênfase6 14 2 2 2" xfId="11357" xr:uid="{EE9F60DC-E8F5-4D35-A2EE-B65125030DDD}"/>
    <cellStyle name="40% - Ênfase6 14 2 3" xfId="11358" xr:uid="{588ADBCE-D74D-4CF9-B4F4-D4138F88EFCB}"/>
    <cellStyle name="40% - Ênfase6 14 3" xfId="11359" xr:uid="{F42C7F28-6F28-439C-AB0F-975254E73F51}"/>
    <cellStyle name="40% - Ênfase6 14 3 2" xfId="11360" xr:uid="{3B7AA6F9-B2CC-478A-9629-7C02F18A6315}"/>
    <cellStyle name="40% - Ênfase6 14 3 2 2" xfId="11361" xr:uid="{F35FC3AF-92E0-4949-93D0-4D4D90FC639B}"/>
    <cellStyle name="40% - Ênfase6 14 3 3" xfId="11362" xr:uid="{1121DBA9-EC9C-41D2-9561-8D1A21EE3231}"/>
    <cellStyle name="40% - Ênfase6 14 4" xfId="11363" xr:uid="{48068A5E-7729-4ACF-8105-5694127D828E}"/>
    <cellStyle name="40% - Ênfase6 14 4 2" xfId="11364" xr:uid="{B5B2E5EA-44DE-446D-B1EC-30CD9714F5B6}"/>
    <cellStyle name="40% - Ênfase6 14 4 2 2" xfId="11365" xr:uid="{0C2BF883-62D9-4C37-928A-64EFCA5A08F1}"/>
    <cellStyle name="40% - Ênfase6 14 4 3" xfId="11366" xr:uid="{17648A40-B11E-4410-A755-A4987BE250FE}"/>
    <cellStyle name="40% - Ênfase6 14 5" xfId="11367" xr:uid="{7A69ABB3-9979-4C13-AEC2-94F6FB4A4E31}"/>
    <cellStyle name="40% - Ênfase6 14 5 2" xfId="11368" xr:uid="{092BCD37-C07F-44E2-908A-6F128CD21692}"/>
    <cellStyle name="40% - Ênfase6 14 5 2 2" xfId="11369" xr:uid="{47A23910-44AF-424D-A34D-5638532496E9}"/>
    <cellStyle name="40% - Ênfase6 14 5 3" xfId="11370" xr:uid="{744412DA-204A-4A1B-A0B3-C8EBC9BFA2E7}"/>
    <cellStyle name="40% - Ênfase6 14 6" xfId="11371" xr:uid="{1CBECEAE-8C02-4285-95DC-7B0BDA7551C4}"/>
    <cellStyle name="40% - Ênfase6 14 6 2" xfId="11372" xr:uid="{387D15CF-30AF-4B51-B883-10BD834ACF28}"/>
    <cellStyle name="40% - Ênfase6 14 6 2 2" xfId="11373" xr:uid="{4E780554-425E-4584-A595-87F0601F7DF2}"/>
    <cellStyle name="40% - Ênfase6 14 6 3" xfId="11374" xr:uid="{E9C6FB0F-EBFB-45DB-A92E-2F55445FB4BB}"/>
    <cellStyle name="40% - Ênfase6 14 7" xfId="11375" xr:uid="{CD9A4D35-0DE3-4F62-AD42-00F9A0EFD1A6}"/>
    <cellStyle name="40% - Ênfase6 14 7 2" xfId="11376" xr:uid="{893C97FE-DA1C-427A-A1B3-396F60EBF494}"/>
    <cellStyle name="40% - Ênfase6 14 7 2 2" xfId="11377" xr:uid="{50B464F4-CCAF-4CC4-A3EA-206A0E427A1D}"/>
    <cellStyle name="40% - Ênfase6 14 7 3" xfId="11378" xr:uid="{B94A8E2A-6EDC-46A0-AA6C-372ED74C8A1F}"/>
    <cellStyle name="40% - Ênfase6 14 8" xfId="11379" xr:uid="{8041617A-74A3-4BA9-855A-11ABA54BBD4A}"/>
    <cellStyle name="40% - Ênfase6 14 8 2" xfId="11380" xr:uid="{C2F0BEE5-707B-461E-87D1-B481D27171CC}"/>
    <cellStyle name="40% - Ênfase6 14 8 2 2" xfId="11381" xr:uid="{35B44D43-0812-4550-88EF-2DC84FE3F6FC}"/>
    <cellStyle name="40% - Ênfase6 14 8 3" xfId="11382" xr:uid="{643BDBB3-9958-457C-8108-65E1FE9C94AD}"/>
    <cellStyle name="40% - Ênfase6 14 9" xfId="11383" xr:uid="{094C67A2-F48A-4E5A-9103-C0BD5AB3D922}"/>
    <cellStyle name="40% - Ênfase6 14 9 2" xfId="11384" xr:uid="{61EEAE21-5BE9-4F49-8003-3D7D3D070BC8}"/>
    <cellStyle name="40% - Ênfase6 15" xfId="11385" xr:uid="{DF187AF4-E06C-47A1-B30C-35D0D45E606D}"/>
    <cellStyle name="40% - Ênfase6 15 10" xfId="11386" xr:uid="{6E0BD4DA-DFE3-4EA2-A541-9099979650E8}"/>
    <cellStyle name="40% - Ênfase6 15 10 2" xfId="11387" xr:uid="{34606D51-DB74-42EF-B0AC-87271106A25F}"/>
    <cellStyle name="40% - Ênfase6 15 11" xfId="11388" xr:uid="{CFA840B9-49C4-4CF8-9AE7-F3BDA1990B2B}"/>
    <cellStyle name="40% - Ênfase6 15 11 2" xfId="11389" xr:uid="{6A0E1648-DFEE-4CED-96C2-09920EB518B2}"/>
    <cellStyle name="40% - Ênfase6 15 12" xfId="11390" xr:uid="{FC7212BA-5945-42B6-88A0-715D137923B0}"/>
    <cellStyle name="40% - Ênfase6 15 12 2" xfId="11391" xr:uid="{34D80494-C6E7-4864-9A7A-429A184C30E8}"/>
    <cellStyle name="40% - Ênfase6 15 13" xfId="11392" xr:uid="{82812927-DEC3-4217-ADED-9E6F3DF76D9B}"/>
    <cellStyle name="40% - Ênfase6 15 13 2" xfId="11393" xr:uid="{339132B3-B708-4048-B9B6-CFA2C7092AD0}"/>
    <cellStyle name="40% - Ênfase6 15 14" xfId="11394" xr:uid="{F3C90C16-C81D-4588-B29B-95FB67F03163}"/>
    <cellStyle name="40% - Ênfase6 15 14 2" xfId="11395" xr:uid="{9DA78AC0-E550-449A-9BB7-99EDEAA357D8}"/>
    <cellStyle name="40% - Ênfase6 15 15" xfId="11396" xr:uid="{A75BE46B-3207-4755-8A9A-00A6467CC652}"/>
    <cellStyle name="40% - Ênfase6 15 2" xfId="11397" xr:uid="{389B3D10-8138-47FC-B02A-4F76D5C0E45E}"/>
    <cellStyle name="40% - Ênfase6 15 2 2" xfId="11398" xr:uid="{CB9AEBAB-E574-4327-85C4-6F9C87BE5DB9}"/>
    <cellStyle name="40% - Ênfase6 15 2 2 2" xfId="11399" xr:uid="{5E57A766-917D-406C-8337-3FF074F36673}"/>
    <cellStyle name="40% - Ênfase6 15 2 3" xfId="11400" xr:uid="{FFE9456E-B392-42E4-9AB4-F04A921B78C9}"/>
    <cellStyle name="40% - Ênfase6 15 3" xfId="11401" xr:uid="{B0AF5B24-FDC4-4DD1-B03E-89BFCC961A53}"/>
    <cellStyle name="40% - Ênfase6 15 3 2" xfId="11402" xr:uid="{1A1EBF29-4652-41C0-ACDB-5F5A7D235C53}"/>
    <cellStyle name="40% - Ênfase6 15 3 2 2" xfId="11403" xr:uid="{8775E3D1-46FA-4C56-95AC-779A410CF966}"/>
    <cellStyle name="40% - Ênfase6 15 3 3" xfId="11404" xr:uid="{D67564C8-8E1E-4184-B1FE-1F96708A0AEB}"/>
    <cellStyle name="40% - Ênfase6 15 4" xfId="11405" xr:uid="{B00642D5-3937-4212-8D62-D44DF8C77D89}"/>
    <cellStyle name="40% - Ênfase6 15 4 2" xfId="11406" xr:uid="{D68B08EF-044A-438F-B48F-016232A86460}"/>
    <cellStyle name="40% - Ênfase6 15 4 2 2" xfId="11407" xr:uid="{6BA1AA99-CCB2-41BF-9B43-5502F3A0FE63}"/>
    <cellStyle name="40% - Ênfase6 15 4 3" xfId="11408" xr:uid="{DD8BFF2E-4ADB-489B-994A-E8F27858E943}"/>
    <cellStyle name="40% - Ênfase6 15 5" xfId="11409" xr:uid="{B05B33F7-6249-43B8-A403-BF742B0781FD}"/>
    <cellStyle name="40% - Ênfase6 15 5 2" xfId="11410" xr:uid="{4B3DD8CC-24B8-4A02-8971-CA259D39B410}"/>
    <cellStyle name="40% - Ênfase6 15 5 2 2" xfId="11411" xr:uid="{51DD81DA-50CC-42F7-B526-3EE466114D8E}"/>
    <cellStyle name="40% - Ênfase6 15 5 3" xfId="11412" xr:uid="{60EE6C61-69A3-4F1F-BE78-29286DFAC2D1}"/>
    <cellStyle name="40% - Ênfase6 15 6" xfId="11413" xr:uid="{85489342-6789-4CA5-885D-951D074C2EBD}"/>
    <cellStyle name="40% - Ênfase6 15 6 2" xfId="11414" xr:uid="{9D07763E-23B9-4E23-BED4-BFDAB42F6B38}"/>
    <cellStyle name="40% - Ênfase6 15 6 2 2" xfId="11415" xr:uid="{7524104F-E3D4-44EA-B198-CB0F6747AF18}"/>
    <cellStyle name="40% - Ênfase6 15 6 3" xfId="11416" xr:uid="{14E492C5-60BB-4396-A730-B55E3856F680}"/>
    <cellStyle name="40% - Ênfase6 15 7" xfId="11417" xr:uid="{895A6E07-CE8D-4ADD-9D05-9F68952153EB}"/>
    <cellStyle name="40% - Ênfase6 15 7 2" xfId="11418" xr:uid="{8548FAF0-F177-490C-8CD2-E9BF98C9A90A}"/>
    <cellStyle name="40% - Ênfase6 15 7 2 2" xfId="11419" xr:uid="{E5B6986E-CA39-4CBB-B363-DBACA6998ED0}"/>
    <cellStyle name="40% - Ênfase6 15 7 3" xfId="11420" xr:uid="{C0CCDB56-A53D-4AEB-82E1-1EC969A176E8}"/>
    <cellStyle name="40% - Ênfase6 15 8" xfId="11421" xr:uid="{8974AE63-2F07-497C-A641-A28CFC0735D3}"/>
    <cellStyle name="40% - Ênfase6 15 8 2" xfId="11422" xr:uid="{532DDD12-CA28-4569-9986-AE5A5373652B}"/>
    <cellStyle name="40% - Ênfase6 15 8 2 2" xfId="11423" xr:uid="{B7110761-D100-4856-AE3C-AEA3CCBE95B1}"/>
    <cellStyle name="40% - Ênfase6 15 8 3" xfId="11424" xr:uid="{04150E91-F140-4090-8D5C-280B95E98B7E}"/>
    <cellStyle name="40% - Ênfase6 15 9" xfId="11425" xr:uid="{866903E7-1B08-49DE-AECE-458BA172079A}"/>
    <cellStyle name="40% - Ênfase6 15 9 2" xfId="11426" xr:uid="{FEE88A91-EC44-468E-8209-CC87569D506F}"/>
    <cellStyle name="40% - Ênfase6 16" xfId="11427" xr:uid="{D94B85B2-5604-44CE-88C3-581FFD2BEE39}"/>
    <cellStyle name="40% - Ênfase6 16 10" xfId="11428" xr:uid="{5BF4FCAE-FD5F-4FF1-BC6D-BCA709A99A77}"/>
    <cellStyle name="40% - Ênfase6 16 10 2" xfId="11429" xr:uid="{CADA1F63-094B-4516-922E-F41479222BDC}"/>
    <cellStyle name="40% - Ênfase6 16 11" xfId="11430" xr:uid="{4097C369-FF0C-4259-90E4-C5A76191DBCC}"/>
    <cellStyle name="40% - Ênfase6 16 11 2" xfId="11431" xr:uid="{9B01BBED-1014-412E-B7E5-6FBAA656BE2C}"/>
    <cellStyle name="40% - Ênfase6 16 12" xfId="11432" xr:uid="{2AA77C4B-1908-4E82-89A2-399B475A49F1}"/>
    <cellStyle name="40% - Ênfase6 16 12 2" xfId="11433" xr:uid="{24C9BB66-F0BA-4061-82CB-1835426B0D55}"/>
    <cellStyle name="40% - Ênfase6 16 13" xfId="11434" xr:uid="{768580F4-4708-4646-A244-BA5C4358D370}"/>
    <cellStyle name="40% - Ênfase6 16 13 2" xfId="11435" xr:uid="{A8C3F16A-7B72-4F12-A483-A8DBA8702537}"/>
    <cellStyle name="40% - Ênfase6 16 14" xfId="11436" xr:uid="{383FB1E6-49D0-4040-9332-9A52D655EBBD}"/>
    <cellStyle name="40% - Ênfase6 16 14 2" xfId="11437" xr:uid="{8E4CC7D4-B1DE-465C-8AD2-2FAA84729D38}"/>
    <cellStyle name="40% - Ênfase6 16 15" xfId="11438" xr:uid="{8A01A94A-5822-497C-9354-3E555D4AB600}"/>
    <cellStyle name="40% - Ênfase6 16 2" xfId="11439" xr:uid="{495232FC-FD79-4815-AF75-B37DC9491C31}"/>
    <cellStyle name="40% - Ênfase6 16 2 2" xfId="11440" xr:uid="{2891A43A-2EBE-4B54-B2AB-525EE7F09E40}"/>
    <cellStyle name="40% - Ênfase6 16 2 2 2" xfId="11441" xr:uid="{E05A03E1-5639-46C1-A587-3C141CDB54F9}"/>
    <cellStyle name="40% - Ênfase6 16 2 3" xfId="11442" xr:uid="{2F9FC700-02CA-41F5-8C3E-217E232F98EB}"/>
    <cellStyle name="40% - Ênfase6 16 3" xfId="11443" xr:uid="{F20994BB-9E2D-4DA8-8CEF-A3E485CC4B88}"/>
    <cellStyle name="40% - Ênfase6 16 3 2" xfId="11444" xr:uid="{5CBE396F-3D77-4BCC-8786-B8A1BEC74DA0}"/>
    <cellStyle name="40% - Ênfase6 16 3 2 2" xfId="11445" xr:uid="{FF2ECF1A-7925-4DE5-ABD6-6C8E6F95203D}"/>
    <cellStyle name="40% - Ênfase6 16 3 3" xfId="11446" xr:uid="{9BC1F5D5-F106-4FE1-BB8C-B396C1FD82B8}"/>
    <cellStyle name="40% - Ênfase6 16 4" xfId="11447" xr:uid="{C41CA645-7BE0-4098-A6A6-20778B6A29E6}"/>
    <cellStyle name="40% - Ênfase6 16 4 2" xfId="11448" xr:uid="{72A67B72-A267-41EA-8A43-B1313A1DEADB}"/>
    <cellStyle name="40% - Ênfase6 16 4 2 2" xfId="11449" xr:uid="{C5737DEB-AAD5-4394-900C-D8E3ACFA6DFA}"/>
    <cellStyle name="40% - Ênfase6 16 4 3" xfId="11450" xr:uid="{850B04E1-7852-4575-A19E-B95805A1C9D8}"/>
    <cellStyle name="40% - Ênfase6 16 5" xfId="11451" xr:uid="{EE6AB609-B34A-4CB5-AD5C-5920BF590B88}"/>
    <cellStyle name="40% - Ênfase6 16 5 2" xfId="11452" xr:uid="{6162D4BF-CF5C-4730-B32A-43711BF72045}"/>
    <cellStyle name="40% - Ênfase6 16 5 2 2" xfId="11453" xr:uid="{310276A4-30E5-455F-A29C-DE8944CAB9C9}"/>
    <cellStyle name="40% - Ênfase6 16 5 3" xfId="11454" xr:uid="{C73F0549-11DA-4279-9C07-6FBE050A763C}"/>
    <cellStyle name="40% - Ênfase6 16 6" xfId="11455" xr:uid="{DF33E8E7-D26C-4CC9-A3CB-86A73853F316}"/>
    <cellStyle name="40% - Ênfase6 16 6 2" xfId="11456" xr:uid="{D86CBDCB-32EE-4581-8D80-1DF58E0905C4}"/>
    <cellStyle name="40% - Ênfase6 16 6 2 2" xfId="11457" xr:uid="{4D35D4A4-28E9-4E64-84BD-617087E822FE}"/>
    <cellStyle name="40% - Ênfase6 16 6 3" xfId="11458" xr:uid="{FE83C8A2-8293-4A7B-B7A4-E2900A0F9BC2}"/>
    <cellStyle name="40% - Ênfase6 16 7" xfId="11459" xr:uid="{FA47E301-5D29-49DE-AAC0-D5B16C118A71}"/>
    <cellStyle name="40% - Ênfase6 16 7 2" xfId="11460" xr:uid="{52A10699-9FFC-41B8-9626-5677162D39CA}"/>
    <cellStyle name="40% - Ênfase6 16 7 2 2" xfId="11461" xr:uid="{00199773-4399-44D2-B536-DD3BDA5845DA}"/>
    <cellStyle name="40% - Ênfase6 16 7 3" xfId="11462" xr:uid="{799B4062-0ABA-4CEA-9058-7C971BC8F500}"/>
    <cellStyle name="40% - Ênfase6 16 8" xfId="11463" xr:uid="{21FF2332-8532-4A8D-B962-EE8086680F39}"/>
    <cellStyle name="40% - Ênfase6 16 8 2" xfId="11464" xr:uid="{CC4450D2-86CE-4099-BAAB-6273CB05E2C0}"/>
    <cellStyle name="40% - Ênfase6 16 8 2 2" xfId="11465" xr:uid="{4850B993-4067-45BE-9313-5A279C5DD86D}"/>
    <cellStyle name="40% - Ênfase6 16 8 3" xfId="11466" xr:uid="{91079AEC-CA10-4327-AC23-C2250B1D5609}"/>
    <cellStyle name="40% - Ênfase6 16 9" xfId="11467" xr:uid="{F8028852-49C6-4385-A567-4BD56EE9280A}"/>
    <cellStyle name="40% - Ênfase6 16 9 2" xfId="11468" xr:uid="{40C22B8E-E699-46D9-BC46-266DE444C14D}"/>
    <cellStyle name="40% - Ênfase6 17" xfId="11469" xr:uid="{F1868E1D-30BF-482E-8E6C-6F7B8A5E6100}"/>
    <cellStyle name="40% - Ênfase6 17 10" xfId="11470" xr:uid="{BAA136E7-55F3-4488-8349-FBFF05C09A00}"/>
    <cellStyle name="40% - Ênfase6 17 10 2" xfId="11471" xr:uid="{4B444A04-2622-43E9-B8AD-F48F3B8C207D}"/>
    <cellStyle name="40% - Ênfase6 17 11" xfId="11472" xr:uid="{0EA37BA6-93B7-4D49-99F8-57C5CE811192}"/>
    <cellStyle name="40% - Ênfase6 17 11 2" xfId="11473" xr:uid="{71DDC450-F220-4940-B37E-232805271F44}"/>
    <cellStyle name="40% - Ênfase6 17 12" xfId="11474" xr:uid="{365CA1BD-1DF8-405E-B1A3-A32AC1867432}"/>
    <cellStyle name="40% - Ênfase6 17 12 2" xfId="11475" xr:uid="{1552C8AE-EA75-4B52-9619-E8361D7B5A35}"/>
    <cellStyle name="40% - Ênfase6 17 13" xfId="11476" xr:uid="{330C22B8-BBD6-462B-B31B-95E20C7FB673}"/>
    <cellStyle name="40% - Ênfase6 17 13 2" xfId="11477" xr:uid="{5F670EA7-B065-45EC-84D4-BAB2F571E7D3}"/>
    <cellStyle name="40% - Ênfase6 17 14" xfId="11478" xr:uid="{48396FC9-E04D-4942-9684-36ED043AEE6C}"/>
    <cellStyle name="40% - Ênfase6 17 14 2" xfId="11479" xr:uid="{8A071A41-CAF5-425C-9523-7132D4D4F9AE}"/>
    <cellStyle name="40% - Ênfase6 17 15" xfId="11480" xr:uid="{E72F6844-A9E8-493D-9109-8DEC6EF74599}"/>
    <cellStyle name="40% - Ênfase6 17 2" xfId="11481" xr:uid="{D3DEDC66-CB3B-4567-9FB1-4E28C1F54E7F}"/>
    <cellStyle name="40% - Ênfase6 17 2 2" xfId="11482" xr:uid="{37C1A91F-25F5-447F-A7F5-B4BCDDAD4FFA}"/>
    <cellStyle name="40% - Ênfase6 17 2 2 2" xfId="11483" xr:uid="{A479A136-205A-4CFA-93E0-14E7BBD9609E}"/>
    <cellStyle name="40% - Ênfase6 17 2 3" xfId="11484" xr:uid="{381EB110-4393-403A-9C50-96F5F21C0612}"/>
    <cellStyle name="40% - Ênfase6 17 3" xfId="11485" xr:uid="{929BBADA-63E3-4947-8810-BC5BE34C9320}"/>
    <cellStyle name="40% - Ênfase6 17 3 2" xfId="11486" xr:uid="{CF1A5890-9602-44E2-BF57-000E1F3264F2}"/>
    <cellStyle name="40% - Ênfase6 17 3 2 2" xfId="11487" xr:uid="{ABA7E81F-48BD-4054-B4F0-EEDEA2BDFC93}"/>
    <cellStyle name="40% - Ênfase6 17 3 3" xfId="11488" xr:uid="{7AF0B8DD-EC94-4FFA-976B-6F260CE7F6C7}"/>
    <cellStyle name="40% - Ênfase6 17 4" xfId="11489" xr:uid="{7331AC27-2930-4C9E-91D0-93975B3BF008}"/>
    <cellStyle name="40% - Ênfase6 17 4 2" xfId="11490" xr:uid="{96507E84-AA83-48AE-9B67-55FD4D3891EA}"/>
    <cellStyle name="40% - Ênfase6 17 4 2 2" xfId="11491" xr:uid="{9E1A12CA-BEF9-4586-8A35-A5CA57ADD458}"/>
    <cellStyle name="40% - Ênfase6 17 4 3" xfId="11492" xr:uid="{0B6A1AF9-7621-46E9-9787-15DAAD34F276}"/>
    <cellStyle name="40% - Ênfase6 17 5" xfId="11493" xr:uid="{10FEC981-61FD-497A-B656-B424D6C71CEC}"/>
    <cellStyle name="40% - Ênfase6 17 5 2" xfId="11494" xr:uid="{2929C6D7-15CE-4EE8-B6CF-38B1C1720A64}"/>
    <cellStyle name="40% - Ênfase6 17 5 2 2" xfId="11495" xr:uid="{8F56E1ED-E1D8-4C2A-BD6B-68BA6EBC0930}"/>
    <cellStyle name="40% - Ênfase6 17 5 3" xfId="11496" xr:uid="{BF3775DC-2B1D-4F22-A2D7-EC1FD18F25C9}"/>
    <cellStyle name="40% - Ênfase6 17 6" xfId="11497" xr:uid="{9BB735EE-7DF8-4F97-A94A-2459B5F88CC2}"/>
    <cellStyle name="40% - Ênfase6 17 6 2" xfId="11498" xr:uid="{DE2B047D-9A56-4428-B77C-1E50D4C4D1CE}"/>
    <cellStyle name="40% - Ênfase6 17 6 2 2" xfId="11499" xr:uid="{7299C8B0-BDFC-493E-A64E-5B8B9FAA448D}"/>
    <cellStyle name="40% - Ênfase6 17 6 3" xfId="11500" xr:uid="{1C24EB25-0979-4A32-8FC5-95322C0DE2CB}"/>
    <cellStyle name="40% - Ênfase6 17 7" xfId="11501" xr:uid="{2CDF4B5F-C71D-450D-B395-80B3C589F380}"/>
    <cellStyle name="40% - Ênfase6 17 7 2" xfId="11502" xr:uid="{99CD3AE9-EE66-4927-A713-F43A48DA00DA}"/>
    <cellStyle name="40% - Ênfase6 17 7 2 2" xfId="11503" xr:uid="{FF04E799-70A5-48B3-B754-F45EEC6441F2}"/>
    <cellStyle name="40% - Ênfase6 17 7 3" xfId="11504" xr:uid="{43F9DCA2-8386-4BC6-AC3E-11993BF9AB3C}"/>
    <cellStyle name="40% - Ênfase6 17 8" xfId="11505" xr:uid="{E633B392-40FC-40E7-A8D2-F2E4D40DE709}"/>
    <cellStyle name="40% - Ênfase6 17 8 2" xfId="11506" xr:uid="{B6C1F480-CC15-4811-B13E-C3557D093109}"/>
    <cellStyle name="40% - Ênfase6 17 8 2 2" xfId="11507" xr:uid="{767847E7-8EB6-4B6D-8622-3DF84DA8183B}"/>
    <cellStyle name="40% - Ênfase6 17 8 3" xfId="11508" xr:uid="{2B344AE8-A44E-4E1B-8C3F-C74E35DA853E}"/>
    <cellStyle name="40% - Ênfase6 17 9" xfId="11509" xr:uid="{34E7E6CD-C347-4648-8FB2-02C29C2169C5}"/>
    <cellStyle name="40% - Ênfase6 17 9 2" xfId="11510" xr:uid="{E023C670-3082-4224-84D9-2B15CDF40FA8}"/>
    <cellStyle name="40% - Ênfase6 18" xfId="11511" xr:uid="{36CF5FEE-A9DB-4C41-9D7E-C572DBDED470}"/>
    <cellStyle name="40% - Ênfase6 18 10" xfId="11512" xr:uid="{DFA7FEB3-F3D0-40CC-87FE-DC0673CF347E}"/>
    <cellStyle name="40% - Ênfase6 18 10 2" xfId="11513" xr:uid="{1B76542A-284E-4CC3-9A24-C5AD5BA79255}"/>
    <cellStyle name="40% - Ênfase6 18 11" xfId="11514" xr:uid="{CDD74EF5-9C04-4B6E-ADCB-5F31670D850A}"/>
    <cellStyle name="40% - Ênfase6 18 11 2" xfId="11515" xr:uid="{FA6D2EDF-829E-4D69-8B1C-790CECEA6B11}"/>
    <cellStyle name="40% - Ênfase6 18 12" xfId="11516" xr:uid="{38009B4A-6CD9-44C5-9981-AEF152EBC2E4}"/>
    <cellStyle name="40% - Ênfase6 18 12 2" xfId="11517" xr:uid="{002C9978-5C91-4619-AF43-1800E52A002D}"/>
    <cellStyle name="40% - Ênfase6 18 13" xfId="11518" xr:uid="{C6AB33F5-6D1F-40CF-A9FD-CA055D537137}"/>
    <cellStyle name="40% - Ênfase6 18 13 2" xfId="11519" xr:uid="{98237BD9-E018-408C-8226-2EAAA7D9E9EF}"/>
    <cellStyle name="40% - Ênfase6 18 14" xfId="11520" xr:uid="{7407ABE4-34BD-4288-9107-388930729427}"/>
    <cellStyle name="40% - Ênfase6 18 14 2" xfId="11521" xr:uid="{EE787523-6184-4FB4-ACD9-54BC97A7972A}"/>
    <cellStyle name="40% - Ênfase6 18 15" xfId="11522" xr:uid="{42E5D5B0-AEA5-4627-B0C0-A42E055C0756}"/>
    <cellStyle name="40% - Ênfase6 18 2" xfId="11523" xr:uid="{40C7FBFF-2594-4EA6-BD5A-7F765DD8CE2F}"/>
    <cellStyle name="40% - Ênfase6 18 2 2" xfId="11524" xr:uid="{EA1A8356-4BC6-4B17-8B71-CF1BC937407F}"/>
    <cellStyle name="40% - Ênfase6 18 2 2 2" xfId="11525" xr:uid="{618AA6BC-9B10-4AB1-84B1-E17C8BC5F455}"/>
    <cellStyle name="40% - Ênfase6 18 2 3" xfId="11526" xr:uid="{263225F8-8604-4DB7-ABFF-9049F8839503}"/>
    <cellStyle name="40% - Ênfase6 18 3" xfId="11527" xr:uid="{8B2E115C-9713-46FE-9123-CC5C5445E32E}"/>
    <cellStyle name="40% - Ênfase6 18 3 2" xfId="11528" xr:uid="{7CC0CA31-29F1-4A4D-B24B-DD982614BE05}"/>
    <cellStyle name="40% - Ênfase6 18 3 2 2" xfId="11529" xr:uid="{007D2779-ECC1-49AE-90B4-22B7EE56E11A}"/>
    <cellStyle name="40% - Ênfase6 18 3 3" xfId="11530" xr:uid="{54F82966-C5F4-4090-A68B-A10146A5E075}"/>
    <cellStyle name="40% - Ênfase6 18 4" xfId="11531" xr:uid="{B15DE2CD-16F6-48B4-8972-64EB359B4376}"/>
    <cellStyle name="40% - Ênfase6 18 4 2" xfId="11532" xr:uid="{A0F35F85-52CB-40CA-A2A7-46B80C0D1CFB}"/>
    <cellStyle name="40% - Ênfase6 18 4 2 2" xfId="11533" xr:uid="{BBD311C6-8BFE-4BC4-9FBE-9ED14F819330}"/>
    <cellStyle name="40% - Ênfase6 18 4 3" xfId="11534" xr:uid="{CACEE9F0-CFEF-4381-91BE-D5F8C38D447B}"/>
    <cellStyle name="40% - Ênfase6 18 5" xfId="11535" xr:uid="{3FAB3110-9EAB-4176-940F-4950F64CC09E}"/>
    <cellStyle name="40% - Ênfase6 18 5 2" xfId="11536" xr:uid="{BE0C7013-4ABE-4CEB-AD09-8693792B3677}"/>
    <cellStyle name="40% - Ênfase6 18 5 2 2" xfId="11537" xr:uid="{937FEB3F-5419-47A6-9E6B-486C484B5BA5}"/>
    <cellStyle name="40% - Ênfase6 18 5 3" xfId="11538" xr:uid="{30DDD188-FC41-4DB5-BE84-ECB4D02A690E}"/>
    <cellStyle name="40% - Ênfase6 18 6" xfId="11539" xr:uid="{C1F715DF-331B-4E35-988A-70D3722F0B9C}"/>
    <cellStyle name="40% - Ênfase6 18 6 2" xfId="11540" xr:uid="{F5DF0797-05A0-4AE7-9614-195B8D72F637}"/>
    <cellStyle name="40% - Ênfase6 18 6 2 2" xfId="11541" xr:uid="{24A76D5A-CF43-445A-A3BE-7D3A255312C2}"/>
    <cellStyle name="40% - Ênfase6 18 6 3" xfId="11542" xr:uid="{DD069BF7-DE04-426E-ADBC-6A8AD3573C64}"/>
    <cellStyle name="40% - Ênfase6 18 7" xfId="11543" xr:uid="{3D4D3EEB-CDBB-45E6-8FBD-2DE6843F8CD2}"/>
    <cellStyle name="40% - Ênfase6 18 7 2" xfId="11544" xr:uid="{8A19828A-D9D7-4DE9-AE53-5162FCA4CCA6}"/>
    <cellStyle name="40% - Ênfase6 18 7 2 2" xfId="11545" xr:uid="{B3286E96-8A00-4D65-9EAE-D53DDA562914}"/>
    <cellStyle name="40% - Ênfase6 18 7 3" xfId="11546" xr:uid="{9119250A-1653-40E3-80D6-10AA8705413C}"/>
    <cellStyle name="40% - Ênfase6 18 8" xfId="11547" xr:uid="{FC48B776-A72F-48A3-B4B3-E62225A4247B}"/>
    <cellStyle name="40% - Ênfase6 18 8 2" xfId="11548" xr:uid="{48F2846C-7F41-47D3-904B-6AF77AA63EB5}"/>
    <cellStyle name="40% - Ênfase6 18 8 2 2" xfId="11549" xr:uid="{011F207A-0DFC-4757-BE18-565C37D1C7A8}"/>
    <cellStyle name="40% - Ênfase6 18 8 3" xfId="11550" xr:uid="{2EC41D03-1399-44F2-BE7F-453530FEA035}"/>
    <cellStyle name="40% - Ênfase6 18 9" xfId="11551" xr:uid="{FE7F28C4-64CD-4CE4-B15F-FEEED29F2A42}"/>
    <cellStyle name="40% - Ênfase6 18 9 2" xfId="11552" xr:uid="{90BB7479-5F6E-48EE-B77E-D0E1DCF1A3ED}"/>
    <cellStyle name="40% - Ênfase6 19" xfId="11553" xr:uid="{E1EAF58A-EF78-4506-8B90-4A25ABC1036F}"/>
    <cellStyle name="40% - Ênfase6 19 10" xfId="11554" xr:uid="{C72DF1EF-A4BA-42DD-A20B-39CBEEC506DA}"/>
    <cellStyle name="40% - Ênfase6 19 10 2" xfId="11555" xr:uid="{9CD49B62-111A-4771-BF60-F871CF7607C9}"/>
    <cellStyle name="40% - Ênfase6 19 11" xfId="11556" xr:uid="{25BF311D-8F80-4860-AA32-88043A661A3F}"/>
    <cellStyle name="40% - Ênfase6 19 11 2" xfId="11557" xr:uid="{C904B582-D82D-4B26-B4FD-5D85D152477F}"/>
    <cellStyle name="40% - Ênfase6 19 12" xfId="11558" xr:uid="{B5EC03C5-F9EE-455B-9F63-EC914ABAE061}"/>
    <cellStyle name="40% - Ênfase6 19 12 2" xfId="11559" xr:uid="{F7727EAE-311E-45FD-A7DA-B6C3EF997DF7}"/>
    <cellStyle name="40% - Ênfase6 19 13" xfId="11560" xr:uid="{AC11A093-3606-45B0-83C1-226F4E01947E}"/>
    <cellStyle name="40% - Ênfase6 19 13 2" xfId="11561" xr:uid="{0ED2116B-03A0-4868-A64F-741D6EB11F22}"/>
    <cellStyle name="40% - Ênfase6 19 14" xfId="11562" xr:uid="{6A17321F-769F-463E-90E5-CD94B61A8C90}"/>
    <cellStyle name="40% - Ênfase6 19 14 2" xfId="11563" xr:uid="{038FE0B0-5066-4E7B-9A4B-36685D3F463E}"/>
    <cellStyle name="40% - Ênfase6 19 15" xfId="11564" xr:uid="{DF630DF4-FE90-415F-BBF2-07F86D5D26DA}"/>
    <cellStyle name="40% - Ênfase6 19 2" xfId="11565" xr:uid="{2EB3E572-4655-435F-8E90-A6D2F197D846}"/>
    <cellStyle name="40% - Ênfase6 19 2 2" xfId="11566" xr:uid="{7270BD99-F09C-4833-AD7F-68BF513D897A}"/>
    <cellStyle name="40% - Ênfase6 19 2 2 2" xfId="11567" xr:uid="{73B3091A-A23A-4B04-97F2-4E114868BECF}"/>
    <cellStyle name="40% - Ênfase6 19 2 3" xfId="11568" xr:uid="{864AAC7B-1F5B-44A7-B094-F8764612FEA9}"/>
    <cellStyle name="40% - Ênfase6 19 3" xfId="11569" xr:uid="{7D146B47-EC14-4D95-86F6-73D3051C9307}"/>
    <cellStyle name="40% - Ênfase6 19 3 2" xfId="11570" xr:uid="{8B9A765A-637A-4448-A5F0-67F8E2CA63B7}"/>
    <cellStyle name="40% - Ênfase6 19 3 2 2" xfId="11571" xr:uid="{7D491AC1-9D24-4637-9F94-E512D653B5A7}"/>
    <cellStyle name="40% - Ênfase6 19 3 3" xfId="11572" xr:uid="{27D960C0-E894-486B-B50F-AB3BE6B31033}"/>
    <cellStyle name="40% - Ênfase6 19 4" xfId="11573" xr:uid="{1423B999-D239-466E-A268-5D969B14D00C}"/>
    <cellStyle name="40% - Ênfase6 19 4 2" xfId="11574" xr:uid="{72E97E66-1759-42AD-9AB2-BD6AC17D7FA7}"/>
    <cellStyle name="40% - Ênfase6 19 4 2 2" xfId="11575" xr:uid="{8A46F81C-2BA9-435C-9965-63D112CA426C}"/>
    <cellStyle name="40% - Ênfase6 19 4 3" xfId="11576" xr:uid="{96EA8B97-1CAC-4903-B4BC-FC03A9A120D4}"/>
    <cellStyle name="40% - Ênfase6 19 5" xfId="11577" xr:uid="{0A99B12E-15D4-46DA-8D62-4759246732BB}"/>
    <cellStyle name="40% - Ênfase6 19 5 2" xfId="11578" xr:uid="{CD54722E-D9D1-40D8-823C-7F70D7F6438F}"/>
    <cellStyle name="40% - Ênfase6 19 5 2 2" xfId="11579" xr:uid="{003F2321-5645-468B-AD25-D76D17E55158}"/>
    <cellStyle name="40% - Ênfase6 19 5 3" xfId="11580" xr:uid="{4C242448-AA84-4749-8348-3CD384C12129}"/>
    <cellStyle name="40% - Ênfase6 19 6" xfId="11581" xr:uid="{892B90DE-0FE0-4C00-9E89-23150EC3EC7D}"/>
    <cellStyle name="40% - Ênfase6 19 6 2" xfId="11582" xr:uid="{24B7B161-17A0-43CC-B2FE-0FCCFDBD7E41}"/>
    <cellStyle name="40% - Ênfase6 19 6 2 2" xfId="11583" xr:uid="{4C5F6BB0-BFBB-43CF-B85D-627A17EA7E21}"/>
    <cellStyle name="40% - Ênfase6 19 6 3" xfId="11584" xr:uid="{62C9942E-EE40-4BC4-8D96-F0D49A02CB82}"/>
    <cellStyle name="40% - Ênfase6 19 7" xfId="11585" xr:uid="{4F21E5E6-217E-486F-9CF7-DF77EE183C61}"/>
    <cellStyle name="40% - Ênfase6 19 7 2" xfId="11586" xr:uid="{1A9F4840-ECF9-41AC-BAB1-1C2FF33377A8}"/>
    <cellStyle name="40% - Ênfase6 19 7 2 2" xfId="11587" xr:uid="{7CE6F6BC-9D68-40A1-B9B7-38B73D2D82E7}"/>
    <cellStyle name="40% - Ênfase6 19 7 3" xfId="11588" xr:uid="{5402BD39-CD3F-4B72-AC90-EE093EA9DEFA}"/>
    <cellStyle name="40% - Ênfase6 19 8" xfId="11589" xr:uid="{1447C0F7-4FC8-42C1-BD33-5CE5016E436A}"/>
    <cellStyle name="40% - Ênfase6 19 8 2" xfId="11590" xr:uid="{5CEDDB46-0B46-4932-945B-3C2BD5054426}"/>
    <cellStyle name="40% - Ênfase6 19 8 2 2" xfId="11591" xr:uid="{95D7A120-CADB-4609-A957-0AEBAC7C206C}"/>
    <cellStyle name="40% - Ênfase6 19 8 3" xfId="11592" xr:uid="{89B4C8BD-2154-46A0-B1A7-8089F89EC2FD}"/>
    <cellStyle name="40% - Ênfase6 19 9" xfId="11593" xr:uid="{97CCF61C-25EB-4F48-8A6C-38EEAC08E8A5}"/>
    <cellStyle name="40% - Ênfase6 19 9 2" xfId="11594" xr:uid="{B6F47BB1-02D5-47F0-8992-CF8CA6A6CF7E}"/>
    <cellStyle name="40% - Ênfase6 2" xfId="11595" xr:uid="{60DE6BC0-ADA9-497F-BD37-7E3A3C6AC1E1}"/>
    <cellStyle name="40% - Ênfase6 2 10" xfId="11596" xr:uid="{45B97C46-390E-473F-9EFD-E91DE7A012D6}"/>
    <cellStyle name="40% - Ênfase6 2 10 2" xfId="11597" xr:uid="{A0DAE1BE-0CDB-4135-BB1A-5B6D16FDDCEB}"/>
    <cellStyle name="40% - Ênfase6 2 10 2 2" xfId="11598" xr:uid="{FF0F22AD-6F2D-427F-AF6F-D9F2B1FF30F4}"/>
    <cellStyle name="40% - Ênfase6 2 10 2 2 2" xfId="11599" xr:uid="{6028CED0-38E1-41E9-A5A7-F959AD433FFC}"/>
    <cellStyle name="40% - Ênfase6 2 10 2 3" xfId="11600" xr:uid="{94B07A31-523F-4F31-909A-A5251C3FFD9B}"/>
    <cellStyle name="40% - Ênfase6 2 10 2 4" xfId="11601" xr:uid="{0214B95C-3509-4CB6-B5CD-947B557E8090}"/>
    <cellStyle name="40% - Ênfase6 2 10 3" xfId="11602" xr:uid="{B3301E67-C5FD-490E-8F7D-67779FA6640C}"/>
    <cellStyle name="40% - Ênfase6 2 10 3 2" xfId="11603" xr:uid="{AF343E87-A27B-42BB-9DCA-F7CDC6543F74}"/>
    <cellStyle name="40% - Ênfase6 2 10 3 3" xfId="11604" xr:uid="{16743F6F-3A76-4CDD-8DF7-FEEED2935C05}"/>
    <cellStyle name="40% - Ênfase6 2 10 4" xfId="11605" xr:uid="{19DBF58E-1FC4-4E16-BC0D-AFB44AA02B65}"/>
    <cellStyle name="40% - Ênfase6 2 10 5" xfId="11606" xr:uid="{C81BABD6-4BC5-4EAD-8473-58CF72CBFC24}"/>
    <cellStyle name="40% - Ênfase6 2 11" xfId="11607" xr:uid="{E1F7400A-B625-47F1-B299-29B945AEF02D}"/>
    <cellStyle name="40% - Ênfase6 2 11 2" xfId="11608" xr:uid="{DF5AC482-7D34-473C-BA4E-BD087922F92C}"/>
    <cellStyle name="40% - Ênfase6 2 11 2 2" xfId="11609" xr:uid="{714A1A1E-A836-45B3-9DCD-E8AD6EF12E84}"/>
    <cellStyle name="40% - Ênfase6 2 11 2 2 2" xfId="11610" xr:uid="{387478FD-DF1D-4BC9-95BB-1043B02E385F}"/>
    <cellStyle name="40% - Ênfase6 2 11 2 3" xfId="11611" xr:uid="{E3ABC505-C49D-4F88-985F-82729E3BB6A3}"/>
    <cellStyle name="40% - Ênfase6 2 11 2 4" xfId="11612" xr:uid="{435AF36C-0D9B-406C-B9FC-A499C41B3FB3}"/>
    <cellStyle name="40% - Ênfase6 2 11 3" xfId="11613" xr:uid="{79C33D98-9574-4253-B119-646C8D2E1933}"/>
    <cellStyle name="40% - Ênfase6 2 11 3 2" xfId="11614" xr:uid="{790C52D9-1806-4B03-BD16-ACF3C5BF514A}"/>
    <cellStyle name="40% - Ênfase6 2 11 3 3" xfId="11615" xr:uid="{7BB4B796-3F6C-4DA6-8F99-496A0845EE7C}"/>
    <cellStyle name="40% - Ênfase6 2 11 4" xfId="11616" xr:uid="{6CC8944D-1096-4F6B-B585-4DD4BA640178}"/>
    <cellStyle name="40% - Ênfase6 2 11 5" xfId="11617" xr:uid="{EA73ED38-0B67-4C5C-803E-D0F773A956F5}"/>
    <cellStyle name="40% - Ênfase6 2 12" xfId="11618" xr:uid="{9E2D08E8-EDF8-40F4-8590-45F4C4F6FBB7}"/>
    <cellStyle name="40% - Ênfase6 2 12 2" xfId="11619" xr:uid="{B817BA97-13D3-4C84-A4E6-F8AFA63080B9}"/>
    <cellStyle name="40% - Ênfase6 2 12 2 2" xfId="11620" xr:uid="{250F986B-0B4C-4AB0-BD15-C887040BD9F5}"/>
    <cellStyle name="40% - Ênfase6 2 12 2 2 2" xfId="11621" xr:uid="{1C85F6A4-FC07-4512-94EC-C7E981EE0FE1}"/>
    <cellStyle name="40% - Ênfase6 2 12 2 3" xfId="11622" xr:uid="{EFD6A2A0-E7DF-4BDB-BFA0-85093D20F4F8}"/>
    <cellStyle name="40% - Ênfase6 2 12 2 4" xfId="11623" xr:uid="{BCEDAD92-5F22-42B2-B864-C4D9EC3E3AD8}"/>
    <cellStyle name="40% - Ênfase6 2 12 3" xfId="11624" xr:uid="{E36FCCD3-E05E-482F-B563-F8D1A335DD9B}"/>
    <cellStyle name="40% - Ênfase6 2 12 3 2" xfId="11625" xr:uid="{BEE630DE-2712-4A28-AD30-1050DC98E7CD}"/>
    <cellStyle name="40% - Ênfase6 2 12 3 3" xfId="11626" xr:uid="{F8A3EC83-1A99-4D96-AFBB-48FA0D15C640}"/>
    <cellStyle name="40% - Ênfase6 2 12 4" xfId="11627" xr:uid="{0DA183BA-D3A5-428A-B16A-310EF08477CD}"/>
    <cellStyle name="40% - Ênfase6 2 12 5" xfId="11628" xr:uid="{A8289284-31FA-4A94-B74A-923F9050DEFB}"/>
    <cellStyle name="40% - Ênfase6 2 13" xfId="11629" xr:uid="{7413108A-3457-45EB-9BB6-36DA22C0BE71}"/>
    <cellStyle name="40% - Ênfase6 2 13 2" xfId="11630" xr:uid="{064BD8C5-D470-4037-8B9D-61C9F33448DE}"/>
    <cellStyle name="40% - Ênfase6 2 13 2 2" xfId="11631" xr:uid="{108F1FB0-F1EA-4C16-95AB-331CE4E9B9B4}"/>
    <cellStyle name="40% - Ênfase6 2 13 2 2 2" xfId="11632" xr:uid="{7C6F79FE-0C87-4D38-9768-BBFB547B58D8}"/>
    <cellStyle name="40% - Ênfase6 2 13 2 3" xfId="11633" xr:uid="{08036FDB-9353-4112-AE1E-D89C6A638701}"/>
    <cellStyle name="40% - Ênfase6 2 13 2 4" xfId="11634" xr:uid="{C8E4D93A-B6C1-421E-9710-6C55A32B1FD8}"/>
    <cellStyle name="40% - Ênfase6 2 13 3" xfId="11635" xr:uid="{A8B79ED0-140C-484E-8D39-A8F8E1605769}"/>
    <cellStyle name="40% - Ênfase6 2 13 3 2" xfId="11636" xr:uid="{9D1CACCC-5748-4709-95CA-7F31F916A973}"/>
    <cellStyle name="40% - Ênfase6 2 13 3 3" xfId="11637" xr:uid="{A96EEE21-976A-48C0-A821-6B94497F508A}"/>
    <cellStyle name="40% - Ênfase6 2 13 4" xfId="11638" xr:uid="{BE6B3051-6480-4771-A2D1-E20841B78B2E}"/>
    <cellStyle name="40% - Ênfase6 2 13 5" xfId="11639" xr:uid="{6CE15459-20FF-48B2-9A3C-C656F871C4DF}"/>
    <cellStyle name="40% - Ênfase6 2 14" xfId="11640" xr:uid="{AC8AB7E9-3FF5-4C19-91F8-2822BDC68AF0}"/>
    <cellStyle name="40% - Ênfase6 2 14 2" xfId="11641" xr:uid="{7B6B49D2-248F-46D6-8312-582AAB11AB11}"/>
    <cellStyle name="40% - Ênfase6 2 14 2 2" xfId="11642" xr:uid="{8DF7283A-90FE-40DF-8725-97424D965841}"/>
    <cellStyle name="40% - Ênfase6 2 14 2 2 2" xfId="11643" xr:uid="{A3C36859-DA1D-4D67-B9A9-A2CA482C2758}"/>
    <cellStyle name="40% - Ênfase6 2 14 2 3" xfId="11644" xr:uid="{5D97C5E0-D91D-4A5F-AF02-0F3ACEA22B06}"/>
    <cellStyle name="40% - Ênfase6 2 14 2 4" xfId="11645" xr:uid="{B3AC9D42-E56F-4E36-AC45-2B0ED5D321EA}"/>
    <cellStyle name="40% - Ênfase6 2 14 3" xfId="11646" xr:uid="{708AA1E4-857B-4556-B970-4C58C9D9A719}"/>
    <cellStyle name="40% - Ênfase6 2 14 3 2" xfId="11647" xr:uid="{D8F4317E-1377-4147-8140-57B794E7AC06}"/>
    <cellStyle name="40% - Ênfase6 2 14 3 3" xfId="11648" xr:uid="{55B648E8-1DDA-441A-8DA1-ACBA0EB6E3DD}"/>
    <cellStyle name="40% - Ênfase6 2 14 4" xfId="11649" xr:uid="{FCB405ED-E39E-41CF-94CA-E1F6FFD24FBD}"/>
    <cellStyle name="40% - Ênfase6 2 14 5" xfId="11650" xr:uid="{53839DF8-4F6A-4D5B-A741-D0B5B25D574C}"/>
    <cellStyle name="40% - Ênfase6 2 15" xfId="11651" xr:uid="{92FB4B4E-1C82-4807-BDB3-78CF4BEC1A55}"/>
    <cellStyle name="40% - Ênfase6 2 15 2" xfId="11652" xr:uid="{66BD8045-7B5B-46A9-9D81-A46967650037}"/>
    <cellStyle name="40% - Ênfase6 2 15 2 2" xfId="11653" xr:uid="{C2D538B1-5ECC-4D6F-8257-3957AFA7C652}"/>
    <cellStyle name="40% - Ênfase6 2 15 2 2 2" xfId="11654" xr:uid="{D5049B9C-BCB4-422F-86C0-091270067DB6}"/>
    <cellStyle name="40% - Ênfase6 2 15 2 3" xfId="11655" xr:uid="{FD0D2ECB-7430-44A2-8AA8-7D83BDE0DE36}"/>
    <cellStyle name="40% - Ênfase6 2 15 2 4" xfId="11656" xr:uid="{880B4B5B-A496-42A9-8E7F-3007EA5F3159}"/>
    <cellStyle name="40% - Ênfase6 2 15 3" xfId="11657" xr:uid="{38F7816F-4ABB-4F6F-BDFC-EEEE8AF9D81C}"/>
    <cellStyle name="40% - Ênfase6 2 15 3 2" xfId="11658" xr:uid="{A0081048-D65D-40B6-8AAF-A93799A8AF67}"/>
    <cellStyle name="40% - Ênfase6 2 15 3 3" xfId="11659" xr:uid="{FB449CCD-9E6B-479D-B8ED-EB6858540081}"/>
    <cellStyle name="40% - Ênfase6 2 15 4" xfId="11660" xr:uid="{97F2A9AB-0655-4853-B841-3F4584D80D78}"/>
    <cellStyle name="40% - Ênfase6 2 15 5" xfId="11661" xr:uid="{CA385A43-3025-4BC7-9894-61746FC1029B}"/>
    <cellStyle name="40% - Ênfase6 2 16" xfId="11662" xr:uid="{42F4FBA5-9C71-4516-BCCD-2C3EFA9427DB}"/>
    <cellStyle name="40% - Ênfase6 2 16 2" xfId="11663" xr:uid="{DF6BA22D-F77B-40BF-80C7-28FFBEFF917C}"/>
    <cellStyle name="40% - Ênfase6 2 16 2 2" xfId="11664" xr:uid="{272BF72C-52FD-4C0E-B322-18DF35667B6E}"/>
    <cellStyle name="40% - Ênfase6 2 16 2 2 2" xfId="11665" xr:uid="{1795F048-97ED-45E6-A73D-0C18791547B9}"/>
    <cellStyle name="40% - Ênfase6 2 16 2 3" xfId="11666" xr:uid="{4D3A5102-FD10-4E08-A6A4-D1E9D339AC71}"/>
    <cellStyle name="40% - Ênfase6 2 16 2 4" xfId="11667" xr:uid="{FEF8EBD0-5A58-4703-9DDC-117225CB7E6A}"/>
    <cellStyle name="40% - Ênfase6 2 16 3" xfId="11668" xr:uid="{96EC0C57-0517-4775-B28B-2F9FA9F60A8A}"/>
    <cellStyle name="40% - Ênfase6 2 16 3 2" xfId="11669" xr:uid="{86E5E51A-B059-49E8-B7BE-E316F7E8427E}"/>
    <cellStyle name="40% - Ênfase6 2 16 3 3" xfId="11670" xr:uid="{635347EC-A5A3-4543-9E97-DD750E5309EB}"/>
    <cellStyle name="40% - Ênfase6 2 16 4" xfId="11671" xr:uid="{9B375FF2-34AC-4D17-9FCB-E136BE3FD76A}"/>
    <cellStyle name="40% - Ênfase6 2 16 5" xfId="11672" xr:uid="{2B14A113-3EA4-4C00-9CFE-4C24E5781995}"/>
    <cellStyle name="40% - Ênfase6 2 17" xfId="11673" xr:uid="{9753FB56-60D5-4D7D-9BEE-61EC7352D1D8}"/>
    <cellStyle name="40% - Ênfase6 2 17 2" xfId="11674" xr:uid="{103F6DA7-4E2B-4A64-AE3C-2B16086B14EF}"/>
    <cellStyle name="40% - Ênfase6 2 17 2 2" xfId="11675" xr:uid="{0298BE48-A47B-49B5-BDB3-0B0AC0FFEC73}"/>
    <cellStyle name="40% - Ênfase6 2 17 2 2 2" xfId="11676" xr:uid="{CCA17FC7-A983-4631-8864-D778034F825F}"/>
    <cellStyle name="40% - Ênfase6 2 17 2 3" xfId="11677" xr:uid="{6211FEB4-9478-4862-9476-69A152DE2B4E}"/>
    <cellStyle name="40% - Ênfase6 2 17 2 4" xfId="11678" xr:uid="{9DFC9E0B-6050-4CBE-9165-9F06A6C27475}"/>
    <cellStyle name="40% - Ênfase6 2 17 3" xfId="11679" xr:uid="{79CE913D-F00B-40F1-A487-247B22670C5F}"/>
    <cellStyle name="40% - Ênfase6 2 17 3 2" xfId="11680" xr:uid="{8CE227E9-B8F6-429F-B1CA-FC86A3F12AA4}"/>
    <cellStyle name="40% - Ênfase6 2 17 3 3" xfId="11681" xr:uid="{CA33C503-21F0-4231-B60A-C8D075C172F5}"/>
    <cellStyle name="40% - Ênfase6 2 17 4" xfId="11682" xr:uid="{E8F2B27D-B97C-4EFB-B97B-03DF7D68D6A0}"/>
    <cellStyle name="40% - Ênfase6 2 17 5" xfId="11683" xr:uid="{BD81EA55-BFB3-4EC4-9457-0147E0F87BE8}"/>
    <cellStyle name="40% - Ênfase6 2 18" xfId="11684" xr:uid="{72B72004-6053-4054-A450-45E9A57ADAEE}"/>
    <cellStyle name="40% - Ênfase6 2 18 2" xfId="11685" xr:uid="{343ABB96-4315-474B-AC07-BF65547664E5}"/>
    <cellStyle name="40% - Ênfase6 2 18 2 2" xfId="11686" xr:uid="{B618C2E1-FFC3-4BA9-A651-8E5966825DF1}"/>
    <cellStyle name="40% - Ênfase6 2 18 2 2 2" xfId="11687" xr:uid="{6F0B7C79-5200-4841-882A-862444E36F5F}"/>
    <cellStyle name="40% - Ênfase6 2 18 2 3" xfId="11688" xr:uid="{CE0D67EF-F2BD-4981-B9BA-7F547EBD4B81}"/>
    <cellStyle name="40% - Ênfase6 2 18 2 4" xfId="11689" xr:uid="{2B9ACBC4-F2D1-430A-8F89-9E92CA01B518}"/>
    <cellStyle name="40% - Ênfase6 2 18 3" xfId="11690" xr:uid="{38CD041F-284E-4767-9DDF-EB1A437CC4C9}"/>
    <cellStyle name="40% - Ênfase6 2 18 3 2" xfId="11691" xr:uid="{8D8F4D57-0CA9-4B91-8FEC-89B75804910C}"/>
    <cellStyle name="40% - Ênfase6 2 18 3 3" xfId="11692" xr:uid="{71F57907-CECA-413F-8AD3-B0D35C05C6A3}"/>
    <cellStyle name="40% - Ênfase6 2 18 4" xfId="11693" xr:uid="{CCFCD554-6E6E-43AA-A7D3-51400A92EFC2}"/>
    <cellStyle name="40% - Ênfase6 2 18 5" xfId="11694" xr:uid="{3DB8A834-9416-40B8-95E6-07E018061966}"/>
    <cellStyle name="40% - Ênfase6 2 19" xfId="11695" xr:uid="{470A085B-126C-4BBB-B528-99AC04339BAD}"/>
    <cellStyle name="40% - Ênfase6 2 19 2" xfId="11696" xr:uid="{0E62429F-D80B-404A-AFF5-AA2C15D62D9A}"/>
    <cellStyle name="40% - Ênfase6 2 19 2 2" xfId="11697" xr:uid="{8C25A277-8E9A-4004-8A32-45875E0BB886}"/>
    <cellStyle name="40% - Ênfase6 2 19 2 2 2" xfId="11698" xr:uid="{EABBF3EE-D00A-41CD-A312-E959D7230328}"/>
    <cellStyle name="40% - Ênfase6 2 19 2 3" xfId="11699" xr:uid="{1F877EE4-35E1-4664-8332-DE678D24899A}"/>
    <cellStyle name="40% - Ênfase6 2 19 2 4" xfId="11700" xr:uid="{A8FB739A-81D6-4A0C-B86A-DD33E080D045}"/>
    <cellStyle name="40% - Ênfase6 2 19 3" xfId="11701" xr:uid="{8AC3DBDA-68CF-4075-9CC6-CF8A6E7EC9A5}"/>
    <cellStyle name="40% - Ênfase6 2 19 3 2" xfId="11702" xr:uid="{6838BA1A-16C9-4B28-844B-ECCD9BD23FC6}"/>
    <cellStyle name="40% - Ênfase6 2 19 3 3" xfId="11703" xr:uid="{47E69507-1BF8-44BF-B3E5-CDB7121C18D6}"/>
    <cellStyle name="40% - Ênfase6 2 19 4" xfId="11704" xr:uid="{41EB84CB-5BBD-4467-94EE-81503EE952F4}"/>
    <cellStyle name="40% - Ênfase6 2 19 5" xfId="11705" xr:uid="{367EB22E-44A7-426F-8DE8-C26B4FCC178B}"/>
    <cellStyle name="40% - Ênfase6 2 2" xfId="11706" xr:uid="{1AF95EE5-76B5-4742-8DEB-1857B02148C9}"/>
    <cellStyle name="40% - Ênfase6 2 2 2" xfId="11707" xr:uid="{5D9AF2AE-BDE8-446E-914E-E06C3B132201}"/>
    <cellStyle name="40% - Ênfase6 2 2 2 2" xfId="11708" xr:uid="{B58E1A53-E56C-4AF6-B5FD-B0C2618E2477}"/>
    <cellStyle name="40% - Ênfase6 2 2 2 2 2" xfId="11709" xr:uid="{71986054-C670-431B-9A99-5D1CA8CEAF2A}"/>
    <cellStyle name="40% - Ênfase6 2 2 2 3" xfId="11710" xr:uid="{22D1BC20-BF13-4B15-9799-ABD0652877F9}"/>
    <cellStyle name="40% - Ênfase6 2 2 2 4" xfId="11711" xr:uid="{C8A965DD-59C5-4C24-97AD-3405D84F861A}"/>
    <cellStyle name="40% - Ênfase6 2 2 3" xfId="11712" xr:uid="{E99C81A4-73CA-4F8A-AD6B-925CA3C631B2}"/>
    <cellStyle name="40% - Ênfase6 2 2 3 2" xfId="11713" xr:uid="{0D5AC112-8E7F-48D4-9811-5173FA4E6545}"/>
    <cellStyle name="40% - Ênfase6 2 2 3 3" xfId="11714" xr:uid="{BC9D4CFF-700D-4854-A5A7-650FBA54746F}"/>
    <cellStyle name="40% - Ênfase6 2 2 4" xfId="11715" xr:uid="{F7753F00-A202-4A59-8023-B0EB06AC1153}"/>
    <cellStyle name="40% - Ênfase6 2 2 5" xfId="11716" xr:uid="{036C2870-FD29-4715-A6C0-6E135C18B4FA}"/>
    <cellStyle name="40% - Ênfase6 2 20" xfId="11717" xr:uid="{BCD88FDA-6DD1-4873-964D-DB59FE1421EA}"/>
    <cellStyle name="40% - Ênfase6 2 20 2" xfId="11718" xr:uid="{FE512FD3-0BE4-4126-A44D-CBFA6608F9EC}"/>
    <cellStyle name="40% - Ênfase6 2 20 2 2" xfId="11719" xr:uid="{03C47716-A407-4C05-9C53-774ADF67C67A}"/>
    <cellStyle name="40% - Ênfase6 2 20 2 2 2" xfId="11720" xr:uid="{66D684D0-B6BF-42E3-8C65-A86C6F5B4F4B}"/>
    <cellStyle name="40% - Ênfase6 2 20 2 3" xfId="11721" xr:uid="{35419C38-5A98-4B18-84D1-7686842EA9C1}"/>
    <cellStyle name="40% - Ênfase6 2 20 2 4" xfId="11722" xr:uid="{A208B3CB-9635-40E6-821A-153496EEF853}"/>
    <cellStyle name="40% - Ênfase6 2 20 3" xfId="11723" xr:uid="{961F5B4B-708C-410D-BC11-0171ABA77C68}"/>
    <cellStyle name="40% - Ênfase6 2 20 3 2" xfId="11724" xr:uid="{78FD6B43-06F7-4805-8BBD-F70C574FF10F}"/>
    <cellStyle name="40% - Ênfase6 2 20 3 3" xfId="11725" xr:uid="{2167FE7A-6D1F-423F-99D1-D6141FF385EA}"/>
    <cellStyle name="40% - Ênfase6 2 20 4" xfId="11726" xr:uid="{3A8CB138-7EC9-46E7-A6D4-92B72C4B4B7D}"/>
    <cellStyle name="40% - Ênfase6 2 20 5" xfId="11727" xr:uid="{91FE33E0-954C-40C3-BE9A-D6C2A81195C7}"/>
    <cellStyle name="40% - Ênfase6 2 21" xfId="11728" xr:uid="{450B7EA2-4AB6-48B4-B6CB-EFFEF0DCD626}"/>
    <cellStyle name="40% - Ênfase6 2 21 2" xfId="11729" xr:uid="{299EAB0D-2E1E-49A2-B4EE-CAAC5961081A}"/>
    <cellStyle name="40% - Ênfase6 2 21 2 2" xfId="11730" xr:uid="{30003A18-BAD9-4DFE-8538-7A984708B524}"/>
    <cellStyle name="40% - Ênfase6 2 21 2 2 2" xfId="11731" xr:uid="{12A90224-8D52-4712-9EC1-8D217D662F1E}"/>
    <cellStyle name="40% - Ênfase6 2 21 2 3" xfId="11732" xr:uid="{92F31E19-572A-47C0-B68E-3E5A8C9414B9}"/>
    <cellStyle name="40% - Ênfase6 2 21 2 4" xfId="11733" xr:uid="{041109CE-9847-4EC9-BB01-EBB4B1DC45B4}"/>
    <cellStyle name="40% - Ênfase6 2 21 3" xfId="11734" xr:uid="{5FABC1E3-CCD5-46F9-BC74-E0A856C801AE}"/>
    <cellStyle name="40% - Ênfase6 2 21 3 2" xfId="11735" xr:uid="{378C13E2-077C-4A7B-874A-01513E03385D}"/>
    <cellStyle name="40% - Ênfase6 2 21 3 3" xfId="11736" xr:uid="{0ACA871E-83F5-4A12-955D-7F531A63EB72}"/>
    <cellStyle name="40% - Ênfase6 2 21 4" xfId="11737" xr:uid="{E081AE62-AD47-4BB5-8A82-5FDB8BFEB0EB}"/>
    <cellStyle name="40% - Ênfase6 2 21 5" xfId="11738" xr:uid="{A338D7CC-E528-4597-9C96-CF5ACDD841F2}"/>
    <cellStyle name="40% - Ênfase6 2 22" xfId="11739" xr:uid="{8468ECF6-F6DE-4EEF-AE08-DB7908CF1C81}"/>
    <cellStyle name="40% - Ênfase6 2 22 2" xfId="11740" xr:uid="{3C4C121C-A5A3-4E1F-8E17-2C340874AA98}"/>
    <cellStyle name="40% - Ênfase6 2 22 2 2" xfId="11741" xr:uid="{300336B6-C9AE-4562-A4BA-F51E26C59198}"/>
    <cellStyle name="40% - Ênfase6 2 22 2 2 2" xfId="11742" xr:uid="{5CE51259-07C1-447F-B572-38456F460816}"/>
    <cellStyle name="40% - Ênfase6 2 22 2 3" xfId="11743" xr:uid="{04EB584A-FFFC-43E5-B167-118D6DFF289C}"/>
    <cellStyle name="40% - Ênfase6 2 22 2 4" xfId="11744" xr:uid="{B9A05BEC-5835-43FE-A29A-9F647DC21D06}"/>
    <cellStyle name="40% - Ênfase6 2 22 3" xfId="11745" xr:uid="{E8156AB2-18B8-4C2C-AAD4-47D9B45E681B}"/>
    <cellStyle name="40% - Ênfase6 2 22 3 2" xfId="11746" xr:uid="{F19F0AC7-D9B2-4FBA-9E0F-512190BDBFCD}"/>
    <cellStyle name="40% - Ênfase6 2 22 3 3" xfId="11747" xr:uid="{AB286D5A-E2A4-4936-80C9-4586933691FD}"/>
    <cellStyle name="40% - Ênfase6 2 22 4" xfId="11748" xr:uid="{94CF69B9-B3D2-4679-B1A4-8A12B1E7136E}"/>
    <cellStyle name="40% - Ênfase6 2 22 5" xfId="11749" xr:uid="{27E0E614-48A8-45A1-8097-03B4FE01A4E6}"/>
    <cellStyle name="40% - Ênfase6 2 23" xfId="11750" xr:uid="{FE8E306D-617F-4D49-ABD8-3159F1D34DC5}"/>
    <cellStyle name="40% - Ênfase6 2 23 2" xfId="11751" xr:uid="{42CBE764-85A5-4F0B-A1C2-5E027C254BB8}"/>
    <cellStyle name="40% - Ênfase6 2 23 2 2" xfId="11752" xr:uid="{43F85AEA-067C-49D2-9452-DD74FC264E0C}"/>
    <cellStyle name="40% - Ênfase6 2 23 2 2 2" xfId="11753" xr:uid="{BEB3B2EA-B9E3-4837-BF86-C2272B4CDFF0}"/>
    <cellStyle name="40% - Ênfase6 2 23 2 3" xfId="11754" xr:uid="{9DA486AC-B027-4C6D-9E96-A10E40C05217}"/>
    <cellStyle name="40% - Ênfase6 2 23 2 4" xfId="11755" xr:uid="{72C16DC3-B05F-47C7-BB2C-C9FB7853A36B}"/>
    <cellStyle name="40% - Ênfase6 2 23 3" xfId="11756" xr:uid="{DB7C6BCB-31A4-4CA4-B976-C74442F44AAB}"/>
    <cellStyle name="40% - Ênfase6 2 23 3 2" xfId="11757" xr:uid="{F5544E86-CAB0-4779-9C40-350086A19AA3}"/>
    <cellStyle name="40% - Ênfase6 2 23 3 3" xfId="11758" xr:uid="{0CB5F649-45D5-4B77-A562-AB653DFDF07B}"/>
    <cellStyle name="40% - Ênfase6 2 23 4" xfId="11759" xr:uid="{D9F777E3-7961-4892-BEE2-E31EE29DC4E7}"/>
    <cellStyle name="40% - Ênfase6 2 23 5" xfId="11760" xr:uid="{0A68AACA-A0F2-41D3-A0BC-97B59AC38589}"/>
    <cellStyle name="40% - Ênfase6 2 24" xfId="11761" xr:uid="{89950DCD-E826-4308-8B1E-F29C43D88646}"/>
    <cellStyle name="40% - Ênfase6 2 24 2" xfId="11762" xr:uid="{D9E59137-3F90-45CC-A86B-C0E688953CD9}"/>
    <cellStyle name="40% - Ênfase6 2 24 2 2" xfId="11763" xr:uid="{8CC12C21-3A8A-403B-B676-39758BE8A5B5}"/>
    <cellStyle name="40% - Ênfase6 2 24 2 2 2" xfId="11764" xr:uid="{C14E6F53-DE52-471D-A415-7F402038EFC5}"/>
    <cellStyle name="40% - Ênfase6 2 24 2 3" xfId="11765" xr:uid="{12DB823E-CEDA-4F70-9F34-5645D5B2BA2D}"/>
    <cellStyle name="40% - Ênfase6 2 24 2 4" xfId="11766" xr:uid="{A9281BF7-9536-4043-AF02-6F43A797467C}"/>
    <cellStyle name="40% - Ênfase6 2 24 3" xfId="11767" xr:uid="{4BDB7B83-493F-4D57-B5A7-7431CFC781BF}"/>
    <cellStyle name="40% - Ênfase6 2 24 3 2" xfId="11768" xr:uid="{BB180970-7860-49F6-90A2-B8FED5FE1293}"/>
    <cellStyle name="40% - Ênfase6 2 24 3 3" xfId="11769" xr:uid="{668A7F20-B1E8-4725-96B9-C5D71FCE52BE}"/>
    <cellStyle name="40% - Ênfase6 2 24 4" xfId="11770" xr:uid="{80089629-9DF5-4886-9132-473E248AF28A}"/>
    <cellStyle name="40% - Ênfase6 2 24 5" xfId="11771" xr:uid="{17936B61-3CAC-4C9F-BD66-D74E96037FAA}"/>
    <cellStyle name="40% - Ênfase6 2 25" xfId="11772" xr:uid="{43B17945-4540-419D-AF45-04964C3E7031}"/>
    <cellStyle name="40% - Ênfase6 2 25 2" xfId="11773" xr:uid="{10D1A88F-7508-4435-9B26-68FE606DC73D}"/>
    <cellStyle name="40% - Ênfase6 2 25 2 2" xfId="11774" xr:uid="{645FB66F-434B-4450-A12D-548F2CFB7133}"/>
    <cellStyle name="40% - Ênfase6 2 25 2 2 2" xfId="11775" xr:uid="{EE56A751-4205-4A5A-8E42-3657B232518F}"/>
    <cellStyle name="40% - Ênfase6 2 25 2 3" xfId="11776" xr:uid="{AAC4AD8B-CB7C-4FF2-AA8C-96E23F0B4CFF}"/>
    <cellStyle name="40% - Ênfase6 2 25 2 4" xfId="11777" xr:uid="{5E3ADEEB-1301-456C-B706-7DF3323B6648}"/>
    <cellStyle name="40% - Ênfase6 2 25 3" xfId="11778" xr:uid="{8BB53C17-3236-4428-9201-08AFC2204CAB}"/>
    <cellStyle name="40% - Ênfase6 2 25 3 2" xfId="11779" xr:uid="{EC04828F-C495-4418-AC29-0AB91C43B81E}"/>
    <cellStyle name="40% - Ênfase6 2 25 3 3" xfId="11780" xr:uid="{672FCBB8-911C-43CA-9D13-30F92E1A0EE1}"/>
    <cellStyle name="40% - Ênfase6 2 25 4" xfId="11781" xr:uid="{03CAD003-6FA0-4B55-8E09-8C708A99E427}"/>
    <cellStyle name="40% - Ênfase6 2 25 5" xfId="11782" xr:uid="{2D7FE954-4BDF-4666-BD7D-DFE12110FAA8}"/>
    <cellStyle name="40% - Ênfase6 2 26" xfId="11783" xr:uid="{797B6BA8-1E8F-434A-BA8E-7E176CB9DA8B}"/>
    <cellStyle name="40% - Ênfase6 2 26 2" xfId="11784" xr:uid="{7BDF6F4F-B1DE-4F43-B677-A0699CE08FFE}"/>
    <cellStyle name="40% - Ênfase6 2 26 2 2" xfId="11785" xr:uid="{F41FE744-DD3F-4377-9E3E-1341682B5965}"/>
    <cellStyle name="40% - Ênfase6 2 26 2 2 2" xfId="11786" xr:uid="{92976ED4-E63C-42A3-9EDA-8BBD6842891A}"/>
    <cellStyle name="40% - Ênfase6 2 26 2 3" xfId="11787" xr:uid="{D4FAAA64-F1F5-4A17-B73C-CF471BB7E34B}"/>
    <cellStyle name="40% - Ênfase6 2 26 2 4" xfId="11788" xr:uid="{B1819790-00B7-4C08-8954-EBBC649DFA8B}"/>
    <cellStyle name="40% - Ênfase6 2 26 3" xfId="11789" xr:uid="{3B641FDC-4EE8-458A-9E59-B024DFF7E076}"/>
    <cellStyle name="40% - Ênfase6 2 26 3 2" xfId="11790" xr:uid="{1B4311A4-B6F5-474F-A2EC-D013801B82BA}"/>
    <cellStyle name="40% - Ênfase6 2 26 3 3" xfId="11791" xr:uid="{92257C34-AA85-4E6A-A0AB-4430EAB6CC64}"/>
    <cellStyle name="40% - Ênfase6 2 26 4" xfId="11792" xr:uid="{F3851AEC-653D-42D0-8778-8EC9B5D911E1}"/>
    <cellStyle name="40% - Ênfase6 2 26 5" xfId="11793" xr:uid="{7D9332D7-7046-4B73-8376-9F11FF19BFA0}"/>
    <cellStyle name="40% - Ênfase6 2 27" xfId="11794" xr:uid="{C7C69424-20E2-4929-9FEF-87D664CA6137}"/>
    <cellStyle name="40% - Ênfase6 2 27 2" xfId="11795" xr:uid="{A2DADFB3-12F3-4133-B79D-B90CB8B15E9E}"/>
    <cellStyle name="40% - Ênfase6 2 27 2 2" xfId="11796" xr:uid="{AD3BA2E7-7F6F-4034-B246-3D34DA720CCE}"/>
    <cellStyle name="40% - Ênfase6 2 27 2 2 2" xfId="11797" xr:uid="{5A4CC48A-2D54-4F3D-8DE4-E968F9D8E56A}"/>
    <cellStyle name="40% - Ênfase6 2 27 2 3" xfId="11798" xr:uid="{9801581F-1733-4E64-AF72-E8CA92A0FC85}"/>
    <cellStyle name="40% - Ênfase6 2 27 2 4" xfId="11799" xr:uid="{0A1D7F5B-D919-48ED-990F-359B5FBC830B}"/>
    <cellStyle name="40% - Ênfase6 2 27 3" xfId="11800" xr:uid="{4D1156EC-56F4-40AF-BE7E-C07742131337}"/>
    <cellStyle name="40% - Ênfase6 2 27 3 2" xfId="11801" xr:uid="{54F4589B-268A-4D28-A606-645DEF990514}"/>
    <cellStyle name="40% - Ênfase6 2 27 3 3" xfId="11802" xr:uid="{3B6C44A3-7C1F-491E-8E0E-9A8649AED519}"/>
    <cellStyle name="40% - Ênfase6 2 27 4" xfId="11803" xr:uid="{2829A3AD-09C4-4630-8354-6E2E9DA8BAB4}"/>
    <cellStyle name="40% - Ênfase6 2 27 5" xfId="11804" xr:uid="{BD630D6D-FF4E-4612-ACD3-496FBDBAB12E}"/>
    <cellStyle name="40% - Ênfase6 2 28" xfId="11805" xr:uid="{77FC9AC4-E76C-4D72-A237-ACDCA05C868C}"/>
    <cellStyle name="40% - Ênfase6 2 28 2" xfId="11806" xr:uid="{CC36F0F8-4DC5-4613-B233-EF189D84A5BC}"/>
    <cellStyle name="40% - Ênfase6 2 28 2 2" xfId="11807" xr:uid="{FF79CC9B-E8D5-471E-ACF6-D7C1B038B397}"/>
    <cellStyle name="40% - Ênfase6 2 28 2 2 2" xfId="11808" xr:uid="{97F55CFF-7110-4510-B1CD-488F74A25EE6}"/>
    <cellStyle name="40% - Ênfase6 2 28 2 3" xfId="11809" xr:uid="{F3DA3AEC-21DB-42AB-8CE2-D02E49F09A19}"/>
    <cellStyle name="40% - Ênfase6 2 28 2 4" xfId="11810" xr:uid="{B5D9315E-DA93-4AE3-BA41-802094C46B6C}"/>
    <cellStyle name="40% - Ênfase6 2 28 3" xfId="11811" xr:uid="{97D82163-4832-4561-89AF-59A04CE544E8}"/>
    <cellStyle name="40% - Ênfase6 2 28 3 2" xfId="11812" xr:uid="{311975B5-23B6-484E-A6C8-2BB361F9C998}"/>
    <cellStyle name="40% - Ênfase6 2 28 3 3" xfId="11813" xr:uid="{B6FC5E83-AC86-4FFA-90F9-93043F854FFF}"/>
    <cellStyle name="40% - Ênfase6 2 28 4" xfId="11814" xr:uid="{7AE361A3-047B-4EC8-B3C7-60095264578D}"/>
    <cellStyle name="40% - Ênfase6 2 28 5" xfId="11815" xr:uid="{FF23FE6A-5B3B-442B-97EB-0C7ABCEC6E99}"/>
    <cellStyle name="40% - Ênfase6 2 29" xfId="11816" xr:uid="{57961417-C376-4B11-9296-B8E0AA4540B2}"/>
    <cellStyle name="40% - Ênfase6 2 29 2" xfId="11817" xr:uid="{76828E59-DFAF-4E24-A356-09AC844D52C1}"/>
    <cellStyle name="40% - Ênfase6 2 29 2 2" xfId="11818" xr:uid="{FFFE8BFC-6B74-484E-BFFD-F0E72EF5D3E9}"/>
    <cellStyle name="40% - Ênfase6 2 29 2 2 2" xfId="11819" xr:uid="{12988959-387B-4673-8557-4766AE98CD9C}"/>
    <cellStyle name="40% - Ênfase6 2 29 2 3" xfId="11820" xr:uid="{0D1D0D77-2118-4302-A758-C310CD73B3B1}"/>
    <cellStyle name="40% - Ênfase6 2 29 2 4" xfId="11821" xr:uid="{FF18751E-9943-4367-ADBA-44B21B628B32}"/>
    <cellStyle name="40% - Ênfase6 2 29 3" xfId="11822" xr:uid="{A2F88D7E-45AF-462A-AA54-BB10D0B88007}"/>
    <cellStyle name="40% - Ênfase6 2 29 3 2" xfId="11823" xr:uid="{C968DA1F-C1A5-45AF-907C-0B0F7ADAFCA3}"/>
    <cellStyle name="40% - Ênfase6 2 29 3 3" xfId="11824" xr:uid="{8E0B934D-7EB8-44F5-9740-A3997D2CE16C}"/>
    <cellStyle name="40% - Ênfase6 2 29 4" xfId="11825" xr:uid="{04B8AF12-8E56-4315-84D1-8CA0649AFCD3}"/>
    <cellStyle name="40% - Ênfase6 2 29 5" xfId="11826" xr:uid="{AA8383E3-B7D0-4FEF-9ADF-CB1E96E6CD9F}"/>
    <cellStyle name="40% - Ênfase6 2 3" xfId="11827" xr:uid="{38472E29-ACCC-41DC-9D4E-811FA597FE29}"/>
    <cellStyle name="40% - Ênfase6 2 3 2" xfId="11828" xr:uid="{379743A7-BF88-47C5-AA0A-BEA119592E37}"/>
    <cellStyle name="40% - Ênfase6 2 3 2 2" xfId="11829" xr:uid="{69BE29D2-6175-42A0-AB35-DC92864903CD}"/>
    <cellStyle name="40% - Ênfase6 2 3 2 2 2" xfId="11830" xr:uid="{AA2EEA8D-0083-4092-948C-BF81D57100AA}"/>
    <cellStyle name="40% - Ênfase6 2 3 2 3" xfId="11831" xr:uid="{3B14CF69-A75D-40EB-8708-E1D8B750ED7D}"/>
    <cellStyle name="40% - Ênfase6 2 3 2 4" xfId="11832" xr:uid="{9ACB6A0F-B479-4B68-9B63-0FD271470674}"/>
    <cellStyle name="40% - Ênfase6 2 3 3" xfId="11833" xr:uid="{0A7FC15C-C7E9-4C57-BD51-85BE1F63F82C}"/>
    <cellStyle name="40% - Ênfase6 2 3 3 2" xfId="11834" xr:uid="{7EE95A37-93FF-4162-843D-2EE170C6F4E8}"/>
    <cellStyle name="40% - Ênfase6 2 3 3 3" xfId="11835" xr:uid="{3265D396-A317-4D55-B287-667B0CE40EB7}"/>
    <cellStyle name="40% - Ênfase6 2 3 4" xfId="11836" xr:uid="{D4280BFF-465C-4D9B-BF7A-881E61211F8A}"/>
    <cellStyle name="40% - Ênfase6 2 3 5" xfId="11837" xr:uid="{8539FF8B-99E3-4BBF-BE9E-131F0953107C}"/>
    <cellStyle name="40% - Ênfase6 2 30" xfId="11838" xr:uid="{7FAA0A52-68DA-4B98-A7ED-12311EAB1ED3}"/>
    <cellStyle name="40% - Ênfase6 2 30 2" xfId="11839" xr:uid="{B9090F95-931A-48D6-81BC-AC315F062E60}"/>
    <cellStyle name="40% - Ênfase6 2 30 2 2" xfId="11840" xr:uid="{4E0D6283-FB03-43CB-9874-F93BEA6F4026}"/>
    <cellStyle name="40% - Ênfase6 2 30 2 2 2" xfId="11841" xr:uid="{9A280E35-E60F-4410-91E5-968622ABAB6E}"/>
    <cellStyle name="40% - Ênfase6 2 30 2 3" xfId="11842" xr:uid="{2052D187-445D-43C2-9A7C-C5CBED4470B3}"/>
    <cellStyle name="40% - Ênfase6 2 30 2 4" xfId="11843" xr:uid="{0F46A6B7-40B1-4757-A165-4ABE3ABDC376}"/>
    <cellStyle name="40% - Ênfase6 2 30 3" xfId="11844" xr:uid="{AAC05436-E16A-42EA-B784-2BDF163BBCEF}"/>
    <cellStyle name="40% - Ênfase6 2 30 3 2" xfId="11845" xr:uid="{097CAE2B-A508-42D2-9792-12E5A1199081}"/>
    <cellStyle name="40% - Ênfase6 2 30 3 3" xfId="11846" xr:uid="{A15B133C-FE9A-4884-8AC6-BF5209B9181B}"/>
    <cellStyle name="40% - Ênfase6 2 30 4" xfId="11847" xr:uid="{585B7E7D-A9C9-4CCC-B51D-C91B12782F6D}"/>
    <cellStyle name="40% - Ênfase6 2 30 5" xfId="11848" xr:uid="{ECB64B51-C1CA-4756-B68E-4A8002F60A0B}"/>
    <cellStyle name="40% - Ênfase6 2 31" xfId="11849" xr:uid="{994B8365-CB3B-49ED-AB68-F0A92CF6B0F7}"/>
    <cellStyle name="40% - Ênfase6 2 31 2" xfId="11850" xr:uid="{C5BF5ECF-C73F-4F50-89FE-155E1475E87D}"/>
    <cellStyle name="40% - Ênfase6 2 31 2 2" xfId="11851" xr:uid="{FCCF97A9-724E-40B7-A8FE-2EAD830DFA71}"/>
    <cellStyle name="40% - Ênfase6 2 31 2 2 2" xfId="11852" xr:uid="{0E8DE35D-524F-453C-B5F8-7469D369EB83}"/>
    <cellStyle name="40% - Ênfase6 2 31 2 3" xfId="11853" xr:uid="{CF010859-544E-4D66-8D30-EC67D977231E}"/>
    <cellStyle name="40% - Ênfase6 2 31 2 4" xfId="11854" xr:uid="{EE63B067-A35B-4434-9908-8ACAF076E85D}"/>
    <cellStyle name="40% - Ênfase6 2 31 3" xfId="11855" xr:uid="{E9F4B622-7A3F-4C46-9E9A-E14C0A98973E}"/>
    <cellStyle name="40% - Ênfase6 2 31 3 2" xfId="11856" xr:uid="{81ECF7B7-3BD7-4086-9478-CE3D4B016426}"/>
    <cellStyle name="40% - Ênfase6 2 31 3 3" xfId="11857" xr:uid="{6310BE04-C796-461B-A47E-555DDD710089}"/>
    <cellStyle name="40% - Ênfase6 2 31 4" xfId="11858" xr:uid="{90E62A70-C127-4162-AC02-E20335819420}"/>
    <cellStyle name="40% - Ênfase6 2 31 5" xfId="11859" xr:uid="{E461B0E9-3182-4198-92D5-B061289DFA15}"/>
    <cellStyle name="40% - Ênfase6 2 32" xfId="11860" xr:uid="{8029EC71-0BB4-4D57-B650-C07C0D0CA712}"/>
    <cellStyle name="40% - Ênfase6 2 32 2" xfId="11861" xr:uid="{C996A725-43BC-46F7-AFF1-497189614C89}"/>
    <cellStyle name="40% - Ênfase6 2 32 2 2" xfId="11862" xr:uid="{5ECCFA68-B759-4AF4-AA7E-2AD134B8CF9A}"/>
    <cellStyle name="40% - Ênfase6 2 32 2 2 2" xfId="11863" xr:uid="{5F34AC97-8255-4A8F-B51D-EB89F478C6F2}"/>
    <cellStyle name="40% - Ênfase6 2 32 2 3" xfId="11864" xr:uid="{4FE78555-B36F-418A-93FF-A70187193FD3}"/>
    <cellStyle name="40% - Ênfase6 2 32 2 4" xfId="11865" xr:uid="{89007DA3-AE34-4EBD-8BBB-15B4650EA7BB}"/>
    <cellStyle name="40% - Ênfase6 2 32 3" xfId="11866" xr:uid="{30D1C746-8F61-4A0C-9CF0-D05B00DAB0F2}"/>
    <cellStyle name="40% - Ênfase6 2 32 3 2" xfId="11867" xr:uid="{A18ECCD2-08A0-46DD-B309-5BBF3DA17AC9}"/>
    <cellStyle name="40% - Ênfase6 2 32 3 3" xfId="11868" xr:uid="{3F2D142F-F909-4332-823D-028429664296}"/>
    <cellStyle name="40% - Ênfase6 2 32 4" xfId="11869" xr:uid="{5FB6E679-79D5-4DBC-86DC-4B46C69CA94F}"/>
    <cellStyle name="40% - Ênfase6 2 32 5" xfId="11870" xr:uid="{51967679-E2CF-4AA2-8E64-701A993258A2}"/>
    <cellStyle name="40% - Ênfase6 2 33" xfId="11871" xr:uid="{1002FD11-BF93-494B-BDBC-7D04F1F6412E}"/>
    <cellStyle name="40% - Ênfase6 2 33 2" xfId="11872" xr:uid="{5ED7AB54-FF29-4C73-AB32-B41B83FF9B98}"/>
    <cellStyle name="40% - Ênfase6 2 33 2 2" xfId="11873" xr:uid="{F4E11B78-7D8A-4541-9C3D-E8778ACA3254}"/>
    <cellStyle name="40% - Ênfase6 2 33 2 2 2" xfId="11874" xr:uid="{D4E1929D-9D80-44ED-AF8D-B38182C8FA98}"/>
    <cellStyle name="40% - Ênfase6 2 33 2 3" xfId="11875" xr:uid="{BA4652B0-FA2D-4B0D-8BBF-B94391F0E831}"/>
    <cellStyle name="40% - Ênfase6 2 33 2 4" xfId="11876" xr:uid="{CBA5CE00-587B-4591-9BD1-4C49B2D95FD8}"/>
    <cellStyle name="40% - Ênfase6 2 33 3" xfId="11877" xr:uid="{DCB0CAC7-5907-4FFA-AEB2-8F6E1807274C}"/>
    <cellStyle name="40% - Ênfase6 2 33 3 2" xfId="11878" xr:uid="{7D39A981-44A5-4DA1-9961-0330F3790747}"/>
    <cellStyle name="40% - Ênfase6 2 33 3 3" xfId="11879" xr:uid="{AB409B44-8A64-42DF-94AB-E14316992780}"/>
    <cellStyle name="40% - Ênfase6 2 33 4" xfId="11880" xr:uid="{F227D8C8-0946-41B7-82DD-BC2A2AD0EB4D}"/>
    <cellStyle name="40% - Ênfase6 2 33 5" xfId="11881" xr:uid="{FB31C5B2-0995-422D-8B47-E938B41B49DD}"/>
    <cellStyle name="40% - Ênfase6 2 34" xfId="11882" xr:uid="{AF94E8D0-2803-4875-A566-79AD8844EAAA}"/>
    <cellStyle name="40% - Ênfase6 2 34 2" xfId="11883" xr:uid="{4C8CA1DF-CEF7-4292-9EEC-C019155B1304}"/>
    <cellStyle name="40% - Ênfase6 2 34 2 2" xfId="11884" xr:uid="{CCC5096A-7761-47CD-834B-93569C0C5557}"/>
    <cellStyle name="40% - Ênfase6 2 34 3" xfId="11885" xr:uid="{2460B995-C402-4A85-BF88-C1AC151C7114}"/>
    <cellStyle name="40% - Ênfase6 2 34 4" xfId="11886" xr:uid="{FC461F79-C66E-4152-A3C2-FC68FE902EDA}"/>
    <cellStyle name="40% - Ênfase6 2 35" xfId="11887" xr:uid="{13D75E0A-D654-4122-87CF-AD95249D226F}"/>
    <cellStyle name="40% - Ênfase6 2 35 2" xfId="11888" xr:uid="{19B15C9C-743D-4341-A131-34253B8A603F}"/>
    <cellStyle name="40% - Ênfase6 2 35 2 2" xfId="11889" xr:uid="{97B9B929-7E30-452D-8EC3-09B043EC78C6}"/>
    <cellStyle name="40% - Ênfase6 2 35 3" xfId="11890" xr:uid="{07ED6786-A1B2-4D59-9970-73FBD1E82C0C}"/>
    <cellStyle name="40% - Ênfase6 2 36" xfId="11891" xr:uid="{201ED699-F0D9-4AE3-857F-B28B339C6B0C}"/>
    <cellStyle name="40% - Ênfase6 2 36 2" xfId="11892" xr:uid="{C76EA0E0-0B0C-4D99-BDE6-514B33318B02}"/>
    <cellStyle name="40% - Ênfase6 2 36 2 2" xfId="11893" xr:uid="{A108EE5C-EE60-4085-A9CD-899DDD06D59A}"/>
    <cellStyle name="40% - Ênfase6 2 36 3" xfId="11894" xr:uid="{EECCC2DD-0FCF-4B43-9617-D9509C84623F}"/>
    <cellStyle name="40% - Ênfase6 2 37" xfId="11895" xr:uid="{4890579F-98CD-4291-B8C3-435BB5E5C25C}"/>
    <cellStyle name="40% - Ênfase6 2 37 2" xfId="11896" xr:uid="{2510C7FC-B732-4492-A6E1-32B4210F9E60}"/>
    <cellStyle name="40% - Ênfase6 2 37 2 2" xfId="11897" xr:uid="{A6FCA968-0DAA-4F62-930F-70717F07657E}"/>
    <cellStyle name="40% - Ênfase6 2 37 3" xfId="11898" xr:uid="{F6AB63BF-2774-4CE3-81CB-590E3C967972}"/>
    <cellStyle name="40% - Ênfase6 2 38" xfId="11899" xr:uid="{3CD12A6D-0E11-4568-B148-6A35D470FB47}"/>
    <cellStyle name="40% - Ênfase6 2 38 2" xfId="11900" xr:uid="{5C46E45B-388C-4461-84AC-DBE2656A13D9}"/>
    <cellStyle name="40% - Ênfase6 2 38 2 2" xfId="11901" xr:uid="{2A9DBD87-C5DA-40D8-BEC4-83761D7549D4}"/>
    <cellStyle name="40% - Ênfase6 2 38 3" xfId="11902" xr:uid="{3239FE9B-9A04-4CDF-BB40-E0F99AD7549F}"/>
    <cellStyle name="40% - Ênfase6 2 39" xfId="11903" xr:uid="{1582C827-8EF5-495D-99C6-F136C5FA612C}"/>
    <cellStyle name="40% - Ênfase6 2 39 2" xfId="11904" xr:uid="{58980F46-9C25-4BE2-ABDF-8AC54D173BD3}"/>
    <cellStyle name="40% - Ênfase6 2 39 2 2" xfId="11905" xr:uid="{408D034C-7954-448E-9D08-63D742C42E5E}"/>
    <cellStyle name="40% - Ênfase6 2 39 3" xfId="11906" xr:uid="{5B0FA513-4DAF-45B4-96BB-9712B0CD3CD1}"/>
    <cellStyle name="40% - Ênfase6 2 4" xfId="11907" xr:uid="{25F0547D-740F-44B2-A03E-01AE89EF32DC}"/>
    <cellStyle name="40% - Ênfase6 2 4 2" xfId="11908" xr:uid="{AE75611F-FEBE-420E-84CA-83580F71E9D5}"/>
    <cellStyle name="40% - Ênfase6 2 4 2 2" xfId="11909" xr:uid="{F2A1F224-B0A3-48D7-9BC8-2993A7D78B87}"/>
    <cellStyle name="40% - Ênfase6 2 4 2 2 2" xfId="11910" xr:uid="{A477E14D-DE26-4DC6-843E-B4687675A356}"/>
    <cellStyle name="40% - Ênfase6 2 4 2 3" xfId="11911" xr:uid="{46D6DD61-16C0-4BA2-8CAA-3E042250C503}"/>
    <cellStyle name="40% - Ênfase6 2 4 2 4" xfId="11912" xr:uid="{90BC6D27-3587-4684-8CFD-628F81935B16}"/>
    <cellStyle name="40% - Ênfase6 2 4 3" xfId="11913" xr:uid="{788BB303-F357-4306-9148-ADD20148E211}"/>
    <cellStyle name="40% - Ênfase6 2 4 3 2" xfId="11914" xr:uid="{689E0DBF-392C-4280-8BC9-24C25D605483}"/>
    <cellStyle name="40% - Ênfase6 2 4 3 3" xfId="11915" xr:uid="{3BA0AA22-8732-4040-B63A-BA13B07CDD87}"/>
    <cellStyle name="40% - Ênfase6 2 4 4" xfId="11916" xr:uid="{BE7EBA26-8EB3-4833-814A-2EF1B05C41F9}"/>
    <cellStyle name="40% - Ênfase6 2 4 5" xfId="11917" xr:uid="{2AB096CF-10BE-4326-9398-91D3086EE289}"/>
    <cellStyle name="40% - Ênfase6 2 40" xfId="11918" xr:uid="{EA5B083D-206C-413B-8265-8E90D22931CE}"/>
    <cellStyle name="40% - Ênfase6 2 40 2" xfId="11919" xr:uid="{20DEE47B-4D5C-4AEE-A79F-6F7459DE6749}"/>
    <cellStyle name="40% - Ênfase6 2 40 2 2" xfId="11920" xr:uid="{736E7A07-0023-455F-A712-CA579BE88E5E}"/>
    <cellStyle name="40% - Ênfase6 2 40 3" xfId="11921" xr:uid="{06EABD12-AAC2-432C-9E81-CECD94A1373F}"/>
    <cellStyle name="40% - Ênfase6 2 41" xfId="11922" xr:uid="{61354170-DA52-4411-A5B2-D2BD60545EDC}"/>
    <cellStyle name="40% - Ênfase6 2 41 2" xfId="11923" xr:uid="{BA81D322-A444-41C9-8641-488ED3DF9CB9}"/>
    <cellStyle name="40% - Ênfase6 2 42" xfId="11924" xr:uid="{4CEC4836-1B59-4A8D-A400-45F48A44FE31}"/>
    <cellStyle name="40% - Ênfase6 2 42 2" xfId="11925" xr:uid="{0A69DBA3-65CE-4C95-A0D4-8C26A0B1D18F}"/>
    <cellStyle name="40% - Ênfase6 2 43" xfId="11926" xr:uid="{012BE8F5-7866-479C-81DE-0B95D9ED187B}"/>
    <cellStyle name="40% - Ênfase6 2 43 2" xfId="11927" xr:uid="{CC409D6E-FCC4-4571-8E55-2D8C158E587E}"/>
    <cellStyle name="40% - Ênfase6 2 44" xfId="11928" xr:uid="{3D623DC0-B561-46E8-8C06-97C83412B1C4}"/>
    <cellStyle name="40% - Ênfase6 2 44 2" xfId="11929" xr:uid="{21ACAAB6-875B-4606-BF97-DB4C59276533}"/>
    <cellStyle name="40% - Ênfase6 2 45" xfId="11930" xr:uid="{88BE090D-D3EE-451B-8FC8-D7160D723EB7}"/>
    <cellStyle name="40% - Ênfase6 2 45 2" xfId="11931" xr:uid="{D7D6AE9C-7D3D-409D-A928-095F2220A031}"/>
    <cellStyle name="40% - Ênfase6 2 46" xfId="11932" xr:uid="{60893F35-A58F-4AA0-8F50-298E3DBF76E0}"/>
    <cellStyle name="40% - Ênfase6 2 46 2" xfId="11933" xr:uid="{E105C393-326F-4017-8E7D-85733BAEAFD0}"/>
    <cellStyle name="40% - Ênfase6 2 47" xfId="11934" xr:uid="{F20A9C11-60C8-409F-9086-49C4DB5956C7}"/>
    <cellStyle name="40% - Ênfase6 2 5" xfId="11935" xr:uid="{4E79752F-4217-4591-8A06-1F1726513AD4}"/>
    <cellStyle name="40% - Ênfase6 2 5 2" xfId="11936" xr:uid="{06E79BBE-2E69-4FA3-9130-195ED1019160}"/>
    <cellStyle name="40% - Ênfase6 2 5 2 2" xfId="11937" xr:uid="{FCCCA62E-C618-4404-B609-901593A7498C}"/>
    <cellStyle name="40% - Ênfase6 2 5 2 2 2" xfId="11938" xr:uid="{3BD99DDD-DDA7-4DB4-B8FB-7FDAA699F715}"/>
    <cellStyle name="40% - Ênfase6 2 5 2 3" xfId="11939" xr:uid="{817D4FF3-3192-4BF1-A944-63ED58F6DB4F}"/>
    <cellStyle name="40% - Ênfase6 2 5 2 4" xfId="11940" xr:uid="{828BF8C4-F971-4A32-B78F-569007EFB289}"/>
    <cellStyle name="40% - Ênfase6 2 5 3" xfId="11941" xr:uid="{AC04B090-3600-4549-AA19-FD72C2115C89}"/>
    <cellStyle name="40% - Ênfase6 2 5 3 2" xfId="11942" xr:uid="{7613A037-F07F-418E-A242-90FF28B6FF39}"/>
    <cellStyle name="40% - Ênfase6 2 5 3 3" xfId="11943" xr:uid="{76E62A69-EE18-4367-9DFB-19835A2C4CB4}"/>
    <cellStyle name="40% - Ênfase6 2 5 4" xfId="11944" xr:uid="{B90B8BFD-C9C1-4E0D-B8C5-6D222B51A35E}"/>
    <cellStyle name="40% - Ênfase6 2 5 5" xfId="11945" xr:uid="{8E5C41EE-7000-4788-9A2D-6E2EA1E13CBD}"/>
    <cellStyle name="40% - Ênfase6 2 6" xfId="11946" xr:uid="{73FD2876-5A75-490C-8D30-E82CF814D55B}"/>
    <cellStyle name="40% - Ênfase6 2 6 2" xfId="11947" xr:uid="{467D0BFC-A67A-41AF-9CED-52B19AA811A1}"/>
    <cellStyle name="40% - Ênfase6 2 6 2 2" xfId="11948" xr:uid="{7F3B8C44-8CD3-47EA-8D1E-BD888905F437}"/>
    <cellStyle name="40% - Ênfase6 2 6 2 2 2" xfId="11949" xr:uid="{7962C1AA-6FEF-4215-9606-FC36BDAB8F12}"/>
    <cellStyle name="40% - Ênfase6 2 6 2 3" xfId="11950" xr:uid="{DCD469B9-C0AD-4CE3-9B2F-FF57974C7BD8}"/>
    <cellStyle name="40% - Ênfase6 2 6 2 4" xfId="11951" xr:uid="{94BDCF6B-2663-46C5-AEE0-DFC7C1295445}"/>
    <cellStyle name="40% - Ênfase6 2 6 3" xfId="11952" xr:uid="{4B146F1E-5EEC-4BE5-9A55-01F354077250}"/>
    <cellStyle name="40% - Ênfase6 2 6 3 2" xfId="11953" xr:uid="{129AE0DC-80C5-4355-9DF6-E231DB79D927}"/>
    <cellStyle name="40% - Ênfase6 2 6 3 3" xfId="11954" xr:uid="{ADFC1CCF-7E46-46DC-AA35-43337F8D4886}"/>
    <cellStyle name="40% - Ênfase6 2 6 4" xfId="11955" xr:uid="{35B1FBEF-B08D-4958-8D73-7278E25FEF83}"/>
    <cellStyle name="40% - Ênfase6 2 6 5" xfId="11956" xr:uid="{9B80A3DB-0152-4104-BF05-D8B4119E87AC}"/>
    <cellStyle name="40% - Ênfase6 2 7" xfId="11957" xr:uid="{59D919A2-FBEE-47E9-9363-66AEA949FA4E}"/>
    <cellStyle name="40% - Ênfase6 2 7 2" xfId="11958" xr:uid="{43A70C93-08F0-4CAA-BEC1-491866976BAC}"/>
    <cellStyle name="40% - Ênfase6 2 7 2 2" xfId="11959" xr:uid="{BA3F92EB-12B1-463A-AD86-4DC8E10E9541}"/>
    <cellStyle name="40% - Ênfase6 2 7 2 2 2" xfId="11960" xr:uid="{97B5555F-718E-4377-A075-6A9C3D60EFF1}"/>
    <cellStyle name="40% - Ênfase6 2 7 2 3" xfId="11961" xr:uid="{4172BDEE-9BC3-4CE9-A3C3-042064B4B4A8}"/>
    <cellStyle name="40% - Ênfase6 2 7 2 4" xfId="11962" xr:uid="{6337AB55-51CD-4DF7-B8F1-D2770FC248DB}"/>
    <cellStyle name="40% - Ênfase6 2 7 3" xfId="11963" xr:uid="{5819A14C-503A-4BE8-A70A-AF0665C73DD3}"/>
    <cellStyle name="40% - Ênfase6 2 7 3 2" xfId="11964" xr:uid="{BC71D8C5-2190-425B-AA4F-08C72360EC68}"/>
    <cellStyle name="40% - Ênfase6 2 7 3 3" xfId="11965" xr:uid="{A4CF4036-EAC4-4F63-9D63-C6624EA9FB2D}"/>
    <cellStyle name="40% - Ênfase6 2 7 4" xfId="11966" xr:uid="{9AD62402-DF4F-4261-97B4-0E1E38E3C5E7}"/>
    <cellStyle name="40% - Ênfase6 2 7 5" xfId="11967" xr:uid="{D30F16A3-A7B9-4D1E-A0D0-10DD950DED52}"/>
    <cellStyle name="40% - Ênfase6 2 8" xfId="11968" xr:uid="{EFCABC3A-F71B-4A40-8C6C-AD72B19D6411}"/>
    <cellStyle name="40% - Ênfase6 2 8 2" xfId="11969" xr:uid="{1B219F55-105B-41D8-9391-FD80D485F6F2}"/>
    <cellStyle name="40% - Ênfase6 2 8 2 2" xfId="11970" xr:uid="{0347E021-4AB8-4864-A331-296A9064FD66}"/>
    <cellStyle name="40% - Ênfase6 2 8 2 2 2" xfId="11971" xr:uid="{54DE3C2F-0DF8-4BF6-89F1-9FCB5C069DCF}"/>
    <cellStyle name="40% - Ênfase6 2 8 2 3" xfId="11972" xr:uid="{38BCA28D-0395-43D6-BF5D-4B3D9B42618D}"/>
    <cellStyle name="40% - Ênfase6 2 8 2 4" xfId="11973" xr:uid="{DDF24553-ED2F-47FD-864F-EE3EB3293732}"/>
    <cellStyle name="40% - Ênfase6 2 8 3" xfId="11974" xr:uid="{5DFA1AF9-4E08-4B4D-ACAE-1B6EBC1066C0}"/>
    <cellStyle name="40% - Ênfase6 2 8 3 2" xfId="11975" xr:uid="{A5E5DC9D-2598-4FAF-AA38-597FAC545238}"/>
    <cellStyle name="40% - Ênfase6 2 8 3 3" xfId="11976" xr:uid="{E56BF1E6-A674-4839-8A0E-1DA95A2BF639}"/>
    <cellStyle name="40% - Ênfase6 2 8 4" xfId="11977" xr:uid="{2A91395D-EA7B-4BA6-AD46-0743633369A0}"/>
    <cellStyle name="40% - Ênfase6 2 8 5" xfId="11978" xr:uid="{78CDADED-6BF4-4337-87AB-802A7D7FCE13}"/>
    <cellStyle name="40% - Ênfase6 2 9" xfId="11979" xr:uid="{3005EE0F-62C6-4434-978F-C70C02C9E7DA}"/>
    <cellStyle name="40% - Ênfase6 2 9 2" xfId="11980" xr:uid="{5B87A5C2-E214-4DCF-80D9-4EA7FE7D6206}"/>
    <cellStyle name="40% - Ênfase6 2 9 2 2" xfId="11981" xr:uid="{B439C7BC-541B-4E8C-9BDA-736CBF25AA1E}"/>
    <cellStyle name="40% - Ênfase6 2 9 2 2 2" xfId="11982" xr:uid="{F9AA597C-8913-497F-9A41-669095B5C010}"/>
    <cellStyle name="40% - Ênfase6 2 9 2 3" xfId="11983" xr:uid="{EF4BC698-F242-4BB2-8783-64D06249F36B}"/>
    <cellStyle name="40% - Ênfase6 2 9 2 4" xfId="11984" xr:uid="{7A818E95-4BF9-46EC-85F3-687D44A65054}"/>
    <cellStyle name="40% - Ênfase6 2 9 3" xfId="11985" xr:uid="{9B69A9E0-D6F6-4EB7-8DD6-2284DE375F74}"/>
    <cellStyle name="40% - Ênfase6 2 9 3 2" xfId="11986" xr:uid="{A32B8C25-18CA-4CFD-8E68-AA5AF76A8119}"/>
    <cellStyle name="40% - Ênfase6 2 9 3 3" xfId="11987" xr:uid="{1D8A5126-C957-4E5E-A2C1-71CD772C9FA9}"/>
    <cellStyle name="40% - Ênfase6 2 9 4" xfId="11988" xr:uid="{28D3DE1B-9686-4DEA-AFA7-CE931966DD08}"/>
    <cellStyle name="40% - Ênfase6 2 9 5" xfId="11989" xr:uid="{E516B90E-155D-4FB2-A617-93AE8B9398F9}"/>
    <cellStyle name="40% - Ênfase6 20" xfId="11990" xr:uid="{FDDFBC16-8776-4FC0-86B1-55635FD1EE46}"/>
    <cellStyle name="40% - Ênfase6 20 10" xfId="11991" xr:uid="{2F2A7905-65BB-43A1-B873-634DD7EE88A5}"/>
    <cellStyle name="40% - Ênfase6 20 10 2" xfId="11992" xr:uid="{64B1931D-55A4-4434-B5DD-E1EE0126F677}"/>
    <cellStyle name="40% - Ênfase6 20 11" xfId="11993" xr:uid="{972521C6-B34C-4C03-B1D2-44AF56008041}"/>
    <cellStyle name="40% - Ênfase6 20 11 2" xfId="11994" xr:uid="{D5BF941A-E521-4563-9FED-F18662122F71}"/>
    <cellStyle name="40% - Ênfase6 20 12" xfId="11995" xr:uid="{938CE379-84BA-4736-8BE4-8941054C09FA}"/>
    <cellStyle name="40% - Ênfase6 20 12 2" xfId="11996" xr:uid="{AE9FF3DD-EE80-4D07-9E53-8E1D74B458F4}"/>
    <cellStyle name="40% - Ênfase6 20 13" xfId="11997" xr:uid="{98D09E62-6B5E-4795-A461-753B925D80FB}"/>
    <cellStyle name="40% - Ênfase6 20 13 2" xfId="11998" xr:uid="{1C1D578F-74FA-4410-8900-0080F34F770D}"/>
    <cellStyle name="40% - Ênfase6 20 14" xfId="11999" xr:uid="{E34F9045-0606-4A0F-AA3E-50640ADA65E5}"/>
    <cellStyle name="40% - Ênfase6 20 14 2" xfId="12000" xr:uid="{37E64756-4412-4441-A24E-03B7E823FD97}"/>
    <cellStyle name="40% - Ênfase6 20 15" xfId="12001" xr:uid="{4A6D13B6-108D-463C-AB08-F5F245B5CC92}"/>
    <cellStyle name="40% - Ênfase6 20 2" xfId="12002" xr:uid="{7B29682F-95CD-4DF4-8699-39A8442B5968}"/>
    <cellStyle name="40% - Ênfase6 20 2 2" xfId="12003" xr:uid="{25034126-250F-41C9-A733-41FB5C2255DA}"/>
    <cellStyle name="40% - Ênfase6 20 2 2 2" xfId="12004" xr:uid="{F772A3B0-E181-412E-91C8-6B01BF9EF8F3}"/>
    <cellStyle name="40% - Ênfase6 20 2 3" xfId="12005" xr:uid="{1A4E8B68-A46C-4010-A3B0-C906C3CA33C7}"/>
    <cellStyle name="40% - Ênfase6 20 3" xfId="12006" xr:uid="{A7805867-E269-402A-8063-88D240371ACD}"/>
    <cellStyle name="40% - Ênfase6 20 3 2" xfId="12007" xr:uid="{04EEEBDC-35E5-4D58-B0B4-C9FBF97347E6}"/>
    <cellStyle name="40% - Ênfase6 20 3 2 2" xfId="12008" xr:uid="{CF0040D8-0E29-4FE9-893F-1668FBE9D683}"/>
    <cellStyle name="40% - Ênfase6 20 3 3" xfId="12009" xr:uid="{7BC2D1D8-6780-4650-845C-B1DC39162279}"/>
    <cellStyle name="40% - Ênfase6 20 4" xfId="12010" xr:uid="{49386CFE-30B3-4999-8D28-399A67C1C763}"/>
    <cellStyle name="40% - Ênfase6 20 4 2" xfId="12011" xr:uid="{D3B539F6-16DD-4E22-829E-ED035A2AF803}"/>
    <cellStyle name="40% - Ênfase6 20 4 2 2" xfId="12012" xr:uid="{B472AC77-8A56-445B-AF2B-93D6C185562A}"/>
    <cellStyle name="40% - Ênfase6 20 4 3" xfId="12013" xr:uid="{79533599-EA3F-420E-BBE4-3C37ED79FE15}"/>
    <cellStyle name="40% - Ênfase6 20 5" xfId="12014" xr:uid="{BE25EB61-314A-428E-9E30-1A67D9CA96E3}"/>
    <cellStyle name="40% - Ênfase6 20 5 2" xfId="12015" xr:uid="{892D9994-A07E-4E35-B382-191135641817}"/>
    <cellStyle name="40% - Ênfase6 20 5 2 2" xfId="12016" xr:uid="{8CEF1942-3541-41E9-82F7-5A473867DC2D}"/>
    <cellStyle name="40% - Ênfase6 20 5 3" xfId="12017" xr:uid="{37874187-76CC-44EA-ABD4-D32E8982B21B}"/>
    <cellStyle name="40% - Ênfase6 20 6" xfId="12018" xr:uid="{E16FAB56-4EAC-4A38-AE74-33C0E681D513}"/>
    <cellStyle name="40% - Ênfase6 20 6 2" xfId="12019" xr:uid="{7010A80A-BA01-4F4E-A540-C8FFC9CB3556}"/>
    <cellStyle name="40% - Ênfase6 20 6 2 2" xfId="12020" xr:uid="{032E4502-6A22-4D3C-B72A-47BFFC32169B}"/>
    <cellStyle name="40% - Ênfase6 20 6 3" xfId="12021" xr:uid="{F4C8B4DD-4942-480D-8F6E-45486E180A24}"/>
    <cellStyle name="40% - Ênfase6 20 7" xfId="12022" xr:uid="{1A0D7C6E-FC94-4023-9D70-49319C691BB5}"/>
    <cellStyle name="40% - Ênfase6 20 7 2" xfId="12023" xr:uid="{BEABFF6C-A3FB-4E61-AB6F-AC95DBC32DE9}"/>
    <cellStyle name="40% - Ênfase6 20 7 2 2" xfId="12024" xr:uid="{E533A40A-9652-4640-A9CD-A60A74AED21B}"/>
    <cellStyle name="40% - Ênfase6 20 7 3" xfId="12025" xr:uid="{D33CCE07-8A92-451A-940D-05B239984F87}"/>
    <cellStyle name="40% - Ênfase6 20 8" xfId="12026" xr:uid="{F5418B55-88DD-485D-A27F-F26EF9BCF6CB}"/>
    <cellStyle name="40% - Ênfase6 20 8 2" xfId="12027" xr:uid="{E6826A4F-73F1-48D9-8146-FF52942ED43E}"/>
    <cellStyle name="40% - Ênfase6 20 8 2 2" xfId="12028" xr:uid="{8DD30555-4520-48FF-A2F9-3B3865C13B5B}"/>
    <cellStyle name="40% - Ênfase6 20 8 3" xfId="12029" xr:uid="{BA517CC3-2189-4871-91D4-F86BC6AC390C}"/>
    <cellStyle name="40% - Ênfase6 20 9" xfId="12030" xr:uid="{D39A9164-1223-4618-A968-54F337646800}"/>
    <cellStyle name="40% - Ênfase6 20 9 2" xfId="12031" xr:uid="{84C60745-3BBC-4E53-A5FC-98716DBF9793}"/>
    <cellStyle name="40% - Ênfase6 21" xfId="12032" xr:uid="{F8C79654-5633-4363-BC70-B2A1B8E9B1D3}"/>
    <cellStyle name="40% - Ênfase6 21 10" xfId="12033" xr:uid="{AF41B327-CD94-4502-8C60-E6D9A1B22F9E}"/>
    <cellStyle name="40% - Ênfase6 21 10 2" xfId="12034" xr:uid="{6BC6B5E3-96A7-4A4B-941F-72D5EC543FC3}"/>
    <cellStyle name="40% - Ênfase6 21 11" xfId="12035" xr:uid="{27B86494-A3BF-4D92-8124-9ADB6CAF439C}"/>
    <cellStyle name="40% - Ênfase6 21 11 2" xfId="12036" xr:uid="{586B25F9-8709-45CC-8244-7041833AFFE1}"/>
    <cellStyle name="40% - Ênfase6 21 12" xfId="12037" xr:uid="{17574DD9-0934-47C7-AF27-6A4C1C3A27A1}"/>
    <cellStyle name="40% - Ênfase6 21 12 2" xfId="12038" xr:uid="{03982C3A-E918-4607-9A4E-88F4C30B014D}"/>
    <cellStyle name="40% - Ênfase6 21 13" xfId="12039" xr:uid="{EE1D240C-6599-4875-8797-D9274B1CBE8B}"/>
    <cellStyle name="40% - Ênfase6 21 13 2" xfId="12040" xr:uid="{F69C0952-C688-4BCF-A34A-C0F818541A7B}"/>
    <cellStyle name="40% - Ênfase6 21 14" xfId="12041" xr:uid="{63C2DDBD-8C4D-4CCE-9158-837093DEB8F2}"/>
    <cellStyle name="40% - Ênfase6 21 14 2" xfId="12042" xr:uid="{FF36F633-12A5-4C7C-A2C0-94E82A9AF3F0}"/>
    <cellStyle name="40% - Ênfase6 21 15" xfId="12043" xr:uid="{D1F3766E-83E4-4CAB-9666-A4629C2A2BE0}"/>
    <cellStyle name="40% - Ênfase6 21 2" xfId="12044" xr:uid="{55495ED9-B77A-461D-A06A-4853F4EBC1B1}"/>
    <cellStyle name="40% - Ênfase6 21 2 2" xfId="12045" xr:uid="{AA6F3FEB-ECFA-4A79-973B-4E4B9626E4E1}"/>
    <cellStyle name="40% - Ênfase6 21 2 2 2" xfId="12046" xr:uid="{0F984340-6D08-42A6-A4EE-A9DBF1B03309}"/>
    <cellStyle name="40% - Ênfase6 21 2 3" xfId="12047" xr:uid="{E41E8E74-CFB2-4A3B-B711-6F3BF43125DB}"/>
    <cellStyle name="40% - Ênfase6 21 3" xfId="12048" xr:uid="{77816D01-4D9B-4D07-920E-E79F0D9F0C60}"/>
    <cellStyle name="40% - Ênfase6 21 3 2" xfId="12049" xr:uid="{7F786D1D-7911-4CA3-8121-A1914DA0BCD3}"/>
    <cellStyle name="40% - Ênfase6 21 3 2 2" xfId="12050" xr:uid="{579BED78-B427-4F7B-A419-91B1CAA66D8F}"/>
    <cellStyle name="40% - Ênfase6 21 3 3" xfId="12051" xr:uid="{FB9CAAC0-1262-4ABF-9982-99223AA9938F}"/>
    <cellStyle name="40% - Ênfase6 21 4" xfId="12052" xr:uid="{83B2EA96-4584-420D-8E91-688FB74C4FA2}"/>
    <cellStyle name="40% - Ênfase6 21 4 2" xfId="12053" xr:uid="{E71444AC-0639-4B8E-BBEB-A0665C3747CA}"/>
    <cellStyle name="40% - Ênfase6 21 4 2 2" xfId="12054" xr:uid="{85370269-46D0-4F27-8C10-0F675E0D7A99}"/>
    <cellStyle name="40% - Ênfase6 21 4 3" xfId="12055" xr:uid="{54B7BFF1-0935-4DF8-81D1-2810D16675B0}"/>
    <cellStyle name="40% - Ênfase6 21 5" xfId="12056" xr:uid="{581044B9-978C-48BE-9F03-5A6941A0901B}"/>
    <cellStyle name="40% - Ênfase6 21 5 2" xfId="12057" xr:uid="{9BC314F3-AC16-4BEA-83FC-D1CC1A7D7B0E}"/>
    <cellStyle name="40% - Ênfase6 21 5 2 2" xfId="12058" xr:uid="{2BD90C08-BAF0-410E-82B4-3CCB35FDFD98}"/>
    <cellStyle name="40% - Ênfase6 21 5 3" xfId="12059" xr:uid="{45AFDF67-330E-4156-9DB1-9631BA3B0248}"/>
    <cellStyle name="40% - Ênfase6 21 6" xfId="12060" xr:uid="{555D3E81-47E9-412F-9904-3E21183BB40B}"/>
    <cellStyle name="40% - Ênfase6 21 6 2" xfId="12061" xr:uid="{8BE51DF4-D96E-4586-83B7-9BA4F757E9C3}"/>
    <cellStyle name="40% - Ênfase6 21 6 2 2" xfId="12062" xr:uid="{85E4A40C-1704-4709-8F56-244C8942A14C}"/>
    <cellStyle name="40% - Ênfase6 21 6 3" xfId="12063" xr:uid="{EBFC5005-3E73-4C67-AC20-2FB0593C57A2}"/>
    <cellStyle name="40% - Ênfase6 21 7" xfId="12064" xr:uid="{58D5B833-1EFF-4C36-8C7F-93886F71F0EA}"/>
    <cellStyle name="40% - Ênfase6 21 7 2" xfId="12065" xr:uid="{E50F74BC-32CD-4C15-8973-A98F07A32CFE}"/>
    <cellStyle name="40% - Ênfase6 21 7 2 2" xfId="12066" xr:uid="{37E3F04A-0987-451E-B82F-EFB5C1875849}"/>
    <cellStyle name="40% - Ênfase6 21 7 3" xfId="12067" xr:uid="{9A5DF1C0-B187-4A0C-93D5-3FBA9F1D98CD}"/>
    <cellStyle name="40% - Ênfase6 21 8" xfId="12068" xr:uid="{0668A991-8C15-4EA4-BF73-051C121EA8D9}"/>
    <cellStyle name="40% - Ênfase6 21 8 2" xfId="12069" xr:uid="{664184EE-B8A7-4733-836D-C092093BC801}"/>
    <cellStyle name="40% - Ênfase6 21 8 2 2" xfId="12070" xr:uid="{E9EDA407-B83C-4EC8-85B1-7B1B42F5ABEC}"/>
    <cellStyle name="40% - Ênfase6 21 8 3" xfId="12071" xr:uid="{F64327CD-AAA7-4141-AF92-D4FDD7E3DF6A}"/>
    <cellStyle name="40% - Ênfase6 21 9" xfId="12072" xr:uid="{781A6F10-5EC1-4DD6-88F5-3BCC511DF025}"/>
    <cellStyle name="40% - Ênfase6 21 9 2" xfId="12073" xr:uid="{817807C0-4766-4275-851A-E59A92818691}"/>
    <cellStyle name="40% - Ênfase6 22" xfId="12074" xr:uid="{64835792-79E8-470A-9644-11D4100181FE}"/>
    <cellStyle name="40% - Ênfase6 22 10" xfId="12075" xr:uid="{65F1A464-55A5-4D25-AAB3-E3642BB360ED}"/>
    <cellStyle name="40% - Ênfase6 22 10 2" xfId="12076" xr:uid="{87FDE3DD-7A72-417C-A9AA-38E36CACF49C}"/>
    <cellStyle name="40% - Ênfase6 22 11" xfId="12077" xr:uid="{AFFCAFCB-8432-41B9-A7AA-32FE36706FD4}"/>
    <cellStyle name="40% - Ênfase6 22 11 2" xfId="12078" xr:uid="{C20C4E8A-D71B-452E-8487-41D6B7631116}"/>
    <cellStyle name="40% - Ênfase6 22 12" xfId="12079" xr:uid="{459F1AD9-7B21-443F-80D0-00536680CDF6}"/>
    <cellStyle name="40% - Ênfase6 22 12 2" xfId="12080" xr:uid="{E11096E8-EFE0-4DD4-93CC-5C76D9A2EE41}"/>
    <cellStyle name="40% - Ênfase6 22 13" xfId="12081" xr:uid="{3A686545-BE6D-49D0-BBEB-716BD071D464}"/>
    <cellStyle name="40% - Ênfase6 22 13 2" xfId="12082" xr:uid="{5F17375F-E90F-41E3-B3CB-23075C28EC7D}"/>
    <cellStyle name="40% - Ênfase6 22 14" xfId="12083" xr:uid="{6E8C095F-853D-4A05-8A22-C2D02F0B769A}"/>
    <cellStyle name="40% - Ênfase6 22 14 2" xfId="12084" xr:uid="{0D0337CF-DB85-4EFC-994B-AAB529F3CBBC}"/>
    <cellStyle name="40% - Ênfase6 22 15" xfId="12085" xr:uid="{DBC4A4D2-8AEC-4B34-B46C-BC12D56B1498}"/>
    <cellStyle name="40% - Ênfase6 22 2" xfId="12086" xr:uid="{6FFB76B0-2CE3-462C-9ADA-D0BD97A334EE}"/>
    <cellStyle name="40% - Ênfase6 22 2 2" xfId="12087" xr:uid="{7C885266-A74C-4613-981F-2C54AA03BC9B}"/>
    <cellStyle name="40% - Ênfase6 22 2 2 2" xfId="12088" xr:uid="{39740B44-D2E9-405D-B5AE-4AB8C28325F6}"/>
    <cellStyle name="40% - Ênfase6 22 2 3" xfId="12089" xr:uid="{5BA0F895-FEAA-47A6-BCCF-1EA919C8BF02}"/>
    <cellStyle name="40% - Ênfase6 22 3" xfId="12090" xr:uid="{510D7A5B-BFB0-41F3-A6D1-7E025CD889D5}"/>
    <cellStyle name="40% - Ênfase6 22 3 2" xfId="12091" xr:uid="{4659A681-F3EE-4469-83BF-90B5D5802F9B}"/>
    <cellStyle name="40% - Ênfase6 22 3 2 2" xfId="12092" xr:uid="{AD72BC9F-7552-4F59-A79A-3D8459F90F49}"/>
    <cellStyle name="40% - Ênfase6 22 3 3" xfId="12093" xr:uid="{7717E93E-0A53-4674-B837-01CF6FC16EDD}"/>
    <cellStyle name="40% - Ênfase6 22 4" xfId="12094" xr:uid="{F360A4D5-6F53-4D02-BBF9-19FECE8E8E97}"/>
    <cellStyle name="40% - Ênfase6 22 4 2" xfId="12095" xr:uid="{F39AF905-82C6-4D05-A4E8-C78F625F22F2}"/>
    <cellStyle name="40% - Ênfase6 22 4 2 2" xfId="12096" xr:uid="{439F976C-CC4E-4A46-B47E-9692637603FD}"/>
    <cellStyle name="40% - Ênfase6 22 4 3" xfId="12097" xr:uid="{99D6DDD3-7272-480E-AF76-D25B7BA88C3A}"/>
    <cellStyle name="40% - Ênfase6 22 5" xfId="12098" xr:uid="{77473E7E-15BA-4ED7-AD7F-3FE4373FBEF3}"/>
    <cellStyle name="40% - Ênfase6 22 5 2" xfId="12099" xr:uid="{835CE144-37D0-4925-89CE-B17C4CD47D67}"/>
    <cellStyle name="40% - Ênfase6 22 5 2 2" xfId="12100" xr:uid="{D72D6CC1-790B-49ED-851B-F104BBA5880F}"/>
    <cellStyle name="40% - Ênfase6 22 5 3" xfId="12101" xr:uid="{AB711780-33B5-42AB-8AB1-6DEAB0A55767}"/>
    <cellStyle name="40% - Ênfase6 22 6" xfId="12102" xr:uid="{169DBBE2-B021-4707-AFE7-565697E30953}"/>
    <cellStyle name="40% - Ênfase6 22 6 2" xfId="12103" xr:uid="{3ECC2BD8-B902-45E8-9C53-597FA50E22D7}"/>
    <cellStyle name="40% - Ênfase6 22 6 2 2" xfId="12104" xr:uid="{E7B9B502-8C92-426F-A1B8-A098721901D5}"/>
    <cellStyle name="40% - Ênfase6 22 6 3" xfId="12105" xr:uid="{59B070F7-917C-47BD-BBBD-C85A6CE13352}"/>
    <cellStyle name="40% - Ênfase6 22 7" xfId="12106" xr:uid="{EBC63821-EA8A-477A-BE37-AFD3F3D24E73}"/>
    <cellStyle name="40% - Ênfase6 22 7 2" xfId="12107" xr:uid="{047FB827-273B-4C2B-B6A3-8E655B4376C7}"/>
    <cellStyle name="40% - Ênfase6 22 7 2 2" xfId="12108" xr:uid="{334A7A43-AEC3-4329-9805-C645C6E1004D}"/>
    <cellStyle name="40% - Ênfase6 22 7 3" xfId="12109" xr:uid="{B7B8D37A-6281-40A1-BDDA-376439D72FBD}"/>
    <cellStyle name="40% - Ênfase6 22 8" xfId="12110" xr:uid="{0E23B19A-EB26-42B8-BA29-94E57BD3152C}"/>
    <cellStyle name="40% - Ênfase6 22 8 2" xfId="12111" xr:uid="{92D30E02-4329-47F1-A8FA-E16BE604858C}"/>
    <cellStyle name="40% - Ênfase6 22 8 2 2" xfId="12112" xr:uid="{A9D79C46-9637-4F6C-B168-E4C822DEBBBD}"/>
    <cellStyle name="40% - Ênfase6 22 8 3" xfId="12113" xr:uid="{8B723D86-54D0-4844-9183-9F7ADEB903E9}"/>
    <cellStyle name="40% - Ênfase6 22 9" xfId="12114" xr:uid="{AAF43365-1623-4C76-AF46-41AF178E0ED9}"/>
    <cellStyle name="40% - Ênfase6 22 9 2" xfId="12115" xr:uid="{B30E8596-42E7-45A5-9F92-28DC304022E7}"/>
    <cellStyle name="40% - Ênfase6 23" xfId="12116" xr:uid="{99D06A53-D06F-4834-87E8-4ED3BC3A9133}"/>
    <cellStyle name="40% - Ênfase6 23 10" xfId="12117" xr:uid="{FF04DF1B-6626-4BCE-84DA-3FC8CCCEBBDE}"/>
    <cellStyle name="40% - Ênfase6 23 10 2" xfId="12118" xr:uid="{5233ED49-6C08-494F-B5B0-7FBA0ADF2870}"/>
    <cellStyle name="40% - Ênfase6 23 11" xfId="12119" xr:uid="{076B8C0F-6DA4-4096-ABE5-37965D8BA9C6}"/>
    <cellStyle name="40% - Ênfase6 23 11 2" xfId="12120" xr:uid="{28F5E08D-A6AF-4FB0-B867-FF47806C6B61}"/>
    <cellStyle name="40% - Ênfase6 23 12" xfId="12121" xr:uid="{7A88450F-880E-4DCB-8EB9-C3173F535FF2}"/>
    <cellStyle name="40% - Ênfase6 23 12 2" xfId="12122" xr:uid="{7A51A482-7694-4D29-A2C1-B586F661F734}"/>
    <cellStyle name="40% - Ênfase6 23 13" xfId="12123" xr:uid="{4AEC27E2-DF8D-4BC4-BEF5-63A762DC8144}"/>
    <cellStyle name="40% - Ênfase6 23 13 2" xfId="12124" xr:uid="{2818A33C-EDBD-476B-91B4-474FF94E4BD0}"/>
    <cellStyle name="40% - Ênfase6 23 14" xfId="12125" xr:uid="{F15055D1-F8AB-40D9-B74D-7375A0C12045}"/>
    <cellStyle name="40% - Ênfase6 23 14 2" xfId="12126" xr:uid="{948101FB-5781-4934-90B2-226A13BD2ABD}"/>
    <cellStyle name="40% - Ênfase6 23 15" xfId="12127" xr:uid="{7E9AA5AF-4563-4456-B758-7199591035B9}"/>
    <cellStyle name="40% - Ênfase6 23 2" xfId="12128" xr:uid="{57CA5F08-52AB-41B0-8C00-09FE8D04B9D6}"/>
    <cellStyle name="40% - Ênfase6 23 2 2" xfId="12129" xr:uid="{8CCAEC5B-FE9E-47C9-864A-2DC91B74F4A1}"/>
    <cellStyle name="40% - Ênfase6 23 2 2 2" xfId="12130" xr:uid="{F346E416-43EB-4AA4-92AB-B5A79CD267E2}"/>
    <cellStyle name="40% - Ênfase6 23 2 3" xfId="12131" xr:uid="{3C0706A7-4F59-4942-A8BA-F0B40D76422F}"/>
    <cellStyle name="40% - Ênfase6 23 3" xfId="12132" xr:uid="{8F550516-7C32-446F-8D6E-AEE3C2274A36}"/>
    <cellStyle name="40% - Ênfase6 23 3 2" xfId="12133" xr:uid="{8540CD74-331B-4049-B52C-8EAE1820CE76}"/>
    <cellStyle name="40% - Ênfase6 23 3 2 2" xfId="12134" xr:uid="{886DF62A-0AE6-47D0-86D7-5FB1DD81C345}"/>
    <cellStyle name="40% - Ênfase6 23 3 3" xfId="12135" xr:uid="{80447AD2-03E9-47E7-9B78-391AEDC1C060}"/>
    <cellStyle name="40% - Ênfase6 23 4" xfId="12136" xr:uid="{BEBDA5DA-E866-4238-A241-6391E5BD60AE}"/>
    <cellStyle name="40% - Ênfase6 23 4 2" xfId="12137" xr:uid="{2A31A43D-8295-4F10-BC30-B753A95E25EC}"/>
    <cellStyle name="40% - Ênfase6 23 4 2 2" xfId="12138" xr:uid="{1D1799F2-A2A0-44E2-92BA-196BB9BD7A39}"/>
    <cellStyle name="40% - Ênfase6 23 4 3" xfId="12139" xr:uid="{7A263CAF-CD58-4C74-9F51-9399E21B6401}"/>
    <cellStyle name="40% - Ênfase6 23 5" xfId="12140" xr:uid="{8161A3CA-A172-4DBA-BBA3-8569C3787CD1}"/>
    <cellStyle name="40% - Ênfase6 23 5 2" xfId="12141" xr:uid="{F908D16A-7EFF-4273-86F8-93A8A6EC0DA5}"/>
    <cellStyle name="40% - Ênfase6 23 5 2 2" xfId="12142" xr:uid="{EB5E08AB-6CCC-4A91-B6F6-441CFF384BD5}"/>
    <cellStyle name="40% - Ênfase6 23 5 3" xfId="12143" xr:uid="{BC408C25-9DCB-4F37-A15E-B380E52F0780}"/>
    <cellStyle name="40% - Ênfase6 23 6" xfId="12144" xr:uid="{CCD18B40-DA73-4E1B-BDD3-4C6CB538D681}"/>
    <cellStyle name="40% - Ênfase6 23 6 2" xfId="12145" xr:uid="{4E039E72-1BC2-4D7A-999B-93A8DE142A25}"/>
    <cellStyle name="40% - Ênfase6 23 6 2 2" xfId="12146" xr:uid="{0F697910-A00C-4314-A493-60E4DD9F03AB}"/>
    <cellStyle name="40% - Ênfase6 23 6 3" xfId="12147" xr:uid="{C6376646-8DC9-4FFD-980A-E2FA7F82D317}"/>
    <cellStyle name="40% - Ênfase6 23 7" xfId="12148" xr:uid="{DD19DDC1-955F-42DE-BB02-F1271BA002B7}"/>
    <cellStyle name="40% - Ênfase6 23 7 2" xfId="12149" xr:uid="{10786B94-0528-4F98-9F15-B794D38D57B2}"/>
    <cellStyle name="40% - Ênfase6 23 7 2 2" xfId="12150" xr:uid="{D602B9E8-1228-4F88-8A58-32D188613FD6}"/>
    <cellStyle name="40% - Ênfase6 23 7 3" xfId="12151" xr:uid="{98E42076-24E3-4BA4-8B1D-AFB3E64E4F46}"/>
    <cellStyle name="40% - Ênfase6 23 8" xfId="12152" xr:uid="{1F74AFF5-B585-4F06-BDC2-DDBE1EE01FAC}"/>
    <cellStyle name="40% - Ênfase6 23 8 2" xfId="12153" xr:uid="{C81B1A8A-88F6-4240-A431-1DE33BD180E7}"/>
    <cellStyle name="40% - Ênfase6 23 8 2 2" xfId="12154" xr:uid="{31E9ACC2-8497-4925-AB5B-7FEDB6E50DF1}"/>
    <cellStyle name="40% - Ênfase6 23 8 3" xfId="12155" xr:uid="{E15787FD-21DC-4F30-B84A-5903DB021728}"/>
    <cellStyle name="40% - Ênfase6 23 9" xfId="12156" xr:uid="{5ECE80FF-FFF2-492D-BF7B-445510C4DCAB}"/>
    <cellStyle name="40% - Ênfase6 23 9 2" xfId="12157" xr:uid="{B03E758B-EE35-4102-9C93-EB4959A93D6C}"/>
    <cellStyle name="40% - Ênfase6 24" xfId="12158" xr:uid="{FDF278BE-CD10-4AE5-93EB-AAADFAC1203F}"/>
    <cellStyle name="40% - Ênfase6 24 10" xfId="12159" xr:uid="{175F2F8A-2A3E-4692-A17E-8905EC7B1353}"/>
    <cellStyle name="40% - Ênfase6 24 10 2" xfId="12160" xr:uid="{8738BFDD-86CD-48D1-BCBA-7125778DB808}"/>
    <cellStyle name="40% - Ênfase6 24 11" xfId="12161" xr:uid="{974D6292-2503-4068-A13B-AE193015597A}"/>
    <cellStyle name="40% - Ênfase6 24 11 2" xfId="12162" xr:uid="{F5F8D36A-CF18-4A53-8528-0F7D1796C3F5}"/>
    <cellStyle name="40% - Ênfase6 24 12" xfId="12163" xr:uid="{DC5121B8-C698-4FDA-B6E4-B7B6CC99D114}"/>
    <cellStyle name="40% - Ênfase6 24 12 2" xfId="12164" xr:uid="{17776C63-E927-4D8D-93B8-D1119A340DAB}"/>
    <cellStyle name="40% - Ênfase6 24 13" xfId="12165" xr:uid="{30789D8F-73AE-4147-B15C-2A034A3C6143}"/>
    <cellStyle name="40% - Ênfase6 24 13 2" xfId="12166" xr:uid="{11F5D812-5F41-4CA5-B99F-BC098B98532D}"/>
    <cellStyle name="40% - Ênfase6 24 14" xfId="12167" xr:uid="{9D1802ED-5D7E-4D5E-8A8A-362577DC172A}"/>
    <cellStyle name="40% - Ênfase6 24 14 2" xfId="12168" xr:uid="{5B8D1F64-63C5-4FFA-8350-83DC1721B03C}"/>
    <cellStyle name="40% - Ênfase6 24 15" xfId="12169" xr:uid="{34F2984A-03DD-42B0-9C58-5AFDB0D9CC92}"/>
    <cellStyle name="40% - Ênfase6 24 2" xfId="12170" xr:uid="{F405CE18-A1B0-4809-8F4F-AABA0D78F6CD}"/>
    <cellStyle name="40% - Ênfase6 24 2 2" xfId="12171" xr:uid="{04F5B5B7-62CF-4098-9B69-D323CF5AAADD}"/>
    <cellStyle name="40% - Ênfase6 24 2 2 2" xfId="12172" xr:uid="{20170B9B-AB63-4D9A-AA6B-7BF2B7DB2A27}"/>
    <cellStyle name="40% - Ênfase6 24 2 3" xfId="12173" xr:uid="{3432A226-D6F1-47EB-92C7-79A9CFCD81F9}"/>
    <cellStyle name="40% - Ênfase6 24 3" xfId="12174" xr:uid="{BE89D0A3-3196-4887-865F-ADC27B409431}"/>
    <cellStyle name="40% - Ênfase6 24 3 2" xfId="12175" xr:uid="{16E277DC-0377-4278-811D-3091CDCE8099}"/>
    <cellStyle name="40% - Ênfase6 24 3 2 2" xfId="12176" xr:uid="{31F6BD06-4BB7-459D-ABFA-2FFE09559F69}"/>
    <cellStyle name="40% - Ênfase6 24 3 3" xfId="12177" xr:uid="{465D9689-D71F-489A-875E-41C69C0260BB}"/>
    <cellStyle name="40% - Ênfase6 24 4" xfId="12178" xr:uid="{6D0D0290-34B9-48A4-8A47-CC80CD078CF3}"/>
    <cellStyle name="40% - Ênfase6 24 4 2" xfId="12179" xr:uid="{ABC15D8B-A332-4E5E-A0CD-50E9D207D438}"/>
    <cellStyle name="40% - Ênfase6 24 4 2 2" xfId="12180" xr:uid="{C1DF17CA-BFCC-44C8-B16A-FABE6F1642CB}"/>
    <cellStyle name="40% - Ênfase6 24 4 3" xfId="12181" xr:uid="{88C9EA48-191B-453C-A092-73E19E486439}"/>
    <cellStyle name="40% - Ênfase6 24 5" xfId="12182" xr:uid="{110183A3-5399-493F-A59C-318346C02D86}"/>
    <cellStyle name="40% - Ênfase6 24 5 2" xfId="12183" xr:uid="{06E7BD28-E246-4122-BD15-EE8E881DA962}"/>
    <cellStyle name="40% - Ênfase6 24 5 2 2" xfId="12184" xr:uid="{42B54510-C40A-43FD-82FC-F4C0A3DAC3D9}"/>
    <cellStyle name="40% - Ênfase6 24 5 3" xfId="12185" xr:uid="{CA476BDA-1E9F-43B3-84E8-2A40FB33C8E0}"/>
    <cellStyle name="40% - Ênfase6 24 6" xfId="12186" xr:uid="{EC4B5AC2-B8F3-4D93-9078-7886167B2B13}"/>
    <cellStyle name="40% - Ênfase6 24 6 2" xfId="12187" xr:uid="{E245428A-87A5-4E7D-9222-AB0F26AB30DE}"/>
    <cellStyle name="40% - Ênfase6 24 6 2 2" xfId="12188" xr:uid="{2460C4CC-EF19-4ABE-9583-B1C310C863AC}"/>
    <cellStyle name="40% - Ênfase6 24 6 3" xfId="12189" xr:uid="{6404DC40-1286-42EA-A747-9E618804F64C}"/>
    <cellStyle name="40% - Ênfase6 24 7" xfId="12190" xr:uid="{573F01C3-51B4-4EC9-B938-956217C22B75}"/>
    <cellStyle name="40% - Ênfase6 24 7 2" xfId="12191" xr:uid="{A9739687-0C6B-455E-BEF0-D51547FCBA92}"/>
    <cellStyle name="40% - Ênfase6 24 7 2 2" xfId="12192" xr:uid="{8FF7E0A8-CA15-40DA-AB15-4F7830D94A01}"/>
    <cellStyle name="40% - Ênfase6 24 7 3" xfId="12193" xr:uid="{64E3BF4A-7D1D-412A-877F-8C4C99103351}"/>
    <cellStyle name="40% - Ênfase6 24 8" xfId="12194" xr:uid="{A3B68BC9-9547-4F79-8FC1-DB7EECE544C9}"/>
    <cellStyle name="40% - Ênfase6 24 8 2" xfId="12195" xr:uid="{D696D36F-C677-489E-9741-B2E191C885B6}"/>
    <cellStyle name="40% - Ênfase6 24 8 2 2" xfId="12196" xr:uid="{BD0F3E18-B189-4503-A4C3-2AE33E5AA53E}"/>
    <cellStyle name="40% - Ênfase6 24 8 3" xfId="12197" xr:uid="{C0093854-25EB-459E-BC3D-EEDD434E2E1E}"/>
    <cellStyle name="40% - Ênfase6 24 9" xfId="12198" xr:uid="{108B1DDB-DD11-4D4C-BDE9-8262D92CC316}"/>
    <cellStyle name="40% - Ênfase6 24 9 2" xfId="12199" xr:uid="{EBE98C59-32D6-434E-B891-7D5A387962AC}"/>
    <cellStyle name="40% - Ênfase6 25" xfId="12200" xr:uid="{CFDEE5A6-2054-496D-B218-EA4D24313E71}"/>
    <cellStyle name="40% - Ênfase6 25 10" xfId="12201" xr:uid="{60EB8C0A-82A4-4DD7-9552-0E6DFECA196C}"/>
    <cellStyle name="40% - Ênfase6 25 10 2" xfId="12202" xr:uid="{E8653EEA-49A2-4690-9BD1-8724E6F456F4}"/>
    <cellStyle name="40% - Ênfase6 25 11" xfId="12203" xr:uid="{821DAD21-3E2F-4826-8A30-AB22A937FDC8}"/>
    <cellStyle name="40% - Ênfase6 25 11 2" xfId="12204" xr:uid="{6F9F900B-07A9-4349-AB39-D4F05EA2F80E}"/>
    <cellStyle name="40% - Ênfase6 25 12" xfId="12205" xr:uid="{8F428B4D-C9E3-4DA5-987A-3C4497CCAE11}"/>
    <cellStyle name="40% - Ênfase6 25 12 2" xfId="12206" xr:uid="{2159C50D-F769-46A0-AE27-DE450623A472}"/>
    <cellStyle name="40% - Ênfase6 25 13" xfId="12207" xr:uid="{B31A3EB6-50F9-424A-BF2A-6C4A206B8CBA}"/>
    <cellStyle name="40% - Ênfase6 25 13 2" xfId="12208" xr:uid="{5D8733E4-3548-49E7-B19C-5630B63E18D8}"/>
    <cellStyle name="40% - Ênfase6 25 14" xfId="12209" xr:uid="{84FEFB97-B9FC-4C1A-ACC8-428B379FEB9A}"/>
    <cellStyle name="40% - Ênfase6 25 14 2" xfId="12210" xr:uid="{AEF476C1-8ADD-4D67-900E-EF9B8DF06A76}"/>
    <cellStyle name="40% - Ênfase6 25 15" xfId="12211" xr:uid="{AA36F7E5-F916-4268-9994-5A0DC6EF851D}"/>
    <cellStyle name="40% - Ênfase6 25 2" xfId="12212" xr:uid="{81684DF7-AF66-4F8B-93D4-AB829EEA1FCD}"/>
    <cellStyle name="40% - Ênfase6 25 2 2" xfId="12213" xr:uid="{3B0EFA13-25FC-4524-8A62-BD8EEE9DEB84}"/>
    <cellStyle name="40% - Ênfase6 25 2 2 2" xfId="12214" xr:uid="{0E730A01-F4B5-4EAB-920B-F95DBA34EF61}"/>
    <cellStyle name="40% - Ênfase6 25 2 3" xfId="12215" xr:uid="{F07EADE3-6DA8-4105-8E21-32FAA4787101}"/>
    <cellStyle name="40% - Ênfase6 25 3" xfId="12216" xr:uid="{66D6EE07-FCDA-403B-B000-0D586F3C6A0E}"/>
    <cellStyle name="40% - Ênfase6 25 3 2" xfId="12217" xr:uid="{2FDB1B8B-AE34-4018-95F9-D8A14B3F0CEC}"/>
    <cellStyle name="40% - Ênfase6 25 3 2 2" xfId="12218" xr:uid="{2F34A6E6-DEBD-4621-A169-14D0548A2145}"/>
    <cellStyle name="40% - Ênfase6 25 3 3" xfId="12219" xr:uid="{89891C49-A8A8-4472-9080-5C70D010046F}"/>
    <cellStyle name="40% - Ênfase6 25 4" xfId="12220" xr:uid="{73B6F5DA-33B5-45AE-8E82-B222B6DA9DE5}"/>
    <cellStyle name="40% - Ênfase6 25 4 2" xfId="12221" xr:uid="{FD681C83-D4EB-4027-BD86-918BDAED915B}"/>
    <cellStyle name="40% - Ênfase6 25 4 2 2" xfId="12222" xr:uid="{5FE41279-7BA9-4888-AD1B-4127DDB8EEF2}"/>
    <cellStyle name="40% - Ênfase6 25 4 3" xfId="12223" xr:uid="{88307D33-5AAD-43D4-8E42-FFD4A18A2202}"/>
    <cellStyle name="40% - Ênfase6 25 5" xfId="12224" xr:uid="{C2805B24-8E4E-4F7C-8A57-ECC2D255F801}"/>
    <cellStyle name="40% - Ênfase6 25 5 2" xfId="12225" xr:uid="{9A16F74D-6FEC-455A-A0B6-8ACCA99B88A0}"/>
    <cellStyle name="40% - Ênfase6 25 5 2 2" xfId="12226" xr:uid="{9522D7F1-8168-4B32-9E00-D5F50691014C}"/>
    <cellStyle name="40% - Ênfase6 25 5 3" xfId="12227" xr:uid="{7BA4538B-D827-4D34-9E81-A8EFC02E0CB5}"/>
    <cellStyle name="40% - Ênfase6 25 6" xfId="12228" xr:uid="{45A9271E-369B-411B-9DE6-9E10472C8478}"/>
    <cellStyle name="40% - Ênfase6 25 6 2" xfId="12229" xr:uid="{DE9F28A1-7A5C-4754-9322-83FE88EAA5B7}"/>
    <cellStyle name="40% - Ênfase6 25 6 2 2" xfId="12230" xr:uid="{867044B2-DB08-4143-8F6B-CFEA917ACD11}"/>
    <cellStyle name="40% - Ênfase6 25 6 3" xfId="12231" xr:uid="{7B76FB8B-6C19-4A6A-BD0D-96FDB90677F0}"/>
    <cellStyle name="40% - Ênfase6 25 7" xfId="12232" xr:uid="{E32D1ABF-657C-47BD-B4AF-558B026F3870}"/>
    <cellStyle name="40% - Ênfase6 25 7 2" xfId="12233" xr:uid="{EEF70BE0-2A9D-4669-A681-AA1073BE2DE5}"/>
    <cellStyle name="40% - Ênfase6 25 7 2 2" xfId="12234" xr:uid="{656A850A-36FB-433F-B761-937D8BA18B89}"/>
    <cellStyle name="40% - Ênfase6 25 7 3" xfId="12235" xr:uid="{29DDDFCC-D853-4E79-8C3E-DE458983C16F}"/>
    <cellStyle name="40% - Ênfase6 25 8" xfId="12236" xr:uid="{5DD624E7-C57C-43F5-BA96-506BF85BF092}"/>
    <cellStyle name="40% - Ênfase6 25 8 2" xfId="12237" xr:uid="{D2989FCC-0634-45F0-A2F4-AC5BFFBB3379}"/>
    <cellStyle name="40% - Ênfase6 25 8 2 2" xfId="12238" xr:uid="{63228ADE-1FDE-4B2B-AA8B-514AFB436034}"/>
    <cellStyle name="40% - Ênfase6 25 8 3" xfId="12239" xr:uid="{00AF8BCC-B058-454A-A596-0B993401287F}"/>
    <cellStyle name="40% - Ênfase6 25 9" xfId="12240" xr:uid="{EECD2ACA-6F5A-4FB6-96E9-1A2E5E63DB0C}"/>
    <cellStyle name="40% - Ênfase6 25 9 2" xfId="12241" xr:uid="{EA73B58E-822A-4CEE-A08D-C067F6D42578}"/>
    <cellStyle name="40% - Ênfase6 26" xfId="12242" xr:uid="{6C09465A-3B88-4597-B56B-BE821A7C8655}"/>
    <cellStyle name="40% - Ênfase6 26 10" xfId="12243" xr:uid="{77812ADF-7316-4FC5-8826-51DF3B99B09B}"/>
    <cellStyle name="40% - Ênfase6 26 10 2" xfId="12244" xr:uid="{14038567-C53E-4C62-8557-7942D8DF0349}"/>
    <cellStyle name="40% - Ênfase6 26 11" xfId="12245" xr:uid="{8BF9DBDF-6A5C-4C19-A89D-C734AE920A24}"/>
    <cellStyle name="40% - Ênfase6 26 11 2" xfId="12246" xr:uid="{B5530266-F66E-4355-A8BF-034ED3BACBA7}"/>
    <cellStyle name="40% - Ênfase6 26 12" xfId="12247" xr:uid="{7ABCAEA8-495B-4B5B-99C3-DAC74736E5D2}"/>
    <cellStyle name="40% - Ênfase6 26 12 2" xfId="12248" xr:uid="{F8D4B4F0-BE18-46B2-AC96-0751915D65E2}"/>
    <cellStyle name="40% - Ênfase6 26 13" xfId="12249" xr:uid="{FCFF6D99-917C-4AF8-BB6D-50935663C174}"/>
    <cellStyle name="40% - Ênfase6 26 13 2" xfId="12250" xr:uid="{DB0E032A-57A5-4867-BA82-BE42F39E0839}"/>
    <cellStyle name="40% - Ênfase6 26 14" xfId="12251" xr:uid="{C38A7A97-A58E-4BB0-83AF-EE514E091F12}"/>
    <cellStyle name="40% - Ênfase6 26 14 2" xfId="12252" xr:uid="{DEC45114-A60F-4A5F-8CAE-61AC45808109}"/>
    <cellStyle name="40% - Ênfase6 26 15" xfId="12253" xr:uid="{068DCA1A-0845-44AE-BCE3-BE4A1E95BF88}"/>
    <cellStyle name="40% - Ênfase6 26 2" xfId="12254" xr:uid="{4ABF79F9-CD6C-4169-BA3F-03E55A8F2E54}"/>
    <cellStyle name="40% - Ênfase6 26 2 2" xfId="12255" xr:uid="{33210FF9-967E-4A17-A784-D670FED07BA4}"/>
    <cellStyle name="40% - Ênfase6 26 2 2 2" xfId="12256" xr:uid="{E3B77B8E-4A73-421D-879E-C192D7DEFC52}"/>
    <cellStyle name="40% - Ênfase6 26 2 3" xfId="12257" xr:uid="{7A350FCC-670F-476C-83D1-A3CF6897CD8D}"/>
    <cellStyle name="40% - Ênfase6 26 3" xfId="12258" xr:uid="{E0C9311F-6387-491A-88C0-C2FD08E920BD}"/>
    <cellStyle name="40% - Ênfase6 26 3 2" xfId="12259" xr:uid="{9DE0DD6C-992B-4D08-AC96-9C60C9829288}"/>
    <cellStyle name="40% - Ênfase6 26 3 2 2" xfId="12260" xr:uid="{53DF932E-EED2-48AA-AE02-76F2237B5540}"/>
    <cellStyle name="40% - Ênfase6 26 3 3" xfId="12261" xr:uid="{A538DD3A-7748-4D95-8D9B-60A279BBD52E}"/>
    <cellStyle name="40% - Ênfase6 26 4" xfId="12262" xr:uid="{1E6346C7-060A-45DB-974B-A54DB4121B74}"/>
    <cellStyle name="40% - Ênfase6 26 4 2" xfId="12263" xr:uid="{551770F9-BB12-4A2C-92D1-CECE1A18D654}"/>
    <cellStyle name="40% - Ênfase6 26 4 2 2" xfId="12264" xr:uid="{B19DA513-43D7-4795-BD7E-AA7D0BB9F22F}"/>
    <cellStyle name="40% - Ênfase6 26 4 3" xfId="12265" xr:uid="{4BD51CD3-27A0-47EF-9077-5865C08C166D}"/>
    <cellStyle name="40% - Ênfase6 26 5" xfId="12266" xr:uid="{C205A497-9FC5-4730-89D3-C99621D3DCB6}"/>
    <cellStyle name="40% - Ênfase6 26 5 2" xfId="12267" xr:uid="{1A0B0569-CC05-42A9-A285-21534E2493FE}"/>
    <cellStyle name="40% - Ênfase6 26 5 2 2" xfId="12268" xr:uid="{775ECC2A-3B2F-4ECB-88C0-CBADA4EFB80A}"/>
    <cellStyle name="40% - Ênfase6 26 5 3" xfId="12269" xr:uid="{7A7C72FC-0AE6-485E-96EB-59A2571C390B}"/>
    <cellStyle name="40% - Ênfase6 26 6" xfId="12270" xr:uid="{6C263CB4-2809-4932-B2CB-5EDB43451A6F}"/>
    <cellStyle name="40% - Ênfase6 26 6 2" xfId="12271" xr:uid="{CD941AE2-995E-48EB-B459-19EEF07E8EA6}"/>
    <cellStyle name="40% - Ênfase6 26 6 2 2" xfId="12272" xr:uid="{418E1886-FA31-45B6-89E4-CA81AC7B7B72}"/>
    <cellStyle name="40% - Ênfase6 26 6 3" xfId="12273" xr:uid="{35C72ADC-A7DF-48FD-BB73-30B3B4CD410D}"/>
    <cellStyle name="40% - Ênfase6 26 7" xfId="12274" xr:uid="{3874C5A2-803F-4FCC-B1AF-AC2616A5846E}"/>
    <cellStyle name="40% - Ênfase6 26 7 2" xfId="12275" xr:uid="{02779A1B-BFF4-427B-A9E4-FE20BBF45872}"/>
    <cellStyle name="40% - Ênfase6 26 7 2 2" xfId="12276" xr:uid="{407F0293-FDC8-411F-ADE1-DBBDBA1D6865}"/>
    <cellStyle name="40% - Ênfase6 26 7 3" xfId="12277" xr:uid="{05019D9C-36D9-4253-AD33-86965A5C658B}"/>
    <cellStyle name="40% - Ênfase6 26 8" xfId="12278" xr:uid="{0AE4456B-046B-4F16-9B0D-3A9CDB94982D}"/>
    <cellStyle name="40% - Ênfase6 26 8 2" xfId="12279" xr:uid="{AC5C3021-CA55-431E-A99A-34858CC72986}"/>
    <cellStyle name="40% - Ênfase6 26 8 2 2" xfId="12280" xr:uid="{7EE4AF0C-A4A4-4D13-A6AE-66657120049D}"/>
    <cellStyle name="40% - Ênfase6 26 8 3" xfId="12281" xr:uid="{4F5826A9-E91F-4F05-9DE5-9B0409781A4E}"/>
    <cellStyle name="40% - Ênfase6 26 9" xfId="12282" xr:uid="{D89182AC-14DE-4DB2-9453-7963A91A9F74}"/>
    <cellStyle name="40% - Ênfase6 26 9 2" xfId="12283" xr:uid="{04B6857D-3C9A-4ADB-85BB-42316497F5AA}"/>
    <cellStyle name="40% - Ênfase6 27" xfId="12284" xr:uid="{03B3F917-50BA-419B-BF3D-BD3653F16E70}"/>
    <cellStyle name="40% - Ênfase6 27 10" xfId="12285" xr:uid="{C988CB75-C4EE-4FCC-8666-B934CBC90BF7}"/>
    <cellStyle name="40% - Ênfase6 27 10 2" xfId="12286" xr:uid="{8F7E63E9-F4DC-40AF-B188-F18E3452194C}"/>
    <cellStyle name="40% - Ênfase6 27 11" xfId="12287" xr:uid="{7B8CE3E5-00B9-44F6-8338-02A37E16E871}"/>
    <cellStyle name="40% - Ênfase6 27 11 2" xfId="12288" xr:uid="{F806D3E6-2E1C-4FE1-82AD-01CE908C4AB0}"/>
    <cellStyle name="40% - Ênfase6 27 12" xfId="12289" xr:uid="{D585BBFB-936A-4DDC-8271-E9E443460D5D}"/>
    <cellStyle name="40% - Ênfase6 27 12 2" xfId="12290" xr:uid="{86B83EDC-E19B-4308-A4A4-70FFB270B1B9}"/>
    <cellStyle name="40% - Ênfase6 27 13" xfId="12291" xr:uid="{A8032A2A-F441-4733-BDF6-583F59155524}"/>
    <cellStyle name="40% - Ênfase6 27 13 2" xfId="12292" xr:uid="{854D6EDB-0BE9-4A22-8A21-13F0845B4304}"/>
    <cellStyle name="40% - Ênfase6 27 14" xfId="12293" xr:uid="{061AA6C3-9EFE-4A26-B635-800C3395545A}"/>
    <cellStyle name="40% - Ênfase6 27 14 2" xfId="12294" xr:uid="{BE5B1D7A-1B17-4D57-963F-856960BC6873}"/>
    <cellStyle name="40% - Ênfase6 27 15" xfId="12295" xr:uid="{50BB1EE7-FA69-41CF-9DFF-84675B562CB1}"/>
    <cellStyle name="40% - Ênfase6 27 2" xfId="12296" xr:uid="{7F235E11-CE11-452E-ABA6-9C84F92E9B23}"/>
    <cellStyle name="40% - Ênfase6 27 2 2" xfId="12297" xr:uid="{ADA4CE19-4284-47A1-85E0-BDC29A4097BB}"/>
    <cellStyle name="40% - Ênfase6 27 2 2 2" xfId="12298" xr:uid="{9FCF2E33-2FD2-410F-BFE8-493C36F4A77E}"/>
    <cellStyle name="40% - Ênfase6 27 2 3" xfId="12299" xr:uid="{A6AE4FDF-6C06-44CE-B2F5-8FB19A579D95}"/>
    <cellStyle name="40% - Ênfase6 27 3" xfId="12300" xr:uid="{2FD544B9-4C53-439E-9B7F-8791B2BE213E}"/>
    <cellStyle name="40% - Ênfase6 27 3 2" xfId="12301" xr:uid="{E1F58E0A-9D26-4D69-94CC-369FE5AEE2D7}"/>
    <cellStyle name="40% - Ênfase6 27 3 2 2" xfId="12302" xr:uid="{95A86588-16B3-4D1E-B38A-C4B8B773CBEF}"/>
    <cellStyle name="40% - Ênfase6 27 3 3" xfId="12303" xr:uid="{83BABB56-D498-4642-8C2E-485BF91F866E}"/>
    <cellStyle name="40% - Ênfase6 27 4" xfId="12304" xr:uid="{7C236315-2D86-4A06-98C9-07B8F75065B5}"/>
    <cellStyle name="40% - Ênfase6 27 4 2" xfId="12305" xr:uid="{6E74BC58-2631-4976-A12C-C941270CA230}"/>
    <cellStyle name="40% - Ênfase6 27 4 2 2" xfId="12306" xr:uid="{B0825904-CAA1-4A8A-ACB8-165C4302AD3F}"/>
    <cellStyle name="40% - Ênfase6 27 4 3" xfId="12307" xr:uid="{503A658A-D59B-4514-96A8-95CA26C8ED71}"/>
    <cellStyle name="40% - Ênfase6 27 5" xfId="12308" xr:uid="{D6AE0F08-589B-47D8-A45D-65888F144689}"/>
    <cellStyle name="40% - Ênfase6 27 5 2" xfId="12309" xr:uid="{BD8F573A-A2FA-45A5-A0EA-303CD8148EC2}"/>
    <cellStyle name="40% - Ênfase6 27 5 2 2" xfId="12310" xr:uid="{56ECD351-34F8-4309-A1E1-1EF4F6919C30}"/>
    <cellStyle name="40% - Ênfase6 27 5 3" xfId="12311" xr:uid="{8FD478DD-1348-402C-A675-06D43C5BAA9E}"/>
    <cellStyle name="40% - Ênfase6 27 6" xfId="12312" xr:uid="{8D1C0D1C-ECCA-4FFF-83FC-F5610A3C2EC7}"/>
    <cellStyle name="40% - Ênfase6 27 6 2" xfId="12313" xr:uid="{AB9D5CB3-75B5-404A-A480-70C9E5AE8246}"/>
    <cellStyle name="40% - Ênfase6 27 6 2 2" xfId="12314" xr:uid="{C5B5F3AD-04A7-4CF5-90CD-FD66B0A101E3}"/>
    <cellStyle name="40% - Ênfase6 27 6 3" xfId="12315" xr:uid="{57290ABD-2F94-4DC1-B8E3-15F44C10F850}"/>
    <cellStyle name="40% - Ênfase6 27 7" xfId="12316" xr:uid="{F02363C9-B4F1-4D45-A1E3-E90F051BECAF}"/>
    <cellStyle name="40% - Ênfase6 27 7 2" xfId="12317" xr:uid="{2C8296AD-85DE-4A66-8418-2776F4F08E9D}"/>
    <cellStyle name="40% - Ênfase6 27 7 2 2" xfId="12318" xr:uid="{A0874CC0-398B-4BFA-A2A6-48162823A742}"/>
    <cellStyle name="40% - Ênfase6 27 7 3" xfId="12319" xr:uid="{67E16568-CAFD-4856-878C-9371A39F7F09}"/>
    <cellStyle name="40% - Ênfase6 27 8" xfId="12320" xr:uid="{C738440F-87F5-4FC8-AABD-388DECC84A19}"/>
    <cellStyle name="40% - Ênfase6 27 8 2" xfId="12321" xr:uid="{62B7EFE0-F27F-4569-A74D-717E4E2B52D4}"/>
    <cellStyle name="40% - Ênfase6 27 8 2 2" xfId="12322" xr:uid="{8FEAA59C-E55C-46B9-800C-A62E7A60BAFD}"/>
    <cellStyle name="40% - Ênfase6 27 8 3" xfId="12323" xr:uid="{9F7BF00F-46CC-42A8-99FA-0164081D954B}"/>
    <cellStyle name="40% - Ênfase6 27 9" xfId="12324" xr:uid="{427E0024-11EF-4EDD-8527-4B64EE10FD03}"/>
    <cellStyle name="40% - Ênfase6 27 9 2" xfId="12325" xr:uid="{014768BA-92F0-436E-977E-991B99E2BB2D}"/>
    <cellStyle name="40% - Ênfase6 28" xfId="12326" xr:uid="{189B8E5B-5031-41D9-A131-3013F756DA3C}"/>
    <cellStyle name="40% - Ênfase6 28 10" xfId="12327" xr:uid="{33F8AF2A-6EB9-4583-8977-C90ED2441D62}"/>
    <cellStyle name="40% - Ênfase6 28 10 2" xfId="12328" xr:uid="{83E552A8-8F87-4114-8693-E7C72AB0BE0B}"/>
    <cellStyle name="40% - Ênfase6 28 11" xfId="12329" xr:uid="{BD39A234-FE14-4B25-8786-047477EA152D}"/>
    <cellStyle name="40% - Ênfase6 28 11 2" xfId="12330" xr:uid="{E99071BD-0407-4DB6-BA0B-664E0724A19C}"/>
    <cellStyle name="40% - Ênfase6 28 12" xfId="12331" xr:uid="{5D21B719-5317-4EC8-B893-83C23D84647C}"/>
    <cellStyle name="40% - Ênfase6 28 12 2" xfId="12332" xr:uid="{11A2938E-9FBD-47AA-8AB8-ADCB644903DC}"/>
    <cellStyle name="40% - Ênfase6 28 13" xfId="12333" xr:uid="{CCDB52A6-3BCB-45E6-B3EE-C3B329DB739C}"/>
    <cellStyle name="40% - Ênfase6 28 13 2" xfId="12334" xr:uid="{9099CAD8-67FD-4195-9C6B-FA9FD01FD2CF}"/>
    <cellStyle name="40% - Ênfase6 28 14" xfId="12335" xr:uid="{635A7CE3-384B-4185-8158-3051B1BA51E2}"/>
    <cellStyle name="40% - Ênfase6 28 14 2" xfId="12336" xr:uid="{FAB07571-1248-4859-9240-EC5966A5D989}"/>
    <cellStyle name="40% - Ênfase6 28 15" xfId="12337" xr:uid="{073D82DA-204D-4B40-98DA-14FC6565DF97}"/>
    <cellStyle name="40% - Ênfase6 28 2" xfId="12338" xr:uid="{5A744301-9E46-4002-9257-1FB30BF72A66}"/>
    <cellStyle name="40% - Ênfase6 28 2 2" xfId="12339" xr:uid="{CB0B803E-874C-4557-B996-E90ADEAFAF5B}"/>
    <cellStyle name="40% - Ênfase6 28 2 2 2" xfId="12340" xr:uid="{B575AEC3-4FA6-47DC-8D6B-7D32AD6D9CF0}"/>
    <cellStyle name="40% - Ênfase6 28 2 3" xfId="12341" xr:uid="{079581CA-828B-4C5E-9683-7E5E6E8C4AAF}"/>
    <cellStyle name="40% - Ênfase6 28 3" xfId="12342" xr:uid="{2CDE6E8D-0811-4ACD-A203-164C92F63443}"/>
    <cellStyle name="40% - Ênfase6 28 3 2" xfId="12343" xr:uid="{5E5D09C7-16BA-421A-8DE9-9F3963E30DB7}"/>
    <cellStyle name="40% - Ênfase6 28 3 2 2" xfId="12344" xr:uid="{F01380D6-9E3B-461A-BC1E-69C1CF7B71F3}"/>
    <cellStyle name="40% - Ênfase6 28 3 3" xfId="12345" xr:uid="{54F30579-EE4E-451D-BA0C-2BD7E0AAB64E}"/>
    <cellStyle name="40% - Ênfase6 28 4" xfId="12346" xr:uid="{01EF9CC2-624A-46A5-B8C1-D609C08BBE70}"/>
    <cellStyle name="40% - Ênfase6 28 4 2" xfId="12347" xr:uid="{D3830641-37A6-47D3-9FB1-AB9C8231C376}"/>
    <cellStyle name="40% - Ênfase6 28 4 2 2" xfId="12348" xr:uid="{EF08AAC6-8E73-4ABA-8872-D5D0606917F4}"/>
    <cellStyle name="40% - Ênfase6 28 4 3" xfId="12349" xr:uid="{39975340-D564-46E1-A14C-C28528E0D22D}"/>
    <cellStyle name="40% - Ênfase6 28 5" xfId="12350" xr:uid="{AC695948-E371-426E-952E-30A4B786A5D1}"/>
    <cellStyle name="40% - Ênfase6 28 5 2" xfId="12351" xr:uid="{9528A122-E830-4040-9D21-0526ABD83B06}"/>
    <cellStyle name="40% - Ênfase6 28 5 2 2" xfId="12352" xr:uid="{090E595E-0389-4C14-9BF7-62806CB264F7}"/>
    <cellStyle name="40% - Ênfase6 28 5 3" xfId="12353" xr:uid="{2C8D5734-37F8-4785-9D84-B874E6F52EAA}"/>
    <cellStyle name="40% - Ênfase6 28 6" xfId="12354" xr:uid="{77BD5577-03E6-4800-BE78-4F950689CA46}"/>
    <cellStyle name="40% - Ênfase6 28 6 2" xfId="12355" xr:uid="{6AA744A3-AA54-4DB9-85DA-E699FB48AEAD}"/>
    <cellStyle name="40% - Ênfase6 28 6 2 2" xfId="12356" xr:uid="{CE48A31B-A570-46E2-9392-B526ABF412A4}"/>
    <cellStyle name="40% - Ênfase6 28 6 3" xfId="12357" xr:uid="{E05A9FBB-5E7F-4DF3-8550-6DFECEE60697}"/>
    <cellStyle name="40% - Ênfase6 28 7" xfId="12358" xr:uid="{DA49FF39-61B2-4F46-9722-9987CA486268}"/>
    <cellStyle name="40% - Ênfase6 28 7 2" xfId="12359" xr:uid="{FC3B291D-5D8F-497B-85A9-92626FCFB018}"/>
    <cellStyle name="40% - Ênfase6 28 7 2 2" xfId="12360" xr:uid="{FAD9AB0A-8288-4D76-9059-C878D7D96F37}"/>
    <cellStyle name="40% - Ênfase6 28 7 3" xfId="12361" xr:uid="{F943EBD8-89D4-4A3E-B789-8151CA7EB5C1}"/>
    <cellStyle name="40% - Ênfase6 28 8" xfId="12362" xr:uid="{8D53EFDF-150C-44F4-94F3-028432FBC196}"/>
    <cellStyle name="40% - Ênfase6 28 8 2" xfId="12363" xr:uid="{4A39321B-520D-4289-9F2B-1D41B6AEB487}"/>
    <cellStyle name="40% - Ênfase6 28 8 2 2" xfId="12364" xr:uid="{F7A1D8F4-02A0-49BB-8F12-11A74C635FCD}"/>
    <cellStyle name="40% - Ênfase6 28 8 3" xfId="12365" xr:uid="{9481590F-A2AD-463C-94E3-85DBC22AE5C6}"/>
    <cellStyle name="40% - Ênfase6 28 9" xfId="12366" xr:uid="{3B89831B-EFA8-4F38-9742-07232A7D0346}"/>
    <cellStyle name="40% - Ênfase6 28 9 2" xfId="12367" xr:uid="{FDF3039B-4A9A-4300-837A-0E100154A333}"/>
    <cellStyle name="40% - Ênfase6 29" xfId="12368" xr:uid="{8B00559C-971A-4457-BFD4-D48F2B001D35}"/>
    <cellStyle name="40% - Ênfase6 29 10" xfId="12369" xr:uid="{913704D3-BF54-4DE5-8F37-00DD291D53AB}"/>
    <cellStyle name="40% - Ênfase6 29 10 2" xfId="12370" xr:uid="{BC1958CD-14C9-41BD-9640-C8E67BE52122}"/>
    <cellStyle name="40% - Ênfase6 29 11" xfId="12371" xr:uid="{098C6730-9A11-49DD-A2F4-C26BA4C9CDBF}"/>
    <cellStyle name="40% - Ênfase6 29 11 2" xfId="12372" xr:uid="{12450C5F-FFD8-4443-A818-A84A5539A6B3}"/>
    <cellStyle name="40% - Ênfase6 29 12" xfId="12373" xr:uid="{2CEA808B-2254-49DA-B0C9-2796A8B787B4}"/>
    <cellStyle name="40% - Ênfase6 29 12 2" xfId="12374" xr:uid="{3487F537-E4B7-454F-B9D3-64623C269CDD}"/>
    <cellStyle name="40% - Ênfase6 29 13" xfId="12375" xr:uid="{77F56C06-54B8-465A-AA22-03D3D1C246B3}"/>
    <cellStyle name="40% - Ênfase6 29 13 2" xfId="12376" xr:uid="{1A9CADFE-9312-4963-8B9A-F3A1DD01E0D2}"/>
    <cellStyle name="40% - Ênfase6 29 14" xfId="12377" xr:uid="{FB723D29-6BD2-44FC-AF2C-D2A79B5C9C76}"/>
    <cellStyle name="40% - Ênfase6 29 14 2" xfId="12378" xr:uid="{899A3154-29AA-4020-9E58-6A2C2FFB8AB7}"/>
    <cellStyle name="40% - Ênfase6 29 15" xfId="12379" xr:uid="{68F6065B-7721-4E20-A261-ACEE469169A8}"/>
    <cellStyle name="40% - Ênfase6 29 2" xfId="12380" xr:uid="{F1677F2E-6E01-439B-B645-BB06CA637351}"/>
    <cellStyle name="40% - Ênfase6 29 2 2" xfId="12381" xr:uid="{2C6276F6-016A-4949-A5B7-8872AEC6C31D}"/>
    <cellStyle name="40% - Ênfase6 29 2 2 2" xfId="12382" xr:uid="{97F3637B-C300-4913-AA05-05B2F383D501}"/>
    <cellStyle name="40% - Ênfase6 29 2 3" xfId="12383" xr:uid="{8801D93F-8B93-4BDF-87DD-2A1477F2B6C2}"/>
    <cellStyle name="40% - Ênfase6 29 3" xfId="12384" xr:uid="{82743A22-5FFF-450E-BAFF-1FD9F94D3F22}"/>
    <cellStyle name="40% - Ênfase6 29 3 2" xfId="12385" xr:uid="{429269A1-34F5-4A08-A01A-45638A2FC662}"/>
    <cellStyle name="40% - Ênfase6 29 3 2 2" xfId="12386" xr:uid="{C6F65E59-C984-4AAE-8DE2-A9391F8A6720}"/>
    <cellStyle name="40% - Ênfase6 29 3 3" xfId="12387" xr:uid="{55558399-C04A-44C8-883C-71EF1DEBDA35}"/>
    <cellStyle name="40% - Ênfase6 29 4" xfId="12388" xr:uid="{48EBF739-2AAF-426F-88CD-E9444AFDAB64}"/>
    <cellStyle name="40% - Ênfase6 29 4 2" xfId="12389" xr:uid="{A406C449-C45A-4AB6-90DD-5252AF59FAA3}"/>
    <cellStyle name="40% - Ênfase6 29 4 2 2" xfId="12390" xr:uid="{45422711-1E81-42BD-839B-5B1073D45D5D}"/>
    <cellStyle name="40% - Ênfase6 29 4 3" xfId="12391" xr:uid="{7BB362FF-AED2-4728-B0E9-8AFB5413432B}"/>
    <cellStyle name="40% - Ênfase6 29 5" xfId="12392" xr:uid="{8FB0DA67-673C-4CAB-A3DE-B35E5BFE23C9}"/>
    <cellStyle name="40% - Ênfase6 29 5 2" xfId="12393" xr:uid="{DCB37AA3-81B4-4BC5-9BE3-023409C3A337}"/>
    <cellStyle name="40% - Ênfase6 29 5 2 2" xfId="12394" xr:uid="{3A92204C-A131-4A25-8DE7-7767CC40F697}"/>
    <cellStyle name="40% - Ênfase6 29 5 3" xfId="12395" xr:uid="{13870964-A145-4CF8-A53A-1595A6EC9AD6}"/>
    <cellStyle name="40% - Ênfase6 29 6" xfId="12396" xr:uid="{9FF0C842-B46B-4393-971A-27A101C63588}"/>
    <cellStyle name="40% - Ênfase6 29 6 2" xfId="12397" xr:uid="{6ADEB34A-12DC-40E8-80CB-BEC872BFFFED}"/>
    <cellStyle name="40% - Ênfase6 29 6 2 2" xfId="12398" xr:uid="{798C36FE-6B8F-482C-BA9D-B3DDE40A0FA8}"/>
    <cellStyle name="40% - Ênfase6 29 6 3" xfId="12399" xr:uid="{F77D6504-3B5A-4098-BFBE-90890BEE89CD}"/>
    <cellStyle name="40% - Ênfase6 29 7" xfId="12400" xr:uid="{1641B1BD-B25D-4116-A528-8EBB6422CA07}"/>
    <cellStyle name="40% - Ênfase6 29 7 2" xfId="12401" xr:uid="{C66DC320-01E0-4976-BFC6-9F3791017BAE}"/>
    <cellStyle name="40% - Ênfase6 29 7 2 2" xfId="12402" xr:uid="{FCEED0B2-D019-4467-A6DC-65C366FAE4D5}"/>
    <cellStyle name="40% - Ênfase6 29 7 3" xfId="12403" xr:uid="{07993631-403A-44CF-96CE-92E7A487AF9F}"/>
    <cellStyle name="40% - Ênfase6 29 8" xfId="12404" xr:uid="{727B2CD3-DCBD-41DE-80EC-CF976A9CFC93}"/>
    <cellStyle name="40% - Ênfase6 29 8 2" xfId="12405" xr:uid="{1A8E2AA5-9368-4D2B-BBB4-03DA445AC943}"/>
    <cellStyle name="40% - Ênfase6 29 8 2 2" xfId="12406" xr:uid="{3100C381-C955-4E2F-97D7-9B56200F3A37}"/>
    <cellStyle name="40% - Ênfase6 29 8 3" xfId="12407" xr:uid="{7999B7CA-7B10-4F23-8013-DBF1F1D2A894}"/>
    <cellStyle name="40% - Ênfase6 29 9" xfId="12408" xr:uid="{BA360AB4-BA09-44E8-9990-BACADF74B20B}"/>
    <cellStyle name="40% - Ênfase6 29 9 2" xfId="12409" xr:uid="{56C3B90B-39EB-4119-A9D4-881144A1FF27}"/>
    <cellStyle name="40% - Ênfase6 3" xfId="12410" xr:uid="{3CBA095A-BAB8-4BD9-B094-D778A232FD48}"/>
    <cellStyle name="40% - Ênfase6 3 10" xfId="12411" xr:uid="{2C01A325-CADC-4CF7-91CA-1FC4C6B00100}"/>
    <cellStyle name="40% - Ênfase6 3 10 2" xfId="12412" xr:uid="{B2AD2111-DB2C-4656-BB59-0EE3FE8B67EF}"/>
    <cellStyle name="40% - Ênfase6 3 11" xfId="12413" xr:uid="{205406ED-7A2A-4E4A-B6CD-6F72E8FF4C24}"/>
    <cellStyle name="40% - Ênfase6 3 11 2" xfId="12414" xr:uid="{B475ECF3-180B-4E9F-A57B-446D251267B8}"/>
    <cellStyle name="40% - Ênfase6 3 12" xfId="12415" xr:uid="{AB176A25-18FB-4D8E-BC52-DFE7411AD9A9}"/>
    <cellStyle name="40% - Ênfase6 3 12 2" xfId="12416" xr:uid="{49FC3235-2CDB-4D6F-939E-A2ECD4DBA42A}"/>
    <cellStyle name="40% - Ênfase6 3 13" xfId="12417" xr:uid="{3EFC5877-C9BF-40A5-9FE5-F9A7012A8FF4}"/>
    <cellStyle name="40% - Ênfase6 3 13 2" xfId="12418" xr:uid="{F10644C8-BDF7-4974-9735-71D1F71E5BD1}"/>
    <cellStyle name="40% - Ênfase6 3 14" xfId="12419" xr:uid="{5B2B00E5-9995-4008-BB89-E58766E16063}"/>
    <cellStyle name="40% - Ênfase6 3 14 2" xfId="12420" xr:uid="{A02601A2-1152-4052-A16D-BEAF33EDF363}"/>
    <cellStyle name="40% - Ênfase6 3 15" xfId="12421" xr:uid="{683E34A8-D9AF-43B3-BC53-0E3135EEFD81}"/>
    <cellStyle name="40% - Ênfase6 3 2" xfId="12422" xr:uid="{146D7272-C3E8-473B-9EEE-ECCE5EF4F6C8}"/>
    <cellStyle name="40% - Ênfase6 3 2 2" xfId="12423" xr:uid="{F031B6CF-FD8B-4047-8889-DFBA62B4B3FF}"/>
    <cellStyle name="40% - Ênfase6 3 2 2 2" xfId="12424" xr:uid="{7EC93FE9-7146-4065-A181-62A89DD3DC47}"/>
    <cellStyle name="40% - Ênfase6 3 2 3" xfId="12425" xr:uid="{BD36D2B5-128F-4D4F-BC54-978C630051DB}"/>
    <cellStyle name="40% - Ênfase6 3 3" xfId="12426" xr:uid="{BBA80D1D-BCBA-4CD5-AB21-604965870126}"/>
    <cellStyle name="40% - Ênfase6 3 3 2" xfId="12427" xr:uid="{2A090E10-3843-4A47-9A12-7D8E2E458FF0}"/>
    <cellStyle name="40% - Ênfase6 3 3 2 2" xfId="12428" xr:uid="{671401A1-89AA-490A-BC8D-DE0BF01E82EB}"/>
    <cellStyle name="40% - Ênfase6 3 3 3" xfId="12429" xr:uid="{0AC14CC3-F701-489D-94CD-409F543FF71B}"/>
    <cellStyle name="40% - Ênfase6 3 4" xfId="12430" xr:uid="{514D9274-F3A0-4151-881B-8458472A9009}"/>
    <cellStyle name="40% - Ênfase6 3 4 2" xfId="12431" xr:uid="{77F37679-6241-46F2-9317-7B40A49D322B}"/>
    <cellStyle name="40% - Ênfase6 3 4 2 2" xfId="12432" xr:uid="{63B64B11-5A23-410D-A1EC-A30FBFDB2B2D}"/>
    <cellStyle name="40% - Ênfase6 3 4 3" xfId="12433" xr:uid="{1BCC19E5-D585-4212-B944-1BA215DC2A0C}"/>
    <cellStyle name="40% - Ênfase6 3 5" xfId="12434" xr:uid="{3AE9CB84-40C8-4E5B-AF3A-AC7308209D57}"/>
    <cellStyle name="40% - Ênfase6 3 5 2" xfId="12435" xr:uid="{C37C1286-7C4A-4AD9-95D0-8D2D5D97A05A}"/>
    <cellStyle name="40% - Ênfase6 3 5 2 2" xfId="12436" xr:uid="{0925522A-D433-456F-B3A0-56020D5A3868}"/>
    <cellStyle name="40% - Ênfase6 3 5 3" xfId="12437" xr:uid="{9F99BD7C-52FA-4671-B840-AA611F9751B7}"/>
    <cellStyle name="40% - Ênfase6 3 6" xfId="12438" xr:uid="{938F36D7-4DA2-4D2A-89B9-9B4C8F309861}"/>
    <cellStyle name="40% - Ênfase6 3 6 2" xfId="12439" xr:uid="{B9BFC452-3890-443E-BBD3-7E4F8D317648}"/>
    <cellStyle name="40% - Ênfase6 3 6 2 2" xfId="12440" xr:uid="{18646933-DBCA-4291-AD77-BF3E827ACF93}"/>
    <cellStyle name="40% - Ênfase6 3 6 3" xfId="12441" xr:uid="{5CCBB341-C742-4AC8-8D74-79FD6442C265}"/>
    <cellStyle name="40% - Ênfase6 3 7" xfId="12442" xr:uid="{546679D0-17B6-41C6-97AB-D3351F425A33}"/>
    <cellStyle name="40% - Ênfase6 3 7 2" xfId="12443" xr:uid="{349C37BF-67C3-41B9-814F-D710641836C1}"/>
    <cellStyle name="40% - Ênfase6 3 7 2 2" xfId="12444" xr:uid="{6E11E47D-6CF2-4656-9755-78F2036F324F}"/>
    <cellStyle name="40% - Ênfase6 3 7 3" xfId="12445" xr:uid="{2191AC5E-E28E-4A7A-A1C0-600BAD710EB5}"/>
    <cellStyle name="40% - Ênfase6 3 8" xfId="12446" xr:uid="{09A9ED5B-0FD4-40FA-948F-4A7042F74577}"/>
    <cellStyle name="40% - Ênfase6 3 8 2" xfId="12447" xr:uid="{14A439B2-1366-4B8A-84ED-DD8DE2BC58E2}"/>
    <cellStyle name="40% - Ênfase6 3 8 2 2" xfId="12448" xr:uid="{A8067A4E-BC58-45AD-BDC1-D5FCA5D3BCEE}"/>
    <cellStyle name="40% - Ênfase6 3 8 3" xfId="12449" xr:uid="{5DA9BEEA-4294-4088-8D46-0A5B9B9C496F}"/>
    <cellStyle name="40% - Ênfase6 3 9" xfId="12450" xr:uid="{8BD8F459-2BC0-43FA-AE26-66715FE9A811}"/>
    <cellStyle name="40% - Ênfase6 3 9 2" xfId="12451" xr:uid="{904A25D4-22C1-49B6-8EEF-9AD3A4F4B0F1}"/>
    <cellStyle name="40% - Ênfase6 30" xfId="12452" xr:uid="{D981B09D-8D88-4786-B3B1-74D0E141AF86}"/>
    <cellStyle name="40% - Ênfase6 30 10" xfId="12453" xr:uid="{3E5AA1CA-6CE4-4976-9071-146F651E392F}"/>
    <cellStyle name="40% - Ênfase6 30 10 2" xfId="12454" xr:uid="{65EDBEC1-EC51-4B42-A78E-DFAC69547E7A}"/>
    <cellStyle name="40% - Ênfase6 30 11" xfId="12455" xr:uid="{AF18D58E-DDB5-4E2C-93B8-077464F21014}"/>
    <cellStyle name="40% - Ênfase6 30 11 2" xfId="12456" xr:uid="{3A71BBF7-3FA1-4527-9ED2-85EECE61BC3F}"/>
    <cellStyle name="40% - Ênfase6 30 12" xfId="12457" xr:uid="{0E694D4F-96F2-48C6-8C1E-BDC817256213}"/>
    <cellStyle name="40% - Ênfase6 30 12 2" xfId="12458" xr:uid="{9FE5F041-72FA-4C90-942B-D8D469FB5349}"/>
    <cellStyle name="40% - Ênfase6 30 13" xfId="12459" xr:uid="{CFD99AC8-16C0-4390-AA41-FD090D84603A}"/>
    <cellStyle name="40% - Ênfase6 30 13 2" xfId="12460" xr:uid="{EEB608F3-6668-4D23-950A-04E2C4B1CBEC}"/>
    <cellStyle name="40% - Ênfase6 30 14" xfId="12461" xr:uid="{0C1BE996-B2E1-4FAB-8F60-7BEAB0267C89}"/>
    <cellStyle name="40% - Ênfase6 30 14 2" xfId="12462" xr:uid="{DEF9A2EC-C16B-409C-BD64-3E00B19AD84F}"/>
    <cellStyle name="40% - Ênfase6 30 15" xfId="12463" xr:uid="{CDA7E857-E085-4D0D-B79D-FBAEC2AFFF26}"/>
    <cellStyle name="40% - Ênfase6 30 2" xfId="12464" xr:uid="{1A498563-5368-4ED9-A148-EAF908ECCC3D}"/>
    <cellStyle name="40% - Ênfase6 30 2 2" xfId="12465" xr:uid="{F75DA82E-6A70-46C7-A26D-73E0B2CBB88B}"/>
    <cellStyle name="40% - Ênfase6 30 2 2 2" xfId="12466" xr:uid="{C5B18478-173A-423E-B79E-C9F5549D3FAB}"/>
    <cellStyle name="40% - Ênfase6 30 2 3" xfId="12467" xr:uid="{861B982B-FFCA-4420-A127-1B514A3DAACF}"/>
    <cellStyle name="40% - Ênfase6 30 3" xfId="12468" xr:uid="{17A4B21C-E885-47AD-9483-C7C7D6890B13}"/>
    <cellStyle name="40% - Ênfase6 30 3 2" xfId="12469" xr:uid="{C5A9F971-2974-4F48-B497-AF8E79D9028B}"/>
    <cellStyle name="40% - Ênfase6 30 3 2 2" xfId="12470" xr:uid="{833E7F91-75BC-4B86-A423-03B8C9DA5E7B}"/>
    <cellStyle name="40% - Ênfase6 30 3 3" xfId="12471" xr:uid="{34BE501F-D942-4260-A2E7-1B7451360296}"/>
    <cellStyle name="40% - Ênfase6 30 4" xfId="12472" xr:uid="{16F3C857-6F35-4431-BB3C-CA8B41A25A7B}"/>
    <cellStyle name="40% - Ênfase6 30 4 2" xfId="12473" xr:uid="{EE54A4B8-8788-4E41-9ADD-8D7A02D4076B}"/>
    <cellStyle name="40% - Ênfase6 30 4 2 2" xfId="12474" xr:uid="{EF085B4C-AD2C-4F8A-BF9B-AB93E7E4BDB6}"/>
    <cellStyle name="40% - Ênfase6 30 4 3" xfId="12475" xr:uid="{5D2F38B0-7330-415A-B6BD-68CEC71DF34C}"/>
    <cellStyle name="40% - Ênfase6 30 5" xfId="12476" xr:uid="{2899518B-F1C8-40DE-A8FB-4E3EE139DFB0}"/>
    <cellStyle name="40% - Ênfase6 30 5 2" xfId="12477" xr:uid="{86A880DB-13D8-4215-A523-FE2A4C15FA86}"/>
    <cellStyle name="40% - Ênfase6 30 5 2 2" xfId="12478" xr:uid="{46489866-2C1E-4D57-A52C-15100464A889}"/>
    <cellStyle name="40% - Ênfase6 30 5 3" xfId="12479" xr:uid="{324C2E88-0890-4ED7-B51A-ECFF1E9E2C15}"/>
    <cellStyle name="40% - Ênfase6 30 6" xfId="12480" xr:uid="{835F69C9-9E6B-4E9C-BD96-1D7384144315}"/>
    <cellStyle name="40% - Ênfase6 30 6 2" xfId="12481" xr:uid="{C8E1117F-6B01-4F73-BC4B-EEA2F7E6D80B}"/>
    <cellStyle name="40% - Ênfase6 30 6 2 2" xfId="12482" xr:uid="{60CFB06A-7EF9-4A97-ABA0-614AB27B6505}"/>
    <cellStyle name="40% - Ênfase6 30 6 3" xfId="12483" xr:uid="{343D60C9-1645-4530-8A55-95C5A52B3446}"/>
    <cellStyle name="40% - Ênfase6 30 7" xfId="12484" xr:uid="{5DD36570-2AF0-4F66-A67C-6C0E320DD2DE}"/>
    <cellStyle name="40% - Ênfase6 30 7 2" xfId="12485" xr:uid="{613E6773-D3D8-4C91-A332-F88955A33107}"/>
    <cellStyle name="40% - Ênfase6 30 7 2 2" xfId="12486" xr:uid="{9ED1B341-77A6-45F5-8164-FC27251071E7}"/>
    <cellStyle name="40% - Ênfase6 30 7 3" xfId="12487" xr:uid="{22F3589B-A4AA-4A94-890F-15A10602D69E}"/>
    <cellStyle name="40% - Ênfase6 30 8" xfId="12488" xr:uid="{864BD1F4-444E-4E75-8001-E24E33896C15}"/>
    <cellStyle name="40% - Ênfase6 30 8 2" xfId="12489" xr:uid="{277A14F9-CB1B-4FFE-8855-8483EF17AE9E}"/>
    <cellStyle name="40% - Ênfase6 30 8 2 2" xfId="12490" xr:uid="{E16CBA39-7BEB-4B9A-AC2F-2814EB08DFFC}"/>
    <cellStyle name="40% - Ênfase6 30 8 3" xfId="12491" xr:uid="{E699D83B-1A2D-4230-9B13-D336DDB7A398}"/>
    <cellStyle name="40% - Ênfase6 30 9" xfId="12492" xr:uid="{FE4C2EAC-451B-4A1D-8B34-C59F764F6562}"/>
    <cellStyle name="40% - Ênfase6 30 9 2" xfId="12493" xr:uid="{50F75BF0-697F-4173-BD1E-F06E90059D0D}"/>
    <cellStyle name="40% - Ênfase6 31" xfId="12494" xr:uid="{12DFD632-A106-4150-AB06-1104E3508134}"/>
    <cellStyle name="40% - Ênfase6 31 10" xfId="12495" xr:uid="{D0513788-CB72-4C62-A526-306240E726D5}"/>
    <cellStyle name="40% - Ênfase6 31 10 2" xfId="12496" xr:uid="{C0B274EB-3D8A-4C77-89A0-DF34E04EB3D7}"/>
    <cellStyle name="40% - Ênfase6 31 11" xfId="12497" xr:uid="{6CFDDBB4-CFFE-421F-B0FF-7DB2433CF14A}"/>
    <cellStyle name="40% - Ênfase6 31 11 2" xfId="12498" xr:uid="{94CB7A70-357B-4ABC-AB9C-253145DF8939}"/>
    <cellStyle name="40% - Ênfase6 31 12" xfId="12499" xr:uid="{36D95BC6-E533-49C5-9F90-38E3C709E609}"/>
    <cellStyle name="40% - Ênfase6 31 12 2" xfId="12500" xr:uid="{E5BF8C47-FC83-4832-94F7-BFEABFECDDD0}"/>
    <cellStyle name="40% - Ênfase6 31 13" xfId="12501" xr:uid="{1A81517E-F418-4AAD-942F-672EA0D8B481}"/>
    <cellStyle name="40% - Ênfase6 31 13 2" xfId="12502" xr:uid="{A69C86C0-9745-4C17-9E0F-A0BBFA3EE3C7}"/>
    <cellStyle name="40% - Ênfase6 31 14" xfId="12503" xr:uid="{7280B357-2C83-46C0-8B22-EAF9DE1B20D8}"/>
    <cellStyle name="40% - Ênfase6 31 14 2" xfId="12504" xr:uid="{4E7B81F8-7EA3-4BD7-865D-E72825DEF382}"/>
    <cellStyle name="40% - Ênfase6 31 15" xfId="12505" xr:uid="{AFB9B8E2-5227-45B6-9239-2F76AA97BAC7}"/>
    <cellStyle name="40% - Ênfase6 31 2" xfId="12506" xr:uid="{178A8793-E83B-49E5-94E7-2AB29892A3BB}"/>
    <cellStyle name="40% - Ênfase6 31 2 2" xfId="12507" xr:uid="{0D67E9CA-2A99-4B08-A077-C6C6AF8F5559}"/>
    <cellStyle name="40% - Ênfase6 31 2 2 2" xfId="12508" xr:uid="{1D9AD721-0858-415D-A426-F528284E19D0}"/>
    <cellStyle name="40% - Ênfase6 31 2 3" xfId="12509" xr:uid="{386AFA09-BBBF-4230-B8CC-02626D311806}"/>
    <cellStyle name="40% - Ênfase6 31 3" xfId="12510" xr:uid="{F35CC10B-231B-4EF5-A9F0-0020DC9588FC}"/>
    <cellStyle name="40% - Ênfase6 31 3 2" xfId="12511" xr:uid="{A9196611-74B8-4379-A851-6952A7BFAB0F}"/>
    <cellStyle name="40% - Ênfase6 31 3 2 2" xfId="12512" xr:uid="{0863DDD6-BA64-4D86-88FD-8C50D41F068E}"/>
    <cellStyle name="40% - Ênfase6 31 3 3" xfId="12513" xr:uid="{39376386-3F68-4C93-8233-232116690DAD}"/>
    <cellStyle name="40% - Ênfase6 31 4" xfId="12514" xr:uid="{A29A0FF3-2B19-4AC8-9F61-741F1D8D46C9}"/>
    <cellStyle name="40% - Ênfase6 31 4 2" xfId="12515" xr:uid="{151B2657-EF88-4CC5-AE19-A5E7B8CBC134}"/>
    <cellStyle name="40% - Ênfase6 31 4 2 2" xfId="12516" xr:uid="{621675EE-D08D-40BC-9BF7-77DAFA310B4A}"/>
    <cellStyle name="40% - Ênfase6 31 4 3" xfId="12517" xr:uid="{3D620656-EA5C-47E4-BD11-C1365CD2AED6}"/>
    <cellStyle name="40% - Ênfase6 31 5" xfId="12518" xr:uid="{77C3B622-2B72-4E01-A55F-2D6B159BB69C}"/>
    <cellStyle name="40% - Ênfase6 31 5 2" xfId="12519" xr:uid="{412F2A3B-5789-49B8-80B4-32B8653E604D}"/>
    <cellStyle name="40% - Ênfase6 31 5 2 2" xfId="12520" xr:uid="{ABD018D2-80EC-4067-B0D6-8E10B77AEF8B}"/>
    <cellStyle name="40% - Ênfase6 31 5 3" xfId="12521" xr:uid="{CF5B2135-D8AD-44E3-A4DC-E41C8A380008}"/>
    <cellStyle name="40% - Ênfase6 31 6" xfId="12522" xr:uid="{032627B7-1AF4-4205-AA5A-11A1C881256F}"/>
    <cellStyle name="40% - Ênfase6 31 6 2" xfId="12523" xr:uid="{3754CE6A-B564-4907-855A-46C10928F647}"/>
    <cellStyle name="40% - Ênfase6 31 6 2 2" xfId="12524" xr:uid="{BFABE1A3-3A6A-4AAC-B365-70B4BC49390A}"/>
    <cellStyle name="40% - Ênfase6 31 6 3" xfId="12525" xr:uid="{EE85E44B-81B2-44A0-AFF8-FE6E1582A447}"/>
    <cellStyle name="40% - Ênfase6 31 7" xfId="12526" xr:uid="{E6764BA2-8C59-4A9A-8CE4-B54A1B064266}"/>
    <cellStyle name="40% - Ênfase6 31 7 2" xfId="12527" xr:uid="{C3596E84-BB89-47B3-A1DF-E942F7F5D221}"/>
    <cellStyle name="40% - Ênfase6 31 7 2 2" xfId="12528" xr:uid="{3CE503EC-5B32-436F-870A-2C08828FBF4C}"/>
    <cellStyle name="40% - Ênfase6 31 7 3" xfId="12529" xr:uid="{4ABC6E73-6008-49A8-9A45-67CC07F5831A}"/>
    <cellStyle name="40% - Ênfase6 31 8" xfId="12530" xr:uid="{5E5BDA00-A511-48E4-80A1-3B3397C1381F}"/>
    <cellStyle name="40% - Ênfase6 31 8 2" xfId="12531" xr:uid="{681FDCEA-9822-4DBC-B9DF-ABE0E5B6FB49}"/>
    <cellStyle name="40% - Ênfase6 31 8 2 2" xfId="12532" xr:uid="{8943A733-B5FE-474F-B0CF-7AD7E8A98558}"/>
    <cellStyle name="40% - Ênfase6 31 8 3" xfId="12533" xr:uid="{CD0F7737-E185-42F5-B083-A256306647A1}"/>
    <cellStyle name="40% - Ênfase6 31 9" xfId="12534" xr:uid="{99584059-D6AC-42BD-91A1-B46526DA4D59}"/>
    <cellStyle name="40% - Ênfase6 31 9 2" xfId="12535" xr:uid="{01CFCE78-6D0E-4BDF-9CEF-89F514A24A9F}"/>
    <cellStyle name="40% - Ênfase6 32" xfId="12536" xr:uid="{08F9BBD5-6CBE-4F7B-8B17-829C3B67A4E3}"/>
    <cellStyle name="40% - Ênfase6 32 10" xfId="12537" xr:uid="{B1D58095-1080-4A61-8E8F-9004FCC5DA2D}"/>
    <cellStyle name="40% - Ênfase6 32 10 2" xfId="12538" xr:uid="{E8ADDA39-F687-4B15-8F05-47345C524904}"/>
    <cellStyle name="40% - Ênfase6 32 11" xfId="12539" xr:uid="{2395A676-C221-4429-A233-097ACE105193}"/>
    <cellStyle name="40% - Ênfase6 32 11 2" xfId="12540" xr:uid="{6F41924D-4445-436F-8570-74CB702A8A23}"/>
    <cellStyle name="40% - Ênfase6 32 12" xfId="12541" xr:uid="{22D6577F-DF79-4E82-99BF-38876E3E4C67}"/>
    <cellStyle name="40% - Ênfase6 32 12 2" xfId="12542" xr:uid="{86D7104E-0C92-4A7D-8E67-5FF60E6D6905}"/>
    <cellStyle name="40% - Ênfase6 32 13" xfId="12543" xr:uid="{B6FFC494-4920-4CD8-A4EF-C9DD88B0717C}"/>
    <cellStyle name="40% - Ênfase6 32 13 2" xfId="12544" xr:uid="{EC7FFE1B-3A78-4CA5-9BA4-19A0274A981E}"/>
    <cellStyle name="40% - Ênfase6 32 14" xfId="12545" xr:uid="{A821873D-F13F-43C5-AE30-242F5CF0E349}"/>
    <cellStyle name="40% - Ênfase6 32 14 2" xfId="12546" xr:uid="{E648CD7C-547B-43A0-AAE2-639E2837F992}"/>
    <cellStyle name="40% - Ênfase6 32 15" xfId="12547" xr:uid="{D9668B59-4A3D-4A76-969F-4AB10A9FD3EB}"/>
    <cellStyle name="40% - Ênfase6 32 2" xfId="12548" xr:uid="{571234EC-A15A-4DF2-902F-E360486F8988}"/>
    <cellStyle name="40% - Ênfase6 32 2 2" xfId="12549" xr:uid="{E1C3C6D4-A84A-404F-95B4-84EE0A6BA8E6}"/>
    <cellStyle name="40% - Ênfase6 32 2 2 2" xfId="12550" xr:uid="{6D11E0EC-B75A-4C93-B1E0-EE5A228B3445}"/>
    <cellStyle name="40% - Ênfase6 32 2 3" xfId="12551" xr:uid="{7EBF05B4-2F1A-4968-9083-F68E956B1F01}"/>
    <cellStyle name="40% - Ênfase6 32 3" xfId="12552" xr:uid="{C29731D2-D063-438E-A177-100D7F073DF4}"/>
    <cellStyle name="40% - Ênfase6 32 3 2" xfId="12553" xr:uid="{1E66D210-F042-4012-AAD0-59CFA89411E3}"/>
    <cellStyle name="40% - Ênfase6 32 3 2 2" xfId="12554" xr:uid="{634DD444-0614-4B72-89A9-9CFD29385097}"/>
    <cellStyle name="40% - Ênfase6 32 3 3" xfId="12555" xr:uid="{01417991-2ED7-4E1C-AD66-3CF1AAA67358}"/>
    <cellStyle name="40% - Ênfase6 32 4" xfId="12556" xr:uid="{2C43CAD6-7BB9-4666-8024-19D241A15BD5}"/>
    <cellStyle name="40% - Ênfase6 32 4 2" xfId="12557" xr:uid="{B5F0B737-3527-49FC-8B86-DA8423D58DDD}"/>
    <cellStyle name="40% - Ênfase6 32 4 2 2" xfId="12558" xr:uid="{6B726192-D9D3-4C20-8AA6-D1298547E067}"/>
    <cellStyle name="40% - Ênfase6 32 4 3" xfId="12559" xr:uid="{6AF836C6-B3BA-432D-A960-2B956056F603}"/>
    <cellStyle name="40% - Ênfase6 32 5" xfId="12560" xr:uid="{E133E764-C1EB-4842-8D88-BE1BEBC345B2}"/>
    <cellStyle name="40% - Ênfase6 32 5 2" xfId="12561" xr:uid="{47EADCB1-6DF6-40F2-B770-A18D2CB68AC4}"/>
    <cellStyle name="40% - Ênfase6 32 5 2 2" xfId="12562" xr:uid="{EDC89B32-58DB-4D63-9B16-88BB1FCF1A18}"/>
    <cellStyle name="40% - Ênfase6 32 5 3" xfId="12563" xr:uid="{C2FBD397-DB1C-4B78-AC10-4614DE467E5B}"/>
    <cellStyle name="40% - Ênfase6 32 6" xfId="12564" xr:uid="{A9DE35D0-F772-4FF1-9E92-A739086F4CC8}"/>
    <cellStyle name="40% - Ênfase6 32 6 2" xfId="12565" xr:uid="{29BC6289-6D2B-4DCA-AA81-9AC609A88314}"/>
    <cellStyle name="40% - Ênfase6 32 6 2 2" xfId="12566" xr:uid="{9603462D-BC9D-4521-8590-6EE37C945A6A}"/>
    <cellStyle name="40% - Ênfase6 32 6 3" xfId="12567" xr:uid="{F823894D-B147-40EA-AC67-51557BB40BC1}"/>
    <cellStyle name="40% - Ênfase6 32 7" xfId="12568" xr:uid="{B0791F1F-31E6-4589-BBB0-A97B71ADDD11}"/>
    <cellStyle name="40% - Ênfase6 32 7 2" xfId="12569" xr:uid="{30AEB3BD-D2B6-4F1B-B91B-1E3443D67DF5}"/>
    <cellStyle name="40% - Ênfase6 32 7 2 2" xfId="12570" xr:uid="{C4AA357A-6CC8-41F1-9566-4E8B1A2EFFE3}"/>
    <cellStyle name="40% - Ênfase6 32 7 3" xfId="12571" xr:uid="{A7381151-2055-47A7-94F4-3BCC817B358C}"/>
    <cellStyle name="40% - Ênfase6 32 8" xfId="12572" xr:uid="{89482B47-87A3-4A39-BA9F-E0D035774D64}"/>
    <cellStyle name="40% - Ênfase6 32 8 2" xfId="12573" xr:uid="{143F46FE-1E33-42BE-8527-B8F9DAADE1EB}"/>
    <cellStyle name="40% - Ênfase6 32 8 2 2" xfId="12574" xr:uid="{37B86203-3D33-4AEF-910E-95D09CD797C2}"/>
    <cellStyle name="40% - Ênfase6 32 8 3" xfId="12575" xr:uid="{DD29746F-0215-4178-BA0B-09C5837CF8E0}"/>
    <cellStyle name="40% - Ênfase6 32 9" xfId="12576" xr:uid="{2AE56B6B-C759-4905-9601-97D827450D1B}"/>
    <cellStyle name="40% - Ênfase6 32 9 2" xfId="12577" xr:uid="{A480AA66-68E7-4C48-8FF6-FCC16181F8A4}"/>
    <cellStyle name="40% - Ênfase6 33" xfId="12578" xr:uid="{12A9F9E0-AFA1-4FD2-BAC5-324AE8BC1996}"/>
    <cellStyle name="40% - Ênfase6 33 10" xfId="12579" xr:uid="{0347299C-D1F2-4180-9A67-459C452796CA}"/>
    <cellStyle name="40% - Ênfase6 33 10 2" xfId="12580" xr:uid="{BD1585FD-53F7-4463-88AC-8CA672AC3269}"/>
    <cellStyle name="40% - Ênfase6 33 11" xfId="12581" xr:uid="{07AA17EB-5BA8-4CDE-BF82-AD92863CBAE0}"/>
    <cellStyle name="40% - Ênfase6 33 11 2" xfId="12582" xr:uid="{774D630D-BA8D-40D5-9F5C-F21C98E0B599}"/>
    <cellStyle name="40% - Ênfase6 33 12" xfId="12583" xr:uid="{11772BE6-06DA-4509-95AB-A5064ACF4F3B}"/>
    <cellStyle name="40% - Ênfase6 33 12 2" xfId="12584" xr:uid="{828FFC18-6431-429E-AF27-896797860AF9}"/>
    <cellStyle name="40% - Ênfase6 33 13" xfId="12585" xr:uid="{E6AD3F9D-9F2C-4379-A6BC-8418D1EBF933}"/>
    <cellStyle name="40% - Ênfase6 33 13 2" xfId="12586" xr:uid="{2549F3DE-3205-4A36-81EC-BBCC1DC8DDE5}"/>
    <cellStyle name="40% - Ênfase6 33 14" xfId="12587" xr:uid="{DF1B871D-60E9-4AD8-B334-A0739836C4F7}"/>
    <cellStyle name="40% - Ênfase6 33 14 2" xfId="12588" xr:uid="{8A836159-61E7-4BA0-83AF-DA3B034C5C22}"/>
    <cellStyle name="40% - Ênfase6 33 15" xfId="12589" xr:uid="{CE15FC69-E985-47A8-9C84-4E403A04F56B}"/>
    <cellStyle name="40% - Ênfase6 33 2" xfId="12590" xr:uid="{1F6D7E69-8EA2-4998-96B2-475293609BE0}"/>
    <cellStyle name="40% - Ênfase6 33 2 2" xfId="12591" xr:uid="{38EAEFEF-C764-4800-BD8C-AC7F1B5DA0A0}"/>
    <cellStyle name="40% - Ênfase6 33 2 2 2" xfId="12592" xr:uid="{6507D003-6CBC-4E2D-9F47-AC3A02A40D9B}"/>
    <cellStyle name="40% - Ênfase6 33 2 3" xfId="12593" xr:uid="{DDAF418B-0386-4104-B65F-B5D3DC913BB2}"/>
    <cellStyle name="40% - Ênfase6 33 3" xfId="12594" xr:uid="{FB8185B4-6B54-45AC-B84B-CB2490145180}"/>
    <cellStyle name="40% - Ênfase6 33 3 2" xfId="12595" xr:uid="{6A014630-B48C-4F46-B1D3-C8CC3C030E94}"/>
    <cellStyle name="40% - Ênfase6 33 3 2 2" xfId="12596" xr:uid="{F65FFE35-4A37-485B-A794-779ADBD090DC}"/>
    <cellStyle name="40% - Ênfase6 33 3 3" xfId="12597" xr:uid="{20A3B8CA-D3B2-4785-B70A-CE07955D4EF7}"/>
    <cellStyle name="40% - Ênfase6 33 4" xfId="12598" xr:uid="{1C60595E-4029-4624-BB42-167856DA1F1C}"/>
    <cellStyle name="40% - Ênfase6 33 4 2" xfId="12599" xr:uid="{F65F0649-5E55-4EE9-8516-AC9E822C4BCC}"/>
    <cellStyle name="40% - Ênfase6 33 4 2 2" xfId="12600" xr:uid="{B13AAF67-2AED-425F-A894-5DCFF0123A68}"/>
    <cellStyle name="40% - Ênfase6 33 4 3" xfId="12601" xr:uid="{FA87C57C-8354-464B-8105-AA5A80B88297}"/>
    <cellStyle name="40% - Ênfase6 33 5" xfId="12602" xr:uid="{368A2384-A451-4372-9A11-8B0AA3F7F311}"/>
    <cellStyle name="40% - Ênfase6 33 5 2" xfId="12603" xr:uid="{AA4ABB3E-6B2F-4C83-A0E7-9963D7EB5500}"/>
    <cellStyle name="40% - Ênfase6 33 5 2 2" xfId="12604" xr:uid="{D409C972-D6B2-4941-ACA9-52971648045F}"/>
    <cellStyle name="40% - Ênfase6 33 5 3" xfId="12605" xr:uid="{5F0CE710-6DDA-4E8F-9A21-1C566C75D10D}"/>
    <cellStyle name="40% - Ênfase6 33 6" xfId="12606" xr:uid="{4F51788E-00F2-4744-B37A-519E8F0663D8}"/>
    <cellStyle name="40% - Ênfase6 33 6 2" xfId="12607" xr:uid="{65AB95AA-3604-4E2E-906B-3006844B5B88}"/>
    <cellStyle name="40% - Ênfase6 33 6 2 2" xfId="12608" xr:uid="{BE22F2DF-CE1D-4BC4-A0A3-E171A7A7E5BC}"/>
    <cellStyle name="40% - Ênfase6 33 6 3" xfId="12609" xr:uid="{E148BEE5-026B-4D0E-B3C5-315D79680667}"/>
    <cellStyle name="40% - Ênfase6 33 7" xfId="12610" xr:uid="{4B3094A0-9096-4BBE-A586-9EF06B508986}"/>
    <cellStyle name="40% - Ênfase6 33 7 2" xfId="12611" xr:uid="{A75F2D75-D03F-40F3-B54A-671B6E880883}"/>
    <cellStyle name="40% - Ênfase6 33 7 2 2" xfId="12612" xr:uid="{5AEC731E-C6AE-4483-8F58-733A6BD46FFF}"/>
    <cellStyle name="40% - Ênfase6 33 7 3" xfId="12613" xr:uid="{E8196CCB-14BE-427C-8EEB-DA2BE8E102CF}"/>
    <cellStyle name="40% - Ênfase6 33 8" xfId="12614" xr:uid="{893FB902-05BC-4D9D-B05B-32366A5E0F6C}"/>
    <cellStyle name="40% - Ênfase6 33 8 2" xfId="12615" xr:uid="{1C097017-7735-4AE8-842E-BF0C9E4CF93D}"/>
    <cellStyle name="40% - Ênfase6 33 8 2 2" xfId="12616" xr:uid="{F50DE9D7-1349-4E1D-B537-84EA46A9F8D4}"/>
    <cellStyle name="40% - Ênfase6 33 8 3" xfId="12617" xr:uid="{E407779C-E470-46DA-B7C9-1D6082937C33}"/>
    <cellStyle name="40% - Ênfase6 33 9" xfId="12618" xr:uid="{E0CDE08D-F0A6-42A7-87BF-16445A108DC1}"/>
    <cellStyle name="40% - Ênfase6 33 9 2" xfId="12619" xr:uid="{7E78B2BC-62F6-419D-A7F6-6D7CB2D99674}"/>
    <cellStyle name="40% - Ênfase6 34" xfId="12620" xr:uid="{A4058CC2-03EE-4011-AAF3-F6BAC096473E}"/>
    <cellStyle name="40% - Ênfase6 34 10" xfId="12621" xr:uid="{E86716F2-2C10-431B-BD98-52279B1A0DE9}"/>
    <cellStyle name="40% - Ênfase6 34 10 2" xfId="12622" xr:uid="{ED7A8802-9B12-44B3-A6E3-ADE621DB10EF}"/>
    <cellStyle name="40% - Ênfase6 34 11" xfId="12623" xr:uid="{66F56AE0-B71F-45A5-A306-92C9AF9CC819}"/>
    <cellStyle name="40% - Ênfase6 34 11 2" xfId="12624" xr:uid="{34BA05C9-53CE-4C24-B0EA-C184536A80D6}"/>
    <cellStyle name="40% - Ênfase6 34 12" xfId="12625" xr:uid="{6DB7B56D-FBB5-4D79-84F3-7E79D3622F7A}"/>
    <cellStyle name="40% - Ênfase6 34 12 2" xfId="12626" xr:uid="{24D2B5BD-D3C4-4323-B381-21C0D1AE754D}"/>
    <cellStyle name="40% - Ênfase6 34 13" xfId="12627" xr:uid="{EAF3BC41-89F4-498E-9BB8-1976BC8251BE}"/>
    <cellStyle name="40% - Ênfase6 34 13 2" xfId="12628" xr:uid="{330AE553-B574-4595-B844-3BC3E3DCD35E}"/>
    <cellStyle name="40% - Ênfase6 34 14" xfId="12629" xr:uid="{D29B7A19-A064-4AB2-A252-B4E798B68C5C}"/>
    <cellStyle name="40% - Ênfase6 34 14 2" xfId="12630" xr:uid="{5F4138CD-9DA8-4202-8089-6213FD85232E}"/>
    <cellStyle name="40% - Ênfase6 34 15" xfId="12631" xr:uid="{2B5AE8C2-7E6F-4EAE-8A8E-C549D500B9F7}"/>
    <cellStyle name="40% - Ênfase6 34 2" xfId="12632" xr:uid="{78F4D8A7-00B4-468D-832C-103D4F52FA27}"/>
    <cellStyle name="40% - Ênfase6 34 2 2" xfId="12633" xr:uid="{B2FEA33F-CE25-4553-8CC1-6A2A91C68440}"/>
    <cellStyle name="40% - Ênfase6 34 2 2 2" xfId="12634" xr:uid="{66327568-DDF8-4C3A-B791-A12F3A86F6FA}"/>
    <cellStyle name="40% - Ênfase6 34 2 3" xfId="12635" xr:uid="{BDF8534F-EF17-4DD4-ADEA-2AEF6BEABDA7}"/>
    <cellStyle name="40% - Ênfase6 34 3" xfId="12636" xr:uid="{E9F5B696-DBC2-48B2-86DB-51D00F5E2A8A}"/>
    <cellStyle name="40% - Ênfase6 34 3 2" xfId="12637" xr:uid="{8D44F837-C104-403A-9254-0093F64CE8B3}"/>
    <cellStyle name="40% - Ênfase6 34 3 2 2" xfId="12638" xr:uid="{CB2AA905-D3CE-49C0-9E22-6BB4D42CDB75}"/>
    <cellStyle name="40% - Ênfase6 34 3 3" xfId="12639" xr:uid="{40235928-969E-4D47-99CA-A0CFE4E27D1E}"/>
    <cellStyle name="40% - Ênfase6 34 4" xfId="12640" xr:uid="{B373FE2B-2769-4ADF-83DB-7056EADE3A61}"/>
    <cellStyle name="40% - Ênfase6 34 4 2" xfId="12641" xr:uid="{33DEEFA2-42AA-47E2-A6E1-C46D6D0781AE}"/>
    <cellStyle name="40% - Ênfase6 34 4 2 2" xfId="12642" xr:uid="{0F9A003C-A6EF-465E-BFC7-5144670B436E}"/>
    <cellStyle name="40% - Ênfase6 34 4 3" xfId="12643" xr:uid="{A25C85AA-3800-416F-9AB1-D401057DB37B}"/>
    <cellStyle name="40% - Ênfase6 34 5" xfId="12644" xr:uid="{5D643227-C4D4-4F5F-9059-061271A477BA}"/>
    <cellStyle name="40% - Ênfase6 34 5 2" xfId="12645" xr:uid="{799D3A93-490E-482A-BF3A-5C779F8311ED}"/>
    <cellStyle name="40% - Ênfase6 34 5 2 2" xfId="12646" xr:uid="{5626B0E2-C0F7-440B-86E4-E2B745599F45}"/>
    <cellStyle name="40% - Ênfase6 34 5 3" xfId="12647" xr:uid="{718406A6-3DAB-447D-9675-2012F3855C75}"/>
    <cellStyle name="40% - Ênfase6 34 6" xfId="12648" xr:uid="{50012671-DE3A-4701-8846-121672EB04C2}"/>
    <cellStyle name="40% - Ênfase6 34 6 2" xfId="12649" xr:uid="{73F57068-DD27-4D86-8A09-D05E1BA4E9E8}"/>
    <cellStyle name="40% - Ênfase6 34 6 2 2" xfId="12650" xr:uid="{4767F196-3C9C-4580-969E-F886125B83BB}"/>
    <cellStyle name="40% - Ênfase6 34 6 3" xfId="12651" xr:uid="{A70BEE53-C663-40CF-ADEF-686601C87056}"/>
    <cellStyle name="40% - Ênfase6 34 7" xfId="12652" xr:uid="{9BBD6C4E-2A78-47A8-8DED-5C4011BC351F}"/>
    <cellStyle name="40% - Ênfase6 34 7 2" xfId="12653" xr:uid="{322CEDA0-250F-49A5-9BDE-93E74515DF8B}"/>
    <cellStyle name="40% - Ênfase6 34 7 2 2" xfId="12654" xr:uid="{E26DD160-CBBB-42C0-8EA3-3C31A4772151}"/>
    <cellStyle name="40% - Ênfase6 34 7 3" xfId="12655" xr:uid="{2A0A3E5E-17A1-4CD7-B3C6-A99CFCC8605B}"/>
    <cellStyle name="40% - Ênfase6 34 8" xfId="12656" xr:uid="{C9E2BC6B-EDF8-4578-80A9-02FDEB88F71A}"/>
    <cellStyle name="40% - Ênfase6 34 8 2" xfId="12657" xr:uid="{A37026C9-065E-4B48-B571-EC55D0AC6E17}"/>
    <cellStyle name="40% - Ênfase6 34 8 2 2" xfId="12658" xr:uid="{AF91EE5F-B34D-4D49-856C-0956A1064613}"/>
    <cellStyle name="40% - Ênfase6 34 8 3" xfId="12659" xr:uid="{75E1790F-9C9C-4DE5-94C1-9C85E67BF4FC}"/>
    <cellStyle name="40% - Ênfase6 34 9" xfId="12660" xr:uid="{4E6F4F1E-ED8B-444A-BF91-79BC65755401}"/>
    <cellStyle name="40% - Ênfase6 34 9 2" xfId="12661" xr:uid="{AD4508C9-6744-4D4D-93D1-ABF6958476E0}"/>
    <cellStyle name="40% - Ênfase6 35" xfId="12662" xr:uid="{9913A550-0C59-4DE2-A44F-11B4CDDC96C5}"/>
    <cellStyle name="40% - Ênfase6 35 10" xfId="12663" xr:uid="{E7CFE125-9C27-4891-BDED-EB6BD8856060}"/>
    <cellStyle name="40% - Ênfase6 35 10 2" xfId="12664" xr:uid="{48EA40DE-8170-42A3-A22A-4CD35EEF2DB1}"/>
    <cellStyle name="40% - Ênfase6 35 11" xfId="12665" xr:uid="{0E3D919F-6355-462C-97DA-5A9091D85712}"/>
    <cellStyle name="40% - Ênfase6 35 11 2" xfId="12666" xr:uid="{E53A5E0E-B54D-455E-9A4A-90B6B7548282}"/>
    <cellStyle name="40% - Ênfase6 35 12" xfId="12667" xr:uid="{0A860177-B943-42FB-A5EE-0807303404C3}"/>
    <cellStyle name="40% - Ênfase6 35 12 2" xfId="12668" xr:uid="{2F1146D7-955B-4F06-9580-F95BEDBBCACE}"/>
    <cellStyle name="40% - Ênfase6 35 13" xfId="12669" xr:uid="{75E4811E-D644-4E4C-9108-9BC7A17D49D5}"/>
    <cellStyle name="40% - Ênfase6 35 13 2" xfId="12670" xr:uid="{E32F85F2-4663-4978-B3AA-5DB0813540FA}"/>
    <cellStyle name="40% - Ênfase6 35 14" xfId="12671" xr:uid="{DEF17661-A111-4865-B238-A1AD55089476}"/>
    <cellStyle name="40% - Ênfase6 35 14 2" xfId="12672" xr:uid="{96467799-C4CD-45B8-BB28-7074F795B695}"/>
    <cellStyle name="40% - Ênfase6 35 15" xfId="12673" xr:uid="{123E32EC-AD0B-4357-B075-09D2C1BF600F}"/>
    <cellStyle name="40% - Ênfase6 35 2" xfId="12674" xr:uid="{93E1A634-3730-4D12-AF5B-BAFD68EA9FF6}"/>
    <cellStyle name="40% - Ênfase6 35 2 2" xfId="12675" xr:uid="{90511118-C59C-40CB-8DD8-2A6C3F8D92CD}"/>
    <cellStyle name="40% - Ênfase6 35 2 2 2" xfId="12676" xr:uid="{22946164-A949-4A53-B71A-1F7EDD18EDAA}"/>
    <cellStyle name="40% - Ênfase6 35 2 3" xfId="12677" xr:uid="{25FA5818-EE41-473F-8690-F5FC429D918A}"/>
    <cellStyle name="40% - Ênfase6 35 3" xfId="12678" xr:uid="{7F5696C1-7EC9-43F7-95F9-799AA3A057E9}"/>
    <cellStyle name="40% - Ênfase6 35 3 2" xfId="12679" xr:uid="{3B1E5F34-94F3-4485-A2F5-140B3D247953}"/>
    <cellStyle name="40% - Ênfase6 35 3 2 2" xfId="12680" xr:uid="{25DE934C-7970-4259-8D88-B6A9B428932B}"/>
    <cellStyle name="40% - Ênfase6 35 3 3" xfId="12681" xr:uid="{D25E634F-458D-45D2-B55A-F513605D8AFB}"/>
    <cellStyle name="40% - Ênfase6 35 4" xfId="12682" xr:uid="{F7946C2A-7057-489B-B7EF-FA412F41E38C}"/>
    <cellStyle name="40% - Ênfase6 35 4 2" xfId="12683" xr:uid="{22DCF012-3E88-4BD9-89B0-3F6D5B01867F}"/>
    <cellStyle name="40% - Ênfase6 35 4 2 2" xfId="12684" xr:uid="{F8F49453-D35E-4BD4-BBC9-872AD6827EBF}"/>
    <cellStyle name="40% - Ênfase6 35 4 3" xfId="12685" xr:uid="{238B20EB-8D79-489C-9A17-7278E83FAEA6}"/>
    <cellStyle name="40% - Ênfase6 35 5" xfId="12686" xr:uid="{DB400EB6-139E-4393-9AF7-46B6755D938F}"/>
    <cellStyle name="40% - Ênfase6 35 5 2" xfId="12687" xr:uid="{E2B48BC2-1F61-42DE-8CC0-1B7C58FDFE44}"/>
    <cellStyle name="40% - Ênfase6 35 5 2 2" xfId="12688" xr:uid="{440F0722-8555-42F5-B2EE-3376BC906E7C}"/>
    <cellStyle name="40% - Ênfase6 35 5 3" xfId="12689" xr:uid="{194D14AF-0203-4B1D-A7D5-44C80675F209}"/>
    <cellStyle name="40% - Ênfase6 35 6" xfId="12690" xr:uid="{ED4940F1-69B9-480B-9929-F418A52CEAE8}"/>
    <cellStyle name="40% - Ênfase6 35 6 2" xfId="12691" xr:uid="{4B5D80C7-EDE7-460D-942E-F6ADFD57846E}"/>
    <cellStyle name="40% - Ênfase6 35 6 2 2" xfId="12692" xr:uid="{043D7960-6716-4EEC-A905-8B75B50D3487}"/>
    <cellStyle name="40% - Ênfase6 35 6 3" xfId="12693" xr:uid="{3049D52C-5495-41D3-8680-9AED341C6F29}"/>
    <cellStyle name="40% - Ênfase6 35 7" xfId="12694" xr:uid="{BD9FC9BE-5DD6-4ECF-B36C-2BC015CB1680}"/>
    <cellStyle name="40% - Ênfase6 35 7 2" xfId="12695" xr:uid="{05FEEA50-2FDF-4BB8-A8DC-0D64E009144B}"/>
    <cellStyle name="40% - Ênfase6 35 7 2 2" xfId="12696" xr:uid="{23392B63-F6AD-45AD-964A-A6BE6424E91F}"/>
    <cellStyle name="40% - Ênfase6 35 7 3" xfId="12697" xr:uid="{306A00CE-5B2C-4ADC-AA72-B71D3EB97442}"/>
    <cellStyle name="40% - Ênfase6 35 8" xfId="12698" xr:uid="{9B537D2F-13DF-4A35-8C91-EB29BD133AA5}"/>
    <cellStyle name="40% - Ênfase6 35 8 2" xfId="12699" xr:uid="{3495DED5-82DA-4C7E-9030-751F7942AAF2}"/>
    <cellStyle name="40% - Ênfase6 35 8 2 2" xfId="12700" xr:uid="{60C78989-8C15-4288-BA65-F49CAADA2A9F}"/>
    <cellStyle name="40% - Ênfase6 35 8 3" xfId="12701" xr:uid="{10E9EEBA-F616-47EF-AF0E-572B74F88FAB}"/>
    <cellStyle name="40% - Ênfase6 35 9" xfId="12702" xr:uid="{D87B5D08-5161-4E42-A71B-785ED9D5FA84}"/>
    <cellStyle name="40% - Ênfase6 35 9 2" xfId="12703" xr:uid="{DF8D0419-38CB-4C99-82E4-B9570C1914B6}"/>
    <cellStyle name="40% - Ênfase6 4" xfId="12704" xr:uid="{3207A030-293D-4CED-89DD-AF58BFA1D094}"/>
    <cellStyle name="40% - Ênfase6 4 10" xfId="12705" xr:uid="{0753C0BF-F3A7-4ED6-B6B2-FD4248CC2BF3}"/>
    <cellStyle name="40% - Ênfase6 4 10 2" xfId="12706" xr:uid="{B2E4F5E3-EDA2-448E-B98D-3ED1D2C1C3F1}"/>
    <cellStyle name="40% - Ênfase6 4 11" xfId="12707" xr:uid="{55863108-97D9-40B5-AFE0-A2B34CB5C994}"/>
    <cellStyle name="40% - Ênfase6 4 11 2" xfId="12708" xr:uid="{9388E3F2-71E5-4F20-818A-CBF106F5EE1F}"/>
    <cellStyle name="40% - Ênfase6 4 12" xfId="12709" xr:uid="{941A9F7F-12EB-42D9-87F3-B4793E6D425A}"/>
    <cellStyle name="40% - Ênfase6 4 12 2" xfId="12710" xr:uid="{7DB59717-5676-4672-9F82-05661C94D67E}"/>
    <cellStyle name="40% - Ênfase6 4 13" xfId="12711" xr:uid="{38F2B4FA-DF7C-46CB-BBD0-7C6CA5E83EE0}"/>
    <cellStyle name="40% - Ênfase6 4 13 2" xfId="12712" xr:uid="{591B3743-91C5-4B80-8E52-5CC78973A47C}"/>
    <cellStyle name="40% - Ênfase6 4 14" xfId="12713" xr:uid="{F2A9A19D-D546-4696-99C6-93A734041758}"/>
    <cellStyle name="40% - Ênfase6 4 14 2" xfId="12714" xr:uid="{46F7E4CD-9515-461A-B455-137B9429604F}"/>
    <cellStyle name="40% - Ênfase6 4 15" xfId="12715" xr:uid="{86E66AE4-41E4-400B-B965-86EFE4D8AB70}"/>
    <cellStyle name="40% - Ênfase6 4 2" xfId="12716" xr:uid="{E27DE769-439D-421D-992E-AB6DF5451D19}"/>
    <cellStyle name="40% - Ênfase6 4 2 2" xfId="12717" xr:uid="{33E134EC-952A-498F-98DD-66D0DAE146E9}"/>
    <cellStyle name="40% - Ênfase6 4 2 2 2" xfId="12718" xr:uid="{3368AFCD-C78E-4C9F-B495-A07D00498CC8}"/>
    <cellStyle name="40% - Ênfase6 4 2 3" xfId="12719" xr:uid="{8B62800E-B0A2-4509-982F-C3C4B356B8B9}"/>
    <cellStyle name="40% - Ênfase6 4 3" xfId="12720" xr:uid="{FE14541F-9B1B-4CE4-8698-A6F8843FBFDF}"/>
    <cellStyle name="40% - Ênfase6 4 3 2" xfId="12721" xr:uid="{8F88ECB0-A032-4630-914D-9BB00FFF43A3}"/>
    <cellStyle name="40% - Ênfase6 4 3 2 2" xfId="12722" xr:uid="{A04CA4E8-2626-43D3-8322-390A1F2687BC}"/>
    <cellStyle name="40% - Ênfase6 4 3 3" xfId="12723" xr:uid="{83C02B3B-19EE-4598-B249-F0D66473DB27}"/>
    <cellStyle name="40% - Ênfase6 4 4" xfId="12724" xr:uid="{F3AAB9B5-BCBA-4F6F-BFD0-6D36A6E89FF9}"/>
    <cellStyle name="40% - Ênfase6 4 4 2" xfId="12725" xr:uid="{14DE9E99-09E9-4021-A08E-C205D789ABDE}"/>
    <cellStyle name="40% - Ênfase6 4 4 2 2" xfId="12726" xr:uid="{80DC4FDC-D70A-422F-9976-82689EED095C}"/>
    <cellStyle name="40% - Ênfase6 4 4 3" xfId="12727" xr:uid="{A6A706C7-1959-4D43-A60D-B8A68ADD1AB9}"/>
    <cellStyle name="40% - Ênfase6 4 5" xfId="12728" xr:uid="{E1FFD396-03D1-481F-A22D-B5A6FD073066}"/>
    <cellStyle name="40% - Ênfase6 4 5 2" xfId="12729" xr:uid="{85717A7F-CA7C-40AC-AC8E-9B1BBBBD01C3}"/>
    <cellStyle name="40% - Ênfase6 4 5 2 2" xfId="12730" xr:uid="{37F8AC0D-3423-4B66-87E7-486895F8899B}"/>
    <cellStyle name="40% - Ênfase6 4 5 3" xfId="12731" xr:uid="{33D0E6B8-2901-4B2F-9B67-6531FB5A3E6B}"/>
    <cellStyle name="40% - Ênfase6 4 6" xfId="12732" xr:uid="{F2CBB316-6614-4A8D-84A9-57D1873F749F}"/>
    <cellStyle name="40% - Ênfase6 4 6 2" xfId="12733" xr:uid="{F8AF85F3-9CF4-4B69-BEF7-B9ACA31D4E85}"/>
    <cellStyle name="40% - Ênfase6 4 6 2 2" xfId="12734" xr:uid="{4EA8834E-B174-4419-8AF1-E24BF3E9F06D}"/>
    <cellStyle name="40% - Ênfase6 4 6 3" xfId="12735" xr:uid="{1022DF28-D9ED-4AE5-8B4C-F11A0F3F63DD}"/>
    <cellStyle name="40% - Ênfase6 4 7" xfId="12736" xr:uid="{E79D22F1-5E17-4917-B0E4-B2EFC6665DC0}"/>
    <cellStyle name="40% - Ênfase6 4 7 2" xfId="12737" xr:uid="{8A402B65-4D3A-4152-AFF7-893CAFA3A157}"/>
    <cellStyle name="40% - Ênfase6 4 7 2 2" xfId="12738" xr:uid="{4856ABF4-F9E8-434D-B018-8524E0711116}"/>
    <cellStyle name="40% - Ênfase6 4 7 3" xfId="12739" xr:uid="{E95D6CFC-E704-462F-9D0D-629494A39DF7}"/>
    <cellStyle name="40% - Ênfase6 4 8" xfId="12740" xr:uid="{83E0E894-D031-4D03-BE13-A6ACC9B510DD}"/>
    <cellStyle name="40% - Ênfase6 4 8 2" xfId="12741" xr:uid="{0A6E3F44-4E98-4F06-AE1B-D53ECA7BF626}"/>
    <cellStyle name="40% - Ênfase6 4 8 2 2" xfId="12742" xr:uid="{C0CD7E7B-9473-427D-9E58-0900AEAF93BB}"/>
    <cellStyle name="40% - Ênfase6 4 8 3" xfId="12743" xr:uid="{A96E7363-3FA9-4A21-9786-E8BBC2DAE2B8}"/>
    <cellStyle name="40% - Ênfase6 4 9" xfId="12744" xr:uid="{C42F2FA3-91AA-43A5-A26C-D10B2451C2D4}"/>
    <cellStyle name="40% - Ênfase6 4 9 2" xfId="12745" xr:uid="{0B9FE7D7-F41B-460B-9890-C55A5F5C4B82}"/>
    <cellStyle name="40% - Ênfase6 5" xfId="12746" xr:uid="{F5CBA8D2-A27F-4E55-9675-4A4F9AE6F0D4}"/>
    <cellStyle name="40% - Ênfase6 5 10" xfId="12747" xr:uid="{3549016E-D2FD-402B-9828-FF4AA6EC18FA}"/>
    <cellStyle name="40% - Ênfase6 5 10 2" xfId="12748" xr:uid="{29EA5C80-FD74-4083-8DE8-888BB8A96B9F}"/>
    <cellStyle name="40% - Ênfase6 5 11" xfId="12749" xr:uid="{A962D55E-68C5-484D-B2F5-B7D1B46F26B6}"/>
    <cellStyle name="40% - Ênfase6 5 11 2" xfId="12750" xr:uid="{53D92D00-BD61-4F69-BE6A-6BD6DEB21371}"/>
    <cellStyle name="40% - Ênfase6 5 12" xfId="12751" xr:uid="{680947CB-1A1F-46DF-9F55-034BA2136D5B}"/>
    <cellStyle name="40% - Ênfase6 5 12 2" xfId="12752" xr:uid="{C366E047-75BE-4428-81B8-B3F1DE874C73}"/>
    <cellStyle name="40% - Ênfase6 5 13" xfId="12753" xr:uid="{B8E0B22E-27C9-464C-86B7-D7E0E5E66873}"/>
    <cellStyle name="40% - Ênfase6 5 13 2" xfId="12754" xr:uid="{E479C5DD-34F2-4BCB-876C-A198CC4260A5}"/>
    <cellStyle name="40% - Ênfase6 5 14" xfId="12755" xr:uid="{825A6465-60AD-425B-B9C2-2FEC7275F9B3}"/>
    <cellStyle name="40% - Ênfase6 5 14 2" xfId="12756" xr:uid="{75598198-C582-4E1C-B2B1-3681B638F16D}"/>
    <cellStyle name="40% - Ênfase6 5 15" xfId="12757" xr:uid="{F5839DB5-3B1E-41B0-B59C-66E88AC053F4}"/>
    <cellStyle name="40% - Ênfase6 5 2" xfId="12758" xr:uid="{307D7D86-5BA4-466C-B53B-CA301004AE44}"/>
    <cellStyle name="40% - Ênfase6 5 2 2" xfId="12759" xr:uid="{23333012-B51C-4064-A356-B46B000AA371}"/>
    <cellStyle name="40% - Ênfase6 5 2 2 2" xfId="12760" xr:uid="{B48B7802-9A8D-4488-86F2-BCCC487329C8}"/>
    <cellStyle name="40% - Ênfase6 5 2 3" xfId="12761" xr:uid="{55E7B618-E405-4EAD-A747-00725215C9B0}"/>
    <cellStyle name="40% - Ênfase6 5 3" xfId="12762" xr:uid="{4FCD852E-7727-45AF-B05F-9E8F117CFA35}"/>
    <cellStyle name="40% - Ênfase6 5 3 2" xfId="12763" xr:uid="{85CC4F86-5D66-4E65-AAFA-53F7E79A0C45}"/>
    <cellStyle name="40% - Ênfase6 5 3 2 2" xfId="12764" xr:uid="{1FD3400D-0EDD-4F59-9EBA-1F310879571C}"/>
    <cellStyle name="40% - Ênfase6 5 3 3" xfId="12765" xr:uid="{44CB0C54-DCC1-4BBD-AF0B-5C54498757D3}"/>
    <cellStyle name="40% - Ênfase6 5 4" xfId="12766" xr:uid="{D2FAFBC9-5E1E-412D-A2B9-4F2710008222}"/>
    <cellStyle name="40% - Ênfase6 5 4 2" xfId="12767" xr:uid="{8D53DBBE-14C0-4B8F-8420-CA5999CE7E1C}"/>
    <cellStyle name="40% - Ênfase6 5 4 2 2" xfId="12768" xr:uid="{939BA006-D01E-4910-85DA-A47BA6A8BF40}"/>
    <cellStyle name="40% - Ênfase6 5 4 3" xfId="12769" xr:uid="{78AC152C-84C2-4DB3-BCF4-0225AC5BE082}"/>
    <cellStyle name="40% - Ênfase6 5 5" xfId="12770" xr:uid="{2CCFEEA2-528A-4BEF-9F6A-CB34B1B3AE2F}"/>
    <cellStyle name="40% - Ênfase6 5 5 2" xfId="12771" xr:uid="{05FE4E4F-F7B1-4D05-998D-ED93E364D7C1}"/>
    <cellStyle name="40% - Ênfase6 5 5 2 2" xfId="12772" xr:uid="{6BFAB4F3-35C2-47F6-8659-F22A5F0A2620}"/>
    <cellStyle name="40% - Ênfase6 5 5 3" xfId="12773" xr:uid="{4EF62456-9136-487C-BC1F-794C87E85DC1}"/>
    <cellStyle name="40% - Ênfase6 5 6" xfId="12774" xr:uid="{509BC5FE-4347-48A0-AD52-61A9C7A3BF2C}"/>
    <cellStyle name="40% - Ênfase6 5 6 2" xfId="12775" xr:uid="{CDFA8A87-45DF-4598-9A92-AFB00CECCB38}"/>
    <cellStyle name="40% - Ênfase6 5 6 2 2" xfId="12776" xr:uid="{3A0D05E0-48F0-45F5-9118-DAAFD69EACAD}"/>
    <cellStyle name="40% - Ênfase6 5 6 3" xfId="12777" xr:uid="{CE632C7E-5A1B-4D92-849B-B6900B8C9751}"/>
    <cellStyle name="40% - Ênfase6 5 7" xfId="12778" xr:uid="{46CDBEEA-9EB1-4345-9444-71357446E88C}"/>
    <cellStyle name="40% - Ênfase6 5 7 2" xfId="12779" xr:uid="{2C15CDDC-EE04-4E5B-A538-0489A2AFCA6C}"/>
    <cellStyle name="40% - Ênfase6 5 7 2 2" xfId="12780" xr:uid="{0B1DB039-DB80-46C1-A832-5E2967EE78A1}"/>
    <cellStyle name="40% - Ênfase6 5 7 3" xfId="12781" xr:uid="{B506EB83-ADFA-4748-9F91-006CFDC9EC56}"/>
    <cellStyle name="40% - Ênfase6 5 8" xfId="12782" xr:uid="{829ADCE7-19B2-48B2-8F18-CDDCAD9CFCEC}"/>
    <cellStyle name="40% - Ênfase6 5 8 2" xfId="12783" xr:uid="{9DF95174-2270-4D5B-BEC4-72ABA1A0762A}"/>
    <cellStyle name="40% - Ênfase6 5 8 2 2" xfId="12784" xr:uid="{6D303F41-71D8-4CDB-BC50-26D08DBC71DC}"/>
    <cellStyle name="40% - Ênfase6 5 8 3" xfId="12785" xr:uid="{8B81CB29-E580-4D5A-8691-19E3D161921F}"/>
    <cellStyle name="40% - Ênfase6 5 9" xfId="12786" xr:uid="{E4AB6A43-6322-4F0C-87DA-6025A2DDBA34}"/>
    <cellStyle name="40% - Ênfase6 5 9 2" xfId="12787" xr:uid="{2CEBC8E9-B4B7-488F-8905-98AA3D63C493}"/>
    <cellStyle name="40% - Ênfase6 6" xfId="12788" xr:uid="{31A0D690-C6F6-4BC9-A69B-14E76044DC58}"/>
    <cellStyle name="40% - Ênfase6 6 10" xfId="12789" xr:uid="{29069EBF-CF72-4B51-8541-15CAF1B4F6B4}"/>
    <cellStyle name="40% - Ênfase6 6 10 2" xfId="12790" xr:uid="{AC1871A7-F45C-40E3-92C8-562B8D19590C}"/>
    <cellStyle name="40% - Ênfase6 6 11" xfId="12791" xr:uid="{7897C61A-82E0-4A58-B58E-458C20C85004}"/>
    <cellStyle name="40% - Ênfase6 6 11 2" xfId="12792" xr:uid="{80201C26-35E4-4B4F-A061-97D66B5BABA5}"/>
    <cellStyle name="40% - Ênfase6 6 12" xfId="12793" xr:uid="{1E8B33FF-DC32-4C91-9628-9FA0F90D0D59}"/>
    <cellStyle name="40% - Ênfase6 6 12 2" xfId="12794" xr:uid="{A651172F-699B-4D39-B13A-C4F345131E26}"/>
    <cellStyle name="40% - Ênfase6 6 13" xfId="12795" xr:uid="{A1952D41-D600-484D-9920-46893798A100}"/>
    <cellStyle name="40% - Ênfase6 6 13 2" xfId="12796" xr:uid="{4B4BB223-9E69-42AA-BF2B-2F77F7E9B98B}"/>
    <cellStyle name="40% - Ênfase6 6 14" xfId="12797" xr:uid="{42B08229-76E2-4B0B-B972-115558AF18C5}"/>
    <cellStyle name="40% - Ênfase6 6 14 2" xfId="12798" xr:uid="{C8BC91E8-64C6-4444-B872-758BF1A71153}"/>
    <cellStyle name="40% - Ênfase6 6 15" xfId="12799" xr:uid="{5853A396-58D2-4FAC-B553-DAD84BAEF3C1}"/>
    <cellStyle name="40% - Ênfase6 6 2" xfId="12800" xr:uid="{4F4FA8DD-18B0-43C4-900A-D8974DE1F57E}"/>
    <cellStyle name="40% - Ênfase6 6 2 2" xfId="12801" xr:uid="{60D2228B-49C0-4F37-ACC6-BA6F0422EEF2}"/>
    <cellStyle name="40% - Ênfase6 6 2 2 2" xfId="12802" xr:uid="{3AE0980B-552B-4F3B-99E3-89AC9C1CE95E}"/>
    <cellStyle name="40% - Ênfase6 6 2 3" xfId="12803" xr:uid="{94E0240E-ABEF-49B0-9D52-4CE860CC6A8A}"/>
    <cellStyle name="40% - Ênfase6 6 3" xfId="12804" xr:uid="{87A7B8E1-C868-4C98-95C7-4651B9AC7030}"/>
    <cellStyle name="40% - Ênfase6 6 3 2" xfId="12805" xr:uid="{60BB926F-9E44-47DF-8532-4370E1095636}"/>
    <cellStyle name="40% - Ênfase6 6 3 2 2" xfId="12806" xr:uid="{01F8E186-F5F4-461C-BE9E-9395C12EC785}"/>
    <cellStyle name="40% - Ênfase6 6 3 3" xfId="12807" xr:uid="{234F405F-E0C3-4C33-823A-BB0D75F7FE2E}"/>
    <cellStyle name="40% - Ênfase6 6 4" xfId="12808" xr:uid="{5EE4582D-CCBE-4747-A23B-C620D51FEB38}"/>
    <cellStyle name="40% - Ênfase6 6 4 2" xfId="12809" xr:uid="{CC7FB148-4F09-4303-BBE3-C12D0D394FB3}"/>
    <cellStyle name="40% - Ênfase6 6 4 2 2" xfId="12810" xr:uid="{431137E1-3C8A-4B36-9364-2A8FC2B3CFDE}"/>
    <cellStyle name="40% - Ênfase6 6 4 3" xfId="12811" xr:uid="{4930D960-EE14-40D9-8BE2-4B4D34E09155}"/>
    <cellStyle name="40% - Ênfase6 6 5" xfId="12812" xr:uid="{982EC57E-A1E6-48E4-8B79-4E7F9BD7A9F5}"/>
    <cellStyle name="40% - Ênfase6 6 5 2" xfId="12813" xr:uid="{B23E24EF-177E-4147-B115-A745263C2691}"/>
    <cellStyle name="40% - Ênfase6 6 5 2 2" xfId="12814" xr:uid="{8647DAB1-D884-431F-8B35-10B87E02A04A}"/>
    <cellStyle name="40% - Ênfase6 6 5 3" xfId="12815" xr:uid="{9923E0DF-BD95-45A5-9B0E-6197538EFA35}"/>
    <cellStyle name="40% - Ênfase6 6 6" xfId="12816" xr:uid="{995643D5-B4EE-4527-880A-E9AAD44ABBD6}"/>
    <cellStyle name="40% - Ênfase6 6 6 2" xfId="12817" xr:uid="{D44798DC-DB7A-469A-8D6F-9A91EB9DEEA2}"/>
    <cellStyle name="40% - Ênfase6 6 6 2 2" xfId="12818" xr:uid="{4E891092-C6CF-4AA5-9034-520143C07C65}"/>
    <cellStyle name="40% - Ênfase6 6 6 3" xfId="12819" xr:uid="{AA85D14C-731E-402F-8452-815409E9B5A3}"/>
    <cellStyle name="40% - Ênfase6 6 7" xfId="12820" xr:uid="{3BC85436-5639-4A51-AE09-F68BCB521E4A}"/>
    <cellStyle name="40% - Ênfase6 6 7 2" xfId="12821" xr:uid="{ED7B2480-3C11-4B82-9D23-FB16CF45F7AF}"/>
    <cellStyle name="40% - Ênfase6 6 7 2 2" xfId="12822" xr:uid="{FA3B0273-A2D9-4882-B268-E920A0E53886}"/>
    <cellStyle name="40% - Ênfase6 6 7 3" xfId="12823" xr:uid="{6D4993B7-9F58-4BF8-BD1A-04831420B987}"/>
    <cellStyle name="40% - Ênfase6 6 8" xfId="12824" xr:uid="{3A3243BC-0E9D-41CA-B89F-CDEA60C3F2C6}"/>
    <cellStyle name="40% - Ênfase6 6 8 2" xfId="12825" xr:uid="{780A3600-8134-43A2-9E3A-9BDF090FD7AC}"/>
    <cellStyle name="40% - Ênfase6 6 8 2 2" xfId="12826" xr:uid="{C58A1173-6688-45D3-AE8F-6877F555591C}"/>
    <cellStyle name="40% - Ênfase6 6 8 3" xfId="12827" xr:uid="{C8CB1258-68E1-413F-B458-F9A4FF50E294}"/>
    <cellStyle name="40% - Ênfase6 6 9" xfId="12828" xr:uid="{97A94211-7631-4389-B2DE-1422A8D70725}"/>
    <cellStyle name="40% - Ênfase6 6 9 2" xfId="12829" xr:uid="{EEC7F894-31D7-4D03-A76D-A4A5AFAE6263}"/>
    <cellStyle name="40% - Ênfase6 7" xfId="12830" xr:uid="{6F0D65C1-C4A9-4B4C-ADB2-60B8295B7DEA}"/>
    <cellStyle name="40% - Ênfase6 7 10" xfId="12831" xr:uid="{9868E3B1-0135-4BDD-9A40-2E13BEBE0E3D}"/>
    <cellStyle name="40% - Ênfase6 7 10 2" xfId="12832" xr:uid="{AB8AD476-66B2-49E8-B521-A8B705F37D1D}"/>
    <cellStyle name="40% - Ênfase6 7 11" xfId="12833" xr:uid="{32B0E30C-E2AE-4AD1-8C0A-7978FFADEB65}"/>
    <cellStyle name="40% - Ênfase6 7 11 2" xfId="12834" xr:uid="{80B8A5C1-38C4-4F8C-B60C-DF50AE8265FA}"/>
    <cellStyle name="40% - Ênfase6 7 12" xfId="12835" xr:uid="{6874453F-3074-4752-9631-60E8C829ECAC}"/>
    <cellStyle name="40% - Ênfase6 7 12 2" xfId="12836" xr:uid="{3D61E2CE-7BB4-4032-8376-51BA2E9CAB18}"/>
    <cellStyle name="40% - Ênfase6 7 13" xfId="12837" xr:uid="{3A1E1708-C67E-4445-9774-66CF4C27BBC0}"/>
    <cellStyle name="40% - Ênfase6 7 13 2" xfId="12838" xr:uid="{29B42510-FB66-4A0C-8CAB-0B3CFDAFA852}"/>
    <cellStyle name="40% - Ênfase6 7 14" xfId="12839" xr:uid="{C918F60F-7924-43D4-9463-809D174F940F}"/>
    <cellStyle name="40% - Ênfase6 7 14 2" xfId="12840" xr:uid="{FE58444B-9273-4A91-877F-291013CCCB9E}"/>
    <cellStyle name="40% - Ênfase6 7 15" xfId="12841" xr:uid="{EE7F039E-9AEB-4886-9E72-1A26DEC05CD0}"/>
    <cellStyle name="40% - Ênfase6 7 2" xfId="12842" xr:uid="{5B7332A3-B317-46AE-9BCD-8E4F2BD31D82}"/>
    <cellStyle name="40% - Ênfase6 7 2 2" xfId="12843" xr:uid="{BBB5F802-6A7F-448E-9318-00C5779D262C}"/>
    <cellStyle name="40% - Ênfase6 7 2 2 2" xfId="12844" xr:uid="{653DB320-1316-45EE-9677-107601FAD5D2}"/>
    <cellStyle name="40% - Ênfase6 7 2 3" xfId="12845" xr:uid="{C7C56352-CC31-4EDB-A340-7B7586F6298C}"/>
    <cellStyle name="40% - Ênfase6 7 3" xfId="12846" xr:uid="{2EEDF858-FBA9-44AB-BC82-123DF823028A}"/>
    <cellStyle name="40% - Ênfase6 7 3 2" xfId="12847" xr:uid="{0B5021D5-9BFA-4BCC-8CD8-21A8AF342601}"/>
    <cellStyle name="40% - Ênfase6 7 3 2 2" xfId="12848" xr:uid="{A270148F-BEE4-4F05-A5B1-D4E7E7A15D13}"/>
    <cellStyle name="40% - Ênfase6 7 3 3" xfId="12849" xr:uid="{BE7968BD-4FAC-4A53-B1C3-BB60A6CBD7FC}"/>
    <cellStyle name="40% - Ênfase6 7 4" xfId="12850" xr:uid="{F6299D87-4D09-42DC-8E61-FA89D36451D5}"/>
    <cellStyle name="40% - Ênfase6 7 4 2" xfId="12851" xr:uid="{F57ACB06-8DAB-429A-BBC4-5FF0012A48AB}"/>
    <cellStyle name="40% - Ênfase6 7 4 2 2" xfId="12852" xr:uid="{AC18A322-E80F-4038-8949-CAADD777AE46}"/>
    <cellStyle name="40% - Ênfase6 7 4 3" xfId="12853" xr:uid="{77CF6089-1769-4CE8-9ED1-787C66B7F3FA}"/>
    <cellStyle name="40% - Ênfase6 7 5" xfId="12854" xr:uid="{E96AF687-8006-4027-AF4B-1DE2A151A014}"/>
    <cellStyle name="40% - Ênfase6 7 5 2" xfId="12855" xr:uid="{523CEFF3-93F4-43D7-A3F6-A1EDF89518D8}"/>
    <cellStyle name="40% - Ênfase6 7 5 2 2" xfId="12856" xr:uid="{100EE0C1-80C3-4893-ABDD-9973B47201F4}"/>
    <cellStyle name="40% - Ênfase6 7 5 3" xfId="12857" xr:uid="{F2E018A4-EACD-43E6-88F3-666EA7A4D942}"/>
    <cellStyle name="40% - Ênfase6 7 6" xfId="12858" xr:uid="{37E7CB90-0B6F-485D-9081-D4518655D337}"/>
    <cellStyle name="40% - Ênfase6 7 6 2" xfId="12859" xr:uid="{B9131338-B70F-46C1-8BA9-4D3660FD1CAD}"/>
    <cellStyle name="40% - Ênfase6 7 6 2 2" xfId="12860" xr:uid="{33523B3E-B6D2-4833-8E15-059FF2BF76B1}"/>
    <cellStyle name="40% - Ênfase6 7 6 3" xfId="12861" xr:uid="{D581321C-13A5-44D5-AF9F-B956AD633E41}"/>
    <cellStyle name="40% - Ênfase6 7 7" xfId="12862" xr:uid="{456D11E0-B7A1-4DCB-A680-9CA7E3BC0DC7}"/>
    <cellStyle name="40% - Ênfase6 7 7 2" xfId="12863" xr:uid="{9660F432-C8CD-4208-A9B0-93FEEC81946B}"/>
    <cellStyle name="40% - Ênfase6 7 7 2 2" xfId="12864" xr:uid="{217224B9-D05E-45F7-AB4A-E2C1A085532B}"/>
    <cellStyle name="40% - Ênfase6 7 7 3" xfId="12865" xr:uid="{1F6A6302-0E4C-4CCD-814B-4B2F302DC25E}"/>
    <cellStyle name="40% - Ênfase6 7 8" xfId="12866" xr:uid="{5D8B8460-6597-443E-ADE8-ADF448DA84D4}"/>
    <cellStyle name="40% - Ênfase6 7 8 2" xfId="12867" xr:uid="{1CE08A85-3D57-457B-9FB2-9C9E1CDCFA5B}"/>
    <cellStyle name="40% - Ênfase6 7 8 2 2" xfId="12868" xr:uid="{A6655D81-2776-4C4E-9DEE-7A7596201589}"/>
    <cellStyle name="40% - Ênfase6 7 8 3" xfId="12869" xr:uid="{50BD0EB4-91C7-4369-B82F-CBA311CEEA32}"/>
    <cellStyle name="40% - Ênfase6 7 9" xfId="12870" xr:uid="{25030AFE-6C72-4833-ABEB-0F3389E6BA90}"/>
    <cellStyle name="40% - Ênfase6 7 9 2" xfId="12871" xr:uid="{ADE1C548-3FAF-4CCB-A506-4E8513DB9A60}"/>
    <cellStyle name="40% - Ênfase6 8" xfId="12872" xr:uid="{9DE1C08F-9359-4DA5-A0A3-43E5F66A606D}"/>
    <cellStyle name="40% - Ênfase6 8 10" xfId="12873" xr:uid="{9D4497A0-A077-4089-95CB-32FCB959DB0D}"/>
    <cellStyle name="40% - Ênfase6 8 10 2" xfId="12874" xr:uid="{61E5C171-6711-417C-9219-685B25D23894}"/>
    <cellStyle name="40% - Ênfase6 8 11" xfId="12875" xr:uid="{A48C7762-83F5-4DCE-8E83-4B9AC1D8BF53}"/>
    <cellStyle name="40% - Ênfase6 8 11 2" xfId="12876" xr:uid="{105D4FBD-9523-42FB-B66E-F1ED70963B2C}"/>
    <cellStyle name="40% - Ênfase6 8 12" xfId="12877" xr:uid="{E35DB213-9F14-477B-9166-1E489318A243}"/>
    <cellStyle name="40% - Ênfase6 8 12 2" xfId="12878" xr:uid="{25BA7C99-CDE6-40C5-9929-D76A8968DB0D}"/>
    <cellStyle name="40% - Ênfase6 8 13" xfId="12879" xr:uid="{24454008-137E-4092-B689-EAFC01839910}"/>
    <cellStyle name="40% - Ênfase6 8 13 2" xfId="12880" xr:uid="{E9791CE8-9EC2-4FBE-B5D6-D8DE4EB4A871}"/>
    <cellStyle name="40% - Ênfase6 8 14" xfId="12881" xr:uid="{DDF5006D-E570-4703-BF8E-B1B2FB6CE5BA}"/>
    <cellStyle name="40% - Ênfase6 8 14 2" xfId="12882" xr:uid="{07EC7F15-E20D-4842-98DF-36AEECFAE7DB}"/>
    <cellStyle name="40% - Ênfase6 8 15" xfId="12883" xr:uid="{0F1A00A4-09FD-4E8B-8CB2-0223E97DBA78}"/>
    <cellStyle name="40% - Ênfase6 8 2" xfId="12884" xr:uid="{F81F9BEB-3BBE-421D-9E31-44987D96EE5F}"/>
    <cellStyle name="40% - Ênfase6 8 2 2" xfId="12885" xr:uid="{C2EAF167-DAC9-47BD-A022-8901A509ECA9}"/>
    <cellStyle name="40% - Ênfase6 8 2 2 2" xfId="12886" xr:uid="{B7738948-F896-4F6B-9C64-2249A6BD32B6}"/>
    <cellStyle name="40% - Ênfase6 8 2 3" xfId="12887" xr:uid="{D73D96F2-CBD7-449F-96E8-3D4BD0182044}"/>
    <cellStyle name="40% - Ênfase6 8 3" xfId="12888" xr:uid="{327C82C6-5649-40C3-A337-6B214AE901BC}"/>
    <cellStyle name="40% - Ênfase6 8 3 2" xfId="12889" xr:uid="{F918395C-86EC-4A4B-8689-C9E8175FFF4E}"/>
    <cellStyle name="40% - Ênfase6 8 3 2 2" xfId="12890" xr:uid="{2A79C897-9EA0-4F70-A9CD-0712E7FA861F}"/>
    <cellStyle name="40% - Ênfase6 8 3 3" xfId="12891" xr:uid="{5E6ABF88-C340-40AE-90EB-3336750135A6}"/>
    <cellStyle name="40% - Ênfase6 8 4" xfId="12892" xr:uid="{379E4A1F-54B4-4816-B434-C754391E0BE2}"/>
    <cellStyle name="40% - Ênfase6 8 4 2" xfId="12893" xr:uid="{5824A84D-B74E-476E-8946-1EDE375152F9}"/>
    <cellStyle name="40% - Ênfase6 8 4 2 2" xfId="12894" xr:uid="{C5BA4E0E-BE1D-4A7E-8D66-537AD39AEC91}"/>
    <cellStyle name="40% - Ênfase6 8 4 3" xfId="12895" xr:uid="{5D534E4F-9940-47D1-9A8B-FF625C370064}"/>
    <cellStyle name="40% - Ênfase6 8 5" xfId="12896" xr:uid="{30A81337-4FA0-426D-8252-E7631C6A5E04}"/>
    <cellStyle name="40% - Ênfase6 8 5 2" xfId="12897" xr:uid="{5D2C1A14-E3C9-4D7A-91D1-C15B9AB250FA}"/>
    <cellStyle name="40% - Ênfase6 8 5 2 2" xfId="12898" xr:uid="{9280A091-061B-4D19-93D7-5644D419F4A5}"/>
    <cellStyle name="40% - Ênfase6 8 5 3" xfId="12899" xr:uid="{FED22CC9-8873-4038-8DED-E03D337312DA}"/>
    <cellStyle name="40% - Ênfase6 8 6" xfId="12900" xr:uid="{A6DFD3D8-915D-4F41-AD7B-3410069A4C5A}"/>
    <cellStyle name="40% - Ênfase6 8 6 2" xfId="12901" xr:uid="{26A12634-4BAC-46CA-A3AB-36DD65D8CCDF}"/>
    <cellStyle name="40% - Ênfase6 8 6 2 2" xfId="12902" xr:uid="{030F6175-4615-449F-975A-2D3FBF0CD916}"/>
    <cellStyle name="40% - Ênfase6 8 6 3" xfId="12903" xr:uid="{A0B0998C-710E-4E3E-88A6-472478216466}"/>
    <cellStyle name="40% - Ênfase6 8 7" xfId="12904" xr:uid="{CBBADC06-B72F-48BE-B4BF-49166188ED5B}"/>
    <cellStyle name="40% - Ênfase6 8 7 2" xfId="12905" xr:uid="{64C0E52A-6909-46B9-812D-737F19961A81}"/>
    <cellStyle name="40% - Ênfase6 8 7 2 2" xfId="12906" xr:uid="{08C5FF24-13E4-4A4D-83C0-588BEB53CF30}"/>
    <cellStyle name="40% - Ênfase6 8 7 3" xfId="12907" xr:uid="{16A5924A-CD06-4F6C-B468-2E9432A311D0}"/>
    <cellStyle name="40% - Ênfase6 8 8" xfId="12908" xr:uid="{08DD77BF-1C86-4CDE-8FB7-D586CBF3E58C}"/>
    <cellStyle name="40% - Ênfase6 8 8 2" xfId="12909" xr:uid="{703EE642-6139-4014-AA5C-3E45E627F1C9}"/>
    <cellStyle name="40% - Ênfase6 8 8 2 2" xfId="12910" xr:uid="{869C2E8E-B326-44C5-B59E-A6C499A9ADCA}"/>
    <cellStyle name="40% - Ênfase6 8 8 3" xfId="12911" xr:uid="{73965A1E-68B4-44BD-8C87-38C318D602BE}"/>
    <cellStyle name="40% - Ênfase6 8 9" xfId="12912" xr:uid="{F0A58B8D-381E-47E0-BD6C-34B89AF6ACE9}"/>
    <cellStyle name="40% - Ênfase6 8 9 2" xfId="12913" xr:uid="{3503F080-E250-4793-A7A4-A4F097D9F860}"/>
    <cellStyle name="40% - Ênfase6 9" xfId="12914" xr:uid="{03737FCC-B1FB-4E36-8AF3-E7B0470B0D38}"/>
    <cellStyle name="40% - Ênfase6 9 10" xfId="12915" xr:uid="{B5C5162E-C2C1-4333-A61A-DFF85871D51A}"/>
    <cellStyle name="40% - Ênfase6 9 10 2" xfId="12916" xr:uid="{A578BD1D-B904-4C8D-8A14-F9D25B89ED78}"/>
    <cellStyle name="40% - Ênfase6 9 11" xfId="12917" xr:uid="{DA7D27DC-5D43-4140-81DA-791AFA7AE20C}"/>
    <cellStyle name="40% - Ênfase6 9 11 2" xfId="12918" xr:uid="{6473D648-FF63-45A0-B50D-12323A096CAE}"/>
    <cellStyle name="40% - Ênfase6 9 12" xfId="12919" xr:uid="{AC2C1B5A-5225-4B13-BF55-6B05CA849AEC}"/>
    <cellStyle name="40% - Ênfase6 9 12 2" xfId="12920" xr:uid="{72A8BBE7-3569-492A-BACE-2C15EE38D22D}"/>
    <cellStyle name="40% - Ênfase6 9 13" xfId="12921" xr:uid="{0FA1CAFC-3945-425B-B118-C907D638DEA0}"/>
    <cellStyle name="40% - Ênfase6 9 13 2" xfId="12922" xr:uid="{0A5602B6-FCEC-4BDA-9398-78A93347AAE2}"/>
    <cellStyle name="40% - Ênfase6 9 14" xfId="12923" xr:uid="{A2714529-6083-4CD7-B7FF-456EBBBC9177}"/>
    <cellStyle name="40% - Ênfase6 9 14 2" xfId="12924" xr:uid="{D1041846-5A09-4E76-917A-B4CEBA44CFE7}"/>
    <cellStyle name="40% - Ênfase6 9 15" xfId="12925" xr:uid="{18AF652A-F315-4ACD-A488-14525554C49B}"/>
    <cellStyle name="40% - Ênfase6 9 2" xfId="12926" xr:uid="{1182FF7A-12E9-4BB6-91D3-17CDB33F1B80}"/>
    <cellStyle name="40% - Ênfase6 9 2 2" xfId="12927" xr:uid="{A3808D88-14AC-4907-A9C3-F037411EDDD4}"/>
    <cellStyle name="40% - Ênfase6 9 2 2 2" xfId="12928" xr:uid="{6C5B6D7C-7308-449B-84DF-E8813963CA71}"/>
    <cellStyle name="40% - Ênfase6 9 2 3" xfId="12929" xr:uid="{5EE32226-47FB-4EE1-BB38-F8447E311624}"/>
    <cellStyle name="40% - Ênfase6 9 3" xfId="12930" xr:uid="{7BE4A852-48B1-46AF-AC70-D2C00E848462}"/>
    <cellStyle name="40% - Ênfase6 9 3 2" xfId="12931" xr:uid="{15C290BA-4A10-48C0-90CD-1DF1F31A43DE}"/>
    <cellStyle name="40% - Ênfase6 9 3 2 2" xfId="12932" xr:uid="{B1319350-D318-4FB8-B41C-FE58192CCF8D}"/>
    <cellStyle name="40% - Ênfase6 9 3 3" xfId="12933" xr:uid="{F1639C17-056C-4507-819A-09A58F110451}"/>
    <cellStyle name="40% - Ênfase6 9 4" xfId="12934" xr:uid="{02F8B1D7-863D-443C-8FD1-9D36879F3A8A}"/>
    <cellStyle name="40% - Ênfase6 9 4 2" xfId="12935" xr:uid="{49AC3EDA-DBC9-42D3-9934-0F1E0EE7309C}"/>
    <cellStyle name="40% - Ênfase6 9 4 2 2" xfId="12936" xr:uid="{097C2D7C-4644-451A-9E3E-680857C544E0}"/>
    <cellStyle name="40% - Ênfase6 9 4 3" xfId="12937" xr:uid="{42EC776D-A5B2-4AA6-93AD-75634B87D84E}"/>
    <cellStyle name="40% - Ênfase6 9 5" xfId="12938" xr:uid="{7D89BC1B-471D-4568-BCDD-91BB8330B73E}"/>
    <cellStyle name="40% - Ênfase6 9 5 2" xfId="12939" xr:uid="{552CA0FE-0ADC-4DEC-9569-0198A8998994}"/>
    <cellStyle name="40% - Ênfase6 9 5 2 2" xfId="12940" xr:uid="{6A649C33-5A48-4294-B791-E6451B675841}"/>
    <cellStyle name="40% - Ênfase6 9 5 3" xfId="12941" xr:uid="{B6AD52FA-ABB1-4D3A-866A-4754D5E22C1D}"/>
    <cellStyle name="40% - Ênfase6 9 6" xfId="12942" xr:uid="{1D0CA9BC-6083-4694-89B3-F1448AA4E698}"/>
    <cellStyle name="40% - Ênfase6 9 6 2" xfId="12943" xr:uid="{40DFA634-6DA4-479B-984C-A3CE9B84664C}"/>
    <cellStyle name="40% - Ênfase6 9 6 2 2" xfId="12944" xr:uid="{39862F5B-009D-42AB-A46C-FCB11FA93BD0}"/>
    <cellStyle name="40% - Ênfase6 9 6 3" xfId="12945" xr:uid="{4ABB8AE7-2BDA-445C-8FB6-D75C3DE255E4}"/>
    <cellStyle name="40% - Ênfase6 9 7" xfId="12946" xr:uid="{38420198-9D49-4CE1-BADB-F79CC4D29724}"/>
    <cellStyle name="40% - Ênfase6 9 7 2" xfId="12947" xr:uid="{63AAAA98-D2AE-43EE-A90A-42202F6BF4C9}"/>
    <cellStyle name="40% - Ênfase6 9 7 2 2" xfId="12948" xr:uid="{329C93B1-D6EC-4DC4-B70F-8ACE726670FD}"/>
    <cellStyle name="40% - Ênfase6 9 7 3" xfId="12949" xr:uid="{58FE9CCB-E86A-48AB-BF21-751F028A8F2B}"/>
    <cellStyle name="40% - Ênfase6 9 8" xfId="12950" xr:uid="{C78DEC8B-3C39-4E7F-92BD-2D6C4542529F}"/>
    <cellStyle name="40% - Ênfase6 9 8 2" xfId="12951" xr:uid="{7E506944-F0D7-46C0-9A82-F6B3CFDFD88C}"/>
    <cellStyle name="40% - Ênfase6 9 8 2 2" xfId="12952" xr:uid="{91EFEFD1-B070-497A-A63B-68E91A189950}"/>
    <cellStyle name="40% - Ênfase6 9 8 3" xfId="12953" xr:uid="{201AD11A-80F4-4F15-AA2A-2ACE238761ED}"/>
    <cellStyle name="40% - Ênfase6 9 9" xfId="12954" xr:uid="{22FDC26D-499C-4DB8-BAA4-C76368807FFD}"/>
    <cellStyle name="40% - Ênfase6 9 9 2" xfId="12955" xr:uid="{808982B7-8684-4578-A2B3-D2F284532F9B}"/>
    <cellStyle name="60% - Accent1" xfId="12956" xr:uid="{5D77201F-82E8-4A61-AE58-4BD81555E61E}"/>
    <cellStyle name="60% - Accent2" xfId="12957" xr:uid="{6705E10E-854B-4259-8B42-3099E66FFF38}"/>
    <cellStyle name="60% - Accent3" xfId="12958" xr:uid="{9A932AB1-4CE3-412E-A921-68B88EA893F8}"/>
    <cellStyle name="60% - Accent4" xfId="12959" xr:uid="{DD5A182A-1963-48D4-804A-C18E48AD0AAB}"/>
    <cellStyle name="60% - Accent5" xfId="12960" xr:uid="{CDEBEE98-628B-4F5F-9319-85D9F5373BD3}"/>
    <cellStyle name="60% - Accent6" xfId="12961" xr:uid="{D29C3716-55E3-4125-B4FF-35DC97772324}"/>
    <cellStyle name="60% - Ênfase1 10" xfId="12962" xr:uid="{7354CE9D-DE86-487D-ADE1-27324AC388FC}"/>
    <cellStyle name="60% - Ênfase1 10 2" xfId="12963" xr:uid="{BE526A5A-B72F-4CBB-AC54-3DF4A3FDA634}"/>
    <cellStyle name="60% - Ênfase1 10 2 2" xfId="12964" xr:uid="{5448D78B-B90D-4749-968B-8D6A38D4807C}"/>
    <cellStyle name="60% - Ênfase1 10 3" xfId="12965" xr:uid="{36A15F22-B84B-4320-9207-64BED8472131}"/>
    <cellStyle name="60% - Ênfase1 11" xfId="12966" xr:uid="{377C3540-3B01-49CD-A5BF-A219B27B8A45}"/>
    <cellStyle name="60% - Ênfase1 11 2" xfId="12967" xr:uid="{09EBFA34-C2FC-403C-82FC-361764BF4F5F}"/>
    <cellStyle name="60% - Ênfase1 11 2 2" xfId="12968" xr:uid="{178BF612-3632-4290-93FC-447AF3A9AFDF}"/>
    <cellStyle name="60% - Ênfase1 11 3" xfId="12969" xr:uid="{44D47E04-9D6C-45C4-ADE3-C0DACB6B30E6}"/>
    <cellStyle name="60% - Ênfase1 12" xfId="12970" xr:uid="{9A92CD9E-4EAA-4D94-B081-4F74FD71AD62}"/>
    <cellStyle name="60% - Ênfase1 12 2" xfId="12971" xr:uid="{E0D4184B-E233-4864-847D-EED154B57639}"/>
    <cellStyle name="60% - Ênfase1 12 2 2" xfId="12972" xr:uid="{1851FF83-B189-4BB2-B583-84BC26F63F57}"/>
    <cellStyle name="60% - Ênfase1 12 3" xfId="12973" xr:uid="{27D4EBB4-1570-4C72-9E20-C1F99F36E5D6}"/>
    <cellStyle name="60% - Ênfase1 13" xfId="12974" xr:uid="{65B8E09A-582A-4042-A802-0A489BD6DFAC}"/>
    <cellStyle name="60% - Ênfase1 13 2" xfId="12975" xr:uid="{30DD2BE8-405C-471C-B531-BE2561F95706}"/>
    <cellStyle name="60% - Ênfase1 13 2 2" xfId="12976" xr:uid="{E4346339-C357-4A3B-A9B0-B2517E2F42A1}"/>
    <cellStyle name="60% - Ênfase1 13 3" xfId="12977" xr:uid="{268650DF-0DF5-481B-90CE-A76A174AB0D7}"/>
    <cellStyle name="60% - Ênfase1 14" xfId="12978" xr:uid="{DB78255F-7370-482D-BD69-F46945A1608A}"/>
    <cellStyle name="60% - Ênfase1 14 2" xfId="12979" xr:uid="{99CF4610-8764-4968-B15D-26427B914049}"/>
    <cellStyle name="60% - Ênfase1 14 2 2" xfId="12980" xr:uid="{A5DEFA48-073D-47CA-9AFA-2623533C4908}"/>
    <cellStyle name="60% - Ênfase1 14 3" xfId="12981" xr:uid="{CE59DB2B-FCCC-435E-BB47-92FAFD03D1D5}"/>
    <cellStyle name="60% - Ênfase1 15" xfId="12982" xr:uid="{FA0FAA40-E25E-4D1D-8375-13C33F7EAA1E}"/>
    <cellStyle name="60% - Ênfase1 15 2" xfId="12983" xr:uid="{7116E23D-DA97-48C9-8D79-E041730D2E46}"/>
    <cellStyle name="60% - Ênfase1 15 2 2" xfId="12984" xr:uid="{E270E69D-EC3E-45A1-A811-A1944D9EC011}"/>
    <cellStyle name="60% - Ênfase1 15 3" xfId="12985" xr:uid="{EDDA3387-D355-4E66-B863-3CEC13AB6614}"/>
    <cellStyle name="60% - Ênfase1 16" xfId="12986" xr:uid="{32ABD0E3-0163-45B6-994F-81E9FFDB2CE9}"/>
    <cellStyle name="60% - Ênfase1 16 2" xfId="12987" xr:uid="{D5E1C734-126E-4F1E-8060-9001588D765D}"/>
    <cellStyle name="60% - Ênfase1 16 2 2" xfId="12988" xr:uid="{995B925C-773B-4245-9B62-00C7EBADC4EA}"/>
    <cellStyle name="60% - Ênfase1 16 3" xfId="12989" xr:uid="{851FB203-05C5-4ED5-9921-F92B15008E43}"/>
    <cellStyle name="60% - Ênfase1 17" xfId="12990" xr:uid="{02AD57D5-70B4-4010-B8B5-FF00CE8E7345}"/>
    <cellStyle name="60% - Ênfase1 17 2" xfId="12991" xr:uid="{87A0B5F7-01CC-4636-92D4-8A42717E48B8}"/>
    <cellStyle name="60% - Ênfase1 17 2 2" xfId="12992" xr:uid="{728CD1AB-1CFA-4CF8-9A9B-7D16CE775523}"/>
    <cellStyle name="60% - Ênfase1 17 3" xfId="12993" xr:uid="{8188BDDE-61E9-438E-84EB-21B5C92A6E16}"/>
    <cellStyle name="60% - Ênfase1 18" xfId="12994" xr:uid="{79096E09-1237-4D7E-8049-15F19F993FFB}"/>
    <cellStyle name="60% - Ênfase1 18 2" xfId="12995" xr:uid="{0F3A18F3-A995-4A2C-A49B-A9E996CC21D7}"/>
    <cellStyle name="60% - Ênfase1 18 2 2" xfId="12996" xr:uid="{516B6513-A6F1-4F12-A194-ABF4F155F8AB}"/>
    <cellStyle name="60% - Ênfase1 18 3" xfId="12997" xr:uid="{DD81C0E6-A570-4DA6-8C06-D7B3225B2173}"/>
    <cellStyle name="60% - Ênfase1 19" xfId="12998" xr:uid="{88622A5A-40FA-4C5E-8F9F-D442933FFD5B}"/>
    <cellStyle name="60% - Ênfase1 19 2" xfId="12999" xr:uid="{75CD51F3-209D-48D7-A525-E8269F4ABDFE}"/>
    <cellStyle name="60% - Ênfase1 19 2 2" xfId="13000" xr:uid="{AABD0159-C93F-43EC-A4D3-9862211457E2}"/>
    <cellStyle name="60% - Ênfase1 19 3" xfId="13001" xr:uid="{A9256C9D-9D30-4BF8-BE50-C0DBA1F7C3F3}"/>
    <cellStyle name="60% - Ênfase1 2" xfId="13002" xr:uid="{96CE34AF-C3A4-43D4-84B6-93C929B349A3}"/>
    <cellStyle name="60% - Ênfase1 2 10" xfId="13003" xr:uid="{B89A3215-9F46-42CF-AE47-5067EE03E60C}"/>
    <cellStyle name="60% - Ênfase1 2 10 2" xfId="13004" xr:uid="{BE9D6561-C60D-46ED-B6C5-824E1F3616E6}"/>
    <cellStyle name="60% - Ênfase1 2 10 2 2" xfId="13005" xr:uid="{EECAF027-7FEF-45CF-A5D0-F3BD3707B556}"/>
    <cellStyle name="60% - Ênfase1 2 10 3" xfId="13006" xr:uid="{A2993359-8D53-4166-97AA-F0DABDFFDC52}"/>
    <cellStyle name="60% - Ênfase1 2 10 3 2" xfId="13007" xr:uid="{799B70D4-56CD-498A-BFB1-E43F77AF94C7}"/>
    <cellStyle name="60% - Ênfase1 2 10 4" xfId="13008" xr:uid="{4F7696C4-BB5C-42BB-B130-8E318ADC6B9E}"/>
    <cellStyle name="60% - Ênfase1 2 11" xfId="13009" xr:uid="{1D73B2FD-8028-489D-8B62-D5B34EBABB0B}"/>
    <cellStyle name="60% - Ênfase1 2 11 2" xfId="13010" xr:uid="{89A61CFD-6352-4351-9E5E-CFC7547DEA58}"/>
    <cellStyle name="60% - Ênfase1 2 11 2 2" xfId="13011" xr:uid="{C42F09FF-28CA-4556-8908-DA244E6F2FC0}"/>
    <cellStyle name="60% - Ênfase1 2 11 3" xfId="13012" xr:uid="{3445DB02-8433-427B-8D04-16E825DB7AF0}"/>
    <cellStyle name="60% - Ênfase1 2 11 3 2" xfId="13013" xr:uid="{64189D6A-4067-44C9-93B0-3DD6ED31935A}"/>
    <cellStyle name="60% - Ênfase1 2 11 4" xfId="13014" xr:uid="{353617A7-6437-4C7D-AA2E-AC7EFBBF3D1A}"/>
    <cellStyle name="60% - Ênfase1 2 12" xfId="13015" xr:uid="{083970CE-5624-4C1A-A0FB-D66359CE605A}"/>
    <cellStyle name="60% - Ênfase1 2 12 2" xfId="13016" xr:uid="{24CD159B-C2A3-4B43-A757-9FB092678A78}"/>
    <cellStyle name="60% - Ênfase1 2 12 2 2" xfId="13017" xr:uid="{2AD5FEF1-289D-4C31-8D13-19E35A27A59D}"/>
    <cellStyle name="60% - Ênfase1 2 12 3" xfId="13018" xr:uid="{C57AB83A-B366-4404-BB60-FD724F59977F}"/>
    <cellStyle name="60% - Ênfase1 2 12 3 2" xfId="13019" xr:uid="{99AC9101-5E16-4637-BC02-A60287FFB322}"/>
    <cellStyle name="60% - Ênfase1 2 12 4" xfId="13020" xr:uid="{09123E59-D5EC-4E6C-8911-D0132B9E7A19}"/>
    <cellStyle name="60% - Ênfase1 2 13" xfId="13021" xr:uid="{E7BB4ACB-6AC9-4A2C-B315-53D318F1F7BB}"/>
    <cellStyle name="60% - Ênfase1 2 13 2" xfId="13022" xr:uid="{811145FE-423C-4943-BE2C-AAFC9DCCA0EE}"/>
    <cellStyle name="60% - Ênfase1 2 13 2 2" xfId="13023" xr:uid="{A589E4FB-5CA1-46DF-86E2-EFD5896B0AFB}"/>
    <cellStyle name="60% - Ênfase1 2 13 3" xfId="13024" xr:uid="{584C55A0-72CB-45F3-A5AB-E95F6D823123}"/>
    <cellStyle name="60% - Ênfase1 2 13 3 2" xfId="13025" xr:uid="{75FD0204-69B3-4844-853A-BBEEF60CFF58}"/>
    <cellStyle name="60% - Ênfase1 2 13 4" xfId="13026" xr:uid="{0C3397A5-B2C5-4F76-A765-4B67E695C167}"/>
    <cellStyle name="60% - Ênfase1 2 14" xfId="13027" xr:uid="{B7F984E1-D944-4479-A768-97D941E9C599}"/>
    <cellStyle name="60% - Ênfase1 2 14 2" xfId="13028" xr:uid="{FB176951-C458-4CEA-BE65-0635E3D1287E}"/>
    <cellStyle name="60% - Ênfase1 2 14 2 2" xfId="13029" xr:uid="{1AF00140-3887-4759-940F-35FBBFD49C93}"/>
    <cellStyle name="60% - Ênfase1 2 14 3" xfId="13030" xr:uid="{02DC768C-144E-4E58-900B-12E46E70BDB6}"/>
    <cellStyle name="60% - Ênfase1 2 14 3 2" xfId="13031" xr:uid="{B92D4A88-D6F9-469C-8036-F3AC4F1C74A3}"/>
    <cellStyle name="60% - Ênfase1 2 14 4" xfId="13032" xr:uid="{58B5EB62-C408-4594-9F2E-02EE027A7E68}"/>
    <cellStyle name="60% - Ênfase1 2 15" xfId="13033" xr:uid="{80B8974F-E8E1-494C-A0EB-BD2EBE8918E4}"/>
    <cellStyle name="60% - Ênfase1 2 15 2" xfId="13034" xr:uid="{CACA6BB7-F3AB-4C75-965E-3E39CD283936}"/>
    <cellStyle name="60% - Ênfase1 2 15 2 2" xfId="13035" xr:uid="{3DABBFD0-207E-4B6B-B19B-8734A6200DC4}"/>
    <cellStyle name="60% - Ênfase1 2 15 3" xfId="13036" xr:uid="{BAC1237D-BE38-41B6-9C11-A65C123B17CB}"/>
    <cellStyle name="60% - Ênfase1 2 15 3 2" xfId="13037" xr:uid="{AD47FA7E-6824-4961-A1BE-6554DC11851C}"/>
    <cellStyle name="60% - Ênfase1 2 15 4" xfId="13038" xr:uid="{06449DD9-38F9-48E3-9C3A-F46C1983B70E}"/>
    <cellStyle name="60% - Ênfase1 2 16" xfId="13039" xr:uid="{6E908621-A0B3-4B3E-85CC-A3CCBA3B46E0}"/>
    <cellStyle name="60% - Ênfase1 2 16 2" xfId="13040" xr:uid="{476AA2D1-FCE9-4B20-A3DE-06CC8FA1B109}"/>
    <cellStyle name="60% - Ênfase1 2 16 2 2" xfId="13041" xr:uid="{79E6412F-1EB2-463C-BA56-8F71046CF1EE}"/>
    <cellStyle name="60% - Ênfase1 2 16 3" xfId="13042" xr:uid="{FDB24E81-5D89-4F8F-B0CA-99AA7339D1DB}"/>
    <cellStyle name="60% - Ênfase1 2 16 3 2" xfId="13043" xr:uid="{FF3BF29D-850E-4140-9054-A01D89701371}"/>
    <cellStyle name="60% - Ênfase1 2 16 4" xfId="13044" xr:uid="{AA296928-D989-43B0-A9FC-4A15593A603C}"/>
    <cellStyle name="60% - Ênfase1 2 17" xfId="13045" xr:uid="{33523E4E-420A-4BA2-938D-FA5913CC5109}"/>
    <cellStyle name="60% - Ênfase1 2 17 2" xfId="13046" xr:uid="{7659DB1F-B0EC-46FF-946C-1B24F2C81F40}"/>
    <cellStyle name="60% - Ênfase1 2 17 2 2" xfId="13047" xr:uid="{B90C0D5E-F796-48AD-9A65-A2329E97407B}"/>
    <cellStyle name="60% - Ênfase1 2 17 3" xfId="13048" xr:uid="{28C1B5EE-8EEB-4384-912C-B4B5554E83F3}"/>
    <cellStyle name="60% - Ênfase1 2 17 3 2" xfId="13049" xr:uid="{8D323FB9-E481-41EB-8A4C-697E1AF36F07}"/>
    <cellStyle name="60% - Ênfase1 2 17 4" xfId="13050" xr:uid="{403E7B69-FF01-4AE2-BB19-FE4A7EB18976}"/>
    <cellStyle name="60% - Ênfase1 2 18" xfId="13051" xr:uid="{2CECBCA2-9C7B-4B94-B6EC-BFF97409F956}"/>
    <cellStyle name="60% - Ênfase1 2 18 2" xfId="13052" xr:uid="{B51CD486-1AD9-4317-B70A-7B96BFACA5E9}"/>
    <cellStyle name="60% - Ênfase1 2 18 2 2" xfId="13053" xr:uid="{98B8657D-7EA8-4477-BD5F-8A71C4FBA3AC}"/>
    <cellStyle name="60% - Ênfase1 2 18 3" xfId="13054" xr:uid="{BF63FBC8-1D6B-4C28-AFC9-75CF8031DB35}"/>
    <cellStyle name="60% - Ênfase1 2 18 3 2" xfId="13055" xr:uid="{99F9A923-1E04-464D-AC3C-9D3AE8C3726C}"/>
    <cellStyle name="60% - Ênfase1 2 18 4" xfId="13056" xr:uid="{FFD669A4-8790-4B75-ACCA-2DCC23B78FBA}"/>
    <cellStyle name="60% - Ênfase1 2 19" xfId="13057" xr:uid="{493EE758-B812-42E4-B8DE-59E447F6D1FE}"/>
    <cellStyle name="60% - Ênfase1 2 19 2" xfId="13058" xr:uid="{E3281CFD-5A29-4CA9-AF83-3E82DC313F74}"/>
    <cellStyle name="60% - Ênfase1 2 19 2 2" xfId="13059" xr:uid="{7DF52DFE-AE06-4E5E-AD8B-626AF1AC029A}"/>
    <cellStyle name="60% - Ênfase1 2 19 3" xfId="13060" xr:uid="{F99D71C5-505C-4C7F-822E-F1B5728FDD87}"/>
    <cellStyle name="60% - Ênfase1 2 19 3 2" xfId="13061" xr:uid="{C6CFFAB5-5110-4DD0-B419-9152C22CD931}"/>
    <cellStyle name="60% - Ênfase1 2 19 4" xfId="13062" xr:uid="{C6DF909D-20BA-43AC-ACC6-0BBEE444A62F}"/>
    <cellStyle name="60% - Ênfase1 2 2" xfId="13063" xr:uid="{7A0E7E02-45C2-4D2F-9BBD-3690F86C8606}"/>
    <cellStyle name="60% - Ênfase1 2 2 2" xfId="13064" xr:uid="{7D2D4BD9-36D2-4587-9B93-917B1115F008}"/>
    <cellStyle name="60% - Ênfase1 2 2 2 2" xfId="13065" xr:uid="{5BFA0DDF-59F5-4130-88C1-B5E874BC5AA2}"/>
    <cellStyle name="60% - Ênfase1 2 2 3" xfId="13066" xr:uid="{4729ECB7-477D-4770-802E-C5259C69801F}"/>
    <cellStyle name="60% - Ênfase1 2 2 3 2" xfId="13067" xr:uid="{5992BCCE-3C67-496D-A9E8-F9D06FF0314D}"/>
    <cellStyle name="60% - Ênfase1 2 2 4" xfId="13068" xr:uid="{1B4473C3-558F-4EC6-A1E2-B2B86A5C318F}"/>
    <cellStyle name="60% - Ênfase1 2 20" xfId="13069" xr:uid="{F1364718-9A6D-4AE3-8CFE-94794B9AFD09}"/>
    <cellStyle name="60% - Ênfase1 2 20 2" xfId="13070" xr:uid="{0AB3A246-D352-46A0-826C-30217E0F71F2}"/>
    <cellStyle name="60% - Ênfase1 2 20 2 2" xfId="13071" xr:uid="{7FB0CB51-C123-46A5-BF03-1FC96302206B}"/>
    <cellStyle name="60% - Ênfase1 2 20 3" xfId="13072" xr:uid="{31B02365-A5F6-42F1-8A34-EAEC624E6A3B}"/>
    <cellStyle name="60% - Ênfase1 2 20 3 2" xfId="13073" xr:uid="{C25D7802-5200-4387-B177-519F69448695}"/>
    <cellStyle name="60% - Ênfase1 2 20 4" xfId="13074" xr:uid="{A98EAEEE-C091-4103-B988-3961F3BCD54B}"/>
    <cellStyle name="60% - Ênfase1 2 21" xfId="13075" xr:uid="{2615C602-16A1-464D-9B78-D4AC721F3CDA}"/>
    <cellStyle name="60% - Ênfase1 2 21 2" xfId="13076" xr:uid="{1C41429D-BA7B-4E2D-B093-D39B5F11E5C0}"/>
    <cellStyle name="60% - Ênfase1 2 21 2 2" xfId="13077" xr:uid="{EE965482-5290-4004-A63E-58DC45882654}"/>
    <cellStyle name="60% - Ênfase1 2 21 3" xfId="13078" xr:uid="{A040850C-A988-4F41-AE49-448F95932BBB}"/>
    <cellStyle name="60% - Ênfase1 2 21 3 2" xfId="13079" xr:uid="{7D1EF1B6-072B-4495-8D66-161A92210187}"/>
    <cellStyle name="60% - Ênfase1 2 21 4" xfId="13080" xr:uid="{9B4C3789-BADC-4923-9A0F-6783D6701856}"/>
    <cellStyle name="60% - Ênfase1 2 22" xfId="13081" xr:uid="{D16B0E22-ECEB-49A5-A95F-CF085780CF1D}"/>
    <cellStyle name="60% - Ênfase1 2 22 2" xfId="13082" xr:uid="{936770E3-DB44-4D82-845E-18B36F0911FD}"/>
    <cellStyle name="60% - Ênfase1 2 22 2 2" xfId="13083" xr:uid="{C5C397D1-B5DC-4F6F-829E-EA19397ACCA1}"/>
    <cellStyle name="60% - Ênfase1 2 22 3" xfId="13084" xr:uid="{90E6ABEB-2BC7-4976-9AA6-CD0E1DCBD370}"/>
    <cellStyle name="60% - Ênfase1 2 22 3 2" xfId="13085" xr:uid="{2C13F517-3E8B-47B9-836C-ED5398C1670B}"/>
    <cellStyle name="60% - Ênfase1 2 22 4" xfId="13086" xr:uid="{B9D89BC3-1A3E-4839-AA61-2083BA06A045}"/>
    <cellStyle name="60% - Ênfase1 2 23" xfId="13087" xr:uid="{DBB3FB54-E94F-44E5-96DA-DB4777ED7457}"/>
    <cellStyle name="60% - Ênfase1 2 23 2" xfId="13088" xr:uid="{3185D7E1-1451-476C-A15F-388D0FBE8632}"/>
    <cellStyle name="60% - Ênfase1 2 23 2 2" xfId="13089" xr:uid="{D63875A7-EF39-4C64-99CB-48545EDD62B3}"/>
    <cellStyle name="60% - Ênfase1 2 23 3" xfId="13090" xr:uid="{80D8673D-010F-4B85-805D-106881CE05D4}"/>
    <cellStyle name="60% - Ênfase1 2 23 3 2" xfId="13091" xr:uid="{7CA4A72D-A559-4FAA-B8A9-5459D6C9BBAC}"/>
    <cellStyle name="60% - Ênfase1 2 23 4" xfId="13092" xr:uid="{2CC4ECB0-4FF6-4610-BC19-891B2BB415E4}"/>
    <cellStyle name="60% - Ênfase1 2 24" xfId="13093" xr:uid="{9011EB67-540F-460A-9CD9-85353B356E9F}"/>
    <cellStyle name="60% - Ênfase1 2 24 2" xfId="13094" xr:uid="{08EE21ED-5377-4E9D-B98C-700D818023D2}"/>
    <cellStyle name="60% - Ênfase1 2 24 2 2" xfId="13095" xr:uid="{541862B0-546F-4AB8-99CE-79264F8B49D2}"/>
    <cellStyle name="60% - Ênfase1 2 24 3" xfId="13096" xr:uid="{2DB31FE1-3816-42FA-8B29-F5B2E655AF18}"/>
    <cellStyle name="60% - Ênfase1 2 24 3 2" xfId="13097" xr:uid="{04F751B5-0CAC-479A-B1D6-192FF0B65044}"/>
    <cellStyle name="60% - Ênfase1 2 24 4" xfId="13098" xr:uid="{DCEAC787-88D8-412E-8C48-F0C9CE813BF7}"/>
    <cellStyle name="60% - Ênfase1 2 25" xfId="13099" xr:uid="{BAB873CF-03B2-4FF9-A879-87518A7BDED0}"/>
    <cellStyle name="60% - Ênfase1 2 25 2" xfId="13100" xr:uid="{A68C3296-02A5-4FC5-BE86-424DBB991002}"/>
    <cellStyle name="60% - Ênfase1 2 25 2 2" xfId="13101" xr:uid="{64A50FE9-5B67-4998-99B9-D5B3C3569944}"/>
    <cellStyle name="60% - Ênfase1 2 25 3" xfId="13102" xr:uid="{326D6E1B-6FF8-432E-B558-003CD184F492}"/>
    <cellStyle name="60% - Ênfase1 2 25 3 2" xfId="13103" xr:uid="{07DBD783-3881-4E57-A0B2-123794B4ECB9}"/>
    <cellStyle name="60% - Ênfase1 2 25 4" xfId="13104" xr:uid="{3E82BDAC-2A62-4F43-8C7E-D872CCB17942}"/>
    <cellStyle name="60% - Ênfase1 2 26" xfId="13105" xr:uid="{78535D45-3E8D-4953-8715-45880487BD5E}"/>
    <cellStyle name="60% - Ênfase1 2 26 2" xfId="13106" xr:uid="{07577CC5-C0A6-4931-8135-90BC213E29EE}"/>
    <cellStyle name="60% - Ênfase1 2 26 2 2" xfId="13107" xr:uid="{F8F84291-3191-41A4-AB76-79A44803D3DB}"/>
    <cellStyle name="60% - Ênfase1 2 26 3" xfId="13108" xr:uid="{C6FF13F0-CADD-47B5-860D-5C428ADB87C0}"/>
    <cellStyle name="60% - Ênfase1 2 26 3 2" xfId="13109" xr:uid="{03532B3D-C7FF-44C3-B4C2-A5B5F84AF94A}"/>
    <cellStyle name="60% - Ênfase1 2 26 4" xfId="13110" xr:uid="{9DB09371-5DA4-4461-8A56-5FE18C982EDE}"/>
    <cellStyle name="60% - Ênfase1 2 27" xfId="13111" xr:uid="{9963CE76-820E-4B4B-A32D-3944228652C1}"/>
    <cellStyle name="60% - Ênfase1 2 27 2" xfId="13112" xr:uid="{C9BE0C78-9B91-4B81-96F9-2326FEAA7A8F}"/>
    <cellStyle name="60% - Ênfase1 2 27 2 2" xfId="13113" xr:uid="{33A070F7-FEF3-4624-8A37-E843D4570AEC}"/>
    <cellStyle name="60% - Ênfase1 2 27 3" xfId="13114" xr:uid="{575F6676-1BDB-4536-924E-9E7433D960A0}"/>
    <cellStyle name="60% - Ênfase1 2 27 3 2" xfId="13115" xr:uid="{563FD103-253D-4188-A743-6E698738FF63}"/>
    <cellStyle name="60% - Ênfase1 2 27 4" xfId="13116" xr:uid="{380E0AAB-5BDA-405C-88C4-CA97433E6275}"/>
    <cellStyle name="60% - Ênfase1 2 28" xfId="13117" xr:uid="{18566C1E-D67B-4C80-8636-331019B34293}"/>
    <cellStyle name="60% - Ênfase1 2 28 2" xfId="13118" xr:uid="{B489533B-3650-488D-A663-D52DE32A221B}"/>
    <cellStyle name="60% - Ênfase1 2 28 2 2" xfId="13119" xr:uid="{FA390EAB-038E-44C1-803B-65F7F4232C44}"/>
    <cellStyle name="60% - Ênfase1 2 28 3" xfId="13120" xr:uid="{6A2423B5-6943-4059-9F5C-D3F83D835E47}"/>
    <cellStyle name="60% - Ênfase1 2 28 3 2" xfId="13121" xr:uid="{A9B459DB-FE78-47B3-A8FD-5FCD4F30A26C}"/>
    <cellStyle name="60% - Ênfase1 2 28 4" xfId="13122" xr:uid="{C87ACDFF-104D-446E-B0B3-FB0507A2641E}"/>
    <cellStyle name="60% - Ênfase1 2 29" xfId="13123" xr:uid="{B439AD71-940C-49C0-8D12-358768566AEE}"/>
    <cellStyle name="60% - Ênfase1 2 29 2" xfId="13124" xr:uid="{980431B9-5DB4-4E02-B20E-BC7ECB24C8B0}"/>
    <cellStyle name="60% - Ênfase1 2 29 2 2" xfId="13125" xr:uid="{805DD000-2810-47B3-9618-10081E118055}"/>
    <cellStyle name="60% - Ênfase1 2 29 3" xfId="13126" xr:uid="{5832B659-2BDD-4A8A-836D-88A6B0486766}"/>
    <cellStyle name="60% - Ênfase1 2 29 3 2" xfId="13127" xr:uid="{CFC5EBEB-F714-4CD4-A15E-478FEF071CE4}"/>
    <cellStyle name="60% - Ênfase1 2 29 4" xfId="13128" xr:uid="{8FE6528B-0EC2-45A1-999C-4C2C2D03383A}"/>
    <cellStyle name="60% - Ênfase1 2 3" xfId="13129" xr:uid="{F37A199A-B227-4E6B-B87E-F4635C186E13}"/>
    <cellStyle name="60% - Ênfase1 2 3 2" xfId="13130" xr:uid="{D3AC1F0F-6750-408B-8A0C-BB940C1C7CBB}"/>
    <cellStyle name="60% - Ênfase1 2 3 2 2" xfId="13131" xr:uid="{007284B6-9F89-429A-8E10-9BA047D2D607}"/>
    <cellStyle name="60% - Ênfase1 2 3 3" xfId="13132" xr:uid="{A2DE4B20-45CA-4441-BB3B-B147C085F0C8}"/>
    <cellStyle name="60% - Ênfase1 2 3 3 2" xfId="13133" xr:uid="{A6F36883-9D51-448D-8823-E3CFE4733B8D}"/>
    <cellStyle name="60% - Ênfase1 2 3 4" xfId="13134" xr:uid="{79AF5C0C-F31D-411C-8925-825A92BB618A}"/>
    <cellStyle name="60% - Ênfase1 2 30" xfId="13135" xr:uid="{C9123147-9DEC-4612-957D-B61A66CE7AF4}"/>
    <cellStyle name="60% - Ênfase1 2 30 2" xfId="13136" xr:uid="{74798268-9950-4892-B82D-51C44A0C980C}"/>
    <cellStyle name="60% - Ênfase1 2 30 2 2" xfId="13137" xr:uid="{8B88FE92-0228-4C50-89A8-AF5BC3B70516}"/>
    <cellStyle name="60% - Ênfase1 2 30 3" xfId="13138" xr:uid="{8819722B-CC06-4351-9BF5-1E41F1855391}"/>
    <cellStyle name="60% - Ênfase1 2 30 3 2" xfId="13139" xr:uid="{496AEF9B-A82B-4168-BFC2-8BC5B6FD6F00}"/>
    <cellStyle name="60% - Ênfase1 2 30 4" xfId="13140" xr:uid="{86D7A9F7-8CF7-4231-95E4-53946B8B6F1F}"/>
    <cellStyle name="60% - Ênfase1 2 31" xfId="13141" xr:uid="{A471F73C-0351-4E8F-BD41-510E773573C2}"/>
    <cellStyle name="60% - Ênfase1 2 31 2" xfId="13142" xr:uid="{8F540377-13C2-404D-82F4-849AFCD0F1CC}"/>
    <cellStyle name="60% - Ênfase1 2 31 2 2" xfId="13143" xr:uid="{49284F69-A780-4516-BBF0-D87F145F2C60}"/>
    <cellStyle name="60% - Ênfase1 2 31 3" xfId="13144" xr:uid="{798CE827-6643-4AD6-AED3-842686AA77B9}"/>
    <cellStyle name="60% - Ênfase1 2 31 3 2" xfId="13145" xr:uid="{9996D480-B6B0-4174-A6AE-C57732747D04}"/>
    <cellStyle name="60% - Ênfase1 2 31 4" xfId="13146" xr:uid="{95D8DDE0-1237-470C-9A06-86819572CD21}"/>
    <cellStyle name="60% - Ênfase1 2 32" xfId="13147" xr:uid="{37BFEE65-C5D0-4078-BE95-01E55D6E303B}"/>
    <cellStyle name="60% - Ênfase1 2 32 2" xfId="13148" xr:uid="{DF7A211C-46EA-4E2D-AE9D-76E3B2A420A5}"/>
    <cellStyle name="60% - Ênfase1 2 32 2 2" xfId="13149" xr:uid="{187D8A46-2BC0-4429-99EB-96DB703ED5B5}"/>
    <cellStyle name="60% - Ênfase1 2 32 3" xfId="13150" xr:uid="{76195584-7E00-4CCF-847A-4A673523371C}"/>
    <cellStyle name="60% - Ênfase1 2 32 3 2" xfId="13151" xr:uid="{C456680D-74DF-4DEE-993A-8EA1E5271483}"/>
    <cellStyle name="60% - Ênfase1 2 32 4" xfId="13152" xr:uid="{BDCC58D7-E36F-4753-A621-CD1947C0C69D}"/>
    <cellStyle name="60% - Ênfase1 2 33" xfId="13153" xr:uid="{64E1A86C-56BD-45FB-94C0-FC638B5FE0E7}"/>
    <cellStyle name="60% - Ênfase1 2 33 2" xfId="13154" xr:uid="{0E943A96-E1D5-4BC9-98CA-F6E64603E6D8}"/>
    <cellStyle name="60% - Ênfase1 2 33 2 2" xfId="13155" xr:uid="{2D179A13-4AF3-4039-BC79-8762C13D5B13}"/>
    <cellStyle name="60% - Ênfase1 2 33 3" xfId="13156" xr:uid="{94A8F829-04C3-42A5-B7BA-37B9450852DE}"/>
    <cellStyle name="60% - Ênfase1 2 33 3 2" xfId="13157" xr:uid="{44682D96-4C97-40AE-A3A9-CE26D21D1B2F}"/>
    <cellStyle name="60% - Ênfase1 2 33 4" xfId="13158" xr:uid="{5BE25D78-4027-47E8-8221-21B23DE49A65}"/>
    <cellStyle name="60% - Ênfase1 2 34" xfId="13159" xr:uid="{6F7B2DB3-02F9-4E11-889F-D9C520A497D8}"/>
    <cellStyle name="60% - Ênfase1 2 34 2" xfId="13160" xr:uid="{2CF4D06A-36AD-4DF2-894D-AC30E39E2338}"/>
    <cellStyle name="60% - Ênfase1 2 34 3" xfId="13161" xr:uid="{4DA1C5C5-BA10-4C6C-A877-952C6AD4476C}"/>
    <cellStyle name="60% - Ênfase1 2 35" xfId="13162" xr:uid="{2A31E6DA-49FA-488D-A1ED-6C002EC4F9B1}"/>
    <cellStyle name="60% - Ênfase1 2 4" xfId="13163" xr:uid="{B7E61443-77D0-4CF1-AB3B-9BE698CAE712}"/>
    <cellStyle name="60% - Ênfase1 2 4 2" xfId="13164" xr:uid="{41D3BA4D-363E-4F40-8223-3FE21642F19B}"/>
    <cellStyle name="60% - Ênfase1 2 4 2 2" xfId="13165" xr:uid="{E0F169FA-73A6-462A-BD95-966546841D8E}"/>
    <cellStyle name="60% - Ênfase1 2 4 3" xfId="13166" xr:uid="{93E6149C-2A68-483A-8895-347DDB6BDD47}"/>
    <cellStyle name="60% - Ênfase1 2 4 3 2" xfId="13167" xr:uid="{9581D33A-E886-4AE0-B5A7-4B92DD114E9C}"/>
    <cellStyle name="60% - Ênfase1 2 4 4" xfId="13168" xr:uid="{85FD51B3-6240-438E-8EAD-0BB1254B8512}"/>
    <cellStyle name="60% - Ênfase1 2 5" xfId="13169" xr:uid="{FB4F5A7F-37CB-4EAE-88CD-DDD9D843162E}"/>
    <cellStyle name="60% - Ênfase1 2 5 2" xfId="13170" xr:uid="{9F8678E4-8D90-4CB8-B4E0-B2304177E172}"/>
    <cellStyle name="60% - Ênfase1 2 5 2 2" xfId="13171" xr:uid="{DA2795ED-B91A-4F1B-9C57-2122A4CAD53A}"/>
    <cellStyle name="60% - Ênfase1 2 5 3" xfId="13172" xr:uid="{AAD19437-A56F-43CF-94C7-EA5BBFEE60B7}"/>
    <cellStyle name="60% - Ênfase1 2 5 3 2" xfId="13173" xr:uid="{7AFC463B-5DB0-40D6-81E3-5B12E5FF74BC}"/>
    <cellStyle name="60% - Ênfase1 2 5 4" xfId="13174" xr:uid="{0C1A55F2-F50C-4538-A00F-7FA65649E7E3}"/>
    <cellStyle name="60% - Ênfase1 2 6" xfId="13175" xr:uid="{441821F8-8073-4F29-8242-4546BF22BAA4}"/>
    <cellStyle name="60% - Ênfase1 2 6 2" xfId="13176" xr:uid="{CDD2DFE6-883D-4259-8745-BE90117F1048}"/>
    <cellStyle name="60% - Ênfase1 2 6 2 2" xfId="13177" xr:uid="{6966F224-BD4D-4F7A-A8EC-6E086AEA2542}"/>
    <cellStyle name="60% - Ênfase1 2 6 3" xfId="13178" xr:uid="{BB45823F-8C6C-43B0-BFA4-7D9E8580CFD2}"/>
    <cellStyle name="60% - Ênfase1 2 6 3 2" xfId="13179" xr:uid="{65E0B591-782C-426D-9DD3-3D90C6908919}"/>
    <cellStyle name="60% - Ênfase1 2 6 4" xfId="13180" xr:uid="{5248F118-D107-4811-B9CA-38AAEFD357A8}"/>
    <cellStyle name="60% - Ênfase1 2 7" xfId="13181" xr:uid="{5D9E961B-FD12-4055-9ED6-4FE60F5AE554}"/>
    <cellStyle name="60% - Ênfase1 2 7 2" xfId="13182" xr:uid="{172D2D58-E7BC-4FD6-B98E-E0D8FF56CD67}"/>
    <cellStyle name="60% - Ênfase1 2 7 2 2" xfId="13183" xr:uid="{2A35EAB6-B944-4A19-9D75-A2F48BE9E76D}"/>
    <cellStyle name="60% - Ênfase1 2 7 3" xfId="13184" xr:uid="{C4C4C7F3-78C9-4C3F-92C8-97C24B5C893A}"/>
    <cellStyle name="60% - Ênfase1 2 7 3 2" xfId="13185" xr:uid="{85AEB2C1-B9E7-4C7A-9A3A-62FC7F656E66}"/>
    <cellStyle name="60% - Ênfase1 2 7 4" xfId="13186" xr:uid="{C4F916D5-1B90-4B25-88D3-8F36E42AFF85}"/>
    <cellStyle name="60% - Ênfase1 2 8" xfId="13187" xr:uid="{BCAEB16D-4072-4C53-B436-8CB10E81EEAB}"/>
    <cellStyle name="60% - Ênfase1 2 8 2" xfId="13188" xr:uid="{DC1C236C-C894-4686-B877-22F6CE151C8A}"/>
    <cellStyle name="60% - Ênfase1 2 8 2 2" xfId="13189" xr:uid="{4FD006CC-03AD-41FB-A7C6-6E0C328D99C6}"/>
    <cellStyle name="60% - Ênfase1 2 8 3" xfId="13190" xr:uid="{B9F34D2E-BBDF-47FA-8BF1-2F876EB19CB7}"/>
    <cellStyle name="60% - Ênfase1 2 8 3 2" xfId="13191" xr:uid="{BBBB4B8D-F0F0-489E-8D7D-7715D060BD40}"/>
    <cellStyle name="60% - Ênfase1 2 8 4" xfId="13192" xr:uid="{67356C54-6517-4A3D-80B1-731C09FB3511}"/>
    <cellStyle name="60% - Ênfase1 2 9" xfId="13193" xr:uid="{65190FB3-61E1-44C9-99D3-E60DA4546DCF}"/>
    <cellStyle name="60% - Ênfase1 2 9 2" xfId="13194" xr:uid="{2F5EC75A-4A87-42F6-9A41-BB9FCFDBD9C3}"/>
    <cellStyle name="60% - Ênfase1 2 9 2 2" xfId="13195" xr:uid="{9DF4C05B-7C8A-4784-946F-9CDA62E551F6}"/>
    <cellStyle name="60% - Ênfase1 2 9 3" xfId="13196" xr:uid="{20008AB7-591B-4FEA-B63A-6A0E5F3CFF7F}"/>
    <cellStyle name="60% - Ênfase1 2 9 3 2" xfId="13197" xr:uid="{01EB1A13-33C0-46AB-85A9-EBF21DC6061A}"/>
    <cellStyle name="60% - Ênfase1 2 9 4" xfId="13198" xr:uid="{949C2523-927D-484C-8588-656CD8D9F3DD}"/>
    <cellStyle name="60% - Ênfase1 20" xfId="13199" xr:uid="{D6923BFD-392B-4767-9C86-85A0ADC14604}"/>
    <cellStyle name="60% - Ênfase1 20 2" xfId="13200" xr:uid="{E8830F0B-A0EF-46AD-AB66-5DED9BAC9C99}"/>
    <cellStyle name="60% - Ênfase1 20 2 2" xfId="13201" xr:uid="{B9A1AC71-0A41-4D8D-B039-0D0A3E5BFDEE}"/>
    <cellStyle name="60% - Ênfase1 20 3" xfId="13202" xr:uid="{9ACE4654-6033-4F47-A3D7-2363A2183F12}"/>
    <cellStyle name="60% - Ênfase1 21" xfId="13203" xr:uid="{0653113A-34D3-411E-A42F-46DD10E5BF8B}"/>
    <cellStyle name="60% - Ênfase1 21 2" xfId="13204" xr:uid="{9E18D4F8-6C67-4DD7-88B1-EA4F31BD53E1}"/>
    <cellStyle name="60% - Ênfase1 21 2 2" xfId="13205" xr:uid="{54631046-C859-41FC-877B-5FBF33CD864F}"/>
    <cellStyle name="60% - Ênfase1 21 3" xfId="13206" xr:uid="{988C07D8-C51B-4C01-BF5F-78A85D72E4F3}"/>
    <cellStyle name="60% - Ênfase1 22" xfId="13207" xr:uid="{909824B3-6FFD-4B31-BFE4-9EFF9B9977A6}"/>
    <cellStyle name="60% - Ênfase1 22 2" xfId="13208" xr:uid="{ABE55683-EFFA-414B-8A5F-E3AFC939775C}"/>
    <cellStyle name="60% - Ênfase1 22 2 2" xfId="13209" xr:uid="{6017DE57-48EB-4842-B461-368E24BD9C08}"/>
    <cellStyle name="60% - Ênfase1 22 3" xfId="13210" xr:uid="{17D9B11A-B892-42B7-B258-CEA9A65DA998}"/>
    <cellStyle name="60% - Ênfase1 23" xfId="13211" xr:uid="{2F86CD8D-9E6E-430E-8C01-5B29DB7A5DCC}"/>
    <cellStyle name="60% - Ênfase1 23 2" xfId="13212" xr:uid="{86C70778-9D8A-4279-BCB3-EECB0E8C1DB6}"/>
    <cellStyle name="60% - Ênfase1 23 2 2" xfId="13213" xr:uid="{C52A0551-8A5C-4F42-9150-D9FE7237EA86}"/>
    <cellStyle name="60% - Ênfase1 23 3" xfId="13214" xr:uid="{9A070602-95F2-4E51-959A-81B380DC9B20}"/>
    <cellStyle name="60% - Ênfase1 24" xfId="13215" xr:uid="{7DAB7155-BF34-4A65-A63F-0D7EC7924F7C}"/>
    <cellStyle name="60% - Ênfase1 24 2" xfId="13216" xr:uid="{34E4D113-A0F8-4F37-B70E-A34842B9D7CA}"/>
    <cellStyle name="60% - Ênfase1 24 2 2" xfId="13217" xr:uid="{A7BB463E-B969-4357-86C6-5F62EACF259F}"/>
    <cellStyle name="60% - Ênfase1 24 3" xfId="13218" xr:uid="{92B3F858-CA15-4F95-9ADD-733D38008955}"/>
    <cellStyle name="60% - Ênfase1 25" xfId="13219" xr:uid="{43FA02A3-3713-4B71-AA0A-9AA13A96EAB8}"/>
    <cellStyle name="60% - Ênfase1 25 2" xfId="13220" xr:uid="{07ED77E9-3A56-402F-B06B-D16CDFE63C64}"/>
    <cellStyle name="60% - Ênfase1 25 2 2" xfId="13221" xr:uid="{B2401444-EF84-466C-813C-903C75F76408}"/>
    <cellStyle name="60% - Ênfase1 25 3" xfId="13222" xr:uid="{E7BDB31B-187B-4808-9C46-9087A4880D3C}"/>
    <cellStyle name="60% - Ênfase1 26" xfId="13223" xr:uid="{2F4C23E6-110F-4C4B-A7A5-F73522E3683E}"/>
    <cellStyle name="60% - Ênfase1 26 2" xfId="13224" xr:uid="{53420291-6F92-4499-8710-92FE6EBAE056}"/>
    <cellStyle name="60% - Ênfase1 26 2 2" xfId="13225" xr:uid="{286344CF-7BAE-48BB-AA7C-9E0E60A0218F}"/>
    <cellStyle name="60% - Ênfase1 26 3" xfId="13226" xr:uid="{4F0E2BD1-ACBF-408C-BECF-84727A270999}"/>
    <cellStyle name="60% - Ênfase1 27" xfId="13227" xr:uid="{DEFC1807-F07C-4970-BE0F-783C71EB1A22}"/>
    <cellStyle name="60% - Ênfase1 27 2" xfId="13228" xr:uid="{ED616C96-5BA2-41BA-A113-827F4FFE0E23}"/>
    <cellStyle name="60% - Ênfase1 27 2 2" xfId="13229" xr:uid="{D43FFFE7-4DFB-449F-B856-B0B1A0B29F66}"/>
    <cellStyle name="60% - Ênfase1 27 3" xfId="13230" xr:uid="{B69F49C1-0335-4AF6-A39F-1959BFF78935}"/>
    <cellStyle name="60% - Ênfase1 28" xfId="13231" xr:uid="{FC200998-07FD-4E96-940C-02F5BCDC05E5}"/>
    <cellStyle name="60% - Ênfase1 28 2" xfId="13232" xr:uid="{07F39723-D196-4D26-8B43-0E6E49980A76}"/>
    <cellStyle name="60% - Ênfase1 28 2 2" xfId="13233" xr:uid="{8F05058E-BBCD-4A1D-A70F-E10C83461111}"/>
    <cellStyle name="60% - Ênfase1 28 3" xfId="13234" xr:uid="{9389E1D6-C294-4F02-A284-5DE974093FB0}"/>
    <cellStyle name="60% - Ênfase1 29" xfId="13235" xr:uid="{8810B938-30BD-4ABB-BFFF-02863D4AFB89}"/>
    <cellStyle name="60% - Ênfase1 29 2" xfId="13236" xr:uid="{574E8ADB-6963-427D-8987-E333A5B77EC8}"/>
    <cellStyle name="60% - Ênfase1 29 2 2" xfId="13237" xr:uid="{AD38F72E-9685-4C73-87FB-670FB8B3704C}"/>
    <cellStyle name="60% - Ênfase1 29 3" xfId="13238" xr:uid="{C5E5C602-9D16-436C-B9F5-056209727DC9}"/>
    <cellStyle name="60% - Ênfase1 3" xfId="13239" xr:uid="{E5C16DEA-8142-4490-9B76-60BC899026CB}"/>
    <cellStyle name="60% - Ênfase1 3 2" xfId="13240" xr:uid="{ACECEB96-31F4-4999-8C1E-9E8F29268628}"/>
    <cellStyle name="60% - Ênfase1 3 2 2" xfId="13241" xr:uid="{AC273E8A-35CB-4370-87F2-0AFE999348D7}"/>
    <cellStyle name="60% - Ênfase1 3 3" xfId="13242" xr:uid="{28D34D83-439F-469A-B536-6CEF0D42A333}"/>
    <cellStyle name="60% - Ênfase1 30" xfId="13243" xr:uid="{C06441B3-A0D6-4441-8898-986B8B98D7BA}"/>
    <cellStyle name="60% - Ênfase1 30 2" xfId="13244" xr:uid="{C62AD185-73C1-4F25-833D-24F30AAE6552}"/>
    <cellStyle name="60% - Ênfase1 30 2 2" xfId="13245" xr:uid="{D4CE5887-079A-476F-8A95-1A284330085B}"/>
    <cellStyle name="60% - Ênfase1 30 3" xfId="13246" xr:uid="{F27FF888-F205-48C7-A26D-F6436FF6B514}"/>
    <cellStyle name="60% - Ênfase1 31" xfId="13247" xr:uid="{C01DA23F-B011-4AFA-9CEA-39B8F232DA5C}"/>
    <cellStyle name="60% - Ênfase1 31 2" xfId="13248" xr:uid="{1B7332F9-ADDE-48F4-8B2C-473D37713EC0}"/>
    <cellStyle name="60% - Ênfase1 31 2 2" xfId="13249" xr:uid="{166F7719-AD5F-497B-AD24-6450DFD6EF0D}"/>
    <cellStyle name="60% - Ênfase1 31 3" xfId="13250" xr:uid="{97252276-F5A6-4C43-80B0-4D9CA3FE8127}"/>
    <cellStyle name="60% - Ênfase1 32" xfId="13251" xr:uid="{6EC059F9-50E5-4E28-86A8-7E52FC701332}"/>
    <cellStyle name="60% - Ênfase1 32 2" xfId="13252" xr:uid="{DE89356F-ADBE-440D-9E59-1FCFBD33966A}"/>
    <cellStyle name="60% - Ênfase1 32 2 2" xfId="13253" xr:uid="{7B543144-7ECE-495F-B0AD-5A43DD4830E2}"/>
    <cellStyle name="60% - Ênfase1 32 3" xfId="13254" xr:uid="{4E5975C7-A12C-418C-B7AD-DDD1F9E66131}"/>
    <cellStyle name="60% - Ênfase1 33" xfId="13255" xr:uid="{F0D6D2F2-87F3-4CF2-9FBA-D398F798A055}"/>
    <cellStyle name="60% - Ênfase1 33 2" xfId="13256" xr:uid="{1525D11C-5C23-4BBC-891E-B5CF37A1451C}"/>
    <cellStyle name="60% - Ênfase1 33 2 2" xfId="13257" xr:uid="{D6E7A892-B2BB-42C9-852A-3F3987414151}"/>
    <cellStyle name="60% - Ênfase1 33 3" xfId="13258" xr:uid="{E964B159-E158-4DB0-A6B9-A9D1CF174638}"/>
    <cellStyle name="60% - Ênfase1 34" xfId="13259" xr:uid="{3AA428A1-E753-462B-81B7-0003E6813D4B}"/>
    <cellStyle name="60% - Ênfase1 34 2" xfId="13260" xr:uid="{3E9A9541-02E3-42FE-99AE-5DF931AA10FA}"/>
    <cellStyle name="60% - Ênfase1 34 2 2" xfId="13261" xr:uid="{441535B1-AF7B-4264-8DC6-6F928D65A24A}"/>
    <cellStyle name="60% - Ênfase1 34 3" xfId="13262" xr:uid="{A9D49AC1-F693-4BAF-96C0-9CA86940971E}"/>
    <cellStyle name="60% - Ênfase1 35" xfId="13263" xr:uid="{C6A25348-FD3F-4145-9D38-B6951A2B4713}"/>
    <cellStyle name="60% - Ênfase1 35 2" xfId="13264" xr:uid="{DB576882-05AF-4339-927D-654FAF906D1C}"/>
    <cellStyle name="60% - Ênfase1 35 2 2" xfId="13265" xr:uid="{20020412-567D-444D-8CFF-BB655342E095}"/>
    <cellStyle name="60% - Ênfase1 35 3" xfId="13266" xr:uid="{07F4C630-30FE-4AC8-B27F-928583841C9D}"/>
    <cellStyle name="60% - Ênfase1 4" xfId="13267" xr:uid="{F10FFFC1-9DAD-4845-95FE-FA1384635BAA}"/>
    <cellStyle name="60% - Ênfase1 4 2" xfId="13268" xr:uid="{CDE36014-97ED-47D4-93BE-5C62567938F2}"/>
    <cellStyle name="60% - Ênfase1 4 2 2" xfId="13269" xr:uid="{B048944D-0781-40C0-8831-0F398F80BABC}"/>
    <cellStyle name="60% - Ênfase1 4 3" xfId="13270" xr:uid="{08721A96-AA75-4469-B6D2-5E478CE587F6}"/>
    <cellStyle name="60% - Ênfase1 5" xfId="13271" xr:uid="{F254AE8F-B631-42B7-955C-1D3AB254AF22}"/>
    <cellStyle name="60% - Ênfase1 5 2" xfId="13272" xr:uid="{73D59771-BF47-4415-BB8E-8434AF97D1E5}"/>
    <cellStyle name="60% - Ênfase1 5 2 2" xfId="13273" xr:uid="{846DD73B-8B81-4E41-9416-4D11F6CC0AAB}"/>
    <cellStyle name="60% - Ênfase1 5 3" xfId="13274" xr:uid="{A291B850-0ABB-42F5-AB3F-047FF4E215FA}"/>
    <cellStyle name="60% - Ênfase1 6" xfId="13275" xr:uid="{2BAF5269-631D-4563-9C6B-7C1D1A937BCD}"/>
    <cellStyle name="60% - Ênfase1 6 2" xfId="13276" xr:uid="{B69CB583-0867-4BB0-914D-719DC3A5D4A9}"/>
    <cellStyle name="60% - Ênfase1 6 2 2" xfId="13277" xr:uid="{3F08F756-FCC4-4C90-BC30-FACE33862221}"/>
    <cellStyle name="60% - Ênfase1 6 3" xfId="13278" xr:uid="{45DCED2B-30A9-465B-9259-0027169C0DB9}"/>
    <cellStyle name="60% - Ênfase1 7" xfId="13279" xr:uid="{40A32756-2405-4756-AD12-679FC8ACC54C}"/>
    <cellStyle name="60% - Ênfase1 7 2" xfId="13280" xr:uid="{E24E44B2-635E-4CFD-AE74-CA9E3309DCDC}"/>
    <cellStyle name="60% - Ênfase1 7 2 2" xfId="13281" xr:uid="{4B9E0845-DC04-4C0C-8D45-52AFA7728F48}"/>
    <cellStyle name="60% - Ênfase1 7 3" xfId="13282" xr:uid="{0487483A-B91C-4096-926E-01899C3EE83F}"/>
    <cellStyle name="60% - Ênfase1 8" xfId="13283" xr:uid="{441AC66B-7AA6-4B21-804D-324BE5A78628}"/>
    <cellStyle name="60% - Ênfase1 8 2" xfId="13284" xr:uid="{AA9EF296-7404-4CA3-AE1D-4DEEE503D277}"/>
    <cellStyle name="60% - Ênfase1 8 2 2" xfId="13285" xr:uid="{477327CA-5377-4D93-A1EE-875D3EF16845}"/>
    <cellStyle name="60% - Ênfase1 8 3" xfId="13286" xr:uid="{E5577E26-D85D-4F97-98E1-B9EAEF130696}"/>
    <cellStyle name="60% - Ênfase1 9" xfId="13287" xr:uid="{CD5FFCAD-DC92-4861-A411-3206103DAC03}"/>
    <cellStyle name="60% - Ênfase1 9 2" xfId="13288" xr:uid="{909E01DB-246E-46E1-8811-6FA5CDA38495}"/>
    <cellStyle name="60% - Ênfase1 9 2 2" xfId="13289" xr:uid="{A97696E5-8904-4005-9BA4-369BCE42B34E}"/>
    <cellStyle name="60% - Ênfase1 9 3" xfId="13290" xr:uid="{3B65A468-F029-4693-B730-4431B39E92C6}"/>
    <cellStyle name="60% - Ênfase2 10" xfId="13291" xr:uid="{C1315AE4-7EBD-4B0C-B7B2-0CEB4837346D}"/>
    <cellStyle name="60% - Ênfase2 10 2" xfId="13292" xr:uid="{8B63810E-8596-49C9-8916-3680DEA31F23}"/>
    <cellStyle name="60% - Ênfase2 10 2 2" xfId="13293" xr:uid="{9A5D7EA3-AC28-48B6-A9FC-C468CFE96694}"/>
    <cellStyle name="60% - Ênfase2 10 3" xfId="13294" xr:uid="{E1BD0059-EDDC-4211-97F0-A570E02D32FD}"/>
    <cellStyle name="60% - Ênfase2 11" xfId="13295" xr:uid="{5636BD21-45D4-4137-859E-2384AEDD6FD5}"/>
    <cellStyle name="60% - Ênfase2 11 2" xfId="13296" xr:uid="{D2591F09-B73A-42BD-8EF3-C81FBB48686C}"/>
    <cellStyle name="60% - Ênfase2 11 2 2" xfId="13297" xr:uid="{C2342A92-6C58-4218-BF5C-BB7AAF6B7458}"/>
    <cellStyle name="60% - Ênfase2 11 3" xfId="13298" xr:uid="{5AE9534A-ADA7-4B52-A784-A576B7A781BF}"/>
    <cellStyle name="60% - Ênfase2 12" xfId="13299" xr:uid="{FD5DF5CE-0FC2-4D12-A4F3-386E68C8C5C2}"/>
    <cellStyle name="60% - Ênfase2 12 2" xfId="13300" xr:uid="{0E99B3E9-738A-4DD9-8E4F-67E41775C9C1}"/>
    <cellStyle name="60% - Ênfase2 12 2 2" xfId="13301" xr:uid="{FF77467E-D87D-4F47-850B-8403F4A6A73F}"/>
    <cellStyle name="60% - Ênfase2 12 3" xfId="13302" xr:uid="{FDD96367-0FDE-4D91-A320-75B66A3AA626}"/>
    <cellStyle name="60% - Ênfase2 13" xfId="13303" xr:uid="{FD646D9B-78E0-4C48-A109-0029A7DC374F}"/>
    <cellStyle name="60% - Ênfase2 13 2" xfId="13304" xr:uid="{876A4CCD-3A2C-45CA-8EF8-7F9DC90F8A95}"/>
    <cellStyle name="60% - Ênfase2 13 2 2" xfId="13305" xr:uid="{3CEF2EA6-B2E7-40A4-BAB7-F1F6C1CC3569}"/>
    <cellStyle name="60% - Ênfase2 13 3" xfId="13306" xr:uid="{70C0B4D1-15A4-43BB-8784-B09B27468D4A}"/>
    <cellStyle name="60% - Ênfase2 14" xfId="13307" xr:uid="{2473CC7A-35CE-409C-B20C-03534F84FA92}"/>
    <cellStyle name="60% - Ênfase2 14 2" xfId="13308" xr:uid="{ED8E1708-D6D7-4AC9-AF71-ED6654A8BE6E}"/>
    <cellStyle name="60% - Ênfase2 14 2 2" xfId="13309" xr:uid="{7B3C05AE-E894-4B80-BDBE-276ABAAD7F70}"/>
    <cellStyle name="60% - Ênfase2 14 3" xfId="13310" xr:uid="{03882C1A-E497-48B3-BFD0-A68369149C1C}"/>
    <cellStyle name="60% - Ênfase2 15" xfId="13311" xr:uid="{4DB7A018-E2B1-477F-88F4-452CD43914F3}"/>
    <cellStyle name="60% - Ênfase2 15 2" xfId="13312" xr:uid="{A9522226-FF93-49B5-92EA-657DAAD37FD0}"/>
    <cellStyle name="60% - Ênfase2 15 2 2" xfId="13313" xr:uid="{7FEE4499-7F0F-4C71-A131-DF2C3F5A06CF}"/>
    <cellStyle name="60% - Ênfase2 15 3" xfId="13314" xr:uid="{88D00065-355C-4B54-AA03-4622A56F8DE0}"/>
    <cellStyle name="60% - Ênfase2 16" xfId="13315" xr:uid="{677A4D09-C15D-468B-9F22-BBA2C174FC49}"/>
    <cellStyle name="60% - Ênfase2 16 2" xfId="13316" xr:uid="{D5724F9A-653A-4EFA-B601-ECCFBDF00EB8}"/>
    <cellStyle name="60% - Ênfase2 16 2 2" xfId="13317" xr:uid="{E090658F-D725-4622-8FAD-7F3FC3AB13E4}"/>
    <cellStyle name="60% - Ênfase2 16 3" xfId="13318" xr:uid="{584436EC-E018-4F40-85A2-2F2C9464F6BB}"/>
    <cellStyle name="60% - Ênfase2 17" xfId="13319" xr:uid="{B0E0D005-B885-4E8C-BB21-9A8863546FB5}"/>
    <cellStyle name="60% - Ênfase2 17 2" xfId="13320" xr:uid="{A22DF18D-E248-4832-863E-E96F4A879592}"/>
    <cellStyle name="60% - Ênfase2 17 2 2" xfId="13321" xr:uid="{D324111A-BFEF-4A03-8A95-1A02E01C0BB2}"/>
    <cellStyle name="60% - Ênfase2 17 3" xfId="13322" xr:uid="{3A1CC180-E77D-4D8A-8FC7-BB1812417441}"/>
    <cellStyle name="60% - Ênfase2 18" xfId="13323" xr:uid="{ECF9B178-8D28-47B3-BA07-B354C1F4F950}"/>
    <cellStyle name="60% - Ênfase2 18 2" xfId="13324" xr:uid="{43338B20-2958-4318-8FC6-9A3A15BB35E3}"/>
    <cellStyle name="60% - Ênfase2 18 2 2" xfId="13325" xr:uid="{198883E9-3400-4C8A-9143-6A4BCA7DA3C2}"/>
    <cellStyle name="60% - Ênfase2 18 3" xfId="13326" xr:uid="{CBAFD2F5-D713-4EF7-B050-9F57D0B385EB}"/>
    <cellStyle name="60% - Ênfase2 19" xfId="13327" xr:uid="{0142C121-4905-4BEA-AF70-8FD8421C2937}"/>
    <cellStyle name="60% - Ênfase2 19 2" xfId="13328" xr:uid="{C22A58F4-E05E-45F5-9669-AA4D2648B4B8}"/>
    <cellStyle name="60% - Ênfase2 19 2 2" xfId="13329" xr:uid="{CC132D87-06F7-4F0C-ADAA-E4E3C1C0B655}"/>
    <cellStyle name="60% - Ênfase2 19 3" xfId="13330" xr:uid="{885BE3B1-355C-4FA8-9C91-CC2B781CFE86}"/>
    <cellStyle name="60% - Ênfase2 2" xfId="13331" xr:uid="{4BE7D981-85B5-430A-A09F-393685413E90}"/>
    <cellStyle name="60% - Ênfase2 2 10" xfId="13332" xr:uid="{192C04D5-5414-4198-8468-D1147BEC456F}"/>
    <cellStyle name="60% - Ênfase2 2 10 2" xfId="13333" xr:uid="{F0CB1CD5-B5CB-49FF-8790-68BC2F38797C}"/>
    <cellStyle name="60% - Ênfase2 2 10 2 2" xfId="13334" xr:uid="{5389C0DE-C984-4F85-918C-3A43321EF61F}"/>
    <cellStyle name="60% - Ênfase2 2 10 3" xfId="13335" xr:uid="{C38C0109-1E0B-4CEA-930A-9D6C270B05D3}"/>
    <cellStyle name="60% - Ênfase2 2 10 3 2" xfId="13336" xr:uid="{57ABE9A3-B277-4677-9D99-59A6142D7D79}"/>
    <cellStyle name="60% - Ênfase2 2 10 4" xfId="13337" xr:uid="{C11F2649-4FA6-4047-9C52-CF0D7E903D4F}"/>
    <cellStyle name="60% - Ênfase2 2 11" xfId="13338" xr:uid="{CD499982-DCE5-477A-8201-D2A2644B14A3}"/>
    <cellStyle name="60% - Ênfase2 2 11 2" xfId="13339" xr:uid="{CC2716F6-9CC6-44C3-8FF0-1523CA557CAD}"/>
    <cellStyle name="60% - Ênfase2 2 11 2 2" xfId="13340" xr:uid="{EAECAD63-8806-4A8F-A443-80F50C32FAA6}"/>
    <cellStyle name="60% - Ênfase2 2 11 3" xfId="13341" xr:uid="{7C42C1D7-4629-4F6E-ADC2-8B9639A068E3}"/>
    <cellStyle name="60% - Ênfase2 2 11 3 2" xfId="13342" xr:uid="{20071839-963A-4A2D-9E84-954986ED729F}"/>
    <cellStyle name="60% - Ênfase2 2 11 4" xfId="13343" xr:uid="{68B7A424-BBE7-4B2D-95C1-087CE6A5479D}"/>
    <cellStyle name="60% - Ênfase2 2 12" xfId="13344" xr:uid="{4FEDCD9C-6B31-4F19-A72A-A39F5F385994}"/>
    <cellStyle name="60% - Ênfase2 2 12 2" xfId="13345" xr:uid="{ED7E8B25-5C61-4B95-972B-E11984D7532B}"/>
    <cellStyle name="60% - Ênfase2 2 12 2 2" xfId="13346" xr:uid="{5445EC7C-221B-4FA8-B575-3E5ED126CBFF}"/>
    <cellStyle name="60% - Ênfase2 2 12 3" xfId="13347" xr:uid="{01491137-EB05-4669-B698-EF70365E1F6E}"/>
    <cellStyle name="60% - Ênfase2 2 12 3 2" xfId="13348" xr:uid="{3613716F-E567-4B72-B4B2-8DBB69AC05FD}"/>
    <cellStyle name="60% - Ênfase2 2 12 4" xfId="13349" xr:uid="{0212F121-5D60-4032-94CD-06F98ABF7152}"/>
    <cellStyle name="60% - Ênfase2 2 13" xfId="13350" xr:uid="{40EAD520-B85E-4350-B6EA-117B80ED2FA1}"/>
    <cellStyle name="60% - Ênfase2 2 13 2" xfId="13351" xr:uid="{28C19D09-9A5E-4187-A1F3-019C9845C780}"/>
    <cellStyle name="60% - Ênfase2 2 13 2 2" xfId="13352" xr:uid="{1CC7898B-0D08-419C-847C-BE5F4FFF8C28}"/>
    <cellStyle name="60% - Ênfase2 2 13 3" xfId="13353" xr:uid="{B1E1F330-B7FA-4A2F-BD48-C7A872A1AEBA}"/>
    <cellStyle name="60% - Ênfase2 2 13 3 2" xfId="13354" xr:uid="{9A6E1A75-07E1-48AF-8032-EA7DA441DDC9}"/>
    <cellStyle name="60% - Ênfase2 2 13 4" xfId="13355" xr:uid="{D0329E1E-C4BD-4733-8A90-CC3C8415418C}"/>
    <cellStyle name="60% - Ênfase2 2 14" xfId="13356" xr:uid="{F680D2F4-9C04-4018-B557-6CCB52838B3A}"/>
    <cellStyle name="60% - Ênfase2 2 14 2" xfId="13357" xr:uid="{D9BE6C70-C5F7-41C2-AFD6-B6EF81D55CB5}"/>
    <cellStyle name="60% - Ênfase2 2 14 2 2" xfId="13358" xr:uid="{4A68DD61-3CED-432D-B19A-D5EDB379B49A}"/>
    <cellStyle name="60% - Ênfase2 2 14 3" xfId="13359" xr:uid="{846BA77A-08AA-4F0B-B970-BD7D472330A4}"/>
    <cellStyle name="60% - Ênfase2 2 14 3 2" xfId="13360" xr:uid="{47BFC000-CB5D-4FD1-8BBE-B6CBD24C3C90}"/>
    <cellStyle name="60% - Ênfase2 2 14 4" xfId="13361" xr:uid="{9836437C-FDCE-4C7D-8AF5-ED7D7D8E207F}"/>
    <cellStyle name="60% - Ênfase2 2 15" xfId="13362" xr:uid="{4789A836-36BA-4797-B810-02D26D375726}"/>
    <cellStyle name="60% - Ênfase2 2 15 2" xfId="13363" xr:uid="{405398F9-E6CE-43F9-BCA6-5F4989093C84}"/>
    <cellStyle name="60% - Ênfase2 2 15 2 2" xfId="13364" xr:uid="{60CE3E44-2F67-415C-A842-508FB3B54F8B}"/>
    <cellStyle name="60% - Ênfase2 2 15 3" xfId="13365" xr:uid="{5FF39D9C-3E47-47FC-B558-039B6D8BDE32}"/>
    <cellStyle name="60% - Ênfase2 2 15 3 2" xfId="13366" xr:uid="{F3BFE679-873A-4C7D-B1E6-D8EC4E8875EB}"/>
    <cellStyle name="60% - Ênfase2 2 15 4" xfId="13367" xr:uid="{AD540362-6B03-4A05-B334-6F1A08EC302F}"/>
    <cellStyle name="60% - Ênfase2 2 16" xfId="13368" xr:uid="{C22CBC5F-14FD-4970-93E9-F73C8BED3F01}"/>
    <cellStyle name="60% - Ênfase2 2 16 2" xfId="13369" xr:uid="{A9215645-8225-42A0-AC7F-E5BBB4197FBF}"/>
    <cellStyle name="60% - Ênfase2 2 16 2 2" xfId="13370" xr:uid="{F52BE024-B101-44AF-8EDB-E90DE61BEFA8}"/>
    <cellStyle name="60% - Ênfase2 2 16 3" xfId="13371" xr:uid="{9A1FD4E2-175D-43FE-B7C9-56766CE111F7}"/>
    <cellStyle name="60% - Ênfase2 2 16 3 2" xfId="13372" xr:uid="{1F06C5BD-141F-4B42-95A6-344254834918}"/>
    <cellStyle name="60% - Ênfase2 2 16 4" xfId="13373" xr:uid="{0D869FA4-94B1-4AE3-A4F2-0C6C744AE1F3}"/>
    <cellStyle name="60% - Ênfase2 2 17" xfId="13374" xr:uid="{A1C58695-D5BB-4773-A0F7-3D7F80639EAF}"/>
    <cellStyle name="60% - Ênfase2 2 17 2" xfId="13375" xr:uid="{EFDAA4B2-109C-4E88-BA8B-E6E22E606B12}"/>
    <cellStyle name="60% - Ênfase2 2 17 2 2" xfId="13376" xr:uid="{170D1E64-E6DF-4956-BD5C-291784D257A6}"/>
    <cellStyle name="60% - Ênfase2 2 17 3" xfId="13377" xr:uid="{956C2D32-62B1-4CB0-BBDE-F8296679D971}"/>
    <cellStyle name="60% - Ênfase2 2 17 3 2" xfId="13378" xr:uid="{15CBD3A1-8028-4557-99A5-82942087C78A}"/>
    <cellStyle name="60% - Ênfase2 2 17 4" xfId="13379" xr:uid="{E221C4E1-4B24-46F4-8C7D-F9D9625EC7E9}"/>
    <cellStyle name="60% - Ênfase2 2 18" xfId="13380" xr:uid="{5B2E126D-4BFB-4AEC-B790-CD623B03A1A2}"/>
    <cellStyle name="60% - Ênfase2 2 18 2" xfId="13381" xr:uid="{EF23D2E5-E324-459F-9EC0-2D43367928EA}"/>
    <cellStyle name="60% - Ênfase2 2 18 2 2" xfId="13382" xr:uid="{F81471A6-21BB-4163-9571-6CA36B4F704C}"/>
    <cellStyle name="60% - Ênfase2 2 18 3" xfId="13383" xr:uid="{9E9105B2-7B83-4D61-88F6-C908E3E56D96}"/>
    <cellStyle name="60% - Ênfase2 2 18 3 2" xfId="13384" xr:uid="{F4055A60-95B2-4420-8511-5DC69CFE3548}"/>
    <cellStyle name="60% - Ênfase2 2 18 4" xfId="13385" xr:uid="{F44DBDB7-4EEA-4DA8-99BB-F07C50A54A85}"/>
    <cellStyle name="60% - Ênfase2 2 19" xfId="13386" xr:uid="{72FA3239-86D8-4AE5-9442-7A568E2BCEA8}"/>
    <cellStyle name="60% - Ênfase2 2 19 2" xfId="13387" xr:uid="{188F9D48-946B-4137-8D82-42348B19A305}"/>
    <cellStyle name="60% - Ênfase2 2 19 2 2" xfId="13388" xr:uid="{3EA2FB65-8657-4966-9D43-1A275C08ED9E}"/>
    <cellStyle name="60% - Ênfase2 2 19 3" xfId="13389" xr:uid="{61F6274A-F602-4D8A-82AC-6AEB7E07EF35}"/>
    <cellStyle name="60% - Ênfase2 2 19 3 2" xfId="13390" xr:uid="{A4060A69-B467-44A6-A941-9F489B0B38AE}"/>
    <cellStyle name="60% - Ênfase2 2 19 4" xfId="13391" xr:uid="{8A0607A8-57EF-4421-97BF-DCC6F788A86A}"/>
    <cellStyle name="60% - Ênfase2 2 2" xfId="13392" xr:uid="{83B45C1E-AD2A-49C8-8A51-8ADF4DA245AF}"/>
    <cellStyle name="60% - Ênfase2 2 2 2" xfId="13393" xr:uid="{BB7B875C-BE1A-458B-A261-9729E1C8F1F3}"/>
    <cellStyle name="60% - Ênfase2 2 2 2 2" xfId="13394" xr:uid="{EE3E975F-7032-4DC4-A64B-5EDEC20E30A1}"/>
    <cellStyle name="60% - Ênfase2 2 2 3" xfId="13395" xr:uid="{C8BED723-1321-4AD1-B4E6-7C511FD9C57A}"/>
    <cellStyle name="60% - Ênfase2 2 2 3 2" xfId="13396" xr:uid="{13D2633F-2DC1-4674-8EF8-C482C7AAF87A}"/>
    <cellStyle name="60% - Ênfase2 2 2 4" xfId="13397" xr:uid="{23D1AC91-90AA-45E3-AF61-71581130BACA}"/>
    <cellStyle name="60% - Ênfase2 2 20" xfId="13398" xr:uid="{4B22A597-0F73-4468-BAD4-4AD3A0C57F80}"/>
    <cellStyle name="60% - Ênfase2 2 20 2" xfId="13399" xr:uid="{8ED3101F-AB54-4F93-B3FF-17673C5DDF40}"/>
    <cellStyle name="60% - Ênfase2 2 20 2 2" xfId="13400" xr:uid="{06F6B0E3-CBC1-4FE8-A02D-37ABE2EBC5C6}"/>
    <cellStyle name="60% - Ênfase2 2 20 3" xfId="13401" xr:uid="{479A99FC-9D4F-41F9-8252-E2AD877BB6CF}"/>
    <cellStyle name="60% - Ênfase2 2 20 3 2" xfId="13402" xr:uid="{3591A584-27AE-4D44-BE9A-A9ADF10D9866}"/>
    <cellStyle name="60% - Ênfase2 2 20 4" xfId="13403" xr:uid="{87C41106-2D61-4044-91C3-17ACAE6133D5}"/>
    <cellStyle name="60% - Ênfase2 2 21" xfId="13404" xr:uid="{E2782378-A172-464F-A859-EE629EBC3432}"/>
    <cellStyle name="60% - Ênfase2 2 21 2" xfId="13405" xr:uid="{A33779F3-119E-4768-9D35-74B8012C6E0B}"/>
    <cellStyle name="60% - Ênfase2 2 21 2 2" xfId="13406" xr:uid="{C8DC15BC-29BE-4B63-A631-0677B619DB62}"/>
    <cellStyle name="60% - Ênfase2 2 21 3" xfId="13407" xr:uid="{B7E450C2-E7BD-49E9-94F0-1ED3FB34152A}"/>
    <cellStyle name="60% - Ênfase2 2 21 3 2" xfId="13408" xr:uid="{5E4B5ABE-5CE5-4499-8CAB-3421D868C6FA}"/>
    <cellStyle name="60% - Ênfase2 2 21 4" xfId="13409" xr:uid="{C892DEB4-F95A-4AF7-B3E7-0F08855110ED}"/>
    <cellStyle name="60% - Ênfase2 2 22" xfId="13410" xr:uid="{D8825299-9663-4D7F-ACC6-7878ADFC523C}"/>
    <cellStyle name="60% - Ênfase2 2 22 2" xfId="13411" xr:uid="{C80C12B5-B9AD-4409-BCD3-22EAD4C1C06E}"/>
    <cellStyle name="60% - Ênfase2 2 22 2 2" xfId="13412" xr:uid="{08FA1D48-A7E2-4F52-92A8-F46FF03E2ACD}"/>
    <cellStyle name="60% - Ênfase2 2 22 3" xfId="13413" xr:uid="{429B52B4-05A9-4F9A-842B-4CDB78B2BCD8}"/>
    <cellStyle name="60% - Ênfase2 2 22 3 2" xfId="13414" xr:uid="{695094C6-8C60-4E42-9860-E97C2FFACA0A}"/>
    <cellStyle name="60% - Ênfase2 2 22 4" xfId="13415" xr:uid="{59D92308-BB75-45DB-A625-2A64CD604140}"/>
    <cellStyle name="60% - Ênfase2 2 23" xfId="13416" xr:uid="{C2659940-452A-47D1-8F00-24C043CDE809}"/>
    <cellStyle name="60% - Ênfase2 2 23 2" xfId="13417" xr:uid="{FAEA44F0-F717-4E93-90D8-5A64A6C1AE5E}"/>
    <cellStyle name="60% - Ênfase2 2 23 2 2" xfId="13418" xr:uid="{A712A8FC-F4BC-4C21-BC49-3245D857B3DF}"/>
    <cellStyle name="60% - Ênfase2 2 23 3" xfId="13419" xr:uid="{A99662ED-A6DD-49D0-AD11-B5F12B6153FE}"/>
    <cellStyle name="60% - Ênfase2 2 23 3 2" xfId="13420" xr:uid="{97EA06A8-9B2E-46DE-A956-28F99F996396}"/>
    <cellStyle name="60% - Ênfase2 2 23 4" xfId="13421" xr:uid="{6BEA887E-E582-47B0-A32F-33304406F9D4}"/>
    <cellStyle name="60% - Ênfase2 2 24" xfId="13422" xr:uid="{308792E5-7A24-4657-B2AE-B7C0C3DC9989}"/>
    <cellStyle name="60% - Ênfase2 2 24 2" xfId="13423" xr:uid="{7A85D2FA-6F00-42D0-96E6-38DFF794EE07}"/>
    <cellStyle name="60% - Ênfase2 2 24 2 2" xfId="13424" xr:uid="{352B4500-3C42-4064-AE4F-53A7735732A1}"/>
    <cellStyle name="60% - Ênfase2 2 24 3" xfId="13425" xr:uid="{49CCD9A7-2048-4178-9FC6-88DAF8F1F389}"/>
    <cellStyle name="60% - Ênfase2 2 24 3 2" xfId="13426" xr:uid="{51A8A60B-6A99-4068-92FF-A9FE5EC9A996}"/>
    <cellStyle name="60% - Ênfase2 2 24 4" xfId="13427" xr:uid="{FCD52FFF-D53B-4267-9574-EBBB260283C7}"/>
    <cellStyle name="60% - Ênfase2 2 25" xfId="13428" xr:uid="{19852D01-3705-4C16-9945-B269F3783C71}"/>
    <cellStyle name="60% - Ênfase2 2 25 2" xfId="13429" xr:uid="{F5FEE331-F56B-4862-9E23-8B714A0171EB}"/>
    <cellStyle name="60% - Ênfase2 2 25 2 2" xfId="13430" xr:uid="{07D4CB8E-55A9-4217-BA77-C26B803761F4}"/>
    <cellStyle name="60% - Ênfase2 2 25 3" xfId="13431" xr:uid="{BFA8FF64-8154-4957-827B-D33268B4939A}"/>
    <cellStyle name="60% - Ênfase2 2 25 3 2" xfId="13432" xr:uid="{D86B47E6-AA8E-4714-B5D6-D2B040C00F17}"/>
    <cellStyle name="60% - Ênfase2 2 25 4" xfId="13433" xr:uid="{6CC2DCDA-AAD8-4118-ADAC-BDC4CD782D82}"/>
    <cellStyle name="60% - Ênfase2 2 26" xfId="13434" xr:uid="{4BE4E2AC-ABF0-47DC-AD8D-776FF86B9E58}"/>
    <cellStyle name="60% - Ênfase2 2 26 2" xfId="13435" xr:uid="{027EFD4C-5D02-4A25-9BFD-8783293BE9F3}"/>
    <cellStyle name="60% - Ênfase2 2 26 2 2" xfId="13436" xr:uid="{E6150694-E5C5-42CA-85D4-83CC2C1868CB}"/>
    <cellStyle name="60% - Ênfase2 2 26 3" xfId="13437" xr:uid="{8F8BE09B-099B-404C-8040-E54F245E47E7}"/>
    <cellStyle name="60% - Ênfase2 2 26 3 2" xfId="13438" xr:uid="{9A882A9A-2CFB-4D39-A23D-6DDD0FA66E13}"/>
    <cellStyle name="60% - Ênfase2 2 26 4" xfId="13439" xr:uid="{EF092A81-F94E-4EF1-823F-2F6F02919CCD}"/>
    <cellStyle name="60% - Ênfase2 2 27" xfId="13440" xr:uid="{51D8E658-7D8C-44C3-817F-FF6D9A0DE8F2}"/>
    <cellStyle name="60% - Ênfase2 2 27 2" xfId="13441" xr:uid="{3BDC888E-4D60-4B53-B698-4683C04691AE}"/>
    <cellStyle name="60% - Ênfase2 2 27 2 2" xfId="13442" xr:uid="{8608DED0-07C4-48CE-9EA8-9A5224BC426C}"/>
    <cellStyle name="60% - Ênfase2 2 27 3" xfId="13443" xr:uid="{AF57CE8E-20AE-4FD2-B9EB-030355E9537F}"/>
    <cellStyle name="60% - Ênfase2 2 27 3 2" xfId="13444" xr:uid="{68E28A44-4BB8-487B-BAD3-3FEFD442770E}"/>
    <cellStyle name="60% - Ênfase2 2 27 4" xfId="13445" xr:uid="{86ED9870-3D7D-4AAF-8F83-393944A89A55}"/>
    <cellStyle name="60% - Ênfase2 2 28" xfId="13446" xr:uid="{9CA89903-6AB4-46DB-A5A0-1A60E03C083B}"/>
    <cellStyle name="60% - Ênfase2 2 28 2" xfId="13447" xr:uid="{74F71CAA-CFEA-4E66-A75F-4343CEAF1D92}"/>
    <cellStyle name="60% - Ênfase2 2 28 2 2" xfId="13448" xr:uid="{BE68CEC6-95F8-4E7E-A2EC-D302C2D31C17}"/>
    <cellStyle name="60% - Ênfase2 2 28 3" xfId="13449" xr:uid="{3C13D377-C875-4EA1-BC7C-5910D9362535}"/>
    <cellStyle name="60% - Ênfase2 2 28 3 2" xfId="13450" xr:uid="{4D6AA0E4-18C0-4249-BAEF-D424755746EB}"/>
    <cellStyle name="60% - Ênfase2 2 28 4" xfId="13451" xr:uid="{63A11AA2-769F-4B63-AD7F-D4AF04A2C373}"/>
    <cellStyle name="60% - Ênfase2 2 29" xfId="13452" xr:uid="{3547003C-A4A6-45A8-B1FA-105759051F56}"/>
    <cellStyle name="60% - Ênfase2 2 29 2" xfId="13453" xr:uid="{2FCB0406-4923-4580-97C3-5068350541B2}"/>
    <cellStyle name="60% - Ênfase2 2 29 2 2" xfId="13454" xr:uid="{DA33579F-FF79-45B8-BD50-C93F0806E934}"/>
    <cellStyle name="60% - Ênfase2 2 29 3" xfId="13455" xr:uid="{20C5C5AB-65A9-40E1-A4B2-1434C28274FD}"/>
    <cellStyle name="60% - Ênfase2 2 29 3 2" xfId="13456" xr:uid="{C79EC367-6D72-4442-A111-3CF69989326A}"/>
    <cellStyle name="60% - Ênfase2 2 29 4" xfId="13457" xr:uid="{FB061C02-1B31-476A-A6CC-4127F545CBC2}"/>
    <cellStyle name="60% - Ênfase2 2 3" xfId="13458" xr:uid="{5F470B8D-EFDE-4574-B033-D4C18BA0C766}"/>
    <cellStyle name="60% - Ênfase2 2 3 2" xfId="13459" xr:uid="{0CBEF73D-59C4-4EE1-9979-761019A233CC}"/>
    <cellStyle name="60% - Ênfase2 2 3 2 2" xfId="13460" xr:uid="{48526142-53E6-41FD-A7B0-B6938888D095}"/>
    <cellStyle name="60% - Ênfase2 2 3 3" xfId="13461" xr:uid="{0C4BF5DC-546F-48D5-BBB7-708ED7DEF475}"/>
    <cellStyle name="60% - Ênfase2 2 3 3 2" xfId="13462" xr:uid="{BDCBEF12-3A67-4AC8-985F-4F21CFF04DA6}"/>
    <cellStyle name="60% - Ênfase2 2 3 4" xfId="13463" xr:uid="{33D52F8C-AEAC-4273-8844-71033FC8408A}"/>
    <cellStyle name="60% - Ênfase2 2 30" xfId="13464" xr:uid="{D1BD5A6B-B839-42DC-8CFA-7342FBD61D0B}"/>
    <cellStyle name="60% - Ênfase2 2 30 2" xfId="13465" xr:uid="{08A1DA53-E463-4BDF-9189-DD4AC113F24A}"/>
    <cellStyle name="60% - Ênfase2 2 30 2 2" xfId="13466" xr:uid="{D305A2C7-8507-4B7E-8BD0-A556AC27242E}"/>
    <cellStyle name="60% - Ênfase2 2 30 3" xfId="13467" xr:uid="{8CB95297-9B0B-4235-95A8-268350E5B8F6}"/>
    <cellStyle name="60% - Ênfase2 2 30 3 2" xfId="13468" xr:uid="{DC6B7726-DB7A-4845-9DE3-16AC81FF8026}"/>
    <cellStyle name="60% - Ênfase2 2 30 4" xfId="13469" xr:uid="{AD1A7938-56D3-4AA4-9B4C-DB81FBBAFFE5}"/>
    <cellStyle name="60% - Ênfase2 2 31" xfId="13470" xr:uid="{E5419BF5-994E-4294-A29E-520DBC6EA96E}"/>
    <cellStyle name="60% - Ênfase2 2 31 2" xfId="13471" xr:uid="{2CCBE0FE-EFAF-4399-A4A5-22652BC83091}"/>
    <cellStyle name="60% - Ênfase2 2 31 2 2" xfId="13472" xr:uid="{0BBD70EB-5A8C-4BB1-B5E5-C5E1689B48F5}"/>
    <cellStyle name="60% - Ênfase2 2 31 3" xfId="13473" xr:uid="{05FE79E1-974D-4651-B07E-BA92CE5DDA69}"/>
    <cellStyle name="60% - Ênfase2 2 31 3 2" xfId="13474" xr:uid="{6F450B6D-4274-4CCC-9521-EF5EA1175EA0}"/>
    <cellStyle name="60% - Ênfase2 2 31 4" xfId="13475" xr:uid="{C84C75EA-8091-490D-8605-FAD874B8B02F}"/>
    <cellStyle name="60% - Ênfase2 2 32" xfId="13476" xr:uid="{31A28895-0E67-4C07-BD0D-7C439E7C4F91}"/>
    <cellStyle name="60% - Ênfase2 2 32 2" xfId="13477" xr:uid="{AD4E5094-EB60-4C4B-ACEA-2C8454ABA7A5}"/>
    <cellStyle name="60% - Ênfase2 2 32 2 2" xfId="13478" xr:uid="{26EFA23C-4986-40AB-A667-5F2DABFA1605}"/>
    <cellStyle name="60% - Ênfase2 2 32 3" xfId="13479" xr:uid="{6F141EF2-48B3-47EC-8FAE-47652CC3C53E}"/>
    <cellStyle name="60% - Ênfase2 2 32 3 2" xfId="13480" xr:uid="{97EF6B92-A6FD-4709-92FC-5FD2A10509EE}"/>
    <cellStyle name="60% - Ênfase2 2 32 4" xfId="13481" xr:uid="{A1DE0735-7797-437E-80F3-AD87C0CAAAED}"/>
    <cellStyle name="60% - Ênfase2 2 33" xfId="13482" xr:uid="{8F4599C5-C220-49BB-AEC4-52366974CD7F}"/>
    <cellStyle name="60% - Ênfase2 2 33 2" xfId="13483" xr:uid="{2F82E987-A0CB-4E7F-A10B-4806758EE354}"/>
    <cellStyle name="60% - Ênfase2 2 33 2 2" xfId="13484" xr:uid="{24B68BB7-F1B6-4109-8967-8B140BC5875A}"/>
    <cellStyle name="60% - Ênfase2 2 33 3" xfId="13485" xr:uid="{D109B67C-7D31-4180-8BE9-F6DA561DB45B}"/>
    <cellStyle name="60% - Ênfase2 2 33 3 2" xfId="13486" xr:uid="{51BD5F8E-EB60-44F0-AAB2-E228AFE00B68}"/>
    <cellStyle name="60% - Ênfase2 2 33 4" xfId="13487" xr:uid="{681C4B0F-4510-4F54-A6FE-F26D2000AFBA}"/>
    <cellStyle name="60% - Ênfase2 2 34" xfId="13488" xr:uid="{8E48EE67-CCDF-4BBB-83FD-5B04E772ADD2}"/>
    <cellStyle name="60% - Ênfase2 2 34 2" xfId="13489" xr:uid="{858B4496-6187-4A21-A9A9-6C10E5AE6917}"/>
    <cellStyle name="60% - Ênfase2 2 34 3" xfId="13490" xr:uid="{D28D4C98-7541-4954-A6B6-BECA399B6E39}"/>
    <cellStyle name="60% - Ênfase2 2 35" xfId="13491" xr:uid="{6983EA15-08CD-4362-902A-DEC5147F9CE7}"/>
    <cellStyle name="60% - Ênfase2 2 4" xfId="13492" xr:uid="{3AEBAA03-744B-4823-8909-D51926AF0D3D}"/>
    <cellStyle name="60% - Ênfase2 2 4 2" xfId="13493" xr:uid="{FCDA7A99-1E43-493B-BC32-6780127946F1}"/>
    <cellStyle name="60% - Ênfase2 2 4 2 2" xfId="13494" xr:uid="{1DABF8DB-F170-4B33-8052-BF852BB34799}"/>
    <cellStyle name="60% - Ênfase2 2 4 3" xfId="13495" xr:uid="{5721F096-D5E7-4A51-A91D-80E1C95C0437}"/>
    <cellStyle name="60% - Ênfase2 2 4 3 2" xfId="13496" xr:uid="{6263A540-906F-4F0E-B5C6-B985B134D911}"/>
    <cellStyle name="60% - Ênfase2 2 4 4" xfId="13497" xr:uid="{5DE948DC-6E22-4AC6-B60F-D5255AB20D8B}"/>
    <cellStyle name="60% - Ênfase2 2 5" xfId="13498" xr:uid="{3B4A5741-65FE-4B6A-B00D-C0973A1DDE76}"/>
    <cellStyle name="60% - Ênfase2 2 5 2" xfId="13499" xr:uid="{9C1D4EA3-710E-40CD-953E-F4B6DADB0A30}"/>
    <cellStyle name="60% - Ênfase2 2 5 2 2" xfId="13500" xr:uid="{44A0C30B-D3AF-43E1-B905-D5B5C4A9D937}"/>
    <cellStyle name="60% - Ênfase2 2 5 3" xfId="13501" xr:uid="{1CC5D361-7066-4B40-9041-ECEDFA51E3A3}"/>
    <cellStyle name="60% - Ênfase2 2 5 3 2" xfId="13502" xr:uid="{000A6120-58EC-4380-A42C-424DBC8CFB0D}"/>
    <cellStyle name="60% - Ênfase2 2 5 4" xfId="13503" xr:uid="{2C3FEF33-2720-4C63-8876-E8E8CBA641C0}"/>
    <cellStyle name="60% - Ênfase2 2 6" xfId="13504" xr:uid="{20AA3FB2-2FF5-49A7-94F0-ECA0CB196843}"/>
    <cellStyle name="60% - Ênfase2 2 6 2" xfId="13505" xr:uid="{9FD83922-B455-446B-862C-2EAF8BB35192}"/>
    <cellStyle name="60% - Ênfase2 2 6 2 2" xfId="13506" xr:uid="{CB244CF4-07E5-4B36-8CE5-BA9A23E2306D}"/>
    <cellStyle name="60% - Ênfase2 2 6 3" xfId="13507" xr:uid="{D75FCBAA-C445-410B-9DF2-462DCA06EEA4}"/>
    <cellStyle name="60% - Ênfase2 2 6 3 2" xfId="13508" xr:uid="{A97E3271-E861-4CDF-8C3F-64AB3F070DA8}"/>
    <cellStyle name="60% - Ênfase2 2 6 4" xfId="13509" xr:uid="{E4491081-E9BB-4A0B-8575-082FC26A5579}"/>
    <cellStyle name="60% - Ênfase2 2 7" xfId="13510" xr:uid="{18C0AF10-BE54-40A2-A698-B7CE93214D8D}"/>
    <cellStyle name="60% - Ênfase2 2 7 2" xfId="13511" xr:uid="{9791D451-EA0B-4E10-8DFE-622D1933F380}"/>
    <cellStyle name="60% - Ênfase2 2 7 2 2" xfId="13512" xr:uid="{F3DCBAE5-3548-49BA-B015-CB5405F330AA}"/>
    <cellStyle name="60% - Ênfase2 2 7 3" xfId="13513" xr:uid="{32F740EF-58CB-442F-8668-5DDBFA129588}"/>
    <cellStyle name="60% - Ênfase2 2 7 3 2" xfId="13514" xr:uid="{334C30B7-FB02-48A6-B0C2-6646D8279047}"/>
    <cellStyle name="60% - Ênfase2 2 7 4" xfId="13515" xr:uid="{2C962289-D529-49D9-A7F4-5D96005B1EB2}"/>
    <cellStyle name="60% - Ênfase2 2 8" xfId="13516" xr:uid="{8A4A74DB-A5BD-4D63-B0E6-54C503CA8A87}"/>
    <cellStyle name="60% - Ênfase2 2 8 2" xfId="13517" xr:uid="{9490FE8D-1EC6-48C9-994A-68791FA5127F}"/>
    <cellStyle name="60% - Ênfase2 2 8 2 2" xfId="13518" xr:uid="{DA2DA778-A867-4121-9190-F307950CB0E9}"/>
    <cellStyle name="60% - Ênfase2 2 8 3" xfId="13519" xr:uid="{7884FD8F-4166-4EE0-8CF5-91B80D11F213}"/>
    <cellStyle name="60% - Ênfase2 2 8 3 2" xfId="13520" xr:uid="{BB00BBDD-5236-45EE-8B57-68777703CBD1}"/>
    <cellStyle name="60% - Ênfase2 2 8 4" xfId="13521" xr:uid="{33D64651-3A90-4402-B692-11B5E8AA8A3D}"/>
    <cellStyle name="60% - Ênfase2 2 9" xfId="13522" xr:uid="{D31C2DD5-E270-41B6-BA01-7E4649986558}"/>
    <cellStyle name="60% - Ênfase2 2 9 2" xfId="13523" xr:uid="{A0DA0953-194D-4DCB-AC2C-777F81658C7B}"/>
    <cellStyle name="60% - Ênfase2 2 9 2 2" xfId="13524" xr:uid="{BA2C9461-5B6C-4044-9DE5-5CBB772F25C9}"/>
    <cellStyle name="60% - Ênfase2 2 9 3" xfId="13525" xr:uid="{A4B0F9A2-774A-40B5-BE35-9D620AF505F9}"/>
    <cellStyle name="60% - Ênfase2 2 9 3 2" xfId="13526" xr:uid="{5862ABCD-809B-46BB-88D5-F10C54EC7F8C}"/>
    <cellStyle name="60% - Ênfase2 2 9 4" xfId="13527" xr:uid="{CD224607-1004-483D-9184-780CCF5A77B4}"/>
    <cellStyle name="60% - Ênfase2 20" xfId="13528" xr:uid="{A4CD4FAE-B36F-40B2-96C3-BCEFF400B60E}"/>
    <cellStyle name="60% - Ênfase2 20 2" xfId="13529" xr:uid="{97135E91-F9EA-450E-BB9E-A4ED606BDAF8}"/>
    <cellStyle name="60% - Ênfase2 20 2 2" xfId="13530" xr:uid="{D08FDF9C-FCDF-4F71-87B1-42948D8291D6}"/>
    <cellStyle name="60% - Ênfase2 20 3" xfId="13531" xr:uid="{45677A2F-84E9-4385-931B-A48391CFA2F0}"/>
    <cellStyle name="60% - Ênfase2 21" xfId="13532" xr:uid="{234AC235-9247-42C1-8F09-B7280DB9BB5C}"/>
    <cellStyle name="60% - Ênfase2 21 2" xfId="13533" xr:uid="{1AFA2BB1-D725-4820-8FFB-78D7AF9D9F26}"/>
    <cellStyle name="60% - Ênfase2 21 2 2" xfId="13534" xr:uid="{BAD7EC5B-DABE-4BE7-BC0B-5C8198D1BFEB}"/>
    <cellStyle name="60% - Ênfase2 21 3" xfId="13535" xr:uid="{1251FE01-641D-4F58-BD9D-77A9A30FD7F8}"/>
    <cellStyle name="60% - Ênfase2 22" xfId="13536" xr:uid="{AB24D43A-DB94-4A4F-81E3-B9474F554422}"/>
    <cellStyle name="60% - Ênfase2 22 2" xfId="13537" xr:uid="{A48BE4F6-542C-4567-B1CE-E42C16900E45}"/>
    <cellStyle name="60% - Ênfase2 22 2 2" xfId="13538" xr:uid="{3BE53146-71C6-4D6C-963C-9677EAAE6A9F}"/>
    <cellStyle name="60% - Ênfase2 22 3" xfId="13539" xr:uid="{74D2070B-0C7D-441D-9DF7-4A1BD513B428}"/>
    <cellStyle name="60% - Ênfase2 23" xfId="13540" xr:uid="{617A1918-2371-42D7-9BE1-FC18BF8CE678}"/>
    <cellStyle name="60% - Ênfase2 23 2" xfId="13541" xr:uid="{8D1B5442-F29B-4F5C-B9A5-179AB14DDE5D}"/>
    <cellStyle name="60% - Ênfase2 23 2 2" xfId="13542" xr:uid="{6CFA249D-07D7-43CE-8CD0-B1BC0E8AC53F}"/>
    <cellStyle name="60% - Ênfase2 23 3" xfId="13543" xr:uid="{28355719-0A9C-4585-ABDE-C6C5324AC279}"/>
    <cellStyle name="60% - Ênfase2 24" xfId="13544" xr:uid="{66EA9560-A68B-4273-9737-D43AB2566A85}"/>
    <cellStyle name="60% - Ênfase2 24 2" xfId="13545" xr:uid="{4539D6F0-FB44-462F-86BB-FD287B6C060B}"/>
    <cellStyle name="60% - Ênfase2 24 2 2" xfId="13546" xr:uid="{5B28AAC5-ADE4-4F4B-B4AB-CB18AAA23525}"/>
    <cellStyle name="60% - Ênfase2 24 3" xfId="13547" xr:uid="{73829C71-4CC3-4C40-8CC9-5FF70C94F21C}"/>
    <cellStyle name="60% - Ênfase2 25" xfId="13548" xr:uid="{40E4622A-71AC-464B-B0A7-BBC3E5292E94}"/>
    <cellStyle name="60% - Ênfase2 25 2" xfId="13549" xr:uid="{67A2F3DA-0D61-4DC5-9935-D4925BCCEAD8}"/>
    <cellStyle name="60% - Ênfase2 25 2 2" xfId="13550" xr:uid="{1E6DD568-C72A-46AB-BC30-95E9760BB834}"/>
    <cellStyle name="60% - Ênfase2 25 3" xfId="13551" xr:uid="{355B529D-6A55-47F9-9DFF-0D43AE51BFBB}"/>
    <cellStyle name="60% - Ênfase2 26" xfId="13552" xr:uid="{967737D8-F252-4394-A887-C3C34AACC793}"/>
    <cellStyle name="60% - Ênfase2 26 2" xfId="13553" xr:uid="{D98D979A-A572-4FC4-9515-4032F0236D1B}"/>
    <cellStyle name="60% - Ênfase2 26 2 2" xfId="13554" xr:uid="{07F66B03-B3D5-4A35-90C3-ABC0AFB9EC5A}"/>
    <cellStyle name="60% - Ênfase2 26 3" xfId="13555" xr:uid="{27A8F3C3-34C9-43F0-AE47-69FFBFBCDE89}"/>
    <cellStyle name="60% - Ênfase2 27" xfId="13556" xr:uid="{C70E8069-CEF9-4822-950F-85E7FDBB6ED2}"/>
    <cellStyle name="60% - Ênfase2 27 2" xfId="13557" xr:uid="{5C451497-61FD-48E4-AD00-C675F9EBD9F0}"/>
    <cellStyle name="60% - Ênfase2 27 2 2" xfId="13558" xr:uid="{4845B2F9-D710-4B4A-AD81-86898DC87692}"/>
    <cellStyle name="60% - Ênfase2 27 3" xfId="13559" xr:uid="{08413164-8876-4C6B-94F5-F0764A14D4DC}"/>
    <cellStyle name="60% - Ênfase2 28" xfId="13560" xr:uid="{18D53D60-E9E3-4471-B1C8-ECF1D74D7E1A}"/>
    <cellStyle name="60% - Ênfase2 28 2" xfId="13561" xr:uid="{98833E80-D53F-42C2-B858-A50E4663371D}"/>
    <cellStyle name="60% - Ênfase2 28 2 2" xfId="13562" xr:uid="{7A67E5E7-B25E-4D12-A2E3-525E5821AAD2}"/>
    <cellStyle name="60% - Ênfase2 28 3" xfId="13563" xr:uid="{04AF5E30-4A49-4BAE-841D-44FEF00F865F}"/>
    <cellStyle name="60% - Ênfase2 29" xfId="13564" xr:uid="{6E438E8E-363A-4C36-8241-35BCA27E1B20}"/>
    <cellStyle name="60% - Ênfase2 29 2" xfId="13565" xr:uid="{06E0D62B-8E44-4EB1-A6B1-89C58008B4B6}"/>
    <cellStyle name="60% - Ênfase2 29 2 2" xfId="13566" xr:uid="{DA9F68CF-F3BE-40D2-9B22-4226030A89AA}"/>
    <cellStyle name="60% - Ênfase2 29 3" xfId="13567" xr:uid="{903AA1EF-D2AF-42E4-BA42-D7C8E145FEEF}"/>
    <cellStyle name="60% - Ênfase2 3" xfId="13568" xr:uid="{417B15BB-C2DE-4780-9A49-40C9C0E5EA13}"/>
    <cellStyle name="60% - Ênfase2 3 2" xfId="13569" xr:uid="{36EEA885-2825-49F5-BAE4-E6B52B188D69}"/>
    <cellStyle name="60% - Ênfase2 3 2 2" xfId="13570" xr:uid="{18A7E0AE-E225-4606-B458-0E7818EABDCD}"/>
    <cellStyle name="60% - Ênfase2 3 3" xfId="13571" xr:uid="{46E01EDC-40C3-4A83-91C3-4DFA3B470D63}"/>
    <cellStyle name="60% - Ênfase2 30" xfId="13572" xr:uid="{F7A3CCF6-8CAA-49B7-9446-024069D38600}"/>
    <cellStyle name="60% - Ênfase2 30 2" xfId="13573" xr:uid="{52AA156C-5924-4BDE-BAD4-384BCAF31F12}"/>
    <cellStyle name="60% - Ênfase2 30 2 2" xfId="13574" xr:uid="{50ACFC3B-BF29-46F8-BA37-D15FF30B1685}"/>
    <cellStyle name="60% - Ênfase2 30 3" xfId="13575" xr:uid="{15EAFA4C-EA08-4269-BC3A-067B769DC0AB}"/>
    <cellStyle name="60% - Ênfase2 31" xfId="13576" xr:uid="{C82CAF81-5F24-4F27-AB5F-B46718591081}"/>
    <cellStyle name="60% - Ênfase2 31 2" xfId="13577" xr:uid="{A812ED33-D59F-4343-893E-3316FE951F6B}"/>
    <cellStyle name="60% - Ênfase2 31 2 2" xfId="13578" xr:uid="{7359F02C-B5E1-411B-8117-3C4E384AB582}"/>
    <cellStyle name="60% - Ênfase2 31 3" xfId="13579" xr:uid="{5A729D78-1FE9-41E4-BEB5-76E4FE325058}"/>
    <cellStyle name="60% - Ênfase2 32" xfId="13580" xr:uid="{3CC85A2D-AFB2-446C-936E-7905F1446870}"/>
    <cellStyle name="60% - Ênfase2 32 2" xfId="13581" xr:uid="{887B4606-8E05-4713-8A2D-0D11ECA0E451}"/>
    <cellStyle name="60% - Ênfase2 32 2 2" xfId="13582" xr:uid="{365CCEAB-703C-4A2F-86F0-07F4633CA93D}"/>
    <cellStyle name="60% - Ênfase2 32 3" xfId="13583" xr:uid="{2295A013-C2F8-4E33-80C3-3044F3A6F6B8}"/>
    <cellStyle name="60% - Ênfase2 33" xfId="13584" xr:uid="{966672EC-1A4A-47A2-86B8-78D2275DE634}"/>
    <cellStyle name="60% - Ênfase2 33 2" xfId="13585" xr:uid="{932D1E56-1E66-4CF3-BBBD-899CB033DA27}"/>
    <cellStyle name="60% - Ênfase2 33 2 2" xfId="13586" xr:uid="{5B9A3A58-4B12-420C-B964-364FC7EF5305}"/>
    <cellStyle name="60% - Ênfase2 33 3" xfId="13587" xr:uid="{950EB31B-DBD4-478F-A1DE-EB2C6B4BCCC5}"/>
    <cellStyle name="60% - Ênfase2 34" xfId="13588" xr:uid="{54AC95F0-F318-4187-9954-15CC34BBBB84}"/>
    <cellStyle name="60% - Ênfase2 34 2" xfId="13589" xr:uid="{17CC5304-9515-4C32-A367-C6A9A13AD208}"/>
    <cellStyle name="60% - Ênfase2 34 2 2" xfId="13590" xr:uid="{336CEC00-F1C8-4F25-8476-38F2A963E139}"/>
    <cellStyle name="60% - Ênfase2 34 3" xfId="13591" xr:uid="{EAE32D83-ADCA-45D5-B72E-57E8FF860FF6}"/>
    <cellStyle name="60% - Ênfase2 35" xfId="13592" xr:uid="{0D5C7E6A-EC3D-48F1-B9B2-B1666E2A082F}"/>
    <cellStyle name="60% - Ênfase2 35 2" xfId="13593" xr:uid="{E924D4D7-A423-4E94-88DE-7FF1491E42D6}"/>
    <cellStyle name="60% - Ênfase2 35 2 2" xfId="13594" xr:uid="{E045F77D-AEF1-41C8-89CC-3243F0C93C1C}"/>
    <cellStyle name="60% - Ênfase2 35 3" xfId="13595" xr:uid="{E0044CD1-6D5C-4C8B-A7DA-BDD6529982C8}"/>
    <cellStyle name="60% - Ênfase2 4" xfId="13596" xr:uid="{510F10A7-381C-459A-B54F-FA5844C2DE37}"/>
    <cellStyle name="60% - Ênfase2 4 2" xfId="13597" xr:uid="{F41588AF-4A70-4210-A8F2-627527130039}"/>
    <cellStyle name="60% - Ênfase2 4 2 2" xfId="13598" xr:uid="{4DE31304-4400-42B1-A8D6-0465338D1707}"/>
    <cellStyle name="60% - Ênfase2 4 3" xfId="13599" xr:uid="{1D81D644-18CA-4597-B721-C220B9A533ED}"/>
    <cellStyle name="60% - Ênfase2 5" xfId="13600" xr:uid="{7C20E650-96BC-45CC-967F-1E5F5331E621}"/>
    <cellStyle name="60% - Ênfase2 5 2" xfId="13601" xr:uid="{B9151F8E-A088-4F14-AE47-DFFA1176D41E}"/>
    <cellStyle name="60% - Ênfase2 5 2 2" xfId="13602" xr:uid="{9132C47F-65E8-43EF-989F-697091FED266}"/>
    <cellStyle name="60% - Ênfase2 5 3" xfId="13603" xr:uid="{BC01E97B-EF26-47FB-815C-F7C6CB9CE3F9}"/>
    <cellStyle name="60% - Ênfase2 6" xfId="13604" xr:uid="{CE012936-DF35-4531-BD0F-5A983252FF09}"/>
    <cellStyle name="60% - Ênfase2 6 2" xfId="13605" xr:uid="{1A06DD19-6AF0-450C-8524-027953B89DFA}"/>
    <cellStyle name="60% - Ênfase2 6 2 2" xfId="13606" xr:uid="{7804AE88-44B1-42C6-BC4F-58EC45CA416E}"/>
    <cellStyle name="60% - Ênfase2 6 3" xfId="13607" xr:uid="{FD4FCA8D-BF5C-4DD1-B350-4687B9EAD0F4}"/>
    <cellStyle name="60% - Ênfase2 7" xfId="13608" xr:uid="{F020594F-A3A1-421A-B492-D62617FEC092}"/>
    <cellStyle name="60% - Ênfase2 7 2" xfId="13609" xr:uid="{EB3420F6-654F-4B4F-9F43-D4B05E2F9E54}"/>
    <cellStyle name="60% - Ênfase2 7 2 2" xfId="13610" xr:uid="{B91B8748-EFD9-4863-95CE-DCC3082DF690}"/>
    <cellStyle name="60% - Ênfase2 7 3" xfId="13611" xr:uid="{A938570E-B49E-4238-A3D0-1212D8C3DD86}"/>
    <cellStyle name="60% - Ênfase2 8" xfId="13612" xr:uid="{D42396CF-5531-4710-BC0D-06DF5F38D8C0}"/>
    <cellStyle name="60% - Ênfase2 8 2" xfId="13613" xr:uid="{6B2C81DC-8D5D-4E13-A3E0-13D395183172}"/>
    <cellStyle name="60% - Ênfase2 8 2 2" xfId="13614" xr:uid="{2FBA65FB-C3C7-4ADA-97C9-C6E50B965721}"/>
    <cellStyle name="60% - Ênfase2 8 3" xfId="13615" xr:uid="{74681F85-6C82-47A4-9782-5544FBEE7F19}"/>
    <cellStyle name="60% - Ênfase2 9" xfId="13616" xr:uid="{5CF904F4-B244-4B3E-8B0B-6EA4483CF29E}"/>
    <cellStyle name="60% - Ênfase2 9 2" xfId="13617" xr:uid="{60AB40BF-89E2-438F-B2A9-FCE61F199405}"/>
    <cellStyle name="60% - Ênfase2 9 2 2" xfId="13618" xr:uid="{54B5EB35-E5C4-49FC-A489-5144F2E9AE52}"/>
    <cellStyle name="60% - Ênfase2 9 3" xfId="13619" xr:uid="{0689E82E-934B-43EC-9305-616BB2915E18}"/>
    <cellStyle name="60% - Ênfase3 10" xfId="13620" xr:uid="{82659882-84AB-4D41-B5C2-35F9DA8B9190}"/>
    <cellStyle name="60% - Ênfase3 10 2" xfId="13621" xr:uid="{D929C4E2-235B-45DD-B063-6B838E9E8ADE}"/>
    <cellStyle name="60% - Ênfase3 10 2 2" xfId="13622" xr:uid="{AD4D978B-9432-4017-A4A2-73D2341DDE21}"/>
    <cellStyle name="60% - Ênfase3 10 3" xfId="13623" xr:uid="{CF2BF0BE-199C-4007-99B9-CD3039027CD7}"/>
    <cellStyle name="60% - Ênfase3 11" xfId="13624" xr:uid="{830C0B5B-2E0E-45FE-85E7-EA81270B010D}"/>
    <cellStyle name="60% - Ênfase3 11 2" xfId="13625" xr:uid="{D2886431-58AD-4ADD-A3C6-78AA66DC8CFA}"/>
    <cellStyle name="60% - Ênfase3 11 2 2" xfId="13626" xr:uid="{981EBE72-0C33-46FD-AD52-0ED812E0C297}"/>
    <cellStyle name="60% - Ênfase3 11 3" xfId="13627" xr:uid="{63C96915-0B41-4F0E-9520-895A2AFF0DD5}"/>
    <cellStyle name="60% - Ênfase3 12" xfId="13628" xr:uid="{44876A26-86C3-4D96-B82E-C5585476ACAA}"/>
    <cellStyle name="60% - Ênfase3 12 2" xfId="13629" xr:uid="{12BFEFAC-E5DF-4089-8D9B-047DB277216D}"/>
    <cellStyle name="60% - Ênfase3 12 2 2" xfId="13630" xr:uid="{947CB3F4-445A-4D13-9FCF-5C87411CE082}"/>
    <cellStyle name="60% - Ênfase3 12 3" xfId="13631" xr:uid="{7F95D68F-4608-43C1-A42E-04CEDD8F3D17}"/>
    <cellStyle name="60% - Ênfase3 13" xfId="13632" xr:uid="{B7B8A275-6A65-4AC9-9BB2-F938955FCCCE}"/>
    <cellStyle name="60% - Ênfase3 13 2" xfId="13633" xr:uid="{EFA783F7-7147-4669-8588-7FEF962A9F0C}"/>
    <cellStyle name="60% - Ênfase3 13 2 2" xfId="13634" xr:uid="{286092DA-6983-48C6-9B94-B040C4E06B7D}"/>
    <cellStyle name="60% - Ênfase3 13 3" xfId="13635" xr:uid="{87908368-BEEE-4B36-B658-3F64EB3E3B78}"/>
    <cellStyle name="60% - Ênfase3 14" xfId="13636" xr:uid="{C5098D7E-D4B9-4AB5-8B81-1C3F9090B504}"/>
    <cellStyle name="60% - Ênfase3 14 2" xfId="13637" xr:uid="{9E94AADA-0DDB-4D5E-860E-4DE5D71BE735}"/>
    <cellStyle name="60% - Ênfase3 14 2 2" xfId="13638" xr:uid="{76BE5B1B-959B-4EDD-A83A-952046A11265}"/>
    <cellStyle name="60% - Ênfase3 14 3" xfId="13639" xr:uid="{F4CA7F6A-B515-4027-A7F8-4014B8BC213A}"/>
    <cellStyle name="60% - Ênfase3 15" xfId="13640" xr:uid="{CB6206DF-EEDF-408C-AF08-D5218C445022}"/>
    <cellStyle name="60% - Ênfase3 15 2" xfId="13641" xr:uid="{B7F8FA06-ADD0-41D5-A9A6-EDDB4814B855}"/>
    <cellStyle name="60% - Ênfase3 15 2 2" xfId="13642" xr:uid="{E76CBEA7-FCA4-4EE0-8726-B762494E0DE7}"/>
    <cellStyle name="60% - Ênfase3 15 3" xfId="13643" xr:uid="{5634C6CA-8953-4E8A-B26D-185DF5613303}"/>
    <cellStyle name="60% - Ênfase3 16" xfId="13644" xr:uid="{2DCEE924-D0FE-4A59-BFE5-1B335E8EA4E7}"/>
    <cellStyle name="60% - Ênfase3 16 2" xfId="13645" xr:uid="{D63C2B0B-87B8-449A-B724-1ECA1949DE57}"/>
    <cellStyle name="60% - Ênfase3 16 2 2" xfId="13646" xr:uid="{21D0FCDC-25F6-4EEA-AA9B-FF4AB8101A07}"/>
    <cellStyle name="60% - Ênfase3 16 3" xfId="13647" xr:uid="{490598CF-71F0-42B9-92BF-CEF4A2F286F4}"/>
    <cellStyle name="60% - Ênfase3 17" xfId="13648" xr:uid="{63BB31EF-29FB-41A0-B68A-6E1DCC8149B1}"/>
    <cellStyle name="60% - Ênfase3 17 2" xfId="13649" xr:uid="{52A8C5B5-C035-46B2-8391-011F7DAB5088}"/>
    <cellStyle name="60% - Ênfase3 17 2 2" xfId="13650" xr:uid="{402FC2E3-0234-460D-913E-61725D036B85}"/>
    <cellStyle name="60% - Ênfase3 17 3" xfId="13651" xr:uid="{266653F5-E78E-4AF7-81C2-BDEEE11C7C56}"/>
    <cellStyle name="60% - Ênfase3 18" xfId="13652" xr:uid="{992FE32D-C710-4838-9FD7-D60E9A7199CE}"/>
    <cellStyle name="60% - Ênfase3 18 2" xfId="13653" xr:uid="{B5414BFF-B972-45E2-B44F-F4C30FDE6B01}"/>
    <cellStyle name="60% - Ênfase3 18 2 2" xfId="13654" xr:uid="{FB07308E-06CB-4686-A6ED-FDF5558E4593}"/>
    <cellStyle name="60% - Ênfase3 18 3" xfId="13655" xr:uid="{C54F36AC-9879-40DA-9BB3-C7BA7AA8D8FB}"/>
    <cellStyle name="60% - Ênfase3 19" xfId="13656" xr:uid="{8A79D48F-A842-4B45-B9FE-FE6CA6CA5ACB}"/>
    <cellStyle name="60% - Ênfase3 19 2" xfId="13657" xr:uid="{C8B9D118-22AE-4976-AC84-9E6CEC6BE6B6}"/>
    <cellStyle name="60% - Ênfase3 19 2 2" xfId="13658" xr:uid="{8E6FCBB8-9F90-438D-9442-4680B176301E}"/>
    <cellStyle name="60% - Ênfase3 19 3" xfId="13659" xr:uid="{51AAF1B4-BCED-4A5B-A42D-BCA54CE801B7}"/>
    <cellStyle name="60% - Ênfase3 2" xfId="13660" xr:uid="{C016958C-A881-4375-B1B0-4A2DDC074F2D}"/>
    <cellStyle name="60% - Ênfase3 2 10" xfId="13661" xr:uid="{CE7924AE-203C-4CA1-85C7-455A3ACF782A}"/>
    <cellStyle name="60% - Ênfase3 2 10 2" xfId="13662" xr:uid="{24844C9D-DC48-40F8-8646-F44C28704188}"/>
    <cellStyle name="60% - Ênfase3 2 10 2 2" xfId="13663" xr:uid="{3C4F65F1-02E1-4CB6-B33B-265D7517B726}"/>
    <cellStyle name="60% - Ênfase3 2 10 3" xfId="13664" xr:uid="{42E129C9-8342-47A3-812B-982D2F6C9F3B}"/>
    <cellStyle name="60% - Ênfase3 2 10 3 2" xfId="13665" xr:uid="{9E64F6C0-1E30-41DF-85DE-83C075DCA790}"/>
    <cellStyle name="60% - Ênfase3 2 10 4" xfId="13666" xr:uid="{C0C78117-8941-4B3F-859F-70AC4BF7F9BC}"/>
    <cellStyle name="60% - Ênfase3 2 11" xfId="13667" xr:uid="{EAF96482-A5D5-458B-8B9F-C649371DB962}"/>
    <cellStyle name="60% - Ênfase3 2 11 2" xfId="13668" xr:uid="{1024160F-8A70-4915-B3F4-A8C9F3D57BE6}"/>
    <cellStyle name="60% - Ênfase3 2 11 2 2" xfId="13669" xr:uid="{2D46ED3D-8D94-497F-BA82-7AEA27ED7CA2}"/>
    <cellStyle name="60% - Ênfase3 2 11 3" xfId="13670" xr:uid="{DC0EEAE0-245C-46AB-8C09-BE8F2EBA936E}"/>
    <cellStyle name="60% - Ênfase3 2 11 3 2" xfId="13671" xr:uid="{93B30913-CE51-41A3-8F81-DB0E76890A88}"/>
    <cellStyle name="60% - Ênfase3 2 11 4" xfId="13672" xr:uid="{D4044B0F-65EC-43FD-8ABC-70FE578BD748}"/>
    <cellStyle name="60% - Ênfase3 2 12" xfId="13673" xr:uid="{8F0765DD-9B60-409E-AA7A-2BE1D2D33225}"/>
    <cellStyle name="60% - Ênfase3 2 12 2" xfId="13674" xr:uid="{4A8D1C35-B5BE-46EF-ABF8-2FCE458154EA}"/>
    <cellStyle name="60% - Ênfase3 2 12 2 2" xfId="13675" xr:uid="{062ABD4F-8C79-473F-9B73-BC71EBD6675E}"/>
    <cellStyle name="60% - Ênfase3 2 12 3" xfId="13676" xr:uid="{3423A20A-E84C-4827-A82C-19D1D6EEDC6B}"/>
    <cellStyle name="60% - Ênfase3 2 12 3 2" xfId="13677" xr:uid="{E91A5A85-C34F-4F6D-8AEC-083AA8EE0AE5}"/>
    <cellStyle name="60% - Ênfase3 2 12 4" xfId="13678" xr:uid="{3376FC68-DCE9-4709-B88A-27C0964A2847}"/>
    <cellStyle name="60% - Ênfase3 2 13" xfId="13679" xr:uid="{305EC3B7-EAB2-4DDA-A53E-748419117CB4}"/>
    <cellStyle name="60% - Ênfase3 2 13 2" xfId="13680" xr:uid="{26538D1E-BDD1-4750-A729-DE6D9384FD69}"/>
    <cellStyle name="60% - Ênfase3 2 13 2 2" xfId="13681" xr:uid="{45FD8AD5-D231-45D8-BE17-BD1624D7CD6D}"/>
    <cellStyle name="60% - Ênfase3 2 13 3" xfId="13682" xr:uid="{A9170FD2-A886-4AEC-A3AA-BDBDFDD7AAC1}"/>
    <cellStyle name="60% - Ênfase3 2 13 3 2" xfId="13683" xr:uid="{64AF9997-ECA7-4E94-BA6F-55AA8C55B031}"/>
    <cellStyle name="60% - Ênfase3 2 13 4" xfId="13684" xr:uid="{D337C137-0054-4AC5-9E3B-EC79FF33A721}"/>
    <cellStyle name="60% - Ênfase3 2 14" xfId="13685" xr:uid="{AE203A93-0265-4AB2-A9F7-5A54A6204EFC}"/>
    <cellStyle name="60% - Ênfase3 2 14 2" xfId="13686" xr:uid="{4EAC20C8-8938-417D-96EB-26302BAE0251}"/>
    <cellStyle name="60% - Ênfase3 2 14 2 2" xfId="13687" xr:uid="{0431AFF9-58DD-4435-8B18-49D43C65D15A}"/>
    <cellStyle name="60% - Ênfase3 2 14 3" xfId="13688" xr:uid="{5EC99150-B452-4E0A-872E-5E4A0451A515}"/>
    <cellStyle name="60% - Ênfase3 2 14 3 2" xfId="13689" xr:uid="{3E45AE9E-A27E-41A8-9401-1FB3D56634B4}"/>
    <cellStyle name="60% - Ênfase3 2 14 4" xfId="13690" xr:uid="{71874F24-4598-4A3E-9298-611A599EB90F}"/>
    <cellStyle name="60% - Ênfase3 2 15" xfId="13691" xr:uid="{D557A6FE-2EF3-4F11-A101-C633120C015F}"/>
    <cellStyle name="60% - Ênfase3 2 15 2" xfId="13692" xr:uid="{EF61C9E8-793A-4C9F-85DA-5F1C039B3A87}"/>
    <cellStyle name="60% - Ênfase3 2 15 2 2" xfId="13693" xr:uid="{1FB378D3-4599-4E4D-AA9E-D8FBB4E36EAA}"/>
    <cellStyle name="60% - Ênfase3 2 15 3" xfId="13694" xr:uid="{110F245D-A53E-4104-8872-52BC33F79468}"/>
    <cellStyle name="60% - Ênfase3 2 15 3 2" xfId="13695" xr:uid="{DCD1B432-33C5-4728-970D-61B80DCB0450}"/>
    <cellStyle name="60% - Ênfase3 2 15 4" xfId="13696" xr:uid="{D87B188D-1374-4553-B320-5A09142754A4}"/>
    <cellStyle name="60% - Ênfase3 2 16" xfId="13697" xr:uid="{CBCEFC32-BD30-42F9-AD1C-FDA6A352DF5E}"/>
    <cellStyle name="60% - Ênfase3 2 16 2" xfId="13698" xr:uid="{B1F0ED4B-7294-4EE5-8C9F-0B4CDA4C24D5}"/>
    <cellStyle name="60% - Ênfase3 2 16 2 2" xfId="13699" xr:uid="{EF114C9C-94B4-401A-9245-E943B0F7447C}"/>
    <cellStyle name="60% - Ênfase3 2 16 3" xfId="13700" xr:uid="{52036A58-8E60-4BB1-8E43-9C55275D7B19}"/>
    <cellStyle name="60% - Ênfase3 2 16 3 2" xfId="13701" xr:uid="{63385442-60A4-4283-9583-66059287F994}"/>
    <cellStyle name="60% - Ênfase3 2 16 4" xfId="13702" xr:uid="{3026025F-3EB4-40B3-AA9A-37E757D3E871}"/>
    <cellStyle name="60% - Ênfase3 2 17" xfId="13703" xr:uid="{D10ABEA1-D371-401A-AB92-1BC54F3E1C5C}"/>
    <cellStyle name="60% - Ênfase3 2 17 2" xfId="13704" xr:uid="{8FF15142-A8AA-4510-9F6D-2D4C43F9D7F4}"/>
    <cellStyle name="60% - Ênfase3 2 17 2 2" xfId="13705" xr:uid="{C86D56E5-4357-4F95-B341-D3B389282EA9}"/>
    <cellStyle name="60% - Ênfase3 2 17 3" xfId="13706" xr:uid="{55C052A2-811B-41C1-828C-CED4240D260F}"/>
    <cellStyle name="60% - Ênfase3 2 17 3 2" xfId="13707" xr:uid="{3374252B-7D0C-41D3-9BD7-8B56C4D51895}"/>
    <cellStyle name="60% - Ênfase3 2 17 4" xfId="13708" xr:uid="{68CEB027-BB03-45C5-B540-F26649E6DA68}"/>
    <cellStyle name="60% - Ênfase3 2 18" xfId="13709" xr:uid="{3748A56F-3B74-4DFB-8235-C236D27426A0}"/>
    <cellStyle name="60% - Ênfase3 2 18 2" xfId="13710" xr:uid="{2CBDB4BD-BEA5-4BD1-9D1D-350DDB7596C7}"/>
    <cellStyle name="60% - Ênfase3 2 18 2 2" xfId="13711" xr:uid="{E2E8377A-C3B3-4661-B716-BCEF0AD80857}"/>
    <cellStyle name="60% - Ênfase3 2 18 3" xfId="13712" xr:uid="{AF4CD4F6-71E2-4CB6-B95A-C4240B60284A}"/>
    <cellStyle name="60% - Ênfase3 2 18 3 2" xfId="13713" xr:uid="{701157B2-9267-463B-BE3C-B59AF16DB14A}"/>
    <cellStyle name="60% - Ênfase3 2 18 4" xfId="13714" xr:uid="{78CC026F-9184-4DD6-A4B1-4C4511BF9A86}"/>
    <cellStyle name="60% - Ênfase3 2 19" xfId="13715" xr:uid="{359E22AF-A010-4791-9F8F-E5B5BBAAE17E}"/>
    <cellStyle name="60% - Ênfase3 2 19 2" xfId="13716" xr:uid="{44874F76-CF0B-4980-A326-66F5392BB4A8}"/>
    <cellStyle name="60% - Ênfase3 2 19 2 2" xfId="13717" xr:uid="{FE21B171-B5B7-47B3-9E2F-3EE4CB215565}"/>
    <cellStyle name="60% - Ênfase3 2 19 3" xfId="13718" xr:uid="{A1B3F2E0-DC9C-44DA-8BF5-3760155B72C4}"/>
    <cellStyle name="60% - Ênfase3 2 19 3 2" xfId="13719" xr:uid="{6AEFC2FD-1423-4901-BE55-E8BBF99BD58F}"/>
    <cellStyle name="60% - Ênfase3 2 19 4" xfId="13720" xr:uid="{0D506032-2C3F-4111-BED4-A88ACFC7B6C8}"/>
    <cellStyle name="60% - Ênfase3 2 2" xfId="13721" xr:uid="{B0488586-5BB4-43C1-8C9C-8A0A462BFDB0}"/>
    <cellStyle name="60% - Ênfase3 2 2 2" xfId="13722" xr:uid="{35D4A10A-387F-4CBA-8439-2C7D1F9E758D}"/>
    <cellStyle name="60% - Ênfase3 2 2 2 2" xfId="13723" xr:uid="{7320F885-9BE0-4FA5-A048-63CA6A4C898F}"/>
    <cellStyle name="60% - Ênfase3 2 2 3" xfId="13724" xr:uid="{6DA827B2-5D0C-41A5-9B19-F4F3EDE5AF27}"/>
    <cellStyle name="60% - Ênfase3 2 2 3 2" xfId="13725" xr:uid="{9D267C8C-435F-4133-8703-E700B23E6C04}"/>
    <cellStyle name="60% - Ênfase3 2 2 4" xfId="13726" xr:uid="{8E7E5E9D-2F30-4961-9421-B97D775F6811}"/>
    <cellStyle name="60% - Ênfase3 2 20" xfId="13727" xr:uid="{325E6110-B6C0-4F3C-BA82-F488FD3C0B00}"/>
    <cellStyle name="60% - Ênfase3 2 20 2" xfId="13728" xr:uid="{AA813386-DE44-4994-A5DF-1E8F6B022681}"/>
    <cellStyle name="60% - Ênfase3 2 20 2 2" xfId="13729" xr:uid="{44615C1D-616C-4FAC-BE4A-93DD3E9C93C1}"/>
    <cellStyle name="60% - Ênfase3 2 20 3" xfId="13730" xr:uid="{707037F4-A8BB-4D99-9BE4-9C18D5BE5830}"/>
    <cellStyle name="60% - Ênfase3 2 20 3 2" xfId="13731" xr:uid="{20770607-8605-4064-9B48-41FF5556ED08}"/>
    <cellStyle name="60% - Ênfase3 2 20 4" xfId="13732" xr:uid="{56BA0225-178E-443E-9185-1273A62CBFF2}"/>
    <cellStyle name="60% - Ênfase3 2 21" xfId="13733" xr:uid="{9353536D-BBEF-4757-A5C1-9499C35B06E2}"/>
    <cellStyle name="60% - Ênfase3 2 21 2" xfId="13734" xr:uid="{BF544471-7A82-4017-97F8-DCBFE6199C1A}"/>
    <cellStyle name="60% - Ênfase3 2 21 2 2" xfId="13735" xr:uid="{EE92C3DA-51AE-4F8D-AC38-1816B87D7D71}"/>
    <cellStyle name="60% - Ênfase3 2 21 3" xfId="13736" xr:uid="{ACFFEF6E-9FB5-4FDD-A582-B9C93CA0FD62}"/>
    <cellStyle name="60% - Ênfase3 2 21 3 2" xfId="13737" xr:uid="{5AA829A1-1E57-4EF9-9742-BFD248418B68}"/>
    <cellStyle name="60% - Ênfase3 2 21 4" xfId="13738" xr:uid="{F53FD777-9DDD-4C04-AF7D-6988615CE537}"/>
    <cellStyle name="60% - Ênfase3 2 22" xfId="13739" xr:uid="{45520020-6C75-4139-9C9C-DEF1123A926D}"/>
    <cellStyle name="60% - Ênfase3 2 22 2" xfId="13740" xr:uid="{EEE2F3D4-71BE-4397-9556-2D5F2E9D941C}"/>
    <cellStyle name="60% - Ênfase3 2 22 2 2" xfId="13741" xr:uid="{5C533772-2401-4561-9892-E09798A02CC4}"/>
    <cellStyle name="60% - Ênfase3 2 22 3" xfId="13742" xr:uid="{FEAD938F-1DD8-4A25-B72A-99F58E72EEDC}"/>
    <cellStyle name="60% - Ênfase3 2 22 3 2" xfId="13743" xr:uid="{7A54BDFE-E92B-4BFE-9E6E-488BEF7BC1A8}"/>
    <cellStyle name="60% - Ênfase3 2 22 4" xfId="13744" xr:uid="{B7A85CFF-16CA-40F9-A60D-04E726C4F7AC}"/>
    <cellStyle name="60% - Ênfase3 2 23" xfId="13745" xr:uid="{AD824512-A698-44D9-B0AD-5C62F7AEBED7}"/>
    <cellStyle name="60% - Ênfase3 2 23 2" xfId="13746" xr:uid="{AFC245E4-90EB-4A17-81FF-633FF8A2F961}"/>
    <cellStyle name="60% - Ênfase3 2 23 2 2" xfId="13747" xr:uid="{43A4F07D-AC75-4446-A492-FF4A6902F5B5}"/>
    <cellStyle name="60% - Ênfase3 2 23 3" xfId="13748" xr:uid="{CF826CD3-2D92-4096-B26B-3B263853DFBA}"/>
    <cellStyle name="60% - Ênfase3 2 23 3 2" xfId="13749" xr:uid="{BEA83D78-6EA9-4589-AC00-CB32AAA83E2F}"/>
    <cellStyle name="60% - Ênfase3 2 23 4" xfId="13750" xr:uid="{A3B917CE-03F3-4A88-8F49-9DDCEBB1D3B8}"/>
    <cellStyle name="60% - Ênfase3 2 24" xfId="13751" xr:uid="{44ED4C6C-11ED-47A1-B6A8-A5707B43175A}"/>
    <cellStyle name="60% - Ênfase3 2 24 2" xfId="13752" xr:uid="{CDA3A0BA-B410-47C7-8EFD-27EC6087FBB5}"/>
    <cellStyle name="60% - Ênfase3 2 24 2 2" xfId="13753" xr:uid="{30BF49A8-2217-477A-AA15-09613F25D76C}"/>
    <cellStyle name="60% - Ênfase3 2 24 3" xfId="13754" xr:uid="{F3DFA013-89C8-47FD-A0D2-19E0A335CB4B}"/>
    <cellStyle name="60% - Ênfase3 2 24 3 2" xfId="13755" xr:uid="{61414250-F576-4DA4-9E12-A8702C1B8480}"/>
    <cellStyle name="60% - Ênfase3 2 24 4" xfId="13756" xr:uid="{C2E87FE5-B967-4C64-BA43-D58C921B769C}"/>
    <cellStyle name="60% - Ênfase3 2 25" xfId="13757" xr:uid="{48066229-DA84-4557-90B8-DAED1DE106B2}"/>
    <cellStyle name="60% - Ênfase3 2 25 2" xfId="13758" xr:uid="{0610B550-8DB9-48B4-9F63-431927F22E22}"/>
    <cellStyle name="60% - Ênfase3 2 25 2 2" xfId="13759" xr:uid="{57F62EDF-68B2-4CE7-95FF-DF33ECD13CD4}"/>
    <cellStyle name="60% - Ênfase3 2 25 3" xfId="13760" xr:uid="{74AFE499-9065-4189-96EE-68F5F41D3EC3}"/>
    <cellStyle name="60% - Ênfase3 2 25 3 2" xfId="13761" xr:uid="{3E2EF037-F915-46A3-AB1A-8EB2989DF41A}"/>
    <cellStyle name="60% - Ênfase3 2 25 4" xfId="13762" xr:uid="{B6816025-F90B-4788-902C-E83B19022BCB}"/>
    <cellStyle name="60% - Ênfase3 2 26" xfId="13763" xr:uid="{59B1DB48-5647-443E-9E2C-D91EF6703840}"/>
    <cellStyle name="60% - Ênfase3 2 26 2" xfId="13764" xr:uid="{A25719FE-18F3-4148-8228-1D5EEED8AEBC}"/>
    <cellStyle name="60% - Ênfase3 2 26 2 2" xfId="13765" xr:uid="{17DC2E80-3208-4696-B09D-31FF20737EAA}"/>
    <cellStyle name="60% - Ênfase3 2 26 3" xfId="13766" xr:uid="{4C70BA9F-AFA9-4864-BA98-7475EC3B400E}"/>
    <cellStyle name="60% - Ênfase3 2 26 3 2" xfId="13767" xr:uid="{50D13660-198B-42B1-9FD8-A709BD5D5FC1}"/>
    <cellStyle name="60% - Ênfase3 2 26 4" xfId="13768" xr:uid="{6DEC38F6-DC69-4B70-8E1D-A209F353404B}"/>
    <cellStyle name="60% - Ênfase3 2 27" xfId="13769" xr:uid="{2D839437-079A-46CB-AA10-7339D67B7040}"/>
    <cellStyle name="60% - Ênfase3 2 27 2" xfId="13770" xr:uid="{2AD1DA49-C39A-4637-9E9B-A35BE55C97CE}"/>
    <cellStyle name="60% - Ênfase3 2 27 2 2" xfId="13771" xr:uid="{F8B13230-CF95-4F16-95D2-1945BD00B6D2}"/>
    <cellStyle name="60% - Ênfase3 2 27 3" xfId="13772" xr:uid="{939BED28-B939-4F23-B00D-4B0FEFEE383B}"/>
    <cellStyle name="60% - Ênfase3 2 27 3 2" xfId="13773" xr:uid="{E14C102B-F7CC-442C-A349-896ABA4BE3CD}"/>
    <cellStyle name="60% - Ênfase3 2 27 4" xfId="13774" xr:uid="{E0B00FFA-C45F-4ED6-9611-DEA8E843E74E}"/>
    <cellStyle name="60% - Ênfase3 2 28" xfId="13775" xr:uid="{A0F6BD8B-5174-4A2A-8E95-8703580DDB34}"/>
    <cellStyle name="60% - Ênfase3 2 28 2" xfId="13776" xr:uid="{6B6720D6-5BB5-4036-B7E6-26DA761EED98}"/>
    <cellStyle name="60% - Ênfase3 2 28 2 2" xfId="13777" xr:uid="{74797640-F6F6-4AB2-99ED-92F85B5F04ED}"/>
    <cellStyle name="60% - Ênfase3 2 28 3" xfId="13778" xr:uid="{9996C148-3D26-4DE2-B111-90470D2FC71E}"/>
    <cellStyle name="60% - Ênfase3 2 28 3 2" xfId="13779" xr:uid="{8FB73F21-EB30-44AB-9ACF-75D830F29677}"/>
    <cellStyle name="60% - Ênfase3 2 28 4" xfId="13780" xr:uid="{B003E769-3139-40DB-B2D8-AD54C9514237}"/>
    <cellStyle name="60% - Ênfase3 2 29" xfId="13781" xr:uid="{EA4430DA-7777-499F-8AE4-12BE2716F6F9}"/>
    <cellStyle name="60% - Ênfase3 2 29 2" xfId="13782" xr:uid="{35648287-D683-41DD-81D1-AC2345B601F0}"/>
    <cellStyle name="60% - Ênfase3 2 29 2 2" xfId="13783" xr:uid="{2A71E28B-942F-41BA-8704-C0B14B7BDC79}"/>
    <cellStyle name="60% - Ênfase3 2 29 3" xfId="13784" xr:uid="{B2D49B81-CA0F-4747-9C5F-0302FD90B776}"/>
    <cellStyle name="60% - Ênfase3 2 29 3 2" xfId="13785" xr:uid="{92EEBA2E-353B-4738-9AB0-4AB6A39B36DB}"/>
    <cellStyle name="60% - Ênfase3 2 29 4" xfId="13786" xr:uid="{34E3FED8-92D2-4579-9970-4306BC44ACB8}"/>
    <cellStyle name="60% - Ênfase3 2 3" xfId="13787" xr:uid="{893B2DF4-9FD2-4F8C-8FC6-C42E516A3C27}"/>
    <cellStyle name="60% - Ênfase3 2 3 2" xfId="13788" xr:uid="{669D6749-F0F4-4593-9877-E9FFCCEA0ED7}"/>
    <cellStyle name="60% - Ênfase3 2 3 2 2" xfId="13789" xr:uid="{01C51BBD-4246-429F-ABE0-8D48911F0A03}"/>
    <cellStyle name="60% - Ênfase3 2 3 3" xfId="13790" xr:uid="{E9593F95-07B6-4E80-A94F-75B62969835C}"/>
    <cellStyle name="60% - Ênfase3 2 3 3 2" xfId="13791" xr:uid="{DB481604-205B-4C1D-B7BD-BB21E0F7E0D3}"/>
    <cellStyle name="60% - Ênfase3 2 3 4" xfId="13792" xr:uid="{9CDE364D-BC5C-4DA8-B84A-7FF82C5ECA14}"/>
    <cellStyle name="60% - Ênfase3 2 30" xfId="13793" xr:uid="{6E5826A3-DED8-4A33-912B-1975D29F5545}"/>
    <cellStyle name="60% - Ênfase3 2 30 2" xfId="13794" xr:uid="{46AB5A72-8783-44D0-8179-2547885EBD1F}"/>
    <cellStyle name="60% - Ênfase3 2 30 2 2" xfId="13795" xr:uid="{90A678C9-66A0-445C-92EE-F3BF5221D4C4}"/>
    <cellStyle name="60% - Ênfase3 2 30 3" xfId="13796" xr:uid="{5AA1FBDB-0B0B-4F2D-BA14-68968D66D2F7}"/>
    <cellStyle name="60% - Ênfase3 2 30 3 2" xfId="13797" xr:uid="{36C0EA43-BC3F-4674-8A87-8A19E953FECB}"/>
    <cellStyle name="60% - Ênfase3 2 30 4" xfId="13798" xr:uid="{AB3AF9B9-0777-47DE-969B-9DE1B6A13A35}"/>
    <cellStyle name="60% - Ênfase3 2 31" xfId="13799" xr:uid="{0F5C913F-F42F-4A01-834D-C08396A9F884}"/>
    <cellStyle name="60% - Ênfase3 2 31 2" xfId="13800" xr:uid="{21785326-5F2E-46BE-82D3-664DCB904B74}"/>
    <cellStyle name="60% - Ênfase3 2 31 2 2" xfId="13801" xr:uid="{A44D5FB0-3F49-450D-B996-CC6BD331A975}"/>
    <cellStyle name="60% - Ênfase3 2 31 3" xfId="13802" xr:uid="{3D20300B-A82C-4612-89D5-F56F4B776258}"/>
    <cellStyle name="60% - Ênfase3 2 31 3 2" xfId="13803" xr:uid="{79E108DE-B97D-41CF-AFF4-0B71E306495B}"/>
    <cellStyle name="60% - Ênfase3 2 31 4" xfId="13804" xr:uid="{E0E38631-12A2-4D8A-BDA6-121423A50B09}"/>
    <cellStyle name="60% - Ênfase3 2 32" xfId="13805" xr:uid="{C7188836-EB54-4A79-A7D5-8BB85521F3E9}"/>
    <cellStyle name="60% - Ênfase3 2 32 2" xfId="13806" xr:uid="{244A406E-F701-45F5-AC52-8F42D89B1EBC}"/>
    <cellStyle name="60% - Ênfase3 2 32 2 2" xfId="13807" xr:uid="{26C4AFE4-A8D0-4C35-9DAE-EBA7DFE4C5DC}"/>
    <cellStyle name="60% - Ênfase3 2 32 3" xfId="13808" xr:uid="{8ED54BDE-554C-4BF1-A66F-7F13D5EAD6D2}"/>
    <cellStyle name="60% - Ênfase3 2 32 3 2" xfId="13809" xr:uid="{F4EAA61B-3462-4874-9BA9-346911433600}"/>
    <cellStyle name="60% - Ênfase3 2 32 4" xfId="13810" xr:uid="{3D5140B3-A80E-496E-A838-EDD5AAA49C3A}"/>
    <cellStyle name="60% - Ênfase3 2 33" xfId="13811" xr:uid="{103A169F-6389-4004-8BA1-AC40E8B7CE49}"/>
    <cellStyle name="60% - Ênfase3 2 33 2" xfId="13812" xr:uid="{CAC18909-817C-44DD-8CA2-62AA7D9C27C2}"/>
    <cellStyle name="60% - Ênfase3 2 33 2 2" xfId="13813" xr:uid="{BD59FE0F-6E68-45E6-B932-E1412E59B623}"/>
    <cellStyle name="60% - Ênfase3 2 33 3" xfId="13814" xr:uid="{BB5FF792-A068-4662-8515-D18627485715}"/>
    <cellStyle name="60% - Ênfase3 2 33 3 2" xfId="13815" xr:uid="{CCB5E29E-8B11-4DB7-AE88-86222C86C516}"/>
    <cellStyle name="60% - Ênfase3 2 33 4" xfId="13816" xr:uid="{3FB82710-E038-4A2E-95D7-EE42132C5EF1}"/>
    <cellStyle name="60% - Ênfase3 2 34" xfId="13817" xr:uid="{BD252722-3A96-48F1-B37B-57C17F8B3542}"/>
    <cellStyle name="60% - Ênfase3 2 34 2" xfId="13818" xr:uid="{1B3B4D50-04A8-43D8-A7FD-6264B4D1A551}"/>
    <cellStyle name="60% - Ênfase3 2 34 3" xfId="13819" xr:uid="{D3E1E352-F5CC-482C-9DC3-23AC413E0B8E}"/>
    <cellStyle name="60% - Ênfase3 2 35" xfId="13820" xr:uid="{D3AABCC8-EE67-4143-ACCC-285AB0B97E63}"/>
    <cellStyle name="60% - Ênfase3 2 4" xfId="13821" xr:uid="{FB03279B-11B9-434B-A290-A93527E4F0BD}"/>
    <cellStyle name="60% - Ênfase3 2 4 2" xfId="13822" xr:uid="{57DBE767-D317-4F77-8CF8-44E4A0537D98}"/>
    <cellStyle name="60% - Ênfase3 2 4 2 2" xfId="13823" xr:uid="{C74FB2F4-E14F-463E-A1EA-14868601C268}"/>
    <cellStyle name="60% - Ênfase3 2 4 3" xfId="13824" xr:uid="{F8070E45-41A7-4575-A3A9-28CF3F9981D3}"/>
    <cellStyle name="60% - Ênfase3 2 4 3 2" xfId="13825" xr:uid="{C402648C-530E-44B3-8621-CE7D4EBA6944}"/>
    <cellStyle name="60% - Ênfase3 2 4 4" xfId="13826" xr:uid="{293E61A1-2697-4453-AFD8-F2C0297E985F}"/>
    <cellStyle name="60% - Ênfase3 2 5" xfId="13827" xr:uid="{80D80DD0-DAB8-44DE-8196-846DFFFA92F7}"/>
    <cellStyle name="60% - Ênfase3 2 5 2" xfId="13828" xr:uid="{0C9F4553-FAFD-4AB1-98C9-0DCF3818279B}"/>
    <cellStyle name="60% - Ênfase3 2 5 2 2" xfId="13829" xr:uid="{E6CCE4D0-12D0-4D90-A884-A41C0344F7B4}"/>
    <cellStyle name="60% - Ênfase3 2 5 3" xfId="13830" xr:uid="{1E074A85-8DBA-471F-A807-558BD2B6FE8E}"/>
    <cellStyle name="60% - Ênfase3 2 5 3 2" xfId="13831" xr:uid="{7D793693-4851-4B8B-8445-B64EC5CEBBCB}"/>
    <cellStyle name="60% - Ênfase3 2 5 4" xfId="13832" xr:uid="{F539759D-82B8-4499-A098-E7CA1BB1F71D}"/>
    <cellStyle name="60% - Ênfase3 2 6" xfId="13833" xr:uid="{B2440FE0-9D58-4860-B049-1743EA3A0AEC}"/>
    <cellStyle name="60% - Ênfase3 2 6 2" xfId="13834" xr:uid="{C0CF2012-E880-4D62-9A38-CA22956CA9E4}"/>
    <cellStyle name="60% - Ênfase3 2 6 2 2" xfId="13835" xr:uid="{F2573447-98D8-4FE8-9113-101EA2F53BCA}"/>
    <cellStyle name="60% - Ênfase3 2 6 3" xfId="13836" xr:uid="{0C87CA25-30CA-449D-9B26-48737562C9FC}"/>
    <cellStyle name="60% - Ênfase3 2 6 3 2" xfId="13837" xr:uid="{51EBC97C-2E42-4A28-816D-E85523E31851}"/>
    <cellStyle name="60% - Ênfase3 2 6 4" xfId="13838" xr:uid="{A884FC2D-AEE6-4F6D-AA80-2FD4F6DDD751}"/>
    <cellStyle name="60% - Ênfase3 2 7" xfId="13839" xr:uid="{1DF28D1A-FA0C-441B-9BE2-33217273CD55}"/>
    <cellStyle name="60% - Ênfase3 2 7 2" xfId="13840" xr:uid="{34B56DC5-CC2C-4772-9748-0BD8A3033D0B}"/>
    <cellStyle name="60% - Ênfase3 2 7 2 2" xfId="13841" xr:uid="{F727D6C7-F32B-4C43-A174-C380925ED4E9}"/>
    <cellStyle name="60% - Ênfase3 2 7 3" xfId="13842" xr:uid="{C0AFDF85-FDC0-4BA1-BF77-557CA3DB731B}"/>
    <cellStyle name="60% - Ênfase3 2 7 3 2" xfId="13843" xr:uid="{FD50DCEE-F10D-42E0-BF7A-6DAF9611FDAB}"/>
    <cellStyle name="60% - Ênfase3 2 7 4" xfId="13844" xr:uid="{9DD068D3-886D-487F-B26F-32D2EE8B554F}"/>
    <cellStyle name="60% - Ênfase3 2 8" xfId="13845" xr:uid="{62AF8D09-CA80-4CA3-8488-AB87C9576267}"/>
    <cellStyle name="60% - Ênfase3 2 8 2" xfId="13846" xr:uid="{4348D370-C175-454F-8A74-1456A2566FFF}"/>
    <cellStyle name="60% - Ênfase3 2 8 2 2" xfId="13847" xr:uid="{C46E9B3C-2997-402F-B13E-8CF1F654977C}"/>
    <cellStyle name="60% - Ênfase3 2 8 3" xfId="13848" xr:uid="{888E6720-8BD5-43FA-8A26-1C4F001CFA35}"/>
    <cellStyle name="60% - Ênfase3 2 8 3 2" xfId="13849" xr:uid="{1511AECA-E01B-4151-9CA8-461FFC930952}"/>
    <cellStyle name="60% - Ênfase3 2 8 4" xfId="13850" xr:uid="{1E47208C-5249-4A2D-BC14-F1B3B3975503}"/>
    <cellStyle name="60% - Ênfase3 2 9" xfId="13851" xr:uid="{EB8BD968-961E-4502-92C0-F12BC6868A49}"/>
    <cellStyle name="60% - Ênfase3 2 9 2" xfId="13852" xr:uid="{35178DD5-C40C-4B79-8E87-B8FB61F2E33A}"/>
    <cellStyle name="60% - Ênfase3 2 9 2 2" xfId="13853" xr:uid="{3EAA73AB-045A-4C63-8487-6308B69AA36F}"/>
    <cellStyle name="60% - Ênfase3 2 9 3" xfId="13854" xr:uid="{986E4DCF-8694-4ACE-AA23-CA745E270F48}"/>
    <cellStyle name="60% - Ênfase3 2 9 3 2" xfId="13855" xr:uid="{BF4AB591-8311-4464-BA7E-BC50AF9B19B5}"/>
    <cellStyle name="60% - Ênfase3 2 9 4" xfId="13856" xr:uid="{78893361-BB73-4BE0-92B5-C192AD0A3B58}"/>
    <cellStyle name="60% - Ênfase3 20" xfId="13857" xr:uid="{5D2A5DBD-C2FF-449F-827E-558824B6F6F3}"/>
    <cellStyle name="60% - Ênfase3 20 2" xfId="13858" xr:uid="{111150C4-E2D4-4C50-842D-4F5209AE2862}"/>
    <cellStyle name="60% - Ênfase3 20 2 2" xfId="13859" xr:uid="{59BCAC6B-2FAE-4CE6-A7A9-136FC7A0E731}"/>
    <cellStyle name="60% - Ênfase3 20 3" xfId="13860" xr:uid="{E035FB98-B437-4BEA-B84A-5C391A67DAD9}"/>
    <cellStyle name="60% - Ênfase3 21" xfId="13861" xr:uid="{953E6EC9-2B2C-4324-9A73-460285EE7EDB}"/>
    <cellStyle name="60% - Ênfase3 21 2" xfId="13862" xr:uid="{A9FBD61D-A331-44DB-9577-7E9306CE7774}"/>
    <cellStyle name="60% - Ênfase3 21 2 2" xfId="13863" xr:uid="{14A15341-E1DF-4705-8A8F-08B0A4F37FA7}"/>
    <cellStyle name="60% - Ênfase3 21 3" xfId="13864" xr:uid="{7DD1CF3B-548D-473A-ADB3-4E7B5772C152}"/>
    <cellStyle name="60% - Ênfase3 22" xfId="13865" xr:uid="{3AC400F7-D488-4009-AF1A-25CABF1BBBF0}"/>
    <cellStyle name="60% - Ênfase3 22 2" xfId="13866" xr:uid="{9C5B430F-70EE-42DE-91C7-487D4ABA61DC}"/>
    <cellStyle name="60% - Ênfase3 22 2 2" xfId="13867" xr:uid="{40DA43A0-E25C-43F1-BAA8-FBB5E72497F7}"/>
    <cellStyle name="60% - Ênfase3 22 3" xfId="13868" xr:uid="{7A7094AE-A077-476F-8BA0-2182105D08BE}"/>
    <cellStyle name="60% - Ênfase3 23" xfId="13869" xr:uid="{FC61696D-7F54-4C90-82AC-20EFEE96F96F}"/>
    <cellStyle name="60% - Ênfase3 23 2" xfId="13870" xr:uid="{51188A08-5869-4A1B-99D1-3D28563DF5E0}"/>
    <cellStyle name="60% - Ênfase3 23 2 2" xfId="13871" xr:uid="{DB268B1F-274E-4237-9D4A-2839FD8F1B05}"/>
    <cellStyle name="60% - Ênfase3 23 3" xfId="13872" xr:uid="{21308D80-5BAF-42F4-8513-E1D83C8C35F0}"/>
    <cellStyle name="60% - Ênfase3 24" xfId="13873" xr:uid="{307D7FD7-3C73-4A67-B30E-AA92489FDB46}"/>
    <cellStyle name="60% - Ênfase3 24 2" xfId="13874" xr:uid="{F58A4F98-C1CA-4C9B-9B23-AFE820E3EBA7}"/>
    <cellStyle name="60% - Ênfase3 24 2 2" xfId="13875" xr:uid="{93E300ED-4D23-4C22-8947-580270E08A2B}"/>
    <cellStyle name="60% - Ênfase3 24 3" xfId="13876" xr:uid="{6902C4BE-7BC4-41EC-BEAF-C5D16F62398F}"/>
    <cellStyle name="60% - Ênfase3 25" xfId="13877" xr:uid="{1F787FE0-24FF-4E76-81C3-492D4BFB1F19}"/>
    <cellStyle name="60% - Ênfase3 25 2" xfId="13878" xr:uid="{A48D5006-02C3-486C-ADE2-7415E1CB80FB}"/>
    <cellStyle name="60% - Ênfase3 25 2 2" xfId="13879" xr:uid="{9EB2EA03-CDDC-45DC-82B8-D01DF7833E94}"/>
    <cellStyle name="60% - Ênfase3 25 3" xfId="13880" xr:uid="{DAC641E7-F383-49DA-ADD0-C582EB96A89C}"/>
    <cellStyle name="60% - Ênfase3 26" xfId="13881" xr:uid="{A0AF2CB5-A0B9-4C80-8F4C-57D3A570E226}"/>
    <cellStyle name="60% - Ênfase3 26 2" xfId="13882" xr:uid="{474BD71E-8A4C-4340-B48B-7F669D226E1E}"/>
    <cellStyle name="60% - Ênfase3 26 2 2" xfId="13883" xr:uid="{40B2F1ED-EF04-40A8-9081-DBED78278C14}"/>
    <cellStyle name="60% - Ênfase3 26 3" xfId="13884" xr:uid="{BE6FA9AD-BE35-4FDE-B606-CBF5E38D04F2}"/>
    <cellStyle name="60% - Ênfase3 27" xfId="13885" xr:uid="{1B3CD0EF-5999-40E2-8C8B-DFED561BEA42}"/>
    <cellStyle name="60% - Ênfase3 27 2" xfId="13886" xr:uid="{8AC5D234-568F-4605-8AB9-AC6F8FEB8255}"/>
    <cellStyle name="60% - Ênfase3 27 2 2" xfId="13887" xr:uid="{67E94063-3A4F-4EB5-B3AB-6763693FA81C}"/>
    <cellStyle name="60% - Ênfase3 27 3" xfId="13888" xr:uid="{C37ED1D2-0BB5-4CA2-A325-B6B346FA7481}"/>
    <cellStyle name="60% - Ênfase3 28" xfId="13889" xr:uid="{18C5542A-27D6-4A27-B70B-1F65F3E1AF47}"/>
    <cellStyle name="60% - Ênfase3 28 2" xfId="13890" xr:uid="{D01C822E-D07E-48B1-9E18-49DE5D65D06F}"/>
    <cellStyle name="60% - Ênfase3 28 2 2" xfId="13891" xr:uid="{5A2492F2-4020-4C1B-BFE2-B7B22634E791}"/>
    <cellStyle name="60% - Ênfase3 28 3" xfId="13892" xr:uid="{1C7C186B-033E-4A38-9E19-285AE4AC0FA3}"/>
    <cellStyle name="60% - Ênfase3 29" xfId="13893" xr:uid="{2B01BFA8-F00D-49BA-9E61-8A6F8666D83B}"/>
    <cellStyle name="60% - Ênfase3 29 2" xfId="13894" xr:uid="{F12B64E1-D51C-4139-9C70-B3C125526F79}"/>
    <cellStyle name="60% - Ênfase3 29 2 2" xfId="13895" xr:uid="{6B60AE43-8A78-49D6-B33E-44995EE2C1C6}"/>
    <cellStyle name="60% - Ênfase3 29 3" xfId="13896" xr:uid="{41B5627C-5692-4857-8C7A-F7C27692A2F7}"/>
    <cellStyle name="60% - Ênfase3 3" xfId="13897" xr:uid="{D6CEA3B8-C24D-420E-B587-70E410337137}"/>
    <cellStyle name="60% - Ênfase3 3 2" xfId="13898" xr:uid="{4AB21CE1-C242-4D94-95A2-7B428FC0858E}"/>
    <cellStyle name="60% - Ênfase3 3 2 2" xfId="13899" xr:uid="{C54430CB-7E82-4BE9-BFDC-2844985550BA}"/>
    <cellStyle name="60% - Ênfase3 3 3" xfId="13900" xr:uid="{6DCF7C67-3EC2-45E8-A0C9-18C753DFEFEB}"/>
    <cellStyle name="60% - Ênfase3 30" xfId="13901" xr:uid="{45FD45A7-48F9-4EC2-B0B4-67E6C2BEACC0}"/>
    <cellStyle name="60% - Ênfase3 30 2" xfId="13902" xr:uid="{A9E2EF70-52FD-4832-873D-13DCC2F879AD}"/>
    <cellStyle name="60% - Ênfase3 30 2 2" xfId="13903" xr:uid="{4C27B1D9-0EF5-462D-AC7C-012BC3224B52}"/>
    <cellStyle name="60% - Ênfase3 30 3" xfId="13904" xr:uid="{681B46D7-3874-434C-B44F-EF92C58584D7}"/>
    <cellStyle name="60% - Ênfase3 31" xfId="13905" xr:uid="{C81471B5-E9EE-4F22-8BE3-B0271ABBBD73}"/>
    <cellStyle name="60% - Ênfase3 31 2" xfId="13906" xr:uid="{24AB3DC6-3841-415D-A6E4-54ECDD023EFC}"/>
    <cellStyle name="60% - Ênfase3 31 2 2" xfId="13907" xr:uid="{62989EDF-5210-4EB1-A258-B95F9ED3548C}"/>
    <cellStyle name="60% - Ênfase3 31 3" xfId="13908" xr:uid="{65522EA2-3CB0-470B-ABAB-6189DF2B8C28}"/>
    <cellStyle name="60% - Ênfase3 32" xfId="13909" xr:uid="{C00638BB-9F3D-44C4-912A-4CFE2C08A190}"/>
    <cellStyle name="60% - Ênfase3 32 2" xfId="13910" xr:uid="{B8631466-9EEC-4B08-92EC-17E35938CECF}"/>
    <cellStyle name="60% - Ênfase3 32 2 2" xfId="13911" xr:uid="{FC0E5192-0BF1-4ADF-9B14-811BE79F4BD9}"/>
    <cellStyle name="60% - Ênfase3 32 3" xfId="13912" xr:uid="{DB712630-BB44-4D7C-9E47-9BAE16DE97ED}"/>
    <cellStyle name="60% - Ênfase3 33" xfId="13913" xr:uid="{C89E8217-6666-4305-BF1E-86F5A968B5F6}"/>
    <cellStyle name="60% - Ênfase3 33 2" xfId="13914" xr:uid="{175A31C3-5668-4820-9374-2ED2EB36B628}"/>
    <cellStyle name="60% - Ênfase3 33 2 2" xfId="13915" xr:uid="{FBC0404E-03D4-4006-BAF6-024791F9E0B2}"/>
    <cellStyle name="60% - Ênfase3 33 3" xfId="13916" xr:uid="{F2038C70-83F8-4AE6-9BB3-020D4A950811}"/>
    <cellStyle name="60% - Ênfase3 34" xfId="13917" xr:uid="{FAF41D59-20F9-487A-9A4A-BE5A1FFA5943}"/>
    <cellStyle name="60% - Ênfase3 34 2" xfId="13918" xr:uid="{E4BD909F-F5DF-460D-8586-F38C1BE18745}"/>
    <cellStyle name="60% - Ênfase3 34 2 2" xfId="13919" xr:uid="{FD0E72EE-24F7-48C1-A746-2D68AB654C61}"/>
    <cellStyle name="60% - Ênfase3 34 3" xfId="13920" xr:uid="{2365B294-AC59-4C3E-BFB0-D446C6DD45F2}"/>
    <cellStyle name="60% - Ênfase3 35" xfId="13921" xr:uid="{8ADA3EC5-1269-4D74-9CDC-ED8ADFC72D36}"/>
    <cellStyle name="60% - Ênfase3 35 2" xfId="13922" xr:uid="{119366A4-0EDF-431D-9261-240EAB4790B3}"/>
    <cellStyle name="60% - Ênfase3 35 2 2" xfId="13923" xr:uid="{E967AC29-31EF-4CC6-8980-07E3B87C65F3}"/>
    <cellStyle name="60% - Ênfase3 35 3" xfId="13924" xr:uid="{6E6792E7-61F1-483B-A71C-285B84594386}"/>
    <cellStyle name="60% - Ênfase3 4" xfId="13925" xr:uid="{5B50F15C-424A-48B4-9563-F393C76CA2B2}"/>
    <cellStyle name="60% - Ênfase3 4 2" xfId="13926" xr:uid="{74931F2C-510B-4C2C-A588-4B9C18C39232}"/>
    <cellStyle name="60% - Ênfase3 4 2 2" xfId="13927" xr:uid="{4C147C9B-B986-4B9C-8535-4C2F80E7E8EC}"/>
    <cellStyle name="60% - Ênfase3 4 3" xfId="13928" xr:uid="{FCB14E75-D763-46B8-B2C1-436DCB586AEE}"/>
    <cellStyle name="60% - Ênfase3 5" xfId="13929" xr:uid="{E52B51CC-F71B-4AC1-9F0D-6238FCD77F2B}"/>
    <cellStyle name="60% - Ênfase3 5 2" xfId="13930" xr:uid="{577BED26-897D-4C6C-8226-6D52584C96CF}"/>
    <cellStyle name="60% - Ênfase3 5 2 2" xfId="13931" xr:uid="{014AE43E-0A23-4564-A252-0CFA9AD9AA43}"/>
    <cellStyle name="60% - Ênfase3 5 3" xfId="13932" xr:uid="{10CEF657-FFAA-4FA9-9BAB-3347515955CB}"/>
    <cellStyle name="60% - Ênfase3 6" xfId="13933" xr:uid="{10C535A9-7F6B-44F1-A248-F094023AD426}"/>
    <cellStyle name="60% - Ênfase3 6 2" xfId="13934" xr:uid="{0EEA8A29-2C56-4D40-90DF-7F2BCCFEBBFE}"/>
    <cellStyle name="60% - Ênfase3 6 2 2" xfId="13935" xr:uid="{86854FEF-6749-41DF-872D-0A87893B2D84}"/>
    <cellStyle name="60% - Ênfase3 6 3" xfId="13936" xr:uid="{6BF1427F-E56E-4192-83BD-A8EEAC145CFB}"/>
    <cellStyle name="60% - Ênfase3 7" xfId="13937" xr:uid="{B175DA70-21B8-4BC5-ABFE-8878CB589F26}"/>
    <cellStyle name="60% - Ênfase3 7 2" xfId="13938" xr:uid="{C27E30D0-E8C8-415B-8FA9-B464C86859F3}"/>
    <cellStyle name="60% - Ênfase3 7 2 2" xfId="13939" xr:uid="{F3B9F29D-57F6-4D73-8AEB-8CFE3D8101FB}"/>
    <cellStyle name="60% - Ênfase3 7 3" xfId="13940" xr:uid="{7FCDC262-7FFE-4280-BE2D-21F97196DF85}"/>
    <cellStyle name="60% - Ênfase3 8" xfId="13941" xr:uid="{80A0608C-B300-4550-81F9-D0D47433DEB1}"/>
    <cellStyle name="60% - Ênfase3 8 2" xfId="13942" xr:uid="{B2F170BD-1990-4662-9422-6E02C5C58C8D}"/>
    <cellStyle name="60% - Ênfase3 8 2 2" xfId="13943" xr:uid="{743EFAAA-1069-4942-9042-2426B2210568}"/>
    <cellStyle name="60% - Ênfase3 8 3" xfId="13944" xr:uid="{0DC757F9-B993-44E9-A8F1-A1480B6BB54B}"/>
    <cellStyle name="60% - Ênfase3 9" xfId="13945" xr:uid="{8968E8C5-ABBB-46BD-8F2D-FFE4F2BD5268}"/>
    <cellStyle name="60% - Ênfase3 9 2" xfId="13946" xr:uid="{7C1185E8-E6D4-445E-8ECF-B70B8EBDCD85}"/>
    <cellStyle name="60% - Ênfase3 9 2 2" xfId="13947" xr:uid="{CB093FB5-119C-4D16-8E19-013FCA8B6EE5}"/>
    <cellStyle name="60% - Ênfase3 9 3" xfId="13948" xr:uid="{25E264D7-7E36-49B3-8155-9177C27AA59F}"/>
    <cellStyle name="60% - Ênfase4 10" xfId="13949" xr:uid="{661843C3-CB66-457B-9BC8-A9BA7FA63F32}"/>
    <cellStyle name="60% - Ênfase4 10 2" xfId="13950" xr:uid="{D0D9F4FC-A785-4830-B8C5-882D09BF3250}"/>
    <cellStyle name="60% - Ênfase4 10 2 2" xfId="13951" xr:uid="{53B02C22-E235-40C6-B70B-23C254A7232F}"/>
    <cellStyle name="60% - Ênfase4 10 3" xfId="13952" xr:uid="{ADDD358D-8A99-4188-B880-EDD9AB29A9AE}"/>
    <cellStyle name="60% - Ênfase4 11" xfId="13953" xr:uid="{982DF73E-97C0-47BF-8F59-337B10B9F4EB}"/>
    <cellStyle name="60% - Ênfase4 11 2" xfId="13954" xr:uid="{9FB3A260-7FB6-4763-93A3-807B6E1CCFCE}"/>
    <cellStyle name="60% - Ênfase4 11 2 2" xfId="13955" xr:uid="{B36D760D-556B-4980-BA62-B1092B6FF747}"/>
    <cellStyle name="60% - Ênfase4 11 3" xfId="13956" xr:uid="{0318AB8F-F52D-49EB-AD88-A4BAAB4DFB3A}"/>
    <cellStyle name="60% - Ênfase4 12" xfId="13957" xr:uid="{05C8E87E-DF42-4A42-9C60-D5695C1FED89}"/>
    <cellStyle name="60% - Ênfase4 12 2" xfId="13958" xr:uid="{4430040E-D8BA-45C7-A710-48848A0E4F5E}"/>
    <cellStyle name="60% - Ênfase4 12 2 2" xfId="13959" xr:uid="{B0260A0A-192D-4484-9817-1DB4CBF5E478}"/>
    <cellStyle name="60% - Ênfase4 12 3" xfId="13960" xr:uid="{535CB858-20A1-402B-AD53-C455C54209F5}"/>
    <cellStyle name="60% - Ênfase4 13" xfId="13961" xr:uid="{C0D76B87-8E9F-47A2-9275-16C84D1E0FBB}"/>
    <cellStyle name="60% - Ênfase4 13 2" xfId="13962" xr:uid="{A2ECFE2C-8AF3-405F-B8A7-0D2C7F767A39}"/>
    <cellStyle name="60% - Ênfase4 13 2 2" xfId="13963" xr:uid="{14EF527D-1178-4457-869D-9B51751AE293}"/>
    <cellStyle name="60% - Ênfase4 13 3" xfId="13964" xr:uid="{7B8C822E-B772-44D2-8903-170068ACF339}"/>
    <cellStyle name="60% - Ênfase4 14" xfId="13965" xr:uid="{8F455E27-F8D9-4772-A9A8-E8DC43116AFB}"/>
    <cellStyle name="60% - Ênfase4 14 2" xfId="13966" xr:uid="{BBB1BB94-466D-4AC2-B0A5-46268344A07B}"/>
    <cellStyle name="60% - Ênfase4 14 2 2" xfId="13967" xr:uid="{4C2BED88-CD89-42DF-A291-F053767ED846}"/>
    <cellStyle name="60% - Ênfase4 14 3" xfId="13968" xr:uid="{9C6ABF0B-8CB7-4D6E-A1CD-DAC55273CFA6}"/>
    <cellStyle name="60% - Ênfase4 15" xfId="13969" xr:uid="{9BAADC03-1797-4388-B195-00066DAFB4B8}"/>
    <cellStyle name="60% - Ênfase4 15 2" xfId="13970" xr:uid="{1C414B0E-9E3D-4D93-8C4B-CB8EF723CB47}"/>
    <cellStyle name="60% - Ênfase4 15 2 2" xfId="13971" xr:uid="{666F476B-F904-4B37-BD63-2F8000300E0E}"/>
    <cellStyle name="60% - Ênfase4 15 3" xfId="13972" xr:uid="{F84D8B7E-815D-4E5A-A023-497B7144B282}"/>
    <cellStyle name="60% - Ênfase4 16" xfId="13973" xr:uid="{7AA427DB-FE45-445A-A1E1-C4BA011AF19C}"/>
    <cellStyle name="60% - Ênfase4 16 2" xfId="13974" xr:uid="{3383C1EF-EF5B-4FD5-A380-AACBC628256D}"/>
    <cellStyle name="60% - Ênfase4 16 2 2" xfId="13975" xr:uid="{44015AA5-76D8-4252-A335-485988DCD0C9}"/>
    <cellStyle name="60% - Ênfase4 16 3" xfId="13976" xr:uid="{CE3FF2A0-B5CC-4F09-ACD9-AF99BAE20AC6}"/>
    <cellStyle name="60% - Ênfase4 17" xfId="13977" xr:uid="{6612C016-B337-46A5-BE8C-B6665E9E2DCB}"/>
    <cellStyle name="60% - Ênfase4 17 2" xfId="13978" xr:uid="{9E221C05-3932-4A71-AD8B-76760B1F5CE9}"/>
    <cellStyle name="60% - Ênfase4 17 2 2" xfId="13979" xr:uid="{572E4A52-18CB-42F4-8527-6E8FD06810EB}"/>
    <cellStyle name="60% - Ênfase4 17 3" xfId="13980" xr:uid="{2620E06A-6E5D-488D-9DAA-0577FDE0C9CE}"/>
    <cellStyle name="60% - Ênfase4 18" xfId="13981" xr:uid="{7F24FC5C-ADDF-4B62-AC15-41FAC69E6871}"/>
    <cellStyle name="60% - Ênfase4 18 2" xfId="13982" xr:uid="{E474F7D6-D7F2-4F39-B525-5BAC15D1BACD}"/>
    <cellStyle name="60% - Ênfase4 18 2 2" xfId="13983" xr:uid="{D5F3A831-B8F2-4CED-9C39-60DEABC01CD2}"/>
    <cellStyle name="60% - Ênfase4 18 3" xfId="13984" xr:uid="{A97F7716-837C-4D4B-BA0A-D39C446726ED}"/>
    <cellStyle name="60% - Ênfase4 19" xfId="13985" xr:uid="{0F715E9D-B36E-45FF-81A3-15F529710DF3}"/>
    <cellStyle name="60% - Ênfase4 19 2" xfId="13986" xr:uid="{174BC6AF-DB6A-4C6F-BD5B-08E6175D9030}"/>
    <cellStyle name="60% - Ênfase4 19 2 2" xfId="13987" xr:uid="{96FE5087-98F4-4D5F-B39D-C22E8BF5E957}"/>
    <cellStyle name="60% - Ênfase4 19 3" xfId="13988" xr:uid="{C7C49ACF-F40B-4863-80A6-59AA3773B68F}"/>
    <cellStyle name="60% - Ênfase4 2" xfId="13989" xr:uid="{BC9B33E0-686F-4150-BC40-8C0D759E58B1}"/>
    <cellStyle name="60% - Ênfase4 2 10" xfId="13990" xr:uid="{0204B17D-8856-4BEA-BFB7-CC8457EEDD2C}"/>
    <cellStyle name="60% - Ênfase4 2 10 2" xfId="13991" xr:uid="{42A002A7-A2FB-4951-8C32-918C5E126FDB}"/>
    <cellStyle name="60% - Ênfase4 2 10 2 2" xfId="13992" xr:uid="{0AC4BCFC-84FE-4C19-B1B4-16D09915B59D}"/>
    <cellStyle name="60% - Ênfase4 2 10 3" xfId="13993" xr:uid="{F68784F7-1EB3-41DE-9664-B9E82B33A76D}"/>
    <cellStyle name="60% - Ênfase4 2 10 3 2" xfId="13994" xr:uid="{5573A345-0CC8-4552-B89C-9E215A44F035}"/>
    <cellStyle name="60% - Ênfase4 2 10 4" xfId="13995" xr:uid="{7F74252F-5518-4729-A010-6EA32E2BD2A9}"/>
    <cellStyle name="60% - Ênfase4 2 11" xfId="13996" xr:uid="{CF5AD206-0FF7-4D10-9696-767CADF64456}"/>
    <cellStyle name="60% - Ênfase4 2 11 2" xfId="13997" xr:uid="{1F311C1F-03E1-4DE6-B0A6-C7439811D896}"/>
    <cellStyle name="60% - Ênfase4 2 11 2 2" xfId="13998" xr:uid="{10AECBAD-9B46-4998-8101-666D7AF0C58D}"/>
    <cellStyle name="60% - Ênfase4 2 11 3" xfId="13999" xr:uid="{5C135776-6374-4F84-9369-EE9D1FBC907E}"/>
    <cellStyle name="60% - Ênfase4 2 11 3 2" xfId="14000" xr:uid="{4ECCB313-8082-4A63-97DD-581E268B6C5F}"/>
    <cellStyle name="60% - Ênfase4 2 11 4" xfId="14001" xr:uid="{CC03F438-F94B-4072-8B79-3B27F28F62DB}"/>
    <cellStyle name="60% - Ênfase4 2 12" xfId="14002" xr:uid="{DAF91623-344C-4DF6-B16A-331A204F9596}"/>
    <cellStyle name="60% - Ênfase4 2 12 2" xfId="14003" xr:uid="{CB740EE7-D1CD-4237-A619-F4623218C50E}"/>
    <cellStyle name="60% - Ênfase4 2 12 2 2" xfId="14004" xr:uid="{FED0C88D-24B7-42D6-939C-0BB102368DC8}"/>
    <cellStyle name="60% - Ênfase4 2 12 3" xfId="14005" xr:uid="{50E6583B-86DF-4690-92E6-75447F049418}"/>
    <cellStyle name="60% - Ênfase4 2 12 3 2" xfId="14006" xr:uid="{19D2D3F0-5BA4-443B-AF98-29C621B15E2B}"/>
    <cellStyle name="60% - Ênfase4 2 12 4" xfId="14007" xr:uid="{BB5C8063-2B42-4418-B0FF-C61CDDC758CA}"/>
    <cellStyle name="60% - Ênfase4 2 13" xfId="14008" xr:uid="{B2E9FEA6-9C30-4BA0-82E6-C486AFADDC01}"/>
    <cellStyle name="60% - Ênfase4 2 13 2" xfId="14009" xr:uid="{E60591AD-C51E-4A2F-9193-72F632A2C2AD}"/>
    <cellStyle name="60% - Ênfase4 2 13 2 2" xfId="14010" xr:uid="{F9E9CB57-AC47-4556-9E4E-509F182EFFBD}"/>
    <cellStyle name="60% - Ênfase4 2 13 3" xfId="14011" xr:uid="{C65BB64E-B832-4D8B-9F8E-0E7B43CB1043}"/>
    <cellStyle name="60% - Ênfase4 2 13 3 2" xfId="14012" xr:uid="{13A418CA-C627-40A2-9850-B128F285550E}"/>
    <cellStyle name="60% - Ênfase4 2 13 4" xfId="14013" xr:uid="{F4953B11-3361-49C6-9DFF-19866FBCB9DF}"/>
    <cellStyle name="60% - Ênfase4 2 14" xfId="14014" xr:uid="{ED387B13-82C4-4CC0-83A6-1093BC3975CC}"/>
    <cellStyle name="60% - Ênfase4 2 14 2" xfId="14015" xr:uid="{0773766A-E95D-4B6D-A7D1-E237993F9577}"/>
    <cellStyle name="60% - Ênfase4 2 14 2 2" xfId="14016" xr:uid="{FC9B00F5-406E-4868-89B3-BBDB2FAA5E85}"/>
    <cellStyle name="60% - Ênfase4 2 14 3" xfId="14017" xr:uid="{0B569FE2-DF85-4E54-8158-1BE098A5A9D7}"/>
    <cellStyle name="60% - Ênfase4 2 14 3 2" xfId="14018" xr:uid="{5DABF0AD-9EF2-4310-86CB-7998AC1AF170}"/>
    <cellStyle name="60% - Ênfase4 2 14 4" xfId="14019" xr:uid="{EB9E3B4F-4845-473A-83BB-BFDED57FD3FF}"/>
    <cellStyle name="60% - Ênfase4 2 15" xfId="14020" xr:uid="{0828C19A-EC5C-428F-9561-FC6C02264E2D}"/>
    <cellStyle name="60% - Ênfase4 2 15 2" xfId="14021" xr:uid="{CF196D9E-3FB5-435F-BA62-B19CF3903D60}"/>
    <cellStyle name="60% - Ênfase4 2 15 2 2" xfId="14022" xr:uid="{FB1250DD-70D6-4DA0-BA63-4AB05761BE82}"/>
    <cellStyle name="60% - Ênfase4 2 15 3" xfId="14023" xr:uid="{1FDA5CB4-3304-4E39-B495-81FAF0C94BA4}"/>
    <cellStyle name="60% - Ênfase4 2 15 3 2" xfId="14024" xr:uid="{3C286ED9-B168-4FCE-9AAB-29883EF3F4E1}"/>
    <cellStyle name="60% - Ênfase4 2 15 4" xfId="14025" xr:uid="{0FCB1D0F-650F-4D2D-BFFA-B906EDBCAD95}"/>
    <cellStyle name="60% - Ênfase4 2 16" xfId="14026" xr:uid="{48C71B91-6EB6-4D87-A06B-3777AB346215}"/>
    <cellStyle name="60% - Ênfase4 2 16 2" xfId="14027" xr:uid="{FE56742F-04B3-4EBB-BE6F-BD8C53F22FFF}"/>
    <cellStyle name="60% - Ênfase4 2 16 2 2" xfId="14028" xr:uid="{6D51D5C2-81FF-4991-A4B4-910390E4C6ED}"/>
    <cellStyle name="60% - Ênfase4 2 16 3" xfId="14029" xr:uid="{81FE5286-1927-4089-AE92-C3DDB1E799B6}"/>
    <cellStyle name="60% - Ênfase4 2 16 3 2" xfId="14030" xr:uid="{E6AB0205-8B53-4046-8563-7D0D25358FE9}"/>
    <cellStyle name="60% - Ênfase4 2 16 4" xfId="14031" xr:uid="{44C9C7D2-10EF-41E0-B21D-037A36CE18D3}"/>
    <cellStyle name="60% - Ênfase4 2 17" xfId="14032" xr:uid="{9A8F1397-3D88-4D56-8DE1-81BF073C4A5D}"/>
    <cellStyle name="60% - Ênfase4 2 17 2" xfId="14033" xr:uid="{0298A7A4-1BEE-4723-B450-CCC591FA9E6D}"/>
    <cellStyle name="60% - Ênfase4 2 17 2 2" xfId="14034" xr:uid="{AD489EAE-A640-42E1-90E0-9D2A5178B762}"/>
    <cellStyle name="60% - Ênfase4 2 17 3" xfId="14035" xr:uid="{D962FA3A-C765-4B90-A938-C35B3E34246E}"/>
    <cellStyle name="60% - Ênfase4 2 17 3 2" xfId="14036" xr:uid="{8C4A138F-BCF8-4E5D-A3DA-DF06A8B07074}"/>
    <cellStyle name="60% - Ênfase4 2 17 4" xfId="14037" xr:uid="{34C47F2D-1F78-4533-A0EA-327211D08914}"/>
    <cellStyle name="60% - Ênfase4 2 18" xfId="14038" xr:uid="{3A5C8606-AD3C-47E2-AE6A-75D1B29DEDCB}"/>
    <cellStyle name="60% - Ênfase4 2 18 2" xfId="14039" xr:uid="{E33B2983-5E8E-47E7-8148-4AF5C6683C08}"/>
    <cellStyle name="60% - Ênfase4 2 18 2 2" xfId="14040" xr:uid="{0E2CEB22-62D2-47D2-9D53-FE7597A7AC43}"/>
    <cellStyle name="60% - Ênfase4 2 18 3" xfId="14041" xr:uid="{DB03CC70-454E-4D46-98E6-A3F916014407}"/>
    <cellStyle name="60% - Ênfase4 2 18 3 2" xfId="14042" xr:uid="{CF50F5A4-41AB-4705-8953-93D30F9F45E3}"/>
    <cellStyle name="60% - Ênfase4 2 18 4" xfId="14043" xr:uid="{1F746533-BB0D-475D-966B-7C8917C67C05}"/>
    <cellStyle name="60% - Ênfase4 2 19" xfId="14044" xr:uid="{57A24268-8C93-4598-A240-B30E36F7CB88}"/>
    <cellStyle name="60% - Ênfase4 2 19 2" xfId="14045" xr:uid="{BE7D7F14-9D43-41ED-A105-635C2B3740E1}"/>
    <cellStyle name="60% - Ênfase4 2 19 2 2" xfId="14046" xr:uid="{CE3D8B19-0F97-4BA1-91D2-9C090FF76427}"/>
    <cellStyle name="60% - Ênfase4 2 19 3" xfId="14047" xr:uid="{574D016B-2178-436D-AE0E-4344BAAC8B6E}"/>
    <cellStyle name="60% - Ênfase4 2 19 3 2" xfId="14048" xr:uid="{8CBBC5E9-7E31-453D-BDBB-F1C8CAD4D0A5}"/>
    <cellStyle name="60% - Ênfase4 2 19 4" xfId="14049" xr:uid="{5A495321-0291-46C6-8D43-BA1A4BE5EE40}"/>
    <cellStyle name="60% - Ênfase4 2 2" xfId="14050" xr:uid="{A4B76856-34CA-49CC-850F-66461E0834E1}"/>
    <cellStyle name="60% - Ênfase4 2 2 2" xfId="14051" xr:uid="{A703BDE0-70F2-4755-B5F4-8BA0D86CE525}"/>
    <cellStyle name="60% - Ênfase4 2 2 2 2" xfId="14052" xr:uid="{CEE29B72-D047-4A6D-9C08-F5B51E2D210E}"/>
    <cellStyle name="60% - Ênfase4 2 2 3" xfId="14053" xr:uid="{938E4FF4-69AF-4DB3-AF5B-BD6F4E3B12CB}"/>
    <cellStyle name="60% - Ênfase4 2 2 3 2" xfId="14054" xr:uid="{C2A988DC-76CD-4E3E-9CAA-0F7DD25445D9}"/>
    <cellStyle name="60% - Ênfase4 2 2 4" xfId="14055" xr:uid="{3FAF2829-9CD3-424C-8D73-E1C73A5BEC05}"/>
    <cellStyle name="60% - Ênfase4 2 20" xfId="14056" xr:uid="{A7D1E3B9-3E2B-4B00-8961-B606D43D588F}"/>
    <cellStyle name="60% - Ênfase4 2 20 2" xfId="14057" xr:uid="{E43A5D6D-E1D3-4CD1-962E-16522CE283E3}"/>
    <cellStyle name="60% - Ênfase4 2 20 2 2" xfId="14058" xr:uid="{36AD0435-0973-4336-A2B5-875F016D8D4D}"/>
    <cellStyle name="60% - Ênfase4 2 20 3" xfId="14059" xr:uid="{2308662D-E5BE-44B2-910C-1C5455F96650}"/>
    <cellStyle name="60% - Ênfase4 2 20 3 2" xfId="14060" xr:uid="{C53A268F-83A8-40BE-AFA4-27486F2D42BE}"/>
    <cellStyle name="60% - Ênfase4 2 20 4" xfId="14061" xr:uid="{3AFFC505-0D1F-4A07-8E47-5C9EA1509710}"/>
    <cellStyle name="60% - Ênfase4 2 21" xfId="14062" xr:uid="{8343828F-D291-4439-996B-851A2EBBC9E1}"/>
    <cellStyle name="60% - Ênfase4 2 21 2" xfId="14063" xr:uid="{0D8AA22B-DB95-4C0A-8E90-13E4CFAD1B82}"/>
    <cellStyle name="60% - Ênfase4 2 21 2 2" xfId="14064" xr:uid="{68B0BF83-0EF7-467C-B924-B72219E02295}"/>
    <cellStyle name="60% - Ênfase4 2 21 3" xfId="14065" xr:uid="{6C53A5A5-8F98-4CBE-AEBA-3CB5E1DD4683}"/>
    <cellStyle name="60% - Ênfase4 2 21 3 2" xfId="14066" xr:uid="{424E6F84-BBB9-4904-90BF-BC5C123424FD}"/>
    <cellStyle name="60% - Ênfase4 2 21 4" xfId="14067" xr:uid="{3039E302-57EF-4737-8C52-846C475ED16A}"/>
    <cellStyle name="60% - Ênfase4 2 22" xfId="14068" xr:uid="{6F4958A2-1BC6-4A2B-8626-CAF5F38FA175}"/>
    <cellStyle name="60% - Ênfase4 2 22 2" xfId="14069" xr:uid="{FC576EFE-375A-4F2B-90E8-151E9D1BA4F0}"/>
    <cellStyle name="60% - Ênfase4 2 22 2 2" xfId="14070" xr:uid="{ECC00A22-3EA8-4146-9505-D528EF7D03FD}"/>
    <cellStyle name="60% - Ênfase4 2 22 3" xfId="14071" xr:uid="{99662BA6-2959-4E7A-923C-02D9167CD58F}"/>
    <cellStyle name="60% - Ênfase4 2 22 3 2" xfId="14072" xr:uid="{F253282B-D2E5-4409-A9D2-60D1FCAF6D1B}"/>
    <cellStyle name="60% - Ênfase4 2 22 4" xfId="14073" xr:uid="{AB6DDA50-5B7E-4E2D-B5BD-D0B238CBEDFF}"/>
    <cellStyle name="60% - Ênfase4 2 23" xfId="14074" xr:uid="{FE1EA900-EBDD-4571-949D-6B0B15EB7284}"/>
    <cellStyle name="60% - Ênfase4 2 23 2" xfId="14075" xr:uid="{EC926DC9-6177-4AE7-86B9-D02529D86DBC}"/>
    <cellStyle name="60% - Ênfase4 2 23 2 2" xfId="14076" xr:uid="{D7A54826-96AE-402D-932E-3B29EFA9696D}"/>
    <cellStyle name="60% - Ênfase4 2 23 3" xfId="14077" xr:uid="{178EAC23-36D7-4E87-B992-5444CB2FE7AD}"/>
    <cellStyle name="60% - Ênfase4 2 23 3 2" xfId="14078" xr:uid="{00337344-D51C-444B-A1D3-DE8969D82BB3}"/>
    <cellStyle name="60% - Ênfase4 2 23 4" xfId="14079" xr:uid="{628CF158-6027-4674-A587-FEC8AF010AB9}"/>
    <cellStyle name="60% - Ênfase4 2 24" xfId="14080" xr:uid="{52F08A21-EAA5-4272-91AA-75A4BCD657FE}"/>
    <cellStyle name="60% - Ênfase4 2 24 2" xfId="14081" xr:uid="{DB826C44-8B31-463F-871B-0BD4C22CB714}"/>
    <cellStyle name="60% - Ênfase4 2 24 2 2" xfId="14082" xr:uid="{08F35D4F-B034-49E1-A857-C3556B60FC80}"/>
    <cellStyle name="60% - Ênfase4 2 24 3" xfId="14083" xr:uid="{7747804A-6942-4350-A1A5-CB56044A2672}"/>
    <cellStyle name="60% - Ênfase4 2 24 3 2" xfId="14084" xr:uid="{9C6C3D3D-3D0E-435F-89F9-7864ECE3B6ED}"/>
    <cellStyle name="60% - Ênfase4 2 24 4" xfId="14085" xr:uid="{61D03643-0871-4813-BA9C-8F91F1C8844B}"/>
    <cellStyle name="60% - Ênfase4 2 25" xfId="14086" xr:uid="{08565C1E-6732-4AB6-B8C7-8472F0118DCD}"/>
    <cellStyle name="60% - Ênfase4 2 25 2" xfId="14087" xr:uid="{A413F6D8-6576-48EE-9B7F-40FBC784F1C0}"/>
    <cellStyle name="60% - Ênfase4 2 25 2 2" xfId="14088" xr:uid="{A1650B2B-3BAF-4CA2-84E2-32C4D0CE71F8}"/>
    <cellStyle name="60% - Ênfase4 2 25 3" xfId="14089" xr:uid="{85A4440A-12ED-4B88-85E3-B24F3E41670B}"/>
    <cellStyle name="60% - Ênfase4 2 25 3 2" xfId="14090" xr:uid="{D1AAB6AE-9702-4080-89EA-92F4B642B4E6}"/>
    <cellStyle name="60% - Ênfase4 2 25 4" xfId="14091" xr:uid="{1989C348-09D8-48AA-92E5-83444EA258CA}"/>
    <cellStyle name="60% - Ênfase4 2 26" xfId="14092" xr:uid="{E5B5C2EB-DD2C-4860-8D81-9EFF00062BBC}"/>
    <cellStyle name="60% - Ênfase4 2 26 2" xfId="14093" xr:uid="{DAEF3F04-7ED7-4E50-9DB9-53E6A78CDD3E}"/>
    <cellStyle name="60% - Ênfase4 2 26 2 2" xfId="14094" xr:uid="{B0996769-E4E4-4561-9944-5EA442BDADC0}"/>
    <cellStyle name="60% - Ênfase4 2 26 3" xfId="14095" xr:uid="{CFF25555-9A5F-4200-8D79-25F560639185}"/>
    <cellStyle name="60% - Ênfase4 2 26 3 2" xfId="14096" xr:uid="{7A554707-3641-450E-A229-12EF79A057C2}"/>
    <cellStyle name="60% - Ênfase4 2 26 4" xfId="14097" xr:uid="{29739304-6B97-464A-910D-10A9852F1505}"/>
    <cellStyle name="60% - Ênfase4 2 27" xfId="14098" xr:uid="{73C77A60-5821-449B-A97F-77BB1DE360C3}"/>
    <cellStyle name="60% - Ênfase4 2 27 2" xfId="14099" xr:uid="{F1B4E338-C16F-4546-B6A3-B122EEDF6CC2}"/>
    <cellStyle name="60% - Ênfase4 2 27 2 2" xfId="14100" xr:uid="{A7015B50-1022-496C-BDA8-B655A24AE4AE}"/>
    <cellStyle name="60% - Ênfase4 2 27 3" xfId="14101" xr:uid="{09DF55F2-39E3-425F-8FD0-B4F31F076291}"/>
    <cellStyle name="60% - Ênfase4 2 27 3 2" xfId="14102" xr:uid="{78D14EE1-9D37-4294-ADD4-34A50EBC2F54}"/>
    <cellStyle name="60% - Ênfase4 2 27 4" xfId="14103" xr:uid="{0CD0C727-E438-4B46-83EC-0FE6557B64B4}"/>
    <cellStyle name="60% - Ênfase4 2 28" xfId="14104" xr:uid="{8484B76E-2079-4FE2-854C-A52301940B17}"/>
    <cellStyle name="60% - Ênfase4 2 28 2" xfId="14105" xr:uid="{0F857759-505D-4597-AF01-55786FEEC66E}"/>
    <cellStyle name="60% - Ênfase4 2 28 2 2" xfId="14106" xr:uid="{DED11E9A-0528-4DEE-8995-2C862B7AC27D}"/>
    <cellStyle name="60% - Ênfase4 2 28 3" xfId="14107" xr:uid="{BBD374AE-35F3-4BB7-92F6-7DCE0F1D2D78}"/>
    <cellStyle name="60% - Ênfase4 2 28 3 2" xfId="14108" xr:uid="{4190B26B-A9C6-4D32-A2F3-E0AD88EF2DF0}"/>
    <cellStyle name="60% - Ênfase4 2 28 4" xfId="14109" xr:uid="{1CE9EBF2-AF57-4D92-A99C-1A3259BDB669}"/>
    <cellStyle name="60% - Ênfase4 2 29" xfId="14110" xr:uid="{83FF8264-7342-4701-B8EC-F95021485837}"/>
    <cellStyle name="60% - Ênfase4 2 29 2" xfId="14111" xr:uid="{30875078-3D2D-494B-89CF-2F55A1EBD820}"/>
    <cellStyle name="60% - Ênfase4 2 29 2 2" xfId="14112" xr:uid="{F907F2B2-6851-476E-88AA-412A12063B60}"/>
    <cellStyle name="60% - Ênfase4 2 29 3" xfId="14113" xr:uid="{E2743129-06E9-4D32-AE97-CA01D8122E09}"/>
    <cellStyle name="60% - Ênfase4 2 29 3 2" xfId="14114" xr:uid="{ED3EA40A-6352-4043-BE94-D8F15737F140}"/>
    <cellStyle name="60% - Ênfase4 2 29 4" xfId="14115" xr:uid="{A466E8E5-5D15-497A-8A78-5E8DDEADD42F}"/>
    <cellStyle name="60% - Ênfase4 2 3" xfId="14116" xr:uid="{09CA9B78-942D-463D-8FA0-D5F9600ED7DF}"/>
    <cellStyle name="60% - Ênfase4 2 3 2" xfId="14117" xr:uid="{025912D4-0463-4B29-96D9-1F7E1C43E962}"/>
    <cellStyle name="60% - Ênfase4 2 3 2 2" xfId="14118" xr:uid="{305B0040-0BEA-4171-8AA8-9B6F4BF7C4D4}"/>
    <cellStyle name="60% - Ênfase4 2 3 3" xfId="14119" xr:uid="{6B992C89-3C8E-476A-B939-CA00E74D685C}"/>
    <cellStyle name="60% - Ênfase4 2 3 3 2" xfId="14120" xr:uid="{EB2CF3CD-F233-4E27-93E6-52F16E3FD0EC}"/>
    <cellStyle name="60% - Ênfase4 2 3 4" xfId="14121" xr:uid="{AD2159A8-99E9-43E5-9771-B241EA82B837}"/>
    <cellStyle name="60% - Ênfase4 2 30" xfId="14122" xr:uid="{71DE02A5-EB33-498D-AC18-3B1504F570E0}"/>
    <cellStyle name="60% - Ênfase4 2 30 2" xfId="14123" xr:uid="{7C1A1659-7124-45B7-AF5B-65250C3BBD01}"/>
    <cellStyle name="60% - Ênfase4 2 30 2 2" xfId="14124" xr:uid="{F8DCD01B-D8F7-4A31-A3C9-83F89958DFC6}"/>
    <cellStyle name="60% - Ênfase4 2 30 3" xfId="14125" xr:uid="{F364525C-1268-4BFF-AFDE-C508E95B2875}"/>
    <cellStyle name="60% - Ênfase4 2 30 3 2" xfId="14126" xr:uid="{AD906A25-AAF9-4F68-9599-6ADA74FF131D}"/>
    <cellStyle name="60% - Ênfase4 2 30 4" xfId="14127" xr:uid="{A5CDB034-1AE2-4064-995F-66E4DAFEBA75}"/>
    <cellStyle name="60% - Ênfase4 2 31" xfId="14128" xr:uid="{7E3058A2-3E41-428E-AB05-79DE11F4D1F6}"/>
    <cellStyle name="60% - Ênfase4 2 31 2" xfId="14129" xr:uid="{DDDDB30D-8E97-4B75-8FD9-B2BFF12F6577}"/>
    <cellStyle name="60% - Ênfase4 2 31 2 2" xfId="14130" xr:uid="{791703FB-672F-42E9-9003-B06DE40795AE}"/>
    <cellStyle name="60% - Ênfase4 2 31 3" xfId="14131" xr:uid="{82DA4CCA-DC82-4242-978A-47C06DF0B3C0}"/>
    <cellStyle name="60% - Ênfase4 2 31 3 2" xfId="14132" xr:uid="{A1071914-36ED-4B22-B3D8-83FD45F68E37}"/>
    <cellStyle name="60% - Ênfase4 2 31 4" xfId="14133" xr:uid="{C38CB4BA-6228-4934-8BEB-1CF35E58B350}"/>
    <cellStyle name="60% - Ênfase4 2 32" xfId="14134" xr:uid="{E99159CA-323B-4C41-BED1-2A9D9D4391B4}"/>
    <cellStyle name="60% - Ênfase4 2 32 2" xfId="14135" xr:uid="{3455FB1D-8845-4628-AA6C-45C6E7AA65AE}"/>
    <cellStyle name="60% - Ênfase4 2 32 2 2" xfId="14136" xr:uid="{2411B11F-BE44-400D-BD54-163DA7BCC848}"/>
    <cellStyle name="60% - Ênfase4 2 32 3" xfId="14137" xr:uid="{DE846C9E-6D08-4406-9A37-FE137EF04736}"/>
    <cellStyle name="60% - Ênfase4 2 32 3 2" xfId="14138" xr:uid="{7DB6D9E5-D4F9-4E2B-9A44-2005B1802E7E}"/>
    <cellStyle name="60% - Ênfase4 2 32 4" xfId="14139" xr:uid="{98B15AC8-CBCF-48ED-99B7-7B9E65BF8DDE}"/>
    <cellStyle name="60% - Ênfase4 2 33" xfId="14140" xr:uid="{5AF8821F-EE4A-4CD0-A84E-E2EBC71930BA}"/>
    <cellStyle name="60% - Ênfase4 2 33 2" xfId="14141" xr:uid="{C5889757-BD6F-4612-8FF0-DC568989572F}"/>
    <cellStyle name="60% - Ênfase4 2 33 2 2" xfId="14142" xr:uid="{49676C46-0DD7-4452-8253-86C0EBF195F5}"/>
    <cellStyle name="60% - Ênfase4 2 33 3" xfId="14143" xr:uid="{288040DC-3C20-472E-AA71-F5E0D0C0C710}"/>
    <cellStyle name="60% - Ênfase4 2 33 3 2" xfId="14144" xr:uid="{F08DC3F4-F9A7-4326-B18E-3FD0718695D5}"/>
    <cellStyle name="60% - Ênfase4 2 33 4" xfId="14145" xr:uid="{38C30BB4-A4D3-4707-9DD5-835C1F27F8BE}"/>
    <cellStyle name="60% - Ênfase4 2 34" xfId="14146" xr:uid="{1683F000-6FFB-44F1-8552-8A3092000478}"/>
    <cellStyle name="60% - Ênfase4 2 34 2" xfId="14147" xr:uid="{3C0695A9-D52F-4C27-B261-DA59D4D90F6B}"/>
    <cellStyle name="60% - Ênfase4 2 34 3" xfId="14148" xr:uid="{BFD5DA0B-71EB-45B4-9E5C-ACD5510716B4}"/>
    <cellStyle name="60% - Ênfase4 2 35" xfId="14149" xr:uid="{73EB977A-A3EF-407F-ACFB-98E7101C23A1}"/>
    <cellStyle name="60% - Ênfase4 2 4" xfId="14150" xr:uid="{AA8F67EB-3948-4282-B722-89EBBF604D03}"/>
    <cellStyle name="60% - Ênfase4 2 4 2" xfId="14151" xr:uid="{BC2AEFEE-1BD1-4A19-B17B-9B7845F108FD}"/>
    <cellStyle name="60% - Ênfase4 2 4 2 2" xfId="14152" xr:uid="{90679A0D-38EC-456D-92C6-3A97D964C293}"/>
    <cellStyle name="60% - Ênfase4 2 4 3" xfId="14153" xr:uid="{CC1BF009-92DF-4FD3-9E8D-1AA7E7F0D3FB}"/>
    <cellStyle name="60% - Ênfase4 2 4 3 2" xfId="14154" xr:uid="{FF36BD7C-98CD-4E38-A9BE-D3D93D21E05C}"/>
    <cellStyle name="60% - Ênfase4 2 4 4" xfId="14155" xr:uid="{B0129F51-690E-43B0-A6D7-1B8CD4AA1906}"/>
    <cellStyle name="60% - Ênfase4 2 5" xfId="14156" xr:uid="{9554C1BA-18F8-4E3D-9FAB-CB265AAE03EB}"/>
    <cellStyle name="60% - Ênfase4 2 5 2" xfId="14157" xr:uid="{A43BB9D8-2A0C-42BC-AD3D-B2CFD8BA545A}"/>
    <cellStyle name="60% - Ênfase4 2 5 2 2" xfId="14158" xr:uid="{B1B95263-CE96-4D57-8BE9-13A743FD1F37}"/>
    <cellStyle name="60% - Ênfase4 2 5 3" xfId="14159" xr:uid="{BE7CF3C2-0FA5-4B43-8FB5-B175592E2E10}"/>
    <cellStyle name="60% - Ênfase4 2 5 3 2" xfId="14160" xr:uid="{BE2A7CED-5C3A-401A-9CDE-971C9B796CD3}"/>
    <cellStyle name="60% - Ênfase4 2 5 4" xfId="14161" xr:uid="{5B07ACFC-DFEE-479F-AA43-7792BFF6A0BB}"/>
    <cellStyle name="60% - Ênfase4 2 6" xfId="14162" xr:uid="{A3681CF5-8F1F-4D85-8F78-1735D31FD1DD}"/>
    <cellStyle name="60% - Ênfase4 2 6 2" xfId="14163" xr:uid="{1D17768E-4260-4D21-BF8A-9922B12FF8A2}"/>
    <cellStyle name="60% - Ênfase4 2 6 2 2" xfId="14164" xr:uid="{C52BFDBA-6780-4880-9F21-4A1AAD56FAF8}"/>
    <cellStyle name="60% - Ênfase4 2 6 3" xfId="14165" xr:uid="{9C4CCE74-483E-4F02-906E-E995EABD8817}"/>
    <cellStyle name="60% - Ênfase4 2 6 3 2" xfId="14166" xr:uid="{4BE552B9-6D94-4516-9A7B-5B2261A5D2C4}"/>
    <cellStyle name="60% - Ênfase4 2 6 4" xfId="14167" xr:uid="{7A84C361-2240-46EE-8C70-E250FCF5E702}"/>
    <cellStyle name="60% - Ênfase4 2 7" xfId="14168" xr:uid="{7C8DFA64-16F8-47AA-AC9A-729A017EBEF9}"/>
    <cellStyle name="60% - Ênfase4 2 7 2" xfId="14169" xr:uid="{5D6D1314-DE51-45D0-ADBF-64B8CDE3FF83}"/>
    <cellStyle name="60% - Ênfase4 2 7 2 2" xfId="14170" xr:uid="{76278088-4977-46F5-9437-E87DE73CDC9B}"/>
    <cellStyle name="60% - Ênfase4 2 7 3" xfId="14171" xr:uid="{190A412B-A41A-4A01-8043-1413D85DCB9F}"/>
    <cellStyle name="60% - Ênfase4 2 7 3 2" xfId="14172" xr:uid="{D4D8F538-EA30-48D2-8CBA-C3BE9331904C}"/>
    <cellStyle name="60% - Ênfase4 2 7 4" xfId="14173" xr:uid="{9BBB55B4-9635-4595-BC6B-1EF38F9C8196}"/>
    <cellStyle name="60% - Ênfase4 2 8" xfId="14174" xr:uid="{A1B31992-0959-4A42-9D37-609B23D09C48}"/>
    <cellStyle name="60% - Ênfase4 2 8 2" xfId="14175" xr:uid="{6A101666-5465-4636-BA89-9397CAFCE85A}"/>
    <cellStyle name="60% - Ênfase4 2 8 2 2" xfId="14176" xr:uid="{677F7455-BE6D-48F0-A3DB-95D2D0E542EF}"/>
    <cellStyle name="60% - Ênfase4 2 8 3" xfId="14177" xr:uid="{DA43E4B0-58F5-405C-BA83-4A8255D39704}"/>
    <cellStyle name="60% - Ênfase4 2 8 3 2" xfId="14178" xr:uid="{E7C6190F-F4F8-4B9C-A92E-0A051B5F41CB}"/>
    <cellStyle name="60% - Ênfase4 2 8 4" xfId="14179" xr:uid="{A3DC623D-8DF5-4E01-A6AB-821BDA760606}"/>
    <cellStyle name="60% - Ênfase4 2 9" xfId="14180" xr:uid="{5A4163D5-0920-488A-9AE8-FE22E4AA8C03}"/>
    <cellStyle name="60% - Ênfase4 2 9 2" xfId="14181" xr:uid="{14B64FC7-3125-4A3B-8A7E-4B4A2C74ADD1}"/>
    <cellStyle name="60% - Ênfase4 2 9 2 2" xfId="14182" xr:uid="{CFDE7118-786F-4682-9196-863171DB85AD}"/>
    <cellStyle name="60% - Ênfase4 2 9 3" xfId="14183" xr:uid="{5AE2834D-9104-4FF5-9EA6-7673B5990153}"/>
    <cellStyle name="60% - Ênfase4 2 9 3 2" xfId="14184" xr:uid="{E5FC4AB5-3F0E-4B78-938F-6E37E09FDD9C}"/>
    <cellStyle name="60% - Ênfase4 2 9 4" xfId="14185" xr:uid="{0B4BDFE3-F63D-4B3C-9F9F-1B73FB3E353C}"/>
    <cellStyle name="60% - Ênfase4 20" xfId="14186" xr:uid="{54ED1EED-6CCA-45E1-83BF-7635D42643D1}"/>
    <cellStyle name="60% - Ênfase4 20 2" xfId="14187" xr:uid="{4245BDB3-51C5-4861-8457-83D1C774330F}"/>
    <cellStyle name="60% - Ênfase4 20 2 2" xfId="14188" xr:uid="{8A52CE6F-0738-4F5C-A8DE-8DB5D0A65F62}"/>
    <cellStyle name="60% - Ênfase4 20 3" xfId="14189" xr:uid="{AEDB404D-0605-47B0-AB57-A5D7525F6801}"/>
    <cellStyle name="60% - Ênfase4 21" xfId="14190" xr:uid="{01823455-42E3-4246-8206-A1F2C9492CA3}"/>
    <cellStyle name="60% - Ênfase4 21 2" xfId="14191" xr:uid="{602DE0D6-AE75-4265-A8D6-3105F9E02EAE}"/>
    <cellStyle name="60% - Ênfase4 21 2 2" xfId="14192" xr:uid="{E2C86C4C-BF01-40D8-BBE4-D988118287C3}"/>
    <cellStyle name="60% - Ênfase4 21 3" xfId="14193" xr:uid="{FDA7AE41-C70F-4A83-ACE0-A1F4C8174275}"/>
    <cellStyle name="60% - Ênfase4 22" xfId="14194" xr:uid="{B0834DB5-6B24-45CC-A14B-8501B212E621}"/>
    <cellStyle name="60% - Ênfase4 22 2" xfId="14195" xr:uid="{3B827AF0-A87E-4D87-94C8-FD1EB507E6C2}"/>
    <cellStyle name="60% - Ênfase4 22 2 2" xfId="14196" xr:uid="{B494C8A2-88C4-4E34-9699-82F05D5A44E6}"/>
    <cellStyle name="60% - Ênfase4 22 3" xfId="14197" xr:uid="{26F438DD-127A-44A8-B77F-392A72D251A6}"/>
    <cellStyle name="60% - Ênfase4 23" xfId="14198" xr:uid="{A085BD50-E216-4703-A1D1-17A79145B933}"/>
    <cellStyle name="60% - Ênfase4 23 2" xfId="14199" xr:uid="{B52F9F9C-453F-4EB3-A84F-035FC8935244}"/>
    <cellStyle name="60% - Ênfase4 23 2 2" xfId="14200" xr:uid="{CFD37C5E-D113-4564-BD8F-9676F55C098A}"/>
    <cellStyle name="60% - Ênfase4 23 3" xfId="14201" xr:uid="{7D37592B-BAE1-4ED6-AFB9-1A6D787469CA}"/>
    <cellStyle name="60% - Ênfase4 24" xfId="14202" xr:uid="{6B9AD43D-ECFF-4A69-9C9E-357C6865C7E8}"/>
    <cellStyle name="60% - Ênfase4 24 2" xfId="14203" xr:uid="{5B886A70-CD15-4B1D-92BE-6F068084E086}"/>
    <cellStyle name="60% - Ênfase4 24 2 2" xfId="14204" xr:uid="{FE782845-FF15-48ED-A5EE-804D49C4ED35}"/>
    <cellStyle name="60% - Ênfase4 24 3" xfId="14205" xr:uid="{8F14261F-F401-4FDB-B2C5-BF10DD4A6CA4}"/>
    <cellStyle name="60% - Ênfase4 25" xfId="14206" xr:uid="{55982D02-C3BD-4D9F-A56D-40B6C903C7B3}"/>
    <cellStyle name="60% - Ênfase4 25 2" xfId="14207" xr:uid="{4CEA70B8-037A-4A9C-89DD-DB4E6493F4D5}"/>
    <cellStyle name="60% - Ênfase4 25 2 2" xfId="14208" xr:uid="{0E1DFB7A-B133-4F91-9009-37BC7E70CECB}"/>
    <cellStyle name="60% - Ênfase4 25 3" xfId="14209" xr:uid="{A4276F86-A522-4193-A486-2F6535D3581A}"/>
    <cellStyle name="60% - Ênfase4 26" xfId="14210" xr:uid="{F4D95ACC-36DC-4ED7-8AA8-FF61606232C9}"/>
    <cellStyle name="60% - Ênfase4 26 2" xfId="14211" xr:uid="{0062926C-3140-4D5F-B008-84C0C463EA5C}"/>
    <cellStyle name="60% - Ênfase4 26 2 2" xfId="14212" xr:uid="{320C5D6E-EE76-444A-B575-49323C7AF691}"/>
    <cellStyle name="60% - Ênfase4 26 3" xfId="14213" xr:uid="{E418886D-23BD-4CA9-A771-D4D50E928A3E}"/>
    <cellStyle name="60% - Ênfase4 27" xfId="14214" xr:uid="{89FD3870-F260-426F-B2C2-891E4C0B484B}"/>
    <cellStyle name="60% - Ênfase4 27 2" xfId="14215" xr:uid="{BCF9ED6E-AC98-4A49-BCD4-9BCBE15D1952}"/>
    <cellStyle name="60% - Ênfase4 27 2 2" xfId="14216" xr:uid="{F6F3E625-6BA7-4162-9A73-6CA6209CD29F}"/>
    <cellStyle name="60% - Ênfase4 27 3" xfId="14217" xr:uid="{61CA1188-4A12-48A1-B47B-53DEB0B8E52D}"/>
    <cellStyle name="60% - Ênfase4 28" xfId="14218" xr:uid="{C6464D58-C62D-42CA-9525-44F79F303532}"/>
    <cellStyle name="60% - Ênfase4 28 2" xfId="14219" xr:uid="{787822BB-9BF5-4986-9644-C648ED091ED4}"/>
    <cellStyle name="60% - Ênfase4 28 2 2" xfId="14220" xr:uid="{870B49E6-04B7-4E87-9CDE-1A4FA260AFD1}"/>
    <cellStyle name="60% - Ênfase4 28 3" xfId="14221" xr:uid="{868FD7A7-2A14-4440-AB5F-7E8645356A75}"/>
    <cellStyle name="60% - Ênfase4 29" xfId="14222" xr:uid="{88325740-C553-428E-9AA8-726E4F77302F}"/>
    <cellStyle name="60% - Ênfase4 29 2" xfId="14223" xr:uid="{08AAB25F-7C01-420F-A537-EAD6AF3CF9A1}"/>
    <cellStyle name="60% - Ênfase4 29 2 2" xfId="14224" xr:uid="{D9CC23F9-56E3-4036-B4DF-EC5F94FD653C}"/>
    <cellStyle name="60% - Ênfase4 29 3" xfId="14225" xr:uid="{73A1C4D6-86F5-4C76-8D3C-55DF71654E23}"/>
    <cellStyle name="60% - Ênfase4 3" xfId="14226" xr:uid="{E283D620-EAF2-4F8E-8623-F64C98746A96}"/>
    <cellStyle name="60% - Ênfase4 3 2" xfId="14227" xr:uid="{7BD30FE3-91A2-4D80-90E0-79794975726E}"/>
    <cellStyle name="60% - Ênfase4 3 2 2" xfId="14228" xr:uid="{D661B2F3-CD98-4460-90B8-CD70112A8788}"/>
    <cellStyle name="60% - Ênfase4 3 3" xfId="14229" xr:uid="{06A1934C-03AE-46B6-9EAD-30C76A6CFB14}"/>
    <cellStyle name="60% - Ênfase4 30" xfId="14230" xr:uid="{ABF4E228-5FCC-4013-9927-33AB067E2362}"/>
    <cellStyle name="60% - Ênfase4 30 2" xfId="14231" xr:uid="{E9C91EF0-23C0-4895-81F8-D561ACE4E45E}"/>
    <cellStyle name="60% - Ênfase4 30 2 2" xfId="14232" xr:uid="{29B9E8F3-1B8A-47CE-B119-6A677E970E70}"/>
    <cellStyle name="60% - Ênfase4 30 3" xfId="14233" xr:uid="{AC6AB15D-059A-4B2F-8645-256984B770D1}"/>
    <cellStyle name="60% - Ênfase4 31" xfId="14234" xr:uid="{AB2CAC73-7C0C-4AB9-AED0-E639DC57D502}"/>
    <cellStyle name="60% - Ênfase4 31 2" xfId="14235" xr:uid="{AFFD0D48-6794-4001-9AC1-AD555893E1B6}"/>
    <cellStyle name="60% - Ênfase4 31 2 2" xfId="14236" xr:uid="{56D2C4B4-653C-4F72-ADBC-74107C2AC707}"/>
    <cellStyle name="60% - Ênfase4 31 3" xfId="14237" xr:uid="{7347F144-E523-4928-BD53-924A49661ECC}"/>
    <cellStyle name="60% - Ênfase4 32" xfId="14238" xr:uid="{23A71E08-096D-4B73-B853-25A7F36D4537}"/>
    <cellStyle name="60% - Ênfase4 32 2" xfId="14239" xr:uid="{892D8EA5-F326-4C7D-BD38-72BABA7A2D18}"/>
    <cellStyle name="60% - Ênfase4 32 2 2" xfId="14240" xr:uid="{FA2409A4-1C55-4B68-9262-A5C265CDA711}"/>
    <cellStyle name="60% - Ênfase4 32 3" xfId="14241" xr:uid="{6F292A89-BC36-4D55-A3D3-B9D131DC98E2}"/>
    <cellStyle name="60% - Ênfase4 33" xfId="14242" xr:uid="{53BF4071-17D5-42FC-98C9-DDA54BA531A7}"/>
    <cellStyle name="60% - Ênfase4 33 2" xfId="14243" xr:uid="{50AF828C-380A-4B4D-98B2-B0B12B379408}"/>
    <cellStyle name="60% - Ênfase4 33 2 2" xfId="14244" xr:uid="{1C128E96-A1AD-498B-B625-B35974719C46}"/>
    <cellStyle name="60% - Ênfase4 33 3" xfId="14245" xr:uid="{615267E8-9515-4353-8D45-E0524A81BD70}"/>
    <cellStyle name="60% - Ênfase4 34" xfId="14246" xr:uid="{8D2FB21B-0ECB-4CA8-A172-5E9767E48515}"/>
    <cellStyle name="60% - Ênfase4 34 2" xfId="14247" xr:uid="{35DC8881-595E-4C3C-9B34-187C0573099A}"/>
    <cellStyle name="60% - Ênfase4 34 2 2" xfId="14248" xr:uid="{54B6223D-2FE1-44CC-868F-AAA604298F52}"/>
    <cellStyle name="60% - Ênfase4 34 3" xfId="14249" xr:uid="{A3771231-5C8A-48A9-8B83-9C1C86652787}"/>
    <cellStyle name="60% - Ênfase4 35" xfId="14250" xr:uid="{3A7C18AB-0EF6-48FB-9FAA-8892F5BB3CDE}"/>
    <cellStyle name="60% - Ênfase4 35 2" xfId="14251" xr:uid="{87969444-1246-4CCD-B56D-CC3F711527EC}"/>
    <cellStyle name="60% - Ênfase4 35 2 2" xfId="14252" xr:uid="{F3F56302-1B73-4E8C-8F0D-4400B16EA4CA}"/>
    <cellStyle name="60% - Ênfase4 35 3" xfId="14253" xr:uid="{0789F98C-0BFF-48AC-BED7-D909E982A507}"/>
    <cellStyle name="60% - Ênfase4 4" xfId="14254" xr:uid="{0A2E6F91-857B-408A-B750-50C9013568BB}"/>
    <cellStyle name="60% - Ênfase4 4 2" xfId="14255" xr:uid="{2D4EF8DA-3150-45A9-8223-5108549B7041}"/>
    <cellStyle name="60% - Ênfase4 4 2 2" xfId="14256" xr:uid="{AA918255-479D-4EB7-83A6-C9E031FB7009}"/>
    <cellStyle name="60% - Ênfase4 4 3" xfId="14257" xr:uid="{FFF64A9C-C025-4631-80AE-4B4BD768EAF4}"/>
    <cellStyle name="60% - Ênfase4 5" xfId="14258" xr:uid="{25969F94-5014-4D1C-AEAF-E3E665F65CE6}"/>
    <cellStyle name="60% - Ênfase4 5 2" xfId="14259" xr:uid="{AC18CE79-676B-4225-A0FA-D4F6E12967A7}"/>
    <cellStyle name="60% - Ênfase4 5 2 2" xfId="14260" xr:uid="{7AD1EDC4-C6E4-4D91-AA48-19D45BBD4D97}"/>
    <cellStyle name="60% - Ênfase4 5 3" xfId="14261" xr:uid="{3CA052AC-1BAB-4F92-BD9D-FCE5D4F466CD}"/>
    <cellStyle name="60% - Ênfase4 6" xfId="14262" xr:uid="{CD4BF1CF-81A6-4EF0-88E5-794341FFF44F}"/>
    <cellStyle name="60% - Ênfase4 6 2" xfId="14263" xr:uid="{6AD2BC2F-7D78-46A4-93FA-3883B65B675D}"/>
    <cellStyle name="60% - Ênfase4 6 2 2" xfId="14264" xr:uid="{A2B1D234-CFE3-4D55-B1F1-48C451AD7455}"/>
    <cellStyle name="60% - Ênfase4 6 3" xfId="14265" xr:uid="{F48D6D47-207A-4557-8A95-B81129ABC490}"/>
    <cellStyle name="60% - Ênfase4 7" xfId="14266" xr:uid="{28E010F6-2CC7-4DDE-B4E6-93752E3CD517}"/>
    <cellStyle name="60% - Ênfase4 7 2" xfId="14267" xr:uid="{8FD030A0-8175-43C3-B36A-7E745D2B05CA}"/>
    <cellStyle name="60% - Ênfase4 7 2 2" xfId="14268" xr:uid="{63215740-6CBA-4C15-A4F6-217789864FFC}"/>
    <cellStyle name="60% - Ênfase4 7 3" xfId="14269" xr:uid="{0FE36E58-837F-450E-ABC7-58E27C99108C}"/>
    <cellStyle name="60% - Ênfase4 8" xfId="14270" xr:uid="{0FA837AA-D82A-4220-B452-FB698B3CA03A}"/>
    <cellStyle name="60% - Ênfase4 8 2" xfId="14271" xr:uid="{8B7D6D2F-243E-45AC-91E9-1044F45198DE}"/>
    <cellStyle name="60% - Ênfase4 8 2 2" xfId="14272" xr:uid="{AE8AE31F-1EF4-458A-82BD-541AC1F0253B}"/>
    <cellStyle name="60% - Ênfase4 8 3" xfId="14273" xr:uid="{63FCE7D6-39AD-450A-9108-5FC0F4AC4257}"/>
    <cellStyle name="60% - Ênfase4 9" xfId="14274" xr:uid="{2636A125-4050-4A66-9744-DBEF90137910}"/>
    <cellStyle name="60% - Ênfase4 9 2" xfId="14275" xr:uid="{476DBE9F-ACEA-47DE-A034-3E809C1B64BE}"/>
    <cellStyle name="60% - Ênfase4 9 2 2" xfId="14276" xr:uid="{0798C0B1-F5C4-4BEA-856D-E1C650376774}"/>
    <cellStyle name="60% - Ênfase4 9 3" xfId="14277" xr:uid="{6F602EDE-7DC8-4DED-8150-F9C676AF88D6}"/>
    <cellStyle name="60% - Ênfase5 10" xfId="14278" xr:uid="{14E28F70-5754-4D05-9F09-99464D484BF8}"/>
    <cellStyle name="60% - Ênfase5 10 2" xfId="14279" xr:uid="{D4A2A272-5423-46F8-B30C-8592923432FF}"/>
    <cellStyle name="60% - Ênfase5 10 2 2" xfId="14280" xr:uid="{B89EE683-63A9-43D7-A63F-3FFFAF910A45}"/>
    <cellStyle name="60% - Ênfase5 10 3" xfId="14281" xr:uid="{6990E56C-59F9-4DA3-8DA9-3A8CE08551C2}"/>
    <cellStyle name="60% - Ênfase5 11" xfId="14282" xr:uid="{D5A17874-0FA1-4F36-8DC1-B81E8CE3769B}"/>
    <cellStyle name="60% - Ênfase5 11 2" xfId="14283" xr:uid="{2055745B-C89B-4DB9-AE76-ABBB94043FA6}"/>
    <cellStyle name="60% - Ênfase5 11 2 2" xfId="14284" xr:uid="{BADB7F15-F4F2-4C6C-A4D9-3BFAF325F89C}"/>
    <cellStyle name="60% - Ênfase5 11 3" xfId="14285" xr:uid="{94E3A7CB-24D4-41BF-B3E3-486748E21803}"/>
    <cellStyle name="60% - Ênfase5 12" xfId="14286" xr:uid="{D5EA1D32-288D-47B7-89D0-7D4F2D8E561E}"/>
    <cellStyle name="60% - Ênfase5 12 2" xfId="14287" xr:uid="{DC45A724-7014-4B92-B3A7-0DBF820323B4}"/>
    <cellStyle name="60% - Ênfase5 12 2 2" xfId="14288" xr:uid="{9D33FB1C-2CD3-403A-8875-F09B80DECF3A}"/>
    <cellStyle name="60% - Ênfase5 12 3" xfId="14289" xr:uid="{50E543FC-D820-4BD1-AADD-1294E2AF9403}"/>
    <cellStyle name="60% - Ênfase5 13" xfId="14290" xr:uid="{660CD978-465D-4E85-953A-A3D358785914}"/>
    <cellStyle name="60% - Ênfase5 13 2" xfId="14291" xr:uid="{43ADE50F-3B15-47F6-8FDA-A3F98BFEB948}"/>
    <cellStyle name="60% - Ênfase5 13 2 2" xfId="14292" xr:uid="{E0305E4A-FD33-4EE7-B965-61045EF294AE}"/>
    <cellStyle name="60% - Ênfase5 13 3" xfId="14293" xr:uid="{8500DA3F-32FD-4355-B207-7FE9E63FBCA5}"/>
    <cellStyle name="60% - Ênfase5 14" xfId="14294" xr:uid="{A2D868DA-3618-474E-970B-BE9D0093AC35}"/>
    <cellStyle name="60% - Ênfase5 14 2" xfId="14295" xr:uid="{2BF3CE8B-98D5-4211-BFB0-1BF76A23AEA1}"/>
    <cellStyle name="60% - Ênfase5 14 2 2" xfId="14296" xr:uid="{DDF0C686-A66E-4469-9115-DF9269201A3D}"/>
    <cellStyle name="60% - Ênfase5 14 3" xfId="14297" xr:uid="{7518FD80-0397-4FE9-B825-20FDEA0D25B2}"/>
    <cellStyle name="60% - Ênfase5 15" xfId="14298" xr:uid="{A9856D16-3D75-461A-9B90-CDD98524DA9D}"/>
    <cellStyle name="60% - Ênfase5 15 2" xfId="14299" xr:uid="{8A1B4BF1-8618-47FB-9A43-AC965B48658E}"/>
    <cellStyle name="60% - Ênfase5 15 2 2" xfId="14300" xr:uid="{1F908E66-8682-4785-96D4-BDC7E6B1F1D2}"/>
    <cellStyle name="60% - Ênfase5 15 3" xfId="14301" xr:uid="{148478CF-641D-4459-AC1C-BEFC56346E5A}"/>
    <cellStyle name="60% - Ênfase5 16" xfId="14302" xr:uid="{CCF6B00E-6823-4A98-9EA5-65919DE6A293}"/>
    <cellStyle name="60% - Ênfase5 16 2" xfId="14303" xr:uid="{36510603-6B26-4968-A2BC-93B766E4000E}"/>
    <cellStyle name="60% - Ênfase5 16 2 2" xfId="14304" xr:uid="{C08511B4-AE57-4FFF-AD2D-D0572C8ED42C}"/>
    <cellStyle name="60% - Ênfase5 16 3" xfId="14305" xr:uid="{22A86F18-139C-4A0D-A73E-165FA633A861}"/>
    <cellStyle name="60% - Ênfase5 17" xfId="14306" xr:uid="{7EFA1D86-7621-479D-9326-0D2002C91D94}"/>
    <cellStyle name="60% - Ênfase5 17 2" xfId="14307" xr:uid="{54D2433E-7F44-4F04-A680-414EEED478D3}"/>
    <cellStyle name="60% - Ênfase5 17 2 2" xfId="14308" xr:uid="{93E9FF09-30C9-4426-A00F-50C8FA93CAF3}"/>
    <cellStyle name="60% - Ênfase5 17 3" xfId="14309" xr:uid="{AD5F75F0-516B-4DF4-816F-70AE7959ACD1}"/>
    <cellStyle name="60% - Ênfase5 18" xfId="14310" xr:uid="{36850321-918D-4610-913E-3E4166662FFC}"/>
    <cellStyle name="60% - Ênfase5 18 2" xfId="14311" xr:uid="{328A47A0-4B8A-404B-9B2D-5371F8AB6C34}"/>
    <cellStyle name="60% - Ênfase5 18 2 2" xfId="14312" xr:uid="{7EB68F3E-94EB-4CA9-8319-C99CBC35118A}"/>
    <cellStyle name="60% - Ênfase5 18 3" xfId="14313" xr:uid="{38F56EC6-54A1-4C47-B3E9-FEBAC35EBD4D}"/>
    <cellStyle name="60% - Ênfase5 19" xfId="14314" xr:uid="{5A0763B1-23BC-4EA5-A11C-314600D5AD32}"/>
    <cellStyle name="60% - Ênfase5 19 2" xfId="14315" xr:uid="{239D25A1-507C-4045-B16C-E52624E524DA}"/>
    <cellStyle name="60% - Ênfase5 19 2 2" xfId="14316" xr:uid="{FB7D331B-870E-43C5-A603-88A0D122E433}"/>
    <cellStyle name="60% - Ênfase5 19 3" xfId="14317" xr:uid="{A3AAF375-2D31-4823-87E8-07EA610287DA}"/>
    <cellStyle name="60% - Ênfase5 2" xfId="14318" xr:uid="{18D2287F-4BE6-4E0D-B3E3-1A693E29577B}"/>
    <cellStyle name="60% - Ênfase5 2 10" xfId="14319" xr:uid="{4A8B24D0-6931-4B35-A03E-EDFA64481B93}"/>
    <cellStyle name="60% - Ênfase5 2 10 2" xfId="14320" xr:uid="{AA2F0DF3-D78A-493A-BC5A-810D5DFAF201}"/>
    <cellStyle name="60% - Ênfase5 2 10 2 2" xfId="14321" xr:uid="{88143E57-6D40-462E-B1DA-0DD029275C26}"/>
    <cellStyle name="60% - Ênfase5 2 10 3" xfId="14322" xr:uid="{613BA622-C547-46EB-B3EB-0F29DEFD7274}"/>
    <cellStyle name="60% - Ênfase5 2 10 3 2" xfId="14323" xr:uid="{51BA3A5C-735D-4DA9-AFCA-143970404CBA}"/>
    <cellStyle name="60% - Ênfase5 2 10 4" xfId="14324" xr:uid="{D61B1410-605D-47E4-BB8C-FF3DA6CE9D8B}"/>
    <cellStyle name="60% - Ênfase5 2 11" xfId="14325" xr:uid="{24B85333-964C-40DD-A5E3-CDB5ACD36172}"/>
    <cellStyle name="60% - Ênfase5 2 11 2" xfId="14326" xr:uid="{0F111653-9488-4649-8319-6D34A293508C}"/>
    <cellStyle name="60% - Ênfase5 2 11 2 2" xfId="14327" xr:uid="{3DF184AB-7DFC-4175-97ED-664782B3F81D}"/>
    <cellStyle name="60% - Ênfase5 2 11 3" xfId="14328" xr:uid="{E1D1FD8A-1067-48C2-855D-2A9729364EDA}"/>
    <cellStyle name="60% - Ênfase5 2 11 3 2" xfId="14329" xr:uid="{C3744F8E-6714-44FF-A164-7742F12C668C}"/>
    <cellStyle name="60% - Ênfase5 2 11 4" xfId="14330" xr:uid="{96AD15C6-0719-4FDF-9AD5-61AEFF5C597E}"/>
    <cellStyle name="60% - Ênfase5 2 12" xfId="14331" xr:uid="{303FE219-0422-4CB1-8ECF-35FDFECA480D}"/>
    <cellStyle name="60% - Ênfase5 2 12 2" xfId="14332" xr:uid="{7E6320DB-0F38-48BB-91B7-F97A9E6E543E}"/>
    <cellStyle name="60% - Ênfase5 2 12 2 2" xfId="14333" xr:uid="{3566EBEC-25FD-4163-B224-DC055B96D495}"/>
    <cellStyle name="60% - Ênfase5 2 12 3" xfId="14334" xr:uid="{FC3B12C1-D1A8-440D-9786-D666133A9723}"/>
    <cellStyle name="60% - Ênfase5 2 12 3 2" xfId="14335" xr:uid="{4CB0641F-FF46-4209-9807-EA535E854F20}"/>
    <cellStyle name="60% - Ênfase5 2 12 4" xfId="14336" xr:uid="{C5B70322-C6D9-4A08-A89D-F99C1CCC7757}"/>
    <cellStyle name="60% - Ênfase5 2 13" xfId="14337" xr:uid="{1D2BDC28-905C-44D6-92B4-827B75F92362}"/>
    <cellStyle name="60% - Ênfase5 2 13 2" xfId="14338" xr:uid="{0FA6C9B0-0CFB-456F-A776-0F748A5A90EB}"/>
    <cellStyle name="60% - Ênfase5 2 13 2 2" xfId="14339" xr:uid="{633ACCF4-9B36-421A-A0B4-A75480D0379C}"/>
    <cellStyle name="60% - Ênfase5 2 13 3" xfId="14340" xr:uid="{AC717304-E625-4478-B906-2A4B27CC3193}"/>
    <cellStyle name="60% - Ênfase5 2 13 3 2" xfId="14341" xr:uid="{BB2F083E-C4EF-4156-AA1B-24B8CCBE70B4}"/>
    <cellStyle name="60% - Ênfase5 2 13 4" xfId="14342" xr:uid="{B731F607-A79C-4E9B-86C1-28A370B7B302}"/>
    <cellStyle name="60% - Ênfase5 2 14" xfId="14343" xr:uid="{98120922-5D2B-4307-8741-7BF987818EBE}"/>
    <cellStyle name="60% - Ênfase5 2 14 2" xfId="14344" xr:uid="{B20E32D5-7753-4724-B2A6-04CD909060B6}"/>
    <cellStyle name="60% - Ênfase5 2 14 2 2" xfId="14345" xr:uid="{FE845392-6480-4E93-BD2D-DF18B3A200EA}"/>
    <cellStyle name="60% - Ênfase5 2 14 3" xfId="14346" xr:uid="{D673305B-AB5F-4F27-A9AA-B0E25AEA0E82}"/>
    <cellStyle name="60% - Ênfase5 2 14 3 2" xfId="14347" xr:uid="{6D84DC36-6411-44BB-84E6-E3BA33A4C116}"/>
    <cellStyle name="60% - Ênfase5 2 14 4" xfId="14348" xr:uid="{D128A0BA-D1D6-4D20-9C16-6DA4630A26EA}"/>
    <cellStyle name="60% - Ênfase5 2 15" xfId="14349" xr:uid="{47B89A24-E539-48DB-B67D-EAA6332EE587}"/>
    <cellStyle name="60% - Ênfase5 2 15 2" xfId="14350" xr:uid="{27149E36-317B-456B-AC58-4CA161F01B70}"/>
    <cellStyle name="60% - Ênfase5 2 15 2 2" xfId="14351" xr:uid="{E84F9DD5-0C4B-433F-876D-D6A6DABAA90D}"/>
    <cellStyle name="60% - Ênfase5 2 15 3" xfId="14352" xr:uid="{D1BA9B26-05F1-4F62-970C-D42161B366CF}"/>
    <cellStyle name="60% - Ênfase5 2 15 3 2" xfId="14353" xr:uid="{2847B0BC-7473-43C5-BA0E-8251C020E2C4}"/>
    <cellStyle name="60% - Ênfase5 2 15 4" xfId="14354" xr:uid="{5930A64B-E0C7-406B-9A73-EBD6E6A28B93}"/>
    <cellStyle name="60% - Ênfase5 2 16" xfId="14355" xr:uid="{511FAC0F-445F-460C-8D58-6E479B22BBE4}"/>
    <cellStyle name="60% - Ênfase5 2 16 2" xfId="14356" xr:uid="{A4116B60-56E7-435A-92BB-3A54BAD6A2DB}"/>
    <cellStyle name="60% - Ênfase5 2 16 2 2" xfId="14357" xr:uid="{75BAB8B8-85CC-4942-86B3-F073036BBDE0}"/>
    <cellStyle name="60% - Ênfase5 2 16 3" xfId="14358" xr:uid="{609F7A8C-3927-4A1A-AF29-156D5C296659}"/>
    <cellStyle name="60% - Ênfase5 2 16 3 2" xfId="14359" xr:uid="{99FD6FD6-911E-4417-9835-5D499EBD7B37}"/>
    <cellStyle name="60% - Ênfase5 2 16 4" xfId="14360" xr:uid="{EFA2A86E-42DD-47CD-8B81-2AB28886A3E7}"/>
    <cellStyle name="60% - Ênfase5 2 17" xfId="14361" xr:uid="{DBC95B44-7E63-4147-BB03-0A9EED72B2C2}"/>
    <cellStyle name="60% - Ênfase5 2 17 2" xfId="14362" xr:uid="{0BAF80F1-4AFC-4E2B-B1E5-A5D0E706EBE5}"/>
    <cellStyle name="60% - Ênfase5 2 17 2 2" xfId="14363" xr:uid="{9F91DAED-1900-40DB-9015-D1D0F22CABDB}"/>
    <cellStyle name="60% - Ênfase5 2 17 3" xfId="14364" xr:uid="{9A7009AD-685D-4231-905C-130F9BF58EE3}"/>
    <cellStyle name="60% - Ênfase5 2 17 3 2" xfId="14365" xr:uid="{FEF4C326-F4D6-4B60-BFF7-B188B6406BF5}"/>
    <cellStyle name="60% - Ênfase5 2 17 4" xfId="14366" xr:uid="{35FBF56F-F8DC-47E5-8DA9-8E82CE3D4861}"/>
    <cellStyle name="60% - Ênfase5 2 18" xfId="14367" xr:uid="{3C04B447-F460-46A4-9556-DAC79A507232}"/>
    <cellStyle name="60% - Ênfase5 2 18 2" xfId="14368" xr:uid="{152609AA-0DBC-4A7F-9FE4-9C3D4E1B1908}"/>
    <cellStyle name="60% - Ênfase5 2 18 2 2" xfId="14369" xr:uid="{51F1090F-6CEA-49A8-83B8-D8575B9C4288}"/>
    <cellStyle name="60% - Ênfase5 2 18 3" xfId="14370" xr:uid="{BCFCFA57-5D29-4060-A409-863DD179872E}"/>
    <cellStyle name="60% - Ênfase5 2 18 3 2" xfId="14371" xr:uid="{2CD96AD2-D1D3-43AF-B3BA-38A22B8289B7}"/>
    <cellStyle name="60% - Ênfase5 2 18 4" xfId="14372" xr:uid="{B682D0F0-98F1-41E0-8F69-602D622E0262}"/>
    <cellStyle name="60% - Ênfase5 2 19" xfId="14373" xr:uid="{073CC50D-FDA5-410C-9D34-8932B9B648AA}"/>
    <cellStyle name="60% - Ênfase5 2 19 2" xfId="14374" xr:uid="{3D47CC32-1723-40DE-9C45-A45D09C5F986}"/>
    <cellStyle name="60% - Ênfase5 2 19 2 2" xfId="14375" xr:uid="{825CC010-E574-4007-85CB-82C5EEA3CD13}"/>
    <cellStyle name="60% - Ênfase5 2 19 3" xfId="14376" xr:uid="{184D6C3E-21E5-4579-BC04-922AC432A64F}"/>
    <cellStyle name="60% - Ênfase5 2 19 3 2" xfId="14377" xr:uid="{1FB957C4-90B5-4F1D-A912-392DAA84D1FA}"/>
    <cellStyle name="60% - Ênfase5 2 19 4" xfId="14378" xr:uid="{91B6EA06-DFDC-4B4F-88BD-AA598790D090}"/>
    <cellStyle name="60% - Ênfase5 2 2" xfId="14379" xr:uid="{2F01BAD7-E4DF-4D59-87C3-8B5C15FA7617}"/>
    <cellStyle name="60% - Ênfase5 2 2 2" xfId="14380" xr:uid="{E381B38F-6BCE-4978-A9A9-71758FBF0302}"/>
    <cellStyle name="60% - Ênfase5 2 2 2 2" xfId="14381" xr:uid="{67BD22B3-054C-465F-8635-0FBB001417DD}"/>
    <cellStyle name="60% - Ênfase5 2 2 3" xfId="14382" xr:uid="{1A6FF7B8-CED4-44A2-8249-9AE3BB8AFA8A}"/>
    <cellStyle name="60% - Ênfase5 2 2 3 2" xfId="14383" xr:uid="{B5A0B437-13D4-430D-931A-59FA6729829E}"/>
    <cellStyle name="60% - Ênfase5 2 2 4" xfId="14384" xr:uid="{5E9EE283-9A96-4CAA-950C-4B103DED959E}"/>
    <cellStyle name="60% - Ênfase5 2 20" xfId="14385" xr:uid="{2E6C1EB3-E02A-4234-ACDC-7B2E31969A3D}"/>
    <cellStyle name="60% - Ênfase5 2 20 2" xfId="14386" xr:uid="{D2EA22DB-7D46-4DC5-96B2-899BA14EC06C}"/>
    <cellStyle name="60% - Ênfase5 2 20 2 2" xfId="14387" xr:uid="{86245A74-CCA3-44B6-BB83-7529B0AA828A}"/>
    <cellStyle name="60% - Ênfase5 2 20 3" xfId="14388" xr:uid="{070885F1-5699-4829-93EC-02B7549015EC}"/>
    <cellStyle name="60% - Ênfase5 2 20 3 2" xfId="14389" xr:uid="{C802F2E1-3619-4D89-9E27-89B8AB1EFDD9}"/>
    <cellStyle name="60% - Ênfase5 2 20 4" xfId="14390" xr:uid="{FD452308-697D-4DBB-A5BA-26B87886F251}"/>
    <cellStyle name="60% - Ênfase5 2 21" xfId="14391" xr:uid="{A298F70C-2A9F-4C2B-BA88-0BB785FFB6A0}"/>
    <cellStyle name="60% - Ênfase5 2 21 2" xfId="14392" xr:uid="{27229AE2-5A2F-4FAE-B7A1-643362D63ABF}"/>
    <cellStyle name="60% - Ênfase5 2 21 2 2" xfId="14393" xr:uid="{F463B3CF-5DA9-4037-9B01-43013B605FB5}"/>
    <cellStyle name="60% - Ênfase5 2 21 3" xfId="14394" xr:uid="{C5C9986E-B61C-4CF1-9429-29A5FFAB54E9}"/>
    <cellStyle name="60% - Ênfase5 2 21 3 2" xfId="14395" xr:uid="{A71B6E17-4A2A-4F33-90A3-21606C0FE3A3}"/>
    <cellStyle name="60% - Ênfase5 2 21 4" xfId="14396" xr:uid="{C810803E-E94E-471F-A1A0-8D0970FF07C4}"/>
    <cellStyle name="60% - Ênfase5 2 22" xfId="14397" xr:uid="{49278C6B-B05E-4705-A8C0-873C1BC62F7D}"/>
    <cellStyle name="60% - Ênfase5 2 22 2" xfId="14398" xr:uid="{92F0BDCC-EAE1-4B0B-BC60-DD4FFE9FE59E}"/>
    <cellStyle name="60% - Ênfase5 2 22 2 2" xfId="14399" xr:uid="{6F92DBD6-96ED-4D44-87D7-893DB43185C5}"/>
    <cellStyle name="60% - Ênfase5 2 22 3" xfId="14400" xr:uid="{4069C53F-9EF4-4ADC-9E40-09D93C7C348C}"/>
    <cellStyle name="60% - Ênfase5 2 22 3 2" xfId="14401" xr:uid="{D8FD9EA3-82F2-49FA-B746-6A1DB4878D78}"/>
    <cellStyle name="60% - Ênfase5 2 22 4" xfId="14402" xr:uid="{AABADA8D-0459-49FC-A6C8-61B454F5DD45}"/>
    <cellStyle name="60% - Ênfase5 2 23" xfId="14403" xr:uid="{3EAD29B2-9464-411E-B86C-03E45A86C1B4}"/>
    <cellStyle name="60% - Ênfase5 2 23 2" xfId="14404" xr:uid="{8373B435-5EF8-4755-9D55-027F045B7278}"/>
    <cellStyle name="60% - Ênfase5 2 23 2 2" xfId="14405" xr:uid="{0F6931B9-EE59-4A6C-B7BD-04CEE66EB701}"/>
    <cellStyle name="60% - Ênfase5 2 23 3" xfId="14406" xr:uid="{3776A704-C99B-4837-885F-8023BB939F19}"/>
    <cellStyle name="60% - Ênfase5 2 23 3 2" xfId="14407" xr:uid="{7150061D-5001-470F-8CAE-A40BC4570EEF}"/>
    <cellStyle name="60% - Ênfase5 2 23 4" xfId="14408" xr:uid="{000AA9DD-D33A-4E52-AC7A-D69643D0058B}"/>
    <cellStyle name="60% - Ênfase5 2 24" xfId="14409" xr:uid="{A1D267B8-B3A4-43FF-84EF-C3105CC013A8}"/>
    <cellStyle name="60% - Ênfase5 2 24 2" xfId="14410" xr:uid="{E13E69DB-E3F9-4FF5-801C-EADFC213B9FC}"/>
    <cellStyle name="60% - Ênfase5 2 24 2 2" xfId="14411" xr:uid="{DAB59C9E-DF57-47C2-A87B-AA556A0C0571}"/>
    <cellStyle name="60% - Ênfase5 2 24 3" xfId="14412" xr:uid="{6CE8EFD6-5F42-40B8-94A8-A6024AD6FB3D}"/>
    <cellStyle name="60% - Ênfase5 2 24 3 2" xfId="14413" xr:uid="{77E0D904-FDB6-4F92-AEC0-D23C6DC123CF}"/>
    <cellStyle name="60% - Ênfase5 2 24 4" xfId="14414" xr:uid="{10FD4074-6F5F-4D28-B1D4-87467CEF8F8C}"/>
    <cellStyle name="60% - Ênfase5 2 25" xfId="14415" xr:uid="{0CBCAE7A-4F85-488C-8484-34EA7E7B206A}"/>
    <cellStyle name="60% - Ênfase5 2 25 2" xfId="14416" xr:uid="{E39016BF-F6DF-49C1-91E1-A869A6CBCEDC}"/>
    <cellStyle name="60% - Ênfase5 2 25 2 2" xfId="14417" xr:uid="{4526DDC5-267F-4BA8-8CF4-95CB4CDB2DD8}"/>
    <cellStyle name="60% - Ênfase5 2 25 3" xfId="14418" xr:uid="{14163E19-9FF5-4D24-BAFF-60CFEDCFB899}"/>
    <cellStyle name="60% - Ênfase5 2 25 3 2" xfId="14419" xr:uid="{A0F32ADD-4ED8-4B2E-B90F-95794D67DF96}"/>
    <cellStyle name="60% - Ênfase5 2 25 4" xfId="14420" xr:uid="{C452DBC9-6A35-4947-A3C9-900B64AF8324}"/>
    <cellStyle name="60% - Ênfase5 2 26" xfId="14421" xr:uid="{029D902F-D417-4490-BC4C-61E6FD021BBC}"/>
    <cellStyle name="60% - Ênfase5 2 26 2" xfId="14422" xr:uid="{50BC4F53-9892-4FE1-8115-14073891060A}"/>
    <cellStyle name="60% - Ênfase5 2 26 2 2" xfId="14423" xr:uid="{D9CCB019-9929-4C08-9B2D-07347412779D}"/>
    <cellStyle name="60% - Ênfase5 2 26 3" xfId="14424" xr:uid="{4AE25B29-6970-4C04-908E-461139940C78}"/>
    <cellStyle name="60% - Ênfase5 2 26 3 2" xfId="14425" xr:uid="{03FF5A8C-2459-46BB-87BB-E570D33E42AF}"/>
    <cellStyle name="60% - Ênfase5 2 26 4" xfId="14426" xr:uid="{7F44345A-DA1D-41C9-B70C-3BF8F9AAA2FD}"/>
    <cellStyle name="60% - Ênfase5 2 27" xfId="14427" xr:uid="{A14C2466-C389-416E-82E0-D3581C05DE5F}"/>
    <cellStyle name="60% - Ênfase5 2 27 2" xfId="14428" xr:uid="{C3CC6BAA-C9A1-4887-BC9C-2E65FD566EC1}"/>
    <cellStyle name="60% - Ênfase5 2 27 2 2" xfId="14429" xr:uid="{4C876988-D9B3-44E1-B11F-1D75D011CB81}"/>
    <cellStyle name="60% - Ênfase5 2 27 3" xfId="14430" xr:uid="{3A000E6A-97A3-48E1-91D6-64A01A962FCE}"/>
    <cellStyle name="60% - Ênfase5 2 27 3 2" xfId="14431" xr:uid="{28765BEB-E513-4D91-927A-88D6EABC218A}"/>
    <cellStyle name="60% - Ênfase5 2 27 4" xfId="14432" xr:uid="{D3C7AC1E-C7D4-4FBD-AE72-DDEBBFA911A3}"/>
    <cellStyle name="60% - Ênfase5 2 28" xfId="14433" xr:uid="{133057CC-FD09-4911-9AEC-C6EE7E48C537}"/>
    <cellStyle name="60% - Ênfase5 2 28 2" xfId="14434" xr:uid="{202EAFBD-1972-419E-BD57-F0F8FF9EB8C4}"/>
    <cellStyle name="60% - Ênfase5 2 28 2 2" xfId="14435" xr:uid="{C0D3AD95-53A4-4E9F-A4C2-7A59F94FA5DC}"/>
    <cellStyle name="60% - Ênfase5 2 28 3" xfId="14436" xr:uid="{F4891E7C-91F5-4AF5-A693-08C520B1DA0F}"/>
    <cellStyle name="60% - Ênfase5 2 28 3 2" xfId="14437" xr:uid="{A1F45734-64E0-4E88-9A76-33B862E70716}"/>
    <cellStyle name="60% - Ênfase5 2 28 4" xfId="14438" xr:uid="{04286F1E-6919-4F26-812F-623E4E8CC2FE}"/>
    <cellStyle name="60% - Ênfase5 2 29" xfId="14439" xr:uid="{FA4AEF2C-8E34-4682-BD71-B70022664FFA}"/>
    <cellStyle name="60% - Ênfase5 2 29 2" xfId="14440" xr:uid="{8BCD1696-F6F2-444D-97B6-45ACFC93DAC2}"/>
    <cellStyle name="60% - Ênfase5 2 29 2 2" xfId="14441" xr:uid="{3C1B0E66-A672-44FF-BFC8-FE33081F6305}"/>
    <cellStyle name="60% - Ênfase5 2 29 3" xfId="14442" xr:uid="{1C216C62-F3C1-41A3-AD58-1FFA0982EDAB}"/>
    <cellStyle name="60% - Ênfase5 2 29 3 2" xfId="14443" xr:uid="{90A1C725-A291-4F60-9651-3F8AD48112A5}"/>
    <cellStyle name="60% - Ênfase5 2 29 4" xfId="14444" xr:uid="{51C3DACF-ED78-4E1B-BAC1-86863897763B}"/>
    <cellStyle name="60% - Ênfase5 2 3" xfId="14445" xr:uid="{205F7CBB-CDBC-4776-B0E2-F519F29E369F}"/>
    <cellStyle name="60% - Ênfase5 2 3 2" xfId="14446" xr:uid="{5EA6858E-6936-4338-AA67-23F71EA3A297}"/>
    <cellStyle name="60% - Ênfase5 2 3 2 2" xfId="14447" xr:uid="{3947CA0A-2050-49E9-8D7F-9CE2D2A13D3A}"/>
    <cellStyle name="60% - Ênfase5 2 3 3" xfId="14448" xr:uid="{8248CA76-4356-44DD-AB57-4358CAED2485}"/>
    <cellStyle name="60% - Ênfase5 2 3 3 2" xfId="14449" xr:uid="{B2C17E5E-7069-4D17-9475-A25C3E2CB35D}"/>
    <cellStyle name="60% - Ênfase5 2 3 4" xfId="14450" xr:uid="{EA03FF21-A518-4BC1-9289-E2B8697A53C5}"/>
    <cellStyle name="60% - Ênfase5 2 30" xfId="14451" xr:uid="{2D7B81EB-959C-441C-A62C-8E166A718958}"/>
    <cellStyle name="60% - Ênfase5 2 30 2" xfId="14452" xr:uid="{E2B43D3B-CD41-4EDE-84FF-85254F0076BC}"/>
    <cellStyle name="60% - Ênfase5 2 30 2 2" xfId="14453" xr:uid="{33D20181-0E59-4DA0-93EA-16A72AED1ADD}"/>
    <cellStyle name="60% - Ênfase5 2 30 3" xfId="14454" xr:uid="{D44CACE4-6AD9-42C4-BAB0-190BF7E8BAF1}"/>
    <cellStyle name="60% - Ênfase5 2 30 3 2" xfId="14455" xr:uid="{D7DD0D99-83AF-4330-9173-FD06520541AD}"/>
    <cellStyle name="60% - Ênfase5 2 30 4" xfId="14456" xr:uid="{75B99961-B3A7-4807-99C2-69758B84906E}"/>
    <cellStyle name="60% - Ênfase5 2 31" xfId="14457" xr:uid="{2862BC82-5831-4AA8-83C0-730B0B96DCCF}"/>
    <cellStyle name="60% - Ênfase5 2 31 2" xfId="14458" xr:uid="{8969D1FE-6EB7-4D34-8671-37781EA08105}"/>
    <cellStyle name="60% - Ênfase5 2 31 2 2" xfId="14459" xr:uid="{078E289C-C537-4592-82D1-B8A3CD187CE2}"/>
    <cellStyle name="60% - Ênfase5 2 31 3" xfId="14460" xr:uid="{23ADDA38-42B3-4E25-9F97-6D40B5E5137B}"/>
    <cellStyle name="60% - Ênfase5 2 31 3 2" xfId="14461" xr:uid="{5F9415BB-EFF9-40D4-A30A-0F00A44AB69C}"/>
    <cellStyle name="60% - Ênfase5 2 31 4" xfId="14462" xr:uid="{FD269ED8-22D5-482B-AC07-7F0B3DBDCE89}"/>
    <cellStyle name="60% - Ênfase5 2 32" xfId="14463" xr:uid="{2BDF8D82-6A7B-4D85-B4A6-2FC7972B0564}"/>
    <cellStyle name="60% - Ênfase5 2 32 2" xfId="14464" xr:uid="{312E0E7B-3AF6-41F6-98ED-74A735AD776D}"/>
    <cellStyle name="60% - Ênfase5 2 32 2 2" xfId="14465" xr:uid="{3CA14D92-F5D5-4AD9-81CF-187D2748585A}"/>
    <cellStyle name="60% - Ênfase5 2 32 3" xfId="14466" xr:uid="{CF8B8F7B-CBAC-4014-B8F8-42E5D55B4E54}"/>
    <cellStyle name="60% - Ênfase5 2 32 3 2" xfId="14467" xr:uid="{8906713F-EAB6-4AE0-92A8-D70BD6EE9A79}"/>
    <cellStyle name="60% - Ênfase5 2 32 4" xfId="14468" xr:uid="{1EBEC2BF-57F3-4089-854A-D6425DD3C67D}"/>
    <cellStyle name="60% - Ênfase5 2 33" xfId="14469" xr:uid="{380FCD79-344E-4976-9056-5E4E797588E8}"/>
    <cellStyle name="60% - Ênfase5 2 33 2" xfId="14470" xr:uid="{7AEBFEBB-DB25-409B-BE83-C8D8B56C48AE}"/>
    <cellStyle name="60% - Ênfase5 2 33 2 2" xfId="14471" xr:uid="{59353C8A-0C53-49C8-BB68-24F2482B94B3}"/>
    <cellStyle name="60% - Ênfase5 2 33 3" xfId="14472" xr:uid="{CE57DF3E-918A-44B0-BC18-6565D5B52EBF}"/>
    <cellStyle name="60% - Ênfase5 2 33 3 2" xfId="14473" xr:uid="{33C0D37C-C037-4E9D-8778-0A280B95E8BD}"/>
    <cellStyle name="60% - Ênfase5 2 33 4" xfId="14474" xr:uid="{822D6D3E-50C4-41A5-B016-690E1EE35928}"/>
    <cellStyle name="60% - Ênfase5 2 34" xfId="14475" xr:uid="{20E70009-DF32-43DA-8549-A191990B76A4}"/>
    <cellStyle name="60% - Ênfase5 2 34 2" xfId="14476" xr:uid="{C723733B-D0BB-42BE-BBF9-081B9AA99E77}"/>
    <cellStyle name="60% - Ênfase5 2 34 3" xfId="14477" xr:uid="{A331B0A0-C9A7-4FE0-97ED-924A24DDC195}"/>
    <cellStyle name="60% - Ênfase5 2 35" xfId="14478" xr:uid="{0A1840AE-E967-45D3-A785-3190D87EB54A}"/>
    <cellStyle name="60% - Ênfase5 2 4" xfId="14479" xr:uid="{D89D45D9-4235-4EC9-8088-D0380ABBC12E}"/>
    <cellStyle name="60% - Ênfase5 2 4 2" xfId="14480" xr:uid="{83709D9E-CDD0-4AA7-9547-F867ADE33601}"/>
    <cellStyle name="60% - Ênfase5 2 4 2 2" xfId="14481" xr:uid="{95392700-C8D0-47DC-B427-7F26AFCF5C12}"/>
    <cellStyle name="60% - Ênfase5 2 4 3" xfId="14482" xr:uid="{1C0DAA54-8253-47EA-BFCF-F896FD95F76F}"/>
    <cellStyle name="60% - Ênfase5 2 4 3 2" xfId="14483" xr:uid="{C651E31E-ECD7-4C47-B188-98F8B53FC824}"/>
    <cellStyle name="60% - Ênfase5 2 4 4" xfId="14484" xr:uid="{4B991F64-AFB0-444B-A03F-B9FC52CFF56E}"/>
    <cellStyle name="60% - Ênfase5 2 5" xfId="14485" xr:uid="{1A596175-1A07-4711-AD1B-73DAAFF10E7C}"/>
    <cellStyle name="60% - Ênfase5 2 5 2" xfId="14486" xr:uid="{3725B8BC-40B3-41B0-B997-E164BC0FC976}"/>
    <cellStyle name="60% - Ênfase5 2 5 2 2" xfId="14487" xr:uid="{67521F76-F8F0-4970-8051-2A6FB03550C4}"/>
    <cellStyle name="60% - Ênfase5 2 5 3" xfId="14488" xr:uid="{AB7DC747-C438-4E79-9ADF-2557BCFF11E4}"/>
    <cellStyle name="60% - Ênfase5 2 5 3 2" xfId="14489" xr:uid="{7F90A6EE-4604-4E16-B0B6-5AF1D7781D80}"/>
    <cellStyle name="60% - Ênfase5 2 5 4" xfId="14490" xr:uid="{32CDE124-DFC2-44E1-A1F1-D4EDDE84A8E2}"/>
    <cellStyle name="60% - Ênfase5 2 6" xfId="14491" xr:uid="{4172FB39-58D6-4B66-9787-3160E5C19560}"/>
    <cellStyle name="60% - Ênfase5 2 6 2" xfId="14492" xr:uid="{DF3FCC66-59F9-41F0-A577-8512FAA9BCE1}"/>
    <cellStyle name="60% - Ênfase5 2 6 2 2" xfId="14493" xr:uid="{73623EA5-329E-4737-A67E-0F2BF7B580DC}"/>
    <cellStyle name="60% - Ênfase5 2 6 3" xfId="14494" xr:uid="{68513793-6134-4264-99ED-E2B5E0C57792}"/>
    <cellStyle name="60% - Ênfase5 2 6 3 2" xfId="14495" xr:uid="{46A3A44A-52E7-4D07-A301-36D9C3D222F3}"/>
    <cellStyle name="60% - Ênfase5 2 6 4" xfId="14496" xr:uid="{9FD53555-8EDF-4F79-BE40-3FBD859161F8}"/>
    <cellStyle name="60% - Ênfase5 2 7" xfId="14497" xr:uid="{EF9B1B46-911C-480E-B7F1-62B793CBFB25}"/>
    <cellStyle name="60% - Ênfase5 2 7 2" xfId="14498" xr:uid="{68C5C690-DD63-4ADC-9612-2A2A2FB6CFA7}"/>
    <cellStyle name="60% - Ênfase5 2 7 2 2" xfId="14499" xr:uid="{899C4C06-6DDB-4AF1-8DF8-EFC52BBF3E88}"/>
    <cellStyle name="60% - Ênfase5 2 7 3" xfId="14500" xr:uid="{5385D62E-3181-4BC4-A045-BD6BD99C5CB7}"/>
    <cellStyle name="60% - Ênfase5 2 7 3 2" xfId="14501" xr:uid="{46D746E8-C652-41EB-9481-9C2B4A7A23F2}"/>
    <cellStyle name="60% - Ênfase5 2 7 4" xfId="14502" xr:uid="{5A68AFE4-4BAE-4D1C-936B-4E9416AD8FAA}"/>
    <cellStyle name="60% - Ênfase5 2 8" xfId="14503" xr:uid="{CAE1A424-A607-431A-9A5D-D158930D3FB7}"/>
    <cellStyle name="60% - Ênfase5 2 8 2" xfId="14504" xr:uid="{16979DA2-9E30-446E-8827-7055F3C10FE7}"/>
    <cellStyle name="60% - Ênfase5 2 8 2 2" xfId="14505" xr:uid="{45D0AF4B-80E4-4227-9E8B-FA50F82469E7}"/>
    <cellStyle name="60% - Ênfase5 2 8 3" xfId="14506" xr:uid="{08B4B8C5-9713-4616-9A55-BBF007BF8AEE}"/>
    <cellStyle name="60% - Ênfase5 2 8 3 2" xfId="14507" xr:uid="{793379E6-83C7-4995-9FEF-F6DBC16A7AA5}"/>
    <cellStyle name="60% - Ênfase5 2 8 4" xfId="14508" xr:uid="{BAAC41AD-64AE-4A02-93C0-DA8BDEB12370}"/>
    <cellStyle name="60% - Ênfase5 2 9" xfId="14509" xr:uid="{EEE03619-F9D5-4380-9DCA-599F03EA552B}"/>
    <cellStyle name="60% - Ênfase5 2 9 2" xfId="14510" xr:uid="{85163849-C089-4473-86AE-4401AB299286}"/>
    <cellStyle name="60% - Ênfase5 2 9 2 2" xfId="14511" xr:uid="{60F90225-CA6C-4223-B2F1-B81348397A90}"/>
    <cellStyle name="60% - Ênfase5 2 9 3" xfId="14512" xr:uid="{F105E999-440A-47CC-B0D2-C22238460874}"/>
    <cellStyle name="60% - Ênfase5 2 9 3 2" xfId="14513" xr:uid="{73645126-2988-485A-9CC8-DB4744C4C83A}"/>
    <cellStyle name="60% - Ênfase5 2 9 4" xfId="14514" xr:uid="{AB1ABB8F-F00E-4E9D-9AC8-28A7173500CA}"/>
    <cellStyle name="60% - Ênfase5 20" xfId="14515" xr:uid="{3BEFB875-2555-4F7F-91DA-6CDC140800D3}"/>
    <cellStyle name="60% - Ênfase5 20 2" xfId="14516" xr:uid="{D713B304-1B8A-4E4E-B5D3-D9FAC85C18CE}"/>
    <cellStyle name="60% - Ênfase5 20 2 2" xfId="14517" xr:uid="{C24247A1-B73A-4E62-A937-69237A1A34CD}"/>
    <cellStyle name="60% - Ênfase5 20 3" xfId="14518" xr:uid="{91C51EF7-BD55-4E26-9204-8E03CF2DB0B3}"/>
    <cellStyle name="60% - Ênfase5 21" xfId="14519" xr:uid="{C9F05E97-4D92-46A3-94AA-3152FC93B1D8}"/>
    <cellStyle name="60% - Ênfase5 21 2" xfId="14520" xr:uid="{A23FAF8E-0E78-42D6-B1D1-6D1A4708D3AD}"/>
    <cellStyle name="60% - Ênfase5 21 2 2" xfId="14521" xr:uid="{CDC77921-D3CE-4DB6-9567-3B07AEE96099}"/>
    <cellStyle name="60% - Ênfase5 21 3" xfId="14522" xr:uid="{8A0465C0-B97D-4EC9-8FD9-230CD3B48558}"/>
    <cellStyle name="60% - Ênfase5 22" xfId="14523" xr:uid="{78A74705-A7CF-4DC1-BEE3-EE3FB9D8E169}"/>
    <cellStyle name="60% - Ênfase5 22 2" xfId="14524" xr:uid="{922C766F-8E12-49B5-8F98-B89CB6208C2D}"/>
    <cellStyle name="60% - Ênfase5 22 2 2" xfId="14525" xr:uid="{9451EC93-F668-4C95-BB01-AFD65A5F418B}"/>
    <cellStyle name="60% - Ênfase5 22 3" xfId="14526" xr:uid="{8999783A-17ED-4060-AD6A-D0FBDA3DC414}"/>
    <cellStyle name="60% - Ênfase5 23" xfId="14527" xr:uid="{15E7AF6A-8A30-466C-BB9F-930FB9E58967}"/>
    <cellStyle name="60% - Ênfase5 23 2" xfId="14528" xr:uid="{B6CD1455-7D80-4692-8BAC-97C5B90F1886}"/>
    <cellStyle name="60% - Ênfase5 23 2 2" xfId="14529" xr:uid="{35A93464-71FD-4091-8FBC-D6032C3942D5}"/>
    <cellStyle name="60% - Ênfase5 23 3" xfId="14530" xr:uid="{29F68E5D-5444-405A-86B1-08881D484BC9}"/>
    <cellStyle name="60% - Ênfase5 24" xfId="14531" xr:uid="{46BEBC07-7927-4585-8CAD-40BD1C90CA81}"/>
    <cellStyle name="60% - Ênfase5 24 2" xfId="14532" xr:uid="{7B7314A0-EADB-48B4-855F-41C1178B1B7E}"/>
    <cellStyle name="60% - Ênfase5 24 2 2" xfId="14533" xr:uid="{7FA2D6F8-0073-4AE0-84DC-175F724FA4DA}"/>
    <cellStyle name="60% - Ênfase5 24 3" xfId="14534" xr:uid="{778C3823-C0F2-4D81-87F7-4AC4576F99A1}"/>
    <cellStyle name="60% - Ênfase5 25" xfId="14535" xr:uid="{24A4FF82-D01A-4653-9A75-64D7CF14F488}"/>
    <cellStyle name="60% - Ênfase5 25 2" xfId="14536" xr:uid="{20D7CC0B-C6A7-4AD0-BF92-C965A0BDB1FE}"/>
    <cellStyle name="60% - Ênfase5 25 2 2" xfId="14537" xr:uid="{DF654B98-CBEE-421F-B1D0-08985430A9A3}"/>
    <cellStyle name="60% - Ênfase5 25 3" xfId="14538" xr:uid="{B3B4EF36-B7EE-4CD8-9267-3CECECBE9D3A}"/>
    <cellStyle name="60% - Ênfase5 26" xfId="14539" xr:uid="{0D6D0584-5420-49E4-ADBA-0CDCB1460807}"/>
    <cellStyle name="60% - Ênfase5 26 2" xfId="14540" xr:uid="{89EC8180-570C-467B-9C35-B9C39F76011C}"/>
    <cellStyle name="60% - Ênfase5 26 2 2" xfId="14541" xr:uid="{8685DFC2-D005-4109-B7B3-D672C025D554}"/>
    <cellStyle name="60% - Ênfase5 26 3" xfId="14542" xr:uid="{54EEB4B4-C8E4-414C-9105-B41E9DBBE206}"/>
    <cellStyle name="60% - Ênfase5 27" xfId="14543" xr:uid="{5EBD471C-00A8-4B2B-BA3D-8C1E0F6C0ABB}"/>
    <cellStyle name="60% - Ênfase5 27 2" xfId="14544" xr:uid="{61B7F399-171A-4271-9F7B-71C3F96FDA78}"/>
    <cellStyle name="60% - Ênfase5 27 2 2" xfId="14545" xr:uid="{6D51459C-1723-41DE-9DFD-40A935667290}"/>
    <cellStyle name="60% - Ênfase5 27 3" xfId="14546" xr:uid="{36567A77-85AF-493D-8675-7396E254E707}"/>
    <cellStyle name="60% - Ênfase5 28" xfId="14547" xr:uid="{4091CCEA-E79D-4163-8187-D74BE62149DD}"/>
    <cellStyle name="60% - Ênfase5 28 2" xfId="14548" xr:uid="{521F8E70-6CF6-4DAD-B905-28237C40D884}"/>
    <cellStyle name="60% - Ênfase5 28 2 2" xfId="14549" xr:uid="{36D075EC-934D-4FF4-8875-131E9C607E8E}"/>
    <cellStyle name="60% - Ênfase5 28 3" xfId="14550" xr:uid="{53487947-2575-4B38-8C3E-A2493DB8F337}"/>
    <cellStyle name="60% - Ênfase5 29" xfId="14551" xr:uid="{1F904588-7C00-4E7C-BB2D-13D4C9817BA8}"/>
    <cellStyle name="60% - Ênfase5 29 2" xfId="14552" xr:uid="{ADC63AF0-77B8-44D7-B878-39AF8AAE0421}"/>
    <cellStyle name="60% - Ênfase5 29 2 2" xfId="14553" xr:uid="{7F8E2361-9B5E-4EEE-ADCF-85BB1BD4E8CE}"/>
    <cellStyle name="60% - Ênfase5 29 3" xfId="14554" xr:uid="{A5C93404-424D-40D6-B6CF-FE33AF5BBFB0}"/>
    <cellStyle name="60% - Ênfase5 3" xfId="14555" xr:uid="{6C854F55-D8B0-4674-81EC-96ECB541EE26}"/>
    <cellStyle name="60% - Ênfase5 3 2" xfId="14556" xr:uid="{178E289E-7C5C-4903-AE7F-0F90B61A10F0}"/>
    <cellStyle name="60% - Ênfase5 3 2 2" xfId="14557" xr:uid="{3C546685-C322-447B-9A58-94A3B31FFF71}"/>
    <cellStyle name="60% - Ênfase5 3 3" xfId="14558" xr:uid="{19FDD52D-9EBE-4C03-A311-D2F55924A629}"/>
    <cellStyle name="60% - Ênfase5 30" xfId="14559" xr:uid="{ED211C9E-698E-42F1-A08A-3D2D1827830E}"/>
    <cellStyle name="60% - Ênfase5 30 2" xfId="14560" xr:uid="{F2EB839E-B239-489E-9AE2-572350492B40}"/>
    <cellStyle name="60% - Ênfase5 30 2 2" xfId="14561" xr:uid="{7115873C-98CA-406A-8D86-DF7F6A7D8168}"/>
    <cellStyle name="60% - Ênfase5 30 3" xfId="14562" xr:uid="{1611496A-7CB3-49AC-BC64-33A7C931C0FE}"/>
    <cellStyle name="60% - Ênfase5 31" xfId="14563" xr:uid="{4CBA38ED-81E1-4937-A652-D12F12F7D33E}"/>
    <cellStyle name="60% - Ênfase5 31 2" xfId="14564" xr:uid="{3620AA4F-CB2F-4810-A752-4B3D2C71DA38}"/>
    <cellStyle name="60% - Ênfase5 31 2 2" xfId="14565" xr:uid="{77F91C4A-A705-450B-BEFB-3F3B5E1FEB68}"/>
    <cellStyle name="60% - Ênfase5 31 3" xfId="14566" xr:uid="{EAEB1068-AA2B-4FF5-94A6-2A937BDBF52A}"/>
    <cellStyle name="60% - Ênfase5 32" xfId="14567" xr:uid="{C4237A84-F984-478E-BB4C-A35CB47A371F}"/>
    <cellStyle name="60% - Ênfase5 32 2" xfId="14568" xr:uid="{060D29B1-44A4-45E6-8D9F-9EA3BA124232}"/>
    <cellStyle name="60% - Ênfase5 32 2 2" xfId="14569" xr:uid="{D16F549C-7F81-434B-A852-59B813B43888}"/>
    <cellStyle name="60% - Ênfase5 32 3" xfId="14570" xr:uid="{23F8D9E2-CA53-4661-BBD7-A654C6C36CAC}"/>
    <cellStyle name="60% - Ênfase5 33" xfId="14571" xr:uid="{DC24DB6D-0BE9-44F0-B60E-C46E2B253B3C}"/>
    <cellStyle name="60% - Ênfase5 33 2" xfId="14572" xr:uid="{3DE66F47-773B-4784-A61E-9EE5BFD2653C}"/>
    <cellStyle name="60% - Ênfase5 33 2 2" xfId="14573" xr:uid="{9A9158A2-BC84-4A7D-8829-0F32C249C1F3}"/>
    <cellStyle name="60% - Ênfase5 33 3" xfId="14574" xr:uid="{67B12210-B46A-4A30-A6C9-2ABD851D4A74}"/>
    <cellStyle name="60% - Ênfase5 34" xfId="14575" xr:uid="{9FDAC4B3-6178-42E2-95B0-0EB811FBD34D}"/>
    <cellStyle name="60% - Ênfase5 34 2" xfId="14576" xr:uid="{C0045DFB-1C0E-4F82-98BD-2604E61E87D3}"/>
    <cellStyle name="60% - Ênfase5 34 2 2" xfId="14577" xr:uid="{5BBBD65E-44D1-49C5-91E9-F4814680C7BE}"/>
    <cellStyle name="60% - Ênfase5 34 3" xfId="14578" xr:uid="{81A54EBE-1F93-44CC-A7EE-9F6132D768E1}"/>
    <cellStyle name="60% - Ênfase5 35" xfId="14579" xr:uid="{77CF2885-9273-42C1-A400-E17D2C19CF36}"/>
    <cellStyle name="60% - Ênfase5 35 2" xfId="14580" xr:uid="{52DD63F9-82C2-441D-8B39-DAC36093BEEB}"/>
    <cellStyle name="60% - Ênfase5 35 2 2" xfId="14581" xr:uid="{CA6F887E-871D-4D37-B446-838E88443BC0}"/>
    <cellStyle name="60% - Ênfase5 35 3" xfId="14582" xr:uid="{09E26A7A-B257-41CC-8FA4-27705A5E7B9A}"/>
    <cellStyle name="60% - Ênfase5 4" xfId="14583" xr:uid="{98161D43-17FA-4490-9266-28C83AEB0B1D}"/>
    <cellStyle name="60% - Ênfase5 4 2" xfId="14584" xr:uid="{22516138-8A86-4894-B414-5D9B5E3C7989}"/>
    <cellStyle name="60% - Ênfase5 4 2 2" xfId="14585" xr:uid="{2C3E34F1-0F20-4A13-BC92-ED9F77D8AE1B}"/>
    <cellStyle name="60% - Ênfase5 4 3" xfId="14586" xr:uid="{FFB27B4A-479B-4291-9024-70AC77C5D0A3}"/>
    <cellStyle name="60% - Ênfase5 5" xfId="14587" xr:uid="{621E8E1C-E9EF-4D53-8BAC-5CF1F11A4E38}"/>
    <cellStyle name="60% - Ênfase5 5 2" xfId="14588" xr:uid="{FBF9C2E5-6462-4964-89FE-0184041D3979}"/>
    <cellStyle name="60% - Ênfase5 5 2 2" xfId="14589" xr:uid="{C9299614-9A8C-4608-B857-77641A7A4408}"/>
    <cellStyle name="60% - Ênfase5 5 3" xfId="14590" xr:uid="{32FAF835-94D4-4202-870B-84136E06BC77}"/>
    <cellStyle name="60% - Ênfase5 6" xfId="14591" xr:uid="{3A49C7C5-F426-420E-BDFF-FB7D4D4B8D8B}"/>
    <cellStyle name="60% - Ênfase5 6 2" xfId="14592" xr:uid="{157A063E-73CD-4B7D-BC27-40611C1B58B9}"/>
    <cellStyle name="60% - Ênfase5 6 2 2" xfId="14593" xr:uid="{732CBD1B-2886-4F0E-B9BB-219633E5EFA4}"/>
    <cellStyle name="60% - Ênfase5 6 3" xfId="14594" xr:uid="{50909056-DCCF-4DE3-9A20-93920A026AD3}"/>
    <cellStyle name="60% - Ênfase5 7" xfId="14595" xr:uid="{3888FC88-42C4-4649-8D4A-BBC91E8C26F3}"/>
    <cellStyle name="60% - Ênfase5 7 2" xfId="14596" xr:uid="{41252358-E740-4298-A5CE-2EFDA898CA54}"/>
    <cellStyle name="60% - Ênfase5 7 2 2" xfId="14597" xr:uid="{4173499D-EA90-439F-9D6B-333D0C96BB68}"/>
    <cellStyle name="60% - Ênfase5 7 3" xfId="14598" xr:uid="{25AB844B-38F6-4031-91BA-B6813B5978C8}"/>
    <cellStyle name="60% - Ênfase5 8" xfId="14599" xr:uid="{AD89A9D1-20BF-40EB-A466-1BBACE39B6EA}"/>
    <cellStyle name="60% - Ênfase5 8 2" xfId="14600" xr:uid="{CDEA6E7E-664B-44DE-86A3-2A03DA9DCFC4}"/>
    <cellStyle name="60% - Ênfase5 8 2 2" xfId="14601" xr:uid="{C05A40A5-7B40-41D6-B609-256CB968AA28}"/>
    <cellStyle name="60% - Ênfase5 8 3" xfId="14602" xr:uid="{F90FCC42-D71D-42F3-8414-CD9E71AEF9DD}"/>
    <cellStyle name="60% - Ênfase5 9" xfId="14603" xr:uid="{F15237F8-7D1C-4936-9631-A24285F9ED4B}"/>
    <cellStyle name="60% - Ênfase5 9 2" xfId="14604" xr:uid="{EE510D0D-AF81-4F9B-80EC-188B8B4A1E6D}"/>
    <cellStyle name="60% - Ênfase5 9 2 2" xfId="14605" xr:uid="{559EEE0A-70B0-4E04-98F3-74A89F5D251E}"/>
    <cellStyle name="60% - Ênfase5 9 3" xfId="14606" xr:uid="{B9B55947-B2BC-41B0-83D1-EB3865F2AD60}"/>
    <cellStyle name="60% - Ênfase6 10" xfId="14607" xr:uid="{57D3CBE8-EB0A-4B68-B815-55CE11625A75}"/>
    <cellStyle name="60% - Ênfase6 10 2" xfId="14608" xr:uid="{C0AF13DF-1515-42F5-832B-C777EE3631FC}"/>
    <cellStyle name="60% - Ênfase6 10 2 2" xfId="14609" xr:uid="{5C4D410D-4963-4C08-A378-046D8BAB6726}"/>
    <cellStyle name="60% - Ênfase6 10 3" xfId="14610" xr:uid="{49583713-63DB-4C42-AAF5-380EEBF68EA0}"/>
    <cellStyle name="60% - Ênfase6 11" xfId="14611" xr:uid="{EFA3D94A-FF5F-4B19-82B4-B32CCD46551D}"/>
    <cellStyle name="60% - Ênfase6 11 2" xfId="14612" xr:uid="{5E1E894B-7641-452F-8A9A-AEA6E651B274}"/>
    <cellStyle name="60% - Ênfase6 11 2 2" xfId="14613" xr:uid="{2DB64968-2C15-446F-8B9E-AAF01E17C732}"/>
    <cellStyle name="60% - Ênfase6 11 3" xfId="14614" xr:uid="{5B3CE070-52BF-437E-9E9E-482DE6CD1F22}"/>
    <cellStyle name="60% - Ênfase6 12" xfId="14615" xr:uid="{6CAB2A05-F05A-45FC-8E56-8F850A7309C7}"/>
    <cellStyle name="60% - Ênfase6 12 2" xfId="14616" xr:uid="{E724820F-3423-428E-A448-32ED1C7DC1C5}"/>
    <cellStyle name="60% - Ênfase6 12 2 2" xfId="14617" xr:uid="{89C549BF-F76B-46A5-8143-8CA514A86321}"/>
    <cellStyle name="60% - Ênfase6 12 3" xfId="14618" xr:uid="{3C660913-6B44-47FA-BEB3-9510B5F7BEB3}"/>
    <cellStyle name="60% - Ênfase6 13" xfId="14619" xr:uid="{12B05069-2A05-4BC0-8B6E-F6D868A6CAB3}"/>
    <cellStyle name="60% - Ênfase6 13 2" xfId="14620" xr:uid="{EFFD7CE2-67B3-4E7E-B9D9-E28136DCE1F7}"/>
    <cellStyle name="60% - Ênfase6 13 2 2" xfId="14621" xr:uid="{73FB723C-31EA-4727-B021-339FDEC9D1C2}"/>
    <cellStyle name="60% - Ênfase6 13 3" xfId="14622" xr:uid="{C014BECC-A945-4D69-AD7E-055E27BF9C9B}"/>
    <cellStyle name="60% - Ênfase6 14" xfId="14623" xr:uid="{CDC7CD43-9209-48CE-99DF-5727A202AD76}"/>
    <cellStyle name="60% - Ênfase6 14 2" xfId="14624" xr:uid="{18316D70-051A-40C8-B925-0426F487FCA7}"/>
    <cellStyle name="60% - Ênfase6 14 2 2" xfId="14625" xr:uid="{6F6EA90B-46D2-4A6B-A922-13966EF2D362}"/>
    <cellStyle name="60% - Ênfase6 14 3" xfId="14626" xr:uid="{AA8DDFB4-16F9-4563-B78A-E06E30BE1B92}"/>
    <cellStyle name="60% - Ênfase6 15" xfId="14627" xr:uid="{5B0EC879-FCB6-4AE5-983A-CECF3D02DF6A}"/>
    <cellStyle name="60% - Ênfase6 15 2" xfId="14628" xr:uid="{9453313B-50D2-422F-B8FD-C424B958B143}"/>
    <cellStyle name="60% - Ênfase6 15 2 2" xfId="14629" xr:uid="{7EC81757-937D-4E74-ACFA-03944D91F20F}"/>
    <cellStyle name="60% - Ênfase6 15 3" xfId="14630" xr:uid="{7D7CE6FD-FA48-4569-AA3E-17E6DE839EC3}"/>
    <cellStyle name="60% - Ênfase6 16" xfId="14631" xr:uid="{81D283AF-F14B-4E01-9C9A-A8B7DCD3DE08}"/>
    <cellStyle name="60% - Ênfase6 16 2" xfId="14632" xr:uid="{05F2F6C4-C616-423C-AEA7-46CAF82234AF}"/>
    <cellStyle name="60% - Ênfase6 16 2 2" xfId="14633" xr:uid="{7395401F-BE3C-47AA-B7AC-A3322F6BCE5D}"/>
    <cellStyle name="60% - Ênfase6 16 3" xfId="14634" xr:uid="{89AAED53-EA0A-4F07-9E95-0B47EA21AC00}"/>
    <cellStyle name="60% - Ênfase6 17" xfId="14635" xr:uid="{639298C3-2606-4AA9-BC25-C7B988FA2434}"/>
    <cellStyle name="60% - Ênfase6 17 2" xfId="14636" xr:uid="{E81011BC-1274-4C39-BDB8-3B9585C89C8E}"/>
    <cellStyle name="60% - Ênfase6 17 2 2" xfId="14637" xr:uid="{12B1A014-99D6-4EF8-9822-35405593E733}"/>
    <cellStyle name="60% - Ênfase6 17 3" xfId="14638" xr:uid="{3D305BD7-B3BC-48F0-BE42-1FF237DD70C1}"/>
    <cellStyle name="60% - Ênfase6 18" xfId="14639" xr:uid="{D59BE273-81E9-48AB-A5B7-BE6D87DC0759}"/>
    <cellStyle name="60% - Ênfase6 18 2" xfId="14640" xr:uid="{D6A5D8F1-D361-4DAC-A4FA-D75AD5B60683}"/>
    <cellStyle name="60% - Ênfase6 18 2 2" xfId="14641" xr:uid="{A9CFA920-FDD1-4A70-A8E1-65D499F4EF2D}"/>
    <cellStyle name="60% - Ênfase6 18 3" xfId="14642" xr:uid="{65D9970F-1D6C-4B2A-AB46-15839567BA08}"/>
    <cellStyle name="60% - Ênfase6 19" xfId="14643" xr:uid="{31ADC2C5-5E77-4739-941D-BC22DA3F8CA3}"/>
    <cellStyle name="60% - Ênfase6 19 2" xfId="14644" xr:uid="{2A31C082-D221-4248-9063-FF75EF186F95}"/>
    <cellStyle name="60% - Ênfase6 19 2 2" xfId="14645" xr:uid="{E39D9C22-98D0-4D74-9524-EE40F475C722}"/>
    <cellStyle name="60% - Ênfase6 19 3" xfId="14646" xr:uid="{6C25DA11-1FBB-422C-B390-533A9F253F92}"/>
    <cellStyle name="60% - Ênfase6 2" xfId="14647" xr:uid="{4594579B-3D3C-4592-BE1A-F5BFB9D4FDDB}"/>
    <cellStyle name="60% - Ênfase6 2 10" xfId="14648" xr:uid="{2BD8D6E7-DC43-47A7-AFF9-82EB82B2D20A}"/>
    <cellStyle name="60% - Ênfase6 2 10 2" xfId="14649" xr:uid="{D67F9955-02A0-4FDB-B01C-B9A634A73B8B}"/>
    <cellStyle name="60% - Ênfase6 2 10 2 2" xfId="14650" xr:uid="{475C9065-32F5-43E6-9063-02ADCA3CB1EA}"/>
    <cellStyle name="60% - Ênfase6 2 10 3" xfId="14651" xr:uid="{552C4862-6B7A-4C2F-A0BD-FA08F46021B9}"/>
    <cellStyle name="60% - Ênfase6 2 10 3 2" xfId="14652" xr:uid="{C827CC8B-FC97-480C-9B43-2337D17C8558}"/>
    <cellStyle name="60% - Ênfase6 2 10 4" xfId="14653" xr:uid="{32BAB01D-B305-47DC-BC86-AAA1D00136EF}"/>
    <cellStyle name="60% - Ênfase6 2 11" xfId="14654" xr:uid="{AB18A938-04C1-4AF8-8F2D-C5D5FAD9C8F4}"/>
    <cellStyle name="60% - Ênfase6 2 11 2" xfId="14655" xr:uid="{2AA59F91-A3E4-4CF0-992F-37456DCC802E}"/>
    <cellStyle name="60% - Ênfase6 2 11 2 2" xfId="14656" xr:uid="{4B1912E6-C4B7-42DA-96B1-2CCED415481F}"/>
    <cellStyle name="60% - Ênfase6 2 11 3" xfId="14657" xr:uid="{129D1537-D571-44FC-8AC8-7CB8ED9F4ED8}"/>
    <cellStyle name="60% - Ênfase6 2 11 3 2" xfId="14658" xr:uid="{511BB34F-D927-4002-BC5E-7EB0B8BDB222}"/>
    <cellStyle name="60% - Ênfase6 2 11 4" xfId="14659" xr:uid="{73E1D9CA-6FCC-421C-BD2A-AC70D7283C15}"/>
    <cellStyle name="60% - Ênfase6 2 12" xfId="14660" xr:uid="{6CC8F198-282C-45A0-A4F7-1161D3805387}"/>
    <cellStyle name="60% - Ênfase6 2 12 2" xfId="14661" xr:uid="{1B669A1E-F4CE-4FA7-8138-953AF5402E50}"/>
    <cellStyle name="60% - Ênfase6 2 12 2 2" xfId="14662" xr:uid="{1A6D033B-09B1-48E6-BC36-9E36EC816048}"/>
    <cellStyle name="60% - Ênfase6 2 12 3" xfId="14663" xr:uid="{0503EC5F-B630-4018-A31E-BDB1AB55CAD5}"/>
    <cellStyle name="60% - Ênfase6 2 12 3 2" xfId="14664" xr:uid="{73AD44E3-64DA-41A1-838E-0EB56435C8B2}"/>
    <cellStyle name="60% - Ênfase6 2 12 4" xfId="14665" xr:uid="{01F56C27-CA70-42F2-80AB-D2BE51FE6502}"/>
    <cellStyle name="60% - Ênfase6 2 13" xfId="14666" xr:uid="{392D9BAC-661B-4F3E-A898-2E85D74D9C24}"/>
    <cellStyle name="60% - Ênfase6 2 13 2" xfId="14667" xr:uid="{40D44C0C-51FF-4CB7-B5C2-38167FBF5C54}"/>
    <cellStyle name="60% - Ênfase6 2 13 2 2" xfId="14668" xr:uid="{4BDAD603-27A5-4C35-BA29-5DF63D389C46}"/>
    <cellStyle name="60% - Ênfase6 2 13 3" xfId="14669" xr:uid="{6EF29D46-C065-4E6E-ABDD-4D2D1321C5CD}"/>
    <cellStyle name="60% - Ênfase6 2 13 3 2" xfId="14670" xr:uid="{A184860F-26A9-47D0-B166-0A5B8913FD42}"/>
    <cellStyle name="60% - Ênfase6 2 13 4" xfId="14671" xr:uid="{5A4F7D5B-5B32-4E7B-8ED9-2219004F8364}"/>
    <cellStyle name="60% - Ênfase6 2 14" xfId="14672" xr:uid="{90FBBB75-E4D7-4795-A06E-C8140A97C3BC}"/>
    <cellStyle name="60% - Ênfase6 2 14 2" xfId="14673" xr:uid="{D3AD762A-5603-43E3-A98B-E247C775675F}"/>
    <cellStyle name="60% - Ênfase6 2 14 2 2" xfId="14674" xr:uid="{687A602E-7B2A-44A6-A784-4A459079D947}"/>
    <cellStyle name="60% - Ênfase6 2 14 3" xfId="14675" xr:uid="{990BEA16-3D1D-497D-BF50-CE243140D626}"/>
    <cellStyle name="60% - Ênfase6 2 14 3 2" xfId="14676" xr:uid="{309DEDB7-C2C9-4C6B-A18C-885956AA573B}"/>
    <cellStyle name="60% - Ênfase6 2 14 4" xfId="14677" xr:uid="{F143BE95-4F38-4079-85F7-43BCEBD1C3C9}"/>
    <cellStyle name="60% - Ênfase6 2 15" xfId="14678" xr:uid="{2D313FD9-6E02-4ECC-944B-3750AAEED1C5}"/>
    <cellStyle name="60% - Ênfase6 2 15 2" xfId="14679" xr:uid="{95F21598-2ACC-4535-893C-E6EFE6F9E416}"/>
    <cellStyle name="60% - Ênfase6 2 15 2 2" xfId="14680" xr:uid="{4BD83A99-B2A9-4C2A-80BB-B73C00751FAD}"/>
    <cellStyle name="60% - Ênfase6 2 15 3" xfId="14681" xr:uid="{A2A6B3FF-4641-49B9-8E8A-9446BB460096}"/>
    <cellStyle name="60% - Ênfase6 2 15 3 2" xfId="14682" xr:uid="{2042969F-4FF9-4F6E-AD71-57FFA8A24C25}"/>
    <cellStyle name="60% - Ênfase6 2 15 4" xfId="14683" xr:uid="{3CBEFD40-1000-4B05-B8A8-C2C4D056F5E4}"/>
    <cellStyle name="60% - Ênfase6 2 16" xfId="14684" xr:uid="{85577AEC-4685-41CA-8173-A3144B2C6AE7}"/>
    <cellStyle name="60% - Ênfase6 2 16 2" xfId="14685" xr:uid="{4A58538C-FD3C-47C6-8629-BB13CD1F1604}"/>
    <cellStyle name="60% - Ênfase6 2 16 2 2" xfId="14686" xr:uid="{3E7140D0-D58B-4361-8D45-FE154D414492}"/>
    <cellStyle name="60% - Ênfase6 2 16 3" xfId="14687" xr:uid="{3659EB1E-78FF-442A-AC7B-3815FA11A9B7}"/>
    <cellStyle name="60% - Ênfase6 2 16 3 2" xfId="14688" xr:uid="{F9D0AB9A-B997-408A-A5B8-3A9B95ED9FFB}"/>
    <cellStyle name="60% - Ênfase6 2 16 4" xfId="14689" xr:uid="{4F80DDF1-C2AE-4644-9DD0-905468253502}"/>
    <cellStyle name="60% - Ênfase6 2 17" xfId="14690" xr:uid="{0FFFF046-FB63-496C-919F-20D31CF3CD15}"/>
    <cellStyle name="60% - Ênfase6 2 17 2" xfId="14691" xr:uid="{7AEEE21B-7090-4E0C-A64F-79B89265C8A1}"/>
    <cellStyle name="60% - Ênfase6 2 17 2 2" xfId="14692" xr:uid="{868521F8-B825-426B-8FA6-6184D3E8A55F}"/>
    <cellStyle name="60% - Ênfase6 2 17 3" xfId="14693" xr:uid="{3B8EE408-7CD1-4C9F-85BE-9E322780FFA8}"/>
    <cellStyle name="60% - Ênfase6 2 17 3 2" xfId="14694" xr:uid="{3B48FD42-585D-4366-BD88-D96199F74ED5}"/>
    <cellStyle name="60% - Ênfase6 2 17 4" xfId="14695" xr:uid="{1644B3D8-E7BD-4F8D-B4B7-E7E691B8A4AC}"/>
    <cellStyle name="60% - Ênfase6 2 18" xfId="14696" xr:uid="{CCE44E24-C8C3-4C7B-BC51-D5A3F2921935}"/>
    <cellStyle name="60% - Ênfase6 2 18 2" xfId="14697" xr:uid="{C51962EC-1B53-463A-A0E6-27296B5DF6B6}"/>
    <cellStyle name="60% - Ênfase6 2 18 2 2" xfId="14698" xr:uid="{F7C06158-3604-41B1-BF3D-EF36A76A7340}"/>
    <cellStyle name="60% - Ênfase6 2 18 3" xfId="14699" xr:uid="{9390B97F-C700-4446-989E-73E0DD7D1C34}"/>
    <cellStyle name="60% - Ênfase6 2 18 3 2" xfId="14700" xr:uid="{E28E66D0-F250-40F3-934C-CC990C12195C}"/>
    <cellStyle name="60% - Ênfase6 2 18 4" xfId="14701" xr:uid="{12F7804D-07BD-47B4-AE78-BDE4716F65EC}"/>
    <cellStyle name="60% - Ênfase6 2 19" xfId="14702" xr:uid="{D14F4E05-3B43-4206-8D30-62D691561355}"/>
    <cellStyle name="60% - Ênfase6 2 19 2" xfId="14703" xr:uid="{FCE4369F-390D-429F-97A1-2ABCCF15ACE2}"/>
    <cellStyle name="60% - Ênfase6 2 19 2 2" xfId="14704" xr:uid="{D978A912-6954-4BA8-A730-289AD56F1F8A}"/>
    <cellStyle name="60% - Ênfase6 2 19 3" xfId="14705" xr:uid="{1A418C04-A9B9-47C2-9FC1-1CFE244BED2D}"/>
    <cellStyle name="60% - Ênfase6 2 19 3 2" xfId="14706" xr:uid="{3ACFD45D-D6ED-4DD7-8C36-43F20C24B1C7}"/>
    <cellStyle name="60% - Ênfase6 2 19 4" xfId="14707" xr:uid="{F7E38F5B-7FB4-4F69-92F0-358A705BF2A9}"/>
    <cellStyle name="60% - Ênfase6 2 2" xfId="14708" xr:uid="{F003C01A-91CB-494D-8B80-0FDAC59C98BB}"/>
    <cellStyle name="60% - Ênfase6 2 2 2" xfId="14709" xr:uid="{66488DC2-CB20-4733-BFAC-FDD315EC648F}"/>
    <cellStyle name="60% - Ênfase6 2 2 2 2" xfId="14710" xr:uid="{8F562A47-EAB1-4069-965D-4FBD32BCE423}"/>
    <cellStyle name="60% - Ênfase6 2 2 3" xfId="14711" xr:uid="{3FB249DD-A1D0-46F8-B2F6-B017472C71B5}"/>
    <cellStyle name="60% - Ênfase6 2 2 3 2" xfId="14712" xr:uid="{F39A88B0-858A-4C4D-84E4-D9D5A09C89DD}"/>
    <cellStyle name="60% - Ênfase6 2 2 4" xfId="14713" xr:uid="{8294D29A-D961-477F-918E-F2059C157C8B}"/>
    <cellStyle name="60% - Ênfase6 2 20" xfId="14714" xr:uid="{B57B944D-B8A4-409F-AAB9-F731B7208A39}"/>
    <cellStyle name="60% - Ênfase6 2 20 2" xfId="14715" xr:uid="{839EFFEC-5DA0-466A-BB83-B06E506A3B17}"/>
    <cellStyle name="60% - Ênfase6 2 20 2 2" xfId="14716" xr:uid="{0514ED08-BB11-4B9E-8467-AED117DB40BB}"/>
    <cellStyle name="60% - Ênfase6 2 20 3" xfId="14717" xr:uid="{F1C51ED0-399E-4A28-8951-9D8665C354FE}"/>
    <cellStyle name="60% - Ênfase6 2 20 3 2" xfId="14718" xr:uid="{EAE29C90-51E6-4949-B0F7-3398882A8390}"/>
    <cellStyle name="60% - Ênfase6 2 20 4" xfId="14719" xr:uid="{544821C7-1192-4698-8190-99423EF205B5}"/>
    <cellStyle name="60% - Ênfase6 2 21" xfId="14720" xr:uid="{D997226C-73C7-41BF-9C5E-FCBACAFC15A7}"/>
    <cellStyle name="60% - Ênfase6 2 21 2" xfId="14721" xr:uid="{F2B41B80-B2E5-45FB-ACEB-6E88B6FE24C8}"/>
    <cellStyle name="60% - Ênfase6 2 21 2 2" xfId="14722" xr:uid="{546B8107-5FCC-43C6-A53B-239A55107782}"/>
    <cellStyle name="60% - Ênfase6 2 21 3" xfId="14723" xr:uid="{671AF650-0271-4A3B-A1EE-CDAA25CC9699}"/>
    <cellStyle name="60% - Ênfase6 2 21 3 2" xfId="14724" xr:uid="{2DDDEAD9-335C-4686-8F40-9F1786AB3EA9}"/>
    <cellStyle name="60% - Ênfase6 2 21 4" xfId="14725" xr:uid="{4832EBB4-49FF-4366-98C3-1828E558A6D3}"/>
    <cellStyle name="60% - Ênfase6 2 22" xfId="14726" xr:uid="{ED023695-4D5F-4782-B35E-CB12834E5021}"/>
    <cellStyle name="60% - Ênfase6 2 22 2" xfId="14727" xr:uid="{32AAB7C3-369A-48F9-BD54-014C6522467F}"/>
    <cellStyle name="60% - Ênfase6 2 22 2 2" xfId="14728" xr:uid="{6FAF5AB2-10DA-4D28-8E28-51BAC4F03403}"/>
    <cellStyle name="60% - Ênfase6 2 22 3" xfId="14729" xr:uid="{E1F5DC8B-EB18-44A7-A468-D915C81B30A4}"/>
    <cellStyle name="60% - Ênfase6 2 22 3 2" xfId="14730" xr:uid="{D2CCE889-43FE-4370-9804-59382ECC7856}"/>
    <cellStyle name="60% - Ênfase6 2 22 4" xfId="14731" xr:uid="{89F379A2-3F83-4EAF-82D9-E2430B0B9703}"/>
    <cellStyle name="60% - Ênfase6 2 23" xfId="14732" xr:uid="{502816DE-6EE2-455B-9729-CFC2756BE4BA}"/>
    <cellStyle name="60% - Ênfase6 2 23 2" xfId="14733" xr:uid="{2997A020-BE4A-4046-BC71-4C2BBC58878C}"/>
    <cellStyle name="60% - Ênfase6 2 23 2 2" xfId="14734" xr:uid="{0A572E80-5F48-49FD-80B6-21030DA9A272}"/>
    <cellStyle name="60% - Ênfase6 2 23 3" xfId="14735" xr:uid="{985B5870-9E90-49CC-9982-E3A7AB52ABD2}"/>
    <cellStyle name="60% - Ênfase6 2 23 3 2" xfId="14736" xr:uid="{B84F0D1D-577D-44CF-9963-6A85889894B2}"/>
    <cellStyle name="60% - Ênfase6 2 23 4" xfId="14737" xr:uid="{4C0765A0-2FC0-4121-B55A-59C5E8ACE69A}"/>
    <cellStyle name="60% - Ênfase6 2 24" xfId="14738" xr:uid="{AAD1F3F4-4A89-402D-BC16-6D7C253AFB46}"/>
    <cellStyle name="60% - Ênfase6 2 24 2" xfId="14739" xr:uid="{41CC6C66-7DA2-4EC5-8909-7223AAA66FEF}"/>
    <cellStyle name="60% - Ênfase6 2 24 2 2" xfId="14740" xr:uid="{E8D31428-6693-4E8C-B2AF-2ECFD1A295C7}"/>
    <cellStyle name="60% - Ênfase6 2 24 3" xfId="14741" xr:uid="{7A7DAA84-1BCD-4155-A7FD-91329844AA13}"/>
    <cellStyle name="60% - Ênfase6 2 24 3 2" xfId="14742" xr:uid="{87D6CF09-DE67-4665-8FF4-736D01083B70}"/>
    <cellStyle name="60% - Ênfase6 2 24 4" xfId="14743" xr:uid="{27BB11C7-543E-4629-96BB-2CC8D934C9F2}"/>
    <cellStyle name="60% - Ênfase6 2 25" xfId="14744" xr:uid="{7CB984CF-728C-4FBF-AC8D-F305C92D9FC1}"/>
    <cellStyle name="60% - Ênfase6 2 25 2" xfId="14745" xr:uid="{0132FB10-D6EE-43AF-B43F-09844B0E1677}"/>
    <cellStyle name="60% - Ênfase6 2 25 2 2" xfId="14746" xr:uid="{33FA5A04-03E5-444D-A734-D286E719ECEE}"/>
    <cellStyle name="60% - Ênfase6 2 25 2 2 2" xfId="14747" xr:uid="{B519A6E7-FE62-4A0C-8015-0320CC856E76}"/>
    <cellStyle name="60% - Ênfase6 2 25 2 3" xfId="14748" xr:uid="{78C4C7F4-5C54-4A21-BB9D-C469FB3FC5CD}"/>
    <cellStyle name="60% - Ênfase6 2 25 2 3 2" xfId="14749" xr:uid="{93AD969E-F36C-4639-80E0-7420104DEC6B}"/>
    <cellStyle name="60% - Ênfase6 2 25 2 4" xfId="14750" xr:uid="{40128777-7E81-46C9-86F0-565AF2BFA2EA}"/>
    <cellStyle name="60% - Ênfase6 2 25 3" xfId="14751" xr:uid="{550171CF-F3AD-4120-B8D5-74DA9EDAD731}"/>
    <cellStyle name="60% - Ênfase6 2 25 3 2" xfId="14752" xr:uid="{89AFEF29-535F-4E47-9ABD-F6355F031CFC}"/>
    <cellStyle name="60% - Ênfase6 2 25 4" xfId="14753" xr:uid="{A699CD1D-A30D-4577-9D13-B23491051527}"/>
    <cellStyle name="60% - Ênfase6 2 25 4 2" xfId="14754" xr:uid="{99588638-53B0-4E59-AEDF-1A213A9B7588}"/>
    <cellStyle name="60% - Ênfase6 2 25 5" xfId="14755" xr:uid="{5D0239D1-8782-44B2-9461-E8D608EE7B75}"/>
    <cellStyle name="60% - Ênfase6 2 25 5 2" xfId="14756" xr:uid="{1DB268AE-CCAD-474C-8695-347C91EDD1AB}"/>
    <cellStyle name="60% - Ênfase6 2 25 6" xfId="14757" xr:uid="{114C8ED3-FFC9-44E9-9864-A8F52FC26AFE}"/>
    <cellStyle name="60% - Ênfase6 2 25 6 2" xfId="14758" xr:uid="{F197FA97-45EB-493C-A209-212B84B03E05}"/>
    <cellStyle name="60% - Ênfase6 2 25 7" xfId="14759" xr:uid="{394EBC3D-1AA8-4D31-A29C-561DB0742709}"/>
    <cellStyle name="60% - Ênfase6 2 25 7 2" xfId="14760" xr:uid="{D1BB2415-8E6B-4ADD-85D2-A0E9C161B560}"/>
    <cellStyle name="60% - Ênfase6 2 25 8" xfId="14761" xr:uid="{21450BF2-B112-4FB3-BDA8-99D2F31791C0}"/>
    <cellStyle name="60% - Ênfase6 2 26" xfId="14762" xr:uid="{7308FB12-78BF-4A60-A9B6-484125E5B24E}"/>
    <cellStyle name="60% - Ênfase6 2 26 2" xfId="14763" xr:uid="{C319670B-9C37-466F-85D6-B063A25592CE}"/>
    <cellStyle name="60% - Ênfase6 2 26 2 2" xfId="14764" xr:uid="{19F06E69-1D09-4C53-8D45-8EA99F1C3022}"/>
    <cellStyle name="60% - Ênfase6 2 26 2 2 2" xfId="14765" xr:uid="{E2BCB16A-049B-4E57-9784-FBF5FC1FE2E7}"/>
    <cellStyle name="60% - Ênfase6 2 26 2 3" xfId="14766" xr:uid="{8F555671-579B-429A-9406-E8B4C1A4903D}"/>
    <cellStyle name="60% - Ênfase6 2 26 2 3 2" xfId="14767" xr:uid="{14A1E5EF-F43F-4F50-BA4A-13EF9383FC32}"/>
    <cellStyle name="60% - Ênfase6 2 26 2 4" xfId="14768" xr:uid="{90573A3F-2E17-4512-883B-80270D9B851A}"/>
    <cellStyle name="60% - Ênfase6 2 26 3" xfId="14769" xr:uid="{BAA19502-B43B-4266-ADAB-43F4FBF7B408}"/>
    <cellStyle name="60% - Ênfase6 2 26 3 2" xfId="14770" xr:uid="{1AA0070B-63C5-4075-99C9-B89A07DC306E}"/>
    <cellStyle name="60% - Ênfase6 2 26 4" xfId="14771" xr:uid="{0DB33BFB-85C4-4BCB-B59D-0AE2C85C9749}"/>
    <cellStyle name="60% - Ênfase6 2 26 4 2" xfId="14772" xr:uid="{46026FAF-304B-4851-B400-82C2958E45F3}"/>
    <cellStyle name="60% - Ênfase6 2 26 5" xfId="14773" xr:uid="{5BF44DE9-7182-46E7-A17F-70636317B3C3}"/>
    <cellStyle name="60% - Ênfase6 2 26 5 2" xfId="14774" xr:uid="{5BC956B1-FB4C-4D20-9FAE-11925DAF7CB9}"/>
    <cellStyle name="60% - Ênfase6 2 26 6" xfId="14775" xr:uid="{DB7CC8AF-7AED-40CF-A947-72DBBC91C745}"/>
    <cellStyle name="60% - Ênfase6 2 26 6 2" xfId="14776" xr:uid="{015BE6C8-52D9-43EE-AF9D-15912AE97F3B}"/>
    <cellStyle name="60% - Ênfase6 2 26 7" xfId="14777" xr:uid="{F84BA21B-A6EA-496E-B70F-E1A300EE9479}"/>
    <cellStyle name="60% - Ênfase6 2 26 7 2" xfId="14778" xr:uid="{34033CA5-0966-471A-AFFA-F22856AAC865}"/>
    <cellStyle name="60% - Ênfase6 2 26 8" xfId="14779" xr:uid="{25FB0CFB-FBC2-42F3-ACEF-2445C40B00BD}"/>
    <cellStyle name="60% - Ênfase6 2 27" xfId="14780" xr:uid="{D010C1BE-41E4-4B31-9770-5C2C04875458}"/>
    <cellStyle name="60% - Ênfase6 2 27 2" xfId="14781" xr:uid="{0B3C4541-F6BC-4410-9B2A-920FA6AFD7D0}"/>
    <cellStyle name="60% - Ênfase6 2 27 2 2" xfId="14782" xr:uid="{AE20314C-4E1D-4F12-9E1E-3840B14A31F7}"/>
    <cellStyle name="60% - Ênfase6 2 27 2 2 2" xfId="14783" xr:uid="{BCB8B1AE-6B77-42C2-BD95-BC42F510A6A2}"/>
    <cellStyle name="60% - Ênfase6 2 27 2 3" xfId="14784" xr:uid="{F6C5698E-F59B-4C65-B20E-BE15BD4CAC64}"/>
    <cellStyle name="60% - Ênfase6 2 27 2 3 2" xfId="14785" xr:uid="{39638009-161B-4DB7-A969-3C9F4A38417F}"/>
    <cellStyle name="60% - Ênfase6 2 27 2 4" xfId="14786" xr:uid="{72034C92-40FF-41FD-BB10-7C36553A74CC}"/>
    <cellStyle name="60% - Ênfase6 2 27 3" xfId="14787" xr:uid="{94A1215A-2322-49FD-A396-15FCDE021AAB}"/>
    <cellStyle name="60% - Ênfase6 2 27 3 2" xfId="14788" xr:uid="{95A6009D-8A5F-4284-BAFC-4D1F4932C37C}"/>
    <cellStyle name="60% - Ênfase6 2 27 4" xfId="14789" xr:uid="{513FEEF0-61CD-4818-AEB3-54EC2295DD6B}"/>
    <cellStyle name="60% - Ênfase6 2 27 4 2" xfId="14790" xr:uid="{0170FC64-8961-49D7-8DFF-7A1726416504}"/>
    <cellStyle name="60% - Ênfase6 2 27 5" xfId="14791" xr:uid="{75E84F20-578B-42B4-B1B7-4D5AAF215557}"/>
    <cellStyle name="60% - Ênfase6 2 27 5 2" xfId="14792" xr:uid="{8F0B6E14-D188-4233-8703-A38ED737692E}"/>
    <cellStyle name="60% - Ênfase6 2 27 6" xfId="14793" xr:uid="{D39CC504-684D-463B-B5B8-DB46D2DE00EF}"/>
    <cellStyle name="60% - Ênfase6 2 27 6 2" xfId="14794" xr:uid="{7AF1D19C-E9FC-49B4-9169-D2DA9C7AF068}"/>
    <cellStyle name="60% - Ênfase6 2 27 7" xfId="14795" xr:uid="{43271A1A-31C9-4ED0-BBF4-7E2B9F0C2B78}"/>
    <cellStyle name="60% - Ênfase6 2 27 7 2" xfId="14796" xr:uid="{50698C21-0AEC-40E0-824C-E0745E48C016}"/>
    <cellStyle name="60% - Ênfase6 2 27 8" xfId="14797" xr:uid="{7A5C6823-B431-452B-A640-E73652DD5CDE}"/>
    <cellStyle name="60% - Ênfase6 2 28" xfId="14798" xr:uid="{92D3E775-456D-4332-B067-2873AC15E61E}"/>
    <cellStyle name="60% - Ênfase6 2 28 2" xfId="14799" xr:uid="{C7ADD2A1-B9A6-4C45-9B6F-AA73046F93A6}"/>
    <cellStyle name="60% - Ênfase6 2 28 2 2" xfId="14800" xr:uid="{D7F376B8-303C-4DB0-9CF8-D1546CD8B537}"/>
    <cellStyle name="60% - Ênfase6 2 28 2 2 2" xfId="14801" xr:uid="{014B9604-E28C-445D-A1BC-38D34E1DC928}"/>
    <cellStyle name="60% - Ênfase6 2 28 2 3" xfId="14802" xr:uid="{654F7F53-6E7F-4C76-A6A4-9DB06E295EA6}"/>
    <cellStyle name="60% - Ênfase6 2 28 2 3 2" xfId="14803" xr:uid="{CDDA4C15-7D55-422E-BA2F-98E61C4AFADE}"/>
    <cellStyle name="60% - Ênfase6 2 28 2 4" xfId="14804" xr:uid="{734E1C6A-2279-425B-B915-0576E2648CC6}"/>
    <cellStyle name="60% - Ênfase6 2 28 3" xfId="14805" xr:uid="{7DE4CD3C-6074-4A4A-8413-9841F109F480}"/>
    <cellStyle name="60% - Ênfase6 2 28 3 2" xfId="14806" xr:uid="{D2737BF6-187E-4A9F-B128-78EBFE414573}"/>
    <cellStyle name="60% - Ênfase6 2 28 4" xfId="14807" xr:uid="{A181319A-8A83-4A91-897C-BB065346E089}"/>
    <cellStyle name="60% - Ênfase6 2 28 4 2" xfId="14808" xr:uid="{F2DB43B5-6358-462C-B553-87609000D1A1}"/>
    <cellStyle name="60% - Ênfase6 2 28 5" xfId="14809" xr:uid="{08328B59-F255-459A-9E0A-3F97A1CF8C99}"/>
    <cellStyle name="60% - Ênfase6 2 28 5 2" xfId="14810" xr:uid="{A16FA32B-915C-4F0C-BAB5-598213198EBE}"/>
    <cellStyle name="60% - Ênfase6 2 28 6" xfId="14811" xr:uid="{8C80FCB8-9747-4666-A461-5B18B1E9D071}"/>
    <cellStyle name="60% - Ênfase6 2 28 6 2" xfId="14812" xr:uid="{48EE3A24-00D7-4383-81BE-81140983E82E}"/>
    <cellStyle name="60% - Ênfase6 2 28 7" xfId="14813" xr:uid="{89CB63C8-4F8C-491F-9A2D-954B2548B22E}"/>
    <cellStyle name="60% - Ênfase6 2 28 7 2" xfId="14814" xr:uid="{6D7A4195-E150-4AB8-99AB-5D57A5B75180}"/>
    <cellStyle name="60% - Ênfase6 2 28 8" xfId="14815" xr:uid="{79CC9D8A-E92F-4047-9223-7F1E6AE8607C}"/>
    <cellStyle name="60% - Ênfase6 2 29" xfId="14816" xr:uid="{C1FA5308-031C-4A43-AC37-EEFEFE1A19AB}"/>
    <cellStyle name="60% - Ênfase6 2 29 2" xfId="14817" xr:uid="{FB9B60A6-F685-46B8-98DA-D8D960E62D31}"/>
    <cellStyle name="60% - Ênfase6 2 29 2 2" xfId="14818" xr:uid="{13111090-F783-443F-808A-2AA2D0D551CF}"/>
    <cellStyle name="60% - Ênfase6 2 29 2 2 2" xfId="14819" xr:uid="{ED510504-E02F-4AE4-BAA9-873F201F0470}"/>
    <cellStyle name="60% - Ênfase6 2 29 2 3" xfId="14820" xr:uid="{B1F5D824-3DE7-48BF-8842-51AE06BF6861}"/>
    <cellStyle name="60% - Ênfase6 2 29 2 3 2" xfId="14821" xr:uid="{38FB9DD2-421F-49E2-B469-4B44B21A7A22}"/>
    <cellStyle name="60% - Ênfase6 2 29 2 4" xfId="14822" xr:uid="{12AFF782-6C9A-490B-A1E1-681D479552E0}"/>
    <cellStyle name="60% - Ênfase6 2 29 3" xfId="14823" xr:uid="{53B9D3CB-70F3-4862-81C9-AC49797472B0}"/>
    <cellStyle name="60% - Ênfase6 2 29 3 2" xfId="14824" xr:uid="{6CF59BD2-95E6-418E-AB44-380E15BBC914}"/>
    <cellStyle name="60% - Ênfase6 2 29 4" xfId="14825" xr:uid="{4D882E7F-1F60-4E91-BAFD-57E86A6C9783}"/>
    <cellStyle name="60% - Ênfase6 2 29 4 2" xfId="14826" xr:uid="{582DDE42-5215-44D4-93BC-AB8A041249CE}"/>
    <cellStyle name="60% - Ênfase6 2 29 5" xfId="14827" xr:uid="{85AAE530-C092-4104-80B0-915E81AA899D}"/>
    <cellStyle name="60% - Ênfase6 2 29 5 2" xfId="14828" xr:uid="{1FB1FB93-5E8B-4D83-8972-AE612B176AC6}"/>
    <cellStyle name="60% - Ênfase6 2 29 6" xfId="14829" xr:uid="{2D68B254-53A3-4C28-B58C-C3F72F348514}"/>
    <cellStyle name="60% - Ênfase6 2 29 6 2" xfId="14830" xr:uid="{D1F822D1-A01F-4ADE-8CAD-FC037D6517AC}"/>
    <cellStyle name="60% - Ênfase6 2 29 7" xfId="14831" xr:uid="{8AF8B0D2-67DA-4F29-8B9F-91FFCF6D812A}"/>
    <cellStyle name="60% - Ênfase6 2 29 7 2" xfId="14832" xr:uid="{23B352DF-908A-45D2-91FD-21EDF5F65943}"/>
    <cellStyle name="60% - Ênfase6 2 29 8" xfId="14833" xr:uid="{D1ED50CD-68D9-4F2F-9554-D30F02A85A31}"/>
    <cellStyle name="60% - Ênfase6 2 3" xfId="14834" xr:uid="{E2EA07F2-DE50-417B-AAB5-FAD8D29EF549}"/>
    <cellStyle name="60% - Ênfase6 2 3 2" xfId="14835" xr:uid="{0D1A6932-A0A6-4F11-8BF9-1F70F1E8528B}"/>
    <cellStyle name="60% - Ênfase6 2 3 2 2" xfId="14836" xr:uid="{A14C135B-21E2-419D-B054-2E3E63A4272D}"/>
    <cellStyle name="60% - Ênfase6 2 3 2 2 2" xfId="14837" xr:uid="{FD3B864C-97E3-4433-80DB-881E4133F608}"/>
    <cellStyle name="60% - Ênfase6 2 3 2 3" xfId="14838" xr:uid="{6D8CB583-EC3B-424E-B7DD-14799C6EF0BC}"/>
    <cellStyle name="60% - Ênfase6 2 3 2 3 2" xfId="14839" xr:uid="{56AFDA33-4248-483E-9C21-4127948A078F}"/>
    <cellStyle name="60% - Ênfase6 2 3 2 4" xfId="14840" xr:uid="{FCD4916B-419E-42F2-B0AE-E490D4D43E3C}"/>
    <cellStyle name="60% - Ênfase6 2 3 3" xfId="14841" xr:uid="{F3B30867-1B15-45F4-ACE2-665BA7955F15}"/>
    <cellStyle name="60% - Ênfase6 2 3 3 2" xfId="14842" xr:uid="{79178133-F3ED-4C95-8533-FE89E156ACA9}"/>
    <cellStyle name="60% - Ênfase6 2 3 4" xfId="14843" xr:uid="{C250B0F6-6B13-4737-A47E-C6CC693574C1}"/>
    <cellStyle name="60% - Ênfase6 2 3 4 2" xfId="14844" xr:uid="{8DA9676E-BD6F-4765-ABC0-D6DAB2C6B278}"/>
    <cellStyle name="60% - Ênfase6 2 3 5" xfId="14845" xr:uid="{52C7B8F2-E0EC-4F10-9EF8-F7230C178670}"/>
    <cellStyle name="60% - Ênfase6 2 3 5 2" xfId="14846" xr:uid="{3051CC39-BF9F-4848-8BFC-F9E3AC10AB5D}"/>
    <cellStyle name="60% - Ênfase6 2 3 6" xfId="14847" xr:uid="{7607510C-2549-4EFA-977D-1EEE68962930}"/>
    <cellStyle name="60% - Ênfase6 2 3 6 2" xfId="14848" xr:uid="{3FCD589D-EDE8-463F-9727-F0AAB9EC7724}"/>
    <cellStyle name="60% - Ênfase6 2 3 7" xfId="14849" xr:uid="{FEB9958A-C54E-483F-89E9-AF2E4A02F653}"/>
    <cellStyle name="60% - Ênfase6 2 3 7 2" xfId="14850" xr:uid="{3201B04A-B9FB-4334-AEC0-AEBE537A4111}"/>
    <cellStyle name="60% - Ênfase6 2 3 8" xfId="14851" xr:uid="{B4906E56-6FEA-45F4-9818-BA3EF084EFBB}"/>
    <cellStyle name="60% - Ênfase6 2 30" xfId="14852" xr:uid="{58040816-D9EC-4E34-8B4E-267DF8E57D47}"/>
    <cellStyle name="60% - Ênfase6 2 30 2" xfId="14853" xr:uid="{0DE09D91-377E-445A-94AF-968D0155C7D3}"/>
    <cellStyle name="60% - Ênfase6 2 30 2 2" xfId="14854" xr:uid="{3DFD96CA-A3BD-4115-9E91-076A709B4EA2}"/>
    <cellStyle name="60% - Ênfase6 2 30 2 2 2" xfId="14855" xr:uid="{72C01F06-B3CC-4984-9014-7372529C37B6}"/>
    <cellStyle name="60% - Ênfase6 2 30 2 3" xfId="14856" xr:uid="{A56FCC58-6719-491F-94F8-5333E5C62C84}"/>
    <cellStyle name="60% - Ênfase6 2 30 2 3 2" xfId="14857" xr:uid="{5DFFE39D-D4B7-4653-99AA-1BA7A799A143}"/>
    <cellStyle name="60% - Ênfase6 2 30 2 4" xfId="14858" xr:uid="{BF9C246B-2C0C-44EA-97B6-F7861271BAED}"/>
    <cellStyle name="60% - Ênfase6 2 30 3" xfId="14859" xr:uid="{36B4A67F-2541-4BAD-8D81-E8CEEFF7AA11}"/>
    <cellStyle name="60% - Ênfase6 2 30 3 2" xfId="14860" xr:uid="{909E239F-B46B-4D25-A899-1093DD84C030}"/>
    <cellStyle name="60% - Ênfase6 2 30 4" xfId="14861" xr:uid="{F13646B7-3E2F-453D-A8BB-7798C90BCE61}"/>
    <cellStyle name="60% - Ênfase6 2 30 4 2" xfId="14862" xr:uid="{8B443918-57AB-40A7-9D39-D538E3FF7EC8}"/>
    <cellStyle name="60% - Ênfase6 2 30 5" xfId="14863" xr:uid="{F232E71C-AD01-4E4C-AF13-3511F9F9C307}"/>
    <cellStyle name="60% - Ênfase6 2 30 5 2" xfId="14864" xr:uid="{8527225A-5258-4E9E-80C5-139A7BFBB941}"/>
    <cellStyle name="60% - Ênfase6 2 30 6" xfId="14865" xr:uid="{7A920E4A-C710-470F-95C3-7574E533C0FD}"/>
    <cellStyle name="60% - Ênfase6 2 30 6 2" xfId="14866" xr:uid="{3F9460A5-5274-4543-BBF5-D32C3D084FC9}"/>
    <cellStyle name="60% - Ênfase6 2 30 7" xfId="14867" xr:uid="{8871A44D-F61D-4F58-BE2D-576B1F340B2E}"/>
    <cellStyle name="60% - Ênfase6 2 30 7 2" xfId="14868" xr:uid="{8325C017-DBBE-4B49-8E49-04225D99E5FB}"/>
    <cellStyle name="60% - Ênfase6 2 30 8" xfId="14869" xr:uid="{F43A5AF5-0AE5-4D96-8DC0-BF47A7B3B2E7}"/>
    <cellStyle name="60% - Ênfase6 2 31" xfId="14870" xr:uid="{C1E19093-A943-4DA3-ABEC-B60955263FEE}"/>
    <cellStyle name="60% - Ênfase6 2 31 2" xfId="14871" xr:uid="{FDC1D0C7-EB88-4838-A818-61CFCEAA5463}"/>
    <cellStyle name="60% - Ênfase6 2 31 2 2" xfId="14872" xr:uid="{3542F017-0321-40EB-B0F1-B09CFBEC849D}"/>
    <cellStyle name="60% - Ênfase6 2 31 2 2 2" xfId="14873" xr:uid="{B8D39171-E4FF-48D6-AB38-6C816505C8AD}"/>
    <cellStyle name="60% - Ênfase6 2 31 2 3" xfId="14874" xr:uid="{ACC94C35-7CBD-45BA-BC9D-EDFB9F59E7C2}"/>
    <cellStyle name="60% - Ênfase6 2 31 2 3 2" xfId="14875" xr:uid="{0C00A316-9336-4D2C-9244-FF9E76DFB24E}"/>
    <cellStyle name="60% - Ênfase6 2 31 2 4" xfId="14876" xr:uid="{C4BC2990-07B5-4816-B9E0-8CD0599FA4AD}"/>
    <cellStyle name="60% - Ênfase6 2 31 3" xfId="14877" xr:uid="{22505600-24CF-46B6-9C0E-AA0F6ECA32FB}"/>
    <cellStyle name="60% - Ênfase6 2 31 3 2" xfId="14878" xr:uid="{C82131E6-BD98-4835-BA3B-5E3EE2DDAA82}"/>
    <cellStyle name="60% - Ênfase6 2 31 4" xfId="14879" xr:uid="{E1C413BB-BE16-4E23-B3C8-A62177E1114F}"/>
    <cellStyle name="60% - Ênfase6 2 31 4 2" xfId="14880" xr:uid="{E8313055-978B-4311-844C-7CB9BF1A61FF}"/>
    <cellStyle name="60% - Ênfase6 2 31 5" xfId="14881" xr:uid="{1C01B822-ACD1-4032-A9B7-3C5450A4E887}"/>
    <cellStyle name="60% - Ênfase6 2 31 5 2" xfId="14882" xr:uid="{32B163AC-0264-4A3C-9EDA-FAB541A6848C}"/>
    <cellStyle name="60% - Ênfase6 2 31 6" xfId="14883" xr:uid="{175C1308-6220-475C-B642-D8E0B47F3CC5}"/>
    <cellStyle name="60% - Ênfase6 2 31 6 2" xfId="14884" xr:uid="{A91F2E08-15BB-42AF-906B-5B52998069AC}"/>
    <cellStyle name="60% - Ênfase6 2 31 7" xfId="14885" xr:uid="{E5A6C0E0-4B30-4EFE-80BC-1E5EB9177E96}"/>
    <cellStyle name="60% - Ênfase6 2 31 7 2" xfId="14886" xr:uid="{6EE4625F-6E1E-4D30-A0B9-E65649C6ACEB}"/>
    <cellStyle name="60% - Ênfase6 2 31 8" xfId="14887" xr:uid="{44594FF5-26AE-4B5D-82D6-A93784CB8ED8}"/>
    <cellStyle name="60% - Ênfase6 2 32" xfId="14888" xr:uid="{720A621D-5382-4C69-9F46-D78A60F6F4B7}"/>
    <cellStyle name="60% - Ênfase6 2 32 2" xfId="14889" xr:uid="{1076075C-3C0A-4EB6-BD0E-58DB7C497CAE}"/>
    <cellStyle name="60% - Ênfase6 2 32 2 2" xfId="14890" xr:uid="{57BDAC60-3C61-4919-B668-6AC14BC7197A}"/>
    <cellStyle name="60% - Ênfase6 2 32 2 2 2" xfId="14891" xr:uid="{4BE7732C-EC9C-414D-A75E-1C44BA705A37}"/>
    <cellStyle name="60% - Ênfase6 2 32 2 3" xfId="14892" xr:uid="{9EE5C6E9-FBF4-4B7E-ADD6-18E9EA862D5C}"/>
    <cellStyle name="60% - Ênfase6 2 32 2 3 2" xfId="14893" xr:uid="{85DB00F2-4097-4201-A956-B6E9C956C084}"/>
    <cellStyle name="60% - Ênfase6 2 32 2 4" xfId="14894" xr:uid="{93793197-29FD-48E5-A3F3-F10BD36B8381}"/>
    <cellStyle name="60% - Ênfase6 2 32 3" xfId="14895" xr:uid="{F1E8F85A-FF14-45F4-A1C5-ECF51D4A5587}"/>
    <cellStyle name="60% - Ênfase6 2 32 3 2" xfId="14896" xr:uid="{91176550-99FE-4EEC-9F91-2D1C6A56CADC}"/>
    <cellStyle name="60% - Ênfase6 2 32 4" xfId="14897" xr:uid="{F389ECEE-6913-4EA3-BE86-1E3F5C7634C6}"/>
    <cellStyle name="60% - Ênfase6 2 32 4 2" xfId="14898" xr:uid="{915C2577-F588-4B05-98BF-B7F1F2F4E08B}"/>
    <cellStyle name="60% - Ênfase6 2 32 5" xfId="14899" xr:uid="{6519ACEE-5CED-4455-8D2B-4907E81A5378}"/>
    <cellStyle name="60% - Ênfase6 2 32 5 2" xfId="14900" xr:uid="{B849DCEF-B52E-4F4C-9B8B-4D1EFF5F99E4}"/>
    <cellStyle name="60% - Ênfase6 2 32 6" xfId="14901" xr:uid="{904C73D8-F149-42FF-A853-AE375C59B114}"/>
    <cellStyle name="60% - Ênfase6 2 32 6 2" xfId="14902" xr:uid="{E8885AA5-67C7-42C5-A206-92DD14047109}"/>
    <cellStyle name="60% - Ênfase6 2 32 7" xfId="14903" xr:uid="{FF41A74D-9373-4F5E-A417-B262B91B534F}"/>
    <cellStyle name="60% - Ênfase6 2 32 7 2" xfId="14904" xr:uid="{ABDFEFFE-19A8-4173-BD66-3C2F8C41ADA9}"/>
    <cellStyle name="60% - Ênfase6 2 32 8" xfId="14905" xr:uid="{F3C8087B-4498-4A50-A1B9-369FDFF4D527}"/>
    <cellStyle name="60% - Ênfase6 2 33" xfId="14906" xr:uid="{0061AE32-298B-46A9-9124-0DF7D114C276}"/>
    <cellStyle name="60% - Ênfase6 2 33 2" xfId="14907" xr:uid="{D233BCD0-6051-4A0B-8944-6D7D1529F03A}"/>
    <cellStyle name="60% - Ênfase6 2 33 2 2" xfId="14908" xr:uid="{81FA917B-EA48-42DE-B623-AE019BB41000}"/>
    <cellStyle name="60% - Ênfase6 2 33 2 2 2" xfId="14909" xr:uid="{1CC3FD81-B5E2-4347-B312-FE8CEADDC197}"/>
    <cellStyle name="60% - Ênfase6 2 33 2 3" xfId="14910" xr:uid="{72B5B948-B6DB-4DC2-BB48-2577E64C5C08}"/>
    <cellStyle name="60% - Ênfase6 2 33 2 3 2" xfId="14911" xr:uid="{0E87001C-6EFE-4345-AF13-4D834F647FF3}"/>
    <cellStyle name="60% - Ênfase6 2 33 2 4" xfId="14912" xr:uid="{5D839BBA-6F08-4FAA-8F25-8BAB5EAEEDF5}"/>
    <cellStyle name="60% - Ênfase6 2 33 3" xfId="14913" xr:uid="{B4DF3013-3673-47BD-A209-11FFFB537FA8}"/>
    <cellStyle name="60% - Ênfase6 2 33 3 2" xfId="14914" xr:uid="{34CBE325-7DFC-4B75-8AFC-74951D00FCDE}"/>
    <cellStyle name="60% - Ênfase6 2 33 4" xfId="14915" xr:uid="{79B19F9D-8752-499E-A298-8051F5414674}"/>
    <cellStyle name="60% - Ênfase6 2 33 4 2" xfId="14916" xr:uid="{A09CF312-6E55-43CA-8C8A-DC3285A61803}"/>
    <cellStyle name="60% - Ênfase6 2 33 5" xfId="14917" xr:uid="{BFE88D08-F301-4717-A1C2-5E29CC0E6036}"/>
    <cellStyle name="60% - Ênfase6 2 33 5 2" xfId="14918" xr:uid="{01D75379-A2B4-4063-8C4B-3F7E8D4863D2}"/>
    <cellStyle name="60% - Ênfase6 2 33 6" xfId="14919" xr:uid="{6C83166B-C0A6-4C48-A523-A7BFBFC20B07}"/>
    <cellStyle name="60% - Ênfase6 2 33 6 2" xfId="14920" xr:uid="{7CB94B69-DED2-4B1F-AEA1-7AA89E88F9B8}"/>
    <cellStyle name="60% - Ênfase6 2 33 7" xfId="14921" xr:uid="{FC58DBF9-2ED4-4A5C-A558-8DE14DDDFAAD}"/>
    <cellStyle name="60% - Ênfase6 2 33 7 2" xfId="14922" xr:uid="{BF45CF79-E990-4E64-905A-715CEA93CFF4}"/>
    <cellStyle name="60% - Ênfase6 2 33 8" xfId="14923" xr:uid="{86EE3943-D668-429C-B1F5-87259450D6E9}"/>
    <cellStyle name="60% - Ênfase6 2 34" xfId="14924" xr:uid="{10C5705A-7764-491F-964E-B067B57FDAE0}"/>
    <cellStyle name="60% - Ênfase6 2 34 2" xfId="14925" xr:uid="{B9BBAF33-3AB6-48A4-BBA6-F87CEE364BB1}"/>
    <cellStyle name="60% - Ênfase6 2 34 3" xfId="14926" xr:uid="{18DCF2E4-A35D-4D8B-A3A8-C78154BCC4BE}"/>
    <cellStyle name="60% - Ênfase6 2 35" xfId="14927" xr:uid="{BB8F195E-3A23-4B38-B835-B48368F992C8}"/>
    <cellStyle name="60% - Ênfase6 2 4" xfId="14928" xr:uid="{E9B50295-83C5-4C91-A242-6D10C9F4AAC0}"/>
    <cellStyle name="60% - Ênfase6 2 4 2" xfId="14929" xr:uid="{0B01547A-0FA0-427F-865F-BF47CC498B1E}"/>
    <cellStyle name="60% - Ênfase6 2 4 2 2" xfId="14930" xr:uid="{292BADB1-6D8C-4098-AC18-11D3778A4FAA}"/>
    <cellStyle name="60% - Ênfase6 2 4 2 2 2" xfId="14931" xr:uid="{FD6A6D20-D6A0-4F4E-93B9-640CD4AB2E82}"/>
    <cellStyle name="60% - Ênfase6 2 4 2 3" xfId="14932" xr:uid="{138C6E78-1409-4841-94FA-636F780E0D16}"/>
    <cellStyle name="60% - Ênfase6 2 4 2 3 2" xfId="14933" xr:uid="{33A158B8-81B0-4ED9-B3A6-9E2B848A417A}"/>
    <cellStyle name="60% - Ênfase6 2 4 2 4" xfId="14934" xr:uid="{9E7E17F3-DF4A-498D-9BE3-BF950A0F74A6}"/>
    <cellStyle name="60% - Ênfase6 2 4 3" xfId="14935" xr:uid="{81B22842-2748-4BCE-8F5C-E6B49B74509F}"/>
    <cellStyle name="60% - Ênfase6 2 4 3 2" xfId="14936" xr:uid="{56DC73B6-CED7-4E72-A081-D6493FDAC9C2}"/>
    <cellStyle name="60% - Ênfase6 2 4 4" xfId="14937" xr:uid="{E26F0ED4-F1F8-4A7A-8B88-70ACFBD2321F}"/>
    <cellStyle name="60% - Ênfase6 2 4 4 2" xfId="14938" xr:uid="{87E1AEF9-2DA1-4484-AA2B-5CE480A87D13}"/>
    <cellStyle name="60% - Ênfase6 2 4 5" xfId="14939" xr:uid="{876B608D-51C5-42F5-A1BE-807A60CA1F6E}"/>
    <cellStyle name="60% - Ênfase6 2 4 5 2" xfId="14940" xr:uid="{E6BE5ED5-5E81-4D80-8A25-D7840125B69F}"/>
    <cellStyle name="60% - Ênfase6 2 4 6" xfId="14941" xr:uid="{8DFE1194-1B81-4276-B39F-637BACF711B5}"/>
    <cellStyle name="60% - Ênfase6 2 4 6 2" xfId="14942" xr:uid="{3C6568A5-F760-41D2-8A22-CFE15C686031}"/>
    <cellStyle name="60% - Ênfase6 2 4 7" xfId="14943" xr:uid="{158C588A-D47C-4920-A87F-1FE61933AE0C}"/>
    <cellStyle name="60% - Ênfase6 2 4 7 2" xfId="14944" xr:uid="{8C40EEFF-F694-43D4-B717-289B8914609A}"/>
    <cellStyle name="60% - Ênfase6 2 4 8" xfId="14945" xr:uid="{90C945E3-591B-4E88-9414-1FB98C665DA2}"/>
    <cellStyle name="60% - Ênfase6 2 5" xfId="14946" xr:uid="{8D416B41-1935-4B72-9C6F-97D56F8B60C4}"/>
    <cellStyle name="60% - Ênfase6 2 5 2" xfId="14947" xr:uid="{D30CA64D-3AE0-43F3-BFDA-899E93AD8EE3}"/>
    <cellStyle name="60% - Ênfase6 2 5 2 2" xfId="14948" xr:uid="{251842C7-7B98-4F9C-9B32-AD11D322FA2F}"/>
    <cellStyle name="60% - Ênfase6 2 5 2 2 2" xfId="14949" xr:uid="{38617489-0B87-45CF-8C9C-CBAF17A51343}"/>
    <cellStyle name="60% - Ênfase6 2 5 2 3" xfId="14950" xr:uid="{6F3B0531-DAEC-4F53-BD84-641391165EA0}"/>
    <cellStyle name="60% - Ênfase6 2 5 2 3 2" xfId="14951" xr:uid="{38A429C1-EE8D-4613-9A08-8C446B2C6A49}"/>
    <cellStyle name="60% - Ênfase6 2 5 2 4" xfId="14952" xr:uid="{472D5B47-2596-4826-82D6-7D83844E8645}"/>
    <cellStyle name="60% - Ênfase6 2 5 3" xfId="14953" xr:uid="{5EC0F82A-B924-4B05-96A8-BB2E010450BA}"/>
    <cellStyle name="60% - Ênfase6 2 5 3 2" xfId="14954" xr:uid="{DCAB59E5-0E38-4261-998B-D629C36154B1}"/>
    <cellStyle name="60% - Ênfase6 2 5 4" xfId="14955" xr:uid="{FD19C2F1-E1CD-408E-BF27-7201374A592C}"/>
    <cellStyle name="60% - Ênfase6 2 5 4 2" xfId="14956" xr:uid="{A5060AEF-A090-4D30-B511-229D81575708}"/>
    <cellStyle name="60% - Ênfase6 2 5 5" xfId="14957" xr:uid="{32162D08-A670-40D6-8176-7F069F0F4CEB}"/>
    <cellStyle name="60% - Ênfase6 2 5 5 2" xfId="14958" xr:uid="{F47BAD79-9902-4B59-AB7E-12EF285AA78C}"/>
    <cellStyle name="60% - Ênfase6 2 5 6" xfId="14959" xr:uid="{A4AA5353-7117-44B6-9A2E-0647113D1AF7}"/>
    <cellStyle name="60% - Ênfase6 2 5 6 2" xfId="14960" xr:uid="{B6CCD5A7-D57D-45EC-9703-ADE9F4016C0F}"/>
    <cellStyle name="60% - Ênfase6 2 5 7" xfId="14961" xr:uid="{BEE362EC-BDB0-4273-A92C-9B7E473E2E50}"/>
    <cellStyle name="60% - Ênfase6 2 5 7 2" xfId="14962" xr:uid="{32DDDF61-7677-4AEC-AC66-DC30DDB07717}"/>
    <cellStyle name="60% - Ênfase6 2 5 8" xfId="14963" xr:uid="{9BF3411E-5A1A-47A9-90BF-A22B23C1972E}"/>
    <cellStyle name="60% - Ênfase6 2 6" xfId="14964" xr:uid="{FBD1B5C4-300A-4F73-BCCF-814A661661BC}"/>
    <cellStyle name="60% - Ênfase6 2 6 2" xfId="14965" xr:uid="{D03491B5-718A-4417-9E0D-B32BCF743F4B}"/>
    <cellStyle name="60% - Ênfase6 2 6 2 2" xfId="14966" xr:uid="{AC30A6CA-BDBF-4EFA-927B-FD3A2FC06C49}"/>
    <cellStyle name="60% - Ênfase6 2 6 2 2 2" xfId="14967" xr:uid="{41CCE898-465F-4EED-A155-682B1086E813}"/>
    <cellStyle name="60% - Ênfase6 2 6 2 3" xfId="14968" xr:uid="{5B964996-7436-43A6-A507-574EC7C6221E}"/>
    <cellStyle name="60% - Ênfase6 2 6 2 3 2" xfId="14969" xr:uid="{50418280-22A5-40D7-B73D-7C6448C25EB4}"/>
    <cellStyle name="60% - Ênfase6 2 6 2 4" xfId="14970" xr:uid="{50A6C05D-765B-4633-92CA-61E6122AE921}"/>
    <cellStyle name="60% - Ênfase6 2 6 3" xfId="14971" xr:uid="{617CAEE9-708E-4D92-BCAE-F70CBECACAD0}"/>
    <cellStyle name="60% - Ênfase6 2 6 3 2" xfId="14972" xr:uid="{08CC5434-5CA9-4E3A-9950-AB8ACFA1C1C6}"/>
    <cellStyle name="60% - Ênfase6 2 6 4" xfId="14973" xr:uid="{D018E83F-A523-409A-A3B8-BD06BFB46490}"/>
    <cellStyle name="60% - Ênfase6 2 6 4 2" xfId="14974" xr:uid="{D436B0FB-E1D5-4465-B630-9FBAAB7DF24A}"/>
    <cellStyle name="60% - Ênfase6 2 6 5" xfId="14975" xr:uid="{F81CF45B-3242-4A44-BD57-AEBD997CDCB1}"/>
    <cellStyle name="60% - Ênfase6 2 6 5 2" xfId="14976" xr:uid="{5AC7B9DF-D698-437F-91B9-EAE0B243A190}"/>
    <cellStyle name="60% - Ênfase6 2 6 6" xfId="14977" xr:uid="{64C5F6B6-02DB-48EF-9A85-502BC4CCD8AC}"/>
    <cellStyle name="60% - Ênfase6 2 6 6 2" xfId="14978" xr:uid="{B4134314-E48D-41F0-9C29-97BAF206DA38}"/>
    <cellStyle name="60% - Ênfase6 2 6 7" xfId="14979" xr:uid="{7FA4965C-69CE-45B1-A483-239CD53DB666}"/>
    <cellStyle name="60% - Ênfase6 2 6 7 2" xfId="14980" xr:uid="{D8AB7B74-3AB6-41AB-93E6-57A56558B3D8}"/>
    <cellStyle name="60% - Ênfase6 2 6 8" xfId="14981" xr:uid="{AC11CE06-B12E-4813-A1D7-FE62AB688475}"/>
    <cellStyle name="60% - Ênfase6 2 7" xfId="14982" xr:uid="{5183C131-E3A7-4E48-98F1-8C6C96F95A24}"/>
    <cellStyle name="60% - Ênfase6 2 7 2" xfId="14983" xr:uid="{0A7EE6C3-5406-40E9-A862-1043B28DA186}"/>
    <cellStyle name="60% - Ênfase6 2 7 2 2" xfId="14984" xr:uid="{09018919-238E-4198-8EB4-9383D0CEAA2C}"/>
    <cellStyle name="60% - Ênfase6 2 7 2 2 2" xfId="14985" xr:uid="{9A3E396B-A6DC-4A9E-A5C8-36B3E674F4AD}"/>
    <cellStyle name="60% - Ênfase6 2 7 2 3" xfId="14986" xr:uid="{018C3B09-2870-45A9-A36E-2B06F05C1B4C}"/>
    <cellStyle name="60% - Ênfase6 2 7 2 3 2" xfId="14987" xr:uid="{96FC9A1D-E481-4187-BC1C-12AA4CAAFB40}"/>
    <cellStyle name="60% - Ênfase6 2 7 2 4" xfId="14988" xr:uid="{79172765-68B5-4ED0-8E2C-399DD2E4B9F9}"/>
    <cellStyle name="60% - Ênfase6 2 7 3" xfId="14989" xr:uid="{FD739DA5-CC54-470A-A2CD-6A85B70B00B3}"/>
    <cellStyle name="60% - Ênfase6 2 7 3 2" xfId="14990" xr:uid="{CB7C5AF9-BB73-4A19-940A-B6D83F21F5B1}"/>
    <cellStyle name="60% - Ênfase6 2 7 4" xfId="14991" xr:uid="{6CFBCCB7-8CF9-4EAB-ADDC-2775C79705D3}"/>
    <cellStyle name="60% - Ênfase6 2 7 4 2" xfId="14992" xr:uid="{13D841CA-A968-4982-B09A-81EC4583440C}"/>
    <cellStyle name="60% - Ênfase6 2 7 5" xfId="14993" xr:uid="{18BA7CD7-0601-441B-8EF4-45C72D12C1F8}"/>
    <cellStyle name="60% - Ênfase6 2 7 5 2" xfId="14994" xr:uid="{C572A862-B3E1-45A0-BD15-370A8A1CC26E}"/>
    <cellStyle name="60% - Ênfase6 2 7 6" xfId="14995" xr:uid="{6A6B707C-0116-4029-AF53-C6D596905462}"/>
    <cellStyle name="60% - Ênfase6 2 7 6 2" xfId="14996" xr:uid="{B6376752-4CA4-488B-B9EC-F0BB219A6B8C}"/>
    <cellStyle name="60% - Ênfase6 2 7 7" xfId="14997" xr:uid="{E0D18B77-190F-41A6-A678-B41A19D02CDA}"/>
    <cellStyle name="60% - Ênfase6 2 7 7 2" xfId="14998" xr:uid="{FAFD229A-626E-4C2D-9749-71F91A08A577}"/>
    <cellStyle name="60% - Ênfase6 2 7 8" xfId="14999" xr:uid="{4ADD16CD-B6BC-4EE9-BFAD-F61B8BEEA28F}"/>
    <cellStyle name="60% - Ênfase6 2 8" xfId="15000" xr:uid="{7079B1D9-5149-412A-BCA4-880F09E1F23B}"/>
    <cellStyle name="60% - Ênfase6 2 8 2" xfId="15001" xr:uid="{B60F70DD-0357-447D-BC1E-4A69387D6E19}"/>
    <cellStyle name="60% - Ênfase6 2 8 2 2" xfId="15002" xr:uid="{34799CFB-C42B-491B-86FA-B92579592798}"/>
    <cellStyle name="60% - Ênfase6 2 8 2 2 2" xfId="15003" xr:uid="{A1F7C68A-9414-4864-952A-76D74B7268C7}"/>
    <cellStyle name="60% - Ênfase6 2 8 2 3" xfId="15004" xr:uid="{F554B562-0AF4-441B-AD59-9FD3A9DF5352}"/>
    <cellStyle name="60% - Ênfase6 2 8 2 3 2" xfId="15005" xr:uid="{3BE361E0-9024-407A-8C76-CC52324005B9}"/>
    <cellStyle name="60% - Ênfase6 2 8 2 4" xfId="15006" xr:uid="{04922BD7-1115-4221-8A7A-5AA31D58A3BE}"/>
    <cellStyle name="60% - Ênfase6 2 8 3" xfId="15007" xr:uid="{A9A4A9E9-22A8-436F-B193-D2EFAFCB7DCE}"/>
    <cellStyle name="60% - Ênfase6 2 8 3 2" xfId="15008" xr:uid="{05D9726F-E8A9-4149-A2C9-D1C1312C978F}"/>
    <cellStyle name="60% - Ênfase6 2 8 4" xfId="15009" xr:uid="{1F177902-C8AB-4BB7-940A-281439F7E377}"/>
    <cellStyle name="60% - Ênfase6 2 8 4 2" xfId="15010" xr:uid="{651B1013-8C89-4B96-B607-80BF48D565D7}"/>
    <cellStyle name="60% - Ênfase6 2 8 5" xfId="15011" xr:uid="{00017FB9-6822-4AAE-9330-7AFF61C8FCD0}"/>
    <cellStyle name="60% - Ênfase6 2 8 5 2" xfId="15012" xr:uid="{F62CDF22-32E2-4B48-95DD-7F9A3AC50472}"/>
    <cellStyle name="60% - Ênfase6 2 8 6" xfId="15013" xr:uid="{F07ED12D-8965-4D0A-A118-94AD0278AB36}"/>
    <cellStyle name="60% - Ênfase6 2 8 6 2" xfId="15014" xr:uid="{4E052397-F07C-4918-AB94-09CA041A89C9}"/>
    <cellStyle name="60% - Ênfase6 2 8 7" xfId="15015" xr:uid="{1DED7413-5FF6-4DCA-B958-27028828137F}"/>
    <cellStyle name="60% - Ênfase6 2 8 7 2" xfId="15016" xr:uid="{6C253D31-4AFF-4399-A2D1-4FBC8F2503EC}"/>
    <cellStyle name="60% - Ênfase6 2 8 8" xfId="15017" xr:uid="{8BD41075-C758-4B72-BB15-3E1751B7100E}"/>
    <cellStyle name="60% - Ênfase6 2 9" xfId="15018" xr:uid="{091AA7A4-F85D-44D4-B28A-1B234ACB6CF0}"/>
    <cellStyle name="60% - Ênfase6 2 9 2" xfId="15019" xr:uid="{2E96B7E3-34AE-4D3F-8FC4-A9135D8D7A3F}"/>
    <cellStyle name="60% - Ênfase6 2 9 2 2" xfId="15020" xr:uid="{50A15EFB-D786-4CA1-9CB6-8317CB624EB2}"/>
    <cellStyle name="60% - Ênfase6 2 9 2 2 2" xfId="15021" xr:uid="{E43F9764-3EC2-465D-A3B3-715B6BABA51A}"/>
    <cellStyle name="60% - Ênfase6 2 9 2 3" xfId="15022" xr:uid="{FCA72383-AAB7-4802-89E3-679C47A14A13}"/>
    <cellStyle name="60% - Ênfase6 2 9 2 3 2" xfId="15023" xr:uid="{F524793F-CD47-42DF-8B47-0B9C5A51073C}"/>
    <cellStyle name="60% - Ênfase6 2 9 2 4" xfId="15024" xr:uid="{811DEFC5-BCB5-4E10-9A2E-15159023089E}"/>
    <cellStyle name="60% - Ênfase6 2 9 3" xfId="15025" xr:uid="{4C5021BB-C34B-45FF-A2C2-5FCAF847EB91}"/>
    <cellStyle name="60% - Ênfase6 2 9 3 2" xfId="15026" xr:uid="{F6CF1090-FB3F-479B-AAC8-612A975950FB}"/>
    <cellStyle name="60% - Ênfase6 2 9 4" xfId="15027" xr:uid="{32D70F80-D156-4519-908D-1CF677A683FD}"/>
    <cellStyle name="60% - Ênfase6 2 9 4 2" xfId="15028" xr:uid="{9521B375-482D-47B9-8814-384097B8AE82}"/>
    <cellStyle name="60% - Ênfase6 2 9 5" xfId="15029" xr:uid="{A2E50925-472B-4007-A279-F7E4FFB57BE6}"/>
    <cellStyle name="60% - Ênfase6 2 9 5 2" xfId="15030" xr:uid="{F19C3297-49C6-4FD7-8361-9C1CE6A73AD9}"/>
    <cellStyle name="60% - Ênfase6 2 9 6" xfId="15031" xr:uid="{60B6A74E-F5EE-4157-8B10-4F5D426BC549}"/>
    <cellStyle name="60% - Ênfase6 2 9 6 2" xfId="15032" xr:uid="{C7D1EA25-3128-4B2E-9749-E6ED10065F08}"/>
    <cellStyle name="60% - Ênfase6 2 9 7" xfId="15033" xr:uid="{1D0559AF-B202-43F9-8491-EB3E5E6D8468}"/>
    <cellStyle name="60% - Ênfase6 2 9 7 2" xfId="15034" xr:uid="{8095BBAB-A914-40B4-8624-4E034FEAF9BA}"/>
    <cellStyle name="60% - Ênfase6 2 9 8" xfId="15035" xr:uid="{C559D7BE-0A2A-4BAB-A651-D077DA6A754F}"/>
    <cellStyle name="60% - Ênfase6 20" xfId="15036" xr:uid="{37DF2680-D294-4AE0-B819-3B7FBEB6A33C}"/>
    <cellStyle name="60% - Ênfase6 20 2" xfId="15037" xr:uid="{32D3A7DF-E719-46EC-837C-582A6967A100}"/>
    <cellStyle name="60% - Ênfase6 20 2 2" xfId="15038" xr:uid="{A41A1438-2D53-4CBF-BCC3-839FAC9F44AB}"/>
    <cellStyle name="60% - Ênfase6 20 2 2 2" xfId="15039" xr:uid="{42DA7571-655C-4A3A-AA9B-F2A1BE611537}"/>
    <cellStyle name="60% - Ênfase6 20 2 3" xfId="15040" xr:uid="{A6D3102F-4464-4F87-A44D-4D92DD524F5E}"/>
    <cellStyle name="60% - Ênfase6 20 2 3 2" xfId="15041" xr:uid="{34A0E9CB-AC51-44A2-9C9E-6763018EFBC4}"/>
    <cellStyle name="60% - Ênfase6 20 2 4" xfId="15042" xr:uid="{4497610B-AF9D-41CF-91C3-C960B3DCFD92}"/>
    <cellStyle name="60% - Ênfase6 20 3" xfId="15043" xr:uid="{4E6E5989-FEE7-4334-9953-2247C6B94EC5}"/>
    <cellStyle name="60% - Ênfase6 20 3 2" xfId="15044" xr:uid="{D6504F88-2A71-4CF1-BED6-A632382A7626}"/>
    <cellStyle name="60% - Ênfase6 20 4" xfId="15045" xr:uid="{5FD18B1B-DCD7-47CC-8EC0-AA7A82111E23}"/>
    <cellStyle name="60% - Ênfase6 20 4 2" xfId="15046" xr:uid="{64D32872-FE49-4F00-9CB6-A84EA83148DC}"/>
    <cellStyle name="60% - Ênfase6 20 5" xfId="15047" xr:uid="{94F62C28-60E4-4A42-9E15-D668623D8725}"/>
    <cellStyle name="60% - Ênfase6 20 5 2" xfId="15048" xr:uid="{A4372195-16B3-4056-B16A-F460C69B9689}"/>
    <cellStyle name="60% - Ênfase6 20 6" xfId="15049" xr:uid="{E874D47E-FF17-4176-BDB1-84E21DE6D39A}"/>
    <cellStyle name="60% - Ênfase6 20 6 2" xfId="15050" xr:uid="{3432A30F-B622-40A5-903C-A10B5001A216}"/>
    <cellStyle name="60% - Ênfase6 20 7" xfId="15051" xr:uid="{514F3513-2B34-45FD-A3EA-7D2B531681FE}"/>
    <cellStyle name="60% - Ênfase6 21" xfId="15052" xr:uid="{D40BF258-E677-4F34-B363-49CA7D519E41}"/>
    <cellStyle name="60% - Ênfase6 21 2" xfId="15053" xr:uid="{5AA1A8B5-DA8A-485A-91C4-358A5BC4408D}"/>
    <cellStyle name="60% - Ênfase6 21 2 2" xfId="15054" xr:uid="{E6C4242D-A5F7-453E-90CA-A44B2791EDF4}"/>
    <cellStyle name="60% - Ênfase6 21 2 2 2" xfId="15055" xr:uid="{E718261B-9383-4872-A893-7FEB6484951F}"/>
    <cellStyle name="60% - Ênfase6 21 2 3" xfId="15056" xr:uid="{53D0DA04-0C38-4CAE-BAB2-BAD8424744A2}"/>
    <cellStyle name="60% - Ênfase6 21 2 3 2" xfId="15057" xr:uid="{7A3F4FF1-D5C5-4354-81F5-F337F1B0DC25}"/>
    <cellStyle name="60% - Ênfase6 21 2 4" xfId="15058" xr:uid="{FCC2C0A3-40B9-4F3B-817B-75B4FFE9823A}"/>
    <cellStyle name="60% - Ênfase6 21 3" xfId="15059" xr:uid="{9AF13D92-D915-4987-A07F-06F3C0D2230C}"/>
    <cellStyle name="60% - Ênfase6 21 3 2" xfId="15060" xr:uid="{77A8B2BA-B542-4673-941A-1EB0AB4208EC}"/>
    <cellStyle name="60% - Ênfase6 21 4" xfId="15061" xr:uid="{D90C7FF7-D4D0-4A1A-ACE9-2D22AEAB5BE6}"/>
    <cellStyle name="60% - Ênfase6 21 4 2" xfId="15062" xr:uid="{BB18666A-E85F-4FB2-9558-33C58C9C2DF0}"/>
    <cellStyle name="60% - Ênfase6 21 5" xfId="15063" xr:uid="{F92AC2A7-019A-41FE-91A7-F4505D65A7D9}"/>
    <cellStyle name="60% - Ênfase6 21 5 2" xfId="15064" xr:uid="{0437904E-01EB-4F67-8E9A-36347D0B9483}"/>
    <cellStyle name="60% - Ênfase6 21 6" xfId="15065" xr:uid="{535CDAD9-C7D5-4ED8-9305-60B3AA444648}"/>
    <cellStyle name="60% - Ênfase6 21 6 2" xfId="15066" xr:uid="{73A7FF2B-CE65-42DE-A0B8-F2C82C3153D1}"/>
    <cellStyle name="60% - Ênfase6 21 7" xfId="15067" xr:uid="{EA0B37EB-13C5-4160-8C1E-6FC189E1CE5A}"/>
    <cellStyle name="60% - Ênfase6 22" xfId="15068" xr:uid="{E67A6E59-E23A-4A30-B2A7-A238FDBF4830}"/>
    <cellStyle name="60% - Ênfase6 22 2" xfId="15069" xr:uid="{369B00E8-89E9-465F-BD29-C4A314BFCC26}"/>
    <cellStyle name="60% - Ênfase6 22 2 2" xfId="15070" xr:uid="{A8F48D01-1EA0-40F6-9C22-504425951BC7}"/>
    <cellStyle name="60% - Ênfase6 22 2 2 2" xfId="15071" xr:uid="{A04E07F7-E96D-4C1A-8C52-8341ACA1AD46}"/>
    <cellStyle name="60% - Ênfase6 22 2 3" xfId="15072" xr:uid="{581D4291-906A-4B28-A475-619364A6D146}"/>
    <cellStyle name="60% - Ênfase6 22 2 3 2" xfId="15073" xr:uid="{E89A246A-3354-4362-A734-32EECD3DC897}"/>
    <cellStyle name="60% - Ênfase6 22 2 4" xfId="15074" xr:uid="{7BA88224-A8F3-41D3-8618-7159DB35487E}"/>
    <cellStyle name="60% - Ênfase6 22 3" xfId="15075" xr:uid="{E59E27D1-95A1-44D3-9BB7-C7507BEE6FE0}"/>
    <cellStyle name="60% - Ênfase6 22 3 2" xfId="15076" xr:uid="{C0676436-BDF5-403E-B48C-64B908009F19}"/>
    <cellStyle name="60% - Ênfase6 22 4" xfId="15077" xr:uid="{F4704DA6-4BE4-4837-908D-AA4CD5C23F9D}"/>
    <cellStyle name="60% - Ênfase6 22 4 2" xfId="15078" xr:uid="{33FAC2BA-EC13-49E7-8582-B9E18465888A}"/>
    <cellStyle name="60% - Ênfase6 22 5" xfId="15079" xr:uid="{60015695-702E-4D63-813A-7A6926803104}"/>
    <cellStyle name="60% - Ênfase6 22 5 2" xfId="15080" xr:uid="{D31C8313-9436-413D-B2A6-05498C8A7336}"/>
    <cellStyle name="60% - Ênfase6 22 6" xfId="15081" xr:uid="{DD4AFEA9-7AB0-4449-83C4-F2A272ECA38F}"/>
    <cellStyle name="60% - Ênfase6 22 6 2" xfId="15082" xr:uid="{CF6226A3-1469-4FB1-A38A-07ABBBD969DC}"/>
    <cellStyle name="60% - Ênfase6 22 7" xfId="15083" xr:uid="{0973F545-97D6-4883-AEBA-370911E8040E}"/>
    <cellStyle name="60% - Ênfase6 23" xfId="15084" xr:uid="{E0BA5117-293C-4EEB-9E48-95FA243E1528}"/>
    <cellStyle name="60% - Ênfase6 23 2" xfId="15085" xr:uid="{B3340DE9-FA75-4229-9C0A-27C256667E46}"/>
    <cellStyle name="60% - Ênfase6 23 2 2" xfId="15086" xr:uid="{D7C8CDF8-64A0-425B-9681-1725F3BC5123}"/>
    <cellStyle name="60% - Ênfase6 23 2 2 2" xfId="15087" xr:uid="{E7D0B0D8-C287-4000-B304-3DF97EF2DD44}"/>
    <cellStyle name="60% - Ênfase6 23 2 3" xfId="15088" xr:uid="{2A0B607E-1A32-4D4B-97BD-4014C07AAEE0}"/>
    <cellStyle name="60% - Ênfase6 23 2 3 2" xfId="15089" xr:uid="{F0FCFEA7-7559-44CD-9F38-ABE2B6A750D8}"/>
    <cellStyle name="60% - Ênfase6 23 2 4" xfId="15090" xr:uid="{03BF6786-B8E7-4FCE-BE9C-6631EFBCF086}"/>
    <cellStyle name="60% - Ênfase6 23 3" xfId="15091" xr:uid="{ECA61261-AE35-4A2C-BB46-F83F68E1E50A}"/>
    <cellStyle name="60% - Ênfase6 23 3 2" xfId="15092" xr:uid="{0C13DA3C-15D4-4250-8C8D-6D59726DDEB7}"/>
    <cellStyle name="60% - Ênfase6 23 4" xfId="15093" xr:uid="{55B2608E-304F-449D-A4C7-1CA23A566DD3}"/>
    <cellStyle name="60% - Ênfase6 23 4 2" xfId="15094" xr:uid="{E8272451-1867-472D-870C-85812B0287B9}"/>
    <cellStyle name="60% - Ênfase6 23 5" xfId="15095" xr:uid="{B4A96A3C-7D2E-48D9-AC9C-77ABBD5B4CD4}"/>
    <cellStyle name="60% - Ênfase6 23 5 2" xfId="15096" xr:uid="{842411BD-01BB-4389-B2C3-4941A89AB0ED}"/>
    <cellStyle name="60% - Ênfase6 23 6" xfId="15097" xr:uid="{63709328-67E5-487B-B7D6-C49AD0094788}"/>
    <cellStyle name="60% - Ênfase6 23 6 2" xfId="15098" xr:uid="{91B3C229-A98F-42C9-AF07-ECF42926DC63}"/>
    <cellStyle name="60% - Ênfase6 23 7" xfId="15099" xr:uid="{68A1F7CC-B5AB-450C-9940-8907F5170903}"/>
    <cellStyle name="60% - Ênfase6 24" xfId="15100" xr:uid="{5DBAEE7F-C913-4E7D-A584-C9D0FCAE39A1}"/>
    <cellStyle name="60% - Ênfase6 24 2" xfId="15101" xr:uid="{CDB3895D-6469-4100-AAAC-D17A5A48661D}"/>
    <cellStyle name="60% - Ênfase6 24 2 2" xfId="15102" xr:uid="{731BD474-8430-4B37-A775-D9E071CAC731}"/>
    <cellStyle name="60% - Ênfase6 24 2 2 2" xfId="15103" xr:uid="{340F91B2-30D2-4E90-97D0-6B7730A4E4D3}"/>
    <cellStyle name="60% - Ênfase6 24 2 3" xfId="15104" xr:uid="{418EB64D-01B8-4BB6-9464-BCC49D7980A6}"/>
    <cellStyle name="60% - Ênfase6 24 2 3 2" xfId="15105" xr:uid="{8F7C1934-75C9-4D70-8414-B4BC71F59C61}"/>
    <cellStyle name="60% - Ênfase6 24 2 4" xfId="15106" xr:uid="{A5761361-57CA-45FD-B1DD-AB0411086724}"/>
    <cellStyle name="60% - Ênfase6 24 3" xfId="15107" xr:uid="{93495DB9-15D2-4AB4-B160-DB3EEEA7D66F}"/>
    <cellStyle name="60% - Ênfase6 24 3 2" xfId="15108" xr:uid="{16E6CCC0-A81A-4107-AC81-A0027ED04C92}"/>
    <cellStyle name="60% - Ênfase6 24 4" xfId="15109" xr:uid="{0D371431-9B6D-4FA2-AAB1-C4E7585A3466}"/>
    <cellStyle name="60% - Ênfase6 24 4 2" xfId="15110" xr:uid="{42A3EE7A-C077-4F4B-8022-DA40B0561937}"/>
    <cellStyle name="60% - Ênfase6 24 5" xfId="15111" xr:uid="{28C3ED41-D46F-451E-8483-83F0D0AC64FA}"/>
    <cellStyle name="60% - Ênfase6 24 5 2" xfId="15112" xr:uid="{B6B55689-DADF-4E80-9CD8-B4D5219A83A1}"/>
    <cellStyle name="60% - Ênfase6 24 6" xfId="15113" xr:uid="{08022F14-C5A7-46F5-A4F2-BFFDBE30CD5E}"/>
    <cellStyle name="60% - Ênfase6 24 6 2" xfId="15114" xr:uid="{E90ABD5F-096A-4F58-8112-F0B6D7555F30}"/>
    <cellStyle name="60% - Ênfase6 24 7" xfId="15115" xr:uid="{BE2560AE-EF9E-4815-B0CF-60BE8DC1C47C}"/>
    <cellStyle name="60% - Ênfase6 25" xfId="15116" xr:uid="{7E7FCE96-A412-418A-886C-09D9BC2ECCDF}"/>
    <cellStyle name="60% - Ênfase6 25 2" xfId="15117" xr:uid="{6A2B84F9-8B04-4020-A3FC-4C90311AB16C}"/>
    <cellStyle name="60% - Ênfase6 25 2 2" xfId="15118" xr:uid="{2419938C-17C0-475B-B713-A1BC7CCF5919}"/>
    <cellStyle name="60% - Ênfase6 25 2 2 2" xfId="15119" xr:uid="{91570320-9241-48CD-B28F-67CC49076BCE}"/>
    <cellStyle name="60% - Ênfase6 25 2 3" xfId="15120" xr:uid="{2B0FFC38-4F59-4DB5-BF56-1E4451FF6DD6}"/>
    <cellStyle name="60% - Ênfase6 25 2 3 2" xfId="15121" xr:uid="{718FFB2B-D433-4A6B-96DA-7B733ADB6372}"/>
    <cellStyle name="60% - Ênfase6 25 2 4" xfId="15122" xr:uid="{6BF68EBA-837C-4BC7-A72E-E32B50F3B69D}"/>
    <cellStyle name="60% - Ênfase6 25 3" xfId="15123" xr:uid="{15E28A94-A53F-4407-96DC-DE97A39C3A56}"/>
    <cellStyle name="60% - Ênfase6 25 3 2" xfId="15124" xr:uid="{65A5B7FD-9AA5-4A8A-A59F-83C9A5908B91}"/>
    <cellStyle name="60% - Ênfase6 25 4" xfId="15125" xr:uid="{E40B7259-F3A5-4FF8-84A4-A3D339982ED7}"/>
    <cellStyle name="60% - Ênfase6 25 4 2" xfId="15126" xr:uid="{DDFE9639-032B-412A-9973-700211999140}"/>
    <cellStyle name="60% - Ênfase6 25 5" xfId="15127" xr:uid="{5751CC8A-11C4-4364-BABD-0CAF4E9E1805}"/>
    <cellStyle name="60% - Ênfase6 25 5 2" xfId="15128" xr:uid="{2920A251-351C-4813-9E8C-0D6D88224823}"/>
    <cellStyle name="60% - Ênfase6 25 6" xfId="15129" xr:uid="{14B1CFC2-4E03-40C4-A6B8-22007F611F12}"/>
    <cellStyle name="60% - Ênfase6 25 6 2" xfId="15130" xr:uid="{D3558A66-A46D-4A13-B306-C4EE7BCA9842}"/>
    <cellStyle name="60% - Ênfase6 25 7" xfId="15131" xr:uid="{F4934F54-4229-4BAE-952D-D70F3E0A1CBE}"/>
    <cellStyle name="60% - Ênfase6 26" xfId="15132" xr:uid="{FF81B55D-22B3-4A36-9FFC-4746915A1017}"/>
    <cellStyle name="60% - Ênfase6 26 2" xfId="15133" xr:uid="{FB6E5613-3AC4-4FF3-97C7-8CBE71DFD476}"/>
    <cellStyle name="60% - Ênfase6 26 2 2" xfId="15134" xr:uid="{00E819E4-BD72-4556-AF5C-F6FD678711A3}"/>
    <cellStyle name="60% - Ênfase6 26 2 2 2" xfId="15135" xr:uid="{FD0FD9F7-9D0C-4B0A-BF0C-CC6311892D7E}"/>
    <cellStyle name="60% - Ênfase6 26 2 3" xfId="15136" xr:uid="{E051D9FA-E0C9-4071-A373-42F3222F8EDC}"/>
    <cellStyle name="60% - Ênfase6 26 2 3 2" xfId="15137" xr:uid="{63DFFB03-02A7-4C91-816E-444D2DFE16CB}"/>
    <cellStyle name="60% - Ênfase6 26 2 4" xfId="15138" xr:uid="{3FB87E93-0789-4631-8F36-1DDFD4CD4D59}"/>
    <cellStyle name="60% - Ênfase6 26 3" xfId="15139" xr:uid="{FFBB9D7A-EF79-4A3D-A841-94DD4AE97DF8}"/>
    <cellStyle name="60% - Ênfase6 26 3 2" xfId="15140" xr:uid="{177C04A6-2103-45C7-AF5E-EFF825B39FD6}"/>
    <cellStyle name="60% - Ênfase6 26 4" xfId="15141" xr:uid="{9FBC3E2E-A76A-465D-ACC3-D1C1E83C7C6C}"/>
    <cellStyle name="60% - Ênfase6 26 4 2" xfId="15142" xr:uid="{63EFDC96-7BC6-4ECE-8B10-6B64178096FA}"/>
    <cellStyle name="60% - Ênfase6 26 5" xfId="15143" xr:uid="{A79C1185-B5A4-43BC-91DB-BD0444D55EF8}"/>
    <cellStyle name="60% - Ênfase6 26 5 2" xfId="15144" xr:uid="{1A529C01-A7AC-4DC7-B1DE-69839ADBB8BB}"/>
    <cellStyle name="60% - Ênfase6 26 6" xfId="15145" xr:uid="{2EAAAAB8-058E-4F8B-BADA-42EAF25D463D}"/>
    <cellStyle name="60% - Ênfase6 26 6 2" xfId="15146" xr:uid="{1D1331CE-E78C-43B9-9BAF-793534DC426D}"/>
    <cellStyle name="60% - Ênfase6 26 7" xfId="15147" xr:uid="{01DBCB0A-E016-4195-91EE-9445E401B62A}"/>
    <cellStyle name="60% - Ênfase6 27" xfId="15148" xr:uid="{AE32CA73-3585-43C3-ABF5-B1EA624FE476}"/>
    <cellStyle name="60% - Ênfase6 27 2" xfId="15149" xr:uid="{8B21AB0C-0036-4038-8264-56CEEFF4D580}"/>
    <cellStyle name="60% - Ênfase6 27 2 2" xfId="15150" xr:uid="{0FC6D2F4-7A2B-41D0-9442-B657EBC67846}"/>
    <cellStyle name="60% - Ênfase6 27 2 2 2" xfId="15151" xr:uid="{1482FC74-2C61-46D7-A4AA-9EB8C31E2D2E}"/>
    <cellStyle name="60% - Ênfase6 27 2 3" xfId="15152" xr:uid="{EFCA70F9-083D-487B-9996-773E5532593D}"/>
    <cellStyle name="60% - Ênfase6 27 2 3 2" xfId="15153" xr:uid="{32F45EDA-A104-4FC0-AC21-30ADD78A68F9}"/>
    <cellStyle name="60% - Ênfase6 27 2 4" xfId="15154" xr:uid="{2C89DA37-D336-4FBC-AE7C-96630D8E502A}"/>
    <cellStyle name="60% - Ênfase6 27 3" xfId="15155" xr:uid="{3633EDE1-C696-46C4-B801-9B40BE3E2974}"/>
    <cellStyle name="60% - Ênfase6 27 3 2" xfId="15156" xr:uid="{321C99C6-2FC2-429A-A88F-7EF38BF9B782}"/>
    <cellStyle name="60% - Ênfase6 27 4" xfId="15157" xr:uid="{CBCEE134-61DC-46DF-9C3F-BB72001119EB}"/>
    <cellStyle name="60% - Ênfase6 27 4 2" xfId="15158" xr:uid="{EC7F6153-3389-4E2D-A051-D201EC28F2E5}"/>
    <cellStyle name="60% - Ênfase6 27 5" xfId="15159" xr:uid="{9839303C-AF25-4A6E-83C9-F97CF78832C6}"/>
    <cellStyle name="60% - Ênfase6 27 5 2" xfId="15160" xr:uid="{6C52399F-18A2-470D-9798-CB23A0B1C370}"/>
    <cellStyle name="60% - Ênfase6 27 6" xfId="15161" xr:uid="{B507C5D1-F4A6-4D0D-8EFA-95D396DA2473}"/>
    <cellStyle name="60% - Ênfase6 27 6 2" xfId="15162" xr:uid="{04F696CD-FE21-4CCA-89FD-8FD9F4618584}"/>
    <cellStyle name="60% - Ênfase6 27 7" xfId="15163" xr:uid="{933D85AE-8917-476D-828A-5B81970FEC05}"/>
    <cellStyle name="60% - Ênfase6 28" xfId="15164" xr:uid="{DDBC4885-95DC-4205-B644-19855A8CCF1B}"/>
    <cellStyle name="60% - Ênfase6 28 2" xfId="15165" xr:uid="{1C34977E-2F30-4DB7-8DD2-7C21D1CD8778}"/>
    <cellStyle name="60% - Ênfase6 28 2 2" xfId="15166" xr:uid="{37F2ABB2-D38C-43A3-9BF0-C42F6A2E4981}"/>
    <cellStyle name="60% - Ênfase6 28 2 2 2" xfId="15167" xr:uid="{CF9501CE-B9CF-4F6B-938A-58D9A40973D3}"/>
    <cellStyle name="60% - Ênfase6 28 2 3" xfId="15168" xr:uid="{175201FE-1ACE-4E68-BFF8-BAFA275DB3A1}"/>
    <cellStyle name="60% - Ênfase6 28 2 3 2" xfId="15169" xr:uid="{1194D2BF-5010-4C65-A743-327A9745E587}"/>
    <cellStyle name="60% - Ênfase6 28 2 4" xfId="15170" xr:uid="{3E12EB9E-62F5-4172-9326-D82C1E4C5EB2}"/>
    <cellStyle name="60% - Ênfase6 28 3" xfId="15171" xr:uid="{8326EC78-BD52-490A-ABB9-23E0FCB989B8}"/>
    <cellStyle name="60% - Ênfase6 28 3 2" xfId="15172" xr:uid="{5E1C0836-3AEF-4504-8C7E-8BA627971948}"/>
    <cellStyle name="60% - Ênfase6 28 4" xfId="15173" xr:uid="{9B2BF02E-B4D0-4AEC-A8BD-401A6932B9A8}"/>
    <cellStyle name="60% - Ênfase6 28 4 2" xfId="15174" xr:uid="{4026D313-EA73-4622-A691-9FFEAAF673F9}"/>
    <cellStyle name="60% - Ênfase6 28 5" xfId="15175" xr:uid="{F0EEF9EC-B8D9-4AB4-8811-E8C9372210E0}"/>
    <cellStyle name="60% - Ênfase6 28 5 2" xfId="15176" xr:uid="{D5672230-8864-4E79-8E42-9FA8CC7810C3}"/>
    <cellStyle name="60% - Ênfase6 28 6" xfId="15177" xr:uid="{B6E71511-893A-4B6D-9FAC-ACAB9590031E}"/>
    <cellStyle name="60% - Ênfase6 28 6 2" xfId="15178" xr:uid="{7F45FDA4-F07F-4E27-8651-CFC74FC0924C}"/>
    <cellStyle name="60% - Ênfase6 28 7" xfId="15179" xr:uid="{C747BB1C-9A9F-44F2-B13E-941530720A2C}"/>
    <cellStyle name="60% - Ênfase6 29" xfId="15180" xr:uid="{F8CBFB27-F8C9-439F-84AF-11A988BF79EB}"/>
    <cellStyle name="60% - Ênfase6 29 2" xfId="15181" xr:uid="{2580DD41-851B-4AF5-9D94-799A3E50D44C}"/>
    <cellStyle name="60% - Ênfase6 29 2 2" xfId="15182" xr:uid="{A8C2533D-DF9E-4261-ADC8-FE0EA21A288E}"/>
    <cellStyle name="60% - Ênfase6 29 2 2 2" xfId="15183" xr:uid="{07E2C71C-23EF-4151-B309-821E1EBE88A3}"/>
    <cellStyle name="60% - Ênfase6 29 2 3" xfId="15184" xr:uid="{B3CC6A8B-F2AA-4AE1-B9ED-A0F0359A4C60}"/>
    <cellStyle name="60% - Ênfase6 29 2 3 2" xfId="15185" xr:uid="{464AAF79-BBDA-4020-BA1E-D079B20CB40E}"/>
    <cellStyle name="60% - Ênfase6 29 2 4" xfId="15186" xr:uid="{C681E7BE-3000-40D2-855A-B71E0506E602}"/>
    <cellStyle name="60% - Ênfase6 29 3" xfId="15187" xr:uid="{27895EBB-33A3-4A79-AD30-7F21B13626D7}"/>
    <cellStyle name="60% - Ênfase6 29 3 2" xfId="15188" xr:uid="{F94F324A-2954-46F8-80E7-324DE08A1B49}"/>
    <cellStyle name="60% - Ênfase6 29 4" xfId="15189" xr:uid="{CBA6982A-F6D7-4C3A-9AA4-E4650754490D}"/>
    <cellStyle name="60% - Ênfase6 29 4 2" xfId="15190" xr:uid="{2AEC247D-D1C6-4A58-B322-13227CF7B08E}"/>
    <cellStyle name="60% - Ênfase6 29 5" xfId="15191" xr:uid="{4B9FB314-11AF-4D35-BB31-6099DAB03E7D}"/>
    <cellStyle name="60% - Ênfase6 29 5 2" xfId="15192" xr:uid="{21B0C509-05AD-4FF9-85D1-76A8D2E6CFAA}"/>
    <cellStyle name="60% - Ênfase6 29 6" xfId="15193" xr:uid="{3AE306FF-BF72-4EDC-82F4-248F3EEE20B9}"/>
    <cellStyle name="60% - Ênfase6 29 6 2" xfId="15194" xr:uid="{2FC5AE0B-55C7-4989-B0AA-B1FAF2216474}"/>
    <cellStyle name="60% - Ênfase6 29 7" xfId="15195" xr:uid="{48FDB0BA-A137-4452-A68E-36B67C0B2413}"/>
    <cellStyle name="60% - Ênfase6 3" xfId="15196" xr:uid="{C246D49C-8E5E-43D8-AF84-5F81E075F2F6}"/>
    <cellStyle name="60% - Ênfase6 3 2" xfId="15197" xr:uid="{03A1263E-B0BE-4201-93C8-13A0757AE0D1}"/>
    <cellStyle name="60% - Ênfase6 3 2 2" xfId="15198" xr:uid="{A83B0747-1406-4878-8166-63981FBB2537}"/>
    <cellStyle name="60% - Ênfase6 3 2 2 2" xfId="15199" xr:uid="{8F07F9EB-520E-4918-B694-819A33ED850F}"/>
    <cellStyle name="60% - Ênfase6 3 2 3" xfId="15200" xr:uid="{62E2C922-A506-401A-A72F-8F3259D2ACDC}"/>
    <cellStyle name="60% - Ênfase6 3 2 3 2" xfId="15201" xr:uid="{0C2473D4-AAE0-41DB-9C86-BB8C156DB6C8}"/>
    <cellStyle name="60% - Ênfase6 3 2 4" xfId="15202" xr:uid="{59F0C3EE-8362-4F54-8CEC-563AC0D81019}"/>
    <cellStyle name="60% - Ênfase6 3 3" xfId="15203" xr:uid="{E317F5CB-46E7-441C-B851-CCB4C6F92776}"/>
    <cellStyle name="60% - Ênfase6 3 3 2" xfId="15204" xr:uid="{C3D0D0AB-C735-4333-A627-434976CDC915}"/>
    <cellStyle name="60% - Ênfase6 3 4" xfId="15205" xr:uid="{12F5D4F4-E867-4C1C-9B84-4F9A39D4EEC2}"/>
    <cellStyle name="60% - Ênfase6 3 4 2" xfId="15206" xr:uid="{31281FC0-1F42-4BE9-B1BB-5B3D58276521}"/>
    <cellStyle name="60% - Ênfase6 3 5" xfId="15207" xr:uid="{7B4A1C4D-4354-4311-9F23-C036A225AA0E}"/>
    <cellStyle name="60% - Ênfase6 3 5 2" xfId="15208" xr:uid="{B55DE5A2-BD96-4D2A-95AA-BFC409DF159D}"/>
    <cellStyle name="60% - Ênfase6 3 6" xfId="15209" xr:uid="{4A8E5E99-BD9A-4E2D-BB41-6FBECF436476}"/>
    <cellStyle name="60% - Ênfase6 3 6 2" xfId="15210" xr:uid="{73B44C48-16A5-4749-84FF-4060B94DC51C}"/>
    <cellStyle name="60% - Ênfase6 3 7" xfId="15211" xr:uid="{E2C194E5-DBDE-4855-92A3-5CBABF3BC610}"/>
    <cellStyle name="60% - Ênfase6 30" xfId="15212" xr:uid="{B9D3324A-2B0E-4E6B-969B-80F991DE08C0}"/>
    <cellStyle name="60% - Ênfase6 30 2" xfId="15213" xr:uid="{6907DA70-536C-409E-9A15-A813F7D7A52A}"/>
    <cellStyle name="60% - Ênfase6 30 2 2" xfId="15214" xr:uid="{DB57A08A-7018-4C2C-B6FE-E6936D27FB3C}"/>
    <cellStyle name="60% - Ênfase6 30 2 2 2" xfId="15215" xr:uid="{99689EE9-0751-4B70-B5D4-5C505305A734}"/>
    <cellStyle name="60% - Ênfase6 30 2 3" xfId="15216" xr:uid="{64F71143-BBA9-46E9-9EB9-602362F0A1B5}"/>
    <cellStyle name="60% - Ênfase6 30 2 3 2" xfId="15217" xr:uid="{A4D26707-6BA9-4721-94F8-AE474C8A2197}"/>
    <cellStyle name="60% - Ênfase6 30 2 4" xfId="15218" xr:uid="{5BF00EB1-7F9A-453F-BA31-E12C543B8134}"/>
    <cellStyle name="60% - Ênfase6 30 3" xfId="15219" xr:uid="{DB195B93-9E3D-4E26-9AF2-D43A48A36A7E}"/>
    <cellStyle name="60% - Ênfase6 30 3 2" xfId="15220" xr:uid="{68BDF86B-263A-4D8D-9EFF-1BE5E254468C}"/>
    <cellStyle name="60% - Ênfase6 30 4" xfId="15221" xr:uid="{25E286C1-AC48-4512-A870-5F2F7A63DF07}"/>
    <cellStyle name="60% - Ênfase6 30 4 2" xfId="15222" xr:uid="{3C5194AE-F167-454E-A793-FA088E2B786A}"/>
    <cellStyle name="60% - Ênfase6 30 5" xfId="15223" xr:uid="{1B893B15-F4A3-4F15-921B-F7462FBE68EB}"/>
    <cellStyle name="60% - Ênfase6 30 5 2" xfId="15224" xr:uid="{92530FBA-9188-4EA4-A6B6-E98F1B92CFC2}"/>
    <cellStyle name="60% - Ênfase6 30 6" xfId="15225" xr:uid="{3BDAC2E6-4C53-4F4B-9A5E-CF0D78DE8454}"/>
    <cellStyle name="60% - Ênfase6 30 6 2" xfId="15226" xr:uid="{C067B698-B8BC-414C-A3DB-EFEC5BCA6AB7}"/>
    <cellStyle name="60% - Ênfase6 30 7" xfId="15227" xr:uid="{2C6A73D2-6110-4CA9-8019-9D6D11930752}"/>
    <cellStyle name="60% - Ênfase6 31" xfId="15228" xr:uid="{0AFC02FD-0F19-44AB-9DC9-D5687B35B339}"/>
    <cellStyle name="60% - Ênfase6 31 2" xfId="15229" xr:uid="{95331E39-8515-4746-9169-A99491511443}"/>
    <cellStyle name="60% - Ênfase6 31 2 2" xfId="15230" xr:uid="{89175120-1A81-42E0-A1B7-D9945EF92E37}"/>
    <cellStyle name="60% - Ênfase6 31 2 2 2" xfId="15231" xr:uid="{F66FD82A-5107-4A4D-8FD3-184DDC2DBB26}"/>
    <cellStyle name="60% - Ênfase6 31 2 3" xfId="15232" xr:uid="{745572C5-9075-4D30-87E8-DA11354D79A1}"/>
    <cellStyle name="60% - Ênfase6 31 2 3 2" xfId="15233" xr:uid="{39F1220A-F9C7-4380-AB65-B4C57A88A074}"/>
    <cellStyle name="60% - Ênfase6 31 2 4" xfId="15234" xr:uid="{23F3CDD3-A9C3-4FF7-A3D7-82A4BFB5B42F}"/>
    <cellStyle name="60% - Ênfase6 31 3" xfId="15235" xr:uid="{A57975C0-A37F-4549-B66C-ACFAD400F167}"/>
    <cellStyle name="60% - Ênfase6 31 3 2" xfId="15236" xr:uid="{B2CF83D9-DB83-457C-9A4D-53275E1676A6}"/>
    <cellStyle name="60% - Ênfase6 31 4" xfId="15237" xr:uid="{A667004E-28DD-45C6-84F9-BB41640C6CCD}"/>
    <cellStyle name="60% - Ênfase6 31 4 2" xfId="15238" xr:uid="{CA614BFE-3A3A-424F-AA83-2B95FAB894DB}"/>
    <cellStyle name="60% - Ênfase6 31 5" xfId="15239" xr:uid="{7339D818-A3BD-4C1C-8F34-32776EEB6CA5}"/>
    <cellStyle name="60% - Ênfase6 31 5 2" xfId="15240" xr:uid="{3FCE467B-00BC-41C0-962A-9379D38D7A30}"/>
    <cellStyle name="60% - Ênfase6 31 6" xfId="15241" xr:uid="{2FFCAE1D-74CD-4942-B149-A7D0137EDA8A}"/>
    <cellStyle name="60% - Ênfase6 31 6 2" xfId="15242" xr:uid="{4B2129D5-12D9-49BE-9331-A3BA656B1367}"/>
    <cellStyle name="60% - Ênfase6 31 7" xfId="15243" xr:uid="{FF40FC7E-9320-4C79-B67E-7042B5846B10}"/>
    <cellStyle name="60% - Ênfase6 32" xfId="15244" xr:uid="{4CB8E6F7-8E92-4183-9386-78C8D41E9B11}"/>
    <cellStyle name="60% - Ênfase6 32 2" xfId="15245" xr:uid="{58F9C479-3173-44D4-9E9C-9E30FF8D9345}"/>
    <cellStyle name="60% - Ênfase6 32 2 2" xfId="15246" xr:uid="{6CBBFB3E-7F90-4B04-828B-2C70E8B5E3BE}"/>
    <cellStyle name="60% - Ênfase6 32 2 2 2" xfId="15247" xr:uid="{9CA66BDD-8670-4863-9E9A-3C0BD9614309}"/>
    <cellStyle name="60% - Ênfase6 32 2 3" xfId="15248" xr:uid="{F0FB643C-96CE-41EC-9995-E3AAC7F854CC}"/>
    <cellStyle name="60% - Ênfase6 32 2 3 2" xfId="15249" xr:uid="{BE2F0BFB-4BDF-444A-8714-D5FC19309C86}"/>
    <cellStyle name="60% - Ênfase6 32 2 4" xfId="15250" xr:uid="{95688B0C-C457-4387-AB21-D9CF3429CC37}"/>
    <cellStyle name="60% - Ênfase6 32 3" xfId="15251" xr:uid="{216FAF53-84F4-453F-8FAA-457A8B60E92E}"/>
    <cellStyle name="60% - Ênfase6 32 3 2" xfId="15252" xr:uid="{8913842A-E7EB-4F54-A34D-1897C4097206}"/>
    <cellStyle name="60% - Ênfase6 32 4" xfId="15253" xr:uid="{31929B29-414F-4997-9EE9-583F48AE306A}"/>
    <cellStyle name="60% - Ênfase6 32 4 2" xfId="15254" xr:uid="{A89A7341-8EDB-4463-8763-A7D4BEDB13FB}"/>
    <cellStyle name="60% - Ênfase6 32 5" xfId="15255" xr:uid="{741450CA-1D55-44BB-ADD8-0A0EBE8336A4}"/>
    <cellStyle name="60% - Ênfase6 32 5 2" xfId="15256" xr:uid="{7CDC6E45-0E2D-4DCE-9934-89A72362C14C}"/>
    <cellStyle name="60% - Ênfase6 32 6" xfId="15257" xr:uid="{C6C4F327-7BA7-43DA-B2C0-DFB9710564AA}"/>
    <cellStyle name="60% - Ênfase6 32 6 2" xfId="15258" xr:uid="{ACFE7417-7AAF-4380-AC6D-A1E5127D1CDF}"/>
    <cellStyle name="60% - Ênfase6 32 7" xfId="15259" xr:uid="{4FDDDB46-7F71-4B12-B2AB-60121E576722}"/>
    <cellStyle name="60% - Ênfase6 33" xfId="15260" xr:uid="{5B2CC1EE-A3F6-4644-90AB-CE6519DF0D2A}"/>
    <cellStyle name="60% - Ênfase6 33 2" xfId="15261" xr:uid="{8F34E61C-2A09-4222-8BC2-1916C467EF38}"/>
    <cellStyle name="60% - Ênfase6 33 2 2" xfId="15262" xr:uid="{15FD54F8-1F2F-452A-B679-7E13B8DEF169}"/>
    <cellStyle name="60% - Ênfase6 33 2 2 2" xfId="15263" xr:uid="{047F0BA1-D276-4B29-8467-D00BCFB98296}"/>
    <cellStyle name="60% - Ênfase6 33 2 3" xfId="15264" xr:uid="{F6C7EC98-C816-47FF-B843-CD8354C7A12B}"/>
    <cellStyle name="60% - Ênfase6 33 2 3 2" xfId="15265" xr:uid="{6A13027A-DEF7-4B75-A7BA-B6C83A2F51E3}"/>
    <cellStyle name="60% - Ênfase6 33 2 4" xfId="15266" xr:uid="{7AD41136-C514-4D77-9435-42BACCA465EA}"/>
    <cellStyle name="60% - Ênfase6 33 3" xfId="15267" xr:uid="{E8360E13-6F48-4A41-992E-F1D143BB9ED1}"/>
    <cellStyle name="60% - Ênfase6 33 3 2" xfId="15268" xr:uid="{EF118444-BBEA-4800-9D67-5DCE1515F660}"/>
    <cellStyle name="60% - Ênfase6 33 4" xfId="15269" xr:uid="{5F92D09B-6D41-4073-A4C9-026771E2E6C9}"/>
    <cellStyle name="60% - Ênfase6 33 4 2" xfId="15270" xr:uid="{94B07076-3FFB-45DE-85AF-D94AB5B94349}"/>
    <cellStyle name="60% - Ênfase6 33 5" xfId="15271" xr:uid="{CB1EDEF6-749E-44ED-9F83-759C77578D93}"/>
    <cellStyle name="60% - Ênfase6 33 5 2" xfId="15272" xr:uid="{4C50CABC-36A8-4F67-A3C8-14BA6B1EF41F}"/>
    <cellStyle name="60% - Ênfase6 33 6" xfId="15273" xr:uid="{4DF24378-5425-4DCE-BE3E-0B1D36858FCB}"/>
    <cellStyle name="60% - Ênfase6 33 6 2" xfId="15274" xr:uid="{70953BC8-C460-464C-9833-8B768FCF921D}"/>
    <cellStyle name="60% - Ênfase6 33 7" xfId="15275" xr:uid="{27AADE68-C19E-4ED0-8CAF-5036E203906A}"/>
    <cellStyle name="60% - Ênfase6 34" xfId="15276" xr:uid="{C3D736CF-58F1-404B-A977-88C04C87B4EB}"/>
    <cellStyle name="60% - Ênfase6 34 2" xfId="15277" xr:uid="{DC90C63C-8215-48C9-B71E-F9CE4B4AB9E6}"/>
    <cellStyle name="60% - Ênfase6 34 2 2" xfId="15278" xr:uid="{368FEA20-37FB-4057-BF05-79F6592C89DD}"/>
    <cellStyle name="60% - Ênfase6 34 2 2 2" xfId="15279" xr:uid="{87B56235-70DA-45E2-AE48-B0AD078006E5}"/>
    <cellStyle name="60% - Ênfase6 34 2 3" xfId="15280" xr:uid="{936BAD95-F51F-46BC-81A2-67A000A33142}"/>
    <cellStyle name="60% - Ênfase6 34 2 3 2" xfId="15281" xr:uid="{66D9864B-5FAE-471B-A97A-7125B438428F}"/>
    <cellStyle name="60% - Ênfase6 34 2 4" xfId="15282" xr:uid="{5DE753B6-0392-4AD0-BA04-BDD1D557510A}"/>
    <cellStyle name="60% - Ênfase6 34 3" xfId="15283" xr:uid="{0BF4E7B2-59CD-4CF9-8E9A-9E2C98F319BC}"/>
    <cellStyle name="60% - Ênfase6 34 3 2" xfId="15284" xr:uid="{1237BE14-D3D0-403A-9B95-75CFC4308446}"/>
    <cellStyle name="60% - Ênfase6 34 4" xfId="15285" xr:uid="{03DF7813-3758-4ECF-BA02-EA71D84103ED}"/>
    <cellStyle name="60% - Ênfase6 34 4 2" xfId="15286" xr:uid="{71699083-3254-4868-B8C2-BB91887317FE}"/>
    <cellStyle name="60% - Ênfase6 34 5" xfId="15287" xr:uid="{8095F957-476A-4EE0-8B26-10E065751971}"/>
    <cellStyle name="60% - Ênfase6 34 5 2" xfId="15288" xr:uid="{EBC6FCE7-E7DB-4DA1-8A0A-D9C57D2285DE}"/>
    <cellStyle name="60% - Ênfase6 34 6" xfId="15289" xr:uid="{B8E76E82-2B6D-4970-A787-D50E4BCB8AD0}"/>
    <cellStyle name="60% - Ênfase6 34 6 2" xfId="15290" xr:uid="{16B37977-DD9D-45DD-809D-1D6DC9F4F29A}"/>
    <cellStyle name="60% - Ênfase6 34 7" xfId="15291" xr:uid="{6F832944-212F-4A6B-8B33-C4FDD7C1FE2C}"/>
    <cellStyle name="60% - Ênfase6 35" xfId="15292" xr:uid="{CC91FCB7-B4A3-423F-B597-A6BA627543CD}"/>
    <cellStyle name="60% - Ênfase6 35 2" xfId="15293" xr:uid="{0FA8A26C-222C-41FF-96F8-15FA12F992E0}"/>
    <cellStyle name="60% - Ênfase6 35 2 2" xfId="15294" xr:uid="{F30A89F3-4479-4E91-8A89-A6A25F62A814}"/>
    <cellStyle name="60% - Ênfase6 35 2 2 2" xfId="15295" xr:uid="{66489870-28D7-4282-B33A-5C359AD637C6}"/>
    <cellStyle name="60% - Ênfase6 35 2 3" xfId="15296" xr:uid="{9869B5D4-E427-4FC3-A5C6-97D5503F3181}"/>
    <cellStyle name="60% - Ênfase6 35 2 3 2" xfId="15297" xr:uid="{45F5245D-EE56-49DF-B302-8BE943D1D066}"/>
    <cellStyle name="60% - Ênfase6 35 2 4" xfId="15298" xr:uid="{77FB81CC-8D94-473C-A04E-197267518233}"/>
    <cellStyle name="60% - Ênfase6 35 3" xfId="15299" xr:uid="{3DACEFAE-58DE-42F1-BAB4-6FE7008A35C7}"/>
    <cellStyle name="60% - Ênfase6 35 3 2" xfId="15300" xr:uid="{EEECF5F9-F734-49BF-B437-93FCAD6B4480}"/>
    <cellStyle name="60% - Ênfase6 35 4" xfId="15301" xr:uid="{A1AD1042-79AA-4DE6-AEEF-C8F040F1EF6D}"/>
    <cellStyle name="60% - Ênfase6 35 4 2" xfId="15302" xr:uid="{696A5E56-0C77-4789-AD0B-DA757AB138E4}"/>
    <cellStyle name="60% - Ênfase6 35 5" xfId="15303" xr:uid="{5DF0C557-A44F-4887-B87E-4D7E97E9D820}"/>
    <cellStyle name="60% - Ênfase6 35 5 2" xfId="15304" xr:uid="{DC900263-97A5-47B4-8863-6E38B33EFAC9}"/>
    <cellStyle name="60% - Ênfase6 35 6" xfId="15305" xr:uid="{727E8EDB-3B3C-41A2-9170-D2D24285A3AD}"/>
    <cellStyle name="60% - Ênfase6 35 6 2" xfId="15306" xr:uid="{7540339C-F608-421F-83B2-8AD1493B44E0}"/>
    <cellStyle name="60% - Ênfase6 35 7" xfId="15307" xr:uid="{27DD079F-A704-4485-8AB1-4DE0B736D324}"/>
    <cellStyle name="60% - Ênfase6 4" xfId="15308" xr:uid="{10175E03-7B85-46F4-BDEE-0CDE4C8D85B9}"/>
    <cellStyle name="60% - Ênfase6 4 2" xfId="15309" xr:uid="{28AFDD1C-9AD3-4CA0-B184-23BD58402FAE}"/>
    <cellStyle name="60% - Ênfase6 4 2 2" xfId="15310" xr:uid="{ECBC22C0-1D36-45B0-B057-87DC3B7DD500}"/>
    <cellStyle name="60% - Ênfase6 4 2 2 2" xfId="15311" xr:uid="{19EB2255-2749-4787-9CAA-7AF6D02D5256}"/>
    <cellStyle name="60% - Ênfase6 4 2 3" xfId="15312" xr:uid="{C32DFD38-8B2A-4EE6-8E71-1852F29884E8}"/>
    <cellStyle name="60% - Ênfase6 4 2 3 2" xfId="15313" xr:uid="{F7DDD151-0F6F-43BC-90A8-002162537145}"/>
    <cellStyle name="60% - Ênfase6 4 2 4" xfId="15314" xr:uid="{17A92C4C-3382-4244-B3B9-3A5040B40617}"/>
    <cellStyle name="60% - Ênfase6 4 3" xfId="15315" xr:uid="{D98603B2-97A3-4797-B46C-ACC1DA4ABBDA}"/>
    <cellStyle name="60% - Ênfase6 4 3 2" xfId="15316" xr:uid="{D2DD1525-6ECC-4384-86EF-17EFDFFBFC00}"/>
    <cellStyle name="60% - Ênfase6 4 4" xfId="15317" xr:uid="{7C6A68BF-4FA6-4D50-9C76-90BB25CC4EAF}"/>
    <cellStyle name="60% - Ênfase6 4 4 2" xfId="15318" xr:uid="{6B1C4F9E-22B4-487F-AEAE-96C232A8477D}"/>
    <cellStyle name="60% - Ênfase6 4 5" xfId="15319" xr:uid="{B29E2815-1C51-4FDF-BD84-F0949B84001D}"/>
    <cellStyle name="60% - Ênfase6 4 5 2" xfId="15320" xr:uid="{DBFA4E0D-FA04-4A28-8D10-654B9D46E60E}"/>
    <cellStyle name="60% - Ênfase6 4 6" xfId="15321" xr:uid="{02401FB5-F1AE-4CA4-AB67-33A9B68B2BB4}"/>
    <cellStyle name="60% - Ênfase6 4 6 2" xfId="15322" xr:uid="{BB50A3E1-F4A0-413C-BE9D-C79DE9864AB1}"/>
    <cellStyle name="60% - Ênfase6 4 7" xfId="15323" xr:uid="{1D33A14B-F262-4D6D-BB15-F27003BEF37D}"/>
    <cellStyle name="60% - Ênfase6 5" xfId="15324" xr:uid="{2E93056D-9FC3-435C-B872-47E91AE4A538}"/>
    <cellStyle name="60% - Ênfase6 5 2" xfId="15325" xr:uid="{413CED1B-69C7-4B36-978B-BEA907D133BC}"/>
    <cellStyle name="60% - Ênfase6 5 2 2" xfId="15326" xr:uid="{51C7F53E-5E3E-4603-943E-2F2BD47279FE}"/>
    <cellStyle name="60% - Ênfase6 5 2 2 2" xfId="15327" xr:uid="{948F4761-E283-4E06-A9B9-C09CE0FF850A}"/>
    <cellStyle name="60% - Ênfase6 5 2 3" xfId="15328" xr:uid="{C6D0E344-A67C-49D2-87A6-516A3C889E61}"/>
    <cellStyle name="60% - Ênfase6 5 2 3 2" xfId="15329" xr:uid="{80CCF835-582B-4E0A-8449-9440033A2C03}"/>
    <cellStyle name="60% - Ênfase6 5 2 4" xfId="15330" xr:uid="{B7B90C0A-BDFF-4376-A2C3-FCB8DDB1B4BC}"/>
    <cellStyle name="60% - Ênfase6 5 3" xfId="15331" xr:uid="{3F8BF4A0-29DE-44DD-B4C8-C33EBC813135}"/>
    <cellStyle name="60% - Ênfase6 5 3 2" xfId="15332" xr:uid="{4E3FE11A-11E5-452C-B510-EE597008E334}"/>
    <cellStyle name="60% - Ênfase6 5 4" xfId="15333" xr:uid="{C1A7E413-3186-4734-98C9-211BB20C8AB7}"/>
    <cellStyle name="60% - Ênfase6 5 4 2" xfId="15334" xr:uid="{F8D0D8DA-D35A-46A6-918B-8CAC45432A15}"/>
    <cellStyle name="60% - Ênfase6 5 5" xfId="15335" xr:uid="{87CFF191-EA28-4D77-8CF3-576D80F7B6E5}"/>
    <cellStyle name="60% - Ênfase6 5 5 2" xfId="15336" xr:uid="{1A513B1F-7A11-4D0E-8CDD-1D1D14E80897}"/>
    <cellStyle name="60% - Ênfase6 5 6" xfId="15337" xr:uid="{142D92CE-EB32-4A10-8277-1EFAE4303007}"/>
    <cellStyle name="60% - Ênfase6 5 6 2" xfId="15338" xr:uid="{11F31E4F-C5F7-416A-B2D7-22F7F9F06F29}"/>
    <cellStyle name="60% - Ênfase6 5 7" xfId="15339" xr:uid="{90E5E501-F9B7-440D-AB3D-E9E055F719A0}"/>
    <cellStyle name="60% - Ênfase6 6" xfId="15340" xr:uid="{99E94B02-1F2A-4D7F-AD94-53276162F722}"/>
    <cellStyle name="60% - Ênfase6 6 2" xfId="15341" xr:uid="{9468EFF0-FD55-4A42-9E04-16AF20B687C8}"/>
    <cellStyle name="60% - Ênfase6 6 2 2" xfId="15342" xr:uid="{41398E15-0F37-48DB-9DFF-D955AECD5207}"/>
    <cellStyle name="60% - Ênfase6 6 2 2 2" xfId="15343" xr:uid="{080051EC-A42C-4703-9116-EE63068A6925}"/>
    <cellStyle name="60% - Ênfase6 6 2 3" xfId="15344" xr:uid="{948EAE62-EDEA-4D7C-82DC-DAC6CDD1A17B}"/>
    <cellStyle name="60% - Ênfase6 6 2 3 2" xfId="15345" xr:uid="{72F2CA2F-EF7E-4346-AA31-48D3708059BD}"/>
    <cellStyle name="60% - Ênfase6 6 2 4" xfId="15346" xr:uid="{065FBC8A-BB83-4C90-969B-E76A7887A654}"/>
    <cellStyle name="60% - Ênfase6 6 3" xfId="15347" xr:uid="{9380A1AF-5C01-4D88-B680-3554DC603779}"/>
    <cellStyle name="60% - Ênfase6 6 3 2" xfId="15348" xr:uid="{41941DBD-94AA-440B-9E6C-7AF4635AE98C}"/>
    <cellStyle name="60% - Ênfase6 6 4" xfId="15349" xr:uid="{6FB3E7D2-6543-48D6-83F9-CCB5FE1A0287}"/>
    <cellStyle name="60% - Ênfase6 6 4 2" xfId="15350" xr:uid="{71545A33-FA58-493D-8FC1-FE58EC8288FB}"/>
    <cellStyle name="60% - Ênfase6 6 5" xfId="15351" xr:uid="{A2AB7D87-8500-47E2-B82B-1C1F413E87F7}"/>
    <cellStyle name="60% - Ênfase6 6 5 2" xfId="15352" xr:uid="{68BC795C-FE17-414F-8CD9-09E560FC0AD9}"/>
    <cellStyle name="60% - Ênfase6 6 6" xfId="15353" xr:uid="{B569381F-E1BF-409A-BED3-10B747CA75A7}"/>
    <cellStyle name="60% - Ênfase6 6 6 2" xfId="15354" xr:uid="{2AFE02B7-6467-4BF3-AF5A-4E310FC6C79B}"/>
    <cellStyle name="60% - Ênfase6 6 7" xfId="15355" xr:uid="{FF5680D5-E964-4ECF-9275-E23587F4CA0D}"/>
    <cellStyle name="60% - Ênfase6 7" xfId="15356" xr:uid="{8058447E-04E4-4230-9048-D497777AA6B8}"/>
    <cellStyle name="60% - Ênfase6 7 2" xfId="15357" xr:uid="{5CAAF921-16AB-4737-B375-3905BC178042}"/>
    <cellStyle name="60% - Ênfase6 7 2 2" xfId="15358" xr:uid="{17C1EC74-A58D-4E58-B779-12DB159A4CC6}"/>
    <cellStyle name="60% - Ênfase6 7 2 2 2" xfId="15359" xr:uid="{6F048134-FC47-4B93-AB02-14249E4C0EFB}"/>
    <cellStyle name="60% - Ênfase6 7 2 3" xfId="15360" xr:uid="{ACD68796-FF5A-4DED-931B-6E40C23A9154}"/>
    <cellStyle name="60% - Ênfase6 7 2 3 2" xfId="15361" xr:uid="{5F9E7DA3-F141-4DD3-9EAF-49629FEAAE83}"/>
    <cellStyle name="60% - Ênfase6 7 2 4" xfId="15362" xr:uid="{4033EC98-5EE9-4FF1-96C8-2D4DBD24CEF7}"/>
    <cellStyle name="60% - Ênfase6 7 3" xfId="15363" xr:uid="{0B94A1D7-91C6-44FE-9F32-C2898850F2ED}"/>
    <cellStyle name="60% - Ênfase6 7 3 2" xfId="15364" xr:uid="{A742CE0A-A359-4301-8F00-5B0D14385707}"/>
    <cellStyle name="60% - Ênfase6 7 4" xfId="15365" xr:uid="{055F390F-4059-4266-9C1F-BD6F36AD9085}"/>
    <cellStyle name="60% - Ênfase6 7 4 2" xfId="15366" xr:uid="{902F6565-3046-491A-A604-567A17F26EBE}"/>
    <cellStyle name="60% - Ênfase6 7 5" xfId="15367" xr:uid="{00B9504C-12AC-411B-8A4B-FF3D0FFDCB32}"/>
    <cellStyle name="60% - Ênfase6 7 5 2" xfId="15368" xr:uid="{7B40AFED-083F-4F5D-B148-30B13F8783F6}"/>
    <cellStyle name="60% - Ênfase6 7 6" xfId="15369" xr:uid="{47E46201-75F6-4084-8FCF-C423AE05F339}"/>
    <cellStyle name="60% - Ênfase6 7 6 2" xfId="15370" xr:uid="{26F78EA2-B84B-4B76-AA18-2EA767160ADC}"/>
    <cellStyle name="60% - Ênfase6 7 7" xfId="15371" xr:uid="{549ACFA8-5F4F-4365-BEE4-5968A9E06FAC}"/>
    <cellStyle name="60% - Ênfase6 8" xfId="15372" xr:uid="{6741C7A8-E7E4-4E55-AB34-B06C402D7304}"/>
    <cellStyle name="60% - Ênfase6 8 2" xfId="15373" xr:uid="{11127671-713E-4600-B1A1-A1C32806D888}"/>
    <cellStyle name="60% - Ênfase6 8 2 2" xfId="15374" xr:uid="{F4B0B188-E33F-45A2-B6F7-E0FE0278C438}"/>
    <cellStyle name="60% - Ênfase6 8 2 2 2" xfId="15375" xr:uid="{81CE339F-CD66-4D55-8702-6C700695FABD}"/>
    <cellStyle name="60% - Ênfase6 8 2 3" xfId="15376" xr:uid="{7528F90D-7041-40A4-A845-8B9C601CE311}"/>
    <cellStyle name="60% - Ênfase6 8 2 3 2" xfId="15377" xr:uid="{91DE5990-5477-48EB-86A5-BAD798FC9708}"/>
    <cellStyle name="60% - Ênfase6 8 2 4" xfId="15378" xr:uid="{C3B773B0-C2AE-4E5E-9900-92B02E3BEC72}"/>
    <cellStyle name="60% - Ênfase6 8 3" xfId="15379" xr:uid="{23E712EE-BEBB-4F37-80E7-EE7891E24114}"/>
    <cellStyle name="60% - Ênfase6 8 3 2" xfId="15380" xr:uid="{A6A08C01-BBFE-4970-A5C1-4B31EA561D16}"/>
    <cellStyle name="60% - Ênfase6 8 4" xfId="15381" xr:uid="{CD1950FC-0BDC-4CF6-9022-DC74E69EA6DA}"/>
    <cellStyle name="60% - Ênfase6 8 4 2" xfId="15382" xr:uid="{8D1DD741-D1DB-46EA-83E5-CE25A0C8F1EC}"/>
    <cellStyle name="60% - Ênfase6 8 5" xfId="15383" xr:uid="{F64656F1-95D2-4737-8202-634998E61568}"/>
    <cellStyle name="60% - Ênfase6 8 5 2" xfId="15384" xr:uid="{17021507-7433-4747-9929-00B0DD4FE6B4}"/>
    <cellStyle name="60% - Ênfase6 8 6" xfId="15385" xr:uid="{E2764D07-06DD-417D-892A-030EF44B2189}"/>
    <cellStyle name="60% - Ênfase6 8 6 2" xfId="15386" xr:uid="{FDD5E6E6-85AA-4756-9322-623CD597BBFD}"/>
    <cellStyle name="60% - Ênfase6 8 7" xfId="15387" xr:uid="{CCBF0F24-CE2E-420E-A3E8-3B66A3CA44FE}"/>
    <cellStyle name="60% - Ênfase6 9" xfId="15388" xr:uid="{A96C410A-B321-465A-9BEA-C8EA872F3157}"/>
    <cellStyle name="60% - Ênfase6 9 2" xfId="15389" xr:uid="{E0A7FB40-11C4-46E0-B3C4-1D8B4045EB97}"/>
    <cellStyle name="60% - Ênfase6 9 2 2" xfId="15390" xr:uid="{C5B5FFC5-F537-42E7-8742-3AAEC6A71686}"/>
    <cellStyle name="60% - Ênfase6 9 2 2 2" xfId="15391" xr:uid="{99A456EC-FA73-426E-9219-2A9387B22C2F}"/>
    <cellStyle name="60% - Ênfase6 9 2 3" xfId="15392" xr:uid="{251E2AA5-4515-484A-AF4F-490451993DFA}"/>
    <cellStyle name="60% - Ênfase6 9 2 3 2" xfId="15393" xr:uid="{4E6AA470-7F80-4322-98C1-B5D09446C419}"/>
    <cellStyle name="60% - Ênfase6 9 2 4" xfId="15394" xr:uid="{4287B264-C7EB-4CDB-A9F6-CDD890CDDBD5}"/>
    <cellStyle name="60% - Ênfase6 9 3" xfId="15395" xr:uid="{349AB02C-3D94-4123-88C6-D382883A0B4F}"/>
    <cellStyle name="60% - Ênfase6 9 3 2" xfId="15396" xr:uid="{80DE720C-4BA1-4B0A-9FB4-0BF14483904E}"/>
    <cellStyle name="60% - Ênfase6 9 4" xfId="15397" xr:uid="{4CF29B7D-CCB4-4384-B0F7-CCD14C3BCCF4}"/>
    <cellStyle name="60% - Ênfase6 9 4 2" xfId="15398" xr:uid="{8DEF397A-C616-4D3B-8575-83B3AC6F71B4}"/>
    <cellStyle name="60% - Ênfase6 9 5" xfId="15399" xr:uid="{E971A00B-36A4-4746-95AC-5D62851DAEC6}"/>
    <cellStyle name="60% - Ênfase6 9 5 2" xfId="15400" xr:uid="{16014519-B7A0-4EF8-9F9F-86DC12EC85EC}"/>
    <cellStyle name="60% - Ênfase6 9 6" xfId="15401" xr:uid="{3AC10E19-B3C9-4CBE-AAD6-D846EADBF9B1}"/>
    <cellStyle name="60% - Ênfase6 9 6 2" xfId="15402" xr:uid="{98CC1004-D206-4A4E-9778-317AA67DF91A}"/>
    <cellStyle name="60% - Ênfase6 9 7" xfId="15403" xr:uid="{83EA0CE7-DDFD-4332-BE6B-4A93D40BF7DA}"/>
    <cellStyle name="Accent1" xfId="15404" xr:uid="{95CA5974-D398-4CD8-BDFC-C0147E15CEAC}"/>
    <cellStyle name="Accent2" xfId="15405" xr:uid="{8B7FD7DC-3626-437D-B704-0A835AE0829C}"/>
    <cellStyle name="Accent3" xfId="15406" xr:uid="{258F9040-8589-45B1-9981-F290AA05783E}"/>
    <cellStyle name="Accent4" xfId="15407" xr:uid="{487E252C-E8B0-4708-93AE-FB147C637DCC}"/>
    <cellStyle name="Accent5" xfId="15408" xr:uid="{34899740-04F2-4917-91D6-1B4C102DF721}"/>
    <cellStyle name="Accent6" xfId="15409" xr:uid="{115B56E9-EF4E-484A-983C-24BB50230B28}"/>
    <cellStyle name="anna" xfId="15410" xr:uid="{0F569B89-63BD-4C04-B979-3E5CE1CDB336}"/>
    <cellStyle name="background" xfId="15411" xr:uid="{A7ACCCF8-C34F-45A4-A1C1-41189D5B845B}"/>
    <cellStyle name="Bad" xfId="15412" xr:uid="{F7410A8D-5239-4095-952C-40443EBF0448}"/>
    <cellStyle name="Bol-Data" xfId="15413" xr:uid="{3A14E3D6-C104-4A5F-9A97-233F3BE9EC96}"/>
    <cellStyle name="bolet" xfId="15414" xr:uid="{05097988-7863-4237-B0A4-1ABE841BF4A8}"/>
    <cellStyle name="Bom 10" xfId="15415" xr:uid="{E205FA08-7469-4FEF-B09C-5DA1A4C00AA0}"/>
    <cellStyle name="Bom 10 2" xfId="15416" xr:uid="{6639CDB6-BE9A-4827-ADEC-D77F471373E4}"/>
    <cellStyle name="Bom 10 2 2" xfId="15417" xr:uid="{305D8324-8D79-4503-A37F-193C792D1A0F}"/>
    <cellStyle name="Bom 10 2 2 2" xfId="15418" xr:uid="{F763C742-9BA3-4681-BC85-6C3196D0BD04}"/>
    <cellStyle name="Bom 10 2 3" xfId="15419" xr:uid="{8669F5DE-AF38-4427-8F1A-41DD46DA6A6A}"/>
    <cellStyle name="Bom 10 2 3 2" xfId="15420" xr:uid="{37D07123-5590-4B6F-9E9D-959F5A30096A}"/>
    <cellStyle name="Bom 10 2 4" xfId="15421" xr:uid="{1BAD7435-E4E4-4F0B-BBDC-95A41AC22E00}"/>
    <cellStyle name="Bom 10 3" xfId="15422" xr:uid="{FF25FF30-5122-4820-A2C2-C28E1C1FE4F9}"/>
    <cellStyle name="Bom 10 3 2" xfId="15423" xr:uid="{8002C067-B664-48D1-94EE-10453E3A8424}"/>
    <cellStyle name="Bom 10 4" xfId="15424" xr:uid="{9758EBD3-3152-4F0A-A115-4C0B9AA27715}"/>
    <cellStyle name="Bom 10 4 2" xfId="15425" xr:uid="{461D02A1-DE02-4375-A145-CB4AFA9E2A2C}"/>
    <cellStyle name="Bom 10 5" xfId="15426" xr:uid="{7FDD92BE-FE1C-4A10-81A0-49E712106251}"/>
    <cellStyle name="Bom 10 5 2" xfId="15427" xr:uid="{1D7C2D83-439F-44E7-AD78-9F99800A5F9A}"/>
    <cellStyle name="Bom 10 6" xfId="15428" xr:uid="{FA505409-D4C5-4450-9F4B-98CB75F4D072}"/>
    <cellStyle name="Bom 10 6 2" xfId="15429" xr:uid="{E98D080D-B4AF-4582-AF5D-8BF939209F94}"/>
    <cellStyle name="Bom 10 7" xfId="15430" xr:uid="{DBBD78B2-7F4A-4972-9555-5FD74987BD3D}"/>
    <cellStyle name="Bom 11" xfId="15431" xr:uid="{5D542004-FD1E-4268-800D-30A0B71C53E0}"/>
    <cellStyle name="Bom 11 2" xfId="15432" xr:uid="{E8BF1F16-BE86-46F8-8B90-679F3EBCD961}"/>
    <cellStyle name="Bom 11 2 2" xfId="15433" xr:uid="{FCBDEE8D-270F-4AD0-897C-11E46692C7EE}"/>
    <cellStyle name="Bom 11 2 2 2" xfId="15434" xr:uid="{46B531B8-D61A-45A2-B2F7-F53DABE761CB}"/>
    <cellStyle name="Bom 11 2 3" xfId="15435" xr:uid="{EFC974BE-5AFE-47E7-B687-B24E46649674}"/>
    <cellStyle name="Bom 11 2 3 2" xfId="15436" xr:uid="{9FF0F4CD-C2CA-4977-B2B9-9BB80C7E518D}"/>
    <cellStyle name="Bom 11 2 4" xfId="15437" xr:uid="{389B7C76-7111-4F51-A398-F4268E472378}"/>
    <cellStyle name="Bom 11 3" xfId="15438" xr:uid="{59FC4A74-8AB9-48A6-9E72-D5B05B4FD808}"/>
    <cellStyle name="Bom 11 3 2" xfId="15439" xr:uid="{2CFD4BF3-C219-4BD9-9DB5-1BB2F02F61E9}"/>
    <cellStyle name="Bom 11 4" xfId="15440" xr:uid="{9A843C45-1ADE-4E96-B1E7-261521988AFB}"/>
    <cellStyle name="Bom 11 4 2" xfId="15441" xr:uid="{4A791E4F-3594-4790-B8F4-0C3D7F940AC5}"/>
    <cellStyle name="Bom 11 5" xfId="15442" xr:uid="{83E20532-D338-4F19-B1BE-7D9A7D17DC94}"/>
    <cellStyle name="Bom 11 5 2" xfId="15443" xr:uid="{3651E4DE-94CA-409B-BCB1-69EB9BD79843}"/>
    <cellStyle name="Bom 11 6" xfId="15444" xr:uid="{F36D00D6-774E-42B2-BD0D-A4729CA42D72}"/>
    <cellStyle name="Bom 11 6 2" xfId="15445" xr:uid="{58D31E98-B559-427F-8694-E21D5FE6CEFD}"/>
    <cellStyle name="Bom 11 7" xfId="15446" xr:uid="{FB757B79-89B6-4AF2-807F-5D7F52145F9F}"/>
    <cellStyle name="Bom 12" xfId="15447" xr:uid="{7C42D9FF-BCDB-4E22-87D0-EE62C2A86D14}"/>
    <cellStyle name="Bom 12 2" xfId="15448" xr:uid="{DD51A7B6-19C1-4A1A-897C-9C5FE2B51AA6}"/>
    <cellStyle name="Bom 12 2 2" xfId="15449" xr:uid="{BE204BB4-B293-4DA4-802C-5D78931B7A89}"/>
    <cellStyle name="Bom 12 2 2 2" xfId="15450" xr:uid="{8BD8E2B2-5AAC-457F-9EC9-FAF4520366DB}"/>
    <cellStyle name="Bom 12 2 3" xfId="15451" xr:uid="{1D91670F-AB73-441E-820E-A52A487590C5}"/>
    <cellStyle name="Bom 12 2 3 2" xfId="15452" xr:uid="{084C3681-7770-49C5-9117-4C3F9AD5FE43}"/>
    <cellStyle name="Bom 12 2 4" xfId="15453" xr:uid="{9932CFED-478C-4CCA-A2A6-3DF2E1F24FED}"/>
    <cellStyle name="Bom 12 3" xfId="15454" xr:uid="{059650CF-836C-4965-9FDA-EC49EAB478ED}"/>
    <cellStyle name="Bom 12 3 2" xfId="15455" xr:uid="{20794B60-4EC8-49A9-91E2-5A635B5A0525}"/>
    <cellStyle name="Bom 12 4" xfId="15456" xr:uid="{39BA9653-1F92-4546-9524-E362D337194B}"/>
    <cellStyle name="Bom 12 4 2" xfId="15457" xr:uid="{11D201B0-4DE0-464F-9BEE-2EA0E2898352}"/>
    <cellStyle name="Bom 12 5" xfId="15458" xr:uid="{FF087D7E-5C9D-4859-8FD9-2F9F02258F21}"/>
    <cellStyle name="Bom 12 5 2" xfId="15459" xr:uid="{E8F20C31-B409-4745-909D-A31F029E1177}"/>
    <cellStyle name="Bom 12 6" xfId="15460" xr:uid="{518CBAB0-0018-40A7-8B0F-94D829DB5683}"/>
    <cellStyle name="Bom 12 6 2" xfId="15461" xr:uid="{C52B90EB-09C2-4827-B0FD-296C2D0AF9EE}"/>
    <cellStyle name="Bom 12 7" xfId="15462" xr:uid="{BC2C1CF6-8D0C-4ECA-A142-DD4CA39B1894}"/>
    <cellStyle name="Bom 13" xfId="15463" xr:uid="{39EFC4AC-1F00-4B21-9E4C-7B4308E7DAAD}"/>
    <cellStyle name="Bom 13 2" xfId="15464" xr:uid="{884504EC-A62B-41A5-88BE-EB6738962837}"/>
    <cellStyle name="Bom 13 2 2" xfId="15465" xr:uid="{50A65AAF-CC60-4BE6-9990-E5F3589020A9}"/>
    <cellStyle name="Bom 13 2 2 2" xfId="15466" xr:uid="{AEDA9002-1197-4785-BE70-0DD5E3724591}"/>
    <cellStyle name="Bom 13 2 3" xfId="15467" xr:uid="{21A84C9A-B808-4A5F-BC00-4F9CBE497D27}"/>
    <cellStyle name="Bom 13 2 3 2" xfId="15468" xr:uid="{01EA85AD-1F2E-420D-B902-965E2D3E1D5C}"/>
    <cellStyle name="Bom 13 2 4" xfId="15469" xr:uid="{367A5CF9-17D3-4E75-A59D-48F8E15387BF}"/>
    <cellStyle name="Bom 13 3" xfId="15470" xr:uid="{5E14616A-1562-4445-B2D3-5B400406C1F7}"/>
    <cellStyle name="Bom 13 3 2" xfId="15471" xr:uid="{DAF52504-1234-4B8C-A111-3232EE20A588}"/>
    <cellStyle name="Bom 13 4" xfId="15472" xr:uid="{18FD833E-077A-4F0E-B0E6-B6C284CB40FA}"/>
    <cellStyle name="Bom 13 4 2" xfId="15473" xr:uid="{20A35161-9579-4A6E-B272-52ADA055023F}"/>
    <cellStyle name="Bom 13 5" xfId="15474" xr:uid="{85304406-A23C-4BB5-AE08-0560F4945E7C}"/>
    <cellStyle name="Bom 13 5 2" xfId="15475" xr:uid="{D207DD52-31DC-450A-8721-6F2EC53535B4}"/>
    <cellStyle name="Bom 13 6" xfId="15476" xr:uid="{9247766F-D443-4699-9E52-8A877CEA3B28}"/>
    <cellStyle name="Bom 13 6 2" xfId="15477" xr:uid="{62A27C14-5D91-4255-A094-5AAE57899C8A}"/>
    <cellStyle name="Bom 13 7" xfId="15478" xr:uid="{4CC8A220-5848-4382-BCC1-E00E8FDD7949}"/>
    <cellStyle name="Bom 14" xfId="15479" xr:uid="{1145B40E-91CD-48BF-BF6B-A766423849A9}"/>
    <cellStyle name="Bom 14 2" xfId="15480" xr:uid="{65769815-A4DE-4679-B82F-AAD26005948A}"/>
    <cellStyle name="Bom 14 2 2" xfId="15481" xr:uid="{7089DFC8-E711-4887-9B89-E680F4F143FF}"/>
    <cellStyle name="Bom 14 2 2 2" xfId="15482" xr:uid="{AC01FB29-2E43-4235-BAC8-C007CE992E71}"/>
    <cellStyle name="Bom 14 2 3" xfId="15483" xr:uid="{33C58192-221A-40A7-87B0-6623CEF8660B}"/>
    <cellStyle name="Bom 14 2 3 2" xfId="15484" xr:uid="{29345CDE-F9C9-4DA6-B30A-E6A6909DAC90}"/>
    <cellStyle name="Bom 14 2 4" xfId="15485" xr:uid="{89BBAE69-6D5F-4B7E-AF8C-FE6AA21218A1}"/>
    <cellStyle name="Bom 14 3" xfId="15486" xr:uid="{0BECBDD9-ECFC-4A90-BF8D-C79637C5E0F9}"/>
    <cellStyle name="Bom 14 3 2" xfId="15487" xr:uid="{AB6F0EC4-031B-4DA0-B35D-302C9A12318D}"/>
    <cellStyle name="Bom 14 4" xfId="15488" xr:uid="{B4C42D93-05B0-4AA9-A19B-AE60A00D8D3A}"/>
    <cellStyle name="Bom 14 4 2" xfId="15489" xr:uid="{F11E0425-7839-4ADA-9FB9-0CC1EAB92550}"/>
    <cellStyle name="Bom 14 5" xfId="15490" xr:uid="{2F1A2333-DCE5-4CD7-8C9A-49B6957607F0}"/>
    <cellStyle name="Bom 14 5 2" xfId="15491" xr:uid="{842286CD-2178-4435-A710-BB1E8CD8FD2E}"/>
    <cellStyle name="Bom 14 6" xfId="15492" xr:uid="{707841E3-07B0-42C4-8B98-A8E2321F72B0}"/>
    <cellStyle name="Bom 14 6 2" xfId="15493" xr:uid="{099BA6C2-53DF-4716-A219-7521D6E2FCAF}"/>
    <cellStyle name="Bom 14 7" xfId="15494" xr:uid="{95633487-EBE7-4CA0-9005-4A7916CDDA23}"/>
    <cellStyle name="Bom 15" xfId="15495" xr:uid="{3DE12194-ACAE-4AE0-A138-63547C2A9CB4}"/>
    <cellStyle name="Bom 15 2" xfId="15496" xr:uid="{60BCB9A7-2820-4278-86A1-11E0F384FD44}"/>
    <cellStyle name="Bom 15 2 2" xfId="15497" xr:uid="{0212EDD8-44BA-44D0-BBB3-4CB6725784A1}"/>
    <cellStyle name="Bom 15 2 2 2" xfId="15498" xr:uid="{49C1499B-38F8-4B03-884B-61752755662F}"/>
    <cellStyle name="Bom 15 2 3" xfId="15499" xr:uid="{53EB3A50-E462-4457-9F41-6E0435E3B729}"/>
    <cellStyle name="Bom 15 2 3 2" xfId="15500" xr:uid="{1FE8A091-7072-4C4B-BBB9-E40B0DBF70C4}"/>
    <cellStyle name="Bom 15 2 4" xfId="15501" xr:uid="{C86FF327-4085-41A5-8C5E-ED43EF629C45}"/>
    <cellStyle name="Bom 15 3" xfId="15502" xr:uid="{2CF247B0-C7F8-414B-96DC-5493905B241E}"/>
    <cellStyle name="Bom 15 3 2" xfId="15503" xr:uid="{515A80DB-BFF7-4B8E-8426-C971590DF01F}"/>
    <cellStyle name="Bom 15 4" xfId="15504" xr:uid="{BCEF8885-B2AF-42EA-BD68-923FC2EB8A80}"/>
    <cellStyle name="Bom 15 4 2" xfId="15505" xr:uid="{8C56F268-D96F-46D9-9607-4FB65055BFBA}"/>
    <cellStyle name="Bom 15 5" xfId="15506" xr:uid="{EE360B94-0952-4667-AF29-53EBB6C2E226}"/>
    <cellStyle name="Bom 15 5 2" xfId="15507" xr:uid="{E6A803D2-40D0-4294-A069-068A10407589}"/>
    <cellStyle name="Bom 15 6" xfId="15508" xr:uid="{8C103937-3726-4DCE-8676-1A50056A0A23}"/>
    <cellStyle name="Bom 15 6 2" xfId="15509" xr:uid="{ABCC5424-D806-4F2E-B5CB-BE209291660E}"/>
    <cellStyle name="Bom 15 7" xfId="15510" xr:uid="{7266E0E0-BB3C-49AE-BB2E-6097EEE977EE}"/>
    <cellStyle name="Bom 16" xfId="15511" xr:uid="{24F220BE-3D6B-407E-8D45-CEC84041F8F4}"/>
    <cellStyle name="Bom 16 2" xfId="15512" xr:uid="{8C7DE30E-5C9F-4816-BE28-8511445DA5BD}"/>
    <cellStyle name="Bom 16 2 2" xfId="15513" xr:uid="{DDB6B220-43A3-483B-9A85-9D7D34E22D14}"/>
    <cellStyle name="Bom 16 2 2 2" xfId="15514" xr:uid="{CF052E41-16F6-4D1B-8416-D85B3FAE0832}"/>
    <cellStyle name="Bom 16 2 3" xfId="15515" xr:uid="{735A2CA5-9202-49EC-9D90-F07C19F8C3CE}"/>
    <cellStyle name="Bom 16 2 3 2" xfId="15516" xr:uid="{E36583AC-C4F2-4AE6-8319-6A2F8CCF7FAA}"/>
    <cellStyle name="Bom 16 2 4" xfId="15517" xr:uid="{7E6AE1A1-3698-4D4E-9278-30C48584F60E}"/>
    <cellStyle name="Bom 16 3" xfId="15518" xr:uid="{70FAC2A6-08CE-4ED2-BE8E-D73A8A16C0DE}"/>
    <cellStyle name="Bom 16 3 2" xfId="15519" xr:uid="{2C1AFA53-977F-44CE-A2FC-926877D068B2}"/>
    <cellStyle name="Bom 16 4" xfId="15520" xr:uid="{057F793E-518A-41F0-97DB-0A24585253A9}"/>
    <cellStyle name="Bom 16 4 2" xfId="15521" xr:uid="{1784056C-DD6D-46B0-A5DC-DC28F99FF263}"/>
    <cellStyle name="Bom 16 5" xfId="15522" xr:uid="{28F0A7BD-115C-44BF-A9B4-4C7B8060207E}"/>
    <cellStyle name="Bom 16 5 2" xfId="15523" xr:uid="{2193714F-93E8-46BE-8A39-542BA879670B}"/>
    <cellStyle name="Bom 16 6" xfId="15524" xr:uid="{31BEC4EE-DE1C-4ECD-9301-37E6CE10F58E}"/>
    <cellStyle name="Bom 16 6 2" xfId="15525" xr:uid="{2BF81F1F-FD45-4A82-A839-2D78AF8A8E7B}"/>
    <cellStyle name="Bom 16 7" xfId="15526" xr:uid="{D652AE40-A983-43B4-A295-0A3C8D6EAF2C}"/>
    <cellStyle name="Bom 17" xfId="15527" xr:uid="{D5D20E06-BF76-41D3-9DA1-92A66404A506}"/>
    <cellStyle name="Bom 17 2" xfId="15528" xr:uid="{017B9E57-3ECC-4B68-92A6-541E25274950}"/>
    <cellStyle name="Bom 17 2 2" xfId="15529" xr:uid="{A8E59D22-1777-41A7-86C7-D2F71997F1B1}"/>
    <cellStyle name="Bom 17 2 2 2" xfId="15530" xr:uid="{0A9EA81A-EBEB-4A8A-919A-12C5D0847BB6}"/>
    <cellStyle name="Bom 17 2 3" xfId="15531" xr:uid="{6FDF2F1B-BC6B-4988-9FAC-16FFA05F63AF}"/>
    <cellStyle name="Bom 17 2 3 2" xfId="15532" xr:uid="{99A26A0F-987F-4005-AFAC-49E8DBF33C4B}"/>
    <cellStyle name="Bom 17 2 4" xfId="15533" xr:uid="{68B03D71-3582-4B10-910B-D42A36F53FFD}"/>
    <cellStyle name="Bom 17 3" xfId="15534" xr:uid="{6DC01D0E-82A3-4231-83E6-AB3F393C0827}"/>
    <cellStyle name="Bom 17 3 2" xfId="15535" xr:uid="{A65D74BF-1154-40BD-8CAC-E653C6BB7EE2}"/>
    <cellStyle name="Bom 17 4" xfId="15536" xr:uid="{3488C6A2-A984-49BD-97A0-D2FC33695BE3}"/>
    <cellStyle name="Bom 17 4 2" xfId="15537" xr:uid="{2C36FC3F-EA58-4F4E-A732-84B6CAF3F59B}"/>
    <cellStyle name="Bom 17 5" xfId="15538" xr:uid="{00A840F3-232A-4B5D-87C6-5EDFD7573788}"/>
    <cellStyle name="Bom 17 5 2" xfId="15539" xr:uid="{3A55BDB7-9A60-4E58-85FF-C9CC42F83365}"/>
    <cellStyle name="Bom 17 6" xfId="15540" xr:uid="{1F603003-12EF-4F33-A7B7-D2BBF42CF436}"/>
    <cellStyle name="Bom 17 6 2" xfId="15541" xr:uid="{1E7A5F0A-0E57-48D9-912B-F7EF6773BDAB}"/>
    <cellStyle name="Bom 17 7" xfId="15542" xr:uid="{9CB0781A-22C6-4596-A7E0-94BFE77C4220}"/>
    <cellStyle name="Bom 18" xfId="15543" xr:uid="{32001AAA-01B8-4E2B-8E40-9C7BF8A90498}"/>
    <cellStyle name="Bom 18 2" xfId="15544" xr:uid="{10242F4E-1E5A-4DAB-B485-DE9481B98A31}"/>
    <cellStyle name="Bom 18 2 2" xfId="15545" xr:uid="{0202BF93-329F-4B9D-8D47-2246B07DCF5A}"/>
    <cellStyle name="Bom 18 2 2 2" xfId="15546" xr:uid="{F9A06720-2694-45FE-A7AD-FAB7523F8DA9}"/>
    <cellStyle name="Bom 18 2 3" xfId="15547" xr:uid="{D2BED0FB-2F69-4A37-9F81-F07680577E00}"/>
    <cellStyle name="Bom 18 2 3 2" xfId="15548" xr:uid="{7E6D1E44-FD45-40EB-AB69-9A6A0587B8EB}"/>
    <cellStyle name="Bom 18 2 4" xfId="15549" xr:uid="{0D8A4BF3-3E8C-497B-A586-76DF59D9D8AE}"/>
    <cellStyle name="Bom 18 3" xfId="15550" xr:uid="{5BAC3A73-F4FB-46AA-8DA1-EED6B8042E4A}"/>
    <cellStyle name="Bom 18 3 2" xfId="15551" xr:uid="{9F0FA53D-64B0-44CE-A34E-56108C02BEF5}"/>
    <cellStyle name="Bom 18 4" xfId="15552" xr:uid="{BB922E59-D438-4C92-9FB6-F0E6878042B6}"/>
    <cellStyle name="Bom 18 4 2" xfId="15553" xr:uid="{821B440E-FE8E-4093-BBA1-A4B519EDC182}"/>
    <cellStyle name="Bom 18 5" xfId="15554" xr:uid="{9ED98609-D927-4F61-A83A-2B08355C4A1C}"/>
    <cellStyle name="Bom 18 5 2" xfId="15555" xr:uid="{0F397E8A-6EB3-4B94-883E-D8679E1826A4}"/>
    <cellStyle name="Bom 18 6" xfId="15556" xr:uid="{7618CC72-CB09-4C7F-95E8-9622224F0451}"/>
    <cellStyle name="Bom 18 6 2" xfId="15557" xr:uid="{01C5E809-A487-4502-B78E-0E3191481E36}"/>
    <cellStyle name="Bom 18 7" xfId="15558" xr:uid="{3B438DE9-279D-4DD4-A829-CF6C53D96551}"/>
    <cellStyle name="Bom 19" xfId="15559" xr:uid="{C86653D5-4F3D-4A35-9BC7-80A6312B045E}"/>
    <cellStyle name="Bom 19 2" xfId="15560" xr:uid="{A5FEE10F-AD3C-44A2-85F6-CDA7994F77ED}"/>
    <cellStyle name="Bom 19 2 2" xfId="15561" xr:uid="{0984047A-92DA-4483-AA0E-4A709730571B}"/>
    <cellStyle name="Bom 19 2 2 2" xfId="15562" xr:uid="{BC63F2FE-7D02-4E8C-91DA-DB944079FA72}"/>
    <cellStyle name="Bom 19 2 3" xfId="15563" xr:uid="{B5E5FE65-3CFD-4FB2-98D4-DC29894F9318}"/>
    <cellStyle name="Bom 19 2 3 2" xfId="15564" xr:uid="{06D719CA-98C2-4B9D-8043-7F30775A88E0}"/>
    <cellStyle name="Bom 19 2 4" xfId="15565" xr:uid="{313202E7-5A34-4958-B88C-0C65EB6070B5}"/>
    <cellStyle name="Bom 19 3" xfId="15566" xr:uid="{61E809DF-8E3E-4992-8545-1162226013C7}"/>
    <cellStyle name="Bom 19 3 2" xfId="15567" xr:uid="{27E06C5E-7CA1-419F-A201-21BF404CC794}"/>
    <cellStyle name="Bom 19 4" xfId="15568" xr:uid="{99DADAD8-56AB-4B09-AB7C-E8B6DD05D1D9}"/>
    <cellStyle name="Bom 19 4 2" xfId="15569" xr:uid="{5648110B-D458-4958-8B5E-9B9D560B063C}"/>
    <cellStyle name="Bom 19 5" xfId="15570" xr:uid="{CCBC0910-02DE-4B70-A8A4-29B018442741}"/>
    <cellStyle name="Bom 19 5 2" xfId="15571" xr:uid="{9B43BABF-37A0-4F8C-8F1F-637B63EAE683}"/>
    <cellStyle name="Bom 19 6" xfId="15572" xr:uid="{B409EFDD-85A4-4AA9-AF9A-55BD8F6A8904}"/>
    <cellStyle name="Bom 19 6 2" xfId="15573" xr:uid="{8AFED94B-D4B6-4F01-B39A-29A2907B0898}"/>
    <cellStyle name="Bom 19 7" xfId="15574" xr:uid="{E4320E45-1514-45D1-A0FB-33E533C4DC4B}"/>
    <cellStyle name="Bom 2" xfId="15575" xr:uid="{822AEF2D-2242-40CB-B872-33C458E8643A}"/>
    <cellStyle name="Bom 2 10" xfId="15576" xr:uid="{F1654A0D-AE33-44A9-B659-B1493B598586}"/>
    <cellStyle name="Bom 2 10 2" xfId="15577" xr:uid="{C29BF2F8-A137-46FE-A55F-E80F0173AE47}"/>
    <cellStyle name="Bom 2 10 2 2" xfId="15578" xr:uid="{44D746EF-D5D4-4A15-BAB0-7369CB0F2E61}"/>
    <cellStyle name="Bom 2 10 2 2 2" xfId="15579" xr:uid="{C2406592-54F9-436E-A76E-0D89587D2649}"/>
    <cellStyle name="Bom 2 10 2 3" xfId="15580" xr:uid="{1E2C3DB1-F667-4E5E-90AF-0489527FCB2E}"/>
    <cellStyle name="Bom 2 10 2 3 2" xfId="15581" xr:uid="{F7CE0379-74B7-4212-94AC-69DF39FFA63F}"/>
    <cellStyle name="Bom 2 10 2 4" xfId="15582" xr:uid="{D2FE7AC3-8023-4E60-ADF0-0A21688C464C}"/>
    <cellStyle name="Bom 2 10 3" xfId="15583" xr:uid="{2782A7BF-6553-489E-96AE-98866D1116E6}"/>
    <cellStyle name="Bom 2 10 3 2" xfId="15584" xr:uid="{D5279188-4B79-4948-8D4D-EB3F73211A14}"/>
    <cellStyle name="Bom 2 10 4" xfId="15585" xr:uid="{DDDD3FED-E1B5-4971-AAF4-42DDB17FCCBB}"/>
    <cellStyle name="Bom 2 10 4 2" xfId="15586" xr:uid="{34106214-147B-44A7-A073-FF960784A5E5}"/>
    <cellStyle name="Bom 2 10 5" xfId="15587" xr:uid="{584A4461-CB3C-4448-85F2-BF3E08E0E3D8}"/>
    <cellStyle name="Bom 2 10 5 2" xfId="15588" xr:uid="{552D32B7-5455-4194-BB85-55024AF584A2}"/>
    <cellStyle name="Bom 2 10 6" xfId="15589" xr:uid="{FB61B5E8-D58D-4C26-AEF2-60E92B2EF465}"/>
    <cellStyle name="Bom 2 10 6 2" xfId="15590" xr:uid="{354F61CE-CA56-448D-ACEA-BAB1325E6AE5}"/>
    <cellStyle name="Bom 2 10 7" xfId="15591" xr:uid="{C613AD04-19B0-49AD-B99F-F16A5EB99488}"/>
    <cellStyle name="Bom 2 10 7 2" xfId="15592" xr:uid="{C7304E4A-3EF0-48AC-B8D8-5AB44442F4E3}"/>
    <cellStyle name="Bom 2 10 8" xfId="15593" xr:uid="{DD088789-7520-4DA9-BE00-ECD04FAD503F}"/>
    <cellStyle name="Bom 2 11" xfId="15594" xr:uid="{84C246A3-47EC-457C-9F56-7A786986EB07}"/>
    <cellStyle name="Bom 2 11 2" xfId="15595" xr:uid="{36C7276B-1A3C-4E19-8867-4A4E71D0A93F}"/>
    <cellStyle name="Bom 2 11 2 2" xfId="15596" xr:uid="{F96F507A-96E9-4133-93C3-8CD297D36BEA}"/>
    <cellStyle name="Bom 2 11 2 2 2" xfId="15597" xr:uid="{D04145AB-3A83-4BD6-9C5F-20907470544C}"/>
    <cellStyle name="Bom 2 11 2 3" xfId="15598" xr:uid="{C63CE71A-D253-42B7-AEDC-027943275EAC}"/>
    <cellStyle name="Bom 2 11 2 3 2" xfId="15599" xr:uid="{DF8F12B7-AC46-48D2-A160-19CEC16AF558}"/>
    <cellStyle name="Bom 2 11 2 4" xfId="15600" xr:uid="{2400AC7C-39D5-4C9D-B759-3FC963110315}"/>
    <cellStyle name="Bom 2 11 3" xfId="15601" xr:uid="{1C6C91A8-2BC1-4648-B6CC-202289021C72}"/>
    <cellStyle name="Bom 2 11 3 2" xfId="15602" xr:uid="{35F046EC-8F3D-4076-874C-4916808EF49C}"/>
    <cellStyle name="Bom 2 11 4" xfId="15603" xr:uid="{5D9E6D0F-90CF-46D2-A055-96910BF9F13C}"/>
    <cellStyle name="Bom 2 11 4 2" xfId="15604" xr:uid="{8C500C5D-7655-4DF1-94D1-4F7CE68E78A0}"/>
    <cellStyle name="Bom 2 11 5" xfId="15605" xr:uid="{47966BAA-226A-450A-9BD5-605283A1B106}"/>
    <cellStyle name="Bom 2 11 5 2" xfId="15606" xr:uid="{353E1517-AD4F-40F1-BFEC-8AD0061B4BDD}"/>
    <cellStyle name="Bom 2 11 6" xfId="15607" xr:uid="{1A527E29-1255-446E-A45F-05C71F49F731}"/>
    <cellStyle name="Bom 2 11 6 2" xfId="15608" xr:uid="{58C1377A-F717-4D84-912C-FB19E0B75611}"/>
    <cellStyle name="Bom 2 11 7" xfId="15609" xr:uid="{777B5262-7D04-4E46-9BB9-BBB67CF42298}"/>
    <cellStyle name="Bom 2 11 7 2" xfId="15610" xr:uid="{A0BDEEDA-C62D-468A-9868-578CE08F90FC}"/>
    <cellStyle name="Bom 2 11 8" xfId="15611" xr:uid="{A18E1CEE-6031-4F54-90A5-1D789BD80862}"/>
    <cellStyle name="Bom 2 12" xfId="15612" xr:uid="{5B16B1BA-2A5B-4BE2-842C-F5FFAE2C2843}"/>
    <cellStyle name="Bom 2 12 2" xfId="15613" xr:uid="{FE2CECCC-42A0-4A1A-A664-4A942547B5A8}"/>
    <cellStyle name="Bom 2 12 2 2" xfId="15614" xr:uid="{5943B2BA-AD89-4774-BD07-F33AD0E43947}"/>
    <cellStyle name="Bom 2 12 2 2 2" xfId="15615" xr:uid="{9126A85F-3F48-4D06-9A76-601269C99115}"/>
    <cellStyle name="Bom 2 12 2 3" xfId="15616" xr:uid="{434880CC-18B2-44E0-A715-BEA47E2FEA1F}"/>
    <cellStyle name="Bom 2 12 2 3 2" xfId="15617" xr:uid="{575B6461-14CC-4514-A824-9F457145740B}"/>
    <cellStyle name="Bom 2 12 2 4" xfId="15618" xr:uid="{A639DDD4-FB42-4976-A03B-36F43F9849B9}"/>
    <cellStyle name="Bom 2 12 3" xfId="15619" xr:uid="{A27B5F2C-77C7-463B-9614-1527B07B70E5}"/>
    <cellStyle name="Bom 2 12 3 2" xfId="15620" xr:uid="{6C5422FF-296B-4E60-8AEC-B6FFE4CDAD9D}"/>
    <cellStyle name="Bom 2 12 4" xfId="15621" xr:uid="{5F9B146B-4828-4582-9D3C-644D10ACBCB8}"/>
    <cellStyle name="Bom 2 12 4 2" xfId="15622" xr:uid="{6915A05B-30CB-418C-91C4-FD6F475A6359}"/>
    <cellStyle name="Bom 2 12 5" xfId="15623" xr:uid="{3AF6266E-CD5B-4F9B-9F94-4AED0147D05F}"/>
    <cellStyle name="Bom 2 12 5 2" xfId="15624" xr:uid="{54DD9583-CFA8-4978-B3C3-265B9C0FFC74}"/>
    <cellStyle name="Bom 2 12 6" xfId="15625" xr:uid="{8087973F-D36C-4797-99F9-9A1A1C532459}"/>
    <cellStyle name="Bom 2 12 6 2" xfId="15626" xr:uid="{19C5D635-BE89-404E-80A5-527A3D0194B8}"/>
    <cellStyle name="Bom 2 12 7" xfId="15627" xr:uid="{9D4A8001-55D6-40DB-8611-577744FC10D2}"/>
    <cellStyle name="Bom 2 12 7 2" xfId="15628" xr:uid="{644E7057-F18F-484A-A175-68C799B11D47}"/>
    <cellStyle name="Bom 2 12 8" xfId="15629" xr:uid="{17DEC758-2171-4EDD-8266-B7004366AA9C}"/>
    <cellStyle name="Bom 2 13" xfId="15630" xr:uid="{3E59BC9C-8017-485B-A37C-3ED78CCBA75C}"/>
    <cellStyle name="Bom 2 13 2" xfId="15631" xr:uid="{66B42446-E353-4E42-B98A-E967A379438F}"/>
    <cellStyle name="Bom 2 13 2 2" xfId="15632" xr:uid="{02647EA7-72BE-4356-ABB1-871A2C854B44}"/>
    <cellStyle name="Bom 2 13 2 2 2" xfId="15633" xr:uid="{ED5E0706-D00D-4D94-A3C6-67493FE84386}"/>
    <cellStyle name="Bom 2 13 2 3" xfId="15634" xr:uid="{3F570362-8842-4A80-9C59-0D2C090770F2}"/>
    <cellStyle name="Bom 2 13 2 3 2" xfId="15635" xr:uid="{25572DB4-9D65-49DD-B120-BEA7F5F38B91}"/>
    <cellStyle name="Bom 2 13 2 4" xfId="15636" xr:uid="{BAB937EF-3AC0-4F79-9BAE-AE213D12C01D}"/>
    <cellStyle name="Bom 2 13 3" xfId="15637" xr:uid="{50EA976A-1750-4857-AC9E-6DAE11E9C7F1}"/>
    <cellStyle name="Bom 2 13 3 2" xfId="15638" xr:uid="{49BE2CD2-C000-46CF-AD89-0A5A0A16F042}"/>
    <cellStyle name="Bom 2 13 4" xfId="15639" xr:uid="{3F736207-E286-4883-BAA5-E9FD876F3891}"/>
    <cellStyle name="Bom 2 13 4 2" xfId="15640" xr:uid="{A970A832-7045-4BEB-B19A-C43E586C3033}"/>
    <cellStyle name="Bom 2 13 5" xfId="15641" xr:uid="{72AF0ED6-ED7D-4C7D-B257-534D6C6A543D}"/>
    <cellStyle name="Bom 2 13 5 2" xfId="15642" xr:uid="{17879628-3352-46FF-81B5-91F52AEDABBA}"/>
    <cellStyle name="Bom 2 13 6" xfId="15643" xr:uid="{A8D8840E-415D-4450-9BF2-A34AC6485687}"/>
    <cellStyle name="Bom 2 13 6 2" xfId="15644" xr:uid="{F07C7BC5-C021-4FA6-B020-00432EFB9E31}"/>
    <cellStyle name="Bom 2 13 7" xfId="15645" xr:uid="{44187911-938A-401B-8C9C-4BB117A54311}"/>
    <cellStyle name="Bom 2 13 7 2" xfId="15646" xr:uid="{7ABFFCDB-20EC-42B8-B905-57138C32A0FD}"/>
    <cellStyle name="Bom 2 13 8" xfId="15647" xr:uid="{02901A76-4303-4915-9B4F-438897E072F8}"/>
    <cellStyle name="Bom 2 14" xfId="15648" xr:uid="{B1B31751-1D96-4E08-BE4A-7B7730C1D9AC}"/>
    <cellStyle name="Bom 2 14 2" xfId="15649" xr:uid="{16A8CF51-2DD8-4144-A7E2-A4B61EE6ED62}"/>
    <cellStyle name="Bom 2 14 2 2" xfId="15650" xr:uid="{079223A0-1C95-4920-9D73-19C64A9F921F}"/>
    <cellStyle name="Bom 2 14 2 2 2" xfId="15651" xr:uid="{E0153C47-32C2-4DB9-9BBD-FE711AE9C336}"/>
    <cellStyle name="Bom 2 14 2 3" xfId="15652" xr:uid="{625331F7-2E02-4DAC-BFEF-3D847C300CDF}"/>
    <cellStyle name="Bom 2 14 2 3 2" xfId="15653" xr:uid="{87B0FE91-B630-487D-B2B2-953934910F84}"/>
    <cellStyle name="Bom 2 14 2 4" xfId="15654" xr:uid="{0DAF6F32-06E7-4129-BCAC-D82CE05F3D52}"/>
    <cellStyle name="Bom 2 14 3" xfId="15655" xr:uid="{F56F7505-06C0-4886-91C3-676FC34B577A}"/>
    <cellStyle name="Bom 2 14 3 2" xfId="15656" xr:uid="{DB45C6E4-5A38-496F-9071-7E5BCD4C623F}"/>
    <cellStyle name="Bom 2 14 4" xfId="15657" xr:uid="{0B52DEB4-53C1-4905-9662-59CF3D5EB998}"/>
    <cellStyle name="Bom 2 14 4 2" xfId="15658" xr:uid="{AE74A7AF-2524-402B-A0A7-CB725CB560D4}"/>
    <cellStyle name="Bom 2 14 5" xfId="15659" xr:uid="{6DDDDDAF-34DD-4FE2-82FB-64BFAB49BE9B}"/>
    <cellStyle name="Bom 2 14 5 2" xfId="15660" xr:uid="{A39BC788-52E8-47F8-99C1-B6260AB43DC7}"/>
    <cellStyle name="Bom 2 14 6" xfId="15661" xr:uid="{9E9E08B9-A388-4C9B-A895-016A41ECEE95}"/>
    <cellStyle name="Bom 2 14 6 2" xfId="15662" xr:uid="{78E25D54-15F2-43AC-A763-4A0B70A53EEE}"/>
    <cellStyle name="Bom 2 14 7" xfId="15663" xr:uid="{2BA399CB-7784-4DD7-A30F-415D0E8B8592}"/>
    <cellStyle name="Bom 2 14 7 2" xfId="15664" xr:uid="{EED944A0-60E8-42F5-9B23-71E3F2395C8F}"/>
    <cellStyle name="Bom 2 14 8" xfId="15665" xr:uid="{0AB3E6D0-AD2C-4C6F-9BA4-DACDB584192D}"/>
    <cellStyle name="Bom 2 15" xfId="15666" xr:uid="{17C98DD9-2E73-428E-AAD0-B83F5CD0E4B4}"/>
    <cellStyle name="Bom 2 15 2" xfId="15667" xr:uid="{E51D6FAD-FB74-411B-8159-58E054FB0FF5}"/>
    <cellStyle name="Bom 2 15 2 2" xfId="15668" xr:uid="{00ED6144-9A74-4F55-ADB7-89A17E48C5CF}"/>
    <cellStyle name="Bom 2 15 2 2 2" xfId="15669" xr:uid="{F91C9CE8-05E4-40D1-A663-F7641A75C0AB}"/>
    <cellStyle name="Bom 2 15 2 3" xfId="15670" xr:uid="{A1027F4B-E886-4459-A606-5623A5611ABD}"/>
    <cellStyle name="Bom 2 15 2 3 2" xfId="15671" xr:uid="{21589AE0-26A0-4762-A26B-21036EB0181C}"/>
    <cellStyle name="Bom 2 15 2 4" xfId="15672" xr:uid="{53E10ADB-0091-48DF-8CA9-E70551EC3393}"/>
    <cellStyle name="Bom 2 15 3" xfId="15673" xr:uid="{578CA213-F7B7-4FF4-B232-47C4F0040836}"/>
    <cellStyle name="Bom 2 15 3 2" xfId="15674" xr:uid="{2ACBD3BE-CFD6-4442-8C27-A7B6831B8A16}"/>
    <cellStyle name="Bom 2 15 4" xfId="15675" xr:uid="{92A75E68-AD8B-497F-8F6D-8E66A18AAA4D}"/>
    <cellStyle name="Bom 2 15 4 2" xfId="15676" xr:uid="{D0E6946D-BFF6-423F-B7CC-5583F11EC74B}"/>
    <cellStyle name="Bom 2 15 5" xfId="15677" xr:uid="{C189ED97-9AEA-4A6B-8D15-9904DE9C2C4F}"/>
    <cellStyle name="Bom 2 15 5 2" xfId="15678" xr:uid="{877E7A5A-9B63-434E-8830-597E7BEFACAE}"/>
    <cellStyle name="Bom 2 15 6" xfId="15679" xr:uid="{3069097D-4A8A-4F6E-9E54-E928CBF3AB2C}"/>
    <cellStyle name="Bom 2 15 6 2" xfId="15680" xr:uid="{42464DF1-6020-4EF0-9D54-81FE2D8EF5A0}"/>
    <cellStyle name="Bom 2 15 7" xfId="15681" xr:uid="{3A37991D-739D-4A2F-AD91-0D9840D67CC1}"/>
    <cellStyle name="Bom 2 15 7 2" xfId="15682" xr:uid="{7B4DABCB-C886-4CD6-BD66-C0F602FD8F20}"/>
    <cellStyle name="Bom 2 15 8" xfId="15683" xr:uid="{AA6364BA-6504-499A-BC12-45AF408BEEB0}"/>
    <cellStyle name="Bom 2 16" xfId="15684" xr:uid="{FCC4F7EB-2759-457C-8167-A23E0BB520D2}"/>
    <cellStyle name="Bom 2 16 2" xfId="15685" xr:uid="{1FB572AE-52E7-4ACE-9382-6BD525F6F4DB}"/>
    <cellStyle name="Bom 2 16 2 2" xfId="15686" xr:uid="{E4478219-8B00-4DA7-B9F0-4B53A9722AA5}"/>
    <cellStyle name="Bom 2 16 2 2 2" xfId="15687" xr:uid="{DA0F18F3-CB3B-494B-AF7C-4C45D4FB7868}"/>
    <cellStyle name="Bom 2 16 2 3" xfId="15688" xr:uid="{1518925D-1DA6-4DF9-BD28-19BC336017A4}"/>
    <cellStyle name="Bom 2 16 2 3 2" xfId="15689" xr:uid="{2B08795C-0381-431B-9151-A324583FE805}"/>
    <cellStyle name="Bom 2 16 2 4" xfId="15690" xr:uid="{23484DCB-EA34-4E59-A515-D4314AFB7ABF}"/>
    <cellStyle name="Bom 2 16 3" xfId="15691" xr:uid="{4FE469DF-D727-4E85-AAB9-9D43BCFC4C62}"/>
    <cellStyle name="Bom 2 16 3 2" xfId="15692" xr:uid="{C045A6D5-4D4C-410D-A781-B070A1694DF2}"/>
    <cellStyle name="Bom 2 16 4" xfId="15693" xr:uid="{BC341B33-D365-4080-ACB9-7C8D6688B0C9}"/>
    <cellStyle name="Bom 2 16 4 2" xfId="15694" xr:uid="{E6F5FDC6-C8B4-4D43-98FA-9B01A0D9C944}"/>
    <cellStyle name="Bom 2 16 5" xfId="15695" xr:uid="{1DCA9D71-9339-4207-AC51-D17F07FD3740}"/>
    <cellStyle name="Bom 2 16 5 2" xfId="15696" xr:uid="{9C33AEAF-6C78-498B-ACFC-A36710806D68}"/>
    <cellStyle name="Bom 2 16 6" xfId="15697" xr:uid="{9DA54DCE-AF08-4A55-AD27-B79253ADC403}"/>
    <cellStyle name="Bom 2 16 6 2" xfId="15698" xr:uid="{AF87EFB7-49C4-426C-9382-E3A2FEA0E6DD}"/>
    <cellStyle name="Bom 2 16 7" xfId="15699" xr:uid="{A79A0DA9-A39D-4E6C-9C45-868EFE0968B4}"/>
    <cellStyle name="Bom 2 16 7 2" xfId="15700" xr:uid="{3ED299D1-1656-4E49-B1A1-0D2E1B1B3EC7}"/>
    <cellStyle name="Bom 2 16 8" xfId="15701" xr:uid="{CC47B46E-95CE-49E6-83D9-B949B6E60087}"/>
    <cellStyle name="Bom 2 17" xfId="15702" xr:uid="{19662DCF-BF7C-44F5-A6AA-78455714DB33}"/>
    <cellStyle name="Bom 2 17 2" xfId="15703" xr:uid="{83AECC2A-9C8C-49A4-94D9-06AC21C6D328}"/>
    <cellStyle name="Bom 2 17 2 2" xfId="15704" xr:uid="{5A51BCAD-5B45-4C0A-891C-1DA58E7A2534}"/>
    <cellStyle name="Bom 2 17 2 2 2" xfId="15705" xr:uid="{9907D7AD-7DF3-4B7F-A1B8-4A51A0CE0808}"/>
    <cellStyle name="Bom 2 17 2 3" xfId="15706" xr:uid="{62EB40A5-0105-4FB5-BF07-4B161DE5FC4F}"/>
    <cellStyle name="Bom 2 17 2 3 2" xfId="15707" xr:uid="{FF0F0A96-0B4A-4ED1-94F2-7603B638301B}"/>
    <cellStyle name="Bom 2 17 2 4" xfId="15708" xr:uid="{3440A2DD-71C8-4C39-B7BF-62CCC696CAF8}"/>
    <cellStyle name="Bom 2 17 3" xfId="15709" xr:uid="{CA05A81F-34A5-4472-8C69-0FECE829689C}"/>
    <cellStyle name="Bom 2 17 3 2" xfId="15710" xr:uid="{16191AF7-DCA7-423E-80F3-EBC3F6327E39}"/>
    <cellStyle name="Bom 2 17 4" xfId="15711" xr:uid="{4B6F6D65-D820-477E-962C-0419128BCAAE}"/>
    <cellStyle name="Bom 2 17 4 2" xfId="15712" xr:uid="{C10B309D-53BB-497D-8716-90D9804DA571}"/>
    <cellStyle name="Bom 2 17 5" xfId="15713" xr:uid="{DCC5F724-1122-47E6-AD64-9FE9E4714E78}"/>
    <cellStyle name="Bom 2 17 5 2" xfId="15714" xr:uid="{8AC6D506-3B5F-42D2-BA97-A864EA3BF06A}"/>
    <cellStyle name="Bom 2 17 6" xfId="15715" xr:uid="{01EB91B8-CB4A-4C55-9E75-E34C7EAA0390}"/>
    <cellStyle name="Bom 2 17 6 2" xfId="15716" xr:uid="{848C5337-4FE2-4F36-A60A-70D2966F184B}"/>
    <cellStyle name="Bom 2 17 7" xfId="15717" xr:uid="{162E5D88-D30A-4543-8052-77B5009D8D6F}"/>
    <cellStyle name="Bom 2 17 7 2" xfId="15718" xr:uid="{D1E0255C-58AF-4C94-966B-5B574299C085}"/>
    <cellStyle name="Bom 2 17 8" xfId="15719" xr:uid="{46464C22-D200-4A38-BD2F-D8AB7A1BB012}"/>
    <cellStyle name="Bom 2 18" xfId="15720" xr:uid="{B79479E2-26D9-45D2-B04F-241B0F900B3F}"/>
    <cellStyle name="Bom 2 18 2" xfId="15721" xr:uid="{272A09F3-8DD0-4FA8-A579-1B04F5208235}"/>
    <cellStyle name="Bom 2 18 2 2" xfId="15722" xr:uid="{18AA6E01-9F08-4369-9090-58321CBEF330}"/>
    <cellStyle name="Bom 2 18 2 2 2" xfId="15723" xr:uid="{FB22951C-1B7B-482C-92B7-6A83C09BF0DF}"/>
    <cellStyle name="Bom 2 18 2 3" xfId="15724" xr:uid="{D5D2E387-77FE-44F3-B7E0-3C3BACC797A0}"/>
    <cellStyle name="Bom 2 18 2 3 2" xfId="15725" xr:uid="{9B789B54-EB10-4DA3-B670-611C71401E3E}"/>
    <cellStyle name="Bom 2 18 2 4" xfId="15726" xr:uid="{B4877793-3B85-43F0-9B9B-03862FFCAAB6}"/>
    <cellStyle name="Bom 2 18 3" xfId="15727" xr:uid="{3434D763-9B19-4E62-B0F5-B67CD55B5A90}"/>
    <cellStyle name="Bom 2 18 3 2" xfId="15728" xr:uid="{1692E0EF-E0FC-4456-B972-2A795BBBA270}"/>
    <cellStyle name="Bom 2 18 4" xfId="15729" xr:uid="{C5C7F465-4769-4F9B-9216-79FE70553449}"/>
    <cellStyle name="Bom 2 18 4 2" xfId="15730" xr:uid="{A8C0555F-7754-460B-92B1-B9EB32D98FB6}"/>
    <cellStyle name="Bom 2 18 5" xfId="15731" xr:uid="{6BADD09E-6527-4869-800F-F2AF5D90C15A}"/>
    <cellStyle name="Bom 2 18 5 2" xfId="15732" xr:uid="{C401BD7D-6D56-4D27-B816-C1A7D779C8CA}"/>
    <cellStyle name="Bom 2 18 6" xfId="15733" xr:uid="{451AA98B-B837-4270-9EA1-B82AADFFD310}"/>
    <cellStyle name="Bom 2 18 6 2" xfId="15734" xr:uid="{BFB11B00-5B6A-4C06-AB7A-5E60EA7DB961}"/>
    <cellStyle name="Bom 2 18 7" xfId="15735" xr:uid="{152B69E7-F68D-4400-BA31-7794DC601334}"/>
    <cellStyle name="Bom 2 18 7 2" xfId="15736" xr:uid="{CDED41AB-7C21-4CB7-89F1-E2A17AFF407F}"/>
    <cellStyle name="Bom 2 18 8" xfId="15737" xr:uid="{18368686-5E91-47E9-96A5-D4AB07A8DC53}"/>
    <cellStyle name="Bom 2 19" xfId="15738" xr:uid="{8FAFDDEE-2ACD-4CBC-8819-41901584D61A}"/>
    <cellStyle name="Bom 2 19 2" xfId="15739" xr:uid="{0A4B670E-4A01-4EA7-9AB5-C4B1086005DA}"/>
    <cellStyle name="Bom 2 19 2 2" xfId="15740" xr:uid="{F49E374F-78E7-4C8A-98FB-08B7E8EC657F}"/>
    <cellStyle name="Bom 2 19 2 2 2" xfId="15741" xr:uid="{B467DE70-8B3D-4C1A-9844-3CDB39733B08}"/>
    <cellStyle name="Bom 2 19 2 3" xfId="15742" xr:uid="{59017E34-6BD0-4E95-9886-641E6AB1B185}"/>
    <cellStyle name="Bom 2 19 2 3 2" xfId="15743" xr:uid="{66DC96B7-4FCA-4120-93E3-C775DD82DDDB}"/>
    <cellStyle name="Bom 2 19 2 4" xfId="15744" xr:uid="{5960E0FD-DC19-4EB9-B14C-02D364DC352B}"/>
    <cellStyle name="Bom 2 19 3" xfId="15745" xr:uid="{160A962B-4167-4A3C-8BD4-050A52BDBFCE}"/>
    <cellStyle name="Bom 2 19 3 2" xfId="15746" xr:uid="{A0EBCED4-0566-4DED-AAE9-96472F833B11}"/>
    <cellStyle name="Bom 2 19 4" xfId="15747" xr:uid="{9DE6FC52-A7C9-461C-B886-3889D4B80180}"/>
    <cellStyle name="Bom 2 19 4 2" xfId="15748" xr:uid="{52CFA8C7-6CE7-46BF-A5CA-A4F8721359C1}"/>
    <cellStyle name="Bom 2 19 5" xfId="15749" xr:uid="{7E14A9C1-8051-487E-BEF7-0D40E859D858}"/>
    <cellStyle name="Bom 2 19 5 2" xfId="15750" xr:uid="{C4D55BC0-0AC4-4174-9CAB-920FA2640119}"/>
    <cellStyle name="Bom 2 19 6" xfId="15751" xr:uid="{C7125BE6-2F91-4CEA-B709-F6E4AEBF7D43}"/>
    <cellStyle name="Bom 2 19 6 2" xfId="15752" xr:uid="{13C2727F-3BD8-46C7-B4BA-B4C4B085BD22}"/>
    <cellStyle name="Bom 2 19 7" xfId="15753" xr:uid="{3DDE7F06-9AA5-4069-AC24-0F603872DDC8}"/>
    <cellStyle name="Bom 2 19 7 2" xfId="15754" xr:uid="{211A020F-FC3D-4FD1-96F1-3B8E191E2AF2}"/>
    <cellStyle name="Bom 2 19 8" xfId="15755" xr:uid="{B1F3EA85-FECD-4246-8C7C-D9F893DFF595}"/>
    <cellStyle name="Bom 2 2" xfId="15756" xr:uid="{8C947294-25CA-4E21-8EA4-84FC29790BF3}"/>
    <cellStyle name="Bom 2 2 2" xfId="15757" xr:uid="{650203FF-AC07-4C36-B4F4-A74E5848EEFB}"/>
    <cellStyle name="Bom 2 2 2 2" xfId="15758" xr:uid="{092758AD-9277-46A9-9A00-0FBF41CB497C}"/>
    <cellStyle name="Bom 2 2 2 2 2" xfId="15759" xr:uid="{1E3F0C7C-E3BF-4041-BF91-D2091E24BDC0}"/>
    <cellStyle name="Bom 2 2 2 3" xfId="15760" xr:uid="{C911461C-08DD-4F27-8435-7537EB8E4812}"/>
    <cellStyle name="Bom 2 2 2 3 2" xfId="15761" xr:uid="{707FA763-FB06-479C-9D2C-821EB439DAB6}"/>
    <cellStyle name="Bom 2 2 2 4" xfId="15762" xr:uid="{9D552801-C449-4BF3-B4A6-271E57BA49C1}"/>
    <cellStyle name="Bom 2 2 3" xfId="15763" xr:uid="{6E28DD0E-6A65-432B-AE2F-E7B79B3D39AF}"/>
    <cellStyle name="Bom 2 2 3 2" xfId="15764" xr:uid="{83849A46-96BC-4F15-8DB9-21F1F9336BFF}"/>
    <cellStyle name="Bom 2 2 4" xfId="15765" xr:uid="{68EF5205-F3B1-457D-8B76-89F6C1B3D7F2}"/>
    <cellStyle name="Bom 2 2 4 2" xfId="15766" xr:uid="{9D87C15B-AB6C-4AB8-BB2F-620146FBDA76}"/>
    <cellStyle name="Bom 2 2 5" xfId="15767" xr:uid="{479EBCE2-C365-4E51-8D83-5945D8723BCC}"/>
    <cellStyle name="Bom 2 2 5 2" xfId="15768" xr:uid="{E163A72E-2D6F-4EE2-88D1-686785210FCC}"/>
    <cellStyle name="Bom 2 2 6" xfId="15769" xr:uid="{99CFFED6-EEAD-43E6-9F2D-A73050C409C4}"/>
    <cellStyle name="Bom 2 2 6 2" xfId="15770" xr:uid="{814A3F03-4D0E-40DC-87EF-048DA326306F}"/>
    <cellStyle name="Bom 2 2 7" xfId="15771" xr:uid="{2D72FCF5-1E2F-4F96-B69D-429BDE55DFF3}"/>
    <cellStyle name="Bom 2 2 7 2" xfId="15772" xr:uid="{DAE4EDD5-18DE-47BC-86F5-75E21398B53A}"/>
    <cellStyle name="Bom 2 2 8" xfId="15773" xr:uid="{680115AA-722D-4037-AB4B-7386EC6872AF}"/>
    <cellStyle name="Bom 2 20" xfId="15774" xr:uid="{4FC82EC2-C38D-4AE7-BDEF-7A3600AB0337}"/>
    <cellStyle name="Bom 2 20 2" xfId="15775" xr:uid="{DCD49A08-8082-4CFE-9F8F-289103A2F51A}"/>
    <cellStyle name="Bom 2 20 2 2" xfId="15776" xr:uid="{704E46EA-893A-45E1-B0DE-B509317DF344}"/>
    <cellStyle name="Bom 2 20 2 2 2" xfId="15777" xr:uid="{DCA7176D-1511-4FA0-BC41-AEE582607531}"/>
    <cellStyle name="Bom 2 20 2 3" xfId="15778" xr:uid="{EF6847B2-A1DE-422D-AA48-8216AA9A11EA}"/>
    <cellStyle name="Bom 2 20 2 3 2" xfId="15779" xr:uid="{60C9FD6A-7EDA-4437-A73E-02C5618746FC}"/>
    <cellStyle name="Bom 2 20 2 4" xfId="15780" xr:uid="{F7E8A723-024B-4A3A-A736-DE6FE5D63703}"/>
    <cellStyle name="Bom 2 20 3" xfId="15781" xr:uid="{E5AA12BD-5920-409E-9B50-C4DBAE0125C2}"/>
    <cellStyle name="Bom 2 20 3 2" xfId="15782" xr:uid="{43FC54E0-95F2-4499-B877-6C4E922C2735}"/>
    <cellStyle name="Bom 2 20 4" xfId="15783" xr:uid="{B1B51E6B-E1E5-461C-9169-620D10D9D524}"/>
    <cellStyle name="Bom 2 20 4 2" xfId="15784" xr:uid="{ABFD91D8-3A53-4887-A2BA-F351E9EB0020}"/>
    <cellStyle name="Bom 2 20 5" xfId="15785" xr:uid="{B2222E9F-E494-4B9D-BF28-C59B1B866D38}"/>
    <cellStyle name="Bom 2 20 5 2" xfId="15786" xr:uid="{01ACB409-8858-47DD-A153-68BD02BABF60}"/>
    <cellStyle name="Bom 2 20 6" xfId="15787" xr:uid="{BACB1804-B3C1-4102-8D88-1BCE1430FEF3}"/>
    <cellStyle name="Bom 2 20 6 2" xfId="15788" xr:uid="{005BCA87-081A-47BC-9FFC-A47C2923914B}"/>
    <cellStyle name="Bom 2 20 7" xfId="15789" xr:uid="{CBABF6D1-A4A1-46F0-BF93-42F387BD94E2}"/>
    <cellStyle name="Bom 2 20 7 2" xfId="15790" xr:uid="{2C16F0D7-59BA-4957-A760-AC2C97570C35}"/>
    <cellStyle name="Bom 2 20 8" xfId="15791" xr:uid="{EFB61162-3173-4A60-82E6-41E909E78E49}"/>
    <cellStyle name="Bom 2 21" xfId="15792" xr:uid="{4DF94278-6A22-4922-B8CB-6ED29456F374}"/>
    <cellStyle name="Bom 2 21 2" xfId="15793" xr:uid="{B258813C-3320-447F-8DA3-BFAAD3CE9096}"/>
    <cellStyle name="Bom 2 21 2 2" xfId="15794" xr:uid="{5C891328-AF19-4145-A102-345E426F05D7}"/>
    <cellStyle name="Bom 2 21 2 2 2" xfId="15795" xr:uid="{D6ACF0C8-9F21-4574-832F-D6EBD4F35180}"/>
    <cellStyle name="Bom 2 21 2 3" xfId="15796" xr:uid="{28E0C2B7-7B6F-4F9A-BDF2-D8428A5302D5}"/>
    <cellStyle name="Bom 2 21 2 3 2" xfId="15797" xr:uid="{1619ABAE-5D2F-4633-BBBD-0AA0C7F524BC}"/>
    <cellStyle name="Bom 2 21 2 4" xfId="15798" xr:uid="{5B689DC0-9237-4AD9-AFD2-D78605785F87}"/>
    <cellStyle name="Bom 2 21 3" xfId="15799" xr:uid="{6140D449-120E-4133-BD4B-714039E9EBFA}"/>
    <cellStyle name="Bom 2 21 3 2" xfId="15800" xr:uid="{9C602DBC-D2B1-46FE-8955-A2F459EDF5B0}"/>
    <cellStyle name="Bom 2 21 4" xfId="15801" xr:uid="{B98A5AF6-7572-4602-8E23-B0CF5B8C6C5E}"/>
    <cellStyle name="Bom 2 21 4 2" xfId="15802" xr:uid="{6BDDC77B-CC32-4F8D-8A36-9019DFCFBC0B}"/>
    <cellStyle name="Bom 2 21 5" xfId="15803" xr:uid="{8FCAD461-36B6-45CC-99C7-0323F4355DFD}"/>
    <cellStyle name="Bom 2 21 5 2" xfId="15804" xr:uid="{2137F2BC-36D3-4E0A-BEB1-1F97827E6B2A}"/>
    <cellStyle name="Bom 2 21 6" xfId="15805" xr:uid="{5BD7EC64-DF4A-40A0-AD00-DF2C7225E3E7}"/>
    <cellStyle name="Bom 2 21 6 2" xfId="15806" xr:uid="{75E4358E-7146-4D53-A12A-73A06A641514}"/>
    <cellStyle name="Bom 2 21 7" xfId="15807" xr:uid="{D5860AAF-7CE1-462C-823E-D862DA7FEA86}"/>
    <cellStyle name="Bom 2 21 7 2" xfId="15808" xr:uid="{A8036CCB-97EB-493F-8572-746FD4AD0A25}"/>
    <cellStyle name="Bom 2 21 8" xfId="15809" xr:uid="{8339AC60-6868-45E5-92BA-6D3E6FA667E0}"/>
    <cellStyle name="Bom 2 22" xfId="15810" xr:uid="{7A307C8A-F75F-4045-9A85-998CA1D3DA73}"/>
    <cellStyle name="Bom 2 22 2" xfId="15811" xr:uid="{1DD5D701-077C-420D-B1B1-81D1A4D832E6}"/>
    <cellStyle name="Bom 2 22 2 2" xfId="15812" xr:uid="{391FA4D6-C993-4AD2-ADE1-60E8E6F4DF96}"/>
    <cellStyle name="Bom 2 22 2 2 2" xfId="15813" xr:uid="{3AEF1E8F-4112-4198-80C7-E54EC5278A7C}"/>
    <cellStyle name="Bom 2 22 2 3" xfId="15814" xr:uid="{BECD7D10-5A33-4343-A30E-DE333733CF69}"/>
    <cellStyle name="Bom 2 22 2 3 2" xfId="15815" xr:uid="{CF61DEB6-03CE-41D9-AEF7-FB44C5258842}"/>
    <cellStyle name="Bom 2 22 2 4" xfId="15816" xr:uid="{4671B56F-F351-4399-81A6-C4101937E7C7}"/>
    <cellStyle name="Bom 2 22 3" xfId="15817" xr:uid="{A193E4D9-C1F7-41AA-813D-AA22A0870EFD}"/>
    <cellStyle name="Bom 2 22 3 2" xfId="15818" xr:uid="{FE362820-279A-4F16-8782-D7E57B06107B}"/>
    <cellStyle name="Bom 2 22 4" xfId="15819" xr:uid="{D0181DF6-86E0-458A-9C89-5CF8DF9A7DB7}"/>
    <cellStyle name="Bom 2 22 4 2" xfId="15820" xr:uid="{B235A03F-0364-4E39-B9B4-559B830576A0}"/>
    <cellStyle name="Bom 2 22 5" xfId="15821" xr:uid="{ADCB376D-AABF-4316-AA0F-D92A45530C59}"/>
    <cellStyle name="Bom 2 22 5 2" xfId="15822" xr:uid="{307E54FE-7243-471E-AA22-C83078E51278}"/>
    <cellStyle name="Bom 2 22 6" xfId="15823" xr:uid="{2549AC1B-6640-42D3-9491-08FECD084BC7}"/>
    <cellStyle name="Bom 2 22 6 2" xfId="15824" xr:uid="{C11ACD3C-B767-46F7-86C5-9CABAA5F4649}"/>
    <cellStyle name="Bom 2 22 7" xfId="15825" xr:uid="{B69BDD6A-BA80-4890-8F53-92D000490E94}"/>
    <cellStyle name="Bom 2 22 7 2" xfId="15826" xr:uid="{A4803624-CDC4-4285-A217-67BD498694C7}"/>
    <cellStyle name="Bom 2 22 8" xfId="15827" xr:uid="{6F5BE2C7-4A97-41A2-990E-2236438A222C}"/>
    <cellStyle name="Bom 2 23" xfId="15828" xr:uid="{51DB2828-3BBF-443D-8ECC-3AE4EC999FC6}"/>
    <cellStyle name="Bom 2 23 2" xfId="15829" xr:uid="{48F85762-7688-4C86-9300-09080AE77F98}"/>
    <cellStyle name="Bom 2 23 2 2" xfId="15830" xr:uid="{26559390-13EC-4785-AFE1-143F86DEA351}"/>
    <cellStyle name="Bom 2 23 2 2 2" xfId="15831" xr:uid="{75683ED4-0A25-48EA-ACC4-70E1E069A9FC}"/>
    <cellStyle name="Bom 2 23 2 3" xfId="15832" xr:uid="{CA9EEB9A-A4BE-4DC6-BB8F-DB8FBF1DE4B6}"/>
    <cellStyle name="Bom 2 23 2 3 2" xfId="15833" xr:uid="{31CEBA99-B433-476D-B54C-59BF7EA130F2}"/>
    <cellStyle name="Bom 2 23 2 4" xfId="15834" xr:uid="{23B83C84-EF11-42D2-8C52-B0CC423E3DCE}"/>
    <cellStyle name="Bom 2 23 3" xfId="15835" xr:uid="{BD191E7B-A945-41DD-9944-4C8C97C35C61}"/>
    <cellStyle name="Bom 2 23 3 2" xfId="15836" xr:uid="{1CAFD290-4BB1-498C-9EF9-D5EE3C5DB616}"/>
    <cellStyle name="Bom 2 23 4" xfId="15837" xr:uid="{CCB6D14A-576B-46BA-8B29-7B2E6E0B8F73}"/>
    <cellStyle name="Bom 2 23 4 2" xfId="15838" xr:uid="{DF537D00-485E-4EDA-B6A5-1EA6FA7DBAA9}"/>
    <cellStyle name="Bom 2 23 5" xfId="15839" xr:uid="{1A72CCC6-0371-40EC-AE73-73C64E866D87}"/>
    <cellStyle name="Bom 2 23 5 2" xfId="15840" xr:uid="{D3720F59-1A36-48DF-857A-ED5781A38410}"/>
    <cellStyle name="Bom 2 23 6" xfId="15841" xr:uid="{85AD2E3D-59B5-4FB8-8EBF-C2B3C7E4A751}"/>
    <cellStyle name="Bom 2 23 6 2" xfId="15842" xr:uid="{032324EB-03DA-4109-B21E-7DFFD93A4789}"/>
    <cellStyle name="Bom 2 23 7" xfId="15843" xr:uid="{D40F5AB7-3995-4A59-BCF5-00900278C738}"/>
    <cellStyle name="Bom 2 23 7 2" xfId="15844" xr:uid="{B98EA8C0-4D8C-4BC0-8D7D-42002BE42A50}"/>
    <cellStyle name="Bom 2 23 8" xfId="15845" xr:uid="{ADC14D70-1AB3-44F7-8CC3-C6D656141F07}"/>
    <cellStyle name="Bom 2 24" xfId="15846" xr:uid="{8D1D8C04-36FA-4B60-9CDA-214300DAC0C4}"/>
    <cellStyle name="Bom 2 24 2" xfId="15847" xr:uid="{C3FFFEAB-02AB-4512-80D9-0A6BBBD685D3}"/>
    <cellStyle name="Bom 2 24 2 2" xfId="15848" xr:uid="{3FD53E52-EF1B-44EE-BEBD-8194C0297DA3}"/>
    <cellStyle name="Bom 2 24 2 2 2" xfId="15849" xr:uid="{719FB45E-0A3B-4EFB-B1EA-7F9CF71CA2CA}"/>
    <cellStyle name="Bom 2 24 2 3" xfId="15850" xr:uid="{BC5E77A0-2908-454B-A566-5C46BC5C3D14}"/>
    <cellStyle name="Bom 2 24 2 3 2" xfId="15851" xr:uid="{05444A06-EC4E-4910-8E11-AEB16EAFD353}"/>
    <cellStyle name="Bom 2 24 2 4" xfId="15852" xr:uid="{6C75EC3B-3DBE-41CC-9629-B654B44CD47A}"/>
    <cellStyle name="Bom 2 24 3" xfId="15853" xr:uid="{98230FA5-B69C-4167-B525-E3EC6DA9F3F4}"/>
    <cellStyle name="Bom 2 24 3 2" xfId="15854" xr:uid="{354B131E-6955-452C-A816-00FDD040D663}"/>
    <cellStyle name="Bom 2 24 4" xfId="15855" xr:uid="{176C7E6A-A65F-4F0C-ABB7-E45A5888058C}"/>
    <cellStyle name="Bom 2 24 4 2" xfId="15856" xr:uid="{D73D6342-8FC8-4CFE-9E5E-9376FB24282A}"/>
    <cellStyle name="Bom 2 24 5" xfId="15857" xr:uid="{EE383C9D-EE5E-4066-99F5-ED6B04A6CCD9}"/>
    <cellStyle name="Bom 2 24 5 2" xfId="15858" xr:uid="{4109CACF-342D-43C8-947C-2AEFDDEB5212}"/>
    <cellStyle name="Bom 2 24 6" xfId="15859" xr:uid="{FA9863F1-9308-4FE7-B5CF-B2F395310CAE}"/>
    <cellStyle name="Bom 2 24 6 2" xfId="15860" xr:uid="{E0E63AEE-B98C-4629-9B26-1C91481D4A61}"/>
    <cellStyle name="Bom 2 24 7" xfId="15861" xr:uid="{9A415D27-4628-4779-913B-77F08889DEA0}"/>
    <cellStyle name="Bom 2 24 7 2" xfId="15862" xr:uid="{23171EE8-44FD-4A12-95E3-29E47FB21A9F}"/>
    <cellStyle name="Bom 2 24 8" xfId="15863" xr:uid="{F79A39A1-7907-4537-AB2E-20E65D07FC4E}"/>
    <cellStyle name="Bom 2 25" xfId="15864" xr:uid="{9AEFD86A-C00F-44CC-B642-CFEBAEF982E6}"/>
    <cellStyle name="Bom 2 25 2" xfId="15865" xr:uid="{419370FD-9297-439F-B242-BA12F1A4062F}"/>
    <cellStyle name="Bom 2 25 2 2" xfId="15866" xr:uid="{25663D73-CA47-4795-9EF5-7F7ED1CC8FBB}"/>
    <cellStyle name="Bom 2 25 2 2 2" xfId="15867" xr:uid="{0B6BCD49-D991-4B34-BB6F-171AB089BCA0}"/>
    <cellStyle name="Bom 2 25 2 3" xfId="15868" xr:uid="{C281843A-9311-4003-924F-43F353ED15C7}"/>
    <cellStyle name="Bom 2 25 2 3 2" xfId="15869" xr:uid="{A9AE1DE3-6452-4DDA-909E-B03DA4AF3605}"/>
    <cellStyle name="Bom 2 25 2 4" xfId="15870" xr:uid="{00C0BF8D-E64B-4F49-9F0A-2EC4819DF610}"/>
    <cellStyle name="Bom 2 25 3" xfId="15871" xr:uid="{A0F41A3E-130D-44DA-A89C-E8F385F138A4}"/>
    <cellStyle name="Bom 2 25 3 2" xfId="15872" xr:uid="{BE581E97-9B35-4C7D-AE28-3A0D37FCA867}"/>
    <cellStyle name="Bom 2 25 4" xfId="15873" xr:uid="{C81E660C-FC05-4965-963A-9F51D67D7C4E}"/>
    <cellStyle name="Bom 2 25 4 2" xfId="15874" xr:uid="{1FEE053D-BFCA-4317-82CD-4B4465F0F6C1}"/>
    <cellStyle name="Bom 2 25 5" xfId="15875" xr:uid="{4392491B-75C0-434A-8D25-3D6652B7D930}"/>
    <cellStyle name="Bom 2 25 5 2" xfId="15876" xr:uid="{1DEDA6B9-A0A4-4F41-8EBD-C2DFB38BCFB4}"/>
    <cellStyle name="Bom 2 25 6" xfId="15877" xr:uid="{C50E47C6-6C5D-48D0-B66E-BAA6B0A2AD90}"/>
    <cellStyle name="Bom 2 25 6 2" xfId="15878" xr:uid="{9E90A47A-4FFB-4324-BC36-A351BA4952CC}"/>
    <cellStyle name="Bom 2 25 7" xfId="15879" xr:uid="{20A9B6CC-30EE-4BC2-B362-32FDA425DF55}"/>
    <cellStyle name="Bom 2 25 7 2" xfId="15880" xr:uid="{8E719B23-A249-4147-9E2A-FC69515DDD2F}"/>
    <cellStyle name="Bom 2 25 8" xfId="15881" xr:uid="{72C4F4C1-EAB9-45FA-B4B8-18C0D770C2D8}"/>
    <cellStyle name="Bom 2 26" xfId="15882" xr:uid="{B7E605B0-8F74-4554-A8FD-D972A00A8D46}"/>
    <cellStyle name="Bom 2 26 2" xfId="15883" xr:uid="{1D7DD931-77C1-419F-B258-C53B50283787}"/>
    <cellStyle name="Bom 2 26 2 2" xfId="15884" xr:uid="{B72B71D5-A549-4303-8287-6EF008746537}"/>
    <cellStyle name="Bom 2 26 2 2 2" xfId="15885" xr:uid="{8325543D-FC1B-4729-AFA9-224BA0E3E193}"/>
    <cellStyle name="Bom 2 26 2 3" xfId="15886" xr:uid="{97512A7C-B378-409E-A542-99C1D36A3393}"/>
    <cellStyle name="Bom 2 26 2 3 2" xfId="15887" xr:uid="{5C7BE16B-AF4A-4BE8-A9CB-49540D0B5D65}"/>
    <cellStyle name="Bom 2 26 2 4" xfId="15888" xr:uid="{458F2D33-DD8E-471A-BD8B-DF8CD3A39302}"/>
    <cellStyle name="Bom 2 26 3" xfId="15889" xr:uid="{F2B01B85-79D9-4DA4-A84E-492C25767DEC}"/>
    <cellStyle name="Bom 2 26 3 2" xfId="15890" xr:uid="{E7A002B7-AF33-4897-B7CD-D574AAFAB730}"/>
    <cellStyle name="Bom 2 26 4" xfId="15891" xr:uid="{ED3841FD-431B-4787-BB1F-64E3EE7A9914}"/>
    <cellStyle name="Bom 2 26 4 2" xfId="15892" xr:uid="{19C942CC-36C6-4BB3-839D-25F487B79586}"/>
    <cellStyle name="Bom 2 26 5" xfId="15893" xr:uid="{E5386290-3E4E-4C79-A317-AA114517F6AC}"/>
    <cellStyle name="Bom 2 26 5 2" xfId="15894" xr:uid="{40D8248B-EB2E-4123-866C-52706E249DF8}"/>
    <cellStyle name="Bom 2 26 6" xfId="15895" xr:uid="{21A23807-896B-43AF-BC0E-4B89FADF9E7E}"/>
    <cellStyle name="Bom 2 26 6 2" xfId="15896" xr:uid="{1766F81C-D695-44EB-8B51-EC2419FE545F}"/>
    <cellStyle name="Bom 2 26 7" xfId="15897" xr:uid="{35B224DC-8D81-4C44-8205-F0DCDC4A551F}"/>
    <cellStyle name="Bom 2 26 7 2" xfId="15898" xr:uid="{F867EB8B-EE56-4B8F-8DD2-8A9E01BFB9C0}"/>
    <cellStyle name="Bom 2 26 8" xfId="15899" xr:uid="{D3B557AD-06B1-4BAF-A46B-F415CC372FA6}"/>
    <cellStyle name="Bom 2 27" xfId="15900" xr:uid="{77EDED2F-0677-496F-8528-40ED41968A13}"/>
    <cellStyle name="Bom 2 27 2" xfId="15901" xr:uid="{6E1C0021-12F6-4713-A076-685C769D1178}"/>
    <cellStyle name="Bom 2 27 2 2" xfId="15902" xr:uid="{8DEABD8B-9F3E-40C9-AC58-BFF74191E093}"/>
    <cellStyle name="Bom 2 27 2 2 2" xfId="15903" xr:uid="{988319BD-E839-47F9-9135-3DED8594449C}"/>
    <cellStyle name="Bom 2 27 2 3" xfId="15904" xr:uid="{7A5B4A33-5F5D-48E0-BE90-D87EF7D47308}"/>
    <cellStyle name="Bom 2 27 2 3 2" xfId="15905" xr:uid="{5A59F915-737D-4CA5-951A-4B6754B1E581}"/>
    <cellStyle name="Bom 2 27 2 4" xfId="15906" xr:uid="{6AD8E01B-7E48-4D74-A886-66B985F66D6D}"/>
    <cellStyle name="Bom 2 27 3" xfId="15907" xr:uid="{BAEA2493-BD2D-4F2D-8583-A736A8204FE7}"/>
    <cellStyle name="Bom 2 27 3 2" xfId="15908" xr:uid="{E4A6AFD5-7871-4D14-9ED3-1AA345E217B9}"/>
    <cellStyle name="Bom 2 27 4" xfId="15909" xr:uid="{1077B595-DF55-4AEA-8776-C63C2EA3C139}"/>
    <cellStyle name="Bom 2 27 4 2" xfId="15910" xr:uid="{A4A39FEB-21D7-4E95-9122-BEA8C8AC94E4}"/>
    <cellStyle name="Bom 2 27 5" xfId="15911" xr:uid="{BC32C47A-1F87-4FBA-85CC-AAD00603B4D0}"/>
    <cellStyle name="Bom 2 27 5 2" xfId="15912" xr:uid="{0A0D0820-AB7D-477D-8331-44FFDEB2EA5F}"/>
    <cellStyle name="Bom 2 27 6" xfId="15913" xr:uid="{EBF47950-3439-4848-B139-48FEC89C9479}"/>
    <cellStyle name="Bom 2 27 6 2" xfId="15914" xr:uid="{5D0A24AC-537D-4654-847A-CCEBF494D47A}"/>
    <cellStyle name="Bom 2 27 7" xfId="15915" xr:uid="{616D29F6-965B-42BC-A605-BA257CCF2DF6}"/>
    <cellStyle name="Bom 2 27 7 2" xfId="15916" xr:uid="{ADDBD65F-F577-456C-A036-759134D5EFA4}"/>
    <cellStyle name="Bom 2 27 8" xfId="15917" xr:uid="{31575039-F19E-427D-9845-9CDC39F81F04}"/>
    <cellStyle name="Bom 2 28" xfId="15918" xr:uid="{858E5A2C-8F0E-421E-B891-F92BAF8AC68C}"/>
    <cellStyle name="Bom 2 28 2" xfId="15919" xr:uid="{60A90909-3779-4430-976C-4CAD8B1695EE}"/>
    <cellStyle name="Bom 2 28 2 2" xfId="15920" xr:uid="{A17D5B7D-3732-4224-9124-34576E67E495}"/>
    <cellStyle name="Bom 2 28 2 2 2" xfId="15921" xr:uid="{782C3F02-ABFF-450B-BF9A-C285C58579C0}"/>
    <cellStyle name="Bom 2 28 2 3" xfId="15922" xr:uid="{0DA4CC51-75CE-4D20-B2E4-798070A8FD55}"/>
    <cellStyle name="Bom 2 28 2 3 2" xfId="15923" xr:uid="{5823954D-33C8-45C6-881D-19AC00C2BD71}"/>
    <cellStyle name="Bom 2 28 2 4" xfId="15924" xr:uid="{24BDF43C-20AA-4C7C-A342-BA179CFFC697}"/>
    <cellStyle name="Bom 2 28 3" xfId="15925" xr:uid="{2B016942-FCD1-4F2C-96F1-8F30FA200B02}"/>
    <cellStyle name="Bom 2 28 3 2" xfId="15926" xr:uid="{314A4112-0E35-4C60-A096-B8A140CC07EE}"/>
    <cellStyle name="Bom 2 28 4" xfId="15927" xr:uid="{4ECE0B03-7F23-45F9-9EC3-DFDFA033944E}"/>
    <cellStyle name="Bom 2 28 4 2" xfId="15928" xr:uid="{15457856-8803-4E15-9E92-D0CAA9924A04}"/>
    <cellStyle name="Bom 2 28 5" xfId="15929" xr:uid="{4B081EBF-B6EE-4984-9C31-386D2C2229DE}"/>
    <cellStyle name="Bom 2 28 5 2" xfId="15930" xr:uid="{C5592E07-1194-43A2-A209-618A6750FC21}"/>
    <cellStyle name="Bom 2 28 6" xfId="15931" xr:uid="{25579AA1-CA85-4E1E-8BD6-4DB56CACE573}"/>
    <cellStyle name="Bom 2 28 6 2" xfId="15932" xr:uid="{BF97DFE3-6662-4ADC-B751-176AA2EC804F}"/>
    <cellStyle name="Bom 2 28 7" xfId="15933" xr:uid="{EE8A780F-ED60-4FBE-B631-470FC5C90A5A}"/>
    <cellStyle name="Bom 2 28 7 2" xfId="15934" xr:uid="{2D1F4172-A434-4278-8072-AD9F190D15B8}"/>
    <cellStyle name="Bom 2 28 8" xfId="15935" xr:uid="{13700339-3C93-4BCB-9254-D9D1794FD5ED}"/>
    <cellStyle name="Bom 2 29" xfId="15936" xr:uid="{600A94BB-3AB9-4A6B-A5FE-4BD6026A4D81}"/>
    <cellStyle name="Bom 2 29 2" xfId="15937" xr:uid="{1E637BAB-3B28-46EF-9041-D4F277733582}"/>
    <cellStyle name="Bom 2 29 2 2" xfId="15938" xr:uid="{E352B2B8-43A8-4B66-B972-AC6B5A38FFF5}"/>
    <cellStyle name="Bom 2 29 2 2 2" xfId="15939" xr:uid="{91C49597-212D-411B-938A-17B06DEDA3B9}"/>
    <cellStyle name="Bom 2 29 2 3" xfId="15940" xr:uid="{8562E610-5DEF-4E09-A5A7-0B6217413926}"/>
    <cellStyle name="Bom 2 29 2 3 2" xfId="15941" xr:uid="{377E95F5-980C-40B5-8875-0AA7B0AF4C4C}"/>
    <cellStyle name="Bom 2 29 2 4" xfId="15942" xr:uid="{31AEF7A9-5807-4937-800B-8A404CB83526}"/>
    <cellStyle name="Bom 2 29 3" xfId="15943" xr:uid="{A3F0EFB6-3BC1-4BB2-83AC-ADFAE814B1E6}"/>
    <cellStyle name="Bom 2 29 3 2" xfId="15944" xr:uid="{8D4CBE78-8CCB-4CAB-89A5-E5FD60010E5F}"/>
    <cellStyle name="Bom 2 29 4" xfId="15945" xr:uid="{684EA964-6D02-4DCA-AA9F-198F71A09F4D}"/>
    <cellStyle name="Bom 2 29 4 2" xfId="15946" xr:uid="{7DB1EAC0-9BE7-44EC-90C5-F8B2D70893C7}"/>
    <cellStyle name="Bom 2 29 5" xfId="15947" xr:uid="{B0F0C942-8855-4184-AAE2-0107AA47B7CA}"/>
    <cellStyle name="Bom 2 29 5 2" xfId="15948" xr:uid="{9E9CA136-CF96-4C53-AA81-97C6CBA9179C}"/>
    <cellStyle name="Bom 2 29 6" xfId="15949" xr:uid="{D76BB7D6-D4A7-416B-8A8F-EFE801F391D8}"/>
    <cellStyle name="Bom 2 29 6 2" xfId="15950" xr:uid="{F5486609-B6D8-471C-A922-624592088F7C}"/>
    <cellStyle name="Bom 2 29 7" xfId="15951" xr:uid="{354DAC81-0D88-4916-B386-A337C9C965B2}"/>
    <cellStyle name="Bom 2 29 7 2" xfId="15952" xr:uid="{A0DFE9FA-A096-4C56-B8F6-12028DABE089}"/>
    <cellStyle name="Bom 2 29 8" xfId="15953" xr:uid="{131AFB09-0984-4883-9663-B9DB04B18619}"/>
    <cellStyle name="Bom 2 3" xfId="15954" xr:uid="{6816525E-88E7-4A54-8059-83B4252534BD}"/>
    <cellStyle name="Bom 2 3 2" xfId="15955" xr:uid="{B9577A91-1469-4D94-B57F-441EFEB18629}"/>
    <cellStyle name="Bom 2 3 2 2" xfId="15956" xr:uid="{5EAE2FD4-0B2F-43CF-AFFA-697FC804A429}"/>
    <cellStyle name="Bom 2 3 2 2 2" xfId="15957" xr:uid="{418E7665-DBE0-444A-A0FB-A2C95EDB72EF}"/>
    <cellStyle name="Bom 2 3 2 3" xfId="15958" xr:uid="{AC8A8C5E-BA00-4E23-A574-156B0A65F9BC}"/>
    <cellStyle name="Bom 2 3 2 3 2" xfId="15959" xr:uid="{7B4F4FA7-629F-4A10-948B-2787528EA5C2}"/>
    <cellStyle name="Bom 2 3 2 4" xfId="15960" xr:uid="{13A96534-B2D2-4590-96F6-D1CA1E35B85E}"/>
    <cellStyle name="Bom 2 3 3" xfId="15961" xr:uid="{CD89D01B-4BDF-43B0-A56F-5DDB6092BB73}"/>
    <cellStyle name="Bom 2 3 3 2" xfId="15962" xr:uid="{B14FA83E-B54A-4287-8B34-9875B7065673}"/>
    <cellStyle name="Bom 2 3 4" xfId="15963" xr:uid="{80D20D4D-9772-444C-A4F4-C2DEE0898F7E}"/>
    <cellStyle name="Bom 2 3 4 2" xfId="15964" xr:uid="{BCB28474-2A41-49D0-9736-D7D5D0FDEB6A}"/>
    <cellStyle name="Bom 2 3 5" xfId="15965" xr:uid="{EA00A138-9999-4287-A300-DB7106F2DC1B}"/>
    <cellStyle name="Bom 2 3 5 2" xfId="15966" xr:uid="{B9E71547-E0DF-4215-99CE-F53D1C3B0327}"/>
    <cellStyle name="Bom 2 3 6" xfId="15967" xr:uid="{0A328CAF-9A41-4421-BA04-B025F01FF011}"/>
    <cellStyle name="Bom 2 3 6 2" xfId="15968" xr:uid="{EEC71C0B-037E-4B55-AFAD-9E6B052824B2}"/>
    <cellStyle name="Bom 2 3 7" xfId="15969" xr:uid="{492D3B89-CBD8-4924-B719-71DE811AB5E0}"/>
    <cellStyle name="Bom 2 3 7 2" xfId="15970" xr:uid="{152062D2-16CC-4D34-B7AA-C1FB5CC68E91}"/>
    <cellStyle name="Bom 2 3 8" xfId="15971" xr:uid="{A3D086FA-25D8-4372-AF76-0D3710EA8532}"/>
    <cellStyle name="Bom 2 30" xfId="15972" xr:uid="{E7A29372-30AF-4EC9-839D-4A3D43F5B773}"/>
    <cellStyle name="Bom 2 30 2" xfId="15973" xr:uid="{3F4230BB-7371-463C-8A5C-4B3A464DACB4}"/>
    <cellStyle name="Bom 2 30 2 2" xfId="15974" xr:uid="{92D41963-37D8-4A1C-B9CA-4B18F2CEFB06}"/>
    <cellStyle name="Bom 2 30 2 2 2" xfId="15975" xr:uid="{35FB1319-8680-4DB7-8A6E-73132D404A04}"/>
    <cellStyle name="Bom 2 30 2 3" xfId="15976" xr:uid="{82D79611-82F9-4AC6-B462-3BD200B37D02}"/>
    <cellStyle name="Bom 2 30 2 3 2" xfId="15977" xr:uid="{FA3BE110-C72E-4B8C-8A88-5E0788BF574F}"/>
    <cellStyle name="Bom 2 30 2 4" xfId="15978" xr:uid="{5B48E023-97AE-4BE3-AC2E-FED6215FA4C0}"/>
    <cellStyle name="Bom 2 30 3" xfId="15979" xr:uid="{9EF8593C-1428-4E6B-A58F-C2EE3DE0D00E}"/>
    <cellStyle name="Bom 2 30 3 2" xfId="15980" xr:uid="{F17E00FE-AD4A-4FEE-B443-7178F681351C}"/>
    <cellStyle name="Bom 2 30 4" xfId="15981" xr:uid="{2B7B8780-A823-4154-9A18-083B179B07AB}"/>
    <cellStyle name="Bom 2 30 4 2" xfId="15982" xr:uid="{DD25D37C-354F-444C-AF15-5F04064E6339}"/>
    <cellStyle name="Bom 2 30 5" xfId="15983" xr:uid="{0CAA512A-0FA4-4A7D-B064-2AEF3A42B5E6}"/>
    <cellStyle name="Bom 2 30 5 2" xfId="15984" xr:uid="{36AC31F1-C69E-4A4B-A207-CB6BC37B9AAA}"/>
    <cellStyle name="Bom 2 30 6" xfId="15985" xr:uid="{C261A388-1324-41E3-92BF-C5476E83F60D}"/>
    <cellStyle name="Bom 2 30 6 2" xfId="15986" xr:uid="{B55D9FCB-2FFC-4455-B19A-91AF5BC92FC1}"/>
    <cellStyle name="Bom 2 30 7" xfId="15987" xr:uid="{275BFBE7-250C-466A-AC71-6E736C08561D}"/>
    <cellStyle name="Bom 2 30 7 2" xfId="15988" xr:uid="{5FDEFC91-2F12-4989-A0EB-8745E5279C9E}"/>
    <cellStyle name="Bom 2 30 8" xfId="15989" xr:uid="{90EC59FF-CF9F-4756-B8D1-4C944B63A766}"/>
    <cellStyle name="Bom 2 31" xfId="15990" xr:uid="{10D8BC12-F0E0-4EC1-A551-7E14B280B6DB}"/>
    <cellStyle name="Bom 2 31 2" xfId="15991" xr:uid="{35777259-B0DF-4EE4-AE05-6C18AEFE64B8}"/>
    <cellStyle name="Bom 2 31 2 2" xfId="15992" xr:uid="{0AE97577-748B-4CC3-801A-96C2C2FBBC61}"/>
    <cellStyle name="Bom 2 31 2 2 2" xfId="15993" xr:uid="{D0885D4C-C9C5-4863-BBA3-B511B0C0B489}"/>
    <cellStyle name="Bom 2 31 2 3" xfId="15994" xr:uid="{5211B548-6DAC-4E41-8237-F4CF2B880461}"/>
    <cellStyle name="Bom 2 31 2 3 2" xfId="15995" xr:uid="{1C929585-CA1E-434D-AD11-95DE60D38C4C}"/>
    <cellStyle name="Bom 2 31 2 4" xfId="15996" xr:uid="{514659A9-C055-4FE4-BAFB-256748A61722}"/>
    <cellStyle name="Bom 2 31 3" xfId="15997" xr:uid="{ABA3003D-98AB-4FC2-8012-56C4DB6AF098}"/>
    <cellStyle name="Bom 2 31 3 2" xfId="15998" xr:uid="{D807E918-5F46-438D-A1DC-0C2F4E57C8DE}"/>
    <cellStyle name="Bom 2 31 4" xfId="15999" xr:uid="{95D81C20-C263-4C3E-9118-45DCF5C1F1F4}"/>
    <cellStyle name="Bom 2 31 4 2" xfId="16000" xr:uid="{FD5AFF18-25E8-4F64-9CE7-7E10421F13BB}"/>
    <cellStyle name="Bom 2 31 5" xfId="16001" xr:uid="{DC990C7E-B2E5-49E3-8B6D-09B45D75B845}"/>
    <cellStyle name="Bom 2 31 5 2" xfId="16002" xr:uid="{C8102C6F-0AB0-4634-AAC1-45FA804466E3}"/>
    <cellStyle name="Bom 2 31 6" xfId="16003" xr:uid="{5BCC9520-D77E-45CF-A454-D9AA16D2A852}"/>
    <cellStyle name="Bom 2 31 6 2" xfId="16004" xr:uid="{AB137F5C-F59A-4229-BD60-5B6ADC3A0F82}"/>
    <cellStyle name="Bom 2 31 7" xfId="16005" xr:uid="{303E3C0F-C8D9-4392-8D15-EEA04ACA2BF3}"/>
    <cellStyle name="Bom 2 31 7 2" xfId="16006" xr:uid="{7474C86B-35A0-4419-BBF5-197976392401}"/>
    <cellStyle name="Bom 2 31 8" xfId="16007" xr:uid="{0990DF20-6042-40AF-8D61-622115D9BCDC}"/>
    <cellStyle name="Bom 2 32" xfId="16008" xr:uid="{800899A0-B2B1-4E14-ABA2-1352C88BF804}"/>
    <cellStyle name="Bom 2 32 2" xfId="16009" xr:uid="{6BD73E76-ECCA-4F0F-AAE4-71ED6EC2017E}"/>
    <cellStyle name="Bom 2 32 2 2" xfId="16010" xr:uid="{8E20DA7B-1A92-4549-A434-09D283A9300D}"/>
    <cellStyle name="Bom 2 32 2 2 2" xfId="16011" xr:uid="{CC398A7E-0E66-4647-AC0B-EEE33D37CCC1}"/>
    <cellStyle name="Bom 2 32 2 3" xfId="16012" xr:uid="{0806710E-41C0-42C7-ACBB-F58D19C763C1}"/>
    <cellStyle name="Bom 2 32 2 3 2" xfId="16013" xr:uid="{1B9B892E-A3FF-4789-B13E-BD09BFCACEAF}"/>
    <cellStyle name="Bom 2 32 2 4" xfId="16014" xr:uid="{325C92CE-A9A9-4250-8486-66E01AC65478}"/>
    <cellStyle name="Bom 2 32 3" xfId="16015" xr:uid="{FCB18855-EEAE-4B75-A8E1-04DBD17E5D2C}"/>
    <cellStyle name="Bom 2 32 3 2" xfId="16016" xr:uid="{431DE61A-4259-483B-A2E3-98B1ED507DF5}"/>
    <cellStyle name="Bom 2 32 4" xfId="16017" xr:uid="{FC280164-7350-4333-8110-2265FEE8EFCC}"/>
    <cellStyle name="Bom 2 32 4 2" xfId="16018" xr:uid="{5139E958-705A-41FE-B85C-B3F7246A4DA0}"/>
    <cellStyle name="Bom 2 32 5" xfId="16019" xr:uid="{840116C0-154F-48EF-8FAF-5A060F3A2A9D}"/>
    <cellStyle name="Bom 2 32 5 2" xfId="16020" xr:uid="{E3918F4E-4486-4C2E-9907-1F6F5EEE8D7D}"/>
    <cellStyle name="Bom 2 32 6" xfId="16021" xr:uid="{AF90BEBC-EEBB-4E0B-B2AD-2F965C09C13E}"/>
    <cellStyle name="Bom 2 32 6 2" xfId="16022" xr:uid="{7465A0EE-4B12-4328-A184-B30CBF776578}"/>
    <cellStyle name="Bom 2 32 7" xfId="16023" xr:uid="{B638694F-6701-4DBA-8A6A-F202B96EC780}"/>
    <cellStyle name="Bom 2 32 7 2" xfId="16024" xr:uid="{43EAEC49-4D04-4ABC-971D-E8CDCE08B580}"/>
    <cellStyle name="Bom 2 32 8" xfId="16025" xr:uid="{8E931404-6A3E-4A2B-8DDB-2AE60DCF8719}"/>
    <cellStyle name="Bom 2 33" xfId="16026" xr:uid="{D804E99C-E982-4122-9C53-16FD3106A1D1}"/>
    <cellStyle name="Bom 2 33 2" xfId="16027" xr:uid="{584909A3-13CF-4783-B092-12D74044BC2B}"/>
    <cellStyle name="Bom 2 33 2 2" xfId="16028" xr:uid="{472172BD-7B5F-4DBB-A273-7892E7CB5FFE}"/>
    <cellStyle name="Bom 2 33 2 2 2" xfId="16029" xr:uid="{A23E2765-4DC1-45FE-B988-86231B54A0B0}"/>
    <cellStyle name="Bom 2 33 2 3" xfId="16030" xr:uid="{1E70B7B7-4DE6-406B-9BB0-D5C5987EE8AD}"/>
    <cellStyle name="Bom 2 33 2 3 2" xfId="16031" xr:uid="{38C4D5AB-8242-419A-B422-C7F3AA0AD097}"/>
    <cellStyle name="Bom 2 33 2 4" xfId="16032" xr:uid="{6CD7C72B-1333-42A7-BB58-5949181B06F4}"/>
    <cellStyle name="Bom 2 33 3" xfId="16033" xr:uid="{6184C50E-79D5-4C28-9088-3356929CDD2B}"/>
    <cellStyle name="Bom 2 33 3 2" xfId="16034" xr:uid="{0C621963-ABD6-4B03-9C8B-456F10EE90F5}"/>
    <cellStyle name="Bom 2 33 4" xfId="16035" xr:uid="{1A9AA279-6AAB-404D-89F9-6BCD5B0D2374}"/>
    <cellStyle name="Bom 2 33 4 2" xfId="16036" xr:uid="{039329C1-1753-425A-B55E-0BE50DBCB7C7}"/>
    <cellStyle name="Bom 2 33 5" xfId="16037" xr:uid="{CB447B23-493D-4FCE-8806-58A72B9A096B}"/>
    <cellStyle name="Bom 2 33 5 2" xfId="16038" xr:uid="{06433E1F-78E1-46A6-8825-E80E138EB47F}"/>
    <cellStyle name="Bom 2 33 6" xfId="16039" xr:uid="{951EC5E8-3250-40AD-985A-D078BAD607AA}"/>
    <cellStyle name="Bom 2 33 6 2" xfId="16040" xr:uid="{EA3593ED-FD37-4449-B129-5C3C63BA5629}"/>
    <cellStyle name="Bom 2 33 7" xfId="16041" xr:uid="{1243E996-3558-4329-88BC-A09A6DBEE1CA}"/>
    <cellStyle name="Bom 2 33 7 2" xfId="16042" xr:uid="{71ED26D0-F573-444E-AB01-CA1A70A0A8BE}"/>
    <cellStyle name="Bom 2 33 8" xfId="16043" xr:uid="{68B650EA-55D6-4E42-802B-0FE1DCC78673}"/>
    <cellStyle name="Bom 2 34" xfId="16044" xr:uid="{DB06CB11-1B33-41F7-9BB3-C09DDB18FB77}"/>
    <cellStyle name="Bom 2 34 2" xfId="16045" xr:uid="{2ADEFBDF-3203-467E-AE71-D7CE4096E1CD}"/>
    <cellStyle name="Bom 2 34 2 2" xfId="16046" xr:uid="{95F4934D-9017-4EC1-BC30-8991DBD5308C}"/>
    <cellStyle name="Bom 2 34 3" xfId="16047" xr:uid="{A8D1E59D-FF78-41E1-8B73-80A2FAEB1D25}"/>
    <cellStyle name="Bom 2 34 3 2" xfId="16048" xr:uid="{D3F65C28-2A66-480D-94FE-C5FD59B5DEF5}"/>
    <cellStyle name="Bom 2 34 4" xfId="16049" xr:uid="{6240622C-3E1B-423E-884A-3B5CCEDFF699}"/>
    <cellStyle name="Bom 2 34 5" xfId="16050" xr:uid="{1590BECB-0192-4FC5-AFB4-19FBE9A27F7A}"/>
    <cellStyle name="Bom 2 35" xfId="16051" xr:uid="{E95616B8-DA9A-432B-8C4A-351E7A6E53F6}"/>
    <cellStyle name="Bom 2 35 2" xfId="16052" xr:uid="{337FA3AE-457B-4ED2-BECF-5253E712FA03}"/>
    <cellStyle name="Bom 2 36" xfId="16053" xr:uid="{26192B4F-EF72-4051-A7E6-5B3FB704DA6B}"/>
    <cellStyle name="Bom 2 36 2" xfId="16054" xr:uid="{DA912CCC-3018-4C5D-937A-9146E800D832}"/>
    <cellStyle name="Bom 2 37" xfId="16055" xr:uid="{FBDBC9B5-23B5-4DBF-8341-A8666C2AC508}"/>
    <cellStyle name="Bom 2 37 2" xfId="16056" xr:uid="{257E0914-1EC5-4947-AFE0-7D15FE76096F}"/>
    <cellStyle name="Bom 2 38" xfId="16057" xr:uid="{5B29B099-9854-4F0C-B179-AE85470C7A84}"/>
    <cellStyle name="Bom 2 38 2" xfId="16058" xr:uid="{1BC111FA-8FBE-45C4-B6F1-FA2978D55390}"/>
    <cellStyle name="Bom 2 39" xfId="16059" xr:uid="{CBED6EEF-A619-40CC-BDD1-26559F97EF5E}"/>
    <cellStyle name="Bom 2 4" xfId="16060" xr:uid="{418731BD-3430-4ECA-8169-E2E13A6702DB}"/>
    <cellStyle name="Bom 2 4 2" xfId="16061" xr:uid="{1BB13395-EE57-45C0-9E1D-FDEA5E63E4BC}"/>
    <cellStyle name="Bom 2 4 2 2" xfId="16062" xr:uid="{8114875B-F7A8-49FB-BD84-E94CE8A4BF7A}"/>
    <cellStyle name="Bom 2 4 2 2 2" xfId="16063" xr:uid="{C88C0BC4-95CF-41ED-8C9B-528C09D95A4A}"/>
    <cellStyle name="Bom 2 4 2 3" xfId="16064" xr:uid="{1DCB2D7B-5EE6-42F7-B765-A22A0229C7C4}"/>
    <cellStyle name="Bom 2 4 2 3 2" xfId="16065" xr:uid="{7D518DA1-BCE9-4735-99B2-F6553E1C0460}"/>
    <cellStyle name="Bom 2 4 2 4" xfId="16066" xr:uid="{E27AF99F-93F1-4F1D-A01C-61731D07E4FB}"/>
    <cellStyle name="Bom 2 4 3" xfId="16067" xr:uid="{D8DFBF53-ED71-4878-A2A7-E816D32BB51C}"/>
    <cellStyle name="Bom 2 4 3 2" xfId="16068" xr:uid="{59DE5020-18D9-4DF1-8958-C97E96E5A0F2}"/>
    <cellStyle name="Bom 2 4 4" xfId="16069" xr:uid="{36AE89CF-8109-48ED-9059-E5EE51889397}"/>
    <cellStyle name="Bom 2 4 4 2" xfId="16070" xr:uid="{4E79FB3F-50FF-4BFA-98F9-8A5F2FC45F69}"/>
    <cellStyle name="Bom 2 4 5" xfId="16071" xr:uid="{717A596F-5C5D-4F75-BDA5-96C02D827265}"/>
    <cellStyle name="Bom 2 4 5 2" xfId="16072" xr:uid="{4DBD39A3-E293-4D6B-B8FE-E8B8F775B60C}"/>
    <cellStyle name="Bom 2 4 6" xfId="16073" xr:uid="{2971BDA9-3B0A-453E-84B7-0CBE7CC73F7B}"/>
    <cellStyle name="Bom 2 4 6 2" xfId="16074" xr:uid="{0D12ACD4-99DF-4D33-8F6C-2E9B65E40588}"/>
    <cellStyle name="Bom 2 4 7" xfId="16075" xr:uid="{832836FA-43DF-4F42-B034-0E62CDD2C395}"/>
    <cellStyle name="Bom 2 4 7 2" xfId="16076" xr:uid="{3281F674-ADDB-453D-80C8-CD7B076E0166}"/>
    <cellStyle name="Bom 2 4 8" xfId="16077" xr:uid="{A816D716-63CD-48EA-AAA1-4516FAA15587}"/>
    <cellStyle name="Bom 2 5" xfId="16078" xr:uid="{687D11EA-4E92-4F20-994C-513CCA80206A}"/>
    <cellStyle name="Bom 2 5 2" xfId="16079" xr:uid="{21231852-12EB-466E-B050-48820B77F99E}"/>
    <cellStyle name="Bom 2 5 2 2" xfId="16080" xr:uid="{C430D6EF-7B2F-441D-B8BF-167ED68C83EF}"/>
    <cellStyle name="Bom 2 5 2 2 2" xfId="16081" xr:uid="{D2E5CC0E-C233-4CF0-A013-1A5E6B1C158C}"/>
    <cellStyle name="Bom 2 5 2 3" xfId="16082" xr:uid="{95DA896C-94E0-48E6-B961-3D21AEC70919}"/>
    <cellStyle name="Bom 2 5 2 3 2" xfId="16083" xr:uid="{111024EF-9F5C-4279-B182-81762E0D27FC}"/>
    <cellStyle name="Bom 2 5 2 4" xfId="16084" xr:uid="{FAC83533-69FE-46B0-BFAD-76CFFC159A21}"/>
    <cellStyle name="Bom 2 5 3" xfId="16085" xr:uid="{DFBE7785-7F02-467A-9134-A3615F52DA2E}"/>
    <cellStyle name="Bom 2 5 3 2" xfId="16086" xr:uid="{557504FD-6E00-4735-B1E3-0F55A5F86BBC}"/>
    <cellStyle name="Bom 2 5 4" xfId="16087" xr:uid="{B3ECA27C-7B13-4339-BD44-6CA985B2DCEC}"/>
    <cellStyle name="Bom 2 5 4 2" xfId="16088" xr:uid="{F1DCC1F8-F13D-4FFB-A706-C786CDCA5377}"/>
    <cellStyle name="Bom 2 5 5" xfId="16089" xr:uid="{2FED4D1C-6BA8-423F-8B9A-21D7BB58F06E}"/>
    <cellStyle name="Bom 2 5 5 2" xfId="16090" xr:uid="{7107BCCA-DCCD-48D9-8018-E6917BAC8AB7}"/>
    <cellStyle name="Bom 2 5 6" xfId="16091" xr:uid="{708F5062-0FB7-4D3F-A7C5-DB9BC63EE25A}"/>
    <cellStyle name="Bom 2 5 6 2" xfId="16092" xr:uid="{C2CA0B5B-90D4-440A-A22A-AF79D8AFF112}"/>
    <cellStyle name="Bom 2 5 7" xfId="16093" xr:uid="{9DA0A4F5-8258-41E1-B8B8-8A40C21217AA}"/>
    <cellStyle name="Bom 2 5 7 2" xfId="16094" xr:uid="{2EF03380-64FF-4981-85AF-C6FA65378FC7}"/>
    <cellStyle name="Bom 2 5 8" xfId="16095" xr:uid="{3FDA2990-A8E5-4963-84A3-268869FF24DF}"/>
    <cellStyle name="Bom 2 6" xfId="16096" xr:uid="{A062947E-48BB-43C6-8546-C9BCC93D23F6}"/>
    <cellStyle name="Bom 2 6 2" xfId="16097" xr:uid="{E44C00D8-3A8D-4E12-B2B8-24CA13F61C3C}"/>
    <cellStyle name="Bom 2 6 2 2" xfId="16098" xr:uid="{E0EEE19E-CE43-49DB-B5A2-D339D39A192F}"/>
    <cellStyle name="Bom 2 6 2 2 2" xfId="16099" xr:uid="{964C1EFB-36A6-4D6E-9BBD-E107DE6D414D}"/>
    <cellStyle name="Bom 2 6 2 3" xfId="16100" xr:uid="{74A3BB3A-5399-4A34-BAF0-447D8EFEE485}"/>
    <cellStyle name="Bom 2 6 2 3 2" xfId="16101" xr:uid="{7BF7B077-E015-44F1-A0C8-E7CA8331F192}"/>
    <cellStyle name="Bom 2 6 2 4" xfId="16102" xr:uid="{4ABBF8AC-DECA-483D-95B0-421A01E10C33}"/>
    <cellStyle name="Bom 2 6 3" xfId="16103" xr:uid="{393A81A4-5F72-4127-9076-67DB2D209E1F}"/>
    <cellStyle name="Bom 2 6 3 2" xfId="16104" xr:uid="{4E535847-22F1-41E5-B250-5B36CA1C69AE}"/>
    <cellStyle name="Bom 2 6 4" xfId="16105" xr:uid="{7933F8B8-613F-4BD5-B668-5F49997664A1}"/>
    <cellStyle name="Bom 2 6 4 2" xfId="16106" xr:uid="{ECB15D77-5656-4D0B-95F8-0E7063C5D4B3}"/>
    <cellStyle name="Bom 2 6 5" xfId="16107" xr:uid="{DDB945C4-1957-4269-B5E2-4C68E5C4766D}"/>
    <cellStyle name="Bom 2 6 5 2" xfId="16108" xr:uid="{06AFA165-B427-4A1E-9705-C539BE40B890}"/>
    <cellStyle name="Bom 2 6 6" xfId="16109" xr:uid="{C949AEA7-EBED-41CE-B868-B4C038217F3F}"/>
    <cellStyle name="Bom 2 6 6 2" xfId="16110" xr:uid="{5E61C908-14F0-4625-BECE-95AC0EBA7082}"/>
    <cellStyle name="Bom 2 6 7" xfId="16111" xr:uid="{D96BFE4E-C2C8-4846-AAA5-4142BBCEED9D}"/>
    <cellStyle name="Bom 2 6 7 2" xfId="16112" xr:uid="{F94A478F-63DF-4AF8-AD19-26DE5AD1A24B}"/>
    <cellStyle name="Bom 2 6 8" xfId="16113" xr:uid="{D1859937-2855-48A7-9305-09675DF8CB54}"/>
    <cellStyle name="Bom 2 7" xfId="16114" xr:uid="{DBCD4DD2-E1B1-41CC-8039-DA7338E6644F}"/>
    <cellStyle name="Bom 2 7 2" xfId="16115" xr:uid="{4F09C5CF-A42D-4430-A22B-F511634129A7}"/>
    <cellStyle name="Bom 2 7 2 2" xfId="16116" xr:uid="{83BFBA4B-7B49-4C1D-BA64-446146C519DE}"/>
    <cellStyle name="Bom 2 7 2 2 2" xfId="16117" xr:uid="{468A8FC2-61BF-47D9-870F-4ABAE049E405}"/>
    <cellStyle name="Bom 2 7 2 3" xfId="16118" xr:uid="{C1A6B5B1-7E5B-4031-ABF7-BD1253F2F115}"/>
    <cellStyle name="Bom 2 7 2 3 2" xfId="16119" xr:uid="{0DD58B0F-3A75-4DB7-9FB5-D3DE51AB4430}"/>
    <cellStyle name="Bom 2 7 2 4" xfId="16120" xr:uid="{5E444EF6-43A2-4CE9-8FFC-C69D1A911E97}"/>
    <cellStyle name="Bom 2 7 3" xfId="16121" xr:uid="{C5EE460C-5F5B-4BFD-8301-208BA467980A}"/>
    <cellStyle name="Bom 2 7 3 2" xfId="16122" xr:uid="{8C534D90-471D-4FD0-BC33-C20B2C64B92D}"/>
    <cellStyle name="Bom 2 7 4" xfId="16123" xr:uid="{A8DDB60F-12D1-4C90-BB47-83AF78E5FB73}"/>
    <cellStyle name="Bom 2 7 4 2" xfId="16124" xr:uid="{16A899C7-7DA6-4214-ACBC-133FB4291843}"/>
    <cellStyle name="Bom 2 7 5" xfId="16125" xr:uid="{51381C9A-8702-4806-A811-220CD85E576A}"/>
    <cellStyle name="Bom 2 7 5 2" xfId="16126" xr:uid="{AE016126-AFFE-4A78-87E8-CF91ED5AB787}"/>
    <cellStyle name="Bom 2 7 6" xfId="16127" xr:uid="{BC14C8C1-1430-40F1-A9DB-D08A97B4F980}"/>
    <cellStyle name="Bom 2 7 6 2" xfId="16128" xr:uid="{59E29D9F-624A-4FAA-90EA-1F7BF84B0E0A}"/>
    <cellStyle name="Bom 2 7 7" xfId="16129" xr:uid="{1F83C185-43AE-41CE-9854-640B1691D9D4}"/>
    <cellStyle name="Bom 2 7 7 2" xfId="16130" xr:uid="{FCA1838F-F2E0-40C0-BC88-806757B124F0}"/>
    <cellStyle name="Bom 2 7 8" xfId="16131" xr:uid="{3DBB0BDF-FED2-4B7A-A55A-6D7F6464741D}"/>
    <cellStyle name="Bom 2 8" xfId="16132" xr:uid="{1EB57072-B51B-49DF-8650-995BF7BD1BBC}"/>
    <cellStyle name="Bom 2 8 2" xfId="16133" xr:uid="{68022DF7-A330-4BF0-9261-3CA3AA11E60E}"/>
    <cellStyle name="Bom 2 8 2 2" xfId="16134" xr:uid="{48BF444E-2831-461B-A44B-A65551CBDBE2}"/>
    <cellStyle name="Bom 2 8 2 2 2" xfId="16135" xr:uid="{843218A8-FB3D-4E07-8595-4550ED692FCE}"/>
    <cellStyle name="Bom 2 8 2 3" xfId="16136" xr:uid="{74902E91-B339-45E5-A8A6-EEF4DB90407A}"/>
    <cellStyle name="Bom 2 8 2 3 2" xfId="16137" xr:uid="{EF7ADD72-F916-4938-AD1E-94C2CD344480}"/>
    <cellStyle name="Bom 2 8 2 4" xfId="16138" xr:uid="{2F04AE97-1597-48F8-A6FB-F40EB4574EE9}"/>
    <cellStyle name="Bom 2 8 3" xfId="16139" xr:uid="{0152317E-9FC6-440A-9B23-329C9E993CEB}"/>
    <cellStyle name="Bom 2 8 3 2" xfId="16140" xr:uid="{95C978A9-FA5F-4861-B48D-FED813732C5D}"/>
    <cellStyle name="Bom 2 8 4" xfId="16141" xr:uid="{DA29927E-9338-4EB3-9D71-BB61BC80ECA7}"/>
    <cellStyle name="Bom 2 8 4 2" xfId="16142" xr:uid="{475060C0-8510-4298-A4FE-83FE32795C29}"/>
    <cellStyle name="Bom 2 8 5" xfId="16143" xr:uid="{FC125C7C-8282-4D95-832F-462732AEE171}"/>
    <cellStyle name="Bom 2 8 5 2" xfId="16144" xr:uid="{6CA9B854-B173-4D9E-8181-D41CEB6AB1A3}"/>
    <cellStyle name="Bom 2 8 6" xfId="16145" xr:uid="{79F358A5-5F81-4876-9B1A-56C881370535}"/>
    <cellStyle name="Bom 2 8 6 2" xfId="16146" xr:uid="{F365F2B2-B5A3-4376-B186-3B5F5AD36EDD}"/>
    <cellStyle name="Bom 2 8 7" xfId="16147" xr:uid="{CF29AD87-6915-47DE-AC2F-FCE88F5233F1}"/>
    <cellStyle name="Bom 2 8 7 2" xfId="16148" xr:uid="{D0930FBB-F009-4531-9EE8-2D511028B06A}"/>
    <cellStyle name="Bom 2 8 8" xfId="16149" xr:uid="{13724497-BD8C-408C-9183-8A0144CFBC37}"/>
    <cellStyle name="Bom 2 9" xfId="16150" xr:uid="{874452B1-E11C-4268-9137-126746012395}"/>
    <cellStyle name="Bom 2 9 2" xfId="16151" xr:uid="{A4DF7D9B-C2AD-4FB8-BDCD-40928D606AF9}"/>
    <cellStyle name="Bom 2 9 2 2" xfId="16152" xr:uid="{A1D6421C-CD8B-43FA-8948-1BB76F8D9946}"/>
    <cellStyle name="Bom 2 9 2 2 2" xfId="16153" xr:uid="{D8E52CB6-9AA4-4A74-B2E8-3F8B03FC8C7F}"/>
    <cellStyle name="Bom 2 9 2 3" xfId="16154" xr:uid="{D7E0DA38-79EC-41FE-AF27-E9B2DB829414}"/>
    <cellStyle name="Bom 2 9 2 3 2" xfId="16155" xr:uid="{99219622-D179-41E0-94A9-19FDFA9801CD}"/>
    <cellStyle name="Bom 2 9 2 4" xfId="16156" xr:uid="{6CBA07F4-30D8-4D2E-97DB-2A0E867AE4C5}"/>
    <cellStyle name="Bom 2 9 3" xfId="16157" xr:uid="{D9C89F13-672F-4A9E-A5A5-4525B1C00BDF}"/>
    <cellStyle name="Bom 2 9 3 2" xfId="16158" xr:uid="{21D64DFB-B38A-42BE-925A-A5C2DC023EBA}"/>
    <cellStyle name="Bom 2 9 4" xfId="16159" xr:uid="{495F63FC-E4C4-4626-AC10-F47D55ADAABD}"/>
    <cellStyle name="Bom 2 9 4 2" xfId="16160" xr:uid="{D3894B7F-8D83-43C4-8030-FA9AA82B5560}"/>
    <cellStyle name="Bom 2 9 5" xfId="16161" xr:uid="{5468A892-85CD-4426-970A-F6A7105A4F70}"/>
    <cellStyle name="Bom 2 9 5 2" xfId="16162" xr:uid="{B0EFD241-6308-464A-8D2F-088AEB5F4C1B}"/>
    <cellStyle name="Bom 2 9 6" xfId="16163" xr:uid="{F990B59B-DE35-42CF-B2CA-1C4345F0B7FA}"/>
    <cellStyle name="Bom 2 9 6 2" xfId="16164" xr:uid="{281FB425-35E6-4AFC-97DA-11C75ABC428F}"/>
    <cellStyle name="Bom 2 9 7" xfId="16165" xr:uid="{AEDDE0F9-3B0C-4C05-AD35-336C2ACBC404}"/>
    <cellStyle name="Bom 2 9 7 2" xfId="16166" xr:uid="{BB156612-1DF9-40F9-B40D-FD889130C06F}"/>
    <cellStyle name="Bom 2 9 8" xfId="16167" xr:uid="{261B210D-D07C-49AD-AE1E-1D61FED92715}"/>
    <cellStyle name="Bom 20" xfId="16168" xr:uid="{B06FDA2C-BB6A-49E2-B566-D148EF8B7687}"/>
    <cellStyle name="Bom 20 2" xfId="16169" xr:uid="{DE6E4C8D-D00E-406D-9E78-C7858F349123}"/>
    <cellStyle name="Bom 20 2 2" xfId="16170" xr:uid="{DCF8A284-DEA4-4EEB-A73B-0A408180BFBE}"/>
    <cellStyle name="Bom 20 2 2 2" xfId="16171" xr:uid="{77FF23C3-A96F-4490-9899-6686F2B4AEA8}"/>
    <cellStyle name="Bom 20 2 3" xfId="16172" xr:uid="{AF3FFBBC-CD9D-4602-8902-3D4D909442FC}"/>
    <cellStyle name="Bom 20 2 3 2" xfId="16173" xr:uid="{D23126E3-4177-4355-AC41-E620CC317FFE}"/>
    <cellStyle name="Bom 20 2 4" xfId="16174" xr:uid="{326327EA-4759-4482-95B0-57E3572C7D1A}"/>
    <cellStyle name="Bom 20 3" xfId="16175" xr:uid="{32CC391B-F30D-4D7A-86FE-1B12C36EE564}"/>
    <cellStyle name="Bom 20 3 2" xfId="16176" xr:uid="{2F7322DB-4433-4A99-87E1-41C1FAF6394A}"/>
    <cellStyle name="Bom 20 4" xfId="16177" xr:uid="{2853E703-CC21-4ADB-A986-5C9E475D5D56}"/>
    <cellStyle name="Bom 20 4 2" xfId="16178" xr:uid="{B305D385-7AD0-4129-B553-104E4CDC890E}"/>
    <cellStyle name="Bom 20 5" xfId="16179" xr:uid="{CE240A4B-2A55-4EEB-AC67-A078A55D6A98}"/>
    <cellStyle name="Bom 20 5 2" xfId="16180" xr:uid="{16E16945-BBD4-49ED-9F73-459191EF8A05}"/>
    <cellStyle name="Bom 20 6" xfId="16181" xr:uid="{60FE62A8-2C11-4A7C-9AD0-405E65480C28}"/>
    <cellStyle name="Bom 20 6 2" xfId="16182" xr:uid="{C9C975D9-0BF8-4FC8-A7E5-1282340D5F7E}"/>
    <cellStyle name="Bom 20 7" xfId="16183" xr:uid="{6443C8D2-1516-41A7-8848-7533F5828C6B}"/>
    <cellStyle name="Bom 21" xfId="16184" xr:uid="{0845089A-9067-4A41-95E8-3864D57E68A1}"/>
    <cellStyle name="Bom 21 2" xfId="16185" xr:uid="{731173FF-550D-4C2C-AAD9-8FA773F79AD0}"/>
    <cellStyle name="Bom 21 2 2" xfId="16186" xr:uid="{FAE5B4AA-8E3A-4231-96A9-2666D03F9356}"/>
    <cellStyle name="Bom 21 2 2 2" xfId="16187" xr:uid="{AF74D6CC-C373-4257-9E74-457740E9CC6A}"/>
    <cellStyle name="Bom 21 2 3" xfId="16188" xr:uid="{E995A982-FB04-4F5B-BF65-C83A377A77BE}"/>
    <cellStyle name="Bom 21 2 3 2" xfId="16189" xr:uid="{41A20D15-955C-4224-9163-58F093340F8F}"/>
    <cellStyle name="Bom 21 2 4" xfId="16190" xr:uid="{D185A9C1-CA71-461F-B455-F780A1804E0D}"/>
    <cellStyle name="Bom 21 3" xfId="16191" xr:uid="{96109532-62EA-4A28-A015-741DD54167F2}"/>
    <cellStyle name="Bom 21 3 2" xfId="16192" xr:uid="{50D88A18-D73E-404F-B8D7-9757001177B8}"/>
    <cellStyle name="Bom 21 4" xfId="16193" xr:uid="{50263605-9EEB-400C-9184-A02B7312ED5A}"/>
    <cellStyle name="Bom 21 4 2" xfId="16194" xr:uid="{22ABB5D9-E706-4425-9E4D-8EEB985BE6F7}"/>
    <cellStyle name="Bom 21 5" xfId="16195" xr:uid="{64477872-1CEE-4B3B-B3EA-6BE91336DFB8}"/>
    <cellStyle name="Bom 21 5 2" xfId="16196" xr:uid="{80DFC837-D4D4-4D78-A193-145A8EAB34B4}"/>
    <cellStyle name="Bom 21 6" xfId="16197" xr:uid="{5924E3A4-39E2-4A32-B67B-825DBF575D9A}"/>
    <cellStyle name="Bom 21 6 2" xfId="16198" xr:uid="{E5CE84F4-5F29-4DF2-B1CF-A8E61A76D684}"/>
    <cellStyle name="Bom 21 7" xfId="16199" xr:uid="{DEA1F99B-1820-438F-901E-D07BEC451EF6}"/>
    <cellStyle name="Bom 22" xfId="16200" xr:uid="{EEFA3A21-EFD7-451B-B6DF-71B20BB6CA0D}"/>
    <cellStyle name="Bom 22 2" xfId="16201" xr:uid="{CD5DCE03-4CA1-462B-8B95-02CF1398AA94}"/>
    <cellStyle name="Bom 22 2 2" xfId="16202" xr:uid="{770FB483-748D-4D7E-8591-2A837BB34EBD}"/>
    <cellStyle name="Bom 22 2 2 2" xfId="16203" xr:uid="{16D8A6B5-E375-4844-AE4E-B25604B7F5D3}"/>
    <cellStyle name="Bom 22 2 3" xfId="16204" xr:uid="{0A3CAD3C-3138-485A-A60E-DEF6451512DE}"/>
    <cellStyle name="Bom 22 2 3 2" xfId="16205" xr:uid="{7D5C7DEF-81A1-438D-9CA5-E679CA44A07A}"/>
    <cellStyle name="Bom 22 2 4" xfId="16206" xr:uid="{83442C56-0C5A-4C56-9749-BADEE530414A}"/>
    <cellStyle name="Bom 22 3" xfId="16207" xr:uid="{8E82F45C-0BC5-4E96-AFD2-40037CCC3446}"/>
    <cellStyle name="Bom 22 3 2" xfId="16208" xr:uid="{77DBAD75-95CE-49B9-BFF6-5EE7C2280A8C}"/>
    <cellStyle name="Bom 22 4" xfId="16209" xr:uid="{E7C68010-5C5E-4DAF-80EA-689C7C6C5045}"/>
    <cellStyle name="Bom 22 4 2" xfId="16210" xr:uid="{07B1136C-B39A-4902-B8D3-0082451DF55F}"/>
    <cellStyle name="Bom 22 5" xfId="16211" xr:uid="{73A5C62A-CAB1-4DAB-B3AA-7E9FD0AE4FFE}"/>
    <cellStyle name="Bom 22 5 2" xfId="16212" xr:uid="{1CBDA7CA-6252-42D6-A266-ADE0697A3BAB}"/>
    <cellStyle name="Bom 22 6" xfId="16213" xr:uid="{916F88B6-DD72-4516-A8D0-CBC3914F8DA6}"/>
    <cellStyle name="Bom 22 6 2" xfId="16214" xr:uid="{42AEA4C6-ACE2-436B-AA26-B5D2C3066DC1}"/>
    <cellStyle name="Bom 22 7" xfId="16215" xr:uid="{83A44ED0-3BCD-42EF-AC05-00268B2AB48A}"/>
    <cellStyle name="Bom 23" xfId="16216" xr:uid="{1E817270-CC6F-4189-994C-05DAB1C45EB8}"/>
    <cellStyle name="Bom 23 2" xfId="16217" xr:uid="{E6A516A8-290C-436B-BA71-CF1ACD9AAC81}"/>
    <cellStyle name="Bom 23 2 2" xfId="16218" xr:uid="{F58501C9-2E4F-41AA-B675-4A5699E8EFBD}"/>
    <cellStyle name="Bom 23 2 2 2" xfId="16219" xr:uid="{94865C8D-6719-47B5-8C56-527655800E1D}"/>
    <cellStyle name="Bom 23 2 3" xfId="16220" xr:uid="{8269BFA9-99C2-43B2-B695-9C96BE78CED3}"/>
    <cellStyle name="Bom 23 2 3 2" xfId="16221" xr:uid="{E2991D01-1FDF-49A7-AF01-78244F750151}"/>
    <cellStyle name="Bom 23 2 4" xfId="16222" xr:uid="{D2A81175-1369-4E07-A90E-2336A436B438}"/>
    <cellStyle name="Bom 23 3" xfId="16223" xr:uid="{1A8A3E90-018A-41C5-93FC-5A5D7D389875}"/>
    <cellStyle name="Bom 23 3 2" xfId="16224" xr:uid="{1F9F1F0B-886D-443B-BB0D-6B0F5169E96A}"/>
    <cellStyle name="Bom 23 4" xfId="16225" xr:uid="{EA0B3E44-C32E-40A4-9893-EE2752665001}"/>
    <cellStyle name="Bom 23 4 2" xfId="16226" xr:uid="{D656FD9C-7283-4049-815F-6D8C47DD45C7}"/>
    <cellStyle name="Bom 23 5" xfId="16227" xr:uid="{6B13639F-6B70-4159-8633-8E6D69B468F7}"/>
    <cellStyle name="Bom 23 5 2" xfId="16228" xr:uid="{2D907A69-EA0A-4D58-9F7E-53544782E81F}"/>
    <cellStyle name="Bom 23 6" xfId="16229" xr:uid="{4A24501D-EB27-4013-BC66-B43FD79B0540}"/>
    <cellStyle name="Bom 23 6 2" xfId="16230" xr:uid="{51E1E134-4FCA-49C2-87C1-38AEBA6BB149}"/>
    <cellStyle name="Bom 23 7" xfId="16231" xr:uid="{3877E72F-B285-40FC-8A34-EDA855D386F1}"/>
    <cellStyle name="Bom 24" xfId="16232" xr:uid="{E73D9AD8-23A2-4C81-8FAB-283935AF74E4}"/>
    <cellStyle name="Bom 24 2" xfId="16233" xr:uid="{35FBE566-59AB-4172-979B-275CB1BAB129}"/>
    <cellStyle name="Bom 24 2 2" xfId="16234" xr:uid="{58384AEB-F65F-4814-AEA2-8447A08E1F03}"/>
    <cellStyle name="Bom 24 2 2 2" xfId="16235" xr:uid="{13814245-2746-4024-9C78-50BD97FD0957}"/>
    <cellStyle name="Bom 24 2 3" xfId="16236" xr:uid="{FF97D314-1956-4E80-A56D-D0AB2E2E78FE}"/>
    <cellStyle name="Bom 24 2 3 2" xfId="16237" xr:uid="{116F16A0-E9BD-4A13-8432-BC9436FCFA94}"/>
    <cellStyle name="Bom 24 2 4" xfId="16238" xr:uid="{BF14A459-DBF8-48B7-9F8C-D591E18D5A3C}"/>
    <cellStyle name="Bom 24 3" xfId="16239" xr:uid="{52F85032-938D-4A2A-AC62-D754AB2B6CEC}"/>
    <cellStyle name="Bom 24 3 2" xfId="16240" xr:uid="{A8AABC95-0A92-4D05-B303-FF47F5DA7FE9}"/>
    <cellStyle name="Bom 24 4" xfId="16241" xr:uid="{DD58BCDB-2CA5-4355-931D-ABFAEA0D25E6}"/>
    <cellStyle name="Bom 24 4 2" xfId="16242" xr:uid="{33B1ECE6-3D1F-495A-AF9C-41021EBD0362}"/>
    <cellStyle name="Bom 24 5" xfId="16243" xr:uid="{1989AA69-7BBC-4133-A221-BEB988207AAD}"/>
    <cellStyle name="Bom 24 5 2" xfId="16244" xr:uid="{E8A186D3-1B81-4836-9FCD-E99F46A7CD67}"/>
    <cellStyle name="Bom 24 6" xfId="16245" xr:uid="{97ED28AD-305B-4C50-9CD8-F32D43F4573C}"/>
    <cellStyle name="Bom 24 6 2" xfId="16246" xr:uid="{1E252AA4-534F-4141-BE87-08A063907C73}"/>
    <cellStyle name="Bom 24 7" xfId="16247" xr:uid="{092D8BF5-779A-4CA1-AF47-7EEA88CCB74E}"/>
    <cellStyle name="Bom 25" xfId="16248" xr:uid="{7B0901DA-8E93-4BC1-A5D3-7CA5E8DE6D5F}"/>
    <cellStyle name="Bom 25 2" xfId="16249" xr:uid="{24FCB345-7C4E-4978-9BE3-BCC681D407AC}"/>
    <cellStyle name="Bom 25 2 2" xfId="16250" xr:uid="{C6BD0A50-5698-417E-99D9-4695169571C3}"/>
    <cellStyle name="Bom 25 2 2 2" xfId="16251" xr:uid="{AA71580A-AD78-41CE-AB2C-2ED5969E771F}"/>
    <cellStyle name="Bom 25 2 3" xfId="16252" xr:uid="{18757C59-DFE8-4A26-A415-A3220A5A3E20}"/>
    <cellStyle name="Bom 25 2 3 2" xfId="16253" xr:uid="{416D9A92-102D-43A9-B82D-1D28794132DE}"/>
    <cellStyle name="Bom 25 2 4" xfId="16254" xr:uid="{BAFD7CA5-2AE8-4FB8-86BE-231761CD30F2}"/>
    <cellStyle name="Bom 25 3" xfId="16255" xr:uid="{A67B6417-F012-4FC1-B77F-564FADF11693}"/>
    <cellStyle name="Bom 25 3 2" xfId="16256" xr:uid="{DEE5039B-A06C-47F8-87CA-45B0A58A147C}"/>
    <cellStyle name="Bom 25 4" xfId="16257" xr:uid="{6B9649E5-52A4-4ACC-B68D-3DCB493D5D3B}"/>
    <cellStyle name="Bom 25 4 2" xfId="16258" xr:uid="{E0068DFC-A572-4ECB-B393-A7040C2D5BB1}"/>
    <cellStyle name="Bom 25 5" xfId="16259" xr:uid="{8CD1867F-227F-477D-BA58-1205323630A5}"/>
    <cellStyle name="Bom 25 5 2" xfId="16260" xr:uid="{E36C6075-75AD-4BCB-807F-AD442360E54E}"/>
    <cellStyle name="Bom 25 6" xfId="16261" xr:uid="{2481CC7E-66F7-4C0C-8D99-EB8309A3AA06}"/>
    <cellStyle name="Bom 25 6 2" xfId="16262" xr:uid="{EC6070CF-4549-422C-9EB3-067444278B27}"/>
    <cellStyle name="Bom 25 7" xfId="16263" xr:uid="{1B0BB8AD-CF0E-499B-BC74-8B12AB8C15CD}"/>
    <cellStyle name="Bom 26" xfId="16264" xr:uid="{FAC241DE-2654-4DF4-B87F-F493A4557C99}"/>
    <cellStyle name="Bom 26 2" xfId="16265" xr:uid="{52297396-ED70-4B39-A061-A15200DCBE7F}"/>
    <cellStyle name="Bom 26 2 2" xfId="16266" xr:uid="{A86979A2-716B-45F9-9A6C-BA185CBA86DD}"/>
    <cellStyle name="Bom 26 2 2 2" xfId="16267" xr:uid="{2ECA7EBC-9A80-4BC3-9334-F3A9A2D86D51}"/>
    <cellStyle name="Bom 26 2 3" xfId="16268" xr:uid="{9E321A0D-0512-4683-A5EC-EED2C8D42CE9}"/>
    <cellStyle name="Bom 26 2 3 2" xfId="16269" xr:uid="{73C68389-C776-4C2C-B0B2-8CCEF9C4A2AC}"/>
    <cellStyle name="Bom 26 2 4" xfId="16270" xr:uid="{7111F043-3C5F-4C73-A009-C00E6C3C5ACF}"/>
    <cellStyle name="Bom 26 3" xfId="16271" xr:uid="{727CF462-C536-4D6D-8494-88AC6C039EBC}"/>
    <cellStyle name="Bom 26 3 2" xfId="16272" xr:uid="{90F3A9DA-97C8-4686-8080-67265DA7018D}"/>
    <cellStyle name="Bom 26 4" xfId="16273" xr:uid="{91CA6AD5-3A33-403D-A61F-5FE96AEA2813}"/>
    <cellStyle name="Bom 26 4 2" xfId="16274" xr:uid="{3CECA04D-846D-4F5F-BB23-03AC58A3C160}"/>
    <cellStyle name="Bom 26 5" xfId="16275" xr:uid="{F3DAB2A8-C9FA-42EB-8C85-4FF2178A6AC4}"/>
    <cellStyle name="Bom 26 5 2" xfId="16276" xr:uid="{EC082C0F-B997-4386-85B1-B83CD964440E}"/>
    <cellStyle name="Bom 26 6" xfId="16277" xr:uid="{8063C840-4100-453B-B698-E2D53100AC3A}"/>
    <cellStyle name="Bom 26 6 2" xfId="16278" xr:uid="{A8F09B11-551E-4FA9-BEF5-2AC10B5484F3}"/>
    <cellStyle name="Bom 26 7" xfId="16279" xr:uid="{EDCB7758-3E87-4CF8-BF4C-4B677EB4E96D}"/>
    <cellStyle name="Bom 27" xfId="16280" xr:uid="{21563401-0DDC-4FEF-B261-54F08C7595E8}"/>
    <cellStyle name="Bom 27 2" xfId="16281" xr:uid="{7BE8DEF6-1363-4E19-AD2A-F56521F5DB8C}"/>
    <cellStyle name="Bom 27 2 2" xfId="16282" xr:uid="{EA79A328-901D-436E-BD25-621560D6E9D8}"/>
    <cellStyle name="Bom 27 2 2 2" xfId="16283" xr:uid="{50F373B2-E805-4C5F-847F-E3179B7ADF65}"/>
    <cellStyle name="Bom 27 2 3" xfId="16284" xr:uid="{A4989A14-3EF5-4316-AC16-9A28ACCD305A}"/>
    <cellStyle name="Bom 27 2 3 2" xfId="16285" xr:uid="{DD7F0A23-B1FA-41A2-9919-327E730CFCAA}"/>
    <cellStyle name="Bom 27 2 4" xfId="16286" xr:uid="{A364859C-D2FF-46C2-94B0-F5FBE88BB23D}"/>
    <cellStyle name="Bom 27 3" xfId="16287" xr:uid="{6EAC563C-D83D-4B62-B4AB-74D7DBABF64A}"/>
    <cellStyle name="Bom 27 3 2" xfId="16288" xr:uid="{1FFA0A50-DE1B-4836-9173-024935691E1A}"/>
    <cellStyle name="Bom 27 4" xfId="16289" xr:uid="{487C3B18-7B68-4015-84D6-59DFD6D59B14}"/>
    <cellStyle name="Bom 27 4 2" xfId="16290" xr:uid="{FE116125-9915-4B99-BF60-0E65257ABB31}"/>
    <cellStyle name="Bom 27 5" xfId="16291" xr:uid="{8C2AEC02-1685-4DF8-92A0-70A1D6A3A167}"/>
    <cellStyle name="Bom 27 5 2" xfId="16292" xr:uid="{0FEB91BF-FDD1-43EC-9A04-432AB2D97F10}"/>
    <cellStyle name="Bom 27 6" xfId="16293" xr:uid="{C634A39A-8D4B-4483-8727-5600FA4044CF}"/>
    <cellStyle name="Bom 27 6 2" xfId="16294" xr:uid="{916853F0-9723-461A-AE15-18164E534889}"/>
    <cellStyle name="Bom 27 7" xfId="16295" xr:uid="{6A42300C-52C7-4DCA-84B3-F5650AB5D718}"/>
    <cellStyle name="Bom 28" xfId="16296" xr:uid="{838F0A00-9EFE-4442-A94C-29BF1BE305DB}"/>
    <cellStyle name="Bom 28 2" xfId="16297" xr:uid="{0B836DD8-EA54-4E09-99B3-F87990EAAB67}"/>
    <cellStyle name="Bom 28 2 2" xfId="16298" xr:uid="{7FCD54EF-3404-42C4-9192-5D1975C2D5F4}"/>
    <cellStyle name="Bom 28 2 2 2" xfId="16299" xr:uid="{FA008B9F-BCAF-4F1A-8915-D56C7F1E1E89}"/>
    <cellStyle name="Bom 28 2 3" xfId="16300" xr:uid="{FDC840A7-BC78-4AC5-867D-C6654E3D3C66}"/>
    <cellStyle name="Bom 28 2 3 2" xfId="16301" xr:uid="{03826D33-C782-4BA5-8E8F-90D69E8D514C}"/>
    <cellStyle name="Bom 28 2 4" xfId="16302" xr:uid="{9355C079-77A3-48AA-8BF6-A80588374F7C}"/>
    <cellStyle name="Bom 28 3" xfId="16303" xr:uid="{F15995CE-B425-49F0-BCE5-787D00AE950F}"/>
    <cellStyle name="Bom 28 3 2" xfId="16304" xr:uid="{7A4C22A1-9890-4D1C-A1C9-3019D8163E6D}"/>
    <cellStyle name="Bom 28 4" xfId="16305" xr:uid="{F4511397-A794-4A9F-84D8-7EFD0C08A0F9}"/>
    <cellStyle name="Bom 28 4 2" xfId="16306" xr:uid="{0FB811BE-DBAE-4D6B-9ED9-97A548498F17}"/>
    <cellStyle name="Bom 28 5" xfId="16307" xr:uid="{A1D4F06D-B5C5-4032-8BF1-8491F1A2245D}"/>
    <cellStyle name="Bom 28 5 2" xfId="16308" xr:uid="{BCC52921-378A-4619-B411-9CBEAF09E082}"/>
    <cellStyle name="Bom 28 6" xfId="16309" xr:uid="{C3A14EEB-BF0B-4574-A05B-7162CBB41B70}"/>
    <cellStyle name="Bom 28 6 2" xfId="16310" xr:uid="{61730459-2849-4D7D-8E9C-B9F0F5BE8100}"/>
    <cellStyle name="Bom 28 7" xfId="16311" xr:uid="{9F558B65-A8E3-4126-8970-F6DB0396081D}"/>
    <cellStyle name="Bom 29" xfId="16312" xr:uid="{F2D4EB3E-16FF-40B9-BBD9-C7AC249BB1D2}"/>
    <cellStyle name="Bom 29 2" xfId="16313" xr:uid="{D28731BC-00C3-4D19-959F-6F7E8C9ED2A8}"/>
    <cellStyle name="Bom 29 2 2" xfId="16314" xr:uid="{4E680582-37B0-4CB9-834A-236EC2FDC525}"/>
    <cellStyle name="Bom 29 2 2 2" xfId="16315" xr:uid="{C393DDD7-1CCA-4EAF-B986-F0778B9DA648}"/>
    <cellStyle name="Bom 29 2 3" xfId="16316" xr:uid="{B79C335B-87D0-48D4-85E5-72DF041F1860}"/>
    <cellStyle name="Bom 29 2 3 2" xfId="16317" xr:uid="{C7A1D417-B0B5-41D5-9B3C-0B9BC1857A7F}"/>
    <cellStyle name="Bom 29 2 4" xfId="16318" xr:uid="{1FAC82E0-CB58-4DC4-81FF-5A968BDD4CB6}"/>
    <cellStyle name="Bom 29 3" xfId="16319" xr:uid="{59D229C6-CAB5-487C-9716-1EE9DBA3BAD5}"/>
    <cellStyle name="Bom 29 3 2" xfId="16320" xr:uid="{EDA79471-A856-40A3-A458-DCC1EE611161}"/>
    <cellStyle name="Bom 29 4" xfId="16321" xr:uid="{E3020D09-187A-4A0D-89FF-C504D4C7A425}"/>
    <cellStyle name="Bom 29 4 2" xfId="16322" xr:uid="{4A296B58-A7A8-474C-B60F-0C0EB3AA6A3D}"/>
    <cellStyle name="Bom 29 5" xfId="16323" xr:uid="{D339967C-207B-4EF5-949A-7DA46547C861}"/>
    <cellStyle name="Bom 29 5 2" xfId="16324" xr:uid="{E4943596-0DA3-4339-B47C-1396EE93544F}"/>
    <cellStyle name="Bom 29 6" xfId="16325" xr:uid="{49156D92-DD36-4C2D-9B26-F6A35333B7C6}"/>
    <cellStyle name="Bom 29 6 2" xfId="16326" xr:uid="{7144C6C4-3371-4529-9317-ED18A641DE8B}"/>
    <cellStyle name="Bom 29 7" xfId="16327" xr:uid="{6387E615-0575-416A-9A32-54658578CB37}"/>
    <cellStyle name="Bom 3" xfId="16328" xr:uid="{9AC74F94-97EB-4F23-9A59-DAF8D8FD98A1}"/>
    <cellStyle name="Bom 3 2" xfId="16329" xr:uid="{B0DDE249-3342-47D5-BE4B-BFB21FCEA517}"/>
    <cellStyle name="Bom 3 2 2" xfId="16330" xr:uid="{9D88E0C3-6312-4829-B729-12069B66EA99}"/>
    <cellStyle name="Bom 3 2 2 2" xfId="16331" xr:uid="{D4940A3D-7089-48E0-8460-3747F4682266}"/>
    <cellStyle name="Bom 3 2 3" xfId="16332" xr:uid="{F86A3194-B0E7-4D80-8B04-403AC4AAD04E}"/>
    <cellStyle name="Bom 3 2 3 2" xfId="16333" xr:uid="{34AC86EF-91C5-41AF-8BD9-598D0FC17388}"/>
    <cellStyle name="Bom 3 2 4" xfId="16334" xr:uid="{26B55F33-3E75-43F7-84A1-784035395764}"/>
    <cellStyle name="Bom 3 3" xfId="16335" xr:uid="{FA717444-5C59-4478-ABA7-F9438516FBF4}"/>
    <cellStyle name="Bom 3 3 2" xfId="16336" xr:uid="{9B2A5604-1A69-4E98-9C69-5360DA0157E7}"/>
    <cellStyle name="Bom 3 4" xfId="16337" xr:uid="{6A58AD45-DEF6-49D2-8CAD-2291E8AD8B5B}"/>
    <cellStyle name="Bom 3 4 2" xfId="16338" xr:uid="{2FEB2CAC-AB5C-4883-B652-7471FF9F4384}"/>
    <cellStyle name="Bom 3 5" xfId="16339" xr:uid="{C8E9A4A5-858F-47AC-AAC3-50D7E42D8AEE}"/>
    <cellStyle name="Bom 3 5 2" xfId="16340" xr:uid="{1D814817-28CF-402D-B05C-421B88619AEF}"/>
    <cellStyle name="Bom 3 6" xfId="16341" xr:uid="{8CB55327-4654-4768-9F5B-B6F37FFE358D}"/>
    <cellStyle name="Bom 3 6 2" xfId="16342" xr:uid="{D26D8DFB-2300-4AF9-8494-C5149E9BC58D}"/>
    <cellStyle name="Bom 3 7" xfId="16343" xr:uid="{6B108015-2E97-4B36-B5FD-A85FF7541629}"/>
    <cellStyle name="Bom 30" xfId="16344" xr:uid="{03DC9074-08A5-44F9-A705-446F205CD7B7}"/>
    <cellStyle name="Bom 30 2" xfId="16345" xr:uid="{42463B4B-1FCA-47BA-86C7-39F148D85F91}"/>
    <cellStyle name="Bom 30 2 2" xfId="16346" xr:uid="{08E5BFB9-8625-4CAE-A5C6-DE97B6F47123}"/>
    <cellStyle name="Bom 30 2 2 2" xfId="16347" xr:uid="{8FB577E5-931D-47EA-AF8A-1B2C23BAF82D}"/>
    <cellStyle name="Bom 30 2 3" xfId="16348" xr:uid="{2C0E438B-07A3-43FF-8575-8EEF6914CC81}"/>
    <cellStyle name="Bom 30 2 3 2" xfId="16349" xr:uid="{A9C18F98-983F-4B1E-B92E-BDAF9F3B0727}"/>
    <cellStyle name="Bom 30 2 4" xfId="16350" xr:uid="{0EA2ECF9-FFC0-43E9-8FD8-C2B1A179EF0F}"/>
    <cellStyle name="Bom 30 3" xfId="16351" xr:uid="{848F3568-390E-4F97-B79B-6666D46AFD81}"/>
    <cellStyle name="Bom 30 3 2" xfId="16352" xr:uid="{090BAE26-C6A0-45AF-BE1A-194236509858}"/>
    <cellStyle name="Bom 30 4" xfId="16353" xr:uid="{198440F6-6A4A-4A98-B010-5D04279302B0}"/>
    <cellStyle name="Bom 30 4 2" xfId="16354" xr:uid="{AFF4C570-458A-4757-BA92-163272178FC7}"/>
    <cellStyle name="Bom 30 5" xfId="16355" xr:uid="{6D87CF40-A926-4ACD-B813-6900A2E9277C}"/>
    <cellStyle name="Bom 30 5 2" xfId="16356" xr:uid="{00FBB2D5-49BE-4DC8-9C51-E466BA71B59C}"/>
    <cellStyle name="Bom 30 6" xfId="16357" xr:uid="{6671411D-F9E9-4170-B2C8-FC35C7DBACCD}"/>
    <cellStyle name="Bom 30 6 2" xfId="16358" xr:uid="{2CFC87F8-307F-4583-A2E6-7E0E3C35C744}"/>
    <cellStyle name="Bom 30 7" xfId="16359" xr:uid="{D81C5155-4013-4FD4-BC08-99BA49CB254D}"/>
    <cellStyle name="Bom 31" xfId="16360" xr:uid="{5CBF6D94-312D-4D2E-9698-B34EC9D2C597}"/>
    <cellStyle name="Bom 31 2" xfId="16361" xr:uid="{7B3BB8C1-62B4-4CF1-92E1-373434011B33}"/>
    <cellStyle name="Bom 31 2 2" xfId="16362" xr:uid="{F72E0B28-91F6-4239-B209-036CE2392652}"/>
    <cellStyle name="Bom 31 2 2 2" xfId="16363" xr:uid="{919CFF85-B61D-496F-A5AC-7E4FC50C91FD}"/>
    <cellStyle name="Bom 31 2 3" xfId="16364" xr:uid="{A3AE0BAE-AB52-456D-A75A-9BC6278A4FA3}"/>
    <cellStyle name="Bom 31 2 3 2" xfId="16365" xr:uid="{00371585-F303-46B5-8972-2B61F9AD012E}"/>
    <cellStyle name="Bom 31 2 4" xfId="16366" xr:uid="{59E6314F-CDB2-466C-9476-DA6C44898074}"/>
    <cellStyle name="Bom 31 3" xfId="16367" xr:uid="{A6D56747-79E4-4A24-BE9A-0E407700B30B}"/>
    <cellStyle name="Bom 31 3 2" xfId="16368" xr:uid="{8CEB29CC-40EC-4012-91E0-742F72F71C2D}"/>
    <cellStyle name="Bom 31 4" xfId="16369" xr:uid="{6630AA20-9FDC-49AF-9513-73215BDE01A3}"/>
    <cellStyle name="Bom 31 4 2" xfId="16370" xr:uid="{073EA04D-89E8-4F82-A6E5-18C62063073E}"/>
    <cellStyle name="Bom 31 5" xfId="16371" xr:uid="{93374F17-73AD-45C3-ABFD-D5F55E915176}"/>
    <cellStyle name="Bom 31 5 2" xfId="16372" xr:uid="{0BDE9A8A-E811-494C-B19B-BF278A45A2E1}"/>
    <cellStyle name="Bom 31 6" xfId="16373" xr:uid="{0EDD6CB0-5091-4679-B701-9C65802575AE}"/>
    <cellStyle name="Bom 31 6 2" xfId="16374" xr:uid="{66A4A72B-A1A6-47F8-9DE3-0F1444AF0C40}"/>
    <cellStyle name="Bom 31 7" xfId="16375" xr:uid="{6EBEEAFA-3D02-4760-B650-3989092335AB}"/>
    <cellStyle name="Bom 32" xfId="16376" xr:uid="{10A36465-183A-4494-A01B-60FAF11177BB}"/>
    <cellStyle name="Bom 32 2" xfId="16377" xr:uid="{1D430710-257F-477D-99AF-FB29F6462FF8}"/>
    <cellStyle name="Bom 32 2 2" xfId="16378" xr:uid="{C7DF0BA0-A0F4-4499-86D9-362388D22822}"/>
    <cellStyle name="Bom 32 2 2 2" xfId="16379" xr:uid="{C368E876-F89C-4930-B4D3-879F5CDD4930}"/>
    <cellStyle name="Bom 32 2 3" xfId="16380" xr:uid="{5FC3D7AF-3E25-446F-86F8-D405D5EFFF92}"/>
    <cellStyle name="Bom 32 2 3 2" xfId="16381" xr:uid="{0737B518-2079-4C4B-BDC5-44985BAE55E4}"/>
    <cellStyle name="Bom 32 2 4" xfId="16382" xr:uid="{7F8BDAEE-D40C-493C-B343-237178888694}"/>
    <cellStyle name="Bom 32 3" xfId="16383" xr:uid="{2B7D98ED-CE61-4778-90C2-D8582551BACA}"/>
    <cellStyle name="Bom 32 3 2" xfId="16384" xr:uid="{B59EDD54-AC7D-42DE-967C-E38BF18E1576}"/>
    <cellStyle name="Bom 32 4" xfId="16385" xr:uid="{53E0C0EE-9853-46C6-8009-283F64F54D21}"/>
    <cellStyle name="Bom 32 4 2" xfId="16386" xr:uid="{EB8D3408-C91F-490A-B692-9BA896DCE73B}"/>
    <cellStyle name="Bom 32 5" xfId="16387" xr:uid="{423A7D95-3757-4966-B1C0-01B0C5EB0147}"/>
    <cellStyle name="Bom 32 5 2" xfId="16388" xr:uid="{FD2182C9-283A-4478-A161-26AEC4302DD6}"/>
    <cellStyle name="Bom 32 6" xfId="16389" xr:uid="{211478B8-4257-4AF4-A84D-3F571E6A39AC}"/>
    <cellStyle name="Bom 32 6 2" xfId="16390" xr:uid="{01E229EA-7460-4499-BB4E-B0D65DB3348A}"/>
    <cellStyle name="Bom 32 7" xfId="16391" xr:uid="{2E10AC85-14A2-41FF-858A-363D2F235218}"/>
    <cellStyle name="Bom 33" xfId="16392" xr:uid="{B9AD0612-E109-4109-9BAB-E780DDFA0578}"/>
    <cellStyle name="Bom 33 2" xfId="16393" xr:uid="{929A336F-B78B-4781-855B-E87612F6377C}"/>
    <cellStyle name="Bom 33 2 2" xfId="16394" xr:uid="{6051286F-D8BF-49B4-A71D-180C9BF06E43}"/>
    <cellStyle name="Bom 33 2 2 2" xfId="16395" xr:uid="{60D64041-8ED7-418B-AB7B-8F4E474D5ED8}"/>
    <cellStyle name="Bom 33 2 3" xfId="16396" xr:uid="{EC498942-9B7C-4FCB-ABB4-99A8D529723C}"/>
    <cellStyle name="Bom 33 2 3 2" xfId="16397" xr:uid="{D865205D-CC46-44A5-A65F-7BABFEE5191B}"/>
    <cellStyle name="Bom 33 2 4" xfId="16398" xr:uid="{39AE3850-1517-4B21-8913-DCF6BA0F20A3}"/>
    <cellStyle name="Bom 33 3" xfId="16399" xr:uid="{18D32BD4-9440-4928-BF6E-077853FD9274}"/>
    <cellStyle name="Bom 33 3 2" xfId="16400" xr:uid="{D538EFC5-C564-4365-B6E7-8F42490AEF38}"/>
    <cellStyle name="Bom 33 4" xfId="16401" xr:uid="{C3F58A90-5AFE-49D9-B88D-2BED2C7BC70B}"/>
    <cellStyle name="Bom 33 4 2" xfId="16402" xr:uid="{35023BE3-88AF-4AFE-85C0-421399AD26AD}"/>
    <cellStyle name="Bom 33 5" xfId="16403" xr:uid="{079E134C-8C0D-41FC-A167-086715FED7BA}"/>
    <cellStyle name="Bom 33 5 2" xfId="16404" xr:uid="{FEDC7D04-6E3C-4A61-8835-11238C41835F}"/>
    <cellStyle name="Bom 33 6" xfId="16405" xr:uid="{963A5C3F-552A-4BBA-96F6-0DDD858F3BB5}"/>
    <cellStyle name="Bom 33 6 2" xfId="16406" xr:uid="{18D4F386-E486-4E60-AB0F-047554E0D386}"/>
    <cellStyle name="Bom 33 7" xfId="16407" xr:uid="{73E66882-2D03-47BB-A650-65879C586B94}"/>
    <cellStyle name="Bom 34" xfId="16408" xr:uid="{73DA5BD5-71BE-47A0-8A7B-BC99B50C11D7}"/>
    <cellStyle name="Bom 34 2" xfId="16409" xr:uid="{6C4B2559-A333-49A1-9717-B6773EA653E3}"/>
    <cellStyle name="Bom 34 2 2" xfId="16410" xr:uid="{341568F9-3583-4E4C-9673-EA13C2466418}"/>
    <cellStyle name="Bom 34 2 2 2" xfId="16411" xr:uid="{D3CAD0B2-1FEF-414F-93AF-75C94C4A5725}"/>
    <cellStyle name="Bom 34 2 3" xfId="16412" xr:uid="{E3FB7562-23D2-43A7-9347-8AF987DC75FE}"/>
    <cellStyle name="Bom 34 2 3 2" xfId="16413" xr:uid="{11AEED00-15EB-43B5-8859-1DF7151385AC}"/>
    <cellStyle name="Bom 34 2 4" xfId="16414" xr:uid="{F6B2EAD3-6798-4420-AC7D-E6A4D4B2EE99}"/>
    <cellStyle name="Bom 34 3" xfId="16415" xr:uid="{D7208D9A-4517-4099-B021-7992ED605A40}"/>
    <cellStyle name="Bom 34 3 2" xfId="16416" xr:uid="{1F081B82-5288-46CB-97E3-AB72246C2187}"/>
    <cellStyle name="Bom 34 4" xfId="16417" xr:uid="{B80843EC-069D-4E62-B74A-716177FB5CD4}"/>
    <cellStyle name="Bom 34 4 2" xfId="16418" xr:uid="{FA3EFDA8-FF91-4D87-9F4D-A862C52FDBDD}"/>
    <cellStyle name="Bom 34 5" xfId="16419" xr:uid="{D3A7BA45-2B6B-4F78-B700-973F9F9EA0C0}"/>
    <cellStyle name="Bom 34 5 2" xfId="16420" xr:uid="{EB894C65-E1F0-4854-9AD8-595DCA9A1E16}"/>
    <cellStyle name="Bom 34 6" xfId="16421" xr:uid="{DBC78DB3-A81C-468B-B998-0B95C2CB20E0}"/>
    <cellStyle name="Bom 34 6 2" xfId="16422" xr:uid="{E08C2BB5-2442-47E1-8DB2-CE11927003F7}"/>
    <cellStyle name="Bom 34 7" xfId="16423" xr:uid="{DF887150-36EF-4AD9-9992-09F00EA4C98A}"/>
    <cellStyle name="Bom 35" xfId="16424" xr:uid="{15575F1F-E490-4EDA-9F73-2D116E88B96D}"/>
    <cellStyle name="Bom 35 2" xfId="16425" xr:uid="{B6627986-C163-4094-A1EE-B1F3C6EC3275}"/>
    <cellStyle name="Bom 35 2 2" xfId="16426" xr:uid="{11CB04C3-4E97-4FAA-B58B-08F86570A138}"/>
    <cellStyle name="Bom 35 2 2 2" xfId="16427" xr:uid="{A46443E6-A6A8-4F29-A882-5F6BAE300388}"/>
    <cellStyle name="Bom 35 2 3" xfId="16428" xr:uid="{FD195859-13D4-4FA6-A1F3-99C8745B6534}"/>
    <cellStyle name="Bom 35 2 3 2" xfId="16429" xr:uid="{ED7054B4-1AD1-4F86-9E48-1F7233F81D62}"/>
    <cellStyle name="Bom 35 2 4" xfId="16430" xr:uid="{C7B1E6C1-360E-4719-8E59-DA896CACC5B0}"/>
    <cellStyle name="Bom 35 3" xfId="16431" xr:uid="{F31D237A-E560-4807-BFA5-AC30DEA74A46}"/>
    <cellStyle name="Bom 35 3 2" xfId="16432" xr:uid="{45B4635B-9D31-4D2F-939C-CAFFC4532AB0}"/>
    <cellStyle name="Bom 35 4" xfId="16433" xr:uid="{6F6359F8-4316-489A-8906-E5676D8DC968}"/>
    <cellStyle name="Bom 35 4 2" xfId="16434" xr:uid="{7333A5C2-E98C-4188-A400-A8032AF72927}"/>
    <cellStyle name="Bom 35 5" xfId="16435" xr:uid="{5DD29A05-5087-4913-A3BB-067F45EF97A2}"/>
    <cellStyle name="Bom 35 5 2" xfId="16436" xr:uid="{157B3482-4703-4A46-862E-569B964000A7}"/>
    <cellStyle name="Bom 35 6" xfId="16437" xr:uid="{12A08E9A-68C0-4E99-B192-6E3BA92690F7}"/>
    <cellStyle name="Bom 35 6 2" xfId="16438" xr:uid="{0528B457-8FD7-46CA-A458-174386044964}"/>
    <cellStyle name="Bom 35 7" xfId="16439" xr:uid="{A511E4F4-04DA-489A-923C-551B282F5BDD}"/>
    <cellStyle name="Bom 4" xfId="16440" xr:uid="{445D8F84-F37E-4C54-A31B-4C69ABB7752B}"/>
    <cellStyle name="Bom 4 2" xfId="16441" xr:uid="{A560B358-E002-4F85-8621-52ECC2A6C212}"/>
    <cellStyle name="Bom 4 2 2" xfId="16442" xr:uid="{F1C38141-88EF-4E61-9685-5099B9796130}"/>
    <cellStyle name="Bom 4 2 2 2" xfId="16443" xr:uid="{3B05652C-B494-4052-82AB-E5F983FDC03A}"/>
    <cellStyle name="Bom 4 2 3" xfId="16444" xr:uid="{F7D48F5F-B23E-4C6B-9EC4-FDA43BA02EEF}"/>
    <cellStyle name="Bom 4 2 3 2" xfId="16445" xr:uid="{B536BC46-B9B7-459E-874C-F27052014900}"/>
    <cellStyle name="Bom 4 2 4" xfId="16446" xr:uid="{46C42876-B4D9-4D03-8140-39A7E6E67CAB}"/>
    <cellStyle name="Bom 4 3" xfId="16447" xr:uid="{307EFAAD-4B65-4761-91D5-E841A85F5BF2}"/>
    <cellStyle name="Bom 4 3 2" xfId="16448" xr:uid="{5EBB1C8B-0BE6-4E2E-A5EB-CC663D785430}"/>
    <cellStyle name="Bom 4 4" xfId="16449" xr:uid="{889C36B7-19B4-4AC1-B84A-E35F466563F8}"/>
    <cellStyle name="Bom 4 4 2" xfId="16450" xr:uid="{D6CE2451-AD09-43FB-B74E-71DAE6AF4508}"/>
    <cellStyle name="Bom 4 5" xfId="16451" xr:uid="{C32C9B9A-9ED5-424B-B7AB-DDF1CC0DA618}"/>
    <cellStyle name="Bom 4 5 2" xfId="16452" xr:uid="{0D59D11F-9AA5-437A-9C03-E80EF1B88C93}"/>
    <cellStyle name="Bom 4 6" xfId="16453" xr:uid="{4295AFDC-E1CB-4246-B678-2E5896281EFE}"/>
    <cellStyle name="Bom 4 6 2" xfId="16454" xr:uid="{97AE2BD2-8055-4552-AE00-8F9983799CEC}"/>
    <cellStyle name="Bom 4 7" xfId="16455" xr:uid="{737A65E9-8160-41B2-A662-8DFA240AF14A}"/>
    <cellStyle name="Bom 5" xfId="16456" xr:uid="{C19D19B3-07ED-439C-95FC-292E1967C384}"/>
    <cellStyle name="Bom 5 2" xfId="16457" xr:uid="{C1C17789-4932-48B2-83E5-90344DBFBF47}"/>
    <cellStyle name="Bom 5 2 2" xfId="16458" xr:uid="{7A01C49A-7F09-40FB-B0D3-3D73195125F4}"/>
    <cellStyle name="Bom 5 2 2 2" xfId="16459" xr:uid="{F8200B20-13DE-47D5-A1C1-BB85AFF7F93B}"/>
    <cellStyle name="Bom 5 2 3" xfId="16460" xr:uid="{F72A8556-B181-4A24-BE69-F1DB11D3C31C}"/>
    <cellStyle name="Bom 5 2 3 2" xfId="16461" xr:uid="{8ACEF262-A232-4A8B-AB2A-CFB3DD2E452A}"/>
    <cellStyle name="Bom 5 2 4" xfId="16462" xr:uid="{30B3CDFC-1E1A-442A-A2D7-2900066101D4}"/>
    <cellStyle name="Bom 5 3" xfId="16463" xr:uid="{6529EFCE-2404-4D8A-8932-1CD909104FC6}"/>
    <cellStyle name="Bom 5 3 2" xfId="16464" xr:uid="{1104B927-E613-40EF-8FD1-C7490FF3FD84}"/>
    <cellStyle name="Bom 5 4" xfId="16465" xr:uid="{EB6BFE13-5445-49B4-A59D-3929A536A6F0}"/>
    <cellStyle name="Bom 5 4 2" xfId="16466" xr:uid="{AF3C8BA9-7772-4CB3-ADA4-1084B64BAC0D}"/>
    <cellStyle name="Bom 5 5" xfId="16467" xr:uid="{9B18C9DE-11A1-46B8-9027-9A98014109E3}"/>
    <cellStyle name="Bom 5 5 2" xfId="16468" xr:uid="{F62D99F9-0D36-420B-8806-5DA3957A2066}"/>
    <cellStyle name="Bom 5 6" xfId="16469" xr:uid="{423A62A5-57CF-4306-B373-3636AA80EFD3}"/>
    <cellStyle name="Bom 5 6 2" xfId="16470" xr:uid="{91D4E768-AAEE-4730-BE31-A2DF41BFE412}"/>
    <cellStyle name="Bom 5 7" xfId="16471" xr:uid="{45D60899-AA4A-4BEE-831F-013B874B0B33}"/>
    <cellStyle name="Bom 6" xfId="16472" xr:uid="{B2CEA04D-6F3B-460D-A20A-6E0B9AF6C73A}"/>
    <cellStyle name="Bom 6 2" xfId="16473" xr:uid="{5FABC7A0-BEC8-4745-BE70-CB0D5F7FCA52}"/>
    <cellStyle name="Bom 6 2 2" xfId="16474" xr:uid="{39A9FAA5-F02F-4C07-B239-3B7127291DB8}"/>
    <cellStyle name="Bom 6 2 2 2" xfId="16475" xr:uid="{2E0E2983-84F7-4590-9394-4F1EDE437FC2}"/>
    <cellStyle name="Bom 6 2 3" xfId="16476" xr:uid="{46630147-346A-4AD0-A372-CF5E57DE7418}"/>
    <cellStyle name="Bom 6 2 3 2" xfId="16477" xr:uid="{5F9EA279-8EBF-4542-8EAF-CB4C8E4B065F}"/>
    <cellStyle name="Bom 6 2 4" xfId="16478" xr:uid="{950406BB-5A87-4BEE-9694-CEE3D0EB84FF}"/>
    <cellStyle name="Bom 6 3" xfId="16479" xr:uid="{1E1543B8-525E-4C8E-B9AD-EA3CD515E0B8}"/>
    <cellStyle name="Bom 6 3 2" xfId="16480" xr:uid="{16716F09-C285-421F-B311-BE48B16DF7B9}"/>
    <cellStyle name="Bom 6 4" xfId="16481" xr:uid="{6453B3C9-9749-4424-8DB2-E8652B0CAE22}"/>
    <cellStyle name="Bom 6 4 2" xfId="16482" xr:uid="{873E5A0F-A4A2-4EF9-B18D-73390E9F56B2}"/>
    <cellStyle name="Bom 6 5" xfId="16483" xr:uid="{4C90943B-53D1-4485-B438-FB853EB89795}"/>
    <cellStyle name="Bom 6 5 2" xfId="16484" xr:uid="{324581D7-9714-4F0B-A587-89A4C5390EF3}"/>
    <cellStyle name="Bom 6 6" xfId="16485" xr:uid="{94A5DF9E-9FFF-4BB9-B7AF-68C7008930D0}"/>
    <cellStyle name="Bom 6 6 2" xfId="16486" xr:uid="{EF317305-1BE5-444C-97DF-A7250435E9CD}"/>
    <cellStyle name="Bom 6 7" xfId="16487" xr:uid="{97005654-0539-4F5C-880E-6C1104F3F6EE}"/>
    <cellStyle name="Bom 7" xfId="16488" xr:uid="{5B0223CC-24C1-4B28-BC28-072F5CA5A6E1}"/>
    <cellStyle name="Bom 7 2" xfId="16489" xr:uid="{7FF5B9CB-79AC-4E63-98E2-BF949B31E1F4}"/>
    <cellStyle name="Bom 7 2 2" xfId="16490" xr:uid="{0D83E5C1-9D2E-4172-BC31-48F1DFFC81B9}"/>
    <cellStyle name="Bom 7 2 2 2" xfId="16491" xr:uid="{6BBABF5A-FDDE-451D-917F-02EC77AF27A6}"/>
    <cellStyle name="Bom 7 2 3" xfId="16492" xr:uid="{8428BADB-7D1F-4604-9501-B0ABC1B90416}"/>
    <cellStyle name="Bom 7 2 3 2" xfId="16493" xr:uid="{9C24423D-68A4-46B7-8C71-F88775CD8F57}"/>
    <cellStyle name="Bom 7 2 4" xfId="16494" xr:uid="{AC6ABDA9-FF69-4EF7-A3B2-E1147C8F7E81}"/>
    <cellStyle name="Bom 7 3" xfId="16495" xr:uid="{0E1CB853-6FCA-4AD7-9E43-D356C4AD3E69}"/>
    <cellStyle name="Bom 7 3 2" xfId="16496" xr:uid="{208B507E-4CD3-453A-AF14-E670BFFB2DD2}"/>
    <cellStyle name="Bom 7 4" xfId="16497" xr:uid="{2B42390F-9FBE-4B61-BE7D-B8BD296DBD84}"/>
    <cellStyle name="Bom 7 4 2" xfId="16498" xr:uid="{83174C10-7595-4AD4-B841-786A53B6B329}"/>
    <cellStyle name="Bom 7 5" xfId="16499" xr:uid="{EFA40C98-4BC0-4BAB-88DF-9C559757132C}"/>
    <cellStyle name="Bom 7 5 2" xfId="16500" xr:uid="{A405A4EE-3CED-47C3-9AA7-EB0A9BE8A70A}"/>
    <cellStyle name="Bom 7 6" xfId="16501" xr:uid="{07E5BDEF-E1C0-409E-B82D-37ADB17FE7E6}"/>
    <cellStyle name="Bom 7 6 2" xfId="16502" xr:uid="{35632645-1EEE-4AD1-8731-6EB250648E57}"/>
    <cellStyle name="Bom 7 7" xfId="16503" xr:uid="{44D54B2F-DBC4-4A33-BE4F-674FEE91A128}"/>
    <cellStyle name="Bom 8" xfId="16504" xr:uid="{5AEF181B-D97A-4F70-91BD-F9E342395D5C}"/>
    <cellStyle name="Bom 8 2" xfId="16505" xr:uid="{817F56EC-6823-4498-A78D-F5B71F7CE3F5}"/>
    <cellStyle name="Bom 8 2 2" xfId="16506" xr:uid="{BAC49305-8E8F-49B4-83BF-20E02045A427}"/>
    <cellStyle name="Bom 8 2 2 2" xfId="16507" xr:uid="{38731C1B-C088-441C-A2AE-C0B1A34534B1}"/>
    <cellStyle name="Bom 8 2 3" xfId="16508" xr:uid="{3B721AAE-6349-4454-917F-1F1BFE649D70}"/>
    <cellStyle name="Bom 8 2 3 2" xfId="16509" xr:uid="{BC6AB555-BCD2-4358-99ED-005E29FDEB00}"/>
    <cellStyle name="Bom 8 2 4" xfId="16510" xr:uid="{CDCC1A3C-7677-4ACE-8715-8E0A4C0F6078}"/>
    <cellStyle name="Bom 8 3" xfId="16511" xr:uid="{F5E5FBA2-E334-418B-9906-7B8B9495D1FF}"/>
    <cellStyle name="Bom 8 3 2" xfId="16512" xr:uid="{AAF32126-519D-4F6A-8A2F-796F29D7CACD}"/>
    <cellStyle name="Bom 8 4" xfId="16513" xr:uid="{C86510EE-CF44-4041-80CE-4A78CBF621FD}"/>
    <cellStyle name="Bom 8 4 2" xfId="16514" xr:uid="{B983916E-8965-4C11-85B8-D830841C01DD}"/>
    <cellStyle name="Bom 8 5" xfId="16515" xr:uid="{47C7833F-91FA-4371-9703-C019E19546BC}"/>
    <cellStyle name="Bom 8 5 2" xfId="16516" xr:uid="{9CBDE584-7EE7-42EA-BC9F-7E3C7108E2D1}"/>
    <cellStyle name="Bom 8 6" xfId="16517" xr:uid="{2CE211FA-FDDA-4A89-8820-4120028C908F}"/>
    <cellStyle name="Bom 8 6 2" xfId="16518" xr:uid="{6696121D-2047-443A-8372-B8E2791BC463}"/>
    <cellStyle name="Bom 8 7" xfId="16519" xr:uid="{C6AFB59C-6277-46CF-A95F-27276BCFC8ED}"/>
    <cellStyle name="Bom 9" xfId="16520" xr:uid="{5FC889C1-5DB5-4ACA-9727-24785B677693}"/>
    <cellStyle name="Bom 9 2" xfId="16521" xr:uid="{347C285B-875A-4DB9-A44A-7DE5FDF77D47}"/>
    <cellStyle name="Bom 9 2 2" xfId="16522" xr:uid="{E367E049-C209-43D2-A7CF-9144773D9CCB}"/>
    <cellStyle name="Bom 9 2 2 2" xfId="16523" xr:uid="{7647E849-C1A5-4ED5-9DB0-6B2081613C51}"/>
    <cellStyle name="Bom 9 2 3" xfId="16524" xr:uid="{59D8599F-BEF3-433E-B982-91B20232DAA2}"/>
    <cellStyle name="Bom 9 2 3 2" xfId="16525" xr:uid="{A8BB85F5-56B3-4E31-9547-CF29F9616FAC}"/>
    <cellStyle name="Bom 9 2 4" xfId="16526" xr:uid="{376F0D90-A61B-4BDC-A68D-2E2926C12798}"/>
    <cellStyle name="Bom 9 3" xfId="16527" xr:uid="{62D6B4C2-B0E1-47E8-AA46-FD8D507969F8}"/>
    <cellStyle name="Bom 9 3 2" xfId="16528" xr:uid="{41E5F097-1A2C-4124-8874-3170D0DC752F}"/>
    <cellStyle name="Bom 9 4" xfId="16529" xr:uid="{58139D48-A7DB-4334-8213-11E32FEB8B37}"/>
    <cellStyle name="Bom 9 4 2" xfId="16530" xr:uid="{027BE08C-851E-4D13-BF10-80D18CBF1790}"/>
    <cellStyle name="Bom 9 5" xfId="16531" xr:uid="{B4B642B8-0085-4DD2-A5E8-19CC4AAFB28B}"/>
    <cellStyle name="Bom 9 5 2" xfId="16532" xr:uid="{FA4405DB-2E9B-442D-8679-21267AEF0469}"/>
    <cellStyle name="Bom 9 6" xfId="16533" xr:uid="{B3C3AEBE-5E60-4344-9E91-96750D180EA9}"/>
    <cellStyle name="Bom 9 6 2" xfId="16534" xr:uid="{7B13B5A8-F67A-4F41-9E52-7008D2309C93}"/>
    <cellStyle name="Bom 9 7" xfId="16535" xr:uid="{A32267B9-33CE-4A31-9E94-71B03551FDC6}"/>
    <cellStyle name="BONITO" xfId="16536" xr:uid="{21782ABC-4C5C-4AD1-B42F-79377694DB45}"/>
    <cellStyle name="Calculation" xfId="16537" xr:uid="{FADB3A33-15E0-41EE-84CD-FDBE088EEBF5}"/>
    <cellStyle name="Cálculo 10" xfId="16538" xr:uid="{D1776C51-7AE2-43AA-835B-555CAB935277}"/>
    <cellStyle name="Cálculo 10 2" xfId="16539" xr:uid="{E0B5BCA8-B873-4BB3-86FB-7767DF95A961}"/>
    <cellStyle name="Cálculo 10 2 2" xfId="16540" xr:uid="{2FC9A83F-71A9-45DB-8E0F-473BB5F437CA}"/>
    <cellStyle name="Cálculo 10 2 2 2" xfId="16541" xr:uid="{3BBB3C8D-9AB7-4F44-AE32-786461D53C75}"/>
    <cellStyle name="Cálculo 10 2 3" xfId="16542" xr:uid="{1C749759-649A-4A14-B2A0-6CF57CBFAEA4}"/>
    <cellStyle name="Cálculo 10 2 3 2" xfId="16543" xr:uid="{64910D2C-42B8-4A1E-B853-86FF1FED90BE}"/>
    <cellStyle name="Cálculo 10 2 4" xfId="16544" xr:uid="{DCB9AD1F-F1DF-4E0E-BF6B-86EAE78F1301}"/>
    <cellStyle name="Cálculo 10 3" xfId="16545" xr:uid="{9726B426-5D5D-4AA3-8C02-1563EF5B9536}"/>
    <cellStyle name="Cálculo 10 3 2" xfId="16546" xr:uid="{9F0E7CE1-5C60-4960-A159-F0388DC75549}"/>
    <cellStyle name="Cálculo 10 4" xfId="16547" xr:uid="{B4FE9472-92E6-43D5-A347-9846EBBE4652}"/>
    <cellStyle name="Cálculo 10 4 2" xfId="16548" xr:uid="{8B0E2CE4-A7FB-4DA1-8691-50AC90BD9D2A}"/>
    <cellStyle name="Cálculo 10 5" xfId="16549" xr:uid="{E5A50E8D-7250-49F1-A881-3AF2ECB9F1A8}"/>
    <cellStyle name="Cálculo 10 5 2" xfId="16550" xr:uid="{7B7897D1-6B7A-4B69-AD85-BA1ECC49E707}"/>
    <cellStyle name="Cálculo 10 6" xfId="16551" xr:uid="{C6315DF7-1829-4857-ABBE-A3B3EFE9B2BF}"/>
    <cellStyle name="Cálculo 10 6 2" xfId="16552" xr:uid="{798B0C39-6E80-4578-812A-64A5C3592639}"/>
    <cellStyle name="Cálculo 10 7" xfId="16553" xr:uid="{41B143EE-F989-44DF-AD33-520C7D879B64}"/>
    <cellStyle name="Cálculo 11" xfId="16554" xr:uid="{3732740D-1403-4F5E-ABCF-04FA1DE4EE13}"/>
    <cellStyle name="Cálculo 11 2" xfId="16555" xr:uid="{E07A1BCD-7F22-4CE7-840C-6C413805056E}"/>
    <cellStyle name="Cálculo 11 2 2" xfId="16556" xr:uid="{BDC076AD-8A82-4363-B512-515FFF692931}"/>
    <cellStyle name="Cálculo 11 2 2 2" xfId="16557" xr:uid="{CD4E19CD-F184-48D9-B6B0-4F25FE3112FD}"/>
    <cellStyle name="Cálculo 11 2 3" xfId="16558" xr:uid="{7F73A7A1-2981-4954-898D-30B8CBCC1A22}"/>
    <cellStyle name="Cálculo 11 2 3 2" xfId="16559" xr:uid="{CF84D7CF-2601-4371-B1BE-7848DCCBEB14}"/>
    <cellStyle name="Cálculo 11 2 4" xfId="16560" xr:uid="{F62DE619-FCA0-47EB-89D6-7206E46D0962}"/>
    <cellStyle name="Cálculo 11 3" xfId="16561" xr:uid="{35F0D6CA-65D8-4C3F-A7E6-9D542BDEBB9A}"/>
    <cellStyle name="Cálculo 11 3 2" xfId="16562" xr:uid="{FD8CF667-2493-4515-A578-BDA0182AD27C}"/>
    <cellStyle name="Cálculo 11 4" xfId="16563" xr:uid="{B2D4B3B4-EC0C-4C19-8B78-E64D6795E378}"/>
    <cellStyle name="Cálculo 11 4 2" xfId="16564" xr:uid="{61492439-FBBB-41A0-9A3B-25B6F9285632}"/>
    <cellStyle name="Cálculo 11 5" xfId="16565" xr:uid="{51E608DA-201A-4F6A-B9A0-4C9E11849D49}"/>
    <cellStyle name="Cálculo 11 5 2" xfId="16566" xr:uid="{C665FEC3-3ECE-4097-AC59-C65BC96BB6BA}"/>
    <cellStyle name="Cálculo 11 6" xfId="16567" xr:uid="{B3649056-3908-4946-8938-EF15845EFE2F}"/>
    <cellStyle name="Cálculo 11 6 2" xfId="16568" xr:uid="{079C58A3-C2BB-4A82-9F63-D8A2242A00F1}"/>
    <cellStyle name="Cálculo 11 7" xfId="16569" xr:uid="{9024381C-8B6C-4406-B8A0-89C0A97DDBA6}"/>
    <cellStyle name="Cálculo 12" xfId="16570" xr:uid="{CC8D709A-3C78-4469-9F8C-18F6A381A69F}"/>
    <cellStyle name="Cálculo 12 2" xfId="16571" xr:uid="{99C3F8B1-E90A-43A6-883A-54348E1BB926}"/>
    <cellStyle name="Cálculo 12 2 2" xfId="16572" xr:uid="{3421C476-00E2-4286-AD4E-965A2178A7A3}"/>
    <cellStyle name="Cálculo 12 2 2 2" xfId="16573" xr:uid="{159A6C9D-62CB-4F2E-B99F-5FCEC27B86B3}"/>
    <cellStyle name="Cálculo 12 2 3" xfId="16574" xr:uid="{36A58C41-CFB8-4152-9406-D373E740881F}"/>
    <cellStyle name="Cálculo 12 2 3 2" xfId="16575" xr:uid="{335BF985-0886-487B-BDF9-6A173A86EE53}"/>
    <cellStyle name="Cálculo 12 2 4" xfId="16576" xr:uid="{192F2EB5-2199-4B15-92DB-484CFF1D89DC}"/>
    <cellStyle name="Cálculo 12 3" xfId="16577" xr:uid="{F01DD997-ED01-4FBD-92C7-73913824B0C1}"/>
    <cellStyle name="Cálculo 12 3 2" xfId="16578" xr:uid="{D55B036B-FDEB-41AE-8744-0C006CF4A32F}"/>
    <cellStyle name="Cálculo 12 4" xfId="16579" xr:uid="{05FD1FAA-A6C8-4AF7-8F1C-FCE7EA693C42}"/>
    <cellStyle name="Cálculo 12 4 2" xfId="16580" xr:uid="{09C5C718-D9EA-49FF-89C7-02FD421283A9}"/>
    <cellStyle name="Cálculo 12 5" xfId="16581" xr:uid="{FE93AAB5-B15B-44DD-AC60-8A4B16770B2F}"/>
    <cellStyle name="Cálculo 12 5 2" xfId="16582" xr:uid="{06A2D192-1DE7-4DFF-BA05-95617378C714}"/>
    <cellStyle name="Cálculo 12 6" xfId="16583" xr:uid="{4639CBAA-907F-4192-96DB-2FF3DB2AF864}"/>
    <cellStyle name="Cálculo 12 6 2" xfId="16584" xr:uid="{54814054-06A7-4B80-925D-2F5406D3DD65}"/>
    <cellStyle name="Cálculo 12 7" xfId="16585" xr:uid="{BE1C0757-A9D4-47DF-89B2-FBF1311C05C8}"/>
    <cellStyle name="Cálculo 13" xfId="16586" xr:uid="{7929FC79-7541-4703-8A28-F6AF819A0B92}"/>
    <cellStyle name="Cálculo 13 2" xfId="16587" xr:uid="{E4F9DAB7-435C-401E-A7C7-1E2A2A04B8C2}"/>
    <cellStyle name="Cálculo 13 2 2" xfId="16588" xr:uid="{E78D3C99-1738-4210-B1D9-1B77C754C7EE}"/>
    <cellStyle name="Cálculo 13 2 2 2" xfId="16589" xr:uid="{84FDF8E3-DBD1-4931-92A4-D15B8E02F3E5}"/>
    <cellStyle name="Cálculo 13 2 3" xfId="16590" xr:uid="{762720A1-D6E2-455C-80DE-A002D63A482C}"/>
    <cellStyle name="Cálculo 13 2 3 2" xfId="16591" xr:uid="{31FA6A09-3BEC-4CA4-B713-D67150BAB8D8}"/>
    <cellStyle name="Cálculo 13 2 4" xfId="16592" xr:uid="{94BE26A9-C018-4FD2-AA65-1DF3B38FEC0C}"/>
    <cellStyle name="Cálculo 13 3" xfId="16593" xr:uid="{BFC54F41-746B-45D6-AC82-1B3DB9CA4022}"/>
    <cellStyle name="Cálculo 13 3 2" xfId="16594" xr:uid="{C5F56392-EE9E-446E-9764-B997DB8229DD}"/>
    <cellStyle name="Cálculo 13 4" xfId="16595" xr:uid="{04999581-CA15-4BBD-8C8B-5C1E1896E7D3}"/>
    <cellStyle name="Cálculo 13 4 2" xfId="16596" xr:uid="{68A08ACF-0C4B-4E84-99A4-8CD82ABF3DD1}"/>
    <cellStyle name="Cálculo 13 5" xfId="16597" xr:uid="{852A06B9-FA69-4952-B795-64183D6A4203}"/>
    <cellStyle name="Cálculo 13 5 2" xfId="16598" xr:uid="{7AC6A9B8-D1B9-4037-9D1F-EC1C105F0E88}"/>
    <cellStyle name="Cálculo 13 6" xfId="16599" xr:uid="{E9ADEF75-3ACA-47E5-B7F4-6B64EBA2FF97}"/>
    <cellStyle name="Cálculo 13 6 2" xfId="16600" xr:uid="{88A65ED1-DCE7-4501-A68B-D3A8F99CF584}"/>
    <cellStyle name="Cálculo 13 7" xfId="16601" xr:uid="{3B635872-3A22-44AE-9B64-DAABBDAE9182}"/>
    <cellStyle name="Cálculo 14" xfId="16602" xr:uid="{FF368866-DC9A-46BC-A4F9-D70967C44335}"/>
    <cellStyle name="Cálculo 14 2" xfId="16603" xr:uid="{70675AC1-B3CF-49B0-9D11-D14393CF35E6}"/>
    <cellStyle name="Cálculo 14 2 2" xfId="16604" xr:uid="{4928FAF7-2361-4693-A89D-2E26020D7EAA}"/>
    <cellStyle name="Cálculo 14 2 2 2" xfId="16605" xr:uid="{8E968D7D-AE77-4397-B05E-BB767FD41666}"/>
    <cellStyle name="Cálculo 14 2 3" xfId="16606" xr:uid="{A716A46E-892A-49E4-929B-50B60B372053}"/>
    <cellStyle name="Cálculo 14 2 3 2" xfId="16607" xr:uid="{CAB255CD-D209-4CB5-852E-086D6AEC0D00}"/>
    <cellStyle name="Cálculo 14 2 4" xfId="16608" xr:uid="{568A03FA-D10C-4AA6-BDC9-3404DBAAD628}"/>
    <cellStyle name="Cálculo 14 3" xfId="16609" xr:uid="{12514548-5EFC-49D2-BE50-DED302482417}"/>
    <cellStyle name="Cálculo 14 3 2" xfId="16610" xr:uid="{4B159556-A018-49E8-905B-31562F32D564}"/>
    <cellStyle name="Cálculo 14 4" xfId="16611" xr:uid="{097E763C-48B7-48EA-A24C-262CF7BFD01E}"/>
    <cellStyle name="Cálculo 14 4 2" xfId="16612" xr:uid="{73BFCC8A-8059-4466-90DF-67366F5F7342}"/>
    <cellStyle name="Cálculo 14 5" xfId="16613" xr:uid="{9994FB16-4FEF-4F26-BF07-21253386CBE3}"/>
    <cellStyle name="Cálculo 14 5 2" xfId="16614" xr:uid="{9CF9C1E7-907B-4172-868D-F94D49BC6911}"/>
    <cellStyle name="Cálculo 14 6" xfId="16615" xr:uid="{978F6F0E-CED8-4222-9BA1-0DD432C15ADC}"/>
    <cellStyle name="Cálculo 14 6 2" xfId="16616" xr:uid="{10C6E355-8278-4677-98DD-384FAEF60176}"/>
    <cellStyle name="Cálculo 14 7" xfId="16617" xr:uid="{C0D67CD9-D99D-45E5-B1BB-E698E0B9BB4D}"/>
    <cellStyle name="Cálculo 15" xfId="16618" xr:uid="{44DE0077-E34B-4538-A41D-50C139E827CA}"/>
    <cellStyle name="Cálculo 15 2" xfId="16619" xr:uid="{9BFFB085-5708-46F3-BAF7-ACF9F68DAFF8}"/>
    <cellStyle name="Cálculo 15 2 2" xfId="16620" xr:uid="{AFC3098D-C790-46C1-AFE0-219FEA30098D}"/>
    <cellStyle name="Cálculo 15 2 2 2" xfId="16621" xr:uid="{6BE4AF1B-F0B5-4EF8-9D28-66F668461100}"/>
    <cellStyle name="Cálculo 15 2 3" xfId="16622" xr:uid="{CD823385-73A7-46F6-A964-DDF7F9A49D9E}"/>
    <cellStyle name="Cálculo 15 2 3 2" xfId="16623" xr:uid="{B1F8FFE7-0F50-4B44-8C5E-B668EA3229B5}"/>
    <cellStyle name="Cálculo 15 2 4" xfId="16624" xr:uid="{C31569D4-D14E-48B3-9718-6871A9A105B0}"/>
    <cellStyle name="Cálculo 15 3" xfId="16625" xr:uid="{BD9A6A82-7292-47B2-8F85-2D8EB1EF01FA}"/>
    <cellStyle name="Cálculo 15 3 2" xfId="16626" xr:uid="{DA5F778F-666C-4FE0-8FA4-85CFD8A4661F}"/>
    <cellStyle name="Cálculo 15 4" xfId="16627" xr:uid="{937E0A13-A53F-4A77-8531-8532642AC408}"/>
    <cellStyle name="Cálculo 15 4 2" xfId="16628" xr:uid="{801CEEF2-9DD0-4B27-8D96-41001F9245E7}"/>
    <cellStyle name="Cálculo 15 5" xfId="16629" xr:uid="{F849C746-52DC-4027-8CD9-F58745D31F56}"/>
    <cellStyle name="Cálculo 15 5 2" xfId="16630" xr:uid="{6DA06170-93E9-4A3E-AD39-1988E4CD826B}"/>
    <cellStyle name="Cálculo 15 6" xfId="16631" xr:uid="{71265413-7756-49A7-9269-BCB525F5C3CA}"/>
    <cellStyle name="Cálculo 15 6 2" xfId="16632" xr:uid="{5EF2CC9A-AFE6-470F-BB4B-97B4F1381733}"/>
    <cellStyle name="Cálculo 15 7" xfId="16633" xr:uid="{FE3A907F-6261-4E4F-9580-A61DBF9CDE31}"/>
    <cellStyle name="Cálculo 16" xfId="16634" xr:uid="{16154AE1-5D04-4D78-AA6E-F69DFE5EE388}"/>
    <cellStyle name="Cálculo 16 2" xfId="16635" xr:uid="{CCF1AF2A-8D89-4788-ACD4-DAAB30531942}"/>
    <cellStyle name="Cálculo 16 2 2" xfId="16636" xr:uid="{293B0A76-7E94-4D12-A7FB-CEE57431FF5A}"/>
    <cellStyle name="Cálculo 16 2 2 2" xfId="16637" xr:uid="{39B1E000-D6C0-4E8C-B920-671DD7F32BC9}"/>
    <cellStyle name="Cálculo 16 2 3" xfId="16638" xr:uid="{F82259EF-5F6E-49AB-B811-ED9402DB0CDA}"/>
    <cellStyle name="Cálculo 16 2 3 2" xfId="16639" xr:uid="{D897FC63-9AB8-4E5D-8922-AFDCFA56A2D9}"/>
    <cellStyle name="Cálculo 16 2 4" xfId="16640" xr:uid="{7F63806A-EDEA-493B-AF99-F0C6B677126C}"/>
    <cellStyle name="Cálculo 16 3" xfId="16641" xr:uid="{548012CD-28D5-4037-9E22-D9D3B7856E7D}"/>
    <cellStyle name="Cálculo 16 3 2" xfId="16642" xr:uid="{4A85EC8F-2E0D-42E4-BE2E-04C5EDCF4947}"/>
    <cellStyle name="Cálculo 16 4" xfId="16643" xr:uid="{5BA1FD13-8452-4C51-905C-06843072C794}"/>
    <cellStyle name="Cálculo 16 4 2" xfId="16644" xr:uid="{4854DA60-1149-4BB8-9B41-187B87B688AB}"/>
    <cellStyle name="Cálculo 16 5" xfId="16645" xr:uid="{A330C88E-E420-42A0-9B74-522B217D1D9B}"/>
    <cellStyle name="Cálculo 16 5 2" xfId="16646" xr:uid="{03433222-A2FB-4273-B6BE-A10831065A3C}"/>
    <cellStyle name="Cálculo 16 6" xfId="16647" xr:uid="{B76D516F-CA3B-4D0F-8086-1D287D49907E}"/>
    <cellStyle name="Cálculo 16 6 2" xfId="16648" xr:uid="{45508847-C19B-48C9-83BF-98C2E7EE5DBE}"/>
    <cellStyle name="Cálculo 16 7" xfId="16649" xr:uid="{6A7F3FE2-38DE-4BE9-8D04-CC9F2EA360B1}"/>
    <cellStyle name="Cálculo 17" xfId="16650" xr:uid="{6AF52021-387F-4701-ADFD-1AEFE45CE54A}"/>
    <cellStyle name="Cálculo 17 2" xfId="16651" xr:uid="{92EEB563-018D-4A7F-ABF4-2CEEA4AAB41E}"/>
    <cellStyle name="Cálculo 17 2 2" xfId="16652" xr:uid="{B7B666AF-6160-46DB-A9FC-C66FFBE7F12E}"/>
    <cellStyle name="Cálculo 17 2 2 2" xfId="16653" xr:uid="{0606DB5B-D077-47A6-A96C-71ED5580C162}"/>
    <cellStyle name="Cálculo 17 2 3" xfId="16654" xr:uid="{BE8FC916-8018-4C2D-8928-F2FD2D7B45E3}"/>
    <cellStyle name="Cálculo 17 2 3 2" xfId="16655" xr:uid="{12A7BE80-52EB-4258-9F93-035B02D72D85}"/>
    <cellStyle name="Cálculo 17 2 4" xfId="16656" xr:uid="{72D2F13B-2D12-4F14-ACCE-65D87C2FC81C}"/>
    <cellStyle name="Cálculo 17 3" xfId="16657" xr:uid="{61FCA934-27C4-4807-8D68-926423E5D8AA}"/>
    <cellStyle name="Cálculo 17 3 2" xfId="16658" xr:uid="{9367C8E4-2D46-4A1A-BC00-AABE0D14A0F5}"/>
    <cellStyle name="Cálculo 17 4" xfId="16659" xr:uid="{53C59ABF-81AB-4928-92EE-A6CBD6627093}"/>
    <cellStyle name="Cálculo 17 4 2" xfId="16660" xr:uid="{AE5C0890-A418-49B7-8619-EF58BA1013A9}"/>
    <cellStyle name="Cálculo 17 5" xfId="16661" xr:uid="{26CBD6C6-B059-4AA7-BFA7-F3DBD3A833E1}"/>
    <cellStyle name="Cálculo 17 5 2" xfId="16662" xr:uid="{731DDB6C-68AF-49A1-AA1D-2759D2AE5BA2}"/>
    <cellStyle name="Cálculo 17 6" xfId="16663" xr:uid="{5D39A5C8-C96A-40EB-AE67-923397210B30}"/>
    <cellStyle name="Cálculo 17 6 2" xfId="16664" xr:uid="{6A6B758D-D699-4CE6-A6DC-318736F4E03E}"/>
    <cellStyle name="Cálculo 17 7" xfId="16665" xr:uid="{9A5FFF27-6E7E-4E6B-A92F-251D879E8F87}"/>
    <cellStyle name="Cálculo 18" xfId="16666" xr:uid="{2884F0BB-9EDF-42F8-AF0A-1F47910AB34E}"/>
    <cellStyle name="Cálculo 18 2" xfId="16667" xr:uid="{9B5E9CE1-8F46-4AB1-A467-F8F9BD833CC3}"/>
    <cellStyle name="Cálculo 18 2 2" xfId="16668" xr:uid="{38E8382D-BD72-4CEE-8508-9402CBFCFFB1}"/>
    <cellStyle name="Cálculo 18 2 2 2" xfId="16669" xr:uid="{58DD32D6-F93B-465E-ACCB-CC425D9739F5}"/>
    <cellStyle name="Cálculo 18 2 3" xfId="16670" xr:uid="{CE778D08-9D39-4BD1-BAA8-C0DD352EE141}"/>
    <cellStyle name="Cálculo 18 2 3 2" xfId="16671" xr:uid="{3D28CDFC-19BD-4C34-A723-0DAFD37BCCF6}"/>
    <cellStyle name="Cálculo 18 2 4" xfId="16672" xr:uid="{728D1025-D51D-4231-8F5B-FA61BDD0CAD8}"/>
    <cellStyle name="Cálculo 18 3" xfId="16673" xr:uid="{0AC27771-5179-499B-B808-6A378974EAB8}"/>
    <cellStyle name="Cálculo 18 3 2" xfId="16674" xr:uid="{D1311386-0F54-4CCB-BD70-FAC31C6D7066}"/>
    <cellStyle name="Cálculo 18 4" xfId="16675" xr:uid="{0802517F-F33C-4CFD-B86E-3B682B58E5E2}"/>
    <cellStyle name="Cálculo 18 4 2" xfId="16676" xr:uid="{007A8A15-71B4-416D-887F-8D77A2E68516}"/>
    <cellStyle name="Cálculo 18 5" xfId="16677" xr:uid="{7F08D818-177B-4D7E-91A8-487EFD729DF6}"/>
    <cellStyle name="Cálculo 18 5 2" xfId="16678" xr:uid="{76DF0EC8-F81C-4438-8114-C0B69973B762}"/>
    <cellStyle name="Cálculo 18 6" xfId="16679" xr:uid="{FAB48B74-7B15-49E9-85FF-DFFBFC165D29}"/>
    <cellStyle name="Cálculo 18 6 2" xfId="16680" xr:uid="{D60B39A5-48C0-4D44-80BD-8A9B20FCD0F6}"/>
    <cellStyle name="Cálculo 18 7" xfId="16681" xr:uid="{2FCAF9F3-771A-4352-891F-8F3CF5769DEB}"/>
    <cellStyle name="Cálculo 19" xfId="16682" xr:uid="{12C91751-8E24-482A-A846-06B26CBAB3F5}"/>
    <cellStyle name="Cálculo 19 2" xfId="16683" xr:uid="{02AEA84C-B567-49DE-A5B9-F3EDF2233C26}"/>
    <cellStyle name="Cálculo 19 2 2" xfId="16684" xr:uid="{E974EB0A-9810-44DC-A0ED-67AF72934A78}"/>
    <cellStyle name="Cálculo 19 2 2 2" xfId="16685" xr:uid="{ED469BAD-AF02-44D8-B481-2323A7754A3F}"/>
    <cellStyle name="Cálculo 19 2 3" xfId="16686" xr:uid="{63AD3F13-8CBF-4AC2-8FD3-66760EC5C1C7}"/>
    <cellStyle name="Cálculo 19 2 3 2" xfId="16687" xr:uid="{01500862-4543-4BF4-BAFA-92DF425F5C83}"/>
    <cellStyle name="Cálculo 19 2 4" xfId="16688" xr:uid="{ED1FC8D0-6389-4C0A-AC49-0098FE349627}"/>
    <cellStyle name="Cálculo 19 3" xfId="16689" xr:uid="{C01F74A1-3C11-4C95-ADB7-143A1C49F67E}"/>
    <cellStyle name="Cálculo 19 3 2" xfId="16690" xr:uid="{28F91B0A-3330-4E8E-A16D-3970A9703D13}"/>
    <cellStyle name="Cálculo 19 4" xfId="16691" xr:uid="{559761D9-EDAF-4C74-9436-0FF73C2330E0}"/>
    <cellStyle name="Cálculo 19 4 2" xfId="16692" xr:uid="{217F2AA9-8E14-4EA9-A7F0-4AF827CBA192}"/>
    <cellStyle name="Cálculo 19 5" xfId="16693" xr:uid="{297C5140-80E2-4F1D-B863-FA8082B23847}"/>
    <cellStyle name="Cálculo 19 5 2" xfId="16694" xr:uid="{9055B2D2-1BC5-4E84-821C-1122324807B1}"/>
    <cellStyle name="Cálculo 19 6" xfId="16695" xr:uid="{7DD72C16-D21E-4BAE-88EA-A8F7420BBA08}"/>
    <cellStyle name="Cálculo 19 6 2" xfId="16696" xr:uid="{E4531A60-AF8A-48C4-A66B-943932E5175B}"/>
    <cellStyle name="Cálculo 19 7" xfId="16697" xr:uid="{BE2930EC-BE06-4510-BD77-28EA62BFFAF4}"/>
    <cellStyle name="Cálculo 2" xfId="16698" xr:uid="{8FE4BEDE-B2E0-48FA-B319-9B9BE4A23D3E}"/>
    <cellStyle name="Cálculo 2 10" xfId="16699" xr:uid="{58C3976A-E3BE-438E-89D0-D6B6971DE404}"/>
    <cellStyle name="Cálculo 2 10 2" xfId="16700" xr:uid="{EA3F1CFA-DBE8-490A-9010-11258B97DEA0}"/>
    <cellStyle name="Cálculo 2 10 2 2" xfId="16701" xr:uid="{2E3B3ABC-C7FB-461E-B18B-F1BD8DBC6523}"/>
    <cellStyle name="Cálculo 2 10 2 2 2" xfId="16702" xr:uid="{47A7F8D8-755C-41D9-8618-C63EC57096A9}"/>
    <cellStyle name="Cálculo 2 10 2 3" xfId="16703" xr:uid="{ED52B47B-8B4F-4E3F-ADEB-A5140DC67E85}"/>
    <cellStyle name="Cálculo 2 10 2 3 2" xfId="16704" xr:uid="{40173D2D-F418-4988-A180-2AEEFAC27349}"/>
    <cellStyle name="Cálculo 2 10 2 4" xfId="16705" xr:uid="{11456CA6-4F2D-439E-ACBA-E1657094697A}"/>
    <cellStyle name="Cálculo 2 10 3" xfId="16706" xr:uid="{28CD0A48-6724-45C8-9317-AA025D4AB8E6}"/>
    <cellStyle name="Cálculo 2 10 3 2" xfId="16707" xr:uid="{EE340BF6-09F6-4E82-AEA8-C9262EFCDB2B}"/>
    <cellStyle name="Cálculo 2 10 4" xfId="16708" xr:uid="{7A792B89-BA6B-4284-B75E-1AD239353375}"/>
    <cellStyle name="Cálculo 2 10 4 2" xfId="16709" xr:uid="{213856DF-91CF-47D7-AC48-AC8108888B9B}"/>
    <cellStyle name="Cálculo 2 10 5" xfId="16710" xr:uid="{315DD79F-DB0A-4FB8-A263-142875F4BB59}"/>
    <cellStyle name="Cálculo 2 10 5 2" xfId="16711" xr:uid="{36008A86-1116-45AC-9B87-D0D17379B177}"/>
    <cellStyle name="Cálculo 2 10 6" xfId="16712" xr:uid="{5C252A12-A47A-4532-9858-45B4F6A0012E}"/>
    <cellStyle name="Cálculo 2 10 6 2" xfId="16713" xr:uid="{FCBDD282-FBE2-4207-8338-1058D3FEE925}"/>
    <cellStyle name="Cálculo 2 10 7" xfId="16714" xr:uid="{182C93CA-40AA-4D7A-B24B-09B9379B57EC}"/>
    <cellStyle name="Cálculo 2 10 7 2" xfId="16715" xr:uid="{24A74365-CC36-4A24-96D1-7CF52CA381F1}"/>
    <cellStyle name="Cálculo 2 10 8" xfId="16716" xr:uid="{6D1864D3-9DB6-42A4-8A9F-3BED342EE9F7}"/>
    <cellStyle name="Cálculo 2 11" xfId="16717" xr:uid="{F07EA727-ACCF-4B12-B825-37057D114EC0}"/>
    <cellStyle name="Cálculo 2 11 2" xfId="16718" xr:uid="{1A37FDA6-1224-4A86-A077-70804983EA6B}"/>
    <cellStyle name="Cálculo 2 11 2 2" xfId="16719" xr:uid="{FC65A01B-6523-4B7E-BD91-E842E2B591C5}"/>
    <cellStyle name="Cálculo 2 11 2 2 2" xfId="16720" xr:uid="{8C75C128-ED58-4071-A896-5445923E514B}"/>
    <cellStyle name="Cálculo 2 11 2 3" xfId="16721" xr:uid="{432823C3-6856-4C76-AC56-07BFB9646F70}"/>
    <cellStyle name="Cálculo 2 11 2 3 2" xfId="16722" xr:uid="{C8523D52-FD35-44F5-8524-2D950FD14A9F}"/>
    <cellStyle name="Cálculo 2 11 2 4" xfId="16723" xr:uid="{8A6DC4DE-73F7-4F9D-996D-B6A31DD32E79}"/>
    <cellStyle name="Cálculo 2 11 3" xfId="16724" xr:uid="{F7C53D91-76C2-4034-81CD-54CC11A8826F}"/>
    <cellStyle name="Cálculo 2 11 3 2" xfId="16725" xr:uid="{F03CB038-3985-43C8-83EA-8D8363FE86F5}"/>
    <cellStyle name="Cálculo 2 11 4" xfId="16726" xr:uid="{E0D4DAAB-1CF5-4108-8D71-9D50273098B8}"/>
    <cellStyle name="Cálculo 2 11 4 2" xfId="16727" xr:uid="{0EE24B06-C2AA-46EA-8AA0-0116CE383DBC}"/>
    <cellStyle name="Cálculo 2 11 5" xfId="16728" xr:uid="{290F99F4-4EC9-4CA7-BE3F-B3565098B4D1}"/>
    <cellStyle name="Cálculo 2 11 5 2" xfId="16729" xr:uid="{88B6A0CA-B92A-4861-BD3C-96D1F9610918}"/>
    <cellStyle name="Cálculo 2 11 6" xfId="16730" xr:uid="{121A2D6D-7939-4216-AEB4-0CBCC21E6A2E}"/>
    <cellStyle name="Cálculo 2 11 6 2" xfId="16731" xr:uid="{26164800-8FEA-42ED-BA6E-3E59EFC13409}"/>
    <cellStyle name="Cálculo 2 11 7" xfId="16732" xr:uid="{7B27EFC7-1C63-4E79-84A1-029780A01B91}"/>
    <cellStyle name="Cálculo 2 11 7 2" xfId="16733" xr:uid="{212AD1AA-6FDA-491D-82D7-D640513A7100}"/>
    <cellStyle name="Cálculo 2 11 8" xfId="16734" xr:uid="{C94F11D6-AFE3-4D11-B235-82128B4CDD5C}"/>
    <cellStyle name="Cálculo 2 12" xfId="16735" xr:uid="{EEDA152E-1F27-4735-A4C1-92259814FEE9}"/>
    <cellStyle name="Cálculo 2 12 2" xfId="16736" xr:uid="{B860BC31-57BE-4BFD-AE7D-3CB791FC6B2A}"/>
    <cellStyle name="Cálculo 2 12 2 2" xfId="16737" xr:uid="{06CF23D7-A315-4A67-9639-3C7373A504BA}"/>
    <cellStyle name="Cálculo 2 12 2 2 2" xfId="16738" xr:uid="{D72820CB-2060-4FFB-B49B-66F959C24A47}"/>
    <cellStyle name="Cálculo 2 12 2 3" xfId="16739" xr:uid="{9A9131C3-3A14-410F-B3DF-B19AF35FB8E2}"/>
    <cellStyle name="Cálculo 2 12 2 3 2" xfId="16740" xr:uid="{F2B6A92B-EFAA-4045-94CC-E1A8CDCF334F}"/>
    <cellStyle name="Cálculo 2 12 2 4" xfId="16741" xr:uid="{458C8FF1-717B-4286-BC89-7EA586D9BEE8}"/>
    <cellStyle name="Cálculo 2 12 3" xfId="16742" xr:uid="{146DBBD3-138F-4569-8CD1-C57694C69244}"/>
    <cellStyle name="Cálculo 2 12 3 2" xfId="16743" xr:uid="{A5C5B7B4-FA06-4137-95C3-A325598456D2}"/>
    <cellStyle name="Cálculo 2 12 4" xfId="16744" xr:uid="{94DF9E56-93E7-49D4-9917-3B7047F5A3C7}"/>
    <cellStyle name="Cálculo 2 12 4 2" xfId="16745" xr:uid="{4AB7976B-B2A4-4A09-A1A7-245B0F36B431}"/>
    <cellStyle name="Cálculo 2 12 5" xfId="16746" xr:uid="{4A3F8F9A-637D-4ED0-8791-6F73208FEEB4}"/>
    <cellStyle name="Cálculo 2 12 5 2" xfId="16747" xr:uid="{32C39BFA-32A2-45D5-BC86-E37368F65630}"/>
    <cellStyle name="Cálculo 2 12 6" xfId="16748" xr:uid="{03852085-8879-4561-98B1-4AB33B83E1FB}"/>
    <cellStyle name="Cálculo 2 12 6 2" xfId="16749" xr:uid="{2941264E-8BFD-4344-B1ED-1B0ED2E2FB2D}"/>
    <cellStyle name="Cálculo 2 12 7" xfId="16750" xr:uid="{5674A831-A076-4800-BD6F-AF817F0670F0}"/>
    <cellStyle name="Cálculo 2 12 7 2" xfId="16751" xr:uid="{59C61C52-4420-4AB4-8DFE-496FB83D3846}"/>
    <cellStyle name="Cálculo 2 12 8" xfId="16752" xr:uid="{F14BCCC4-001C-4C12-AE44-3944214B3627}"/>
    <cellStyle name="Cálculo 2 13" xfId="16753" xr:uid="{C3D223A5-1368-4CA8-9353-79FDB88E4C17}"/>
    <cellStyle name="Cálculo 2 13 2" xfId="16754" xr:uid="{8F668012-EFCA-40F7-9969-D6B67AA276D2}"/>
    <cellStyle name="Cálculo 2 13 2 2" xfId="16755" xr:uid="{3A5C9894-8B0A-4165-AD5F-35341C70A686}"/>
    <cellStyle name="Cálculo 2 13 2 2 2" xfId="16756" xr:uid="{4258F722-F54A-4AFF-B161-2CFEE6F04045}"/>
    <cellStyle name="Cálculo 2 13 2 3" xfId="16757" xr:uid="{A91F9C3E-CF19-4D89-8AC4-570AC44F5E1B}"/>
    <cellStyle name="Cálculo 2 13 2 3 2" xfId="16758" xr:uid="{6F513A8C-A536-4BEB-93F6-9D68F67380AE}"/>
    <cellStyle name="Cálculo 2 13 2 4" xfId="16759" xr:uid="{A36268B5-221E-4F3A-9590-7E26185A51B6}"/>
    <cellStyle name="Cálculo 2 13 3" xfId="16760" xr:uid="{89B5C7FE-D6EC-4767-926C-53D9DA59A0E8}"/>
    <cellStyle name="Cálculo 2 13 3 2" xfId="16761" xr:uid="{CFE35814-24A3-4FAB-9BB8-5100692A4144}"/>
    <cellStyle name="Cálculo 2 13 4" xfId="16762" xr:uid="{201882CD-44AC-4EE9-9CE9-0B1FA91ED186}"/>
    <cellStyle name="Cálculo 2 13 4 2" xfId="16763" xr:uid="{47E6EB2A-7244-4405-A820-F47C861887BD}"/>
    <cellStyle name="Cálculo 2 13 5" xfId="16764" xr:uid="{70191F8E-2F35-4337-BB37-C8A7EF74CE61}"/>
    <cellStyle name="Cálculo 2 13 5 2" xfId="16765" xr:uid="{E64376CD-8869-423F-B939-53E6C87D38BA}"/>
    <cellStyle name="Cálculo 2 13 6" xfId="16766" xr:uid="{EC6ACECE-D8C8-483A-938D-BA6404945606}"/>
    <cellStyle name="Cálculo 2 13 6 2" xfId="16767" xr:uid="{D67A81EA-2EA6-4953-9263-9A1ECD57625C}"/>
    <cellStyle name="Cálculo 2 13 7" xfId="16768" xr:uid="{9A43B335-D6C2-4477-A5D4-9AED76A38F08}"/>
    <cellStyle name="Cálculo 2 13 7 2" xfId="16769" xr:uid="{45F70167-8CA4-46C2-A3B7-A86950ED471F}"/>
    <cellStyle name="Cálculo 2 13 8" xfId="16770" xr:uid="{707E936E-FF4F-4C56-B74E-2EA40AD17718}"/>
    <cellStyle name="Cálculo 2 14" xfId="16771" xr:uid="{5E74AAF7-A379-404C-9E1E-E810B25A975D}"/>
    <cellStyle name="Cálculo 2 14 2" xfId="16772" xr:uid="{FD80E98A-4B46-408F-9AE4-770C675C8A1D}"/>
    <cellStyle name="Cálculo 2 14 2 2" xfId="16773" xr:uid="{0EE883F0-8F5C-4C96-A09F-5AC74C800B88}"/>
    <cellStyle name="Cálculo 2 14 2 2 2" xfId="16774" xr:uid="{62AE1761-842B-4773-9751-AA6621071BCA}"/>
    <cellStyle name="Cálculo 2 14 2 3" xfId="16775" xr:uid="{0AEF9194-B5BB-4251-9999-CBA7C1D226EE}"/>
    <cellStyle name="Cálculo 2 14 2 3 2" xfId="16776" xr:uid="{83590395-F320-4A35-B208-5EEFC0F2A5DD}"/>
    <cellStyle name="Cálculo 2 14 2 4" xfId="16777" xr:uid="{BB379F48-3B7C-418D-B37E-8ED71D1678DE}"/>
    <cellStyle name="Cálculo 2 14 3" xfId="16778" xr:uid="{3C61E547-F16E-454A-83B7-D4DAD3B475F3}"/>
    <cellStyle name="Cálculo 2 14 3 2" xfId="16779" xr:uid="{D7A59A16-A8CA-4578-A8DF-A137F4C489CF}"/>
    <cellStyle name="Cálculo 2 14 4" xfId="16780" xr:uid="{46BA1816-4383-41F0-9353-659FA984D320}"/>
    <cellStyle name="Cálculo 2 14 4 2" xfId="16781" xr:uid="{DC68009E-ACB3-4458-A2F9-4CD2689A6B07}"/>
    <cellStyle name="Cálculo 2 14 5" xfId="16782" xr:uid="{9DF676C2-C6EF-426D-867D-75FF0EB98F59}"/>
    <cellStyle name="Cálculo 2 14 5 2" xfId="16783" xr:uid="{51A667FB-3C7F-4262-AEF9-CAED743A6CDB}"/>
    <cellStyle name="Cálculo 2 14 6" xfId="16784" xr:uid="{B65DA0BA-0DA2-4479-AE01-2A1D9F766952}"/>
    <cellStyle name="Cálculo 2 14 6 2" xfId="16785" xr:uid="{F809F3DB-358D-4A23-ADE0-25D59C1D22CB}"/>
    <cellStyle name="Cálculo 2 14 7" xfId="16786" xr:uid="{38AC70D1-DCE1-46BE-BE66-C16CC425D4DD}"/>
    <cellStyle name="Cálculo 2 14 7 2" xfId="16787" xr:uid="{6DB4A201-798B-4A40-880D-22CC6BA0E4F1}"/>
    <cellStyle name="Cálculo 2 14 8" xfId="16788" xr:uid="{BF60AA34-E91D-425B-86AE-28304821191B}"/>
    <cellStyle name="Cálculo 2 15" xfId="16789" xr:uid="{CEAE1FAB-C05A-4C33-899A-C837D163C8CC}"/>
    <cellStyle name="Cálculo 2 15 2" xfId="16790" xr:uid="{C2CD44C8-5084-4C60-88CC-10EA4F05E0AA}"/>
    <cellStyle name="Cálculo 2 15 2 2" xfId="16791" xr:uid="{1F02588B-249A-4973-BECA-706257EC2EA2}"/>
    <cellStyle name="Cálculo 2 15 2 2 2" xfId="16792" xr:uid="{CB1A20CC-96C8-42AB-B2E1-C6005E415132}"/>
    <cellStyle name="Cálculo 2 15 2 3" xfId="16793" xr:uid="{67663F4D-C45B-4057-BB22-96634C011CA4}"/>
    <cellStyle name="Cálculo 2 15 2 3 2" xfId="16794" xr:uid="{03D54EF8-40E4-402E-8A71-38976BB650CB}"/>
    <cellStyle name="Cálculo 2 15 2 4" xfId="16795" xr:uid="{BFCADA55-DE24-481B-BC49-6FBDA333A7CF}"/>
    <cellStyle name="Cálculo 2 15 3" xfId="16796" xr:uid="{DD55AB9C-BA61-4FCA-A2FD-9A0BDAA94E85}"/>
    <cellStyle name="Cálculo 2 15 3 2" xfId="16797" xr:uid="{54C86075-88CC-4F89-AB72-1FA4A1D11353}"/>
    <cellStyle name="Cálculo 2 15 4" xfId="16798" xr:uid="{8A747EC8-03BD-4489-ABC4-CCB1A8AEEE56}"/>
    <cellStyle name="Cálculo 2 15 4 2" xfId="16799" xr:uid="{3A8300B4-5C0D-4FEC-820F-8D58D0455E1B}"/>
    <cellStyle name="Cálculo 2 15 5" xfId="16800" xr:uid="{248FC7DE-8868-4829-9AF0-42ECAF77746D}"/>
    <cellStyle name="Cálculo 2 15 5 2" xfId="16801" xr:uid="{DADB4AB9-4BD0-4444-AE62-40B7C3D7B6D6}"/>
    <cellStyle name="Cálculo 2 15 6" xfId="16802" xr:uid="{B78135CC-08B5-4BF6-984D-812DF8344358}"/>
    <cellStyle name="Cálculo 2 15 6 2" xfId="16803" xr:uid="{1B06E6EE-349B-4A79-B630-A2758CD903B0}"/>
    <cellStyle name="Cálculo 2 15 7" xfId="16804" xr:uid="{1654AA5D-6230-4060-A4AB-3388AA94CA71}"/>
    <cellStyle name="Cálculo 2 15 7 2" xfId="16805" xr:uid="{DBFB380F-14E1-4148-AB95-A1A83EE7FD18}"/>
    <cellStyle name="Cálculo 2 15 8" xfId="16806" xr:uid="{1E274F06-6770-458E-8558-C85C7C2F97C4}"/>
    <cellStyle name="Cálculo 2 16" xfId="16807" xr:uid="{27DA0FF3-8CB8-4ADC-9E86-8AF7ED7611F3}"/>
    <cellStyle name="Cálculo 2 16 2" xfId="16808" xr:uid="{2C68895A-5833-49C8-B5D3-17E582048812}"/>
    <cellStyle name="Cálculo 2 16 2 2" xfId="16809" xr:uid="{13BF5E7B-6961-43DA-88AD-FEFF6E80D809}"/>
    <cellStyle name="Cálculo 2 16 2 2 2" xfId="16810" xr:uid="{EBA4D605-0E52-4AC2-B85E-82C4C61EAAF6}"/>
    <cellStyle name="Cálculo 2 16 2 3" xfId="16811" xr:uid="{85B195AD-9C88-4049-8A83-B4AE8C072E98}"/>
    <cellStyle name="Cálculo 2 16 2 3 2" xfId="16812" xr:uid="{00BA2FD7-D4FB-420A-969E-9490827FCF51}"/>
    <cellStyle name="Cálculo 2 16 2 4" xfId="16813" xr:uid="{EABA6592-ADEB-431C-B02C-4B55E9B82A23}"/>
    <cellStyle name="Cálculo 2 16 3" xfId="16814" xr:uid="{CD46151A-36A3-4CC0-AE13-3AA7D424E5D0}"/>
    <cellStyle name="Cálculo 2 16 3 2" xfId="16815" xr:uid="{4B4199DB-1C8E-4521-8F71-5C67B89FFEC9}"/>
    <cellStyle name="Cálculo 2 16 4" xfId="16816" xr:uid="{7F723B82-8FCA-4632-B1A1-8B05B9A84E76}"/>
    <cellStyle name="Cálculo 2 16 4 2" xfId="16817" xr:uid="{4F58CFAC-6266-4CEC-9FB3-234D54A49BD0}"/>
    <cellStyle name="Cálculo 2 16 5" xfId="16818" xr:uid="{8A504472-FF99-4160-98D4-D86B20E55275}"/>
    <cellStyle name="Cálculo 2 16 5 2" xfId="16819" xr:uid="{05BFE243-3445-4862-BD93-F4F107F70443}"/>
    <cellStyle name="Cálculo 2 16 6" xfId="16820" xr:uid="{593DDF54-3E4D-4826-B6CE-313837928B49}"/>
    <cellStyle name="Cálculo 2 16 6 2" xfId="16821" xr:uid="{92BA5ACA-88A6-495C-B2C9-F65B224C53EB}"/>
    <cellStyle name="Cálculo 2 16 7" xfId="16822" xr:uid="{AE8B7284-72F7-4B72-8203-BF78BDA01BD4}"/>
    <cellStyle name="Cálculo 2 16 7 2" xfId="16823" xr:uid="{A36642D0-E012-4893-8DE8-36AEC432AE9D}"/>
    <cellStyle name="Cálculo 2 16 8" xfId="16824" xr:uid="{F89B47E2-F476-48D1-A0E4-5DC76499C538}"/>
    <cellStyle name="Cálculo 2 17" xfId="16825" xr:uid="{9D6BE5FF-330C-47AE-96A6-FFD6B472176D}"/>
    <cellStyle name="Cálculo 2 17 2" xfId="16826" xr:uid="{EC9903B5-57E4-4DCB-9560-ABBB1486B220}"/>
    <cellStyle name="Cálculo 2 17 2 2" xfId="16827" xr:uid="{18FDB005-AC8C-4B84-8BD3-789629DB884F}"/>
    <cellStyle name="Cálculo 2 17 2 2 2" xfId="16828" xr:uid="{CFA1DDD2-1601-41AA-BBB9-7ED2A8B7F2E0}"/>
    <cellStyle name="Cálculo 2 17 2 3" xfId="16829" xr:uid="{6E26E3D8-2722-4529-A67F-84622806D653}"/>
    <cellStyle name="Cálculo 2 17 2 3 2" xfId="16830" xr:uid="{7EB0E00E-D1F2-434A-B202-EC25A2E92C65}"/>
    <cellStyle name="Cálculo 2 17 2 4" xfId="16831" xr:uid="{5C9E3533-2A1A-44A0-A9B5-19DDC801921B}"/>
    <cellStyle name="Cálculo 2 17 3" xfId="16832" xr:uid="{8E00B931-4978-466C-A779-DE5FA35E9C72}"/>
    <cellStyle name="Cálculo 2 17 3 2" xfId="16833" xr:uid="{24D63BA7-CA67-4E8A-9E4C-4C3363D14E48}"/>
    <cellStyle name="Cálculo 2 17 4" xfId="16834" xr:uid="{80BF48AE-4254-4B5E-932E-05E52181FC7C}"/>
    <cellStyle name="Cálculo 2 17 4 2" xfId="16835" xr:uid="{7A22F02B-C5DE-4E33-B723-B92F9D5BDF68}"/>
    <cellStyle name="Cálculo 2 17 5" xfId="16836" xr:uid="{F0C9CDCE-9B55-4058-830C-4D56F5D25604}"/>
    <cellStyle name="Cálculo 2 17 5 2" xfId="16837" xr:uid="{3B8C3D2E-98C3-467F-8A08-886D05696FC4}"/>
    <cellStyle name="Cálculo 2 17 6" xfId="16838" xr:uid="{64128BCC-EA8F-4F6A-B7E8-A7C563CEADAC}"/>
    <cellStyle name="Cálculo 2 17 6 2" xfId="16839" xr:uid="{35322BE7-E89D-4408-8498-922124C4648A}"/>
    <cellStyle name="Cálculo 2 17 7" xfId="16840" xr:uid="{C8D094D1-7566-483E-AA05-E8B84521CB13}"/>
    <cellStyle name="Cálculo 2 17 7 2" xfId="16841" xr:uid="{7E287AAE-6113-411C-AB67-49B2D0F6C125}"/>
    <cellStyle name="Cálculo 2 17 8" xfId="16842" xr:uid="{7EA799D0-C2D2-4FFB-9126-B83B726A1846}"/>
    <cellStyle name="Cálculo 2 18" xfId="16843" xr:uid="{39F8E890-3FF5-4DC1-8594-E3AE2A275B78}"/>
    <cellStyle name="Cálculo 2 18 2" xfId="16844" xr:uid="{FF56F745-2D37-4E8D-832A-87A161A2FDD7}"/>
    <cellStyle name="Cálculo 2 18 2 2" xfId="16845" xr:uid="{478083C9-8519-473B-A6F1-D13C417A890E}"/>
    <cellStyle name="Cálculo 2 18 2 2 2" xfId="16846" xr:uid="{8D33D334-5A5A-47D0-840E-6BE8BD35FBB5}"/>
    <cellStyle name="Cálculo 2 18 2 3" xfId="16847" xr:uid="{CDC8C66E-908D-4C38-AAF4-BFF0BBCC17EA}"/>
    <cellStyle name="Cálculo 2 18 2 3 2" xfId="16848" xr:uid="{F95EA87B-6D0E-4B19-A4E5-07CC5D622F62}"/>
    <cellStyle name="Cálculo 2 18 2 4" xfId="16849" xr:uid="{BB815DAA-C898-4AE2-BB45-8D88FE0F3C9A}"/>
    <cellStyle name="Cálculo 2 18 3" xfId="16850" xr:uid="{7D2F0188-9877-46D9-8529-850B91F281C2}"/>
    <cellStyle name="Cálculo 2 18 3 2" xfId="16851" xr:uid="{AE3CB380-06FD-4F39-8D52-27655169F22A}"/>
    <cellStyle name="Cálculo 2 18 4" xfId="16852" xr:uid="{5BEC6F1B-3E45-401C-8602-DD8A14EECE5A}"/>
    <cellStyle name="Cálculo 2 18 4 2" xfId="16853" xr:uid="{48D12DF5-794D-417E-A4AC-284409897FB0}"/>
    <cellStyle name="Cálculo 2 18 5" xfId="16854" xr:uid="{FC28286C-3064-4A20-B335-97877A116DAA}"/>
    <cellStyle name="Cálculo 2 18 5 2" xfId="16855" xr:uid="{EC21C2A1-5B64-457E-83B7-6DA875E1060C}"/>
    <cellStyle name="Cálculo 2 18 6" xfId="16856" xr:uid="{5939F051-78CC-4D4A-AAE2-E0C8C10C5A0D}"/>
    <cellStyle name="Cálculo 2 18 6 2" xfId="16857" xr:uid="{261BCCA9-E7A4-4171-8CA5-74B4B03D4BCF}"/>
    <cellStyle name="Cálculo 2 18 7" xfId="16858" xr:uid="{C6C81508-814C-4373-975F-907218156AA5}"/>
    <cellStyle name="Cálculo 2 18 7 2" xfId="16859" xr:uid="{02E9AF70-C4DB-4966-ABD5-E77C2B916D45}"/>
    <cellStyle name="Cálculo 2 18 8" xfId="16860" xr:uid="{C5D2BD3F-D93A-400F-B8AC-806F220D9CAB}"/>
    <cellStyle name="Cálculo 2 19" xfId="16861" xr:uid="{78343490-89B0-4AC9-A40A-863766F0F5BA}"/>
    <cellStyle name="Cálculo 2 19 2" xfId="16862" xr:uid="{49C2A69E-E35B-4FEA-AE9E-41EC6B62282D}"/>
    <cellStyle name="Cálculo 2 19 2 2" xfId="16863" xr:uid="{05659C7C-F944-4D89-979D-7E212C9768AE}"/>
    <cellStyle name="Cálculo 2 19 2 2 2" xfId="16864" xr:uid="{3739E480-5DCB-4DEF-9FD1-5CBA808CDBBA}"/>
    <cellStyle name="Cálculo 2 19 2 3" xfId="16865" xr:uid="{36548FD8-5B61-40F1-BCBE-971D21ABD283}"/>
    <cellStyle name="Cálculo 2 19 2 3 2" xfId="16866" xr:uid="{51A913DC-6D1B-4019-909E-AE3B8CD9FD5B}"/>
    <cellStyle name="Cálculo 2 19 2 4" xfId="16867" xr:uid="{45904468-3B49-443F-B08F-FE5144FC6860}"/>
    <cellStyle name="Cálculo 2 19 3" xfId="16868" xr:uid="{888707EB-EB8D-47D0-A665-52DDA58BC252}"/>
    <cellStyle name="Cálculo 2 19 3 2" xfId="16869" xr:uid="{38C6947A-90EE-415F-A101-F3ACB9A813A5}"/>
    <cellStyle name="Cálculo 2 19 4" xfId="16870" xr:uid="{7351593F-93A4-4289-B308-16F1E676F29D}"/>
    <cellStyle name="Cálculo 2 19 4 2" xfId="16871" xr:uid="{23F96742-0033-4501-9BDC-9B2D8B6F3941}"/>
    <cellStyle name="Cálculo 2 19 5" xfId="16872" xr:uid="{B004167B-6F4F-45A7-90F6-2E7E60E5654A}"/>
    <cellStyle name="Cálculo 2 19 5 2" xfId="16873" xr:uid="{401A5CFE-6CC2-47EE-9FC3-ADB0CC357737}"/>
    <cellStyle name="Cálculo 2 19 6" xfId="16874" xr:uid="{EF14CF96-1CE2-47F3-8789-9444DED0104A}"/>
    <cellStyle name="Cálculo 2 19 6 2" xfId="16875" xr:uid="{507AA484-D0E3-4F1E-8E2D-5F665EDF5F26}"/>
    <cellStyle name="Cálculo 2 19 7" xfId="16876" xr:uid="{8BB28537-9624-44C5-AD53-24116AB2508B}"/>
    <cellStyle name="Cálculo 2 19 7 2" xfId="16877" xr:uid="{B92A6FA9-E044-417C-B4AA-C715D4DC7829}"/>
    <cellStyle name="Cálculo 2 19 8" xfId="16878" xr:uid="{5D8BF7E9-9182-41EF-BCF6-BC5C0351E6C8}"/>
    <cellStyle name="Cálculo 2 2" xfId="16879" xr:uid="{EB7D51B6-6722-4C01-9583-E411EB5CBCC5}"/>
    <cellStyle name="Cálculo 2 2 2" xfId="16880" xr:uid="{FD870C8B-219D-4339-BDDE-744D92B4E486}"/>
    <cellStyle name="Cálculo 2 2 2 2" xfId="16881" xr:uid="{7712798C-B83D-4D9F-BD94-73D46BB2AA41}"/>
    <cellStyle name="Cálculo 2 2 2 2 2" xfId="16882" xr:uid="{192B278A-8BF1-4B2B-BA82-FA0AED729EDF}"/>
    <cellStyle name="Cálculo 2 2 2 3" xfId="16883" xr:uid="{330872A3-BFA0-46AA-9E22-A58616B5B030}"/>
    <cellStyle name="Cálculo 2 2 2 3 2" xfId="16884" xr:uid="{44342E65-FD5D-4F28-A8BD-5406DAE6631F}"/>
    <cellStyle name="Cálculo 2 2 2 4" xfId="16885" xr:uid="{757CFD0B-6710-4EDC-B900-54A1EF121300}"/>
    <cellStyle name="Cálculo 2 2 3" xfId="16886" xr:uid="{8A5E4933-4866-4AED-8AAE-247D4250CEFE}"/>
    <cellStyle name="Cálculo 2 2 3 2" xfId="16887" xr:uid="{94271DEF-E13A-4B9A-AA43-03F71DB70C24}"/>
    <cellStyle name="Cálculo 2 2 4" xfId="16888" xr:uid="{72C5CCCF-F8AA-4331-B1D8-6E93407DBE3C}"/>
    <cellStyle name="Cálculo 2 2 4 2" xfId="16889" xr:uid="{A1AF88A0-7AD7-422B-8202-4F603E151952}"/>
    <cellStyle name="Cálculo 2 2 5" xfId="16890" xr:uid="{56B1641A-19DC-45D4-8CCA-6EFA15FFC152}"/>
    <cellStyle name="Cálculo 2 2 5 2" xfId="16891" xr:uid="{5F93DFD6-AA28-40F1-986A-118095779CD0}"/>
    <cellStyle name="Cálculo 2 2 6" xfId="16892" xr:uid="{76E5A882-05DE-440D-8DD7-A96C293AFD04}"/>
    <cellStyle name="Cálculo 2 2 6 2" xfId="16893" xr:uid="{94E70465-4124-4960-862D-E3E29402CAA3}"/>
    <cellStyle name="Cálculo 2 2 7" xfId="16894" xr:uid="{02C9507F-85F8-4958-A75E-5ECB77803578}"/>
    <cellStyle name="Cálculo 2 2 7 2" xfId="16895" xr:uid="{F2641DE0-BD5B-4575-8C25-419F2B7E81FE}"/>
    <cellStyle name="Cálculo 2 2 8" xfId="16896" xr:uid="{076036FD-4053-48F7-8A87-45D73CAEB849}"/>
    <cellStyle name="Cálculo 2 20" xfId="16897" xr:uid="{C0EE4938-68C2-402E-B1D3-37F502D84E56}"/>
    <cellStyle name="Cálculo 2 20 2" xfId="16898" xr:uid="{14704F81-A516-4F0A-9CA1-AA1E2AA4C38C}"/>
    <cellStyle name="Cálculo 2 20 2 2" xfId="16899" xr:uid="{FA65B685-20B4-400F-AF9A-35930056A5EA}"/>
    <cellStyle name="Cálculo 2 20 2 2 2" xfId="16900" xr:uid="{5E08B2F0-2C90-4A77-8A5F-79A4C45D87CD}"/>
    <cellStyle name="Cálculo 2 20 2 3" xfId="16901" xr:uid="{8BFF80A4-255C-401F-B396-1141500ECAE2}"/>
    <cellStyle name="Cálculo 2 20 2 3 2" xfId="16902" xr:uid="{683910B6-AB98-4759-B396-DF4B830B270A}"/>
    <cellStyle name="Cálculo 2 20 2 4" xfId="16903" xr:uid="{60D249AA-D2D3-47CA-B427-617BDC4AB305}"/>
    <cellStyle name="Cálculo 2 20 3" xfId="16904" xr:uid="{51851378-5541-416B-9B6D-D92AFEB984A4}"/>
    <cellStyle name="Cálculo 2 20 3 2" xfId="16905" xr:uid="{BDAA1926-64D5-49AE-B6F5-683A7EF47347}"/>
    <cellStyle name="Cálculo 2 20 4" xfId="16906" xr:uid="{FADA4772-C7A7-42E8-995C-8F62C33CBEF4}"/>
    <cellStyle name="Cálculo 2 20 4 2" xfId="16907" xr:uid="{EFF364B1-A908-4090-BB6E-11824D7ADEB0}"/>
    <cellStyle name="Cálculo 2 20 5" xfId="16908" xr:uid="{2FEC1198-D83B-424F-80D8-C78C9138AA8E}"/>
    <cellStyle name="Cálculo 2 20 5 2" xfId="16909" xr:uid="{DBAD84BE-ECE1-4AAD-96D4-256697BD6D3E}"/>
    <cellStyle name="Cálculo 2 20 6" xfId="16910" xr:uid="{022DB4E1-7DCF-453A-87D2-045C9CF69A70}"/>
    <cellStyle name="Cálculo 2 20 6 2" xfId="16911" xr:uid="{A867530E-170D-4975-A1ED-F9C64CA6FFFE}"/>
    <cellStyle name="Cálculo 2 20 7" xfId="16912" xr:uid="{880BEC9B-D4AB-4979-919D-DC49597FB073}"/>
    <cellStyle name="Cálculo 2 20 7 2" xfId="16913" xr:uid="{761655F0-FA1D-4AE2-A92B-77A1853C7166}"/>
    <cellStyle name="Cálculo 2 20 8" xfId="16914" xr:uid="{7B67D091-63D9-46DB-B5C3-A4B7AA7FA596}"/>
    <cellStyle name="Cálculo 2 21" xfId="16915" xr:uid="{5B6F9043-D866-4DDD-B404-3267D3FE44A6}"/>
    <cellStyle name="Cálculo 2 21 2" xfId="16916" xr:uid="{14C50E61-8782-4A38-A7A3-FA3FD4E2F3FF}"/>
    <cellStyle name="Cálculo 2 21 2 2" xfId="16917" xr:uid="{C845FC01-E6FA-432E-812D-B11083D61270}"/>
    <cellStyle name="Cálculo 2 21 2 2 2" xfId="16918" xr:uid="{410DF962-FEB5-484C-85C8-FF571F79A920}"/>
    <cellStyle name="Cálculo 2 21 2 3" xfId="16919" xr:uid="{15B2C0A5-97DA-4E9E-93D9-9691772C46A3}"/>
    <cellStyle name="Cálculo 2 21 2 3 2" xfId="16920" xr:uid="{F205A0DB-1043-45F8-8205-EFB4130DE72A}"/>
    <cellStyle name="Cálculo 2 21 2 4" xfId="16921" xr:uid="{41E022BD-C4FD-4BA5-B749-D0C3C90C9332}"/>
    <cellStyle name="Cálculo 2 21 3" xfId="16922" xr:uid="{94AEF2F9-703A-4FE1-9009-51D8861A37DF}"/>
    <cellStyle name="Cálculo 2 21 3 2" xfId="16923" xr:uid="{579295B3-4A39-4D3B-971F-2E884CCD9A1D}"/>
    <cellStyle name="Cálculo 2 21 4" xfId="16924" xr:uid="{596C7C3C-6222-4038-B215-5DAC1C759BA5}"/>
    <cellStyle name="Cálculo 2 21 4 2" xfId="16925" xr:uid="{D51CC7B4-D85D-47BC-BE85-E6E47FF634F6}"/>
    <cellStyle name="Cálculo 2 21 5" xfId="16926" xr:uid="{2CD8769D-959E-434C-998A-0DC27CC82BFD}"/>
    <cellStyle name="Cálculo 2 21 5 2" xfId="16927" xr:uid="{C4E37BB9-DCE0-4362-9810-38082D8B0B1D}"/>
    <cellStyle name="Cálculo 2 21 6" xfId="16928" xr:uid="{8AEC7D81-A951-4B91-A06E-9A5DA62D60B7}"/>
    <cellStyle name="Cálculo 2 21 6 2" xfId="16929" xr:uid="{34EB2BCC-3D4F-422D-A30A-C9E2D6F41C60}"/>
    <cellStyle name="Cálculo 2 21 7" xfId="16930" xr:uid="{1552D139-9AC0-4470-8D3B-C30CDB60946A}"/>
    <cellStyle name="Cálculo 2 21 7 2" xfId="16931" xr:uid="{D8B5D8D4-DABD-4440-A625-09B33FC152FD}"/>
    <cellStyle name="Cálculo 2 21 8" xfId="16932" xr:uid="{1A05AAB8-5647-49C0-A1A1-5C4CE9E2C567}"/>
    <cellStyle name="Cálculo 2 22" xfId="16933" xr:uid="{4C2FFAC8-33A3-4392-956E-1E6A5D17AE85}"/>
    <cellStyle name="Cálculo 2 22 2" xfId="16934" xr:uid="{AB152DF7-891B-4BFE-9369-463F72288992}"/>
    <cellStyle name="Cálculo 2 22 2 2" xfId="16935" xr:uid="{2DE081C0-AAAB-4838-BD33-3C96EDC6EBAA}"/>
    <cellStyle name="Cálculo 2 22 2 2 2" xfId="16936" xr:uid="{A6B18F0F-5B72-470F-8121-5A16B2CFA301}"/>
    <cellStyle name="Cálculo 2 22 2 3" xfId="16937" xr:uid="{3A341C2A-3853-46C3-B896-3BEAF4DDB6D4}"/>
    <cellStyle name="Cálculo 2 22 2 3 2" xfId="16938" xr:uid="{582631A3-4E54-474D-B935-758204A3A39D}"/>
    <cellStyle name="Cálculo 2 22 2 4" xfId="16939" xr:uid="{3649E6B9-0728-4C9B-908C-38A40A41F51E}"/>
    <cellStyle name="Cálculo 2 22 3" xfId="16940" xr:uid="{DD6662F8-370E-4854-85E2-3ED75763DC27}"/>
    <cellStyle name="Cálculo 2 22 3 2" xfId="16941" xr:uid="{FB4034BA-F8B0-4F2E-8372-860ED637F15D}"/>
    <cellStyle name="Cálculo 2 22 4" xfId="16942" xr:uid="{C38D4FEB-A530-4CA6-882E-33C77029B3BA}"/>
    <cellStyle name="Cálculo 2 22 4 2" xfId="16943" xr:uid="{1DDB8FFB-F53E-4401-BB31-0B7F2E33B866}"/>
    <cellStyle name="Cálculo 2 22 5" xfId="16944" xr:uid="{56474761-9A9A-4C91-B31B-820ADADD844E}"/>
    <cellStyle name="Cálculo 2 22 5 2" xfId="16945" xr:uid="{01053389-DC92-4F4E-B9AB-E89290F1D546}"/>
    <cellStyle name="Cálculo 2 22 6" xfId="16946" xr:uid="{C9FD80FD-8C50-4CCC-986D-0108F8022B3F}"/>
    <cellStyle name="Cálculo 2 22 6 2" xfId="16947" xr:uid="{A56E41E9-F4C8-419D-A7D2-DF987223B4CD}"/>
    <cellStyle name="Cálculo 2 22 7" xfId="16948" xr:uid="{BE8C21F5-6A3D-4F1C-9ECC-E35F1BE12AD1}"/>
    <cellStyle name="Cálculo 2 22 7 2" xfId="16949" xr:uid="{11510E7A-F8B6-41F0-8744-85090E7F32AD}"/>
    <cellStyle name="Cálculo 2 22 8" xfId="16950" xr:uid="{2075127C-2436-496A-9377-CBF4DF77B3FD}"/>
    <cellStyle name="Cálculo 2 23" xfId="16951" xr:uid="{F507FBEF-1417-435E-B422-79C00372BE0A}"/>
    <cellStyle name="Cálculo 2 23 2" xfId="16952" xr:uid="{8BEE6CF5-2F3F-4DE6-BA71-F7989A754ED3}"/>
    <cellStyle name="Cálculo 2 23 2 2" xfId="16953" xr:uid="{C60188E6-9673-4DFD-B720-9731262F7BA5}"/>
    <cellStyle name="Cálculo 2 23 2 2 2" xfId="16954" xr:uid="{474B0F04-2336-4211-89F8-E0AE98399ECE}"/>
    <cellStyle name="Cálculo 2 23 2 3" xfId="16955" xr:uid="{5E6FA6CB-F7AB-49CC-A0BB-DF4115F8C0B7}"/>
    <cellStyle name="Cálculo 2 23 2 3 2" xfId="16956" xr:uid="{B49396C7-8543-4712-AC4A-3E284CC4D3DE}"/>
    <cellStyle name="Cálculo 2 23 2 4" xfId="16957" xr:uid="{88C27D22-4A42-4F4F-B144-586CE8C92B81}"/>
    <cellStyle name="Cálculo 2 23 3" xfId="16958" xr:uid="{6DD0A060-A5F0-4BD1-B42B-4E99D2FD67D5}"/>
    <cellStyle name="Cálculo 2 23 3 2" xfId="16959" xr:uid="{429DF02D-089A-45A8-8A11-6AB5CA7533F6}"/>
    <cellStyle name="Cálculo 2 23 4" xfId="16960" xr:uid="{2E072D9D-CA4D-43C1-874F-124DE34B25D5}"/>
    <cellStyle name="Cálculo 2 23 4 2" xfId="16961" xr:uid="{E2EAE6C7-5966-4A34-A9FF-3147960F37A1}"/>
    <cellStyle name="Cálculo 2 23 5" xfId="16962" xr:uid="{2FCD46DA-40EE-481E-85D8-C12BFC0F5160}"/>
    <cellStyle name="Cálculo 2 23 5 2" xfId="16963" xr:uid="{103DF20F-38E9-422E-A443-53E28B24ABF7}"/>
    <cellStyle name="Cálculo 2 23 6" xfId="16964" xr:uid="{5876BB03-DFB8-4F2E-9DE3-11E44F6139D3}"/>
    <cellStyle name="Cálculo 2 23 6 2" xfId="16965" xr:uid="{88FF7401-32B4-43FF-9870-6347FC00ED26}"/>
    <cellStyle name="Cálculo 2 23 7" xfId="16966" xr:uid="{632A8533-48A4-426A-BB51-5DFA827D6E4D}"/>
    <cellStyle name="Cálculo 2 23 7 2" xfId="16967" xr:uid="{93739E7D-0836-400C-8636-D6919D7640AE}"/>
    <cellStyle name="Cálculo 2 23 8" xfId="16968" xr:uid="{6A335A3A-94AA-44A7-BD37-1DA274172753}"/>
    <cellStyle name="Cálculo 2 24" xfId="16969" xr:uid="{523F72D1-7283-4198-BD10-B7688913134F}"/>
    <cellStyle name="Cálculo 2 24 2" xfId="16970" xr:uid="{68FAA5B0-C2D2-41A3-880A-9501783D163B}"/>
    <cellStyle name="Cálculo 2 24 2 2" xfId="16971" xr:uid="{BA6653B6-9600-40E8-9587-9BF513FD1954}"/>
    <cellStyle name="Cálculo 2 24 2 2 2" xfId="16972" xr:uid="{45FBD7CC-2615-42D8-BCE4-F9504D2460BB}"/>
    <cellStyle name="Cálculo 2 24 2 3" xfId="16973" xr:uid="{4E411479-5C64-436B-A5FA-E7A22CBB9C7F}"/>
    <cellStyle name="Cálculo 2 24 2 3 2" xfId="16974" xr:uid="{8E47AE52-7B93-417E-9F27-37CFD800095C}"/>
    <cellStyle name="Cálculo 2 24 2 4" xfId="16975" xr:uid="{BCA05538-3F28-4480-8A68-F05438B39C89}"/>
    <cellStyle name="Cálculo 2 24 3" xfId="16976" xr:uid="{AACECF71-3C6E-4AA0-86B4-EE57F35A8E2C}"/>
    <cellStyle name="Cálculo 2 24 3 2" xfId="16977" xr:uid="{74CBC51F-38DA-4819-8628-4B730D26BF61}"/>
    <cellStyle name="Cálculo 2 24 4" xfId="16978" xr:uid="{E70A604E-0420-4B39-993F-503A56E804D1}"/>
    <cellStyle name="Cálculo 2 24 4 2" xfId="16979" xr:uid="{885AB74A-7730-44D9-8C57-D3F86B34A2ED}"/>
    <cellStyle name="Cálculo 2 24 5" xfId="16980" xr:uid="{1C343716-C8AD-412B-A88E-11ED801B4B15}"/>
    <cellStyle name="Cálculo 2 24 5 2" xfId="16981" xr:uid="{F42CEF1A-20BD-4470-96EC-D16EFCB12210}"/>
    <cellStyle name="Cálculo 2 24 6" xfId="16982" xr:uid="{12C3A531-CD28-4212-A93A-ACA914EFC7F4}"/>
    <cellStyle name="Cálculo 2 24 6 2" xfId="16983" xr:uid="{9351CF7B-0DBA-470F-9A37-11DD96735D0C}"/>
    <cellStyle name="Cálculo 2 24 7" xfId="16984" xr:uid="{2F69890C-950B-4BAB-985B-CCDFE3178501}"/>
    <cellStyle name="Cálculo 2 24 7 2" xfId="16985" xr:uid="{B0E9C767-B762-41E7-9E3D-AAB82011CA42}"/>
    <cellStyle name="Cálculo 2 24 8" xfId="16986" xr:uid="{AF883121-4B89-479B-A224-26274D66C0E4}"/>
    <cellStyle name="Cálculo 2 25" xfId="16987" xr:uid="{15B276F9-359A-42D5-A25E-4826B7F23F54}"/>
    <cellStyle name="Cálculo 2 25 2" xfId="16988" xr:uid="{504735B8-6607-491A-BFBD-3FFD9247AD22}"/>
    <cellStyle name="Cálculo 2 25 2 2" xfId="16989" xr:uid="{E496C2E7-9BAA-44FD-8A88-376CF5A06B9A}"/>
    <cellStyle name="Cálculo 2 25 2 2 2" xfId="16990" xr:uid="{B4E3658B-A555-4F8C-9799-DCD3C6511C39}"/>
    <cellStyle name="Cálculo 2 25 2 3" xfId="16991" xr:uid="{F5884916-3FD9-404D-BF93-42A8280F8B0C}"/>
    <cellStyle name="Cálculo 2 25 2 3 2" xfId="16992" xr:uid="{0A7418A5-EF22-4E59-93BE-501AC390180E}"/>
    <cellStyle name="Cálculo 2 25 2 4" xfId="16993" xr:uid="{FA67014E-133F-4C41-BFC3-6896901A1519}"/>
    <cellStyle name="Cálculo 2 25 3" xfId="16994" xr:uid="{19045A11-007A-4680-8BEF-73C3D4830552}"/>
    <cellStyle name="Cálculo 2 25 3 2" xfId="16995" xr:uid="{EBB1B23C-C06D-4033-895D-ED232F207B7B}"/>
    <cellStyle name="Cálculo 2 25 4" xfId="16996" xr:uid="{F6DCE019-8634-4C1C-A0FC-E188BFDB943D}"/>
    <cellStyle name="Cálculo 2 25 4 2" xfId="16997" xr:uid="{41BB0B7B-E0B1-4DA4-BADB-31B1844DF6CA}"/>
    <cellStyle name="Cálculo 2 25 5" xfId="16998" xr:uid="{1C9D28D6-0F43-4B0A-9874-1A8A7644B447}"/>
    <cellStyle name="Cálculo 2 25 5 2" xfId="16999" xr:uid="{38F443EA-95CE-433C-B6BE-8BCA75F826BE}"/>
    <cellStyle name="Cálculo 2 25 6" xfId="17000" xr:uid="{88D7CAC6-EEF3-48D6-B4C4-492DDF486DFC}"/>
    <cellStyle name="Cálculo 2 25 6 2" xfId="17001" xr:uid="{4498DB40-1269-4977-A90B-9102F9F2EBE1}"/>
    <cellStyle name="Cálculo 2 25 7" xfId="17002" xr:uid="{C9A48C91-9ABC-447A-9B1F-AD8D5A880AC6}"/>
    <cellStyle name="Cálculo 2 25 7 2" xfId="17003" xr:uid="{677264BA-89E0-42EB-888E-BE482B97CACD}"/>
    <cellStyle name="Cálculo 2 25 8" xfId="17004" xr:uid="{0D7F2E63-BA68-4A53-AF7F-DDC1192F3C9E}"/>
    <cellStyle name="Cálculo 2 26" xfId="17005" xr:uid="{D3348A03-41D5-426D-A5E2-7877CE4EFAF6}"/>
    <cellStyle name="Cálculo 2 26 2" xfId="17006" xr:uid="{90879121-D2C2-417B-898B-89A79C6767BB}"/>
    <cellStyle name="Cálculo 2 26 2 2" xfId="17007" xr:uid="{F621D4B7-932C-469D-B527-BBC4BFF111DA}"/>
    <cellStyle name="Cálculo 2 26 2 2 2" xfId="17008" xr:uid="{B3004761-CA2D-4441-A620-23B6754A2B99}"/>
    <cellStyle name="Cálculo 2 26 2 3" xfId="17009" xr:uid="{0FD1FBED-5EDA-482B-B027-680759358D51}"/>
    <cellStyle name="Cálculo 2 26 2 3 2" xfId="17010" xr:uid="{3E89B87C-B6EB-4FFC-8803-975D2822A1B0}"/>
    <cellStyle name="Cálculo 2 26 2 4" xfId="17011" xr:uid="{545DFB73-1118-4813-8A6C-22A7462DC608}"/>
    <cellStyle name="Cálculo 2 26 3" xfId="17012" xr:uid="{73EA4B1F-8A3A-4D81-A271-1B92E75F6474}"/>
    <cellStyle name="Cálculo 2 26 3 2" xfId="17013" xr:uid="{5FB7FAAF-94E6-4D04-AB52-2488461B665B}"/>
    <cellStyle name="Cálculo 2 26 4" xfId="17014" xr:uid="{280FCE1C-89B5-4999-B970-BB05FD7BBFF8}"/>
    <cellStyle name="Cálculo 2 26 4 2" xfId="17015" xr:uid="{FDF7CFF0-FD2E-4725-B105-C3B48200B713}"/>
    <cellStyle name="Cálculo 2 26 5" xfId="17016" xr:uid="{C3DFC807-FD37-4F20-852B-82E95C7E58B3}"/>
    <cellStyle name="Cálculo 2 26 5 2" xfId="17017" xr:uid="{2226DDB1-4158-44A4-975C-DB4F1C14CBFD}"/>
    <cellStyle name="Cálculo 2 26 6" xfId="17018" xr:uid="{C1F4AE41-E243-437B-AB3C-82AF89A3B54D}"/>
    <cellStyle name="Cálculo 2 26 6 2" xfId="17019" xr:uid="{F5BD80D1-4E2D-492D-8B7D-95E5DDB55788}"/>
    <cellStyle name="Cálculo 2 26 7" xfId="17020" xr:uid="{93D319D4-709F-44E3-B753-2BE0EE092E85}"/>
    <cellStyle name="Cálculo 2 26 7 2" xfId="17021" xr:uid="{ADBEB9F3-DE90-4E29-AFA8-4F8E36D769DB}"/>
    <cellStyle name="Cálculo 2 26 8" xfId="17022" xr:uid="{6D4343B5-EC60-43DE-9868-757A2572EE27}"/>
    <cellStyle name="Cálculo 2 27" xfId="17023" xr:uid="{A20FD379-1D48-4C21-826B-BD6B2E266A03}"/>
    <cellStyle name="Cálculo 2 27 2" xfId="17024" xr:uid="{35C58913-C51C-47AD-BC8E-8FB302C5E78A}"/>
    <cellStyle name="Cálculo 2 27 2 2" xfId="17025" xr:uid="{B756B172-64E5-4B1B-AA6F-561C6A7FA811}"/>
    <cellStyle name="Cálculo 2 27 2 2 2" xfId="17026" xr:uid="{FE0FCF97-9B19-403F-83BD-CA2B1A976E7D}"/>
    <cellStyle name="Cálculo 2 27 2 3" xfId="17027" xr:uid="{0085AAEB-A11D-442D-AB91-FC68F2A39F9C}"/>
    <cellStyle name="Cálculo 2 27 2 3 2" xfId="17028" xr:uid="{1CCA4328-172C-497C-AB54-0DB75AED1169}"/>
    <cellStyle name="Cálculo 2 27 2 4" xfId="17029" xr:uid="{794E93D3-6611-4C95-9F32-D8FF5756AF27}"/>
    <cellStyle name="Cálculo 2 27 3" xfId="17030" xr:uid="{8B226F1B-89DB-4CAF-A894-A4624BC2621F}"/>
    <cellStyle name="Cálculo 2 27 3 2" xfId="17031" xr:uid="{C62F6675-017C-4D32-B579-16964FE73D7E}"/>
    <cellStyle name="Cálculo 2 27 4" xfId="17032" xr:uid="{8FD1911C-F550-464D-94B1-A774EF133B2A}"/>
    <cellStyle name="Cálculo 2 27 4 2" xfId="17033" xr:uid="{85211885-4FB2-4308-A231-2E47856274C1}"/>
    <cellStyle name="Cálculo 2 27 5" xfId="17034" xr:uid="{77D22384-BBD0-4615-AC82-E133009FEAD2}"/>
    <cellStyle name="Cálculo 2 27 5 2" xfId="17035" xr:uid="{BCFF7984-D2A1-42BC-9DCB-A6DF20BB0D8E}"/>
    <cellStyle name="Cálculo 2 27 6" xfId="17036" xr:uid="{D679B2FC-E281-4FB6-96F2-E03DD1AE7EAA}"/>
    <cellStyle name="Cálculo 2 27 6 2" xfId="17037" xr:uid="{0652F776-EF7B-41ED-8038-BB929EF3BD7D}"/>
    <cellStyle name="Cálculo 2 27 7" xfId="17038" xr:uid="{3520B924-D310-4C85-B36B-05D03ECFB25D}"/>
    <cellStyle name="Cálculo 2 27 7 2" xfId="17039" xr:uid="{6637D8C3-7C5A-4AF0-B526-32F28B8B4D31}"/>
    <cellStyle name="Cálculo 2 27 8" xfId="17040" xr:uid="{1701FC81-E2BE-46AE-BFA4-92FBACAAAFFB}"/>
    <cellStyle name="Cálculo 2 28" xfId="17041" xr:uid="{1DBFC2B4-E132-4DF2-9AB5-62546EFBB0D2}"/>
    <cellStyle name="Cálculo 2 28 2" xfId="17042" xr:uid="{73EAA75E-6119-4D1F-99A4-03086BDB3F5F}"/>
    <cellStyle name="Cálculo 2 28 2 2" xfId="17043" xr:uid="{77C4A307-57AB-4809-84B8-B960B5B8BAE2}"/>
    <cellStyle name="Cálculo 2 28 2 2 2" xfId="17044" xr:uid="{4AAD9B41-DDE5-44F8-94BE-75E976D58AA1}"/>
    <cellStyle name="Cálculo 2 28 2 3" xfId="17045" xr:uid="{CED509C6-D850-44E1-B2DB-9B9E97CB284A}"/>
    <cellStyle name="Cálculo 2 28 2 3 2" xfId="17046" xr:uid="{CE35194A-3BCE-4144-8E26-97E465FCE4E2}"/>
    <cellStyle name="Cálculo 2 28 2 4" xfId="17047" xr:uid="{16CF1E7E-FCB7-4AE8-9609-50F876302F0D}"/>
    <cellStyle name="Cálculo 2 28 3" xfId="17048" xr:uid="{12E2F0D9-838A-42E2-A88F-A50237E5FE5B}"/>
    <cellStyle name="Cálculo 2 28 3 2" xfId="17049" xr:uid="{749702C8-C63C-4C2C-9B38-1E6A985BFB98}"/>
    <cellStyle name="Cálculo 2 28 4" xfId="17050" xr:uid="{D4CC0D21-BA07-4567-8365-CAB987C84206}"/>
    <cellStyle name="Cálculo 2 28 4 2" xfId="17051" xr:uid="{001250E6-B05F-426A-8C46-D8B9443173B4}"/>
    <cellStyle name="Cálculo 2 28 5" xfId="17052" xr:uid="{55DEBED6-0ACC-4E4C-ADD4-91F0598F5832}"/>
    <cellStyle name="Cálculo 2 28 5 2" xfId="17053" xr:uid="{20BEF543-3268-4570-BB67-510941DF31FC}"/>
    <cellStyle name="Cálculo 2 28 6" xfId="17054" xr:uid="{B8443A4A-D4E8-47D6-B1EA-5B3D71B6DC17}"/>
    <cellStyle name="Cálculo 2 28 6 2" xfId="17055" xr:uid="{D0FC3A60-5E9F-47A5-85B7-FC8E75F871D8}"/>
    <cellStyle name="Cálculo 2 28 7" xfId="17056" xr:uid="{090EE690-67C5-4582-936A-EFA052DD051D}"/>
    <cellStyle name="Cálculo 2 28 7 2" xfId="17057" xr:uid="{B808E3DB-8E05-4EAD-A02F-E48283B6CD06}"/>
    <cellStyle name="Cálculo 2 28 8" xfId="17058" xr:uid="{221A9A61-C5F7-406A-AF86-8FF538A5ED79}"/>
    <cellStyle name="Cálculo 2 29" xfId="17059" xr:uid="{BB45C1C5-061F-45D4-868B-74829DE05A61}"/>
    <cellStyle name="Cálculo 2 29 2" xfId="17060" xr:uid="{DAF993C5-BBB0-4782-9E44-466CE468DBC1}"/>
    <cellStyle name="Cálculo 2 29 2 2" xfId="17061" xr:uid="{C0C8D2D9-A1A3-4F29-A1E6-5F53F58603F2}"/>
    <cellStyle name="Cálculo 2 29 2 2 2" xfId="17062" xr:uid="{451B63E9-B0A5-4CDF-8BDF-C0489AEBCF60}"/>
    <cellStyle name="Cálculo 2 29 2 3" xfId="17063" xr:uid="{9C414BEF-7B76-4E04-8F73-6B270D583504}"/>
    <cellStyle name="Cálculo 2 29 2 3 2" xfId="17064" xr:uid="{3A4656C5-75C9-4814-961E-7A0DC7EC148A}"/>
    <cellStyle name="Cálculo 2 29 2 4" xfId="17065" xr:uid="{3EB84877-99D0-4E99-BA1A-E9E62C421B44}"/>
    <cellStyle name="Cálculo 2 29 3" xfId="17066" xr:uid="{A9DF8166-12D8-46A5-82BA-AC21C8089AC9}"/>
    <cellStyle name="Cálculo 2 29 3 2" xfId="17067" xr:uid="{EA9227A2-8F59-4B12-9AC5-A27D7097925F}"/>
    <cellStyle name="Cálculo 2 29 4" xfId="17068" xr:uid="{8302E134-4655-4E74-82A2-DE89E8C78734}"/>
    <cellStyle name="Cálculo 2 29 4 2" xfId="17069" xr:uid="{D6927048-9EB7-4533-A4E3-31FF8CA67180}"/>
    <cellStyle name="Cálculo 2 29 5" xfId="17070" xr:uid="{8A22D31E-186E-4697-ACFA-AAF9DFA5A628}"/>
    <cellStyle name="Cálculo 2 29 5 2" xfId="17071" xr:uid="{C549F3CA-1F9A-4AC1-B7B4-BCCB15CA4D10}"/>
    <cellStyle name="Cálculo 2 29 6" xfId="17072" xr:uid="{88F06EC7-4A7E-4416-A83B-BCB0E4A2CE8E}"/>
    <cellStyle name="Cálculo 2 29 6 2" xfId="17073" xr:uid="{5E632655-1326-44B1-BB9E-6A84D31AC230}"/>
    <cellStyle name="Cálculo 2 29 7" xfId="17074" xr:uid="{FE036228-877A-460E-90E9-BAF9BA2BE468}"/>
    <cellStyle name="Cálculo 2 29 7 2" xfId="17075" xr:uid="{857304FF-A5A4-457C-A03D-169304E3406F}"/>
    <cellStyle name="Cálculo 2 29 8" xfId="17076" xr:uid="{69F340D7-8D0A-4124-82F5-2E6A8A85EDB0}"/>
    <cellStyle name="Cálculo 2 3" xfId="17077" xr:uid="{004B34BB-0910-42C0-97A5-3FBC4A1D99DB}"/>
    <cellStyle name="Cálculo 2 3 2" xfId="17078" xr:uid="{8E00973B-EF11-41BA-905D-37143E2C58BF}"/>
    <cellStyle name="Cálculo 2 3 2 2" xfId="17079" xr:uid="{04EB4CE0-90E2-43F9-80E9-F7877CB7E00F}"/>
    <cellStyle name="Cálculo 2 3 2 2 2" xfId="17080" xr:uid="{65D381BB-7838-4B49-87F4-3C873E9865E1}"/>
    <cellStyle name="Cálculo 2 3 2 3" xfId="17081" xr:uid="{6A8AD4E7-2F72-486B-8CCF-F54389E99EC1}"/>
    <cellStyle name="Cálculo 2 3 2 3 2" xfId="17082" xr:uid="{AE1C737E-5979-48A3-9433-1721B4211AFE}"/>
    <cellStyle name="Cálculo 2 3 2 4" xfId="17083" xr:uid="{9B20AB9A-43C3-4D4E-BA74-B5152BD2C23B}"/>
    <cellStyle name="Cálculo 2 3 3" xfId="17084" xr:uid="{41E68A3F-D0B2-440D-B26E-B1A5EBC98795}"/>
    <cellStyle name="Cálculo 2 3 3 2" xfId="17085" xr:uid="{BAD39268-626D-4C8A-9F3B-0D4F70D16FC7}"/>
    <cellStyle name="Cálculo 2 3 4" xfId="17086" xr:uid="{5757FD73-6F57-4898-86FD-9342355E3BEF}"/>
    <cellStyle name="Cálculo 2 3 4 2" xfId="17087" xr:uid="{3C79F7F3-BB62-4603-9E50-B401D6613B08}"/>
    <cellStyle name="Cálculo 2 3 5" xfId="17088" xr:uid="{53D64E29-8FE3-4498-BAAE-574D8503B882}"/>
    <cellStyle name="Cálculo 2 3 5 2" xfId="17089" xr:uid="{5B62935C-ACE9-4256-8A29-992527C7234D}"/>
    <cellStyle name="Cálculo 2 3 6" xfId="17090" xr:uid="{7ABE9D4E-15DA-4381-8BC1-85595CF2462D}"/>
    <cellStyle name="Cálculo 2 3 6 2" xfId="17091" xr:uid="{A05416B2-8D27-492F-AB63-FBC1E629A311}"/>
    <cellStyle name="Cálculo 2 3 7" xfId="17092" xr:uid="{BDB105A2-9740-464D-B456-A7B28E351371}"/>
    <cellStyle name="Cálculo 2 3 7 2" xfId="17093" xr:uid="{22EA7755-151B-4D8E-84B5-94F0EC27ECAF}"/>
    <cellStyle name="Cálculo 2 3 8" xfId="17094" xr:uid="{0A704094-7F99-4CA7-A965-C0CE52529BF9}"/>
    <cellStyle name="Cálculo 2 30" xfId="17095" xr:uid="{C8A0A633-0316-4A49-A651-7416F33F494C}"/>
    <cellStyle name="Cálculo 2 30 2" xfId="17096" xr:uid="{2300B544-1478-49ED-A9D8-3ECE65917C18}"/>
    <cellStyle name="Cálculo 2 30 2 2" xfId="17097" xr:uid="{2549C1BB-5174-4209-B7EB-2932031BA844}"/>
    <cellStyle name="Cálculo 2 30 2 2 2" xfId="17098" xr:uid="{80098388-8B26-47F4-8006-E7467252CA0C}"/>
    <cellStyle name="Cálculo 2 30 2 3" xfId="17099" xr:uid="{F17699FB-1A8C-4C12-B678-F2340A6E11F7}"/>
    <cellStyle name="Cálculo 2 30 2 3 2" xfId="17100" xr:uid="{3259D8C8-B19C-4CC3-B52E-F3594185BD80}"/>
    <cellStyle name="Cálculo 2 30 2 4" xfId="17101" xr:uid="{83C869D5-2070-45C7-8DDE-EC8CDB8C73F8}"/>
    <cellStyle name="Cálculo 2 30 3" xfId="17102" xr:uid="{6624F8B1-FB8F-42B2-917F-E8F7798E69A9}"/>
    <cellStyle name="Cálculo 2 30 3 2" xfId="17103" xr:uid="{F9EEB63F-EBBA-461A-8D2D-9757B962F8C3}"/>
    <cellStyle name="Cálculo 2 30 4" xfId="17104" xr:uid="{1AF29495-BAD9-47AD-B6E9-233B223410BD}"/>
    <cellStyle name="Cálculo 2 30 4 2" xfId="17105" xr:uid="{D134835E-8886-4450-A334-56F10010E1E3}"/>
    <cellStyle name="Cálculo 2 30 5" xfId="17106" xr:uid="{18C5870D-2F7F-47B9-855A-564C05E3BB1C}"/>
    <cellStyle name="Cálculo 2 30 5 2" xfId="17107" xr:uid="{C16E0C9A-909B-419C-82DE-D468AC924511}"/>
    <cellStyle name="Cálculo 2 30 6" xfId="17108" xr:uid="{BA4B1F24-75A2-4AFE-9923-134269AB056E}"/>
    <cellStyle name="Cálculo 2 30 6 2" xfId="17109" xr:uid="{4313A7C3-CB63-4E1A-9C06-7E5E9CB446AB}"/>
    <cellStyle name="Cálculo 2 30 7" xfId="17110" xr:uid="{B32D3455-6FF7-45EA-9533-CCB30491BCA0}"/>
    <cellStyle name="Cálculo 2 30 7 2" xfId="17111" xr:uid="{62D9A10E-18B4-4478-9B62-E5216200EDB6}"/>
    <cellStyle name="Cálculo 2 30 8" xfId="17112" xr:uid="{2B463679-38BF-428D-8F81-11B81FE98417}"/>
    <cellStyle name="Cálculo 2 31" xfId="17113" xr:uid="{6BE18364-F6A0-4782-8096-93596397B3FA}"/>
    <cellStyle name="Cálculo 2 31 2" xfId="17114" xr:uid="{87FA32C4-0983-41D6-B3FD-937BF3C66DCA}"/>
    <cellStyle name="Cálculo 2 31 2 2" xfId="17115" xr:uid="{F3D4AC45-2D5E-4A9C-B8EE-8A30503C43DE}"/>
    <cellStyle name="Cálculo 2 31 2 2 2" xfId="17116" xr:uid="{5FD876E5-594C-4018-A30A-23585CEC3720}"/>
    <cellStyle name="Cálculo 2 31 2 3" xfId="17117" xr:uid="{D53813C3-017F-43CA-81B8-903657AAF708}"/>
    <cellStyle name="Cálculo 2 31 2 3 2" xfId="17118" xr:uid="{A6241B2B-B748-4993-B28F-924E5896682F}"/>
    <cellStyle name="Cálculo 2 31 2 4" xfId="17119" xr:uid="{7832FA84-1960-490B-B5A3-6BF5D93038FC}"/>
    <cellStyle name="Cálculo 2 31 3" xfId="17120" xr:uid="{08B6CC3D-2088-43F3-AE2A-FEB3087CADFE}"/>
    <cellStyle name="Cálculo 2 31 3 2" xfId="17121" xr:uid="{8D67C1D7-7806-4AE7-8F94-8FC2C85CE616}"/>
    <cellStyle name="Cálculo 2 31 4" xfId="17122" xr:uid="{D912CC65-5277-467A-BDDF-038694428A37}"/>
    <cellStyle name="Cálculo 2 31 4 2" xfId="17123" xr:uid="{0C3DC5A7-B7FB-48EE-B616-8524A664682E}"/>
    <cellStyle name="Cálculo 2 31 5" xfId="17124" xr:uid="{10D0B673-ECB9-4DA5-9D9F-2498D9B5C06A}"/>
    <cellStyle name="Cálculo 2 31 5 2" xfId="17125" xr:uid="{C8AF4CB3-481D-499C-B931-1FFEA722774D}"/>
    <cellStyle name="Cálculo 2 31 6" xfId="17126" xr:uid="{F919BB53-6E2F-47FF-AA46-CCB3C95F7DCD}"/>
    <cellStyle name="Cálculo 2 31 6 2" xfId="17127" xr:uid="{35CB141B-AC89-4536-9EA7-EF3C6CCFE740}"/>
    <cellStyle name="Cálculo 2 31 7" xfId="17128" xr:uid="{A1C87CEE-4E4B-4C12-8A68-A9D6DCDAE193}"/>
    <cellStyle name="Cálculo 2 31 7 2" xfId="17129" xr:uid="{88A02280-AB67-46DA-839D-C18A5A83B7F2}"/>
    <cellStyle name="Cálculo 2 31 8" xfId="17130" xr:uid="{50540047-282C-4AD8-B148-76FB1C03BD28}"/>
    <cellStyle name="Cálculo 2 32" xfId="17131" xr:uid="{C86E88D4-55A9-4A1C-A604-25FF66547ED7}"/>
    <cellStyle name="Cálculo 2 32 2" xfId="17132" xr:uid="{3F607526-2AD2-4733-B6D2-090C202209F8}"/>
    <cellStyle name="Cálculo 2 32 2 2" xfId="17133" xr:uid="{6BDD0E24-A82B-48B6-8A35-938BC8BBBFBC}"/>
    <cellStyle name="Cálculo 2 32 2 2 2" xfId="17134" xr:uid="{25E41E1E-1434-4845-971A-EEE7B3008681}"/>
    <cellStyle name="Cálculo 2 32 2 3" xfId="17135" xr:uid="{B7E19763-52D3-4721-9F24-3691032B5439}"/>
    <cellStyle name="Cálculo 2 32 2 3 2" xfId="17136" xr:uid="{A10DA203-85D9-49EC-8B31-0385E23BFF5A}"/>
    <cellStyle name="Cálculo 2 32 2 4" xfId="17137" xr:uid="{D380F85E-F2E3-4D90-AA18-6CEB7719FEA5}"/>
    <cellStyle name="Cálculo 2 32 3" xfId="17138" xr:uid="{4FAE3255-B577-497A-AF54-2235FB6A701E}"/>
    <cellStyle name="Cálculo 2 32 3 2" xfId="17139" xr:uid="{06F2E647-02CC-49B6-937F-4F10A438038D}"/>
    <cellStyle name="Cálculo 2 32 4" xfId="17140" xr:uid="{5A34A226-AB41-4327-9A22-A8284453C916}"/>
    <cellStyle name="Cálculo 2 32 4 2" xfId="17141" xr:uid="{7D58B777-18E2-4C05-B710-67AABACA6CDB}"/>
    <cellStyle name="Cálculo 2 32 5" xfId="17142" xr:uid="{508BB9C5-A441-472E-87B5-B2DB3BCBB89B}"/>
    <cellStyle name="Cálculo 2 32 5 2" xfId="17143" xr:uid="{CF0BD698-B969-48EA-9913-38178103B42B}"/>
    <cellStyle name="Cálculo 2 32 6" xfId="17144" xr:uid="{54611C5F-3C4F-48EE-9DFC-08D22A4AA7BD}"/>
    <cellStyle name="Cálculo 2 32 6 2" xfId="17145" xr:uid="{7D1EA8F2-C521-4D21-8565-98FE3CDA800E}"/>
    <cellStyle name="Cálculo 2 32 7" xfId="17146" xr:uid="{B3BF92AA-2E39-48E2-B78D-578C03B541B8}"/>
    <cellStyle name="Cálculo 2 32 7 2" xfId="17147" xr:uid="{C7B455B2-B6CB-4F5F-9912-C88943AA0097}"/>
    <cellStyle name="Cálculo 2 32 8" xfId="17148" xr:uid="{5B3ADDEB-76D1-4A83-B445-70424AA593F0}"/>
    <cellStyle name="Cálculo 2 33" xfId="17149" xr:uid="{895AD662-9FB3-47EA-8A33-479AD09E31EB}"/>
    <cellStyle name="Cálculo 2 33 2" xfId="17150" xr:uid="{E5432C96-EB70-49CB-8F5F-251FFE0F2C12}"/>
    <cellStyle name="Cálculo 2 33 2 2" xfId="17151" xr:uid="{B6F8A279-D93A-44AD-9868-58408BCD1D6D}"/>
    <cellStyle name="Cálculo 2 33 2 2 2" xfId="17152" xr:uid="{69A944CB-162F-4223-B31C-23225536DF5E}"/>
    <cellStyle name="Cálculo 2 33 2 3" xfId="17153" xr:uid="{1A3C4474-D63A-49DA-B108-A4C5A95B7100}"/>
    <cellStyle name="Cálculo 2 33 2 3 2" xfId="17154" xr:uid="{5EE380D0-D1A2-4EAF-A29D-0A4100F44E1D}"/>
    <cellStyle name="Cálculo 2 33 2 4" xfId="17155" xr:uid="{34613858-C1E8-4EC8-BF74-306038B2E2A6}"/>
    <cellStyle name="Cálculo 2 33 3" xfId="17156" xr:uid="{C089F5D5-3858-4B3D-ACAB-E9AEB1B8E09F}"/>
    <cellStyle name="Cálculo 2 33 3 2" xfId="17157" xr:uid="{7195328C-EE3A-4C37-93EE-733508EB236C}"/>
    <cellStyle name="Cálculo 2 33 4" xfId="17158" xr:uid="{8FA3A1ED-9512-41D6-99B5-030E04442F26}"/>
    <cellStyle name="Cálculo 2 33 4 2" xfId="17159" xr:uid="{A188D753-EC49-4ED3-AE21-C405C322F34F}"/>
    <cellStyle name="Cálculo 2 33 5" xfId="17160" xr:uid="{187A6AD9-3E3B-48C6-93E2-A543F1F11026}"/>
    <cellStyle name="Cálculo 2 33 5 2" xfId="17161" xr:uid="{41B37047-2D76-4AA4-82BE-C49F751E32EE}"/>
    <cellStyle name="Cálculo 2 33 6" xfId="17162" xr:uid="{C95DD4E8-4945-426E-9F36-7E98A7C626A1}"/>
    <cellStyle name="Cálculo 2 33 6 2" xfId="17163" xr:uid="{AAEE3AFB-79EE-466D-BA3A-A8E6E2968882}"/>
    <cellStyle name="Cálculo 2 33 7" xfId="17164" xr:uid="{299922BB-41E7-4EAB-80C0-1CB724E8232F}"/>
    <cellStyle name="Cálculo 2 33 7 2" xfId="17165" xr:uid="{6758DD84-A28D-490E-934A-4405B78695D2}"/>
    <cellStyle name="Cálculo 2 33 8" xfId="17166" xr:uid="{4CB77680-F512-44DA-8B44-1A6B4AEED4E6}"/>
    <cellStyle name="Cálculo 2 34" xfId="17167" xr:uid="{D29F7CD7-8A65-45C5-8AF6-CCC9CD026194}"/>
    <cellStyle name="Cálculo 2 34 2" xfId="17168" xr:uid="{68D4E9B3-B2B0-406C-99F2-E1863F1957CD}"/>
    <cellStyle name="Cálculo 2 34 2 2" xfId="17169" xr:uid="{4DED6CCF-4564-4D3F-9D3E-08F6EF2983A6}"/>
    <cellStyle name="Cálculo 2 34 3" xfId="17170" xr:uid="{14429877-F45C-4E81-B5A5-3E6C5027CE58}"/>
    <cellStyle name="Cálculo 2 34 3 2" xfId="17171" xr:uid="{B8C0148C-011E-46EA-89A9-C8754D2A52EE}"/>
    <cellStyle name="Cálculo 2 34 4" xfId="17172" xr:uid="{7E95BECD-2598-4748-9898-929B1E34CAC7}"/>
    <cellStyle name="Cálculo 2 34 5" xfId="17173" xr:uid="{09D5BA72-9880-443A-A4F8-2503C46C753A}"/>
    <cellStyle name="Cálculo 2 35" xfId="17174" xr:uid="{2F10EFDA-BA44-4E55-9519-B72236D97217}"/>
    <cellStyle name="Cálculo 2 35 2" xfId="17175" xr:uid="{A2784EA9-7C97-4FFB-A7C6-6CF46EC09A51}"/>
    <cellStyle name="Cálculo 2 36" xfId="17176" xr:uid="{A177089A-AFC3-4DBD-A081-8323CBE871FF}"/>
    <cellStyle name="Cálculo 2 36 2" xfId="17177" xr:uid="{8F3A19A7-7733-44FD-A319-D2AF7F6576D7}"/>
    <cellStyle name="Cálculo 2 37" xfId="17178" xr:uid="{CCBF5B0C-53A1-4AF1-B221-389F3700DEC2}"/>
    <cellStyle name="Cálculo 2 37 2" xfId="17179" xr:uid="{C5AE4589-B7A1-434B-A018-BF8414B759B4}"/>
    <cellStyle name="Cálculo 2 38" xfId="17180" xr:uid="{011684EA-D3B8-46F5-8E29-D837E2561333}"/>
    <cellStyle name="Cálculo 2 38 2" xfId="17181" xr:uid="{63FE03C6-77E2-43FF-81C2-8160ECA9C6CB}"/>
    <cellStyle name="Cálculo 2 39" xfId="17182" xr:uid="{C2B0FA46-10AF-4459-B53F-D238C9F8435F}"/>
    <cellStyle name="Cálculo 2 4" xfId="17183" xr:uid="{531CD807-4B82-4BEE-8746-FC37D05AAAB4}"/>
    <cellStyle name="Cálculo 2 4 2" xfId="17184" xr:uid="{1A72027E-2C4C-447D-9D52-1CB171528CDB}"/>
    <cellStyle name="Cálculo 2 4 2 2" xfId="17185" xr:uid="{582C3CB4-D05E-4C9A-8737-79BC8796ADB5}"/>
    <cellStyle name="Cálculo 2 4 2 2 2" xfId="17186" xr:uid="{7364C1D5-091F-4927-82BB-62E949539C76}"/>
    <cellStyle name="Cálculo 2 4 2 3" xfId="17187" xr:uid="{34C8F249-9C0D-440F-BD1C-3F1D8D9188DA}"/>
    <cellStyle name="Cálculo 2 4 2 3 2" xfId="17188" xr:uid="{FA283C0B-E1FB-4F7C-9A7B-5F92C4920F1E}"/>
    <cellStyle name="Cálculo 2 4 2 4" xfId="17189" xr:uid="{F04CFF36-DE6B-482E-8E54-E2AF0BE06074}"/>
    <cellStyle name="Cálculo 2 4 3" xfId="17190" xr:uid="{5CBE761F-4C6A-4824-9C07-83C0A331FA86}"/>
    <cellStyle name="Cálculo 2 4 3 2" xfId="17191" xr:uid="{01098563-5DC1-4B79-853C-B567600096BE}"/>
    <cellStyle name="Cálculo 2 4 4" xfId="17192" xr:uid="{D8947D3A-9F8D-4D5F-90F7-5E694DEB9DB4}"/>
    <cellStyle name="Cálculo 2 4 4 2" xfId="17193" xr:uid="{DE56742C-C8C4-4977-BBCC-332452839807}"/>
    <cellStyle name="Cálculo 2 4 5" xfId="17194" xr:uid="{F9E12F90-B7EF-4156-8F06-8D4A3C1E750F}"/>
    <cellStyle name="Cálculo 2 4 5 2" xfId="17195" xr:uid="{DD696DDB-DAF7-4024-8CFC-D52236BA824F}"/>
    <cellStyle name="Cálculo 2 4 6" xfId="17196" xr:uid="{9E90C5C0-4041-4FD9-8BDD-ED4AEBFD7848}"/>
    <cellStyle name="Cálculo 2 4 6 2" xfId="17197" xr:uid="{4F5CB0FB-E380-4FD1-8B79-586DC1CABA79}"/>
    <cellStyle name="Cálculo 2 4 7" xfId="17198" xr:uid="{3AA9DE80-7694-4272-AF1F-3B92DE4C3F69}"/>
    <cellStyle name="Cálculo 2 4 7 2" xfId="17199" xr:uid="{BE28B3D8-186F-4801-8C86-15A556715E87}"/>
    <cellStyle name="Cálculo 2 4 8" xfId="17200" xr:uid="{3A5041D7-9A33-43CB-8178-9A4FAB5ACCE6}"/>
    <cellStyle name="Cálculo 2 5" xfId="17201" xr:uid="{8802C604-8C20-4E87-AEEB-8A0392403BA0}"/>
    <cellStyle name="Cálculo 2 5 2" xfId="17202" xr:uid="{436EDC55-40E7-4D2D-9829-4EF3800E8708}"/>
    <cellStyle name="Cálculo 2 5 2 2" xfId="17203" xr:uid="{8F1AAB85-6741-42D9-BCF5-DF9EBDE6CE46}"/>
    <cellStyle name="Cálculo 2 5 2 2 2" xfId="17204" xr:uid="{73F69E36-BC1B-4D47-9EA7-04629281FC1E}"/>
    <cellStyle name="Cálculo 2 5 2 3" xfId="17205" xr:uid="{4BABDF48-6FC1-4B72-8FF1-0FA3C77BDEF0}"/>
    <cellStyle name="Cálculo 2 5 2 3 2" xfId="17206" xr:uid="{84FBC3D8-071B-4D14-AFA9-DA9B3027849D}"/>
    <cellStyle name="Cálculo 2 5 2 4" xfId="17207" xr:uid="{55A6FE4D-54AF-4440-916B-09F24D56D5F2}"/>
    <cellStyle name="Cálculo 2 5 3" xfId="17208" xr:uid="{3999BB8F-C025-48DE-B44F-0151401360C5}"/>
    <cellStyle name="Cálculo 2 5 3 2" xfId="17209" xr:uid="{2576BA92-65A1-4E2D-ACD9-49CCBF64BFC1}"/>
    <cellStyle name="Cálculo 2 5 4" xfId="17210" xr:uid="{4FB57640-BF05-4C48-9F23-7A6E0F57F544}"/>
    <cellStyle name="Cálculo 2 5 4 2" xfId="17211" xr:uid="{AB259313-C8D9-48E4-8028-C11E1D5040E6}"/>
    <cellStyle name="Cálculo 2 5 5" xfId="17212" xr:uid="{A6CA2B83-ACD7-4134-9525-6F44068FE6AD}"/>
    <cellStyle name="Cálculo 2 5 5 2" xfId="17213" xr:uid="{A4248D6C-08B8-4630-A3B1-1AADD62D48E6}"/>
    <cellStyle name="Cálculo 2 5 6" xfId="17214" xr:uid="{CEDF6A25-7346-4C37-8D0E-E47946625263}"/>
    <cellStyle name="Cálculo 2 5 6 2" xfId="17215" xr:uid="{C6B923BA-C090-4DC2-94E4-C159A18A5929}"/>
    <cellStyle name="Cálculo 2 5 7" xfId="17216" xr:uid="{344AC3FA-F5F2-49BB-9D02-D3432910A28F}"/>
    <cellStyle name="Cálculo 2 5 7 2" xfId="17217" xr:uid="{AB9E667D-F28C-45B1-A725-4A6120E9646B}"/>
    <cellStyle name="Cálculo 2 5 8" xfId="17218" xr:uid="{07A38B85-4402-48BB-BEF2-6D8AE93A6590}"/>
    <cellStyle name="Cálculo 2 6" xfId="17219" xr:uid="{0E1BBBAC-E5D3-41D4-8230-34BF56DE6F50}"/>
    <cellStyle name="Cálculo 2 6 2" xfId="17220" xr:uid="{D3467F30-AEC0-4B0B-8369-C953CF8D8623}"/>
    <cellStyle name="Cálculo 2 6 2 2" xfId="17221" xr:uid="{28643C26-F943-4E3B-8801-F0F6BD7A5622}"/>
    <cellStyle name="Cálculo 2 6 2 2 2" xfId="17222" xr:uid="{C4441681-F938-4533-94A6-55E3FDEB50E1}"/>
    <cellStyle name="Cálculo 2 6 2 3" xfId="17223" xr:uid="{6F2724C4-481B-4A53-969C-B963A996CD50}"/>
    <cellStyle name="Cálculo 2 6 2 3 2" xfId="17224" xr:uid="{30B7188A-E130-4D27-A8C3-D93B3DD7741F}"/>
    <cellStyle name="Cálculo 2 6 2 4" xfId="17225" xr:uid="{26F071F4-9357-4294-A3A0-E2B0BE36B5A1}"/>
    <cellStyle name="Cálculo 2 6 3" xfId="17226" xr:uid="{FF9CCC49-8130-4036-BD6D-3D3DF1BBDE7E}"/>
    <cellStyle name="Cálculo 2 6 3 2" xfId="17227" xr:uid="{D7003F79-E479-4B70-9055-71880D20AB4F}"/>
    <cellStyle name="Cálculo 2 6 4" xfId="17228" xr:uid="{02E172F3-9881-4AE5-9A5F-2C48DCF32980}"/>
    <cellStyle name="Cálculo 2 6 4 2" xfId="17229" xr:uid="{32F62A08-2802-42E4-AEE9-FB641CD8333D}"/>
    <cellStyle name="Cálculo 2 6 5" xfId="17230" xr:uid="{1C9CA2C8-8226-49B4-9826-E0CFB6DC932F}"/>
    <cellStyle name="Cálculo 2 6 5 2" xfId="17231" xr:uid="{6667229D-22CF-478E-9207-B9324230D2A8}"/>
    <cellStyle name="Cálculo 2 6 6" xfId="17232" xr:uid="{FE38BB0E-01A7-4E5D-83BD-4951C72FA9C1}"/>
    <cellStyle name="Cálculo 2 6 6 2" xfId="17233" xr:uid="{0F096F7B-15FE-40F7-B6EF-B14B814EE07B}"/>
    <cellStyle name="Cálculo 2 6 7" xfId="17234" xr:uid="{9CFBB236-064C-49EB-86E8-D9FBDD70857E}"/>
    <cellStyle name="Cálculo 2 6 7 2" xfId="17235" xr:uid="{64F4848B-2140-4EF9-A59E-958F48624C50}"/>
    <cellStyle name="Cálculo 2 6 8" xfId="17236" xr:uid="{99DFF74F-462F-4F7B-8D84-9343CC85A7A2}"/>
    <cellStyle name="Cálculo 2 7" xfId="17237" xr:uid="{E3C15999-F78B-4E2C-88FB-49191FA6287B}"/>
    <cellStyle name="Cálculo 2 7 2" xfId="17238" xr:uid="{7A4B26CF-D627-4FC8-B9D6-E9C03C38D5F1}"/>
    <cellStyle name="Cálculo 2 7 2 2" xfId="17239" xr:uid="{F5EA06BD-3BB8-4944-967A-DF3A1E3F8A65}"/>
    <cellStyle name="Cálculo 2 7 2 2 2" xfId="17240" xr:uid="{436B046E-D127-4542-9CF3-0430E664E0CF}"/>
    <cellStyle name="Cálculo 2 7 2 3" xfId="17241" xr:uid="{3519E266-7EE7-4DA4-BEAD-F6E5AFD889FA}"/>
    <cellStyle name="Cálculo 2 7 2 3 2" xfId="17242" xr:uid="{3457F59C-625F-4004-BADB-C3089D31372D}"/>
    <cellStyle name="Cálculo 2 7 2 4" xfId="17243" xr:uid="{7EC80397-8BDC-4E4F-9620-CFC5B7F82B62}"/>
    <cellStyle name="Cálculo 2 7 3" xfId="17244" xr:uid="{7C9ED145-B3BC-4B18-B0F0-2423EF496BC5}"/>
    <cellStyle name="Cálculo 2 7 3 2" xfId="17245" xr:uid="{79F6D0FF-46AA-4E7D-B1AA-5DAC8E963117}"/>
    <cellStyle name="Cálculo 2 7 4" xfId="17246" xr:uid="{AF0D1575-9D9F-4E4B-B857-5BEEA1E65D80}"/>
    <cellStyle name="Cálculo 2 7 4 2" xfId="17247" xr:uid="{818B2865-DD6A-49AB-8BEC-3F361AE1C519}"/>
    <cellStyle name="Cálculo 2 7 5" xfId="17248" xr:uid="{1C96D63D-2C4D-4071-986A-642304F7360A}"/>
    <cellStyle name="Cálculo 2 7 5 2" xfId="17249" xr:uid="{D5814781-B108-4B01-87EC-9964A1E74ED0}"/>
    <cellStyle name="Cálculo 2 7 6" xfId="17250" xr:uid="{0AF08211-EB46-4E3D-B88D-AB4C050C8604}"/>
    <cellStyle name="Cálculo 2 7 6 2" xfId="17251" xr:uid="{73515289-44BD-4B83-AE7B-BBCA8AD0A224}"/>
    <cellStyle name="Cálculo 2 7 7" xfId="17252" xr:uid="{77D632BA-7DE0-47EC-B207-EEEFFD4EEE33}"/>
    <cellStyle name="Cálculo 2 7 7 2" xfId="17253" xr:uid="{255238D0-4413-4568-B051-A8C2192661B3}"/>
    <cellStyle name="Cálculo 2 7 8" xfId="17254" xr:uid="{ECE766F3-AEDA-4969-9225-D41B8AF5D21B}"/>
    <cellStyle name="Cálculo 2 8" xfId="17255" xr:uid="{C68425CA-5CB4-4F5B-AD59-E19FC47EA379}"/>
    <cellStyle name="Cálculo 2 8 2" xfId="17256" xr:uid="{1B401040-2557-4A1D-B5E4-FB972DA98542}"/>
    <cellStyle name="Cálculo 2 8 2 2" xfId="17257" xr:uid="{55F91FEB-9E99-4333-BBB1-6CC142720AEB}"/>
    <cellStyle name="Cálculo 2 8 2 2 2" xfId="17258" xr:uid="{8A43B393-F976-4C2A-AD24-BE66EBF386FB}"/>
    <cellStyle name="Cálculo 2 8 2 3" xfId="17259" xr:uid="{9846380B-B379-4E47-921D-4B5203FA7693}"/>
    <cellStyle name="Cálculo 2 8 2 3 2" xfId="17260" xr:uid="{8AA08FCD-65D2-42BF-9C99-D16963C06F2E}"/>
    <cellStyle name="Cálculo 2 8 2 4" xfId="17261" xr:uid="{699D15EF-456F-4F7A-93ED-CCEC88ECBE76}"/>
    <cellStyle name="Cálculo 2 8 3" xfId="17262" xr:uid="{DE61C6C8-ABAA-4462-9C29-2B3E03CE4D2B}"/>
    <cellStyle name="Cálculo 2 8 3 2" xfId="17263" xr:uid="{CB3CD901-51CC-4E99-B571-8F09B7D9575C}"/>
    <cellStyle name="Cálculo 2 8 4" xfId="17264" xr:uid="{A4DE5125-4314-4B94-8408-59638585DBBE}"/>
    <cellStyle name="Cálculo 2 8 4 2" xfId="17265" xr:uid="{EED4CF93-9CA7-427B-90B1-FCF381CED4FF}"/>
    <cellStyle name="Cálculo 2 8 5" xfId="17266" xr:uid="{E605126B-80BE-44EC-86EB-382FC13086A9}"/>
    <cellStyle name="Cálculo 2 8 5 2" xfId="17267" xr:uid="{BA8ED906-97D0-49EE-BCF1-8A02F2D1DC5B}"/>
    <cellStyle name="Cálculo 2 8 6" xfId="17268" xr:uid="{8E7CCC70-6A53-4A91-B028-5024158C58AA}"/>
    <cellStyle name="Cálculo 2 8 6 2" xfId="17269" xr:uid="{57130B63-2BF2-4C70-AC7A-F64F88E00063}"/>
    <cellStyle name="Cálculo 2 8 7" xfId="17270" xr:uid="{73C043B2-D6F0-49C8-A701-9C0EC9CFC676}"/>
    <cellStyle name="Cálculo 2 8 7 2" xfId="17271" xr:uid="{156A5363-CAA5-4235-869B-3AB296604E08}"/>
    <cellStyle name="Cálculo 2 8 8" xfId="17272" xr:uid="{E9AE120E-4F19-472B-B498-C2E60BE5EC6F}"/>
    <cellStyle name="Cálculo 2 9" xfId="17273" xr:uid="{2EFD6F3A-6715-491D-A178-FFC6EBBFC528}"/>
    <cellStyle name="Cálculo 2 9 2" xfId="17274" xr:uid="{BBF08C77-2AED-4B37-AECE-93B4ECBAAD79}"/>
    <cellStyle name="Cálculo 2 9 2 2" xfId="17275" xr:uid="{B9C55EDD-7510-4858-BF4C-38EAD7F05140}"/>
    <cellStyle name="Cálculo 2 9 2 2 2" xfId="17276" xr:uid="{A41266CC-9DB6-463E-9CE1-51510110CAE1}"/>
    <cellStyle name="Cálculo 2 9 2 3" xfId="17277" xr:uid="{31E48228-D04D-461A-AC1B-4DD83A0CCE71}"/>
    <cellStyle name="Cálculo 2 9 2 3 2" xfId="17278" xr:uid="{15095995-D070-46F3-BB52-440999AE9786}"/>
    <cellStyle name="Cálculo 2 9 2 4" xfId="17279" xr:uid="{C0AEAEA7-B023-4E0B-88F1-0D2AB73427C4}"/>
    <cellStyle name="Cálculo 2 9 3" xfId="17280" xr:uid="{B3DF3D75-E7D7-49BD-B75F-5253EB9AE183}"/>
    <cellStyle name="Cálculo 2 9 3 2" xfId="17281" xr:uid="{79149987-1CEB-40B3-8D7D-D41E3EF306FF}"/>
    <cellStyle name="Cálculo 2 9 4" xfId="17282" xr:uid="{4708F85F-42E1-4A43-8F0B-7A0CEC29DE76}"/>
    <cellStyle name="Cálculo 2 9 4 2" xfId="17283" xr:uid="{F7FDC88F-64A3-42E1-A505-E96AB6879649}"/>
    <cellStyle name="Cálculo 2 9 5" xfId="17284" xr:uid="{73F97041-95D2-4F90-8538-339C495F4ADD}"/>
    <cellStyle name="Cálculo 2 9 5 2" xfId="17285" xr:uid="{7CF22EF3-A18A-4206-B7A7-F29D711E9F17}"/>
    <cellStyle name="Cálculo 2 9 6" xfId="17286" xr:uid="{3ED50300-F124-4023-BB68-B7B6A0338EA3}"/>
    <cellStyle name="Cálculo 2 9 6 2" xfId="17287" xr:uid="{9B1E7D16-93A2-47BE-B65D-EE8E9DA9879F}"/>
    <cellStyle name="Cálculo 2 9 7" xfId="17288" xr:uid="{DA79E313-B680-4476-9337-9732E88EFE5E}"/>
    <cellStyle name="Cálculo 2 9 7 2" xfId="17289" xr:uid="{3737BB74-4031-40B0-BCCE-797D4FDB7872}"/>
    <cellStyle name="Cálculo 2 9 8" xfId="17290" xr:uid="{60E75F7C-0689-408A-8563-EEFF83E2CFCD}"/>
    <cellStyle name="Cálculo 20" xfId="17291" xr:uid="{0A9CA0FF-FCFD-49CF-AB09-92493DB6A947}"/>
    <cellStyle name="Cálculo 20 2" xfId="17292" xr:uid="{A0ABACFC-EC01-4672-B02A-1157F258BB30}"/>
    <cellStyle name="Cálculo 20 2 2" xfId="17293" xr:uid="{9F592E83-6703-4C0B-B592-49C97279ADFE}"/>
    <cellStyle name="Cálculo 20 2 2 2" xfId="17294" xr:uid="{5C9E276F-5087-43A8-86AA-5EF3650EFA96}"/>
    <cellStyle name="Cálculo 20 2 3" xfId="17295" xr:uid="{B1AD3A8B-84EB-4CF2-8897-D1D4B4A1C222}"/>
    <cellStyle name="Cálculo 20 2 3 2" xfId="17296" xr:uid="{7FE72AFE-D9BA-43E1-B276-CF01AF447F95}"/>
    <cellStyle name="Cálculo 20 2 4" xfId="17297" xr:uid="{929D2144-6485-442F-9FE3-3F2FBE432B85}"/>
    <cellStyle name="Cálculo 20 3" xfId="17298" xr:uid="{6C086386-8D72-4C83-8F38-94823BA05B84}"/>
    <cellStyle name="Cálculo 20 3 2" xfId="17299" xr:uid="{8D1E340C-66BA-4CC7-9F1A-01A712A975B8}"/>
    <cellStyle name="Cálculo 20 4" xfId="17300" xr:uid="{50B2DAE2-0942-4687-B8BD-362D7335DCE8}"/>
    <cellStyle name="Cálculo 20 4 2" xfId="17301" xr:uid="{8D70E70E-CBD5-45BC-BD78-C49D3E1E9442}"/>
    <cellStyle name="Cálculo 20 5" xfId="17302" xr:uid="{77F8E094-F593-4F3C-AF72-4AB189209CC5}"/>
    <cellStyle name="Cálculo 20 5 2" xfId="17303" xr:uid="{69BF0E7B-710D-4592-B18C-E003860CAC90}"/>
    <cellStyle name="Cálculo 20 6" xfId="17304" xr:uid="{D4AA32A2-7AA3-4876-A4A6-36726BBF6136}"/>
    <cellStyle name="Cálculo 20 6 2" xfId="17305" xr:uid="{C12592AB-69BE-43E7-9076-5B9E29D7F3BA}"/>
    <cellStyle name="Cálculo 20 7" xfId="17306" xr:uid="{C5B7F01C-7DB7-4593-80FB-B26569025C32}"/>
    <cellStyle name="Cálculo 21" xfId="17307" xr:uid="{F33592DF-D831-4413-B433-F4DD54EDC5E1}"/>
    <cellStyle name="Cálculo 21 2" xfId="17308" xr:uid="{AE6E6F35-10FC-4E42-8655-A53A56ED3B5F}"/>
    <cellStyle name="Cálculo 21 2 2" xfId="17309" xr:uid="{063A6C7D-E8D1-4398-98CF-8417AE86CE91}"/>
    <cellStyle name="Cálculo 21 2 2 2" xfId="17310" xr:uid="{B93219C7-F056-4674-9B03-9D4895EAAE11}"/>
    <cellStyle name="Cálculo 21 2 3" xfId="17311" xr:uid="{ADBA7C00-6540-4588-A719-DE25EC5452F0}"/>
    <cellStyle name="Cálculo 21 2 3 2" xfId="17312" xr:uid="{2CE2F6A3-7359-472A-9FEF-C0CAA25ED936}"/>
    <cellStyle name="Cálculo 21 2 4" xfId="17313" xr:uid="{8A8170E4-F572-4407-9A63-22650A3CBE1F}"/>
    <cellStyle name="Cálculo 21 3" xfId="17314" xr:uid="{81AEE6F5-029A-4ABF-B80D-7C4A499C1E93}"/>
    <cellStyle name="Cálculo 21 3 2" xfId="17315" xr:uid="{29D9F8F3-102D-4399-85E1-3BDE0DAD9630}"/>
    <cellStyle name="Cálculo 21 4" xfId="17316" xr:uid="{40368818-42D0-49E9-870C-3659E3E60E77}"/>
    <cellStyle name="Cálculo 21 4 2" xfId="17317" xr:uid="{D238D559-B4FD-49E1-BBCD-A8FA4CD5C1B7}"/>
    <cellStyle name="Cálculo 21 5" xfId="17318" xr:uid="{27F0F3FA-E911-420C-9EFE-3AD8D083E217}"/>
    <cellStyle name="Cálculo 21 5 2" xfId="17319" xr:uid="{FCC1276E-939E-4A42-B2FF-393BA64DD716}"/>
    <cellStyle name="Cálculo 21 6" xfId="17320" xr:uid="{E1C143FB-E74A-40B8-BA0E-BABE6C9D6881}"/>
    <cellStyle name="Cálculo 21 6 2" xfId="17321" xr:uid="{15AE4EBC-6C4A-4F8D-BC86-143654100F76}"/>
    <cellStyle name="Cálculo 21 7" xfId="17322" xr:uid="{AD5A9A22-D9D5-4CF7-9A6D-8DCF9CAE8255}"/>
    <cellStyle name="Cálculo 22" xfId="17323" xr:uid="{DFC00F64-91FA-47FB-8811-C12B2D9CD7BF}"/>
    <cellStyle name="Cálculo 22 2" xfId="17324" xr:uid="{BA1FFA21-10F5-4C70-94DE-0F111B35FF82}"/>
    <cellStyle name="Cálculo 22 2 2" xfId="17325" xr:uid="{D4963746-1866-4DBC-8948-266EE94C1493}"/>
    <cellStyle name="Cálculo 22 2 2 2" xfId="17326" xr:uid="{B4BDF40E-0C10-4AAA-89EE-3BCBB52BCBA8}"/>
    <cellStyle name="Cálculo 22 2 3" xfId="17327" xr:uid="{208560C5-314B-41B3-9EBC-7F920F291F7C}"/>
    <cellStyle name="Cálculo 22 2 3 2" xfId="17328" xr:uid="{2A8827F0-D782-49D5-9BEF-CC4E332FDA63}"/>
    <cellStyle name="Cálculo 22 2 4" xfId="17329" xr:uid="{B4AE9355-A054-41F8-B7B1-5BC92FA25E6B}"/>
    <cellStyle name="Cálculo 22 3" xfId="17330" xr:uid="{FF06B286-510F-47D4-A530-251D0FDB91FA}"/>
    <cellStyle name="Cálculo 22 3 2" xfId="17331" xr:uid="{2E590863-B68F-435A-A685-D0CBE75F5E5A}"/>
    <cellStyle name="Cálculo 22 4" xfId="17332" xr:uid="{6B9C2B21-0792-4963-8F55-4B016F7F0B1F}"/>
    <cellStyle name="Cálculo 22 4 2" xfId="17333" xr:uid="{6D22CFAD-BA12-40AD-94E0-9044E9D6D84A}"/>
    <cellStyle name="Cálculo 22 5" xfId="17334" xr:uid="{C3214CEB-8F5C-408F-AACA-90D26D30F89D}"/>
    <cellStyle name="Cálculo 22 5 2" xfId="17335" xr:uid="{3222EC23-3DC9-43C1-AD08-9B9A23C58B34}"/>
    <cellStyle name="Cálculo 22 6" xfId="17336" xr:uid="{FF75AD6D-0E21-42DB-80BB-CB9D429C4922}"/>
    <cellStyle name="Cálculo 22 6 2" xfId="17337" xr:uid="{D65EFFBB-01C6-46E4-8F43-A6DC8F945DF5}"/>
    <cellStyle name="Cálculo 22 7" xfId="17338" xr:uid="{4C457C19-DCFF-40E0-AD58-C074D3F5BC28}"/>
    <cellStyle name="Cálculo 23" xfId="17339" xr:uid="{E5552B56-0799-4906-9C2A-713B53B2BC22}"/>
    <cellStyle name="Cálculo 23 2" xfId="17340" xr:uid="{C3F40F7A-5B1D-4D20-B52D-656007EB5557}"/>
    <cellStyle name="Cálculo 23 2 2" xfId="17341" xr:uid="{058B22D7-DF25-4021-A639-DC9ABBDCFF35}"/>
    <cellStyle name="Cálculo 23 2 2 2" xfId="17342" xr:uid="{C9C6F6C2-CC9B-4027-B750-997429EFCD74}"/>
    <cellStyle name="Cálculo 23 2 3" xfId="17343" xr:uid="{A01D177F-51B8-45A5-AF53-156BA1DBE04C}"/>
    <cellStyle name="Cálculo 23 2 3 2" xfId="17344" xr:uid="{AF6C4A59-02B9-4F4D-BFB7-2C893013CB14}"/>
    <cellStyle name="Cálculo 23 2 4" xfId="17345" xr:uid="{C7D1D609-E1C7-4EC7-AB5F-A421F1818282}"/>
    <cellStyle name="Cálculo 23 3" xfId="17346" xr:uid="{0E502CDF-F869-432A-8440-22C2B81FB1D9}"/>
    <cellStyle name="Cálculo 23 3 2" xfId="17347" xr:uid="{265EBDB0-D7F6-4D4D-B8DC-1B0B609B2D2A}"/>
    <cellStyle name="Cálculo 23 4" xfId="17348" xr:uid="{F0384768-5483-4872-B052-BCF8ACDE307A}"/>
    <cellStyle name="Cálculo 23 4 2" xfId="17349" xr:uid="{320DF642-279A-4E74-9C46-DD6AF7598698}"/>
    <cellStyle name="Cálculo 23 5" xfId="17350" xr:uid="{5A8985E5-DB3B-4714-9D94-60A74293733B}"/>
    <cellStyle name="Cálculo 23 5 2" xfId="17351" xr:uid="{E4A355F1-564C-49F9-84F8-6B77C28A5E3F}"/>
    <cellStyle name="Cálculo 23 6" xfId="17352" xr:uid="{DDE6B5C8-D123-49BD-B0EE-B5B353FD2DAD}"/>
    <cellStyle name="Cálculo 23 6 2" xfId="17353" xr:uid="{4E2AB672-606D-4C63-AB70-B30F51392A1E}"/>
    <cellStyle name="Cálculo 23 7" xfId="17354" xr:uid="{59FE2D2E-815B-4583-8FB3-31A323395EDF}"/>
    <cellStyle name="Cálculo 24" xfId="17355" xr:uid="{1ACCA5D4-A1F1-45D2-83E1-FD8BCD883EA0}"/>
    <cellStyle name="Cálculo 24 2" xfId="17356" xr:uid="{7500C6FC-8B5C-47C8-8FB2-C8A09A8A3C0C}"/>
    <cellStyle name="Cálculo 24 2 2" xfId="17357" xr:uid="{D2EF3FED-52A1-4719-81C1-461B80EC4DBD}"/>
    <cellStyle name="Cálculo 24 2 2 2" xfId="17358" xr:uid="{E095B261-2356-495D-A5EF-2A393D0E6B96}"/>
    <cellStyle name="Cálculo 24 2 3" xfId="17359" xr:uid="{A6E7C549-D089-4352-8028-D786FEE07EAD}"/>
    <cellStyle name="Cálculo 24 2 3 2" xfId="17360" xr:uid="{8CCB65A1-2B0A-435F-9294-2D882DD8502B}"/>
    <cellStyle name="Cálculo 24 2 4" xfId="17361" xr:uid="{F829D736-D8C4-447B-9756-8046E8BCB5BF}"/>
    <cellStyle name="Cálculo 24 3" xfId="17362" xr:uid="{C8F3729A-AC8B-4B93-B2C8-D944CB1A57F3}"/>
    <cellStyle name="Cálculo 24 3 2" xfId="17363" xr:uid="{9E6905B1-6D02-43E3-B395-B9EE2F0AB2E3}"/>
    <cellStyle name="Cálculo 24 4" xfId="17364" xr:uid="{46D6184B-FB5A-4ED9-8099-0B38598ADBFD}"/>
    <cellStyle name="Cálculo 24 4 2" xfId="17365" xr:uid="{24E21432-1D9B-46E7-93E3-1240EAD63A9F}"/>
    <cellStyle name="Cálculo 24 5" xfId="17366" xr:uid="{035223F3-5E36-4ADE-8B7B-BAEC5FD88249}"/>
    <cellStyle name="Cálculo 24 5 2" xfId="17367" xr:uid="{928BCFD0-4991-4F86-997C-5EFBF183DD2F}"/>
    <cellStyle name="Cálculo 24 6" xfId="17368" xr:uid="{9B7F51B2-1BFD-4589-98F9-D41B2A47D80F}"/>
    <cellStyle name="Cálculo 24 6 2" xfId="17369" xr:uid="{3C3A3283-74B0-4225-BE9D-850C2779209E}"/>
    <cellStyle name="Cálculo 24 7" xfId="17370" xr:uid="{800FFF88-6A35-4FBF-ADEF-CA7A4295DA16}"/>
    <cellStyle name="Cálculo 25" xfId="17371" xr:uid="{81CCDE6F-57D4-4A19-A29E-315F7460035B}"/>
    <cellStyle name="Cálculo 25 2" xfId="17372" xr:uid="{1BED6237-1B04-422F-951F-8A15C0EA8F27}"/>
    <cellStyle name="Cálculo 25 2 2" xfId="17373" xr:uid="{CD8C43A2-7152-48BA-9A54-7D40493C108C}"/>
    <cellStyle name="Cálculo 25 2 2 2" xfId="17374" xr:uid="{457657BA-B70E-4272-8281-86293EEDF420}"/>
    <cellStyle name="Cálculo 25 2 3" xfId="17375" xr:uid="{3546A4E5-0CDB-4DEC-A934-92258039FB9D}"/>
    <cellStyle name="Cálculo 25 2 3 2" xfId="17376" xr:uid="{D3B72AAB-E833-4DF3-8BA6-B677AC73F3B6}"/>
    <cellStyle name="Cálculo 25 2 4" xfId="17377" xr:uid="{F47113B7-1D90-4A34-8376-5AF9645990D6}"/>
    <cellStyle name="Cálculo 25 3" xfId="17378" xr:uid="{EAB19C54-D65A-43DC-A368-8761E9D32A03}"/>
    <cellStyle name="Cálculo 25 3 2" xfId="17379" xr:uid="{3E74DC07-55E0-44AC-9C6F-AE6B05403EFB}"/>
    <cellStyle name="Cálculo 25 4" xfId="17380" xr:uid="{4E02EF77-9AC3-4766-B499-B5F7FA2D4712}"/>
    <cellStyle name="Cálculo 25 4 2" xfId="17381" xr:uid="{6D34CBCE-19B0-4E7D-8CA0-AB8F807A98D4}"/>
    <cellStyle name="Cálculo 25 5" xfId="17382" xr:uid="{7C45B77B-3AC3-483E-82C3-7B38DB99471E}"/>
    <cellStyle name="Cálculo 25 5 2" xfId="17383" xr:uid="{758F4D54-2C3B-463F-A11D-AD231E861618}"/>
    <cellStyle name="Cálculo 25 6" xfId="17384" xr:uid="{A30ADE49-80B2-45D1-9EF7-EF1ED1CF16CC}"/>
    <cellStyle name="Cálculo 25 6 2" xfId="17385" xr:uid="{D7856A87-48BA-496D-984B-3747C86D0AD5}"/>
    <cellStyle name="Cálculo 25 7" xfId="17386" xr:uid="{B354889B-6C8B-45C1-B148-4C4838E9A8FA}"/>
    <cellStyle name="Cálculo 26" xfId="17387" xr:uid="{137492DD-8984-4252-87E1-0BCA01D3DFE9}"/>
    <cellStyle name="Cálculo 26 2" xfId="17388" xr:uid="{01200F67-43B1-4928-9AF1-9822424C08FB}"/>
    <cellStyle name="Cálculo 26 2 2" xfId="17389" xr:uid="{AB415DF3-FA92-4221-BE59-1B62046CB243}"/>
    <cellStyle name="Cálculo 26 2 2 2" xfId="17390" xr:uid="{708CCCA2-A2C7-4BED-BF22-182A9FD8FDFA}"/>
    <cellStyle name="Cálculo 26 2 3" xfId="17391" xr:uid="{B0AE7F46-D25A-4EF5-AB8B-9BC84F745CA0}"/>
    <cellStyle name="Cálculo 26 2 3 2" xfId="17392" xr:uid="{57FD0758-B930-4DBC-AA45-4BEC157542B1}"/>
    <cellStyle name="Cálculo 26 2 4" xfId="17393" xr:uid="{D3025686-21E3-4ECC-A280-7CCABCE23D7E}"/>
    <cellStyle name="Cálculo 26 3" xfId="17394" xr:uid="{5C681F74-9F9B-4FBC-86C3-51671B13877A}"/>
    <cellStyle name="Cálculo 26 3 2" xfId="17395" xr:uid="{6F7E68FF-D387-45E6-B570-A7D2C948929A}"/>
    <cellStyle name="Cálculo 26 4" xfId="17396" xr:uid="{46511FA9-26ED-4D1F-812F-91C5CA459AF4}"/>
    <cellStyle name="Cálculo 26 4 2" xfId="17397" xr:uid="{01311861-61F4-440C-BB3D-17A67ABF2CAA}"/>
    <cellStyle name="Cálculo 26 5" xfId="17398" xr:uid="{55D75313-C92C-4A0C-BE7C-E7842D537146}"/>
    <cellStyle name="Cálculo 26 5 2" xfId="17399" xr:uid="{EB904AAA-D37D-4DB7-941B-4250EE463711}"/>
    <cellStyle name="Cálculo 26 6" xfId="17400" xr:uid="{59B266F1-287D-49C9-9DAD-F6073F6BEE98}"/>
    <cellStyle name="Cálculo 26 6 2" xfId="17401" xr:uid="{C6540AC3-6C14-4B1E-A806-6C4CBA4D5FD3}"/>
    <cellStyle name="Cálculo 26 7" xfId="17402" xr:uid="{81CE51FB-5E52-42E1-B540-C9F49392D131}"/>
    <cellStyle name="Cálculo 27" xfId="17403" xr:uid="{FD44E31B-2465-4DDB-974C-FB143734DDB6}"/>
    <cellStyle name="Cálculo 27 2" xfId="17404" xr:uid="{13DDF7EA-70CE-44CC-96F2-36063C11373C}"/>
    <cellStyle name="Cálculo 27 2 2" xfId="17405" xr:uid="{DEE85697-3963-439E-A82E-A8E927AAD71D}"/>
    <cellStyle name="Cálculo 27 2 2 2" xfId="17406" xr:uid="{6A4330EE-FD93-44D5-83EE-A8F05EA926DC}"/>
    <cellStyle name="Cálculo 27 2 3" xfId="17407" xr:uid="{54677B97-037B-42C3-9854-5E359F753161}"/>
    <cellStyle name="Cálculo 27 2 3 2" xfId="17408" xr:uid="{9BB05D9D-4C2D-4F47-B452-880D33F57507}"/>
    <cellStyle name="Cálculo 27 2 4" xfId="17409" xr:uid="{34AA48B8-CAD5-4C57-BD00-05AC3E6A3649}"/>
    <cellStyle name="Cálculo 27 3" xfId="17410" xr:uid="{3CDB7142-2E51-4677-AC26-E5FBB7A571AF}"/>
    <cellStyle name="Cálculo 27 3 2" xfId="17411" xr:uid="{DA8E5003-52BF-4D92-8609-720686E574D4}"/>
    <cellStyle name="Cálculo 27 4" xfId="17412" xr:uid="{0223F549-8386-49A0-86AB-650EA790A780}"/>
    <cellStyle name="Cálculo 27 4 2" xfId="17413" xr:uid="{AF282C47-A7D3-446D-89D4-80C6DD61804D}"/>
    <cellStyle name="Cálculo 27 5" xfId="17414" xr:uid="{3307FDE8-1A38-4ECE-B590-22BBD7D72E54}"/>
    <cellStyle name="Cálculo 27 5 2" xfId="17415" xr:uid="{17C27F88-7D1D-4AB5-879F-BD75AEA68A09}"/>
    <cellStyle name="Cálculo 27 6" xfId="17416" xr:uid="{8B9B2F17-7206-4B88-986A-F64328399EF5}"/>
    <cellStyle name="Cálculo 27 6 2" xfId="17417" xr:uid="{2BC9A074-F61D-4459-BB5A-B7060909C0CD}"/>
    <cellStyle name="Cálculo 27 7" xfId="17418" xr:uid="{32368FF8-89B6-4450-A305-2E414ACFAB79}"/>
    <cellStyle name="Cálculo 28" xfId="17419" xr:uid="{EA0967B1-3E35-4E5A-90E9-E49225B564B0}"/>
    <cellStyle name="Cálculo 28 2" xfId="17420" xr:uid="{22263B17-A225-4901-BE5E-6C78BD1EAAC9}"/>
    <cellStyle name="Cálculo 28 2 2" xfId="17421" xr:uid="{9AA719E0-FF88-4F9E-BEC9-66D3F6D11ACD}"/>
    <cellStyle name="Cálculo 28 2 2 2" xfId="17422" xr:uid="{54AE8388-3D2A-4BBF-8E22-4C665D461BCF}"/>
    <cellStyle name="Cálculo 28 2 3" xfId="17423" xr:uid="{FC919ED4-0E48-4B62-9569-CFB6BB2329F2}"/>
    <cellStyle name="Cálculo 28 2 3 2" xfId="17424" xr:uid="{F0D7425D-B156-4CF0-AC2E-EDEBC967C9BD}"/>
    <cellStyle name="Cálculo 28 2 4" xfId="17425" xr:uid="{A5B3CBAC-1C79-4D46-A49A-F78D6903DFA7}"/>
    <cellStyle name="Cálculo 28 3" xfId="17426" xr:uid="{5E88CC71-A5A0-424C-85E0-2F638387EF7F}"/>
    <cellStyle name="Cálculo 28 3 2" xfId="17427" xr:uid="{C115C698-6314-4B65-BA4F-059E2649F22E}"/>
    <cellStyle name="Cálculo 28 4" xfId="17428" xr:uid="{DF9F5DDD-7E29-4935-AF14-A609EC3972F3}"/>
    <cellStyle name="Cálculo 28 4 2" xfId="17429" xr:uid="{16AD5EC9-DBB5-405E-80AF-E2F04EC99797}"/>
    <cellStyle name="Cálculo 28 5" xfId="17430" xr:uid="{27006405-B99D-4DC1-8017-B461784815F5}"/>
    <cellStyle name="Cálculo 28 5 2" xfId="17431" xr:uid="{A6970434-E7EB-4A30-A8DC-EE1EC77238F8}"/>
    <cellStyle name="Cálculo 28 6" xfId="17432" xr:uid="{E9A28824-8645-40D2-BD0D-8040F50044A4}"/>
    <cellStyle name="Cálculo 28 6 2" xfId="17433" xr:uid="{3877A6A4-A882-4C28-927A-5A9118F0634D}"/>
    <cellStyle name="Cálculo 28 7" xfId="17434" xr:uid="{BC070FD8-38BB-4EB1-8CDB-66931AAF3175}"/>
    <cellStyle name="Cálculo 29" xfId="17435" xr:uid="{3C0704FB-4DB9-496C-A876-0E6F2C7E6329}"/>
    <cellStyle name="Cálculo 29 2" xfId="17436" xr:uid="{BDA6F467-D86A-4023-9F90-0C64C5FBEEEE}"/>
    <cellStyle name="Cálculo 29 2 2" xfId="17437" xr:uid="{B70C05E2-FADE-4BA2-B466-896FEBEB71B2}"/>
    <cellStyle name="Cálculo 29 2 2 2" xfId="17438" xr:uid="{C0815FED-359D-407B-9C12-A562A50EC61B}"/>
    <cellStyle name="Cálculo 29 2 3" xfId="17439" xr:uid="{F424E191-4510-430B-971C-FB70037043BB}"/>
    <cellStyle name="Cálculo 29 2 3 2" xfId="17440" xr:uid="{FAF2FE7F-FBD4-4351-A7CF-06B8E76EFF67}"/>
    <cellStyle name="Cálculo 29 2 4" xfId="17441" xr:uid="{F2D13E10-F719-47C0-9783-B3291292B36A}"/>
    <cellStyle name="Cálculo 29 3" xfId="17442" xr:uid="{79B4D527-0B59-4435-9C7A-CC65B68B0C11}"/>
    <cellStyle name="Cálculo 29 3 2" xfId="17443" xr:uid="{1AD40019-0E64-4D38-A9E3-07590044E683}"/>
    <cellStyle name="Cálculo 29 4" xfId="17444" xr:uid="{F1B93A86-59C4-4030-A9B1-14B84E01E8CD}"/>
    <cellStyle name="Cálculo 29 4 2" xfId="17445" xr:uid="{F35E3C8B-F7D8-4184-9501-5A6143BAF920}"/>
    <cellStyle name="Cálculo 29 5" xfId="17446" xr:uid="{224078F8-4432-480A-B1D2-78FE3C59A149}"/>
    <cellStyle name="Cálculo 29 5 2" xfId="17447" xr:uid="{60EEC9C5-F2CA-4293-B4EB-C3A5F8932B2C}"/>
    <cellStyle name="Cálculo 29 6" xfId="17448" xr:uid="{8CB6CA50-D04D-4CBE-9E1D-36796F419163}"/>
    <cellStyle name="Cálculo 29 6 2" xfId="17449" xr:uid="{A3186624-037A-4D6E-9920-639DF7DC412E}"/>
    <cellStyle name="Cálculo 29 7" xfId="17450" xr:uid="{7E871CFB-3630-42BC-A7CA-64B955F54ED4}"/>
    <cellStyle name="Cálculo 3" xfId="17451" xr:uid="{8EE897D0-D934-4A6E-8A38-A5545BF56A3B}"/>
    <cellStyle name="Cálculo 3 2" xfId="17452" xr:uid="{312F5E50-64B2-44D4-9FA8-E0007DC30885}"/>
    <cellStyle name="Cálculo 3 2 2" xfId="17453" xr:uid="{254B139C-765F-4461-BA5F-B9067537C1E5}"/>
    <cellStyle name="Cálculo 3 2 2 2" xfId="17454" xr:uid="{8BEFD696-9D05-4C4A-988E-E9B019492B5D}"/>
    <cellStyle name="Cálculo 3 2 3" xfId="17455" xr:uid="{88B6B8B7-B346-4C84-8558-1C8D26653C78}"/>
    <cellStyle name="Cálculo 3 2 3 2" xfId="17456" xr:uid="{AD8BA523-7F15-4B08-BE91-9FC1C6F709BD}"/>
    <cellStyle name="Cálculo 3 2 4" xfId="17457" xr:uid="{1EC97B6E-3D56-4558-800C-645664011CC9}"/>
    <cellStyle name="Cálculo 3 3" xfId="17458" xr:uid="{7E4CAADE-8E9D-48CA-A3F1-D3E979F6888A}"/>
    <cellStyle name="Cálculo 3 3 2" xfId="17459" xr:uid="{E64C9260-1088-4B66-8F87-70B378F13A88}"/>
    <cellStyle name="Cálculo 3 4" xfId="17460" xr:uid="{4F1337D8-2294-4697-82BE-3A7285DA595C}"/>
    <cellStyle name="Cálculo 3 4 2" xfId="17461" xr:uid="{4F64C40B-6DC8-45DA-B48D-52552D263531}"/>
    <cellStyle name="Cálculo 3 5" xfId="17462" xr:uid="{E641628A-0915-4C42-ACE9-2843DD9FA262}"/>
    <cellStyle name="Cálculo 3 5 2" xfId="17463" xr:uid="{00A3F2CA-46C6-419D-A7F9-8257E341CE12}"/>
    <cellStyle name="Cálculo 3 6" xfId="17464" xr:uid="{1EB444C0-3D30-40BE-A986-CCA861687904}"/>
    <cellStyle name="Cálculo 3 6 2" xfId="17465" xr:uid="{13100242-3B61-4D2D-8158-B42D1B805557}"/>
    <cellStyle name="Cálculo 3 7" xfId="17466" xr:uid="{FAFAF599-7018-4A85-A938-A41471B74ECA}"/>
    <cellStyle name="Cálculo 30" xfId="17467" xr:uid="{474B9F1B-EB74-4F5A-ACC8-24E40FBAB56D}"/>
    <cellStyle name="Cálculo 30 2" xfId="17468" xr:uid="{9CF47350-6725-4AB4-B57C-D60F8B8C37EA}"/>
    <cellStyle name="Cálculo 30 2 2" xfId="17469" xr:uid="{CCE437C3-5D49-4CC5-BFD7-7FA444065CAD}"/>
    <cellStyle name="Cálculo 30 2 2 2" xfId="17470" xr:uid="{DD119B7A-1EB4-4ECB-8F3A-F5D94ABE4222}"/>
    <cellStyle name="Cálculo 30 2 3" xfId="17471" xr:uid="{5ECFCAD5-7986-4FEA-A254-C02E2B877CA8}"/>
    <cellStyle name="Cálculo 30 2 3 2" xfId="17472" xr:uid="{346D0A9E-2A0B-4169-B67B-084D2E52FDD5}"/>
    <cellStyle name="Cálculo 30 2 4" xfId="17473" xr:uid="{D67DD766-A629-455B-AEDE-E0BD33EFD6BB}"/>
    <cellStyle name="Cálculo 30 3" xfId="17474" xr:uid="{965E9A2B-41B0-464D-8FF9-2CB448509141}"/>
    <cellStyle name="Cálculo 30 3 2" xfId="17475" xr:uid="{26054C9E-AF5E-4C68-8CF5-8BF9158E782E}"/>
    <cellStyle name="Cálculo 30 4" xfId="17476" xr:uid="{826858DD-8C2B-420C-B2A9-E7544094598E}"/>
    <cellStyle name="Cálculo 30 4 2" xfId="17477" xr:uid="{9531F0CB-DC3E-4CA7-B3F8-B7C0AE711FBD}"/>
    <cellStyle name="Cálculo 30 5" xfId="17478" xr:uid="{4B61B520-07E6-407B-8532-0CD2E0CF39B8}"/>
    <cellStyle name="Cálculo 30 5 2" xfId="17479" xr:uid="{3C34090C-703B-4C7F-940B-EB0EF7D9688D}"/>
    <cellStyle name="Cálculo 30 6" xfId="17480" xr:uid="{74C69DF1-E3AE-44EA-9B2B-DECA7A66CDCF}"/>
    <cellStyle name="Cálculo 30 6 2" xfId="17481" xr:uid="{CD96AC7D-A96E-44CC-B2CB-082FFF963FF4}"/>
    <cellStyle name="Cálculo 30 7" xfId="17482" xr:uid="{4276C8A9-BBED-430C-AA5C-667C1F4C55A4}"/>
    <cellStyle name="Cálculo 31" xfId="17483" xr:uid="{8E71AE39-8249-44D6-93D9-33D5CCDB2488}"/>
    <cellStyle name="Cálculo 31 2" xfId="17484" xr:uid="{966EF54B-4982-494A-A2CF-EB284311E0D1}"/>
    <cellStyle name="Cálculo 31 2 2" xfId="17485" xr:uid="{6105ED6C-DDEC-4B0E-AD01-CE1F700B7B6F}"/>
    <cellStyle name="Cálculo 31 2 2 2" xfId="17486" xr:uid="{3FD0F404-CB7A-4A0C-8EEB-DB7311F8FCF5}"/>
    <cellStyle name="Cálculo 31 2 3" xfId="17487" xr:uid="{35535F5D-3EC2-4A30-9822-3D6929F9EC74}"/>
    <cellStyle name="Cálculo 31 2 3 2" xfId="17488" xr:uid="{E2A403F3-B21F-4F73-9CCE-CD4345D67E97}"/>
    <cellStyle name="Cálculo 31 2 4" xfId="17489" xr:uid="{8F6ADE1D-B264-4C1F-AF5B-28AAD9D7258D}"/>
    <cellStyle name="Cálculo 31 3" xfId="17490" xr:uid="{2807A8C0-30D9-4ECB-A993-BE8EBDBD150C}"/>
    <cellStyle name="Cálculo 31 3 2" xfId="17491" xr:uid="{6E9E1906-FD47-44E0-92E8-AAD4CE629EDF}"/>
    <cellStyle name="Cálculo 31 4" xfId="17492" xr:uid="{09AFF9B4-0535-401C-A56A-06F5C98CA81C}"/>
    <cellStyle name="Cálculo 31 4 2" xfId="17493" xr:uid="{F4AB0529-04CE-47B1-A281-20672C80BEF6}"/>
    <cellStyle name="Cálculo 31 5" xfId="17494" xr:uid="{2C4FA51A-3947-42E8-AC82-F8074C945226}"/>
    <cellStyle name="Cálculo 31 5 2" xfId="17495" xr:uid="{B9AF6D78-4A50-454C-87F6-339033A92E48}"/>
    <cellStyle name="Cálculo 31 6" xfId="17496" xr:uid="{9C83733B-09DB-4582-B235-89B939022A76}"/>
    <cellStyle name="Cálculo 31 6 2" xfId="17497" xr:uid="{F93CFA2E-0060-430B-8231-E239ACA1657F}"/>
    <cellStyle name="Cálculo 31 7" xfId="17498" xr:uid="{33A6F820-65A8-45C2-994A-C43B8D6B9F4F}"/>
    <cellStyle name="Cálculo 32" xfId="17499" xr:uid="{F6310F93-D5B7-463A-8EF7-4CFC86AEF0CE}"/>
    <cellStyle name="Cálculo 32 2" xfId="17500" xr:uid="{A96AFB1D-E62A-42F3-BED7-331F33A298E8}"/>
    <cellStyle name="Cálculo 32 2 2" xfId="17501" xr:uid="{EE15F928-2016-4C5F-A2AA-BC6B7EFF0B28}"/>
    <cellStyle name="Cálculo 32 2 2 2" xfId="17502" xr:uid="{FCB6EEC2-ABD6-4101-B796-DCEB222DE0BB}"/>
    <cellStyle name="Cálculo 32 2 3" xfId="17503" xr:uid="{F31471BD-FA34-4243-AEC3-D47CC928F178}"/>
    <cellStyle name="Cálculo 32 2 3 2" xfId="17504" xr:uid="{2C46FDD0-E4F0-42C1-A547-8910691C761F}"/>
    <cellStyle name="Cálculo 32 2 4" xfId="17505" xr:uid="{20166A95-7789-4AF9-8261-470DA59691E1}"/>
    <cellStyle name="Cálculo 32 3" xfId="17506" xr:uid="{8BC5E39A-9A25-4922-853B-3400ECAF0F60}"/>
    <cellStyle name="Cálculo 32 3 2" xfId="17507" xr:uid="{FBD375CB-9715-46F5-8070-786EAB803451}"/>
    <cellStyle name="Cálculo 32 4" xfId="17508" xr:uid="{DA6AD426-5333-4661-B993-91FD2C2F6531}"/>
    <cellStyle name="Cálculo 32 4 2" xfId="17509" xr:uid="{49ED6DD5-2778-467C-90DA-1AC9B24F70CA}"/>
    <cellStyle name="Cálculo 32 5" xfId="17510" xr:uid="{68F90A60-6466-4BD5-8E8F-72762C506BF2}"/>
    <cellStyle name="Cálculo 32 5 2" xfId="17511" xr:uid="{5DBE31BE-9F57-4535-9D47-CE0963130868}"/>
    <cellStyle name="Cálculo 32 6" xfId="17512" xr:uid="{F4613EDA-9E3E-4343-B02B-D4D7E2EE92F8}"/>
    <cellStyle name="Cálculo 32 6 2" xfId="17513" xr:uid="{0AA060E8-0272-4E27-AAF4-59FDAD2EBBFC}"/>
    <cellStyle name="Cálculo 32 7" xfId="17514" xr:uid="{6161BE5B-7492-4981-80C5-E8E2C1A389FD}"/>
    <cellStyle name="Cálculo 33" xfId="17515" xr:uid="{AA89BA86-6060-46C8-B2F8-C0CC0DD72473}"/>
    <cellStyle name="Cálculo 33 2" xfId="17516" xr:uid="{6F9CA7EE-6FDA-4728-A7E5-53FF189A1D25}"/>
    <cellStyle name="Cálculo 33 2 2" xfId="17517" xr:uid="{CF5E6169-EB83-44E0-B15D-FE07BCCEA43B}"/>
    <cellStyle name="Cálculo 33 2 2 2" xfId="17518" xr:uid="{1D7A3344-76CF-4B14-BF05-466F341656B9}"/>
    <cellStyle name="Cálculo 33 2 3" xfId="17519" xr:uid="{9C725BD3-EA9F-4B85-A39B-828C158DDCE3}"/>
    <cellStyle name="Cálculo 33 2 3 2" xfId="17520" xr:uid="{F9E44B8B-964D-4824-97B3-98836F4F3448}"/>
    <cellStyle name="Cálculo 33 2 4" xfId="17521" xr:uid="{5162E70A-69F6-40D0-9F30-5679F497CF71}"/>
    <cellStyle name="Cálculo 33 3" xfId="17522" xr:uid="{70D1F654-BC3E-4C99-89A5-1B7C96B8F666}"/>
    <cellStyle name="Cálculo 33 3 2" xfId="17523" xr:uid="{CC603489-1A3C-4729-BDA3-7AF17A4F8D08}"/>
    <cellStyle name="Cálculo 33 4" xfId="17524" xr:uid="{BDBC152C-FD9B-40BA-8250-E522AAC77205}"/>
    <cellStyle name="Cálculo 33 4 2" xfId="17525" xr:uid="{5DEC47B1-6346-48FB-A8AC-26B8728F32D4}"/>
    <cellStyle name="Cálculo 33 5" xfId="17526" xr:uid="{03A4E137-35CB-43F1-A1F5-2D5C624FF98E}"/>
    <cellStyle name="Cálculo 33 5 2" xfId="17527" xr:uid="{C809900C-4EFD-4BED-AC6C-02530AF9EF24}"/>
    <cellStyle name="Cálculo 33 6" xfId="17528" xr:uid="{8D551F33-139D-4F23-87C0-451EE981E426}"/>
    <cellStyle name="Cálculo 33 6 2" xfId="17529" xr:uid="{BA74A34A-40AF-4816-A4E9-35427CBF0387}"/>
    <cellStyle name="Cálculo 33 7" xfId="17530" xr:uid="{057FF860-7671-40DA-ABA8-BE7ED932B80A}"/>
    <cellStyle name="Cálculo 34" xfId="17531" xr:uid="{82473089-0EBF-4397-BAA8-EA73326650DE}"/>
    <cellStyle name="Cálculo 34 2" xfId="17532" xr:uid="{910B4BE1-B598-4089-9391-D5A971273F76}"/>
    <cellStyle name="Cálculo 34 2 2" xfId="17533" xr:uid="{B787E005-AD32-4AE5-A0CA-D73BABFF6673}"/>
    <cellStyle name="Cálculo 34 2 2 2" xfId="17534" xr:uid="{FCA1EAEF-4F89-4C22-9C43-ADDCE5C82C9D}"/>
    <cellStyle name="Cálculo 34 2 3" xfId="17535" xr:uid="{1367B382-91CF-42B2-808B-9696210BF86E}"/>
    <cellStyle name="Cálculo 34 2 3 2" xfId="17536" xr:uid="{1AC91993-6BEC-4F17-BF7A-E2D768F6F497}"/>
    <cellStyle name="Cálculo 34 2 4" xfId="17537" xr:uid="{737E41C1-CEDA-4905-8DA2-7FCEFF44E4DD}"/>
    <cellStyle name="Cálculo 34 3" xfId="17538" xr:uid="{093A9119-F7CF-4D32-8BE7-02FF24C7DD2B}"/>
    <cellStyle name="Cálculo 34 3 2" xfId="17539" xr:uid="{66BB0EE9-9340-480C-97FB-3EDFFB6FEE6C}"/>
    <cellStyle name="Cálculo 34 4" xfId="17540" xr:uid="{F51C1B17-CDF3-4893-B3BD-D8FB953EFF91}"/>
    <cellStyle name="Cálculo 34 4 2" xfId="17541" xr:uid="{DACF2E75-09B6-459F-90C7-C4B12ED1683B}"/>
    <cellStyle name="Cálculo 34 5" xfId="17542" xr:uid="{63EC1702-080F-4193-82CB-E409CEFF5FCA}"/>
    <cellStyle name="Cálculo 34 5 2" xfId="17543" xr:uid="{EFFFD2A6-6452-4B9A-BB84-BFA9A77F819D}"/>
    <cellStyle name="Cálculo 34 6" xfId="17544" xr:uid="{EF39066E-7E93-45C7-9365-A56B2853AE70}"/>
    <cellStyle name="Cálculo 34 6 2" xfId="17545" xr:uid="{E828ABED-D613-4B0D-929B-6EEFD9E90945}"/>
    <cellStyle name="Cálculo 34 7" xfId="17546" xr:uid="{A8955C22-1A81-477A-902D-BD20224975BD}"/>
    <cellStyle name="Cálculo 35" xfId="17547" xr:uid="{DFD78E2E-B4F8-4F75-B03D-58D9AA1F7596}"/>
    <cellStyle name="Cálculo 35 2" xfId="17548" xr:uid="{DBAC7369-81A8-422E-B115-8538A0A93056}"/>
    <cellStyle name="Cálculo 35 2 2" xfId="17549" xr:uid="{8AA90BEB-FAAD-449E-853A-42FB2FDE4AA7}"/>
    <cellStyle name="Cálculo 35 2 2 2" xfId="17550" xr:uid="{C63FFCCD-A5FF-4049-9364-5C880946B60D}"/>
    <cellStyle name="Cálculo 35 2 3" xfId="17551" xr:uid="{58952C25-1F76-4C67-9D60-5CAA2B5C77F3}"/>
    <cellStyle name="Cálculo 35 2 3 2" xfId="17552" xr:uid="{BDE972C3-1225-4A33-8B21-7ED57B76726C}"/>
    <cellStyle name="Cálculo 35 2 4" xfId="17553" xr:uid="{C94FEB8C-8EEA-4C24-933C-FECD988D96DC}"/>
    <cellStyle name="Cálculo 35 3" xfId="17554" xr:uid="{41D73CAC-8359-4782-98CC-1BC155BE3377}"/>
    <cellStyle name="Cálculo 35 3 2" xfId="17555" xr:uid="{F2628F40-4389-40C3-B544-0695D75E1B52}"/>
    <cellStyle name="Cálculo 35 4" xfId="17556" xr:uid="{BD9A41DA-58FB-4B49-A026-1FFE9D6E1C95}"/>
    <cellStyle name="Cálculo 35 4 2" xfId="17557" xr:uid="{7FA2E140-3164-40F7-A39E-31080BBC6465}"/>
    <cellStyle name="Cálculo 35 5" xfId="17558" xr:uid="{1CCE4FF4-4F78-40F0-8FCC-190D4403800F}"/>
    <cellStyle name="Cálculo 35 5 2" xfId="17559" xr:uid="{E4D2D76A-6803-4D14-833C-9452E2C06208}"/>
    <cellStyle name="Cálculo 35 6" xfId="17560" xr:uid="{5688791B-953D-42A5-B847-64CC6AE79A52}"/>
    <cellStyle name="Cálculo 35 6 2" xfId="17561" xr:uid="{75E1A47E-B87F-4FB0-A6A3-08B47D629772}"/>
    <cellStyle name="Cálculo 35 7" xfId="17562" xr:uid="{DC1BF748-13F5-4379-9653-2A46A4013486}"/>
    <cellStyle name="Cálculo 36" xfId="40643" xr:uid="{5BD9318F-5272-42DC-8C99-D53F6B56697B}"/>
    <cellStyle name="Cálculo 4" xfId="17563" xr:uid="{179D220B-D14A-4286-B96C-15964AB1DFD3}"/>
    <cellStyle name="Cálculo 4 2" xfId="17564" xr:uid="{ECE06011-0C22-4012-8B0F-C0E7CDEC1701}"/>
    <cellStyle name="Cálculo 4 2 2" xfId="17565" xr:uid="{38294B01-4C58-4115-A0BE-C88F9B86B847}"/>
    <cellStyle name="Cálculo 4 2 2 2" xfId="17566" xr:uid="{7F8C177E-70DF-4433-87CD-CFF411F56A16}"/>
    <cellStyle name="Cálculo 4 2 3" xfId="17567" xr:uid="{D7AC91A6-A65A-419C-9FB5-5DEC70AE44AB}"/>
    <cellStyle name="Cálculo 4 2 3 2" xfId="17568" xr:uid="{D75D8E29-829D-44EB-83C9-9242ABDA6A2F}"/>
    <cellStyle name="Cálculo 4 2 4" xfId="17569" xr:uid="{E4B4CF7A-82BB-425D-9F93-BA469B7C1E9B}"/>
    <cellStyle name="Cálculo 4 3" xfId="17570" xr:uid="{3ECA348E-DE40-4BBF-9778-D65B9EE5AE3F}"/>
    <cellStyle name="Cálculo 4 3 2" xfId="17571" xr:uid="{F0536D36-1914-4E94-A488-406C1248A0EE}"/>
    <cellStyle name="Cálculo 4 4" xfId="17572" xr:uid="{7ACBAD8F-9964-4574-8B1D-CD9BFF75B60D}"/>
    <cellStyle name="Cálculo 4 4 2" xfId="17573" xr:uid="{4A64DD57-CC79-4BF6-9EDB-8CA769528542}"/>
    <cellStyle name="Cálculo 4 5" xfId="17574" xr:uid="{37549ED7-E3C9-4C68-A335-AB71471D9B14}"/>
    <cellStyle name="Cálculo 4 5 2" xfId="17575" xr:uid="{2DBA06BC-B3DE-499B-B1A9-EB2CDFB1F16D}"/>
    <cellStyle name="Cálculo 4 6" xfId="17576" xr:uid="{C72C9CF8-56EA-40E9-A251-D9068A5D60B3}"/>
    <cellStyle name="Cálculo 4 6 2" xfId="17577" xr:uid="{9C523C79-1CEE-4CF7-91C1-17587899B152}"/>
    <cellStyle name="Cálculo 4 7" xfId="17578" xr:uid="{6063DCA0-868E-4563-A0AC-FCB05CC99614}"/>
    <cellStyle name="Cálculo 5" xfId="17579" xr:uid="{402E264F-3F4E-4170-A4BB-780D86703347}"/>
    <cellStyle name="Cálculo 5 2" xfId="17580" xr:uid="{E6644E51-8096-41F3-9C23-CCCEA7B5CCAC}"/>
    <cellStyle name="Cálculo 5 2 2" xfId="17581" xr:uid="{D65BAEC7-10F1-4316-90A6-F0B736821FD7}"/>
    <cellStyle name="Cálculo 5 2 2 2" xfId="17582" xr:uid="{2C237B80-2C4D-426A-82B3-F6865F29F76A}"/>
    <cellStyle name="Cálculo 5 2 3" xfId="17583" xr:uid="{C1DBDE1B-1F77-4E19-9882-D4F16627F06B}"/>
    <cellStyle name="Cálculo 5 2 3 2" xfId="17584" xr:uid="{2901972F-2761-40AD-88E4-E6AF6A2E627A}"/>
    <cellStyle name="Cálculo 5 2 4" xfId="17585" xr:uid="{38088365-D000-4BFC-8958-708457D52A27}"/>
    <cellStyle name="Cálculo 5 3" xfId="17586" xr:uid="{ACAFFA9E-B42E-456B-917E-0DC9C8BC0F34}"/>
    <cellStyle name="Cálculo 5 3 2" xfId="17587" xr:uid="{424C197B-7EDF-446F-9531-F6F3A7ADA900}"/>
    <cellStyle name="Cálculo 5 4" xfId="17588" xr:uid="{926F0ED9-8A5F-441C-9F3E-C6A933C9747D}"/>
    <cellStyle name="Cálculo 5 4 2" xfId="17589" xr:uid="{81E888E9-5AF5-4AF7-8055-21F126F4BB51}"/>
    <cellStyle name="Cálculo 5 5" xfId="17590" xr:uid="{9596ABF3-74C8-4364-AD62-8212C29F3D22}"/>
    <cellStyle name="Cálculo 5 5 2" xfId="17591" xr:uid="{7165DB5D-26F8-44B4-9A3B-CD00C7E791BA}"/>
    <cellStyle name="Cálculo 5 6" xfId="17592" xr:uid="{7B792FEF-1162-420E-B71F-BEB91BBC4B87}"/>
    <cellStyle name="Cálculo 5 6 2" xfId="17593" xr:uid="{37927308-219A-47BE-A2D5-F227E2161C56}"/>
    <cellStyle name="Cálculo 5 7" xfId="17594" xr:uid="{9E1F2C7D-2FA7-4A7B-A875-285409C79FAD}"/>
    <cellStyle name="Cálculo 6" xfId="17595" xr:uid="{ED27EFF6-CF20-4D01-9A47-A4C5437A06A6}"/>
    <cellStyle name="Cálculo 6 2" xfId="17596" xr:uid="{376B9BE9-9438-4115-820C-A9EF18347CF3}"/>
    <cellStyle name="Cálculo 6 2 2" xfId="17597" xr:uid="{A8A551DA-B89F-4277-BA38-CACAC7E4A452}"/>
    <cellStyle name="Cálculo 6 2 2 2" xfId="17598" xr:uid="{07D7809B-4469-415F-8B9A-ACEED3F5673D}"/>
    <cellStyle name="Cálculo 6 2 3" xfId="17599" xr:uid="{2A09DF64-0DE8-403B-A07B-5FEEB6297B56}"/>
    <cellStyle name="Cálculo 6 2 3 2" xfId="17600" xr:uid="{487092D4-219F-4715-9F8E-D9DB48992113}"/>
    <cellStyle name="Cálculo 6 2 4" xfId="17601" xr:uid="{99C9A358-BC86-40D6-A8B7-6A3EDFE403B8}"/>
    <cellStyle name="Cálculo 6 3" xfId="17602" xr:uid="{B9ED153D-EB04-46F5-BDCA-247200F210FE}"/>
    <cellStyle name="Cálculo 6 3 2" xfId="17603" xr:uid="{7AF5F065-6037-42E8-9FF3-EDF1EC787D12}"/>
    <cellStyle name="Cálculo 6 4" xfId="17604" xr:uid="{22845EE0-7CA0-452C-9643-9C93568E036B}"/>
    <cellStyle name="Cálculo 6 4 2" xfId="17605" xr:uid="{C45878AE-7E69-49A2-8609-1C26CBCCDE13}"/>
    <cellStyle name="Cálculo 6 5" xfId="17606" xr:uid="{6BB17F1B-093E-4FB8-AAA2-993D05C7F29F}"/>
    <cellStyle name="Cálculo 6 5 2" xfId="17607" xr:uid="{C444EA34-C9DB-4B02-9825-46B6D30D84DC}"/>
    <cellStyle name="Cálculo 6 6" xfId="17608" xr:uid="{7F1AA3A3-815F-4360-BD2D-CCCB55EFCC1A}"/>
    <cellStyle name="Cálculo 6 6 2" xfId="17609" xr:uid="{4F7F9C0E-84B5-47D3-9EA2-DEE12086B11D}"/>
    <cellStyle name="Cálculo 6 7" xfId="17610" xr:uid="{ABD7D591-3973-4F27-867D-A161358A4E34}"/>
    <cellStyle name="Cálculo 7" xfId="17611" xr:uid="{1343B72F-083B-4826-9B3C-D507289B846D}"/>
    <cellStyle name="Cálculo 7 2" xfId="17612" xr:uid="{CB767D81-45AE-417A-B003-EEA071D8D9E1}"/>
    <cellStyle name="Cálculo 7 2 2" xfId="17613" xr:uid="{4890A72E-BBB6-4E09-A392-90C79E6A4F0A}"/>
    <cellStyle name="Cálculo 7 2 2 2" xfId="17614" xr:uid="{DBF41016-CBD7-482B-BE69-C79A912A7E59}"/>
    <cellStyle name="Cálculo 7 2 3" xfId="17615" xr:uid="{2DD47086-2EC2-4549-B6AB-7D2EC7B9061D}"/>
    <cellStyle name="Cálculo 7 2 3 2" xfId="17616" xr:uid="{59570E58-3356-4D91-946F-D46752C47541}"/>
    <cellStyle name="Cálculo 7 2 4" xfId="17617" xr:uid="{BBAFE9F2-E25C-4837-9F8D-A004414B61C0}"/>
    <cellStyle name="Cálculo 7 3" xfId="17618" xr:uid="{123BD250-5A38-44DF-931F-0EC4188CBCED}"/>
    <cellStyle name="Cálculo 7 3 2" xfId="17619" xr:uid="{9CF16DF5-62AA-4AC1-8911-9E8F122B513F}"/>
    <cellStyle name="Cálculo 7 4" xfId="17620" xr:uid="{AD6D4705-6CED-453A-9E33-824067FF2D79}"/>
    <cellStyle name="Cálculo 7 4 2" xfId="17621" xr:uid="{A66CB0EA-F75B-4746-A45B-8D1150B80343}"/>
    <cellStyle name="Cálculo 7 5" xfId="17622" xr:uid="{4D10538A-B994-4DF7-A58B-27BBA26CB870}"/>
    <cellStyle name="Cálculo 7 5 2" xfId="17623" xr:uid="{0E3CD0D8-E081-41B1-86A2-A78991CDCFAA}"/>
    <cellStyle name="Cálculo 7 6" xfId="17624" xr:uid="{F48DFBB3-C544-4187-863F-B91E64321577}"/>
    <cellStyle name="Cálculo 7 6 2" xfId="17625" xr:uid="{B79E60B7-900C-4C40-9C24-EC0F7C7E47F7}"/>
    <cellStyle name="Cálculo 7 7" xfId="17626" xr:uid="{41BBA08B-E0E7-41F8-A936-1EB5435818D4}"/>
    <cellStyle name="Cálculo 8" xfId="17627" xr:uid="{5DBCAB3D-99DA-40E6-8673-F382FFDB99C0}"/>
    <cellStyle name="Cálculo 8 2" xfId="17628" xr:uid="{929C9D55-B1FE-4FDD-B77E-5DB7FED16713}"/>
    <cellStyle name="Cálculo 8 2 2" xfId="17629" xr:uid="{BC06C91B-2214-4C2E-9BEB-6F5EA272C4DF}"/>
    <cellStyle name="Cálculo 8 2 2 2" xfId="17630" xr:uid="{ED5A9259-F8FC-425D-BCFA-4961C9D0437C}"/>
    <cellStyle name="Cálculo 8 2 3" xfId="17631" xr:uid="{0FDE2F25-A0FD-413F-B196-DAB805B69CDB}"/>
    <cellStyle name="Cálculo 8 2 3 2" xfId="17632" xr:uid="{BFE9449B-39AF-4C0F-BB01-09FD9962898A}"/>
    <cellStyle name="Cálculo 8 2 4" xfId="17633" xr:uid="{87E434C6-6F5A-49C4-A866-9B7E30B711E1}"/>
    <cellStyle name="Cálculo 8 3" xfId="17634" xr:uid="{5C9B3733-C77B-4A3F-89B7-D860B1A72C35}"/>
    <cellStyle name="Cálculo 8 3 2" xfId="17635" xr:uid="{8BE998B4-7952-46F7-AD50-7E05AF9C8A65}"/>
    <cellStyle name="Cálculo 8 4" xfId="17636" xr:uid="{CDE63A75-ED03-449D-97B1-224DB26C61C1}"/>
    <cellStyle name="Cálculo 8 4 2" xfId="17637" xr:uid="{E94330C3-D5D5-4033-A436-81F5D0B5FC59}"/>
    <cellStyle name="Cálculo 8 5" xfId="17638" xr:uid="{BD0DE36D-347F-4960-9B3D-4B0E9BE532A4}"/>
    <cellStyle name="Cálculo 8 5 2" xfId="17639" xr:uid="{D8488C3D-6331-4788-9F90-406D9F0F0343}"/>
    <cellStyle name="Cálculo 8 6" xfId="17640" xr:uid="{EBBD734D-D488-4448-9E66-342BE7E09B1B}"/>
    <cellStyle name="Cálculo 8 6 2" xfId="17641" xr:uid="{E3C97FFD-62C7-4F1D-B1A1-161E431FE628}"/>
    <cellStyle name="Cálculo 8 7" xfId="17642" xr:uid="{587F6D78-3FEE-4C88-B989-0C1D0ACDA570}"/>
    <cellStyle name="Cálculo 9" xfId="17643" xr:uid="{BD2AF160-E65D-4F7C-8AAC-1A16DA09D60D}"/>
    <cellStyle name="Cálculo 9 2" xfId="17644" xr:uid="{EBF5F68F-88D8-4ACF-BF04-616D8375ECE1}"/>
    <cellStyle name="Cálculo 9 2 2" xfId="17645" xr:uid="{020AD82C-6861-415D-84EE-F01E59F37702}"/>
    <cellStyle name="Cálculo 9 2 2 2" xfId="17646" xr:uid="{20BCF09B-7D60-4574-A79D-BA579E71E477}"/>
    <cellStyle name="Cálculo 9 2 3" xfId="17647" xr:uid="{8B486099-EAF0-4B9A-A8BB-94CA2B316F8F}"/>
    <cellStyle name="Cálculo 9 2 3 2" xfId="17648" xr:uid="{17C45E9E-6683-4E3C-B283-4C27DFBFD043}"/>
    <cellStyle name="Cálculo 9 2 4" xfId="17649" xr:uid="{4145F69F-2708-45DE-A4C2-3BF2F2144D72}"/>
    <cellStyle name="Cálculo 9 3" xfId="17650" xr:uid="{C408D480-EF5C-46D1-8A7C-2E94C21C4D07}"/>
    <cellStyle name="Cálculo 9 3 2" xfId="17651" xr:uid="{91924B1A-0212-4E77-BA86-94DE129D919C}"/>
    <cellStyle name="Cálculo 9 4" xfId="17652" xr:uid="{2164AF97-5D5A-4056-BD3C-5397E3718D1F}"/>
    <cellStyle name="Cálculo 9 4 2" xfId="17653" xr:uid="{9A3BDDC1-A060-4C43-8B1F-C88186C737CF}"/>
    <cellStyle name="Cálculo 9 5" xfId="17654" xr:uid="{E9EBB8BB-C5E0-49B6-8E30-7B7CB2B3C379}"/>
    <cellStyle name="Cálculo 9 5 2" xfId="17655" xr:uid="{D73951A3-4754-48F3-8170-FA067A11F689}"/>
    <cellStyle name="Cálculo 9 6" xfId="17656" xr:uid="{64489D7F-94D1-4F7E-BCE0-59766357C6D3}"/>
    <cellStyle name="Cálculo 9 6 2" xfId="17657" xr:uid="{4B83AE3D-0402-4AC8-8E0E-A9F147531802}"/>
    <cellStyle name="Cálculo 9 7" xfId="17658" xr:uid="{85CCF395-76A4-401B-B8A5-5AC8D95A5B7A}"/>
    <cellStyle name="Célula de Verificação 10" xfId="17659" xr:uid="{BD26041B-EE88-4603-BF09-00AC17E05AF9}"/>
    <cellStyle name="Célula de Verificação 10 2" xfId="17660" xr:uid="{99A79B13-3C8D-4323-AD49-71F1A3D5C857}"/>
    <cellStyle name="Célula de Verificação 10 2 2" xfId="17661" xr:uid="{B5F781C7-2F98-4144-9A69-68A28C088C0D}"/>
    <cellStyle name="Célula de Verificação 10 2 2 2" xfId="17662" xr:uid="{989385E2-2B9D-4CB1-B9FA-53D09BB01025}"/>
    <cellStyle name="Célula de Verificação 10 2 3" xfId="17663" xr:uid="{407E6F8E-E90A-476A-96EA-DDCA3BDFA8F4}"/>
    <cellStyle name="Célula de Verificação 10 2 3 2" xfId="17664" xr:uid="{C5648340-DCD2-4BA9-93CA-5F12DE08D29C}"/>
    <cellStyle name="Célula de Verificação 10 2 4" xfId="17665" xr:uid="{FA8F0AFA-1AE6-439E-AF65-1B83C50B26AE}"/>
    <cellStyle name="Célula de Verificação 10 3" xfId="17666" xr:uid="{34EC1C29-CE8B-4783-A565-418A4E516037}"/>
    <cellStyle name="Célula de Verificação 10 3 2" xfId="17667" xr:uid="{22DE1452-CEE5-49D5-B68F-00A881A346A8}"/>
    <cellStyle name="Célula de Verificação 10 4" xfId="17668" xr:uid="{9CEEC89C-E510-40AA-ACF2-5357345B43E4}"/>
    <cellStyle name="Célula de Verificação 10 4 2" xfId="17669" xr:uid="{F2CFCC80-59E0-4F07-A10E-986BF29D93C2}"/>
    <cellStyle name="Célula de Verificação 10 5" xfId="17670" xr:uid="{5219C91C-4D8B-47C9-8101-24A709729276}"/>
    <cellStyle name="Célula de Verificação 10 5 2" xfId="17671" xr:uid="{FA81E74C-C0E8-4F3E-9CA4-9C81471F1F95}"/>
    <cellStyle name="Célula de Verificação 10 6" xfId="17672" xr:uid="{EBE9853D-784C-4EFF-98B4-88B916C949FC}"/>
    <cellStyle name="Célula de Verificação 10 6 2" xfId="17673" xr:uid="{09E543FD-BE4E-43CF-9665-BC8C7104B2B1}"/>
    <cellStyle name="Célula de Verificação 10 7" xfId="17674" xr:uid="{D1B558E0-0893-45FB-9AE2-943F1BD67A26}"/>
    <cellStyle name="Célula de Verificação 11" xfId="17675" xr:uid="{6FDD5DF4-5248-4585-BC61-F6BF656C53F7}"/>
    <cellStyle name="Célula de Verificação 11 2" xfId="17676" xr:uid="{20C0778B-C1E3-4848-AC56-FEB8E24BCCFB}"/>
    <cellStyle name="Célula de Verificação 11 2 2" xfId="17677" xr:uid="{6C09CE41-6474-4729-AE5D-235F7545ABFC}"/>
    <cellStyle name="Célula de Verificação 11 2 2 2" xfId="17678" xr:uid="{A7FDEA28-7AC9-4905-89FC-4B1283FFD4E7}"/>
    <cellStyle name="Célula de Verificação 11 2 3" xfId="17679" xr:uid="{B9C81957-CC8D-406F-9158-258BCABA919E}"/>
    <cellStyle name="Célula de Verificação 11 2 3 2" xfId="17680" xr:uid="{160BBA53-418A-4C91-803F-D734C5ED7EFD}"/>
    <cellStyle name="Célula de Verificação 11 2 4" xfId="17681" xr:uid="{0C965117-540C-4514-BE3B-F099C16D141A}"/>
    <cellStyle name="Célula de Verificação 11 3" xfId="17682" xr:uid="{F9DE1D81-A7C1-42EA-B63D-BC3434DE9CE1}"/>
    <cellStyle name="Célula de Verificação 11 3 2" xfId="17683" xr:uid="{7D660146-85B6-40FC-864D-06CB875A4BD6}"/>
    <cellStyle name="Célula de Verificação 11 4" xfId="17684" xr:uid="{96D408FC-D401-4C56-852F-B949097245E8}"/>
    <cellStyle name="Célula de Verificação 11 4 2" xfId="17685" xr:uid="{B414071F-F143-4CC6-B4F6-8CD3E3D4A302}"/>
    <cellStyle name="Célula de Verificação 11 5" xfId="17686" xr:uid="{AAD08FF2-62D5-4CC2-8C8B-2429C4D2EED9}"/>
    <cellStyle name="Célula de Verificação 11 5 2" xfId="17687" xr:uid="{BD6A01C8-7294-48F1-BBD9-ED53C7F27026}"/>
    <cellStyle name="Célula de Verificação 11 6" xfId="17688" xr:uid="{0B7B5BAC-19B8-4807-8689-C1063D082E9A}"/>
    <cellStyle name="Célula de Verificação 11 6 2" xfId="17689" xr:uid="{36CC8FB8-25B2-4329-91D1-C9DBA9C62C05}"/>
    <cellStyle name="Célula de Verificação 11 7" xfId="17690" xr:uid="{45AE912F-AC5C-46AC-A7E3-E959F77C8F89}"/>
    <cellStyle name="Célula de Verificação 12" xfId="17691" xr:uid="{F0C7CC94-6BC4-4A85-9FDE-11B2250448F9}"/>
    <cellStyle name="Célula de Verificação 12 2" xfId="17692" xr:uid="{3D7D02D5-EBC2-456F-849D-A90F2A89D264}"/>
    <cellStyle name="Célula de Verificação 12 2 2" xfId="17693" xr:uid="{8B9F961B-91E8-4351-AB73-8EC014D8817A}"/>
    <cellStyle name="Célula de Verificação 12 2 2 2" xfId="17694" xr:uid="{F2828F14-7EEA-465F-B313-8839CEE0ACE4}"/>
    <cellStyle name="Célula de Verificação 12 2 3" xfId="17695" xr:uid="{C0D2D642-3D85-48C6-B64B-C222AEB1CAF9}"/>
    <cellStyle name="Célula de Verificação 12 2 3 2" xfId="17696" xr:uid="{FC8EAA3A-7D53-4B7B-8054-0D649F6C70ED}"/>
    <cellStyle name="Célula de Verificação 12 2 4" xfId="17697" xr:uid="{535491DF-2445-49E8-82E9-24AB6B1BDB8F}"/>
    <cellStyle name="Célula de Verificação 12 3" xfId="17698" xr:uid="{75568840-49E8-4700-92B6-82F8813E645A}"/>
    <cellStyle name="Célula de Verificação 12 3 2" xfId="17699" xr:uid="{949FF765-2182-400A-9DD5-9FDB21665140}"/>
    <cellStyle name="Célula de Verificação 12 4" xfId="17700" xr:uid="{07828FC9-4018-40B5-ADF0-CE69DFF2C874}"/>
    <cellStyle name="Célula de Verificação 12 4 2" xfId="17701" xr:uid="{BA461804-F622-4C71-8E73-2C9B37407DAC}"/>
    <cellStyle name="Célula de Verificação 12 5" xfId="17702" xr:uid="{F5FB6BF3-8773-4334-817A-1EBDF6BEBFA7}"/>
    <cellStyle name="Célula de Verificação 12 5 2" xfId="17703" xr:uid="{A021E029-B447-406C-ADCD-956BD0E4DF99}"/>
    <cellStyle name="Célula de Verificação 12 6" xfId="17704" xr:uid="{2249C6DB-1117-4537-8A0C-6DC1634DBF5B}"/>
    <cellStyle name="Célula de Verificação 12 6 2" xfId="17705" xr:uid="{54440B15-FBEA-4BFB-8DC9-5D301425E5BC}"/>
    <cellStyle name="Célula de Verificação 12 7" xfId="17706" xr:uid="{F135E904-CC4C-4672-83A1-99DB1998167B}"/>
    <cellStyle name="Célula de Verificação 13" xfId="17707" xr:uid="{9A52AEE5-0CD6-4E90-A267-90AA5B08F168}"/>
    <cellStyle name="Célula de Verificação 13 2" xfId="17708" xr:uid="{DE7A3CE8-57A9-4B61-8F5D-E8430402C5F4}"/>
    <cellStyle name="Célula de Verificação 13 2 2" xfId="17709" xr:uid="{0CCAAFAC-2F1B-4348-948A-B6F8F1819A43}"/>
    <cellStyle name="Célula de Verificação 13 2 2 2" xfId="17710" xr:uid="{8BA6335B-0F97-4C10-9236-3F3D2F0D38EB}"/>
    <cellStyle name="Célula de Verificação 13 2 3" xfId="17711" xr:uid="{FA687A0F-D596-4B2C-B400-E2A503FE04CF}"/>
    <cellStyle name="Célula de Verificação 13 2 3 2" xfId="17712" xr:uid="{3946E6F4-157E-4B93-BA6E-D411B9DF2A21}"/>
    <cellStyle name="Célula de Verificação 13 2 4" xfId="17713" xr:uid="{E7DD15A7-3C7B-4C73-8D16-2D08399BD901}"/>
    <cellStyle name="Célula de Verificação 13 3" xfId="17714" xr:uid="{2B8E1275-E07B-4FC6-BF71-F374E5FB62B9}"/>
    <cellStyle name="Célula de Verificação 13 3 2" xfId="17715" xr:uid="{1AA36108-EBB2-4338-9354-A54FC2D0631C}"/>
    <cellStyle name="Célula de Verificação 13 4" xfId="17716" xr:uid="{22829330-357C-4095-B124-9333ECCC08A9}"/>
    <cellStyle name="Célula de Verificação 13 4 2" xfId="17717" xr:uid="{D65B16F0-73C4-4573-B176-094414678217}"/>
    <cellStyle name="Célula de Verificação 13 5" xfId="17718" xr:uid="{8ED52161-195C-4773-8CC0-01D4E44739A7}"/>
    <cellStyle name="Célula de Verificação 13 5 2" xfId="17719" xr:uid="{64B885F0-1C66-43F5-B51A-366166412F75}"/>
    <cellStyle name="Célula de Verificação 13 6" xfId="17720" xr:uid="{93BC9BB4-DB2B-43EC-A7B9-844ED4A3826B}"/>
    <cellStyle name="Célula de Verificação 13 6 2" xfId="17721" xr:uid="{E3762B44-7E2A-48FC-BC3C-09AEFCFF9C13}"/>
    <cellStyle name="Célula de Verificação 13 7" xfId="17722" xr:uid="{B4E79BBE-BA18-4174-9F1F-516A2B22E575}"/>
    <cellStyle name="Célula de Verificação 14" xfId="17723" xr:uid="{1AB19F61-F3A0-4249-988A-83F11ACC5D50}"/>
    <cellStyle name="Célula de Verificação 14 2" xfId="17724" xr:uid="{10452404-51CB-4CB9-B347-C9C4779532B6}"/>
    <cellStyle name="Célula de Verificação 14 2 2" xfId="17725" xr:uid="{0B92E4CA-DCDC-4A62-9B7A-0553B0347690}"/>
    <cellStyle name="Célula de Verificação 14 2 2 2" xfId="17726" xr:uid="{F7FEF2DD-EA36-4683-935D-DF2391836EF2}"/>
    <cellStyle name="Célula de Verificação 14 2 3" xfId="17727" xr:uid="{2DFB20D8-2E32-4DB1-B802-EF61BEB44A26}"/>
    <cellStyle name="Célula de Verificação 14 2 3 2" xfId="17728" xr:uid="{0088D225-5384-4F50-8CDB-780C8EF8B349}"/>
    <cellStyle name="Célula de Verificação 14 2 4" xfId="17729" xr:uid="{5D842C64-CDE7-41AD-B099-DEFADBD67773}"/>
    <cellStyle name="Célula de Verificação 14 3" xfId="17730" xr:uid="{3401096E-6576-4928-8169-894B7704797D}"/>
    <cellStyle name="Célula de Verificação 14 3 2" xfId="17731" xr:uid="{D38C7F5E-9539-41F5-920D-7EA85D9300A6}"/>
    <cellStyle name="Célula de Verificação 14 4" xfId="17732" xr:uid="{33EB9A2B-A80C-4A99-B91C-1DA3839D7A8B}"/>
    <cellStyle name="Célula de Verificação 14 4 2" xfId="17733" xr:uid="{378C0A66-CE66-4E5B-8ABC-58DEBFC6547D}"/>
    <cellStyle name="Célula de Verificação 14 5" xfId="17734" xr:uid="{735A39BD-B4DF-48A3-810D-B550C3D5CB80}"/>
    <cellStyle name="Célula de Verificação 14 5 2" xfId="17735" xr:uid="{567DAA37-E851-4865-871B-8F38B37634F8}"/>
    <cellStyle name="Célula de Verificação 14 6" xfId="17736" xr:uid="{5EA3D2BB-3839-496D-9133-AD9FE57CC40E}"/>
    <cellStyle name="Célula de Verificação 14 6 2" xfId="17737" xr:uid="{0579C49E-7A46-4BC7-8F78-BBBD83956C53}"/>
    <cellStyle name="Célula de Verificação 14 7" xfId="17738" xr:uid="{D041055F-15B2-480F-A38C-443CF3691DA1}"/>
    <cellStyle name="Célula de Verificação 15" xfId="17739" xr:uid="{EB04326A-1055-4C91-9133-E84BBE31F5FA}"/>
    <cellStyle name="Célula de Verificação 15 2" xfId="17740" xr:uid="{0342D5C8-808D-4153-926F-07543371CAA5}"/>
    <cellStyle name="Célula de Verificação 15 2 2" xfId="17741" xr:uid="{46447EBF-6F61-41EE-AB37-4E37FDA2B058}"/>
    <cellStyle name="Célula de Verificação 15 2 2 2" xfId="17742" xr:uid="{78D4E1BC-C7A3-44BD-9CE5-3C7BB802C370}"/>
    <cellStyle name="Célula de Verificação 15 2 3" xfId="17743" xr:uid="{FCE231E3-E0AD-472C-9D2E-6D5C1689FBBA}"/>
    <cellStyle name="Célula de Verificação 15 2 3 2" xfId="17744" xr:uid="{FB7BA447-07F0-4D82-B0A0-A021FA26DF22}"/>
    <cellStyle name="Célula de Verificação 15 2 4" xfId="17745" xr:uid="{E75CA1E8-BDB8-485F-8F2F-FF49F6DCD4BD}"/>
    <cellStyle name="Célula de Verificação 15 3" xfId="17746" xr:uid="{EB103FD7-15D9-46DB-AD89-BEF44D09C5C2}"/>
    <cellStyle name="Célula de Verificação 15 3 2" xfId="17747" xr:uid="{3C73584D-E0CF-4B33-B873-358B384F928C}"/>
    <cellStyle name="Célula de Verificação 15 4" xfId="17748" xr:uid="{4B42AD38-FDB9-4518-9BDD-3DA946B0B993}"/>
    <cellStyle name="Célula de Verificação 15 4 2" xfId="17749" xr:uid="{297A844C-7FF7-4900-9CB8-948FA42E2DB6}"/>
    <cellStyle name="Célula de Verificação 15 5" xfId="17750" xr:uid="{286BDD5C-8696-402C-8ACF-A1D2FC53B6AF}"/>
    <cellStyle name="Célula de Verificação 15 5 2" xfId="17751" xr:uid="{E848E2AE-6C0D-4E1D-8167-826E6AC54CD5}"/>
    <cellStyle name="Célula de Verificação 15 6" xfId="17752" xr:uid="{CF43F2B5-4B94-4538-94D2-E2E0EE98FFB8}"/>
    <cellStyle name="Célula de Verificação 15 6 2" xfId="17753" xr:uid="{567C092C-C6E8-402D-85B8-19B975DE06BC}"/>
    <cellStyle name="Célula de Verificação 15 7" xfId="17754" xr:uid="{2A187908-E0AE-4C7B-B839-956609E685CF}"/>
    <cellStyle name="Célula de Verificação 16" xfId="17755" xr:uid="{69E35027-A9AE-491E-A729-43C802FA518F}"/>
    <cellStyle name="Célula de Verificação 16 2" xfId="17756" xr:uid="{39750CAC-4CBC-4F3A-8296-8EC5392A0DF9}"/>
    <cellStyle name="Célula de Verificação 16 2 2" xfId="17757" xr:uid="{D6930408-0913-4D49-97A5-CC0F95247893}"/>
    <cellStyle name="Célula de Verificação 16 2 2 2" xfId="17758" xr:uid="{4077EBD7-B17D-4A73-96C8-6C915C0E261D}"/>
    <cellStyle name="Célula de Verificação 16 2 3" xfId="17759" xr:uid="{F384636C-3FBF-462C-A625-B91495164510}"/>
    <cellStyle name="Célula de Verificação 16 2 3 2" xfId="17760" xr:uid="{6147E1FA-8D2C-4BF0-8D57-F790D88DB35D}"/>
    <cellStyle name="Célula de Verificação 16 2 4" xfId="17761" xr:uid="{51F0CA4C-7A6C-4CAA-A3D7-9FCF0FAC4D02}"/>
    <cellStyle name="Célula de Verificação 16 3" xfId="17762" xr:uid="{128F4513-4E0F-40F2-AB15-7954C0B007BA}"/>
    <cellStyle name="Célula de Verificação 16 3 2" xfId="17763" xr:uid="{251F108A-33B1-4C89-9B42-B4EEC34798F2}"/>
    <cellStyle name="Célula de Verificação 16 4" xfId="17764" xr:uid="{F917E34C-72EF-4AB8-9BAF-6B7B4F7C245B}"/>
    <cellStyle name="Célula de Verificação 16 4 2" xfId="17765" xr:uid="{0EAE559F-1671-4C38-81DD-4B3C9E440AF1}"/>
    <cellStyle name="Célula de Verificação 16 5" xfId="17766" xr:uid="{DB812C23-E8A0-420F-97CE-675C48735E09}"/>
    <cellStyle name="Célula de Verificação 16 5 2" xfId="17767" xr:uid="{837D461B-3537-49FE-A765-C2DB65787B94}"/>
    <cellStyle name="Célula de Verificação 16 6" xfId="17768" xr:uid="{C2FD26D3-1BB7-47CF-957D-E79619B9E520}"/>
    <cellStyle name="Célula de Verificação 16 6 2" xfId="17769" xr:uid="{C4EA6C86-FDE0-4002-B3CD-59123D8AA7BA}"/>
    <cellStyle name="Célula de Verificação 16 7" xfId="17770" xr:uid="{C037C0AE-07F1-4286-9249-8804B557837E}"/>
    <cellStyle name="Célula de Verificação 17" xfId="17771" xr:uid="{7A4957A4-F484-4CEE-8AFD-07C5391A5A7F}"/>
    <cellStyle name="Célula de Verificação 17 2" xfId="17772" xr:uid="{DF4F4885-3E29-4E7E-9583-BA302E173D51}"/>
    <cellStyle name="Célula de Verificação 17 2 2" xfId="17773" xr:uid="{44E366AB-7BCA-4BF5-B16B-EB2E837479DD}"/>
    <cellStyle name="Célula de Verificação 17 2 2 2" xfId="17774" xr:uid="{EF2ED230-AB34-42A1-9208-574F92FB3417}"/>
    <cellStyle name="Célula de Verificação 17 2 3" xfId="17775" xr:uid="{5E24091E-0B53-484E-ABC9-FAF1B261A7D4}"/>
    <cellStyle name="Célula de Verificação 17 2 3 2" xfId="17776" xr:uid="{BBDA1B0C-D992-4AC6-824D-E7BF6F25EA9D}"/>
    <cellStyle name="Célula de Verificação 17 2 4" xfId="17777" xr:uid="{70303B45-631C-4B6C-B3D9-C35322F7036A}"/>
    <cellStyle name="Célula de Verificação 17 3" xfId="17778" xr:uid="{2C183D0E-1EAF-49AD-8B02-2404D163D7DA}"/>
    <cellStyle name="Célula de Verificação 17 3 2" xfId="17779" xr:uid="{A435507A-05A5-437C-9990-CF6A1E799BC5}"/>
    <cellStyle name="Célula de Verificação 17 4" xfId="17780" xr:uid="{17A952A0-BB21-42DC-90FC-77CBE69EF7BB}"/>
    <cellStyle name="Célula de Verificação 17 4 2" xfId="17781" xr:uid="{4E8BAC74-6D6B-4CAB-8E3D-F5FF2A28CCFD}"/>
    <cellStyle name="Célula de Verificação 17 5" xfId="17782" xr:uid="{2431943E-2347-454C-ADEE-9BA667509634}"/>
    <cellStyle name="Célula de Verificação 17 5 2" xfId="17783" xr:uid="{31AE798E-6324-47E1-84C3-CBFED1D54555}"/>
    <cellStyle name="Célula de Verificação 17 6" xfId="17784" xr:uid="{3388AA62-64CE-48FF-BA28-83456080F2B5}"/>
    <cellStyle name="Célula de Verificação 17 6 2" xfId="17785" xr:uid="{4FDCA0BD-D1C8-43F5-A20C-02F88D4C8DE6}"/>
    <cellStyle name="Célula de Verificação 17 7" xfId="17786" xr:uid="{0215B12A-C1B2-4D6F-94ED-AC30EC531FA5}"/>
    <cellStyle name="Célula de Verificação 18" xfId="17787" xr:uid="{90A9B23A-311F-48DF-9EDF-126355966FEB}"/>
    <cellStyle name="Célula de Verificação 18 2" xfId="17788" xr:uid="{940A1071-E0B1-48C3-9856-A98CC7312529}"/>
    <cellStyle name="Célula de Verificação 18 2 2" xfId="17789" xr:uid="{2CD79839-27A1-4CB2-A731-074CC389BB60}"/>
    <cellStyle name="Célula de Verificação 18 2 2 2" xfId="17790" xr:uid="{3F671F58-9636-4B92-BC59-31AB40C09E55}"/>
    <cellStyle name="Célula de Verificação 18 2 3" xfId="17791" xr:uid="{F01F7C10-B2FE-402E-A013-9ABC3E06195B}"/>
    <cellStyle name="Célula de Verificação 18 2 3 2" xfId="17792" xr:uid="{AA039364-DEDD-41B6-9BA1-F58BE4EEF8E4}"/>
    <cellStyle name="Célula de Verificação 18 2 4" xfId="17793" xr:uid="{32052F79-5AF0-475E-BB4D-E1BA897B8CB8}"/>
    <cellStyle name="Célula de Verificação 18 3" xfId="17794" xr:uid="{586F2E51-3FFE-4247-AD7B-85606D3C070B}"/>
    <cellStyle name="Célula de Verificação 18 3 2" xfId="17795" xr:uid="{CD47C96D-4F64-4FCF-B33E-1496924EC419}"/>
    <cellStyle name="Célula de Verificação 18 4" xfId="17796" xr:uid="{E9BED5CA-FB9B-4AC6-89A7-7656A54276CB}"/>
    <cellStyle name="Célula de Verificação 18 4 2" xfId="17797" xr:uid="{B0C1396A-005D-427A-85B8-3DC0D2A03354}"/>
    <cellStyle name="Célula de Verificação 18 5" xfId="17798" xr:uid="{3B30B402-4C3E-4892-9C50-5F1F29680D47}"/>
    <cellStyle name="Célula de Verificação 18 5 2" xfId="17799" xr:uid="{34BEF15E-5980-4467-B3E7-842B89E63F8C}"/>
    <cellStyle name="Célula de Verificação 18 6" xfId="17800" xr:uid="{0C2E8B60-27A4-42A4-8C35-09E108749E00}"/>
    <cellStyle name="Célula de Verificação 18 6 2" xfId="17801" xr:uid="{251E29D8-743F-4F42-818A-577CC487E7F7}"/>
    <cellStyle name="Célula de Verificação 18 7" xfId="17802" xr:uid="{B9F1937C-66E9-4E47-96C9-7276F1D52763}"/>
    <cellStyle name="Célula de Verificação 19" xfId="17803" xr:uid="{FF4BE74B-E0A4-49BA-9583-602D9263AF06}"/>
    <cellStyle name="Célula de Verificação 19 2" xfId="17804" xr:uid="{2EA0032B-C36A-4E4A-8B99-2E8A7179FFFD}"/>
    <cellStyle name="Célula de Verificação 19 2 2" xfId="17805" xr:uid="{54EEDE97-B93B-452A-99B8-7B5D678929DC}"/>
    <cellStyle name="Célula de Verificação 19 2 2 2" xfId="17806" xr:uid="{EB11C091-D344-4821-AF97-A17EE9F5BD63}"/>
    <cellStyle name="Célula de Verificação 19 2 3" xfId="17807" xr:uid="{F96CE6E3-4822-4378-B324-490CC4A9136D}"/>
    <cellStyle name="Célula de Verificação 19 2 3 2" xfId="17808" xr:uid="{512F1E00-0727-4F67-B65D-036AB1343C0B}"/>
    <cellStyle name="Célula de Verificação 19 2 4" xfId="17809" xr:uid="{90C8CFD8-C28E-4C51-B213-809C7EC41F71}"/>
    <cellStyle name="Célula de Verificação 19 3" xfId="17810" xr:uid="{7258FED8-FEB6-4B65-B3AF-2F983D67B2EE}"/>
    <cellStyle name="Célula de Verificação 19 3 2" xfId="17811" xr:uid="{DFD3A0F7-CF52-43BC-82FE-AFD141836AA3}"/>
    <cellStyle name="Célula de Verificação 19 4" xfId="17812" xr:uid="{5E5E0BEF-785C-47BA-9E32-5B267B27F176}"/>
    <cellStyle name="Célula de Verificação 19 4 2" xfId="17813" xr:uid="{11B84B47-9F98-4E4A-9967-B5FCFA18996C}"/>
    <cellStyle name="Célula de Verificação 19 5" xfId="17814" xr:uid="{41DB2EDE-5B7D-4641-A25A-8D02C33D8795}"/>
    <cellStyle name="Célula de Verificação 19 5 2" xfId="17815" xr:uid="{79CECAF2-F598-44CC-9DE9-8FC8E725CA2D}"/>
    <cellStyle name="Célula de Verificação 19 6" xfId="17816" xr:uid="{6FDBFC6A-DD8C-4377-A46F-664B0BE112EF}"/>
    <cellStyle name="Célula de Verificação 19 6 2" xfId="17817" xr:uid="{91C511AD-D5A8-4B29-AF0D-BF5D6012C48D}"/>
    <cellStyle name="Célula de Verificação 19 7" xfId="17818" xr:uid="{1681757A-C3A0-411F-B9EB-99D77A22D064}"/>
    <cellStyle name="Célula de Verificação 2" xfId="17819" xr:uid="{8445869A-3B05-437D-A8D4-4C874994E5DF}"/>
    <cellStyle name="Célula de Verificação 2 10" xfId="17820" xr:uid="{003809DE-B7BA-445D-8AA4-9B14250A169D}"/>
    <cellStyle name="Célula de Verificação 2 10 2" xfId="17821" xr:uid="{A989FE80-2F23-49C6-82EB-D7496F101387}"/>
    <cellStyle name="Célula de Verificação 2 10 2 2" xfId="17822" xr:uid="{34DBFF7B-AD7E-466B-895A-3AC2F318B2EB}"/>
    <cellStyle name="Célula de Verificação 2 10 2 2 2" xfId="17823" xr:uid="{0190E2E4-5CB9-4805-BA68-99E7D744BF8E}"/>
    <cellStyle name="Célula de Verificação 2 10 2 3" xfId="17824" xr:uid="{97993B02-B351-42F4-9CF0-666BCD96053B}"/>
    <cellStyle name="Célula de Verificação 2 10 2 3 2" xfId="17825" xr:uid="{BA9A58DD-6B7D-4434-A298-FC62AFD1DC93}"/>
    <cellStyle name="Célula de Verificação 2 10 2 4" xfId="17826" xr:uid="{D3608C8A-394E-440F-8859-A05875071B09}"/>
    <cellStyle name="Célula de Verificação 2 10 3" xfId="17827" xr:uid="{50CB720A-1726-4A8C-BC32-8A2CC8A539C0}"/>
    <cellStyle name="Célula de Verificação 2 10 3 2" xfId="17828" xr:uid="{729BC4B9-5FCD-45F7-8F5B-5A7861CCCE31}"/>
    <cellStyle name="Célula de Verificação 2 10 4" xfId="17829" xr:uid="{50D2D277-BD10-4808-ABE9-BD41CBEC0251}"/>
    <cellStyle name="Célula de Verificação 2 10 4 2" xfId="17830" xr:uid="{60F446A6-D7EE-4F45-A990-0AD46C3FFEA6}"/>
    <cellStyle name="Célula de Verificação 2 10 5" xfId="17831" xr:uid="{04ECBBBE-16FD-4099-B337-5120F990B728}"/>
    <cellStyle name="Célula de Verificação 2 10 5 2" xfId="17832" xr:uid="{D6803C05-B0A1-4D3A-B4A3-5FC074287360}"/>
    <cellStyle name="Célula de Verificação 2 10 6" xfId="17833" xr:uid="{E5EFA046-2FD3-421D-A617-1C4B84D66F2C}"/>
    <cellStyle name="Célula de Verificação 2 10 6 2" xfId="17834" xr:uid="{23A43F9E-ED4D-4AD7-95E8-55ED4C8408EC}"/>
    <cellStyle name="Célula de Verificação 2 10 7" xfId="17835" xr:uid="{D111417F-360F-4889-9139-446ECE715C04}"/>
    <cellStyle name="Célula de Verificação 2 10 7 2" xfId="17836" xr:uid="{995889E9-4ED1-401A-9813-0279E7FCEFE8}"/>
    <cellStyle name="Célula de Verificação 2 10 8" xfId="17837" xr:uid="{7C1B483B-F90F-4F81-9FEA-D24DB3750348}"/>
    <cellStyle name="Célula de Verificação 2 11" xfId="17838" xr:uid="{87091494-5164-4BBA-953C-23B6D00271C0}"/>
    <cellStyle name="Célula de Verificação 2 11 2" xfId="17839" xr:uid="{2C063927-2931-4A5E-B713-829FA8C466ED}"/>
    <cellStyle name="Célula de Verificação 2 11 2 2" xfId="17840" xr:uid="{7CDE1560-804C-47A7-8A99-6ED0F60ED79D}"/>
    <cellStyle name="Célula de Verificação 2 11 2 2 2" xfId="17841" xr:uid="{BB136A08-DB37-49C1-A20C-A0FE8E3B45F3}"/>
    <cellStyle name="Célula de Verificação 2 11 2 3" xfId="17842" xr:uid="{4CF2586E-11DD-491D-87E9-E8F2AD5B75B2}"/>
    <cellStyle name="Célula de Verificação 2 11 2 3 2" xfId="17843" xr:uid="{0EE4ADBD-5464-496D-A07F-906E6069688B}"/>
    <cellStyle name="Célula de Verificação 2 11 2 4" xfId="17844" xr:uid="{4D2FC369-EB57-4E9D-BA10-0A24B1F346E3}"/>
    <cellStyle name="Célula de Verificação 2 11 3" xfId="17845" xr:uid="{E4B63E87-8025-40EB-A7E3-77ACF75B2BB5}"/>
    <cellStyle name="Célula de Verificação 2 11 3 2" xfId="17846" xr:uid="{9C809813-55CC-4D4A-8EAB-621F557CE815}"/>
    <cellStyle name="Célula de Verificação 2 11 4" xfId="17847" xr:uid="{F6A3B672-10B8-44BC-B2E9-35D1AF46F153}"/>
    <cellStyle name="Célula de Verificação 2 11 4 2" xfId="17848" xr:uid="{9E430D08-A9E8-4949-8BCC-BDD7A0F01026}"/>
    <cellStyle name="Célula de Verificação 2 11 5" xfId="17849" xr:uid="{28A61ACC-62FB-4B03-BC39-1AA8E879EDDE}"/>
    <cellStyle name="Célula de Verificação 2 11 5 2" xfId="17850" xr:uid="{115C3485-8354-426E-AEE3-BE52F013A6F0}"/>
    <cellStyle name="Célula de Verificação 2 11 6" xfId="17851" xr:uid="{B3BE7802-FB3F-403A-8CE8-940519EC8F84}"/>
    <cellStyle name="Célula de Verificação 2 11 6 2" xfId="17852" xr:uid="{16023902-8D66-4938-9CEA-60E4DD1769F0}"/>
    <cellStyle name="Célula de Verificação 2 11 7" xfId="17853" xr:uid="{21CA9F71-80CC-4AFD-9485-96EFE7E7D477}"/>
    <cellStyle name="Célula de Verificação 2 11 7 2" xfId="17854" xr:uid="{FA2C2353-8A86-4970-8298-1AB4BEE1DA72}"/>
    <cellStyle name="Célula de Verificação 2 11 8" xfId="17855" xr:uid="{396C02F4-B887-4446-9397-7A1C0076089D}"/>
    <cellStyle name="Célula de Verificação 2 12" xfId="17856" xr:uid="{0670D7CB-0A76-44F7-A9A5-64FF1373B704}"/>
    <cellStyle name="Célula de Verificação 2 12 2" xfId="17857" xr:uid="{51D019DB-AF63-4453-AF9C-EA2E0A999555}"/>
    <cellStyle name="Célula de Verificação 2 12 2 2" xfId="17858" xr:uid="{1256F066-BE89-400C-BEF5-E6CB4DE9A973}"/>
    <cellStyle name="Célula de Verificação 2 12 2 2 2" xfId="17859" xr:uid="{244F9CDF-DA8D-410B-B358-A137410849B0}"/>
    <cellStyle name="Célula de Verificação 2 12 2 3" xfId="17860" xr:uid="{6026554D-A7C0-4963-A7E3-55A6ED6D35CF}"/>
    <cellStyle name="Célula de Verificação 2 12 2 3 2" xfId="17861" xr:uid="{58E30618-84B0-449F-9733-9D778F1BEA28}"/>
    <cellStyle name="Célula de Verificação 2 12 2 4" xfId="17862" xr:uid="{2CACF969-5AF3-4697-9E50-D24507E5F7D0}"/>
    <cellStyle name="Célula de Verificação 2 12 3" xfId="17863" xr:uid="{E856B23F-E0F0-47C9-9A0E-0D4D6FA1352C}"/>
    <cellStyle name="Célula de Verificação 2 12 3 2" xfId="17864" xr:uid="{FA043B08-1878-480F-A292-6AA2B548A933}"/>
    <cellStyle name="Célula de Verificação 2 12 4" xfId="17865" xr:uid="{8D3A6CC8-0C99-4E2B-AE73-18B7F66C5136}"/>
    <cellStyle name="Célula de Verificação 2 12 4 2" xfId="17866" xr:uid="{54B91F1D-3CBC-4E42-921E-ACA623B54D6D}"/>
    <cellStyle name="Célula de Verificação 2 12 5" xfId="17867" xr:uid="{A6EA488A-0F64-4587-A870-888C7E4E5E71}"/>
    <cellStyle name="Célula de Verificação 2 12 5 2" xfId="17868" xr:uid="{2EBF5BED-7659-46F8-8BB6-FEA4A481013F}"/>
    <cellStyle name="Célula de Verificação 2 12 6" xfId="17869" xr:uid="{652BFA39-0F88-4F43-B49C-B7B416027D92}"/>
    <cellStyle name="Célula de Verificação 2 12 6 2" xfId="17870" xr:uid="{766FD111-FE5C-4799-9AEA-5E8508BEB7C4}"/>
    <cellStyle name="Célula de Verificação 2 12 7" xfId="17871" xr:uid="{BCAC6ACD-F3D3-4FF4-8F84-A1A5B9E3B2C2}"/>
    <cellStyle name="Célula de Verificação 2 12 7 2" xfId="17872" xr:uid="{EDC26680-41BB-4B48-9F61-1C91961D80D8}"/>
    <cellStyle name="Célula de Verificação 2 12 8" xfId="17873" xr:uid="{2EB5708E-82E1-438C-98A3-12C80BF477E2}"/>
    <cellStyle name="Célula de Verificação 2 13" xfId="17874" xr:uid="{EC11CE5E-822D-4BAA-97F9-C3891EF3268B}"/>
    <cellStyle name="Célula de Verificação 2 13 2" xfId="17875" xr:uid="{A24E10AF-F9C5-45FA-AFB1-BD74C015C7B4}"/>
    <cellStyle name="Célula de Verificação 2 13 2 2" xfId="17876" xr:uid="{E8FD0A89-7735-42FC-8748-1186C1D68D67}"/>
    <cellStyle name="Célula de Verificação 2 13 2 2 2" xfId="17877" xr:uid="{65DFCCB1-8FF6-4F20-8FBD-A28154731B8A}"/>
    <cellStyle name="Célula de Verificação 2 13 2 3" xfId="17878" xr:uid="{74271A4B-CCFC-4F65-855F-9F1A5B74F2FA}"/>
    <cellStyle name="Célula de Verificação 2 13 2 3 2" xfId="17879" xr:uid="{F681F177-0499-47EE-8835-DC07AD74D323}"/>
    <cellStyle name="Célula de Verificação 2 13 2 4" xfId="17880" xr:uid="{D423C280-0F8E-43C4-A6AF-92B540C2000D}"/>
    <cellStyle name="Célula de Verificação 2 13 3" xfId="17881" xr:uid="{43B44927-3C2E-4E1D-93B1-C414B0B4D803}"/>
    <cellStyle name="Célula de Verificação 2 13 3 2" xfId="17882" xr:uid="{2DB066A4-9EE5-444C-BAF7-6F4E7F82B924}"/>
    <cellStyle name="Célula de Verificação 2 13 4" xfId="17883" xr:uid="{7AD9D121-FEE4-4FAC-8AE2-B98B28FDCBC3}"/>
    <cellStyle name="Célula de Verificação 2 13 4 2" xfId="17884" xr:uid="{47E577A7-FE09-433D-86F0-A5E7ECF6576F}"/>
    <cellStyle name="Célula de Verificação 2 13 5" xfId="17885" xr:uid="{CC2747CF-E058-4AEC-B345-AAE2474BB5DF}"/>
    <cellStyle name="Célula de Verificação 2 13 5 2" xfId="17886" xr:uid="{82B38EE6-444E-413E-9E8A-0C566BF5FC74}"/>
    <cellStyle name="Célula de Verificação 2 13 6" xfId="17887" xr:uid="{CE012E3C-8A9E-4F12-9951-EEB28F3359D7}"/>
    <cellStyle name="Célula de Verificação 2 13 6 2" xfId="17888" xr:uid="{4873303D-78FD-4E44-AE9E-315462F4A2A4}"/>
    <cellStyle name="Célula de Verificação 2 13 7" xfId="17889" xr:uid="{74F4CCEC-D543-47D0-8D8A-FC9C52003F25}"/>
    <cellStyle name="Célula de Verificação 2 13 7 2" xfId="17890" xr:uid="{452A7BAB-9C6C-4083-9FD4-FA5F89F80E3F}"/>
    <cellStyle name="Célula de Verificação 2 13 8" xfId="17891" xr:uid="{446430CD-AE89-49A2-A0E0-833F7AA9C7E4}"/>
    <cellStyle name="Célula de Verificação 2 14" xfId="17892" xr:uid="{CAAE7E28-3392-4EFE-ADBB-2F5DA8BADE3E}"/>
    <cellStyle name="Célula de Verificação 2 14 2" xfId="17893" xr:uid="{4EAC72DD-9096-45D2-A694-BEED42BD3E87}"/>
    <cellStyle name="Célula de Verificação 2 14 2 2" xfId="17894" xr:uid="{03205656-6BD0-456C-A0AF-7451AD3E8A5A}"/>
    <cellStyle name="Célula de Verificação 2 14 2 2 2" xfId="17895" xr:uid="{87EA2DD2-1D44-4598-AE40-6470302F04E6}"/>
    <cellStyle name="Célula de Verificação 2 14 2 3" xfId="17896" xr:uid="{09835C0E-610A-4B2D-86FB-E3AFBB4B6DE4}"/>
    <cellStyle name="Célula de Verificação 2 14 2 3 2" xfId="17897" xr:uid="{4A15B1C1-F6F7-434D-B215-B94385F3C0D1}"/>
    <cellStyle name="Célula de Verificação 2 14 2 4" xfId="17898" xr:uid="{7511B76B-FC7C-464C-9AC7-C09857937FDA}"/>
    <cellStyle name="Célula de Verificação 2 14 3" xfId="17899" xr:uid="{D4527B66-3413-448D-A273-692653593511}"/>
    <cellStyle name="Célula de Verificação 2 14 3 2" xfId="17900" xr:uid="{F0632260-8755-463C-A0E7-CC673ED365E5}"/>
    <cellStyle name="Célula de Verificação 2 14 4" xfId="17901" xr:uid="{334367A9-6C97-40D2-9532-0EEF0B24A20A}"/>
    <cellStyle name="Célula de Verificação 2 14 4 2" xfId="17902" xr:uid="{8546194D-AE8B-4974-9F66-C492D3055C4B}"/>
    <cellStyle name="Célula de Verificação 2 14 5" xfId="17903" xr:uid="{32EDC26C-151D-4CB2-980D-EC823DAA4301}"/>
    <cellStyle name="Célula de Verificação 2 14 5 2" xfId="17904" xr:uid="{BD8F64EA-8FE1-4D35-8EBE-6610BBFA9EAF}"/>
    <cellStyle name="Célula de Verificação 2 14 6" xfId="17905" xr:uid="{EBA6FFDE-8F95-4E3B-946B-57FA476E67C6}"/>
    <cellStyle name="Célula de Verificação 2 14 6 2" xfId="17906" xr:uid="{F6387231-0A25-4DB3-A106-A83C49C24B87}"/>
    <cellStyle name="Célula de Verificação 2 14 7" xfId="17907" xr:uid="{2695B2B0-061F-4ADE-87A9-E40BA6285538}"/>
    <cellStyle name="Célula de Verificação 2 14 7 2" xfId="17908" xr:uid="{430E6C6C-E1DB-4A76-BD36-C0D6787E3FEF}"/>
    <cellStyle name="Célula de Verificação 2 14 8" xfId="17909" xr:uid="{83EF2B12-04BF-42C1-9072-098CC37AD3A4}"/>
    <cellStyle name="Célula de Verificação 2 15" xfId="17910" xr:uid="{6A87AF00-9C65-48DE-9C77-B9B43B0E9826}"/>
    <cellStyle name="Célula de Verificação 2 15 2" xfId="17911" xr:uid="{715CF626-6269-47C0-894A-AC24305FFE60}"/>
    <cellStyle name="Célula de Verificação 2 15 2 2" xfId="17912" xr:uid="{AAB23D9C-6305-4098-8BA5-ADEE84F54949}"/>
    <cellStyle name="Célula de Verificação 2 15 2 2 2" xfId="17913" xr:uid="{4AEEACDA-F726-4A29-98B3-D99DAEF0046E}"/>
    <cellStyle name="Célula de Verificação 2 15 2 3" xfId="17914" xr:uid="{45FBC4F2-350E-464B-ACF8-0DF1000E78B4}"/>
    <cellStyle name="Célula de Verificação 2 15 2 3 2" xfId="17915" xr:uid="{88F9A368-57DC-4288-9814-DBF31DE823C3}"/>
    <cellStyle name="Célula de Verificação 2 15 2 4" xfId="17916" xr:uid="{1D09018D-273E-4388-AAEA-9EAF806E84D2}"/>
    <cellStyle name="Célula de Verificação 2 15 3" xfId="17917" xr:uid="{EE51B717-934A-46E7-B0D4-08BB149EF498}"/>
    <cellStyle name="Célula de Verificação 2 15 3 2" xfId="17918" xr:uid="{26DCBA57-383C-4BDB-BD26-F20AF242323E}"/>
    <cellStyle name="Célula de Verificação 2 15 4" xfId="17919" xr:uid="{9DAB9384-B08A-404F-B927-604A709F26CD}"/>
    <cellStyle name="Célula de Verificação 2 15 4 2" xfId="17920" xr:uid="{394E9CF7-1E38-4604-AD55-A8DF45DA516D}"/>
    <cellStyle name="Célula de Verificação 2 15 5" xfId="17921" xr:uid="{80761222-3131-4831-8DF9-21C8DD98B35C}"/>
    <cellStyle name="Célula de Verificação 2 15 5 2" xfId="17922" xr:uid="{37C2F633-AFF8-43BE-9B4D-564DBC9A072B}"/>
    <cellStyle name="Célula de Verificação 2 15 6" xfId="17923" xr:uid="{6C8B075B-78F6-4F85-A66A-C8687E6E748E}"/>
    <cellStyle name="Célula de Verificação 2 15 6 2" xfId="17924" xr:uid="{25686664-B5FC-4E71-BEC1-FAD30007AEE1}"/>
    <cellStyle name="Célula de Verificação 2 15 7" xfId="17925" xr:uid="{4A0559DF-638B-45CF-83CC-C8410C5573D3}"/>
    <cellStyle name="Célula de Verificação 2 15 7 2" xfId="17926" xr:uid="{67C643D2-9800-46FE-BEF8-95F6E0783D13}"/>
    <cellStyle name="Célula de Verificação 2 15 8" xfId="17927" xr:uid="{7FCB800F-BAF5-4F51-95C7-BE2BC84DC10A}"/>
    <cellStyle name="Célula de Verificação 2 16" xfId="17928" xr:uid="{F24EBD4B-E030-4450-8A3E-B14F9F246847}"/>
    <cellStyle name="Célula de Verificação 2 16 2" xfId="17929" xr:uid="{519E8D36-6D9B-49C4-B6E9-C0DB9D19937F}"/>
    <cellStyle name="Célula de Verificação 2 16 2 2" xfId="17930" xr:uid="{BF8FDA1A-6AFA-4000-8CE3-49938B3434F5}"/>
    <cellStyle name="Célula de Verificação 2 16 2 2 2" xfId="17931" xr:uid="{D6567BAA-D170-4E42-ABC8-1E4A929886B0}"/>
    <cellStyle name="Célula de Verificação 2 16 2 3" xfId="17932" xr:uid="{481522EA-01AF-496D-8191-2238073B73A6}"/>
    <cellStyle name="Célula de Verificação 2 16 2 3 2" xfId="17933" xr:uid="{73EA43AF-9A2A-49A5-8D9F-FDE32C65C921}"/>
    <cellStyle name="Célula de Verificação 2 16 2 4" xfId="17934" xr:uid="{455BB38F-BFDF-4FD6-A66B-4EA00BBE901E}"/>
    <cellStyle name="Célula de Verificação 2 16 3" xfId="17935" xr:uid="{72FF726C-9C32-450D-9983-42AACA8B28A0}"/>
    <cellStyle name="Célula de Verificação 2 16 3 2" xfId="17936" xr:uid="{D6537AD7-1425-4435-AFD2-CA7E10D1F956}"/>
    <cellStyle name="Célula de Verificação 2 16 4" xfId="17937" xr:uid="{FC6A2E21-DCBC-4066-8C0B-6F3FA0D5A63B}"/>
    <cellStyle name="Célula de Verificação 2 16 4 2" xfId="17938" xr:uid="{E1D93C89-8F74-4508-A4EB-9AD85E6B60EC}"/>
    <cellStyle name="Célula de Verificação 2 16 5" xfId="17939" xr:uid="{97266D02-12BB-4D51-BDFF-1D92444833AD}"/>
    <cellStyle name="Célula de Verificação 2 16 5 2" xfId="17940" xr:uid="{E982B645-8B59-4A51-9553-00D826BC02D7}"/>
    <cellStyle name="Célula de Verificação 2 16 6" xfId="17941" xr:uid="{B67AEDEB-2BF7-4FF8-BED4-8421D466C85B}"/>
    <cellStyle name="Célula de Verificação 2 16 6 2" xfId="17942" xr:uid="{086D6948-8062-4BC0-8DB8-B2FB73DE0852}"/>
    <cellStyle name="Célula de Verificação 2 16 7" xfId="17943" xr:uid="{48CBB343-0998-47E5-977D-115D1693ED6A}"/>
    <cellStyle name="Célula de Verificação 2 16 7 2" xfId="17944" xr:uid="{2F4297E4-1FBC-450E-B689-68129A956762}"/>
    <cellStyle name="Célula de Verificação 2 16 8" xfId="17945" xr:uid="{013FD040-2D51-4F84-91CE-9529BAC98957}"/>
    <cellStyle name="Célula de Verificação 2 17" xfId="17946" xr:uid="{BB817E9F-87F1-4D4D-BA55-1011750D32FA}"/>
    <cellStyle name="Célula de Verificação 2 17 2" xfId="17947" xr:uid="{D1F400C7-0841-443E-8253-9E073F9A5661}"/>
    <cellStyle name="Célula de Verificação 2 17 2 2" xfId="17948" xr:uid="{43661361-1EA7-49C9-A300-8EE0EA37C5C2}"/>
    <cellStyle name="Célula de Verificação 2 17 2 2 2" xfId="17949" xr:uid="{3584ADC9-9D58-4CE7-8222-A726C1600AEB}"/>
    <cellStyle name="Célula de Verificação 2 17 2 3" xfId="17950" xr:uid="{FC572CE1-595D-47B6-B78B-B9F4DDDAF1C5}"/>
    <cellStyle name="Célula de Verificação 2 17 2 3 2" xfId="17951" xr:uid="{19283440-C1AC-4944-834D-F156E2E14ED2}"/>
    <cellStyle name="Célula de Verificação 2 17 2 4" xfId="17952" xr:uid="{C00CBF1B-6D6B-4582-A01B-B65EBF741397}"/>
    <cellStyle name="Célula de Verificação 2 17 3" xfId="17953" xr:uid="{557AF21B-177A-4410-B4AD-9266AE414121}"/>
    <cellStyle name="Célula de Verificação 2 17 3 2" xfId="17954" xr:uid="{D0C74A40-803F-41ED-9876-0D82B546F2B6}"/>
    <cellStyle name="Célula de Verificação 2 17 4" xfId="17955" xr:uid="{10479B61-733A-461D-8F7D-64332F390AB2}"/>
    <cellStyle name="Célula de Verificação 2 17 4 2" xfId="17956" xr:uid="{AD17D301-84D7-4C0A-B91C-CEC14CDAB139}"/>
    <cellStyle name="Célula de Verificação 2 17 5" xfId="17957" xr:uid="{551D266E-8DC2-41B2-8234-70F9FC5B5CBE}"/>
    <cellStyle name="Célula de Verificação 2 17 5 2" xfId="17958" xr:uid="{6F1DA679-B923-407E-86F3-81FBCD5B41C3}"/>
    <cellStyle name="Célula de Verificação 2 17 6" xfId="17959" xr:uid="{0E0B5FF1-41D3-4B64-A109-A4D9BA1AACC5}"/>
    <cellStyle name="Célula de Verificação 2 17 6 2" xfId="17960" xr:uid="{D9F8C253-129C-411C-BF71-97F3FD69A0C9}"/>
    <cellStyle name="Célula de Verificação 2 17 7" xfId="17961" xr:uid="{DAB631E2-E741-40C3-92E0-0847A5085B73}"/>
    <cellStyle name="Célula de Verificação 2 17 7 2" xfId="17962" xr:uid="{4F111764-2461-4B1F-A1A2-B7EA0753EF9D}"/>
    <cellStyle name="Célula de Verificação 2 17 8" xfId="17963" xr:uid="{7D138E3A-A470-4C40-B89C-D1B6D49FE37C}"/>
    <cellStyle name="Célula de Verificação 2 18" xfId="17964" xr:uid="{1EE83927-8E33-4A4D-BFE3-4A441D08E6B8}"/>
    <cellStyle name="Célula de Verificação 2 18 2" xfId="17965" xr:uid="{FEE56838-343D-4695-8259-3C8564F5E3E1}"/>
    <cellStyle name="Célula de Verificação 2 18 2 2" xfId="17966" xr:uid="{888EAA2E-2DB1-4A01-83CB-1B89AE92D4EC}"/>
    <cellStyle name="Célula de Verificação 2 18 2 2 2" xfId="17967" xr:uid="{7549CD0A-32E7-478F-968E-F2D95FB7EF38}"/>
    <cellStyle name="Célula de Verificação 2 18 2 3" xfId="17968" xr:uid="{DB89423F-5AA3-4CAF-8FC5-46F2D96CCAB1}"/>
    <cellStyle name="Célula de Verificação 2 18 2 3 2" xfId="17969" xr:uid="{57922BC3-3271-41AD-99D1-836C5FE5FAC4}"/>
    <cellStyle name="Célula de Verificação 2 18 2 4" xfId="17970" xr:uid="{5284DC62-2AA9-486B-88A0-4E66C4DEDCCE}"/>
    <cellStyle name="Célula de Verificação 2 18 3" xfId="17971" xr:uid="{2427D0E4-FD08-4E52-817F-D0E0A156349A}"/>
    <cellStyle name="Célula de Verificação 2 18 3 2" xfId="17972" xr:uid="{693F9F8A-25B8-4C7C-A261-2BC3A6057327}"/>
    <cellStyle name="Célula de Verificação 2 18 4" xfId="17973" xr:uid="{0819E623-A2AF-4DEB-B8D7-3F2D9D337804}"/>
    <cellStyle name="Célula de Verificação 2 18 4 2" xfId="17974" xr:uid="{D6DE2AC5-EF6D-43AA-AB80-9A55EC4C0A5B}"/>
    <cellStyle name="Célula de Verificação 2 18 5" xfId="17975" xr:uid="{08D72B34-BB94-41F3-AB81-65E85496FE67}"/>
    <cellStyle name="Célula de Verificação 2 18 5 2" xfId="17976" xr:uid="{AB142FFD-FAC5-45B0-AD9D-92131F726E9D}"/>
    <cellStyle name="Célula de Verificação 2 18 6" xfId="17977" xr:uid="{281BD3E7-44E9-4F60-8E07-BE87E7152C92}"/>
    <cellStyle name="Célula de Verificação 2 18 6 2" xfId="17978" xr:uid="{E7C30C79-E6FC-47E9-8239-CBCD0B19A37B}"/>
    <cellStyle name="Célula de Verificação 2 18 7" xfId="17979" xr:uid="{E0E83A4C-F9A3-4DFA-AFFD-222269CD6F90}"/>
    <cellStyle name="Célula de Verificação 2 18 7 2" xfId="17980" xr:uid="{308DF38E-94F6-4ED8-BD33-4EAAAACC49B4}"/>
    <cellStyle name="Célula de Verificação 2 18 8" xfId="17981" xr:uid="{C51AABE4-69E8-4CF3-B57F-4E292DEF542C}"/>
    <cellStyle name="Célula de Verificação 2 19" xfId="17982" xr:uid="{6F615A18-852B-4D1A-B70A-E9FF437E0C8E}"/>
    <cellStyle name="Célula de Verificação 2 19 2" xfId="17983" xr:uid="{0B13FE5B-D058-406C-9322-0A68577C50CE}"/>
    <cellStyle name="Célula de Verificação 2 19 2 2" xfId="17984" xr:uid="{B81A45E5-4002-4EDC-984E-0BFC7F78FBE8}"/>
    <cellStyle name="Célula de Verificação 2 19 2 2 2" xfId="17985" xr:uid="{2BCFC0A7-C01C-44BC-AC33-F988CB2D4E17}"/>
    <cellStyle name="Célula de Verificação 2 19 2 3" xfId="17986" xr:uid="{DCBB10EB-C7D7-4243-B169-8B3F5AEA6DDA}"/>
    <cellStyle name="Célula de Verificação 2 19 2 3 2" xfId="17987" xr:uid="{0F745668-F043-47C3-AA16-6FEA25C963E5}"/>
    <cellStyle name="Célula de Verificação 2 19 2 4" xfId="17988" xr:uid="{150BD56A-6D7B-413C-AE7C-D5A6E48F9944}"/>
    <cellStyle name="Célula de Verificação 2 19 3" xfId="17989" xr:uid="{81A0F15D-7FE4-4F62-AB87-31D3CB18A75E}"/>
    <cellStyle name="Célula de Verificação 2 19 3 2" xfId="17990" xr:uid="{809EA3B7-EDCE-4464-8854-93DE425D8C6F}"/>
    <cellStyle name="Célula de Verificação 2 19 4" xfId="17991" xr:uid="{5AEEC766-B5DB-45D6-BB0F-F934A1139F28}"/>
    <cellStyle name="Célula de Verificação 2 19 4 2" xfId="17992" xr:uid="{775A4751-2216-4DC8-BA96-6AE5E2ECE499}"/>
    <cellStyle name="Célula de Verificação 2 19 5" xfId="17993" xr:uid="{2485F1B1-6165-4885-8921-88780E42CAF1}"/>
    <cellStyle name="Célula de Verificação 2 19 5 2" xfId="17994" xr:uid="{9C808C47-2A2C-4CD7-8C71-694CE14C3D43}"/>
    <cellStyle name="Célula de Verificação 2 19 6" xfId="17995" xr:uid="{573C070A-B4A4-42C2-BA1A-08D0A40245CA}"/>
    <cellStyle name="Célula de Verificação 2 19 6 2" xfId="17996" xr:uid="{9C1299C7-EDD1-4C42-BB82-B34D02A0E458}"/>
    <cellStyle name="Célula de Verificação 2 19 7" xfId="17997" xr:uid="{BC4E16B6-A57D-4C95-B722-A215E56BA606}"/>
    <cellStyle name="Célula de Verificação 2 19 7 2" xfId="17998" xr:uid="{7A3189C7-BFEB-42DB-9FCD-9ACB6D9A10C7}"/>
    <cellStyle name="Célula de Verificação 2 19 8" xfId="17999" xr:uid="{EB3F32ED-3107-4EB5-B562-C8BCA8074499}"/>
    <cellStyle name="Célula de Verificação 2 2" xfId="18000" xr:uid="{29F5105E-DEFE-4EC5-B567-75BB3C34077A}"/>
    <cellStyle name="Célula de Verificação 2 2 2" xfId="18001" xr:uid="{AF94D5F5-DD33-4E1C-8F2D-9190D3410199}"/>
    <cellStyle name="Célula de Verificação 2 2 2 2" xfId="18002" xr:uid="{29A36E27-3167-4EE5-B87A-F61A75073E96}"/>
    <cellStyle name="Célula de Verificação 2 2 2 2 2" xfId="18003" xr:uid="{94BB17B0-8ADB-4DAA-9C87-67DF3F8314EC}"/>
    <cellStyle name="Célula de Verificação 2 2 2 3" xfId="18004" xr:uid="{014A9BCB-274C-48B7-A2B8-A4B4783A15ED}"/>
    <cellStyle name="Célula de Verificação 2 2 2 3 2" xfId="18005" xr:uid="{E366BC0C-3F40-4D38-A723-77494AE554A4}"/>
    <cellStyle name="Célula de Verificação 2 2 2 4" xfId="18006" xr:uid="{9F2DFCB1-8D64-459D-85BD-A1B64DDA0542}"/>
    <cellStyle name="Célula de Verificação 2 2 3" xfId="18007" xr:uid="{04884CE6-748A-49AB-96C3-520D2A379A6D}"/>
    <cellStyle name="Célula de Verificação 2 2 3 2" xfId="18008" xr:uid="{15EC0051-52E1-4132-876F-8C8D033993AE}"/>
    <cellStyle name="Célula de Verificação 2 2 4" xfId="18009" xr:uid="{E5A29E68-9C06-4F60-A4D0-7BF31F673CF9}"/>
    <cellStyle name="Célula de Verificação 2 2 4 2" xfId="18010" xr:uid="{9343DE73-4BE6-4779-87AF-647363EBB992}"/>
    <cellStyle name="Célula de Verificação 2 2 5" xfId="18011" xr:uid="{58CA72B5-9125-44D4-B4C0-7AD0DCDF1727}"/>
    <cellStyle name="Célula de Verificação 2 2 5 2" xfId="18012" xr:uid="{E2E5AFFB-3EC6-4A5B-9959-A1617CE721DF}"/>
    <cellStyle name="Célula de Verificação 2 2 6" xfId="18013" xr:uid="{0B4FEEF8-AA29-455A-B281-C8A8B0DB12FF}"/>
    <cellStyle name="Célula de Verificação 2 2 6 2" xfId="18014" xr:uid="{39395D92-0BED-44D0-8BCA-1DFE4D57E1E6}"/>
    <cellStyle name="Célula de Verificação 2 2 7" xfId="18015" xr:uid="{8C65D744-4BEF-461A-BBCA-17CC242956C3}"/>
    <cellStyle name="Célula de Verificação 2 2 7 2" xfId="18016" xr:uid="{D4F6FF97-F725-41C9-A01A-D6979F896838}"/>
    <cellStyle name="Célula de Verificação 2 2 8" xfId="18017" xr:uid="{D87B7700-AE6A-45E8-829C-1D10EAD3F5BC}"/>
    <cellStyle name="Célula de Verificação 2 20" xfId="18018" xr:uid="{E4055296-BFFB-44D5-BD8C-BEED2E5BA501}"/>
    <cellStyle name="Célula de Verificação 2 20 2" xfId="18019" xr:uid="{23CF5455-9A55-448C-A80B-2DFAB8AE0A9A}"/>
    <cellStyle name="Célula de Verificação 2 20 2 2" xfId="18020" xr:uid="{BD4914A1-1359-4E1C-8D06-FC946294A687}"/>
    <cellStyle name="Célula de Verificação 2 20 2 2 2" xfId="18021" xr:uid="{5B993AC3-762A-407D-AE7F-FC456949625F}"/>
    <cellStyle name="Célula de Verificação 2 20 2 3" xfId="18022" xr:uid="{90E88897-E190-4EA9-B6A3-C283AD61D01B}"/>
    <cellStyle name="Célula de Verificação 2 20 2 3 2" xfId="18023" xr:uid="{F3EFFB3A-E6D1-4694-8FDA-17C5614F6F0E}"/>
    <cellStyle name="Célula de Verificação 2 20 2 4" xfId="18024" xr:uid="{660C77DB-52C2-428F-97BB-F81C77FB31EA}"/>
    <cellStyle name="Célula de Verificação 2 20 3" xfId="18025" xr:uid="{01CED6D9-E973-4248-9984-46D43A099C7C}"/>
    <cellStyle name="Célula de Verificação 2 20 3 2" xfId="18026" xr:uid="{0D366409-1F0F-4847-8F62-92A177369D84}"/>
    <cellStyle name="Célula de Verificação 2 20 4" xfId="18027" xr:uid="{E52087C5-496A-4BB4-8A14-F7EE8A5D4688}"/>
    <cellStyle name="Célula de Verificação 2 20 4 2" xfId="18028" xr:uid="{4E33ABCA-1802-4135-94D0-FCD6127E0DFF}"/>
    <cellStyle name="Célula de Verificação 2 20 5" xfId="18029" xr:uid="{51471872-5F57-47B2-B1E9-EC5D31BC0AF3}"/>
    <cellStyle name="Célula de Verificação 2 20 5 2" xfId="18030" xr:uid="{82082672-6B57-4448-9B86-03D400375E07}"/>
    <cellStyle name="Célula de Verificação 2 20 6" xfId="18031" xr:uid="{DA6B49A7-C636-4384-8835-4E9BE6EA5132}"/>
    <cellStyle name="Célula de Verificação 2 20 6 2" xfId="18032" xr:uid="{74472DF1-FE88-420B-8E50-3D6EB2087BB0}"/>
    <cellStyle name="Célula de Verificação 2 20 7" xfId="18033" xr:uid="{BB12A590-CC26-4157-B40F-D98A8ECBB60E}"/>
    <cellStyle name="Célula de Verificação 2 20 7 2" xfId="18034" xr:uid="{E5B878A7-9990-4815-AFC2-298C655622A9}"/>
    <cellStyle name="Célula de Verificação 2 20 8" xfId="18035" xr:uid="{8D09A7FD-48FE-4248-8AF2-5F997BF0A6F3}"/>
    <cellStyle name="Célula de Verificação 2 21" xfId="18036" xr:uid="{A7381453-938F-4427-8B86-12D53E765DC3}"/>
    <cellStyle name="Célula de Verificação 2 21 2" xfId="18037" xr:uid="{C96CC552-4CA3-4DC1-8B36-9FDFF3874A49}"/>
    <cellStyle name="Célula de Verificação 2 21 2 2" xfId="18038" xr:uid="{34DE28AE-065A-412A-BA44-D9950626E981}"/>
    <cellStyle name="Célula de Verificação 2 21 2 2 2" xfId="18039" xr:uid="{44EECC18-9A67-4F3B-B16C-C0443FFB4430}"/>
    <cellStyle name="Célula de Verificação 2 21 2 3" xfId="18040" xr:uid="{FA6F0BB6-BB58-4E97-A184-34062C8D5D9B}"/>
    <cellStyle name="Célula de Verificação 2 21 2 3 2" xfId="18041" xr:uid="{91E6FB7B-38D0-4087-A7D6-5913163B4B26}"/>
    <cellStyle name="Célula de Verificação 2 21 2 4" xfId="18042" xr:uid="{DC9E73BC-3DD5-419E-9B93-0FFF80B1092F}"/>
    <cellStyle name="Célula de Verificação 2 21 3" xfId="18043" xr:uid="{F8D0BBB1-DDB0-4E55-AE68-F92DC4688362}"/>
    <cellStyle name="Célula de Verificação 2 21 3 2" xfId="18044" xr:uid="{C05209DF-D207-4096-B44D-8B5DDD21A564}"/>
    <cellStyle name="Célula de Verificação 2 21 4" xfId="18045" xr:uid="{FF689935-4F59-4461-AE57-A406A7E7E924}"/>
    <cellStyle name="Célula de Verificação 2 21 4 2" xfId="18046" xr:uid="{51AB39DD-B7A9-45B9-81EB-9D4477D50CC6}"/>
    <cellStyle name="Célula de Verificação 2 21 5" xfId="18047" xr:uid="{4CAA57FC-C8CE-4877-A9D0-4325BF71D82F}"/>
    <cellStyle name="Célula de Verificação 2 21 5 2" xfId="18048" xr:uid="{8B312FFC-A9E5-4900-86B8-814982E44E69}"/>
    <cellStyle name="Célula de Verificação 2 21 6" xfId="18049" xr:uid="{A2C7C207-5A88-4F43-957B-F418C3F98A7C}"/>
    <cellStyle name="Célula de Verificação 2 21 6 2" xfId="18050" xr:uid="{257B7515-CA4A-44EA-853D-08B65B7CED22}"/>
    <cellStyle name="Célula de Verificação 2 21 7" xfId="18051" xr:uid="{C4BCF975-45AE-4379-A17E-219C2FF17F33}"/>
    <cellStyle name="Célula de Verificação 2 21 7 2" xfId="18052" xr:uid="{28280B77-6158-44F1-A22E-90FE332DBC88}"/>
    <cellStyle name="Célula de Verificação 2 21 8" xfId="18053" xr:uid="{6951D79A-20E0-4BA7-9A16-F8793ED7AECD}"/>
    <cellStyle name="Célula de Verificação 2 22" xfId="18054" xr:uid="{30BC5E84-949C-4496-AD06-E6F277C888DB}"/>
    <cellStyle name="Célula de Verificação 2 22 2" xfId="18055" xr:uid="{F6C071C7-8918-4E58-A2C2-7FB295737165}"/>
    <cellStyle name="Célula de Verificação 2 22 2 2" xfId="18056" xr:uid="{A4F8DE2C-83BB-4017-A6E0-D59D3A1B48BC}"/>
    <cellStyle name="Célula de Verificação 2 22 2 2 2" xfId="18057" xr:uid="{B7C46D83-4FB9-4840-9343-8F620A6B379C}"/>
    <cellStyle name="Célula de Verificação 2 22 2 3" xfId="18058" xr:uid="{AE3E1F1D-8F4F-4A29-A156-B56B16389E3C}"/>
    <cellStyle name="Célula de Verificação 2 22 2 3 2" xfId="18059" xr:uid="{0E7708C2-6847-4AFF-ADB5-FE421989192B}"/>
    <cellStyle name="Célula de Verificação 2 22 2 4" xfId="18060" xr:uid="{DD6CB2B8-D37C-4E6B-91AC-6515E8076C56}"/>
    <cellStyle name="Célula de Verificação 2 22 3" xfId="18061" xr:uid="{8A845A16-6E19-490A-9354-AFA8E9C042A8}"/>
    <cellStyle name="Célula de Verificação 2 22 3 2" xfId="18062" xr:uid="{47DE1798-2A5F-491F-AD98-717A3359511D}"/>
    <cellStyle name="Célula de Verificação 2 22 4" xfId="18063" xr:uid="{4720558F-6657-47A2-B67F-F0A0B346259F}"/>
    <cellStyle name="Célula de Verificação 2 22 4 2" xfId="18064" xr:uid="{21D7A9E4-6937-49B6-BDA1-7D6348EC55BB}"/>
    <cellStyle name="Célula de Verificação 2 22 5" xfId="18065" xr:uid="{A9E48062-8315-4653-927F-5EE47E8E3F3F}"/>
    <cellStyle name="Célula de Verificação 2 22 5 2" xfId="18066" xr:uid="{019F71B0-2DD5-42C2-83DB-791B10A7DAAE}"/>
    <cellStyle name="Célula de Verificação 2 22 6" xfId="18067" xr:uid="{CB62E20D-0AC1-4EDB-A552-91D92694E88A}"/>
    <cellStyle name="Célula de Verificação 2 22 6 2" xfId="18068" xr:uid="{D50D46FA-C336-4109-BF51-BDE881CAA0FA}"/>
    <cellStyle name="Célula de Verificação 2 22 7" xfId="18069" xr:uid="{A791BC54-0525-48AA-AD5B-D75CA83C89CD}"/>
    <cellStyle name="Célula de Verificação 2 22 7 2" xfId="18070" xr:uid="{0DEB393E-8A39-41A2-909E-0BB2CCBB17AE}"/>
    <cellStyle name="Célula de Verificação 2 22 8" xfId="18071" xr:uid="{24FBB0D7-AFDF-4029-9FB0-E7D902013559}"/>
    <cellStyle name="Célula de Verificação 2 23" xfId="18072" xr:uid="{B7AC958A-95E4-497A-857A-D7688325808D}"/>
    <cellStyle name="Célula de Verificação 2 23 2" xfId="18073" xr:uid="{63759C4C-0786-4F06-8986-F9F478581575}"/>
    <cellStyle name="Célula de Verificação 2 23 2 2" xfId="18074" xr:uid="{A4142B3E-4BF6-4AAC-80B4-D5E03DF3A3BE}"/>
    <cellStyle name="Célula de Verificação 2 23 2 2 2" xfId="18075" xr:uid="{19E72F4D-9201-43B9-8517-A958DA17D9B6}"/>
    <cellStyle name="Célula de Verificação 2 23 2 3" xfId="18076" xr:uid="{05AA208A-41E1-4844-BF6B-54144588143E}"/>
    <cellStyle name="Célula de Verificação 2 23 2 3 2" xfId="18077" xr:uid="{C61FA5CB-D146-49D6-80F4-18BF9A46305C}"/>
    <cellStyle name="Célula de Verificação 2 23 2 4" xfId="18078" xr:uid="{9DEBE1CC-53CE-4D23-B7AD-B44052B98758}"/>
    <cellStyle name="Célula de Verificação 2 23 3" xfId="18079" xr:uid="{F198F1F3-BB50-4052-9770-88007DB6CB46}"/>
    <cellStyle name="Célula de Verificação 2 23 3 2" xfId="18080" xr:uid="{487F2E41-837C-4169-A4BA-68D8FF7A787C}"/>
    <cellStyle name="Célula de Verificação 2 23 4" xfId="18081" xr:uid="{B644D83D-49F4-41E0-979B-773362E58457}"/>
    <cellStyle name="Célula de Verificação 2 23 4 2" xfId="18082" xr:uid="{CF2DDFA2-5510-4A7C-9CFF-6976D0030BB9}"/>
    <cellStyle name="Célula de Verificação 2 23 5" xfId="18083" xr:uid="{DE6B98DC-D36E-4A17-89E4-8F5D2D73DCF3}"/>
    <cellStyle name="Célula de Verificação 2 23 5 2" xfId="18084" xr:uid="{54707239-B949-4EEF-860B-E662A53EBC65}"/>
    <cellStyle name="Célula de Verificação 2 23 6" xfId="18085" xr:uid="{29542F40-E54A-42DB-A88B-AC1C8F5CEC59}"/>
    <cellStyle name="Célula de Verificação 2 23 6 2" xfId="18086" xr:uid="{6CCC29BF-FD50-4294-BC45-A268F9FAA265}"/>
    <cellStyle name="Célula de Verificação 2 23 7" xfId="18087" xr:uid="{870DC76A-9F43-45F8-BBD6-3EB5A97C453D}"/>
    <cellStyle name="Célula de Verificação 2 23 7 2" xfId="18088" xr:uid="{9F492D63-3868-440C-93A2-58C3C1D23A77}"/>
    <cellStyle name="Célula de Verificação 2 23 8" xfId="18089" xr:uid="{333336F4-22DE-4082-89D5-EEC62CFA7EDF}"/>
    <cellStyle name="Célula de Verificação 2 24" xfId="18090" xr:uid="{9A0EC6F3-3AE0-4289-B2B4-05C52BEA030B}"/>
    <cellStyle name="Célula de Verificação 2 24 2" xfId="18091" xr:uid="{2E6BF8D5-4208-490A-9D76-87BC5A0DD0C9}"/>
    <cellStyle name="Célula de Verificação 2 24 2 2" xfId="18092" xr:uid="{F507B8BA-6A38-4E2E-B38B-63EA49B0A04A}"/>
    <cellStyle name="Célula de Verificação 2 24 2 2 2" xfId="18093" xr:uid="{BB36640F-1AFE-4019-B664-D417620A92F7}"/>
    <cellStyle name="Célula de Verificação 2 24 2 3" xfId="18094" xr:uid="{7184CB5D-215D-44C9-8F6E-3AADB4023C77}"/>
    <cellStyle name="Célula de Verificação 2 24 2 3 2" xfId="18095" xr:uid="{5494F03F-7A19-4B60-8EFC-55EFD80DB980}"/>
    <cellStyle name="Célula de Verificação 2 24 2 4" xfId="18096" xr:uid="{5837DFA1-55A2-468E-8BF2-5C92FE31CFAD}"/>
    <cellStyle name="Célula de Verificação 2 24 3" xfId="18097" xr:uid="{D5E33C3C-DE9E-437B-9E2E-3BDC31775C82}"/>
    <cellStyle name="Célula de Verificação 2 24 3 2" xfId="18098" xr:uid="{E409012C-5C5A-4BC8-9B47-38BCA681D4B8}"/>
    <cellStyle name="Célula de Verificação 2 24 4" xfId="18099" xr:uid="{FEB65661-8F71-400B-BDF9-CBF04A441C1F}"/>
    <cellStyle name="Célula de Verificação 2 24 4 2" xfId="18100" xr:uid="{73225403-58EA-4500-80A3-D3307473311A}"/>
    <cellStyle name="Célula de Verificação 2 24 5" xfId="18101" xr:uid="{45FF8FEC-4A9A-4DC3-9CFC-19ABB41D030B}"/>
    <cellStyle name="Célula de Verificação 2 24 5 2" xfId="18102" xr:uid="{8B1470D1-91AB-4EB6-B3F1-28BFCAC19467}"/>
    <cellStyle name="Célula de Verificação 2 24 6" xfId="18103" xr:uid="{C80E7A75-BA4E-482E-9F38-00E235063F28}"/>
    <cellStyle name="Célula de Verificação 2 24 6 2" xfId="18104" xr:uid="{44DC0800-59F7-418C-8917-FC93FC53858E}"/>
    <cellStyle name="Célula de Verificação 2 24 7" xfId="18105" xr:uid="{13E07634-D6BD-40B2-99A3-7F7A9EAB4DF9}"/>
    <cellStyle name="Célula de Verificação 2 24 7 2" xfId="18106" xr:uid="{613C7113-C7AA-4C76-9F38-0C3A7FDCF869}"/>
    <cellStyle name="Célula de Verificação 2 24 8" xfId="18107" xr:uid="{835BFC52-4F25-4C96-BC5C-5EE2A46E6D6D}"/>
    <cellStyle name="Célula de Verificação 2 25" xfId="18108" xr:uid="{405765D6-89EC-4518-B068-0DEDC9CCB37A}"/>
    <cellStyle name="Célula de Verificação 2 25 2" xfId="18109" xr:uid="{A66048CA-8979-4D97-BBE7-D5D77E82CB07}"/>
    <cellStyle name="Célula de Verificação 2 25 2 2" xfId="18110" xr:uid="{19BAC722-D96D-41F4-8C02-ABDB81E54524}"/>
    <cellStyle name="Célula de Verificação 2 25 2 2 2" xfId="18111" xr:uid="{A148854C-B40D-4908-83EF-4CD2755A9C3B}"/>
    <cellStyle name="Célula de Verificação 2 25 2 3" xfId="18112" xr:uid="{8CA1EBFA-DB11-4481-81EE-C97083778388}"/>
    <cellStyle name="Célula de Verificação 2 25 2 3 2" xfId="18113" xr:uid="{FEF66091-EC51-4277-A129-BAE97E331BB8}"/>
    <cellStyle name="Célula de Verificação 2 25 2 4" xfId="18114" xr:uid="{867FCB05-1526-4DD3-B48B-03F08C54BDAA}"/>
    <cellStyle name="Célula de Verificação 2 25 3" xfId="18115" xr:uid="{FA455A77-226D-47FA-BE56-D38542DBCD89}"/>
    <cellStyle name="Célula de Verificação 2 25 3 2" xfId="18116" xr:uid="{691C7B0A-C15F-4CBB-AD0B-71832EFB0483}"/>
    <cellStyle name="Célula de Verificação 2 25 4" xfId="18117" xr:uid="{71A2429C-207C-4422-A386-291E49DBF791}"/>
    <cellStyle name="Célula de Verificação 2 25 4 2" xfId="18118" xr:uid="{DE31C25B-EB27-4C0F-AE5A-15A9FE58D4CC}"/>
    <cellStyle name="Célula de Verificação 2 25 5" xfId="18119" xr:uid="{F145D9D7-2FB2-4180-80F4-48187D10A967}"/>
    <cellStyle name="Célula de Verificação 2 25 5 2" xfId="18120" xr:uid="{89490EE7-E325-4967-A04C-9BD256EB242A}"/>
    <cellStyle name="Célula de Verificação 2 25 6" xfId="18121" xr:uid="{7A9679EE-2E1E-4BF0-82D3-9A7B7B2D17E5}"/>
    <cellStyle name="Célula de Verificação 2 25 6 2" xfId="18122" xr:uid="{1EF70982-B4AA-4A43-8DF2-54EAC9B78B95}"/>
    <cellStyle name="Célula de Verificação 2 25 7" xfId="18123" xr:uid="{759690E9-51F3-47FF-9722-8CE1AE28BD66}"/>
    <cellStyle name="Célula de Verificação 2 25 7 2" xfId="18124" xr:uid="{AFC1D75D-DB7D-42C1-919E-0B263C292535}"/>
    <cellStyle name="Célula de Verificação 2 25 8" xfId="18125" xr:uid="{5E4CE138-CAF9-4589-9A74-EF4573DE40A2}"/>
    <cellStyle name="Célula de Verificação 2 26" xfId="18126" xr:uid="{A3DA9619-EFE7-4CB5-99DB-868D8812513D}"/>
    <cellStyle name="Célula de Verificação 2 26 2" xfId="18127" xr:uid="{7BB2938C-4AA9-4899-A3D5-A6A257E9E000}"/>
    <cellStyle name="Célula de Verificação 2 26 2 2" xfId="18128" xr:uid="{2F732ACF-4C82-4BE4-B349-73734189E49D}"/>
    <cellStyle name="Célula de Verificação 2 26 2 2 2" xfId="18129" xr:uid="{733642BE-3461-4133-8F6E-D21262A14096}"/>
    <cellStyle name="Célula de Verificação 2 26 2 3" xfId="18130" xr:uid="{561E4B8C-7666-4C64-94F4-55B678942B84}"/>
    <cellStyle name="Célula de Verificação 2 26 2 3 2" xfId="18131" xr:uid="{6DBE6AE8-813D-425E-8737-1513ADA655CD}"/>
    <cellStyle name="Célula de Verificação 2 26 2 4" xfId="18132" xr:uid="{9F9D478C-8329-4B0D-B075-0AEA08E4968C}"/>
    <cellStyle name="Célula de Verificação 2 26 3" xfId="18133" xr:uid="{554FE8C7-C426-4DE7-AC3E-E908BFEE03DE}"/>
    <cellStyle name="Célula de Verificação 2 26 3 2" xfId="18134" xr:uid="{A68BE8CC-174B-49FA-A54C-C5E9A0E2291F}"/>
    <cellStyle name="Célula de Verificação 2 26 4" xfId="18135" xr:uid="{6DB35A18-7056-4432-9717-4ED8C0631718}"/>
    <cellStyle name="Célula de Verificação 2 26 4 2" xfId="18136" xr:uid="{5656CB8D-D6B1-4931-B62F-743964EA6CFD}"/>
    <cellStyle name="Célula de Verificação 2 26 5" xfId="18137" xr:uid="{5304DA6C-AFB6-4FF6-B29A-7DD6F3CFE133}"/>
    <cellStyle name="Célula de Verificação 2 26 5 2" xfId="18138" xr:uid="{54BF88EB-E1E3-49C8-A8CD-419EA8A3077C}"/>
    <cellStyle name="Célula de Verificação 2 26 6" xfId="18139" xr:uid="{D8D49DBC-C924-44C6-88F1-5D0F0485B6B3}"/>
    <cellStyle name="Célula de Verificação 2 26 6 2" xfId="18140" xr:uid="{D9B8CE85-6156-428F-8AD8-5AF4EA6A77B4}"/>
    <cellStyle name="Célula de Verificação 2 26 7" xfId="18141" xr:uid="{8A49129B-47B2-4BA0-83F4-18B975046128}"/>
    <cellStyle name="Célula de Verificação 2 26 7 2" xfId="18142" xr:uid="{2946E450-6DA1-4A8C-8C80-91E416895668}"/>
    <cellStyle name="Célula de Verificação 2 26 8" xfId="18143" xr:uid="{08403559-7811-45F9-80E0-438B80305776}"/>
    <cellStyle name="Célula de Verificação 2 27" xfId="18144" xr:uid="{F77ABD15-1DBD-4D17-B8DB-778BE7F889AB}"/>
    <cellStyle name="Célula de Verificação 2 27 2" xfId="18145" xr:uid="{7A3B5F4B-BAE5-4ED4-BF70-98531FB309A4}"/>
    <cellStyle name="Célula de Verificação 2 27 2 2" xfId="18146" xr:uid="{C969ACF5-4510-4CEB-9336-B79270215126}"/>
    <cellStyle name="Célula de Verificação 2 27 2 2 2" xfId="18147" xr:uid="{36FA4E0B-D933-478A-9666-7D2B740AD470}"/>
    <cellStyle name="Célula de Verificação 2 27 2 3" xfId="18148" xr:uid="{4D48ED87-3940-4261-A281-7C4F12FE719C}"/>
    <cellStyle name="Célula de Verificação 2 27 2 3 2" xfId="18149" xr:uid="{D17EF667-2DFD-4DE2-8C1A-C8961D71E725}"/>
    <cellStyle name="Célula de Verificação 2 27 2 4" xfId="18150" xr:uid="{325E1BC9-7C3C-4836-852B-414427CA95CF}"/>
    <cellStyle name="Célula de Verificação 2 27 3" xfId="18151" xr:uid="{459BE226-AB59-4EAF-A5D2-20261FFA19A7}"/>
    <cellStyle name="Célula de Verificação 2 27 3 2" xfId="18152" xr:uid="{8E8A7F7C-EC4A-4A2A-8E46-5BD7E8A9C6B7}"/>
    <cellStyle name="Célula de Verificação 2 27 4" xfId="18153" xr:uid="{FA7162A3-8F61-4E7A-9A51-675E431D1B1D}"/>
    <cellStyle name="Célula de Verificação 2 27 4 2" xfId="18154" xr:uid="{9F3281D4-E120-4F56-B930-68B6C6E5DA63}"/>
    <cellStyle name="Célula de Verificação 2 27 5" xfId="18155" xr:uid="{6A504161-8DE0-4F5E-BA2E-DD0AECF3AE73}"/>
    <cellStyle name="Célula de Verificação 2 27 5 2" xfId="18156" xr:uid="{D568DF85-D3AF-436A-AF68-FC8CBD238476}"/>
    <cellStyle name="Célula de Verificação 2 27 6" xfId="18157" xr:uid="{DA9F427B-6225-4974-9734-F696FC11D2CB}"/>
    <cellStyle name="Célula de Verificação 2 27 6 2" xfId="18158" xr:uid="{4247EC07-C281-48BA-9CDB-DCBD92910E84}"/>
    <cellStyle name="Célula de Verificação 2 27 7" xfId="18159" xr:uid="{5D32F5A6-F160-426A-AF38-660D122219DD}"/>
    <cellStyle name="Célula de Verificação 2 27 7 2" xfId="18160" xr:uid="{BE3FD7F2-AB30-4102-BB8A-61BC672B7CD1}"/>
    <cellStyle name="Célula de Verificação 2 27 8" xfId="18161" xr:uid="{6B55EA05-1BD8-4E56-94BF-97FDF2FC2784}"/>
    <cellStyle name="Célula de Verificação 2 28" xfId="18162" xr:uid="{F968C06F-81AA-472E-9E46-50BD6B368D3E}"/>
    <cellStyle name="Célula de Verificação 2 28 2" xfId="18163" xr:uid="{47A70B33-D05A-4F6D-939E-A3092357B5EC}"/>
    <cellStyle name="Célula de Verificação 2 28 2 2" xfId="18164" xr:uid="{7532CC9F-865A-49EC-B7B5-F493C7E33E0A}"/>
    <cellStyle name="Célula de Verificação 2 28 2 2 2" xfId="18165" xr:uid="{3ADEDFA6-325D-4486-A0AF-0F121A0A65CE}"/>
    <cellStyle name="Célula de Verificação 2 28 2 3" xfId="18166" xr:uid="{BB7176C8-146C-4CD6-B552-A4F4C64F1D44}"/>
    <cellStyle name="Célula de Verificação 2 28 2 3 2" xfId="18167" xr:uid="{96DC6144-0A89-469A-BA9D-E7F8EB06BB77}"/>
    <cellStyle name="Célula de Verificação 2 28 2 4" xfId="18168" xr:uid="{E23B7FFC-2F1D-4106-8A89-475CCB46066D}"/>
    <cellStyle name="Célula de Verificação 2 28 3" xfId="18169" xr:uid="{ABBB2BDC-2244-453F-B30D-4085A60DA9AC}"/>
    <cellStyle name="Célula de Verificação 2 28 3 2" xfId="18170" xr:uid="{66A2D7A8-C377-49C8-BA5C-89FE6E23915D}"/>
    <cellStyle name="Célula de Verificação 2 28 4" xfId="18171" xr:uid="{BA4E8DA6-E794-440E-8929-DDC813E0DC4F}"/>
    <cellStyle name="Célula de Verificação 2 28 4 2" xfId="18172" xr:uid="{6CC2ED68-225D-407A-AE41-6564625DE1C4}"/>
    <cellStyle name="Célula de Verificação 2 28 5" xfId="18173" xr:uid="{34A00118-3341-4E40-9FA2-C8A5CEC303A5}"/>
    <cellStyle name="Célula de Verificação 2 28 5 2" xfId="18174" xr:uid="{ACF453FB-0064-450F-94B6-2ADF678CE073}"/>
    <cellStyle name="Célula de Verificação 2 28 6" xfId="18175" xr:uid="{24A25DFA-354E-4720-B59F-D800A0F17AB6}"/>
    <cellStyle name="Célula de Verificação 2 28 6 2" xfId="18176" xr:uid="{C04965B3-034A-4ACC-894E-67608705D370}"/>
    <cellStyle name="Célula de Verificação 2 28 7" xfId="18177" xr:uid="{2816B835-BCAA-4F0A-BB7D-8A020102033E}"/>
    <cellStyle name="Célula de Verificação 2 28 7 2" xfId="18178" xr:uid="{74DD1FB6-0F02-4D3C-ADB1-56A13DABD5B4}"/>
    <cellStyle name="Célula de Verificação 2 28 8" xfId="18179" xr:uid="{275ED134-860B-443A-B6A8-397F024F8259}"/>
    <cellStyle name="Célula de Verificação 2 29" xfId="18180" xr:uid="{5CE4FFAC-0969-4256-BCAF-5A33F82C0AF5}"/>
    <cellStyle name="Célula de Verificação 2 29 2" xfId="18181" xr:uid="{6BD53147-F734-45F6-A89A-239D0510D975}"/>
    <cellStyle name="Célula de Verificação 2 29 2 2" xfId="18182" xr:uid="{F4D1A05C-A08F-4878-BAA5-AA2ACDBC60FD}"/>
    <cellStyle name="Célula de Verificação 2 29 2 2 2" xfId="18183" xr:uid="{F49AD93E-4C09-498A-A536-70A7FAC30E3F}"/>
    <cellStyle name="Célula de Verificação 2 29 2 3" xfId="18184" xr:uid="{53E352CE-F923-4E63-A717-407C98D3D8B3}"/>
    <cellStyle name="Célula de Verificação 2 29 2 3 2" xfId="18185" xr:uid="{0FD63CB5-7DD9-4993-AFD8-A7027FE36575}"/>
    <cellStyle name="Célula de Verificação 2 29 2 4" xfId="18186" xr:uid="{E9DC39CD-C9FC-4C87-A2B5-91AD7C35A077}"/>
    <cellStyle name="Célula de Verificação 2 29 3" xfId="18187" xr:uid="{C17FEC8E-A5EC-4DA6-81B8-758651A01812}"/>
    <cellStyle name="Célula de Verificação 2 29 3 2" xfId="18188" xr:uid="{C5C88678-6D8B-4D5A-AA86-2010527088E6}"/>
    <cellStyle name="Célula de Verificação 2 29 4" xfId="18189" xr:uid="{7CE7A727-F910-469A-8AF4-F0B2DD5F0891}"/>
    <cellStyle name="Célula de Verificação 2 29 4 2" xfId="18190" xr:uid="{CBD3EC45-B5E6-4DCA-AD34-36967642A8F9}"/>
    <cellStyle name="Célula de Verificação 2 29 5" xfId="18191" xr:uid="{E4F4E06A-CAAF-49DD-8D5D-D1BFC50FD056}"/>
    <cellStyle name="Célula de Verificação 2 29 5 2" xfId="18192" xr:uid="{E7A0AB4A-0CB4-4C61-A539-474A3B5402EB}"/>
    <cellStyle name="Célula de Verificação 2 29 6" xfId="18193" xr:uid="{B0EC5069-56A6-409F-A283-CC3D85169D91}"/>
    <cellStyle name="Célula de Verificação 2 29 6 2" xfId="18194" xr:uid="{36FB51C2-EED0-4097-92AB-3D303DE06435}"/>
    <cellStyle name="Célula de Verificação 2 29 7" xfId="18195" xr:uid="{EFB6E8F8-35E8-4730-A878-4386E01D2D38}"/>
    <cellStyle name="Célula de Verificação 2 29 7 2" xfId="18196" xr:uid="{DDD9EFE0-D138-4E35-B7CA-92A18EFFF7EA}"/>
    <cellStyle name="Célula de Verificação 2 29 8" xfId="18197" xr:uid="{4ACCF483-4498-4773-87CA-354A5247A917}"/>
    <cellStyle name="Célula de Verificação 2 3" xfId="18198" xr:uid="{3B99DDFC-786A-469C-B807-B0E3CEFF048D}"/>
    <cellStyle name="Célula de Verificação 2 3 2" xfId="18199" xr:uid="{6D234B38-3B34-400E-8639-46CA3A88BAE3}"/>
    <cellStyle name="Célula de Verificação 2 3 2 2" xfId="18200" xr:uid="{AE194F36-C9A0-4ED4-9417-1DEB7E618D0F}"/>
    <cellStyle name="Célula de Verificação 2 3 2 2 2" xfId="18201" xr:uid="{9841AEC8-398A-45C3-8077-9883E5C0E549}"/>
    <cellStyle name="Célula de Verificação 2 3 2 3" xfId="18202" xr:uid="{84EFB9AE-979B-4142-B2BF-9D9C6F8115B8}"/>
    <cellStyle name="Célula de Verificação 2 3 2 3 2" xfId="18203" xr:uid="{CEF6AE75-BCEE-46FC-BF63-B9F7AA00DEE4}"/>
    <cellStyle name="Célula de Verificação 2 3 2 4" xfId="18204" xr:uid="{CB37C660-2A29-4BA7-B2EA-E6A93360A201}"/>
    <cellStyle name="Célula de Verificação 2 3 3" xfId="18205" xr:uid="{6AC3E487-8EC3-4ACC-92C2-D1518E8D7FBF}"/>
    <cellStyle name="Célula de Verificação 2 3 3 2" xfId="18206" xr:uid="{250FFBAF-0FF2-4B45-9CA9-B858594BE4B8}"/>
    <cellStyle name="Célula de Verificação 2 3 4" xfId="18207" xr:uid="{627318FB-0AED-4B8B-B6E0-978410D884E6}"/>
    <cellStyle name="Célula de Verificação 2 3 4 2" xfId="18208" xr:uid="{D3673707-D646-4473-94BC-DD3BB6AD7537}"/>
    <cellStyle name="Célula de Verificação 2 3 5" xfId="18209" xr:uid="{4A1AD487-BC6C-421E-9DD5-BAA717A6773F}"/>
    <cellStyle name="Célula de Verificação 2 3 5 2" xfId="18210" xr:uid="{B6484402-14B9-4E09-B15C-B55FB745007C}"/>
    <cellStyle name="Célula de Verificação 2 3 6" xfId="18211" xr:uid="{E001152E-BE49-405E-8C1A-4393E91B379F}"/>
    <cellStyle name="Célula de Verificação 2 3 6 2" xfId="18212" xr:uid="{42B216A7-62EF-4D55-AAD1-04828FFB61A4}"/>
    <cellStyle name="Célula de Verificação 2 3 7" xfId="18213" xr:uid="{9397BF53-93CE-41BA-983E-6AFE033F2FAB}"/>
    <cellStyle name="Célula de Verificação 2 3 7 2" xfId="18214" xr:uid="{6886545A-F678-4346-884D-B3BDC91B8178}"/>
    <cellStyle name="Célula de Verificação 2 3 8" xfId="18215" xr:uid="{6632557E-4584-4D8F-991C-0526285A1B16}"/>
    <cellStyle name="Célula de Verificação 2 30" xfId="18216" xr:uid="{97C79A7B-1681-4AC5-ADBF-820EFBF7CC69}"/>
    <cellStyle name="Célula de Verificação 2 30 2" xfId="18217" xr:uid="{5214FA16-418D-4893-AA9F-BE12BADF43BD}"/>
    <cellStyle name="Célula de Verificação 2 30 2 2" xfId="18218" xr:uid="{2B50C5AF-C3EC-48F4-AA3C-96FF57DA4062}"/>
    <cellStyle name="Célula de Verificação 2 30 2 2 2" xfId="18219" xr:uid="{B10B0219-FAFE-4F18-B5A5-8B7654C29FE1}"/>
    <cellStyle name="Célula de Verificação 2 30 2 3" xfId="18220" xr:uid="{9840DB05-939D-4CD6-A348-DE61A6E3C69B}"/>
    <cellStyle name="Célula de Verificação 2 30 2 3 2" xfId="18221" xr:uid="{11767299-0031-4EA9-B5A2-A6735109F47B}"/>
    <cellStyle name="Célula de Verificação 2 30 2 4" xfId="18222" xr:uid="{A86A6DB2-97F4-447E-B254-3EF1AD333CB0}"/>
    <cellStyle name="Célula de Verificação 2 30 3" xfId="18223" xr:uid="{04B3634C-F04E-417D-BF8C-DB4A8B73B719}"/>
    <cellStyle name="Célula de Verificação 2 30 3 2" xfId="18224" xr:uid="{40482668-7841-4642-B91D-6D4C99364935}"/>
    <cellStyle name="Célula de Verificação 2 30 4" xfId="18225" xr:uid="{C4F5C158-BF08-415A-B9D9-874402CBC32C}"/>
    <cellStyle name="Célula de Verificação 2 30 4 2" xfId="18226" xr:uid="{D0B964FB-0887-4942-A079-23AE59349410}"/>
    <cellStyle name="Célula de Verificação 2 30 5" xfId="18227" xr:uid="{CB46AF9D-754A-41AD-9353-01EEA781E6D5}"/>
    <cellStyle name="Célula de Verificação 2 30 5 2" xfId="18228" xr:uid="{6D5E2F2A-7BFF-4A43-873C-9A43CD41CEA8}"/>
    <cellStyle name="Célula de Verificação 2 30 6" xfId="18229" xr:uid="{15BCF8A0-FD04-48B2-8738-E5ACB1C51AB1}"/>
    <cellStyle name="Célula de Verificação 2 30 6 2" xfId="18230" xr:uid="{7432A0F4-67C4-463C-BF48-448D1964609E}"/>
    <cellStyle name="Célula de Verificação 2 30 7" xfId="18231" xr:uid="{EAD05A1A-F9FF-4301-9324-F9631D06D968}"/>
    <cellStyle name="Célula de Verificação 2 30 7 2" xfId="18232" xr:uid="{7691F4A3-341A-4AB2-A635-C8D965F748EB}"/>
    <cellStyle name="Célula de Verificação 2 30 8" xfId="18233" xr:uid="{420ECB82-BB18-44FE-BE40-1E40D16279F7}"/>
    <cellStyle name="Célula de Verificação 2 31" xfId="18234" xr:uid="{27ECCFCD-8766-4F7C-A89C-61B3938C75BC}"/>
    <cellStyle name="Célula de Verificação 2 31 2" xfId="18235" xr:uid="{DC32EDE8-8B64-4FE4-8CEE-241C1F74FA97}"/>
    <cellStyle name="Célula de Verificação 2 31 2 2" xfId="18236" xr:uid="{E6938F74-886E-464B-BF4A-45CC07AEE727}"/>
    <cellStyle name="Célula de Verificação 2 31 2 2 2" xfId="18237" xr:uid="{579F17F3-5A46-4E41-B2D7-0CBD69FAC87E}"/>
    <cellStyle name="Célula de Verificação 2 31 2 3" xfId="18238" xr:uid="{4FE870EB-691B-4AE3-A8B9-2D8993DD3677}"/>
    <cellStyle name="Célula de Verificação 2 31 2 3 2" xfId="18239" xr:uid="{36D8C08A-D1A2-42CC-942C-1713F6B6283A}"/>
    <cellStyle name="Célula de Verificação 2 31 2 4" xfId="18240" xr:uid="{AE91D342-CBB5-48FA-8EB7-885B5AE8AEC1}"/>
    <cellStyle name="Célula de Verificação 2 31 3" xfId="18241" xr:uid="{7C445791-E7FE-4EF2-BC18-9A685097E90D}"/>
    <cellStyle name="Célula de Verificação 2 31 3 2" xfId="18242" xr:uid="{03FEB9B7-8D1D-4C2B-A722-427BEE603A58}"/>
    <cellStyle name="Célula de Verificação 2 31 4" xfId="18243" xr:uid="{6AE9E768-B64D-42A8-A0FC-022D3D4A0019}"/>
    <cellStyle name="Célula de Verificação 2 31 4 2" xfId="18244" xr:uid="{95780F27-0BF2-43D4-84C9-A941445DF855}"/>
    <cellStyle name="Célula de Verificação 2 31 5" xfId="18245" xr:uid="{675346FC-E659-46DC-963C-CBF127DF6BB8}"/>
    <cellStyle name="Célula de Verificação 2 31 5 2" xfId="18246" xr:uid="{A954D816-0EB4-492A-A938-8A37A3B8DDC8}"/>
    <cellStyle name="Célula de Verificação 2 31 6" xfId="18247" xr:uid="{48947937-E94D-44FF-B234-87667B87F105}"/>
    <cellStyle name="Célula de Verificação 2 31 6 2" xfId="18248" xr:uid="{F3542CEA-D13B-434C-A33D-2DBA13A126F9}"/>
    <cellStyle name="Célula de Verificação 2 31 7" xfId="18249" xr:uid="{437C0C3C-4D31-494E-88AF-034112A51CF0}"/>
    <cellStyle name="Célula de Verificação 2 31 7 2" xfId="18250" xr:uid="{B4638FBE-7457-4966-81FC-C3B73B71B843}"/>
    <cellStyle name="Célula de Verificação 2 31 8" xfId="18251" xr:uid="{A4813D25-260D-470A-A86C-31F5C393AE24}"/>
    <cellStyle name="Célula de Verificação 2 32" xfId="18252" xr:uid="{067E5BF0-8F14-49C2-871B-C4E067E7C1BB}"/>
    <cellStyle name="Célula de Verificação 2 32 2" xfId="18253" xr:uid="{E72679A7-6B87-40DC-AACD-276F327B4B6C}"/>
    <cellStyle name="Célula de Verificação 2 32 2 2" xfId="18254" xr:uid="{03671E18-7A64-47A5-87CB-0347A0453A76}"/>
    <cellStyle name="Célula de Verificação 2 32 2 2 2" xfId="18255" xr:uid="{23DAE93D-10BD-4011-91ED-0F53CFFECF1F}"/>
    <cellStyle name="Célula de Verificação 2 32 2 3" xfId="18256" xr:uid="{871F9FA3-F6A8-4B4C-BBE8-101922EE1257}"/>
    <cellStyle name="Célula de Verificação 2 32 2 3 2" xfId="18257" xr:uid="{5F3A9AAB-A224-40B1-BD4C-77E80F8E72B6}"/>
    <cellStyle name="Célula de Verificação 2 32 2 4" xfId="18258" xr:uid="{AB10041E-3FC4-4678-BA98-251102F5371F}"/>
    <cellStyle name="Célula de Verificação 2 32 3" xfId="18259" xr:uid="{2BA45770-6527-4DB2-9D65-5C9B4C9BB027}"/>
    <cellStyle name="Célula de Verificação 2 32 3 2" xfId="18260" xr:uid="{DD2E3066-11EA-4ED9-B52D-FD51A5B8ABA8}"/>
    <cellStyle name="Célula de Verificação 2 32 4" xfId="18261" xr:uid="{71BE3C85-5756-46EF-AB9B-F2F5FF1926DE}"/>
    <cellStyle name="Célula de Verificação 2 32 4 2" xfId="18262" xr:uid="{5C5BE3FC-FF43-44D0-ADF7-81F0265CFA02}"/>
    <cellStyle name="Célula de Verificação 2 32 5" xfId="18263" xr:uid="{8A8EA787-656B-4587-A22F-1D4DFCFF27BB}"/>
    <cellStyle name="Célula de Verificação 2 32 5 2" xfId="18264" xr:uid="{182BA669-B53A-42F4-9634-F06D6F86AFD8}"/>
    <cellStyle name="Célula de Verificação 2 32 6" xfId="18265" xr:uid="{8DF30108-7554-4C22-A18A-6CC1DF828ADA}"/>
    <cellStyle name="Célula de Verificação 2 32 6 2" xfId="18266" xr:uid="{B5756695-0769-4B32-8D99-FDA44B6BD693}"/>
    <cellStyle name="Célula de Verificação 2 32 7" xfId="18267" xr:uid="{D59A4CCE-69FF-458E-9AE7-D94C1168DABC}"/>
    <cellStyle name="Célula de Verificação 2 32 7 2" xfId="18268" xr:uid="{D9B3F45F-7991-4631-840D-5B6B0FCFF034}"/>
    <cellStyle name="Célula de Verificação 2 32 8" xfId="18269" xr:uid="{22D3C4AE-34B4-48E2-917C-65449F846DBC}"/>
    <cellStyle name="Célula de Verificação 2 33" xfId="18270" xr:uid="{34E9D174-4190-4D7A-A869-DB6E962237D9}"/>
    <cellStyle name="Célula de Verificação 2 33 2" xfId="18271" xr:uid="{286B355F-6A29-4EBF-B78D-8A1A80C460A4}"/>
    <cellStyle name="Célula de Verificação 2 33 2 2" xfId="18272" xr:uid="{27362EA2-D20A-4B8F-9B2A-2D171C06E2D2}"/>
    <cellStyle name="Célula de Verificação 2 33 2 2 2" xfId="18273" xr:uid="{B367357C-F778-4261-BE46-5DA111A29EFF}"/>
    <cellStyle name="Célula de Verificação 2 33 2 3" xfId="18274" xr:uid="{4A17BD59-C426-4BF6-A042-9BEAB912F542}"/>
    <cellStyle name="Célula de Verificação 2 33 2 3 2" xfId="18275" xr:uid="{145D1690-9B3D-43DB-9B67-5953435B4515}"/>
    <cellStyle name="Célula de Verificação 2 33 2 4" xfId="18276" xr:uid="{ACEBACBD-C78B-4D5E-BE6D-5F360C29A4D2}"/>
    <cellStyle name="Célula de Verificação 2 33 3" xfId="18277" xr:uid="{32B77E72-8F82-4854-8B20-6DF202679C73}"/>
    <cellStyle name="Célula de Verificação 2 33 3 2" xfId="18278" xr:uid="{E30E3725-4B3E-4A43-9A53-13B1FA4548C6}"/>
    <cellStyle name="Célula de Verificação 2 33 4" xfId="18279" xr:uid="{2F37ADFA-EADD-40EF-90BF-3B05FED87068}"/>
    <cellStyle name="Célula de Verificação 2 33 4 2" xfId="18280" xr:uid="{692B9FE3-4CBC-49EF-83F6-9628D9F474A0}"/>
    <cellStyle name="Célula de Verificação 2 33 5" xfId="18281" xr:uid="{F1F58AE3-15EE-43A6-BDB4-9ABB2647851F}"/>
    <cellStyle name="Célula de Verificação 2 33 5 2" xfId="18282" xr:uid="{BECE283C-549C-4159-8070-73890D20DA99}"/>
    <cellStyle name="Célula de Verificação 2 33 6" xfId="18283" xr:uid="{2D030528-2AB0-4148-96C2-B4839C5E20E9}"/>
    <cellStyle name="Célula de Verificação 2 33 6 2" xfId="18284" xr:uid="{EC02289B-ED25-4CD1-8AC9-EC24D7F9CAF9}"/>
    <cellStyle name="Célula de Verificação 2 33 7" xfId="18285" xr:uid="{A569EC06-9E2B-4039-925B-4457AB80DE7E}"/>
    <cellStyle name="Célula de Verificação 2 33 7 2" xfId="18286" xr:uid="{78036551-70B2-400F-A87C-54D92AA18654}"/>
    <cellStyle name="Célula de Verificação 2 33 8" xfId="18287" xr:uid="{4059018E-E4CF-4101-A48D-A54E5E10DECD}"/>
    <cellStyle name="Célula de Verificação 2 34" xfId="18288" xr:uid="{1F79AC20-1114-4FE0-9C4B-1F3CA95BF1EE}"/>
    <cellStyle name="Célula de Verificação 2 34 2" xfId="18289" xr:uid="{1AF82D23-8514-49B2-80B9-BDFE5CEBA81A}"/>
    <cellStyle name="Célula de Verificação 2 34 2 2" xfId="18290" xr:uid="{B32DC8B1-D7E8-44B7-9713-0FAD8CD9ADC8}"/>
    <cellStyle name="Célula de Verificação 2 34 3" xfId="18291" xr:uid="{1A264564-0E2A-4E00-8685-E54B1CDC8148}"/>
    <cellStyle name="Célula de Verificação 2 34 3 2" xfId="18292" xr:uid="{BDDDA749-F5D4-4F0E-9794-3623770EB109}"/>
    <cellStyle name="Célula de Verificação 2 34 4" xfId="18293" xr:uid="{F961AA83-C924-452A-B022-C323D8AEBE83}"/>
    <cellStyle name="Célula de Verificação 2 34 5" xfId="18294" xr:uid="{5588F212-8354-4604-8A6C-DE65E0F7E3B8}"/>
    <cellStyle name="Célula de Verificação 2 35" xfId="18295" xr:uid="{2A417C28-6AAB-49EA-90A5-06333F26CE41}"/>
    <cellStyle name="Célula de Verificação 2 35 2" xfId="18296" xr:uid="{A486A3C9-4C9D-4E23-AC61-643F338783A4}"/>
    <cellStyle name="Célula de Verificação 2 36" xfId="18297" xr:uid="{5CE0595F-B0B4-42B2-8A11-714173157772}"/>
    <cellStyle name="Célula de Verificação 2 36 2" xfId="18298" xr:uid="{66D2577D-9383-4B5B-A273-904ED0235271}"/>
    <cellStyle name="Célula de Verificação 2 37" xfId="18299" xr:uid="{D917F4FB-2031-43BD-9062-E2D877A8E53B}"/>
    <cellStyle name="Célula de Verificação 2 37 2" xfId="18300" xr:uid="{FF736C19-888F-49C7-82FB-9383BFC35F8E}"/>
    <cellStyle name="Célula de Verificação 2 38" xfId="18301" xr:uid="{77E0F8A2-FAA7-493D-96D6-3682EDB9CF7B}"/>
    <cellStyle name="Célula de Verificação 2 38 2" xfId="18302" xr:uid="{310FAB86-DE89-4BF1-A81E-5C438BA6B7A8}"/>
    <cellStyle name="Célula de Verificação 2 39" xfId="18303" xr:uid="{20E46059-8E65-41A2-B475-4150CDA5BE3C}"/>
    <cellStyle name="Célula de Verificação 2 4" xfId="18304" xr:uid="{F4AFC3B1-80B9-47A6-B132-4396AF50DA3C}"/>
    <cellStyle name="Célula de Verificação 2 4 2" xfId="18305" xr:uid="{23F08526-D19E-4451-9746-DE5E023F9DF5}"/>
    <cellStyle name="Célula de Verificação 2 4 2 2" xfId="18306" xr:uid="{078EA165-C077-446D-9E26-647DB665DFE2}"/>
    <cellStyle name="Célula de Verificação 2 4 2 2 2" xfId="18307" xr:uid="{F3415CB2-9C62-4922-A730-8AF7A2559B4C}"/>
    <cellStyle name="Célula de Verificação 2 4 2 3" xfId="18308" xr:uid="{9FD352D5-6CD5-4753-977B-8834487ECCA5}"/>
    <cellStyle name="Célula de Verificação 2 4 2 3 2" xfId="18309" xr:uid="{150CA923-9411-4CD1-ADD9-448563015CC6}"/>
    <cellStyle name="Célula de Verificação 2 4 2 4" xfId="18310" xr:uid="{A2341FC5-1663-430D-89BD-B2423499244D}"/>
    <cellStyle name="Célula de Verificação 2 4 3" xfId="18311" xr:uid="{7F1D3DDB-FEBB-42B1-B8F6-79EEEE945F55}"/>
    <cellStyle name="Célula de Verificação 2 4 3 2" xfId="18312" xr:uid="{A4EDFFFA-6AA2-4140-BFB8-47C8667FAD88}"/>
    <cellStyle name="Célula de Verificação 2 4 4" xfId="18313" xr:uid="{7F1318C5-CF2A-4C0F-BDBD-7AD59E4145B0}"/>
    <cellStyle name="Célula de Verificação 2 4 4 2" xfId="18314" xr:uid="{2332E985-806A-4F85-9739-CDA1EA2881DA}"/>
    <cellStyle name="Célula de Verificação 2 4 5" xfId="18315" xr:uid="{0B3B3E78-49A7-4131-8F0E-2A37FF385B3E}"/>
    <cellStyle name="Célula de Verificação 2 4 5 2" xfId="18316" xr:uid="{CDB9696D-23FB-40FE-8785-279FE729BD07}"/>
    <cellStyle name="Célula de Verificação 2 4 6" xfId="18317" xr:uid="{632F8B22-0713-4E95-9801-F264A85B9F83}"/>
    <cellStyle name="Célula de Verificação 2 4 6 2" xfId="18318" xr:uid="{45015F06-9AA8-4332-9CF5-08B09A7D444D}"/>
    <cellStyle name="Célula de Verificação 2 4 7" xfId="18319" xr:uid="{E130A91F-5A0F-4005-B24C-F985F19A4470}"/>
    <cellStyle name="Célula de Verificação 2 4 7 2" xfId="18320" xr:uid="{49466ACC-36A2-4F5C-BC2C-56D8FCC88891}"/>
    <cellStyle name="Célula de Verificação 2 4 8" xfId="18321" xr:uid="{8DD657CB-12D7-4AEE-9C12-689325429EFB}"/>
    <cellStyle name="Célula de Verificação 2 5" xfId="18322" xr:uid="{620967D7-4593-4855-B0D2-38D261CF99FA}"/>
    <cellStyle name="Célula de Verificação 2 5 2" xfId="18323" xr:uid="{E7D3BFB0-9E21-41CD-A719-1C5FD19BC4C0}"/>
    <cellStyle name="Célula de Verificação 2 5 2 2" xfId="18324" xr:uid="{D01CB6EF-FAAA-4434-85D1-6D5C5CCB11A6}"/>
    <cellStyle name="Célula de Verificação 2 5 2 2 2" xfId="18325" xr:uid="{82B46623-2FBC-426C-B35C-25E78A92B293}"/>
    <cellStyle name="Célula de Verificação 2 5 2 3" xfId="18326" xr:uid="{8B992A90-F1DE-4AB2-8A88-C4F2383E2ECE}"/>
    <cellStyle name="Célula de Verificação 2 5 2 3 2" xfId="18327" xr:uid="{9331ECCC-86DC-4BD9-BD27-893CB497ACBE}"/>
    <cellStyle name="Célula de Verificação 2 5 2 4" xfId="18328" xr:uid="{F771C32E-D687-464C-8DBE-27D65DA18631}"/>
    <cellStyle name="Célula de Verificação 2 5 3" xfId="18329" xr:uid="{AA41A5C8-10D2-41D8-AB01-1639E0F35CAC}"/>
    <cellStyle name="Célula de Verificação 2 5 3 2" xfId="18330" xr:uid="{F93BEBE8-C3BC-4245-A06F-B2BE22B286CD}"/>
    <cellStyle name="Célula de Verificação 2 5 4" xfId="18331" xr:uid="{4EA28B74-F9D7-43A4-8A21-6066626FB29E}"/>
    <cellStyle name="Célula de Verificação 2 5 4 2" xfId="18332" xr:uid="{E0D890FA-C274-4802-BFFF-8BE3DE96738D}"/>
    <cellStyle name="Célula de Verificação 2 5 5" xfId="18333" xr:uid="{FE8C369A-DD1F-473F-90C9-F2D3DB89FF2E}"/>
    <cellStyle name="Célula de Verificação 2 5 5 2" xfId="18334" xr:uid="{8E32CE1C-B9BA-4F21-806F-868F51462422}"/>
    <cellStyle name="Célula de Verificação 2 5 6" xfId="18335" xr:uid="{02CB80ED-6DF0-4E1D-8551-C9FCD31F31B6}"/>
    <cellStyle name="Célula de Verificação 2 5 6 2" xfId="18336" xr:uid="{B3E39E80-5952-435A-9DB5-C2AB94F24D55}"/>
    <cellStyle name="Célula de Verificação 2 5 7" xfId="18337" xr:uid="{AF6E4613-2ECC-4584-BE04-2EEDF2456336}"/>
    <cellStyle name="Célula de Verificação 2 5 7 2" xfId="18338" xr:uid="{B7E6AB06-5E50-4FE6-8B48-B7BA0D7B5162}"/>
    <cellStyle name="Célula de Verificação 2 5 8" xfId="18339" xr:uid="{4A89EF61-2B36-4965-84EE-B754C0378BA7}"/>
    <cellStyle name="Célula de Verificação 2 6" xfId="18340" xr:uid="{9BBB8446-8BF5-431D-A5DF-A478CC7D42D4}"/>
    <cellStyle name="Célula de Verificação 2 6 2" xfId="18341" xr:uid="{8E85BB87-2D90-443F-BB61-E64654A23863}"/>
    <cellStyle name="Célula de Verificação 2 6 2 2" xfId="18342" xr:uid="{811C2313-71F5-4966-A516-AD900EEC2A3B}"/>
    <cellStyle name="Célula de Verificação 2 6 2 2 2" xfId="18343" xr:uid="{653C4C1F-FAC9-412F-804B-A6F470940975}"/>
    <cellStyle name="Célula de Verificação 2 6 2 3" xfId="18344" xr:uid="{2F201E1F-7800-4753-B1B9-C2F225C4DCF5}"/>
    <cellStyle name="Célula de Verificação 2 6 2 3 2" xfId="18345" xr:uid="{9C3B808F-8F2E-445A-A3C1-41F5CFCF70F3}"/>
    <cellStyle name="Célula de Verificação 2 6 2 4" xfId="18346" xr:uid="{55FAF4A4-7E8D-4998-9789-E491FCE8C9AE}"/>
    <cellStyle name="Célula de Verificação 2 6 3" xfId="18347" xr:uid="{3499F89D-F3DD-4C17-8377-715D51DE2F36}"/>
    <cellStyle name="Célula de Verificação 2 6 3 2" xfId="18348" xr:uid="{379B080E-CDE9-45D0-B0C5-9995D6AA8916}"/>
    <cellStyle name="Célula de Verificação 2 6 4" xfId="18349" xr:uid="{25D1EB0C-3DBB-4CE8-ACD7-370B51A4592C}"/>
    <cellStyle name="Célula de Verificação 2 6 4 2" xfId="18350" xr:uid="{F2A20C55-CB1A-4891-9095-C5D514FF8133}"/>
    <cellStyle name="Célula de Verificação 2 6 5" xfId="18351" xr:uid="{60C6AEB2-0EAD-4370-BF1B-45B3D8C406F5}"/>
    <cellStyle name="Célula de Verificação 2 6 5 2" xfId="18352" xr:uid="{3EADBCF3-8C93-4282-BECA-E4178DC7A524}"/>
    <cellStyle name="Célula de Verificação 2 6 6" xfId="18353" xr:uid="{C70B7769-AEC9-4135-A447-BBF89F6ECF7D}"/>
    <cellStyle name="Célula de Verificação 2 6 6 2" xfId="18354" xr:uid="{0D5E6269-613E-4CE6-9E02-F3571A422086}"/>
    <cellStyle name="Célula de Verificação 2 6 7" xfId="18355" xr:uid="{F3B0A128-EF82-46D2-A882-893338B5B108}"/>
    <cellStyle name="Célula de Verificação 2 6 7 2" xfId="18356" xr:uid="{CDD110F2-CCE7-4AA5-B993-2C0A36A71164}"/>
    <cellStyle name="Célula de Verificação 2 6 8" xfId="18357" xr:uid="{FE014702-0B2C-4222-B505-1B5C63725FFB}"/>
    <cellStyle name="Célula de Verificação 2 7" xfId="18358" xr:uid="{25CB885F-29B8-4290-BD63-914C728AD468}"/>
    <cellStyle name="Célula de Verificação 2 7 2" xfId="18359" xr:uid="{4D2C0914-3AA4-4664-8396-05072AE4AE34}"/>
    <cellStyle name="Célula de Verificação 2 7 2 2" xfId="18360" xr:uid="{4722ED72-A117-47DF-94EE-563056A7E639}"/>
    <cellStyle name="Célula de Verificação 2 7 2 2 2" xfId="18361" xr:uid="{93403F1A-AF34-4EA4-BCC0-D7FA0356992C}"/>
    <cellStyle name="Célula de Verificação 2 7 2 3" xfId="18362" xr:uid="{70AA64DD-6931-4F8C-A923-A5DE9B363740}"/>
    <cellStyle name="Célula de Verificação 2 7 2 3 2" xfId="18363" xr:uid="{160C1ADD-48D2-4B6C-9D7A-738AC0066D93}"/>
    <cellStyle name="Célula de Verificação 2 7 2 4" xfId="18364" xr:uid="{8502A5B5-2DEE-46CE-BD41-73F63DB9BBE7}"/>
    <cellStyle name="Célula de Verificação 2 7 3" xfId="18365" xr:uid="{BAFBABEE-DD74-40F7-B1F3-3BCA8D352EC4}"/>
    <cellStyle name="Célula de Verificação 2 7 3 2" xfId="18366" xr:uid="{E4696413-AF2F-4ABB-8B9E-11EC12CC9D0A}"/>
    <cellStyle name="Célula de Verificação 2 7 4" xfId="18367" xr:uid="{763C04B9-85C8-44CB-A6D0-3B52FCCDE5FC}"/>
    <cellStyle name="Célula de Verificação 2 7 4 2" xfId="18368" xr:uid="{EE32334A-A7FE-4D62-B96B-BD329BEDDBC9}"/>
    <cellStyle name="Célula de Verificação 2 7 5" xfId="18369" xr:uid="{5D825847-61F3-47AE-AFC6-77EF02EB70B2}"/>
    <cellStyle name="Célula de Verificação 2 7 5 2" xfId="18370" xr:uid="{AE61B784-348E-4102-841A-FCA3EA0935A9}"/>
    <cellStyle name="Célula de Verificação 2 7 6" xfId="18371" xr:uid="{66B562E9-35CC-437E-AC41-07BFE18BC46A}"/>
    <cellStyle name="Célula de Verificação 2 7 6 2" xfId="18372" xr:uid="{51420E11-2690-4C68-864F-FCA7FD49F287}"/>
    <cellStyle name="Célula de Verificação 2 7 7" xfId="18373" xr:uid="{63297C99-31C0-4622-96E8-33177426D6B9}"/>
    <cellStyle name="Célula de Verificação 2 7 7 2" xfId="18374" xr:uid="{A6211A4F-200A-4282-96A3-72C07CC0A5B4}"/>
    <cellStyle name="Célula de Verificação 2 7 8" xfId="18375" xr:uid="{E266C6F9-F294-4E95-94AB-E5C8F8F77BAB}"/>
    <cellStyle name="Célula de Verificação 2 8" xfId="18376" xr:uid="{248D3DC4-9AD9-4764-80C3-10F9A21ABFB0}"/>
    <cellStyle name="Célula de Verificação 2 8 2" xfId="18377" xr:uid="{7650D2AD-AEAA-449F-8F73-0C1941D89BB3}"/>
    <cellStyle name="Célula de Verificação 2 8 2 2" xfId="18378" xr:uid="{0CF9D92E-5A98-4F62-8DB7-4E7BFB226933}"/>
    <cellStyle name="Célula de Verificação 2 8 2 2 2" xfId="18379" xr:uid="{599CCDA5-C166-4C05-B205-482B25797FDD}"/>
    <cellStyle name="Célula de Verificação 2 8 2 3" xfId="18380" xr:uid="{46DAE528-1C51-4CCB-B0F0-27E50B3486E9}"/>
    <cellStyle name="Célula de Verificação 2 8 2 3 2" xfId="18381" xr:uid="{A359C779-7342-42CE-A468-CE60D1A3FC26}"/>
    <cellStyle name="Célula de Verificação 2 8 2 4" xfId="18382" xr:uid="{09771921-9F77-47E7-A969-AAE82E42C4FA}"/>
    <cellStyle name="Célula de Verificação 2 8 3" xfId="18383" xr:uid="{7DF3A171-59B1-43E3-B57B-0790788ED96B}"/>
    <cellStyle name="Célula de Verificação 2 8 3 2" xfId="18384" xr:uid="{FF691277-B5A4-4FBD-8986-FF4E0BCC421A}"/>
    <cellStyle name="Célula de Verificação 2 8 4" xfId="18385" xr:uid="{82D08DBE-2E1F-4FD6-8D03-C2A1CBBAE58D}"/>
    <cellStyle name="Célula de Verificação 2 8 4 2" xfId="18386" xr:uid="{71A713F4-1411-4008-A013-B8A642AA903C}"/>
    <cellStyle name="Célula de Verificação 2 8 5" xfId="18387" xr:uid="{65BA7F1C-BE01-4BBF-87EC-A0403CDFEC22}"/>
    <cellStyle name="Célula de Verificação 2 8 5 2" xfId="18388" xr:uid="{9B01F867-8DD1-42B5-B711-60F5B820C4C9}"/>
    <cellStyle name="Célula de Verificação 2 8 6" xfId="18389" xr:uid="{97E316C1-2141-4453-8FFB-8EFACB8E6316}"/>
    <cellStyle name="Célula de Verificação 2 8 6 2" xfId="18390" xr:uid="{09CEB06C-45A4-4867-9267-D493E76BFCB4}"/>
    <cellStyle name="Célula de Verificação 2 8 7" xfId="18391" xr:uid="{4E24CAB6-302C-43A0-A8C0-8FB85DE15F7C}"/>
    <cellStyle name="Célula de Verificação 2 8 7 2" xfId="18392" xr:uid="{90505F5D-EB0A-43B3-9DD6-C215EC8B0E2F}"/>
    <cellStyle name="Célula de Verificação 2 8 8" xfId="18393" xr:uid="{7E86682E-D3FC-4870-BA54-4DF53F9EA396}"/>
    <cellStyle name="Célula de Verificação 2 9" xfId="18394" xr:uid="{11016A1A-1AD2-48CC-A7B6-14A4D1C44985}"/>
    <cellStyle name="Célula de Verificação 2 9 2" xfId="18395" xr:uid="{6F6AA136-498D-4267-A3A9-10A39A2CB87E}"/>
    <cellStyle name="Célula de Verificação 2 9 2 2" xfId="18396" xr:uid="{095FFCD3-226F-4D06-9C1F-9AD3E3A99FF4}"/>
    <cellStyle name="Célula de Verificação 2 9 2 2 2" xfId="18397" xr:uid="{C30184DE-16CB-49AC-AFF7-194C44C7E01A}"/>
    <cellStyle name="Célula de Verificação 2 9 2 3" xfId="18398" xr:uid="{D8B6A59E-449D-41D1-BB25-B64D0BDCBF97}"/>
    <cellStyle name="Célula de Verificação 2 9 2 3 2" xfId="18399" xr:uid="{E42DBF80-2C55-4D71-9B49-C0211BE2260F}"/>
    <cellStyle name="Célula de Verificação 2 9 2 4" xfId="18400" xr:uid="{44DC9F8A-592B-4DA0-BA43-BE85FF253BC2}"/>
    <cellStyle name="Célula de Verificação 2 9 3" xfId="18401" xr:uid="{B669E306-F17E-48A0-B14B-D1000C0FCD94}"/>
    <cellStyle name="Célula de Verificação 2 9 3 2" xfId="18402" xr:uid="{E12E1FC2-6810-4A7E-A354-7D61C8B1678E}"/>
    <cellStyle name="Célula de Verificação 2 9 4" xfId="18403" xr:uid="{76F51795-8895-4278-8E16-2DCC1CE7D7E9}"/>
    <cellStyle name="Célula de Verificação 2 9 4 2" xfId="18404" xr:uid="{70F60EA6-08E8-4106-BB04-606C56BFC1FE}"/>
    <cellStyle name="Célula de Verificação 2 9 5" xfId="18405" xr:uid="{D9B13DCD-D1E0-4D8D-A90D-EF8FD0CBA01E}"/>
    <cellStyle name="Célula de Verificação 2 9 5 2" xfId="18406" xr:uid="{72A705BA-11BD-4BF4-AEE5-6A64B70F7FBA}"/>
    <cellStyle name="Célula de Verificação 2 9 6" xfId="18407" xr:uid="{684C566F-415C-4BE2-B92B-E3D7EAEEE2E1}"/>
    <cellStyle name="Célula de Verificação 2 9 6 2" xfId="18408" xr:uid="{20FB5753-FEDC-4E8A-85A5-527DD278F54C}"/>
    <cellStyle name="Célula de Verificação 2 9 7" xfId="18409" xr:uid="{8483F69E-7EB9-450D-BE3F-54B770B7BC60}"/>
    <cellStyle name="Célula de Verificação 2 9 7 2" xfId="18410" xr:uid="{B1C91829-1260-4BDA-948C-14C0841171A9}"/>
    <cellStyle name="Célula de Verificação 2 9 8" xfId="18411" xr:uid="{C9021BCD-3D89-4AD4-A52A-20B63DB8A990}"/>
    <cellStyle name="Célula de Verificação 20" xfId="18412" xr:uid="{46ED9049-0FD2-49D7-BC53-9D4E05B28FD1}"/>
    <cellStyle name="Célula de Verificação 20 2" xfId="18413" xr:uid="{5233A3C6-F23A-4743-9425-7F8BEF12B877}"/>
    <cellStyle name="Célula de Verificação 20 2 2" xfId="18414" xr:uid="{18156156-24B4-4DCE-AD29-A0156548A9AF}"/>
    <cellStyle name="Célula de Verificação 20 2 2 2" xfId="18415" xr:uid="{227FCCD8-BF36-4E2B-B9C6-716238D6A7F1}"/>
    <cellStyle name="Célula de Verificação 20 2 3" xfId="18416" xr:uid="{974857AA-94AB-47C8-A4A1-F14F793FAEA5}"/>
    <cellStyle name="Célula de Verificação 20 2 3 2" xfId="18417" xr:uid="{B84665ED-6FBA-4E2D-9450-17E9709D3278}"/>
    <cellStyle name="Célula de Verificação 20 2 4" xfId="18418" xr:uid="{C614359B-C145-46B2-8181-1535E14311A3}"/>
    <cellStyle name="Célula de Verificação 20 3" xfId="18419" xr:uid="{33BF551F-50B3-48F5-AD90-29ECE45D0530}"/>
    <cellStyle name="Célula de Verificação 20 3 2" xfId="18420" xr:uid="{E321DCB4-FAE1-4183-BD29-FAEE6B1F5302}"/>
    <cellStyle name="Célula de Verificação 20 4" xfId="18421" xr:uid="{27E27A0E-3750-4C0C-8F10-FA3A4A73C75C}"/>
    <cellStyle name="Célula de Verificação 20 4 2" xfId="18422" xr:uid="{267436DD-3CD5-489C-A770-3D314861ED03}"/>
    <cellStyle name="Célula de Verificação 20 5" xfId="18423" xr:uid="{882919CB-2E02-4A28-9C34-E33F1C6ECC99}"/>
    <cellStyle name="Célula de Verificação 20 5 2" xfId="18424" xr:uid="{F07C44AC-9CB9-4470-A958-35485B9B5FFA}"/>
    <cellStyle name="Célula de Verificação 20 6" xfId="18425" xr:uid="{20838680-FD3C-433A-B0DC-654FA9A6C65A}"/>
    <cellStyle name="Célula de Verificação 20 6 2" xfId="18426" xr:uid="{9A053057-AC48-4D9A-B9C6-01A2449A3F7E}"/>
    <cellStyle name="Célula de Verificação 20 7" xfId="18427" xr:uid="{363EC1E0-7DE0-4D6D-9CD2-A4B431FD4D62}"/>
    <cellStyle name="Célula de Verificação 21" xfId="18428" xr:uid="{A53DB403-AE79-40A6-96A5-DD59A4FB26F4}"/>
    <cellStyle name="Célula de Verificação 21 2" xfId="18429" xr:uid="{E607591F-5EDA-40A4-9101-F4FFA3863801}"/>
    <cellStyle name="Célula de Verificação 21 2 2" xfId="18430" xr:uid="{BA0620CA-FF03-4AE2-B343-1B5BF885E73B}"/>
    <cellStyle name="Célula de Verificação 21 2 2 2" xfId="18431" xr:uid="{27193257-36FE-4A97-A06C-398AA1501939}"/>
    <cellStyle name="Célula de Verificação 21 2 3" xfId="18432" xr:uid="{2F9F3F93-E36E-4169-A8B3-CA9980F9F5CD}"/>
    <cellStyle name="Célula de Verificação 21 2 3 2" xfId="18433" xr:uid="{CF7B1CCF-5460-46DE-80D7-6343B887DCD2}"/>
    <cellStyle name="Célula de Verificação 21 2 4" xfId="18434" xr:uid="{0D8A714F-910D-4FA4-ABD6-A0A736D5D5F5}"/>
    <cellStyle name="Célula de Verificação 21 3" xfId="18435" xr:uid="{6574D47F-87A1-46D0-AA87-AD43FFA592E3}"/>
    <cellStyle name="Célula de Verificação 21 3 2" xfId="18436" xr:uid="{6200F381-D9D3-4D4E-B711-CF91F7802A18}"/>
    <cellStyle name="Célula de Verificação 21 4" xfId="18437" xr:uid="{254908BE-BF9A-4E23-B271-3423C5D4B31D}"/>
    <cellStyle name="Célula de Verificação 21 4 2" xfId="18438" xr:uid="{BE349683-38AF-4DA2-8C57-0C3369136E31}"/>
    <cellStyle name="Célula de Verificação 21 5" xfId="18439" xr:uid="{96791D15-72E7-4635-B172-B2E89F11176A}"/>
    <cellStyle name="Célula de Verificação 21 5 2" xfId="18440" xr:uid="{38386A8F-EA4B-4E1B-ABB4-85CD283B104D}"/>
    <cellStyle name="Célula de Verificação 21 6" xfId="18441" xr:uid="{2DF1A6D1-A6C0-4437-BC34-B94A3BEEC595}"/>
    <cellStyle name="Célula de Verificação 21 6 2" xfId="18442" xr:uid="{C878E0D7-864C-42D3-83DC-37DDB657DD9E}"/>
    <cellStyle name="Célula de Verificação 21 7" xfId="18443" xr:uid="{1A7899BD-F737-4A42-A569-18BAE72364E3}"/>
    <cellStyle name="Célula de Verificação 22" xfId="18444" xr:uid="{58627F25-F5CF-4DE6-BB3B-335AA1C8DEB3}"/>
    <cellStyle name="Célula de Verificação 22 2" xfId="18445" xr:uid="{0E53EBC5-2D50-4D43-AFD4-FF90A621905C}"/>
    <cellStyle name="Célula de Verificação 22 2 2" xfId="18446" xr:uid="{75B1653A-1A4B-4437-A5DC-65EEE78EC6BE}"/>
    <cellStyle name="Célula de Verificação 22 2 2 2" xfId="18447" xr:uid="{34FF3D7C-2CAA-4B77-9714-EC7EF856FCFC}"/>
    <cellStyle name="Célula de Verificação 22 2 3" xfId="18448" xr:uid="{FA8B6C93-7912-4F1E-92C2-11DA46BEC73D}"/>
    <cellStyle name="Célula de Verificação 22 2 3 2" xfId="18449" xr:uid="{B3AFC866-16E5-4F43-A9F3-C4D2F52D2F0B}"/>
    <cellStyle name="Célula de Verificação 22 2 4" xfId="18450" xr:uid="{592B6676-1637-4306-BACB-018C12A10F07}"/>
    <cellStyle name="Célula de Verificação 22 3" xfId="18451" xr:uid="{59AAAB3E-20DA-465B-9CF5-1D133DF420E5}"/>
    <cellStyle name="Célula de Verificação 22 3 2" xfId="18452" xr:uid="{BAB15438-C06E-4A60-A823-BB57A899DBFE}"/>
    <cellStyle name="Célula de Verificação 22 4" xfId="18453" xr:uid="{9C528773-F67D-4355-B45C-7937C7F95F6E}"/>
    <cellStyle name="Célula de Verificação 22 4 2" xfId="18454" xr:uid="{46F767DA-7C74-4829-8BF8-35E6EBC5AD3B}"/>
    <cellStyle name="Célula de Verificação 22 5" xfId="18455" xr:uid="{A01A7C4E-6F17-48EE-9F77-65E8976B8BB5}"/>
    <cellStyle name="Célula de Verificação 22 5 2" xfId="18456" xr:uid="{775C2871-8C1C-43A7-9EC3-BD201FEEFA80}"/>
    <cellStyle name="Célula de Verificação 22 6" xfId="18457" xr:uid="{B2E267E6-3AAF-4A09-80B8-37AD37919DB9}"/>
    <cellStyle name="Célula de Verificação 22 6 2" xfId="18458" xr:uid="{30E19A0D-5072-4ED8-9520-09EC8023C610}"/>
    <cellStyle name="Célula de Verificação 22 7" xfId="18459" xr:uid="{CF61297E-9443-4AA0-ABBA-711119D6473E}"/>
    <cellStyle name="Célula de Verificação 23" xfId="18460" xr:uid="{7A0D2EA7-99A2-4C98-8DC6-BA21C8C5E911}"/>
    <cellStyle name="Célula de Verificação 23 2" xfId="18461" xr:uid="{330BE35F-CF36-4A4E-9AD1-70DEEC9D2B9E}"/>
    <cellStyle name="Célula de Verificação 23 2 2" xfId="18462" xr:uid="{C73E9770-3B6A-4DC9-B9FB-49A028022232}"/>
    <cellStyle name="Célula de Verificação 23 2 2 2" xfId="18463" xr:uid="{471C5565-80B7-43D6-8520-49DEC4915B7C}"/>
    <cellStyle name="Célula de Verificação 23 2 3" xfId="18464" xr:uid="{CFDEA234-4D48-4704-BC56-4873A981FF30}"/>
    <cellStyle name="Célula de Verificação 23 2 3 2" xfId="18465" xr:uid="{3B720506-73F1-445C-AA3B-B34CE0BFF346}"/>
    <cellStyle name="Célula de Verificação 23 2 4" xfId="18466" xr:uid="{5055FF0E-01A9-4452-AA9D-9FABB899ACF9}"/>
    <cellStyle name="Célula de Verificação 23 3" xfId="18467" xr:uid="{A6034BD9-FE47-499B-B6AD-6F7D95BEFE35}"/>
    <cellStyle name="Célula de Verificação 23 3 2" xfId="18468" xr:uid="{A79B3D6C-967D-4A48-AEFC-48F1ADCADE38}"/>
    <cellStyle name="Célula de Verificação 23 4" xfId="18469" xr:uid="{A050845B-4463-49DD-8570-4E3C2DBE638B}"/>
    <cellStyle name="Célula de Verificação 23 4 2" xfId="18470" xr:uid="{C6FB14AB-ABEC-48C3-B9DF-569F6051067D}"/>
    <cellStyle name="Célula de Verificação 23 5" xfId="18471" xr:uid="{2280D2C5-7B8E-4371-A590-1392732B4E0B}"/>
    <cellStyle name="Célula de Verificação 23 5 2" xfId="18472" xr:uid="{38360D18-0614-47D7-AAB0-52660231A918}"/>
    <cellStyle name="Célula de Verificação 23 6" xfId="18473" xr:uid="{61154062-C468-48B9-9266-2A1B34B1AB6D}"/>
    <cellStyle name="Célula de Verificação 23 6 2" xfId="18474" xr:uid="{9C93308E-63AF-44C0-A842-D133B807ADF5}"/>
    <cellStyle name="Célula de Verificação 23 7" xfId="18475" xr:uid="{2BA4B83D-FD2B-4D44-B2BE-16F35B0D7822}"/>
    <cellStyle name="Célula de Verificação 24" xfId="18476" xr:uid="{113427CB-A84D-4A22-BAA4-BAD0478E5A7F}"/>
    <cellStyle name="Célula de Verificação 24 2" xfId="18477" xr:uid="{EE0431DC-A8E2-4F6A-91D1-DA72F8ADD284}"/>
    <cellStyle name="Célula de Verificação 24 2 2" xfId="18478" xr:uid="{CA8299A7-91D0-4F3E-8B34-3FA6E5C81C24}"/>
    <cellStyle name="Célula de Verificação 24 2 2 2" xfId="18479" xr:uid="{3385B3A4-F4AD-4F50-9F81-205264F0FBAC}"/>
    <cellStyle name="Célula de Verificação 24 2 3" xfId="18480" xr:uid="{CA825D16-E174-4FB0-B33B-14B229CC1B7A}"/>
    <cellStyle name="Célula de Verificação 24 2 3 2" xfId="18481" xr:uid="{A8E43C5F-20FD-42DF-8D64-CA8FF473FDB1}"/>
    <cellStyle name="Célula de Verificação 24 2 4" xfId="18482" xr:uid="{E39CAE5D-C70A-4703-AE51-FF06878AAF07}"/>
    <cellStyle name="Célula de Verificação 24 3" xfId="18483" xr:uid="{5E4F6C91-3EF9-4C7D-A18C-7FAFDEBE3C27}"/>
    <cellStyle name="Célula de Verificação 24 3 2" xfId="18484" xr:uid="{CA2E65E0-0A5A-412C-8D0B-429CBBB7207B}"/>
    <cellStyle name="Célula de Verificação 24 4" xfId="18485" xr:uid="{8E6F0B9F-0CD9-401F-A9E8-83E7A1C85EDA}"/>
    <cellStyle name="Célula de Verificação 24 4 2" xfId="18486" xr:uid="{43BF2005-5CAC-46FC-87D3-BF9B32CE168F}"/>
    <cellStyle name="Célula de Verificação 24 5" xfId="18487" xr:uid="{A3197ADB-461C-4B78-ACD2-FB259C6B2B14}"/>
    <cellStyle name="Célula de Verificação 24 5 2" xfId="18488" xr:uid="{8B978059-3BBA-46EE-881F-C771617AB807}"/>
    <cellStyle name="Célula de Verificação 24 6" xfId="18489" xr:uid="{638DFA25-6174-47DA-9A8C-18155D2CF7CF}"/>
    <cellStyle name="Célula de Verificação 24 6 2" xfId="18490" xr:uid="{52AF860F-8405-4DEC-B7A3-047307BFDB4F}"/>
    <cellStyle name="Célula de Verificação 24 7" xfId="18491" xr:uid="{395C1D0B-AD16-459C-8A9D-AAAD501FBE58}"/>
    <cellStyle name="Célula de Verificação 25" xfId="18492" xr:uid="{AD0BA056-AA63-48B4-8FE5-3165EE13C3B1}"/>
    <cellStyle name="Célula de Verificação 25 2" xfId="18493" xr:uid="{EC2DE7A7-ADCF-421D-8D6C-6D14C492AB0B}"/>
    <cellStyle name="Célula de Verificação 25 2 2" xfId="18494" xr:uid="{1440A8D1-962D-4BB0-8332-BDB310F18DF4}"/>
    <cellStyle name="Célula de Verificação 25 2 2 2" xfId="18495" xr:uid="{CF4F0E55-66E2-4B18-84C9-6A75A85DC13C}"/>
    <cellStyle name="Célula de Verificação 25 2 3" xfId="18496" xr:uid="{473E9F9E-B680-4F4D-9FF7-0F63B2724239}"/>
    <cellStyle name="Célula de Verificação 25 2 3 2" xfId="18497" xr:uid="{09ABF11D-FED9-43D1-B60D-D4AF6EEA3C96}"/>
    <cellStyle name="Célula de Verificação 25 2 4" xfId="18498" xr:uid="{55302435-0535-4993-91D5-E40FE2411237}"/>
    <cellStyle name="Célula de Verificação 25 3" xfId="18499" xr:uid="{59E5367C-EAE6-40A2-A66B-583D04E8DFF2}"/>
    <cellStyle name="Célula de Verificação 25 3 2" xfId="18500" xr:uid="{19CFE959-00EA-42F8-8352-B69292EA2948}"/>
    <cellStyle name="Célula de Verificação 25 4" xfId="18501" xr:uid="{C4FF539D-5B65-4941-B34F-7EA505CEFFED}"/>
    <cellStyle name="Célula de Verificação 25 4 2" xfId="18502" xr:uid="{118B846F-709A-4C91-9C0B-C5185A17E98C}"/>
    <cellStyle name="Célula de Verificação 25 5" xfId="18503" xr:uid="{FD1A035D-C224-420B-8592-8FBA3F63FB63}"/>
    <cellStyle name="Célula de Verificação 25 5 2" xfId="18504" xr:uid="{2A09984A-4702-471C-A0F6-8110367C7B09}"/>
    <cellStyle name="Célula de Verificação 25 6" xfId="18505" xr:uid="{A0EAD454-FC46-4F92-B0EA-A39339EB4F8C}"/>
    <cellStyle name="Célula de Verificação 25 6 2" xfId="18506" xr:uid="{F8CCD949-C373-4CC3-B0A3-787E47573AA9}"/>
    <cellStyle name="Célula de Verificação 25 7" xfId="18507" xr:uid="{6B6DD403-7B23-4825-B839-37B789E35008}"/>
    <cellStyle name="Célula de Verificação 26" xfId="18508" xr:uid="{4855F911-2937-4902-A311-365A5A41F2D8}"/>
    <cellStyle name="Célula de Verificação 26 2" xfId="18509" xr:uid="{E826A7A3-F1FE-481E-B7A1-D133AAD85F04}"/>
    <cellStyle name="Célula de Verificação 26 2 2" xfId="18510" xr:uid="{5FDCFA82-9039-4273-8D63-9E1930E23BC9}"/>
    <cellStyle name="Célula de Verificação 26 2 2 2" xfId="18511" xr:uid="{FE05791F-6E10-42BC-BE0B-DC375B1B2CFD}"/>
    <cellStyle name="Célula de Verificação 26 2 3" xfId="18512" xr:uid="{62C8ED65-EC5C-47B6-BD19-7278290E2312}"/>
    <cellStyle name="Célula de Verificação 26 2 3 2" xfId="18513" xr:uid="{37896B07-5629-4916-8A51-7B9A857DF5A9}"/>
    <cellStyle name="Célula de Verificação 26 2 4" xfId="18514" xr:uid="{96432E33-0909-4FF2-9D1F-FDED1635D2E1}"/>
    <cellStyle name="Célula de Verificação 26 3" xfId="18515" xr:uid="{E7B648D7-5636-4AC5-9F95-E9AD589E8225}"/>
    <cellStyle name="Célula de Verificação 26 3 2" xfId="18516" xr:uid="{EE97425F-2C95-492F-869B-F2294B8FE8A1}"/>
    <cellStyle name="Célula de Verificação 26 4" xfId="18517" xr:uid="{B81C1E35-2581-424A-9EFF-A204B875F5F4}"/>
    <cellStyle name="Célula de Verificação 26 4 2" xfId="18518" xr:uid="{1277D82C-B9A7-4F4E-B8A1-F52B24E26999}"/>
    <cellStyle name="Célula de Verificação 26 5" xfId="18519" xr:uid="{00318235-8BB3-4DD6-8A74-4ABB7715C0C8}"/>
    <cellStyle name="Célula de Verificação 26 5 2" xfId="18520" xr:uid="{B25B4345-3939-49CD-954A-D08446E88696}"/>
    <cellStyle name="Célula de Verificação 26 6" xfId="18521" xr:uid="{526862B0-70C1-43EB-BD71-461889ADD0DD}"/>
    <cellStyle name="Célula de Verificação 26 6 2" xfId="18522" xr:uid="{B27A8DD5-067B-4E4E-BB19-6EE25B428B31}"/>
    <cellStyle name="Célula de Verificação 26 7" xfId="18523" xr:uid="{B83C0AE3-09C9-4D47-99F9-C53983C46DC2}"/>
    <cellStyle name="Célula de Verificação 27" xfId="18524" xr:uid="{01CE292F-7C09-451B-A5D5-6A35AA9D1334}"/>
    <cellStyle name="Célula de Verificação 27 2" xfId="18525" xr:uid="{A366AA78-CF62-4D10-9FF3-168A7085C046}"/>
    <cellStyle name="Célula de Verificação 27 2 2" xfId="18526" xr:uid="{9C4111FD-56A1-49A6-94AE-3A87E45D6AFC}"/>
    <cellStyle name="Célula de Verificação 27 2 2 2" xfId="18527" xr:uid="{39CF120B-C875-4CC5-9673-CD494E2108AA}"/>
    <cellStyle name="Célula de Verificação 27 2 3" xfId="18528" xr:uid="{9C85C281-A6F9-46AD-8003-D4A9E332C34E}"/>
    <cellStyle name="Célula de Verificação 27 2 3 2" xfId="18529" xr:uid="{0F33BA5C-A01C-4937-9522-4167373C4AA2}"/>
    <cellStyle name="Célula de Verificação 27 2 4" xfId="18530" xr:uid="{4CCE0DB2-A600-451A-8149-B07C0BDB1345}"/>
    <cellStyle name="Célula de Verificação 27 3" xfId="18531" xr:uid="{FD1A54BA-836E-44FA-BE7C-8EB2886CE810}"/>
    <cellStyle name="Célula de Verificação 27 3 2" xfId="18532" xr:uid="{A6B8D353-A0B6-4F9A-997B-F3F89CF90310}"/>
    <cellStyle name="Célula de Verificação 27 4" xfId="18533" xr:uid="{1E0B9560-F5EC-445C-8EA1-6BF7833E07D8}"/>
    <cellStyle name="Célula de Verificação 27 4 2" xfId="18534" xr:uid="{FB07FF11-D62B-4703-B7DE-16397A881767}"/>
    <cellStyle name="Célula de Verificação 27 5" xfId="18535" xr:uid="{0052B8A6-A4B8-4420-AA0C-16DD5B9C0C7A}"/>
    <cellStyle name="Célula de Verificação 27 5 2" xfId="18536" xr:uid="{BE756DB9-2328-45C3-B87F-C74CD8F72927}"/>
    <cellStyle name="Célula de Verificação 27 6" xfId="18537" xr:uid="{48025CE7-00E3-4778-924F-0FEE63857E0B}"/>
    <cellStyle name="Célula de Verificação 27 6 2" xfId="18538" xr:uid="{5C75CBBB-4937-48B2-B5C3-ECEB78052BA2}"/>
    <cellStyle name="Célula de Verificação 27 7" xfId="18539" xr:uid="{E9E60DE5-E437-419A-B4F0-2DBB8B26AED7}"/>
    <cellStyle name="Célula de Verificação 28" xfId="18540" xr:uid="{511C74FC-8345-4C9A-A2C8-229711309AFA}"/>
    <cellStyle name="Célula de Verificação 28 2" xfId="18541" xr:uid="{492C652A-6F33-4E5B-98B6-74DCDCE21278}"/>
    <cellStyle name="Célula de Verificação 28 2 2" xfId="18542" xr:uid="{FCE5755A-7A28-43F0-B672-EFD0B2BEBDF5}"/>
    <cellStyle name="Célula de Verificação 28 2 2 2" xfId="18543" xr:uid="{B0139467-0AD3-4F1F-8711-0C62B0BCE357}"/>
    <cellStyle name="Célula de Verificação 28 2 3" xfId="18544" xr:uid="{D6972DD2-39B2-4938-ADEC-F10BA7AB1109}"/>
    <cellStyle name="Célula de Verificação 28 2 3 2" xfId="18545" xr:uid="{40959452-AC53-476D-BDB1-4DE43A60DB34}"/>
    <cellStyle name="Célula de Verificação 28 2 4" xfId="18546" xr:uid="{C7F77AA0-831D-4561-9142-FABFBE23F1BB}"/>
    <cellStyle name="Célula de Verificação 28 3" xfId="18547" xr:uid="{1305C9DB-20EB-423B-B38A-ABD54F4FDA32}"/>
    <cellStyle name="Célula de Verificação 28 3 2" xfId="18548" xr:uid="{85EED97A-2ECD-4561-A2F2-F7EFD3E31D44}"/>
    <cellStyle name="Célula de Verificação 28 4" xfId="18549" xr:uid="{85D91C86-F324-42F3-9ADE-2797AB77BCFA}"/>
    <cellStyle name="Célula de Verificação 28 4 2" xfId="18550" xr:uid="{F396661A-D357-4CD4-BBEA-5B95F7FA9685}"/>
    <cellStyle name="Célula de Verificação 28 5" xfId="18551" xr:uid="{146A29E8-BD6B-4407-924A-574DC70C2BF1}"/>
    <cellStyle name="Célula de Verificação 28 5 2" xfId="18552" xr:uid="{ACB68A45-36C0-4712-A3CF-379374E2FA3E}"/>
    <cellStyle name="Célula de Verificação 28 6" xfId="18553" xr:uid="{FF5D5213-9B80-4BE0-B100-10B01304CE39}"/>
    <cellStyle name="Célula de Verificação 28 6 2" xfId="18554" xr:uid="{5C4584AB-37AD-4FC7-81FD-6902701BA78F}"/>
    <cellStyle name="Célula de Verificação 28 7" xfId="18555" xr:uid="{16CBA73B-22D1-4C57-BBCC-396148A56AD1}"/>
    <cellStyle name="Célula de Verificação 29" xfId="18556" xr:uid="{C21CF4B5-CEF3-49C2-8CFE-69A4F6EDE867}"/>
    <cellStyle name="Célula de Verificação 29 2" xfId="18557" xr:uid="{9C1DB114-5D5E-4AC5-9532-501071A8735F}"/>
    <cellStyle name="Célula de Verificação 29 2 2" xfId="18558" xr:uid="{E900BC5F-8172-406E-9DBD-0CC1741036B1}"/>
    <cellStyle name="Célula de Verificação 29 2 2 2" xfId="18559" xr:uid="{C20623E4-27BD-438F-A8C5-6F2E2794598D}"/>
    <cellStyle name="Célula de Verificação 29 2 3" xfId="18560" xr:uid="{937C5CB2-F36D-472C-810C-50ED045CC743}"/>
    <cellStyle name="Célula de Verificação 29 2 3 2" xfId="18561" xr:uid="{6BFBA25C-1C5B-4299-85F5-C4F28087882E}"/>
    <cellStyle name="Célula de Verificação 29 2 4" xfId="18562" xr:uid="{79427A52-5E31-4344-BFDC-26AD5C84FE45}"/>
    <cellStyle name="Célula de Verificação 29 3" xfId="18563" xr:uid="{EF62F03D-2895-4D4D-87FB-4E3226DD7C08}"/>
    <cellStyle name="Célula de Verificação 29 3 2" xfId="18564" xr:uid="{E690EB56-574A-48A6-94B3-79F41016E564}"/>
    <cellStyle name="Célula de Verificação 29 4" xfId="18565" xr:uid="{F7595FE0-62F5-47C6-AC29-B2312C626F74}"/>
    <cellStyle name="Célula de Verificação 29 4 2" xfId="18566" xr:uid="{42EFE8DB-1BAF-4427-A2AF-28A0C5029C61}"/>
    <cellStyle name="Célula de Verificação 29 5" xfId="18567" xr:uid="{81BAEFC1-3581-40EC-9FC5-943E104CC649}"/>
    <cellStyle name="Célula de Verificação 29 5 2" xfId="18568" xr:uid="{F43573A3-2C63-44D0-A70D-ECD86FF17EEF}"/>
    <cellStyle name="Célula de Verificação 29 6" xfId="18569" xr:uid="{5B020A9F-C580-4EA4-92DD-9CA314EAE766}"/>
    <cellStyle name="Célula de Verificação 29 6 2" xfId="18570" xr:uid="{9A1A4C63-17E7-4A87-A71B-132BA5B37C8E}"/>
    <cellStyle name="Célula de Verificação 29 7" xfId="18571" xr:uid="{E80EB513-7B68-4210-AB9A-E2C127CC0783}"/>
    <cellStyle name="Célula de Verificação 3" xfId="18572" xr:uid="{BB658BDB-CAC7-4AB9-B2E5-07B300452DD6}"/>
    <cellStyle name="Célula de Verificação 3 2" xfId="18573" xr:uid="{E0FF063E-91DB-41DD-89AB-EFE4D6967E86}"/>
    <cellStyle name="Célula de Verificação 3 2 2" xfId="18574" xr:uid="{80DF33AE-1D95-44EF-A965-EA6C831B5D91}"/>
    <cellStyle name="Célula de Verificação 3 2 2 2" xfId="18575" xr:uid="{7E797DE6-D116-4085-B1F6-87A90B013902}"/>
    <cellStyle name="Célula de Verificação 3 2 3" xfId="18576" xr:uid="{04D8C3A3-1D4C-434B-926D-6FBEE0C56CE3}"/>
    <cellStyle name="Célula de Verificação 3 2 3 2" xfId="18577" xr:uid="{E29C16C7-FC0D-4F8E-833B-B1CBA675E21F}"/>
    <cellStyle name="Célula de Verificação 3 2 4" xfId="18578" xr:uid="{D24FAD5D-E561-4AB2-A558-5E3F3BF32A7A}"/>
    <cellStyle name="Célula de Verificação 3 3" xfId="18579" xr:uid="{9D410210-FA58-43EA-985B-B73009B3E5FD}"/>
    <cellStyle name="Célula de Verificação 3 3 2" xfId="18580" xr:uid="{9603E36B-6749-431F-AC38-FB43814637BA}"/>
    <cellStyle name="Célula de Verificação 3 4" xfId="18581" xr:uid="{E311D66C-B344-4757-A6F3-E887786AD558}"/>
    <cellStyle name="Célula de Verificação 3 4 2" xfId="18582" xr:uid="{76E35C25-6848-4BC6-8D8A-B2F51413CE19}"/>
    <cellStyle name="Célula de Verificação 3 5" xfId="18583" xr:uid="{F4559B90-07D3-401A-A2A3-01E477FB1B31}"/>
    <cellStyle name="Célula de Verificação 3 5 2" xfId="18584" xr:uid="{761F5DF1-A237-460A-B4BD-A6839D68C3E0}"/>
    <cellStyle name="Célula de Verificação 3 6" xfId="18585" xr:uid="{91843470-A26C-4521-AAB7-59D04D8D39A0}"/>
    <cellStyle name="Célula de Verificação 3 6 2" xfId="18586" xr:uid="{367A4C9C-89A5-4CEF-99AD-DAB89BA63F06}"/>
    <cellStyle name="Célula de Verificação 3 7" xfId="18587" xr:uid="{344E05AF-908E-4234-B92C-778C55F404C3}"/>
    <cellStyle name="Célula de Verificação 30" xfId="18588" xr:uid="{5079A9FD-84BA-43FF-93F2-8629C7B2F432}"/>
    <cellStyle name="Célula de Verificação 30 2" xfId="18589" xr:uid="{F97348C8-7288-45A3-9BF2-B561EC0915CD}"/>
    <cellStyle name="Célula de Verificação 30 2 2" xfId="18590" xr:uid="{46D89266-913B-437C-938D-DEA866DCF0B5}"/>
    <cellStyle name="Célula de Verificação 30 2 2 2" xfId="18591" xr:uid="{C9C4F546-C793-44D8-B1F6-C7702939B078}"/>
    <cellStyle name="Célula de Verificação 30 2 3" xfId="18592" xr:uid="{11019E58-F68A-45BE-B392-33D18CE477C9}"/>
    <cellStyle name="Célula de Verificação 30 2 3 2" xfId="18593" xr:uid="{6E79CE23-5703-45B7-B87D-4C65199F9954}"/>
    <cellStyle name="Célula de Verificação 30 2 4" xfId="18594" xr:uid="{67C8D543-D1BB-4309-B66D-606F7DCD0E6A}"/>
    <cellStyle name="Célula de Verificação 30 3" xfId="18595" xr:uid="{3DA1E6DC-6EC6-4C82-8093-CF0459470FF0}"/>
    <cellStyle name="Célula de Verificação 30 3 2" xfId="18596" xr:uid="{484185F4-9DA8-4263-A9B1-0CAA9B1BF6E2}"/>
    <cellStyle name="Célula de Verificação 30 4" xfId="18597" xr:uid="{98640084-0542-4ACD-B915-71470BBFD1EA}"/>
    <cellStyle name="Célula de Verificação 30 4 2" xfId="18598" xr:uid="{2EEEBF60-5A32-46B6-8091-A733DCD6043F}"/>
    <cellStyle name="Célula de Verificação 30 5" xfId="18599" xr:uid="{7FB3F8FA-918D-40B1-B10C-F558D00AAC42}"/>
    <cellStyle name="Célula de Verificação 30 5 2" xfId="18600" xr:uid="{766F21B2-D9C1-48CB-BDED-A525EB9DD84A}"/>
    <cellStyle name="Célula de Verificação 30 6" xfId="18601" xr:uid="{EB1E86AB-1E5F-4A3C-B385-D17967918724}"/>
    <cellStyle name="Célula de Verificação 30 6 2" xfId="18602" xr:uid="{F6A79499-B62B-48C9-974F-6DEE43F787E9}"/>
    <cellStyle name="Célula de Verificação 30 7" xfId="18603" xr:uid="{60A76779-6368-4158-BAFC-EF78635D44F4}"/>
    <cellStyle name="Célula de Verificação 31" xfId="18604" xr:uid="{84C19CF1-6EE0-48B2-82BD-E9A9BEB05962}"/>
    <cellStyle name="Célula de Verificação 31 2" xfId="18605" xr:uid="{E08764E1-81D1-40B5-9CD2-DF9A38C2C2C2}"/>
    <cellStyle name="Célula de Verificação 31 2 2" xfId="18606" xr:uid="{47720242-89F9-4E8A-9DBA-E0808EE6DDF4}"/>
    <cellStyle name="Célula de Verificação 31 2 2 2" xfId="18607" xr:uid="{E0A2F44F-96F8-4972-9DC5-7B00CD8CD0D6}"/>
    <cellStyle name="Célula de Verificação 31 2 3" xfId="18608" xr:uid="{B4CB3045-B5F8-4AFB-AE11-E5F40B3953B1}"/>
    <cellStyle name="Célula de Verificação 31 2 3 2" xfId="18609" xr:uid="{95FCF987-5868-40C6-82BF-2A4DBFCF65EE}"/>
    <cellStyle name="Célula de Verificação 31 2 4" xfId="18610" xr:uid="{689BF002-8380-4F12-AB43-F5CEA8F5ABE7}"/>
    <cellStyle name="Célula de Verificação 31 3" xfId="18611" xr:uid="{BAD75941-905B-454D-8EF8-18870D33A7ED}"/>
    <cellStyle name="Célula de Verificação 31 3 2" xfId="18612" xr:uid="{D7EE2EAC-D8A7-4DA6-B075-22667F7A2DF0}"/>
    <cellStyle name="Célula de Verificação 31 4" xfId="18613" xr:uid="{8832752E-A4F7-4D51-9D49-BB37A038DA9F}"/>
    <cellStyle name="Célula de Verificação 31 4 2" xfId="18614" xr:uid="{1CEF9803-E2A5-4377-B249-DD6D64DEAFD2}"/>
    <cellStyle name="Célula de Verificação 31 5" xfId="18615" xr:uid="{D8E02F04-7460-4E33-965F-7F1B43D518B4}"/>
    <cellStyle name="Célula de Verificação 31 5 2" xfId="18616" xr:uid="{D623AE93-73AF-4B04-BBB9-9B8B9A1B6C1E}"/>
    <cellStyle name="Célula de Verificação 31 6" xfId="18617" xr:uid="{2DE70422-ECD3-4254-98FB-282FD93446FF}"/>
    <cellStyle name="Célula de Verificação 31 6 2" xfId="18618" xr:uid="{20B8BC30-5881-431B-8BD0-2BD44BB68CAE}"/>
    <cellStyle name="Célula de Verificação 31 7" xfId="18619" xr:uid="{E8B6BE29-C714-48DD-904F-37CB07AB695A}"/>
    <cellStyle name="Célula de Verificação 32" xfId="18620" xr:uid="{5EB89F13-7260-44CB-866A-6489A09B1304}"/>
    <cellStyle name="Célula de Verificação 32 2" xfId="18621" xr:uid="{DCD18281-1745-4F99-8E4B-0D234610FAE6}"/>
    <cellStyle name="Célula de Verificação 32 2 2" xfId="18622" xr:uid="{822C2012-6691-4D3D-8621-31F3148A3E21}"/>
    <cellStyle name="Célula de Verificação 32 2 2 2" xfId="18623" xr:uid="{A0F222E1-1D07-4504-B6E0-6191801E44A9}"/>
    <cellStyle name="Célula de Verificação 32 2 3" xfId="18624" xr:uid="{354773C5-BA4A-46AC-82D6-A6864A9F5A73}"/>
    <cellStyle name="Célula de Verificação 32 2 3 2" xfId="18625" xr:uid="{8199D8DB-E1C8-484E-93EF-01E8EE40308E}"/>
    <cellStyle name="Célula de Verificação 32 2 4" xfId="18626" xr:uid="{019FA765-EBF9-4724-B17B-0971E8D5D3D4}"/>
    <cellStyle name="Célula de Verificação 32 3" xfId="18627" xr:uid="{539A922B-D4C8-4640-B624-BA548998C3E7}"/>
    <cellStyle name="Célula de Verificação 32 3 2" xfId="18628" xr:uid="{F216ED46-8FC8-4C84-9EC1-1DDD2D9AB1DB}"/>
    <cellStyle name="Célula de Verificação 32 4" xfId="18629" xr:uid="{446A7A98-E12A-433C-9728-BA6C22BABA21}"/>
    <cellStyle name="Célula de Verificação 32 4 2" xfId="18630" xr:uid="{B22D58C9-0BDF-40C6-8C59-907FBF1EFF68}"/>
    <cellStyle name="Célula de Verificação 32 5" xfId="18631" xr:uid="{0BE1D6A0-B75C-4E59-99CF-0A9BBE7E3B7C}"/>
    <cellStyle name="Célula de Verificação 32 5 2" xfId="18632" xr:uid="{67163A15-D2D0-4D62-9FB4-F445596B8B72}"/>
    <cellStyle name="Célula de Verificação 32 6" xfId="18633" xr:uid="{13DF9948-A9F5-4DD3-8499-4E36D9E99307}"/>
    <cellStyle name="Célula de Verificação 32 6 2" xfId="18634" xr:uid="{1E8E7692-8CB4-4FB4-B71A-B71B5DE08530}"/>
    <cellStyle name="Célula de Verificação 32 7" xfId="18635" xr:uid="{A52AB9AD-E3DF-47B8-AB10-B2DC22342055}"/>
    <cellStyle name="Célula de Verificação 33" xfId="18636" xr:uid="{E9973FD1-FC2A-4C45-98E6-4B5D2F0BF4DD}"/>
    <cellStyle name="Célula de Verificação 33 2" xfId="18637" xr:uid="{D8487ADC-02C7-4623-9114-1F935A45C4BE}"/>
    <cellStyle name="Célula de Verificação 33 2 2" xfId="18638" xr:uid="{51D081C8-DB02-4D0A-A62A-7A2751D83882}"/>
    <cellStyle name="Célula de Verificação 33 2 2 2" xfId="18639" xr:uid="{BCA3DF3B-EB12-4BA3-B6AF-70565B533E96}"/>
    <cellStyle name="Célula de Verificação 33 2 3" xfId="18640" xr:uid="{1FDE07A9-944E-427E-9938-4D88C848B609}"/>
    <cellStyle name="Célula de Verificação 33 2 3 2" xfId="18641" xr:uid="{41E21854-A16D-4285-A3B8-BAEB976464F9}"/>
    <cellStyle name="Célula de Verificação 33 2 4" xfId="18642" xr:uid="{7AD4FAE0-2F4A-4730-B713-4BB9BB053B13}"/>
    <cellStyle name="Célula de Verificação 33 3" xfId="18643" xr:uid="{71EE86C7-1C5A-4ECE-9B83-FF771CD9A699}"/>
    <cellStyle name="Célula de Verificação 33 3 2" xfId="18644" xr:uid="{B00AA8CE-2BA7-4C2B-A29F-45A52D687CBB}"/>
    <cellStyle name="Célula de Verificação 33 4" xfId="18645" xr:uid="{0BD2617B-BD46-4A76-8F92-AADE7FDE4880}"/>
    <cellStyle name="Célula de Verificação 33 4 2" xfId="18646" xr:uid="{05D933F1-FDD1-472A-983F-61A431C7D948}"/>
    <cellStyle name="Célula de Verificação 33 5" xfId="18647" xr:uid="{D2C03C20-9389-414D-820A-6A6153F521A2}"/>
    <cellStyle name="Célula de Verificação 33 5 2" xfId="18648" xr:uid="{5E9F4638-E62D-4A19-95B1-C19147CFCA86}"/>
    <cellStyle name="Célula de Verificação 33 6" xfId="18649" xr:uid="{FDAF0BF2-5B4F-468A-A836-A21827D645A7}"/>
    <cellStyle name="Célula de Verificação 33 6 2" xfId="18650" xr:uid="{D33A966E-FB98-4820-9EE1-7E58A36807D8}"/>
    <cellStyle name="Célula de Verificação 33 7" xfId="18651" xr:uid="{EB20EE63-B482-4C7B-913B-63547714254A}"/>
    <cellStyle name="Célula de Verificação 34" xfId="18652" xr:uid="{BE7CB1F0-CE19-48A3-9711-36B7E9984BD6}"/>
    <cellStyle name="Célula de Verificação 34 2" xfId="18653" xr:uid="{7E07379D-A1E2-4F4F-8DC5-472DA988A2CC}"/>
    <cellStyle name="Célula de Verificação 34 2 2" xfId="18654" xr:uid="{486337F0-3BEB-4E7A-8F2F-39AFCC6454F2}"/>
    <cellStyle name="Célula de Verificação 34 2 2 2" xfId="18655" xr:uid="{0A32796D-8293-49D4-AA56-29E36FD3F794}"/>
    <cellStyle name="Célula de Verificação 34 2 3" xfId="18656" xr:uid="{E9CD8B04-7430-43D0-AD9C-38B135565F8A}"/>
    <cellStyle name="Célula de Verificação 34 2 3 2" xfId="18657" xr:uid="{2E8CAF60-D3E5-46B8-A7C2-2E15A4C02BEF}"/>
    <cellStyle name="Célula de Verificação 34 2 4" xfId="18658" xr:uid="{5C30E126-7343-415E-95EB-EDC2393742EF}"/>
    <cellStyle name="Célula de Verificação 34 3" xfId="18659" xr:uid="{D760424E-BB86-4DA7-8AC8-E65A38A84235}"/>
    <cellStyle name="Célula de Verificação 34 3 2" xfId="18660" xr:uid="{E462CDD4-6A29-4090-8F6E-C2CE6750A0D4}"/>
    <cellStyle name="Célula de Verificação 34 4" xfId="18661" xr:uid="{7873E286-550F-4BB9-BE2B-57883A042057}"/>
    <cellStyle name="Célula de Verificação 34 4 2" xfId="18662" xr:uid="{6ABF32B5-FE34-4961-B189-755C972ADF85}"/>
    <cellStyle name="Célula de Verificação 34 5" xfId="18663" xr:uid="{6ED7365A-51D6-42B3-A080-999EE80EF816}"/>
    <cellStyle name="Célula de Verificação 34 5 2" xfId="18664" xr:uid="{F68C03DE-868B-4298-897B-5F52605174DF}"/>
    <cellStyle name="Célula de Verificação 34 6" xfId="18665" xr:uid="{8F727B7C-41DE-4D47-836A-C398C6FCC6B5}"/>
    <cellStyle name="Célula de Verificação 34 6 2" xfId="18666" xr:uid="{858007B8-C485-494B-BED4-CAA10E392F9D}"/>
    <cellStyle name="Célula de Verificação 34 7" xfId="18667" xr:uid="{3390DAB8-FA41-4D21-ACD3-54C37522DD66}"/>
    <cellStyle name="Célula de Verificação 35" xfId="18668" xr:uid="{DC1CD625-A22A-4F56-AF11-7AB53E3E93A4}"/>
    <cellStyle name="Célula de Verificação 35 2" xfId="18669" xr:uid="{2A21FD5C-8B57-4EE2-9647-FBE8A809B031}"/>
    <cellStyle name="Célula de Verificação 35 2 2" xfId="18670" xr:uid="{B82A7887-D4BE-4E72-9B7E-F34B318A77B0}"/>
    <cellStyle name="Célula de Verificação 35 2 2 2" xfId="18671" xr:uid="{F8353675-B484-42FE-8AA2-38D21C2EA914}"/>
    <cellStyle name="Célula de Verificação 35 2 3" xfId="18672" xr:uid="{BF1197B1-0CE9-44D1-ACF3-0CA1F4D9A36B}"/>
    <cellStyle name="Célula de Verificação 35 2 3 2" xfId="18673" xr:uid="{CA2C7499-552F-48AD-82A8-0D30B6A55097}"/>
    <cellStyle name="Célula de Verificação 35 2 4" xfId="18674" xr:uid="{8F7F676C-7F64-472C-BC23-C603CD51BA0C}"/>
    <cellStyle name="Célula de Verificação 35 3" xfId="18675" xr:uid="{65BDFB54-FC91-4F26-A9C3-B8FA47CF6CB5}"/>
    <cellStyle name="Célula de Verificação 35 3 2" xfId="18676" xr:uid="{F19EA5F0-F46F-41F6-8E7B-5250F859FEA7}"/>
    <cellStyle name="Célula de Verificação 35 4" xfId="18677" xr:uid="{7B91627B-253F-4A39-AAB4-B9E61D19F5D4}"/>
    <cellStyle name="Célula de Verificação 35 4 2" xfId="18678" xr:uid="{FE5B7118-0A2B-4E8A-AE12-B0318E9C1D18}"/>
    <cellStyle name="Célula de Verificação 35 5" xfId="18679" xr:uid="{BD00DDC0-EDAD-4506-8004-2FE4AF25FB42}"/>
    <cellStyle name="Célula de Verificação 35 5 2" xfId="18680" xr:uid="{0940DC7D-C45B-47E2-BBBD-BFA257F5E1ED}"/>
    <cellStyle name="Célula de Verificação 35 6" xfId="18681" xr:uid="{F07D9434-1FDC-40CD-BBB9-9811FD0B738E}"/>
    <cellStyle name="Célula de Verificação 35 6 2" xfId="18682" xr:uid="{49F6131B-9515-4E0F-8535-6238F33FDA8D}"/>
    <cellStyle name="Célula de Verificação 35 7" xfId="18683" xr:uid="{03CF5BBD-39B7-4A54-AFD2-B9C1CAF0287E}"/>
    <cellStyle name="Célula de Verificação 4" xfId="18684" xr:uid="{14915376-3F57-403B-8900-D33AE4A451C4}"/>
    <cellStyle name="Célula de Verificação 4 2" xfId="18685" xr:uid="{E3570346-29E3-4A5C-998A-3C8DF2C7B6F7}"/>
    <cellStyle name="Célula de Verificação 4 2 2" xfId="18686" xr:uid="{2A9ADD04-ED67-48B9-BB78-FE5F0D3B00D5}"/>
    <cellStyle name="Célula de Verificação 4 2 2 2" xfId="18687" xr:uid="{AA37EE7E-1D99-4171-A64D-D0C5229470EF}"/>
    <cellStyle name="Célula de Verificação 4 2 3" xfId="18688" xr:uid="{188259ED-44E3-4C6B-BE0E-5348801E17BA}"/>
    <cellStyle name="Célula de Verificação 4 2 3 2" xfId="18689" xr:uid="{12A6D114-DEE5-428C-81C6-636B85F0F541}"/>
    <cellStyle name="Célula de Verificação 4 2 4" xfId="18690" xr:uid="{672B2057-3730-4B8E-A4F2-2979C14B148F}"/>
    <cellStyle name="Célula de Verificação 4 3" xfId="18691" xr:uid="{B6D99212-C96A-4399-9057-178363C676D0}"/>
    <cellStyle name="Célula de Verificação 4 3 2" xfId="18692" xr:uid="{1747D9AE-DBBA-4CF0-8829-8482313120AC}"/>
    <cellStyle name="Célula de Verificação 4 4" xfId="18693" xr:uid="{9990A38E-521F-4780-A23F-A52519AE4949}"/>
    <cellStyle name="Célula de Verificação 4 4 2" xfId="18694" xr:uid="{AC981435-6DF4-4A58-B50C-A35E56E6D702}"/>
    <cellStyle name="Célula de Verificação 4 5" xfId="18695" xr:uid="{4C8DB5CD-755F-4AE3-93B7-7B854E1EE968}"/>
    <cellStyle name="Célula de Verificação 4 5 2" xfId="18696" xr:uid="{9B939C6B-01BD-4A1F-9566-9F7F0A44C22B}"/>
    <cellStyle name="Célula de Verificação 4 6" xfId="18697" xr:uid="{B38E0C67-2418-4966-83CF-A5BAC652753F}"/>
    <cellStyle name="Célula de Verificação 4 6 2" xfId="18698" xr:uid="{B4A240DE-85C5-4C64-AA94-A95A0377655C}"/>
    <cellStyle name="Célula de Verificação 4 7" xfId="18699" xr:uid="{BBB77572-FD89-485B-9BDE-A332CDA8120F}"/>
    <cellStyle name="Célula de Verificação 5" xfId="18700" xr:uid="{C927506D-2F8E-4989-B7D6-9487F377E19F}"/>
    <cellStyle name="Célula de Verificação 5 2" xfId="18701" xr:uid="{E4CCDB00-B248-4036-98BE-2A5BFE39EB6B}"/>
    <cellStyle name="Célula de Verificação 5 2 2" xfId="18702" xr:uid="{4FD46F2A-8055-4077-99AD-78AD653A1765}"/>
    <cellStyle name="Célula de Verificação 5 2 2 2" xfId="18703" xr:uid="{D4550E13-9194-4B0A-8738-C3DB1C621C72}"/>
    <cellStyle name="Célula de Verificação 5 2 3" xfId="18704" xr:uid="{D69242E4-CC4C-4E98-93FF-C8E5F30E76F3}"/>
    <cellStyle name="Célula de Verificação 5 2 3 2" xfId="18705" xr:uid="{68FF7768-46B2-4080-826F-925C4DEF7C8C}"/>
    <cellStyle name="Célula de Verificação 5 2 4" xfId="18706" xr:uid="{E247EA6A-2FAD-4E40-A3FA-EC4FBAFDC46A}"/>
    <cellStyle name="Célula de Verificação 5 3" xfId="18707" xr:uid="{0BB50F98-F8F9-49DC-9296-CB1AEE551620}"/>
    <cellStyle name="Célula de Verificação 5 3 2" xfId="18708" xr:uid="{368D1A04-BC7C-42A0-BBA9-7E73F0592CF4}"/>
    <cellStyle name="Célula de Verificação 5 4" xfId="18709" xr:uid="{15603D3E-BCAE-4D8F-A847-06182EB8188B}"/>
    <cellStyle name="Célula de Verificação 5 4 2" xfId="18710" xr:uid="{B86A32A0-E482-45F5-882F-21A9472F104E}"/>
    <cellStyle name="Célula de Verificação 5 5" xfId="18711" xr:uid="{E2A1B7BD-54AF-4C1F-9281-25733F32775D}"/>
    <cellStyle name="Célula de Verificação 5 5 2" xfId="18712" xr:uid="{B038C26C-BD3C-47D5-93D3-6694C1FFAA37}"/>
    <cellStyle name="Célula de Verificação 5 6" xfId="18713" xr:uid="{38DB388C-C073-4602-8D3A-F2FA324ED87C}"/>
    <cellStyle name="Célula de Verificação 5 6 2" xfId="18714" xr:uid="{F0D38092-E0F5-44C9-A805-9B3A53213269}"/>
    <cellStyle name="Célula de Verificação 5 7" xfId="18715" xr:uid="{F37EDBF0-AE7E-49AC-8651-7F766F6C9E55}"/>
    <cellStyle name="Célula de Verificação 6" xfId="18716" xr:uid="{D9FC7280-E569-4374-9D00-4FE63A48334B}"/>
    <cellStyle name="Célula de Verificação 6 2" xfId="18717" xr:uid="{82113DE1-7C28-48C7-85F3-A5FB64B58B90}"/>
    <cellStyle name="Célula de Verificação 6 2 2" xfId="18718" xr:uid="{2F1CD44D-E48B-4C44-97AE-BC4BD1243E84}"/>
    <cellStyle name="Célula de Verificação 6 2 2 2" xfId="18719" xr:uid="{D874D526-8014-4A6E-BA71-34D2B05A171A}"/>
    <cellStyle name="Célula de Verificação 6 2 3" xfId="18720" xr:uid="{3827BE6B-A5D1-4B6B-B08B-DEDB8C15B579}"/>
    <cellStyle name="Célula de Verificação 6 2 3 2" xfId="18721" xr:uid="{F2B8C717-575C-43BC-9D03-3175CE3B0C0E}"/>
    <cellStyle name="Célula de Verificação 6 2 4" xfId="18722" xr:uid="{CA2E50DC-B34B-4405-B29D-79A776BE6BD0}"/>
    <cellStyle name="Célula de Verificação 6 3" xfId="18723" xr:uid="{EDA00316-5232-45E2-92DA-078998CDB8B1}"/>
    <cellStyle name="Célula de Verificação 6 3 2" xfId="18724" xr:uid="{83B7DEFA-2FDE-4D3C-8235-52181A1094E7}"/>
    <cellStyle name="Célula de Verificação 6 4" xfId="18725" xr:uid="{B5BE0445-E6C5-418F-94D4-18402EC9BC15}"/>
    <cellStyle name="Célula de Verificação 6 4 2" xfId="18726" xr:uid="{D08FA6D0-BDA8-4C55-A99B-21BE94E1921D}"/>
    <cellStyle name="Célula de Verificação 6 5" xfId="18727" xr:uid="{1E233909-9E3F-4DAA-A743-0CADA716D481}"/>
    <cellStyle name="Célula de Verificação 6 5 2" xfId="18728" xr:uid="{187982B5-AC71-4A90-A500-23839FC58E25}"/>
    <cellStyle name="Célula de Verificação 6 6" xfId="18729" xr:uid="{1B60F47D-7EA7-4A96-A173-FA2C7CF486AD}"/>
    <cellStyle name="Célula de Verificação 6 6 2" xfId="18730" xr:uid="{770CF989-7BB3-42C7-86BA-D78EB8ABD1A9}"/>
    <cellStyle name="Célula de Verificação 6 7" xfId="18731" xr:uid="{6CACDF48-9903-4C8E-9EC7-9FA501148E36}"/>
    <cellStyle name="Célula de Verificação 7" xfId="18732" xr:uid="{5F97D816-C3D2-4020-88F0-541AD50633C3}"/>
    <cellStyle name="Célula de Verificação 7 2" xfId="18733" xr:uid="{1E23EE09-545F-434C-AAEF-FBF98CB1D2C8}"/>
    <cellStyle name="Célula de Verificação 7 2 2" xfId="18734" xr:uid="{52B46BF9-D78A-4B95-878B-B940B06B95CB}"/>
    <cellStyle name="Célula de Verificação 7 2 2 2" xfId="18735" xr:uid="{31615A4C-36D7-44FA-B7B3-F5D61087C8F6}"/>
    <cellStyle name="Célula de Verificação 7 2 3" xfId="18736" xr:uid="{459EDBF9-524A-4B8D-90CC-916A9249BD2A}"/>
    <cellStyle name="Célula de Verificação 7 2 3 2" xfId="18737" xr:uid="{B2FCFA3C-1EA4-4417-B0FA-6586F3BBD301}"/>
    <cellStyle name="Célula de Verificação 7 2 4" xfId="18738" xr:uid="{20E467E1-132D-403F-A117-90706759228B}"/>
    <cellStyle name="Célula de Verificação 7 3" xfId="18739" xr:uid="{A7591D51-4658-4486-A2FE-47FAD024F078}"/>
    <cellStyle name="Célula de Verificação 7 3 2" xfId="18740" xr:uid="{475B8BD4-FCD9-4C3F-8DE2-ECFA29570BF5}"/>
    <cellStyle name="Célula de Verificação 7 4" xfId="18741" xr:uid="{D35BF482-3532-448C-A533-3C9ADAF8C98F}"/>
    <cellStyle name="Célula de Verificação 7 4 2" xfId="18742" xr:uid="{987EAD7F-54CF-47CB-9AD4-5098ABF0D38E}"/>
    <cellStyle name="Célula de Verificação 7 5" xfId="18743" xr:uid="{52ACF2F9-97B4-4A9D-894F-E625588AC487}"/>
    <cellStyle name="Célula de Verificação 7 5 2" xfId="18744" xr:uid="{9F05FE5B-D8AC-4519-8D57-5FDE764319B4}"/>
    <cellStyle name="Célula de Verificação 7 6" xfId="18745" xr:uid="{B05C6062-5DA3-4DF3-BB1B-64DDB51784F6}"/>
    <cellStyle name="Célula de Verificação 7 6 2" xfId="18746" xr:uid="{79A2D3AA-55DF-41C1-A1BE-E3DFDD5B9423}"/>
    <cellStyle name="Célula de Verificação 7 7" xfId="18747" xr:uid="{F63384A5-407A-43FB-AB56-C7C836C19B17}"/>
    <cellStyle name="Célula de Verificação 8" xfId="18748" xr:uid="{5E0A2BB0-2342-4FA2-B065-C634C35C2F1D}"/>
    <cellStyle name="Célula de Verificação 8 2" xfId="18749" xr:uid="{F82863C1-CD4F-42D9-8BA4-79D0940ED570}"/>
    <cellStyle name="Célula de Verificação 8 2 2" xfId="18750" xr:uid="{61535A07-97F5-46B2-A3F8-FD00C8139A6E}"/>
    <cellStyle name="Célula de Verificação 8 2 2 2" xfId="18751" xr:uid="{480EB5CE-B0C3-433E-995C-4CCB720C56A1}"/>
    <cellStyle name="Célula de Verificação 8 2 3" xfId="18752" xr:uid="{5642CB47-9199-469C-B3FA-190C81BD2E7C}"/>
    <cellStyle name="Célula de Verificação 8 2 3 2" xfId="18753" xr:uid="{0650F343-AFB6-4790-A628-72EA14AFC74B}"/>
    <cellStyle name="Célula de Verificação 8 2 4" xfId="18754" xr:uid="{4357D5F5-CAB6-4948-B5DC-F91B7466B59A}"/>
    <cellStyle name="Célula de Verificação 8 3" xfId="18755" xr:uid="{81D311B5-BEFA-44BB-93BB-CC1361D69B2C}"/>
    <cellStyle name="Célula de Verificação 8 3 2" xfId="18756" xr:uid="{FA81DCE8-E9B5-44DC-91AF-E5D233D75D40}"/>
    <cellStyle name="Célula de Verificação 8 4" xfId="18757" xr:uid="{2FEE2227-4C97-4070-A6C8-4B75ADAE54A6}"/>
    <cellStyle name="Célula de Verificação 8 4 2" xfId="18758" xr:uid="{43440684-AB24-4C1B-83D3-021A03F86115}"/>
    <cellStyle name="Célula de Verificação 8 5" xfId="18759" xr:uid="{1B9F037A-E790-4361-9878-9CC053615016}"/>
    <cellStyle name="Célula de Verificação 8 5 2" xfId="18760" xr:uid="{722AF9D5-19B5-49A5-910C-768B3DF5E501}"/>
    <cellStyle name="Célula de Verificação 8 6" xfId="18761" xr:uid="{791010FE-238E-4B09-B55F-12986EF23030}"/>
    <cellStyle name="Célula de Verificação 8 6 2" xfId="18762" xr:uid="{2A51CB14-A567-4167-9711-E9BAB0E2052E}"/>
    <cellStyle name="Célula de Verificação 8 7" xfId="18763" xr:uid="{EDF8C881-BFC2-4DEC-8E38-18A72DDDB47E}"/>
    <cellStyle name="Célula de Verificação 9" xfId="18764" xr:uid="{94ACEA26-ECC6-4A80-A180-1A4AB0F6AF93}"/>
    <cellStyle name="Célula de Verificação 9 2" xfId="18765" xr:uid="{035EC988-A2BB-4F83-A86B-A8531499B0E5}"/>
    <cellStyle name="Célula de Verificação 9 2 2" xfId="18766" xr:uid="{BC3F504B-1F40-4B69-B71B-694CA94C4D8C}"/>
    <cellStyle name="Célula de Verificação 9 2 2 2" xfId="18767" xr:uid="{B28C49D6-2B16-4195-9756-D1415D313DEF}"/>
    <cellStyle name="Célula de Verificação 9 2 3" xfId="18768" xr:uid="{8701FF36-090E-4AD5-9E64-510BD17B4AD5}"/>
    <cellStyle name="Célula de Verificação 9 2 3 2" xfId="18769" xr:uid="{2A42F470-A953-4845-818E-9C22AC53AEA8}"/>
    <cellStyle name="Célula de Verificação 9 2 4" xfId="18770" xr:uid="{9147BFC9-BBA2-4432-8C98-CEFE29C5EA0E}"/>
    <cellStyle name="Célula de Verificação 9 3" xfId="18771" xr:uid="{DC3F68C8-A1D4-458F-BE45-18F81D720AA3}"/>
    <cellStyle name="Célula de Verificação 9 3 2" xfId="18772" xr:uid="{F3132E56-FCB9-48FB-80AF-9454745C0472}"/>
    <cellStyle name="Célula de Verificação 9 4" xfId="18773" xr:uid="{3D36E019-E30E-44D9-A4E1-7F5EF52D6F13}"/>
    <cellStyle name="Célula de Verificação 9 4 2" xfId="18774" xr:uid="{82AA1C18-9E21-4224-87CA-E799BC2BDFA1}"/>
    <cellStyle name="Célula de Verificação 9 5" xfId="18775" xr:uid="{CD9FCF7B-DA55-4A98-8F25-EA12EAF4486F}"/>
    <cellStyle name="Célula de Verificação 9 5 2" xfId="18776" xr:uid="{46D811C7-80AD-4C9D-A571-03E4A9D50F74}"/>
    <cellStyle name="Célula de Verificação 9 6" xfId="18777" xr:uid="{2D638A4D-C592-474C-A46B-108D16D4E05C}"/>
    <cellStyle name="Célula de Verificação 9 6 2" xfId="18778" xr:uid="{EE3BD750-31B4-4F2A-BAE6-B3A360D600DB}"/>
    <cellStyle name="Célula de Verificação 9 7" xfId="18779" xr:uid="{7B12978F-9E3A-4AE6-93C0-A6F75637152D}"/>
    <cellStyle name="Célula Vinculada 10" xfId="18780" xr:uid="{8AA5CD60-6565-458C-8753-E52405C75745}"/>
    <cellStyle name="Célula Vinculada 10 2" xfId="18781" xr:uid="{C99938DE-2284-4A4A-A549-C0398E04E0D7}"/>
    <cellStyle name="Célula Vinculada 10 2 2" xfId="18782" xr:uid="{EB57E3FF-8357-4891-B8EB-70F8C69662C9}"/>
    <cellStyle name="Célula Vinculada 10 2 2 2" xfId="18783" xr:uid="{AD9DD65E-767E-4DDD-8643-40EE4D850CDD}"/>
    <cellStyle name="Célula Vinculada 10 2 3" xfId="18784" xr:uid="{529969D5-44C9-4122-A2D5-0093813EE87B}"/>
    <cellStyle name="Célula Vinculada 10 2 3 2" xfId="18785" xr:uid="{2ED46681-E345-461A-BB73-4994D406CE6F}"/>
    <cellStyle name="Célula Vinculada 10 2 4" xfId="18786" xr:uid="{47087AC6-333B-4E64-99D6-AC9BFC7B84A7}"/>
    <cellStyle name="Célula Vinculada 10 3" xfId="18787" xr:uid="{EF80DE6B-9F00-4845-BE88-1C0885A4B995}"/>
    <cellStyle name="Célula Vinculada 10 3 2" xfId="18788" xr:uid="{79E747B5-C0CD-4B80-BD45-0F7D19170919}"/>
    <cellStyle name="Célula Vinculada 10 4" xfId="18789" xr:uid="{955D3276-09F4-482B-9469-C406E3D0ECEF}"/>
    <cellStyle name="Célula Vinculada 10 4 2" xfId="18790" xr:uid="{A41E1A34-E59F-4194-BD01-D92991092D29}"/>
    <cellStyle name="Célula Vinculada 10 5" xfId="18791" xr:uid="{98A75905-60C0-44F1-A58A-24A6747F6422}"/>
    <cellStyle name="Célula Vinculada 10 5 2" xfId="18792" xr:uid="{F7EBE8DB-499C-4C5B-98E5-6775512F51E6}"/>
    <cellStyle name="Célula Vinculada 10 6" xfId="18793" xr:uid="{E819E391-4D07-44DB-A797-4A1A819F3A6C}"/>
    <cellStyle name="Célula Vinculada 10 6 2" xfId="18794" xr:uid="{E6014586-3F91-49DB-91ED-469C4B6671FC}"/>
    <cellStyle name="Célula Vinculada 10 7" xfId="18795" xr:uid="{F4F4E81B-7C9B-4CDC-8603-E99AD9EAD6BE}"/>
    <cellStyle name="Célula Vinculada 11" xfId="18796" xr:uid="{836351AE-751E-478C-92F0-56F3BC2858FC}"/>
    <cellStyle name="Célula Vinculada 11 2" xfId="18797" xr:uid="{78D9FBB1-0D38-4569-B8D1-0FAAAFFF8F6E}"/>
    <cellStyle name="Célula Vinculada 11 2 2" xfId="18798" xr:uid="{75BA8863-4A7B-4D24-950B-BDF8A332C4E2}"/>
    <cellStyle name="Célula Vinculada 11 2 2 2" xfId="18799" xr:uid="{9B236974-D437-46D7-BB2B-408C6A3BEB7C}"/>
    <cellStyle name="Célula Vinculada 11 2 3" xfId="18800" xr:uid="{4BFD62AB-F2DF-462C-AACC-72256E73999C}"/>
    <cellStyle name="Célula Vinculada 11 2 3 2" xfId="18801" xr:uid="{F709DF20-4641-4714-A322-994529827089}"/>
    <cellStyle name="Célula Vinculada 11 2 4" xfId="18802" xr:uid="{204CD94A-1BA3-4859-B59A-09E387B072FE}"/>
    <cellStyle name="Célula Vinculada 11 3" xfId="18803" xr:uid="{02DFF012-C6A0-4FFE-93E6-D0FEE040CD6E}"/>
    <cellStyle name="Célula Vinculada 11 3 2" xfId="18804" xr:uid="{61D72353-BCC0-44C7-83B3-8113306A29D4}"/>
    <cellStyle name="Célula Vinculada 11 4" xfId="18805" xr:uid="{EDF5797E-1A2F-4A86-9021-D3516EEEC2E0}"/>
    <cellStyle name="Célula Vinculada 11 4 2" xfId="18806" xr:uid="{9CF8492F-1ECD-4B2E-958C-8F0251852F32}"/>
    <cellStyle name="Célula Vinculada 11 5" xfId="18807" xr:uid="{8695D966-7C49-4D51-A4F0-908491D9FBF9}"/>
    <cellStyle name="Célula Vinculada 11 5 2" xfId="18808" xr:uid="{D15FB060-424D-480E-AB4C-ED2C4D949852}"/>
    <cellStyle name="Célula Vinculada 11 6" xfId="18809" xr:uid="{17C3BABF-6FD8-416E-AAB0-DF521BC3B8EA}"/>
    <cellStyle name="Célula Vinculada 11 6 2" xfId="18810" xr:uid="{5F5F7DB6-95B8-41F7-8329-049974132F53}"/>
    <cellStyle name="Célula Vinculada 11 7" xfId="18811" xr:uid="{4E551FE3-FAA0-48E3-B615-1E0BE0A5A0EB}"/>
    <cellStyle name="Célula Vinculada 12" xfId="18812" xr:uid="{5171CA4D-7B3A-4984-8B73-8AACA39093A1}"/>
    <cellStyle name="Célula Vinculada 12 2" xfId="18813" xr:uid="{21B89063-D5AF-4808-A1D4-F867777AEE0F}"/>
    <cellStyle name="Célula Vinculada 12 2 2" xfId="18814" xr:uid="{DD326820-C654-448E-85E2-2113CF4B1207}"/>
    <cellStyle name="Célula Vinculada 12 2 2 2" xfId="18815" xr:uid="{A081AF37-FDE2-42D0-90EF-4D955D6F173B}"/>
    <cellStyle name="Célula Vinculada 12 2 3" xfId="18816" xr:uid="{FCC25552-6C3B-4ED9-B92E-814F36996886}"/>
    <cellStyle name="Célula Vinculada 12 2 3 2" xfId="18817" xr:uid="{C5162624-14AA-4085-A53D-AA3B1053C82D}"/>
    <cellStyle name="Célula Vinculada 12 2 4" xfId="18818" xr:uid="{58435AB3-28C9-48FD-B619-99D8F64129A3}"/>
    <cellStyle name="Célula Vinculada 12 3" xfId="18819" xr:uid="{FA389F44-F6BF-48D0-9EE1-85730DF68F93}"/>
    <cellStyle name="Célula Vinculada 12 3 2" xfId="18820" xr:uid="{B46FD8B1-4A82-4E42-9E8D-C30AC582D93D}"/>
    <cellStyle name="Célula Vinculada 12 4" xfId="18821" xr:uid="{B31A4903-98F7-42EC-8819-9D04D53B90AC}"/>
    <cellStyle name="Célula Vinculada 12 4 2" xfId="18822" xr:uid="{08F6A632-4EAF-45C5-B6FB-F22334148B26}"/>
    <cellStyle name="Célula Vinculada 12 5" xfId="18823" xr:uid="{60E60C41-6167-46E5-8196-C7D5701BB67A}"/>
    <cellStyle name="Célula Vinculada 12 5 2" xfId="18824" xr:uid="{E780A9F7-45B6-4549-8311-8BE8884075A5}"/>
    <cellStyle name="Célula Vinculada 12 6" xfId="18825" xr:uid="{6FA8D989-C0FB-46F3-B6CC-868D967403B9}"/>
    <cellStyle name="Célula Vinculada 12 6 2" xfId="18826" xr:uid="{4E3ABACF-A1AE-4282-8A3C-6106DDB08934}"/>
    <cellStyle name="Célula Vinculada 12 7" xfId="18827" xr:uid="{FEA1490B-EA3F-4947-A44D-482314E6922C}"/>
    <cellStyle name="Célula Vinculada 13" xfId="18828" xr:uid="{2261CE9B-BB91-4712-84FD-14DB16F669B1}"/>
    <cellStyle name="Célula Vinculada 13 2" xfId="18829" xr:uid="{2E5E9A33-652D-4EFD-B4C2-64A2EEC31407}"/>
    <cellStyle name="Célula Vinculada 13 2 2" xfId="18830" xr:uid="{F026FA17-C2D8-4349-964A-FCC77A9AB9D8}"/>
    <cellStyle name="Célula Vinculada 13 2 2 2" xfId="18831" xr:uid="{A83C814D-680A-43F6-B430-A07F76F172D0}"/>
    <cellStyle name="Célula Vinculada 13 2 3" xfId="18832" xr:uid="{83F801D6-5416-4A68-ADC2-FFD08F3CF355}"/>
    <cellStyle name="Célula Vinculada 13 2 3 2" xfId="18833" xr:uid="{C8EE76EA-7817-48B1-9D29-C4A371539E21}"/>
    <cellStyle name="Célula Vinculada 13 2 4" xfId="18834" xr:uid="{472DA1A8-8BE1-419F-A644-9577AFA65CEC}"/>
    <cellStyle name="Célula Vinculada 13 3" xfId="18835" xr:uid="{5ED644C3-1C45-4342-AD17-4920A641C78C}"/>
    <cellStyle name="Célula Vinculada 13 3 2" xfId="18836" xr:uid="{7749BA11-33D7-4E29-8AB1-F139118F273E}"/>
    <cellStyle name="Célula Vinculada 13 4" xfId="18837" xr:uid="{F19937B9-B278-4C0C-B016-84B5093F1C64}"/>
    <cellStyle name="Célula Vinculada 13 4 2" xfId="18838" xr:uid="{59A4C84F-2174-47C4-BF64-B7559BE2B28D}"/>
    <cellStyle name="Célula Vinculada 13 5" xfId="18839" xr:uid="{3F55162C-EC3D-48D8-89E4-ACCE0D347D8D}"/>
    <cellStyle name="Célula Vinculada 13 5 2" xfId="18840" xr:uid="{2AD88F38-5A22-460B-A811-C831E197C6EC}"/>
    <cellStyle name="Célula Vinculada 13 6" xfId="18841" xr:uid="{70F9E56D-07B7-435E-80D8-C909B6BBD558}"/>
    <cellStyle name="Célula Vinculada 13 6 2" xfId="18842" xr:uid="{C8E7B677-0B94-47F1-A5FC-4BE62048321C}"/>
    <cellStyle name="Célula Vinculada 13 7" xfId="18843" xr:uid="{A72F1A2F-78B6-452D-A703-2B80F1B6FE40}"/>
    <cellStyle name="Célula Vinculada 14" xfId="18844" xr:uid="{9665399E-258F-4CD3-982A-46CF0C98DAFA}"/>
    <cellStyle name="Célula Vinculada 14 2" xfId="18845" xr:uid="{4C34F58F-B8CB-4671-8621-DBCD61C31591}"/>
    <cellStyle name="Célula Vinculada 14 2 2" xfId="18846" xr:uid="{38CDB0B6-C378-4328-98B6-ADCD616E5B98}"/>
    <cellStyle name="Célula Vinculada 14 2 2 2" xfId="18847" xr:uid="{2241FC17-112B-4879-8E67-2F8E3B4CBBEF}"/>
    <cellStyle name="Célula Vinculada 14 2 3" xfId="18848" xr:uid="{092A7606-0647-4929-A543-D2875A916BAC}"/>
    <cellStyle name="Célula Vinculada 14 2 3 2" xfId="18849" xr:uid="{DA43FA10-0F8C-417C-AD7A-C80C12B3F55F}"/>
    <cellStyle name="Célula Vinculada 14 2 4" xfId="18850" xr:uid="{802BD5B2-AA86-4952-8565-FC7DA80DF4B5}"/>
    <cellStyle name="Célula Vinculada 14 3" xfId="18851" xr:uid="{90855608-65CB-4899-AA82-333B3A97CA52}"/>
    <cellStyle name="Célula Vinculada 14 3 2" xfId="18852" xr:uid="{71F2C0A2-F729-4D33-8E81-FD386F17CDB3}"/>
    <cellStyle name="Célula Vinculada 14 4" xfId="18853" xr:uid="{2E02459E-8DA9-4DF4-95A5-7CA48F8AD098}"/>
    <cellStyle name="Célula Vinculada 14 4 2" xfId="18854" xr:uid="{191330EB-58B6-47DC-B2BF-93B11139E824}"/>
    <cellStyle name="Célula Vinculada 14 5" xfId="18855" xr:uid="{BD090892-D3E6-4877-AFF0-6BC07E76051B}"/>
    <cellStyle name="Célula Vinculada 14 5 2" xfId="18856" xr:uid="{AA716D60-21BC-4B87-896A-950A1BE2BDF5}"/>
    <cellStyle name="Célula Vinculada 14 6" xfId="18857" xr:uid="{9B900117-C737-4364-8929-49C046429E55}"/>
    <cellStyle name="Célula Vinculada 14 6 2" xfId="18858" xr:uid="{4A4ECFCD-6470-481B-BCB7-E21857E68149}"/>
    <cellStyle name="Célula Vinculada 14 7" xfId="18859" xr:uid="{3601D6B5-6A9D-41A0-94ED-454B5BA56352}"/>
    <cellStyle name="Célula Vinculada 15" xfId="18860" xr:uid="{34F39566-9972-4466-B2D9-088B70FFC713}"/>
    <cellStyle name="Célula Vinculada 15 2" xfId="18861" xr:uid="{5DA6A2DB-866B-4ADB-8F60-F46322FB594C}"/>
    <cellStyle name="Célula Vinculada 15 2 2" xfId="18862" xr:uid="{54D3E8EE-BE94-454F-AD83-CE73681477E4}"/>
    <cellStyle name="Célula Vinculada 15 2 2 2" xfId="18863" xr:uid="{74194373-46DD-4183-BEA6-3E7B8DD5FFFF}"/>
    <cellStyle name="Célula Vinculada 15 2 3" xfId="18864" xr:uid="{9DFE0283-241F-42D0-8CD6-6B0A23CB8116}"/>
    <cellStyle name="Célula Vinculada 15 2 3 2" xfId="18865" xr:uid="{C273F4CE-DBF1-42D3-8072-2FED71DB85D5}"/>
    <cellStyle name="Célula Vinculada 15 2 4" xfId="18866" xr:uid="{E6A5D5D4-4F58-4079-9CAB-F35F02215593}"/>
    <cellStyle name="Célula Vinculada 15 3" xfId="18867" xr:uid="{2EE3875E-D3C9-4F3D-96BB-921B1B8BA0F0}"/>
    <cellStyle name="Célula Vinculada 15 3 2" xfId="18868" xr:uid="{13779A06-ACA1-4C73-A95F-891611B891BF}"/>
    <cellStyle name="Célula Vinculada 15 4" xfId="18869" xr:uid="{EC147476-94AB-48D2-9F3E-CF977CA26392}"/>
    <cellStyle name="Célula Vinculada 15 4 2" xfId="18870" xr:uid="{456E32ED-2112-416E-9553-1F9C84CEFF7E}"/>
    <cellStyle name="Célula Vinculada 15 5" xfId="18871" xr:uid="{F89B2789-A14F-446D-B727-3E64871E8913}"/>
    <cellStyle name="Célula Vinculada 15 5 2" xfId="18872" xr:uid="{B0FFD08C-968A-4CAD-BC3A-90F86EE59672}"/>
    <cellStyle name="Célula Vinculada 15 6" xfId="18873" xr:uid="{27C7AE5A-6F51-493E-BF19-6DB3140CBD15}"/>
    <cellStyle name="Célula Vinculada 15 6 2" xfId="18874" xr:uid="{125DCB5F-A496-4500-944D-A97082D5C01E}"/>
    <cellStyle name="Célula Vinculada 15 7" xfId="18875" xr:uid="{734BA0D8-B382-488F-8AB6-82D766F7819A}"/>
    <cellStyle name="Célula Vinculada 16" xfId="18876" xr:uid="{F57E7979-7FE3-46E1-BC87-40AC33A81718}"/>
    <cellStyle name="Célula Vinculada 16 2" xfId="18877" xr:uid="{44E0DB1A-B8D1-4563-A62E-67B1C460FA7B}"/>
    <cellStyle name="Célula Vinculada 16 2 2" xfId="18878" xr:uid="{02C56FFB-2E16-4FDB-8116-9CCFBE84BDD5}"/>
    <cellStyle name="Célula Vinculada 16 2 2 2" xfId="18879" xr:uid="{5165F89E-D115-4ABC-AC65-D15C43630BC4}"/>
    <cellStyle name="Célula Vinculada 16 2 3" xfId="18880" xr:uid="{4AA6E1B7-2B47-43F1-9732-D728197CB817}"/>
    <cellStyle name="Célula Vinculada 16 2 3 2" xfId="18881" xr:uid="{DB53C92E-34AE-4FD7-9395-60558707C803}"/>
    <cellStyle name="Célula Vinculada 16 2 4" xfId="18882" xr:uid="{AF19C3F5-9AD9-49D6-9E11-03F913F0FC45}"/>
    <cellStyle name="Célula Vinculada 16 3" xfId="18883" xr:uid="{087A229C-2FBB-4B91-A973-545EDC6B8E41}"/>
    <cellStyle name="Célula Vinculada 16 3 2" xfId="18884" xr:uid="{26A165D1-CD82-46EA-9D6B-4450DF2A206A}"/>
    <cellStyle name="Célula Vinculada 16 4" xfId="18885" xr:uid="{301113A4-4623-4F78-9598-AB43042D265D}"/>
    <cellStyle name="Célula Vinculada 16 4 2" xfId="18886" xr:uid="{001F367A-115D-4F1A-B7DC-592B9B1B0A77}"/>
    <cellStyle name="Célula Vinculada 16 5" xfId="18887" xr:uid="{FECFEB3E-2F80-40CF-858F-CBEF55BA1F78}"/>
    <cellStyle name="Célula Vinculada 16 5 2" xfId="18888" xr:uid="{2C71581B-76F0-4196-AC4A-82362736B530}"/>
    <cellStyle name="Célula Vinculada 16 6" xfId="18889" xr:uid="{F379FD62-A733-41D4-A4C3-64A0EE4D316D}"/>
    <cellStyle name="Célula Vinculada 16 6 2" xfId="18890" xr:uid="{CE143A9E-C068-4829-AB58-FA0E85FFE7F3}"/>
    <cellStyle name="Célula Vinculada 16 7" xfId="18891" xr:uid="{C042756B-3D98-4CBD-8F2A-BC147442AE2A}"/>
    <cellStyle name="Célula Vinculada 17" xfId="18892" xr:uid="{FD20B567-2617-4AA5-AED7-DA801B317FCE}"/>
    <cellStyle name="Célula Vinculada 17 2" xfId="18893" xr:uid="{215BA648-DE89-4531-9EA0-08786C9D76AD}"/>
    <cellStyle name="Célula Vinculada 17 2 2" xfId="18894" xr:uid="{38A8B5A2-5157-4CF2-8F2E-E9544A84061C}"/>
    <cellStyle name="Célula Vinculada 17 2 2 2" xfId="18895" xr:uid="{6BF05A80-D585-4A8E-BA7B-153D2697B11D}"/>
    <cellStyle name="Célula Vinculada 17 2 3" xfId="18896" xr:uid="{C8E7403D-3F85-4127-9FBA-DA3BF9FC2D8C}"/>
    <cellStyle name="Célula Vinculada 17 2 3 2" xfId="18897" xr:uid="{AB5F7F31-B513-41B4-907E-841FD721356F}"/>
    <cellStyle name="Célula Vinculada 17 2 4" xfId="18898" xr:uid="{2FDA0869-6CB1-4101-8F00-E2725C4D9BDF}"/>
    <cellStyle name="Célula Vinculada 17 3" xfId="18899" xr:uid="{15416703-7B9C-410D-AD07-CAB03D8EC7B3}"/>
    <cellStyle name="Célula Vinculada 17 3 2" xfId="18900" xr:uid="{90D02FEC-2758-433C-AD22-C15576F25BBA}"/>
    <cellStyle name="Célula Vinculada 17 4" xfId="18901" xr:uid="{700D47F5-9A43-4C95-BDD2-578AA0721CA8}"/>
    <cellStyle name="Célula Vinculada 17 4 2" xfId="18902" xr:uid="{CB98FBDE-0C89-4CE6-9C07-4680F99D9B92}"/>
    <cellStyle name="Célula Vinculada 17 5" xfId="18903" xr:uid="{52B15365-DC78-4B37-90FE-4E0253BD4224}"/>
    <cellStyle name="Célula Vinculada 17 5 2" xfId="18904" xr:uid="{0C491E14-F72C-4044-A1C2-ED3D97C0FB61}"/>
    <cellStyle name="Célula Vinculada 17 6" xfId="18905" xr:uid="{6097C646-46EF-4DE6-A17E-761ED2E7251E}"/>
    <cellStyle name="Célula Vinculada 17 6 2" xfId="18906" xr:uid="{CBC0965A-D3FF-4707-A2E4-FC32563B89D2}"/>
    <cellStyle name="Célula Vinculada 17 7" xfId="18907" xr:uid="{D443EE66-1744-47DF-A281-A7CDF3ED1C59}"/>
    <cellStyle name="Célula Vinculada 18" xfId="18908" xr:uid="{120D9651-507F-45A8-B5DF-62016B3F973C}"/>
    <cellStyle name="Célula Vinculada 18 2" xfId="18909" xr:uid="{9632BD16-3009-4BBC-9E0F-5058B0053941}"/>
    <cellStyle name="Célula Vinculada 18 2 2" xfId="18910" xr:uid="{DE8C39F7-0ACE-4895-976A-AE156C47E35A}"/>
    <cellStyle name="Célula Vinculada 18 2 2 2" xfId="18911" xr:uid="{5433C0FF-8B96-4437-9706-5A614DA130DB}"/>
    <cellStyle name="Célula Vinculada 18 2 3" xfId="18912" xr:uid="{425BA841-1184-42FA-9EE7-186D7F272023}"/>
    <cellStyle name="Célula Vinculada 18 2 3 2" xfId="18913" xr:uid="{823C4C26-0CF4-4B13-B2F3-E76E23184CA8}"/>
    <cellStyle name="Célula Vinculada 18 2 4" xfId="18914" xr:uid="{5C569379-457C-47A1-988D-50CADFC797CE}"/>
    <cellStyle name="Célula Vinculada 18 3" xfId="18915" xr:uid="{131329A1-8559-4832-AA51-CF08C1D77651}"/>
    <cellStyle name="Célula Vinculada 18 3 2" xfId="18916" xr:uid="{4DB78D44-79C2-4B5A-975A-D565C5C004A3}"/>
    <cellStyle name="Célula Vinculada 18 4" xfId="18917" xr:uid="{96CAEF99-5AC7-4828-B565-9C7096C33CC4}"/>
    <cellStyle name="Célula Vinculada 18 4 2" xfId="18918" xr:uid="{41517923-BFC0-4F50-B908-E5C032011968}"/>
    <cellStyle name="Célula Vinculada 18 5" xfId="18919" xr:uid="{5922B276-7F58-46EE-8A92-57728629A2B5}"/>
    <cellStyle name="Célula Vinculada 18 5 2" xfId="18920" xr:uid="{42DD70AD-6BD1-4434-AF1B-479D48406708}"/>
    <cellStyle name="Célula Vinculada 18 6" xfId="18921" xr:uid="{39930441-294D-469D-8E7B-F7B00F26DC78}"/>
    <cellStyle name="Célula Vinculada 18 6 2" xfId="18922" xr:uid="{02AC7806-B47B-4808-9662-D8A9153DD839}"/>
    <cellStyle name="Célula Vinculada 18 7" xfId="18923" xr:uid="{B4054BC7-04F9-40B3-B82E-6EC3482B0772}"/>
    <cellStyle name="Célula Vinculada 19" xfId="18924" xr:uid="{2AA06155-A257-45C4-AE1E-571319A43D25}"/>
    <cellStyle name="Célula Vinculada 19 2" xfId="18925" xr:uid="{2526DACA-7ED4-4B48-AC3F-29425D3CBB5B}"/>
    <cellStyle name="Célula Vinculada 19 2 2" xfId="18926" xr:uid="{E99A0423-B470-40F9-A828-3543CC4C2C0C}"/>
    <cellStyle name="Célula Vinculada 19 2 2 2" xfId="18927" xr:uid="{54DE7ECC-98D9-4491-ADB5-8DF465833F51}"/>
    <cellStyle name="Célula Vinculada 19 2 3" xfId="18928" xr:uid="{AA2548E8-8E18-4229-98FF-6A72D8688C11}"/>
    <cellStyle name="Célula Vinculada 19 2 3 2" xfId="18929" xr:uid="{30760750-1285-468A-A438-B482D08A308A}"/>
    <cellStyle name="Célula Vinculada 19 2 4" xfId="18930" xr:uid="{9C136927-8980-43C7-B201-CDB002645BFD}"/>
    <cellStyle name="Célula Vinculada 19 3" xfId="18931" xr:uid="{71A00DFF-F816-44F3-8771-8F214DF6B0A1}"/>
    <cellStyle name="Célula Vinculada 19 3 2" xfId="18932" xr:uid="{551D718A-C82D-4021-9975-7A92CCA2DCC0}"/>
    <cellStyle name="Célula Vinculada 19 4" xfId="18933" xr:uid="{E1EAB16C-F00C-454B-93A4-B897C7CE0190}"/>
    <cellStyle name="Célula Vinculada 19 4 2" xfId="18934" xr:uid="{5CF72855-7EC6-43B6-A700-FBB528D6457B}"/>
    <cellStyle name="Célula Vinculada 19 5" xfId="18935" xr:uid="{BAB6EC99-0747-4452-91DF-1831B5060EF6}"/>
    <cellStyle name="Célula Vinculada 19 5 2" xfId="18936" xr:uid="{7C14AF4C-A3E5-423B-86D3-AFC43E84141E}"/>
    <cellStyle name="Célula Vinculada 19 6" xfId="18937" xr:uid="{E5B7290A-DDE0-40A5-811F-9AF4D1E5C467}"/>
    <cellStyle name="Célula Vinculada 19 6 2" xfId="18938" xr:uid="{6FA8D67E-D4B9-4453-93C0-82B94D328210}"/>
    <cellStyle name="Célula Vinculada 19 7" xfId="18939" xr:uid="{32A9DE2C-1A66-4A0B-9B3D-451335503E30}"/>
    <cellStyle name="Célula Vinculada 2" xfId="18940" xr:uid="{3D4AF27A-28DC-4266-9416-68A985B1F2E6}"/>
    <cellStyle name="Célula Vinculada 2 10" xfId="18941" xr:uid="{20D5839D-720A-44F7-91E3-339FCEDB7D1B}"/>
    <cellStyle name="Célula Vinculada 2 10 2" xfId="18942" xr:uid="{0D833259-0C0E-4212-9A72-6978563231E1}"/>
    <cellStyle name="Célula Vinculada 2 11" xfId="18943" xr:uid="{FEF5F06E-A771-4DB4-9BDE-89088DA55771}"/>
    <cellStyle name="Célula Vinculada 2 11 2" xfId="18944" xr:uid="{5C57ADC2-26C3-4BEF-9779-864EACA552F6}"/>
    <cellStyle name="Célula Vinculada 2 12" xfId="18945" xr:uid="{46C8B22D-D5E7-45F1-83E4-30231F2D3754}"/>
    <cellStyle name="Célula Vinculada 2 12 2" xfId="18946" xr:uid="{25BF50AA-8EEC-42FA-AE20-3873309B8A91}"/>
    <cellStyle name="Célula Vinculada 2 13" xfId="18947" xr:uid="{6092DAB8-A8F3-44A8-A4D7-6AAC6818FBD1}"/>
    <cellStyle name="Célula Vinculada 2 13 2" xfId="18948" xr:uid="{739F8F5C-F7CD-4B5A-A9FF-1E9B50D95962}"/>
    <cellStyle name="Célula Vinculada 2 14" xfId="18949" xr:uid="{6616106D-A2B2-4245-A9E3-9DF1B10DFBF1}"/>
    <cellStyle name="Célula Vinculada 2 14 2" xfId="18950" xr:uid="{1047F673-EC0D-4A7B-93F5-24CEDCE33714}"/>
    <cellStyle name="Célula Vinculada 2 15" xfId="18951" xr:uid="{3EC2E692-DB6F-4CF5-926E-8A7327F95D38}"/>
    <cellStyle name="Célula Vinculada 2 15 2" xfId="18952" xr:uid="{EEC8FABC-EB6E-428B-B541-715E7F603C00}"/>
    <cellStyle name="Célula Vinculada 2 16" xfId="18953" xr:uid="{1B3FD623-BF22-4C34-A0AD-C78E12075835}"/>
    <cellStyle name="Célula Vinculada 2 16 2" xfId="18954" xr:uid="{D554F20E-D851-48D0-8B52-00E5EF6F94E8}"/>
    <cellStyle name="Célula Vinculada 2 17" xfId="18955" xr:uid="{44C4F1AC-C27F-4851-A416-A6745AE2450C}"/>
    <cellStyle name="Célula Vinculada 2 17 2" xfId="18956" xr:uid="{5FA5DF77-9B14-4526-8ECB-56ECE1165F43}"/>
    <cellStyle name="Célula Vinculada 2 18" xfId="18957" xr:uid="{EF9BD5F0-1D51-41D8-8E4E-6258DE314AAA}"/>
    <cellStyle name="Célula Vinculada 2 18 2" xfId="18958" xr:uid="{58E6B941-0644-46EE-A9E3-BEF8D1035567}"/>
    <cellStyle name="Célula Vinculada 2 19" xfId="18959" xr:uid="{562E7EAC-8AE1-4226-B4FA-46E3D9D33D81}"/>
    <cellStyle name="Célula Vinculada 2 19 2" xfId="18960" xr:uid="{8B37822F-12D5-4056-8B39-4D33F3DBC4CC}"/>
    <cellStyle name="Célula Vinculada 2 2" xfId="18961" xr:uid="{70642D96-3C68-465F-A9FA-27D969A64769}"/>
    <cellStyle name="Célula Vinculada 2 2 2" xfId="18962" xr:uid="{12D873D9-EAA3-437F-B993-95B6078D593E}"/>
    <cellStyle name="Célula Vinculada 2 20" xfId="18963" xr:uid="{DB6D7B57-7EDC-4F27-BFA0-E5554453EF83}"/>
    <cellStyle name="Célula Vinculada 2 20 2" xfId="18964" xr:uid="{CCCABDEE-07E5-4612-8F40-D52ABE87882D}"/>
    <cellStyle name="Célula Vinculada 2 21" xfId="18965" xr:uid="{10D59A1C-0D66-4AF4-8CC7-34DF2285BE1C}"/>
    <cellStyle name="Célula Vinculada 2 21 2" xfId="18966" xr:uid="{D82E99BC-E5B9-4ABE-B45C-4A5832718299}"/>
    <cellStyle name="Célula Vinculada 2 22" xfId="18967" xr:uid="{DB1423AC-FEF0-41C2-857B-609C1DD4D6E8}"/>
    <cellStyle name="Célula Vinculada 2 22 2" xfId="18968" xr:uid="{678267DB-D2BA-4B32-BBED-832E420A4B41}"/>
    <cellStyle name="Célula Vinculada 2 23" xfId="18969" xr:uid="{E36F8FA8-467F-4593-995B-070A12D098FF}"/>
    <cellStyle name="Célula Vinculada 2 23 2" xfId="18970" xr:uid="{B354A62C-41D5-4A8E-83F8-4DAB42EE5CCC}"/>
    <cellStyle name="Célula Vinculada 2 24" xfId="18971" xr:uid="{18C105B7-A89D-4A4C-A21D-A896ADB49074}"/>
    <cellStyle name="Célula Vinculada 2 24 2" xfId="18972" xr:uid="{1CF788E2-CC28-4B25-9D93-068B81A47D1F}"/>
    <cellStyle name="Célula Vinculada 2 25" xfId="18973" xr:uid="{7E3AA786-DB86-4BB6-9139-8009D419F543}"/>
    <cellStyle name="Célula Vinculada 2 25 2" xfId="18974" xr:uid="{AFFA6235-5566-4E43-AC13-6D7F7CB5CCD5}"/>
    <cellStyle name="Célula Vinculada 2 26" xfId="18975" xr:uid="{8E5BA1B3-641C-4E5B-BA91-768D7E87BFF9}"/>
    <cellStyle name="Célula Vinculada 2 26 2" xfId="18976" xr:uid="{9AEA2613-3D81-4BA7-B47D-061AF7A99515}"/>
    <cellStyle name="Célula Vinculada 2 27" xfId="18977" xr:uid="{5C60713B-B017-4495-91DA-A4C6D9D78EF6}"/>
    <cellStyle name="Célula Vinculada 2 27 2" xfId="18978" xr:uid="{F30356B5-FCBB-47AE-B11D-D24707F5AAF5}"/>
    <cellStyle name="Célula Vinculada 2 28" xfId="18979" xr:uid="{C5EB4A4A-A977-4043-838E-505BC5419E48}"/>
    <cellStyle name="Célula Vinculada 2 28 2" xfId="18980" xr:uid="{A6027251-716D-444D-B2A6-A7C1EE1A88B6}"/>
    <cellStyle name="Célula Vinculada 2 29" xfId="18981" xr:uid="{DDFDB114-E020-404D-BE70-0199E42831EB}"/>
    <cellStyle name="Célula Vinculada 2 29 2" xfId="18982" xr:uid="{CCFE5BB0-7ADD-4C1D-B1BE-1DB8B4FA7200}"/>
    <cellStyle name="Célula Vinculada 2 3" xfId="18983" xr:uid="{86361088-93EE-4194-9DCD-C2E500CBD477}"/>
    <cellStyle name="Célula Vinculada 2 3 2" xfId="18984" xr:uid="{3207B1C5-0E8F-47B9-896E-A59925D1F706}"/>
    <cellStyle name="Célula Vinculada 2 30" xfId="18985" xr:uid="{76023A9B-A8F6-4B8F-BC74-583A516A9D9D}"/>
    <cellStyle name="Célula Vinculada 2 30 2" xfId="18986" xr:uid="{46897018-E90A-4CEF-8C72-4F2241D01A5E}"/>
    <cellStyle name="Célula Vinculada 2 31" xfId="18987" xr:uid="{C8665869-8DF2-4A80-9089-7FB2A73D0A90}"/>
    <cellStyle name="Célula Vinculada 2 31 2" xfId="18988" xr:uid="{36AB4BBF-F3E5-41CF-B561-50095BA8BABB}"/>
    <cellStyle name="Célula Vinculada 2 32" xfId="18989" xr:uid="{68CF2C35-755A-4989-AA44-062A954B4D10}"/>
    <cellStyle name="Célula Vinculada 2 32 2" xfId="18990" xr:uid="{0E4EEA7B-3A3B-4ECD-AE70-CD839863F7BC}"/>
    <cellStyle name="Célula Vinculada 2 33" xfId="18991" xr:uid="{627C9B7D-17F3-4914-84DD-5C15D649B7D2}"/>
    <cellStyle name="Célula Vinculada 2 33 2" xfId="18992" xr:uid="{90BBB377-B44B-4AF0-8CD1-A12EC9ED564B}"/>
    <cellStyle name="Célula Vinculada 2 34" xfId="18993" xr:uid="{4241EEF7-D78C-40F9-AF36-D7703D121811}"/>
    <cellStyle name="Célula Vinculada 2 34 2" xfId="18994" xr:uid="{FE4D6C30-B288-4DAC-AB0B-F8DC16FB0594}"/>
    <cellStyle name="Célula Vinculada 2 34 2 2" xfId="18995" xr:uid="{EA8A046B-CBF2-4083-9B9C-A48C9F5F01FF}"/>
    <cellStyle name="Célula Vinculada 2 34 3" xfId="18996" xr:uid="{96B7E753-BD88-4D41-A1AB-CB943FE45806}"/>
    <cellStyle name="Célula Vinculada 2 34 3 2" xfId="18997" xr:uid="{D7D7F952-8A11-493F-9424-A6B6E8836D37}"/>
    <cellStyle name="Célula Vinculada 2 34 4" xfId="18998" xr:uid="{477C8673-3753-4B7B-A63F-31BBC6D06743}"/>
    <cellStyle name="Célula Vinculada 2 34 5" xfId="18999" xr:uid="{C1E1F72C-11AE-45AC-A28B-C0FF5FFB6497}"/>
    <cellStyle name="Célula Vinculada 2 35" xfId="19000" xr:uid="{BDAB88DF-0942-4B27-8FB3-7966AA9D40AE}"/>
    <cellStyle name="Célula Vinculada 2 35 2" xfId="19001" xr:uid="{1CA66C72-467E-49C8-AA9B-D7A7EDBBBF12}"/>
    <cellStyle name="Célula Vinculada 2 36" xfId="19002" xr:uid="{91FB3243-778C-4396-A7C3-D8BD33497009}"/>
    <cellStyle name="Célula Vinculada 2 36 2" xfId="19003" xr:uid="{A8855FEB-BB1E-467B-9D2E-F98801B8ACBB}"/>
    <cellStyle name="Célula Vinculada 2 37" xfId="19004" xr:uid="{52A388A6-7165-447F-8E74-33F0B3D0FE7B}"/>
    <cellStyle name="Célula Vinculada 2 37 2" xfId="19005" xr:uid="{F6E6226C-C3A9-4609-A459-01E8E8BC1D03}"/>
    <cellStyle name="Célula Vinculada 2 38" xfId="19006" xr:uid="{235AB037-9EC3-44F9-9E80-E6A66ABC3103}"/>
    <cellStyle name="Célula Vinculada 2 38 2" xfId="19007" xr:uid="{BC778470-28FC-4607-8447-13D570B00B4B}"/>
    <cellStyle name="Célula Vinculada 2 39" xfId="19008" xr:uid="{F0E9145A-2A42-494F-955B-085F3DDA22E5}"/>
    <cellStyle name="Célula Vinculada 2 4" xfId="19009" xr:uid="{C7C2DB35-5CAA-4291-8FEC-F83E403B360F}"/>
    <cellStyle name="Célula Vinculada 2 4 2" xfId="19010" xr:uid="{8A403A79-B64B-4ED5-8D22-B45A8EB12122}"/>
    <cellStyle name="Célula Vinculada 2 5" xfId="19011" xr:uid="{C310DDB1-0087-4B79-95F0-386505A47684}"/>
    <cellStyle name="Célula Vinculada 2 5 2" xfId="19012" xr:uid="{1AE44E0A-325A-4F5A-985E-BE6A8278C08A}"/>
    <cellStyle name="Célula Vinculada 2 6" xfId="19013" xr:uid="{17222BA2-8771-446B-B88C-7DF2C3E1E224}"/>
    <cellStyle name="Célula Vinculada 2 6 2" xfId="19014" xr:uid="{5A68D572-4DD2-4D31-9140-FC9E2E82B44B}"/>
    <cellStyle name="Célula Vinculada 2 7" xfId="19015" xr:uid="{ED476DB4-2E75-4AEA-B235-61C076B4861C}"/>
    <cellStyle name="Célula Vinculada 2 7 2" xfId="19016" xr:uid="{BB13EF76-504D-42EB-AE64-8BB242CB5952}"/>
    <cellStyle name="Célula Vinculada 2 8" xfId="19017" xr:uid="{7CB144B6-89D1-4B86-93E5-1DA4A34EF880}"/>
    <cellStyle name="Célula Vinculada 2 8 2" xfId="19018" xr:uid="{31B2374B-0654-4F62-9E91-9A57D17E9DC1}"/>
    <cellStyle name="Célula Vinculada 2 9" xfId="19019" xr:uid="{9F0C747A-76C3-425F-9E16-D05D8A307FF7}"/>
    <cellStyle name="Célula Vinculada 2 9 2" xfId="19020" xr:uid="{55F654E7-9C6A-4A44-BB9C-70A902BA0437}"/>
    <cellStyle name="Célula Vinculada 20" xfId="19021" xr:uid="{C85B0B10-4D8D-4143-A49D-89632A6561E3}"/>
    <cellStyle name="Célula Vinculada 20 2" xfId="19022" xr:uid="{9E00729A-B33B-43FE-818D-F8314EE774F6}"/>
    <cellStyle name="Célula Vinculada 20 2 2" xfId="19023" xr:uid="{D5B8296D-4AE3-4A5E-B181-AB09DCA758EE}"/>
    <cellStyle name="Célula Vinculada 20 2 2 2" xfId="19024" xr:uid="{BE953432-D15B-4AED-AFC4-97D6B799A51D}"/>
    <cellStyle name="Célula Vinculada 20 2 3" xfId="19025" xr:uid="{5FCDCF3D-E5C7-474A-ACE1-1C61D01AF513}"/>
    <cellStyle name="Célula Vinculada 20 2 3 2" xfId="19026" xr:uid="{07B4F88E-2A28-4E72-A8C5-EFA6D432FE98}"/>
    <cellStyle name="Célula Vinculada 20 2 4" xfId="19027" xr:uid="{FBC4A139-F022-419E-B75D-A8C80A90E0EA}"/>
    <cellStyle name="Célula Vinculada 20 3" xfId="19028" xr:uid="{6CA18505-59CB-44D5-9C86-96DBB71AEC3F}"/>
    <cellStyle name="Célula Vinculada 20 3 2" xfId="19029" xr:uid="{A52821EA-79C4-4579-901A-26B9B9D8A6EB}"/>
    <cellStyle name="Célula Vinculada 20 4" xfId="19030" xr:uid="{04CEA4EC-03DB-4932-B834-8E53CDFEF2E8}"/>
    <cellStyle name="Célula Vinculada 20 4 2" xfId="19031" xr:uid="{B01DC50E-3299-42F9-B96E-31CF887FEE74}"/>
    <cellStyle name="Célula Vinculada 20 5" xfId="19032" xr:uid="{FD47FB3D-BF03-4DD5-9730-D7BAEB239671}"/>
    <cellStyle name="Célula Vinculada 20 5 2" xfId="19033" xr:uid="{C9FD0ABD-BD76-4EB2-BB10-B7D6FC2795A1}"/>
    <cellStyle name="Célula Vinculada 20 6" xfId="19034" xr:uid="{DF1DCDBF-4D35-4229-B2D4-8E895539A9F6}"/>
    <cellStyle name="Célula Vinculada 20 6 2" xfId="19035" xr:uid="{7EF68153-9EA2-4CA8-8A3E-C68F1B2B8B00}"/>
    <cellStyle name="Célula Vinculada 20 7" xfId="19036" xr:uid="{0865221B-7EF8-48C0-A9CC-E70F0EACB546}"/>
    <cellStyle name="Célula Vinculada 21" xfId="19037" xr:uid="{C5AB73FF-5AB2-465E-8E96-02EA219A839A}"/>
    <cellStyle name="Célula Vinculada 21 2" xfId="19038" xr:uid="{D141F35B-9FB8-48DD-B8BB-8DAC7B2DF2B3}"/>
    <cellStyle name="Célula Vinculada 21 2 2" xfId="19039" xr:uid="{39498A86-25D5-477C-B76B-CF0A4434D402}"/>
    <cellStyle name="Célula Vinculada 21 2 2 2" xfId="19040" xr:uid="{C340BB63-F1B3-44F1-B25B-C4C4CF9DD2F1}"/>
    <cellStyle name="Célula Vinculada 21 2 3" xfId="19041" xr:uid="{1C233F53-6DB3-4CC7-82E0-25BC92A5CFE2}"/>
    <cellStyle name="Célula Vinculada 21 2 3 2" xfId="19042" xr:uid="{A19ABE42-4A52-439B-BF4D-1D1D2BB1E495}"/>
    <cellStyle name="Célula Vinculada 21 2 4" xfId="19043" xr:uid="{2251A24D-6583-40CF-944C-CB597BFC870C}"/>
    <cellStyle name="Célula Vinculada 21 3" xfId="19044" xr:uid="{F28DA47B-2E51-43EB-829B-4328B2B3FAA0}"/>
    <cellStyle name="Célula Vinculada 21 3 2" xfId="19045" xr:uid="{96A3D0A1-CC42-4288-AE41-D1B3A7EF499F}"/>
    <cellStyle name="Célula Vinculada 21 4" xfId="19046" xr:uid="{DEC29E95-2C0B-47E7-9A5E-4992C33ABDD5}"/>
    <cellStyle name="Célula Vinculada 21 4 2" xfId="19047" xr:uid="{36047178-6806-4BC4-A001-96BD105651A0}"/>
    <cellStyle name="Célula Vinculada 21 5" xfId="19048" xr:uid="{4413A4DE-981A-4063-92F2-87C0B65320FA}"/>
    <cellStyle name="Célula Vinculada 21 5 2" xfId="19049" xr:uid="{B30D48F8-169E-4FAD-8DF6-132B5C6FB208}"/>
    <cellStyle name="Célula Vinculada 21 6" xfId="19050" xr:uid="{9B5A9C85-922E-411B-A988-24B6AC5C6DEC}"/>
    <cellStyle name="Célula Vinculada 21 6 2" xfId="19051" xr:uid="{6C6665E0-877E-49E3-A0C5-A719D163039C}"/>
    <cellStyle name="Célula Vinculada 21 7" xfId="19052" xr:uid="{A7A5A0A6-EE38-4C06-B31B-6254BC986E76}"/>
    <cellStyle name="Célula Vinculada 22" xfId="19053" xr:uid="{EFDBE2D6-6264-4D77-AA18-9833FC677BE7}"/>
    <cellStyle name="Célula Vinculada 22 2" xfId="19054" xr:uid="{7917CBE7-B277-41B4-8A2D-738DEF6C6362}"/>
    <cellStyle name="Célula Vinculada 22 2 2" xfId="19055" xr:uid="{317A4457-F9AE-491F-98E6-87E25ABF3AF0}"/>
    <cellStyle name="Célula Vinculada 22 2 2 2" xfId="19056" xr:uid="{A0F7EF45-C98D-43C0-A55F-CC61FFE3705E}"/>
    <cellStyle name="Célula Vinculada 22 2 3" xfId="19057" xr:uid="{F044C670-407D-41A0-BA72-4783BDD11FBC}"/>
    <cellStyle name="Célula Vinculada 22 2 3 2" xfId="19058" xr:uid="{F08A8EC1-0B18-463D-93A3-E930AD851F0E}"/>
    <cellStyle name="Célula Vinculada 22 2 4" xfId="19059" xr:uid="{A4AFBF90-B7A5-48F6-B8A2-4EF46E9D03C4}"/>
    <cellStyle name="Célula Vinculada 22 3" xfId="19060" xr:uid="{AE45C71E-6934-4BFA-B2D8-1C50D0D4D2F5}"/>
    <cellStyle name="Célula Vinculada 22 3 2" xfId="19061" xr:uid="{E0C8D662-32C1-4419-9FAA-A06234AAF93A}"/>
    <cellStyle name="Célula Vinculada 22 4" xfId="19062" xr:uid="{430AF3C8-7FB1-4358-AF07-1C77D73AF418}"/>
    <cellStyle name="Célula Vinculada 22 4 2" xfId="19063" xr:uid="{DEDC3415-C401-4BDB-8E4D-C9673311F114}"/>
    <cellStyle name="Célula Vinculada 22 5" xfId="19064" xr:uid="{0C087CCD-F859-4E5D-9992-7E07F00B80AE}"/>
    <cellStyle name="Célula Vinculada 22 5 2" xfId="19065" xr:uid="{C357D159-7F09-4DC7-895A-AA804ABED305}"/>
    <cellStyle name="Célula Vinculada 22 6" xfId="19066" xr:uid="{39BA2352-2536-4B7F-9046-27C6DEB6EDD6}"/>
    <cellStyle name="Célula Vinculada 22 6 2" xfId="19067" xr:uid="{B517A58C-45BF-4ED9-A405-0A14DE129425}"/>
    <cellStyle name="Célula Vinculada 22 7" xfId="19068" xr:uid="{4052EA21-028B-4347-8BA8-4E2BB332972C}"/>
    <cellStyle name="Célula Vinculada 23" xfId="19069" xr:uid="{BE697705-BD71-4807-AA16-225C54987A0F}"/>
    <cellStyle name="Célula Vinculada 23 2" xfId="19070" xr:uid="{C11CA2C8-DDBE-494D-9410-0BD5A054102F}"/>
    <cellStyle name="Célula Vinculada 23 2 2" xfId="19071" xr:uid="{B03AA8E1-AD87-422A-BB5C-76C03A4BF9A9}"/>
    <cellStyle name="Célula Vinculada 23 2 2 2" xfId="19072" xr:uid="{BFA53D00-2935-4FDE-ACDD-EF1ED844CB59}"/>
    <cellStyle name="Célula Vinculada 23 2 3" xfId="19073" xr:uid="{65521DF8-0208-49FB-AA38-0EEE8714E9A3}"/>
    <cellStyle name="Célula Vinculada 23 2 3 2" xfId="19074" xr:uid="{BF8D1055-1457-4C6F-BFF1-40714C55B4ED}"/>
    <cellStyle name="Célula Vinculada 23 2 4" xfId="19075" xr:uid="{99394BB5-43C7-4329-A3E7-93262DCE41C5}"/>
    <cellStyle name="Célula Vinculada 23 3" xfId="19076" xr:uid="{0E24BB96-EE15-4D08-BED5-547958A17AA6}"/>
    <cellStyle name="Célula Vinculada 23 3 2" xfId="19077" xr:uid="{AB3920A2-EED5-4FBB-9AE9-E516BF19DADC}"/>
    <cellStyle name="Célula Vinculada 23 4" xfId="19078" xr:uid="{BE25E0AB-53CC-468C-9058-A657BB22B742}"/>
    <cellStyle name="Célula Vinculada 23 4 2" xfId="19079" xr:uid="{5CF319B8-E2E8-4184-83BF-7CBFC969693A}"/>
    <cellStyle name="Célula Vinculada 23 5" xfId="19080" xr:uid="{9389D3A2-3C7F-4193-9A6F-E19E83C0A59E}"/>
    <cellStyle name="Célula Vinculada 23 5 2" xfId="19081" xr:uid="{786B496C-0884-4EDA-B99A-76CD0B4A82AB}"/>
    <cellStyle name="Célula Vinculada 23 6" xfId="19082" xr:uid="{19DFE3A2-CCC0-415C-A9A5-22E9B81CAD3B}"/>
    <cellStyle name="Célula Vinculada 23 6 2" xfId="19083" xr:uid="{907F123E-9B91-4F4B-9994-FE1AEFA88F7A}"/>
    <cellStyle name="Célula Vinculada 23 7" xfId="19084" xr:uid="{A2098CA6-8985-4315-953B-6728950770A7}"/>
    <cellStyle name="Célula Vinculada 24" xfId="19085" xr:uid="{CE64226C-2C46-45D0-AA71-6D6A567C3BB6}"/>
    <cellStyle name="Célula Vinculada 24 2" xfId="19086" xr:uid="{704E7210-5FF4-4884-A565-D69E262DBBC2}"/>
    <cellStyle name="Célula Vinculada 24 2 2" xfId="19087" xr:uid="{318E5E35-33A9-492D-8418-B7695B568F33}"/>
    <cellStyle name="Célula Vinculada 24 2 2 2" xfId="19088" xr:uid="{413161CE-F7E9-4C05-873B-7CF546CDCFA9}"/>
    <cellStyle name="Célula Vinculada 24 2 3" xfId="19089" xr:uid="{96E03282-EBB3-4F10-A37A-FCED56D66F65}"/>
    <cellStyle name="Célula Vinculada 24 2 3 2" xfId="19090" xr:uid="{A38FC0F8-3874-48F2-BDAC-0EE57BCE5964}"/>
    <cellStyle name="Célula Vinculada 24 2 4" xfId="19091" xr:uid="{47E4C951-7882-4E07-9AC0-DCA6823D4045}"/>
    <cellStyle name="Célula Vinculada 24 3" xfId="19092" xr:uid="{05A31E20-3D76-43F8-9FA8-7FA749770EE9}"/>
    <cellStyle name="Célula Vinculada 24 3 2" xfId="19093" xr:uid="{1E6FE285-783E-4106-A484-6636D90905CB}"/>
    <cellStyle name="Célula Vinculada 24 4" xfId="19094" xr:uid="{9E7E6A0A-A908-4E5D-B302-58146C8C632F}"/>
    <cellStyle name="Célula Vinculada 24 4 2" xfId="19095" xr:uid="{C40C253B-C0CB-4302-ABFD-2D8152720C5A}"/>
    <cellStyle name="Célula Vinculada 24 5" xfId="19096" xr:uid="{AE61F0DD-E3BC-44F6-88F0-607D9FD46A14}"/>
    <cellStyle name="Célula Vinculada 24 5 2" xfId="19097" xr:uid="{99F99140-F2FE-4B76-A2E8-B85523F2808D}"/>
    <cellStyle name="Célula Vinculada 24 6" xfId="19098" xr:uid="{6F893473-AC09-4F12-9CDA-BDB228220DA1}"/>
    <cellStyle name="Célula Vinculada 24 6 2" xfId="19099" xr:uid="{A920090F-5570-4D54-99F3-5B8292F829F3}"/>
    <cellStyle name="Célula Vinculada 24 7" xfId="19100" xr:uid="{13CDABBD-2FCE-474C-A71D-7E15CB10C7AD}"/>
    <cellStyle name="Célula Vinculada 25" xfId="19101" xr:uid="{796B4EA6-D309-417E-940F-E85525FC9112}"/>
    <cellStyle name="Célula Vinculada 25 2" xfId="19102" xr:uid="{5AE98514-0751-41B2-85F3-EBD13778BEF6}"/>
    <cellStyle name="Célula Vinculada 25 2 2" xfId="19103" xr:uid="{2B1AF4E3-E764-4DF4-9BD8-26BCA93E24B3}"/>
    <cellStyle name="Célula Vinculada 25 2 2 2" xfId="19104" xr:uid="{2A43FF8D-DBE9-4448-AF75-FC8B8F27AE7F}"/>
    <cellStyle name="Célula Vinculada 25 2 3" xfId="19105" xr:uid="{9A032CB6-D6F0-4530-A593-20F7334AF1EC}"/>
    <cellStyle name="Célula Vinculada 25 2 3 2" xfId="19106" xr:uid="{CFD71865-5616-4D9A-A189-8E530AE972E9}"/>
    <cellStyle name="Célula Vinculada 25 2 4" xfId="19107" xr:uid="{55B12956-586C-4A56-BC9D-0F8E34C18DCA}"/>
    <cellStyle name="Célula Vinculada 25 3" xfId="19108" xr:uid="{C9F2DBC4-F4C7-4064-80EC-85D18B990994}"/>
    <cellStyle name="Célula Vinculada 25 3 2" xfId="19109" xr:uid="{0F1CA688-D160-4D77-9A4E-93443223ABDC}"/>
    <cellStyle name="Célula Vinculada 25 4" xfId="19110" xr:uid="{D92F04F8-46EA-4300-B1F8-86DD90333C49}"/>
    <cellStyle name="Célula Vinculada 25 4 2" xfId="19111" xr:uid="{AAA1BEF2-D5A2-4DC7-BCF5-E93F47963A4C}"/>
    <cellStyle name="Célula Vinculada 25 5" xfId="19112" xr:uid="{2878EE09-9190-410E-BA40-8913AAC8501F}"/>
    <cellStyle name="Célula Vinculada 25 5 2" xfId="19113" xr:uid="{80A565ED-28C7-4976-9339-ABD5AC36195F}"/>
    <cellStyle name="Célula Vinculada 25 6" xfId="19114" xr:uid="{DD4D49D2-7C1F-4385-A633-B69E1B7C2689}"/>
    <cellStyle name="Célula Vinculada 25 6 2" xfId="19115" xr:uid="{213DCB70-5D53-4053-8D8C-5171BA68F1FF}"/>
    <cellStyle name="Célula Vinculada 25 7" xfId="19116" xr:uid="{B8BBA512-3CD3-404A-80DE-04D3A392FFA1}"/>
    <cellStyle name="Célula Vinculada 26" xfId="19117" xr:uid="{0FEDD741-57D4-4E24-9C9E-1C6735DD5090}"/>
    <cellStyle name="Célula Vinculada 26 2" xfId="19118" xr:uid="{AA340B8F-B98A-44B7-A485-44B170CB1545}"/>
    <cellStyle name="Célula Vinculada 26 2 2" xfId="19119" xr:uid="{CF4A6B14-BEE4-4240-996D-CA30A810B315}"/>
    <cellStyle name="Célula Vinculada 26 2 2 2" xfId="19120" xr:uid="{C1D59070-513F-47C5-B6B0-9B28DEA01708}"/>
    <cellStyle name="Célula Vinculada 26 2 3" xfId="19121" xr:uid="{C0F5472C-F3A1-4ED5-A224-3B3F8F3A4506}"/>
    <cellStyle name="Célula Vinculada 26 2 3 2" xfId="19122" xr:uid="{D751C3B6-80D7-4AB5-993D-F457F4A4D547}"/>
    <cellStyle name="Célula Vinculada 26 2 4" xfId="19123" xr:uid="{7580D213-E65C-44E2-84EE-50A5E6E30ABD}"/>
    <cellStyle name="Célula Vinculada 26 3" xfId="19124" xr:uid="{E83ADC95-A140-4C42-94C3-7B21FFF9415F}"/>
    <cellStyle name="Célula Vinculada 26 3 2" xfId="19125" xr:uid="{182F30E3-0627-42E0-8885-E3D82F419CAE}"/>
    <cellStyle name="Célula Vinculada 26 4" xfId="19126" xr:uid="{77D051D8-BB21-4157-846A-2C38EF235572}"/>
    <cellStyle name="Célula Vinculada 26 4 2" xfId="19127" xr:uid="{66463043-F6D9-457D-A0E7-ADDC0AD17C17}"/>
    <cellStyle name="Célula Vinculada 26 5" xfId="19128" xr:uid="{0ADC31E2-F746-4F22-9ADA-35E87DC59A21}"/>
    <cellStyle name="Célula Vinculada 26 5 2" xfId="19129" xr:uid="{4F1148DD-2A20-4B1A-A30B-C86EF63AD8C6}"/>
    <cellStyle name="Célula Vinculada 26 6" xfId="19130" xr:uid="{A673EDAF-1B2C-4EA3-898F-006BD4E9424B}"/>
    <cellStyle name="Célula Vinculada 26 6 2" xfId="19131" xr:uid="{83676E04-A573-4D43-A903-5FF8D0928EDA}"/>
    <cellStyle name="Célula Vinculada 26 7" xfId="19132" xr:uid="{3846B004-7BB7-4943-B45A-C94B31214178}"/>
    <cellStyle name="Célula Vinculada 27" xfId="19133" xr:uid="{D9C23FF2-1069-4B5C-B753-8603865CE9E2}"/>
    <cellStyle name="Célula Vinculada 27 2" xfId="19134" xr:uid="{EE8321B6-6B0E-4A44-B3F9-6D7C3B9763D3}"/>
    <cellStyle name="Célula Vinculada 27 2 2" xfId="19135" xr:uid="{6C00ACD0-C696-4610-8DEB-EB0F6016F117}"/>
    <cellStyle name="Célula Vinculada 27 2 2 2" xfId="19136" xr:uid="{4B13184A-6213-45CB-B33F-807BAAE10B1A}"/>
    <cellStyle name="Célula Vinculada 27 2 3" xfId="19137" xr:uid="{75AB7BE9-AA78-4100-8713-881A8236578E}"/>
    <cellStyle name="Célula Vinculada 27 2 3 2" xfId="19138" xr:uid="{0B6EDAE6-6929-491D-83E5-80484EE59ADD}"/>
    <cellStyle name="Célula Vinculada 27 2 4" xfId="19139" xr:uid="{AC556926-7BFC-4EA0-8F3B-9A64AA15878F}"/>
    <cellStyle name="Célula Vinculada 27 3" xfId="19140" xr:uid="{2A4A9AB2-DE97-49DF-A74D-3BB590617685}"/>
    <cellStyle name="Célula Vinculada 27 3 2" xfId="19141" xr:uid="{FD77508A-76D6-4F82-BBC1-1206CD810336}"/>
    <cellStyle name="Célula Vinculada 27 4" xfId="19142" xr:uid="{4C624DBB-D645-41E3-8F7D-688BFC91C069}"/>
    <cellStyle name="Célula Vinculada 27 4 2" xfId="19143" xr:uid="{E74F47E1-16D1-4A57-BAFB-93829CCB7E44}"/>
    <cellStyle name="Célula Vinculada 27 5" xfId="19144" xr:uid="{68D9836E-35A4-4460-8A71-05CE61110110}"/>
    <cellStyle name="Célula Vinculada 27 5 2" xfId="19145" xr:uid="{8769F6D4-64C3-458C-A0CA-A086A816EBDD}"/>
    <cellStyle name="Célula Vinculada 27 6" xfId="19146" xr:uid="{48F795D8-65CA-4B46-BD47-18C7A3C24E0E}"/>
    <cellStyle name="Célula Vinculada 27 6 2" xfId="19147" xr:uid="{88329DDB-2648-4FA2-A434-D62A74AD444C}"/>
    <cellStyle name="Célula Vinculada 27 7" xfId="19148" xr:uid="{E5CEC179-30E8-4B5E-B306-717FC376522D}"/>
    <cellStyle name="Célula Vinculada 28" xfId="19149" xr:uid="{867162CA-E99D-4E14-96FF-4926DE672117}"/>
    <cellStyle name="Célula Vinculada 28 2" xfId="19150" xr:uid="{20435236-FDEA-4F08-A5E3-B707B67FE374}"/>
    <cellStyle name="Célula Vinculada 28 2 2" xfId="19151" xr:uid="{CD93EE97-1B64-4878-A416-FE086745C777}"/>
    <cellStyle name="Célula Vinculada 28 2 2 2" xfId="19152" xr:uid="{7C93E8D5-800C-454B-811E-DD2393723AEA}"/>
    <cellStyle name="Célula Vinculada 28 2 3" xfId="19153" xr:uid="{6229CB7A-6252-4D15-9C67-FBDD64D540EA}"/>
    <cellStyle name="Célula Vinculada 28 2 3 2" xfId="19154" xr:uid="{601528E9-D994-4E7D-A18F-13B7553E8FA8}"/>
    <cellStyle name="Célula Vinculada 28 2 4" xfId="19155" xr:uid="{2AE33CB6-A883-4F1C-989D-4B936D7DCD09}"/>
    <cellStyle name="Célula Vinculada 28 3" xfId="19156" xr:uid="{7D00F451-011D-4B1C-A14E-511C5D832E12}"/>
    <cellStyle name="Célula Vinculada 28 3 2" xfId="19157" xr:uid="{9BDDAF2E-7141-473A-9770-D15B93B1C10D}"/>
    <cellStyle name="Célula Vinculada 28 4" xfId="19158" xr:uid="{C8B7D356-FF15-4183-8B89-4C208E76B449}"/>
    <cellStyle name="Célula Vinculada 28 4 2" xfId="19159" xr:uid="{3F59B170-424E-438C-84C0-E51E79FFE2E8}"/>
    <cellStyle name="Célula Vinculada 28 5" xfId="19160" xr:uid="{10E9B266-A8B3-4984-8441-FCC8FE66F20F}"/>
    <cellStyle name="Célula Vinculada 28 5 2" xfId="19161" xr:uid="{3E6DC6CC-4DC5-4094-BACF-B97A87D6A74D}"/>
    <cellStyle name="Célula Vinculada 28 6" xfId="19162" xr:uid="{7612E271-38E6-4113-A762-0CCB2FE9912C}"/>
    <cellStyle name="Célula Vinculada 28 6 2" xfId="19163" xr:uid="{7BD8E60B-8FA6-48B1-BC84-78792E97614D}"/>
    <cellStyle name="Célula Vinculada 28 7" xfId="19164" xr:uid="{53C9ECCE-B1A7-4299-8B54-42A8959196CC}"/>
    <cellStyle name="Célula Vinculada 29" xfId="19165" xr:uid="{19421773-08B8-49C8-829A-74175F262D89}"/>
    <cellStyle name="Célula Vinculada 29 2" xfId="19166" xr:uid="{FDE4EC98-361F-4827-87E2-AF6390317F4C}"/>
    <cellStyle name="Célula Vinculada 29 2 2" xfId="19167" xr:uid="{C7F92BD2-3713-4532-B38C-8955A57292EC}"/>
    <cellStyle name="Célula Vinculada 29 2 2 2" xfId="19168" xr:uid="{5AB77162-54FD-4D81-B1B7-6F86BA902E49}"/>
    <cellStyle name="Célula Vinculada 29 2 3" xfId="19169" xr:uid="{13A92ED3-5B24-4A86-8FC3-A6BDB031074E}"/>
    <cellStyle name="Célula Vinculada 29 2 3 2" xfId="19170" xr:uid="{51F6F994-BBBD-4850-94EF-D140FFFD65B6}"/>
    <cellStyle name="Célula Vinculada 29 2 4" xfId="19171" xr:uid="{A850F847-4274-4285-ABCA-A1655D6D48D7}"/>
    <cellStyle name="Célula Vinculada 29 3" xfId="19172" xr:uid="{BBFE1A14-4B30-4160-AF7F-0CD6057AC00F}"/>
    <cellStyle name="Célula Vinculada 29 3 2" xfId="19173" xr:uid="{20524358-4982-40E6-879B-CB42338018B6}"/>
    <cellStyle name="Célula Vinculada 29 4" xfId="19174" xr:uid="{B66F9F61-C424-4434-BBAB-810AF3286046}"/>
    <cellStyle name="Célula Vinculada 29 4 2" xfId="19175" xr:uid="{7378FDC3-E820-4B3A-9A12-8EA456E6E7E7}"/>
    <cellStyle name="Célula Vinculada 29 5" xfId="19176" xr:uid="{C93F7A5B-1EAB-4A68-A15F-E70376F17AFF}"/>
    <cellStyle name="Célula Vinculada 29 5 2" xfId="19177" xr:uid="{CE1126CF-B25F-4663-A50E-6348AF7DCE57}"/>
    <cellStyle name="Célula Vinculada 29 6" xfId="19178" xr:uid="{6310902D-2501-4074-814F-2C41EBBCE40E}"/>
    <cellStyle name="Célula Vinculada 29 6 2" xfId="19179" xr:uid="{704CDE9E-4FD1-44A1-864B-70CE1CBE2CF1}"/>
    <cellStyle name="Célula Vinculada 29 7" xfId="19180" xr:uid="{CFCB7F8E-469B-4EAA-A994-82CE6AEDF895}"/>
    <cellStyle name="Célula Vinculada 3" xfId="19181" xr:uid="{11E6ED4B-5E35-49B7-A68D-3005815CD669}"/>
    <cellStyle name="Célula Vinculada 3 2" xfId="19182" xr:uid="{3319DE50-5B9C-4BF2-91CD-6484A21EEF88}"/>
    <cellStyle name="Célula Vinculada 3 2 2" xfId="19183" xr:uid="{12BB7CE7-4BDD-4F33-9E63-7C4C93FF150A}"/>
    <cellStyle name="Célula Vinculada 3 2 2 2" xfId="19184" xr:uid="{8BF5BDCD-DB2F-4F83-80C7-688D5AB10004}"/>
    <cellStyle name="Célula Vinculada 3 2 3" xfId="19185" xr:uid="{9148F38A-151B-4043-8530-9B09BA9A6703}"/>
    <cellStyle name="Célula Vinculada 3 2 3 2" xfId="19186" xr:uid="{8D7CE4EA-A170-4652-9789-7541200C0CCC}"/>
    <cellStyle name="Célula Vinculada 3 2 4" xfId="19187" xr:uid="{A9BD99C4-AD72-4CF2-A54D-90644CAD3498}"/>
    <cellStyle name="Célula Vinculada 3 3" xfId="19188" xr:uid="{AB040D0B-D0CC-43B8-B472-1D711E31751A}"/>
    <cellStyle name="Célula Vinculada 3 3 2" xfId="19189" xr:uid="{CC34D6FC-6051-4BF9-8135-7AC217FC35A7}"/>
    <cellStyle name="Célula Vinculada 3 4" xfId="19190" xr:uid="{FE0DC83C-44BB-40C9-BC9B-16C2CD489D3A}"/>
    <cellStyle name="Célula Vinculada 3 4 2" xfId="19191" xr:uid="{2D02B649-CCD4-45FC-931A-5BFF5B3FC8F6}"/>
    <cellStyle name="Célula Vinculada 3 5" xfId="19192" xr:uid="{9C671FCB-8DE8-4A7E-B63F-72805014CAF2}"/>
    <cellStyle name="Célula Vinculada 3 5 2" xfId="19193" xr:uid="{A927F2D2-21B8-48E7-A25D-83693C203430}"/>
    <cellStyle name="Célula Vinculada 3 6" xfId="19194" xr:uid="{4150A8BE-8C88-4416-9A66-F4C380857B5B}"/>
    <cellStyle name="Célula Vinculada 3 6 2" xfId="19195" xr:uid="{3557215C-B8B4-411A-A099-F253CAD5F9A3}"/>
    <cellStyle name="Célula Vinculada 3 7" xfId="19196" xr:uid="{D33C9D86-F669-45E5-B0A5-F16901E678A8}"/>
    <cellStyle name="Célula Vinculada 30" xfId="19197" xr:uid="{1074E84E-B21B-4F46-B6C8-67F363024B45}"/>
    <cellStyle name="Célula Vinculada 30 2" xfId="19198" xr:uid="{E9648BE1-3B00-4672-B0BF-B888AC556D37}"/>
    <cellStyle name="Célula Vinculada 30 2 2" xfId="19199" xr:uid="{4088CF49-D307-42B9-85E5-648DE9C82D82}"/>
    <cellStyle name="Célula Vinculada 30 2 2 2" xfId="19200" xr:uid="{DAAFF969-2316-49B7-8A2D-CB61142EB284}"/>
    <cellStyle name="Célula Vinculada 30 2 3" xfId="19201" xr:uid="{05E35EAE-F510-4193-8D23-7D308C470D3E}"/>
    <cellStyle name="Célula Vinculada 30 2 3 2" xfId="19202" xr:uid="{29185C92-792D-4689-A670-4EBEA2AA95B4}"/>
    <cellStyle name="Célula Vinculada 30 2 4" xfId="19203" xr:uid="{575379D4-D446-4029-96A4-BA505EF8CE01}"/>
    <cellStyle name="Célula Vinculada 30 3" xfId="19204" xr:uid="{83CB867E-3196-4E06-84C4-B1F1BAA6BD10}"/>
    <cellStyle name="Célula Vinculada 30 3 2" xfId="19205" xr:uid="{533F1771-4689-4758-B85F-9EEE3E6CCC45}"/>
    <cellStyle name="Célula Vinculada 30 4" xfId="19206" xr:uid="{D7144338-4838-4B58-B806-1EE7B15F06A0}"/>
    <cellStyle name="Célula Vinculada 30 4 2" xfId="19207" xr:uid="{D9F8E650-7ECA-487F-9609-E9ED1816A1A8}"/>
    <cellStyle name="Célula Vinculada 30 5" xfId="19208" xr:uid="{AFB92222-8245-4617-BA1B-D9EB087B5B2F}"/>
    <cellStyle name="Célula Vinculada 30 5 2" xfId="19209" xr:uid="{2AD1A769-8BF2-45D2-91CD-795444363B1B}"/>
    <cellStyle name="Célula Vinculada 30 6" xfId="19210" xr:uid="{68C031F9-C5BA-450B-BBA7-878870F734D6}"/>
    <cellStyle name="Célula Vinculada 30 6 2" xfId="19211" xr:uid="{D0DAEFA7-FD5A-4D3F-90BA-F759EF29ED14}"/>
    <cellStyle name="Célula Vinculada 30 7" xfId="19212" xr:uid="{2A7B4E39-25AB-477F-8BE2-325DEB96621E}"/>
    <cellStyle name="Célula Vinculada 31" xfId="19213" xr:uid="{CF591E12-F23E-4E47-BE3F-E3E1EEE54152}"/>
    <cellStyle name="Célula Vinculada 31 2" xfId="19214" xr:uid="{02FBBBA7-9D2D-4C3A-BC2C-FD3484F04C83}"/>
    <cellStyle name="Célula Vinculada 31 2 2" xfId="19215" xr:uid="{80A42B1A-FC0A-4066-A9CC-99BE88D25725}"/>
    <cellStyle name="Célula Vinculada 31 2 2 2" xfId="19216" xr:uid="{B6C515D9-7A62-4AD6-8A76-FA799A896A96}"/>
    <cellStyle name="Célula Vinculada 31 2 3" xfId="19217" xr:uid="{550A90FC-06CA-4137-BA7B-E1D2F18D1425}"/>
    <cellStyle name="Célula Vinculada 31 2 3 2" xfId="19218" xr:uid="{459D3224-38C7-4DD6-8F38-86D7FD353126}"/>
    <cellStyle name="Célula Vinculada 31 2 4" xfId="19219" xr:uid="{92618C46-CD66-446D-A8E1-83FA5750CD38}"/>
    <cellStyle name="Célula Vinculada 31 3" xfId="19220" xr:uid="{8F68325F-8D3A-45B1-BE7E-1820EF66FA4D}"/>
    <cellStyle name="Célula Vinculada 31 3 2" xfId="19221" xr:uid="{F8E325E2-CC5E-4EE0-A4AA-07E26018D73F}"/>
    <cellStyle name="Célula Vinculada 31 4" xfId="19222" xr:uid="{4F5340A1-2AA6-4AF3-B7AE-08034375FD61}"/>
    <cellStyle name="Célula Vinculada 31 4 2" xfId="19223" xr:uid="{09AC6F38-DC1C-40AF-B95C-0176AEBEC415}"/>
    <cellStyle name="Célula Vinculada 31 5" xfId="19224" xr:uid="{BC7E7663-A54C-4F86-8010-CE50607A7319}"/>
    <cellStyle name="Célula Vinculada 31 5 2" xfId="19225" xr:uid="{58175AA1-7AC4-40CD-861A-353C7DE6296C}"/>
    <cellStyle name="Célula Vinculada 31 6" xfId="19226" xr:uid="{DE2BB252-466E-47D5-8D94-7DB69EF6B025}"/>
    <cellStyle name="Célula Vinculada 31 6 2" xfId="19227" xr:uid="{A760B9A1-8DC7-4C68-A763-1B19FF3231FE}"/>
    <cellStyle name="Célula Vinculada 31 7" xfId="19228" xr:uid="{F924E5A6-48F6-4895-AA22-5DB7D98A2709}"/>
    <cellStyle name="Célula Vinculada 32" xfId="19229" xr:uid="{D038A03F-E668-4CBA-9A98-23BDB4542CC6}"/>
    <cellStyle name="Célula Vinculada 32 2" xfId="19230" xr:uid="{148E5FAA-FEB7-4214-B9AB-3FC53FF00E3A}"/>
    <cellStyle name="Célula Vinculada 32 2 2" xfId="19231" xr:uid="{E955B292-64CA-4FE0-8653-C8289A717A59}"/>
    <cellStyle name="Célula Vinculada 32 2 2 2" xfId="19232" xr:uid="{C9C27DF5-E12E-4F84-99F5-97D5663F850F}"/>
    <cellStyle name="Célula Vinculada 32 2 3" xfId="19233" xr:uid="{16126C6A-B211-4028-8787-BE481ED7A63A}"/>
    <cellStyle name="Célula Vinculada 32 2 3 2" xfId="19234" xr:uid="{BEB1E12F-F025-4DAB-9FA0-59D37932F286}"/>
    <cellStyle name="Célula Vinculada 32 2 4" xfId="19235" xr:uid="{156A955D-DF35-4744-9742-B356E111B04E}"/>
    <cellStyle name="Célula Vinculada 32 3" xfId="19236" xr:uid="{A296425A-3925-45E9-B694-CEDC8E60413E}"/>
    <cellStyle name="Célula Vinculada 32 3 2" xfId="19237" xr:uid="{8FEDCCE0-0AC1-4FEE-ABDE-111432A2B68F}"/>
    <cellStyle name="Célula Vinculada 32 4" xfId="19238" xr:uid="{66C50D4E-47EC-425F-B15A-9F93749EC33A}"/>
    <cellStyle name="Célula Vinculada 32 4 2" xfId="19239" xr:uid="{6AF74A8A-04FA-41D9-A710-5421A374EF2D}"/>
    <cellStyle name="Célula Vinculada 32 5" xfId="19240" xr:uid="{50A0F8D8-E452-4E01-A86C-D7DEC0247AB3}"/>
    <cellStyle name="Célula Vinculada 32 5 2" xfId="19241" xr:uid="{70C8A9F0-0299-4534-9B1B-8F7538DCB235}"/>
    <cellStyle name="Célula Vinculada 32 6" xfId="19242" xr:uid="{B48AFA24-7FEA-47C1-A686-4D3C22A11521}"/>
    <cellStyle name="Célula Vinculada 32 6 2" xfId="19243" xr:uid="{AFD5CC8F-3421-4DD5-9310-3F02F89FE957}"/>
    <cellStyle name="Célula Vinculada 32 7" xfId="19244" xr:uid="{B6E61587-2B30-453E-BF96-610E35A78AAA}"/>
    <cellStyle name="Célula Vinculada 33" xfId="19245" xr:uid="{D52DAA34-7235-4E01-B899-3D4124224F57}"/>
    <cellStyle name="Célula Vinculada 33 2" xfId="19246" xr:uid="{DD6ED580-9A10-44EB-9F0B-00ADD4AA3CAF}"/>
    <cellStyle name="Célula Vinculada 33 2 2" xfId="19247" xr:uid="{68DBB89D-1E1D-4018-8ACE-A66FC790545E}"/>
    <cellStyle name="Célula Vinculada 33 2 2 2" xfId="19248" xr:uid="{825D9E35-F74D-4379-B010-4716D47C96B4}"/>
    <cellStyle name="Célula Vinculada 33 2 3" xfId="19249" xr:uid="{321B8E14-1224-4BF6-B0D1-103610465F87}"/>
    <cellStyle name="Célula Vinculada 33 2 3 2" xfId="19250" xr:uid="{C4325B78-ED23-41B7-A2FF-77DA0813D662}"/>
    <cellStyle name="Célula Vinculada 33 2 4" xfId="19251" xr:uid="{A9850D83-7CCF-406F-A6B1-58A269ED076B}"/>
    <cellStyle name="Célula Vinculada 33 3" xfId="19252" xr:uid="{3DA7AF61-1AD6-423D-A8CE-01B888C8BA63}"/>
    <cellStyle name="Célula Vinculada 33 3 2" xfId="19253" xr:uid="{6CD3AC76-1ACB-420D-A281-05795E7C4E43}"/>
    <cellStyle name="Célula Vinculada 33 4" xfId="19254" xr:uid="{88C3E35F-E29E-4AC8-B25B-B6EE879EA6F8}"/>
    <cellStyle name="Célula Vinculada 33 4 2" xfId="19255" xr:uid="{8681480E-8950-4AB6-929B-BD31F74F8169}"/>
    <cellStyle name="Célula Vinculada 33 5" xfId="19256" xr:uid="{8CE226B0-B7D6-46CC-A6D1-AE15A4A0082D}"/>
    <cellStyle name="Célula Vinculada 33 5 2" xfId="19257" xr:uid="{56592F1A-F38C-47E4-9D37-F9717E82E56D}"/>
    <cellStyle name="Célula Vinculada 33 6" xfId="19258" xr:uid="{B62B1E50-695F-44B1-83A3-7AAF110B2084}"/>
    <cellStyle name="Célula Vinculada 33 6 2" xfId="19259" xr:uid="{19FBD820-912F-46BE-A7C9-614F23C49275}"/>
    <cellStyle name="Célula Vinculada 33 7" xfId="19260" xr:uid="{3C48C1B0-6111-4C01-B06C-E8458F171C7C}"/>
    <cellStyle name="Célula Vinculada 34" xfId="19261" xr:uid="{EDEDF3D8-6739-4C09-8A61-E5D4E5959C5E}"/>
    <cellStyle name="Célula Vinculada 34 2" xfId="19262" xr:uid="{323D1D4F-C8D5-4F89-AA4B-DBAE4326015C}"/>
    <cellStyle name="Célula Vinculada 34 2 2" xfId="19263" xr:uid="{F9B13C60-0A15-4C31-8860-C1938EE8E31F}"/>
    <cellStyle name="Célula Vinculada 34 2 2 2" xfId="19264" xr:uid="{CD160B89-EB29-4959-BB1E-6977A96B7775}"/>
    <cellStyle name="Célula Vinculada 34 2 3" xfId="19265" xr:uid="{B61BB718-1114-48B6-9CE4-722EBCD5751C}"/>
    <cellStyle name="Célula Vinculada 34 2 3 2" xfId="19266" xr:uid="{4EDBE975-6F78-450A-8D75-C20B03CDD8F0}"/>
    <cellStyle name="Célula Vinculada 34 2 4" xfId="19267" xr:uid="{9AC6DACC-41B3-4BA3-8E70-F48E1147BE7F}"/>
    <cellStyle name="Célula Vinculada 34 3" xfId="19268" xr:uid="{EBB0DEB2-73F9-48F4-90DB-2EA78CE5F251}"/>
    <cellStyle name="Célula Vinculada 34 3 2" xfId="19269" xr:uid="{B503475B-ABED-43D9-B0EE-CB35625C0BD4}"/>
    <cellStyle name="Célula Vinculada 34 4" xfId="19270" xr:uid="{B70F9AA8-21B7-4C72-9FEC-880463988B5A}"/>
    <cellStyle name="Célula Vinculada 34 4 2" xfId="19271" xr:uid="{D1431897-4B36-4256-803A-0D81EA543DEC}"/>
    <cellStyle name="Célula Vinculada 34 5" xfId="19272" xr:uid="{E50EB944-9D8E-45C2-9EA0-C2FE8883EF48}"/>
    <cellStyle name="Célula Vinculada 34 5 2" xfId="19273" xr:uid="{BCD35B3E-173A-4531-BE0F-67FDD8828147}"/>
    <cellStyle name="Célula Vinculada 34 6" xfId="19274" xr:uid="{50FDD57E-5792-4E31-8445-487304D511F5}"/>
    <cellStyle name="Célula Vinculada 34 6 2" xfId="19275" xr:uid="{3B0E5448-093D-4F9B-8BFF-C5AAE11B2B35}"/>
    <cellStyle name="Célula Vinculada 34 7" xfId="19276" xr:uid="{D29366C1-CA25-413A-83C8-5F4D297710D9}"/>
    <cellStyle name="Célula Vinculada 35" xfId="19277" xr:uid="{29A32F22-6D12-456D-BAD3-C9EFD3BA8F6C}"/>
    <cellStyle name="Célula Vinculada 35 2" xfId="19278" xr:uid="{F7130D6E-6A1F-471A-9F78-3925F10C5169}"/>
    <cellStyle name="Célula Vinculada 35 2 2" xfId="19279" xr:uid="{C9F2593C-7752-4700-8393-ED48B1D22F9E}"/>
    <cellStyle name="Célula Vinculada 35 2 2 2" xfId="19280" xr:uid="{18441C45-5D02-4B1D-B746-DB6919B99711}"/>
    <cellStyle name="Célula Vinculada 35 2 3" xfId="19281" xr:uid="{0BDF3024-A73F-4E07-BE02-97B527E42E2C}"/>
    <cellStyle name="Célula Vinculada 35 2 3 2" xfId="19282" xr:uid="{BE6D7770-C0AA-42AE-A3C7-50129C40692C}"/>
    <cellStyle name="Célula Vinculada 35 2 4" xfId="19283" xr:uid="{24CA43D3-D6A6-4BE6-B259-9EE0CD64DEA4}"/>
    <cellStyle name="Célula Vinculada 35 3" xfId="19284" xr:uid="{A9016D25-B889-4458-AF97-5989646A6C2C}"/>
    <cellStyle name="Célula Vinculada 35 3 2" xfId="19285" xr:uid="{792C2B40-A48E-4875-98F2-6F35A4526AE1}"/>
    <cellStyle name="Célula Vinculada 35 4" xfId="19286" xr:uid="{F225772B-AC0C-4B2F-A9DD-E49F423C5DE2}"/>
    <cellStyle name="Célula Vinculada 35 4 2" xfId="19287" xr:uid="{A2556363-5115-4543-A834-7A3B13F3A95D}"/>
    <cellStyle name="Célula Vinculada 35 5" xfId="19288" xr:uid="{65E5D6CD-A75C-413E-B318-CC4998965FEB}"/>
    <cellStyle name="Célula Vinculada 35 5 2" xfId="19289" xr:uid="{55AF3876-70B0-41E3-B69E-8AF7ECFDB132}"/>
    <cellStyle name="Célula Vinculada 35 6" xfId="19290" xr:uid="{6AD690F9-35A1-4546-8A0C-3712D7862D4A}"/>
    <cellStyle name="Célula Vinculada 35 6 2" xfId="19291" xr:uid="{EE359AB4-9D12-47C6-A4AE-B5FB9FEA146E}"/>
    <cellStyle name="Célula Vinculada 35 7" xfId="19292" xr:uid="{DF507C9E-1751-4EDD-B667-E125BA3F81F4}"/>
    <cellStyle name="Célula Vinculada 4" xfId="19293" xr:uid="{8115CBFF-D0A2-4887-A4A5-6EF5EE488744}"/>
    <cellStyle name="Célula Vinculada 4 2" xfId="19294" xr:uid="{D611140F-A231-461F-B4B5-4C6869F5E1DE}"/>
    <cellStyle name="Célula Vinculada 4 2 2" xfId="19295" xr:uid="{0637C643-A605-4064-9339-C4C31C679E09}"/>
    <cellStyle name="Célula Vinculada 4 2 2 2" xfId="19296" xr:uid="{CF36CB57-F2A4-4E97-81DC-B62E67AA61CC}"/>
    <cellStyle name="Célula Vinculada 4 2 3" xfId="19297" xr:uid="{0AA27E5C-00CA-4550-ADD2-3A3B3F29F32B}"/>
    <cellStyle name="Célula Vinculada 4 2 3 2" xfId="19298" xr:uid="{24F5DCEF-9664-4510-B226-668D86C22FDD}"/>
    <cellStyle name="Célula Vinculada 4 2 4" xfId="19299" xr:uid="{E372C5E6-AE90-4AF4-A1F7-80A97F5886F6}"/>
    <cellStyle name="Célula Vinculada 4 3" xfId="19300" xr:uid="{BAFE6E02-B3D7-4AF3-AC5C-002C06FE13AE}"/>
    <cellStyle name="Célula Vinculada 4 3 2" xfId="19301" xr:uid="{1D5FA488-97B0-455E-B6CC-2D3A47037365}"/>
    <cellStyle name="Célula Vinculada 4 4" xfId="19302" xr:uid="{A5C76D20-405C-4FAC-A993-BDBC96D84CD7}"/>
    <cellStyle name="Célula Vinculada 4 4 2" xfId="19303" xr:uid="{CB772C7B-32E4-4BAD-8D26-3B83C095FD8B}"/>
    <cellStyle name="Célula Vinculada 4 5" xfId="19304" xr:uid="{368BB8FD-6956-4BC0-A7F1-0CCA93A19055}"/>
    <cellStyle name="Célula Vinculada 4 5 2" xfId="19305" xr:uid="{82EBBFE0-F7F6-47ED-BA05-B8423F44A0DA}"/>
    <cellStyle name="Célula Vinculada 4 6" xfId="19306" xr:uid="{089ADD7E-B859-442E-959B-BF3AA75244C3}"/>
    <cellStyle name="Célula Vinculada 4 6 2" xfId="19307" xr:uid="{25E68FA2-6D35-4F99-B867-014530181134}"/>
    <cellStyle name="Célula Vinculada 4 7" xfId="19308" xr:uid="{DD10138C-60EB-4ABA-8D14-92153947311B}"/>
    <cellStyle name="Célula Vinculada 5" xfId="19309" xr:uid="{55927984-0D5E-441A-BBA1-092E1E77C486}"/>
    <cellStyle name="Célula Vinculada 5 2" xfId="19310" xr:uid="{61B3F3B6-F548-454B-B1E8-1C6412B187AC}"/>
    <cellStyle name="Célula Vinculada 5 2 2" xfId="19311" xr:uid="{76F8A130-FC94-4844-870B-AF769644BBE6}"/>
    <cellStyle name="Célula Vinculada 5 2 2 2" xfId="19312" xr:uid="{D445773A-FB38-4CB5-90AA-E7525733D91C}"/>
    <cellStyle name="Célula Vinculada 5 2 3" xfId="19313" xr:uid="{11C54A1F-BCFA-47B8-8D0E-ECB145B0BC06}"/>
    <cellStyle name="Célula Vinculada 5 2 3 2" xfId="19314" xr:uid="{6746F886-F4C8-43EB-8471-A648DB690479}"/>
    <cellStyle name="Célula Vinculada 5 2 4" xfId="19315" xr:uid="{E4C97062-9A3F-4F41-90F3-FB6793789004}"/>
    <cellStyle name="Célula Vinculada 5 3" xfId="19316" xr:uid="{86E67885-AB70-49CA-9CFF-A1ED95877AEC}"/>
    <cellStyle name="Célula Vinculada 5 3 2" xfId="19317" xr:uid="{434E9C08-A47F-41C0-A1B4-E1BEC708051C}"/>
    <cellStyle name="Célula Vinculada 5 4" xfId="19318" xr:uid="{EA2B23E1-941C-4A01-902C-FF774DD3E819}"/>
    <cellStyle name="Célula Vinculada 5 4 2" xfId="19319" xr:uid="{34B8FD9B-11D3-45AC-9FC4-9841E064667A}"/>
    <cellStyle name="Célula Vinculada 5 5" xfId="19320" xr:uid="{BDCE1DE9-3CAA-4D9F-BD52-A4CA5C476529}"/>
    <cellStyle name="Célula Vinculada 5 5 2" xfId="19321" xr:uid="{517223DA-76CD-42AC-94F1-C948457F718C}"/>
    <cellStyle name="Célula Vinculada 5 6" xfId="19322" xr:uid="{FEE0C10B-376C-43B0-B546-440E21E11CFC}"/>
    <cellStyle name="Célula Vinculada 5 6 2" xfId="19323" xr:uid="{2FD4EE66-1BF9-4E75-B27E-DC8E4AD86617}"/>
    <cellStyle name="Célula Vinculada 5 7" xfId="19324" xr:uid="{0C326845-9E5C-4640-899B-17B8B67DD02B}"/>
    <cellStyle name="Célula Vinculada 6" xfId="19325" xr:uid="{C62CAA66-84B0-48A9-B5C4-96F011DF5107}"/>
    <cellStyle name="Célula Vinculada 6 2" xfId="19326" xr:uid="{4D55496E-54B2-4F5C-95C2-E69F47CC1590}"/>
    <cellStyle name="Célula Vinculada 6 2 2" xfId="19327" xr:uid="{459E4A5A-7069-4834-82F7-4647CF36B636}"/>
    <cellStyle name="Célula Vinculada 6 2 2 2" xfId="19328" xr:uid="{23266BDE-123A-4058-8593-55FAEDEF16C1}"/>
    <cellStyle name="Célula Vinculada 6 2 3" xfId="19329" xr:uid="{C2FD8FCA-0BD6-4AE0-B668-0FB92B68BDFD}"/>
    <cellStyle name="Célula Vinculada 6 2 3 2" xfId="19330" xr:uid="{2D6B3B3B-165D-4EA2-A2F3-D555E1E6B39F}"/>
    <cellStyle name="Célula Vinculada 6 2 4" xfId="19331" xr:uid="{9837D792-010D-4ED6-830A-B696F3E66BF7}"/>
    <cellStyle name="Célula Vinculada 6 3" xfId="19332" xr:uid="{92B1F4D2-6BE1-4F7B-917A-826FDCB46172}"/>
    <cellStyle name="Célula Vinculada 6 3 2" xfId="19333" xr:uid="{F0620190-20E1-432A-A32F-9D0029165605}"/>
    <cellStyle name="Célula Vinculada 6 4" xfId="19334" xr:uid="{26E4137A-4398-4E74-8B16-D5FB22F54781}"/>
    <cellStyle name="Célula Vinculada 6 4 2" xfId="19335" xr:uid="{482294DF-9FFD-4CED-A460-7426216748A7}"/>
    <cellStyle name="Célula Vinculada 6 5" xfId="19336" xr:uid="{0D8339B3-0825-4FAD-A9F5-AC05727C0DB1}"/>
    <cellStyle name="Célula Vinculada 6 5 2" xfId="19337" xr:uid="{9E415832-DAB2-4FB8-9196-B12863951BCF}"/>
    <cellStyle name="Célula Vinculada 6 6" xfId="19338" xr:uid="{15455A80-58CE-4FF0-9C67-EC0E9BE469B1}"/>
    <cellStyle name="Célula Vinculada 6 6 2" xfId="19339" xr:uid="{D4D0B360-825A-471B-B9A4-BFD994FB2706}"/>
    <cellStyle name="Célula Vinculada 6 7" xfId="19340" xr:uid="{A746FD80-8680-4F46-A883-3AC325EFE2BF}"/>
    <cellStyle name="Célula Vinculada 7" xfId="19341" xr:uid="{87A37E33-885C-4B4D-9D58-F9898E54FAAE}"/>
    <cellStyle name="Célula Vinculada 7 2" xfId="19342" xr:uid="{2BBD0EE9-1F19-4C2F-8E19-4577B6FDF6D5}"/>
    <cellStyle name="Célula Vinculada 7 2 2" xfId="19343" xr:uid="{A00FA71C-2247-4DF0-8244-CD1623F07557}"/>
    <cellStyle name="Célula Vinculada 7 2 2 2" xfId="19344" xr:uid="{2E76DEB9-B520-420F-8225-0C433B16170E}"/>
    <cellStyle name="Célula Vinculada 7 2 3" xfId="19345" xr:uid="{DC7B9620-6D5B-4C34-BBF7-33C7F6D9C5CB}"/>
    <cellStyle name="Célula Vinculada 7 2 3 2" xfId="19346" xr:uid="{541CA413-E72D-422B-8659-705EB34B0877}"/>
    <cellStyle name="Célula Vinculada 7 2 4" xfId="19347" xr:uid="{9F3B22D2-62E6-4A0C-AF2D-EB62CDEB275E}"/>
    <cellStyle name="Célula Vinculada 7 3" xfId="19348" xr:uid="{46247CAA-0C32-4052-801B-F03A256ADC98}"/>
    <cellStyle name="Célula Vinculada 7 3 2" xfId="19349" xr:uid="{E3A3C160-0AC6-4950-ADCA-5D00CC56F944}"/>
    <cellStyle name="Célula Vinculada 7 4" xfId="19350" xr:uid="{7C1EC6B6-C2AD-468A-BD45-183681C9DA7C}"/>
    <cellStyle name="Célula Vinculada 7 4 2" xfId="19351" xr:uid="{579EBC24-278E-4E81-9991-0C42D93AA0D2}"/>
    <cellStyle name="Célula Vinculada 7 5" xfId="19352" xr:uid="{F0B5F470-6B06-44C0-A176-071B9B23EF2C}"/>
    <cellStyle name="Célula Vinculada 7 5 2" xfId="19353" xr:uid="{25FAF878-D3AD-4207-8E01-0336EE61191E}"/>
    <cellStyle name="Célula Vinculada 7 6" xfId="19354" xr:uid="{009FA2DA-17E7-419B-B20E-63CCB4B09EBE}"/>
    <cellStyle name="Célula Vinculada 7 6 2" xfId="19355" xr:uid="{D44AE371-3392-4917-A57C-1F0F5474CD7F}"/>
    <cellStyle name="Célula Vinculada 7 7" xfId="19356" xr:uid="{6FC2A22C-B443-4104-A160-FE155F1D00F4}"/>
    <cellStyle name="Célula Vinculada 8" xfId="19357" xr:uid="{1E03F89C-4EE0-4BA6-A888-C6BAA84E2EB9}"/>
    <cellStyle name="Célula Vinculada 8 2" xfId="19358" xr:uid="{F486905E-C0B6-4B43-9B07-BDABE9F8F390}"/>
    <cellStyle name="Célula Vinculada 8 2 2" xfId="19359" xr:uid="{EB0B2053-CA89-4A16-A5E5-A9EF233E17B7}"/>
    <cellStyle name="Célula Vinculada 8 2 2 2" xfId="19360" xr:uid="{D2ECABF6-690B-4E68-BCC0-0D954F904E11}"/>
    <cellStyle name="Célula Vinculada 8 2 3" xfId="19361" xr:uid="{165BAAA3-D595-4D25-B985-588E989C09DB}"/>
    <cellStyle name="Célula Vinculada 8 2 3 2" xfId="19362" xr:uid="{F274E414-01ED-44D1-A070-CAEE50FBEC22}"/>
    <cellStyle name="Célula Vinculada 8 2 4" xfId="19363" xr:uid="{D8DAB9E7-D758-4556-8BC7-E627B73E9A15}"/>
    <cellStyle name="Célula Vinculada 8 3" xfId="19364" xr:uid="{636D75B6-8A7B-498E-8DB9-B81E834537FF}"/>
    <cellStyle name="Célula Vinculada 8 3 2" xfId="19365" xr:uid="{F12978E1-73E4-4C27-A0EF-D45C35216F54}"/>
    <cellStyle name="Célula Vinculada 8 4" xfId="19366" xr:uid="{2BAF955E-3A5A-4B90-ACC7-D2163A5AC901}"/>
    <cellStyle name="Célula Vinculada 8 4 2" xfId="19367" xr:uid="{0329E322-9DCE-43F2-A238-6EE03F5ECB37}"/>
    <cellStyle name="Célula Vinculada 8 5" xfId="19368" xr:uid="{8A96FBBC-D43F-4AD2-9669-1D071D055BC3}"/>
    <cellStyle name="Célula Vinculada 8 5 2" xfId="19369" xr:uid="{AAFA0DB4-DBD2-49E4-BC87-586D02BC7BC9}"/>
    <cellStyle name="Célula Vinculada 8 6" xfId="19370" xr:uid="{6CA33812-A107-4130-AE49-4E0AC4B0A29A}"/>
    <cellStyle name="Célula Vinculada 8 6 2" xfId="19371" xr:uid="{B7FF4213-1FC0-4B7C-917B-F1D77E41FD00}"/>
    <cellStyle name="Célula Vinculada 8 7" xfId="19372" xr:uid="{CDE82815-4524-4D8D-AE90-40035E64CAD6}"/>
    <cellStyle name="Célula Vinculada 9" xfId="19373" xr:uid="{145ED38C-1974-4116-B2D5-19DE96A0DC67}"/>
    <cellStyle name="Célula Vinculada 9 2" xfId="19374" xr:uid="{38D129B7-7EC9-49CD-9D2E-35FA5202F2BE}"/>
    <cellStyle name="Célula Vinculada 9 2 2" xfId="19375" xr:uid="{DE43924A-F4D9-4832-AC57-CEE63BF12F69}"/>
    <cellStyle name="Célula Vinculada 9 2 2 2" xfId="19376" xr:uid="{42C1919A-DDC4-4F3F-9D5B-E2A103A3671D}"/>
    <cellStyle name="Célula Vinculada 9 2 3" xfId="19377" xr:uid="{4ACE4CD7-E65B-4883-A660-F6D732629EF0}"/>
    <cellStyle name="Célula Vinculada 9 2 3 2" xfId="19378" xr:uid="{DD358603-7080-4D15-93D3-5B1F9D850721}"/>
    <cellStyle name="Célula Vinculada 9 2 4" xfId="19379" xr:uid="{E925957A-585C-4FB1-B75C-E696FA297E28}"/>
    <cellStyle name="Célula Vinculada 9 3" xfId="19380" xr:uid="{C5FAA817-9CF6-4800-A419-9B600F4044AC}"/>
    <cellStyle name="Célula Vinculada 9 3 2" xfId="19381" xr:uid="{E54E6E55-AF50-4D82-8FE4-92223F7BEAD4}"/>
    <cellStyle name="Célula Vinculada 9 4" xfId="19382" xr:uid="{7A9F11A6-914D-46AA-8A6F-2126762401C0}"/>
    <cellStyle name="Célula Vinculada 9 4 2" xfId="19383" xr:uid="{98BC25B9-FE50-4F62-9119-1D4EEDBE394F}"/>
    <cellStyle name="Célula Vinculada 9 5" xfId="19384" xr:uid="{5294124B-9E6C-4D8A-B2AF-25BCB4449122}"/>
    <cellStyle name="Célula Vinculada 9 5 2" xfId="19385" xr:uid="{4E2ED12F-CE0E-44BD-86BE-4149B89664B5}"/>
    <cellStyle name="Célula Vinculada 9 6" xfId="19386" xr:uid="{14898ED9-14B5-4F9F-B52E-2B9B05E90BEA}"/>
    <cellStyle name="Célula Vinculada 9 6 2" xfId="19387" xr:uid="{320E505D-392E-4E7B-9AB7-BB6904B695DD}"/>
    <cellStyle name="Célula Vinculada 9 7" xfId="19388" xr:uid="{3CEC4738-5E60-4495-ABF6-BC88B3662034}"/>
    <cellStyle name="Check Cell" xfId="19389" xr:uid="{6E4BE9E0-297C-48F8-9034-023763600C36}"/>
    <cellStyle name="checkExposure" xfId="19390" xr:uid="{CF35ADF6-B91A-4BC9-900F-6AA10C8F5118}"/>
    <cellStyle name="Comma [0]" xfId="19391" xr:uid="{05FDE602-D1BC-4062-ADB0-4149A28B9167}"/>
    <cellStyle name="Comma [2]" xfId="19392" xr:uid="{812805C9-C630-4576-BC5E-B7C581A42774}"/>
    <cellStyle name="Comma 10" xfId="19393" xr:uid="{D669D2EE-A330-4220-845D-5A7E4C3F21ED}"/>
    <cellStyle name="Comma 10 2" xfId="19394" xr:uid="{6F6474D4-6A93-485A-AF30-EF4A2266B313}"/>
    <cellStyle name="Comma 10 2 2" xfId="19395" xr:uid="{D146C8CE-1E93-4FE7-AB92-4C12A1477088}"/>
    <cellStyle name="Comma 10 2 2 2" xfId="19396" xr:uid="{326083DF-8330-429B-9AFE-E24DF7FC792D}"/>
    <cellStyle name="Comma 10 2 3" xfId="19397" xr:uid="{E16996E6-ED95-43D1-8B1D-FBED07F73DD8}"/>
    <cellStyle name="Comma 10 2 3 2" xfId="19398" xr:uid="{98BA83E3-2AA3-4771-9CAB-5BC5F953CB67}"/>
    <cellStyle name="Comma 10 2 4" xfId="19399" xr:uid="{17116D32-291A-45E3-AD82-B35464A56CE4}"/>
    <cellStyle name="Comma 10 3" xfId="19400" xr:uid="{B360525A-9849-4DC1-AC59-77A87F341F61}"/>
    <cellStyle name="Comma 10 3 2" xfId="19401" xr:uid="{C60BFF54-F695-47C9-B532-1C199BFFD8BC}"/>
    <cellStyle name="Comma 10 4" xfId="19402" xr:uid="{32CAADB6-0E66-44C2-BC6D-A05BE95E5408}"/>
    <cellStyle name="Comma 10 4 2" xfId="19403" xr:uid="{C4DD01ED-80F6-4817-A620-41EDACFFABF4}"/>
    <cellStyle name="Comma 10 5" xfId="19404" xr:uid="{4FA0B2C6-10F4-431B-8C2F-8A7D820F5BCA}"/>
    <cellStyle name="Comma 10 5 2" xfId="19405" xr:uid="{9BF4CA33-26AD-430E-833C-39A0181DFDBA}"/>
    <cellStyle name="Comma 10 6" xfId="19406" xr:uid="{470FB0C8-1FA7-470A-AA5C-12F4A2E766E4}"/>
    <cellStyle name="Comma 10 6 2" xfId="19407" xr:uid="{090274BD-D6DC-469D-A877-B4A970913764}"/>
    <cellStyle name="Comma 10 7" xfId="19408" xr:uid="{41F113E4-34F0-41E3-84FF-4A69BC448C87}"/>
    <cellStyle name="Comma 11" xfId="19409" xr:uid="{FCD3D23C-33E9-4340-B26A-9D594393056F}"/>
    <cellStyle name="Comma 11 2" xfId="19410" xr:uid="{DBD62A34-F792-4712-9D6D-115C6A1626CA}"/>
    <cellStyle name="Comma 11 2 2" xfId="19411" xr:uid="{DA872938-A61F-4D0C-97C4-CA4B133E7606}"/>
    <cellStyle name="Comma 11 2 2 2" xfId="19412" xr:uid="{9AA3146A-57DA-4666-880E-94E3243779F3}"/>
    <cellStyle name="Comma 11 2 3" xfId="19413" xr:uid="{C4514BB9-D181-4DA3-B861-251B77563B4D}"/>
    <cellStyle name="Comma 11 2 3 2" xfId="19414" xr:uid="{22D97476-C75C-428E-8EAD-970A99BBE5FB}"/>
    <cellStyle name="Comma 11 2 4" xfId="19415" xr:uid="{353BC07B-9C4F-4020-BC76-4D0FC62E4B1C}"/>
    <cellStyle name="Comma 11 3" xfId="19416" xr:uid="{82633FEC-B555-4204-AA10-FA81C31152F2}"/>
    <cellStyle name="Comma 11 3 2" xfId="19417" xr:uid="{9E1FCE72-E67B-4555-918A-AA2563C63B83}"/>
    <cellStyle name="Comma 11 4" xfId="19418" xr:uid="{FE22731B-986C-4638-B313-75955C38CA65}"/>
    <cellStyle name="Comma 11 4 2" xfId="19419" xr:uid="{3F28FBEF-BEE6-4565-BF7A-9C01372C74E7}"/>
    <cellStyle name="Comma 11 5" xfId="19420" xr:uid="{E00B3C8E-E2C4-4FC4-95B6-0AD818E84F03}"/>
    <cellStyle name="Comma 11 5 2" xfId="19421" xr:uid="{E6DCCBAE-98E6-42C9-8C24-460DEA8C7A6E}"/>
    <cellStyle name="Comma 11 6" xfId="19422" xr:uid="{55DAA9C6-E331-4A37-BAAE-DC197424EE64}"/>
    <cellStyle name="Comma 11 6 2" xfId="19423" xr:uid="{6FA09DC8-6646-45D2-8052-8107C060B16D}"/>
    <cellStyle name="Comma 11 7" xfId="19424" xr:uid="{4A9A0E6C-2BFE-4949-9B4D-298C5E6505EA}"/>
    <cellStyle name="Comma 12" xfId="19425" xr:uid="{B7511F29-32F6-4FA6-BCF3-86867DFA6D76}"/>
    <cellStyle name="Comma 12 2" xfId="19426" xr:uid="{0CE34543-D829-4BF2-907C-8C4AA29779CB}"/>
    <cellStyle name="Comma 12 2 2" xfId="19427" xr:uid="{D0AD999F-DCE1-48FB-A507-5AA630204925}"/>
    <cellStyle name="Comma 12 2 2 2" xfId="19428" xr:uid="{9FC1FB9D-A051-4C1F-9572-32ABE51FECEB}"/>
    <cellStyle name="Comma 12 2 3" xfId="19429" xr:uid="{94CC2A99-4A3F-4CED-BDB9-447A67070174}"/>
    <cellStyle name="Comma 12 2 3 2" xfId="19430" xr:uid="{F863562D-F5E8-496C-8998-61683774822C}"/>
    <cellStyle name="Comma 12 2 4" xfId="19431" xr:uid="{BCD5C496-D98B-47A7-B155-A7F177E77396}"/>
    <cellStyle name="Comma 12 3" xfId="19432" xr:uid="{7C17A3A6-635D-4F62-B211-198362067C1C}"/>
    <cellStyle name="Comma 12 3 2" xfId="19433" xr:uid="{325E44B5-181F-4314-AB91-616DF6CE52F4}"/>
    <cellStyle name="Comma 12 4" xfId="19434" xr:uid="{E706C108-35CF-42EA-9A41-9EE6E0B301C0}"/>
    <cellStyle name="Comma 12 4 2" xfId="19435" xr:uid="{8808EB8A-F3B3-4908-B59D-D7FF8C69C9E1}"/>
    <cellStyle name="Comma 12 5" xfId="19436" xr:uid="{98B8EDAA-24B3-443A-989C-69135E0279AF}"/>
    <cellStyle name="Comma 12 5 2" xfId="19437" xr:uid="{F52DF0B1-AE88-418C-A55A-780307B9BD45}"/>
    <cellStyle name="Comma 12 6" xfId="19438" xr:uid="{BE5F55B1-DDBF-43AD-B840-67B3AB4695F8}"/>
    <cellStyle name="Comma 12 6 2" xfId="19439" xr:uid="{71C25FF1-D875-4E53-AE1A-BFFB7C45E948}"/>
    <cellStyle name="Comma 12 7" xfId="19440" xr:uid="{CCE34898-1A55-4716-86A7-2E17FEF90B0A}"/>
    <cellStyle name="Comma 13" xfId="19441" xr:uid="{83ACF8AD-6298-4E1A-8011-B83DA5D6E34C}"/>
    <cellStyle name="Comma 13 2" xfId="19442" xr:uid="{3746EAC0-B551-4E60-9D49-A5B6E45ECFEB}"/>
    <cellStyle name="Comma 13 2 2" xfId="19443" xr:uid="{12AD1AFA-8A6A-4033-8D86-BD77F9F524A2}"/>
    <cellStyle name="Comma 13 2 2 2" xfId="19444" xr:uid="{E7B22B17-079C-4DF4-AB86-15D9B7B07D62}"/>
    <cellStyle name="Comma 13 2 3" xfId="19445" xr:uid="{31D5A608-0F1D-4B6D-93A0-3E118DB8026C}"/>
    <cellStyle name="Comma 13 2 3 2" xfId="19446" xr:uid="{DB4E2776-0F7A-4ACC-A895-E0673F4B8A13}"/>
    <cellStyle name="Comma 13 2 4" xfId="19447" xr:uid="{352C5DAC-1F8E-40DD-A66B-6A788608A9EB}"/>
    <cellStyle name="Comma 13 3" xfId="19448" xr:uid="{C425AEC1-A439-4FAF-99B9-A28C7EAD217B}"/>
    <cellStyle name="Comma 13 3 2" xfId="19449" xr:uid="{BB51897C-E514-4E71-9A55-12EBE27722C3}"/>
    <cellStyle name="Comma 13 4" xfId="19450" xr:uid="{BE455C50-ACCD-4B18-BC67-53E850D07437}"/>
    <cellStyle name="Comma 13 4 2" xfId="19451" xr:uid="{C4702FAD-49EA-4864-B077-8B6935731CCE}"/>
    <cellStyle name="Comma 13 5" xfId="19452" xr:uid="{4CACA2E2-37F5-4D21-B97C-1151B201553E}"/>
    <cellStyle name="Comma 13 5 2" xfId="19453" xr:uid="{334CC545-29A0-405A-B43C-05094E44297B}"/>
    <cellStyle name="Comma 13 6" xfId="19454" xr:uid="{44716E17-5B7A-4BF0-AF18-B3637108599B}"/>
    <cellStyle name="Comma 13 6 2" xfId="19455" xr:uid="{8BC9BC54-8BC5-42ED-AA67-0DBBD00175C7}"/>
    <cellStyle name="Comma 13 7" xfId="19456" xr:uid="{5E6C2050-0F2F-4AFF-A5C1-9ACEEB8ABBBF}"/>
    <cellStyle name="Comma 14" xfId="19457" xr:uid="{53BBD685-3133-45E2-BE4F-43FB729EC1CF}"/>
    <cellStyle name="Comma 14 2" xfId="19458" xr:uid="{5D29B222-FB04-45A5-A5E3-E4C3DB30F7F7}"/>
    <cellStyle name="Comma 14 2 2" xfId="19459" xr:uid="{9019AB9F-52F6-4EC1-B08A-1E07D1482325}"/>
    <cellStyle name="Comma 14 2 2 2" xfId="19460" xr:uid="{B93D157C-F844-452D-AC20-9017D203C641}"/>
    <cellStyle name="Comma 14 2 3" xfId="19461" xr:uid="{D808C030-B252-4730-85AC-3E1797B87553}"/>
    <cellStyle name="Comma 14 2 3 2" xfId="19462" xr:uid="{17AC16AB-2057-4E01-BB66-13FA159E0EEA}"/>
    <cellStyle name="Comma 14 2 4" xfId="19463" xr:uid="{A8D634C9-B6EB-4D4C-A983-BBAD4729DEB3}"/>
    <cellStyle name="Comma 14 3" xfId="19464" xr:uid="{FA2E3FFD-45E3-47AB-9D7F-D5608A7ECE9B}"/>
    <cellStyle name="Comma 14 3 2" xfId="19465" xr:uid="{979653BB-35F7-4545-870F-1A46DC769E93}"/>
    <cellStyle name="Comma 14 4" xfId="19466" xr:uid="{A98FD648-D2B9-4C4B-A943-6CE5F685231C}"/>
    <cellStyle name="Comma 14 4 2" xfId="19467" xr:uid="{2E2FA38C-F5E2-4F1E-94F1-A1CED4273A4B}"/>
    <cellStyle name="Comma 14 5" xfId="19468" xr:uid="{35175913-9809-498F-B6C5-2B52F66502F4}"/>
    <cellStyle name="Comma 14 5 2" xfId="19469" xr:uid="{E14B495D-900D-4552-82BC-3BB98FF172E5}"/>
    <cellStyle name="Comma 14 6" xfId="19470" xr:uid="{2F5D609C-DF0F-4729-9683-4BA01F6FC8B3}"/>
    <cellStyle name="Comma 14 6 2" xfId="19471" xr:uid="{4478FB3E-CA47-4A0E-A102-99642406EDBC}"/>
    <cellStyle name="Comma 14 7" xfId="19472" xr:uid="{0FDFF86B-46EE-4DA0-A131-6CDCC8F0A567}"/>
    <cellStyle name="Comma 15" xfId="19473" xr:uid="{DFBBC763-D3B3-466A-A536-5DA1F6FC5ACE}"/>
    <cellStyle name="Comma 15 2" xfId="19474" xr:uid="{793D781A-CBDE-4D51-8ECB-01F0209019BB}"/>
    <cellStyle name="Comma 15 2 2" xfId="19475" xr:uid="{F3B87D91-A975-470D-B059-4D254D9B6913}"/>
    <cellStyle name="Comma 15 2 2 2" xfId="19476" xr:uid="{81E14E3D-2B76-455B-8F47-76BCA5B17E17}"/>
    <cellStyle name="Comma 15 2 3" xfId="19477" xr:uid="{C4C0A89D-99AB-43A4-8A0D-041F8A914DF9}"/>
    <cellStyle name="Comma 15 2 3 2" xfId="19478" xr:uid="{7BFF7E1F-AD3C-4531-B2CD-457354F8598C}"/>
    <cellStyle name="Comma 15 2 4" xfId="19479" xr:uid="{1E5AA993-7125-4916-944C-375EC08C2C1D}"/>
    <cellStyle name="Comma 15 3" xfId="19480" xr:uid="{0AFDFCE7-8BD3-45A0-B207-32766575056E}"/>
    <cellStyle name="Comma 15 3 2" xfId="19481" xr:uid="{EF3C17D3-90C8-4ED6-AEF3-1A740B287E22}"/>
    <cellStyle name="Comma 15 4" xfId="19482" xr:uid="{E17D7A51-F19B-45EF-8D8D-5280B3985809}"/>
    <cellStyle name="Comma 15 4 2" xfId="19483" xr:uid="{5F8B312A-89C1-4B36-A262-6EAD76485BA9}"/>
    <cellStyle name="Comma 15 5" xfId="19484" xr:uid="{FC9D8A5E-AFD0-4479-928B-E067062C0E52}"/>
    <cellStyle name="Comma 15 5 2" xfId="19485" xr:uid="{5AB8B33C-BB80-468D-A975-F730E611E22F}"/>
    <cellStyle name="Comma 15 6" xfId="19486" xr:uid="{680B558F-0670-4243-9C2D-08983B208393}"/>
    <cellStyle name="Comma 15 6 2" xfId="19487" xr:uid="{BC72D283-A8B4-4604-82E4-452B6C492CC2}"/>
    <cellStyle name="Comma 15 7" xfId="19488" xr:uid="{248E104C-AD6E-4E84-8A37-9F511B763AC1}"/>
    <cellStyle name="Comma 16" xfId="19489" xr:uid="{12297395-FC21-4F1B-8F05-392B5948C896}"/>
    <cellStyle name="Comma 16 2" xfId="19490" xr:uid="{E1B71E1B-2485-4FB7-8549-18BD4B00BA6F}"/>
    <cellStyle name="Comma 16 2 2" xfId="19491" xr:uid="{46C96138-0A99-450B-ADBB-F90CE6F4D2AC}"/>
    <cellStyle name="Comma 16 2 2 2" xfId="19492" xr:uid="{3E151810-82CF-4076-B3D7-4ECC897AF1E8}"/>
    <cellStyle name="Comma 16 2 3" xfId="19493" xr:uid="{8069A87F-2FB9-475A-8D2A-86B71E64BA71}"/>
    <cellStyle name="Comma 16 2 3 2" xfId="19494" xr:uid="{B8F79C5C-AFAE-4C73-A46A-AF0EC90E5B1B}"/>
    <cellStyle name="Comma 16 2 4" xfId="19495" xr:uid="{2136C8E0-F176-4119-BEB9-98FFA6B4D48E}"/>
    <cellStyle name="Comma 16 3" xfId="19496" xr:uid="{412F11F0-45FF-474F-BE23-0D756BD83D88}"/>
    <cellStyle name="Comma 16 3 2" xfId="19497" xr:uid="{8E7AE6BD-4218-4B42-BB96-3FE2A1E18BDC}"/>
    <cellStyle name="Comma 16 4" xfId="19498" xr:uid="{08FB411D-0B3F-487F-A27F-986298082EC5}"/>
    <cellStyle name="Comma 16 4 2" xfId="19499" xr:uid="{6F3A242A-AA9D-4C4D-8CB5-B9C646CF894F}"/>
    <cellStyle name="Comma 16 5" xfId="19500" xr:uid="{1044980E-7C71-4E9C-8FBE-A168134F8686}"/>
    <cellStyle name="Comma 16 5 2" xfId="19501" xr:uid="{7DB2D4F5-C62C-4DD1-9500-7A4D9914FC9E}"/>
    <cellStyle name="Comma 16 6" xfId="19502" xr:uid="{93021CD2-52B7-4CE7-BE8A-CFD3CFFA0A48}"/>
    <cellStyle name="Comma 16 6 2" xfId="19503" xr:uid="{1C95B9E2-90C4-4D8E-B39E-9F759D0B3E0B}"/>
    <cellStyle name="Comma 16 7" xfId="19504" xr:uid="{3242270D-4945-46E3-B58D-F21BBBF9102F}"/>
    <cellStyle name="Comma 16 7 2" xfId="19505" xr:uid="{7D0DA81C-CB11-4870-8604-858123894F39}"/>
    <cellStyle name="Comma 16 8" xfId="19506" xr:uid="{A1E5B1F8-F679-4C6F-BE77-380E349AC3E6}"/>
    <cellStyle name="Comma 17" xfId="19507" xr:uid="{05636486-9015-4927-903A-8727F61FA8A2}"/>
    <cellStyle name="Comma 17 2" xfId="19508" xr:uid="{ADEF96E5-A9E4-4A5F-AF4F-80EE7AB8E743}"/>
    <cellStyle name="Comma 17 2 2" xfId="19509" xr:uid="{913C8693-E398-47EE-A899-CDE8345A78AC}"/>
    <cellStyle name="Comma 17 2 2 2" xfId="19510" xr:uid="{2A80EB8C-D079-4546-9EEB-FD0B5115966C}"/>
    <cellStyle name="Comma 17 2 3" xfId="19511" xr:uid="{F11FAFED-12E6-436E-8187-398D2EC897E7}"/>
    <cellStyle name="Comma 17 2 3 2" xfId="19512" xr:uid="{5056109C-B141-4357-866A-EFF2D01ACA11}"/>
    <cellStyle name="Comma 17 2 4" xfId="19513" xr:uid="{FD6EC8F2-4D22-45EA-8201-50DF00A9E2AF}"/>
    <cellStyle name="Comma 17 3" xfId="19514" xr:uid="{E5D677FB-84D1-4A76-B724-0C0F577F3EA4}"/>
    <cellStyle name="Comma 17 3 2" xfId="19515" xr:uid="{82CC461F-2FA8-4024-9A15-649808C303FE}"/>
    <cellStyle name="Comma 17 4" xfId="19516" xr:uid="{C268BCC5-7009-4A7F-AEEF-22678B651F21}"/>
    <cellStyle name="Comma 17 4 2" xfId="19517" xr:uid="{25F444BB-1BC3-4788-8C7D-72293A3B5A14}"/>
    <cellStyle name="Comma 17 5" xfId="19518" xr:uid="{26BDE999-71DB-46A3-A15F-213DE6E2BB65}"/>
    <cellStyle name="Comma 17 5 2" xfId="19519" xr:uid="{A3C068BB-949C-4594-A30A-81C39602EF84}"/>
    <cellStyle name="Comma 17 6" xfId="19520" xr:uid="{53909CD9-DD18-4D48-9BCE-5B9514F1DB85}"/>
    <cellStyle name="Comma 17 6 2" xfId="19521" xr:uid="{D77BA6A9-A9C3-4FCB-9A31-AE0CAC15A68F}"/>
    <cellStyle name="Comma 17 7" xfId="19522" xr:uid="{1405B1C0-FF89-4138-94CA-DEF1653B2F25}"/>
    <cellStyle name="Comma 17 7 2" xfId="19523" xr:uid="{9BEF139A-3997-4365-9644-0BF23A2A7427}"/>
    <cellStyle name="Comma 17 8" xfId="19524" xr:uid="{47ADD525-F2B9-413C-9D4A-6850C565ADA8}"/>
    <cellStyle name="Comma 18" xfId="19525" xr:uid="{2E50E542-42D4-4FF3-ADF3-383CD369AB77}"/>
    <cellStyle name="Comma 18 2" xfId="19526" xr:uid="{C8EF8FBA-8745-470E-97F8-AE9897BE6D19}"/>
    <cellStyle name="Comma 18 2 2" xfId="19527" xr:uid="{E6ADAFD2-7B10-499E-8B11-39416F52FD71}"/>
    <cellStyle name="Comma 18 2 2 2" xfId="19528" xr:uid="{C0D4A61F-39D3-41D8-B7EB-3FE7B1028785}"/>
    <cellStyle name="Comma 18 2 3" xfId="19529" xr:uid="{8B8773FC-0555-4B87-B538-814733BD0F94}"/>
    <cellStyle name="Comma 18 2 3 2" xfId="19530" xr:uid="{6572EDAA-B365-4612-A059-3566D7C30D8B}"/>
    <cellStyle name="Comma 18 2 4" xfId="19531" xr:uid="{8AC96605-D382-400E-884A-2981285D82F7}"/>
    <cellStyle name="Comma 18 3" xfId="19532" xr:uid="{CEE5F9B4-2908-40C4-82CC-7FD65950946A}"/>
    <cellStyle name="Comma 18 3 2" xfId="19533" xr:uid="{61EBF63D-B4C0-415B-8B71-20D2131D309F}"/>
    <cellStyle name="Comma 18 4" xfId="19534" xr:uid="{FEA9081B-0FC4-42C3-BB76-B2A2E8B70465}"/>
    <cellStyle name="Comma 18 4 2" xfId="19535" xr:uid="{F3992F7D-53DA-4F2F-B1A8-CF5F0BFC873F}"/>
    <cellStyle name="Comma 18 5" xfId="19536" xr:uid="{BB01E723-C0AE-4F07-9ABB-A8D811D4E7AE}"/>
    <cellStyle name="Comma 18 5 2" xfId="19537" xr:uid="{04A5CA39-7AE3-45EC-AE29-6179572F9ABB}"/>
    <cellStyle name="Comma 18 6" xfId="19538" xr:uid="{AA707D10-B0FD-45C4-8B46-09472976F6C7}"/>
    <cellStyle name="Comma 18 6 2" xfId="19539" xr:uid="{5D3388BC-4A06-457D-8848-CAD4E8C46614}"/>
    <cellStyle name="Comma 18 7" xfId="19540" xr:uid="{A26D1E90-5ABC-491A-A709-F66CD827C707}"/>
    <cellStyle name="Comma 18 7 2" xfId="19541" xr:uid="{5F3F5DC4-75C1-4AE7-AA4C-3CEDE185416A}"/>
    <cellStyle name="Comma 18 8" xfId="19542" xr:uid="{B4DC0145-7DFF-4187-BB8C-AF49ADDC3E33}"/>
    <cellStyle name="Comma 19" xfId="19543" xr:uid="{EE7EC50E-C83D-4BC6-928F-CBCA81BAD481}"/>
    <cellStyle name="Comma 19 2" xfId="19544" xr:uid="{459D5800-4C7A-4016-B4EE-3BB6075814CD}"/>
    <cellStyle name="Comma 19 2 2" xfId="19545" xr:uid="{26D3E504-5A69-407A-B46D-C47F20718E0E}"/>
    <cellStyle name="Comma 19 2 2 2" xfId="19546" xr:uid="{6C03FF05-ECD9-48C7-8027-88B6BF2FA9E7}"/>
    <cellStyle name="Comma 19 2 3" xfId="19547" xr:uid="{20E8EF2C-20F6-46C6-9A98-E9DCDAC5B398}"/>
    <cellStyle name="Comma 19 2 3 2" xfId="19548" xr:uid="{6CA91E20-F6BD-4DA7-ACDF-5079DE498D36}"/>
    <cellStyle name="Comma 19 2 4" xfId="19549" xr:uid="{740BF7CE-731C-42D4-85D1-833462B6B5F0}"/>
    <cellStyle name="Comma 19 3" xfId="19550" xr:uid="{CB994871-98AF-42B4-970C-EC02B0889EBB}"/>
    <cellStyle name="Comma 19 3 2" xfId="19551" xr:uid="{5FE37EA8-EA6A-47AF-BC6B-E09EF294138B}"/>
    <cellStyle name="Comma 19 4" xfId="19552" xr:uid="{225E4330-418C-4E6E-999C-8D359CD314F4}"/>
    <cellStyle name="Comma 19 4 2" xfId="19553" xr:uid="{FDAB3B7B-92D2-4C44-BBAD-3DD95F409830}"/>
    <cellStyle name="Comma 19 5" xfId="19554" xr:uid="{8AC744B1-0E41-48A3-B654-136CC4F2B3ED}"/>
    <cellStyle name="Comma 19 5 2" xfId="19555" xr:uid="{6122FD9F-3D33-4DCC-A73C-5AF022329F97}"/>
    <cellStyle name="Comma 19 6" xfId="19556" xr:uid="{4838128D-5C29-4C6F-9A75-770F400723DD}"/>
    <cellStyle name="Comma 19 6 2" xfId="19557" xr:uid="{D37E3196-A2F2-4A81-A53D-B7DD92A38DC9}"/>
    <cellStyle name="Comma 19 7" xfId="19558" xr:uid="{133C1272-3E87-4BD2-AC1B-D8B3066AD2C2}"/>
    <cellStyle name="Comma 2" xfId="19559" xr:uid="{DD808B43-E714-4151-B0FC-DD4D4BE65523}"/>
    <cellStyle name="Comma 2 10" xfId="19560" xr:uid="{BB1AF0EB-B401-450E-A353-985E6DA815D9}"/>
    <cellStyle name="Comma 2 2" xfId="19561" xr:uid="{3E5982CF-9263-4FFE-AC67-B5DEF2FB4C8B}"/>
    <cellStyle name="Comma 2 2 2" xfId="19562" xr:uid="{58349AB8-4366-4657-8C5E-5B20C9DA0E54}"/>
    <cellStyle name="Comma 2 2 2 2" xfId="19563" xr:uid="{3306FB1C-93A7-42E8-9CC9-6CBE45461590}"/>
    <cellStyle name="Comma 2 2 2 2 2" xfId="19564" xr:uid="{5C3CF166-43F7-430C-AB8B-80B2CE6A1254}"/>
    <cellStyle name="Comma 2 2 2 3" xfId="19565" xr:uid="{9F57582B-344F-465A-B94E-B30ACF4CF7D7}"/>
    <cellStyle name="Comma 2 2 2 3 2" xfId="19566" xr:uid="{B9EC7840-BE82-4FA4-A3AB-73F1FBCC1D10}"/>
    <cellStyle name="Comma 2 2 2 4" xfId="19567" xr:uid="{59F49553-20D2-46C1-9F10-7D618209F5F7}"/>
    <cellStyle name="Comma 2 2 2 5" xfId="19568" xr:uid="{DC430172-8D5A-44DB-9940-6F142AE419A2}"/>
    <cellStyle name="Comma 2 2 3" xfId="19569" xr:uid="{D29FEE1A-8663-40B2-8489-D856CB4F7970}"/>
    <cellStyle name="Comma 2 2 3 2" xfId="19570" xr:uid="{8C02A8B1-0FCD-4AAE-A444-4DC1AB987715}"/>
    <cellStyle name="Comma 2 2 4" xfId="19571" xr:uid="{993F11EB-4C40-4BBB-B518-18EED6B69186}"/>
    <cellStyle name="Comma 2 2 4 2" xfId="19572" xr:uid="{BDD4EC03-A835-418F-AD9C-C4343B5CC51C}"/>
    <cellStyle name="Comma 2 2 5" xfId="19573" xr:uid="{C1FAC460-C98D-4677-9F9E-0294A68809DD}"/>
    <cellStyle name="Comma 2 2 5 2" xfId="19574" xr:uid="{E009A71D-3F0F-4744-BFB3-FF12411D0561}"/>
    <cellStyle name="Comma 2 2 6" xfId="19575" xr:uid="{99B42C42-0991-44D3-B581-343985543FCE}"/>
    <cellStyle name="Comma 2 2 6 2" xfId="19576" xr:uid="{807DC6CB-5FB9-4E46-8663-FF8BE6CA9130}"/>
    <cellStyle name="Comma 2 2 7" xfId="19577" xr:uid="{2A7B0325-5C58-4F34-8943-850C249F7A8C}"/>
    <cellStyle name="Comma 2 2 8" xfId="19578" xr:uid="{F69BF71B-75B1-430D-9C4C-13A1E6BA3FD8}"/>
    <cellStyle name="Comma 2 3" xfId="19579" xr:uid="{57995F55-F2DC-47AD-B73E-625FD4E1A173}"/>
    <cellStyle name="Comma 2 3 2" xfId="19580" xr:uid="{43592868-E17C-40A6-A83D-E3A8A3EA02DF}"/>
    <cellStyle name="Comma 2 3 2 2" xfId="19581" xr:uid="{D4CDF8F7-523B-4A8C-9C00-65508F53BB30}"/>
    <cellStyle name="Comma 2 3 2 2 2" xfId="19582" xr:uid="{19C34E1E-7C90-4ADC-95A3-9C472D14EC97}"/>
    <cellStyle name="Comma 2 3 2 3" xfId="19583" xr:uid="{19B1D39A-8E8C-4013-8030-F02015D27A18}"/>
    <cellStyle name="Comma 2 3 2 3 2" xfId="19584" xr:uid="{5BA10C88-0165-416C-A3E2-8D0C26662171}"/>
    <cellStyle name="Comma 2 3 2 4" xfId="19585" xr:uid="{06B98EF5-045A-41D1-BC44-2BB659D1DD84}"/>
    <cellStyle name="Comma 2 3 2 5" xfId="19586" xr:uid="{064C4C11-F167-4957-88E3-58E6E71E2789}"/>
    <cellStyle name="Comma 2 3 3" xfId="19587" xr:uid="{322382D5-213A-45CE-9F69-7682DB5235BF}"/>
    <cellStyle name="Comma 2 3 3 2" xfId="19588" xr:uid="{0EA5A7D2-F6B1-465F-9F7D-63E3A214F275}"/>
    <cellStyle name="Comma 2 3 4" xfId="19589" xr:uid="{8151FBCB-F15A-47D9-8FFA-2B060A2483A3}"/>
    <cellStyle name="Comma 2 3 4 2" xfId="19590" xr:uid="{BCC736B2-D739-42C0-AE79-38E12372FEE1}"/>
    <cellStyle name="Comma 2 3 5" xfId="19591" xr:uid="{81FECD14-EED1-41FC-ABD6-86214CA75F5E}"/>
    <cellStyle name="Comma 2 3 5 2" xfId="19592" xr:uid="{20EDD80A-07A1-4ADA-ABFC-CC7193659602}"/>
    <cellStyle name="Comma 2 3 6" xfId="19593" xr:uid="{320F8DFF-4AA2-4FA3-8056-1D3DF6CE240B}"/>
    <cellStyle name="Comma 2 3 6 2" xfId="19594" xr:uid="{1116D873-EC22-4245-BFB6-F2C886DE6BC3}"/>
    <cellStyle name="Comma 2 3 7" xfId="19595" xr:uid="{AF87BED9-A239-46EE-A887-CF7876A32ADF}"/>
    <cellStyle name="Comma 2 3 8" xfId="19596" xr:uid="{3245BE52-DDFB-4AE4-AC1A-3A7E4CAFC31F}"/>
    <cellStyle name="Comma 2 4" xfId="19597" xr:uid="{E223F786-D36F-4300-99D7-2B6C94D45052}"/>
    <cellStyle name="Comma 2 4 2" xfId="19598" xr:uid="{5712EF2B-832F-408F-8D85-7D7FCCBCEBC0}"/>
    <cellStyle name="Comma 2 4 2 2" xfId="19599" xr:uid="{3EE2DB98-DA1C-4467-B147-874828AD102C}"/>
    <cellStyle name="Comma 2 4 3" xfId="19600" xr:uid="{53BF236F-1E7F-47C7-9FD7-43B1CCB3F08E}"/>
    <cellStyle name="Comma 2 4 3 2" xfId="19601" xr:uid="{F60253EA-030B-45D7-96C7-F6F4E088CE46}"/>
    <cellStyle name="Comma 2 4 4" xfId="19602" xr:uid="{182D41FC-9793-4E25-8475-05A951F55708}"/>
    <cellStyle name="Comma 2 4 5" xfId="19603" xr:uid="{5E68EDA4-6DA6-45C7-A8B7-A6715F6BF948}"/>
    <cellStyle name="Comma 2 5" xfId="19604" xr:uid="{90D4A771-205A-454A-82B8-F64D0D977733}"/>
    <cellStyle name="Comma 2 5 2" xfId="19605" xr:uid="{2F9B34CA-9C3C-44B4-87EE-37965E7846FE}"/>
    <cellStyle name="Comma 2 6" xfId="19606" xr:uid="{9789AE01-59C1-40A0-BCBB-4259309B8766}"/>
    <cellStyle name="Comma 2 6 2" xfId="19607" xr:uid="{44C3F6C8-FCA6-4A98-A2D8-48A80A673D39}"/>
    <cellStyle name="Comma 2 7" xfId="19608" xr:uid="{427BABA3-D184-468D-9C64-EDB6B86D1B67}"/>
    <cellStyle name="Comma 2 7 2" xfId="19609" xr:uid="{BD61D1C7-938E-40B2-BCCA-91C705FD525D}"/>
    <cellStyle name="Comma 2 8" xfId="19610" xr:uid="{17105873-06EB-4AEE-80E8-6DC96264CE0F}"/>
    <cellStyle name="Comma 2 8 2" xfId="19611" xr:uid="{07B80B56-1B4D-4D5E-960E-3C0C305B973F}"/>
    <cellStyle name="Comma 2 9" xfId="19612" xr:uid="{B2AF5B52-EC09-4D95-9AF8-576B2AE4F29B}"/>
    <cellStyle name="Comma 20" xfId="19613" xr:uid="{1E18C774-3B0C-4FBB-B55D-90BDA1008A3E}"/>
    <cellStyle name="Comma 20 2" xfId="19614" xr:uid="{B18487EF-FCC3-42E2-9E8B-B99FD7401477}"/>
    <cellStyle name="Comma 20 2 2" xfId="19615" xr:uid="{E2A668F9-B044-473E-BFEB-3E071A984568}"/>
    <cellStyle name="Comma 20 2 2 2" xfId="19616" xr:uid="{5CDE3257-0CA5-488C-A8F1-59CAEE574007}"/>
    <cellStyle name="Comma 20 2 3" xfId="19617" xr:uid="{8074AB96-D105-496E-A625-8FAF04E4E61C}"/>
    <cellStyle name="Comma 20 2 3 2" xfId="19618" xr:uid="{42A847E8-0E17-4EE2-8FFE-4FB6D124A003}"/>
    <cellStyle name="Comma 20 2 4" xfId="19619" xr:uid="{CABFB3D6-B5E8-4E00-98EA-091DE23472D6}"/>
    <cellStyle name="Comma 20 3" xfId="19620" xr:uid="{C277ACC5-2E86-4C78-A524-B35ABF728CA2}"/>
    <cellStyle name="Comma 20 3 2" xfId="19621" xr:uid="{5C36470E-89D3-4CBD-8729-6FA306A89459}"/>
    <cellStyle name="Comma 20 4" xfId="19622" xr:uid="{70F7E230-A024-4A4F-9B39-29A15796731C}"/>
    <cellStyle name="Comma 20 4 2" xfId="19623" xr:uid="{FF79E246-B8D5-4633-85C1-C49D6649A014}"/>
    <cellStyle name="Comma 20 5" xfId="19624" xr:uid="{C3150701-B149-4213-B860-1E0FF0772E2B}"/>
    <cellStyle name="Comma 20 5 2" xfId="19625" xr:uid="{5BFD2D21-2E58-4551-B1DD-E162ADDA92A5}"/>
    <cellStyle name="Comma 20 6" xfId="19626" xr:uid="{F933248E-F524-40BD-A027-2A0AE92FDCB7}"/>
    <cellStyle name="Comma 20 6 2" xfId="19627" xr:uid="{02B9DD11-390C-41AC-AD5B-765D94F78644}"/>
    <cellStyle name="Comma 20 7" xfId="19628" xr:uid="{76BD0F0C-E19D-440A-A56A-F80750AD06EA}"/>
    <cellStyle name="Comma 21" xfId="19629" xr:uid="{98FB0656-2798-42E7-99A9-D416B3BC5B77}"/>
    <cellStyle name="Comma 21 2" xfId="19630" xr:uid="{E342A9CB-D4FC-44AA-990F-093362AD41D3}"/>
    <cellStyle name="Comma 21 2 2" xfId="19631" xr:uid="{09EA2082-71E7-4E8D-8921-4607A931ADB1}"/>
    <cellStyle name="Comma 21 2 2 2" xfId="19632" xr:uid="{66B9DED5-FAC4-4DA2-AD47-7098C4DCD42D}"/>
    <cellStyle name="Comma 21 2 3" xfId="19633" xr:uid="{925CD2BF-B491-4368-B5D1-161384E5F416}"/>
    <cellStyle name="Comma 21 2 3 2" xfId="19634" xr:uid="{79C2C283-044A-494C-A8F7-3656F2E644EC}"/>
    <cellStyle name="Comma 21 2 4" xfId="19635" xr:uid="{9B6D52D8-93CC-47A5-98EC-C319825E5FE7}"/>
    <cellStyle name="Comma 21 3" xfId="19636" xr:uid="{DF4DB794-4D0C-4564-A7AF-BD63570A4451}"/>
    <cellStyle name="Comma 21 3 2" xfId="19637" xr:uid="{34E0F2A8-DED1-4A22-B39B-3910F59EA27B}"/>
    <cellStyle name="Comma 21 4" xfId="19638" xr:uid="{5188ED25-7B6D-4F4D-9556-4E9E0B91F8B1}"/>
    <cellStyle name="Comma 21 4 2" xfId="19639" xr:uid="{CFEBA102-7720-4084-9385-C1CCE9EF248D}"/>
    <cellStyle name="Comma 21 5" xfId="19640" xr:uid="{089FDF63-E04F-44B6-A81E-BE0E3A8E7993}"/>
    <cellStyle name="Comma 21 5 2" xfId="19641" xr:uid="{203B51C2-F4C3-4E9C-B339-E2D3562F7E50}"/>
    <cellStyle name="Comma 21 6" xfId="19642" xr:uid="{C54998BA-8613-4248-AC34-16EE2D80C7DD}"/>
    <cellStyle name="Comma 21 6 2" xfId="19643" xr:uid="{F0E269F3-07EB-412A-9B42-740E2834DEC9}"/>
    <cellStyle name="Comma 21 7" xfId="19644" xr:uid="{20D57A9F-B244-4B35-89F1-EB1F95F2E393}"/>
    <cellStyle name="Comma 22" xfId="19645" xr:uid="{09350063-9636-4AD6-AB34-0932E0E0E0C6}"/>
    <cellStyle name="Comma 22 2" xfId="19646" xr:uid="{4B9B99A6-299C-4E56-B004-B183F1E30BA2}"/>
    <cellStyle name="Comma 22 2 2" xfId="19647" xr:uid="{CF83C5EE-179C-4C5D-95A2-D7B7DDA82227}"/>
    <cellStyle name="Comma 22 2 2 2" xfId="19648" xr:uid="{28999DB6-12DA-418E-AE3E-FA54425BAF5E}"/>
    <cellStyle name="Comma 22 2 3" xfId="19649" xr:uid="{1E49FD5F-6A62-4020-8F4D-5B9B137AF571}"/>
    <cellStyle name="Comma 22 2 3 2" xfId="19650" xr:uid="{DE755B74-6282-41F1-A80A-7AAF438868D7}"/>
    <cellStyle name="Comma 22 2 4" xfId="19651" xr:uid="{92FCB1F7-83AE-4E51-8B9B-30F8E1226830}"/>
    <cellStyle name="Comma 22 3" xfId="19652" xr:uid="{159E9418-A897-4EBD-8C3C-24203F2EFE8D}"/>
    <cellStyle name="Comma 22 3 2" xfId="19653" xr:uid="{90AC872F-0D3D-487A-9C6C-5806B1CAD796}"/>
    <cellStyle name="Comma 22 4" xfId="19654" xr:uid="{EFE69F6A-3303-460C-9974-0B7C43AB7690}"/>
    <cellStyle name="Comma 22 4 2" xfId="19655" xr:uid="{03067EE1-A48E-4F43-B5C3-49D4AC097449}"/>
    <cellStyle name="Comma 22 5" xfId="19656" xr:uid="{3989F534-3D37-4AB1-B839-170C92D745E1}"/>
    <cellStyle name="Comma 22 5 2" xfId="19657" xr:uid="{153DE5CE-59ED-40F3-A3B7-E595DA78B747}"/>
    <cellStyle name="Comma 22 6" xfId="19658" xr:uid="{3EB453A4-BBF1-45B4-A497-2117D5407460}"/>
    <cellStyle name="Comma 22 6 2" xfId="19659" xr:uid="{55C2758E-D74B-4CEB-BFF9-28BF1F0783F4}"/>
    <cellStyle name="Comma 22 7" xfId="19660" xr:uid="{14D331C0-39AC-49A7-98B0-4CA3197D9639}"/>
    <cellStyle name="Comma 23" xfId="19661" xr:uid="{E2ADB3AE-95F7-4F98-BCE6-D10571269A7E}"/>
    <cellStyle name="Comma 23 2" xfId="19662" xr:uid="{6137D8EC-C2E5-45A0-9CB6-C8A28A6DD9CD}"/>
    <cellStyle name="Comma 23 2 2" xfId="19663" xr:uid="{349F1522-4571-4CFC-BA36-F74E203CAADF}"/>
    <cellStyle name="Comma 23 2 2 2" xfId="19664" xr:uid="{89538158-17D4-481C-A5AB-47B5EDAC3A8C}"/>
    <cellStyle name="Comma 23 2 3" xfId="19665" xr:uid="{926A4406-96AD-4791-8E12-41C4D684BC87}"/>
    <cellStyle name="Comma 23 2 3 2" xfId="19666" xr:uid="{C9FD63C3-9FE1-428D-A52B-DEB9E236388B}"/>
    <cellStyle name="Comma 23 2 4" xfId="19667" xr:uid="{F61FFC44-C517-48C6-A90B-A8698716749F}"/>
    <cellStyle name="Comma 23 3" xfId="19668" xr:uid="{98167C0E-E714-4805-9310-B4315AA42BB0}"/>
    <cellStyle name="Comma 23 3 2" xfId="19669" xr:uid="{2F37A034-B918-48AC-9C08-7316FD976996}"/>
    <cellStyle name="Comma 23 4" xfId="19670" xr:uid="{AC9C76BE-3F55-4880-B034-677F74B1C4AA}"/>
    <cellStyle name="Comma 23 4 2" xfId="19671" xr:uid="{74099613-3802-4C90-BAAC-82AD3F20917A}"/>
    <cellStyle name="Comma 23 5" xfId="19672" xr:uid="{F264CCA9-EBE0-40D3-830F-FD9F1EF5F96C}"/>
    <cellStyle name="Comma 23 5 2" xfId="19673" xr:uid="{DA573E22-9B96-4C9A-B157-436E5F460B0B}"/>
    <cellStyle name="Comma 23 6" xfId="19674" xr:uid="{CD6BD8AA-3156-46B4-88C9-F6BD5B00E4D7}"/>
    <cellStyle name="Comma 23 6 2" xfId="19675" xr:uid="{B4F96844-7C3F-4007-BB3C-0CEAA8378F4E}"/>
    <cellStyle name="Comma 23 7" xfId="19676" xr:uid="{CBC7559A-F934-411E-91E7-BB45C4DF94F1}"/>
    <cellStyle name="Comma 24" xfId="19677" xr:uid="{1E238A1B-97C6-4748-B0A9-396D14DB869A}"/>
    <cellStyle name="Comma 24 2" xfId="19678" xr:uid="{3C9C3E84-BD26-4EB3-A168-6D4E8669787F}"/>
    <cellStyle name="Comma 24 2 2" xfId="19679" xr:uid="{BD3E619F-91B6-45B8-B543-42274E06607F}"/>
    <cellStyle name="Comma 24 2 2 2" xfId="19680" xr:uid="{061F8160-2F78-4525-B089-9082E8307842}"/>
    <cellStyle name="Comma 24 2 3" xfId="19681" xr:uid="{6FAC3A1B-78C8-4A93-9AE2-3E113B1AC793}"/>
    <cellStyle name="Comma 24 2 3 2" xfId="19682" xr:uid="{CAF02DA1-F4BE-48CA-AEC7-171A063BF911}"/>
    <cellStyle name="Comma 24 2 4" xfId="19683" xr:uid="{F7DA8562-801A-4269-8560-7ECFA2E6A112}"/>
    <cellStyle name="Comma 24 3" xfId="19684" xr:uid="{748A8FF8-EFB0-4AD0-9372-CF07C10485C6}"/>
    <cellStyle name="Comma 24 3 2" xfId="19685" xr:uid="{65DA376F-8037-4BD0-ACEE-BC50423A3755}"/>
    <cellStyle name="Comma 24 4" xfId="19686" xr:uid="{54A25618-8BE5-4BC0-9150-B6A76245DCAB}"/>
    <cellStyle name="Comma 24 4 2" xfId="19687" xr:uid="{A589E7BF-C526-4302-8DF7-0AC8654AF0B9}"/>
    <cellStyle name="Comma 24 5" xfId="19688" xr:uid="{AB407B9B-E507-401B-9B8A-D2A0E3B54BAF}"/>
    <cellStyle name="Comma 24 5 2" xfId="19689" xr:uid="{982999A8-9880-497F-84ED-A00816470974}"/>
    <cellStyle name="Comma 24 6" xfId="19690" xr:uid="{BFA0F5B4-609D-4E1C-BAEB-75C1A2681D77}"/>
    <cellStyle name="Comma 24 6 2" xfId="19691" xr:uid="{CCD63515-B84D-47C3-AF73-4F640202419E}"/>
    <cellStyle name="Comma 24 7" xfId="19692" xr:uid="{5B9FF4B7-BE6F-4B40-ADC5-149E5A581B21}"/>
    <cellStyle name="Comma 25" xfId="19693" xr:uid="{C980D7C0-0269-40FA-9B65-13109DF21A4E}"/>
    <cellStyle name="Comma 25 2" xfId="19694" xr:uid="{9488B574-4191-420D-A9F9-F174443E244A}"/>
    <cellStyle name="Comma 25 2 2" xfId="19695" xr:uid="{F577E536-2D38-4FE7-BD62-92D53F379E07}"/>
    <cellStyle name="Comma 25 2 2 2" xfId="19696" xr:uid="{AF9D22EC-17EE-493E-81A0-A928FBEBAC36}"/>
    <cellStyle name="Comma 25 2 3" xfId="19697" xr:uid="{80A9D69E-4F55-4940-AAEC-D40A95AAC658}"/>
    <cellStyle name="Comma 25 2 3 2" xfId="19698" xr:uid="{E44B2607-5968-4EBB-97EA-3C05583B0B7C}"/>
    <cellStyle name="Comma 25 2 4" xfId="19699" xr:uid="{4F028242-7BD3-4F1A-8756-7F9D676D5998}"/>
    <cellStyle name="Comma 25 3" xfId="19700" xr:uid="{6207E9DD-296C-4732-889B-381C2850B1FB}"/>
    <cellStyle name="Comma 25 3 2" xfId="19701" xr:uid="{7AB3BB06-C33D-4F5F-806B-DBB61F471158}"/>
    <cellStyle name="Comma 25 4" xfId="19702" xr:uid="{B066794E-7109-4ABD-B12B-58AF87B6BA25}"/>
    <cellStyle name="Comma 25 4 2" xfId="19703" xr:uid="{6CC0997A-C5B7-4888-A254-B67780AE6D07}"/>
    <cellStyle name="Comma 25 5" xfId="19704" xr:uid="{91955301-F9D5-40DC-A003-FC4583236111}"/>
    <cellStyle name="Comma 25 5 2" xfId="19705" xr:uid="{644403E7-8C09-4582-98EA-47C119829FE6}"/>
    <cellStyle name="Comma 25 6" xfId="19706" xr:uid="{F0083FE4-B610-4966-9882-D92BBA567E4A}"/>
    <cellStyle name="Comma 25 6 2" xfId="19707" xr:uid="{6174D0AE-EE16-455E-8761-9F87BED98017}"/>
    <cellStyle name="Comma 25 7" xfId="19708" xr:uid="{C3BAF19F-1FAD-43A1-807E-61CF138B2357}"/>
    <cellStyle name="Comma 26" xfId="19709" xr:uid="{2FEA05C4-1CCE-4C6E-8B56-F7BA18DC2087}"/>
    <cellStyle name="Comma 26 2" xfId="19710" xr:uid="{3FC17385-1337-4486-B9B5-B5A4CAA5CF73}"/>
    <cellStyle name="Comma 26 2 2" xfId="19711" xr:uid="{BD1B318E-D4AE-4027-BDF7-5E237A4BAE56}"/>
    <cellStyle name="Comma 26 2 2 2" xfId="19712" xr:uid="{6EE878BE-55C1-4427-9EA6-04FDB4C6C189}"/>
    <cellStyle name="Comma 26 2 3" xfId="19713" xr:uid="{37B25AD5-357E-426C-99DD-64E1FE8ACC5F}"/>
    <cellStyle name="Comma 26 2 3 2" xfId="19714" xr:uid="{41383ACE-0F10-45B3-9358-F5CEA1A71F9D}"/>
    <cellStyle name="Comma 26 2 4" xfId="19715" xr:uid="{00557AC5-34AB-4317-9B5E-73BA6B25BE2A}"/>
    <cellStyle name="Comma 26 3" xfId="19716" xr:uid="{2E2360CB-67B7-440E-9364-BCDDBA2447A1}"/>
    <cellStyle name="Comma 26 3 2" xfId="19717" xr:uid="{C68C2767-3837-4E46-A08B-105371372AEC}"/>
    <cellStyle name="Comma 26 4" xfId="19718" xr:uid="{992E6DF4-41D8-490B-B8F5-53A1D52B5B72}"/>
    <cellStyle name="Comma 26 4 2" xfId="19719" xr:uid="{57032FF1-B89B-4EE6-9BDF-5776290B662D}"/>
    <cellStyle name="Comma 26 5" xfId="19720" xr:uid="{B64BB0F0-75E3-41CC-8469-003DDC0A6AF0}"/>
    <cellStyle name="Comma 26 5 2" xfId="19721" xr:uid="{2132509C-8D34-476B-BE1E-9481A37F3EC8}"/>
    <cellStyle name="Comma 26 6" xfId="19722" xr:uid="{269793F6-0E1B-4CF3-A0D1-A0CE70B53949}"/>
    <cellStyle name="Comma 26 6 2" xfId="19723" xr:uid="{01DB3158-9B02-4BA2-B6B0-4A6EFF4E7F01}"/>
    <cellStyle name="Comma 26 7" xfId="19724" xr:uid="{83A9942B-9C08-412B-9F31-018738144407}"/>
    <cellStyle name="Comma 27" xfId="19725" xr:uid="{C5951635-7DD6-4F7A-AAEA-0623FD753CA1}"/>
    <cellStyle name="Comma 27 2" xfId="19726" xr:uid="{FC2D231F-BF2B-4541-BCED-11223A1D2786}"/>
    <cellStyle name="Comma 27 2 2" xfId="19727" xr:uid="{82706F3F-BA25-4701-8DA7-4ECF98D22CE9}"/>
    <cellStyle name="Comma 27 2 2 2" xfId="19728" xr:uid="{F4C8A49C-E5D5-40CD-8AD1-487B57228E6C}"/>
    <cellStyle name="Comma 27 2 3" xfId="19729" xr:uid="{2B1BCF5E-1221-4871-87EF-CF98E960FA01}"/>
    <cellStyle name="Comma 27 2 3 2" xfId="19730" xr:uid="{25BB0C15-0736-4B66-9136-69C8E2043B3A}"/>
    <cellStyle name="Comma 27 2 4" xfId="19731" xr:uid="{290DD6DD-B98E-42BF-AEF8-DA901D8DC507}"/>
    <cellStyle name="Comma 27 3" xfId="19732" xr:uid="{A9A6D8E3-5E33-4E49-952E-1CBD812BD7E8}"/>
    <cellStyle name="Comma 27 3 2" xfId="19733" xr:uid="{87C23E9F-8B44-41B0-9186-4503FE22D7B9}"/>
    <cellStyle name="Comma 27 4" xfId="19734" xr:uid="{5AA2ABFF-D87B-4EA8-BEB8-51FDEA5ED338}"/>
    <cellStyle name="Comma 27 4 2" xfId="19735" xr:uid="{B3E35C28-F91A-4CA1-9CC3-E768EDE77FE6}"/>
    <cellStyle name="Comma 27 5" xfId="19736" xr:uid="{539F8E5B-530F-4360-841B-0D2D939F45F2}"/>
    <cellStyle name="Comma 27 5 2" xfId="19737" xr:uid="{F2622883-B861-44E9-B9F1-008FAEBE60A6}"/>
    <cellStyle name="Comma 27 6" xfId="19738" xr:uid="{FBC34F31-7962-4ADC-B3D5-57B2F71F08E7}"/>
    <cellStyle name="Comma 27 6 2" xfId="19739" xr:uid="{0558BB29-2C1E-460B-9D27-B891BBD93DD9}"/>
    <cellStyle name="Comma 27 7" xfId="19740" xr:uid="{AB251F7C-2430-4D65-8381-643012269179}"/>
    <cellStyle name="Comma 28" xfId="19741" xr:uid="{AA6A4BCB-ADA4-4A66-AE3D-7F3C88E6E5CF}"/>
    <cellStyle name="Comma 28 2" xfId="19742" xr:uid="{F65D0857-E67D-41C3-BC07-036FC0DB52A4}"/>
    <cellStyle name="Comma 28 2 2" xfId="19743" xr:uid="{397FA960-5CC7-4B90-A432-9D0D89723DB2}"/>
    <cellStyle name="Comma 28 2 2 2" xfId="19744" xr:uid="{22F69337-5E6A-4213-B2B9-88905FE6FC5D}"/>
    <cellStyle name="Comma 28 2 3" xfId="19745" xr:uid="{75C5F853-10A9-4085-A87D-6448CB9FB839}"/>
    <cellStyle name="Comma 28 2 3 2" xfId="19746" xr:uid="{53C80C8E-E2A3-4087-9BD7-B217018A91DB}"/>
    <cellStyle name="Comma 28 2 4" xfId="19747" xr:uid="{73BF0D6F-8061-4EDD-AD6A-3F2407995694}"/>
    <cellStyle name="Comma 28 3" xfId="19748" xr:uid="{D7472BC4-C772-4DF4-924F-03BA0418A88D}"/>
    <cellStyle name="Comma 28 3 2" xfId="19749" xr:uid="{D9F4D7D3-F8D4-4E11-B239-975F9CBD08E5}"/>
    <cellStyle name="Comma 28 4" xfId="19750" xr:uid="{C709F175-0630-4997-BC04-2DA54D17F0A7}"/>
    <cellStyle name="Comma 28 4 2" xfId="19751" xr:uid="{FA32B252-5112-498F-AD42-C3303B156DEA}"/>
    <cellStyle name="Comma 28 5" xfId="19752" xr:uid="{497A1CCD-B3EF-4598-B401-3B5FC0C574F9}"/>
    <cellStyle name="Comma 28 5 2" xfId="19753" xr:uid="{64C7F87E-E99A-45EE-A450-74BBFE60FB31}"/>
    <cellStyle name="Comma 28 6" xfId="19754" xr:uid="{FF3990AB-D069-4132-BF62-D68076114FC5}"/>
    <cellStyle name="Comma 28 6 2" xfId="19755" xr:uid="{2C33ED01-A9D9-41B3-82B2-CAA80C3D1F35}"/>
    <cellStyle name="Comma 28 7" xfId="19756" xr:uid="{435BFB2E-744D-40CF-B70D-F025EA63211F}"/>
    <cellStyle name="Comma 29" xfId="19757" xr:uid="{97053723-B93D-42AC-A04C-F9E5197ADA74}"/>
    <cellStyle name="Comma 29 2" xfId="19758" xr:uid="{21FD16E4-9057-4434-BB8D-023DB25AE456}"/>
    <cellStyle name="Comma 29 2 2" xfId="19759" xr:uid="{55848A1C-C1DC-4A3C-B3CD-49AF406B28D8}"/>
    <cellStyle name="Comma 29 2 2 2" xfId="19760" xr:uid="{D9A07AE0-FFB5-4BE3-8C45-F8C07D7585C6}"/>
    <cellStyle name="Comma 29 2 3" xfId="19761" xr:uid="{1A3EC14F-ED0C-4643-9507-F3F0E1663BB5}"/>
    <cellStyle name="Comma 29 2 3 2" xfId="19762" xr:uid="{92FBA586-EA22-4E20-ABC0-4490D3156817}"/>
    <cellStyle name="Comma 29 2 4" xfId="19763" xr:uid="{3B05294E-9581-4C5D-83FA-D2C9BE4CA424}"/>
    <cellStyle name="Comma 29 3" xfId="19764" xr:uid="{50B90A33-0EBD-4836-9163-E548D2927886}"/>
    <cellStyle name="Comma 29 3 2" xfId="19765" xr:uid="{A989BCB4-BCBA-4BC0-94A6-6F8B75F8E0C8}"/>
    <cellStyle name="Comma 29 4" xfId="19766" xr:uid="{48650DCF-8741-4505-AA49-1EBA9EF516B8}"/>
    <cellStyle name="Comma 29 4 2" xfId="19767" xr:uid="{65EDD367-56A6-41D3-A21D-8E60B9E8CB9A}"/>
    <cellStyle name="Comma 29 5" xfId="19768" xr:uid="{DB9E9B67-9C25-4C3F-8AA1-AE7A14D783F9}"/>
    <cellStyle name="Comma 29 5 2" xfId="19769" xr:uid="{4A79BC97-268D-4858-905B-73AD1D6E63EA}"/>
    <cellStyle name="Comma 29 6" xfId="19770" xr:uid="{F5E26DB4-99F0-44ED-BAC8-961356273594}"/>
    <cellStyle name="Comma 29 6 2" xfId="19771" xr:uid="{0DF6142B-D9BF-4B1A-B8C7-259307628FBC}"/>
    <cellStyle name="Comma 29 7" xfId="19772" xr:uid="{65A494DB-5810-4851-8E7F-FB04DE89B8DF}"/>
    <cellStyle name="Comma 3" xfId="19773" xr:uid="{FCECA439-22F8-455F-89C4-D06D4BDF636A}"/>
    <cellStyle name="Comma 3 2" xfId="19774" xr:uid="{341CFF4B-26E5-4D79-AB67-629B5603085E}"/>
    <cellStyle name="Comma 3 2 2" xfId="19775" xr:uid="{8248F908-7280-4C07-A34A-1BAD7D82B769}"/>
    <cellStyle name="Comma 3 2 2 2" xfId="19776" xr:uid="{46CDC083-3219-4C27-84E4-724E7153D606}"/>
    <cellStyle name="Comma 3 2 2 2 2" xfId="19777" xr:uid="{5DF4F9CB-C570-443C-9FD0-DB3BF2A7282A}"/>
    <cellStyle name="Comma 3 2 2 3" xfId="19778" xr:uid="{ADAD4A6C-D5FB-47E6-9833-F1F3A6DA7838}"/>
    <cellStyle name="Comma 3 2 2 3 2" xfId="19779" xr:uid="{6879D5DD-758B-4EF0-845F-F571F6937C11}"/>
    <cellStyle name="Comma 3 2 2 4" xfId="19780" xr:uid="{A688FD2E-9E47-4A9E-BBE5-FB95DBCCAA64}"/>
    <cellStyle name="Comma 3 2 3" xfId="19781" xr:uid="{013CAC20-7097-4EF3-ADA1-29EEFF84C29D}"/>
    <cellStyle name="Comma 3 2 3 2" xfId="19782" xr:uid="{8F4A7D0F-3FD2-4D6B-B730-F29E692106DA}"/>
    <cellStyle name="Comma 3 2 4" xfId="19783" xr:uid="{B1DD51F3-EC55-4DD8-A635-2BC0FC97D6D0}"/>
    <cellStyle name="Comma 3 2 4 2" xfId="19784" xr:uid="{9E28FB2B-B841-4745-B6F3-CCA725790640}"/>
    <cellStyle name="Comma 3 2 5" xfId="19785" xr:uid="{A63DBDE1-98B4-47BB-BA26-840911E5E6B7}"/>
    <cellStyle name="Comma 3 2 5 2" xfId="19786" xr:uid="{85C24F10-A5B9-4EB1-8D81-E6D073DFBA2D}"/>
    <cellStyle name="Comma 3 2 6" xfId="19787" xr:uid="{A9E031B3-498A-412B-B021-629BC94B5B2D}"/>
    <cellStyle name="Comma 3 2 6 2" xfId="19788" xr:uid="{C3A2C12E-4A9F-46ED-A165-20D3EBC299F0}"/>
    <cellStyle name="Comma 3 2 7" xfId="19789" xr:uid="{4540E7C2-B853-4E84-81E9-E56F4E0A8AAD}"/>
    <cellStyle name="Comma 3 2 8" xfId="19790" xr:uid="{CEBC478E-FA9F-43C7-9519-638BE3DD823E}"/>
    <cellStyle name="Comma 3 3" xfId="19791" xr:uid="{375B9EDB-0242-4D3E-9EC4-B744291AB5CC}"/>
    <cellStyle name="Comma 3 3 2" xfId="19792" xr:uid="{8EDBADAA-06C2-46FE-B97F-7363769F1D00}"/>
    <cellStyle name="Comma 3 3 2 2" xfId="19793" xr:uid="{F323CF68-77AC-4237-BEBE-F1FF47B0AB8C}"/>
    <cellStyle name="Comma 3 3 3" xfId="19794" xr:uid="{96B1C709-C334-4342-BF5F-E654FADDD80A}"/>
    <cellStyle name="Comma 3 3 3 2" xfId="19795" xr:uid="{4A4505F0-3A51-4997-A54B-4633681D5EBB}"/>
    <cellStyle name="Comma 3 3 4" xfId="19796" xr:uid="{AC2C8A8F-1B38-4E54-AB27-14EE4454C2EB}"/>
    <cellStyle name="Comma 3 4" xfId="19797" xr:uid="{D09E9BBA-40C4-44A1-9439-DC2A97FF652C}"/>
    <cellStyle name="Comma 3 4 2" xfId="19798" xr:uid="{24521A3D-89FA-4F7E-97DD-6548BB51722E}"/>
    <cellStyle name="Comma 3 5" xfId="19799" xr:uid="{A08241F0-84F2-4C77-AF22-901D4EAAEFF3}"/>
    <cellStyle name="Comma 3 5 2" xfId="19800" xr:uid="{A22EE26F-DEA1-4D32-952D-9D4DE66BFFC7}"/>
    <cellStyle name="Comma 3 6" xfId="19801" xr:uid="{3AA24751-FF1D-4EFC-82C0-F1DC8DACB86B}"/>
    <cellStyle name="Comma 3 6 2" xfId="19802" xr:uid="{471CFD1B-4FE8-4997-AB72-1C93CA1E5087}"/>
    <cellStyle name="Comma 3 7" xfId="19803" xr:uid="{88D94E5E-43E7-4820-AAC9-E05ECD5D8A54}"/>
    <cellStyle name="Comma 3 7 2" xfId="19804" xr:uid="{BE839D8A-C1D0-457F-B3B3-B58A51B92909}"/>
    <cellStyle name="Comma 3 8" xfId="19805" xr:uid="{F0CC90FD-8B82-4C5A-BFFB-4B09686F5C2A}"/>
    <cellStyle name="Comma 3 9" xfId="19806" xr:uid="{7650FDA8-0CF3-4EE0-8FFA-26FBBA08242E}"/>
    <cellStyle name="Comma 30" xfId="19807" xr:uid="{18EAC234-4F05-4F13-90DD-50ABD3F84D89}"/>
    <cellStyle name="Comma 30 2" xfId="19808" xr:uid="{0B233111-E1B1-4175-80B8-AC022DB38057}"/>
    <cellStyle name="Comma 30 2 2" xfId="19809" xr:uid="{074C7880-7748-4E58-8F3E-F016FDE96637}"/>
    <cellStyle name="Comma 30 2 2 2" xfId="19810" xr:uid="{945774AF-40F1-4B76-B6A6-14F5E2CC5344}"/>
    <cellStyle name="Comma 30 2 3" xfId="19811" xr:uid="{25B217C7-ADBC-4499-91C1-ED09C1E0AD52}"/>
    <cellStyle name="Comma 30 2 3 2" xfId="19812" xr:uid="{834E934A-F3E2-409E-BEDC-B9AC4F7C2AA0}"/>
    <cellStyle name="Comma 30 2 4" xfId="19813" xr:uid="{31B03E46-D62B-457E-ACC1-AFDD4B601042}"/>
    <cellStyle name="Comma 30 3" xfId="19814" xr:uid="{FCD21D26-76BD-49F7-BFC2-E54DF2820194}"/>
    <cellStyle name="Comma 30 3 2" xfId="19815" xr:uid="{34AFC658-8AA6-4B38-AF34-C2F9A8788E46}"/>
    <cellStyle name="Comma 30 4" xfId="19816" xr:uid="{46CB0839-A5C0-4ADB-88DD-92ED68A992AD}"/>
    <cellStyle name="Comma 30 4 2" xfId="19817" xr:uid="{D6C434FA-1163-4ADB-B7CB-EE410326BD5E}"/>
    <cellStyle name="Comma 30 5" xfId="19818" xr:uid="{CB3392B5-7BB8-4161-B10B-CF40C4382A74}"/>
    <cellStyle name="Comma 30 5 2" xfId="19819" xr:uid="{534A232D-EEB4-4930-A532-751181394D5E}"/>
    <cellStyle name="Comma 30 6" xfId="19820" xr:uid="{F66CFFEF-D255-4CA9-9F58-BA99ABD5725E}"/>
    <cellStyle name="Comma 30 6 2" xfId="19821" xr:uid="{B4F14B77-EF99-4C8D-9469-E7D6E2423707}"/>
    <cellStyle name="Comma 30 7" xfId="19822" xr:uid="{32373051-CAD3-427A-9A4B-11208E89890E}"/>
    <cellStyle name="Comma 31" xfId="19823" xr:uid="{ED783BBB-DAD4-406A-828F-10097855ABD9}"/>
    <cellStyle name="Comma 31 2" xfId="19824" xr:uid="{E91231E9-F886-4EC0-B2C2-CB37A5C4CAFF}"/>
    <cellStyle name="Comma 31 2 2" xfId="19825" xr:uid="{904FFE17-6836-4926-8141-CDFECEED546C}"/>
    <cellStyle name="Comma 31 2 2 2" xfId="19826" xr:uid="{05C033EB-488B-4AB2-9734-CE84878F9684}"/>
    <cellStyle name="Comma 31 2 3" xfId="19827" xr:uid="{38D1EB45-1751-48A4-B69C-DEF5A6189278}"/>
    <cellStyle name="Comma 31 2 3 2" xfId="19828" xr:uid="{4E6646D4-F9C5-4DF3-8901-E0F0ABE4EE5A}"/>
    <cellStyle name="Comma 31 2 4" xfId="19829" xr:uid="{0FBC5FD4-D998-4EB9-8600-9F5041D12B10}"/>
    <cellStyle name="Comma 31 3" xfId="19830" xr:uid="{447EE37B-31BA-4E4F-B93E-9DAE305BDAEC}"/>
    <cellStyle name="Comma 31 3 2" xfId="19831" xr:uid="{130C5C93-2A1A-4271-984C-FDFD1624E96A}"/>
    <cellStyle name="Comma 31 4" xfId="19832" xr:uid="{534D275B-C6A2-4A77-A6E4-C040F04D0997}"/>
    <cellStyle name="Comma 31 4 2" xfId="19833" xr:uid="{81FCC318-D047-4DC7-9662-A49F85D085B9}"/>
    <cellStyle name="Comma 31 5" xfId="19834" xr:uid="{B5C0D1C5-620D-46E5-B20C-848B6DBB5C8F}"/>
    <cellStyle name="Comma 31 5 2" xfId="19835" xr:uid="{348A146D-8388-4508-8687-C34A3BE4EDF1}"/>
    <cellStyle name="Comma 31 6" xfId="19836" xr:uid="{A7EF15C8-E567-4C35-871E-FED63566BDE0}"/>
    <cellStyle name="Comma 31 6 2" xfId="19837" xr:uid="{D47FE2C1-F651-42F1-A654-362EFB973B61}"/>
    <cellStyle name="Comma 31 7" xfId="19838" xr:uid="{844A2E0D-157C-4158-8E65-E0213BA1783B}"/>
    <cellStyle name="Comma 31 7 2" xfId="19839" xr:uid="{6EE46EBD-1341-45B3-A212-2E6F327DC521}"/>
    <cellStyle name="Comma 31 8" xfId="19840" xr:uid="{51C98C33-5B46-4FDC-B47B-4B949E311FE6}"/>
    <cellStyle name="Comma 32" xfId="19841" xr:uid="{4FE463E2-BD9D-41CA-BD9D-6F3E89C4BEA6}"/>
    <cellStyle name="Comma 32 2" xfId="19842" xr:uid="{8E84A0CB-9026-4E03-A46A-39EFFB139EAF}"/>
    <cellStyle name="Comma 32 2 2" xfId="19843" xr:uid="{C404AA9B-A767-4D02-94E6-3840D81D9580}"/>
    <cellStyle name="Comma 32 2 2 2" xfId="19844" xr:uid="{D69B372E-9A57-477B-8271-0E5693B43334}"/>
    <cellStyle name="Comma 32 2 3" xfId="19845" xr:uid="{7A3934DF-1557-4F2D-84B1-9B598105B6E5}"/>
    <cellStyle name="Comma 32 2 3 2" xfId="19846" xr:uid="{1F637896-43D9-44E5-937C-AB5B99C6705F}"/>
    <cellStyle name="Comma 32 2 4" xfId="19847" xr:uid="{436C6A9E-2DD0-4FAA-82A8-C8A1432BEFD8}"/>
    <cellStyle name="Comma 32 3" xfId="19848" xr:uid="{64E6B737-A48E-4236-9A42-9030DD5440BD}"/>
    <cellStyle name="Comma 32 3 2" xfId="19849" xr:uid="{D4A74643-D518-4C39-AEB5-C7A954AABCCE}"/>
    <cellStyle name="Comma 32 4" xfId="19850" xr:uid="{E66D7CFF-1027-47C1-80B7-823451FE3336}"/>
    <cellStyle name="Comma 32 4 2" xfId="19851" xr:uid="{165C0F3E-6316-45AE-9237-2773D9E725C8}"/>
    <cellStyle name="Comma 32 5" xfId="19852" xr:uid="{C4D044D4-4A14-4715-A225-4927774EA5CC}"/>
    <cellStyle name="Comma 32 5 2" xfId="19853" xr:uid="{7335E910-0B35-4004-897D-C55CC304C5E6}"/>
    <cellStyle name="Comma 32 6" xfId="19854" xr:uid="{31440E8E-FEB2-460B-AE72-B197BA1EA437}"/>
    <cellStyle name="Comma 32 6 2" xfId="19855" xr:uid="{C54E45BA-BA48-4F0A-A596-B9CB48EB9E5D}"/>
    <cellStyle name="Comma 32 7" xfId="19856" xr:uid="{F455B6EF-CE32-40BA-B4C4-4906F6BCA1F6}"/>
    <cellStyle name="Comma 32 7 2" xfId="19857" xr:uid="{6D2050B5-28EA-4CB1-BA76-202519326E36}"/>
    <cellStyle name="Comma 32 8" xfId="19858" xr:uid="{DF4591AB-6D18-4E99-836D-3568134154A7}"/>
    <cellStyle name="Comma 33" xfId="19859" xr:uid="{55AF26CC-7285-4D1F-82FD-B4A0179519F1}"/>
    <cellStyle name="Comma 33 2" xfId="19860" xr:uid="{E8095B2A-1840-4009-8CB1-6194A72A6B39}"/>
    <cellStyle name="Comma 33 2 2" xfId="19861" xr:uid="{0C177336-879E-496C-9F85-56D92FE244EC}"/>
    <cellStyle name="Comma 33 2 2 2" xfId="19862" xr:uid="{CE6B26F2-8E91-4EE3-B571-7049AA522D17}"/>
    <cellStyle name="Comma 33 2 3" xfId="19863" xr:uid="{D81E58FE-EF86-488B-BFFC-4C39CD06054B}"/>
    <cellStyle name="Comma 33 2 3 2" xfId="19864" xr:uid="{F3FEA161-570A-4C48-86AB-2D139B21AA1D}"/>
    <cellStyle name="Comma 33 2 4" xfId="19865" xr:uid="{17957531-F636-450D-8C89-7026D2317ED3}"/>
    <cellStyle name="Comma 33 3" xfId="19866" xr:uid="{EDD5B334-282B-4AA0-BF70-9FDC6704F6D8}"/>
    <cellStyle name="Comma 33 3 2" xfId="19867" xr:uid="{D632E7E0-90BC-4071-8960-78A6CE83EE85}"/>
    <cellStyle name="Comma 33 4" xfId="19868" xr:uid="{7035D89C-02B5-430A-AC3E-09B415E1BE7D}"/>
    <cellStyle name="Comma 33 4 2" xfId="19869" xr:uid="{0C2710ED-3612-470B-B68B-7476A82EC4A2}"/>
    <cellStyle name="Comma 33 5" xfId="19870" xr:uid="{CFFB036B-8180-43DE-BD84-F39C33389FCD}"/>
    <cellStyle name="Comma 33 5 2" xfId="19871" xr:uid="{8E06C0B0-A96E-423A-A389-F7BEDBF41693}"/>
    <cellStyle name="Comma 33 6" xfId="19872" xr:uid="{B99949A1-ACA1-42C6-B960-5D41F8269BC8}"/>
    <cellStyle name="Comma 33 6 2" xfId="19873" xr:uid="{66E15638-1805-4676-B7DB-DE80DE4C8414}"/>
    <cellStyle name="Comma 33 7" xfId="19874" xr:uid="{B42552E9-21AD-4965-ACE8-238C2C24B223}"/>
    <cellStyle name="Comma 33 7 2" xfId="19875" xr:uid="{E1032647-3C97-459C-8CE1-3D53435E86C1}"/>
    <cellStyle name="Comma 33 8" xfId="19876" xr:uid="{1DDC7707-3E5D-4A75-9012-CF518054B7FC}"/>
    <cellStyle name="Comma 34" xfId="19877" xr:uid="{CE1DBFF3-4741-47AB-9F20-48A4BA8F98E2}"/>
    <cellStyle name="Comma 34 2" xfId="19878" xr:uid="{2DD6590F-F39F-44D2-889D-0BF88EFF3557}"/>
    <cellStyle name="Comma 34 2 2" xfId="19879" xr:uid="{F124A3A1-CB70-4605-A88E-2E1A6304F9C0}"/>
    <cellStyle name="Comma 34 2 2 2" xfId="19880" xr:uid="{953EECDE-D8A0-47A9-A1A2-E02563879292}"/>
    <cellStyle name="Comma 34 2 3" xfId="19881" xr:uid="{A777A8EE-0380-440D-9C50-AC841037B651}"/>
    <cellStyle name="Comma 34 2 3 2" xfId="19882" xr:uid="{708E7A10-87A0-438F-AED0-02E153AB1684}"/>
    <cellStyle name="Comma 34 2 4" xfId="19883" xr:uid="{5804A0D4-86A7-49E5-A5E1-854CF44B2EB9}"/>
    <cellStyle name="Comma 34 3" xfId="19884" xr:uid="{FB410A6A-FCA9-42AA-B230-E9F12951F6DD}"/>
    <cellStyle name="Comma 34 3 2" xfId="19885" xr:uid="{DC33E3A2-9F98-4819-8154-32AC12FE8E03}"/>
    <cellStyle name="Comma 34 4" xfId="19886" xr:uid="{C23BD546-F0C6-4484-8848-96D60E297A08}"/>
    <cellStyle name="Comma 34 4 2" xfId="19887" xr:uid="{65E3A4CF-BFCE-4954-B112-C314803E4ADB}"/>
    <cellStyle name="Comma 34 5" xfId="19888" xr:uid="{500CDFFD-B2A4-4F4D-A5BB-D9B94F468052}"/>
    <cellStyle name="Comma 34 5 2" xfId="19889" xr:uid="{D1EE643D-447B-42AA-A3B6-12B16FD67C0E}"/>
    <cellStyle name="Comma 34 6" xfId="19890" xr:uid="{554098D1-69DE-45D1-9E81-B2F79E5AA173}"/>
    <cellStyle name="Comma 34 6 2" xfId="19891" xr:uid="{3AA5B476-D431-4DFC-8B00-413CC151C4AB}"/>
    <cellStyle name="Comma 34 7" xfId="19892" xr:uid="{B037F6BE-0548-4650-B291-615B20E6ACAB}"/>
    <cellStyle name="Comma 34 7 2" xfId="19893" xr:uid="{EE8841A6-5484-4535-9509-8A0215670989}"/>
    <cellStyle name="Comma 34 8" xfId="19894" xr:uid="{F0BE086C-F199-414B-9F1F-67D0B45C8A89}"/>
    <cellStyle name="Comma 35" xfId="19895" xr:uid="{804D5D0C-94AF-4CC6-B256-62244E3C65D0}"/>
    <cellStyle name="Comma 35 2" xfId="19896" xr:uid="{6D0636AC-F5C6-4162-9F43-E0C7CDB7815D}"/>
    <cellStyle name="Comma 35 2 2" xfId="19897" xr:uid="{6AC3A9AA-80E2-4361-A25E-BCE5FD039913}"/>
    <cellStyle name="Comma 35 2 2 2" xfId="19898" xr:uid="{24C9DC61-F55E-4E3B-8036-057A2A0E5776}"/>
    <cellStyle name="Comma 35 2 3" xfId="19899" xr:uid="{175249B8-405B-43DC-841F-DA9CB4A17108}"/>
    <cellStyle name="Comma 35 2 3 2" xfId="19900" xr:uid="{A3808573-4022-4864-B575-7E53EFC3FB01}"/>
    <cellStyle name="Comma 35 2 4" xfId="19901" xr:uid="{D0197523-93CD-43EA-8B00-B94A5A26822E}"/>
    <cellStyle name="Comma 35 3" xfId="19902" xr:uid="{FC912950-D68E-49FA-A724-19FE8243CAFD}"/>
    <cellStyle name="Comma 35 3 2" xfId="19903" xr:uid="{2BA190B8-7711-48F0-9813-BC07FA283C89}"/>
    <cellStyle name="Comma 35 4" xfId="19904" xr:uid="{1DAFDDDC-8B8D-47FE-9C4E-A6CE94091F0E}"/>
    <cellStyle name="Comma 35 4 2" xfId="19905" xr:uid="{B8205620-EA65-4771-AEB9-5845EB1BFDA8}"/>
    <cellStyle name="Comma 35 5" xfId="19906" xr:uid="{6A6C2CB2-1C32-4106-8C65-91F29E314627}"/>
    <cellStyle name="Comma 35 5 2" xfId="19907" xr:uid="{10305DE8-1494-4FDB-A6E6-9C595E61E4A4}"/>
    <cellStyle name="Comma 35 6" xfId="19908" xr:uid="{281B133A-CF46-454E-B6EE-677ECDED85FE}"/>
    <cellStyle name="Comma 35 6 2" xfId="19909" xr:uid="{4D4CC618-2699-4829-96AD-61067A005432}"/>
    <cellStyle name="Comma 35 7" xfId="19910" xr:uid="{440BE968-8F13-48C5-B4AA-F6EEF5A2D2AA}"/>
    <cellStyle name="Comma 35 7 2" xfId="19911" xr:uid="{BD66C376-7E9C-4158-B1A1-BC7074809111}"/>
    <cellStyle name="Comma 35 8" xfId="19912" xr:uid="{B2C3FE56-6D40-467D-973D-4366A44C9FD7}"/>
    <cellStyle name="Comma 36" xfId="19913" xr:uid="{046DEDC0-5106-4B25-BE94-D7A5389E1E69}"/>
    <cellStyle name="Comma 36 2" xfId="19914" xr:uid="{DC4A4BB3-18FB-4651-A1D8-924CC56C99D3}"/>
    <cellStyle name="Comma 36 2 2" xfId="19915" xr:uid="{4FD7FCD4-57F4-4E1A-ABAC-2DC76A3BA3A2}"/>
    <cellStyle name="Comma 36 2 2 2" xfId="19916" xr:uid="{903F2EA5-6C66-48F0-8BF4-C896F6B914A6}"/>
    <cellStyle name="Comma 36 2 3" xfId="19917" xr:uid="{9562B86B-DC2F-48AF-83F8-6CE9B6482790}"/>
    <cellStyle name="Comma 36 2 3 2" xfId="19918" xr:uid="{B55C0FB7-1CFB-40AD-A737-E243D1CF8725}"/>
    <cellStyle name="Comma 36 2 4" xfId="19919" xr:uid="{A6511B42-52F6-4FA1-82BB-96123802F986}"/>
    <cellStyle name="Comma 36 3" xfId="19920" xr:uid="{C229741C-52F1-4F75-844D-2FE359C4142A}"/>
    <cellStyle name="Comma 36 3 2" xfId="19921" xr:uid="{A9639F33-EC2E-47D4-8DBB-4CD1DFB11D4A}"/>
    <cellStyle name="Comma 36 4" xfId="19922" xr:uid="{F4A7118B-A67D-4D20-8B70-99A0DDDDF867}"/>
    <cellStyle name="Comma 36 4 2" xfId="19923" xr:uid="{D6378073-3C80-48CC-A418-DD11D05919D0}"/>
    <cellStyle name="Comma 36 5" xfId="19924" xr:uid="{5B6A30D3-4804-4D36-926F-166273840791}"/>
    <cellStyle name="Comma 36 5 2" xfId="19925" xr:uid="{A953B0B6-3A2C-418F-AD05-73137FBCE1E1}"/>
    <cellStyle name="Comma 36 6" xfId="19926" xr:uid="{62CB5B25-9F43-4BDE-A632-AE115B06CF33}"/>
    <cellStyle name="Comma 36 6 2" xfId="19927" xr:uid="{C36C9CED-10AF-48F2-8302-39148B461451}"/>
    <cellStyle name="Comma 36 7" xfId="19928" xr:uid="{BB8F0CD9-2C5F-4F06-800C-E6D4BD42178E}"/>
    <cellStyle name="Comma 36 7 2" xfId="19929" xr:uid="{15CE2A37-AF40-43AF-BBEE-E6CEEE9D23BC}"/>
    <cellStyle name="Comma 36 8" xfId="19930" xr:uid="{1EF9E12C-D14C-42BD-8750-93C36495C339}"/>
    <cellStyle name="Comma 37" xfId="19931" xr:uid="{15CD302A-FD39-412D-B20E-3E8E91621C16}"/>
    <cellStyle name="Comma 37 2" xfId="19932" xr:uid="{1673B1FB-961A-4857-8879-1392A111B6FE}"/>
    <cellStyle name="Comma 37 2 2" xfId="19933" xr:uid="{FC702FD6-538C-4C23-8065-B91549046737}"/>
    <cellStyle name="Comma 37 2 2 2" xfId="19934" xr:uid="{B30A692B-B1B1-499F-8786-7B4F4D51EAB9}"/>
    <cellStyle name="Comma 37 2 3" xfId="19935" xr:uid="{AEFE51E8-BE0A-4EF4-A5A3-2ECCF837D655}"/>
    <cellStyle name="Comma 37 2 3 2" xfId="19936" xr:uid="{856727DA-00C6-4376-B81C-E7C702D097D2}"/>
    <cellStyle name="Comma 37 2 4" xfId="19937" xr:uid="{CFC7A920-9D9A-436C-BE13-3B82D113932C}"/>
    <cellStyle name="Comma 37 3" xfId="19938" xr:uid="{FAC2E2AF-9C66-4F0F-BB1D-F3D37460D2CC}"/>
    <cellStyle name="Comma 37 3 2" xfId="19939" xr:uid="{6EE4F386-EE10-4DA3-A8F4-3DA00322AF94}"/>
    <cellStyle name="Comma 37 4" xfId="19940" xr:uid="{D836510A-0BBA-42FA-8173-4E234C1F049C}"/>
    <cellStyle name="Comma 37 4 2" xfId="19941" xr:uid="{F0510A9F-A4BD-4C65-A193-DBF475B42513}"/>
    <cellStyle name="Comma 37 5" xfId="19942" xr:uid="{A93287DE-8F1E-4E36-A009-EF7E064244DD}"/>
    <cellStyle name="Comma 37 5 2" xfId="19943" xr:uid="{B854159F-DA6F-4929-97F7-21A517756166}"/>
    <cellStyle name="Comma 37 6" xfId="19944" xr:uid="{E6665C57-F34D-4611-8C46-3AF8A2CCADC6}"/>
    <cellStyle name="Comma 37 6 2" xfId="19945" xr:uid="{0315239B-2590-44E9-A2E1-29DDA5B10434}"/>
    <cellStyle name="Comma 37 7" xfId="19946" xr:uid="{412D0636-C3EF-45B1-9650-4176AAFAF956}"/>
    <cellStyle name="Comma 37 7 2" xfId="19947" xr:uid="{FCB26F1C-69E8-44BA-AE8E-C39A72D5F807}"/>
    <cellStyle name="Comma 37 8" xfId="19948" xr:uid="{13BB9B36-B028-472D-80A4-970824A6061C}"/>
    <cellStyle name="Comma 38" xfId="19949" xr:uid="{EF954A88-7844-447C-8B30-3DD5095A907F}"/>
    <cellStyle name="Comma 38 2" xfId="19950" xr:uid="{EC975226-539D-4707-B553-62C94E800B51}"/>
    <cellStyle name="Comma 38 2 2" xfId="19951" xr:uid="{7127D313-A711-4628-9BCC-01B4AE9B777E}"/>
    <cellStyle name="Comma 38 2 2 2" xfId="19952" xr:uid="{66BC6C0C-683F-4D3E-86B8-934FED3537EC}"/>
    <cellStyle name="Comma 38 2 3" xfId="19953" xr:uid="{22771A4D-19DB-4912-B9D2-A2921AB932BE}"/>
    <cellStyle name="Comma 38 2 3 2" xfId="19954" xr:uid="{43A91337-B08F-439A-9716-B520694598BD}"/>
    <cellStyle name="Comma 38 2 4" xfId="19955" xr:uid="{D97A60B8-13C9-49A8-BBFB-4CF15ED3C939}"/>
    <cellStyle name="Comma 38 3" xfId="19956" xr:uid="{F831BCC4-C964-4E47-B8F2-76011358131F}"/>
    <cellStyle name="Comma 38 3 2" xfId="19957" xr:uid="{DD262FE7-463F-49BE-B479-6D447362FFD8}"/>
    <cellStyle name="Comma 38 4" xfId="19958" xr:uid="{89F3D29E-665D-475B-95BC-D700475AE464}"/>
    <cellStyle name="Comma 38 4 2" xfId="19959" xr:uid="{5D8BC008-D15C-4DFC-A0AC-242A2084ECEA}"/>
    <cellStyle name="Comma 38 5" xfId="19960" xr:uid="{962D4FB4-A349-45F9-83D9-067954D9ACF5}"/>
    <cellStyle name="Comma 38 5 2" xfId="19961" xr:uid="{09800A04-85B3-4E38-A2C9-22CF9367AC27}"/>
    <cellStyle name="Comma 38 6" xfId="19962" xr:uid="{480F6BB2-A7E3-4432-A5BB-3F5A21F0DEE1}"/>
    <cellStyle name="Comma 38 6 2" xfId="19963" xr:uid="{4B47401A-9710-4972-BE66-67C220CF1FD7}"/>
    <cellStyle name="Comma 38 7" xfId="19964" xr:uid="{309DBC7D-76A5-4D54-912B-2E5B080DF0AB}"/>
    <cellStyle name="Comma 38 7 2" xfId="19965" xr:uid="{35E865C7-BCD0-4112-B141-0E435BCB8DBC}"/>
    <cellStyle name="Comma 38 8" xfId="19966" xr:uid="{D9FDEE1C-AB50-4804-87BD-9ED394778187}"/>
    <cellStyle name="Comma 4" xfId="19967" xr:uid="{F390236F-603E-433C-A157-F43F60B3A362}"/>
    <cellStyle name="Comma 4 2" xfId="19968" xr:uid="{6136FDBB-0683-4962-AD7A-DCC1D4297740}"/>
    <cellStyle name="Comma 4 2 2" xfId="19969" xr:uid="{534E6980-993F-43DE-8208-CC7D287C622F}"/>
    <cellStyle name="Comma 4 2 2 2" xfId="19970" xr:uid="{6269DD31-AF67-43E7-BED7-12ACE48ECD3D}"/>
    <cellStyle name="Comma 4 2 3" xfId="19971" xr:uid="{2F043804-F0CD-4FF8-978C-33C23E3957C3}"/>
    <cellStyle name="Comma 4 2 3 2" xfId="19972" xr:uid="{09F7FE5F-01C6-413D-9A0E-6FFAE879B9C1}"/>
    <cellStyle name="Comma 4 2 4" xfId="19973" xr:uid="{ED88668A-0B26-4638-9366-943826A362B8}"/>
    <cellStyle name="Comma 4 3" xfId="19974" xr:uid="{4787DCF6-5E02-413C-A818-423343D9229F}"/>
    <cellStyle name="Comma 4 3 2" xfId="19975" xr:uid="{A7E3E51E-B307-4FF2-BD45-9CFD32E40744}"/>
    <cellStyle name="Comma 4 4" xfId="19976" xr:uid="{6595A016-2D2E-4615-AC2C-8AC2EEB4FE41}"/>
    <cellStyle name="Comma 4 4 2" xfId="19977" xr:uid="{ED0B2740-170B-4287-A98B-9D0EFB9CF1E2}"/>
    <cellStyle name="Comma 4 5" xfId="19978" xr:uid="{6C1253A9-18A3-4373-AE4E-088E63C0C49E}"/>
    <cellStyle name="Comma 4 5 2" xfId="19979" xr:uid="{BC6B578C-E023-471E-B7BB-84FB5CB92AE4}"/>
    <cellStyle name="Comma 4 6" xfId="19980" xr:uid="{60E52E73-B4B7-47D5-BB19-4CD364962C89}"/>
    <cellStyle name="Comma 4 6 2" xfId="19981" xr:uid="{707A2CE3-B36E-4C61-B20D-F8E539697FBF}"/>
    <cellStyle name="Comma 4 7" xfId="19982" xr:uid="{7AAB9FCE-89F1-40CA-8DD0-0C7A6302C129}"/>
    <cellStyle name="Comma 5" xfId="19983" xr:uid="{66B86055-B8B0-43A2-B4E9-5B905C61A179}"/>
    <cellStyle name="Comma 5 2" xfId="19984" xr:uid="{DE254A56-11C8-41ED-A164-D5B448620935}"/>
    <cellStyle name="Comma 5 2 2" xfId="19985" xr:uid="{EB21D941-99A1-4963-8D25-AEF8A2ADEA6F}"/>
    <cellStyle name="Comma 5 2 2 2" xfId="19986" xr:uid="{AB8C31A2-0506-440A-804D-6FE781C26932}"/>
    <cellStyle name="Comma 5 2 3" xfId="19987" xr:uid="{8B06F603-4795-4DCD-9AA4-C67F11852E7E}"/>
    <cellStyle name="Comma 5 2 3 2" xfId="19988" xr:uid="{574D63D4-A47E-4B00-85CA-EF5028DDC338}"/>
    <cellStyle name="Comma 5 2 4" xfId="19989" xr:uid="{FFE43AF0-07B6-42D1-8A35-24FA1D356E29}"/>
    <cellStyle name="Comma 5 3" xfId="19990" xr:uid="{E1C99A9A-F7A4-4B15-9058-2543B7D7C3AD}"/>
    <cellStyle name="Comma 5 3 2" xfId="19991" xr:uid="{63B819EC-92AF-4EA5-9B97-2DCBEF0ED7CA}"/>
    <cellStyle name="Comma 5 4" xfId="19992" xr:uid="{3A3CF2FB-6817-4C75-88B5-E61F2B677672}"/>
    <cellStyle name="Comma 5 4 2" xfId="19993" xr:uid="{AA094AD4-887D-45C5-944C-34CF5BF682B2}"/>
    <cellStyle name="Comma 5 5" xfId="19994" xr:uid="{964E9858-9167-44B8-9013-DEEB3242260D}"/>
    <cellStyle name="Comma 5 5 2" xfId="19995" xr:uid="{0E266BC9-AF89-4227-989E-7A51E525B147}"/>
    <cellStyle name="Comma 5 6" xfId="19996" xr:uid="{3D220B71-EE8C-4876-96F8-40E0603D46C8}"/>
    <cellStyle name="Comma 5 6 2" xfId="19997" xr:uid="{33FCFB94-0AC2-4F85-943B-DE2A93841B83}"/>
    <cellStyle name="Comma 5 7" xfId="19998" xr:uid="{80D6FA16-238D-47DA-9AC7-AB7B45899089}"/>
    <cellStyle name="Comma 6" xfId="19999" xr:uid="{D28F7B9F-F00B-40A0-8070-EF42D5C78BF2}"/>
    <cellStyle name="Comma 6 2" xfId="20000" xr:uid="{3591A892-838B-4F41-92C5-68DF4C53D2A0}"/>
    <cellStyle name="Comma 6 2 2" xfId="20001" xr:uid="{913DD3E6-DBA8-45B8-A7AA-E04EDD1D4DF8}"/>
    <cellStyle name="Comma 6 2 2 2" xfId="20002" xr:uid="{92964330-BA4B-4CB1-947B-7ABAFF618782}"/>
    <cellStyle name="Comma 6 2 3" xfId="20003" xr:uid="{7E683000-AC15-437E-8323-51F4633930FA}"/>
    <cellStyle name="Comma 6 2 3 2" xfId="20004" xr:uid="{F58074A5-E8D4-4013-9345-EFD282CFAB2C}"/>
    <cellStyle name="Comma 6 2 4" xfId="20005" xr:uid="{F565CEB8-AB8A-45E9-B18C-C9D78175E1EC}"/>
    <cellStyle name="Comma 6 3" xfId="20006" xr:uid="{D127A9E4-A8DD-4407-A195-E2D491BE1179}"/>
    <cellStyle name="Comma 6 3 2" xfId="20007" xr:uid="{CEE78477-E53C-4FDB-9C8B-1FAF9A8703B7}"/>
    <cellStyle name="Comma 6 4" xfId="20008" xr:uid="{C470B563-18E3-423F-96E2-386707C20532}"/>
    <cellStyle name="Comma 6 4 2" xfId="20009" xr:uid="{0E39A9E0-C3A5-4386-9E63-3E63F8792681}"/>
    <cellStyle name="Comma 6 5" xfId="20010" xr:uid="{105CB9DE-BC39-4174-ABFF-10A526DA4FED}"/>
    <cellStyle name="Comma 6 5 2" xfId="20011" xr:uid="{93D083B6-613A-45F4-BE63-419506DF208E}"/>
    <cellStyle name="Comma 6 6" xfId="20012" xr:uid="{3576AB4A-28C6-4185-AF77-E09F695B27DB}"/>
    <cellStyle name="Comma 6 6 2" xfId="20013" xr:uid="{BF21FB5E-D3BA-4524-A4CD-0569EF29ADF5}"/>
    <cellStyle name="Comma 6 7" xfId="20014" xr:uid="{348C05CD-66AC-4DF2-A2B5-71F86C844747}"/>
    <cellStyle name="Comma 7" xfId="20015" xr:uid="{56426EE4-1A46-47A7-80AD-685ED27E5395}"/>
    <cellStyle name="Comma 7 2" xfId="20016" xr:uid="{A4FC95D8-534A-46A2-8877-851C920F83BA}"/>
    <cellStyle name="Comma 7 2 2" xfId="20017" xr:uid="{1145380D-BA08-41FD-80FE-A714D7EF5A41}"/>
    <cellStyle name="Comma 7 2 2 2" xfId="20018" xr:uid="{5DA5FFF8-C8E2-4CD6-B848-D442E0AB36EA}"/>
    <cellStyle name="Comma 7 2 3" xfId="20019" xr:uid="{1D9C5DFE-EC11-4718-94DB-CE5912D876E3}"/>
    <cellStyle name="Comma 7 2 3 2" xfId="20020" xr:uid="{EE0C7B29-75DA-4A47-998F-5814B52F53CC}"/>
    <cellStyle name="Comma 7 2 4" xfId="20021" xr:uid="{D7F0DF83-CFC9-4DD8-8FF4-C97D47D7A2F7}"/>
    <cellStyle name="Comma 7 3" xfId="20022" xr:uid="{1384A23B-86EE-4074-BDD6-2FAA2EFF20FE}"/>
    <cellStyle name="Comma 7 3 2" xfId="20023" xr:uid="{4A714F5B-9CF9-40CA-8707-68A15069D24B}"/>
    <cellStyle name="Comma 7 4" xfId="20024" xr:uid="{6C722D51-2667-4ECD-9087-165ECB354FD1}"/>
    <cellStyle name="Comma 7 4 2" xfId="20025" xr:uid="{C8A1D685-66CC-4458-9CD3-399217943A36}"/>
    <cellStyle name="Comma 7 5" xfId="20026" xr:uid="{42F26398-8063-4F04-BB28-2ADBC32B8FCA}"/>
    <cellStyle name="Comma 7 5 2" xfId="20027" xr:uid="{FE92BEB5-27AF-4FEC-BE87-F10602A7DBB2}"/>
    <cellStyle name="Comma 7 6" xfId="20028" xr:uid="{0D10752E-89A8-4E41-B14C-07CC45951E11}"/>
    <cellStyle name="Comma 7 6 2" xfId="20029" xr:uid="{A9DD5C10-7E95-4949-9744-21FC3B220CF3}"/>
    <cellStyle name="Comma 7 7" xfId="20030" xr:uid="{3D7DF882-4092-431B-B1DE-DBBECD2683A4}"/>
    <cellStyle name="Comma 7 7 2" xfId="20031" xr:uid="{EFECE22F-9625-44E9-B9E2-D0CC40D50149}"/>
    <cellStyle name="Comma 7 8" xfId="20032" xr:uid="{7FCDA0D1-682A-49E8-839E-34F96A1A5125}"/>
    <cellStyle name="Comma 8" xfId="20033" xr:uid="{D9479BE1-D322-42E0-A619-99D1F1E8C55D}"/>
    <cellStyle name="Comma 8 2" xfId="20034" xr:uid="{479DBD9B-FD98-483C-9986-D46B3DF4A35B}"/>
    <cellStyle name="Comma 8 2 2" xfId="20035" xr:uid="{6E76BEC4-7244-4842-85E3-EF1736F8F2CF}"/>
    <cellStyle name="Comma 8 2 2 2" xfId="20036" xr:uid="{FA6A83AF-CF86-4C85-AD5B-3BC8C0E2CD37}"/>
    <cellStyle name="Comma 8 2 3" xfId="20037" xr:uid="{35871041-0852-481D-91E9-B2808F75AB55}"/>
    <cellStyle name="Comma 8 2 3 2" xfId="20038" xr:uid="{6B01AE64-54CA-4848-8BC7-9184AC5B1C56}"/>
    <cellStyle name="Comma 8 2 4" xfId="20039" xr:uid="{CBCD0061-8671-403A-B849-0BFB34362406}"/>
    <cellStyle name="Comma 8 3" xfId="20040" xr:uid="{A2FEC139-9430-4889-9583-639C60CCF6EB}"/>
    <cellStyle name="Comma 8 3 2" xfId="20041" xr:uid="{D5EFF476-FD9F-44AD-B1CF-32F968FBB0AA}"/>
    <cellStyle name="Comma 8 4" xfId="20042" xr:uid="{D9EA5534-A706-4FD2-B904-75B07A755219}"/>
    <cellStyle name="Comma 8 4 2" xfId="20043" xr:uid="{D3CC45BE-7FD7-4A92-B285-5C0E35A385B3}"/>
    <cellStyle name="Comma 8 5" xfId="20044" xr:uid="{43F36140-5215-4D04-8083-BF55133DC5A9}"/>
    <cellStyle name="Comma 8 5 2" xfId="20045" xr:uid="{71B6F067-BBAE-457E-8E13-096A6FCCBC66}"/>
    <cellStyle name="Comma 8 6" xfId="20046" xr:uid="{C634CC97-9A20-4031-9A9E-E986A443D0E1}"/>
    <cellStyle name="Comma 8 6 2" xfId="20047" xr:uid="{38DBA955-8B0F-45DA-87E3-8B6A8ADED444}"/>
    <cellStyle name="Comma 8 7" xfId="20048" xr:uid="{BEC13706-54AA-4ADF-BC7E-6849C8C5791B}"/>
    <cellStyle name="Comma 9" xfId="20049" xr:uid="{A71F30A7-5AFA-4771-942F-C58B76AB6173}"/>
    <cellStyle name="Comma 9 2" xfId="20050" xr:uid="{1FA576B3-89DD-4C70-8B97-63879FAD7CC8}"/>
    <cellStyle name="Comma 9 2 2" xfId="20051" xr:uid="{3CE0F196-CD77-4A9C-BE56-734F5D672D10}"/>
    <cellStyle name="Comma 9 2 2 2" xfId="20052" xr:uid="{C2BAEA6C-4BDD-44CB-A9EB-8D6E841EA0C8}"/>
    <cellStyle name="Comma 9 2 3" xfId="20053" xr:uid="{1F7921EF-51E8-4304-A26A-0F4B03E750ED}"/>
    <cellStyle name="Comma 9 2 3 2" xfId="20054" xr:uid="{ADFEBDAE-79F8-4313-B193-97D3D3131185}"/>
    <cellStyle name="Comma 9 2 4" xfId="20055" xr:uid="{CAED451F-EC41-49D9-842F-C976219E3ED6}"/>
    <cellStyle name="Comma 9 3" xfId="20056" xr:uid="{921AAD44-E771-4C5C-A31F-3666D8EA119C}"/>
    <cellStyle name="Comma 9 3 2" xfId="20057" xr:uid="{B55CF407-B514-4766-A75D-7B930AFBEB4A}"/>
    <cellStyle name="Comma 9 4" xfId="20058" xr:uid="{87F2C069-C23B-4CB7-8D78-ACA06D8EAFD3}"/>
    <cellStyle name="Comma 9 4 2" xfId="20059" xr:uid="{16C43E9C-CD6F-4531-AF60-C5C6610BB0B1}"/>
    <cellStyle name="Comma 9 5" xfId="20060" xr:uid="{4F8F2936-17F8-46F4-AF8D-6257CB51F22F}"/>
    <cellStyle name="Comma 9 5 2" xfId="20061" xr:uid="{EFF1160B-1518-4AA9-8B72-6C9CC8FCB5BA}"/>
    <cellStyle name="Comma 9 6" xfId="20062" xr:uid="{B7249A12-F326-4C56-BF96-AB6643C4563B}"/>
    <cellStyle name="Comma 9 6 2" xfId="20063" xr:uid="{1E120CCC-04D1-451F-8976-E17CC3E38C1D}"/>
    <cellStyle name="Comma 9 7" xfId="20064" xr:uid="{3D47E343-D82E-4754-A3D1-4352812EB130}"/>
    <cellStyle name="Comma0" xfId="20065" xr:uid="{4CB26CD6-270C-4C60-BAC5-152B84719DBB}"/>
    <cellStyle name="Currency [0]" xfId="20066" xr:uid="{C391CAB9-792D-4A5A-8E55-FE6C2056B355}"/>
    <cellStyle name="Currency0" xfId="20067" xr:uid="{2AF3FDF2-FD41-442A-9F20-A3B30D7E6FE3}"/>
    <cellStyle name="Data" xfId="20068" xr:uid="{ABB1F900-A786-4018-A9B1-8C8B335891D9}"/>
    <cellStyle name="Data1" xfId="20069" xr:uid="{B688F02B-6656-4CD9-8286-C7397976E5C2}"/>
    <cellStyle name="Data2" xfId="20070" xr:uid="{DD45AAE9-91F8-474E-BCB0-3671AB1F22DF}"/>
    <cellStyle name="Data4" xfId="20071" xr:uid="{40DEE670-E6F0-4352-AEC8-5FA6D2AFAD52}"/>
    <cellStyle name="Data5" xfId="20072" xr:uid="{D5E60B68-61D2-46D9-A69C-B4F08E1021BF}"/>
    <cellStyle name="DC_DESCRICAO" xfId="104" xr:uid="{CE60DC0E-6AD0-47E8-9909-B332AD6C1C0A}"/>
    <cellStyle name="DC_TABELA" xfId="21" xr:uid="{DD32423A-3591-4906-B476-2771545324B3}"/>
    <cellStyle name="dd/mm" xfId="20073" xr:uid="{57F17F0F-A84E-47C1-BA9D-D23C0C81529C}"/>
    <cellStyle name="dd/mm/aa" xfId="20074" xr:uid="{3C2AA121-BFAA-49D0-9329-25D0E8B29DE5}"/>
    <cellStyle name="dd/mmm/aa" xfId="20075" xr:uid="{A8986E56-8DE0-4840-B298-D8206A1B0B15}"/>
    <cellStyle name="Ênfase1 10" xfId="20076" xr:uid="{6CBFCBFB-4B1B-407B-9ABB-23E302BB73A9}"/>
    <cellStyle name="Ênfase1 10 2" xfId="20077" xr:uid="{E165115C-9F7E-4E63-809E-AA14261B4B01}"/>
    <cellStyle name="Ênfase1 10 2 2" xfId="20078" xr:uid="{7A7E1942-F4DA-4B72-A079-9A0BA8AF561A}"/>
    <cellStyle name="Ênfase1 10 2 2 2" xfId="20079" xr:uid="{22E5DA43-D017-478D-B42E-AA262AC6ECB9}"/>
    <cellStyle name="Ênfase1 10 2 3" xfId="20080" xr:uid="{151CA9FB-80C3-4AE6-A574-6CC74E350618}"/>
    <cellStyle name="Ênfase1 10 2 3 2" xfId="20081" xr:uid="{C8A49CB3-B7C2-4BF3-9C34-75C8D24F6E8C}"/>
    <cellStyle name="Ênfase1 10 2 4" xfId="20082" xr:uid="{438D6D19-EC3F-475E-BC5C-47AC1F1A82A9}"/>
    <cellStyle name="Ênfase1 10 3" xfId="20083" xr:uid="{1C9D911D-6A22-4A53-BDA7-A209C5D92AAD}"/>
    <cellStyle name="Ênfase1 10 3 2" xfId="20084" xr:uid="{59DFAAA4-6A31-4E17-9A8A-C827481B95F5}"/>
    <cellStyle name="Ênfase1 10 4" xfId="20085" xr:uid="{7915DFA6-F37D-41F3-AA30-C90277E4DCEA}"/>
    <cellStyle name="Ênfase1 10 4 2" xfId="20086" xr:uid="{3E856B17-FAD8-49DB-ADDC-BAA679D20083}"/>
    <cellStyle name="Ênfase1 10 5" xfId="20087" xr:uid="{1B1AD545-0895-4E4E-AA0C-5526A0F6DBEB}"/>
    <cellStyle name="Ênfase1 10 5 2" xfId="20088" xr:uid="{67FC4AE2-1C06-4046-AF8C-5176CE9E4191}"/>
    <cellStyle name="Ênfase1 10 6" xfId="20089" xr:uid="{0FC7A90C-09F6-4A3C-84A9-08F4A98A86E6}"/>
    <cellStyle name="Ênfase1 10 6 2" xfId="20090" xr:uid="{B6AE4C30-0ABE-4420-9F5D-F27F97D19BDF}"/>
    <cellStyle name="Ênfase1 10 7" xfId="20091" xr:uid="{60D1CC52-C88A-4E8E-B3D4-6B2BDE331302}"/>
    <cellStyle name="Ênfase1 11" xfId="20092" xr:uid="{3D01CF8B-B3F3-421A-834F-677CD4CE9D37}"/>
    <cellStyle name="Ênfase1 11 2" xfId="20093" xr:uid="{947B7F42-195C-4B20-B078-C1BB0414C563}"/>
    <cellStyle name="Ênfase1 11 2 2" xfId="20094" xr:uid="{52C1B1EE-5CDB-4108-999B-D69789A03D13}"/>
    <cellStyle name="Ênfase1 11 2 2 2" xfId="20095" xr:uid="{3983C800-76F7-47C3-9D54-C7821E61EC20}"/>
    <cellStyle name="Ênfase1 11 2 3" xfId="20096" xr:uid="{CFC0F82D-AF75-48D8-9A84-F3CB003DB8B4}"/>
    <cellStyle name="Ênfase1 11 2 3 2" xfId="20097" xr:uid="{63053BCA-4CA9-4458-9BCC-4FE4F37CD7DE}"/>
    <cellStyle name="Ênfase1 11 2 4" xfId="20098" xr:uid="{A8F2B174-3428-407C-BEDD-3D7D8E2824A0}"/>
    <cellStyle name="Ênfase1 11 3" xfId="20099" xr:uid="{F1034F17-E49C-44E1-B2EA-8264B3410785}"/>
    <cellStyle name="Ênfase1 11 3 2" xfId="20100" xr:uid="{A26A7A1C-6268-45A0-937A-A8AFB9F4D2D2}"/>
    <cellStyle name="Ênfase1 11 4" xfId="20101" xr:uid="{C66797F9-E7DB-4115-B153-156FD60C71A6}"/>
    <cellStyle name="Ênfase1 11 4 2" xfId="20102" xr:uid="{4E93CFB5-5C14-490B-BDA1-2BF1E2E0B83C}"/>
    <cellStyle name="Ênfase1 11 5" xfId="20103" xr:uid="{DCF2E151-56D1-4595-A8D8-C20E63C2CAFF}"/>
    <cellStyle name="Ênfase1 11 5 2" xfId="20104" xr:uid="{C44DEA0F-D9D3-4455-97FF-BA91ECDC22E5}"/>
    <cellStyle name="Ênfase1 11 6" xfId="20105" xr:uid="{2CD18287-CCF3-4FF5-9DED-7AFFC7BDA8AD}"/>
    <cellStyle name="Ênfase1 11 6 2" xfId="20106" xr:uid="{627C6238-04C9-452D-A995-8424E85A10D0}"/>
    <cellStyle name="Ênfase1 11 7" xfId="20107" xr:uid="{AD7BA072-B947-4A0E-B02F-9EF5733B6AC9}"/>
    <cellStyle name="Ênfase1 12" xfId="20108" xr:uid="{546FD765-C5F3-49B8-B14A-0771F36FFC8F}"/>
    <cellStyle name="Ênfase1 12 2" xfId="20109" xr:uid="{F39B2C61-9B87-46F9-B98D-5EC1E67BC66A}"/>
    <cellStyle name="Ênfase1 12 2 2" xfId="20110" xr:uid="{1BEC5CF0-DD52-49ED-AE9E-F6F8ACCCB3FD}"/>
    <cellStyle name="Ênfase1 12 2 2 2" xfId="20111" xr:uid="{66687726-5426-4378-8686-947218217AD3}"/>
    <cellStyle name="Ênfase1 12 2 3" xfId="20112" xr:uid="{6025ED93-A781-4EBC-8A1B-D523C5FA13C9}"/>
    <cellStyle name="Ênfase1 12 2 3 2" xfId="20113" xr:uid="{0AE617FF-7FBD-4447-95D3-1DC2DDB272D7}"/>
    <cellStyle name="Ênfase1 12 2 4" xfId="20114" xr:uid="{BECCC878-0A3E-443C-9FF1-FD69DB4DC29F}"/>
    <cellStyle name="Ênfase1 12 3" xfId="20115" xr:uid="{A9B59902-C619-45C2-95D4-3762FF3FC44C}"/>
    <cellStyle name="Ênfase1 12 3 2" xfId="20116" xr:uid="{DEBAEE08-6B49-41D5-B83F-11C937AD32ED}"/>
    <cellStyle name="Ênfase1 12 4" xfId="20117" xr:uid="{807C8CD8-D6D4-4D1C-8A32-DB832BC957EA}"/>
    <cellStyle name="Ênfase1 12 4 2" xfId="20118" xr:uid="{4F402F09-AA75-4E0D-A29A-DD798EDCDDC6}"/>
    <cellStyle name="Ênfase1 12 5" xfId="20119" xr:uid="{1ECBA753-4D4B-4BCA-A18B-A870163BF112}"/>
    <cellStyle name="Ênfase1 12 5 2" xfId="20120" xr:uid="{E3A9C05E-BF80-4CA6-BAAE-7DB937E154C6}"/>
    <cellStyle name="Ênfase1 12 6" xfId="20121" xr:uid="{F63864C1-B6D4-4964-A674-6C5F8C8C3FAB}"/>
    <cellStyle name="Ênfase1 12 6 2" xfId="20122" xr:uid="{A109AC59-6DE3-42DD-AB83-F5218EE47517}"/>
    <cellStyle name="Ênfase1 12 7" xfId="20123" xr:uid="{70A35103-CF54-4CDA-BF61-20B1BCFEED87}"/>
    <cellStyle name="Ênfase1 13" xfId="20124" xr:uid="{351E65BB-3389-4493-B69F-DC0AF9BC6027}"/>
    <cellStyle name="Ênfase1 13 2" xfId="20125" xr:uid="{96DB09C6-2B8D-42D0-BC7B-8D8D23DA8594}"/>
    <cellStyle name="Ênfase1 13 2 2" xfId="20126" xr:uid="{55F81BB7-04F4-45A0-AE97-9B17B75C154F}"/>
    <cellStyle name="Ênfase1 13 2 2 2" xfId="20127" xr:uid="{ADCF1E3C-2BC6-4294-9A03-380758A4C0CF}"/>
    <cellStyle name="Ênfase1 13 2 3" xfId="20128" xr:uid="{41AA4867-CF64-4244-A71F-DCBF4DBAF14B}"/>
    <cellStyle name="Ênfase1 13 2 3 2" xfId="20129" xr:uid="{14C6C654-71EB-46B6-BF83-D730F58BEFFC}"/>
    <cellStyle name="Ênfase1 13 2 4" xfId="20130" xr:uid="{7D33C705-630C-4517-9FE5-BF5A0062CE77}"/>
    <cellStyle name="Ênfase1 13 3" xfId="20131" xr:uid="{CB5E4AAB-8DC9-4C7D-86E3-A5D72A14F899}"/>
    <cellStyle name="Ênfase1 13 3 2" xfId="20132" xr:uid="{89583F94-3A3D-44AC-965D-4B347305B668}"/>
    <cellStyle name="Ênfase1 13 4" xfId="20133" xr:uid="{EA6FEF5F-B5F4-4810-ABE2-38A514AE7322}"/>
    <cellStyle name="Ênfase1 13 4 2" xfId="20134" xr:uid="{8960A568-E158-4F32-A057-89614B58DC05}"/>
    <cellStyle name="Ênfase1 13 5" xfId="20135" xr:uid="{3860156C-38F1-4C39-A559-DFC59BDC32A5}"/>
    <cellStyle name="Ênfase1 13 5 2" xfId="20136" xr:uid="{4FE171FE-3DAB-4110-B79D-80B372E50CA3}"/>
    <cellStyle name="Ênfase1 13 6" xfId="20137" xr:uid="{46F0CEEE-CBD8-4F93-B9AA-DF5174541E56}"/>
    <cellStyle name="Ênfase1 13 6 2" xfId="20138" xr:uid="{6F68AB07-3D7E-46EA-96CB-FB40E86A8BE7}"/>
    <cellStyle name="Ênfase1 13 7" xfId="20139" xr:uid="{5513BFFE-2788-439B-AAB3-5548C5D076F1}"/>
    <cellStyle name="Ênfase1 14" xfId="20140" xr:uid="{64EABE71-2909-41A5-9BFE-C7532DA83D0C}"/>
    <cellStyle name="Ênfase1 14 2" xfId="20141" xr:uid="{94BE94A0-B096-48DE-8045-01D30095DB95}"/>
    <cellStyle name="Ênfase1 14 2 2" xfId="20142" xr:uid="{CC9435C0-B30C-4B45-BCB9-02C18EE8EAA5}"/>
    <cellStyle name="Ênfase1 14 2 2 2" xfId="20143" xr:uid="{3E3D8290-D213-41E0-BB52-4AE70D0538A3}"/>
    <cellStyle name="Ênfase1 14 2 3" xfId="20144" xr:uid="{016741BB-4444-4CEB-9080-EB9957E4A1A4}"/>
    <cellStyle name="Ênfase1 14 2 3 2" xfId="20145" xr:uid="{5FA6B7C3-3202-47DD-A9AA-6964884B2094}"/>
    <cellStyle name="Ênfase1 14 2 4" xfId="20146" xr:uid="{9952BB50-1138-483E-9B86-0C61851383E3}"/>
    <cellStyle name="Ênfase1 14 3" xfId="20147" xr:uid="{D613CF3F-95F1-4959-903F-372953CDD4CA}"/>
    <cellStyle name="Ênfase1 14 3 2" xfId="20148" xr:uid="{564DF747-95C5-43A3-B1BB-7DDB2906E07B}"/>
    <cellStyle name="Ênfase1 14 4" xfId="20149" xr:uid="{199040E2-4D60-4EEC-A8E8-7C74522DBCFB}"/>
    <cellStyle name="Ênfase1 14 4 2" xfId="20150" xr:uid="{815C2C0B-9A57-43C4-B9CB-061B62EBB014}"/>
    <cellStyle name="Ênfase1 14 5" xfId="20151" xr:uid="{B307CD1A-B827-489C-9F0C-E92DD43CD190}"/>
    <cellStyle name="Ênfase1 14 5 2" xfId="20152" xr:uid="{A237FFB4-02F6-40F2-BFA7-23C3416A8735}"/>
    <cellStyle name="Ênfase1 14 6" xfId="20153" xr:uid="{641AF365-C840-4404-B4AD-A73A7F29E767}"/>
    <cellStyle name="Ênfase1 14 6 2" xfId="20154" xr:uid="{2A264BF7-8716-47FB-A0D8-D77040840509}"/>
    <cellStyle name="Ênfase1 14 7" xfId="20155" xr:uid="{4ABD51D9-9F0C-423A-A42E-1E67E3FC0DE4}"/>
    <cellStyle name="Ênfase1 15" xfId="20156" xr:uid="{E136FFE3-0EA7-4E7D-86DA-7F9B2BD79BAB}"/>
    <cellStyle name="Ênfase1 15 2" xfId="20157" xr:uid="{F19BEA83-3235-4ADD-B027-4522BF126F28}"/>
    <cellStyle name="Ênfase1 15 2 2" xfId="20158" xr:uid="{8D03D233-18BD-4BC3-978C-1EE30CBB69C7}"/>
    <cellStyle name="Ênfase1 15 2 2 2" xfId="20159" xr:uid="{66619225-4AFA-4CD4-8EA3-39630ADD44C9}"/>
    <cellStyle name="Ênfase1 15 2 3" xfId="20160" xr:uid="{FFDE759B-7B92-459A-9C71-AC2E4181995C}"/>
    <cellStyle name="Ênfase1 15 2 3 2" xfId="20161" xr:uid="{F461125D-26FF-43BC-861A-1CB8ABB25494}"/>
    <cellStyle name="Ênfase1 15 2 4" xfId="20162" xr:uid="{A37C6248-91EC-4BD1-9303-028E2994B20E}"/>
    <cellStyle name="Ênfase1 15 3" xfId="20163" xr:uid="{CD5CF7C8-3796-4581-A1D8-0C32F75FC83F}"/>
    <cellStyle name="Ênfase1 15 3 2" xfId="20164" xr:uid="{48BD8155-B687-495E-A67F-3413146F590B}"/>
    <cellStyle name="Ênfase1 15 4" xfId="20165" xr:uid="{3C4662D7-8D37-4CC3-BB83-E26DB59B243E}"/>
    <cellStyle name="Ênfase1 15 4 2" xfId="20166" xr:uid="{5D101A49-23B1-4D93-BC60-654C912138D8}"/>
    <cellStyle name="Ênfase1 15 5" xfId="20167" xr:uid="{33D1EC43-81EF-45F1-A555-32A7BC727A81}"/>
    <cellStyle name="Ênfase1 15 5 2" xfId="20168" xr:uid="{C4C607F8-BB6F-4C89-A068-B4606B304B3E}"/>
    <cellStyle name="Ênfase1 15 6" xfId="20169" xr:uid="{FA0D4A10-95B2-43E2-A525-9F9DC0132DEC}"/>
    <cellStyle name="Ênfase1 15 6 2" xfId="20170" xr:uid="{4BF19E3C-07DD-4DF3-B53E-1B6DA668CB5B}"/>
    <cellStyle name="Ênfase1 15 7" xfId="20171" xr:uid="{7415C842-D747-4B30-9E19-3E5BF172DF91}"/>
    <cellStyle name="Ênfase1 16" xfId="20172" xr:uid="{DA2F8408-D0CD-40DB-9D8C-F02572BAC1EA}"/>
    <cellStyle name="Ênfase1 16 2" xfId="20173" xr:uid="{6AB019B1-63B1-4213-9897-0FEAF5777B47}"/>
    <cellStyle name="Ênfase1 16 2 2" xfId="20174" xr:uid="{238E87F7-2D0C-4736-B5E7-ABB33146B122}"/>
    <cellStyle name="Ênfase1 16 2 2 2" xfId="20175" xr:uid="{F482DF44-B756-4254-9792-4C62FBC9DA86}"/>
    <cellStyle name="Ênfase1 16 2 3" xfId="20176" xr:uid="{CDB7F701-6FF7-42BF-B2AB-77F94D591C98}"/>
    <cellStyle name="Ênfase1 16 2 3 2" xfId="20177" xr:uid="{D182995E-A7DE-40E4-9CA1-13DC84037F65}"/>
    <cellStyle name="Ênfase1 16 2 4" xfId="20178" xr:uid="{94E75A79-4E68-4775-9DD8-588EBDE7D23F}"/>
    <cellStyle name="Ênfase1 16 3" xfId="20179" xr:uid="{76A85462-08D0-4BDC-B1C0-405C84884229}"/>
    <cellStyle name="Ênfase1 16 3 2" xfId="20180" xr:uid="{E5C6323F-BE35-435D-A837-8EB375FE1472}"/>
    <cellStyle name="Ênfase1 16 4" xfId="20181" xr:uid="{0EA6891A-2D06-468E-A158-4762FEDF7C37}"/>
    <cellStyle name="Ênfase1 16 4 2" xfId="20182" xr:uid="{2FE9B700-B424-4525-B47B-33A918B5660F}"/>
    <cellStyle name="Ênfase1 16 5" xfId="20183" xr:uid="{424C56CF-2334-48BE-A658-CAF1152E7D09}"/>
    <cellStyle name="Ênfase1 16 5 2" xfId="20184" xr:uid="{F979D238-FD74-4C95-9BEF-0600B539F28E}"/>
    <cellStyle name="Ênfase1 16 6" xfId="20185" xr:uid="{77E965FA-CD0E-4A59-96EC-CF34D84A032B}"/>
    <cellStyle name="Ênfase1 16 6 2" xfId="20186" xr:uid="{A848329F-AE0F-4DBA-B958-8142A848AF9F}"/>
    <cellStyle name="Ênfase1 16 7" xfId="20187" xr:uid="{3C006852-46BD-4279-B255-DFE184684219}"/>
    <cellStyle name="Ênfase1 17" xfId="20188" xr:uid="{8766A895-B0DF-4F3A-ADA3-4970DCF86DB0}"/>
    <cellStyle name="Ênfase1 17 2" xfId="20189" xr:uid="{2ADB653B-B22B-4A2F-83EC-F5B9677E36D8}"/>
    <cellStyle name="Ênfase1 17 2 2" xfId="20190" xr:uid="{57CBA3DC-93AF-47C0-8FD8-7B9794252319}"/>
    <cellStyle name="Ênfase1 17 2 2 2" xfId="20191" xr:uid="{B7942BF1-3F99-4CBD-A63F-D099B84BF1FD}"/>
    <cellStyle name="Ênfase1 17 2 3" xfId="20192" xr:uid="{76F4E321-47BE-4F31-984E-1F7946C5A174}"/>
    <cellStyle name="Ênfase1 17 2 3 2" xfId="20193" xr:uid="{99D8641C-217E-4A68-840A-B84848B54EE2}"/>
    <cellStyle name="Ênfase1 17 2 4" xfId="20194" xr:uid="{795D8724-90F4-416B-BDAC-DC57AFF506C0}"/>
    <cellStyle name="Ênfase1 17 3" xfId="20195" xr:uid="{73877E31-6418-401A-9BE2-7BC99D5A2FF1}"/>
    <cellStyle name="Ênfase1 17 3 2" xfId="20196" xr:uid="{ED25DE6F-FEB8-4976-AAB1-EB61C9F2D192}"/>
    <cellStyle name="Ênfase1 17 4" xfId="20197" xr:uid="{05E061D7-C6AC-475A-8D1B-6321493AC6B9}"/>
    <cellStyle name="Ênfase1 17 4 2" xfId="20198" xr:uid="{B3F00BF1-9DF3-43E5-B7F8-0AE8C20CFBC2}"/>
    <cellStyle name="Ênfase1 17 5" xfId="20199" xr:uid="{2F5CDA20-29E3-427F-A3D5-0C0D83887B33}"/>
    <cellStyle name="Ênfase1 17 5 2" xfId="20200" xr:uid="{950DDD67-2BD3-45D8-83A7-8E162AD91743}"/>
    <cellStyle name="Ênfase1 17 6" xfId="20201" xr:uid="{04D00576-3C06-4047-A367-6B81AF6851D5}"/>
    <cellStyle name="Ênfase1 17 6 2" xfId="20202" xr:uid="{8E010030-8E4F-4D9C-B66B-1AD6DDA572DE}"/>
    <cellStyle name="Ênfase1 17 7" xfId="20203" xr:uid="{399865AA-2CCE-40D9-B31A-9C2D613FAD43}"/>
    <cellStyle name="Ênfase1 18" xfId="20204" xr:uid="{DC0B3E0F-B58A-4119-AD0E-4DAC83BC3D7D}"/>
    <cellStyle name="Ênfase1 18 2" xfId="20205" xr:uid="{0017FDEB-A610-4CB1-9911-6DE89C89C14C}"/>
    <cellStyle name="Ênfase1 18 2 2" xfId="20206" xr:uid="{5259413D-4303-45E6-9D80-5F6109CB83EF}"/>
    <cellStyle name="Ênfase1 18 2 2 2" xfId="20207" xr:uid="{F7E6D7B8-B2CA-41DC-AF44-89569C5650CA}"/>
    <cellStyle name="Ênfase1 18 2 3" xfId="20208" xr:uid="{9DE92063-9BEA-4790-9CCB-C604FC6D99A2}"/>
    <cellStyle name="Ênfase1 18 2 3 2" xfId="20209" xr:uid="{8D641118-6D70-4124-8450-660EB2A26FB0}"/>
    <cellStyle name="Ênfase1 18 2 4" xfId="20210" xr:uid="{EA510BB5-DE72-4021-8319-CAC92CD90317}"/>
    <cellStyle name="Ênfase1 18 3" xfId="20211" xr:uid="{969BDB23-5ADB-49D0-B1D1-41B96E827D29}"/>
    <cellStyle name="Ênfase1 18 3 2" xfId="20212" xr:uid="{C3BF9B88-44A3-4888-B709-14FF45C835A2}"/>
    <cellStyle name="Ênfase1 18 4" xfId="20213" xr:uid="{957109B9-0927-43D3-B744-D19E8B48232A}"/>
    <cellStyle name="Ênfase1 18 4 2" xfId="20214" xr:uid="{E131BCB9-E59E-4B80-88B7-AFF6A6873BF4}"/>
    <cellStyle name="Ênfase1 18 5" xfId="20215" xr:uid="{60D5DFDE-F75A-4A95-A0A5-4D0F9647581A}"/>
    <cellStyle name="Ênfase1 18 5 2" xfId="20216" xr:uid="{050CB06A-2579-44FD-B83E-FE18F4CB83E1}"/>
    <cellStyle name="Ênfase1 18 6" xfId="20217" xr:uid="{9274245E-683F-4FD3-AC99-80B9C54445F9}"/>
    <cellStyle name="Ênfase1 18 6 2" xfId="20218" xr:uid="{401EC27C-D612-43F6-B664-54C72B7AF76D}"/>
    <cellStyle name="Ênfase1 18 7" xfId="20219" xr:uid="{44C616D4-0995-46FB-924A-2F205DA325C8}"/>
    <cellStyle name="Ênfase1 19" xfId="20220" xr:uid="{1A577293-DC7D-4EB7-A0B7-45F402458ACE}"/>
    <cellStyle name="Ênfase1 19 2" xfId="20221" xr:uid="{B7FC221E-E78D-4B0B-8ED2-426307DBB2F3}"/>
    <cellStyle name="Ênfase1 19 2 2" xfId="20222" xr:uid="{DEED2771-41A9-41CD-B6A9-461D4E6B3A88}"/>
    <cellStyle name="Ênfase1 19 2 2 2" xfId="20223" xr:uid="{CD26DC20-61EF-41E9-AEE4-46A92C8D573E}"/>
    <cellStyle name="Ênfase1 19 2 3" xfId="20224" xr:uid="{121E7DFE-6CA0-4071-94C9-D62EBCC560EE}"/>
    <cellStyle name="Ênfase1 19 2 3 2" xfId="20225" xr:uid="{E6F5EB86-B2F4-433B-847F-4DDDF5F379F0}"/>
    <cellStyle name="Ênfase1 19 2 4" xfId="20226" xr:uid="{2C539EA8-5991-4F78-B25E-5C83F5FE6520}"/>
    <cellStyle name="Ênfase1 19 3" xfId="20227" xr:uid="{D624564B-012C-4253-8C33-B9B16AAD0A74}"/>
    <cellStyle name="Ênfase1 19 3 2" xfId="20228" xr:uid="{0B1A416D-BA0C-4E09-91AF-0ED775176074}"/>
    <cellStyle name="Ênfase1 19 4" xfId="20229" xr:uid="{D93755BB-E3FD-47F8-B16E-0EF57EB20F19}"/>
    <cellStyle name="Ênfase1 19 4 2" xfId="20230" xr:uid="{449B15C8-304F-4907-A0FF-F1C18468D73A}"/>
    <cellStyle name="Ênfase1 19 5" xfId="20231" xr:uid="{65A2AF64-7E18-445B-83D6-F04954639861}"/>
    <cellStyle name="Ênfase1 19 5 2" xfId="20232" xr:uid="{C6234092-C56E-4501-9109-F33DDE2F7E28}"/>
    <cellStyle name="Ênfase1 19 6" xfId="20233" xr:uid="{87CC1934-2457-4F84-90DA-11DCF69A604F}"/>
    <cellStyle name="Ênfase1 19 6 2" xfId="20234" xr:uid="{EBAD2C95-FD92-4B9B-A7D4-D6FE2715E14A}"/>
    <cellStyle name="Ênfase1 19 7" xfId="20235" xr:uid="{7B977A66-FA4B-49CF-BFDD-2BB6329BC8C4}"/>
    <cellStyle name="Ênfase1 2" xfId="20236" xr:uid="{80010BC4-3FFE-4E26-9DF2-3A46189F9C80}"/>
    <cellStyle name="Ênfase1 2 10" xfId="20237" xr:uid="{A623CB44-9BA7-448A-9181-B51F905D1465}"/>
    <cellStyle name="Ênfase1 2 10 2" xfId="20238" xr:uid="{D997F9B0-445B-496C-8F2B-86CDE957F8C7}"/>
    <cellStyle name="Ênfase1 2 10 2 2" xfId="20239" xr:uid="{7EFBE00E-4F72-4E07-98E1-4D5C64734629}"/>
    <cellStyle name="Ênfase1 2 10 2 2 2" xfId="20240" xr:uid="{ED824366-631F-49DE-93E5-0D24354724B4}"/>
    <cellStyle name="Ênfase1 2 10 2 3" xfId="20241" xr:uid="{50966BB1-425C-4A82-BC24-906841563921}"/>
    <cellStyle name="Ênfase1 2 10 2 3 2" xfId="20242" xr:uid="{509A4829-8CB7-4C2C-A2AC-553569161E2A}"/>
    <cellStyle name="Ênfase1 2 10 2 4" xfId="20243" xr:uid="{0A27FA03-7D27-4CB6-9DA7-965FD9C56DA1}"/>
    <cellStyle name="Ênfase1 2 10 3" xfId="20244" xr:uid="{E3D42A88-3FF8-46B6-80BA-31296FDBB779}"/>
    <cellStyle name="Ênfase1 2 10 3 2" xfId="20245" xr:uid="{46D8048C-991F-4B26-B593-36518881FDBB}"/>
    <cellStyle name="Ênfase1 2 10 4" xfId="20246" xr:uid="{0EDA22CF-C46B-4D17-91AD-A335E1069BE6}"/>
    <cellStyle name="Ênfase1 2 10 4 2" xfId="20247" xr:uid="{707577F1-B4C1-47B6-90FC-985362D5545A}"/>
    <cellStyle name="Ênfase1 2 10 5" xfId="20248" xr:uid="{009DFF98-A2A7-40B5-936C-3554980917DC}"/>
    <cellStyle name="Ênfase1 2 10 5 2" xfId="20249" xr:uid="{A8DDFFA5-831F-467F-A578-590AF3480364}"/>
    <cellStyle name="Ênfase1 2 10 6" xfId="20250" xr:uid="{3C930B51-2EDA-4AB8-AACA-134D4377CFA7}"/>
    <cellStyle name="Ênfase1 2 10 6 2" xfId="20251" xr:uid="{4CFF97A1-5F55-422E-BFEF-EC827183063B}"/>
    <cellStyle name="Ênfase1 2 10 7" xfId="20252" xr:uid="{D6901A8F-7769-4D5E-A90E-101AB8E17B9F}"/>
    <cellStyle name="Ênfase1 2 10 7 2" xfId="20253" xr:uid="{7A280486-5725-4D2B-8F09-B0481EDF7481}"/>
    <cellStyle name="Ênfase1 2 10 8" xfId="20254" xr:uid="{347A639D-899F-41B1-9C36-0026D7A06254}"/>
    <cellStyle name="Ênfase1 2 11" xfId="20255" xr:uid="{DE08B55E-64F5-44E8-9341-C5429C65692F}"/>
    <cellStyle name="Ênfase1 2 11 2" xfId="20256" xr:uid="{9C56A4CE-4469-4621-B492-F198DD5709BB}"/>
    <cellStyle name="Ênfase1 2 11 2 2" xfId="20257" xr:uid="{80612129-C6A5-4ABE-BA68-BD40E5B5D553}"/>
    <cellStyle name="Ênfase1 2 11 2 2 2" xfId="20258" xr:uid="{F235127D-A97D-46C0-8DDA-DA3DDA4E5DAE}"/>
    <cellStyle name="Ênfase1 2 11 2 3" xfId="20259" xr:uid="{44B173B9-BF37-4E4B-A419-185484F5E578}"/>
    <cellStyle name="Ênfase1 2 11 2 3 2" xfId="20260" xr:uid="{9D3ED9E5-BF2B-4E87-8559-287C44DE72AF}"/>
    <cellStyle name="Ênfase1 2 11 2 4" xfId="20261" xr:uid="{D30F6F5D-829C-428C-B863-5B9C7A9B6890}"/>
    <cellStyle name="Ênfase1 2 11 3" xfId="20262" xr:uid="{22BAA4B1-8A1D-4759-81DC-9B04BAEEE5A9}"/>
    <cellStyle name="Ênfase1 2 11 3 2" xfId="20263" xr:uid="{8F849DCF-8B8B-4B48-BEEC-CAC11065E568}"/>
    <cellStyle name="Ênfase1 2 11 4" xfId="20264" xr:uid="{9EA8A767-0641-418A-95CD-9EBCBB7D2072}"/>
    <cellStyle name="Ênfase1 2 11 4 2" xfId="20265" xr:uid="{9DB672E7-53B1-44C6-A441-43E37DB9CB14}"/>
    <cellStyle name="Ênfase1 2 11 5" xfId="20266" xr:uid="{F7BAEB14-0B20-4806-A3BE-534C98823DFE}"/>
    <cellStyle name="Ênfase1 2 11 5 2" xfId="20267" xr:uid="{30D2678E-ACA5-4672-B600-FFC9DACD6FE9}"/>
    <cellStyle name="Ênfase1 2 11 6" xfId="20268" xr:uid="{02569455-47AC-4D44-8832-C5E3C5DCA8F6}"/>
    <cellStyle name="Ênfase1 2 11 6 2" xfId="20269" xr:uid="{DA01AD86-0376-490B-8258-884F6A3337AF}"/>
    <cellStyle name="Ênfase1 2 11 7" xfId="20270" xr:uid="{DEF625B0-2BDE-4723-8AD9-E8F49B7F7BE7}"/>
    <cellStyle name="Ênfase1 2 11 7 2" xfId="20271" xr:uid="{8BC9383A-74DC-468A-88E9-95675885B032}"/>
    <cellStyle name="Ênfase1 2 11 8" xfId="20272" xr:uid="{9C8E40FC-75A5-4A11-A89C-CAD324EEF65B}"/>
    <cellStyle name="Ênfase1 2 12" xfId="20273" xr:uid="{FFFE91ED-3433-4F09-9C97-F2C4D713D178}"/>
    <cellStyle name="Ênfase1 2 12 2" xfId="20274" xr:uid="{03B72893-CB35-45C4-9F23-1EC7DBB1E46C}"/>
    <cellStyle name="Ênfase1 2 12 2 2" xfId="20275" xr:uid="{031B2AD7-63BB-4C9D-AB08-D06D74426AAD}"/>
    <cellStyle name="Ênfase1 2 12 2 2 2" xfId="20276" xr:uid="{B76443A8-8685-4ED4-BC61-7270D454BB44}"/>
    <cellStyle name="Ênfase1 2 12 2 3" xfId="20277" xr:uid="{BB09DCD6-3FEE-4C1D-B8F7-1F28932A6D76}"/>
    <cellStyle name="Ênfase1 2 12 2 3 2" xfId="20278" xr:uid="{9300A599-78A3-4736-A626-486D236DF476}"/>
    <cellStyle name="Ênfase1 2 12 2 4" xfId="20279" xr:uid="{22ADD8BB-07DE-4456-97F4-10681D6CCFF2}"/>
    <cellStyle name="Ênfase1 2 12 3" xfId="20280" xr:uid="{19B6F4C2-DC00-4A37-ADB6-58E01F88400D}"/>
    <cellStyle name="Ênfase1 2 12 3 2" xfId="20281" xr:uid="{7D41ABCB-79F8-41DA-BC48-9AAEA0653EF9}"/>
    <cellStyle name="Ênfase1 2 12 4" xfId="20282" xr:uid="{28AAFE5A-D1BC-442A-93AF-066BEB534687}"/>
    <cellStyle name="Ênfase1 2 12 4 2" xfId="20283" xr:uid="{A3EDEC20-3320-438F-A194-2F16E155C9B0}"/>
    <cellStyle name="Ênfase1 2 12 5" xfId="20284" xr:uid="{54507317-8487-45B1-A0C4-308AB9DD3BEA}"/>
    <cellStyle name="Ênfase1 2 12 5 2" xfId="20285" xr:uid="{08FAE11E-810E-4278-A7E9-10B07693DFE8}"/>
    <cellStyle name="Ênfase1 2 12 6" xfId="20286" xr:uid="{F121BCEB-909C-458A-8BEC-A6E4CEE1FA51}"/>
    <cellStyle name="Ênfase1 2 12 6 2" xfId="20287" xr:uid="{012DFC41-FA2E-4573-9DCF-C4C1B4CACB79}"/>
    <cellStyle name="Ênfase1 2 12 7" xfId="20288" xr:uid="{6317B005-EA58-4592-8649-68857E283241}"/>
    <cellStyle name="Ênfase1 2 12 7 2" xfId="20289" xr:uid="{4A4CBEE0-87D2-4F7E-92BF-B7E8D90E06D4}"/>
    <cellStyle name="Ênfase1 2 12 8" xfId="20290" xr:uid="{7BCC5082-A752-462C-917E-54005FC82B7F}"/>
    <cellStyle name="Ênfase1 2 13" xfId="20291" xr:uid="{77B566DD-7269-4ADA-9FAD-B067A3945D93}"/>
    <cellStyle name="Ênfase1 2 13 2" xfId="20292" xr:uid="{B79EC5AC-133B-4958-90E0-53151C330AA4}"/>
    <cellStyle name="Ênfase1 2 13 2 2" xfId="20293" xr:uid="{DF4280A4-D020-49B9-9DAB-C885EFDA3203}"/>
    <cellStyle name="Ênfase1 2 13 2 2 2" xfId="20294" xr:uid="{90575067-265D-4B3D-8A33-D392DCFC7307}"/>
    <cellStyle name="Ênfase1 2 13 2 3" xfId="20295" xr:uid="{B19DC70D-3B5D-49BD-81A9-F3E663397CC5}"/>
    <cellStyle name="Ênfase1 2 13 2 3 2" xfId="20296" xr:uid="{ADEED1EC-5546-4D90-8F9A-966A1216951C}"/>
    <cellStyle name="Ênfase1 2 13 2 4" xfId="20297" xr:uid="{66867D4A-DEB8-498F-8B17-833045424168}"/>
    <cellStyle name="Ênfase1 2 13 3" xfId="20298" xr:uid="{F3871BFA-B0F4-47A5-9207-E5C08244BE8E}"/>
    <cellStyle name="Ênfase1 2 13 3 2" xfId="20299" xr:uid="{8653FD6F-E53E-4B3E-A767-BF8881A41599}"/>
    <cellStyle name="Ênfase1 2 13 4" xfId="20300" xr:uid="{2000911E-5606-4441-B116-DE48361AFBCF}"/>
    <cellStyle name="Ênfase1 2 13 4 2" xfId="20301" xr:uid="{E05261B3-211B-48C7-AB3B-0B455A10B8DA}"/>
    <cellStyle name="Ênfase1 2 13 5" xfId="20302" xr:uid="{C8DC4E22-65AC-4358-802B-A3D9EB4FEA8C}"/>
    <cellStyle name="Ênfase1 2 13 5 2" xfId="20303" xr:uid="{F75837C3-65A6-41C2-AA42-6A0EB8F77C70}"/>
    <cellStyle name="Ênfase1 2 13 6" xfId="20304" xr:uid="{908A76A3-867E-421A-9C22-2C7A89F63922}"/>
    <cellStyle name="Ênfase1 2 13 6 2" xfId="20305" xr:uid="{03ACEDB1-73A0-4DD8-89D7-749DEC98EA8D}"/>
    <cellStyle name="Ênfase1 2 13 7" xfId="20306" xr:uid="{FA8A95AA-4FA5-4F0C-A194-AED8BB79D321}"/>
    <cellStyle name="Ênfase1 2 13 7 2" xfId="20307" xr:uid="{35C84806-FCAD-4461-A2B9-DE1192F8EE80}"/>
    <cellStyle name="Ênfase1 2 13 8" xfId="20308" xr:uid="{3B7EBE54-BFF1-4FD7-920E-FB29EE0008FB}"/>
    <cellStyle name="Ênfase1 2 14" xfId="20309" xr:uid="{10A154E5-25C0-4D1F-8912-D1F8F501192C}"/>
    <cellStyle name="Ênfase1 2 14 2" xfId="20310" xr:uid="{802D7140-0E25-4FD3-B2E3-6B05E98CAD73}"/>
    <cellStyle name="Ênfase1 2 14 2 2" xfId="20311" xr:uid="{D9AFFB9D-602C-4271-A27C-154DC0DE19EC}"/>
    <cellStyle name="Ênfase1 2 14 2 2 2" xfId="20312" xr:uid="{F7DCD44B-ECA0-44B8-A10E-E92161688A6D}"/>
    <cellStyle name="Ênfase1 2 14 2 3" xfId="20313" xr:uid="{0031823D-6D1C-462F-A031-BDE4AE79A400}"/>
    <cellStyle name="Ênfase1 2 14 2 3 2" xfId="20314" xr:uid="{85E80275-EB0B-40AE-9EFB-ED85F3B2EA4F}"/>
    <cellStyle name="Ênfase1 2 14 2 4" xfId="20315" xr:uid="{2D147AA7-9F7B-4798-BF50-08BC1CF4C561}"/>
    <cellStyle name="Ênfase1 2 14 3" xfId="20316" xr:uid="{6213F1B3-CC21-4D83-B080-74C77C03EB7A}"/>
    <cellStyle name="Ênfase1 2 14 3 2" xfId="20317" xr:uid="{341FE422-E8DE-4574-986D-2A3AA77469E0}"/>
    <cellStyle name="Ênfase1 2 14 4" xfId="20318" xr:uid="{9689D0E2-A565-4DC8-A370-D5FCE27C22BF}"/>
    <cellStyle name="Ênfase1 2 14 4 2" xfId="20319" xr:uid="{4E491471-FDE8-4D2E-BBDF-0D4ACCF61F27}"/>
    <cellStyle name="Ênfase1 2 14 5" xfId="20320" xr:uid="{CC8CC6BB-0907-4483-B2DB-CAB75A83C63F}"/>
    <cellStyle name="Ênfase1 2 14 5 2" xfId="20321" xr:uid="{A2423807-EE85-4BE3-A0AC-424B86384F3F}"/>
    <cellStyle name="Ênfase1 2 14 6" xfId="20322" xr:uid="{D5CEAE77-E475-4841-B2D6-707880D68ED5}"/>
    <cellStyle name="Ênfase1 2 14 6 2" xfId="20323" xr:uid="{A484DDCD-E89F-4A82-8451-C391A170DC8C}"/>
    <cellStyle name="Ênfase1 2 14 7" xfId="20324" xr:uid="{AAD848C0-CEAA-4BE5-84C5-86DB5868788A}"/>
    <cellStyle name="Ênfase1 2 14 7 2" xfId="20325" xr:uid="{06FEB3DD-144C-4C2B-A385-F94CDF438A9A}"/>
    <cellStyle name="Ênfase1 2 14 8" xfId="20326" xr:uid="{8C360F20-019A-4352-B38F-09DA1E317950}"/>
    <cellStyle name="Ênfase1 2 15" xfId="20327" xr:uid="{5789910A-7CA4-4C47-8AF4-4D5D68A437BF}"/>
    <cellStyle name="Ênfase1 2 15 2" xfId="20328" xr:uid="{A5E5CB29-C0DF-44D1-9059-62CBE2A4AECE}"/>
    <cellStyle name="Ênfase1 2 15 2 2" xfId="20329" xr:uid="{9023207C-7DB6-4991-B397-D1F8009F70BE}"/>
    <cellStyle name="Ênfase1 2 15 2 2 2" xfId="20330" xr:uid="{20AB9B9D-8C5C-453E-921A-23F11D0CF4D1}"/>
    <cellStyle name="Ênfase1 2 15 2 3" xfId="20331" xr:uid="{56F1FFCD-530E-4BA0-886E-DA144C86ECCF}"/>
    <cellStyle name="Ênfase1 2 15 2 3 2" xfId="20332" xr:uid="{BA84E986-8668-4083-86AF-48BB5E1577E6}"/>
    <cellStyle name="Ênfase1 2 15 2 4" xfId="20333" xr:uid="{CB2A67DC-B170-4ED0-ACAD-8AC266970FF6}"/>
    <cellStyle name="Ênfase1 2 15 3" xfId="20334" xr:uid="{5BD8B772-F2B8-4231-AFB0-BE8A648B194C}"/>
    <cellStyle name="Ênfase1 2 15 3 2" xfId="20335" xr:uid="{24AAA557-6914-46C7-9295-F4AAB3441372}"/>
    <cellStyle name="Ênfase1 2 15 4" xfId="20336" xr:uid="{CF8DB3F9-4B74-4CDE-B913-7329CCF0AD1F}"/>
    <cellStyle name="Ênfase1 2 15 4 2" xfId="20337" xr:uid="{3206FAF2-0C09-4928-94F1-AA189DA5F313}"/>
    <cellStyle name="Ênfase1 2 15 5" xfId="20338" xr:uid="{42BF2DE7-3D65-4D27-8BE7-3F038CFFBA15}"/>
    <cellStyle name="Ênfase1 2 15 5 2" xfId="20339" xr:uid="{BE9BB142-D5AB-41CD-9DDA-C757C248811F}"/>
    <cellStyle name="Ênfase1 2 15 6" xfId="20340" xr:uid="{AA0258D9-4D25-4F1D-A837-2CF3333D895D}"/>
    <cellStyle name="Ênfase1 2 15 6 2" xfId="20341" xr:uid="{7B3A506D-7FCF-467D-A590-8676DFF74E86}"/>
    <cellStyle name="Ênfase1 2 15 7" xfId="20342" xr:uid="{8776F71A-D075-4354-837D-508B3164DFB6}"/>
    <cellStyle name="Ênfase1 2 15 7 2" xfId="20343" xr:uid="{438BD1AD-7332-4C1B-9843-B9962A845ACD}"/>
    <cellStyle name="Ênfase1 2 15 8" xfId="20344" xr:uid="{25C1DF8E-2682-4B7D-B1D6-B1B123B66104}"/>
    <cellStyle name="Ênfase1 2 16" xfId="20345" xr:uid="{1BD6D909-93F1-4815-A9C5-8A8180A6AB6F}"/>
    <cellStyle name="Ênfase1 2 16 2" xfId="20346" xr:uid="{C5D6C146-71DF-45A1-9C84-B28EC8927259}"/>
    <cellStyle name="Ênfase1 2 16 2 2" xfId="20347" xr:uid="{36C3EF58-45DE-4779-BBD8-5309510E15C9}"/>
    <cellStyle name="Ênfase1 2 16 2 2 2" xfId="20348" xr:uid="{C5515654-2F18-47B8-9151-376504CEF914}"/>
    <cellStyle name="Ênfase1 2 16 2 3" xfId="20349" xr:uid="{61C33A26-0638-4679-9929-A7C92847EE0C}"/>
    <cellStyle name="Ênfase1 2 16 2 3 2" xfId="20350" xr:uid="{AB5DB8D0-9ABD-47A2-9FE2-89888F93B934}"/>
    <cellStyle name="Ênfase1 2 16 2 4" xfId="20351" xr:uid="{3AD5DD54-2748-428E-88C1-1C9B5658BDE0}"/>
    <cellStyle name="Ênfase1 2 16 3" xfId="20352" xr:uid="{59CFE8F6-FD46-4AB2-BC31-B2E92645A5D4}"/>
    <cellStyle name="Ênfase1 2 16 3 2" xfId="20353" xr:uid="{88A4D967-FF3E-4B5D-9996-92315ABE77B8}"/>
    <cellStyle name="Ênfase1 2 16 4" xfId="20354" xr:uid="{77714EC6-49F9-400C-9EB3-C66E3B9E77DF}"/>
    <cellStyle name="Ênfase1 2 16 4 2" xfId="20355" xr:uid="{4A064B75-B5AD-4D88-AE0F-066EB626C97D}"/>
    <cellStyle name="Ênfase1 2 16 5" xfId="20356" xr:uid="{18729E0A-4371-4AC0-A3BE-8B98D4901722}"/>
    <cellStyle name="Ênfase1 2 16 5 2" xfId="20357" xr:uid="{0D3BDAFF-6D19-4289-882F-3994D5AB4C2C}"/>
    <cellStyle name="Ênfase1 2 16 6" xfId="20358" xr:uid="{1C62BBCC-B94D-47B5-9904-F6BF7BB40EF8}"/>
    <cellStyle name="Ênfase1 2 16 6 2" xfId="20359" xr:uid="{61FFA0DD-58D8-4BF1-B690-759DB9B4D2A6}"/>
    <cellStyle name="Ênfase1 2 16 7" xfId="20360" xr:uid="{CC2D6BCF-A2AC-47C1-A5C2-A1BDEC86ECA8}"/>
    <cellStyle name="Ênfase1 2 16 7 2" xfId="20361" xr:uid="{28650517-0636-44C7-A8CB-D55EE2294815}"/>
    <cellStyle name="Ênfase1 2 16 8" xfId="20362" xr:uid="{5CB8E0A9-C49A-4583-AF00-D0A805A210B2}"/>
    <cellStyle name="Ênfase1 2 17" xfId="20363" xr:uid="{835BA378-5AD0-42A8-8FBE-298D6791B72F}"/>
    <cellStyle name="Ênfase1 2 17 2" xfId="20364" xr:uid="{E8E1D072-0C18-44D0-B768-D41CF039F2C4}"/>
    <cellStyle name="Ênfase1 2 17 2 2" xfId="20365" xr:uid="{E8AB5A81-A89A-4EB2-A55A-16CE0C886161}"/>
    <cellStyle name="Ênfase1 2 17 2 2 2" xfId="20366" xr:uid="{FC9AA992-42D6-4C18-95F8-5FE64C161DE1}"/>
    <cellStyle name="Ênfase1 2 17 2 3" xfId="20367" xr:uid="{B2DBFE72-8540-45F3-A87F-4A632141C11F}"/>
    <cellStyle name="Ênfase1 2 17 2 3 2" xfId="20368" xr:uid="{8FF70808-B4F7-42B2-BEE9-343C60B45922}"/>
    <cellStyle name="Ênfase1 2 17 2 4" xfId="20369" xr:uid="{97B4D6A9-DB06-499F-BC12-6B469BF6C474}"/>
    <cellStyle name="Ênfase1 2 17 3" xfId="20370" xr:uid="{B668F1DA-DE35-41AD-A3D3-A72402822F63}"/>
    <cellStyle name="Ênfase1 2 17 3 2" xfId="20371" xr:uid="{61D5F2FC-E8AA-412F-8D7B-4E903CD737E3}"/>
    <cellStyle name="Ênfase1 2 17 4" xfId="20372" xr:uid="{211C77F8-10AC-49C3-BC4C-342CF2FB85CC}"/>
    <cellStyle name="Ênfase1 2 17 4 2" xfId="20373" xr:uid="{33EF74E7-CD43-43CD-BD27-2B5334BA514F}"/>
    <cellStyle name="Ênfase1 2 17 5" xfId="20374" xr:uid="{7410EAE6-78FD-4CC9-B100-4FE54F75F9B5}"/>
    <cellStyle name="Ênfase1 2 17 5 2" xfId="20375" xr:uid="{3AD196EC-7259-48FC-8365-6F82CB4908A0}"/>
    <cellStyle name="Ênfase1 2 17 6" xfId="20376" xr:uid="{E34F7893-99C9-45C4-A82D-21EDF3485C21}"/>
    <cellStyle name="Ênfase1 2 17 6 2" xfId="20377" xr:uid="{DA66F89B-C815-4EAE-A17F-C07A1425AB44}"/>
    <cellStyle name="Ênfase1 2 17 7" xfId="20378" xr:uid="{0AB2C53D-25F7-4A03-96BF-C52C0CB262F3}"/>
    <cellStyle name="Ênfase1 2 17 7 2" xfId="20379" xr:uid="{84F54F79-C325-4B37-8146-5487310F68CA}"/>
    <cellStyle name="Ênfase1 2 17 8" xfId="20380" xr:uid="{3DD08150-55E0-49B6-BD90-F8828981E172}"/>
    <cellStyle name="Ênfase1 2 18" xfId="20381" xr:uid="{CE9A6AAF-8E85-4B6F-B2E7-829F605327ED}"/>
    <cellStyle name="Ênfase1 2 18 2" xfId="20382" xr:uid="{6B951BCC-8853-4109-AE31-0C51316F2E32}"/>
    <cellStyle name="Ênfase1 2 18 2 2" xfId="20383" xr:uid="{5664181B-3949-46F2-A840-47709DB93C25}"/>
    <cellStyle name="Ênfase1 2 18 2 2 2" xfId="20384" xr:uid="{CEDA1C71-E3CF-4847-AAC7-3FC564232217}"/>
    <cellStyle name="Ênfase1 2 18 2 3" xfId="20385" xr:uid="{81161453-E366-489F-BC6A-BD1798AD4EFD}"/>
    <cellStyle name="Ênfase1 2 18 2 3 2" xfId="20386" xr:uid="{5A83CEBA-1B00-4FE9-BA1F-E26AF2FB97A0}"/>
    <cellStyle name="Ênfase1 2 18 2 4" xfId="20387" xr:uid="{D02EA02D-BC83-40E4-8F3B-7DF6A2C0BCF6}"/>
    <cellStyle name="Ênfase1 2 18 3" xfId="20388" xr:uid="{76F20E61-9D58-4A5E-9661-9DBBE74FFF91}"/>
    <cellStyle name="Ênfase1 2 18 3 2" xfId="20389" xr:uid="{804985D4-7ED6-4B00-B103-EA7CC20BE867}"/>
    <cellStyle name="Ênfase1 2 18 4" xfId="20390" xr:uid="{E40B2F6C-6773-47B3-BE65-243D2199B868}"/>
    <cellStyle name="Ênfase1 2 18 4 2" xfId="20391" xr:uid="{15269073-C3BC-4F52-9F99-56052FC00B9A}"/>
    <cellStyle name="Ênfase1 2 18 5" xfId="20392" xr:uid="{EB912F53-485B-4F95-B999-2DBA1E1312E5}"/>
    <cellStyle name="Ênfase1 2 18 5 2" xfId="20393" xr:uid="{D72E6894-3A0D-4627-8272-07D807B4261F}"/>
    <cellStyle name="Ênfase1 2 18 6" xfId="20394" xr:uid="{16BE18A2-7BC2-4D45-8561-E04708DDE03D}"/>
    <cellStyle name="Ênfase1 2 18 6 2" xfId="20395" xr:uid="{30DE94D2-D709-4D90-9F77-0F7AE71F37E2}"/>
    <cellStyle name="Ênfase1 2 18 7" xfId="20396" xr:uid="{89D4B76D-1F30-437D-BDF5-0453AB7EE9CB}"/>
    <cellStyle name="Ênfase1 2 18 7 2" xfId="20397" xr:uid="{3AF855BF-4B39-456A-AE9F-7A5FB6FD2526}"/>
    <cellStyle name="Ênfase1 2 18 8" xfId="20398" xr:uid="{6DE8AD2C-D4E4-4D36-A2FB-417E7897C091}"/>
    <cellStyle name="Ênfase1 2 19" xfId="20399" xr:uid="{B1FEAE86-D40E-46BE-AD64-5FF1DD89ECBA}"/>
    <cellStyle name="Ênfase1 2 19 2" xfId="20400" xr:uid="{C968F1BD-E852-4115-B2FE-208673284784}"/>
    <cellStyle name="Ênfase1 2 19 2 2" xfId="20401" xr:uid="{CA60A61B-ECD6-4B22-A40E-F00A6593D810}"/>
    <cellStyle name="Ênfase1 2 19 2 2 2" xfId="20402" xr:uid="{FFFCA9EA-CE17-49E4-8362-3E25DBF9109E}"/>
    <cellStyle name="Ênfase1 2 19 2 3" xfId="20403" xr:uid="{8E1D1D88-5BD8-48D8-B53F-91347450DE50}"/>
    <cellStyle name="Ênfase1 2 19 2 3 2" xfId="20404" xr:uid="{EC510B3B-7C18-402F-8F9D-85FFB4C45996}"/>
    <cellStyle name="Ênfase1 2 19 2 4" xfId="20405" xr:uid="{890949E4-9911-4F25-8D92-9984B345E369}"/>
    <cellStyle name="Ênfase1 2 19 3" xfId="20406" xr:uid="{EB62E461-3182-4F9C-85E6-B04F7D7A56CB}"/>
    <cellStyle name="Ênfase1 2 19 3 2" xfId="20407" xr:uid="{515D999C-A9EA-4622-907B-4D0EA01BD143}"/>
    <cellStyle name="Ênfase1 2 19 4" xfId="20408" xr:uid="{C965289E-77F1-44C3-9862-920CC79F2907}"/>
    <cellStyle name="Ênfase1 2 19 4 2" xfId="20409" xr:uid="{AB386664-EF5C-4714-9BD3-AFCBF0ADDB6D}"/>
    <cellStyle name="Ênfase1 2 19 5" xfId="20410" xr:uid="{BA41C488-BCF7-41F3-B3FA-9137E2552DB9}"/>
    <cellStyle name="Ênfase1 2 19 5 2" xfId="20411" xr:uid="{4445AB93-6985-4920-9759-C446C70F7AC8}"/>
    <cellStyle name="Ênfase1 2 19 6" xfId="20412" xr:uid="{DD447B18-2262-4DED-9557-9A1247638445}"/>
    <cellStyle name="Ênfase1 2 19 6 2" xfId="20413" xr:uid="{4C5E6367-8F6A-4304-B993-74296621FF0A}"/>
    <cellStyle name="Ênfase1 2 19 7" xfId="20414" xr:uid="{6BEB9F71-D1B3-49F9-83D8-EB4E545A3113}"/>
    <cellStyle name="Ênfase1 2 19 7 2" xfId="20415" xr:uid="{6371F73C-BCAE-484C-8BB1-4E106569E323}"/>
    <cellStyle name="Ênfase1 2 19 8" xfId="20416" xr:uid="{1D41DE63-5F40-4499-AD42-FC011ED7B599}"/>
    <cellStyle name="Ênfase1 2 2" xfId="20417" xr:uid="{8BF1E025-F1FF-4218-BD34-200AB9E9A029}"/>
    <cellStyle name="Ênfase1 2 2 2" xfId="20418" xr:uid="{87A7FAEF-03DB-4683-B976-495DB8550AAC}"/>
    <cellStyle name="Ênfase1 2 2 2 2" xfId="20419" xr:uid="{7D150CD7-D337-4D06-906A-C1A3DF660757}"/>
    <cellStyle name="Ênfase1 2 2 2 2 2" xfId="20420" xr:uid="{D12B4E45-D809-4A3C-97D6-E4618CA1022A}"/>
    <cellStyle name="Ênfase1 2 2 2 3" xfId="20421" xr:uid="{FB05528E-3F82-4D29-B56A-0A549636E0DF}"/>
    <cellStyle name="Ênfase1 2 2 2 3 2" xfId="20422" xr:uid="{62E423DD-953D-4BDC-9F06-18EC58F0F2FF}"/>
    <cellStyle name="Ênfase1 2 2 2 4" xfId="20423" xr:uid="{9C8892E6-77B4-458C-96E6-6DD1225F05C9}"/>
    <cellStyle name="Ênfase1 2 2 3" xfId="20424" xr:uid="{ECF620DD-9BCC-43CB-A36A-DD0A697D2158}"/>
    <cellStyle name="Ênfase1 2 2 3 2" xfId="20425" xr:uid="{266E3C7E-3902-4027-80ED-429D514C261B}"/>
    <cellStyle name="Ênfase1 2 2 4" xfId="20426" xr:uid="{6E3388A0-4359-4B60-A683-6B2D607775DD}"/>
    <cellStyle name="Ênfase1 2 2 4 2" xfId="20427" xr:uid="{C32E8ED4-4E43-4172-826F-87C65A1D8117}"/>
    <cellStyle name="Ênfase1 2 2 5" xfId="20428" xr:uid="{D883CF2C-4344-407D-A433-08C98AF82079}"/>
    <cellStyle name="Ênfase1 2 2 5 2" xfId="20429" xr:uid="{F505B1CC-A28D-44FE-8586-26C22F8C06D3}"/>
    <cellStyle name="Ênfase1 2 2 6" xfId="20430" xr:uid="{52D715D1-07E2-4FB7-B912-512B047D6CA5}"/>
    <cellStyle name="Ênfase1 2 2 6 2" xfId="20431" xr:uid="{F3E07EB4-6F8C-4AA2-8949-26DCB775C51D}"/>
    <cellStyle name="Ênfase1 2 2 7" xfId="20432" xr:uid="{A395C0ED-BB16-47F9-8B30-D3C5EB8D9D2B}"/>
    <cellStyle name="Ênfase1 2 2 7 2" xfId="20433" xr:uid="{A617D1A2-DC43-4A50-981D-E5983B51A903}"/>
    <cellStyle name="Ênfase1 2 2 8" xfId="20434" xr:uid="{DD0628E4-C191-4ED5-BB19-13BC21237F5E}"/>
    <cellStyle name="Ênfase1 2 20" xfId="20435" xr:uid="{B87ED346-322A-4A56-BA7D-A58A6218F875}"/>
    <cellStyle name="Ênfase1 2 20 2" xfId="20436" xr:uid="{BAA0FDC0-825A-457A-849C-985FA3453463}"/>
    <cellStyle name="Ênfase1 2 20 2 2" xfId="20437" xr:uid="{D5E123C7-06F7-4AF6-ABB5-D2D9776678BC}"/>
    <cellStyle name="Ênfase1 2 20 2 2 2" xfId="20438" xr:uid="{67A68C62-2965-4FAD-BD70-A7118C934660}"/>
    <cellStyle name="Ênfase1 2 20 2 3" xfId="20439" xr:uid="{71FF250A-F63F-4A0C-8031-EA08CECCBB98}"/>
    <cellStyle name="Ênfase1 2 20 2 3 2" xfId="20440" xr:uid="{84F5AE13-F682-4918-BC6F-4B3D75D48A38}"/>
    <cellStyle name="Ênfase1 2 20 2 4" xfId="20441" xr:uid="{19E523B9-CB76-4A02-BAD6-ED52D6D484C1}"/>
    <cellStyle name="Ênfase1 2 20 3" xfId="20442" xr:uid="{7CE06729-C388-41B9-B708-E79D6BE61E5C}"/>
    <cellStyle name="Ênfase1 2 20 3 2" xfId="20443" xr:uid="{B3D75ECF-86D5-47F6-8F53-64A959DAE66B}"/>
    <cellStyle name="Ênfase1 2 20 4" xfId="20444" xr:uid="{5A174F10-967E-486A-B871-78017F18A45F}"/>
    <cellStyle name="Ênfase1 2 20 4 2" xfId="20445" xr:uid="{94F185C5-85D0-4C28-8DFF-AAEB97314B31}"/>
    <cellStyle name="Ênfase1 2 20 5" xfId="20446" xr:uid="{98D268F4-C99A-49C4-B27F-1D14431DC411}"/>
    <cellStyle name="Ênfase1 2 20 5 2" xfId="20447" xr:uid="{761B984A-9207-4C09-82D1-9D4FE6FB11B9}"/>
    <cellStyle name="Ênfase1 2 20 6" xfId="20448" xr:uid="{A281CCC8-E79D-442A-842B-1EE24B1FB381}"/>
    <cellStyle name="Ênfase1 2 20 6 2" xfId="20449" xr:uid="{EA84BB32-1C42-4F16-972D-BA968CCC861A}"/>
    <cellStyle name="Ênfase1 2 20 7" xfId="20450" xr:uid="{0DCACBA3-A831-42D7-8127-246A82FA0BED}"/>
    <cellStyle name="Ênfase1 2 20 7 2" xfId="20451" xr:uid="{7DF4B864-FEAD-44F5-8253-4D55C9B49C15}"/>
    <cellStyle name="Ênfase1 2 20 8" xfId="20452" xr:uid="{C83068AB-377E-4DFF-BEEA-FCE5400125C9}"/>
    <cellStyle name="Ênfase1 2 21" xfId="20453" xr:uid="{AE99C44B-033F-4A6D-95E6-56FC24446F5D}"/>
    <cellStyle name="Ênfase1 2 21 2" xfId="20454" xr:uid="{5F69D208-88F9-4CEB-9F42-31097AD9B047}"/>
    <cellStyle name="Ênfase1 2 21 2 2" xfId="20455" xr:uid="{FC941554-D9D4-4F5C-9038-1E24811A0DCB}"/>
    <cellStyle name="Ênfase1 2 21 2 2 2" xfId="20456" xr:uid="{2D93C948-D8D5-4B76-AED3-A493562AECE0}"/>
    <cellStyle name="Ênfase1 2 21 2 3" xfId="20457" xr:uid="{290DAF0D-CCEA-4E6C-9359-70867898B027}"/>
    <cellStyle name="Ênfase1 2 21 2 3 2" xfId="20458" xr:uid="{860311AD-B49B-48B9-A198-E886BC17F381}"/>
    <cellStyle name="Ênfase1 2 21 2 4" xfId="20459" xr:uid="{59E306E8-DFA7-4183-AF21-443FC1C960D4}"/>
    <cellStyle name="Ênfase1 2 21 3" xfId="20460" xr:uid="{233BD0BF-7DA7-4D77-9D73-761F36349AE9}"/>
    <cellStyle name="Ênfase1 2 21 3 2" xfId="20461" xr:uid="{8E931BA7-E79E-494D-9D45-C764743AA9AD}"/>
    <cellStyle name="Ênfase1 2 21 4" xfId="20462" xr:uid="{A34BC917-6468-4C06-8345-8C74542D84B8}"/>
    <cellStyle name="Ênfase1 2 21 4 2" xfId="20463" xr:uid="{B227752B-6C99-416D-9527-2FA38926F394}"/>
    <cellStyle name="Ênfase1 2 21 5" xfId="20464" xr:uid="{5FFB4234-F786-4982-8D88-E4A1F9A9A73D}"/>
    <cellStyle name="Ênfase1 2 21 5 2" xfId="20465" xr:uid="{DA999063-ABAA-4747-BD1D-5E1641084A04}"/>
    <cellStyle name="Ênfase1 2 21 6" xfId="20466" xr:uid="{4244E652-A111-412E-B8F7-0F95CB5DF132}"/>
    <cellStyle name="Ênfase1 2 21 6 2" xfId="20467" xr:uid="{045A6926-FC93-41ED-B27D-20900E03691F}"/>
    <cellStyle name="Ênfase1 2 21 7" xfId="20468" xr:uid="{BB4080CB-6C3A-4751-848F-B87E64B409C2}"/>
    <cellStyle name="Ênfase1 2 21 7 2" xfId="20469" xr:uid="{9BCE7B10-9292-4EFE-A92F-9E3E375BB33A}"/>
    <cellStyle name="Ênfase1 2 21 8" xfId="20470" xr:uid="{D4940875-BA0E-412C-A6EE-45D26AD9E959}"/>
    <cellStyle name="Ênfase1 2 22" xfId="20471" xr:uid="{2C70F0ED-9E49-4BD0-9C05-6C3BFCB64A2D}"/>
    <cellStyle name="Ênfase1 2 22 2" xfId="20472" xr:uid="{9B51A321-B359-4C61-B3BE-F13A8152DF44}"/>
    <cellStyle name="Ênfase1 2 22 2 2" xfId="20473" xr:uid="{5AF12BFC-BA47-4F40-8F95-DBBCCF4FA9F2}"/>
    <cellStyle name="Ênfase1 2 22 2 2 2" xfId="20474" xr:uid="{4EE711B1-511A-4566-9E1E-4232E5C86A51}"/>
    <cellStyle name="Ênfase1 2 22 2 3" xfId="20475" xr:uid="{C4E4DD2C-D8CB-4556-BABC-8EAEF17E9DD0}"/>
    <cellStyle name="Ênfase1 2 22 2 3 2" xfId="20476" xr:uid="{497F0B65-C94D-40FE-A665-866D01E67DA2}"/>
    <cellStyle name="Ênfase1 2 22 2 4" xfId="20477" xr:uid="{42239350-E4C7-49A6-A260-572434C110E9}"/>
    <cellStyle name="Ênfase1 2 22 3" xfId="20478" xr:uid="{47A4CB7F-A3BD-4E7D-8CEC-F96BC47F34BC}"/>
    <cellStyle name="Ênfase1 2 22 3 2" xfId="20479" xr:uid="{E2A87E1E-B91F-49F4-8DAE-A51884ECCCB3}"/>
    <cellStyle name="Ênfase1 2 22 4" xfId="20480" xr:uid="{68A76C85-E445-4326-AF0C-02ED39A79C15}"/>
    <cellStyle name="Ênfase1 2 22 4 2" xfId="20481" xr:uid="{3A736F81-783F-456F-8D64-A79BE9539F6E}"/>
    <cellStyle name="Ênfase1 2 22 5" xfId="20482" xr:uid="{CC171A9E-76B2-401F-808B-F8E9E0BF5D6D}"/>
    <cellStyle name="Ênfase1 2 22 5 2" xfId="20483" xr:uid="{FC14DDFC-DF2B-4B7C-8B46-FEA1BABAF8C4}"/>
    <cellStyle name="Ênfase1 2 22 6" xfId="20484" xr:uid="{9875F604-5575-467A-AD62-E5C2EAE94A6C}"/>
    <cellStyle name="Ênfase1 2 22 6 2" xfId="20485" xr:uid="{C9351493-601C-475E-991D-2EC9D2ED4B81}"/>
    <cellStyle name="Ênfase1 2 22 7" xfId="20486" xr:uid="{C0C2F205-87CF-4519-80EF-4B790CB2B4A6}"/>
    <cellStyle name="Ênfase1 2 22 7 2" xfId="20487" xr:uid="{D76B1060-55A8-4397-9637-D27B51DC4397}"/>
    <cellStyle name="Ênfase1 2 22 8" xfId="20488" xr:uid="{B3CFD338-612B-4E03-AAFB-D4FC815F1E46}"/>
    <cellStyle name="Ênfase1 2 23" xfId="20489" xr:uid="{C8F645DA-731A-4F48-A5FE-E01C8C5C090A}"/>
    <cellStyle name="Ênfase1 2 23 2" xfId="20490" xr:uid="{FD7DB684-43A7-4D8B-AC98-3122005DF854}"/>
    <cellStyle name="Ênfase1 2 23 2 2" xfId="20491" xr:uid="{21CC71E9-3259-4AD9-8E29-13B84215552D}"/>
    <cellStyle name="Ênfase1 2 23 2 2 2" xfId="20492" xr:uid="{9BB7046D-15F1-4735-81BE-E3F8052FA543}"/>
    <cellStyle name="Ênfase1 2 23 2 3" xfId="20493" xr:uid="{2BF530D3-3CE2-4DF9-85E8-C0A844C33F25}"/>
    <cellStyle name="Ênfase1 2 23 2 3 2" xfId="20494" xr:uid="{6AC6DDC1-7B25-4109-8D73-53F0DD7C6124}"/>
    <cellStyle name="Ênfase1 2 23 2 4" xfId="20495" xr:uid="{AD075796-D4A6-4810-9ADD-135229AB2B81}"/>
    <cellStyle name="Ênfase1 2 23 3" xfId="20496" xr:uid="{EC06F55B-692D-4072-B555-2FA5875E98C1}"/>
    <cellStyle name="Ênfase1 2 23 3 2" xfId="20497" xr:uid="{028EF27C-FDAE-4252-AF54-E32CEF791E82}"/>
    <cellStyle name="Ênfase1 2 23 4" xfId="20498" xr:uid="{A54613C0-3E4E-4A10-BC76-572505537B66}"/>
    <cellStyle name="Ênfase1 2 23 4 2" xfId="20499" xr:uid="{80102565-8FD0-40F2-B44A-0A58D4C60F04}"/>
    <cellStyle name="Ênfase1 2 23 5" xfId="20500" xr:uid="{6CA84660-1572-4181-8AD2-850B466B028F}"/>
    <cellStyle name="Ênfase1 2 23 5 2" xfId="20501" xr:uid="{DD2EB845-279D-4DD1-8176-A0CF082D3C1A}"/>
    <cellStyle name="Ênfase1 2 23 6" xfId="20502" xr:uid="{338B0F10-8611-4F3E-B092-79FF370795E5}"/>
    <cellStyle name="Ênfase1 2 23 6 2" xfId="20503" xr:uid="{6176FEBF-2E23-415C-A401-B128E21672DC}"/>
    <cellStyle name="Ênfase1 2 23 7" xfId="20504" xr:uid="{602CAF06-3C92-46EF-B110-35AF4F9557D2}"/>
    <cellStyle name="Ênfase1 2 23 7 2" xfId="20505" xr:uid="{2778CAF8-ECC5-48D6-8A28-67CDE2232BC7}"/>
    <cellStyle name="Ênfase1 2 23 8" xfId="20506" xr:uid="{4A102B13-C928-496E-BC2D-4F149811CE51}"/>
    <cellStyle name="Ênfase1 2 24" xfId="20507" xr:uid="{936D1122-4C91-47F6-A36E-8797FBA3C2FC}"/>
    <cellStyle name="Ênfase1 2 24 2" xfId="20508" xr:uid="{BE7A3258-17A4-46A5-B190-B37901A1B053}"/>
    <cellStyle name="Ênfase1 2 24 2 2" xfId="20509" xr:uid="{927C7507-F66E-4692-AD5C-23153B12EF1D}"/>
    <cellStyle name="Ênfase1 2 24 2 2 2" xfId="20510" xr:uid="{BA6D06E2-7B0E-4C97-87A9-909B17170D9A}"/>
    <cellStyle name="Ênfase1 2 24 2 3" xfId="20511" xr:uid="{ADB0CFE7-2281-459C-B2C7-D5292A8D9B04}"/>
    <cellStyle name="Ênfase1 2 24 2 3 2" xfId="20512" xr:uid="{0D4E00B3-804B-48DC-BA8C-C980176C720A}"/>
    <cellStyle name="Ênfase1 2 24 2 4" xfId="20513" xr:uid="{1535D81E-3B69-4932-83BA-8D4D9CD098AE}"/>
    <cellStyle name="Ênfase1 2 24 3" xfId="20514" xr:uid="{A357FA16-9E84-4624-8F86-23F74FC47C85}"/>
    <cellStyle name="Ênfase1 2 24 3 2" xfId="20515" xr:uid="{961C646E-DC2E-402F-985B-00BA8668DFAB}"/>
    <cellStyle name="Ênfase1 2 24 4" xfId="20516" xr:uid="{FA3B4E2B-4FFC-4901-BE26-CB9DC50CBF51}"/>
    <cellStyle name="Ênfase1 2 24 4 2" xfId="20517" xr:uid="{FBA71E96-E698-414B-9C63-769BBCDC5017}"/>
    <cellStyle name="Ênfase1 2 24 5" xfId="20518" xr:uid="{99D73BE1-3AFF-4406-A7EC-7CC83FFC07B6}"/>
    <cellStyle name="Ênfase1 2 24 5 2" xfId="20519" xr:uid="{2CBDB21F-2A74-4C82-900D-909751BC2435}"/>
    <cellStyle name="Ênfase1 2 24 6" xfId="20520" xr:uid="{06F5D4E9-9BF1-4F96-AC3A-8434CDB9247D}"/>
    <cellStyle name="Ênfase1 2 24 6 2" xfId="20521" xr:uid="{10D136FC-F3D7-4717-94C6-273F74E43873}"/>
    <cellStyle name="Ênfase1 2 24 7" xfId="20522" xr:uid="{34C492B2-06DA-4730-B97C-B471D5120ECD}"/>
    <cellStyle name="Ênfase1 2 24 7 2" xfId="20523" xr:uid="{5B2D9C57-04D4-40E9-B090-C439E17FC8E5}"/>
    <cellStyle name="Ênfase1 2 24 8" xfId="20524" xr:uid="{C23BB7B2-C81B-4155-A5E5-767F0B930ECD}"/>
    <cellStyle name="Ênfase1 2 25" xfId="20525" xr:uid="{2722EF36-FC24-422A-BC0F-DEE604FF1380}"/>
    <cellStyle name="Ênfase1 2 25 2" xfId="20526" xr:uid="{446BD152-528E-4335-831F-3EE38BB0992E}"/>
    <cellStyle name="Ênfase1 2 25 2 2" xfId="20527" xr:uid="{DD64FDC5-D27F-465C-AA2A-E73FC2B2FE2D}"/>
    <cellStyle name="Ênfase1 2 25 2 2 2" xfId="20528" xr:uid="{68BF0DEB-608F-4797-89B0-9C52C097F724}"/>
    <cellStyle name="Ênfase1 2 25 2 3" xfId="20529" xr:uid="{FAA77C2F-7CFD-4573-87C5-247CDDCDB808}"/>
    <cellStyle name="Ênfase1 2 25 2 3 2" xfId="20530" xr:uid="{62354F08-20AE-4C38-AF7C-ECB3AF224134}"/>
    <cellStyle name="Ênfase1 2 25 2 4" xfId="20531" xr:uid="{9E583893-48C1-46A9-8331-F0DEC3018680}"/>
    <cellStyle name="Ênfase1 2 25 3" xfId="20532" xr:uid="{21D690A2-6D73-46CB-8401-A20126A1B10B}"/>
    <cellStyle name="Ênfase1 2 25 3 2" xfId="20533" xr:uid="{6A5D3D46-0BDB-452A-B59A-43F119B2CBF4}"/>
    <cellStyle name="Ênfase1 2 25 4" xfId="20534" xr:uid="{39DC3781-7E0B-4AA8-BC8C-4C889E5BC04A}"/>
    <cellStyle name="Ênfase1 2 25 4 2" xfId="20535" xr:uid="{7723D08E-CC4F-49E3-AE49-261064E86F76}"/>
    <cellStyle name="Ênfase1 2 25 5" xfId="20536" xr:uid="{EFF41ADD-9B99-4D52-AE29-35B772C7AE88}"/>
    <cellStyle name="Ênfase1 2 25 5 2" xfId="20537" xr:uid="{F46CD8B5-0D71-4C37-B1E6-BDF19B4B2A97}"/>
    <cellStyle name="Ênfase1 2 25 6" xfId="20538" xr:uid="{9C5B3ECD-23FB-49E3-9464-012505990CF5}"/>
    <cellStyle name="Ênfase1 2 25 6 2" xfId="20539" xr:uid="{FDADFF7F-F9C4-4568-B40A-127CBF77B6BF}"/>
    <cellStyle name="Ênfase1 2 25 7" xfId="20540" xr:uid="{9C07C19D-3AE9-489F-A63D-C1C0F56DAFFF}"/>
    <cellStyle name="Ênfase1 2 25 7 2" xfId="20541" xr:uid="{B8608665-48D9-4362-B9E1-3DCE3CBA4C3B}"/>
    <cellStyle name="Ênfase1 2 25 8" xfId="20542" xr:uid="{81B6835C-A882-4EA2-9809-F8809D8529F0}"/>
    <cellStyle name="Ênfase1 2 26" xfId="20543" xr:uid="{25FA763A-8A0A-4220-B5F5-013F69E49911}"/>
    <cellStyle name="Ênfase1 2 26 2" xfId="20544" xr:uid="{48C8AE21-5030-4A4B-9AAE-2426F162D07D}"/>
    <cellStyle name="Ênfase1 2 26 2 2" xfId="20545" xr:uid="{4B87B216-C357-4C11-B8D0-FB6AF37D0F1A}"/>
    <cellStyle name="Ênfase1 2 26 2 2 2" xfId="20546" xr:uid="{A5F8A727-CC5A-441E-B562-8E03100B4206}"/>
    <cellStyle name="Ênfase1 2 26 2 3" xfId="20547" xr:uid="{AC8AF5BF-C0B9-4F4F-8ECB-F84769C1309D}"/>
    <cellStyle name="Ênfase1 2 26 2 3 2" xfId="20548" xr:uid="{9728DCB7-8024-498A-B15F-14531C55A3C8}"/>
    <cellStyle name="Ênfase1 2 26 2 4" xfId="20549" xr:uid="{3AA5D419-4940-46EA-B254-03CB19E92B1D}"/>
    <cellStyle name="Ênfase1 2 26 3" xfId="20550" xr:uid="{5CCD6352-3B16-417C-85E5-459DCDB92079}"/>
    <cellStyle name="Ênfase1 2 26 3 2" xfId="20551" xr:uid="{74F747A3-4C6E-44A1-B8C4-87504B7C854D}"/>
    <cellStyle name="Ênfase1 2 26 4" xfId="20552" xr:uid="{B9D3C6AA-183B-404C-82E5-54D0CC8C4F18}"/>
    <cellStyle name="Ênfase1 2 26 4 2" xfId="20553" xr:uid="{FAB7C851-6DE8-4F10-8E21-1265B6689757}"/>
    <cellStyle name="Ênfase1 2 26 5" xfId="20554" xr:uid="{5AD6688D-A84B-4C44-9213-8C6352C826CF}"/>
    <cellStyle name="Ênfase1 2 26 5 2" xfId="20555" xr:uid="{12EB8AC4-5FAB-40CE-B617-28CEF83341BE}"/>
    <cellStyle name="Ênfase1 2 26 6" xfId="20556" xr:uid="{01619FAD-FDC4-47F9-BA01-036D1D3740A1}"/>
    <cellStyle name="Ênfase1 2 26 6 2" xfId="20557" xr:uid="{F649272B-6549-41E6-A100-6EEF701331C4}"/>
    <cellStyle name="Ênfase1 2 26 7" xfId="20558" xr:uid="{0251B379-37C7-4946-AEA4-F56114473781}"/>
    <cellStyle name="Ênfase1 2 26 7 2" xfId="20559" xr:uid="{9283F827-25C9-484D-BE57-F4A27726E8F7}"/>
    <cellStyle name="Ênfase1 2 26 8" xfId="20560" xr:uid="{8955407C-D48A-4749-8E11-7F34A37645A7}"/>
    <cellStyle name="Ênfase1 2 27" xfId="20561" xr:uid="{4896D509-B112-4A7C-9F51-27E58B80D046}"/>
    <cellStyle name="Ênfase1 2 27 2" xfId="20562" xr:uid="{1BD4B24E-C86D-4A25-946F-D251ED1966BC}"/>
    <cellStyle name="Ênfase1 2 27 2 2" xfId="20563" xr:uid="{F0B0AA3C-8D40-4F54-893D-11374D275FA0}"/>
    <cellStyle name="Ênfase1 2 27 2 2 2" xfId="20564" xr:uid="{74B796A3-5070-48FE-A0CA-61FF464F6386}"/>
    <cellStyle name="Ênfase1 2 27 2 3" xfId="20565" xr:uid="{3C169D26-86A1-4A09-A2C7-E30D327FB787}"/>
    <cellStyle name="Ênfase1 2 27 2 3 2" xfId="20566" xr:uid="{BE135C31-7A33-4093-910C-3C228B595AE3}"/>
    <cellStyle name="Ênfase1 2 27 2 4" xfId="20567" xr:uid="{4B8443ED-80A3-4D88-8C1B-2CC3E586503C}"/>
    <cellStyle name="Ênfase1 2 27 3" xfId="20568" xr:uid="{0FA4872C-F897-462C-8A10-7158B9C1B034}"/>
    <cellStyle name="Ênfase1 2 27 3 2" xfId="20569" xr:uid="{E98F63C8-CE12-4C21-89B6-4227AA89E84A}"/>
    <cellStyle name="Ênfase1 2 27 4" xfId="20570" xr:uid="{60F3B1D5-B31C-4C69-9B33-2E9C5FBE9BA2}"/>
    <cellStyle name="Ênfase1 2 27 4 2" xfId="20571" xr:uid="{6FDF2472-F42C-4DE1-841D-D12492D8CC6F}"/>
    <cellStyle name="Ênfase1 2 27 5" xfId="20572" xr:uid="{15C248B1-5928-4E90-B8B4-FDAB2EFADCCC}"/>
    <cellStyle name="Ênfase1 2 27 5 2" xfId="20573" xr:uid="{FC3D4FC8-A8C8-4521-9281-71082A3A71AE}"/>
    <cellStyle name="Ênfase1 2 27 6" xfId="20574" xr:uid="{4CF2D581-826E-43BF-901E-E63332A7792F}"/>
    <cellStyle name="Ênfase1 2 27 6 2" xfId="20575" xr:uid="{7D9CEF33-3747-4646-A416-CFED835E7983}"/>
    <cellStyle name="Ênfase1 2 27 7" xfId="20576" xr:uid="{AB20AA06-6E89-4784-BD26-251AA429B93A}"/>
    <cellStyle name="Ênfase1 2 27 7 2" xfId="20577" xr:uid="{1A503C64-31DB-4D02-AC8E-87A0C423C9FB}"/>
    <cellStyle name="Ênfase1 2 27 8" xfId="20578" xr:uid="{1CE3DE3E-7167-4A0B-8D4F-06556D1ACA6C}"/>
    <cellStyle name="Ênfase1 2 28" xfId="20579" xr:uid="{02531077-0555-4782-A434-AFAD35158DDF}"/>
    <cellStyle name="Ênfase1 2 28 2" xfId="20580" xr:uid="{1BB6800C-2B8C-4A52-A298-ACF9B1602463}"/>
    <cellStyle name="Ênfase1 2 28 2 2" xfId="20581" xr:uid="{7A1E5FF9-7819-4353-B67B-CD6EA2A52FFF}"/>
    <cellStyle name="Ênfase1 2 28 2 2 2" xfId="20582" xr:uid="{9C208C1C-0A30-4EDD-A316-DAFF2BF34216}"/>
    <cellStyle name="Ênfase1 2 28 2 3" xfId="20583" xr:uid="{B73325DB-D3D3-49F8-950B-BEE0EDEBF83E}"/>
    <cellStyle name="Ênfase1 2 28 2 3 2" xfId="20584" xr:uid="{EE53CAD6-F6BA-4442-A6EC-1338B1D7823B}"/>
    <cellStyle name="Ênfase1 2 28 2 4" xfId="20585" xr:uid="{E7938CB9-9ACC-42AB-8272-905E9AF2E017}"/>
    <cellStyle name="Ênfase1 2 28 3" xfId="20586" xr:uid="{45E2D371-FD44-4790-B608-236B47E7CCAF}"/>
    <cellStyle name="Ênfase1 2 28 3 2" xfId="20587" xr:uid="{1672104A-C86C-467F-AD05-2720B005F36B}"/>
    <cellStyle name="Ênfase1 2 28 4" xfId="20588" xr:uid="{8C63FA73-420D-4BE3-B5A0-1C7CB3E93A2C}"/>
    <cellStyle name="Ênfase1 2 28 4 2" xfId="20589" xr:uid="{F523AB03-3AE0-4F93-846F-8A0AC3219325}"/>
    <cellStyle name="Ênfase1 2 28 5" xfId="20590" xr:uid="{651272BA-75C9-45DA-9DE3-FC7D04CD23BE}"/>
    <cellStyle name="Ênfase1 2 28 5 2" xfId="20591" xr:uid="{48B4C663-20CC-42C9-8AC8-2F67E5740272}"/>
    <cellStyle name="Ênfase1 2 28 6" xfId="20592" xr:uid="{9544AB17-8CC3-4620-8D9B-D5A4899C3386}"/>
    <cellStyle name="Ênfase1 2 28 6 2" xfId="20593" xr:uid="{C4EA7259-8A8B-41B0-ACE5-73FD64A358A7}"/>
    <cellStyle name="Ênfase1 2 28 7" xfId="20594" xr:uid="{8085C894-1DA9-4C62-81B7-705B8D5B10DF}"/>
    <cellStyle name="Ênfase1 2 28 7 2" xfId="20595" xr:uid="{E697BADB-9FB6-4D6F-987A-AF74181073B3}"/>
    <cellStyle name="Ênfase1 2 28 8" xfId="20596" xr:uid="{59A4EFB7-0D29-4D18-BB3E-A65145FF7897}"/>
    <cellStyle name="Ênfase1 2 29" xfId="20597" xr:uid="{2B280168-C818-4EDC-95D1-A80544B2D6A1}"/>
    <cellStyle name="Ênfase1 2 29 2" xfId="20598" xr:uid="{B33DB6A5-2E90-4F2C-8337-8E30E41615EF}"/>
    <cellStyle name="Ênfase1 2 29 2 2" xfId="20599" xr:uid="{5E07862B-59BB-46A1-A536-963FA6495569}"/>
    <cellStyle name="Ênfase1 2 29 2 2 2" xfId="20600" xr:uid="{D3EC01EA-5D54-4FC2-95B8-DF54FD0F2000}"/>
    <cellStyle name="Ênfase1 2 29 2 3" xfId="20601" xr:uid="{8A292F58-7A46-4EE1-AF68-92823E2A8E7F}"/>
    <cellStyle name="Ênfase1 2 29 2 3 2" xfId="20602" xr:uid="{01A0D643-DA3D-4701-904E-378617AFDCC9}"/>
    <cellStyle name="Ênfase1 2 29 2 4" xfId="20603" xr:uid="{2D927DDB-5319-41B2-94E9-400EB01A14F6}"/>
    <cellStyle name="Ênfase1 2 29 3" xfId="20604" xr:uid="{A7068475-901E-4BBD-864B-7A92147195D9}"/>
    <cellStyle name="Ênfase1 2 29 3 2" xfId="20605" xr:uid="{8E94822D-3087-4500-ABAE-8E0BA2180666}"/>
    <cellStyle name="Ênfase1 2 29 4" xfId="20606" xr:uid="{DDC9BF23-4BD6-471B-BF6F-9ACB41397B34}"/>
    <cellStyle name="Ênfase1 2 29 4 2" xfId="20607" xr:uid="{ADB87BE4-E332-4B9F-B7BC-93971C6321A5}"/>
    <cellStyle name="Ênfase1 2 29 5" xfId="20608" xr:uid="{ACD83783-311A-47EA-8722-336B69E6BB42}"/>
    <cellStyle name="Ênfase1 2 29 5 2" xfId="20609" xr:uid="{C2919682-6A6D-4E00-B418-B17C47284C5A}"/>
    <cellStyle name="Ênfase1 2 29 6" xfId="20610" xr:uid="{25E7E830-B1A5-4C6F-84B9-9DE937833CD6}"/>
    <cellStyle name="Ênfase1 2 29 6 2" xfId="20611" xr:uid="{205C847C-7048-4692-897A-8980A07E5840}"/>
    <cellStyle name="Ênfase1 2 29 7" xfId="20612" xr:uid="{3D404D84-C83C-49D6-AE7A-410F01776A64}"/>
    <cellStyle name="Ênfase1 2 29 7 2" xfId="20613" xr:uid="{596B6849-CFD2-4081-8D57-1DFFBE229C72}"/>
    <cellStyle name="Ênfase1 2 29 8" xfId="20614" xr:uid="{3B9BD3F2-A4BD-4000-A178-1E815474DC1F}"/>
    <cellStyle name="Ênfase1 2 3" xfId="20615" xr:uid="{05DC354D-36D0-4817-A0C7-21E1D51F3828}"/>
    <cellStyle name="Ênfase1 2 3 2" xfId="20616" xr:uid="{515B80C8-6AA8-48D1-B1A1-5A969B3C4566}"/>
    <cellStyle name="Ênfase1 2 3 2 2" xfId="20617" xr:uid="{2521FF05-4C38-4E03-BA9F-3504AAD9D109}"/>
    <cellStyle name="Ênfase1 2 3 2 2 2" xfId="20618" xr:uid="{3AC49250-F9D3-482F-B805-B7426A4D4DB2}"/>
    <cellStyle name="Ênfase1 2 3 2 3" xfId="20619" xr:uid="{8A860675-32C6-4BE5-8469-28BCDA1D888A}"/>
    <cellStyle name="Ênfase1 2 3 2 3 2" xfId="20620" xr:uid="{DB12CAB9-4BE7-4F75-BCA6-B6634C778199}"/>
    <cellStyle name="Ênfase1 2 3 2 4" xfId="20621" xr:uid="{BF676D23-E0E8-453C-87F3-FC7739319B9B}"/>
    <cellStyle name="Ênfase1 2 3 3" xfId="20622" xr:uid="{52B7680E-3DF8-4FAE-9BF0-AFF1F63E2356}"/>
    <cellStyle name="Ênfase1 2 3 3 2" xfId="20623" xr:uid="{ECC570E6-77DA-4984-8CC6-5FD13359EB90}"/>
    <cellStyle name="Ênfase1 2 3 4" xfId="20624" xr:uid="{37ABCD04-44B5-4368-B916-383D9B68BC23}"/>
    <cellStyle name="Ênfase1 2 3 4 2" xfId="20625" xr:uid="{581D322F-CC96-48AB-B01C-9ECF05996335}"/>
    <cellStyle name="Ênfase1 2 3 5" xfId="20626" xr:uid="{FE773040-EC10-49DD-9AF7-D0342E4CC718}"/>
    <cellStyle name="Ênfase1 2 3 5 2" xfId="20627" xr:uid="{C361F89E-5B4E-4464-B05D-EBE33709B1E3}"/>
    <cellStyle name="Ênfase1 2 3 6" xfId="20628" xr:uid="{4B393E91-0148-4ADC-AC99-E6B55842250E}"/>
    <cellStyle name="Ênfase1 2 3 6 2" xfId="20629" xr:uid="{C7B0B2F2-6AE0-417F-B2A0-2618364F666C}"/>
    <cellStyle name="Ênfase1 2 3 7" xfId="20630" xr:uid="{99624071-AB74-4D4F-9A29-A78DD95581FB}"/>
    <cellStyle name="Ênfase1 2 3 7 2" xfId="20631" xr:uid="{6B792EFD-26F4-4806-889D-812B442EC0CE}"/>
    <cellStyle name="Ênfase1 2 3 8" xfId="20632" xr:uid="{E55AC952-E391-4AAF-8D47-C6551D1C72DF}"/>
    <cellStyle name="Ênfase1 2 30" xfId="20633" xr:uid="{B0C7DBFB-34A8-4CBD-AC25-9CE7695F25AD}"/>
    <cellStyle name="Ênfase1 2 30 2" xfId="20634" xr:uid="{1EAC7BA8-394B-4579-9DC8-15200C8472DE}"/>
    <cellStyle name="Ênfase1 2 30 2 2" xfId="20635" xr:uid="{55E4F0BE-6A5A-4465-9909-37D6A85CF29F}"/>
    <cellStyle name="Ênfase1 2 30 2 2 2" xfId="20636" xr:uid="{CB5E72C9-0872-4EBB-8B6E-9AF894E6C81D}"/>
    <cellStyle name="Ênfase1 2 30 2 3" xfId="20637" xr:uid="{74A19936-0C5A-42C8-9623-EF94F8008E73}"/>
    <cellStyle name="Ênfase1 2 30 2 3 2" xfId="20638" xr:uid="{25882D93-63BE-4F42-B97B-989259BC896A}"/>
    <cellStyle name="Ênfase1 2 30 2 4" xfId="20639" xr:uid="{BCD46885-76DB-4EA0-9F84-540BCA22CD0E}"/>
    <cellStyle name="Ênfase1 2 30 3" xfId="20640" xr:uid="{B7852287-EB9A-4CE6-AD1C-0CBDEF9B132F}"/>
    <cellStyle name="Ênfase1 2 30 3 2" xfId="20641" xr:uid="{98E8BBEB-097F-4F00-92FD-787CCC7BFCAD}"/>
    <cellStyle name="Ênfase1 2 30 4" xfId="20642" xr:uid="{DA44C88E-6D6E-4262-99FF-C7F3315FE756}"/>
    <cellStyle name="Ênfase1 2 30 4 2" xfId="20643" xr:uid="{50C7FEB0-776D-40D6-A06B-FD2D848AE7D5}"/>
    <cellStyle name="Ênfase1 2 30 5" xfId="20644" xr:uid="{E22A4CBB-6A98-45C6-8C2B-C5D15612937F}"/>
    <cellStyle name="Ênfase1 2 30 5 2" xfId="20645" xr:uid="{38FD4938-A353-4BA7-AA08-A3BEDE65EDD5}"/>
    <cellStyle name="Ênfase1 2 30 6" xfId="20646" xr:uid="{4F53E550-304C-4834-908D-A24DFDD1D67A}"/>
    <cellStyle name="Ênfase1 2 30 6 2" xfId="20647" xr:uid="{091E378E-73BF-4B30-AE43-5C57A6F2C7F2}"/>
    <cellStyle name="Ênfase1 2 30 7" xfId="20648" xr:uid="{811C970B-71F3-4A86-8E46-E7CBB3C55DA2}"/>
    <cellStyle name="Ênfase1 2 30 7 2" xfId="20649" xr:uid="{6875E033-E367-4CD3-8BDB-05EC9C53E7F0}"/>
    <cellStyle name="Ênfase1 2 30 8" xfId="20650" xr:uid="{18F916EA-6179-4062-B9B4-C724C467B650}"/>
    <cellStyle name="Ênfase1 2 31" xfId="20651" xr:uid="{08A78CD2-E9A4-40F4-B9C2-AC77BFD0B27F}"/>
    <cellStyle name="Ênfase1 2 31 2" xfId="20652" xr:uid="{12B3EA5D-3B20-4930-963E-4F0E83159677}"/>
    <cellStyle name="Ênfase1 2 31 2 2" xfId="20653" xr:uid="{F6C98E5E-3AEA-4C4C-A8E5-A440D4689B47}"/>
    <cellStyle name="Ênfase1 2 31 2 2 2" xfId="20654" xr:uid="{D852A67F-4C97-466C-85F8-4F262EC6AC94}"/>
    <cellStyle name="Ênfase1 2 31 2 3" xfId="20655" xr:uid="{B62B57A0-BE8B-45A7-923F-FEDB9E08ED99}"/>
    <cellStyle name="Ênfase1 2 31 2 3 2" xfId="20656" xr:uid="{AF79967F-5FA0-45D5-8A64-5589552D1A98}"/>
    <cellStyle name="Ênfase1 2 31 2 4" xfId="20657" xr:uid="{861F434F-05C2-4E4A-96B0-4C78A8038E8F}"/>
    <cellStyle name="Ênfase1 2 31 3" xfId="20658" xr:uid="{613DC28D-4306-4F06-AE09-0DA1E21C8D77}"/>
    <cellStyle name="Ênfase1 2 31 3 2" xfId="20659" xr:uid="{104C2EDB-93B0-4BDB-83C4-2E6E81B55243}"/>
    <cellStyle name="Ênfase1 2 31 4" xfId="20660" xr:uid="{56B8ACF8-31E7-43DA-BB0D-B15C177E404C}"/>
    <cellStyle name="Ênfase1 2 31 4 2" xfId="20661" xr:uid="{A9E353FF-3B6D-4343-9807-7199BB07A814}"/>
    <cellStyle name="Ênfase1 2 31 5" xfId="20662" xr:uid="{AC7D8F4E-330C-43EE-8DED-E1624CE00A73}"/>
    <cellStyle name="Ênfase1 2 31 5 2" xfId="20663" xr:uid="{C1B7CB4D-C9C9-4621-8091-9AEE45701362}"/>
    <cellStyle name="Ênfase1 2 31 6" xfId="20664" xr:uid="{FFDEA1B1-7AD8-4F41-B451-D1CF0AB8F876}"/>
    <cellStyle name="Ênfase1 2 31 6 2" xfId="20665" xr:uid="{2A4DF6AD-316F-4001-BCC6-8F50D12B6999}"/>
    <cellStyle name="Ênfase1 2 31 7" xfId="20666" xr:uid="{2927E41C-721E-4D30-A161-D83AE55684EC}"/>
    <cellStyle name="Ênfase1 2 31 7 2" xfId="20667" xr:uid="{40DFE385-DC82-4E8D-8D62-2DB5291EA429}"/>
    <cellStyle name="Ênfase1 2 31 8" xfId="20668" xr:uid="{C39735A0-807A-4BD8-ADFA-C0525877806E}"/>
    <cellStyle name="Ênfase1 2 32" xfId="20669" xr:uid="{1DE720F3-CD25-43D9-8DA8-B783650E2D66}"/>
    <cellStyle name="Ênfase1 2 32 2" xfId="20670" xr:uid="{972BC862-8A67-489A-A243-52BBA380BE76}"/>
    <cellStyle name="Ênfase1 2 32 2 2" xfId="20671" xr:uid="{96266235-C830-413E-9176-6E2CC64DBCE4}"/>
    <cellStyle name="Ênfase1 2 32 2 2 2" xfId="20672" xr:uid="{ECE3ADE0-0054-4E37-B615-314F6AF9CC59}"/>
    <cellStyle name="Ênfase1 2 32 2 3" xfId="20673" xr:uid="{F0112323-1EED-40B6-850A-963DB296926E}"/>
    <cellStyle name="Ênfase1 2 32 2 3 2" xfId="20674" xr:uid="{71E069AD-DA60-4734-B75D-12D50A37BA6D}"/>
    <cellStyle name="Ênfase1 2 32 2 4" xfId="20675" xr:uid="{DF745915-6F53-4D13-AE5C-7F4FCA9C615E}"/>
    <cellStyle name="Ênfase1 2 32 3" xfId="20676" xr:uid="{A643C453-9C8F-4E3A-B870-F3157007F434}"/>
    <cellStyle name="Ênfase1 2 32 3 2" xfId="20677" xr:uid="{E7029475-EE10-470F-895C-693BBB2F672D}"/>
    <cellStyle name="Ênfase1 2 32 4" xfId="20678" xr:uid="{41E248A3-5594-4295-8C37-C157E9EAE391}"/>
    <cellStyle name="Ênfase1 2 32 4 2" xfId="20679" xr:uid="{4E900A73-70B6-4CEA-A148-5D5CB52E8131}"/>
    <cellStyle name="Ênfase1 2 32 5" xfId="20680" xr:uid="{259B05C5-4F18-46C7-81BC-C07705948D98}"/>
    <cellStyle name="Ênfase1 2 32 5 2" xfId="20681" xr:uid="{8D687397-A74F-4D21-B8C5-06AF53EF605E}"/>
    <cellStyle name="Ênfase1 2 32 6" xfId="20682" xr:uid="{D4A1D1EE-F72F-4A28-BD02-A542708605E4}"/>
    <cellStyle name="Ênfase1 2 32 6 2" xfId="20683" xr:uid="{5C656759-A3F1-49BC-BC73-5A6048DCE6B0}"/>
    <cellStyle name="Ênfase1 2 32 7" xfId="20684" xr:uid="{AD21F236-23F7-483B-88C3-714A38FAB205}"/>
    <cellStyle name="Ênfase1 2 32 7 2" xfId="20685" xr:uid="{6024D4C9-ABE4-4DF8-AA8C-D26473E30C23}"/>
    <cellStyle name="Ênfase1 2 32 8" xfId="20686" xr:uid="{5836A7C0-0D3E-422A-8483-742F5EB0F446}"/>
    <cellStyle name="Ênfase1 2 33" xfId="20687" xr:uid="{2F4261F4-C4CD-405F-8CCD-EFE2161EDC27}"/>
    <cellStyle name="Ênfase1 2 33 2" xfId="20688" xr:uid="{304A75EF-2928-4739-B217-F5205189FC2A}"/>
    <cellStyle name="Ênfase1 2 33 2 2" xfId="20689" xr:uid="{E07660C2-4CDC-4FB4-A117-DAC08653044B}"/>
    <cellStyle name="Ênfase1 2 33 2 2 2" xfId="20690" xr:uid="{7CBB3E13-17EF-4777-B26C-593D1D772E15}"/>
    <cellStyle name="Ênfase1 2 33 2 3" xfId="20691" xr:uid="{8802A0F8-F9C2-4378-8F4D-6CDED72305FB}"/>
    <cellStyle name="Ênfase1 2 33 2 3 2" xfId="20692" xr:uid="{60D97660-6A51-4C74-8DD7-723582437FDB}"/>
    <cellStyle name="Ênfase1 2 33 2 4" xfId="20693" xr:uid="{08C48544-733E-4FFE-B5B3-04822417D3D0}"/>
    <cellStyle name="Ênfase1 2 33 3" xfId="20694" xr:uid="{DDE89DE1-4007-43FB-892A-6A392702F5E9}"/>
    <cellStyle name="Ênfase1 2 33 3 2" xfId="20695" xr:uid="{23AF04CC-29F1-4A09-BA2D-B42F866B7699}"/>
    <cellStyle name="Ênfase1 2 33 4" xfId="20696" xr:uid="{E9B662CD-40DB-476B-9A37-195F430DD948}"/>
    <cellStyle name="Ênfase1 2 33 4 2" xfId="20697" xr:uid="{485D91AD-0013-4D60-868E-7088DF354FDA}"/>
    <cellStyle name="Ênfase1 2 33 5" xfId="20698" xr:uid="{FC19BB25-6864-4A11-B7E4-10D2C4DA9E41}"/>
    <cellStyle name="Ênfase1 2 33 5 2" xfId="20699" xr:uid="{1DCB0BD8-7C7A-42DB-9666-E13A1A578CA0}"/>
    <cellStyle name="Ênfase1 2 33 6" xfId="20700" xr:uid="{9C7CB5D1-EFDA-40D5-8B5D-E8C6911B0D84}"/>
    <cellStyle name="Ênfase1 2 33 6 2" xfId="20701" xr:uid="{4D121BA3-0A77-4EB6-A505-AFC169EF9DC4}"/>
    <cellStyle name="Ênfase1 2 33 7" xfId="20702" xr:uid="{1C8DF2FA-C46E-435C-A8D4-65FB0B60E0FC}"/>
    <cellStyle name="Ênfase1 2 33 7 2" xfId="20703" xr:uid="{5A288472-D75B-46A0-A469-90821EDCB141}"/>
    <cellStyle name="Ênfase1 2 33 8" xfId="20704" xr:uid="{85FF59EF-5F19-4602-BD52-7810C1DA4526}"/>
    <cellStyle name="Ênfase1 2 34" xfId="20705" xr:uid="{74AF6797-43BF-4087-9F6A-42CCC8EC0C32}"/>
    <cellStyle name="Ênfase1 2 34 2" xfId="20706" xr:uid="{AAC1243D-DC95-454A-A0E2-8515E8F8A9C5}"/>
    <cellStyle name="Ênfase1 2 34 2 2" xfId="20707" xr:uid="{E4E80AF5-54C3-4128-9EC1-FD837A911697}"/>
    <cellStyle name="Ênfase1 2 34 3" xfId="20708" xr:uid="{C5D18B6D-A60C-4F1A-B443-37A4C590F700}"/>
    <cellStyle name="Ênfase1 2 34 3 2" xfId="20709" xr:uid="{AA129F30-5D46-4332-8715-AF1527B960E0}"/>
    <cellStyle name="Ênfase1 2 34 4" xfId="20710" xr:uid="{016D634A-69D4-49C8-B439-2AE37F21E251}"/>
    <cellStyle name="Ênfase1 2 34 5" xfId="20711" xr:uid="{51FA1D0E-7A2A-499B-8CC3-1F69BD5580D5}"/>
    <cellStyle name="Ênfase1 2 35" xfId="20712" xr:uid="{3714B53A-D2E7-4537-AFA0-FD0B900B1066}"/>
    <cellStyle name="Ênfase1 2 35 2" xfId="20713" xr:uid="{426B36D2-AA1F-4FBB-A98A-80D595285BC5}"/>
    <cellStyle name="Ênfase1 2 36" xfId="20714" xr:uid="{14FBEB20-3740-4097-A27E-59D0429E342A}"/>
    <cellStyle name="Ênfase1 2 36 2" xfId="20715" xr:uid="{34EC08AD-EB5C-499E-A4AA-3D5E43D5D0DF}"/>
    <cellStyle name="Ênfase1 2 37" xfId="20716" xr:uid="{D34E85A4-1E22-4C74-B213-9CAE06BC52DC}"/>
    <cellStyle name="Ênfase1 2 37 2" xfId="20717" xr:uid="{7DC4059C-295A-4B49-9324-8510C798419F}"/>
    <cellStyle name="Ênfase1 2 38" xfId="20718" xr:uid="{53AF4B1D-D916-4004-B2EA-2180A93946FF}"/>
    <cellStyle name="Ênfase1 2 38 2" xfId="20719" xr:uid="{1EBFB501-6F98-44C4-88FA-CDF0C021CDFB}"/>
    <cellStyle name="Ênfase1 2 39" xfId="20720" xr:uid="{C176E38D-D4EA-4767-AFCE-570701DDF1AD}"/>
    <cellStyle name="Ênfase1 2 4" xfId="20721" xr:uid="{70216BB9-6FFE-4CF3-A37D-9F02CF42B155}"/>
    <cellStyle name="Ênfase1 2 4 2" xfId="20722" xr:uid="{78688119-5E6D-46E3-9510-AE108E89E52C}"/>
    <cellStyle name="Ênfase1 2 4 2 2" xfId="20723" xr:uid="{6A495DDB-5878-49AF-B047-EB4C7F2BA1CD}"/>
    <cellStyle name="Ênfase1 2 4 2 2 2" xfId="20724" xr:uid="{8D660820-8EAE-44E6-897D-C006DA0FA001}"/>
    <cellStyle name="Ênfase1 2 4 2 3" xfId="20725" xr:uid="{57F9B8A2-5608-4A0B-9566-70E40955E260}"/>
    <cellStyle name="Ênfase1 2 4 2 3 2" xfId="20726" xr:uid="{37586B28-4DED-4C1B-B9DC-366E5817FC90}"/>
    <cellStyle name="Ênfase1 2 4 2 4" xfId="20727" xr:uid="{4DA14359-D641-4D27-8F3C-F10822E5698E}"/>
    <cellStyle name="Ênfase1 2 4 3" xfId="20728" xr:uid="{415CB35A-47A2-4C6B-A7D5-48E851B7C289}"/>
    <cellStyle name="Ênfase1 2 4 3 2" xfId="20729" xr:uid="{ADC00418-BB7A-4D59-A260-CC7F322E968F}"/>
    <cellStyle name="Ênfase1 2 4 4" xfId="20730" xr:uid="{3DB58B72-05E7-4A8A-A579-92202633EE2C}"/>
    <cellStyle name="Ênfase1 2 4 4 2" xfId="20731" xr:uid="{DBE66965-CE6C-4665-A8E7-FAA0979CD9BD}"/>
    <cellStyle name="Ênfase1 2 4 5" xfId="20732" xr:uid="{DABFCEB5-CF69-48C6-80A1-2379B5B7BE9A}"/>
    <cellStyle name="Ênfase1 2 4 5 2" xfId="20733" xr:uid="{3F9C485C-C3E1-42E2-B11A-2B26973648BF}"/>
    <cellStyle name="Ênfase1 2 4 6" xfId="20734" xr:uid="{86C7671F-B648-4D65-8892-3278711D23B0}"/>
    <cellStyle name="Ênfase1 2 4 6 2" xfId="20735" xr:uid="{46CC205D-146B-4CF0-ADF7-5F431FCED9A3}"/>
    <cellStyle name="Ênfase1 2 4 7" xfId="20736" xr:uid="{D6398864-5FCE-4D34-A947-3CBEDF4FE5CD}"/>
    <cellStyle name="Ênfase1 2 4 7 2" xfId="20737" xr:uid="{357F36E3-E3A8-4860-98FB-C617636C6816}"/>
    <cellStyle name="Ênfase1 2 4 8" xfId="20738" xr:uid="{731BC85E-B5A7-4D87-B50B-D2CE96CC7765}"/>
    <cellStyle name="Ênfase1 2 5" xfId="20739" xr:uid="{38A65D17-C587-421E-A28B-0FBF696BB461}"/>
    <cellStyle name="Ênfase1 2 5 2" xfId="20740" xr:uid="{99F31744-8CEC-4CAD-B4B0-0724BFCEA605}"/>
    <cellStyle name="Ênfase1 2 5 2 2" xfId="20741" xr:uid="{55BDAEB6-FA75-485C-A3E2-2D40C5394F27}"/>
    <cellStyle name="Ênfase1 2 5 2 2 2" xfId="20742" xr:uid="{6EC4E8EB-7C34-4F70-95A6-B629B08E64F0}"/>
    <cellStyle name="Ênfase1 2 5 2 3" xfId="20743" xr:uid="{2E79B9BF-2375-46B6-9F42-B7E4C0766898}"/>
    <cellStyle name="Ênfase1 2 5 2 3 2" xfId="20744" xr:uid="{D0426B60-E726-43A6-A3F2-9322F87E3BA4}"/>
    <cellStyle name="Ênfase1 2 5 2 4" xfId="20745" xr:uid="{EDE1FAEB-F3FE-4A81-BA25-20144093F8CA}"/>
    <cellStyle name="Ênfase1 2 5 3" xfId="20746" xr:uid="{8E8A5AB5-9F64-4D7C-8C5A-9E637338C034}"/>
    <cellStyle name="Ênfase1 2 5 3 2" xfId="20747" xr:uid="{0831030B-BE5F-4B5E-8731-F555631C7851}"/>
    <cellStyle name="Ênfase1 2 5 4" xfId="20748" xr:uid="{93641A8F-7181-4197-AC55-5E4886CBC6D3}"/>
    <cellStyle name="Ênfase1 2 5 4 2" xfId="20749" xr:uid="{11CE00D7-D827-45CB-953F-859462899165}"/>
    <cellStyle name="Ênfase1 2 5 5" xfId="20750" xr:uid="{46F08FE2-120A-4779-8BB8-18E8778D8854}"/>
    <cellStyle name="Ênfase1 2 5 5 2" xfId="20751" xr:uid="{9CDE8A99-5B96-401A-AA22-FD58DA39EB81}"/>
    <cellStyle name="Ênfase1 2 5 6" xfId="20752" xr:uid="{E620361A-A8ED-4CA0-AFB5-6B325306418E}"/>
    <cellStyle name="Ênfase1 2 5 6 2" xfId="20753" xr:uid="{00C13E12-DDA7-4854-9307-27DC67A326A7}"/>
    <cellStyle name="Ênfase1 2 5 7" xfId="20754" xr:uid="{2B99A126-E783-44D0-9836-DEE712DEB051}"/>
    <cellStyle name="Ênfase1 2 5 7 2" xfId="20755" xr:uid="{20FCFCA6-7573-485C-BAC2-A7B350C75C4B}"/>
    <cellStyle name="Ênfase1 2 5 8" xfId="20756" xr:uid="{1AB4B21D-7FE6-45A5-BA76-18FB21CBEB5B}"/>
    <cellStyle name="Ênfase1 2 6" xfId="20757" xr:uid="{A70E635D-BCB8-4793-B9BB-65D3D44B6239}"/>
    <cellStyle name="Ênfase1 2 6 2" xfId="20758" xr:uid="{1270AED0-BC62-4A43-AC83-BEAEF284B212}"/>
    <cellStyle name="Ênfase1 2 6 2 2" xfId="20759" xr:uid="{1F85A93C-056A-48BF-AD04-C70264979E72}"/>
    <cellStyle name="Ênfase1 2 6 2 2 2" xfId="20760" xr:uid="{D03202DB-4546-4E57-84B3-87EEAA47D75B}"/>
    <cellStyle name="Ênfase1 2 6 2 3" xfId="20761" xr:uid="{ACC1A46F-F8FB-403F-83EC-C4F773C24B36}"/>
    <cellStyle name="Ênfase1 2 6 2 3 2" xfId="20762" xr:uid="{79FDC616-91DE-447A-B0B3-06B6B7387F36}"/>
    <cellStyle name="Ênfase1 2 6 2 4" xfId="20763" xr:uid="{F7E3AE4B-C769-4745-8267-7EE6A0235E1B}"/>
    <cellStyle name="Ênfase1 2 6 3" xfId="20764" xr:uid="{49683590-87BA-497C-8EC4-143B9E588117}"/>
    <cellStyle name="Ênfase1 2 6 3 2" xfId="20765" xr:uid="{A5C2E4AB-9DF3-48AD-9F4E-ACEF2102744F}"/>
    <cellStyle name="Ênfase1 2 6 4" xfId="20766" xr:uid="{FBE79D4A-0FF1-4C47-82DD-C76AFD5E968B}"/>
    <cellStyle name="Ênfase1 2 6 4 2" xfId="20767" xr:uid="{20C08DC4-8A88-4A31-8B81-0C991A89CB75}"/>
    <cellStyle name="Ênfase1 2 6 5" xfId="20768" xr:uid="{4D18E5A0-333F-4A1F-B356-FFE9B46C1C9D}"/>
    <cellStyle name="Ênfase1 2 6 5 2" xfId="20769" xr:uid="{76E42BCD-77E3-4C46-B99D-42FA4257B8A7}"/>
    <cellStyle name="Ênfase1 2 6 6" xfId="20770" xr:uid="{92ADF800-E58A-4249-AB6A-5337B3C57371}"/>
    <cellStyle name="Ênfase1 2 6 6 2" xfId="20771" xr:uid="{1E91F896-593E-423F-A8D2-C4FCAA468AD2}"/>
    <cellStyle name="Ênfase1 2 6 7" xfId="20772" xr:uid="{D67F5F65-8065-495E-9A47-7DE18B925F8B}"/>
    <cellStyle name="Ênfase1 2 6 7 2" xfId="20773" xr:uid="{34981AE5-AE34-440B-B011-BDEF6BB37E40}"/>
    <cellStyle name="Ênfase1 2 6 8" xfId="20774" xr:uid="{6C219B06-FCA4-4CB9-B97F-A7E35D47CB1B}"/>
    <cellStyle name="Ênfase1 2 7" xfId="20775" xr:uid="{62FAD6C4-A2B6-4098-9C9B-AAEF2FD43AFB}"/>
    <cellStyle name="Ênfase1 2 7 2" xfId="20776" xr:uid="{D026CC6A-9D8A-4CF2-92D0-8999C4C44AA9}"/>
    <cellStyle name="Ênfase1 2 7 2 2" xfId="20777" xr:uid="{2D32B12A-BF9B-44E1-B642-D6790464D392}"/>
    <cellStyle name="Ênfase1 2 7 2 2 2" xfId="20778" xr:uid="{C6FAD717-77D8-4B6C-9A84-2A5A9FB57370}"/>
    <cellStyle name="Ênfase1 2 7 2 3" xfId="20779" xr:uid="{ED54E296-F9E6-42A2-9DB6-A9A06F954770}"/>
    <cellStyle name="Ênfase1 2 7 2 3 2" xfId="20780" xr:uid="{33E5A457-3D40-4E4B-8C9E-1E241661B074}"/>
    <cellStyle name="Ênfase1 2 7 2 4" xfId="20781" xr:uid="{D152FEBE-C88D-4B65-B4D7-9EC39466447F}"/>
    <cellStyle name="Ênfase1 2 7 3" xfId="20782" xr:uid="{E2D8D4C5-D98C-4912-BB96-B3A8043D06B8}"/>
    <cellStyle name="Ênfase1 2 7 3 2" xfId="20783" xr:uid="{EDDA6B15-3C87-4C7F-B273-27A5A236480E}"/>
    <cellStyle name="Ênfase1 2 7 4" xfId="20784" xr:uid="{E5EBB59E-D365-40E2-B511-43BA527D59DC}"/>
    <cellStyle name="Ênfase1 2 7 4 2" xfId="20785" xr:uid="{FC9BE78D-26BF-4EFD-8EE2-C8495E9D549F}"/>
    <cellStyle name="Ênfase1 2 7 5" xfId="20786" xr:uid="{05B0F273-1A82-4687-9EAC-329DB7F08DC3}"/>
    <cellStyle name="Ênfase1 2 7 5 2" xfId="20787" xr:uid="{9CCAAC54-D300-4A8F-8879-97AE834737CB}"/>
    <cellStyle name="Ênfase1 2 7 6" xfId="20788" xr:uid="{00E8C673-8769-4334-AD94-F5A17AB368C0}"/>
    <cellStyle name="Ênfase1 2 7 6 2" xfId="20789" xr:uid="{8AFEECB9-A5F6-4FA4-967F-79C2269D3338}"/>
    <cellStyle name="Ênfase1 2 7 7" xfId="20790" xr:uid="{A5B8030C-1C21-40C9-9B2C-3C8723413F8A}"/>
    <cellStyle name="Ênfase1 2 7 7 2" xfId="20791" xr:uid="{D5C86EA0-1A26-4B3C-A9C6-B3F3505A75CB}"/>
    <cellStyle name="Ênfase1 2 7 8" xfId="20792" xr:uid="{444ACA90-7D89-4EC4-845F-2583C309A4E6}"/>
    <cellStyle name="Ênfase1 2 8" xfId="20793" xr:uid="{CDBECB78-5082-470B-9E16-C2EA35F93A5E}"/>
    <cellStyle name="Ênfase1 2 8 2" xfId="20794" xr:uid="{30EA47EF-C190-488C-9B5C-A1B8DC4FE2DE}"/>
    <cellStyle name="Ênfase1 2 8 2 2" xfId="20795" xr:uid="{B6AF926B-C04E-47A3-BAA8-D7D9BFC7EB26}"/>
    <cellStyle name="Ênfase1 2 8 2 2 2" xfId="20796" xr:uid="{8B9F1009-FBA4-4560-A696-16FDBA8C2CD4}"/>
    <cellStyle name="Ênfase1 2 8 2 3" xfId="20797" xr:uid="{8B36A64A-0EAB-422F-B346-1AB273198F92}"/>
    <cellStyle name="Ênfase1 2 8 2 3 2" xfId="20798" xr:uid="{3A31D81C-A68F-4C3E-B880-A84809F3AAA7}"/>
    <cellStyle name="Ênfase1 2 8 2 4" xfId="20799" xr:uid="{AE0972F8-2E75-4AAA-B5DF-4FF5570703DA}"/>
    <cellStyle name="Ênfase1 2 8 3" xfId="20800" xr:uid="{4228BD81-C063-4E50-886B-7AB0ECC335EA}"/>
    <cellStyle name="Ênfase1 2 8 3 2" xfId="20801" xr:uid="{516021A3-B398-4F91-8EDE-1CC26CD20F7C}"/>
    <cellStyle name="Ênfase1 2 8 4" xfId="20802" xr:uid="{8A50426E-586D-44BE-B9D9-99DD613846CA}"/>
    <cellStyle name="Ênfase1 2 8 4 2" xfId="20803" xr:uid="{89C219C2-A3F8-47C1-8CDB-20ABDB387271}"/>
    <cellStyle name="Ênfase1 2 8 5" xfId="20804" xr:uid="{CB6F6E26-DAE7-4CA2-A918-89FF78E9E05D}"/>
    <cellStyle name="Ênfase1 2 8 5 2" xfId="20805" xr:uid="{B95143EF-43C7-4FF1-8B3E-186CD34F833D}"/>
    <cellStyle name="Ênfase1 2 8 6" xfId="20806" xr:uid="{F07C3A71-75BF-4590-B673-AF641DCAA2DD}"/>
    <cellStyle name="Ênfase1 2 8 6 2" xfId="20807" xr:uid="{8C29A8D1-A724-462B-825C-952103429675}"/>
    <cellStyle name="Ênfase1 2 8 7" xfId="20808" xr:uid="{8DD5B399-CA16-42FF-9F18-CD98953A8A51}"/>
    <cellStyle name="Ênfase1 2 8 7 2" xfId="20809" xr:uid="{D3785444-8FCE-45B3-B5D4-BEC3CA0A4CB4}"/>
    <cellStyle name="Ênfase1 2 8 8" xfId="20810" xr:uid="{1A371F95-A778-4B11-B358-212BB5803F81}"/>
    <cellStyle name="Ênfase1 2 9" xfId="20811" xr:uid="{76C6ACE4-467C-4615-A13D-B59E1BCA8009}"/>
    <cellStyle name="Ênfase1 2 9 2" xfId="20812" xr:uid="{B20C5D43-284F-449F-A8EF-D695E6013AA4}"/>
    <cellStyle name="Ênfase1 2 9 2 2" xfId="20813" xr:uid="{E66F8A73-E6C4-4D1D-B1F2-8BB35C144412}"/>
    <cellStyle name="Ênfase1 2 9 2 2 2" xfId="20814" xr:uid="{AC3A9B5C-63CF-429C-A177-CEB800C2A91D}"/>
    <cellStyle name="Ênfase1 2 9 2 3" xfId="20815" xr:uid="{1C971879-B0DA-41D0-90C4-01C83A59A683}"/>
    <cellStyle name="Ênfase1 2 9 2 3 2" xfId="20816" xr:uid="{EE5F4A44-8029-4F66-9444-CDF8C5FFECFB}"/>
    <cellStyle name="Ênfase1 2 9 2 4" xfId="20817" xr:uid="{DEEE2A45-3788-4E7E-AE40-676900AE4F65}"/>
    <cellStyle name="Ênfase1 2 9 3" xfId="20818" xr:uid="{08A2A338-2108-446C-85BE-837FEE296E1A}"/>
    <cellStyle name="Ênfase1 2 9 3 2" xfId="20819" xr:uid="{D525C8F5-DDD0-44F3-83F3-9EC10E4436D6}"/>
    <cellStyle name="Ênfase1 2 9 4" xfId="20820" xr:uid="{44DF7E76-B0E0-478D-91FC-A4FC313B27E2}"/>
    <cellStyle name="Ênfase1 2 9 4 2" xfId="20821" xr:uid="{9ABB10D1-5ABF-4109-8F36-9498CE9D53E0}"/>
    <cellStyle name="Ênfase1 2 9 5" xfId="20822" xr:uid="{ECA7F038-C456-49E5-A86C-9755B6952470}"/>
    <cellStyle name="Ênfase1 2 9 5 2" xfId="20823" xr:uid="{ACBECECC-481D-4CB2-BF29-E5A7F45D175E}"/>
    <cellStyle name="Ênfase1 2 9 6" xfId="20824" xr:uid="{1D319F25-0BEF-417F-903F-D6C056D24AA2}"/>
    <cellStyle name="Ênfase1 2 9 6 2" xfId="20825" xr:uid="{E3478064-D0A9-4ED2-B1F0-F9084A1121E3}"/>
    <cellStyle name="Ênfase1 2 9 7" xfId="20826" xr:uid="{82310BD4-E7F5-4EF4-8674-04F15D21057C}"/>
    <cellStyle name="Ênfase1 2 9 7 2" xfId="20827" xr:uid="{68ED4418-FB82-46F8-BA51-38FA05BD25DE}"/>
    <cellStyle name="Ênfase1 2 9 8" xfId="20828" xr:uid="{E838020F-F309-49F5-89F9-15F72BF5A56E}"/>
    <cellStyle name="Ênfase1 20" xfId="20829" xr:uid="{A81F1E9D-B558-414A-9601-81F59606B16A}"/>
    <cellStyle name="Ênfase1 20 2" xfId="20830" xr:uid="{A4EC15D7-F9F2-408B-AB35-B5741906C180}"/>
    <cellStyle name="Ênfase1 20 2 2" xfId="20831" xr:uid="{260C054B-DD5B-4806-A7FE-6908F4FF07C3}"/>
    <cellStyle name="Ênfase1 20 2 2 2" xfId="20832" xr:uid="{1065F99D-C4CC-41B5-86BE-B553CC45F54D}"/>
    <cellStyle name="Ênfase1 20 2 3" xfId="20833" xr:uid="{73257F3D-2047-49A3-95E5-44924B26EB13}"/>
    <cellStyle name="Ênfase1 20 2 3 2" xfId="20834" xr:uid="{595D57E1-1BD7-4511-B5BE-ECFAD23ECA05}"/>
    <cellStyle name="Ênfase1 20 2 4" xfId="20835" xr:uid="{5BCB4E63-86AF-4686-A14E-51247464BCA0}"/>
    <cellStyle name="Ênfase1 20 3" xfId="20836" xr:uid="{94AA0FD3-9C14-4D65-84B1-A3BB1204CE40}"/>
    <cellStyle name="Ênfase1 20 3 2" xfId="20837" xr:uid="{35A3E215-63CF-4909-B482-4E1479AF7DA4}"/>
    <cellStyle name="Ênfase1 20 4" xfId="20838" xr:uid="{88CE7BEB-2E03-43AC-A5FC-E2D4B2C0BFC3}"/>
    <cellStyle name="Ênfase1 20 4 2" xfId="20839" xr:uid="{4A7F573A-2540-4694-9095-886FB9556FC6}"/>
    <cellStyle name="Ênfase1 20 5" xfId="20840" xr:uid="{757BD4AE-3F62-4CF3-AEEB-DFDE5D0823F6}"/>
    <cellStyle name="Ênfase1 20 5 2" xfId="20841" xr:uid="{DCAC4A55-7636-4238-A8C7-E692D0F5E26C}"/>
    <cellStyle name="Ênfase1 20 6" xfId="20842" xr:uid="{090722D1-D102-437E-BD1A-A5305A6D8499}"/>
    <cellStyle name="Ênfase1 20 6 2" xfId="20843" xr:uid="{FC3B3965-78B5-49B0-B723-4E7B0A291013}"/>
    <cellStyle name="Ênfase1 20 7" xfId="20844" xr:uid="{EB80A2E6-49D3-4948-9E4D-9E750A861A59}"/>
    <cellStyle name="Ênfase1 21" xfId="20845" xr:uid="{6BCF025C-EC76-46A7-B327-B6D88D837DE0}"/>
    <cellStyle name="Ênfase1 21 2" xfId="20846" xr:uid="{17DE4ADF-7970-4D9E-96AD-86AC1663F031}"/>
    <cellStyle name="Ênfase1 21 2 2" xfId="20847" xr:uid="{AEDCA402-0509-4BA5-B7DD-84F88434FC93}"/>
    <cellStyle name="Ênfase1 21 2 2 2" xfId="20848" xr:uid="{DE5B74E3-2346-48DA-A7A7-295002931937}"/>
    <cellStyle name="Ênfase1 21 2 3" xfId="20849" xr:uid="{4F8C6753-9D6B-48CC-8E25-9787FD6BF28F}"/>
    <cellStyle name="Ênfase1 21 2 3 2" xfId="20850" xr:uid="{669834C1-0CC9-4CFC-A327-EBC6D09A7D9F}"/>
    <cellStyle name="Ênfase1 21 2 4" xfId="20851" xr:uid="{58FA5F03-9FF2-4DE0-9BAD-243CFDE158D3}"/>
    <cellStyle name="Ênfase1 21 3" xfId="20852" xr:uid="{7B82F071-35C9-4C24-815D-A7A3EF2F190C}"/>
    <cellStyle name="Ênfase1 21 3 2" xfId="20853" xr:uid="{5075B4D5-04D7-4B86-A49E-7EF404D52C67}"/>
    <cellStyle name="Ênfase1 21 4" xfId="20854" xr:uid="{BD0FBC99-3694-4A33-B164-B1011412D37C}"/>
    <cellStyle name="Ênfase1 21 4 2" xfId="20855" xr:uid="{BD0DC4D8-A33E-4C1C-8DA0-F278BA1D98AD}"/>
    <cellStyle name="Ênfase1 21 5" xfId="20856" xr:uid="{6E24BC86-8A60-4946-BA93-1CCE22626D9B}"/>
    <cellStyle name="Ênfase1 21 5 2" xfId="20857" xr:uid="{C6151198-2BBE-407E-A056-BFA33B77A29D}"/>
    <cellStyle name="Ênfase1 21 6" xfId="20858" xr:uid="{BD9B433E-E24E-4DD6-B718-A340050E380C}"/>
    <cellStyle name="Ênfase1 21 6 2" xfId="20859" xr:uid="{8ED29EE4-90DA-4B61-8687-0186AB87F313}"/>
    <cellStyle name="Ênfase1 21 7" xfId="20860" xr:uid="{7E16CC1D-8ED4-40C3-AE4C-627792A62E1D}"/>
    <cellStyle name="Ênfase1 22" xfId="20861" xr:uid="{48BF1529-2981-4180-B46A-886586183294}"/>
    <cellStyle name="Ênfase1 22 2" xfId="20862" xr:uid="{EA0C74CF-A3A2-4AB1-8BF3-B33E672C74C5}"/>
    <cellStyle name="Ênfase1 22 2 2" xfId="20863" xr:uid="{A5EB0C51-EF99-4159-A80E-D09400BB27E6}"/>
    <cellStyle name="Ênfase1 22 2 2 2" xfId="20864" xr:uid="{6BAE7896-922A-45CD-B503-8F5AABC101FD}"/>
    <cellStyle name="Ênfase1 22 2 3" xfId="20865" xr:uid="{FCC0CB2A-C9F8-4DAD-A646-161C06BFBC01}"/>
    <cellStyle name="Ênfase1 22 2 3 2" xfId="20866" xr:uid="{716A4A6C-0A40-4E94-8891-60099ACE1ED2}"/>
    <cellStyle name="Ênfase1 22 2 4" xfId="20867" xr:uid="{F7D2622B-5758-4625-879A-B47013D96CA0}"/>
    <cellStyle name="Ênfase1 22 3" xfId="20868" xr:uid="{1CA06352-BA62-4062-B3EB-1F184A28DF6A}"/>
    <cellStyle name="Ênfase1 22 3 2" xfId="20869" xr:uid="{063B4A72-D7DD-4A02-941B-8E82624B09A4}"/>
    <cellStyle name="Ênfase1 22 4" xfId="20870" xr:uid="{E9083CE7-9B24-4F5A-AA3A-1389E44FCFC4}"/>
    <cellStyle name="Ênfase1 22 4 2" xfId="20871" xr:uid="{113AB721-9514-4A66-A924-3ED1C7EF9ACB}"/>
    <cellStyle name="Ênfase1 22 5" xfId="20872" xr:uid="{31B7519D-CBD1-43B1-9465-0FAA8C4D845C}"/>
    <cellStyle name="Ênfase1 22 5 2" xfId="20873" xr:uid="{220A7868-0B91-4D80-9A91-9C1B0306C0DC}"/>
    <cellStyle name="Ênfase1 22 6" xfId="20874" xr:uid="{FB06DB88-CD2A-4F37-B6FC-95A21C34B80C}"/>
    <cellStyle name="Ênfase1 22 6 2" xfId="20875" xr:uid="{7EF31E48-3815-4D8A-BD9B-DE4316FD1C31}"/>
    <cellStyle name="Ênfase1 22 7" xfId="20876" xr:uid="{6688CC43-3EA9-4612-9AF7-CD395EA2F18D}"/>
    <cellStyle name="Ênfase1 23" xfId="20877" xr:uid="{87D21F0A-6FB1-4EB7-A1B0-2F0898173F40}"/>
    <cellStyle name="Ênfase1 23 2" xfId="20878" xr:uid="{8999F361-C413-4C25-80CB-D6A5983A47DE}"/>
    <cellStyle name="Ênfase1 23 2 2" xfId="20879" xr:uid="{EAA4402B-23E3-4C52-B349-C2497186AB5A}"/>
    <cellStyle name="Ênfase1 23 2 2 2" xfId="20880" xr:uid="{A26C70AF-A513-4701-AE58-1F3908699F97}"/>
    <cellStyle name="Ênfase1 23 2 3" xfId="20881" xr:uid="{1D364803-AA45-478F-9938-E95AF9223E0A}"/>
    <cellStyle name="Ênfase1 23 2 3 2" xfId="20882" xr:uid="{CAC6891B-2276-4327-BA02-A51064A6576C}"/>
    <cellStyle name="Ênfase1 23 2 4" xfId="20883" xr:uid="{3E7BD529-AD68-4878-92CC-BB758A9BC0AC}"/>
    <cellStyle name="Ênfase1 23 3" xfId="20884" xr:uid="{CC755312-0DB9-47A6-A220-5E1E7314CDE3}"/>
    <cellStyle name="Ênfase1 23 3 2" xfId="20885" xr:uid="{3FA44630-1E6F-4869-8575-B88BD75AAFCF}"/>
    <cellStyle name="Ênfase1 23 4" xfId="20886" xr:uid="{879FC7D1-7577-4AD5-868E-B61B24AD93F1}"/>
    <cellStyle name="Ênfase1 23 4 2" xfId="20887" xr:uid="{288CCDBF-CBA3-4CEE-90D4-1F4771D106CD}"/>
    <cellStyle name="Ênfase1 23 5" xfId="20888" xr:uid="{4B331FFD-F40B-4AA0-946E-50ACDA46E650}"/>
    <cellStyle name="Ênfase1 23 5 2" xfId="20889" xr:uid="{64ADF618-D50C-4D6E-83A2-4AE92E09E09E}"/>
    <cellStyle name="Ênfase1 23 6" xfId="20890" xr:uid="{3DAD9F7D-A52D-44B1-964F-9899F0B4076E}"/>
    <cellStyle name="Ênfase1 23 6 2" xfId="20891" xr:uid="{20560927-EEF0-4F6C-BE14-A3FFC8FC1BC7}"/>
    <cellStyle name="Ênfase1 23 7" xfId="20892" xr:uid="{A11FB5E5-34A7-46F7-BE2C-8654F372F3B5}"/>
    <cellStyle name="Ênfase1 24" xfId="20893" xr:uid="{4DF76BF0-9F24-49BA-8FED-236D55AFC9C3}"/>
    <cellStyle name="Ênfase1 24 2" xfId="20894" xr:uid="{D73E011C-1F5B-418E-9E30-3BED3713F071}"/>
    <cellStyle name="Ênfase1 24 2 2" xfId="20895" xr:uid="{D1E7104E-B7BB-4C4C-912D-2BC6EB11AED6}"/>
    <cellStyle name="Ênfase1 24 2 2 2" xfId="20896" xr:uid="{78CB6BA1-1120-4593-AC52-F541847DBAB0}"/>
    <cellStyle name="Ênfase1 24 2 3" xfId="20897" xr:uid="{B0989D66-E4CF-460C-80AA-DAF31F30E919}"/>
    <cellStyle name="Ênfase1 24 2 3 2" xfId="20898" xr:uid="{E9CC3E0A-1395-420A-AB10-E622A53F5069}"/>
    <cellStyle name="Ênfase1 24 2 4" xfId="20899" xr:uid="{AFCF2601-24FA-4DDD-B581-455E15EF6961}"/>
    <cellStyle name="Ênfase1 24 3" xfId="20900" xr:uid="{F8DCA86A-50E1-4056-86E8-DD2B8F94A832}"/>
    <cellStyle name="Ênfase1 24 3 2" xfId="20901" xr:uid="{960976C1-E646-4B23-B25E-3BE09F113493}"/>
    <cellStyle name="Ênfase1 24 4" xfId="20902" xr:uid="{91FB9BDC-EF81-4CDE-B8C1-2DD65D60FFC1}"/>
    <cellStyle name="Ênfase1 24 4 2" xfId="20903" xr:uid="{F0EA88FF-9750-4F66-A50B-166AB3D9880F}"/>
    <cellStyle name="Ênfase1 24 5" xfId="20904" xr:uid="{DB10F490-6851-45A8-BCD6-44F736C22193}"/>
    <cellStyle name="Ênfase1 24 5 2" xfId="20905" xr:uid="{E0A58C2B-4718-46CF-98D7-47E2EF4B8F8B}"/>
    <cellStyle name="Ênfase1 24 6" xfId="20906" xr:uid="{F50800BA-0812-4801-9645-B840891743F2}"/>
    <cellStyle name="Ênfase1 24 6 2" xfId="20907" xr:uid="{76430CD7-90E4-4F29-9EC6-BFB6C9AA81D6}"/>
    <cellStyle name="Ênfase1 24 7" xfId="20908" xr:uid="{19E711D6-83A4-4763-A2C7-69498424BDD6}"/>
    <cellStyle name="Ênfase1 25" xfId="20909" xr:uid="{E22A17A8-93B6-47AC-BB0C-EA5F897384E3}"/>
    <cellStyle name="Ênfase1 25 2" xfId="20910" xr:uid="{8A6F205E-3A1C-4139-A3EE-8BD21ACC8398}"/>
    <cellStyle name="Ênfase1 25 2 2" xfId="20911" xr:uid="{3504F4EA-6419-4A04-B078-C6C7BD0B0226}"/>
    <cellStyle name="Ênfase1 25 2 2 2" xfId="20912" xr:uid="{8D6AAED7-58A0-4993-A1CF-7D9BADE2EF8B}"/>
    <cellStyle name="Ênfase1 25 2 3" xfId="20913" xr:uid="{FE94DBB5-98D0-492C-AE87-B2491BED4EBA}"/>
    <cellStyle name="Ênfase1 25 2 3 2" xfId="20914" xr:uid="{4DC1DA6D-1740-4C16-8065-D55DFB5D7E63}"/>
    <cellStyle name="Ênfase1 25 2 4" xfId="20915" xr:uid="{74A32B61-D0C8-4565-A3B4-C7540100C32B}"/>
    <cellStyle name="Ênfase1 25 3" xfId="20916" xr:uid="{B561E3A3-7D64-46D8-9A08-748A4A39B094}"/>
    <cellStyle name="Ênfase1 25 3 2" xfId="20917" xr:uid="{967A8E20-16E5-41D4-979E-0ACD29E3CABE}"/>
    <cellStyle name="Ênfase1 25 4" xfId="20918" xr:uid="{36AC5585-7D69-4D87-835E-741EC0A3A476}"/>
    <cellStyle name="Ênfase1 25 4 2" xfId="20919" xr:uid="{276FF730-FE7E-406B-9336-CE23621D5769}"/>
    <cellStyle name="Ênfase1 25 5" xfId="20920" xr:uid="{2037389A-5A15-4541-A9F3-EDA7638ED1B1}"/>
    <cellStyle name="Ênfase1 25 5 2" xfId="20921" xr:uid="{9A1FF2BB-3BFE-443A-963B-5F17DEB5FBF4}"/>
    <cellStyle name="Ênfase1 25 6" xfId="20922" xr:uid="{27BC89DC-2C13-461F-8D6C-57DC72A7D009}"/>
    <cellStyle name="Ênfase1 25 6 2" xfId="20923" xr:uid="{2E1D9B34-3BDD-4919-80D8-7EF8DD28892B}"/>
    <cellStyle name="Ênfase1 25 7" xfId="20924" xr:uid="{708FD922-EE07-445F-9F32-3015D8BB4B2E}"/>
    <cellStyle name="Ênfase1 26" xfId="20925" xr:uid="{F51A3388-078A-4B3F-BE99-A83CAD02D98E}"/>
    <cellStyle name="Ênfase1 26 2" xfId="20926" xr:uid="{D4E25258-412D-42A6-BA49-A3FD833E0DE1}"/>
    <cellStyle name="Ênfase1 26 2 2" xfId="20927" xr:uid="{B7DD6458-3DD0-4FBB-B61A-F9B35FDC293D}"/>
    <cellStyle name="Ênfase1 26 2 2 2" xfId="20928" xr:uid="{C47925DD-4DC4-4904-8ACB-BAF8B1292353}"/>
    <cellStyle name="Ênfase1 26 2 3" xfId="20929" xr:uid="{82F678B9-542E-4DB2-BB08-638F899078A0}"/>
    <cellStyle name="Ênfase1 26 2 3 2" xfId="20930" xr:uid="{989AB93D-B80C-4BF1-8E4B-DEE9CB3D6F5D}"/>
    <cellStyle name="Ênfase1 26 2 4" xfId="20931" xr:uid="{3F767D78-E44C-4391-9531-EC01399AF163}"/>
    <cellStyle name="Ênfase1 26 3" xfId="20932" xr:uid="{BA72D091-B22E-4377-9EE6-B2D1BD019EAC}"/>
    <cellStyle name="Ênfase1 26 3 2" xfId="20933" xr:uid="{44DF1F7A-1C45-4F4D-8036-79FC6EE0E239}"/>
    <cellStyle name="Ênfase1 26 4" xfId="20934" xr:uid="{EAB82507-DC8F-4A8E-A921-E79EA3D6F635}"/>
    <cellStyle name="Ênfase1 26 4 2" xfId="20935" xr:uid="{7A7D5BB1-B41F-4F22-A9D3-30B46390A872}"/>
    <cellStyle name="Ênfase1 26 5" xfId="20936" xr:uid="{ECFBA014-C372-4E21-8398-913A71E141CB}"/>
    <cellStyle name="Ênfase1 26 5 2" xfId="20937" xr:uid="{FC3F8859-A313-4D2E-BA94-50A1E5D115B9}"/>
    <cellStyle name="Ênfase1 26 6" xfId="20938" xr:uid="{7313721F-35FE-4AC1-B880-CAABC6296EEC}"/>
    <cellStyle name="Ênfase1 26 6 2" xfId="20939" xr:uid="{E2395E4B-F977-41F5-B2CE-29EA8268FD62}"/>
    <cellStyle name="Ênfase1 26 7" xfId="20940" xr:uid="{659FA505-A602-4E0F-B6CB-4DCCDE70F6AB}"/>
    <cellStyle name="Ênfase1 27" xfId="20941" xr:uid="{B54B92BC-B760-4116-B37B-6A298E182587}"/>
    <cellStyle name="Ênfase1 27 2" xfId="20942" xr:uid="{69D89B9F-72BC-479F-93F1-10BE746F3FBA}"/>
    <cellStyle name="Ênfase1 27 2 2" xfId="20943" xr:uid="{ED8ECE18-ADC2-42A1-A000-DD8C369E2A3A}"/>
    <cellStyle name="Ênfase1 27 2 2 2" xfId="20944" xr:uid="{EE23B4A2-42F1-49FA-886F-EA3B9F03161E}"/>
    <cellStyle name="Ênfase1 27 2 3" xfId="20945" xr:uid="{912A60E7-6FCC-4390-9347-FFD7149ECDF2}"/>
    <cellStyle name="Ênfase1 27 2 3 2" xfId="20946" xr:uid="{4DC51350-AF24-44F8-B993-8E0F1AC92788}"/>
    <cellStyle name="Ênfase1 27 2 4" xfId="20947" xr:uid="{B3DE96BE-E6A1-4AD2-9190-274CD784B06F}"/>
    <cellStyle name="Ênfase1 27 3" xfId="20948" xr:uid="{2A68B274-12A6-4282-BCD1-12AFCEC7AD0B}"/>
    <cellStyle name="Ênfase1 27 3 2" xfId="20949" xr:uid="{7A18D6D5-02B7-41D0-BB95-E81787C1B617}"/>
    <cellStyle name="Ênfase1 27 4" xfId="20950" xr:uid="{C51EF3ED-7CDD-4C88-9B65-1383F9E7C611}"/>
    <cellStyle name="Ênfase1 27 4 2" xfId="20951" xr:uid="{EBF23843-0431-4C3A-A366-DA02062BAD16}"/>
    <cellStyle name="Ênfase1 27 5" xfId="20952" xr:uid="{91405CCB-8F7F-4C0D-8435-3E278E3AE227}"/>
    <cellStyle name="Ênfase1 27 5 2" xfId="20953" xr:uid="{491A0840-52E4-45B4-A12C-EB98C9B9A127}"/>
    <cellStyle name="Ênfase1 27 6" xfId="20954" xr:uid="{4C31BDD1-30B3-48FE-A3B2-F49671E0B62D}"/>
    <cellStyle name="Ênfase1 27 6 2" xfId="20955" xr:uid="{1B0DBBF5-ACB3-4D1F-8803-708322A3352A}"/>
    <cellStyle name="Ênfase1 27 7" xfId="20956" xr:uid="{E7BC77ED-3425-4146-86C3-54A0E9C5839F}"/>
    <cellStyle name="Ênfase1 28" xfId="20957" xr:uid="{8FBF6091-FD34-4C0C-8C9E-6CC1E77CB725}"/>
    <cellStyle name="Ênfase1 28 2" xfId="20958" xr:uid="{F464D9B5-94E5-4A4F-9561-02D2D7E31404}"/>
    <cellStyle name="Ênfase1 28 2 2" xfId="20959" xr:uid="{9CDCC352-6606-4694-8512-C5A8FF786B78}"/>
    <cellStyle name="Ênfase1 28 2 2 2" xfId="20960" xr:uid="{9BB7E5F1-2500-4C06-89A9-EC6223CBD9E5}"/>
    <cellStyle name="Ênfase1 28 2 3" xfId="20961" xr:uid="{464F4C5A-1775-4B07-9CF9-7C2A70256BDC}"/>
    <cellStyle name="Ênfase1 28 2 3 2" xfId="20962" xr:uid="{2C91D60E-D8BB-433F-BB3A-60D7B8182728}"/>
    <cellStyle name="Ênfase1 28 2 4" xfId="20963" xr:uid="{ABD8039D-5323-46C2-8445-CBB2C0C895DB}"/>
    <cellStyle name="Ênfase1 28 3" xfId="20964" xr:uid="{180B64E7-8B0C-42A7-BE25-42D80EFE7EF9}"/>
    <cellStyle name="Ênfase1 28 3 2" xfId="20965" xr:uid="{F9807045-28E2-4714-887F-E50FA8B35AFF}"/>
    <cellStyle name="Ênfase1 28 4" xfId="20966" xr:uid="{0E8B976A-183D-4E7C-9358-DBE28CB24D68}"/>
    <cellStyle name="Ênfase1 28 4 2" xfId="20967" xr:uid="{8A29F484-27A3-486C-81E0-B6340FAA655B}"/>
    <cellStyle name="Ênfase1 28 5" xfId="20968" xr:uid="{B628915A-E99E-4B3B-87D3-9FF681D36CA7}"/>
    <cellStyle name="Ênfase1 28 5 2" xfId="20969" xr:uid="{A2DCBF63-4C22-4663-BA96-90E6BCCCA7B6}"/>
    <cellStyle name="Ênfase1 28 6" xfId="20970" xr:uid="{D936A847-AC31-44C8-A665-1509472ECE01}"/>
    <cellStyle name="Ênfase1 28 6 2" xfId="20971" xr:uid="{4F683C4E-276E-4432-93DC-CFB724589BB6}"/>
    <cellStyle name="Ênfase1 28 7" xfId="20972" xr:uid="{222A55A0-937F-4999-8645-5F52FFC9B541}"/>
    <cellStyle name="Ênfase1 29" xfId="20973" xr:uid="{EB2BDB9F-71C4-4A8D-91E8-7CD4B0DF49C1}"/>
    <cellStyle name="Ênfase1 29 2" xfId="20974" xr:uid="{7E7E31C2-52B8-4972-96E6-26D7CAB645C5}"/>
    <cellStyle name="Ênfase1 29 2 2" xfId="20975" xr:uid="{EC6E038D-1155-4737-B888-83C63F0C9BBB}"/>
    <cellStyle name="Ênfase1 29 2 2 2" xfId="20976" xr:uid="{2A0E50E2-F9C5-48D2-8DD3-F3070B99528D}"/>
    <cellStyle name="Ênfase1 29 2 3" xfId="20977" xr:uid="{48C007D6-DACA-46F6-AE68-6CF02EB06CCC}"/>
    <cellStyle name="Ênfase1 29 2 3 2" xfId="20978" xr:uid="{D02A875E-E943-4186-8A54-D8CA0AD4D110}"/>
    <cellStyle name="Ênfase1 29 2 4" xfId="20979" xr:uid="{5DF4495D-6D3C-42E1-9FDE-B18B1DD5FF7F}"/>
    <cellStyle name="Ênfase1 29 3" xfId="20980" xr:uid="{7DC58BDC-C336-4368-BEDC-5D26364A89B4}"/>
    <cellStyle name="Ênfase1 29 3 2" xfId="20981" xr:uid="{60FE70A8-14AE-4ACE-BC51-72B752E12E85}"/>
    <cellStyle name="Ênfase1 29 4" xfId="20982" xr:uid="{E1E7FFC9-7F4A-470B-9318-1C83EA8DE5D1}"/>
    <cellStyle name="Ênfase1 29 4 2" xfId="20983" xr:uid="{DAC7B085-8904-4406-84EB-9DDF15269D61}"/>
    <cellStyle name="Ênfase1 29 5" xfId="20984" xr:uid="{C0368EDF-7BE6-44F3-952C-EDCAB1E893C4}"/>
    <cellStyle name="Ênfase1 29 5 2" xfId="20985" xr:uid="{8B714165-0415-4431-9D63-705AC932BAD2}"/>
    <cellStyle name="Ênfase1 29 6" xfId="20986" xr:uid="{6517D76C-9D3C-496B-9E38-DF4EFF515B0A}"/>
    <cellStyle name="Ênfase1 29 6 2" xfId="20987" xr:uid="{23D9082B-AE0B-4176-96F6-BF1D12F46A3D}"/>
    <cellStyle name="Ênfase1 29 7" xfId="20988" xr:uid="{7C8818EA-3C57-4AA2-9D77-9DC79442B78A}"/>
    <cellStyle name="Ênfase1 3" xfId="20989" xr:uid="{AF0B53F5-B80E-45FA-8365-C14E9B1FAF6C}"/>
    <cellStyle name="Ênfase1 3 2" xfId="20990" xr:uid="{9189532C-0A7F-4C17-B9B5-410F5CDA5F29}"/>
    <cellStyle name="Ênfase1 3 2 2" xfId="20991" xr:uid="{689F0F7C-7755-4DFF-89EB-89B18B1D34DA}"/>
    <cellStyle name="Ênfase1 3 2 2 2" xfId="20992" xr:uid="{F757A31A-CA7E-40DF-9135-CFF3D398568C}"/>
    <cellStyle name="Ênfase1 3 2 3" xfId="20993" xr:uid="{D173E71E-4A80-42F1-9926-16D11BC0994D}"/>
    <cellStyle name="Ênfase1 3 2 3 2" xfId="20994" xr:uid="{E83299D6-5ABB-40AD-B236-17D16C389D6F}"/>
    <cellStyle name="Ênfase1 3 2 4" xfId="20995" xr:uid="{7B5E803B-ACCE-4D3F-9F53-B1DE8B020095}"/>
    <cellStyle name="Ênfase1 3 3" xfId="20996" xr:uid="{461B1B5A-5520-4506-8689-4E78CCBE5BD4}"/>
    <cellStyle name="Ênfase1 3 3 2" xfId="20997" xr:uid="{AC416203-47EB-4B77-9412-16E376523EA2}"/>
    <cellStyle name="Ênfase1 3 4" xfId="20998" xr:uid="{407CE3BD-24C1-40B5-9413-2F6AD47C558E}"/>
    <cellStyle name="Ênfase1 3 4 2" xfId="20999" xr:uid="{2108DB0A-6C81-4DA0-B585-ADAE56108971}"/>
    <cellStyle name="Ênfase1 3 5" xfId="21000" xr:uid="{C1359CCF-484C-48C4-9F41-1F125C881A80}"/>
    <cellStyle name="Ênfase1 3 5 2" xfId="21001" xr:uid="{ED992333-5DB8-44FE-B58B-D35EDE6D555F}"/>
    <cellStyle name="Ênfase1 3 6" xfId="21002" xr:uid="{9A47F5FD-65F3-484F-A617-04E82E1D717C}"/>
    <cellStyle name="Ênfase1 3 6 2" xfId="21003" xr:uid="{C886C13B-02B2-4722-B4C4-6773ABBFB3AD}"/>
    <cellStyle name="Ênfase1 3 7" xfId="21004" xr:uid="{19EAC1BA-845E-4BC0-AE21-9BDDF5E3BF20}"/>
    <cellStyle name="Ênfase1 30" xfId="21005" xr:uid="{CCB8AFDE-2382-4AF2-B40B-C4ECAEFD7297}"/>
    <cellStyle name="Ênfase1 30 2" xfId="21006" xr:uid="{8E1CF37B-9C96-423D-B739-93165F5DAF17}"/>
    <cellStyle name="Ênfase1 30 2 2" xfId="21007" xr:uid="{4F8198B6-6073-4F6C-BC33-64EE2930E5BC}"/>
    <cellStyle name="Ênfase1 30 2 2 2" xfId="21008" xr:uid="{83455944-76A4-4E24-A4D5-CDBE42D834F2}"/>
    <cellStyle name="Ênfase1 30 2 3" xfId="21009" xr:uid="{2E64ACE2-C643-4C3E-AAF9-9AC79A05D7CA}"/>
    <cellStyle name="Ênfase1 30 2 3 2" xfId="21010" xr:uid="{4FCE3E6D-F1C2-4DA7-809F-23981685A5B3}"/>
    <cellStyle name="Ênfase1 30 2 4" xfId="21011" xr:uid="{92AA8F06-CDA9-48A1-BB1A-A6BB2048994F}"/>
    <cellStyle name="Ênfase1 30 3" xfId="21012" xr:uid="{49CE88CE-9A62-46C0-99F9-D5DD36DF9C10}"/>
    <cellStyle name="Ênfase1 30 3 2" xfId="21013" xr:uid="{716E7E69-5833-45AA-ACBB-3C460B38D232}"/>
    <cellStyle name="Ênfase1 30 4" xfId="21014" xr:uid="{32FA7701-6AEF-4AF0-8F89-9938757AC80C}"/>
    <cellStyle name="Ênfase1 30 4 2" xfId="21015" xr:uid="{B260C41C-AB96-44D1-A5F6-B87CB720235D}"/>
    <cellStyle name="Ênfase1 30 5" xfId="21016" xr:uid="{AA48D4BE-D360-4298-9E27-7287CF8A654A}"/>
    <cellStyle name="Ênfase1 30 5 2" xfId="21017" xr:uid="{C1274B82-05A7-4E3D-B701-EF8D0ABED009}"/>
    <cellStyle name="Ênfase1 30 6" xfId="21018" xr:uid="{533FAD8B-2E10-431A-BCA8-F4E25370DB72}"/>
    <cellStyle name="Ênfase1 30 6 2" xfId="21019" xr:uid="{450B2E6F-0DEE-4819-843F-C9E1BABF1BF6}"/>
    <cellStyle name="Ênfase1 30 7" xfId="21020" xr:uid="{4A8723AF-61A7-4E52-AF2C-5FA6CEDAE6B7}"/>
    <cellStyle name="Ênfase1 31" xfId="21021" xr:uid="{5DD75710-C6B9-4E3D-8DB5-466412346EDD}"/>
    <cellStyle name="Ênfase1 31 2" xfId="21022" xr:uid="{EE52ABB1-2EB3-4B4A-B2F3-6331D3FB36EF}"/>
    <cellStyle name="Ênfase1 31 2 2" xfId="21023" xr:uid="{B6523197-BEDB-4E33-A339-0B0FBF7B0789}"/>
    <cellStyle name="Ênfase1 31 2 2 2" xfId="21024" xr:uid="{2AB695D0-6884-4D11-86A7-8F1D0632A17C}"/>
    <cellStyle name="Ênfase1 31 2 3" xfId="21025" xr:uid="{6A667C88-FF78-4E2F-88E8-28EA852B532E}"/>
    <cellStyle name="Ênfase1 31 2 3 2" xfId="21026" xr:uid="{4B4F6391-1370-40E7-B1FA-C829C2FFE8A5}"/>
    <cellStyle name="Ênfase1 31 2 4" xfId="21027" xr:uid="{51A03C6D-72D8-49EC-95EE-FCD9F129FE3C}"/>
    <cellStyle name="Ênfase1 31 3" xfId="21028" xr:uid="{8515DB53-F0AB-4774-ADE8-22A2AF243ED6}"/>
    <cellStyle name="Ênfase1 31 3 2" xfId="21029" xr:uid="{688C9A86-FD4B-43F9-B720-3D2BF5792FD5}"/>
    <cellStyle name="Ênfase1 31 4" xfId="21030" xr:uid="{4B358115-A2EC-483E-9A21-3121F87611E0}"/>
    <cellStyle name="Ênfase1 31 4 2" xfId="21031" xr:uid="{F7578564-15F9-4C01-937F-DF79633017FD}"/>
    <cellStyle name="Ênfase1 31 5" xfId="21032" xr:uid="{022CB333-8DCB-4EFF-A496-7A7D5BC6C812}"/>
    <cellStyle name="Ênfase1 31 5 2" xfId="21033" xr:uid="{9152F3B0-D7F1-428C-87BB-8F252F6F0A23}"/>
    <cellStyle name="Ênfase1 31 6" xfId="21034" xr:uid="{8531C359-122E-4C9A-BFAD-E286C0E54884}"/>
    <cellStyle name="Ênfase1 31 6 2" xfId="21035" xr:uid="{DBB89521-FAF1-4B6B-9AD9-18A97ABA849D}"/>
    <cellStyle name="Ênfase1 31 7" xfId="21036" xr:uid="{5B01AC72-7052-45F4-9C44-AC1B02AF9AE4}"/>
    <cellStyle name="Ênfase1 32" xfId="21037" xr:uid="{B8AD0EDA-CC51-409D-974C-46DBBF4C7984}"/>
    <cellStyle name="Ênfase1 32 2" xfId="21038" xr:uid="{C4F3E475-4273-4D2B-B0E2-BC3AA91B3B29}"/>
    <cellStyle name="Ênfase1 32 2 2" xfId="21039" xr:uid="{14E75D2F-CB9C-455C-8484-6EF44D2DB049}"/>
    <cellStyle name="Ênfase1 32 2 2 2" xfId="21040" xr:uid="{366BE4CC-ACF4-45F1-8709-12F28951B87F}"/>
    <cellStyle name="Ênfase1 32 2 3" xfId="21041" xr:uid="{A3C4D71F-3ACC-483A-8818-0E10D2B875F6}"/>
    <cellStyle name="Ênfase1 32 2 3 2" xfId="21042" xr:uid="{5BBB153E-8A12-46D4-8DFB-9F5D5823234B}"/>
    <cellStyle name="Ênfase1 32 2 4" xfId="21043" xr:uid="{0B4D8FD9-3442-4680-BE93-DAF0D146D846}"/>
    <cellStyle name="Ênfase1 32 3" xfId="21044" xr:uid="{6449B7EC-ED9F-4380-A4CF-82D2BF8C8593}"/>
    <cellStyle name="Ênfase1 32 3 2" xfId="21045" xr:uid="{CCE4D415-B1F4-4B7D-BF9B-EB7B1DFB6D68}"/>
    <cellStyle name="Ênfase1 32 4" xfId="21046" xr:uid="{1783836C-C84A-405B-ADD0-1D49A0807D91}"/>
    <cellStyle name="Ênfase1 32 4 2" xfId="21047" xr:uid="{BEF16056-1C2F-4B58-BDB3-5A65C223D32B}"/>
    <cellStyle name="Ênfase1 32 5" xfId="21048" xr:uid="{FDBA3C59-825F-482D-B3B8-6C0168974B3E}"/>
    <cellStyle name="Ênfase1 32 5 2" xfId="21049" xr:uid="{EA985121-BA0B-45D9-BF0D-DDC83B02C68F}"/>
    <cellStyle name="Ênfase1 32 6" xfId="21050" xr:uid="{C45E93B1-1EC6-42AE-810C-F3BBCE6BA1C4}"/>
    <cellStyle name="Ênfase1 32 6 2" xfId="21051" xr:uid="{4D0D8204-A9F2-4F05-8FCB-E235FCCC3C74}"/>
    <cellStyle name="Ênfase1 32 7" xfId="21052" xr:uid="{F1944BF8-4982-401B-8B24-90CA85861F12}"/>
    <cellStyle name="Ênfase1 33" xfId="21053" xr:uid="{FD56AF85-88B2-4FAB-90DF-EC3B7D1A32C4}"/>
    <cellStyle name="Ênfase1 33 2" xfId="21054" xr:uid="{4255433F-4E88-436D-A855-AD32592E178F}"/>
    <cellStyle name="Ênfase1 33 2 2" xfId="21055" xr:uid="{BD3BFDDD-2BA1-4936-A900-C8C8E48E90B3}"/>
    <cellStyle name="Ênfase1 33 2 2 2" xfId="21056" xr:uid="{E8A5F39B-AC44-4669-A96E-8A417230F756}"/>
    <cellStyle name="Ênfase1 33 2 3" xfId="21057" xr:uid="{640A6F11-6C66-47CA-82BF-F739906FBECC}"/>
    <cellStyle name="Ênfase1 33 2 3 2" xfId="21058" xr:uid="{0B438A5E-79D0-48D8-AB97-BE35D0E17FA6}"/>
    <cellStyle name="Ênfase1 33 2 4" xfId="21059" xr:uid="{D6200009-2C2A-47E5-8D30-F70E179DC8E6}"/>
    <cellStyle name="Ênfase1 33 3" xfId="21060" xr:uid="{1486C877-F517-4F48-B76E-D714200E57A5}"/>
    <cellStyle name="Ênfase1 33 3 2" xfId="21061" xr:uid="{8E8CF1CA-17B1-45B2-8414-4AB3CDC814AF}"/>
    <cellStyle name="Ênfase1 33 4" xfId="21062" xr:uid="{CE83EB0D-4309-490C-8497-AD29E4C6BDE3}"/>
    <cellStyle name="Ênfase1 33 4 2" xfId="21063" xr:uid="{DB3EC8CC-26F9-46D5-B4A3-0B197CAD2E08}"/>
    <cellStyle name="Ênfase1 33 5" xfId="21064" xr:uid="{5EA50D0A-010E-4FA7-A8BA-98E30AC050B5}"/>
    <cellStyle name="Ênfase1 33 5 2" xfId="21065" xr:uid="{6689ACD4-E670-4D6B-80BF-E09BC839ED32}"/>
    <cellStyle name="Ênfase1 33 6" xfId="21066" xr:uid="{252186D5-B73F-4B6F-9F93-2BAF2A07F966}"/>
    <cellStyle name="Ênfase1 33 6 2" xfId="21067" xr:uid="{40789C84-3BBC-4092-81DB-A9E1C2ADBADE}"/>
    <cellStyle name="Ênfase1 33 7" xfId="21068" xr:uid="{92359CD0-7D03-4373-8F5A-9AA593603A1A}"/>
    <cellStyle name="Ênfase1 34" xfId="21069" xr:uid="{11423E9A-7F90-47ED-AEE5-66C1BADECC72}"/>
    <cellStyle name="Ênfase1 34 2" xfId="21070" xr:uid="{900A0C8A-4A4B-4BF0-B762-CA0708D450F7}"/>
    <cellStyle name="Ênfase1 34 2 2" xfId="21071" xr:uid="{EF52A873-D3E6-467B-B51D-16339EE04E0C}"/>
    <cellStyle name="Ênfase1 34 2 2 2" xfId="21072" xr:uid="{4661BC0F-6857-4CB1-A8D4-904E084399EF}"/>
    <cellStyle name="Ênfase1 34 2 3" xfId="21073" xr:uid="{539668CD-49AE-49F7-8172-6D420EB11284}"/>
    <cellStyle name="Ênfase1 34 2 3 2" xfId="21074" xr:uid="{72BD78C8-41A5-4624-AB9F-A9828D4743D0}"/>
    <cellStyle name="Ênfase1 34 2 4" xfId="21075" xr:uid="{C55DB5EB-252C-4B13-B269-60160613137F}"/>
    <cellStyle name="Ênfase1 34 3" xfId="21076" xr:uid="{FE3CEE8A-A9F1-4628-8D11-8202B4E412BA}"/>
    <cellStyle name="Ênfase1 34 3 2" xfId="21077" xr:uid="{39B89667-DA47-46A2-BEA9-55C04973DA20}"/>
    <cellStyle name="Ênfase1 34 4" xfId="21078" xr:uid="{1B33E74D-9882-40B4-93E8-141B60B5BFE8}"/>
    <cellStyle name="Ênfase1 34 4 2" xfId="21079" xr:uid="{19371D11-5715-4283-9EFE-061E57F35AB7}"/>
    <cellStyle name="Ênfase1 34 5" xfId="21080" xr:uid="{FD6A3D3D-E3CD-4BDC-996A-DFB1FB11B770}"/>
    <cellStyle name="Ênfase1 34 5 2" xfId="21081" xr:uid="{3AF32EF6-4447-4C03-A2E8-4B13FA505268}"/>
    <cellStyle name="Ênfase1 34 6" xfId="21082" xr:uid="{1B5B57F7-ECEA-47E7-8F44-8FE212646493}"/>
    <cellStyle name="Ênfase1 34 6 2" xfId="21083" xr:uid="{5982A6BD-32E9-4451-A464-21830373F312}"/>
    <cellStyle name="Ênfase1 34 7" xfId="21084" xr:uid="{7E2E3951-307E-49FC-BDDC-9F08B7EAF8A0}"/>
    <cellStyle name="Ênfase1 35" xfId="21085" xr:uid="{18A38A5E-7BDD-4A8E-9365-E5FDAA81D6D4}"/>
    <cellStyle name="Ênfase1 35 2" xfId="21086" xr:uid="{41761512-B774-4FD1-AF96-ED8364A199EC}"/>
    <cellStyle name="Ênfase1 35 2 2" xfId="21087" xr:uid="{17251E66-F18F-49EB-A579-42F49DBE7261}"/>
    <cellStyle name="Ênfase1 35 2 2 2" xfId="21088" xr:uid="{32367CF0-85A7-497B-80C2-ACCFD3A55BBF}"/>
    <cellStyle name="Ênfase1 35 2 3" xfId="21089" xr:uid="{9A498E10-105B-4B1E-80F1-6F5022C25D5A}"/>
    <cellStyle name="Ênfase1 35 2 3 2" xfId="21090" xr:uid="{967CD3DC-7D8F-4716-A98F-01E1637A3855}"/>
    <cellStyle name="Ênfase1 35 2 4" xfId="21091" xr:uid="{A2766999-2984-46B9-A62A-DF4D724686A8}"/>
    <cellStyle name="Ênfase1 35 3" xfId="21092" xr:uid="{72153698-D960-4829-BA78-C04D4A401FC6}"/>
    <cellStyle name="Ênfase1 35 3 2" xfId="21093" xr:uid="{BC21E9F0-A643-416A-B5EA-23C27B9E2CAB}"/>
    <cellStyle name="Ênfase1 35 4" xfId="21094" xr:uid="{BB082A96-B0A5-4230-857D-71CEDE52C7EE}"/>
    <cellStyle name="Ênfase1 35 4 2" xfId="21095" xr:uid="{D80CF358-A32D-4083-8369-4164FC1BB7F3}"/>
    <cellStyle name="Ênfase1 35 5" xfId="21096" xr:uid="{87DF863B-92B4-4669-86B1-68B89C6C1F6A}"/>
    <cellStyle name="Ênfase1 35 5 2" xfId="21097" xr:uid="{C9D6587C-F29E-485A-A604-2E8DC4391469}"/>
    <cellStyle name="Ênfase1 35 6" xfId="21098" xr:uid="{B811888A-0C88-4D77-BD11-08391D810FDE}"/>
    <cellStyle name="Ênfase1 35 6 2" xfId="21099" xr:uid="{7A7CCD1A-3A48-497E-8C2C-41ACCA9B3D8A}"/>
    <cellStyle name="Ênfase1 35 7" xfId="21100" xr:uid="{95A69F9B-8EDE-4320-A435-ECFC0B722361}"/>
    <cellStyle name="Ênfase1 4" xfId="21101" xr:uid="{F8BC1185-400F-4A32-8AB7-0139C5870214}"/>
    <cellStyle name="Ênfase1 4 2" xfId="21102" xr:uid="{C4CBA72F-EB40-4753-A775-88ABBE241674}"/>
    <cellStyle name="Ênfase1 4 2 2" xfId="21103" xr:uid="{0CC2B33D-5D4D-4D77-A30A-0A41848392DE}"/>
    <cellStyle name="Ênfase1 4 2 2 2" xfId="21104" xr:uid="{22575C9F-32AA-4DA5-9AF8-CB7D2B00CE7D}"/>
    <cellStyle name="Ênfase1 4 2 3" xfId="21105" xr:uid="{42D8F169-B8A1-4B6B-984B-E75D67F8EA94}"/>
    <cellStyle name="Ênfase1 4 2 3 2" xfId="21106" xr:uid="{79BA5E53-7054-4076-BC40-BC508169CD59}"/>
    <cellStyle name="Ênfase1 4 2 4" xfId="21107" xr:uid="{3395F8B3-91DF-490B-8087-9186704475FC}"/>
    <cellStyle name="Ênfase1 4 3" xfId="21108" xr:uid="{173C26A5-3D7E-475A-9D35-3FCE4CD5F5E6}"/>
    <cellStyle name="Ênfase1 4 3 2" xfId="21109" xr:uid="{64F3D3BC-31AE-4C1B-AA88-17BA22C3CBBD}"/>
    <cellStyle name="Ênfase1 4 4" xfId="21110" xr:uid="{AF74DEAE-17A8-4A6F-81FD-0D0DE695D7FE}"/>
    <cellStyle name="Ênfase1 4 4 2" xfId="21111" xr:uid="{0D18E3D5-D15E-431D-8322-2EF08B1C26A4}"/>
    <cellStyle name="Ênfase1 4 5" xfId="21112" xr:uid="{CE28C624-A65B-482E-8FC9-67F0AADE943E}"/>
    <cellStyle name="Ênfase1 4 5 2" xfId="21113" xr:uid="{6CEDB9B7-FB0A-43A5-AA71-19960DD9CD35}"/>
    <cellStyle name="Ênfase1 4 6" xfId="21114" xr:uid="{ABEC37CE-35E9-49B1-927D-DCFAEB0B9281}"/>
    <cellStyle name="Ênfase1 4 6 2" xfId="21115" xr:uid="{46462BBD-EE3F-4652-9C68-6FF1BA6CDBF4}"/>
    <cellStyle name="Ênfase1 4 7" xfId="21116" xr:uid="{D086FC4E-1A65-4130-BC2C-6EAE1033EEF5}"/>
    <cellStyle name="Ênfase1 5" xfId="21117" xr:uid="{F04A55B5-2FFE-4D55-9529-46F31146304A}"/>
    <cellStyle name="Ênfase1 5 2" xfId="21118" xr:uid="{0A141055-7A1E-4472-B1BB-B20E2E0928D8}"/>
    <cellStyle name="Ênfase1 5 2 2" xfId="21119" xr:uid="{0CB37CFD-59F8-4311-BA1C-E364479F82D4}"/>
    <cellStyle name="Ênfase1 5 2 2 2" xfId="21120" xr:uid="{48D09D8C-55B3-41F4-873C-6C55FC96B376}"/>
    <cellStyle name="Ênfase1 5 2 3" xfId="21121" xr:uid="{9D1CA8CC-65A7-4826-BBD1-C13B2ED2EB8C}"/>
    <cellStyle name="Ênfase1 5 2 3 2" xfId="21122" xr:uid="{17241ECC-2A1A-4DAD-9BEC-6A1962866D5A}"/>
    <cellStyle name="Ênfase1 5 2 4" xfId="21123" xr:uid="{3C5137BB-0970-4C56-8F3B-2E67B8D2C344}"/>
    <cellStyle name="Ênfase1 5 3" xfId="21124" xr:uid="{92050B29-83C2-4030-982C-84D0F444BA91}"/>
    <cellStyle name="Ênfase1 5 3 2" xfId="21125" xr:uid="{473A6BAA-6B91-4389-992F-904275620C59}"/>
    <cellStyle name="Ênfase1 5 4" xfId="21126" xr:uid="{B6D90C35-D823-4CA3-900D-CC63537762D2}"/>
    <cellStyle name="Ênfase1 5 4 2" xfId="21127" xr:uid="{1F236138-1C13-434F-B15A-D2B0CD8D5E0E}"/>
    <cellStyle name="Ênfase1 5 5" xfId="21128" xr:uid="{A4EF05FE-406D-48F4-BC29-1BA064B4CD53}"/>
    <cellStyle name="Ênfase1 5 5 2" xfId="21129" xr:uid="{45AE80B7-E7E8-4E7F-A2AE-2BA9346C03E2}"/>
    <cellStyle name="Ênfase1 5 6" xfId="21130" xr:uid="{A30CD6BE-FCE7-40FE-8F17-A1D98DDD18BF}"/>
    <cellStyle name="Ênfase1 5 6 2" xfId="21131" xr:uid="{35E017BA-838F-4037-9246-21F69C465816}"/>
    <cellStyle name="Ênfase1 5 7" xfId="21132" xr:uid="{ED1121BE-D6B7-4739-8BAA-D8B9C18441C7}"/>
    <cellStyle name="Ênfase1 6" xfId="21133" xr:uid="{1A7656A4-E5D1-4BA3-A6E6-7C9FABE89D2D}"/>
    <cellStyle name="Ênfase1 6 2" xfId="21134" xr:uid="{42009D2E-89AD-4219-BA91-4E1AD0CA5968}"/>
    <cellStyle name="Ênfase1 6 2 2" xfId="21135" xr:uid="{04EAB9B6-D2BE-408C-8A90-CCCDDE64911A}"/>
    <cellStyle name="Ênfase1 6 2 2 2" xfId="21136" xr:uid="{A70155DD-8B10-4D03-BAF8-B23323D22977}"/>
    <cellStyle name="Ênfase1 6 2 3" xfId="21137" xr:uid="{BB07CCD9-6B0E-4AB1-B191-F0C9AE7D3306}"/>
    <cellStyle name="Ênfase1 6 2 3 2" xfId="21138" xr:uid="{77A0F2AA-9192-4D9D-8385-A856755EF248}"/>
    <cellStyle name="Ênfase1 6 2 4" xfId="21139" xr:uid="{376ABFA8-2A34-484A-ACDE-50F7307A4CD2}"/>
    <cellStyle name="Ênfase1 6 3" xfId="21140" xr:uid="{96364943-F264-43D6-B4D4-8D1EFB14124C}"/>
    <cellStyle name="Ênfase1 6 3 2" xfId="21141" xr:uid="{12B89110-2E43-4331-9BD9-4D3A531C3407}"/>
    <cellStyle name="Ênfase1 6 4" xfId="21142" xr:uid="{1E4D0CAE-9A70-4378-A9DC-99FCA124D7C1}"/>
    <cellStyle name="Ênfase1 6 4 2" xfId="21143" xr:uid="{27E07FC9-89F4-40FC-A5A1-DE780A1DE951}"/>
    <cellStyle name="Ênfase1 6 5" xfId="21144" xr:uid="{9E4B492D-069A-407B-A7A6-CBA69D024B78}"/>
    <cellStyle name="Ênfase1 6 5 2" xfId="21145" xr:uid="{C95C182C-AB3D-4650-BE17-558E2F5A4D18}"/>
    <cellStyle name="Ênfase1 6 6" xfId="21146" xr:uid="{B69A8722-490B-4FDB-B96D-FF6A4B975E43}"/>
    <cellStyle name="Ênfase1 6 6 2" xfId="21147" xr:uid="{42F74DD4-076C-4C13-BF35-5D17FDB0BE63}"/>
    <cellStyle name="Ênfase1 6 7" xfId="21148" xr:uid="{63D25BF7-D11F-485D-BA9D-23BC782609C4}"/>
    <cellStyle name="Ênfase1 7" xfId="21149" xr:uid="{04E28346-F4DF-49EA-A6AE-1FD5060DC739}"/>
    <cellStyle name="Ênfase1 7 2" xfId="21150" xr:uid="{C0BBE191-BF31-4206-A913-36405FB8C571}"/>
    <cellStyle name="Ênfase1 7 2 2" xfId="21151" xr:uid="{F4D77F41-4D75-4DC1-AB50-3AA7206AFF20}"/>
    <cellStyle name="Ênfase1 7 2 2 2" xfId="21152" xr:uid="{F861615A-482C-4C0A-914C-BF919343BE1D}"/>
    <cellStyle name="Ênfase1 7 2 3" xfId="21153" xr:uid="{C2E2013F-1C79-4C47-8882-21883C8E365A}"/>
    <cellStyle name="Ênfase1 7 2 3 2" xfId="21154" xr:uid="{A8230A21-4AFE-450D-A057-125C35433112}"/>
    <cellStyle name="Ênfase1 7 2 4" xfId="21155" xr:uid="{04743B60-B2E3-4D25-B848-B4DDA2D8F195}"/>
    <cellStyle name="Ênfase1 7 3" xfId="21156" xr:uid="{2ACE3B5C-0060-47C8-B86A-F299404C5A70}"/>
    <cellStyle name="Ênfase1 7 3 2" xfId="21157" xr:uid="{A53FE8C1-43F9-4E98-8625-7BA8AE47DC02}"/>
    <cellStyle name="Ênfase1 7 4" xfId="21158" xr:uid="{DA0DCA45-5C64-4C61-A7B6-0322FC5601F9}"/>
    <cellStyle name="Ênfase1 7 4 2" xfId="21159" xr:uid="{F6021AE3-3B16-45E4-9F7F-4BE2E161CB2A}"/>
    <cellStyle name="Ênfase1 7 5" xfId="21160" xr:uid="{030FC4D6-6778-41B5-8EE1-C37953FCAC30}"/>
    <cellStyle name="Ênfase1 7 5 2" xfId="21161" xr:uid="{75B32704-FE44-4997-90A6-E9D56C0EA44F}"/>
    <cellStyle name="Ênfase1 7 6" xfId="21162" xr:uid="{6AA27CEE-4460-4564-8D99-FD6A9B051B2B}"/>
    <cellStyle name="Ênfase1 7 6 2" xfId="21163" xr:uid="{C2BA0A3F-F666-42CD-B216-25FF4CD699E6}"/>
    <cellStyle name="Ênfase1 7 7" xfId="21164" xr:uid="{154DEA88-9338-45C1-B808-DAEC88983FB6}"/>
    <cellStyle name="Ênfase1 8" xfId="21165" xr:uid="{58566B06-67E1-425B-877A-6609440EF769}"/>
    <cellStyle name="Ênfase1 8 2" xfId="21166" xr:uid="{03377D9F-32A0-4629-ADC3-2ABCBC40A9F2}"/>
    <cellStyle name="Ênfase1 8 2 2" xfId="21167" xr:uid="{2BF47236-CDC1-4E94-9A0F-3CC14522046E}"/>
    <cellStyle name="Ênfase1 8 2 2 2" xfId="21168" xr:uid="{E9E5A283-06DD-4A8C-8349-D7A27709BC0D}"/>
    <cellStyle name="Ênfase1 8 2 3" xfId="21169" xr:uid="{1225641C-1B6D-4865-8BCD-8EA1712065E1}"/>
    <cellStyle name="Ênfase1 8 2 3 2" xfId="21170" xr:uid="{C2C94F33-4F89-4511-9D4F-C3830A769806}"/>
    <cellStyle name="Ênfase1 8 2 4" xfId="21171" xr:uid="{8E3987F4-1908-4F48-B329-EAA7752F101D}"/>
    <cellStyle name="Ênfase1 8 3" xfId="21172" xr:uid="{D6BB5618-BEDA-4D39-BE2B-A719143B3E1C}"/>
    <cellStyle name="Ênfase1 8 3 2" xfId="21173" xr:uid="{C47F6506-D6CD-4D33-B33E-33FB020F5A54}"/>
    <cellStyle name="Ênfase1 8 4" xfId="21174" xr:uid="{28C558D4-AF51-4DE2-97CD-CF7ABE3ED4BA}"/>
    <cellStyle name="Ênfase1 8 4 2" xfId="21175" xr:uid="{A481E1F5-A4B8-4104-9FDE-5161AB3AE830}"/>
    <cellStyle name="Ênfase1 8 5" xfId="21176" xr:uid="{0058C5CA-D63E-4307-A392-DD381F8A6AE8}"/>
    <cellStyle name="Ênfase1 8 5 2" xfId="21177" xr:uid="{1B0157E0-BE1F-4D92-8C0C-DBA0AA52F21D}"/>
    <cellStyle name="Ênfase1 8 6" xfId="21178" xr:uid="{BF5B6D8C-D667-49F1-9AB1-3BA6EA7A1B02}"/>
    <cellStyle name="Ênfase1 8 6 2" xfId="21179" xr:uid="{4EBA125C-0411-4036-8554-F6BB8AA7498B}"/>
    <cellStyle name="Ênfase1 8 7" xfId="21180" xr:uid="{B09E1E23-C81B-441C-A145-7B353F8D6FF0}"/>
    <cellStyle name="Ênfase1 9" xfId="21181" xr:uid="{006E4742-9CE0-4AD4-8B61-AF0D188BF7FF}"/>
    <cellStyle name="Ênfase1 9 2" xfId="21182" xr:uid="{E63C8160-B6CB-4791-9A1C-694F065103D2}"/>
    <cellStyle name="Ênfase1 9 2 2" xfId="21183" xr:uid="{8B29CBE8-3F2A-4FF8-BCCB-783F6FE31A7E}"/>
    <cellStyle name="Ênfase1 9 2 2 2" xfId="21184" xr:uid="{48FBE91E-6AFE-42AE-880A-EB1D008B3985}"/>
    <cellStyle name="Ênfase1 9 2 3" xfId="21185" xr:uid="{7353AF55-1399-414B-B5CA-A1D4156C8917}"/>
    <cellStyle name="Ênfase1 9 2 3 2" xfId="21186" xr:uid="{C49BF7A3-1335-41D9-B209-0E795B140FBE}"/>
    <cellStyle name="Ênfase1 9 2 4" xfId="21187" xr:uid="{EB318A9A-D19D-4730-920A-5A8F7DAA2F05}"/>
    <cellStyle name="Ênfase1 9 3" xfId="21188" xr:uid="{1AD73BD0-C708-40A4-94CA-7EE575E357BC}"/>
    <cellStyle name="Ênfase1 9 3 2" xfId="21189" xr:uid="{F8DD0332-5A41-4DA3-82A7-F54089C49B06}"/>
    <cellStyle name="Ênfase1 9 4" xfId="21190" xr:uid="{19FE012B-86B6-4E32-BC56-837813CF2E8F}"/>
    <cellStyle name="Ênfase1 9 4 2" xfId="21191" xr:uid="{DEB2569E-A059-49D7-88FC-32CA3D0DCEB1}"/>
    <cellStyle name="Ênfase1 9 5" xfId="21192" xr:uid="{B62283F7-A203-40B8-90D8-8E566D70A48B}"/>
    <cellStyle name="Ênfase1 9 5 2" xfId="21193" xr:uid="{6AC51A3B-7422-4787-9713-32351EC6E0CB}"/>
    <cellStyle name="Ênfase1 9 6" xfId="21194" xr:uid="{10520864-A631-436D-8CD4-8BF7DA5342A1}"/>
    <cellStyle name="Ênfase1 9 6 2" xfId="21195" xr:uid="{09EA5648-2D75-4345-8125-2867B0F85BD8}"/>
    <cellStyle name="Ênfase1 9 7" xfId="21196" xr:uid="{C3729028-E5DB-4629-8995-2D84758C0182}"/>
    <cellStyle name="Ênfase2 10" xfId="21197" xr:uid="{AFD9234E-68E0-4340-85AF-3B8F6DAB78F1}"/>
    <cellStyle name="Ênfase2 10 2" xfId="21198" xr:uid="{E3A1CAA6-5A13-4333-8AFD-600893944247}"/>
    <cellStyle name="Ênfase2 10 2 2" xfId="21199" xr:uid="{DC895DB3-5F40-4D4B-A196-72A0A174AA35}"/>
    <cellStyle name="Ênfase2 10 2 2 2" xfId="21200" xr:uid="{F0465254-7C7F-4AAC-AF41-67E81CE934E0}"/>
    <cellStyle name="Ênfase2 10 2 3" xfId="21201" xr:uid="{D09A6280-03F0-4866-A99B-D92EF19F12CD}"/>
    <cellStyle name="Ênfase2 10 2 3 2" xfId="21202" xr:uid="{17C0466F-B03B-4BDE-A055-89F85DDED80E}"/>
    <cellStyle name="Ênfase2 10 2 4" xfId="21203" xr:uid="{A4D89757-921A-456F-8CFC-ECA72DEE0538}"/>
    <cellStyle name="Ênfase2 10 3" xfId="21204" xr:uid="{1CE7E310-F84E-40F3-8D5D-232009976C6E}"/>
    <cellStyle name="Ênfase2 10 3 2" xfId="21205" xr:uid="{AE8FD0DF-37E7-4903-9E65-6732D037DD6B}"/>
    <cellStyle name="Ênfase2 10 4" xfId="21206" xr:uid="{BEEE8A2D-6D02-4445-B4DD-CF0CE768F994}"/>
    <cellStyle name="Ênfase2 10 4 2" xfId="21207" xr:uid="{0526435C-5AEC-4259-A184-E0A571C098DE}"/>
    <cellStyle name="Ênfase2 10 5" xfId="21208" xr:uid="{CA7EC571-0D28-4EA5-9DB7-6B8422DBA809}"/>
    <cellStyle name="Ênfase2 10 5 2" xfId="21209" xr:uid="{FB8B77A5-199A-41ED-A188-DB3BB179B027}"/>
    <cellStyle name="Ênfase2 10 6" xfId="21210" xr:uid="{94FC54CA-C5C1-469A-9453-F768064D8097}"/>
    <cellStyle name="Ênfase2 10 6 2" xfId="21211" xr:uid="{B9B947BA-25BB-44F4-9655-CADB19C33D75}"/>
    <cellStyle name="Ênfase2 10 7" xfId="21212" xr:uid="{6C246892-8CFC-47A1-B3AD-CEC8AB601B79}"/>
    <cellStyle name="Ênfase2 11" xfId="21213" xr:uid="{5C68B49F-5DA1-4A3E-817C-CCFA72CD6860}"/>
    <cellStyle name="Ênfase2 11 2" xfId="21214" xr:uid="{A90DBE1D-8A46-47AE-8278-CC89C6A77B61}"/>
    <cellStyle name="Ênfase2 11 2 2" xfId="21215" xr:uid="{E99CD9C0-52B1-46B0-A7A4-1E90F586A9C7}"/>
    <cellStyle name="Ênfase2 11 2 2 2" xfId="21216" xr:uid="{472852A0-6DA2-47BF-94D9-B879C0778557}"/>
    <cellStyle name="Ênfase2 11 2 3" xfId="21217" xr:uid="{9B6898B0-1B43-4C34-89D8-FF27EDFFF1F3}"/>
    <cellStyle name="Ênfase2 11 2 3 2" xfId="21218" xr:uid="{99B34CDA-90D0-4915-AF4C-306F28B7D9DE}"/>
    <cellStyle name="Ênfase2 11 2 4" xfId="21219" xr:uid="{1D0292D4-71C9-4D97-9CC0-8AEE028436F4}"/>
    <cellStyle name="Ênfase2 11 3" xfId="21220" xr:uid="{3CAB628A-C01E-45C5-BA35-411D0788FCB1}"/>
    <cellStyle name="Ênfase2 11 3 2" xfId="21221" xr:uid="{7026FF0E-A930-44C5-9B76-3D69BD58C21E}"/>
    <cellStyle name="Ênfase2 11 4" xfId="21222" xr:uid="{7A57C461-E4EF-4AF2-9413-3470AD222CDD}"/>
    <cellStyle name="Ênfase2 11 4 2" xfId="21223" xr:uid="{D1CF3E20-148F-4550-80EC-F7780FCEC52B}"/>
    <cellStyle name="Ênfase2 11 5" xfId="21224" xr:uid="{22ABB738-1C76-470B-A70B-060CD1FB8686}"/>
    <cellStyle name="Ênfase2 11 5 2" xfId="21225" xr:uid="{8243C059-C1E1-46D5-A9AA-706EE1C3C932}"/>
    <cellStyle name="Ênfase2 11 6" xfId="21226" xr:uid="{F52F7BDA-C6BA-4A7E-BF56-170286853124}"/>
    <cellStyle name="Ênfase2 11 6 2" xfId="21227" xr:uid="{9D18F1C3-096B-4458-BFE4-A593A558E07C}"/>
    <cellStyle name="Ênfase2 11 7" xfId="21228" xr:uid="{BAACF379-6670-4154-8C1E-6B6ED1D0ED56}"/>
    <cellStyle name="Ênfase2 12" xfId="21229" xr:uid="{97665B85-0879-4DA5-AA2F-88F24EA9538E}"/>
    <cellStyle name="Ênfase2 12 2" xfId="21230" xr:uid="{658619C1-021D-4B80-AD07-0388E4BA4103}"/>
    <cellStyle name="Ênfase2 12 2 2" xfId="21231" xr:uid="{CDD066E2-100A-4544-8248-A963F6BA854D}"/>
    <cellStyle name="Ênfase2 12 2 2 2" xfId="21232" xr:uid="{C517726B-55E8-47AA-BEF2-13391FF6571D}"/>
    <cellStyle name="Ênfase2 12 2 3" xfId="21233" xr:uid="{0AFF6E39-D1CB-4DC2-853E-B1CC8A7F8B58}"/>
    <cellStyle name="Ênfase2 12 2 3 2" xfId="21234" xr:uid="{A7902A99-4476-4442-9230-331B719C24BD}"/>
    <cellStyle name="Ênfase2 12 2 4" xfId="21235" xr:uid="{2AEE0206-8B41-4B8B-A3A7-E40778AB8DD5}"/>
    <cellStyle name="Ênfase2 12 3" xfId="21236" xr:uid="{E881FEEA-1D11-415B-907D-2D0E2148FF74}"/>
    <cellStyle name="Ênfase2 12 3 2" xfId="21237" xr:uid="{1528ED78-5DA7-4CD7-A1BB-2D65BF03EFA0}"/>
    <cellStyle name="Ênfase2 12 4" xfId="21238" xr:uid="{B29C2379-9DA5-4B23-A727-3020B96E5A8D}"/>
    <cellStyle name="Ênfase2 12 4 2" xfId="21239" xr:uid="{F3F8E070-5952-4AEE-BEA9-46F5FD8CFEB2}"/>
    <cellStyle name="Ênfase2 12 5" xfId="21240" xr:uid="{E6706079-2D29-4584-8C9A-9ED9FCA72724}"/>
    <cellStyle name="Ênfase2 12 5 2" xfId="21241" xr:uid="{A550165D-8D5A-45F6-9420-854820D543A6}"/>
    <cellStyle name="Ênfase2 12 6" xfId="21242" xr:uid="{B0082E48-1C9C-44A8-8219-BE4188E54AF7}"/>
    <cellStyle name="Ênfase2 12 6 2" xfId="21243" xr:uid="{C8E96688-2EAD-40AC-93FE-FE99680F8CE1}"/>
    <cellStyle name="Ênfase2 12 7" xfId="21244" xr:uid="{6DEB3418-42A6-4BB2-9736-4601FA19FBF7}"/>
    <cellStyle name="Ênfase2 13" xfId="21245" xr:uid="{049FEFDE-0EEE-4386-9B9F-E3F4227BCAA2}"/>
    <cellStyle name="Ênfase2 13 2" xfId="21246" xr:uid="{9CDC0509-AF0B-4BFE-A77A-6733918243AE}"/>
    <cellStyle name="Ênfase2 13 2 2" xfId="21247" xr:uid="{6B74D201-C9A9-45D8-A63B-890A4E70E53B}"/>
    <cellStyle name="Ênfase2 13 2 2 2" xfId="21248" xr:uid="{51FB8FBA-38FF-41B6-9685-62ED16662D7B}"/>
    <cellStyle name="Ênfase2 13 2 3" xfId="21249" xr:uid="{D458E53D-6EEA-4573-B880-71A0E321E97E}"/>
    <cellStyle name="Ênfase2 13 2 3 2" xfId="21250" xr:uid="{2B210320-637B-4EB2-AF0E-6D8BD479D73E}"/>
    <cellStyle name="Ênfase2 13 2 4" xfId="21251" xr:uid="{B477CA76-5364-4333-8F60-1B2D38A3C6C5}"/>
    <cellStyle name="Ênfase2 13 3" xfId="21252" xr:uid="{3B55D927-43B7-4EC2-9645-A0433D4F83A6}"/>
    <cellStyle name="Ênfase2 13 3 2" xfId="21253" xr:uid="{3301359D-8A80-48A9-B5F0-9FBDE9009038}"/>
    <cellStyle name="Ênfase2 13 4" xfId="21254" xr:uid="{56B59D16-52B3-4C73-B0C8-E5CF212DE3B1}"/>
    <cellStyle name="Ênfase2 13 4 2" xfId="21255" xr:uid="{A31B088D-C4C0-4CA2-BC18-770EF0DEB689}"/>
    <cellStyle name="Ênfase2 13 5" xfId="21256" xr:uid="{2AC43E90-5A64-47B3-B722-0F4281C69D41}"/>
    <cellStyle name="Ênfase2 13 5 2" xfId="21257" xr:uid="{0034923B-6EBC-41DF-BAD2-8D09141AC486}"/>
    <cellStyle name="Ênfase2 13 6" xfId="21258" xr:uid="{7D611C70-A264-49AC-A8FA-0D9EEF5BEB3A}"/>
    <cellStyle name="Ênfase2 13 6 2" xfId="21259" xr:uid="{D187ED66-80F2-4C67-BE7F-08E523B5D942}"/>
    <cellStyle name="Ênfase2 13 7" xfId="21260" xr:uid="{2E61159A-0FF0-48C5-97C0-927A15E89665}"/>
    <cellStyle name="Ênfase2 14" xfId="21261" xr:uid="{DB91DA2B-DC0B-4CEA-BA28-2AFA513D98B3}"/>
    <cellStyle name="Ênfase2 14 2" xfId="21262" xr:uid="{017A4235-2A1B-44A8-BD22-FD15E326AB84}"/>
    <cellStyle name="Ênfase2 14 2 2" xfId="21263" xr:uid="{6890D196-1C00-4720-8330-57CBF4154850}"/>
    <cellStyle name="Ênfase2 14 2 2 2" xfId="21264" xr:uid="{AC293437-1A7C-4A32-85B1-DD2EC7864DCE}"/>
    <cellStyle name="Ênfase2 14 2 3" xfId="21265" xr:uid="{110562DA-B24A-40DA-810D-66B8F32E03BD}"/>
    <cellStyle name="Ênfase2 14 2 3 2" xfId="21266" xr:uid="{55090239-CBD2-4B88-9DA2-13F77E641E26}"/>
    <cellStyle name="Ênfase2 14 2 4" xfId="21267" xr:uid="{B996D4B9-FD22-4F7E-A180-E0871EEE0B3C}"/>
    <cellStyle name="Ênfase2 14 3" xfId="21268" xr:uid="{E4F6AB9F-179E-4840-A942-66B4236B2858}"/>
    <cellStyle name="Ênfase2 14 3 2" xfId="21269" xr:uid="{9BEB8DCB-2E1C-4048-AC04-61F5C0F6EF40}"/>
    <cellStyle name="Ênfase2 14 4" xfId="21270" xr:uid="{4BE9764C-B487-4501-A9E2-33E20EEE39D7}"/>
    <cellStyle name="Ênfase2 14 4 2" xfId="21271" xr:uid="{BACCD4D8-34DB-4493-A048-2FBD864C9AAF}"/>
    <cellStyle name="Ênfase2 14 5" xfId="21272" xr:uid="{987C0E0F-EC22-4B5A-96A2-B409895381A2}"/>
    <cellStyle name="Ênfase2 14 5 2" xfId="21273" xr:uid="{51195DDA-3908-46BE-B31D-D49B1BF2AD0E}"/>
    <cellStyle name="Ênfase2 14 6" xfId="21274" xr:uid="{0C8173F0-EA06-4072-B173-DA6F0AA12EAB}"/>
    <cellStyle name="Ênfase2 14 6 2" xfId="21275" xr:uid="{A5B777E0-711B-460A-9254-80C440633E69}"/>
    <cellStyle name="Ênfase2 14 7" xfId="21276" xr:uid="{53F56C91-97AE-4E20-AB6C-C32007A9E88A}"/>
    <cellStyle name="Ênfase2 15" xfId="21277" xr:uid="{A4B842AA-2D19-47DB-8E24-6492383C05F4}"/>
    <cellStyle name="Ênfase2 15 2" xfId="21278" xr:uid="{D3BE52A0-90EC-497A-97CA-F2160426AAF2}"/>
    <cellStyle name="Ênfase2 15 2 2" xfId="21279" xr:uid="{BE065838-C09D-417F-B418-E117858AC0EC}"/>
    <cellStyle name="Ênfase2 15 2 2 2" xfId="21280" xr:uid="{6E5BDE94-87BF-484B-BF0B-EF7C344BB455}"/>
    <cellStyle name="Ênfase2 15 2 3" xfId="21281" xr:uid="{E5D1BB6A-8FAD-415B-9746-AB11A50EFF4C}"/>
    <cellStyle name="Ênfase2 15 2 3 2" xfId="21282" xr:uid="{5F951F66-3DD9-4156-AC26-B48119C64ED5}"/>
    <cellStyle name="Ênfase2 15 2 4" xfId="21283" xr:uid="{AEB2C3DF-A342-4016-8B3C-86F11DC846B9}"/>
    <cellStyle name="Ênfase2 15 3" xfId="21284" xr:uid="{9B5F2BA4-2C13-496E-AD27-F0DD3A32D839}"/>
    <cellStyle name="Ênfase2 15 3 2" xfId="21285" xr:uid="{615393B3-E3D3-40CC-B125-A3C5FEE1B3FE}"/>
    <cellStyle name="Ênfase2 15 4" xfId="21286" xr:uid="{2EB1EB67-DF6C-4C96-963D-CB7A3123D3B6}"/>
    <cellStyle name="Ênfase2 15 4 2" xfId="21287" xr:uid="{7F851378-25A0-4732-995B-7AD9D2975021}"/>
    <cellStyle name="Ênfase2 15 5" xfId="21288" xr:uid="{B20E111C-964F-4697-8F6F-971DF16CDF39}"/>
    <cellStyle name="Ênfase2 15 5 2" xfId="21289" xr:uid="{FA10DB21-E08D-405F-A5EB-1644C74386E0}"/>
    <cellStyle name="Ênfase2 15 6" xfId="21290" xr:uid="{6D92BB48-1FAA-4DD3-9D7F-84470D570350}"/>
    <cellStyle name="Ênfase2 15 6 2" xfId="21291" xr:uid="{65FB6088-9EFC-4E3A-9EEA-BC916FC2B39B}"/>
    <cellStyle name="Ênfase2 15 7" xfId="21292" xr:uid="{03FD1CB5-CAD0-4CB4-A95E-08B3E887E9F0}"/>
    <cellStyle name="Ênfase2 16" xfId="21293" xr:uid="{0E1CC571-6A08-4953-AA4C-9A70E3AAFF42}"/>
    <cellStyle name="Ênfase2 16 2" xfId="21294" xr:uid="{1D1B7F8F-601E-4AB9-8BD4-E449A241DEEF}"/>
    <cellStyle name="Ênfase2 16 2 2" xfId="21295" xr:uid="{144A66F8-E96C-4C63-B9D6-2FB03C0D087E}"/>
    <cellStyle name="Ênfase2 16 2 2 2" xfId="21296" xr:uid="{6AE4D595-AB5C-467D-80E8-032266CA0EBA}"/>
    <cellStyle name="Ênfase2 16 2 3" xfId="21297" xr:uid="{A83C7C5F-DF93-409B-B8F8-69577427E7FC}"/>
    <cellStyle name="Ênfase2 16 2 3 2" xfId="21298" xr:uid="{A3C81C31-17C1-4835-8799-5E000DF4E303}"/>
    <cellStyle name="Ênfase2 16 2 4" xfId="21299" xr:uid="{39215507-6774-495E-98FB-424D74475205}"/>
    <cellStyle name="Ênfase2 16 3" xfId="21300" xr:uid="{AF0C9A5C-5EAC-4192-B833-CB041432C79F}"/>
    <cellStyle name="Ênfase2 16 3 2" xfId="21301" xr:uid="{52F3D6A5-45A0-4D62-9618-7DA2A6FEBB5F}"/>
    <cellStyle name="Ênfase2 16 4" xfId="21302" xr:uid="{A03372C1-B8E5-4BD0-89A7-BF64625B84B8}"/>
    <cellStyle name="Ênfase2 16 4 2" xfId="21303" xr:uid="{9BA74B1C-754C-4F3B-A7B7-1A8186ADB5CA}"/>
    <cellStyle name="Ênfase2 16 5" xfId="21304" xr:uid="{72556C10-AB2B-4F8E-AEFF-1D83FA8583E8}"/>
    <cellStyle name="Ênfase2 16 5 2" xfId="21305" xr:uid="{C3E23CC3-329D-43B1-BFB1-27A4E0B9BB75}"/>
    <cellStyle name="Ênfase2 16 6" xfId="21306" xr:uid="{08E4178B-A03D-425E-8DC9-62F1472ECDB3}"/>
    <cellStyle name="Ênfase2 16 6 2" xfId="21307" xr:uid="{2EF2483E-9E3D-4CBD-9D12-FC393BAFBF40}"/>
    <cellStyle name="Ênfase2 16 7" xfId="21308" xr:uid="{A804E421-60D9-4ABC-990E-3A0A91594F7E}"/>
    <cellStyle name="Ênfase2 17" xfId="21309" xr:uid="{5ED9ABC4-58D5-49DE-91AC-A3DD0C568045}"/>
    <cellStyle name="Ênfase2 17 2" xfId="21310" xr:uid="{F067922D-8E8A-43FA-97C6-1D9AC5482A65}"/>
    <cellStyle name="Ênfase2 17 2 2" xfId="21311" xr:uid="{9C7A5EA1-624A-4BF4-A338-F41746A254F0}"/>
    <cellStyle name="Ênfase2 17 2 2 2" xfId="21312" xr:uid="{9A26669F-3C58-4B4B-8953-D1C832B866A4}"/>
    <cellStyle name="Ênfase2 17 2 3" xfId="21313" xr:uid="{2267D321-03F4-479C-8667-85572379A633}"/>
    <cellStyle name="Ênfase2 17 2 3 2" xfId="21314" xr:uid="{7953FF10-080E-4D2C-82CD-76BC95C17B08}"/>
    <cellStyle name="Ênfase2 17 2 4" xfId="21315" xr:uid="{6A0AEDFB-AE73-44BF-8DD2-DCB32ECE269C}"/>
    <cellStyle name="Ênfase2 17 3" xfId="21316" xr:uid="{744DE9EB-EFD9-43C3-A53E-79849BD84247}"/>
    <cellStyle name="Ênfase2 17 3 2" xfId="21317" xr:uid="{20BC2372-5315-487B-AEE2-D4F4B20D07E4}"/>
    <cellStyle name="Ênfase2 17 4" xfId="21318" xr:uid="{9D817640-16C4-4ACC-8F6C-D52D22388955}"/>
    <cellStyle name="Ênfase2 17 4 2" xfId="21319" xr:uid="{B17EE42C-DAFC-48DC-82DF-BE59A25BA3E7}"/>
    <cellStyle name="Ênfase2 17 5" xfId="21320" xr:uid="{0058766C-582F-4E87-89A4-85EC8D671D07}"/>
    <cellStyle name="Ênfase2 17 5 2" xfId="21321" xr:uid="{9FBD245F-E2F5-483D-B62B-7B1E2177B3C7}"/>
    <cellStyle name="Ênfase2 17 6" xfId="21322" xr:uid="{01F74E11-97FC-400B-BA2B-C7B15F140EED}"/>
    <cellStyle name="Ênfase2 17 6 2" xfId="21323" xr:uid="{A47DEC94-410E-4720-9082-8ADD444754B1}"/>
    <cellStyle name="Ênfase2 17 7" xfId="21324" xr:uid="{7545F908-C693-49ED-81C9-49B12BDCBA64}"/>
    <cellStyle name="Ênfase2 18" xfId="21325" xr:uid="{22DE4C1F-1153-404E-9736-3821AACB00D2}"/>
    <cellStyle name="Ênfase2 18 2" xfId="21326" xr:uid="{0A450290-51DD-402A-AB4C-794CE5B994D7}"/>
    <cellStyle name="Ênfase2 18 2 2" xfId="21327" xr:uid="{2FB30509-0368-4C5F-B4DB-0AE7E6B11E97}"/>
    <cellStyle name="Ênfase2 18 2 2 2" xfId="21328" xr:uid="{8212B455-750D-47D6-B274-738A5267327D}"/>
    <cellStyle name="Ênfase2 18 2 3" xfId="21329" xr:uid="{891B4FF1-9833-4F9B-881C-592EDE0B30D9}"/>
    <cellStyle name="Ênfase2 18 2 3 2" xfId="21330" xr:uid="{920B4A6F-AF2F-4845-A8EB-2E7FC6787D7C}"/>
    <cellStyle name="Ênfase2 18 2 4" xfId="21331" xr:uid="{A056776B-1A16-4281-9E92-EA4AD1CB15C2}"/>
    <cellStyle name="Ênfase2 18 3" xfId="21332" xr:uid="{9298F4C9-9DC4-40DD-A748-19464580F8A0}"/>
    <cellStyle name="Ênfase2 18 3 2" xfId="21333" xr:uid="{19BA0A33-9719-482F-BF91-1DA28BF7B1DE}"/>
    <cellStyle name="Ênfase2 18 4" xfId="21334" xr:uid="{5B4B58F1-BBE2-43EC-A7A7-1AA634D3D549}"/>
    <cellStyle name="Ênfase2 18 4 2" xfId="21335" xr:uid="{601784A3-43F4-4030-AC6B-EBAD7AFFA8D5}"/>
    <cellStyle name="Ênfase2 18 5" xfId="21336" xr:uid="{A3F4858A-FF8D-4FE1-9F65-95FDE02ADD37}"/>
    <cellStyle name="Ênfase2 18 5 2" xfId="21337" xr:uid="{A863DEF5-9E87-47BA-A7F6-66B5E578E111}"/>
    <cellStyle name="Ênfase2 18 6" xfId="21338" xr:uid="{5AF86678-E9B6-48F8-8097-00A8D11249A2}"/>
    <cellStyle name="Ênfase2 18 6 2" xfId="21339" xr:uid="{CA8D77B1-3AB2-4C36-81A4-0F415D27423B}"/>
    <cellStyle name="Ênfase2 18 7" xfId="21340" xr:uid="{096A8744-6515-4829-AB53-D2789BCD4CEE}"/>
    <cellStyle name="Ênfase2 19" xfId="21341" xr:uid="{358BF370-095F-499C-A476-A142A5C13DB6}"/>
    <cellStyle name="Ênfase2 19 2" xfId="21342" xr:uid="{F3C1CE84-0679-4687-9BD6-B86ACF618B70}"/>
    <cellStyle name="Ênfase2 19 2 2" xfId="21343" xr:uid="{180E90B6-5273-457B-8CC0-71866A294995}"/>
    <cellStyle name="Ênfase2 19 2 2 2" xfId="21344" xr:uid="{92318107-03E4-41E1-B7C0-EEE54BDAE737}"/>
    <cellStyle name="Ênfase2 19 2 3" xfId="21345" xr:uid="{43EC3A1C-F8C0-4A2D-9306-627771FBE6C8}"/>
    <cellStyle name="Ênfase2 19 2 3 2" xfId="21346" xr:uid="{8930CFFA-51E8-4E90-8B0B-76C12B3D6777}"/>
    <cellStyle name="Ênfase2 19 2 4" xfId="21347" xr:uid="{215ED00D-9FC9-4FC8-A9EA-DDE06E94E040}"/>
    <cellStyle name="Ênfase2 19 3" xfId="21348" xr:uid="{20AA3553-791B-4596-87E5-2C589CB3DB47}"/>
    <cellStyle name="Ênfase2 19 3 2" xfId="21349" xr:uid="{2F2977B1-DB77-49E0-ACE6-2E2DB316BFFA}"/>
    <cellStyle name="Ênfase2 19 4" xfId="21350" xr:uid="{A07F529D-7413-40C8-9037-B44F6B03F925}"/>
    <cellStyle name="Ênfase2 19 4 2" xfId="21351" xr:uid="{15C5ECA7-CD86-4524-82BD-11F00E4C826B}"/>
    <cellStyle name="Ênfase2 19 5" xfId="21352" xr:uid="{874AC1BA-2FC6-4AD3-9019-6B904360C087}"/>
    <cellStyle name="Ênfase2 19 5 2" xfId="21353" xr:uid="{5D35A0DE-F02D-4555-9CBA-613DB439AF54}"/>
    <cellStyle name="Ênfase2 19 6" xfId="21354" xr:uid="{B519AEA6-F230-455C-8E5A-090D7490F8E4}"/>
    <cellStyle name="Ênfase2 19 6 2" xfId="21355" xr:uid="{4B4163CD-258E-48D9-ADE2-3FF5AD1F9725}"/>
    <cellStyle name="Ênfase2 19 7" xfId="21356" xr:uid="{2FA77718-8812-42B5-AB2A-0CE322995A7E}"/>
    <cellStyle name="Ênfase2 2" xfId="21357" xr:uid="{E1EA2728-BDAC-4A6D-83E6-2CC6423EB398}"/>
    <cellStyle name="Ênfase2 2 10" xfId="21358" xr:uid="{1B9CD15F-1821-4AEE-A5F8-41C20176A103}"/>
    <cellStyle name="Ênfase2 2 10 2" xfId="21359" xr:uid="{71535AB9-63C0-4006-8361-BD261CCE60F3}"/>
    <cellStyle name="Ênfase2 2 10 2 2" xfId="21360" xr:uid="{CC4FBDB2-0E97-4B34-93D0-5770C0592623}"/>
    <cellStyle name="Ênfase2 2 10 2 2 2" xfId="21361" xr:uid="{6471929C-4ED3-4164-90F0-A9D84E1524D7}"/>
    <cellStyle name="Ênfase2 2 10 2 3" xfId="21362" xr:uid="{9E5293A5-5A9B-4119-BF57-9FBF5F8860DE}"/>
    <cellStyle name="Ênfase2 2 10 2 3 2" xfId="21363" xr:uid="{7198CB14-D2DB-4B6A-AF07-21F50D0C4074}"/>
    <cellStyle name="Ênfase2 2 10 2 4" xfId="21364" xr:uid="{42471538-EA81-428C-9AFA-63F4B3E857AA}"/>
    <cellStyle name="Ênfase2 2 10 3" xfId="21365" xr:uid="{47635260-312E-4169-98D2-1291E70CA650}"/>
    <cellStyle name="Ênfase2 2 10 3 2" xfId="21366" xr:uid="{14CCE1D9-A88F-4B0F-A737-62F281A4B2AE}"/>
    <cellStyle name="Ênfase2 2 10 4" xfId="21367" xr:uid="{43034473-0429-4CBC-ABA9-A939373D2DF8}"/>
    <cellStyle name="Ênfase2 2 10 4 2" xfId="21368" xr:uid="{E3ED5B41-1536-4100-B510-16441D31314F}"/>
    <cellStyle name="Ênfase2 2 10 5" xfId="21369" xr:uid="{BF295D01-96B3-432B-963C-DFA62610C76B}"/>
    <cellStyle name="Ênfase2 2 10 5 2" xfId="21370" xr:uid="{90FA9A7C-88F7-4EF1-970D-221E257255A5}"/>
    <cellStyle name="Ênfase2 2 10 6" xfId="21371" xr:uid="{9757C2B4-E500-4408-B517-F81709482D7F}"/>
    <cellStyle name="Ênfase2 2 10 6 2" xfId="21372" xr:uid="{29D760B3-272F-444A-886F-19AA26235C29}"/>
    <cellStyle name="Ênfase2 2 10 7" xfId="21373" xr:uid="{B25F653A-AE23-47EB-9787-E1A7AA31A730}"/>
    <cellStyle name="Ênfase2 2 10 7 2" xfId="21374" xr:uid="{2D440CE4-862B-4BAB-BE01-406A45261EE4}"/>
    <cellStyle name="Ênfase2 2 10 8" xfId="21375" xr:uid="{FA26D4C2-31F1-40D9-98E1-1E6B4FA6118E}"/>
    <cellStyle name="Ênfase2 2 11" xfId="21376" xr:uid="{0E9C736F-150E-48B9-B4AF-EA44B3D204C9}"/>
    <cellStyle name="Ênfase2 2 11 2" xfId="21377" xr:uid="{BB8487AB-BF61-408C-B9C3-A3F064E5893F}"/>
    <cellStyle name="Ênfase2 2 11 2 2" xfId="21378" xr:uid="{2F4F735C-1010-4130-A735-19DFEC237B6F}"/>
    <cellStyle name="Ênfase2 2 11 2 2 2" xfId="21379" xr:uid="{37D14796-2BA8-42B1-B9D6-7E15DDD05D0D}"/>
    <cellStyle name="Ênfase2 2 11 2 3" xfId="21380" xr:uid="{636603FC-F559-4318-939A-174006661408}"/>
    <cellStyle name="Ênfase2 2 11 2 3 2" xfId="21381" xr:uid="{5DC6240B-FBB4-4F2F-8DA6-7B4C0F9A79EC}"/>
    <cellStyle name="Ênfase2 2 11 2 4" xfId="21382" xr:uid="{EAAD4293-DD72-49F4-A39F-274E77A753CC}"/>
    <cellStyle name="Ênfase2 2 11 3" xfId="21383" xr:uid="{84D8D5E6-E2B3-415A-8ABB-71BDD43B807C}"/>
    <cellStyle name="Ênfase2 2 11 3 2" xfId="21384" xr:uid="{97B7C260-CE92-4F12-9BD8-E8F7FE51B8C0}"/>
    <cellStyle name="Ênfase2 2 11 4" xfId="21385" xr:uid="{E1E6DC00-3FE1-4B0D-AEE1-F8F1D602C034}"/>
    <cellStyle name="Ênfase2 2 11 4 2" xfId="21386" xr:uid="{3EE4BDCC-919B-4CE9-8844-886F9A171BF8}"/>
    <cellStyle name="Ênfase2 2 11 5" xfId="21387" xr:uid="{3A49E023-68CE-4650-8DA3-9F8D00E0901A}"/>
    <cellStyle name="Ênfase2 2 11 5 2" xfId="21388" xr:uid="{BF061E09-541E-4C70-B21D-A63D33138A36}"/>
    <cellStyle name="Ênfase2 2 11 6" xfId="21389" xr:uid="{F7B537D1-B522-4FF5-B3AA-FB71C1702DA1}"/>
    <cellStyle name="Ênfase2 2 11 6 2" xfId="21390" xr:uid="{AF09E760-F038-4F99-9B9D-305631CCA53F}"/>
    <cellStyle name="Ênfase2 2 11 7" xfId="21391" xr:uid="{4229E36B-063E-4AAB-B39A-E5C18103F715}"/>
    <cellStyle name="Ênfase2 2 11 7 2" xfId="21392" xr:uid="{AEFBA7BC-54EF-4B3F-9A3A-74A7B4FEE940}"/>
    <cellStyle name="Ênfase2 2 11 8" xfId="21393" xr:uid="{800AFEEA-D97C-48C9-B608-24C860CF2FB6}"/>
    <cellStyle name="Ênfase2 2 12" xfId="21394" xr:uid="{E27EBFC2-7442-4E19-B30F-A70146F40721}"/>
    <cellStyle name="Ênfase2 2 12 2" xfId="21395" xr:uid="{D0E2FF1E-01E8-4758-A028-F9C00F11F931}"/>
    <cellStyle name="Ênfase2 2 12 2 2" xfId="21396" xr:uid="{4B986B77-9384-4C7F-AF7B-73E1864311A2}"/>
    <cellStyle name="Ênfase2 2 12 2 2 2" xfId="21397" xr:uid="{6BF57972-987C-43CA-AA41-4AFB4352F63D}"/>
    <cellStyle name="Ênfase2 2 12 2 3" xfId="21398" xr:uid="{CC95536F-8421-45A7-A01B-3FE6AA9C4090}"/>
    <cellStyle name="Ênfase2 2 12 2 3 2" xfId="21399" xr:uid="{F0F7434D-FC39-4B71-AC22-128A1C3D93CF}"/>
    <cellStyle name="Ênfase2 2 12 2 4" xfId="21400" xr:uid="{5101ECBE-C5EC-416E-98C9-195FE19D9FC5}"/>
    <cellStyle name="Ênfase2 2 12 3" xfId="21401" xr:uid="{00A3BA67-F09E-44A8-94B4-6080E14D85AC}"/>
    <cellStyle name="Ênfase2 2 12 3 2" xfId="21402" xr:uid="{2C771B28-9AAC-4807-AEA2-8B21D52C52EE}"/>
    <cellStyle name="Ênfase2 2 12 4" xfId="21403" xr:uid="{26D97FC0-2187-4E38-98E9-BCFC78B76C17}"/>
    <cellStyle name="Ênfase2 2 12 4 2" xfId="21404" xr:uid="{D6B81B67-22AD-450C-8313-BEBB9816DCBD}"/>
    <cellStyle name="Ênfase2 2 12 5" xfId="21405" xr:uid="{82FB281B-C340-4A71-BE00-5A7E81D78FDC}"/>
    <cellStyle name="Ênfase2 2 12 5 2" xfId="21406" xr:uid="{DDC9A083-2345-493D-93C6-338E55A448DE}"/>
    <cellStyle name="Ênfase2 2 12 6" xfId="21407" xr:uid="{DA8BD64A-CAC2-4804-B03D-67D362EEDF44}"/>
    <cellStyle name="Ênfase2 2 12 6 2" xfId="21408" xr:uid="{E571CFBA-D6F5-4DCF-9924-C1DB8A0028D3}"/>
    <cellStyle name="Ênfase2 2 12 7" xfId="21409" xr:uid="{C21D0866-6A40-46BF-B18A-E5DB5B01AFB7}"/>
    <cellStyle name="Ênfase2 2 12 7 2" xfId="21410" xr:uid="{EA13C35B-94B2-42E1-B877-5819EE0476B9}"/>
    <cellStyle name="Ênfase2 2 12 8" xfId="21411" xr:uid="{ECEEAFDA-4951-4C6B-A44D-9B7107B86A8C}"/>
    <cellStyle name="Ênfase2 2 13" xfId="21412" xr:uid="{FAE685AA-4319-403B-A4FC-54BC01E8DA0A}"/>
    <cellStyle name="Ênfase2 2 13 2" xfId="21413" xr:uid="{4D3A2CF6-7BF9-4080-B171-5113A1ACD4EC}"/>
    <cellStyle name="Ênfase2 2 13 2 2" xfId="21414" xr:uid="{4F7B326A-0D7B-4BD8-B932-ED760C817A92}"/>
    <cellStyle name="Ênfase2 2 13 2 2 2" xfId="21415" xr:uid="{2FD99FFB-4310-414A-8CE4-A14FE175348B}"/>
    <cellStyle name="Ênfase2 2 13 2 3" xfId="21416" xr:uid="{CC8CC8DB-4022-4B40-80F2-FA247092D58F}"/>
    <cellStyle name="Ênfase2 2 13 2 3 2" xfId="21417" xr:uid="{01ACA9BF-CA59-49F1-AFFE-136D1D1CB62E}"/>
    <cellStyle name="Ênfase2 2 13 2 4" xfId="21418" xr:uid="{7B656D44-029D-4199-9A88-E2156FE509C5}"/>
    <cellStyle name="Ênfase2 2 13 3" xfId="21419" xr:uid="{70396285-CB77-46AD-BA9C-453DE79D6BA8}"/>
    <cellStyle name="Ênfase2 2 13 3 2" xfId="21420" xr:uid="{807A21A0-E690-47C6-8591-29C2A4CC42B2}"/>
    <cellStyle name="Ênfase2 2 13 4" xfId="21421" xr:uid="{ED0D302C-97B3-4114-97E8-63F9EBD0550E}"/>
    <cellStyle name="Ênfase2 2 13 4 2" xfId="21422" xr:uid="{111A3EA7-FCCB-4B71-9402-8F6EB86819DE}"/>
    <cellStyle name="Ênfase2 2 13 5" xfId="21423" xr:uid="{0B040C3A-5222-480D-8FD8-79D5299F34C9}"/>
    <cellStyle name="Ênfase2 2 13 5 2" xfId="21424" xr:uid="{0D258248-AF91-4B39-B830-17F7890DAFFF}"/>
    <cellStyle name="Ênfase2 2 13 6" xfId="21425" xr:uid="{0BBDAB5F-C6A9-4509-BAD5-4DD0913EEB03}"/>
    <cellStyle name="Ênfase2 2 13 6 2" xfId="21426" xr:uid="{FC2B66CA-C68C-4AD6-A65A-5E75A309A88D}"/>
    <cellStyle name="Ênfase2 2 13 7" xfId="21427" xr:uid="{23CD2C99-6819-44AA-BF83-36982345E2B3}"/>
    <cellStyle name="Ênfase2 2 13 7 2" xfId="21428" xr:uid="{59EB2852-FAFC-4ABC-B58D-CA43492EA8C5}"/>
    <cellStyle name="Ênfase2 2 13 8" xfId="21429" xr:uid="{FA2CC454-2307-4E6E-AE79-17287ACC4FF1}"/>
    <cellStyle name="Ênfase2 2 14" xfId="21430" xr:uid="{14F6D092-F244-490D-99A2-F5765B5788AF}"/>
    <cellStyle name="Ênfase2 2 14 2" xfId="21431" xr:uid="{3DEAF186-25AD-4EF1-8ED0-F1D2EDDE1A35}"/>
    <cellStyle name="Ênfase2 2 14 2 2" xfId="21432" xr:uid="{1518BA69-9690-4A82-AA65-D7EE0AB45F85}"/>
    <cellStyle name="Ênfase2 2 14 2 2 2" xfId="21433" xr:uid="{0A8B4F25-A59C-4183-9061-A3A2E9BAB94E}"/>
    <cellStyle name="Ênfase2 2 14 2 3" xfId="21434" xr:uid="{16AA5A67-CF84-49DC-ADB5-32F38024F534}"/>
    <cellStyle name="Ênfase2 2 14 2 3 2" xfId="21435" xr:uid="{B8ED02F6-A504-4A4C-B776-470F1EC6C8C5}"/>
    <cellStyle name="Ênfase2 2 14 2 4" xfId="21436" xr:uid="{CAA544B0-FC0C-4626-A154-508046CF2B62}"/>
    <cellStyle name="Ênfase2 2 14 3" xfId="21437" xr:uid="{39A43D0A-0667-4C14-91DB-B910030EE1D8}"/>
    <cellStyle name="Ênfase2 2 14 3 2" xfId="21438" xr:uid="{BC64474D-2388-4953-B5C1-A2525AF2BB61}"/>
    <cellStyle name="Ênfase2 2 14 4" xfId="21439" xr:uid="{D5CC1121-C980-46E2-ACA0-70A7AD424F7A}"/>
    <cellStyle name="Ênfase2 2 14 4 2" xfId="21440" xr:uid="{FF8196D7-7BD6-43F4-8024-5196275B02E9}"/>
    <cellStyle name="Ênfase2 2 14 5" xfId="21441" xr:uid="{60CE43F6-BA45-417F-8694-59A90115269E}"/>
    <cellStyle name="Ênfase2 2 14 5 2" xfId="21442" xr:uid="{D1EEC6A1-BA49-4EF9-9E2E-ACAD48F844D3}"/>
    <cellStyle name="Ênfase2 2 14 6" xfId="21443" xr:uid="{879CF9A6-6844-4316-B11F-4AF680C456B5}"/>
    <cellStyle name="Ênfase2 2 14 6 2" xfId="21444" xr:uid="{022E67BC-3875-4E6E-BEC2-4C6E5E105E95}"/>
    <cellStyle name="Ênfase2 2 14 7" xfId="21445" xr:uid="{62B1174A-9CDA-4E4C-9DA4-6B325A345333}"/>
    <cellStyle name="Ênfase2 2 14 7 2" xfId="21446" xr:uid="{88C1396C-C970-418D-9872-FBC73709A820}"/>
    <cellStyle name="Ênfase2 2 14 8" xfId="21447" xr:uid="{6F02EEA1-506F-48A5-B801-0F651ACED987}"/>
    <cellStyle name="Ênfase2 2 15" xfId="21448" xr:uid="{71C63009-CDB1-47C7-BD98-7E75B6FF5373}"/>
    <cellStyle name="Ênfase2 2 15 2" xfId="21449" xr:uid="{ADA7B184-0BB3-4C57-98A4-451CD5A3E5C1}"/>
    <cellStyle name="Ênfase2 2 15 2 2" xfId="21450" xr:uid="{9E63E3E5-D70A-441D-BE46-292939C43855}"/>
    <cellStyle name="Ênfase2 2 15 2 2 2" xfId="21451" xr:uid="{B74DD815-28BE-4CFC-B161-90765A176249}"/>
    <cellStyle name="Ênfase2 2 15 2 3" xfId="21452" xr:uid="{60BBBF92-D470-4A2D-B1C6-25928563C230}"/>
    <cellStyle name="Ênfase2 2 15 2 3 2" xfId="21453" xr:uid="{222D8910-F899-47AC-9BE0-36B38936FE92}"/>
    <cellStyle name="Ênfase2 2 15 2 4" xfId="21454" xr:uid="{89D90143-304B-4232-AB85-22154CF496D7}"/>
    <cellStyle name="Ênfase2 2 15 3" xfId="21455" xr:uid="{E52A2E59-04A5-44A3-AB87-A1A749335346}"/>
    <cellStyle name="Ênfase2 2 15 3 2" xfId="21456" xr:uid="{2FDC6F34-49B3-4A23-93D2-DBE95CC303E9}"/>
    <cellStyle name="Ênfase2 2 15 4" xfId="21457" xr:uid="{F832B8CC-64D3-4E23-80BD-D5FDCB191E2E}"/>
    <cellStyle name="Ênfase2 2 15 4 2" xfId="21458" xr:uid="{98D72A39-B763-451F-976F-A053818A0209}"/>
    <cellStyle name="Ênfase2 2 15 5" xfId="21459" xr:uid="{9CA4B360-CD65-4114-A01B-A173C37A6377}"/>
    <cellStyle name="Ênfase2 2 15 5 2" xfId="21460" xr:uid="{93DC5F0E-E1EC-4AE5-A0DC-755C5EB49C54}"/>
    <cellStyle name="Ênfase2 2 15 6" xfId="21461" xr:uid="{72C1BA9C-8A55-40AB-A526-EB9ADB8CE228}"/>
    <cellStyle name="Ênfase2 2 15 6 2" xfId="21462" xr:uid="{E44A9B8B-6B0D-4EBC-91B1-052BDF52613E}"/>
    <cellStyle name="Ênfase2 2 15 7" xfId="21463" xr:uid="{BB4A33D6-3917-45EC-BFC8-2016D116EFEF}"/>
    <cellStyle name="Ênfase2 2 15 7 2" xfId="21464" xr:uid="{C4D3A375-B370-4314-AE0F-DC7584997349}"/>
    <cellStyle name="Ênfase2 2 15 8" xfId="21465" xr:uid="{1E5E0477-A66F-4447-88E9-8923FED27A6D}"/>
    <cellStyle name="Ênfase2 2 16" xfId="21466" xr:uid="{B769930B-50F9-4095-A131-C3E9833D655E}"/>
    <cellStyle name="Ênfase2 2 16 2" xfId="21467" xr:uid="{1E866196-410C-4775-A33B-B226A476D7C4}"/>
    <cellStyle name="Ênfase2 2 16 2 2" xfId="21468" xr:uid="{31EB5709-E262-4558-8B78-E2702FB78048}"/>
    <cellStyle name="Ênfase2 2 16 2 2 2" xfId="21469" xr:uid="{19ED9873-BDD9-40AA-81B1-2A420072C9EE}"/>
    <cellStyle name="Ênfase2 2 16 2 3" xfId="21470" xr:uid="{1DC44F44-5C56-49C0-AEFB-7F2D6D0F14F6}"/>
    <cellStyle name="Ênfase2 2 16 2 3 2" xfId="21471" xr:uid="{206A3D23-AF2B-4649-A3D3-2D4122775A90}"/>
    <cellStyle name="Ênfase2 2 16 2 4" xfId="21472" xr:uid="{6347A342-9276-4AAA-B9E0-6411606B424C}"/>
    <cellStyle name="Ênfase2 2 16 3" xfId="21473" xr:uid="{20506C99-6ADD-40DB-B0A4-C77214359C16}"/>
    <cellStyle name="Ênfase2 2 16 3 2" xfId="21474" xr:uid="{0A8DF794-7DB6-4199-83C5-D018804A8F34}"/>
    <cellStyle name="Ênfase2 2 16 4" xfId="21475" xr:uid="{1D36B8CC-A258-4844-900B-DD8B62A42FB2}"/>
    <cellStyle name="Ênfase2 2 16 4 2" xfId="21476" xr:uid="{1966F5E7-F744-4ABA-85D8-AE4E9F88F53F}"/>
    <cellStyle name="Ênfase2 2 16 5" xfId="21477" xr:uid="{606682A5-37EB-484D-B4DA-26C46D600F2C}"/>
    <cellStyle name="Ênfase2 2 16 5 2" xfId="21478" xr:uid="{F019F520-DDE4-4A3A-A659-586BF2FC884A}"/>
    <cellStyle name="Ênfase2 2 16 6" xfId="21479" xr:uid="{60956A33-C259-46B6-8ECD-16B7CFEACCEB}"/>
    <cellStyle name="Ênfase2 2 16 6 2" xfId="21480" xr:uid="{4DD5889F-FA76-40D8-8748-75D4188F5010}"/>
    <cellStyle name="Ênfase2 2 16 7" xfId="21481" xr:uid="{28F871FA-EA5B-45A9-B44D-D1C75EDFB170}"/>
    <cellStyle name="Ênfase2 2 16 7 2" xfId="21482" xr:uid="{219F5A4C-8B73-4C20-9DF0-4FEE21DF1186}"/>
    <cellStyle name="Ênfase2 2 16 8" xfId="21483" xr:uid="{5AB2B514-8D78-471D-BEA7-61BE1A86AB23}"/>
    <cellStyle name="Ênfase2 2 17" xfId="21484" xr:uid="{97253A61-28EE-4B55-A201-170BD7B62986}"/>
    <cellStyle name="Ênfase2 2 17 2" xfId="21485" xr:uid="{1A8176F5-5957-4E74-82DD-554000052BC4}"/>
    <cellStyle name="Ênfase2 2 17 2 2" xfId="21486" xr:uid="{32B5715F-3979-4407-914F-9FFDC1DA5BB8}"/>
    <cellStyle name="Ênfase2 2 17 2 2 2" xfId="21487" xr:uid="{A999680C-81F5-4618-A2B9-79878656D1A8}"/>
    <cellStyle name="Ênfase2 2 17 2 3" xfId="21488" xr:uid="{AA82255F-4B9B-4370-8AE3-16CCC69C6945}"/>
    <cellStyle name="Ênfase2 2 17 2 3 2" xfId="21489" xr:uid="{DFBEC46A-8662-421F-8429-22442778CDB8}"/>
    <cellStyle name="Ênfase2 2 17 2 4" xfId="21490" xr:uid="{DE10F9BE-475C-4B4F-807C-35F1937C2C9C}"/>
    <cellStyle name="Ênfase2 2 17 3" xfId="21491" xr:uid="{1391AB36-97E9-4132-8BED-692E8FF872FF}"/>
    <cellStyle name="Ênfase2 2 17 3 2" xfId="21492" xr:uid="{18DD5697-917F-410E-B8D0-4FAD7B10140B}"/>
    <cellStyle name="Ênfase2 2 17 4" xfId="21493" xr:uid="{54955572-EA42-410E-A7C7-A99F53691882}"/>
    <cellStyle name="Ênfase2 2 17 4 2" xfId="21494" xr:uid="{9CC1BC8D-1B91-412E-8292-12C8CAA2FA5F}"/>
    <cellStyle name="Ênfase2 2 17 5" xfId="21495" xr:uid="{DF9DE66D-9252-4B37-918D-8D760C8BDBBC}"/>
    <cellStyle name="Ênfase2 2 17 5 2" xfId="21496" xr:uid="{A68DDB92-8A5B-49E5-A91E-8F465599518B}"/>
    <cellStyle name="Ênfase2 2 17 6" xfId="21497" xr:uid="{E99B96BD-36DD-431E-88E7-5AACF032B484}"/>
    <cellStyle name="Ênfase2 2 17 6 2" xfId="21498" xr:uid="{B0DD51D7-4D6C-45A9-B97A-AF26A5490007}"/>
    <cellStyle name="Ênfase2 2 17 7" xfId="21499" xr:uid="{8D648BBD-5E0D-4B82-BB64-A6F8DDBDA0D7}"/>
    <cellStyle name="Ênfase2 2 17 7 2" xfId="21500" xr:uid="{F6C2847E-B834-4678-ADEE-8A1510A1EF78}"/>
    <cellStyle name="Ênfase2 2 17 8" xfId="21501" xr:uid="{C0E6A903-5CA1-4D52-9B44-EF0CEBDC29A9}"/>
    <cellStyle name="Ênfase2 2 18" xfId="21502" xr:uid="{39A466A7-FB4F-428B-8525-A6082E32517E}"/>
    <cellStyle name="Ênfase2 2 18 2" xfId="21503" xr:uid="{FAA2DC91-B7A3-4EB7-A907-32ED3CD2C2AB}"/>
    <cellStyle name="Ênfase2 2 18 2 2" xfId="21504" xr:uid="{260B6C0A-1758-439F-A329-CDD2F0B88151}"/>
    <cellStyle name="Ênfase2 2 18 2 2 2" xfId="21505" xr:uid="{B19C23F1-0CD9-42F7-AFE9-C58130956490}"/>
    <cellStyle name="Ênfase2 2 18 2 3" xfId="21506" xr:uid="{F96BF20D-8A5B-400B-B549-C214E25CE4C7}"/>
    <cellStyle name="Ênfase2 2 18 2 3 2" xfId="21507" xr:uid="{FA8A4535-7F08-490C-8792-C08752684DB8}"/>
    <cellStyle name="Ênfase2 2 18 2 4" xfId="21508" xr:uid="{F821FA20-1276-4F79-BE48-C74743970720}"/>
    <cellStyle name="Ênfase2 2 18 3" xfId="21509" xr:uid="{F93D404B-A502-4F21-A51B-EA4E3905BE06}"/>
    <cellStyle name="Ênfase2 2 18 3 2" xfId="21510" xr:uid="{38C3EB1A-B08C-489D-B14D-69B4D92105B2}"/>
    <cellStyle name="Ênfase2 2 18 4" xfId="21511" xr:uid="{8C3AFE4F-8EC6-4514-850E-9F4985FC3313}"/>
    <cellStyle name="Ênfase2 2 18 4 2" xfId="21512" xr:uid="{68191341-22A0-45A1-989C-8C71F46FC63B}"/>
    <cellStyle name="Ênfase2 2 18 5" xfId="21513" xr:uid="{C3F1B64C-163F-4AF9-8814-243DEE92C1CB}"/>
    <cellStyle name="Ênfase2 2 18 5 2" xfId="21514" xr:uid="{EB0F25CA-68DD-411D-BF38-2CC7372B54A0}"/>
    <cellStyle name="Ênfase2 2 18 6" xfId="21515" xr:uid="{D4813E56-3C36-40F9-801F-769D1F675EEE}"/>
    <cellStyle name="Ênfase2 2 18 6 2" xfId="21516" xr:uid="{3993926E-9C0A-4CE3-95FA-2BF3DD07FBDB}"/>
    <cellStyle name="Ênfase2 2 18 7" xfId="21517" xr:uid="{106EDA52-20D9-4616-BF0E-2A2A48A9B904}"/>
    <cellStyle name="Ênfase2 2 18 7 2" xfId="21518" xr:uid="{3EE07C0D-AB05-48CC-A4ED-61DE603B9171}"/>
    <cellStyle name="Ênfase2 2 18 8" xfId="21519" xr:uid="{DA0D0CEE-70BF-4B96-AA7C-05DEC7346F88}"/>
    <cellStyle name="Ênfase2 2 19" xfId="21520" xr:uid="{92EE1A84-A77F-4645-AA8F-8527611767CB}"/>
    <cellStyle name="Ênfase2 2 19 2" xfId="21521" xr:uid="{1B0AF696-6250-4071-9844-D454D74035CE}"/>
    <cellStyle name="Ênfase2 2 19 2 2" xfId="21522" xr:uid="{96CBB0D9-179F-4B07-A667-AC4A92E4D45B}"/>
    <cellStyle name="Ênfase2 2 19 2 2 2" xfId="21523" xr:uid="{5139E6FC-5EF6-42AB-A147-B89AD06CEA47}"/>
    <cellStyle name="Ênfase2 2 19 2 3" xfId="21524" xr:uid="{0B4921AB-D526-40F0-BAC4-6E61A602D1B4}"/>
    <cellStyle name="Ênfase2 2 19 2 3 2" xfId="21525" xr:uid="{16F480F2-2DD5-4259-B1A9-E05D2748FBC1}"/>
    <cellStyle name="Ênfase2 2 19 2 4" xfId="21526" xr:uid="{CDE8CD05-6DAB-4531-B4FD-BA5CED7EC046}"/>
    <cellStyle name="Ênfase2 2 19 3" xfId="21527" xr:uid="{C6E95E77-BFF3-4BBB-BCA6-400946FAA836}"/>
    <cellStyle name="Ênfase2 2 19 3 2" xfId="21528" xr:uid="{243BE659-92AC-4202-B36F-E3EFC643BAC1}"/>
    <cellStyle name="Ênfase2 2 19 4" xfId="21529" xr:uid="{6FB8F194-57A1-4C79-8739-B7BB5AD2671C}"/>
    <cellStyle name="Ênfase2 2 19 4 2" xfId="21530" xr:uid="{D82B36E7-DDAA-4375-93D4-40AAAA14A34F}"/>
    <cellStyle name="Ênfase2 2 19 5" xfId="21531" xr:uid="{E1EFB055-214F-41DA-ABF3-839C58020DC1}"/>
    <cellStyle name="Ênfase2 2 19 5 2" xfId="21532" xr:uid="{44513CBD-A7F4-4DFA-B7A2-84EB55048B97}"/>
    <cellStyle name="Ênfase2 2 19 6" xfId="21533" xr:uid="{D75599D2-C8AE-46F6-96FB-F67DD4F161AF}"/>
    <cellStyle name="Ênfase2 2 19 6 2" xfId="21534" xr:uid="{AD0427D5-9CE5-4BDC-A709-90D71696BA92}"/>
    <cellStyle name="Ênfase2 2 19 7" xfId="21535" xr:uid="{D8143954-4126-45D7-B625-C5D0A986DBE1}"/>
    <cellStyle name="Ênfase2 2 19 7 2" xfId="21536" xr:uid="{C0E0A8BB-2E78-4B26-AC67-664740BB71E2}"/>
    <cellStyle name="Ênfase2 2 19 8" xfId="21537" xr:uid="{23EE3A31-6E49-419B-80F8-36B94759DD8E}"/>
    <cellStyle name="Ênfase2 2 2" xfId="21538" xr:uid="{B0B32BAA-52EF-4B53-B1D9-9FC7B2468ED1}"/>
    <cellStyle name="Ênfase2 2 2 2" xfId="21539" xr:uid="{8CF45A32-D01E-41F8-9048-989C3110DD2A}"/>
    <cellStyle name="Ênfase2 2 2 2 2" xfId="21540" xr:uid="{EFD93376-9392-4F02-85CF-28D977C6FEC8}"/>
    <cellStyle name="Ênfase2 2 2 2 2 2" xfId="21541" xr:uid="{BB81511D-8E19-4F54-B059-9BD010C1032A}"/>
    <cellStyle name="Ênfase2 2 2 2 3" xfId="21542" xr:uid="{336795E9-838B-4EAD-9176-3DA64E80A54C}"/>
    <cellStyle name="Ênfase2 2 2 2 3 2" xfId="21543" xr:uid="{195DB3E5-84B5-45D1-83EE-E4BDD100C167}"/>
    <cellStyle name="Ênfase2 2 2 2 4" xfId="21544" xr:uid="{BF92A9EC-F1C3-4EFB-A924-70DF6B54DC69}"/>
    <cellStyle name="Ênfase2 2 2 3" xfId="21545" xr:uid="{E7022F4C-40FC-4027-B556-51DD5A55672A}"/>
    <cellStyle name="Ênfase2 2 2 3 2" xfId="21546" xr:uid="{BB1E07B6-C5DD-46AD-B8D7-EA06590084A7}"/>
    <cellStyle name="Ênfase2 2 2 4" xfId="21547" xr:uid="{1EA83D8D-9ADA-4D6D-81D4-55ABD2D135B7}"/>
    <cellStyle name="Ênfase2 2 2 4 2" xfId="21548" xr:uid="{D722B982-B412-4792-A662-7B47E8636D38}"/>
    <cellStyle name="Ênfase2 2 2 5" xfId="21549" xr:uid="{6EE40D5C-DE57-4898-BE6D-202AB0A0FB34}"/>
    <cellStyle name="Ênfase2 2 2 5 2" xfId="21550" xr:uid="{380F85A3-BD58-4BC5-9DB2-1511351BBDC4}"/>
    <cellStyle name="Ênfase2 2 2 6" xfId="21551" xr:uid="{5F6E5344-9828-456D-98CF-9A2BD6C53FFA}"/>
    <cellStyle name="Ênfase2 2 2 6 2" xfId="21552" xr:uid="{C9C8972B-0AC2-4C02-8588-945D66BFCFDD}"/>
    <cellStyle name="Ênfase2 2 2 7" xfId="21553" xr:uid="{F4BFFDB6-D84E-4B3E-BFAB-879D435E44BC}"/>
    <cellStyle name="Ênfase2 2 2 7 2" xfId="21554" xr:uid="{BD2827C7-65CB-4E6D-9F96-578536AF836A}"/>
    <cellStyle name="Ênfase2 2 2 8" xfId="21555" xr:uid="{B156118F-DADE-493F-BCFB-AD38D24B36B8}"/>
    <cellStyle name="Ênfase2 2 20" xfId="21556" xr:uid="{B4FD5E59-5160-4C1F-8A81-3553C5D2384C}"/>
    <cellStyle name="Ênfase2 2 20 2" xfId="21557" xr:uid="{47B5DCAF-BD0E-4CF9-B470-DDF30D283489}"/>
    <cellStyle name="Ênfase2 2 20 2 2" xfId="21558" xr:uid="{ABE3A570-0C03-433B-BB60-47081DA39A1D}"/>
    <cellStyle name="Ênfase2 2 20 2 2 2" xfId="21559" xr:uid="{5B591BB9-1F67-4D6A-BE94-069070EDFB43}"/>
    <cellStyle name="Ênfase2 2 20 2 3" xfId="21560" xr:uid="{938551DB-3414-4C96-8DC5-AF29E7A97446}"/>
    <cellStyle name="Ênfase2 2 20 2 3 2" xfId="21561" xr:uid="{286268AC-C1ED-4CC0-B304-55FE393FF50E}"/>
    <cellStyle name="Ênfase2 2 20 2 4" xfId="21562" xr:uid="{85CAAE10-343C-46FC-8F16-723CA57202C5}"/>
    <cellStyle name="Ênfase2 2 20 3" xfId="21563" xr:uid="{6C1B2FA7-94E0-4292-8523-A2AE9F3BC063}"/>
    <cellStyle name="Ênfase2 2 20 3 2" xfId="21564" xr:uid="{9ACBB26F-2B60-4BA6-AAAA-92E092305FAF}"/>
    <cellStyle name="Ênfase2 2 20 4" xfId="21565" xr:uid="{3E5ECE22-0986-46C5-A802-9E75DA647B21}"/>
    <cellStyle name="Ênfase2 2 20 4 2" xfId="21566" xr:uid="{B597F994-761D-4020-AD9E-FC15BB632645}"/>
    <cellStyle name="Ênfase2 2 20 5" xfId="21567" xr:uid="{20A29605-644A-4472-9CC7-FCEAABF2F8EA}"/>
    <cellStyle name="Ênfase2 2 20 5 2" xfId="21568" xr:uid="{CB5B65BE-0D88-4A03-A4CE-13180BE69AEE}"/>
    <cellStyle name="Ênfase2 2 20 6" xfId="21569" xr:uid="{0F0352AD-3F1B-4BD4-99C2-D3081783D8FF}"/>
    <cellStyle name="Ênfase2 2 20 6 2" xfId="21570" xr:uid="{06405B7C-4309-4536-B52D-1F5102161059}"/>
    <cellStyle name="Ênfase2 2 20 7" xfId="21571" xr:uid="{03232C6A-1928-4F39-A7AB-95A46DB69A19}"/>
    <cellStyle name="Ênfase2 2 20 7 2" xfId="21572" xr:uid="{E5E3E6EF-32F3-44C3-8DBD-89FA8A958F90}"/>
    <cellStyle name="Ênfase2 2 20 8" xfId="21573" xr:uid="{E1E108F9-D793-494B-BA44-DCFFEBDF8C6B}"/>
    <cellStyle name="Ênfase2 2 21" xfId="21574" xr:uid="{C377EA67-392D-4442-BD86-F1FFED4A9D6A}"/>
    <cellStyle name="Ênfase2 2 21 2" xfId="21575" xr:uid="{4ABB8111-C543-433A-A64F-A76DE591F20E}"/>
    <cellStyle name="Ênfase2 2 21 2 2" xfId="21576" xr:uid="{2A1BAA8B-F7AD-4B3A-B303-F659192755DC}"/>
    <cellStyle name="Ênfase2 2 21 2 2 2" xfId="21577" xr:uid="{9F8062B0-0D1C-4BDF-AC13-40C0A5AE9A59}"/>
    <cellStyle name="Ênfase2 2 21 2 3" xfId="21578" xr:uid="{89B3782A-5A56-46E8-A985-23CE0287038A}"/>
    <cellStyle name="Ênfase2 2 21 2 3 2" xfId="21579" xr:uid="{7E56416F-8B19-4D5E-AFDA-F1A0DC5AAF4F}"/>
    <cellStyle name="Ênfase2 2 21 2 4" xfId="21580" xr:uid="{F78FCFAB-66B3-4E44-A4BF-6E72881E0D82}"/>
    <cellStyle name="Ênfase2 2 21 3" xfId="21581" xr:uid="{46FAAE72-09B0-40FE-B595-EBD8F1EAE92F}"/>
    <cellStyle name="Ênfase2 2 21 3 2" xfId="21582" xr:uid="{9E6379F2-F33D-49F9-A795-73302A91307F}"/>
    <cellStyle name="Ênfase2 2 21 4" xfId="21583" xr:uid="{E4BF5EBB-7596-44BA-A678-AF490C8242F9}"/>
    <cellStyle name="Ênfase2 2 21 4 2" xfId="21584" xr:uid="{943EB38A-B6AB-465E-969F-C2BBFD65C1A5}"/>
    <cellStyle name="Ênfase2 2 21 5" xfId="21585" xr:uid="{DFCDEB6B-E0DF-49C8-853C-AC7A94FE9205}"/>
    <cellStyle name="Ênfase2 2 21 5 2" xfId="21586" xr:uid="{6A9E21F9-A18C-46EA-B5CB-D47390C31CF9}"/>
    <cellStyle name="Ênfase2 2 21 6" xfId="21587" xr:uid="{913479BD-5494-4079-B871-5E0C1A2EAF97}"/>
    <cellStyle name="Ênfase2 2 21 6 2" xfId="21588" xr:uid="{DD8A3EC3-4D15-4A17-A41C-CC8AFD1701CD}"/>
    <cellStyle name="Ênfase2 2 21 7" xfId="21589" xr:uid="{CFD00F6D-1822-46DF-9BC5-7C0EFCD38336}"/>
    <cellStyle name="Ênfase2 2 21 7 2" xfId="21590" xr:uid="{1875FFE8-1F12-4110-A1D3-27720E560A04}"/>
    <cellStyle name="Ênfase2 2 21 8" xfId="21591" xr:uid="{031B9821-BAAB-4879-BCCE-4828ECF3B6AE}"/>
    <cellStyle name="Ênfase2 2 22" xfId="21592" xr:uid="{5BCC5E43-133D-4855-87B3-70FBB8B311F2}"/>
    <cellStyle name="Ênfase2 2 22 2" xfId="21593" xr:uid="{1C87E9E8-7B8C-4279-B79B-9B14952EDF4D}"/>
    <cellStyle name="Ênfase2 2 22 2 2" xfId="21594" xr:uid="{78266D07-CE3D-4808-AE93-69AC90A86FEF}"/>
    <cellStyle name="Ênfase2 2 22 2 2 2" xfId="21595" xr:uid="{E3AEB08E-4F38-46C2-A9DC-BF1BB5A05DCE}"/>
    <cellStyle name="Ênfase2 2 22 2 3" xfId="21596" xr:uid="{DCE77DCA-3EA7-4FA4-AEE1-9576D0A45821}"/>
    <cellStyle name="Ênfase2 2 22 2 3 2" xfId="21597" xr:uid="{1FB10F65-5699-47F0-B5ED-0D50D0B4B236}"/>
    <cellStyle name="Ênfase2 2 22 2 4" xfId="21598" xr:uid="{23DB508A-A9EF-4E42-BDA8-529B6764BA7C}"/>
    <cellStyle name="Ênfase2 2 22 3" xfId="21599" xr:uid="{2FA9DDBE-CE47-43AE-B467-55C37247249B}"/>
    <cellStyle name="Ênfase2 2 22 3 2" xfId="21600" xr:uid="{4EB71C25-E72A-4CF9-8E3E-F342ECB9A451}"/>
    <cellStyle name="Ênfase2 2 22 4" xfId="21601" xr:uid="{53A7AA54-5998-4188-9AF1-518F3CCAEC61}"/>
    <cellStyle name="Ênfase2 2 22 4 2" xfId="21602" xr:uid="{5F4C7238-357C-4849-A563-8FA594D5C1FA}"/>
    <cellStyle name="Ênfase2 2 22 5" xfId="21603" xr:uid="{DCDF42DE-73E3-4952-8A3A-CD575AB1AB57}"/>
    <cellStyle name="Ênfase2 2 22 5 2" xfId="21604" xr:uid="{22677A5A-3041-402D-9AB0-A4078203F19D}"/>
    <cellStyle name="Ênfase2 2 22 6" xfId="21605" xr:uid="{81B8A73A-E7F9-444B-8EA5-C4A6F2C81B4D}"/>
    <cellStyle name="Ênfase2 2 22 6 2" xfId="21606" xr:uid="{041860B9-B393-417D-829E-31D1034D37F8}"/>
    <cellStyle name="Ênfase2 2 22 7" xfId="21607" xr:uid="{66021573-57AF-4208-99F0-B2E614C3F643}"/>
    <cellStyle name="Ênfase2 2 22 7 2" xfId="21608" xr:uid="{9D3DEB72-DB7B-4E53-BFA1-891DBFC8D381}"/>
    <cellStyle name="Ênfase2 2 22 8" xfId="21609" xr:uid="{703AE829-718D-48DA-96E3-103798C5AA39}"/>
    <cellStyle name="Ênfase2 2 23" xfId="21610" xr:uid="{97E8B65C-96ED-451B-9A1D-44E1A7ED00F1}"/>
    <cellStyle name="Ênfase2 2 23 2" xfId="21611" xr:uid="{9282828D-1D11-404D-858B-B73B59A327D5}"/>
    <cellStyle name="Ênfase2 2 23 2 2" xfId="21612" xr:uid="{FC0DA658-6A28-4CC2-8974-D052C510E569}"/>
    <cellStyle name="Ênfase2 2 23 2 2 2" xfId="21613" xr:uid="{C8FA8A76-F625-48EE-85DD-29904F6D24E9}"/>
    <cellStyle name="Ênfase2 2 23 2 3" xfId="21614" xr:uid="{5F3D44F9-2106-4727-B30D-8DC21D5DB263}"/>
    <cellStyle name="Ênfase2 2 23 2 3 2" xfId="21615" xr:uid="{E739D5D5-D1E7-4DA2-A2EA-BF2464A976C6}"/>
    <cellStyle name="Ênfase2 2 23 2 4" xfId="21616" xr:uid="{F220191C-DAAE-4C88-A87B-2AE3FD36635A}"/>
    <cellStyle name="Ênfase2 2 23 3" xfId="21617" xr:uid="{0DEC1FD9-D622-4398-8BC7-0367EA543792}"/>
    <cellStyle name="Ênfase2 2 23 3 2" xfId="21618" xr:uid="{7AD8AB10-4FA3-4235-95C5-E6AECD8BE109}"/>
    <cellStyle name="Ênfase2 2 23 4" xfId="21619" xr:uid="{329DD89B-9FD7-4820-8031-40D05625366A}"/>
    <cellStyle name="Ênfase2 2 23 4 2" xfId="21620" xr:uid="{BB997D03-CF63-4E29-B0C9-45A374335B30}"/>
    <cellStyle name="Ênfase2 2 23 5" xfId="21621" xr:uid="{46ADCA39-EA1B-4298-97BA-F0FAEC655C0C}"/>
    <cellStyle name="Ênfase2 2 23 5 2" xfId="21622" xr:uid="{9F0AE3EE-FB27-4ADA-8457-70C92DEB5960}"/>
    <cellStyle name="Ênfase2 2 23 6" xfId="21623" xr:uid="{D7D85A85-E4EA-488D-86B0-072CF9A3331B}"/>
    <cellStyle name="Ênfase2 2 23 6 2" xfId="21624" xr:uid="{71EA209A-6730-4B62-8DED-EED4C4A8251C}"/>
    <cellStyle name="Ênfase2 2 23 7" xfId="21625" xr:uid="{E2C95059-B2DF-4C8F-8F73-A72983C988E0}"/>
    <cellStyle name="Ênfase2 2 23 7 2" xfId="21626" xr:uid="{A7B408E2-DBCF-4E01-A3B8-B0D1CFC16627}"/>
    <cellStyle name="Ênfase2 2 23 8" xfId="21627" xr:uid="{7924783C-08F8-4716-A976-B67A2995F01A}"/>
    <cellStyle name="Ênfase2 2 24" xfId="21628" xr:uid="{1E2B0122-D999-4D3F-BF54-351DAE949407}"/>
    <cellStyle name="Ênfase2 2 24 2" xfId="21629" xr:uid="{E18C380F-9BD7-4333-A83A-269F1424587C}"/>
    <cellStyle name="Ênfase2 2 24 2 2" xfId="21630" xr:uid="{02030018-B210-4BE9-B5F6-B2CDC7C6E3B4}"/>
    <cellStyle name="Ênfase2 2 24 2 2 2" xfId="21631" xr:uid="{EC046D55-77CF-45FC-A952-F2094140191B}"/>
    <cellStyle name="Ênfase2 2 24 2 3" xfId="21632" xr:uid="{EE361F8A-3539-4877-B1DE-F920F532F7D1}"/>
    <cellStyle name="Ênfase2 2 24 2 3 2" xfId="21633" xr:uid="{0C4D7613-A70E-4394-9A53-3CEDBB00A654}"/>
    <cellStyle name="Ênfase2 2 24 2 4" xfId="21634" xr:uid="{1EBC26BC-98CC-4A33-B0CA-92CF219C4027}"/>
    <cellStyle name="Ênfase2 2 24 3" xfId="21635" xr:uid="{1ED38B8A-F5A2-4341-9608-7FD162FEDB2B}"/>
    <cellStyle name="Ênfase2 2 24 3 2" xfId="21636" xr:uid="{979A92D2-AB62-45AB-807B-5227E334E398}"/>
    <cellStyle name="Ênfase2 2 24 4" xfId="21637" xr:uid="{BBEB0712-CA71-4CE8-94E1-60C840CB79A8}"/>
    <cellStyle name="Ênfase2 2 24 4 2" xfId="21638" xr:uid="{66898407-D947-44FC-9CDF-77E534E39FD6}"/>
    <cellStyle name="Ênfase2 2 24 5" xfId="21639" xr:uid="{E9AB7D92-776D-4501-B606-A10E22B77247}"/>
    <cellStyle name="Ênfase2 2 24 5 2" xfId="21640" xr:uid="{9034A1BF-DB55-4340-A4BD-06FFFA57F87B}"/>
    <cellStyle name="Ênfase2 2 24 6" xfId="21641" xr:uid="{C8C0DA1B-96FF-490C-ABA5-AC55E20E0367}"/>
    <cellStyle name="Ênfase2 2 24 6 2" xfId="21642" xr:uid="{FC379526-EDAF-452E-B10E-86FF7E68D4D6}"/>
    <cellStyle name="Ênfase2 2 24 7" xfId="21643" xr:uid="{BEC2D242-88DD-474E-A9FB-5CA61613EF3D}"/>
    <cellStyle name="Ênfase2 2 24 7 2" xfId="21644" xr:uid="{913BA877-1838-454E-8FA7-2F14C7AD01D3}"/>
    <cellStyle name="Ênfase2 2 24 8" xfId="21645" xr:uid="{4991D4D7-F8BF-41D8-81D3-7053346E9E8B}"/>
    <cellStyle name="Ênfase2 2 25" xfId="21646" xr:uid="{031E67A3-1A5A-47E1-9B32-08E4FEC6989F}"/>
    <cellStyle name="Ênfase2 2 25 2" xfId="21647" xr:uid="{FC0A9F38-2E60-4BFF-8EAD-4641F08D5F1B}"/>
    <cellStyle name="Ênfase2 2 25 2 2" xfId="21648" xr:uid="{AF3D151D-80AE-496C-8CFB-A7EE00A3EB92}"/>
    <cellStyle name="Ênfase2 2 25 2 2 2" xfId="21649" xr:uid="{467A7857-16B8-48BC-B4C1-453A2392121F}"/>
    <cellStyle name="Ênfase2 2 25 2 3" xfId="21650" xr:uid="{BE7F5E42-F92B-4CA0-A8D0-B003B2F81430}"/>
    <cellStyle name="Ênfase2 2 25 2 3 2" xfId="21651" xr:uid="{D3E052B2-A8FC-488D-8B81-F542AA1EB4D1}"/>
    <cellStyle name="Ênfase2 2 25 2 4" xfId="21652" xr:uid="{3CFDC790-9514-49D0-9955-3B32AAD1817F}"/>
    <cellStyle name="Ênfase2 2 25 3" xfId="21653" xr:uid="{F6C9F4EF-1007-40CF-BA06-AF362D0D4DD4}"/>
    <cellStyle name="Ênfase2 2 25 3 2" xfId="21654" xr:uid="{DE91B6F9-20AC-4371-939F-EA2D1BF8BB70}"/>
    <cellStyle name="Ênfase2 2 25 4" xfId="21655" xr:uid="{E73CA565-C3E5-49B2-8580-428C9D35248F}"/>
    <cellStyle name="Ênfase2 2 25 4 2" xfId="21656" xr:uid="{17775267-5E64-4408-BDE9-51AB561E8F8C}"/>
    <cellStyle name="Ênfase2 2 25 5" xfId="21657" xr:uid="{A16B4A52-6A85-4111-B160-1BA77543ECE8}"/>
    <cellStyle name="Ênfase2 2 25 5 2" xfId="21658" xr:uid="{2047409C-DA1F-4E61-B59D-92D18B57421E}"/>
    <cellStyle name="Ênfase2 2 25 6" xfId="21659" xr:uid="{2E92FD14-7BDC-41E4-AF70-D4F77727B851}"/>
    <cellStyle name="Ênfase2 2 25 6 2" xfId="21660" xr:uid="{51778540-B545-4C6C-93CE-F79498EF8F82}"/>
    <cellStyle name="Ênfase2 2 25 7" xfId="21661" xr:uid="{1ABD95D5-08EA-4FAA-AA21-AB9CC953D22F}"/>
    <cellStyle name="Ênfase2 2 25 7 2" xfId="21662" xr:uid="{4F792616-95BC-45EC-84B0-1E17D30BB216}"/>
    <cellStyle name="Ênfase2 2 25 8" xfId="21663" xr:uid="{205C1ABA-DB83-4D27-A27A-42BA713817A5}"/>
    <cellStyle name="Ênfase2 2 26" xfId="21664" xr:uid="{834C45F4-6F51-4967-B7DE-1D8B1161262D}"/>
    <cellStyle name="Ênfase2 2 26 2" xfId="21665" xr:uid="{C0F3EE0E-84FB-458C-A183-B3125CC0E134}"/>
    <cellStyle name="Ênfase2 2 26 2 2" xfId="21666" xr:uid="{8AC1B9DE-1123-4A13-BDDC-1D8BF021A8D3}"/>
    <cellStyle name="Ênfase2 2 26 2 2 2" xfId="21667" xr:uid="{8F716A8E-0112-41F9-ABEB-E67F7849AF2B}"/>
    <cellStyle name="Ênfase2 2 26 2 3" xfId="21668" xr:uid="{14BA066F-B8A1-47FC-BE40-B14463BA21F9}"/>
    <cellStyle name="Ênfase2 2 26 2 3 2" xfId="21669" xr:uid="{7D5C7F28-C48D-49F6-A5ED-F5494B52C35F}"/>
    <cellStyle name="Ênfase2 2 26 2 4" xfId="21670" xr:uid="{EF86499E-E763-4CE1-8C8C-3733ECBDD5FA}"/>
    <cellStyle name="Ênfase2 2 26 3" xfId="21671" xr:uid="{AA19E821-A3ED-4FD0-83A4-CDB3E04F0738}"/>
    <cellStyle name="Ênfase2 2 26 3 2" xfId="21672" xr:uid="{48CBB2F3-01BE-49C8-A57E-65D88753B358}"/>
    <cellStyle name="Ênfase2 2 26 4" xfId="21673" xr:uid="{F94E8F69-F4BD-4000-80F6-027CADDBBE72}"/>
    <cellStyle name="Ênfase2 2 26 4 2" xfId="21674" xr:uid="{EBEFA823-A471-42F2-A1AC-6F92907865F1}"/>
    <cellStyle name="Ênfase2 2 26 5" xfId="21675" xr:uid="{75D580AD-4B24-42BB-88D9-DA34A00F6243}"/>
    <cellStyle name="Ênfase2 2 26 5 2" xfId="21676" xr:uid="{49D6FA70-CC12-4C3D-9063-523FCE04474F}"/>
    <cellStyle name="Ênfase2 2 26 6" xfId="21677" xr:uid="{6B4C6A4C-1A6F-4C83-A723-C3452384C8E6}"/>
    <cellStyle name="Ênfase2 2 26 6 2" xfId="21678" xr:uid="{FDD1D43D-AB83-49AA-B8B7-6A4395D0EB4F}"/>
    <cellStyle name="Ênfase2 2 26 7" xfId="21679" xr:uid="{5A3B02F0-2811-4450-896A-43E0FE9A0585}"/>
    <cellStyle name="Ênfase2 2 26 7 2" xfId="21680" xr:uid="{14AE0802-27FF-4577-AF14-5A157ADC7355}"/>
    <cellStyle name="Ênfase2 2 26 8" xfId="21681" xr:uid="{D15F14F3-FD13-46ED-836D-DDEE2DEE80B4}"/>
    <cellStyle name="Ênfase2 2 27" xfId="21682" xr:uid="{AEEED7F1-2608-4B9F-A1E0-C8383880AB8E}"/>
    <cellStyle name="Ênfase2 2 27 2" xfId="21683" xr:uid="{C0656608-D4D1-415E-A4BA-8030C776996D}"/>
    <cellStyle name="Ênfase2 2 27 2 2" xfId="21684" xr:uid="{12A315E1-6E29-43C8-ACD6-80CD34C2E0B4}"/>
    <cellStyle name="Ênfase2 2 27 2 2 2" xfId="21685" xr:uid="{CD801C15-E0DE-40A3-9E0E-DF1D0A2AA01D}"/>
    <cellStyle name="Ênfase2 2 27 2 3" xfId="21686" xr:uid="{F3EECF4D-01B2-481D-823D-89A6F8778AFC}"/>
    <cellStyle name="Ênfase2 2 27 2 3 2" xfId="21687" xr:uid="{EB22BFC3-68A1-4730-B9C4-58A86CEA15FC}"/>
    <cellStyle name="Ênfase2 2 27 2 4" xfId="21688" xr:uid="{38E0F3C9-795C-4E70-B396-B5EA511F599A}"/>
    <cellStyle name="Ênfase2 2 27 3" xfId="21689" xr:uid="{2139DE05-824B-4645-8878-C426AF4E3F1F}"/>
    <cellStyle name="Ênfase2 2 27 3 2" xfId="21690" xr:uid="{664A54BF-E39A-4091-B409-BE12691B8B90}"/>
    <cellStyle name="Ênfase2 2 27 4" xfId="21691" xr:uid="{9D808E86-4FD0-409B-B72C-B75BC3E04D10}"/>
    <cellStyle name="Ênfase2 2 27 4 2" xfId="21692" xr:uid="{D9367B03-E9AB-490F-988C-C1AF87EA9DFC}"/>
    <cellStyle name="Ênfase2 2 27 5" xfId="21693" xr:uid="{8A6F652E-7F3F-4A6A-AA4B-7EB79F3EA715}"/>
    <cellStyle name="Ênfase2 2 27 5 2" xfId="21694" xr:uid="{206684FE-E0A3-44D7-8864-498883387617}"/>
    <cellStyle name="Ênfase2 2 27 6" xfId="21695" xr:uid="{BD20F19A-93C0-4FD1-9AF3-DB2A5698CF00}"/>
    <cellStyle name="Ênfase2 2 27 6 2" xfId="21696" xr:uid="{B17BAB72-7527-4CDF-969F-CD73C6FE8A24}"/>
    <cellStyle name="Ênfase2 2 27 7" xfId="21697" xr:uid="{E35263AD-73CC-49DE-AFD7-63A1A3B53D85}"/>
    <cellStyle name="Ênfase2 2 27 7 2" xfId="21698" xr:uid="{7FD5E80A-DB3A-477A-A4BA-73B4228893B0}"/>
    <cellStyle name="Ênfase2 2 27 8" xfId="21699" xr:uid="{7B2C9AE0-BFBE-48BB-8A92-AC943C2346F0}"/>
    <cellStyle name="Ênfase2 2 28" xfId="21700" xr:uid="{8B391C95-8A4B-482F-973F-6252D9F8BDD6}"/>
    <cellStyle name="Ênfase2 2 28 2" xfId="21701" xr:uid="{5F75FCCC-214E-4509-A765-5D12DF861548}"/>
    <cellStyle name="Ênfase2 2 28 2 2" xfId="21702" xr:uid="{57D58966-AD97-42B0-B033-ED10D57D1A50}"/>
    <cellStyle name="Ênfase2 2 28 2 2 2" xfId="21703" xr:uid="{931932D0-9C34-4E37-8405-D117093A05FB}"/>
    <cellStyle name="Ênfase2 2 28 2 3" xfId="21704" xr:uid="{30FC6A29-3223-4677-A892-7B47E6EB94F6}"/>
    <cellStyle name="Ênfase2 2 28 2 3 2" xfId="21705" xr:uid="{51814E68-BC3B-4EFB-BB26-5E6FEFA072B2}"/>
    <cellStyle name="Ênfase2 2 28 2 4" xfId="21706" xr:uid="{22F7C722-1472-475E-839E-72917685719D}"/>
    <cellStyle name="Ênfase2 2 28 3" xfId="21707" xr:uid="{B5B7020A-A0EC-4ABC-BC94-CEF55F9F2C99}"/>
    <cellStyle name="Ênfase2 2 28 3 2" xfId="21708" xr:uid="{79D90A9A-15F4-4F19-8F5A-95A076E00A44}"/>
    <cellStyle name="Ênfase2 2 28 4" xfId="21709" xr:uid="{6290F5C9-5E38-4325-83B6-EDA1ABF61E72}"/>
    <cellStyle name="Ênfase2 2 28 4 2" xfId="21710" xr:uid="{EE28D610-2074-4CA7-8D2A-57717B2CCCEA}"/>
    <cellStyle name="Ênfase2 2 28 5" xfId="21711" xr:uid="{40BA197D-A266-4927-BC7E-636BE44B7870}"/>
    <cellStyle name="Ênfase2 2 28 5 2" xfId="21712" xr:uid="{98B7483C-3D00-4E16-BE5E-9BC9DDAA7F00}"/>
    <cellStyle name="Ênfase2 2 28 6" xfId="21713" xr:uid="{5F48D75B-A2AA-49FD-ADB9-15891A72BD21}"/>
    <cellStyle name="Ênfase2 2 28 6 2" xfId="21714" xr:uid="{9B5A5C2A-2921-49A5-8E8D-38DF8901855E}"/>
    <cellStyle name="Ênfase2 2 28 7" xfId="21715" xr:uid="{F0C070C0-01E1-40AE-B713-4AAD8E6CCC0C}"/>
    <cellStyle name="Ênfase2 2 28 7 2" xfId="21716" xr:uid="{B7752F42-60ED-4F58-B812-561BD04C9167}"/>
    <cellStyle name="Ênfase2 2 28 8" xfId="21717" xr:uid="{55B68F04-1F0A-4373-B07E-FDF40967C02E}"/>
    <cellStyle name="Ênfase2 2 29" xfId="21718" xr:uid="{4101E217-CBEA-465C-85CB-F8ABC922D40B}"/>
    <cellStyle name="Ênfase2 2 29 2" xfId="21719" xr:uid="{A091F8B4-8FF7-4324-BF78-7931D5E9AEC7}"/>
    <cellStyle name="Ênfase2 2 29 2 2" xfId="21720" xr:uid="{1199B41B-DFF8-4A0E-9D8B-621BF2F71F26}"/>
    <cellStyle name="Ênfase2 2 29 2 2 2" xfId="21721" xr:uid="{1B6656CB-E600-4378-99CA-73EABA4DA4F1}"/>
    <cellStyle name="Ênfase2 2 29 2 3" xfId="21722" xr:uid="{DFFA916F-94C1-4346-9ECF-D064FC500407}"/>
    <cellStyle name="Ênfase2 2 29 2 3 2" xfId="21723" xr:uid="{280FCBB4-A0EB-4E35-8211-EB95086E8A3D}"/>
    <cellStyle name="Ênfase2 2 29 2 4" xfId="21724" xr:uid="{88661223-D483-4B2C-A71B-1A549C64C0C9}"/>
    <cellStyle name="Ênfase2 2 29 3" xfId="21725" xr:uid="{ADE1E5FD-50A7-42EA-BFF1-92B45B3887C7}"/>
    <cellStyle name="Ênfase2 2 29 3 2" xfId="21726" xr:uid="{AB98439B-C64B-4DD6-8071-9A3F4B753BC2}"/>
    <cellStyle name="Ênfase2 2 29 4" xfId="21727" xr:uid="{1633E30E-3F17-44F6-A356-5234212D10B3}"/>
    <cellStyle name="Ênfase2 2 29 4 2" xfId="21728" xr:uid="{4EAE2157-48E0-4DFB-8B3C-4FBE0D70F927}"/>
    <cellStyle name="Ênfase2 2 29 5" xfId="21729" xr:uid="{CB57BC7F-F927-4292-9A4C-E8647F89A1E1}"/>
    <cellStyle name="Ênfase2 2 29 5 2" xfId="21730" xr:uid="{123AB8A8-FC58-4D94-92B4-914110543958}"/>
    <cellStyle name="Ênfase2 2 29 6" xfId="21731" xr:uid="{7F31E8E6-6414-4B87-849D-EC8158A96BB0}"/>
    <cellStyle name="Ênfase2 2 29 6 2" xfId="21732" xr:uid="{DBAAEBF7-1A35-43A9-A8C0-62908B61D1D3}"/>
    <cellStyle name="Ênfase2 2 29 7" xfId="21733" xr:uid="{09144AFB-9A5D-418A-9C7A-8F31374BF979}"/>
    <cellStyle name="Ênfase2 2 29 7 2" xfId="21734" xr:uid="{486EC645-5116-4607-9DC1-9308B6208545}"/>
    <cellStyle name="Ênfase2 2 29 8" xfId="21735" xr:uid="{D2C54D99-5FE5-4B1C-9440-3B01BE44B7D7}"/>
    <cellStyle name="Ênfase2 2 3" xfId="21736" xr:uid="{3775564F-3867-4966-A366-315C02C22FF5}"/>
    <cellStyle name="Ênfase2 2 3 2" xfId="21737" xr:uid="{737BA3C8-E6CC-4B80-8F20-F5006A4FBDCA}"/>
    <cellStyle name="Ênfase2 2 3 2 2" xfId="21738" xr:uid="{08EE3046-EC9E-412D-B9DC-9936189BA5D2}"/>
    <cellStyle name="Ênfase2 2 3 2 2 2" xfId="21739" xr:uid="{6CA892BE-5FAF-45A3-A95B-E16E5AD91BE3}"/>
    <cellStyle name="Ênfase2 2 3 2 3" xfId="21740" xr:uid="{AFB6E209-C89F-4A0F-B781-24ED7BA7B66D}"/>
    <cellStyle name="Ênfase2 2 3 2 3 2" xfId="21741" xr:uid="{3B69EB06-4D1B-4814-ACE6-C2662FACECBB}"/>
    <cellStyle name="Ênfase2 2 3 2 4" xfId="21742" xr:uid="{C868E8A5-1C18-4EE1-9020-1ADB63AB3AE0}"/>
    <cellStyle name="Ênfase2 2 3 3" xfId="21743" xr:uid="{D65A5D4E-7A60-412C-B2BC-017F246C9F34}"/>
    <cellStyle name="Ênfase2 2 3 3 2" xfId="21744" xr:uid="{732DADA8-EC9A-4080-AA89-4F245A738D87}"/>
    <cellStyle name="Ênfase2 2 3 4" xfId="21745" xr:uid="{D5838036-A2B1-48C8-A4D8-6DDE34465717}"/>
    <cellStyle name="Ênfase2 2 3 4 2" xfId="21746" xr:uid="{BED57F02-11C4-4F4B-92D0-C0C04683B6F9}"/>
    <cellStyle name="Ênfase2 2 3 5" xfId="21747" xr:uid="{2BFD6A81-5DF9-463E-96FE-B1AB21C785CE}"/>
    <cellStyle name="Ênfase2 2 3 5 2" xfId="21748" xr:uid="{A1098638-6A45-40F0-BA52-5184E760474D}"/>
    <cellStyle name="Ênfase2 2 3 6" xfId="21749" xr:uid="{61739FB1-F669-4203-8889-B1DA3F2B3B87}"/>
    <cellStyle name="Ênfase2 2 3 6 2" xfId="21750" xr:uid="{A95779E4-D317-46AC-93AD-930C363C58D6}"/>
    <cellStyle name="Ênfase2 2 3 7" xfId="21751" xr:uid="{E02A828E-4DA3-49B2-B7EA-75DB79C15C5A}"/>
    <cellStyle name="Ênfase2 2 3 7 2" xfId="21752" xr:uid="{D83E8942-B743-4B87-9FF6-0B751BBB0ACE}"/>
    <cellStyle name="Ênfase2 2 3 8" xfId="21753" xr:uid="{A66CFEF6-06A7-4764-B41E-A6F3CCB99573}"/>
    <cellStyle name="Ênfase2 2 30" xfId="21754" xr:uid="{322ECA5E-4CBF-40B2-8CC2-5FB3B2E52487}"/>
    <cellStyle name="Ênfase2 2 30 2" xfId="21755" xr:uid="{88EEC9DA-9825-48A4-BD91-5C92FDAB34D8}"/>
    <cellStyle name="Ênfase2 2 30 2 2" xfId="21756" xr:uid="{A9A119A5-5386-4BCE-B3DB-23DA4ABDB805}"/>
    <cellStyle name="Ênfase2 2 30 2 2 2" xfId="21757" xr:uid="{41983DB9-B7B4-403B-B4A0-999F3B53E662}"/>
    <cellStyle name="Ênfase2 2 30 2 3" xfId="21758" xr:uid="{907BF757-9DAB-45C2-BA64-4045669EFA83}"/>
    <cellStyle name="Ênfase2 2 30 2 3 2" xfId="21759" xr:uid="{BB88F650-46F5-4CEF-9AD5-0FA2E43D07EF}"/>
    <cellStyle name="Ênfase2 2 30 2 4" xfId="21760" xr:uid="{9F26F5E2-62C3-4C6E-A8B0-507F8BB5E994}"/>
    <cellStyle name="Ênfase2 2 30 3" xfId="21761" xr:uid="{0680082B-FE3D-4BE8-AEF6-B4D074F80DB3}"/>
    <cellStyle name="Ênfase2 2 30 3 2" xfId="21762" xr:uid="{A2C85DB5-810C-41DE-9586-F4E97DBC89BD}"/>
    <cellStyle name="Ênfase2 2 30 4" xfId="21763" xr:uid="{CD0EA600-1F97-4E7B-8394-519628ED9770}"/>
    <cellStyle name="Ênfase2 2 30 4 2" xfId="21764" xr:uid="{6A499CDE-1C84-4D75-A7B7-14FB55E7CD91}"/>
    <cellStyle name="Ênfase2 2 30 5" xfId="21765" xr:uid="{E8B26C48-D8EC-43E5-A4D7-20C44B10BC61}"/>
    <cellStyle name="Ênfase2 2 30 5 2" xfId="21766" xr:uid="{C1A5BFA0-309B-410D-A6E1-73151D5B3A54}"/>
    <cellStyle name="Ênfase2 2 30 6" xfId="21767" xr:uid="{2A0212C7-3753-4D7D-9286-B623E14F2972}"/>
    <cellStyle name="Ênfase2 2 30 6 2" xfId="21768" xr:uid="{2AF9164F-2CFB-4909-B0FB-CDE717D9905B}"/>
    <cellStyle name="Ênfase2 2 30 7" xfId="21769" xr:uid="{6EB24E7F-0545-43AF-B7CF-20C9DD277F2C}"/>
    <cellStyle name="Ênfase2 2 30 7 2" xfId="21770" xr:uid="{8D7C6696-5BD6-4602-92C4-50532E76B7FB}"/>
    <cellStyle name="Ênfase2 2 30 8" xfId="21771" xr:uid="{95F0343C-CFD0-4C24-8D0F-05572E3A2610}"/>
    <cellStyle name="Ênfase2 2 31" xfId="21772" xr:uid="{CDD7C12C-D5E9-4578-BC7D-D80480F5AF0D}"/>
    <cellStyle name="Ênfase2 2 31 2" xfId="21773" xr:uid="{868841CC-6BB7-40B6-B1B0-272BC9867AC1}"/>
    <cellStyle name="Ênfase2 2 31 2 2" xfId="21774" xr:uid="{291D2F0A-4D6B-469F-9E65-C0262698D857}"/>
    <cellStyle name="Ênfase2 2 31 2 2 2" xfId="21775" xr:uid="{D3683A37-FFA6-4CF7-BCDC-57CE639FDAA2}"/>
    <cellStyle name="Ênfase2 2 31 2 3" xfId="21776" xr:uid="{E3BEBF16-6BA2-4CE6-B336-542D9D4EDD61}"/>
    <cellStyle name="Ênfase2 2 31 2 3 2" xfId="21777" xr:uid="{254D16F4-195F-4C5B-AE26-71F13D047EA9}"/>
    <cellStyle name="Ênfase2 2 31 2 4" xfId="21778" xr:uid="{7DC07E43-46DA-40BA-859E-A48BB801C3AE}"/>
    <cellStyle name="Ênfase2 2 31 3" xfId="21779" xr:uid="{11EC0000-0451-4789-AC34-595CA03F3A74}"/>
    <cellStyle name="Ênfase2 2 31 3 2" xfId="21780" xr:uid="{F7096815-BDCF-4114-B64E-0F3AF0949C5B}"/>
    <cellStyle name="Ênfase2 2 31 4" xfId="21781" xr:uid="{FA7FC9A0-BB0C-4F7E-A2CE-102483A984CE}"/>
    <cellStyle name="Ênfase2 2 31 4 2" xfId="21782" xr:uid="{8B419BE5-68E8-4250-885B-9D19B00576D5}"/>
    <cellStyle name="Ênfase2 2 31 5" xfId="21783" xr:uid="{E5D55170-8EA3-4B9A-A5AB-91036C8BF273}"/>
    <cellStyle name="Ênfase2 2 31 5 2" xfId="21784" xr:uid="{7028A7AC-4E70-4D18-909F-5E81C136A576}"/>
    <cellStyle name="Ênfase2 2 31 6" xfId="21785" xr:uid="{22488009-7EC1-4B04-9D7F-1590E00E225C}"/>
    <cellStyle name="Ênfase2 2 31 6 2" xfId="21786" xr:uid="{32B0264D-7F0A-47E2-B7C2-69B2ED5CE7A2}"/>
    <cellStyle name="Ênfase2 2 31 7" xfId="21787" xr:uid="{7193B8D9-8922-4E6C-9209-0D559FE0069A}"/>
    <cellStyle name="Ênfase2 2 31 7 2" xfId="21788" xr:uid="{943273CE-403B-4BA6-8E27-34555B59F7BC}"/>
    <cellStyle name="Ênfase2 2 31 8" xfId="21789" xr:uid="{EDB40F57-7B41-4687-8842-10CA8A70FD71}"/>
    <cellStyle name="Ênfase2 2 32" xfId="21790" xr:uid="{26018477-5814-4F43-9EFA-95817A61260D}"/>
    <cellStyle name="Ênfase2 2 32 2" xfId="21791" xr:uid="{E7C27448-7844-4132-8899-8FBA2AF89760}"/>
    <cellStyle name="Ênfase2 2 32 2 2" xfId="21792" xr:uid="{C3CF73FA-F285-4706-AE8C-FF90F09A9F3D}"/>
    <cellStyle name="Ênfase2 2 32 2 2 2" xfId="21793" xr:uid="{657FC1AD-2D69-4292-947B-8400A6B9C7FB}"/>
    <cellStyle name="Ênfase2 2 32 2 3" xfId="21794" xr:uid="{459CCE44-CB67-4B47-8D75-0559B75E9C79}"/>
    <cellStyle name="Ênfase2 2 32 2 3 2" xfId="21795" xr:uid="{DF51FE95-719F-4127-84A6-78A4BB4DE57D}"/>
    <cellStyle name="Ênfase2 2 32 2 4" xfId="21796" xr:uid="{AF84B939-B2CF-4477-BCC5-0AE0D515BB46}"/>
    <cellStyle name="Ênfase2 2 32 3" xfId="21797" xr:uid="{4A775B19-44E1-4D55-91B7-9D8EAA9B60C1}"/>
    <cellStyle name="Ênfase2 2 32 3 2" xfId="21798" xr:uid="{1B13386A-67BF-4F6E-B8B0-3B7278ABE6B1}"/>
    <cellStyle name="Ênfase2 2 32 4" xfId="21799" xr:uid="{190D8C61-DA16-4BEB-8E7C-A25F6C5A8905}"/>
    <cellStyle name="Ênfase2 2 32 4 2" xfId="21800" xr:uid="{48BE4949-FBD4-4B26-B713-EC7AFB12BC6F}"/>
    <cellStyle name="Ênfase2 2 32 5" xfId="21801" xr:uid="{587FE61C-4F0F-45EB-ACDB-C4D5242F71D0}"/>
    <cellStyle name="Ênfase2 2 32 5 2" xfId="21802" xr:uid="{2F7DEEBB-ED08-4235-B9C7-0D04C0FB4EC6}"/>
    <cellStyle name="Ênfase2 2 32 6" xfId="21803" xr:uid="{F014B535-B55A-4A40-AF30-813F0AFF4B7D}"/>
    <cellStyle name="Ênfase2 2 32 6 2" xfId="21804" xr:uid="{FBF2EB51-FE5A-4A6C-A13C-E5F8B45BDAE1}"/>
    <cellStyle name="Ênfase2 2 32 7" xfId="21805" xr:uid="{4DEF4323-2972-4E75-8DA5-C1B4919FBBEA}"/>
    <cellStyle name="Ênfase2 2 32 7 2" xfId="21806" xr:uid="{1607453F-6E20-4ED4-B4B4-D5D725D32701}"/>
    <cellStyle name="Ênfase2 2 32 8" xfId="21807" xr:uid="{A1F3D3CD-0A3D-46D9-91E8-C5CAAEB30B1F}"/>
    <cellStyle name="Ênfase2 2 33" xfId="21808" xr:uid="{4310DFCE-12CF-4554-AC5B-4D5059AB182A}"/>
    <cellStyle name="Ênfase2 2 33 2" xfId="21809" xr:uid="{EF52B641-372A-4296-8D48-504767D9537A}"/>
    <cellStyle name="Ênfase2 2 33 2 2" xfId="21810" xr:uid="{FDB164B6-96A7-41F8-9095-7227BAF97A7E}"/>
    <cellStyle name="Ênfase2 2 33 2 2 2" xfId="21811" xr:uid="{CCC49B9D-4771-4892-BE75-6DA70F7FC709}"/>
    <cellStyle name="Ênfase2 2 33 2 3" xfId="21812" xr:uid="{005AC96D-3CE0-48D0-915D-C35BCC6F852E}"/>
    <cellStyle name="Ênfase2 2 33 2 3 2" xfId="21813" xr:uid="{4B855B3E-7805-4439-872A-D1178BD1176B}"/>
    <cellStyle name="Ênfase2 2 33 2 4" xfId="21814" xr:uid="{CECB5474-6D8F-4699-B647-6E659FEA3FD4}"/>
    <cellStyle name="Ênfase2 2 33 3" xfId="21815" xr:uid="{E09B7ACC-4378-45DB-87F8-FA735EBA8B26}"/>
    <cellStyle name="Ênfase2 2 33 3 2" xfId="21816" xr:uid="{4EAD624D-A97F-4FB6-AC69-EF1997462FB7}"/>
    <cellStyle name="Ênfase2 2 33 4" xfId="21817" xr:uid="{0C181E33-D936-4D07-A727-D1C22FBD5EAB}"/>
    <cellStyle name="Ênfase2 2 33 4 2" xfId="21818" xr:uid="{FAD3EAE9-498D-4009-B584-0B61A8B42600}"/>
    <cellStyle name="Ênfase2 2 33 5" xfId="21819" xr:uid="{526CA8C7-B94F-4014-A36B-345AB76586A8}"/>
    <cellStyle name="Ênfase2 2 33 5 2" xfId="21820" xr:uid="{7B4D8A2C-EE03-489F-A977-160319374E4C}"/>
    <cellStyle name="Ênfase2 2 33 6" xfId="21821" xr:uid="{DEB112AE-8673-4726-AD16-D79439B06E94}"/>
    <cellStyle name="Ênfase2 2 33 6 2" xfId="21822" xr:uid="{255D3F05-DDE0-441A-B9A2-043EEE464E51}"/>
    <cellStyle name="Ênfase2 2 33 7" xfId="21823" xr:uid="{C8CBE318-19B8-4595-8254-6283BFD2A2F7}"/>
    <cellStyle name="Ênfase2 2 33 7 2" xfId="21824" xr:uid="{E0F5DF2B-AD4B-494C-AB06-411BAFBB5C1F}"/>
    <cellStyle name="Ênfase2 2 33 8" xfId="21825" xr:uid="{9D26E5E9-0D1A-42F6-B7A6-3D63FC809B3B}"/>
    <cellStyle name="Ênfase2 2 34" xfId="21826" xr:uid="{92BF5C9E-ADA0-4B02-A59E-522388CAD231}"/>
    <cellStyle name="Ênfase2 2 34 2" xfId="21827" xr:uid="{946A0B8D-522B-4615-AFA7-77162357D54F}"/>
    <cellStyle name="Ênfase2 2 34 2 2" xfId="21828" xr:uid="{04B28751-301E-4F09-94DC-9C3A4401AB0F}"/>
    <cellStyle name="Ênfase2 2 34 3" xfId="21829" xr:uid="{D8ECC1B9-AFBD-4DBA-BDD2-10499B1CD770}"/>
    <cellStyle name="Ênfase2 2 34 3 2" xfId="21830" xr:uid="{1FC0736E-7363-482B-9FE4-50252D57D219}"/>
    <cellStyle name="Ênfase2 2 34 4" xfId="21831" xr:uid="{2C7BF8F4-2DA0-41EF-96A8-BA06F246186F}"/>
    <cellStyle name="Ênfase2 2 34 5" xfId="21832" xr:uid="{623239DB-600A-4959-A1A4-F521ED7C8B92}"/>
    <cellStyle name="Ênfase2 2 35" xfId="21833" xr:uid="{16974833-ABE1-46DD-B5BB-53179B2C024D}"/>
    <cellStyle name="Ênfase2 2 35 2" xfId="21834" xr:uid="{FB684DFE-8914-4350-B7E2-3AA62FAD895B}"/>
    <cellStyle name="Ênfase2 2 36" xfId="21835" xr:uid="{AFAA7F3C-15BE-4188-A540-936A2806F179}"/>
    <cellStyle name="Ênfase2 2 36 2" xfId="21836" xr:uid="{EA15EB45-E75F-462B-A4BA-C3D1C7585737}"/>
    <cellStyle name="Ênfase2 2 37" xfId="21837" xr:uid="{3942BD8E-A169-41E1-A558-626E0971EE02}"/>
    <cellStyle name="Ênfase2 2 37 2" xfId="21838" xr:uid="{7F0512E0-6E3B-437B-B8B7-B1631E6E801C}"/>
    <cellStyle name="Ênfase2 2 38" xfId="21839" xr:uid="{E5FCBE3F-4621-478E-BC84-3A789801B8A9}"/>
    <cellStyle name="Ênfase2 2 38 2" xfId="21840" xr:uid="{DF91A82B-E7E3-42AD-94FA-97550402D83B}"/>
    <cellStyle name="Ênfase2 2 39" xfId="21841" xr:uid="{9C718C66-F8DA-41D5-A248-466B3C890B9C}"/>
    <cellStyle name="Ênfase2 2 4" xfId="21842" xr:uid="{357E8FDB-5582-4E63-AF73-3DC49C7993EA}"/>
    <cellStyle name="Ênfase2 2 4 2" xfId="21843" xr:uid="{62C826AC-B19D-4315-8F52-4E43C849AAD9}"/>
    <cellStyle name="Ênfase2 2 4 2 2" xfId="21844" xr:uid="{6C6D0CCF-0CE0-4C05-B0BA-D2BFCDF34D25}"/>
    <cellStyle name="Ênfase2 2 4 2 2 2" xfId="21845" xr:uid="{A43E5812-FA56-405A-B803-192240775E91}"/>
    <cellStyle name="Ênfase2 2 4 2 3" xfId="21846" xr:uid="{E4AFCA19-85E4-4ADC-A32D-35F00DCB56CF}"/>
    <cellStyle name="Ênfase2 2 4 2 3 2" xfId="21847" xr:uid="{303F7E74-20F5-4B9D-AAAF-68C1ACA853B6}"/>
    <cellStyle name="Ênfase2 2 4 2 4" xfId="21848" xr:uid="{2B79C4E4-B621-4712-AF2C-85440838274C}"/>
    <cellStyle name="Ênfase2 2 4 3" xfId="21849" xr:uid="{0D949004-E691-4233-8D49-749C53A36EC5}"/>
    <cellStyle name="Ênfase2 2 4 3 2" xfId="21850" xr:uid="{D62DD4F2-A8C7-4F29-82F3-D76653745375}"/>
    <cellStyle name="Ênfase2 2 4 4" xfId="21851" xr:uid="{229348B4-0F85-4CAA-A14C-B0FD1E667077}"/>
    <cellStyle name="Ênfase2 2 4 4 2" xfId="21852" xr:uid="{DE36CB09-48CB-41AB-93A2-3E3866375E6D}"/>
    <cellStyle name="Ênfase2 2 4 5" xfId="21853" xr:uid="{92AE4C78-CB98-4877-A5CE-B95592153FF5}"/>
    <cellStyle name="Ênfase2 2 4 5 2" xfId="21854" xr:uid="{D1E35358-91FA-4E26-AF23-8ACCA0727B0D}"/>
    <cellStyle name="Ênfase2 2 4 6" xfId="21855" xr:uid="{409FAEA0-8176-414A-AA35-907440BFFD0F}"/>
    <cellStyle name="Ênfase2 2 4 6 2" xfId="21856" xr:uid="{F40A7D9C-05B8-4310-A162-39C40024F9E6}"/>
    <cellStyle name="Ênfase2 2 4 7" xfId="21857" xr:uid="{DAA37AD4-FFE4-4786-A280-6FC25553D525}"/>
    <cellStyle name="Ênfase2 2 4 7 2" xfId="21858" xr:uid="{47072EB9-8AEC-4034-BE64-48C6861FBBD0}"/>
    <cellStyle name="Ênfase2 2 4 8" xfId="21859" xr:uid="{42EF5D7D-FC9F-406F-84E8-D8E68AA37BED}"/>
    <cellStyle name="Ênfase2 2 5" xfId="21860" xr:uid="{BF6FE5FA-BC8B-4D63-AC6C-79119EFC30F3}"/>
    <cellStyle name="Ênfase2 2 5 2" xfId="21861" xr:uid="{C9D57756-E751-4AEE-94AF-A5BA41642941}"/>
    <cellStyle name="Ênfase2 2 5 2 2" xfId="21862" xr:uid="{706A971D-C560-4309-92D6-A9712B07F1C2}"/>
    <cellStyle name="Ênfase2 2 5 2 2 2" xfId="21863" xr:uid="{5173806F-A4D3-4D1C-9FCC-E124F3624CE4}"/>
    <cellStyle name="Ênfase2 2 5 2 3" xfId="21864" xr:uid="{21022AB5-5FE5-4FD0-8DEA-4FF3C7C033EF}"/>
    <cellStyle name="Ênfase2 2 5 2 3 2" xfId="21865" xr:uid="{3E67F9E8-1A82-4BA1-A8E9-4B9BE824B1E1}"/>
    <cellStyle name="Ênfase2 2 5 2 4" xfId="21866" xr:uid="{1A589F9F-D824-402F-93D1-C09D0798AA0C}"/>
    <cellStyle name="Ênfase2 2 5 3" xfId="21867" xr:uid="{526858C2-D8B1-416C-9481-830315A596C6}"/>
    <cellStyle name="Ênfase2 2 5 3 2" xfId="21868" xr:uid="{9D0F87DE-89A6-430C-A4A2-2A4EA9AE35FE}"/>
    <cellStyle name="Ênfase2 2 5 4" xfId="21869" xr:uid="{D32D445B-B4D6-42F7-9D87-219E1811AFA4}"/>
    <cellStyle name="Ênfase2 2 5 4 2" xfId="21870" xr:uid="{7E004870-E1EF-4738-8C48-5CEA0FCAC281}"/>
    <cellStyle name="Ênfase2 2 5 5" xfId="21871" xr:uid="{94570956-6D17-473B-AC47-8E3CF575DE1E}"/>
    <cellStyle name="Ênfase2 2 5 5 2" xfId="21872" xr:uid="{570411A8-7AB1-44F2-8817-ED38B3F3147F}"/>
    <cellStyle name="Ênfase2 2 5 6" xfId="21873" xr:uid="{0F91F5C5-A025-432B-B674-27A5285D4497}"/>
    <cellStyle name="Ênfase2 2 5 6 2" xfId="21874" xr:uid="{77F9C6D1-92A1-465B-91B3-ABB317BC76E4}"/>
    <cellStyle name="Ênfase2 2 5 7" xfId="21875" xr:uid="{94A890D5-41A9-4BF8-BE03-2BCEAEEB27DC}"/>
    <cellStyle name="Ênfase2 2 5 7 2" xfId="21876" xr:uid="{413BBC22-E040-4779-9B73-118469A43A4D}"/>
    <cellStyle name="Ênfase2 2 5 8" xfId="21877" xr:uid="{CA9B409A-9567-440D-89F4-4FBDB09EC54F}"/>
    <cellStyle name="Ênfase2 2 6" xfId="21878" xr:uid="{CF99F24E-71C8-40D9-8E57-0057E649E46E}"/>
    <cellStyle name="Ênfase2 2 6 2" xfId="21879" xr:uid="{F63E3349-EF75-4568-A5BE-46BFA63214C1}"/>
    <cellStyle name="Ênfase2 2 6 2 2" xfId="21880" xr:uid="{951CC464-8DEA-4F38-8F0B-0D32B65C264D}"/>
    <cellStyle name="Ênfase2 2 6 2 2 2" xfId="21881" xr:uid="{4693F0EA-9488-43FB-BDA3-D053C2E3CF3A}"/>
    <cellStyle name="Ênfase2 2 6 2 3" xfId="21882" xr:uid="{0A73287B-68CC-4CD8-B6F9-F8B169505918}"/>
    <cellStyle name="Ênfase2 2 6 2 3 2" xfId="21883" xr:uid="{114F4BD0-50D9-4DB7-8A07-632A1542ED3F}"/>
    <cellStyle name="Ênfase2 2 6 2 4" xfId="21884" xr:uid="{23331E90-2B3C-460C-AD05-185657F554D3}"/>
    <cellStyle name="Ênfase2 2 6 3" xfId="21885" xr:uid="{047C20F1-21CC-448A-8931-C05146451203}"/>
    <cellStyle name="Ênfase2 2 6 3 2" xfId="21886" xr:uid="{DD1678AF-735C-4B3D-9A8D-BB63AE686799}"/>
    <cellStyle name="Ênfase2 2 6 4" xfId="21887" xr:uid="{8F0837F7-617F-4CF0-803B-E3563CCCA198}"/>
    <cellStyle name="Ênfase2 2 6 4 2" xfId="21888" xr:uid="{5B2D3D15-A570-492A-B2D8-50676C5E921A}"/>
    <cellStyle name="Ênfase2 2 6 5" xfId="21889" xr:uid="{14DA3CE2-6E98-4462-9CD7-31573FE3F91F}"/>
    <cellStyle name="Ênfase2 2 6 5 2" xfId="21890" xr:uid="{ED7EF0F1-6BB9-4FA0-B66F-DC6987DBDB75}"/>
    <cellStyle name="Ênfase2 2 6 6" xfId="21891" xr:uid="{343619D1-A9E0-46E3-BB62-7B53AFB29016}"/>
    <cellStyle name="Ênfase2 2 6 6 2" xfId="21892" xr:uid="{999598D7-0FF8-40FB-8FED-E40484D2E822}"/>
    <cellStyle name="Ênfase2 2 6 7" xfId="21893" xr:uid="{94FB4AA0-72AC-41A9-8D8A-3EF33811341C}"/>
    <cellStyle name="Ênfase2 2 6 7 2" xfId="21894" xr:uid="{AB79A8A0-6B85-4B9A-860D-FA82F115B8E3}"/>
    <cellStyle name="Ênfase2 2 6 8" xfId="21895" xr:uid="{0D229F6C-93F7-4F52-B0EE-DFBD1C48ED25}"/>
    <cellStyle name="Ênfase2 2 7" xfId="21896" xr:uid="{4FB41653-B537-4600-B106-0DC11BEC7BF0}"/>
    <cellStyle name="Ênfase2 2 7 2" xfId="21897" xr:uid="{86CD1AC5-B447-4B73-96FB-90F8F51D3FF3}"/>
    <cellStyle name="Ênfase2 2 7 2 2" xfId="21898" xr:uid="{8A0907CA-AAB4-48B3-8CE8-5AF693417A45}"/>
    <cellStyle name="Ênfase2 2 7 2 2 2" xfId="21899" xr:uid="{FCE6C912-F240-4C0E-8A47-613777A76FE2}"/>
    <cellStyle name="Ênfase2 2 7 2 3" xfId="21900" xr:uid="{BD0A6E4B-0141-4560-94C5-FD16CFD3B2AB}"/>
    <cellStyle name="Ênfase2 2 7 2 3 2" xfId="21901" xr:uid="{2A23ED61-C7F2-47C7-8E53-ECFB7F633395}"/>
    <cellStyle name="Ênfase2 2 7 2 4" xfId="21902" xr:uid="{3DEF3103-A93A-4FF5-A687-ECBC6AB3CA31}"/>
    <cellStyle name="Ênfase2 2 7 3" xfId="21903" xr:uid="{700CD720-FE28-4BFF-8793-A5514BB137AE}"/>
    <cellStyle name="Ênfase2 2 7 3 2" xfId="21904" xr:uid="{775C1662-F344-45A4-AD6E-6F6A623BBCC2}"/>
    <cellStyle name="Ênfase2 2 7 4" xfId="21905" xr:uid="{32C4DFB7-6763-41B6-BF1F-FDF6696C06A0}"/>
    <cellStyle name="Ênfase2 2 7 4 2" xfId="21906" xr:uid="{7A3A4DB1-4096-4A69-8894-1A64FB3EAC9C}"/>
    <cellStyle name="Ênfase2 2 7 5" xfId="21907" xr:uid="{383AEC4F-34CB-4E10-A06C-0E15286A724D}"/>
    <cellStyle name="Ênfase2 2 7 5 2" xfId="21908" xr:uid="{EBDC32FC-2697-4597-92FC-1F4E83D9A24A}"/>
    <cellStyle name="Ênfase2 2 7 6" xfId="21909" xr:uid="{145AFF3D-5B4D-4732-8A05-B4216B1E3C79}"/>
    <cellStyle name="Ênfase2 2 7 6 2" xfId="21910" xr:uid="{B4A9FD45-33F9-4AE1-9546-E8DC0744F41B}"/>
    <cellStyle name="Ênfase2 2 7 7" xfId="21911" xr:uid="{0B1C3C0B-D83E-4ED5-B4EF-AE59EF03AC11}"/>
    <cellStyle name="Ênfase2 2 7 7 2" xfId="21912" xr:uid="{95FDCC7D-1004-4C03-850F-DC271FC99C0B}"/>
    <cellStyle name="Ênfase2 2 7 8" xfId="21913" xr:uid="{A1B8C876-7303-4927-A894-7D63812065C4}"/>
    <cellStyle name="Ênfase2 2 8" xfId="21914" xr:uid="{85350E48-9434-4C14-A86C-1B18A12943ED}"/>
    <cellStyle name="Ênfase2 2 8 2" xfId="21915" xr:uid="{579B0EEF-7F8A-43FF-8461-52B96210B8D0}"/>
    <cellStyle name="Ênfase2 2 8 2 2" xfId="21916" xr:uid="{4EE7521E-7BE9-4ADA-A2A4-1B77077263E5}"/>
    <cellStyle name="Ênfase2 2 8 2 2 2" xfId="21917" xr:uid="{5F67C286-23EE-4708-A9A2-EF56BD6B5904}"/>
    <cellStyle name="Ênfase2 2 8 2 3" xfId="21918" xr:uid="{5337FF70-3EE3-4489-A0B4-4C2B36EDEBD9}"/>
    <cellStyle name="Ênfase2 2 8 2 3 2" xfId="21919" xr:uid="{43079D91-E45D-4347-BF8C-483CF171536D}"/>
    <cellStyle name="Ênfase2 2 8 2 4" xfId="21920" xr:uid="{5D223EE6-3EEE-46EB-A18A-C1F4D710953C}"/>
    <cellStyle name="Ênfase2 2 8 3" xfId="21921" xr:uid="{D2D2CBB4-C09F-4F3B-9AB2-D04E452BBE4D}"/>
    <cellStyle name="Ênfase2 2 8 3 2" xfId="21922" xr:uid="{64E3536D-4CC4-46C9-932E-73793638BD3E}"/>
    <cellStyle name="Ênfase2 2 8 4" xfId="21923" xr:uid="{6671402A-F827-4DC2-AFAF-CF1466AADB2D}"/>
    <cellStyle name="Ênfase2 2 8 4 2" xfId="21924" xr:uid="{9271CEB7-352A-4335-832E-0FBD3F6DD830}"/>
    <cellStyle name="Ênfase2 2 8 5" xfId="21925" xr:uid="{9695A51D-46C9-4F74-B1AF-BFE716224B50}"/>
    <cellStyle name="Ênfase2 2 8 5 2" xfId="21926" xr:uid="{E025AEDE-E0AA-4DCD-BCC8-345A4A835775}"/>
    <cellStyle name="Ênfase2 2 8 6" xfId="21927" xr:uid="{706D4DEF-04CA-4640-B2B3-7E5583C88D9C}"/>
    <cellStyle name="Ênfase2 2 8 6 2" xfId="21928" xr:uid="{CD15E5C8-C31F-4628-B513-08692529219C}"/>
    <cellStyle name="Ênfase2 2 8 7" xfId="21929" xr:uid="{2AFC0E05-46C5-4F4C-A05C-E669C25C469B}"/>
    <cellStyle name="Ênfase2 2 8 7 2" xfId="21930" xr:uid="{45736C57-0E42-4C7E-9B27-D2E570E4FA9D}"/>
    <cellStyle name="Ênfase2 2 8 8" xfId="21931" xr:uid="{6E1DB9E9-16A6-450A-A32E-B7254FB48E59}"/>
    <cellStyle name="Ênfase2 2 9" xfId="21932" xr:uid="{D7B8CCCB-7B81-40C0-B605-AF2D585645DB}"/>
    <cellStyle name="Ênfase2 2 9 2" xfId="21933" xr:uid="{EA91B7A9-B8B1-41A6-A529-1F81DDA035DD}"/>
    <cellStyle name="Ênfase2 2 9 2 2" xfId="21934" xr:uid="{F1DD9D3B-71FF-4E88-87A7-BA097BBCF1E0}"/>
    <cellStyle name="Ênfase2 2 9 2 2 2" xfId="21935" xr:uid="{F8DFFD9C-30B5-4C10-B944-8D203871D34C}"/>
    <cellStyle name="Ênfase2 2 9 2 3" xfId="21936" xr:uid="{7CBBAB8E-C3F8-418F-A041-BFB6597D3393}"/>
    <cellStyle name="Ênfase2 2 9 2 3 2" xfId="21937" xr:uid="{718DCF0E-C332-480E-90E5-17014F75453E}"/>
    <cellStyle name="Ênfase2 2 9 2 4" xfId="21938" xr:uid="{83AFA7F0-C21B-4B3D-B41A-9B7F4913FC66}"/>
    <cellStyle name="Ênfase2 2 9 3" xfId="21939" xr:uid="{BEFA8AB5-A5E0-46A1-942B-DA292FFE3532}"/>
    <cellStyle name="Ênfase2 2 9 3 2" xfId="21940" xr:uid="{1FCE7208-83EB-46DD-AA00-419D031B386A}"/>
    <cellStyle name="Ênfase2 2 9 4" xfId="21941" xr:uid="{4E020199-D24D-456D-B6C8-95E0FB4877DF}"/>
    <cellStyle name="Ênfase2 2 9 4 2" xfId="21942" xr:uid="{3454567E-B9D6-4EDF-AE3D-AB333A278B57}"/>
    <cellStyle name="Ênfase2 2 9 5" xfId="21943" xr:uid="{6C45AA06-383C-4D95-9B06-E659C026DA3E}"/>
    <cellStyle name="Ênfase2 2 9 5 2" xfId="21944" xr:uid="{AF47E352-EF11-444C-AD98-F6553F9C9314}"/>
    <cellStyle name="Ênfase2 2 9 6" xfId="21945" xr:uid="{410CEC8E-3D58-4EF6-A15B-AC6ACE0FBF22}"/>
    <cellStyle name="Ênfase2 2 9 6 2" xfId="21946" xr:uid="{BFC9A83D-8D89-4D62-ACBF-C37CF8DF05F7}"/>
    <cellStyle name="Ênfase2 2 9 7" xfId="21947" xr:uid="{3A2E39B2-7F7D-444E-A99C-50BEECDCCC7C}"/>
    <cellStyle name="Ênfase2 2 9 7 2" xfId="21948" xr:uid="{2999B6E4-DDC8-480C-A3CC-A7C9BE892E41}"/>
    <cellStyle name="Ênfase2 2 9 8" xfId="21949" xr:uid="{5ABADF5F-1AA8-4972-8ECC-65E4D8D8307E}"/>
    <cellStyle name="Ênfase2 20" xfId="21950" xr:uid="{62692334-0B33-4807-B5FC-8B2BE273969C}"/>
    <cellStyle name="Ênfase2 20 2" xfId="21951" xr:uid="{D0FBB3FD-98BE-42F6-9632-5B7998819269}"/>
    <cellStyle name="Ênfase2 20 2 2" xfId="21952" xr:uid="{D6C38D34-C5E2-4F31-92C1-9F712FAC1450}"/>
    <cellStyle name="Ênfase2 20 2 2 2" xfId="21953" xr:uid="{3CFE4E8A-8848-4EC3-863A-18EF7EE5BECC}"/>
    <cellStyle name="Ênfase2 20 2 3" xfId="21954" xr:uid="{100ED827-DADD-405A-8F14-88C6629C38B7}"/>
    <cellStyle name="Ênfase2 20 2 3 2" xfId="21955" xr:uid="{A42E226A-1771-4409-A870-1CE827E81CE1}"/>
    <cellStyle name="Ênfase2 20 2 4" xfId="21956" xr:uid="{F00D1A01-0687-4642-96AF-9470A0861211}"/>
    <cellStyle name="Ênfase2 20 3" xfId="21957" xr:uid="{CEC5C1D7-9C58-4F5C-B4A2-ECDBA861E0BD}"/>
    <cellStyle name="Ênfase2 20 3 2" xfId="21958" xr:uid="{2EA98B2A-9870-477D-82C4-21178F6F5BB3}"/>
    <cellStyle name="Ênfase2 20 4" xfId="21959" xr:uid="{F4D22803-57E2-4EB5-951D-A34F43BF7D53}"/>
    <cellStyle name="Ênfase2 20 4 2" xfId="21960" xr:uid="{04C1DCB7-BF16-4754-908F-1F5EDE76BA4C}"/>
    <cellStyle name="Ênfase2 20 5" xfId="21961" xr:uid="{F6340726-7BBB-4F37-AB3A-5FE724F0966B}"/>
    <cellStyle name="Ênfase2 20 5 2" xfId="21962" xr:uid="{4F3B08B2-A087-4677-880E-B74CB2A4F2B4}"/>
    <cellStyle name="Ênfase2 20 6" xfId="21963" xr:uid="{8D1C7A71-2CA9-4B6F-AFE1-AE83E672A4A6}"/>
    <cellStyle name="Ênfase2 20 6 2" xfId="21964" xr:uid="{74EF98A4-598D-489F-8ED1-5F6C0D268F86}"/>
    <cellStyle name="Ênfase2 20 7" xfId="21965" xr:uid="{D9F843DF-A9E0-42FA-B8FC-A222BBF0CDB4}"/>
    <cellStyle name="Ênfase2 21" xfId="21966" xr:uid="{DCCD8ED3-83CE-4CBD-953F-E91B9719FDA5}"/>
    <cellStyle name="Ênfase2 21 2" xfId="21967" xr:uid="{0E1FF024-200A-4B7F-8FD9-6E81F9C369E2}"/>
    <cellStyle name="Ênfase2 21 2 2" xfId="21968" xr:uid="{615A7E8B-B8DF-40DF-9FFC-BC5F84D93D3C}"/>
    <cellStyle name="Ênfase2 21 2 2 2" xfId="21969" xr:uid="{9BC01460-90BE-45A6-8833-3E6A49A2333F}"/>
    <cellStyle name="Ênfase2 21 2 3" xfId="21970" xr:uid="{4BFBDD4E-B0EC-40F2-BC98-8F22F200F97E}"/>
    <cellStyle name="Ênfase2 21 2 3 2" xfId="21971" xr:uid="{22B650A5-73FC-4943-8D73-CBD74D1416FA}"/>
    <cellStyle name="Ênfase2 21 2 4" xfId="21972" xr:uid="{9043AA80-1967-4E90-8C38-10A4F202AE02}"/>
    <cellStyle name="Ênfase2 21 3" xfId="21973" xr:uid="{45E5F50D-3CE5-4C1A-A367-772316A19069}"/>
    <cellStyle name="Ênfase2 21 3 2" xfId="21974" xr:uid="{18DD4428-5469-4B3A-94CB-9D9021A28938}"/>
    <cellStyle name="Ênfase2 21 4" xfId="21975" xr:uid="{B9DDAC35-7F69-4ECE-A277-156CD7094929}"/>
    <cellStyle name="Ênfase2 21 4 2" xfId="21976" xr:uid="{EF9C64A2-90E9-4FF2-9FA2-B20A32F7B7F6}"/>
    <cellStyle name="Ênfase2 21 5" xfId="21977" xr:uid="{96BC0596-7658-4852-A66E-8FB5D83FDA93}"/>
    <cellStyle name="Ênfase2 21 5 2" xfId="21978" xr:uid="{50A851A1-EB92-4BD0-A6CB-6A48D77FFF0D}"/>
    <cellStyle name="Ênfase2 21 6" xfId="21979" xr:uid="{CAEF475A-E4F7-428B-A62D-4D5EA992B103}"/>
    <cellStyle name="Ênfase2 21 6 2" xfId="21980" xr:uid="{03DD010F-58A5-468E-A607-EFF53AED168B}"/>
    <cellStyle name="Ênfase2 21 7" xfId="21981" xr:uid="{2878D075-69DF-4E0F-B5E1-8997E3BF255F}"/>
    <cellStyle name="Ênfase2 22" xfId="21982" xr:uid="{746AE464-52FE-454D-913C-6065CF30BF42}"/>
    <cellStyle name="Ênfase2 22 2" xfId="21983" xr:uid="{C514792A-49B9-4443-AB05-FBAAE1F50E24}"/>
    <cellStyle name="Ênfase2 22 2 2" xfId="21984" xr:uid="{51CE75FE-FE3A-4DAB-B1F9-F2888E908F12}"/>
    <cellStyle name="Ênfase2 22 2 2 2" xfId="21985" xr:uid="{33A6A7E5-1B68-40FD-9D35-E37144B4355D}"/>
    <cellStyle name="Ênfase2 22 2 3" xfId="21986" xr:uid="{6812B082-F8A0-48F5-B31A-1720FA161AB5}"/>
    <cellStyle name="Ênfase2 22 2 3 2" xfId="21987" xr:uid="{074F3A9C-6676-4CF8-A76F-D08272F60733}"/>
    <cellStyle name="Ênfase2 22 2 4" xfId="21988" xr:uid="{7DDF8933-3C5B-4B51-B8AF-60928781E514}"/>
    <cellStyle name="Ênfase2 22 3" xfId="21989" xr:uid="{0DD4AFA9-22A4-48F8-B953-B0B27759A5DC}"/>
    <cellStyle name="Ênfase2 22 3 2" xfId="21990" xr:uid="{8C550689-C1F2-4465-98E2-539A5B0CD5EA}"/>
    <cellStyle name="Ênfase2 22 4" xfId="21991" xr:uid="{0DE50871-93D9-43A0-877C-379EAFC4D4C1}"/>
    <cellStyle name="Ênfase2 22 4 2" xfId="21992" xr:uid="{06E1DD1E-2D3A-4CC9-8E99-8EA47AC91A8F}"/>
    <cellStyle name="Ênfase2 22 5" xfId="21993" xr:uid="{F252E921-B67B-4892-AAD3-9EBF1C1C9538}"/>
    <cellStyle name="Ênfase2 22 5 2" xfId="21994" xr:uid="{4CA21181-3C5A-4C40-89E4-4AA27BF40A3E}"/>
    <cellStyle name="Ênfase2 22 6" xfId="21995" xr:uid="{5D55116E-65FD-45FD-B14D-B3C0C462110E}"/>
    <cellStyle name="Ênfase2 22 6 2" xfId="21996" xr:uid="{CB8FC117-72D4-485F-8733-267E3A1FD7B2}"/>
    <cellStyle name="Ênfase2 22 7" xfId="21997" xr:uid="{D4541984-3E30-49D9-AC3E-3C6DC606B97A}"/>
    <cellStyle name="Ênfase2 23" xfId="21998" xr:uid="{487417A8-AFE7-4BEF-8CE7-8B7F803C1A65}"/>
    <cellStyle name="Ênfase2 23 2" xfId="21999" xr:uid="{9EC1714A-CA2E-4129-9DD4-4E2AEC3BEB4C}"/>
    <cellStyle name="Ênfase2 23 2 2" xfId="22000" xr:uid="{C71A164A-9B23-40E2-9F03-A44720F279C3}"/>
    <cellStyle name="Ênfase2 23 2 2 2" xfId="22001" xr:uid="{9DEFA0EB-E4D9-40C4-BB2E-FFB2F34FE6B1}"/>
    <cellStyle name="Ênfase2 23 2 3" xfId="22002" xr:uid="{C2F78C3D-3C7E-4920-AA9F-D14BFF1E4B54}"/>
    <cellStyle name="Ênfase2 23 2 3 2" xfId="22003" xr:uid="{3BD143A5-8340-4B58-B7AA-86C97E64D420}"/>
    <cellStyle name="Ênfase2 23 2 4" xfId="22004" xr:uid="{A21F3B13-2AA5-40E7-96F9-60A3CE21FC6C}"/>
    <cellStyle name="Ênfase2 23 3" xfId="22005" xr:uid="{D4D46BF0-E091-4494-9EC8-BDAE97FE54D0}"/>
    <cellStyle name="Ênfase2 23 3 2" xfId="22006" xr:uid="{F911473B-1AC4-4CDD-9968-9D039D8FD38C}"/>
    <cellStyle name="Ênfase2 23 4" xfId="22007" xr:uid="{E11F4969-1477-41CF-BBEC-14A49B52E1C9}"/>
    <cellStyle name="Ênfase2 23 4 2" xfId="22008" xr:uid="{979E3785-3004-458E-AF31-7FCEFE25F490}"/>
    <cellStyle name="Ênfase2 23 5" xfId="22009" xr:uid="{533091F4-8291-4FF3-B54B-0703707FF4E1}"/>
    <cellStyle name="Ênfase2 23 5 2" xfId="22010" xr:uid="{51A05E63-9576-4A4A-9E80-5DC2779AB6C8}"/>
    <cellStyle name="Ênfase2 23 6" xfId="22011" xr:uid="{FBED82C8-5EC7-483E-B11B-4A504C4AAFE9}"/>
    <cellStyle name="Ênfase2 23 6 2" xfId="22012" xr:uid="{765E69FB-0359-4705-932E-50F91C364BBA}"/>
    <cellStyle name="Ênfase2 23 7" xfId="22013" xr:uid="{A738AFEA-6E70-41C0-8095-48A6D68ADACA}"/>
    <cellStyle name="Ênfase2 24" xfId="22014" xr:uid="{0924A1BE-E1C7-4B04-8B91-C06C75122FF4}"/>
    <cellStyle name="Ênfase2 24 2" xfId="22015" xr:uid="{5A773812-20A3-4741-80DE-CA608E187EF5}"/>
    <cellStyle name="Ênfase2 24 2 2" xfId="22016" xr:uid="{D81B0302-0265-48F3-8D05-5FCB1A32DE9A}"/>
    <cellStyle name="Ênfase2 24 2 2 2" xfId="22017" xr:uid="{8237641C-20D9-42F6-8AC4-CB99D5DF9317}"/>
    <cellStyle name="Ênfase2 24 2 3" xfId="22018" xr:uid="{7EC3310A-FA25-425E-B1D3-F68CA322B002}"/>
    <cellStyle name="Ênfase2 24 2 3 2" xfId="22019" xr:uid="{AD7C6456-6303-40AF-8152-B580D071D3F6}"/>
    <cellStyle name="Ênfase2 24 2 4" xfId="22020" xr:uid="{96CE5C6C-B9DE-4907-B65C-AD13ECAB01E0}"/>
    <cellStyle name="Ênfase2 24 3" xfId="22021" xr:uid="{E89EACFC-1D50-4E1B-A915-9C1592125C89}"/>
    <cellStyle name="Ênfase2 24 3 2" xfId="22022" xr:uid="{38597C57-6A46-4CDB-9A20-DA707936D20C}"/>
    <cellStyle name="Ênfase2 24 4" xfId="22023" xr:uid="{A1478DD3-1DC7-4C9F-9725-41C9817AC25E}"/>
    <cellStyle name="Ênfase2 24 4 2" xfId="22024" xr:uid="{77D81E64-0BC0-4CA3-B669-0280739734F3}"/>
    <cellStyle name="Ênfase2 24 5" xfId="22025" xr:uid="{37A7950A-0931-4E77-82DA-B64219CC3F22}"/>
    <cellStyle name="Ênfase2 24 5 2" xfId="22026" xr:uid="{63BDB32D-EE0A-4E48-8CA4-67328491E22C}"/>
    <cellStyle name="Ênfase2 24 6" xfId="22027" xr:uid="{E2B93E65-C091-4872-8827-E60D914A1A78}"/>
    <cellStyle name="Ênfase2 24 6 2" xfId="22028" xr:uid="{EDBD8BCE-2122-4925-83BC-AE0E7B156DD3}"/>
    <cellStyle name="Ênfase2 24 7" xfId="22029" xr:uid="{E4BF1629-39C3-4B72-9BFD-2C5E7FD5AB31}"/>
    <cellStyle name="Ênfase2 25" xfId="22030" xr:uid="{3AD6E089-850C-4374-8C1F-ECB55E9DCE94}"/>
    <cellStyle name="Ênfase2 25 2" xfId="22031" xr:uid="{9169DAAD-52C5-4384-8CB3-0B3F145EB2BD}"/>
    <cellStyle name="Ênfase2 25 2 2" xfId="22032" xr:uid="{5DE0ACC8-661A-4B22-9D6D-2A5015F88D7F}"/>
    <cellStyle name="Ênfase2 25 2 2 2" xfId="22033" xr:uid="{0421C35E-1965-4F50-8ED7-D8BBCB9646A7}"/>
    <cellStyle name="Ênfase2 25 2 3" xfId="22034" xr:uid="{F6AB2D6D-1246-4C64-A727-1626C6D958D4}"/>
    <cellStyle name="Ênfase2 25 2 3 2" xfId="22035" xr:uid="{3DD906B1-E668-440D-8D58-12FCB7967DCA}"/>
    <cellStyle name="Ênfase2 25 2 4" xfId="22036" xr:uid="{331E5C60-C380-4EAF-AF97-FDF3B40CB445}"/>
    <cellStyle name="Ênfase2 25 3" xfId="22037" xr:uid="{680F0D31-05EF-4104-9691-49BABA700867}"/>
    <cellStyle name="Ênfase2 25 3 2" xfId="22038" xr:uid="{881D6E63-4CD8-4627-A569-7F3F1F81E16C}"/>
    <cellStyle name="Ênfase2 25 4" xfId="22039" xr:uid="{71F12B61-DA1B-4D5A-AD24-02FD29BE975E}"/>
    <cellStyle name="Ênfase2 25 4 2" xfId="22040" xr:uid="{B4883D41-274A-4070-9DD5-7F0683AB54C4}"/>
    <cellStyle name="Ênfase2 25 5" xfId="22041" xr:uid="{BDC29B74-8B30-4628-A000-D07CB3EA9699}"/>
    <cellStyle name="Ênfase2 25 5 2" xfId="22042" xr:uid="{6A50C7D0-FB49-4B99-9E6A-D2180F0116BB}"/>
    <cellStyle name="Ênfase2 25 6" xfId="22043" xr:uid="{5125FB40-CAB0-402B-9BC0-F8FE1C6D678E}"/>
    <cellStyle name="Ênfase2 25 6 2" xfId="22044" xr:uid="{1D60F52F-A122-4A8C-A41A-F8C0FF71A3F7}"/>
    <cellStyle name="Ênfase2 25 7" xfId="22045" xr:uid="{CAE8AE9C-9EB1-4FF0-8D8E-C0E43AAA3539}"/>
    <cellStyle name="Ênfase2 26" xfId="22046" xr:uid="{ED39D512-D21F-4F05-AFB5-94AADE96B6CB}"/>
    <cellStyle name="Ênfase2 26 2" xfId="22047" xr:uid="{4D294821-9C35-402E-B5BD-1F2845146317}"/>
    <cellStyle name="Ênfase2 26 2 2" xfId="22048" xr:uid="{0BD092DC-763B-4267-A0D5-877E9D9F2A08}"/>
    <cellStyle name="Ênfase2 26 2 2 2" xfId="22049" xr:uid="{62F5802A-39B7-447C-A8C8-1599386B5772}"/>
    <cellStyle name="Ênfase2 26 2 3" xfId="22050" xr:uid="{04BBF8DC-12D6-49B0-8F64-8FBCE9ADD745}"/>
    <cellStyle name="Ênfase2 26 2 3 2" xfId="22051" xr:uid="{EE1495F3-F50D-4230-9783-9C879A16659C}"/>
    <cellStyle name="Ênfase2 26 2 4" xfId="22052" xr:uid="{99FC75B9-9BAE-4FFD-8067-5961AC04E740}"/>
    <cellStyle name="Ênfase2 26 3" xfId="22053" xr:uid="{E08F40C2-188B-46EF-A32B-38CBC881E3A4}"/>
    <cellStyle name="Ênfase2 26 3 2" xfId="22054" xr:uid="{8B54A2B0-B826-4E7E-9979-B67720300634}"/>
    <cellStyle name="Ênfase2 26 4" xfId="22055" xr:uid="{FAECBD39-82B6-460C-B16F-F0291FE3645A}"/>
    <cellStyle name="Ênfase2 26 4 2" xfId="22056" xr:uid="{A4B3FB63-4DEE-47ED-A9B2-2EAFBDB30A30}"/>
    <cellStyle name="Ênfase2 26 5" xfId="22057" xr:uid="{02A1E306-E65E-4E36-98B2-39B123678544}"/>
    <cellStyle name="Ênfase2 26 5 2" xfId="22058" xr:uid="{F2B3AE32-1113-4DFC-9167-924BF8BBB612}"/>
    <cellStyle name="Ênfase2 26 6" xfId="22059" xr:uid="{086A7F7E-2BD2-449C-8516-657C30DC9552}"/>
    <cellStyle name="Ênfase2 26 6 2" xfId="22060" xr:uid="{9784E0CA-6C85-4D0A-BE4A-C8C0CA510C25}"/>
    <cellStyle name="Ênfase2 26 7" xfId="22061" xr:uid="{F51DCACE-7A87-487A-9D9D-6FFF01146871}"/>
    <cellStyle name="Ênfase2 27" xfId="22062" xr:uid="{EC74D507-6A53-4273-B31C-95BD5EB13774}"/>
    <cellStyle name="Ênfase2 27 2" xfId="22063" xr:uid="{9CA7111E-D548-4A24-8C04-B65AD606375A}"/>
    <cellStyle name="Ênfase2 27 2 2" xfId="22064" xr:uid="{4F14B5AD-6DA4-4771-A96C-F6FAF9DC7B08}"/>
    <cellStyle name="Ênfase2 27 2 2 2" xfId="22065" xr:uid="{A780143C-0042-4FD2-9D12-39D5AA789542}"/>
    <cellStyle name="Ênfase2 27 2 3" xfId="22066" xr:uid="{4CE7E512-6617-498D-9F69-740C4EF4E30E}"/>
    <cellStyle name="Ênfase2 27 2 3 2" xfId="22067" xr:uid="{3FFBAEF6-CD16-4A83-8C8E-02C8E2B27676}"/>
    <cellStyle name="Ênfase2 27 2 4" xfId="22068" xr:uid="{E831BE30-74A8-4008-B049-1592C7FD56D1}"/>
    <cellStyle name="Ênfase2 27 3" xfId="22069" xr:uid="{6BF739C1-2692-439D-A22D-40B1080D37CF}"/>
    <cellStyle name="Ênfase2 27 3 2" xfId="22070" xr:uid="{B0D83B70-A5FC-4663-A0A6-F8CF19E64CEA}"/>
    <cellStyle name="Ênfase2 27 4" xfId="22071" xr:uid="{DCCE28F1-8D43-49FF-BE94-3277D3A26957}"/>
    <cellStyle name="Ênfase2 27 4 2" xfId="22072" xr:uid="{FFDB5057-0398-41F5-9101-703EEA5A6C7F}"/>
    <cellStyle name="Ênfase2 27 5" xfId="22073" xr:uid="{0F72126D-758B-4353-ACA4-A43C0BC2786F}"/>
    <cellStyle name="Ênfase2 27 5 2" xfId="22074" xr:uid="{8C1FC0F3-B3C7-42A7-A224-ECA9EB108EFD}"/>
    <cellStyle name="Ênfase2 27 6" xfId="22075" xr:uid="{AA44B285-9476-467E-809C-AD5293A3E57D}"/>
    <cellStyle name="Ênfase2 27 6 2" xfId="22076" xr:uid="{023ED856-C6CB-4454-9A2E-AA9066022A60}"/>
    <cellStyle name="Ênfase2 27 7" xfId="22077" xr:uid="{5BD9C80B-1B6B-4DD8-BC0D-02BE2D751DFD}"/>
    <cellStyle name="Ênfase2 28" xfId="22078" xr:uid="{0B3A41D4-7160-48B7-9938-1B9628BC17FB}"/>
    <cellStyle name="Ênfase2 28 2" xfId="22079" xr:uid="{72C85D22-199E-4442-AF14-2FD09BE3B0E0}"/>
    <cellStyle name="Ênfase2 28 2 2" xfId="22080" xr:uid="{77BCB044-8B05-4C1C-92DB-463ADE597581}"/>
    <cellStyle name="Ênfase2 28 2 2 2" xfId="22081" xr:uid="{CA5657A3-10E7-423A-B7CA-AB9B9E8B6A42}"/>
    <cellStyle name="Ênfase2 28 2 3" xfId="22082" xr:uid="{D9711E94-BA0B-4E12-8FE4-6FF184A6816B}"/>
    <cellStyle name="Ênfase2 28 2 3 2" xfId="22083" xr:uid="{DB4B4087-9A74-49DA-A510-2BF4B79E0700}"/>
    <cellStyle name="Ênfase2 28 2 4" xfId="22084" xr:uid="{D5B2BCA6-AD92-44D5-8094-DB2B7C4F25C3}"/>
    <cellStyle name="Ênfase2 28 3" xfId="22085" xr:uid="{D49807FE-885B-484F-AEBC-B2BA411AC588}"/>
    <cellStyle name="Ênfase2 28 3 2" xfId="22086" xr:uid="{17317973-C7A4-4209-95CD-72D685214A53}"/>
    <cellStyle name="Ênfase2 28 4" xfId="22087" xr:uid="{21D9A869-A331-4469-82D5-3241810231D7}"/>
    <cellStyle name="Ênfase2 28 4 2" xfId="22088" xr:uid="{3C9A7582-51BC-47AB-B0C0-2B6636D51452}"/>
    <cellStyle name="Ênfase2 28 5" xfId="22089" xr:uid="{064317BC-FDA6-4687-ADA3-71495D25C098}"/>
    <cellStyle name="Ênfase2 28 5 2" xfId="22090" xr:uid="{206744ED-6715-4F47-A7AF-E815984DBC85}"/>
    <cellStyle name="Ênfase2 28 6" xfId="22091" xr:uid="{D7AA37E3-E08E-4C1E-BA40-218BEBB5A4B9}"/>
    <cellStyle name="Ênfase2 28 6 2" xfId="22092" xr:uid="{A5049BD6-C5AD-4CB5-844D-85DC8BDC399C}"/>
    <cellStyle name="Ênfase2 28 7" xfId="22093" xr:uid="{86F74D75-A251-4547-BCB6-E9DD49074449}"/>
    <cellStyle name="Ênfase2 29" xfId="22094" xr:uid="{F1C84D29-41CB-4EB9-AB70-077CA4F28756}"/>
    <cellStyle name="Ênfase2 29 2" xfId="22095" xr:uid="{58B5838E-B5EF-48EF-8E23-8CA84EBDBD78}"/>
    <cellStyle name="Ênfase2 29 2 2" xfId="22096" xr:uid="{BA92140D-119A-455F-BBC1-1EAD0A2EB7F1}"/>
    <cellStyle name="Ênfase2 29 2 2 2" xfId="22097" xr:uid="{5AB7F8B3-084F-4E5E-9513-8EC77E1DCCD8}"/>
    <cellStyle name="Ênfase2 29 2 3" xfId="22098" xr:uid="{1A0FA963-0B13-4FA4-B976-33F78FBA27F5}"/>
    <cellStyle name="Ênfase2 29 2 3 2" xfId="22099" xr:uid="{24D801DE-7D46-4562-B7F7-17A2C72F1DF8}"/>
    <cellStyle name="Ênfase2 29 2 4" xfId="22100" xr:uid="{9B31AEA6-5EB3-4B90-92C8-966354F4D17D}"/>
    <cellStyle name="Ênfase2 29 3" xfId="22101" xr:uid="{FF359D7B-148C-4C1B-BE76-6BCCF37ACE57}"/>
    <cellStyle name="Ênfase2 29 3 2" xfId="22102" xr:uid="{398AAD39-4507-44BB-8972-F9DA71286F72}"/>
    <cellStyle name="Ênfase2 29 4" xfId="22103" xr:uid="{683EB2D5-E3DE-43E0-A21F-07A9D38A64CA}"/>
    <cellStyle name="Ênfase2 29 4 2" xfId="22104" xr:uid="{C01716BC-A2DD-4885-8864-C1C7F6DDA489}"/>
    <cellStyle name="Ênfase2 29 5" xfId="22105" xr:uid="{ADA7EB74-70D5-4766-B3FD-BA39AB243959}"/>
    <cellStyle name="Ênfase2 29 5 2" xfId="22106" xr:uid="{211D7B3E-0D9E-48E3-BA40-D1EF2E3F0674}"/>
    <cellStyle name="Ênfase2 29 6" xfId="22107" xr:uid="{4A65B79E-7090-43EB-9714-E0624F993A7D}"/>
    <cellStyle name="Ênfase2 29 6 2" xfId="22108" xr:uid="{E3644D6B-8B5D-49E1-9087-3CB64DC87F6B}"/>
    <cellStyle name="Ênfase2 29 7" xfId="22109" xr:uid="{26328849-4D77-4AFE-9F2A-424982B3AB2B}"/>
    <cellStyle name="Ênfase2 3" xfId="22110" xr:uid="{3BDEA09A-4C98-4FDC-A088-6001838CA9F8}"/>
    <cellStyle name="Ênfase2 3 2" xfId="22111" xr:uid="{69500AF4-4D08-4AF2-AAF1-A64F717F10A1}"/>
    <cellStyle name="Ênfase2 3 2 2" xfId="22112" xr:uid="{CB356AB5-D9BF-4922-8257-B2770E3A7352}"/>
    <cellStyle name="Ênfase2 3 2 2 2" xfId="22113" xr:uid="{68DCF366-2A2C-4519-8F4F-5FEDD1FEB44A}"/>
    <cellStyle name="Ênfase2 3 2 3" xfId="22114" xr:uid="{1E4431CE-1FB1-43ED-BDB3-C9E44987DCCC}"/>
    <cellStyle name="Ênfase2 3 2 3 2" xfId="22115" xr:uid="{4C62BB9C-DC6A-4CA0-94B9-90B2F4BF3E0B}"/>
    <cellStyle name="Ênfase2 3 2 4" xfId="22116" xr:uid="{8EB4C7F5-B5A9-4573-90A7-25917849B133}"/>
    <cellStyle name="Ênfase2 3 3" xfId="22117" xr:uid="{D4DE7B4B-6277-4769-86CC-5C58F1540A23}"/>
    <cellStyle name="Ênfase2 3 3 2" xfId="22118" xr:uid="{06466911-5180-428C-B831-05F5AF671383}"/>
    <cellStyle name="Ênfase2 3 4" xfId="22119" xr:uid="{3C393C94-901F-45E8-A39F-2F780F37CB37}"/>
    <cellStyle name="Ênfase2 3 4 2" xfId="22120" xr:uid="{4EE5ABDD-5B04-4126-BFF4-F06CC1FD5629}"/>
    <cellStyle name="Ênfase2 3 5" xfId="22121" xr:uid="{7A965A25-FBA5-418D-89FB-75683CAA2A16}"/>
    <cellStyle name="Ênfase2 3 5 2" xfId="22122" xr:uid="{C3D4DEA0-D61E-41FF-AE34-B3D9D090EEB5}"/>
    <cellStyle name="Ênfase2 3 6" xfId="22123" xr:uid="{9A698DA7-E2F3-4D3F-AA25-C581F1CF32C1}"/>
    <cellStyle name="Ênfase2 3 6 2" xfId="22124" xr:uid="{9ACA23B6-CE87-4535-9E48-1D18CA367233}"/>
    <cellStyle name="Ênfase2 3 7" xfId="22125" xr:uid="{7F511E03-E259-4627-BE7B-2395C6F3C680}"/>
    <cellStyle name="Ênfase2 30" xfId="22126" xr:uid="{EE3912E5-2F2C-48CE-A172-D437B4B87F78}"/>
    <cellStyle name="Ênfase2 30 2" xfId="22127" xr:uid="{7A8CA64D-E160-4767-AF31-379C880C69EE}"/>
    <cellStyle name="Ênfase2 30 2 2" xfId="22128" xr:uid="{0FE4FC0D-0CC2-47FD-A8D2-9D13D512513E}"/>
    <cellStyle name="Ênfase2 30 2 2 2" xfId="22129" xr:uid="{F6C8E524-AF38-482A-B3CF-32841F53B3A9}"/>
    <cellStyle name="Ênfase2 30 2 3" xfId="22130" xr:uid="{E1AC38E0-058D-4580-BDA6-BBC5F7B79AF4}"/>
    <cellStyle name="Ênfase2 30 2 3 2" xfId="22131" xr:uid="{2BF95F29-2DBB-4118-A02C-4D24081C4EA4}"/>
    <cellStyle name="Ênfase2 30 2 4" xfId="22132" xr:uid="{01FFCEF2-6514-43DC-BA90-CC10B3C96D09}"/>
    <cellStyle name="Ênfase2 30 3" xfId="22133" xr:uid="{396403DE-D955-4280-9CB6-605F0A38EA53}"/>
    <cellStyle name="Ênfase2 30 3 2" xfId="22134" xr:uid="{730321B9-EF4D-4059-98C3-C8D6F41819F2}"/>
    <cellStyle name="Ênfase2 30 4" xfId="22135" xr:uid="{96CB4BE9-9686-42A8-A604-7783E4BD9105}"/>
    <cellStyle name="Ênfase2 30 4 2" xfId="22136" xr:uid="{1CFA5EBB-B555-4CA5-B80E-A6AB88463667}"/>
    <cellStyle name="Ênfase2 30 5" xfId="22137" xr:uid="{00B2C7F7-B058-4D6C-B8E6-08654F69BB9B}"/>
    <cellStyle name="Ênfase2 30 5 2" xfId="22138" xr:uid="{C9A9BB70-A206-40AF-9D2E-2F5B6318B57E}"/>
    <cellStyle name="Ênfase2 30 6" xfId="22139" xr:uid="{A78C8E69-83D2-4B9F-AB81-47CA0FB86363}"/>
    <cellStyle name="Ênfase2 30 6 2" xfId="22140" xr:uid="{95E54565-EA9D-4082-A228-E1572C7AAAB2}"/>
    <cellStyle name="Ênfase2 30 7" xfId="22141" xr:uid="{ECAFC357-C077-4AAC-8027-A8F115E626F9}"/>
    <cellStyle name="Ênfase2 31" xfId="22142" xr:uid="{339FF45A-4040-4307-A577-7517F130AE63}"/>
    <cellStyle name="Ênfase2 31 2" xfId="22143" xr:uid="{F840E48B-534D-4586-88AE-8B3AD379F5A2}"/>
    <cellStyle name="Ênfase2 31 2 2" xfId="22144" xr:uid="{0C7C38C1-8503-497E-8B84-4084793C77E4}"/>
    <cellStyle name="Ênfase2 31 2 2 2" xfId="22145" xr:uid="{31D8DF47-37FE-4241-A36E-45EF6628D6BF}"/>
    <cellStyle name="Ênfase2 31 2 3" xfId="22146" xr:uid="{6B33CAD9-2E2F-4D99-A563-6E61E408BD17}"/>
    <cellStyle name="Ênfase2 31 2 3 2" xfId="22147" xr:uid="{564937C5-655E-4C39-A8E2-DCDB20351DF9}"/>
    <cellStyle name="Ênfase2 31 2 4" xfId="22148" xr:uid="{D7F47BC8-76F5-4B0D-9237-B8BA55055174}"/>
    <cellStyle name="Ênfase2 31 3" xfId="22149" xr:uid="{4119B8B7-15D4-4735-8EE3-A9C56A501CF3}"/>
    <cellStyle name="Ênfase2 31 3 2" xfId="22150" xr:uid="{1CBB22EA-3AB7-4B53-BC42-36C8615B9D8B}"/>
    <cellStyle name="Ênfase2 31 4" xfId="22151" xr:uid="{B6AA0DF1-F65E-41CB-97C3-9D5AA6C2D15F}"/>
    <cellStyle name="Ênfase2 31 4 2" xfId="22152" xr:uid="{549FEDD4-2180-4994-8616-8827CD4C5F11}"/>
    <cellStyle name="Ênfase2 31 5" xfId="22153" xr:uid="{04CF24B7-9FE7-43D2-A641-9C0633AD3D6D}"/>
    <cellStyle name="Ênfase2 31 5 2" xfId="22154" xr:uid="{F676F915-FD64-4154-9FDA-71C3CAFBC4D0}"/>
    <cellStyle name="Ênfase2 31 6" xfId="22155" xr:uid="{0A3B68A9-0A53-4F0D-8829-86AE9EF55D89}"/>
    <cellStyle name="Ênfase2 31 6 2" xfId="22156" xr:uid="{1E574B7F-6DF3-4750-A9E8-0F3930596461}"/>
    <cellStyle name="Ênfase2 31 7" xfId="22157" xr:uid="{3A3DE9A4-26AC-4E5E-B5B0-76929D747E62}"/>
    <cellStyle name="Ênfase2 32" xfId="22158" xr:uid="{951E1FAA-5D2B-411E-9BE1-397AA5A507F6}"/>
    <cellStyle name="Ênfase2 32 2" xfId="22159" xr:uid="{21C9C046-74FE-4A0D-969E-200D03AB3496}"/>
    <cellStyle name="Ênfase2 32 2 2" xfId="22160" xr:uid="{5EA1A809-2D2B-42A4-96C7-15035C6536C1}"/>
    <cellStyle name="Ênfase2 32 2 2 2" xfId="22161" xr:uid="{B5D6D4FF-CF72-4974-A281-68079592773B}"/>
    <cellStyle name="Ênfase2 32 2 3" xfId="22162" xr:uid="{D0900C92-87AF-40FF-9C02-A005BE27EB79}"/>
    <cellStyle name="Ênfase2 32 2 3 2" xfId="22163" xr:uid="{EC4BDCCC-BA12-4804-A67F-5F4499DE1D01}"/>
    <cellStyle name="Ênfase2 32 2 4" xfId="22164" xr:uid="{3095BFFC-9C21-4606-9F64-4C57F5566089}"/>
    <cellStyle name="Ênfase2 32 3" xfId="22165" xr:uid="{2FD0D59F-4128-43CF-AC5F-84CAE8F7B55D}"/>
    <cellStyle name="Ênfase2 32 3 2" xfId="22166" xr:uid="{A4EF2803-013B-42A9-9303-D23A9FED4CC4}"/>
    <cellStyle name="Ênfase2 32 4" xfId="22167" xr:uid="{78D3694D-2098-4EA3-97AB-715B93BF8327}"/>
    <cellStyle name="Ênfase2 32 4 2" xfId="22168" xr:uid="{CA452095-E032-4FD4-B885-542DA158FE7E}"/>
    <cellStyle name="Ênfase2 32 5" xfId="22169" xr:uid="{EAF72844-1F82-4988-BC48-DA197372AC08}"/>
    <cellStyle name="Ênfase2 32 5 2" xfId="22170" xr:uid="{1014906E-67AF-4DFB-83A9-879610736236}"/>
    <cellStyle name="Ênfase2 32 6" xfId="22171" xr:uid="{4994DEE6-9146-4A69-92B2-8E011AAAB9E2}"/>
    <cellStyle name="Ênfase2 32 6 2" xfId="22172" xr:uid="{11E9647A-D48D-4C61-8DB3-F553BACEC8D4}"/>
    <cellStyle name="Ênfase2 32 7" xfId="22173" xr:uid="{A2F70042-1A41-4C88-A390-7C238E17ADE7}"/>
    <cellStyle name="Ênfase2 33" xfId="22174" xr:uid="{EF9FECD9-67AE-42CD-A148-F08B2DEFF9D3}"/>
    <cellStyle name="Ênfase2 33 2" xfId="22175" xr:uid="{3927965A-E536-40CC-8F3B-1B0EF46772A7}"/>
    <cellStyle name="Ênfase2 33 2 2" xfId="22176" xr:uid="{481224BC-5735-466B-976F-14B1D9B630B5}"/>
    <cellStyle name="Ênfase2 33 2 2 2" xfId="22177" xr:uid="{8C0B3ACD-E0EE-43A4-B86C-A2D5678114B7}"/>
    <cellStyle name="Ênfase2 33 2 3" xfId="22178" xr:uid="{AA5999A1-7F62-436E-BA99-24226673EF0E}"/>
    <cellStyle name="Ênfase2 33 2 3 2" xfId="22179" xr:uid="{F394A4DB-24C2-4928-A027-542FF1F7C802}"/>
    <cellStyle name="Ênfase2 33 2 4" xfId="22180" xr:uid="{8DD907BA-42DF-47C3-8CCA-E725524EF796}"/>
    <cellStyle name="Ênfase2 33 3" xfId="22181" xr:uid="{B7EE5152-BF5D-409B-93C0-9FD251E64CF6}"/>
    <cellStyle name="Ênfase2 33 3 2" xfId="22182" xr:uid="{E8162B94-29D4-4904-8C3F-8ED2DA033C57}"/>
    <cellStyle name="Ênfase2 33 4" xfId="22183" xr:uid="{C7F4007D-FCA9-4FD1-A466-BA44EA2DCAC7}"/>
    <cellStyle name="Ênfase2 33 4 2" xfId="22184" xr:uid="{7A7B4843-7138-4C4F-BEDF-1B5FAA10C91D}"/>
    <cellStyle name="Ênfase2 33 5" xfId="22185" xr:uid="{0443CD23-5409-40C3-A070-EE6F799A948F}"/>
    <cellStyle name="Ênfase2 33 5 2" xfId="22186" xr:uid="{1B946812-8875-429B-A502-BF831E3FFEDA}"/>
    <cellStyle name="Ênfase2 33 6" xfId="22187" xr:uid="{23276129-CAF8-42E4-A2D1-596F486F04F9}"/>
    <cellStyle name="Ênfase2 33 6 2" xfId="22188" xr:uid="{CF96EA8F-45E0-41AD-BACF-F10002D08374}"/>
    <cellStyle name="Ênfase2 33 7" xfId="22189" xr:uid="{10B531E2-598B-45FE-B824-7256981C473B}"/>
    <cellStyle name="Ênfase2 34" xfId="22190" xr:uid="{7FAD781E-951E-4A78-8E77-548B98BBB3B0}"/>
    <cellStyle name="Ênfase2 34 2" xfId="22191" xr:uid="{7692CA41-50D9-4112-B1D2-3096D3D774DF}"/>
    <cellStyle name="Ênfase2 34 2 2" xfId="22192" xr:uid="{F35BD629-469A-4401-801A-3BAF4C7C25C4}"/>
    <cellStyle name="Ênfase2 34 2 2 2" xfId="22193" xr:uid="{E431C39D-0F33-4DE1-98AE-C3E7607D1056}"/>
    <cellStyle name="Ênfase2 34 2 3" xfId="22194" xr:uid="{9E57ADAA-486E-43F8-8F7D-C6D1DFC1D39D}"/>
    <cellStyle name="Ênfase2 34 2 3 2" xfId="22195" xr:uid="{B9D5E894-ED4A-49FC-8E40-994CD29A7E25}"/>
    <cellStyle name="Ênfase2 34 2 4" xfId="22196" xr:uid="{561C2F05-F0FD-46CE-BA1B-6FEEF503ECDE}"/>
    <cellStyle name="Ênfase2 34 3" xfId="22197" xr:uid="{7F4BBCF4-0DD5-4E35-BBEF-2AFFA163224D}"/>
    <cellStyle name="Ênfase2 34 3 2" xfId="22198" xr:uid="{5824826B-828A-4EE3-B467-6AB83A8D2433}"/>
    <cellStyle name="Ênfase2 34 4" xfId="22199" xr:uid="{5B5B39BF-8175-4A90-BF5B-0224603F8971}"/>
    <cellStyle name="Ênfase2 34 4 2" xfId="22200" xr:uid="{C2343D69-F398-4FA3-B17B-D37751158D08}"/>
    <cellStyle name="Ênfase2 34 5" xfId="22201" xr:uid="{0679F80C-EE4B-4742-B7F1-1F0E3C0ABD0C}"/>
    <cellStyle name="Ênfase2 34 5 2" xfId="22202" xr:uid="{65D60529-EA6B-43DD-B883-FEB8D8CA8F8D}"/>
    <cellStyle name="Ênfase2 34 6" xfId="22203" xr:uid="{662B851F-62F2-470D-B18C-CF4E753F8FBE}"/>
    <cellStyle name="Ênfase2 34 6 2" xfId="22204" xr:uid="{7808539F-85D2-46E3-A87D-39A055DA6D42}"/>
    <cellStyle name="Ênfase2 34 7" xfId="22205" xr:uid="{1E7C1485-72DA-4B0C-8B68-B9C20511763E}"/>
    <cellStyle name="Ênfase2 35" xfId="22206" xr:uid="{035DD52A-EA36-40D3-BAD7-31800C63A906}"/>
    <cellStyle name="Ênfase2 35 2" xfId="22207" xr:uid="{5A1A66F3-51D8-49E3-BB17-8C6B18C125E6}"/>
    <cellStyle name="Ênfase2 35 2 2" xfId="22208" xr:uid="{E48E716A-7F54-479F-BCED-8E28025BBFEB}"/>
    <cellStyle name="Ênfase2 35 2 2 2" xfId="22209" xr:uid="{48ABCCFA-2154-4795-BA20-3A50EE7AB19C}"/>
    <cellStyle name="Ênfase2 35 2 3" xfId="22210" xr:uid="{71D4FD85-7523-4AD4-93D5-1CB7D49D592E}"/>
    <cellStyle name="Ênfase2 35 2 3 2" xfId="22211" xr:uid="{6B75E923-FA00-45A0-9928-1BF204334543}"/>
    <cellStyle name="Ênfase2 35 2 4" xfId="22212" xr:uid="{DCE3CC79-1EDB-48A4-BF3F-7BEC6CC292FC}"/>
    <cellStyle name="Ênfase2 35 3" xfId="22213" xr:uid="{34EC506F-E805-4964-8C47-6A72958C9B02}"/>
    <cellStyle name="Ênfase2 35 3 2" xfId="22214" xr:uid="{B957E89E-AFE8-4476-9B9B-28AA17C4B0CA}"/>
    <cellStyle name="Ênfase2 35 4" xfId="22215" xr:uid="{1B8D8F55-D5CB-4B7C-85A3-171C55B89F25}"/>
    <cellStyle name="Ênfase2 35 4 2" xfId="22216" xr:uid="{48880434-3063-4515-A0A3-7A16B6B74A6A}"/>
    <cellStyle name="Ênfase2 35 5" xfId="22217" xr:uid="{EC6ACC50-669F-48DB-B270-071669A51A08}"/>
    <cellStyle name="Ênfase2 35 5 2" xfId="22218" xr:uid="{2BA78AA8-67D5-49DE-B1AF-BC6977191D01}"/>
    <cellStyle name="Ênfase2 35 6" xfId="22219" xr:uid="{F5CCC7CA-8439-49AA-B272-C74FB037D882}"/>
    <cellStyle name="Ênfase2 35 6 2" xfId="22220" xr:uid="{F3E8A2A1-135B-46D1-9B02-56148B0C3619}"/>
    <cellStyle name="Ênfase2 35 7" xfId="22221" xr:uid="{C4E6C96D-6C3D-48F2-923B-446DBA1105CC}"/>
    <cellStyle name="Ênfase2 4" xfId="22222" xr:uid="{761995EB-9861-4BB9-BC37-3FA9C30D57B7}"/>
    <cellStyle name="Ênfase2 4 2" xfId="22223" xr:uid="{9D706582-7768-4BE7-942B-40F3DE5D1B98}"/>
    <cellStyle name="Ênfase2 4 2 2" xfId="22224" xr:uid="{7A1DB8AD-18BC-4F09-9EE5-712A92F8D446}"/>
    <cellStyle name="Ênfase2 4 2 2 2" xfId="22225" xr:uid="{B2CFAE5D-5222-48A8-A3C6-531CB9AA257C}"/>
    <cellStyle name="Ênfase2 4 2 3" xfId="22226" xr:uid="{38D4C46F-9F86-4E86-8351-E903D2DCC6B8}"/>
    <cellStyle name="Ênfase2 4 2 3 2" xfId="22227" xr:uid="{342F3A38-76F7-4555-820A-8269BBEABEFF}"/>
    <cellStyle name="Ênfase2 4 2 4" xfId="22228" xr:uid="{26BB8CD6-11F8-4391-815C-8941D979208E}"/>
    <cellStyle name="Ênfase2 4 3" xfId="22229" xr:uid="{2EDACED2-4C95-40D5-ACD0-3D3DE9DF2E1C}"/>
    <cellStyle name="Ênfase2 4 3 2" xfId="22230" xr:uid="{3610CC1C-C95A-4F71-A295-156931444E00}"/>
    <cellStyle name="Ênfase2 4 4" xfId="22231" xr:uid="{63994481-5E4D-45FD-8E4A-9E88DBEE2056}"/>
    <cellStyle name="Ênfase2 4 4 2" xfId="22232" xr:uid="{666CF9B1-E01A-47FB-A508-70FB3097926E}"/>
    <cellStyle name="Ênfase2 4 5" xfId="22233" xr:uid="{DFA29F81-B888-41B0-B04C-34A258073E29}"/>
    <cellStyle name="Ênfase2 4 5 2" xfId="22234" xr:uid="{2DB7EFC4-95E7-4AC9-AEB3-90D915562C23}"/>
    <cellStyle name="Ênfase2 4 6" xfId="22235" xr:uid="{4C9F2793-F460-4A70-8E8A-17C1BB6BDE9D}"/>
    <cellStyle name="Ênfase2 4 6 2" xfId="22236" xr:uid="{5970AC77-3ED0-4F7B-AEF3-047595499948}"/>
    <cellStyle name="Ênfase2 4 7" xfId="22237" xr:uid="{AEB42017-1158-4D00-AC91-30E404B6186B}"/>
    <cellStyle name="Ênfase2 5" xfId="22238" xr:uid="{EBB4CD7E-7FC8-41C6-9508-8C940F1364FC}"/>
    <cellStyle name="Ênfase2 5 2" xfId="22239" xr:uid="{5A1E7A4B-5FF5-4022-AC60-E56D62274B77}"/>
    <cellStyle name="Ênfase2 5 2 2" xfId="22240" xr:uid="{1A305EA9-B9F3-4577-A7DF-23B6D04C61FF}"/>
    <cellStyle name="Ênfase2 5 2 2 2" xfId="22241" xr:uid="{058B7E3D-C02D-45F6-9C35-BFA6004207B5}"/>
    <cellStyle name="Ênfase2 5 2 3" xfId="22242" xr:uid="{E598B9A4-4843-4A2F-B634-3863AB650598}"/>
    <cellStyle name="Ênfase2 5 2 3 2" xfId="22243" xr:uid="{257D76F3-7D40-417D-A9DB-996FB5547D76}"/>
    <cellStyle name="Ênfase2 5 2 4" xfId="22244" xr:uid="{E8EE2111-9BF1-427D-91DC-042A5ECA8D9C}"/>
    <cellStyle name="Ênfase2 5 3" xfId="22245" xr:uid="{E8A678A1-43D7-461D-9C1F-6CE2267BE43C}"/>
    <cellStyle name="Ênfase2 5 3 2" xfId="22246" xr:uid="{8C68C56D-76FD-480D-B174-36F1323AD850}"/>
    <cellStyle name="Ênfase2 5 4" xfId="22247" xr:uid="{1ED585AB-BA61-4FDC-8BC9-8BB10EA0B5B8}"/>
    <cellStyle name="Ênfase2 5 4 2" xfId="22248" xr:uid="{95F56896-F35B-4358-85B9-D440D54EDEE1}"/>
    <cellStyle name="Ênfase2 5 5" xfId="22249" xr:uid="{64E3F0CA-2900-469F-B0FE-F00853287E41}"/>
    <cellStyle name="Ênfase2 5 5 2" xfId="22250" xr:uid="{F4E3554A-C493-498E-B372-B9E6B2B4722D}"/>
    <cellStyle name="Ênfase2 5 6" xfId="22251" xr:uid="{6A00A1C9-1F8F-4C5D-8A5B-885C9D368DD7}"/>
    <cellStyle name="Ênfase2 5 6 2" xfId="22252" xr:uid="{6CE803AB-6CF3-4AAB-84E9-8042F764DC66}"/>
    <cellStyle name="Ênfase2 5 7" xfId="22253" xr:uid="{105B8908-93E4-41AC-A7A8-27C91ECE251F}"/>
    <cellStyle name="Ênfase2 6" xfId="22254" xr:uid="{94DE131E-708C-4D30-92CB-2CE1DC079695}"/>
    <cellStyle name="Ênfase2 6 2" xfId="22255" xr:uid="{15E5D002-CDC5-4236-9289-C4B998E21526}"/>
    <cellStyle name="Ênfase2 6 2 2" xfId="22256" xr:uid="{71454E8F-122B-41E0-80A0-E0FEC2E663C0}"/>
    <cellStyle name="Ênfase2 6 2 2 2" xfId="22257" xr:uid="{CFBBD740-2C8D-472F-BDCB-EA002430D87F}"/>
    <cellStyle name="Ênfase2 6 2 3" xfId="22258" xr:uid="{FD73FFBA-C066-4EE9-B9FD-5EF4E97C8A00}"/>
    <cellStyle name="Ênfase2 6 2 3 2" xfId="22259" xr:uid="{C6487D86-0CE7-4A91-95E7-A008BE0743CF}"/>
    <cellStyle name="Ênfase2 6 2 4" xfId="22260" xr:uid="{DFF8F8D1-0C1D-47ED-BC62-3EE4E26A46CB}"/>
    <cellStyle name="Ênfase2 6 3" xfId="22261" xr:uid="{6279BB44-4865-46AF-9A60-1CCEF6EA4503}"/>
    <cellStyle name="Ênfase2 6 3 2" xfId="22262" xr:uid="{5551D1D0-CEFB-4B90-8F11-7F8A5D7D235D}"/>
    <cellStyle name="Ênfase2 6 4" xfId="22263" xr:uid="{576786ED-06BD-4E1A-929B-0CC959CB96D1}"/>
    <cellStyle name="Ênfase2 6 4 2" xfId="22264" xr:uid="{591BF262-153B-451C-80B9-71F0393F9A03}"/>
    <cellStyle name="Ênfase2 6 5" xfId="22265" xr:uid="{548F2E75-3477-4682-A023-4E07891A1271}"/>
    <cellStyle name="Ênfase2 6 5 2" xfId="22266" xr:uid="{5FE6AD38-F075-4F98-AD65-FBA63067C646}"/>
    <cellStyle name="Ênfase2 6 6" xfId="22267" xr:uid="{FE6C56A6-10BF-4128-A2D2-5698FFA391EA}"/>
    <cellStyle name="Ênfase2 6 6 2" xfId="22268" xr:uid="{87723222-7E36-449D-A9CB-EECA9B431880}"/>
    <cellStyle name="Ênfase2 6 7" xfId="22269" xr:uid="{A3DA805A-76A0-4377-999C-66FA85104125}"/>
    <cellStyle name="Ênfase2 7" xfId="22270" xr:uid="{D4EE52CC-7846-4B30-B283-2881E1339705}"/>
    <cellStyle name="Ênfase2 7 2" xfId="22271" xr:uid="{7498DA6A-7910-4A73-BB91-BB452EE46885}"/>
    <cellStyle name="Ênfase2 7 2 2" xfId="22272" xr:uid="{AAB339D2-476D-4CC3-9CAC-CDDE8C3D75B2}"/>
    <cellStyle name="Ênfase2 7 2 2 2" xfId="22273" xr:uid="{26F06536-B909-446F-8C37-93B0509D017D}"/>
    <cellStyle name="Ênfase2 7 2 3" xfId="22274" xr:uid="{A781A7A3-EC1F-47AA-BD04-1CBFBF83ABD9}"/>
    <cellStyle name="Ênfase2 7 2 3 2" xfId="22275" xr:uid="{AF51AA3E-D90A-4CE9-8329-878239981E44}"/>
    <cellStyle name="Ênfase2 7 2 4" xfId="22276" xr:uid="{160080BF-AF9D-4E11-8605-A9464DBEB293}"/>
    <cellStyle name="Ênfase2 7 3" xfId="22277" xr:uid="{21403BFA-D144-4CF4-8699-3DBA596D5D63}"/>
    <cellStyle name="Ênfase2 7 3 2" xfId="22278" xr:uid="{F491CF8F-4F40-4107-BCD3-1F93E2A683BB}"/>
    <cellStyle name="Ênfase2 7 4" xfId="22279" xr:uid="{4883D16C-93F2-49F5-A5F0-7AB6D9F031A9}"/>
    <cellStyle name="Ênfase2 7 4 2" xfId="22280" xr:uid="{BA68029A-5227-4F4D-A42A-BEBA090018AA}"/>
    <cellStyle name="Ênfase2 7 5" xfId="22281" xr:uid="{61625556-EA5E-4315-A85F-78BDF7C70BF1}"/>
    <cellStyle name="Ênfase2 7 5 2" xfId="22282" xr:uid="{95446A0A-475F-4695-8DB5-9A47873A4ADE}"/>
    <cellStyle name="Ênfase2 7 6" xfId="22283" xr:uid="{75AFCBF1-10D8-41A4-BF20-D99EA1C846E9}"/>
    <cellStyle name="Ênfase2 7 6 2" xfId="22284" xr:uid="{E4442B55-46E2-463A-AEC7-B646AFD9972E}"/>
    <cellStyle name="Ênfase2 7 7" xfId="22285" xr:uid="{FAC20793-30B3-461F-9A38-D4EB42C9F4AB}"/>
    <cellStyle name="Ênfase2 8" xfId="22286" xr:uid="{5A9F8EC1-2994-4D3D-9EDA-BCCCA0122308}"/>
    <cellStyle name="Ênfase2 8 2" xfId="22287" xr:uid="{9B5A7B39-A4A4-49CD-893E-C88B4C9092F9}"/>
    <cellStyle name="Ênfase2 8 2 2" xfId="22288" xr:uid="{1F0DDC19-23A8-4741-8428-2EE1FDD21A7F}"/>
    <cellStyle name="Ênfase2 8 2 2 2" xfId="22289" xr:uid="{B9D443AF-5698-4C6A-A7ED-A0261E5E91B0}"/>
    <cellStyle name="Ênfase2 8 2 3" xfId="22290" xr:uid="{3ED68D0C-AA26-4B69-8E58-AF9AAED9E329}"/>
    <cellStyle name="Ênfase2 8 2 3 2" xfId="22291" xr:uid="{9372BAB7-B0CE-4D48-A814-08098251A743}"/>
    <cellStyle name="Ênfase2 8 2 4" xfId="22292" xr:uid="{C502CDC3-57F8-417D-BF95-D69CEE2C524E}"/>
    <cellStyle name="Ênfase2 8 3" xfId="22293" xr:uid="{513655F8-3BA0-4203-9C18-9B1181039667}"/>
    <cellStyle name="Ênfase2 8 3 2" xfId="22294" xr:uid="{0248CC99-7562-4573-B126-797CA007168D}"/>
    <cellStyle name="Ênfase2 8 4" xfId="22295" xr:uid="{D39C23DC-537F-436B-9354-F9BCF6A66446}"/>
    <cellStyle name="Ênfase2 8 4 2" xfId="22296" xr:uid="{A4E870AE-88CE-455F-A445-B61C348C1867}"/>
    <cellStyle name="Ênfase2 8 5" xfId="22297" xr:uid="{093F9560-825C-4546-97FB-908970E747D0}"/>
    <cellStyle name="Ênfase2 8 5 2" xfId="22298" xr:uid="{D23A8EBD-E204-43D0-8787-710AE1002480}"/>
    <cellStyle name="Ênfase2 8 6" xfId="22299" xr:uid="{C65FCD9A-70AF-47BA-872F-EC682A2BEB5C}"/>
    <cellStyle name="Ênfase2 8 6 2" xfId="22300" xr:uid="{2FAE1153-CA60-40AC-A021-844FA21C02FD}"/>
    <cellStyle name="Ênfase2 8 7" xfId="22301" xr:uid="{D4DD4E95-C90A-4983-8B89-C48CB27907FD}"/>
    <cellStyle name="Ênfase2 9" xfId="22302" xr:uid="{195673EC-444C-40BD-9D0A-F403BB16FBF3}"/>
    <cellStyle name="Ênfase2 9 2" xfId="22303" xr:uid="{E7DE2A76-1769-42D5-9F11-703201BCDDF4}"/>
    <cellStyle name="Ênfase2 9 2 2" xfId="22304" xr:uid="{CD9CB75B-BB61-48DB-B784-FBC408EF1B9C}"/>
    <cellStyle name="Ênfase2 9 2 2 2" xfId="22305" xr:uid="{E43A0418-DFFD-425E-B351-213E701666B6}"/>
    <cellStyle name="Ênfase2 9 2 3" xfId="22306" xr:uid="{1AB7E41F-6156-4B35-B56D-E320222C8271}"/>
    <cellStyle name="Ênfase2 9 2 3 2" xfId="22307" xr:uid="{7AB7E91B-5466-47FA-925F-2D0A28EE8467}"/>
    <cellStyle name="Ênfase2 9 2 4" xfId="22308" xr:uid="{DDBA4833-968B-4A93-BEB3-7FE54CA48968}"/>
    <cellStyle name="Ênfase2 9 3" xfId="22309" xr:uid="{13A5B819-DE7F-46A9-BECB-BF624EFA15F8}"/>
    <cellStyle name="Ênfase2 9 3 2" xfId="22310" xr:uid="{6CCE2B59-DEC8-4009-8EE3-6DB4DD3B2F56}"/>
    <cellStyle name="Ênfase2 9 4" xfId="22311" xr:uid="{300E0599-0691-4253-A258-16B410A17089}"/>
    <cellStyle name="Ênfase2 9 4 2" xfId="22312" xr:uid="{45C760F5-4BCA-436D-8A81-A1997BFFFD89}"/>
    <cellStyle name="Ênfase2 9 5" xfId="22313" xr:uid="{17F1B8B4-AF62-473C-912F-2BB0757D6E80}"/>
    <cellStyle name="Ênfase2 9 5 2" xfId="22314" xr:uid="{65EAE486-491E-46BA-98C2-22D6B9831418}"/>
    <cellStyle name="Ênfase2 9 6" xfId="22315" xr:uid="{8E1C4613-1CAD-44EB-9512-082B42DE9B0E}"/>
    <cellStyle name="Ênfase2 9 6 2" xfId="22316" xr:uid="{BB2BDA90-C059-437A-84BD-95B5EB769DEA}"/>
    <cellStyle name="Ênfase2 9 7" xfId="22317" xr:uid="{20B95502-0F7B-4ADF-AB18-546AD55DE52D}"/>
    <cellStyle name="Ênfase3 10" xfId="22318" xr:uid="{6BCB3AB3-C315-48D4-924A-241465D349AD}"/>
    <cellStyle name="Ênfase3 10 2" xfId="22319" xr:uid="{B76EB5B8-70CC-4E06-AE67-CB8064DC0A86}"/>
    <cellStyle name="Ênfase3 10 2 2" xfId="22320" xr:uid="{49E6ECF8-821D-49CD-A5CE-7C099CD74E00}"/>
    <cellStyle name="Ênfase3 10 2 2 2" xfId="22321" xr:uid="{4D6F774C-97E1-4A96-AD1C-D4E6FEEF4784}"/>
    <cellStyle name="Ênfase3 10 2 3" xfId="22322" xr:uid="{E7A1F726-9009-49BF-9FF7-A453B560E325}"/>
    <cellStyle name="Ênfase3 10 2 3 2" xfId="22323" xr:uid="{073A8A9C-A8AF-4D74-AD32-BD3881906C9B}"/>
    <cellStyle name="Ênfase3 10 2 4" xfId="22324" xr:uid="{2D380B7B-8BF7-4CE4-9B5A-4820B164114D}"/>
    <cellStyle name="Ênfase3 10 3" xfId="22325" xr:uid="{71AD5229-FB8C-4E8C-A72A-1ED44DA02F33}"/>
    <cellStyle name="Ênfase3 10 3 2" xfId="22326" xr:uid="{8ABF96FB-7A8F-485C-98CB-5F7155D2CB48}"/>
    <cellStyle name="Ênfase3 10 4" xfId="22327" xr:uid="{E17BA783-6A98-4DD3-84F8-0C54F22C925B}"/>
    <cellStyle name="Ênfase3 10 4 2" xfId="22328" xr:uid="{DD9DA168-5B3E-46D2-8D0A-F32D2E1EB831}"/>
    <cellStyle name="Ênfase3 10 5" xfId="22329" xr:uid="{E35C0635-1A08-4949-9C69-5B3DE8587ECF}"/>
    <cellStyle name="Ênfase3 10 5 2" xfId="22330" xr:uid="{8B1D0FDA-AD97-4D9C-A88B-BA1013C67B31}"/>
    <cellStyle name="Ênfase3 10 6" xfId="22331" xr:uid="{22A60347-051D-4B7E-A5CE-11BACD5A32B9}"/>
    <cellStyle name="Ênfase3 10 6 2" xfId="22332" xr:uid="{A9BB7F70-DE65-4221-994B-2E1995EC67CC}"/>
    <cellStyle name="Ênfase3 10 7" xfId="22333" xr:uid="{33EF8287-1B32-44B4-9801-CC187DB0C894}"/>
    <cellStyle name="Ênfase3 11" xfId="22334" xr:uid="{0E0FD0E9-D3C8-4181-AC4B-312DB9883A3E}"/>
    <cellStyle name="Ênfase3 11 2" xfId="22335" xr:uid="{7C5A9051-57B2-4335-9809-18ABD1CF99FE}"/>
    <cellStyle name="Ênfase3 11 2 2" xfId="22336" xr:uid="{DACECFD1-F1E8-42BC-AE19-22FE494DA22A}"/>
    <cellStyle name="Ênfase3 11 2 2 2" xfId="22337" xr:uid="{DE49259F-ED7A-4778-9E88-D51BE00BCBAC}"/>
    <cellStyle name="Ênfase3 11 2 3" xfId="22338" xr:uid="{8AE1D65F-36B7-4435-B279-9F0AA71FDFC7}"/>
    <cellStyle name="Ênfase3 11 2 3 2" xfId="22339" xr:uid="{443171EF-8395-46C3-B590-E0B9221DD935}"/>
    <cellStyle name="Ênfase3 11 2 4" xfId="22340" xr:uid="{7DE02F6A-35E3-4A2E-8814-34FAA0D10863}"/>
    <cellStyle name="Ênfase3 11 3" xfId="22341" xr:uid="{CB38362E-FC54-4AA6-ADF3-280CCD5E2E71}"/>
    <cellStyle name="Ênfase3 11 3 2" xfId="22342" xr:uid="{4B756507-353F-4E96-9C11-07F105F42B90}"/>
    <cellStyle name="Ênfase3 11 4" xfId="22343" xr:uid="{921EDF57-4872-46FD-AD48-204F80E4AE70}"/>
    <cellStyle name="Ênfase3 11 4 2" xfId="22344" xr:uid="{AF35B123-22D5-4604-8824-8087A29D8C64}"/>
    <cellStyle name="Ênfase3 11 5" xfId="22345" xr:uid="{190CFA93-50BA-4ABA-99ED-ED4A03F0BF64}"/>
    <cellStyle name="Ênfase3 11 5 2" xfId="22346" xr:uid="{B290A957-6EB4-4303-8A0C-79A94FFB4C76}"/>
    <cellStyle name="Ênfase3 11 6" xfId="22347" xr:uid="{65E8A5F2-4B77-443E-84D8-6EBEEBBB22E7}"/>
    <cellStyle name="Ênfase3 11 6 2" xfId="22348" xr:uid="{7FDFCB5D-340E-4A2D-96DB-7D8860D8F8B7}"/>
    <cellStyle name="Ênfase3 11 7" xfId="22349" xr:uid="{20DE9246-9209-4C74-B42B-B677266A1EF8}"/>
    <cellStyle name="Ênfase3 12" xfId="22350" xr:uid="{9BA3E94D-BF51-4F77-9647-7457298D041B}"/>
    <cellStyle name="Ênfase3 12 2" xfId="22351" xr:uid="{C54F2211-3FCC-4132-94CA-1AE80379D554}"/>
    <cellStyle name="Ênfase3 12 2 2" xfId="22352" xr:uid="{3DA8D7E0-2520-4B5B-A149-822C8C40A07D}"/>
    <cellStyle name="Ênfase3 12 2 2 2" xfId="22353" xr:uid="{074B7D90-B846-41D4-8540-19D11B779EF6}"/>
    <cellStyle name="Ênfase3 12 2 3" xfId="22354" xr:uid="{166B0B80-8602-41B7-9E60-1E9224C3D89E}"/>
    <cellStyle name="Ênfase3 12 2 3 2" xfId="22355" xr:uid="{B94C7598-206C-4A29-BC35-D415C33FF0E6}"/>
    <cellStyle name="Ênfase3 12 2 4" xfId="22356" xr:uid="{C8A14C14-3FD7-4805-BF9E-A70E12DFA1C8}"/>
    <cellStyle name="Ênfase3 12 3" xfId="22357" xr:uid="{58A6A841-8E0B-4E6C-8CDB-206BC5FD03DF}"/>
    <cellStyle name="Ênfase3 12 3 2" xfId="22358" xr:uid="{F171F612-3010-4846-BCA5-354CC0CD214E}"/>
    <cellStyle name="Ênfase3 12 4" xfId="22359" xr:uid="{148E386B-692C-427B-9374-6F293E281EE0}"/>
    <cellStyle name="Ênfase3 12 4 2" xfId="22360" xr:uid="{76050493-EBBF-4B72-B77C-78743A21CD09}"/>
    <cellStyle name="Ênfase3 12 5" xfId="22361" xr:uid="{86BC3579-2784-4BA6-85AC-22D57DC7A313}"/>
    <cellStyle name="Ênfase3 12 5 2" xfId="22362" xr:uid="{50CEA279-BC45-4C8E-A426-7D3EF3E32796}"/>
    <cellStyle name="Ênfase3 12 6" xfId="22363" xr:uid="{97920BAD-C136-4C36-B09D-57E6CE06650C}"/>
    <cellStyle name="Ênfase3 12 6 2" xfId="22364" xr:uid="{672D7F5B-A9B1-4A11-B5DD-7A1CAB3212DA}"/>
    <cellStyle name="Ênfase3 12 7" xfId="22365" xr:uid="{A390378C-BDDD-4666-9F00-B32FF5762268}"/>
    <cellStyle name="Ênfase3 13" xfId="22366" xr:uid="{C8A42BFF-1A6F-4575-B10E-FA3F05CB132D}"/>
    <cellStyle name="Ênfase3 13 2" xfId="22367" xr:uid="{C47DC332-A397-4ECC-8032-2D0D3871572F}"/>
    <cellStyle name="Ênfase3 13 2 2" xfId="22368" xr:uid="{4F54468E-245D-45C9-81B5-965D30696E19}"/>
    <cellStyle name="Ênfase3 13 2 2 2" xfId="22369" xr:uid="{E02890B7-F05E-472F-9978-4257497004BD}"/>
    <cellStyle name="Ênfase3 13 2 3" xfId="22370" xr:uid="{5613D8D6-4A74-4A97-8430-AD0EC3B8465A}"/>
    <cellStyle name="Ênfase3 13 2 3 2" xfId="22371" xr:uid="{347A5081-CAB8-4D2C-9EC6-65BECF236992}"/>
    <cellStyle name="Ênfase3 13 2 4" xfId="22372" xr:uid="{F79445C5-ECF4-4B78-9A42-633D7E485CA5}"/>
    <cellStyle name="Ênfase3 13 3" xfId="22373" xr:uid="{9A6A3192-4F6F-4E05-894D-6751351E624C}"/>
    <cellStyle name="Ênfase3 13 3 2" xfId="22374" xr:uid="{7591A3E9-4F68-43B0-BD7F-AC8213E4C4B7}"/>
    <cellStyle name="Ênfase3 13 4" xfId="22375" xr:uid="{C7F307C7-B882-4EDF-9F74-47C20BC6D047}"/>
    <cellStyle name="Ênfase3 13 4 2" xfId="22376" xr:uid="{DF460CAB-3257-4CBD-82DC-91976DE50384}"/>
    <cellStyle name="Ênfase3 13 5" xfId="22377" xr:uid="{2DACB875-9E28-46F4-ACFA-272C628D46AC}"/>
    <cellStyle name="Ênfase3 13 5 2" xfId="22378" xr:uid="{F77F53F5-27E6-4ED0-91F7-251F5CAB2DA3}"/>
    <cellStyle name="Ênfase3 13 6" xfId="22379" xr:uid="{8A46EF55-D55E-4DA3-9D11-8D251F866F85}"/>
    <cellStyle name="Ênfase3 13 6 2" xfId="22380" xr:uid="{F3C1B807-4DEA-495A-8D1F-03130D32AC19}"/>
    <cellStyle name="Ênfase3 13 7" xfId="22381" xr:uid="{0476AD8A-7F58-470D-BEF0-8390346F4E0E}"/>
    <cellStyle name="Ênfase3 14" xfId="22382" xr:uid="{456885CF-0AB1-4D15-8201-CB1E34A230D0}"/>
    <cellStyle name="Ênfase3 14 2" xfId="22383" xr:uid="{D47085AD-56F0-4209-9F60-619EFAD4C255}"/>
    <cellStyle name="Ênfase3 14 2 2" xfId="22384" xr:uid="{78E5CEA2-F7AA-407B-BFE1-297384FA9B19}"/>
    <cellStyle name="Ênfase3 14 2 2 2" xfId="22385" xr:uid="{7F9B9442-A279-41B5-8349-6031150C9DFE}"/>
    <cellStyle name="Ênfase3 14 2 3" xfId="22386" xr:uid="{63198983-4D10-4E53-A68E-0965ADF418C0}"/>
    <cellStyle name="Ênfase3 14 2 3 2" xfId="22387" xr:uid="{E1D5426D-25EA-4F53-B33E-6F82B318CB2E}"/>
    <cellStyle name="Ênfase3 14 2 4" xfId="22388" xr:uid="{69491247-35E7-49CB-A368-6440973FC463}"/>
    <cellStyle name="Ênfase3 14 3" xfId="22389" xr:uid="{61638CB3-E547-4820-8406-827BF5C5C859}"/>
    <cellStyle name="Ênfase3 14 3 2" xfId="22390" xr:uid="{0C2F90CD-8169-40D3-86E1-91C7230B5668}"/>
    <cellStyle name="Ênfase3 14 4" xfId="22391" xr:uid="{85EB532C-2B29-4C4B-9465-429DF6D1E14F}"/>
    <cellStyle name="Ênfase3 14 4 2" xfId="22392" xr:uid="{26B246FF-4FDE-4F98-8846-41F6CF4ADAFF}"/>
    <cellStyle name="Ênfase3 14 5" xfId="22393" xr:uid="{DB0298F7-5445-4C69-9E45-DA2CA4E5BB37}"/>
    <cellStyle name="Ênfase3 14 5 2" xfId="22394" xr:uid="{5A4A1DE1-048A-4F1C-8F17-80097B848B03}"/>
    <cellStyle name="Ênfase3 14 6" xfId="22395" xr:uid="{CE204BC6-E083-4FFB-8428-287E346F3A0D}"/>
    <cellStyle name="Ênfase3 14 6 2" xfId="22396" xr:uid="{EB50AC4D-2444-4BB9-84C0-842C01F691CB}"/>
    <cellStyle name="Ênfase3 14 7" xfId="22397" xr:uid="{4DD69599-B1DE-4225-8441-2AB6F3843243}"/>
    <cellStyle name="Ênfase3 15" xfId="22398" xr:uid="{5291CA6B-F058-4B65-BD70-1F6B2065C9D6}"/>
    <cellStyle name="Ênfase3 15 2" xfId="22399" xr:uid="{C549089A-1FC5-434B-8A6D-E31D9332CD3E}"/>
    <cellStyle name="Ênfase3 15 2 2" xfId="22400" xr:uid="{BE1E66C3-838A-403D-9FF2-55E4B412EBF4}"/>
    <cellStyle name="Ênfase3 15 2 2 2" xfId="22401" xr:uid="{6FC5CB7A-67ED-477D-A201-72DF937E19B0}"/>
    <cellStyle name="Ênfase3 15 2 3" xfId="22402" xr:uid="{419839E9-AA0F-47CD-9FA2-F9990B629E52}"/>
    <cellStyle name="Ênfase3 15 2 3 2" xfId="22403" xr:uid="{1C56CADA-8936-49B2-BD54-8FEA65C596A3}"/>
    <cellStyle name="Ênfase3 15 2 4" xfId="22404" xr:uid="{66536800-7EB9-4E92-BA6F-2C39B2E57734}"/>
    <cellStyle name="Ênfase3 15 3" xfId="22405" xr:uid="{AB19A779-7494-4D71-9560-12EE9714DD16}"/>
    <cellStyle name="Ênfase3 15 3 2" xfId="22406" xr:uid="{AE0F9177-E7F3-4178-A44F-934273B82EA3}"/>
    <cellStyle name="Ênfase3 15 4" xfId="22407" xr:uid="{530D6396-F890-4264-B307-7FDBB00DDD8B}"/>
    <cellStyle name="Ênfase3 15 4 2" xfId="22408" xr:uid="{FA40EAE0-65F3-4AA1-8F25-107DA6C97657}"/>
    <cellStyle name="Ênfase3 15 5" xfId="22409" xr:uid="{A5508266-1214-426A-B331-1B23BA0E46AF}"/>
    <cellStyle name="Ênfase3 15 5 2" xfId="22410" xr:uid="{FC295EA7-C8E7-4201-AE6E-247998D20DFF}"/>
    <cellStyle name="Ênfase3 15 6" xfId="22411" xr:uid="{C8F2F15A-2012-458F-BA9C-E64D842EB176}"/>
    <cellStyle name="Ênfase3 15 6 2" xfId="22412" xr:uid="{BE644D17-CEBE-4AC8-8218-051F3783AA7B}"/>
    <cellStyle name="Ênfase3 15 7" xfId="22413" xr:uid="{83F367C0-F943-4576-B5FB-82CF676E80A3}"/>
    <cellStyle name="Ênfase3 16" xfId="22414" xr:uid="{F8745A3E-373F-430F-B791-098A2350BC99}"/>
    <cellStyle name="Ênfase3 16 2" xfId="22415" xr:uid="{139FE7F4-B4CF-4695-8970-13FBA9C50A7D}"/>
    <cellStyle name="Ênfase3 16 2 2" xfId="22416" xr:uid="{5352867A-C3CA-4154-B7CB-9D32667C1D75}"/>
    <cellStyle name="Ênfase3 16 2 2 2" xfId="22417" xr:uid="{2E1A17B2-C2B5-4AF1-A20C-2A6EE290E9E3}"/>
    <cellStyle name="Ênfase3 16 2 3" xfId="22418" xr:uid="{0EC81FEE-FE92-4EB4-A980-D61647CC7D53}"/>
    <cellStyle name="Ênfase3 16 2 3 2" xfId="22419" xr:uid="{13DB0045-BBFF-441A-9AE6-4FC53982A87B}"/>
    <cellStyle name="Ênfase3 16 2 4" xfId="22420" xr:uid="{5EC92200-AD55-4F5F-88A2-7E615ECCC1B9}"/>
    <cellStyle name="Ênfase3 16 3" xfId="22421" xr:uid="{47E6D3C1-6301-4748-A162-BA225A879B5E}"/>
    <cellStyle name="Ênfase3 16 3 2" xfId="22422" xr:uid="{F881F39C-984E-4CE1-9CF0-6F9775A46477}"/>
    <cellStyle name="Ênfase3 16 4" xfId="22423" xr:uid="{E127B8B2-FB82-45B6-B16C-D522F2957B97}"/>
    <cellStyle name="Ênfase3 16 4 2" xfId="22424" xr:uid="{70BCB8ED-2DCD-4872-B678-421F4C608861}"/>
    <cellStyle name="Ênfase3 16 5" xfId="22425" xr:uid="{238D61BB-C5AD-4B2C-8365-73DAD4C2F48D}"/>
    <cellStyle name="Ênfase3 16 5 2" xfId="22426" xr:uid="{128A77E5-1F2E-4867-9A8E-6416D148F4C2}"/>
    <cellStyle name="Ênfase3 16 6" xfId="22427" xr:uid="{7DADA441-AE39-4B97-A410-007DD4DF6DB0}"/>
    <cellStyle name="Ênfase3 16 6 2" xfId="22428" xr:uid="{30985086-FB72-4584-805E-BD93F3BC9C54}"/>
    <cellStyle name="Ênfase3 16 7" xfId="22429" xr:uid="{E7F9DFC3-BB1F-4C1B-AE8E-FA55A763555E}"/>
    <cellStyle name="Ênfase3 17" xfId="22430" xr:uid="{DC96D9F0-C963-49CC-9F07-03C5EE98EF30}"/>
    <cellStyle name="Ênfase3 17 2" xfId="22431" xr:uid="{3BE22423-1877-4905-9F1D-D3F0CA7BBEFB}"/>
    <cellStyle name="Ênfase3 17 2 2" xfId="22432" xr:uid="{112C5391-1A59-43C2-A8C0-B99BCAD1C775}"/>
    <cellStyle name="Ênfase3 17 2 2 2" xfId="22433" xr:uid="{C11EC93E-6AA5-4073-A3D3-58647EB72DD8}"/>
    <cellStyle name="Ênfase3 17 2 3" xfId="22434" xr:uid="{1C57F9B9-E646-4517-814B-26D5C7727904}"/>
    <cellStyle name="Ênfase3 17 2 3 2" xfId="22435" xr:uid="{775D47A3-6FEE-4744-8855-B47021E3C22C}"/>
    <cellStyle name="Ênfase3 17 2 4" xfId="22436" xr:uid="{96177B70-2FE1-421A-9797-F23567E27B50}"/>
    <cellStyle name="Ênfase3 17 3" xfId="22437" xr:uid="{11666222-46C2-4BB4-9786-09E80864A713}"/>
    <cellStyle name="Ênfase3 17 3 2" xfId="22438" xr:uid="{06E2999A-D968-4FEE-BCBE-4B2224FF675F}"/>
    <cellStyle name="Ênfase3 17 4" xfId="22439" xr:uid="{D61D2F3F-5466-4428-9C83-75FB5967DD11}"/>
    <cellStyle name="Ênfase3 17 4 2" xfId="22440" xr:uid="{A264D9B2-DE08-4C8D-8C5C-DCE39090BCC8}"/>
    <cellStyle name="Ênfase3 17 5" xfId="22441" xr:uid="{DBA1451F-D066-4330-B500-38D845A6B1A7}"/>
    <cellStyle name="Ênfase3 17 5 2" xfId="22442" xr:uid="{0563FB5A-866F-4686-8488-E42DF6BEC2C9}"/>
    <cellStyle name="Ênfase3 17 6" xfId="22443" xr:uid="{6304045D-A6EB-401A-A37B-5F245DAF28DF}"/>
    <cellStyle name="Ênfase3 17 6 2" xfId="22444" xr:uid="{5DF782D4-D678-4684-AA56-8B3BB34E1F74}"/>
    <cellStyle name="Ênfase3 17 7" xfId="22445" xr:uid="{4C6B173B-9FD2-4F75-8DAC-02E05440B0A0}"/>
    <cellStyle name="Ênfase3 18" xfId="22446" xr:uid="{04C270F4-20A2-473F-BE01-F94327765C70}"/>
    <cellStyle name="Ênfase3 18 2" xfId="22447" xr:uid="{5ABCDB73-22AC-420E-BB04-D8E54968AEA0}"/>
    <cellStyle name="Ênfase3 18 2 2" xfId="22448" xr:uid="{E2CA19FD-1ED5-4B9D-91D8-F26C612C86B5}"/>
    <cellStyle name="Ênfase3 18 2 2 2" xfId="22449" xr:uid="{4DB4E3B3-0B2E-4D33-8455-CB61A225CCB6}"/>
    <cellStyle name="Ênfase3 18 2 3" xfId="22450" xr:uid="{846C894E-1A0D-4BB5-A89A-C7FA8A6B6004}"/>
    <cellStyle name="Ênfase3 18 2 3 2" xfId="22451" xr:uid="{15D69057-99D4-4EFF-ABFC-F7DD9F24AC71}"/>
    <cellStyle name="Ênfase3 18 2 4" xfId="22452" xr:uid="{54E58360-B89E-46FB-B334-73F3013CF867}"/>
    <cellStyle name="Ênfase3 18 3" xfId="22453" xr:uid="{A9E28DC5-D18B-431E-99BF-D752333E6C0E}"/>
    <cellStyle name="Ênfase3 18 3 2" xfId="22454" xr:uid="{5CA87BD0-E4A6-4225-9074-648A2DC7D75D}"/>
    <cellStyle name="Ênfase3 18 4" xfId="22455" xr:uid="{4AD42A15-621C-428A-9DB2-EDE525E6E550}"/>
    <cellStyle name="Ênfase3 18 4 2" xfId="22456" xr:uid="{E462B311-3A70-47A9-8359-1ACC8FF12420}"/>
    <cellStyle name="Ênfase3 18 5" xfId="22457" xr:uid="{27425309-EC8B-4415-8F2D-08BC9A99B3FE}"/>
    <cellStyle name="Ênfase3 18 5 2" xfId="22458" xr:uid="{9DA34C51-ABB7-4BE9-9CD0-5CABD00F20BE}"/>
    <cellStyle name="Ênfase3 18 6" xfId="22459" xr:uid="{60D6E17C-99E7-4FF9-BE38-11FF6DB0A9FC}"/>
    <cellStyle name="Ênfase3 18 6 2" xfId="22460" xr:uid="{14917629-DFD1-431C-A860-B4E2CE156A98}"/>
    <cellStyle name="Ênfase3 18 7" xfId="22461" xr:uid="{C118A929-D219-459C-BD03-8C22A5ADB036}"/>
    <cellStyle name="Ênfase3 19" xfId="22462" xr:uid="{49BDC9B3-0F54-4544-BB44-8574FCB73382}"/>
    <cellStyle name="Ênfase3 19 2" xfId="22463" xr:uid="{A04AB417-BC05-44AA-85DF-BD92F2F18159}"/>
    <cellStyle name="Ênfase3 19 2 2" xfId="22464" xr:uid="{C41AC6E4-8D81-48B9-93A9-4AD7E94A7B87}"/>
    <cellStyle name="Ênfase3 19 2 2 2" xfId="22465" xr:uid="{B0AD01D7-4085-4C28-8CC1-E38E6D558AE0}"/>
    <cellStyle name="Ênfase3 19 2 3" xfId="22466" xr:uid="{09BD3C93-708B-4529-AEF2-AD0EABE27D11}"/>
    <cellStyle name="Ênfase3 19 2 3 2" xfId="22467" xr:uid="{CA8DAFA9-0D64-45B3-88CE-C1BDEF7BE49D}"/>
    <cellStyle name="Ênfase3 19 2 4" xfId="22468" xr:uid="{78A9117A-8F8C-4262-8F27-747D638F1927}"/>
    <cellStyle name="Ênfase3 19 3" xfId="22469" xr:uid="{EFF7239B-FEF8-4D18-9966-CF02B4045122}"/>
    <cellStyle name="Ênfase3 19 3 2" xfId="22470" xr:uid="{3FA25F53-375F-4BBA-9FB9-936454E9F85E}"/>
    <cellStyle name="Ênfase3 19 4" xfId="22471" xr:uid="{F06DA9F5-483D-4B9D-82CB-49F43EAAC828}"/>
    <cellStyle name="Ênfase3 19 4 2" xfId="22472" xr:uid="{02CF2844-D743-4E8D-A9F6-6A9C7CA7B211}"/>
    <cellStyle name="Ênfase3 19 5" xfId="22473" xr:uid="{5EC3E613-782D-45A2-BA3B-EB35F6E4D07F}"/>
    <cellStyle name="Ênfase3 19 5 2" xfId="22474" xr:uid="{62FD236E-48D2-4B17-83B4-EBDD7300AF3E}"/>
    <cellStyle name="Ênfase3 19 6" xfId="22475" xr:uid="{F291CF51-92C7-4008-9B6A-72631FDE79ED}"/>
    <cellStyle name="Ênfase3 19 6 2" xfId="22476" xr:uid="{D11D4B6E-1493-447C-81C2-6A13FAB9C171}"/>
    <cellStyle name="Ênfase3 19 7" xfId="22477" xr:uid="{0E764317-44C2-4C60-A292-9D3FF1C33897}"/>
    <cellStyle name="Ênfase3 2" xfId="22478" xr:uid="{E2663976-BD7F-4573-9099-5926143D9928}"/>
    <cellStyle name="Ênfase3 2 10" xfId="22479" xr:uid="{1ECB5F73-FBE8-4E44-AFCA-A48C6A33FBE5}"/>
    <cellStyle name="Ênfase3 2 10 2" xfId="22480" xr:uid="{06F08624-ABF6-434A-AA7A-F4A5141B702F}"/>
    <cellStyle name="Ênfase3 2 10 2 2" xfId="22481" xr:uid="{B22756FB-B2C7-4C55-8393-BCEB22C4D550}"/>
    <cellStyle name="Ênfase3 2 10 2 2 2" xfId="22482" xr:uid="{33FB45DE-820F-4CB5-963B-2DB0A0A4DB60}"/>
    <cellStyle name="Ênfase3 2 10 2 3" xfId="22483" xr:uid="{5B84CC27-7C3D-40FE-86C3-9FFB4224669E}"/>
    <cellStyle name="Ênfase3 2 10 2 3 2" xfId="22484" xr:uid="{1058D3B4-0D98-4855-873B-801CE87671BF}"/>
    <cellStyle name="Ênfase3 2 10 2 4" xfId="22485" xr:uid="{F353E177-A080-4B3B-9393-3390D30B6775}"/>
    <cellStyle name="Ênfase3 2 10 3" xfId="22486" xr:uid="{709DF01E-C2CD-4EA1-8421-65849ACFEB60}"/>
    <cellStyle name="Ênfase3 2 10 3 2" xfId="22487" xr:uid="{2F730BC1-0A88-47CA-9861-D6501AEA98BF}"/>
    <cellStyle name="Ênfase3 2 10 4" xfId="22488" xr:uid="{E177C9AB-3B41-4A4B-AA17-1B6EC21EFE01}"/>
    <cellStyle name="Ênfase3 2 10 4 2" xfId="22489" xr:uid="{805D8F4B-0E78-4F68-A47B-92F3ED837BE8}"/>
    <cellStyle name="Ênfase3 2 10 5" xfId="22490" xr:uid="{CFD9B00C-FCF5-483A-B611-902CE34C0037}"/>
    <cellStyle name="Ênfase3 2 10 5 2" xfId="22491" xr:uid="{21DB9CB5-E147-4BFD-B6E3-2BA121A3FC8B}"/>
    <cellStyle name="Ênfase3 2 10 6" xfId="22492" xr:uid="{8CD5CFC1-4A64-4906-9C65-0FF57031FD08}"/>
    <cellStyle name="Ênfase3 2 10 6 2" xfId="22493" xr:uid="{37F8A5DF-7822-4EDC-ADA7-42EF605D2539}"/>
    <cellStyle name="Ênfase3 2 10 7" xfId="22494" xr:uid="{51E5F25D-BC8B-41FC-973C-3A19FF3ABEF0}"/>
    <cellStyle name="Ênfase3 2 10 7 2" xfId="22495" xr:uid="{21D778E2-4CA7-48DE-A7C6-FC0E7469DDFB}"/>
    <cellStyle name="Ênfase3 2 10 8" xfId="22496" xr:uid="{1616246D-B2AB-4711-913F-995A71471682}"/>
    <cellStyle name="Ênfase3 2 11" xfId="22497" xr:uid="{9522EB9D-41EA-46D4-B57D-CE6AED7A4935}"/>
    <cellStyle name="Ênfase3 2 11 2" xfId="22498" xr:uid="{BC867559-F4B0-4B88-B717-BA5CA5738FAD}"/>
    <cellStyle name="Ênfase3 2 11 2 2" xfId="22499" xr:uid="{64DF8C6D-7949-4523-B384-6AA197687E7D}"/>
    <cellStyle name="Ênfase3 2 11 2 2 2" xfId="22500" xr:uid="{2AB07477-649F-4359-B104-92BB4940BF9B}"/>
    <cellStyle name="Ênfase3 2 11 2 3" xfId="22501" xr:uid="{CE6D99AF-9992-421C-8FF3-733F97CDD251}"/>
    <cellStyle name="Ênfase3 2 11 2 3 2" xfId="22502" xr:uid="{15486CFE-5149-4A78-9EE1-9591847FA0F0}"/>
    <cellStyle name="Ênfase3 2 11 2 4" xfId="22503" xr:uid="{44C16A49-A760-440A-9E2C-D1ECF4E9242A}"/>
    <cellStyle name="Ênfase3 2 11 3" xfId="22504" xr:uid="{7EFAEE45-3943-4D56-BF78-E576DBD85AD1}"/>
    <cellStyle name="Ênfase3 2 11 3 2" xfId="22505" xr:uid="{EA1845DC-712E-47E2-84C5-6AE26C5A23BA}"/>
    <cellStyle name="Ênfase3 2 11 4" xfId="22506" xr:uid="{DFA7DBF8-A4D2-4550-A248-94DB1555540F}"/>
    <cellStyle name="Ênfase3 2 11 4 2" xfId="22507" xr:uid="{EDC3A034-1508-4E0D-8464-D6E105ADE0CA}"/>
    <cellStyle name="Ênfase3 2 11 5" xfId="22508" xr:uid="{F94A5871-12F9-4C85-A7AB-F715C5A667F6}"/>
    <cellStyle name="Ênfase3 2 11 5 2" xfId="22509" xr:uid="{6D6FCB36-7071-410A-BE92-F28182C81EE2}"/>
    <cellStyle name="Ênfase3 2 11 6" xfId="22510" xr:uid="{27947DB9-98ED-468F-98A6-B0D7A03F7085}"/>
    <cellStyle name="Ênfase3 2 11 6 2" xfId="22511" xr:uid="{2BFAB234-239B-4B5D-AF94-7C9DAE963EE6}"/>
    <cellStyle name="Ênfase3 2 11 7" xfId="22512" xr:uid="{027815C5-363D-4039-9CF8-B4C531070A73}"/>
    <cellStyle name="Ênfase3 2 11 7 2" xfId="22513" xr:uid="{1281DC55-135C-4047-989A-E261C8026F06}"/>
    <cellStyle name="Ênfase3 2 11 8" xfId="22514" xr:uid="{8BFB2907-AEC5-4B18-BE68-6EE12200E25C}"/>
    <cellStyle name="Ênfase3 2 12" xfId="22515" xr:uid="{6E83A743-1D2A-45BB-8786-28A9A734C120}"/>
    <cellStyle name="Ênfase3 2 12 2" xfId="22516" xr:uid="{D50C13D2-A347-4164-BF3B-CD13DD6E489B}"/>
    <cellStyle name="Ênfase3 2 12 2 2" xfId="22517" xr:uid="{35D12E19-C458-48A7-BE39-5519895F4CD6}"/>
    <cellStyle name="Ênfase3 2 12 2 2 2" xfId="22518" xr:uid="{56ABD551-A672-41EA-843B-966C039F561B}"/>
    <cellStyle name="Ênfase3 2 12 2 3" xfId="22519" xr:uid="{32A95690-A141-4E41-95A3-6ABB909160B1}"/>
    <cellStyle name="Ênfase3 2 12 2 3 2" xfId="22520" xr:uid="{0008E467-B285-48C5-A5C9-E8044A187DB0}"/>
    <cellStyle name="Ênfase3 2 12 2 4" xfId="22521" xr:uid="{926490E2-635D-4A8B-B8B4-476EC043468E}"/>
    <cellStyle name="Ênfase3 2 12 3" xfId="22522" xr:uid="{7DA98163-3E3D-4FD4-8053-555EF01ADA09}"/>
    <cellStyle name="Ênfase3 2 12 3 2" xfId="22523" xr:uid="{7ED3AFC9-5358-4EAE-9CAE-52F3A0F1A25E}"/>
    <cellStyle name="Ênfase3 2 12 4" xfId="22524" xr:uid="{615971C8-0163-4A52-9694-B85E0CBD1B1D}"/>
    <cellStyle name="Ênfase3 2 12 4 2" xfId="22525" xr:uid="{4E567B8C-F6F3-4B2C-B056-CC3FB86A9046}"/>
    <cellStyle name="Ênfase3 2 12 5" xfId="22526" xr:uid="{23F6C30D-283C-46C4-8526-936AE486ACE6}"/>
    <cellStyle name="Ênfase3 2 12 5 2" xfId="22527" xr:uid="{20B6D380-04F2-4616-A3A2-543D9248ABEC}"/>
    <cellStyle name="Ênfase3 2 12 6" xfId="22528" xr:uid="{C395E20A-2032-42EF-82E8-04628CC8B437}"/>
    <cellStyle name="Ênfase3 2 12 6 2" xfId="22529" xr:uid="{AD118C1E-72F7-4C19-9F60-8C82DF8629AD}"/>
    <cellStyle name="Ênfase3 2 12 7" xfId="22530" xr:uid="{7D5E862E-917F-4789-9CF1-50E2D35B51E1}"/>
    <cellStyle name="Ênfase3 2 12 7 2" xfId="22531" xr:uid="{6813DCDB-79BF-4E7D-B6DB-EE7EDEB996C4}"/>
    <cellStyle name="Ênfase3 2 12 8" xfId="22532" xr:uid="{797C9DDF-5734-42C8-8CA5-AE544DC97383}"/>
    <cellStyle name="Ênfase3 2 13" xfId="22533" xr:uid="{A3D409D8-D225-44EE-9631-CB5972E4A245}"/>
    <cellStyle name="Ênfase3 2 13 2" xfId="22534" xr:uid="{CF4F92C3-F134-4807-AAAA-8C2387CF72AD}"/>
    <cellStyle name="Ênfase3 2 13 2 2" xfId="22535" xr:uid="{5BEE3CE2-B808-4CC7-BC89-C5FA85B910FE}"/>
    <cellStyle name="Ênfase3 2 13 2 2 2" xfId="22536" xr:uid="{353CFAF6-951E-4678-8FEC-36F4AAD3C5DF}"/>
    <cellStyle name="Ênfase3 2 13 2 3" xfId="22537" xr:uid="{BC52C2D5-71EB-4A6E-94AF-6AD5DB6BFFD5}"/>
    <cellStyle name="Ênfase3 2 13 2 3 2" xfId="22538" xr:uid="{84398E08-DCBF-4973-AD75-2365FC21B884}"/>
    <cellStyle name="Ênfase3 2 13 2 4" xfId="22539" xr:uid="{8822A84B-F46F-4DCF-B146-67344CEDFD3A}"/>
    <cellStyle name="Ênfase3 2 13 3" xfId="22540" xr:uid="{F1B2AC7B-3677-4CC4-BC12-2706B8ABFCF7}"/>
    <cellStyle name="Ênfase3 2 13 3 2" xfId="22541" xr:uid="{FBC30B12-BED6-42B9-AE59-C1BC18C31203}"/>
    <cellStyle name="Ênfase3 2 13 4" xfId="22542" xr:uid="{AF732885-3C9D-4C03-88E8-49903F296E2A}"/>
    <cellStyle name="Ênfase3 2 13 4 2" xfId="22543" xr:uid="{E990E5F3-7903-4D92-BD95-450A6F8C98AD}"/>
    <cellStyle name="Ênfase3 2 13 5" xfId="22544" xr:uid="{3AB2FFF1-9440-4387-B608-B8EBFF896070}"/>
    <cellStyle name="Ênfase3 2 13 5 2" xfId="22545" xr:uid="{9F457CB4-0041-4A53-BC37-0637A9EBBA5E}"/>
    <cellStyle name="Ênfase3 2 13 6" xfId="22546" xr:uid="{D498724C-0EE7-4C86-8B11-C528B871C28D}"/>
    <cellStyle name="Ênfase3 2 13 6 2" xfId="22547" xr:uid="{67AD56A1-153B-4CC8-B4E2-67145FE37CA5}"/>
    <cellStyle name="Ênfase3 2 13 7" xfId="22548" xr:uid="{DCABD33A-0DC1-4233-AC42-821E8929D100}"/>
    <cellStyle name="Ênfase3 2 13 7 2" xfId="22549" xr:uid="{BF3B04A5-5024-4328-8C3C-3B680D725688}"/>
    <cellStyle name="Ênfase3 2 13 8" xfId="22550" xr:uid="{DFE9DA7D-B807-4AE6-96A5-D8A9439A7E7B}"/>
    <cellStyle name="Ênfase3 2 14" xfId="22551" xr:uid="{BE9713AA-E3E1-4656-9C0F-EA12C677972B}"/>
    <cellStyle name="Ênfase3 2 14 2" xfId="22552" xr:uid="{082BB40E-DBB1-458C-950C-B10501B415D8}"/>
    <cellStyle name="Ênfase3 2 14 2 2" xfId="22553" xr:uid="{38C88A28-95AE-4E49-889D-F9116C2BD979}"/>
    <cellStyle name="Ênfase3 2 14 2 2 2" xfId="22554" xr:uid="{123F632C-B907-4880-B8B8-C65D5B6C5811}"/>
    <cellStyle name="Ênfase3 2 14 2 3" xfId="22555" xr:uid="{128AE80D-23D6-4C0A-B3D4-419148D91C41}"/>
    <cellStyle name="Ênfase3 2 14 2 3 2" xfId="22556" xr:uid="{77C2A6B4-CE19-4AD4-BBAB-74EBE1A80CF8}"/>
    <cellStyle name="Ênfase3 2 14 2 4" xfId="22557" xr:uid="{A72299D9-5FF9-4409-839A-DF7C174C3EA2}"/>
    <cellStyle name="Ênfase3 2 14 3" xfId="22558" xr:uid="{B4666809-3EF3-43A8-9A80-B7153E1BBC8B}"/>
    <cellStyle name="Ênfase3 2 14 3 2" xfId="22559" xr:uid="{C189DD35-94F4-4C4F-BA76-47172B48BE5B}"/>
    <cellStyle name="Ênfase3 2 14 4" xfId="22560" xr:uid="{9D73BADA-30CA-4659-8B1B-C3F41C4AA202}"/>
    <cellStyle name="Ênfase3 2 14 4 2" xfId="22561" xr:uid="{A66319D7-5332-4851-AAC5-A1E16889A51B}"/>
    <cellStyle name="Ênfase3 2 14 5" xfId="22562" xr:uid="{8BBE399C-FE54-4BC1-BEB2-0113B7FE6A15}"/>
    <cellStyle name="Ênfase3 2 14 5 2" xfId="22563" xr:uid="{409C6274-BCAE-475E-9E22-9F4B69DAD968}"/>
    <cellStyle name="Ênfase3 2 14 6" xfId="22564" xr:uid="{3C6E8857-6280-45D0-BB8B-F5F080618BCE}"/>
    <cellStyle name="Ênfase3 2 14 6 2" xfId="22565" xr:uid="{0B747E29-DCA6-4F41-96C1-5758B74FA35C}"/>
    <cellStyle name="Ênfase3 2 14 7" xfId="22566" xr:uid="{44F2A84A-277D-40C3-A691-77A3BFB30EAE}"/>
    <cellStyle name="Ênfase3 2 14 7 2" xfId="22567" xr:uid="{67F599B6-A3CD-44CD-AD64-98999CD927BF}"/>
    <cellStyle name="Ênfase3 2 14 8" xfId="22568" xr:uid="{832260CF-0B48-494C-94D5-C80EB2A523A9}"/>
    <cellStyle name="Ênfase3 2 15" xfId="22569" xr:uid="{A8970100-0404-4BF7-A8C7-E56F6E78528E}"/>
    <cellStyle name="Ênfase3 2 15 2" xfId="22570" xr:uid="{51A721D1-0CE4-462B-902B-CB90197AE825}"/>
    <cellStyle name="Ênfase3 2 15 2 2" xfId="22571" xr:uid="{3766E9C5-45B4-421C-A33B-1FEAC2D5E421}"/>
    <cellStyle name="Ênfase3 2 15 2 2 2" xfId="22572" xr:uid="{CC5DAEB7-E6B7-41EF-8838-A0E18E61BF3D}"/>
    <cellStyle name="Ênfase3 2 15 2 3" xfId="22573" xr:uid="{590157D8-0CF7-4BBB-856D-C4B45A4DD9AF}"/>
    <cellStyle name="Ênfase3 2 15 2 3 2" xfId="22574" xr:uid="{B84DF33B-DD4F-4B11-97AF-771DEC9C0F36}"/>
    <cellStyle name="Ênfase3 2 15 2 4" xfId="22575" xr:uid="{4760A9BC-94A9-43F4-9595-76BF6CCB5DBE}"/>
    <cellStyle name="Ênfase3 2 15 3" xfId="22576" xr:uid="{8929CFAB-6A29-4A0D-82E7-798682A40742}"/>
    <cellStyle name="Ênfase3 2 15 3 2" xfId="22577" xr:uid="{DF7A75A3-6E1A-41E4-8C72-6661C72EA2C9}"/>
    <cellStyle name="Ênfase3 2 15 4" xfId="22578" xr:uid="{71FE35F7-2937-4B34-A420-C84EDA9864F2}"/>
    <cellStyle name="Ênfase3 2 15 4 2" xfId="22579" xr:uid="{917B2F70-18D0-48A8-978A-531C8ED6CCBA}"/>
    <cellStyle name="Ênfase3 2 15 5" xfId="22580" xr:uid="{B04E6869-552A-4997-AF5C-E48121A5993C}"/>
    <cellStyle name="Ênfase3 2 15 5 2" xfId="22581" xr:uid="{7D724041-12A6-4D77-9377-31CB32BE44C1}"/>
    <cellStyle name="Ênfase3 2 15 6" xfId="22582" xr:uid="{4BFF9754-954C-47B6-AF2F-40B419E4B70D}"/>
    <cellStyle name="Ênfase3 2 15 6 2" xfId="22583" xr:uid="{DC6A9396-26D8-43E9-AC8B-965603DB5198}"/>
    <cellStyle name="Ênfase3 2 15 7" xfId="22584" xr:uid="{8A85177A-CE2A-4C39-AD66-612DFB7A13DB}"/>
    <cellStyle name="Ênfase3 2 15 7 2" xfId="22585" xr:uid="{5977A2D4-9DA1-47D1-A95A-F30EF9B98E11}"/>
    <cellStyle name="Ênfase3 2 15 8" xfId="22586" xr:uid="{69EBD153-0588-4E23-84BD-BE2F8401424A}"/>
    <cellStyle name="Ênfase3 2 16" xfId="22587" xr:uid="{5898A7F1-4ABA-4CA7-9FFD-B0759F806119}"/>
    <cellStyle name="Ênfase3 2 16 2" xfId="22588" xr:uid="{B4572104-35B9-4B9E-8858-6694CC40EE73}"/>
    <cellStyle name="Ênfase3 2 16 2 2" xfId="22589" xr:uid="{98415481-0273-4D83-A281-F03002173A32}"/>
    <cellStyle name="Ênfase3 2 16 2 2 2" xfId="22590" xr:uid="{FBA52FE4-AB56-4AAC-BF77-D1A092105550}"/>
    <cellStyle name="Ênfase3 2 16 2 3" xfId="22591" xr:uid="{774ECDA9-BC85-42C9-90B9-D0B95720B459}"/>
    <cellStyle name="Ênfase3 2 16 2 3 2" xfId="22592" xr:uid="{C7917A86-1CC4-491B-90E9-A2F3930476CE}"/>
    <cellStyle name="Ênfase3 2 16 2 4" xfId="22593" xr:uid="{CBB6A95B-3882-435D-98C4-F000A1D632B4}"/>
    <cellStyle name="Ênfase3 2 16 3" xfId="22594" xr:uid="{272D2097-B7B2-4FD6-9F39-035CB2BB2616}"/>
    <cellStyle name="Ênfase3 2 16 3 2" xfId="22595" xr:uid="{6FDA6601-F681-40FD-9576-FA375AEF8B62}"/>
    <cellStyle name="Ênfase3 2 16 4" xfId="22596" xr:uid="{5B05CB4B-F010-4260-AB16-3ACDA09EC641}"/>
    <cellStyle name="Ênfase3 2 16 4 2" xfId="22597" xr:uid="{D4F044BF-96A6-4A9C-90D2-D194088CB127}"/>
    <cellStyle name="Ênfase3 2 16 5" xfId="22598" xr:uid="{5C3D3514-4F00-4682-931F-DEFE6F4CDAD6}"/>
    <cellStyle name="Ênfase3 2 16 5 2" xfId="22599" xr:uid="{F2576F45-7CC5-46A6-9CCD-B0A2196EF796}"/>
    <cellStyle name="Ênfase3 2 16 6" xfId="22600" xr:uid="{670327DA-D521-4A26-8864-86EB0B37259C}"/>
    <cellStyle name="Ênfase3 2 16 6 2" xfId="22601" xr:uid="{9AD9396B-27D5-4588-8531-CB8DD66A16FF}"/>
    <cellStyle name="Ênfase3 2 16 7" xfId="22602" xr:uid="{E17582CA-42F5-407B-95E9-E9C53857CE96}"/>
    <cellStyle name="Ênfase3 2 16 7 2" xfId="22603" xr:uid="{2BA23316-FE46-436F-8E26-692BAC36B993}"/>
    <cellStyle name="Ênfase3 2 16 8" xfId="22604" xr:uid="{719D65FE-6DC9-4972-A9D5-F286E705BAEE}"/>
    <cellStyle name="Ênfase3 2 17" xfId="22605" xr:uid="{A5F7B737-4B02-49EF-A942-6F1A34CB88AE}"/>
    <cellStyle name="Ênfase3 2 17 2" xfId="22606" xr:uid="{B8E9EFD6-4F54-4FFE-ACE2-8F30E522DF88}"/>
    <cellStyle name="Ênfase3 2 17 2 2" xfId="22607" xr:uid="{FE5533B2-262C-4B85-96F2-9B0B3C8A79CF}"/>
    <cellStyle name="Ênfase3 2 17 2 2 2" xfId="22608" xr:uid="{7313F26E-8BC0-4853-979B-9D63BDF2E502}"/>
    <cellStyle name="Ênfase3 2 17 2 3" xfId="22609" xr:uid="{36F228A5-58EF-41C1-9B13-AE2C91AE74B5}"/>
    <cellStyle name="Ênfase3 2 17 2 3 2" xfId="22610" xr:uid="{DF71A9AC-E84F-423C-863A-E0A38E37C06F}"/>
    <cellStyle name="Ênfase3 2 17 2 4" xfId="22611" xr:uid="{8C414DF3-2C79-49A6-9A68-D8027859A67B}"/>
    <cellStyle name="Ênfase3 2 17 3" xfId="22612" xr:uid="{6E9870FE-F71E-44D8-ACD2-DF8AE33B1DF9}"/>
    <cellStyle name="Ênfase3 2 17 3 2" xfId="22613" xr:uid="{9635BCDB-3496-4702-8FE3-410143E660D1}"/>
    <cellStyle name="Ênfase3 2 17 4" xfId="22614" xr:uid="{877B39F2-0DA8-4F48-828C-D0FBB092D956}"/>
    <cellStyle name="Ênfase3 2 17 4 2" xfId="22615" xr:uid="{220B188A-1830-4AC5-AA3D-2B14632CAADC}"/>
    <cellStyle name="Ênfase3 2 17 5" xfId="22616" xr:uid="{4B38DF3E-E0F1-429B-836A-D61884D2EEE7}"/>
    <cellStyle name="Ênfase3 2 17 5 2" xfId="22617" xr:uid="{05DC5B50-5888-4E85-8807-DF835A10EA01}"/>
    <cellStyle name="Ênfase3 2 17 6" xfId="22618" xr:uid="{15B323D1-0893-4B47-8225-2B7742225877}"/>
    <cellStyle name="Ênfase3 2 17 6 2" xfId="22619" xr:uid="{171034B2-D5E8-4DE5-AF71-6B18F3B85F14}"/>
    <cellStyle name="Ênfase3 2 17 7" xfId="22620" xr:uid="{F04AEAF6-322E-4C04-85A3-BEE933F11494}"/>
    <cellStyle name="Ênfase3 2 17 7 2" xfId="22621" xr:uid="{4E3612B5-884B-49B5-92C9-1F19E1099714}"/>
    <cellStyle name="Ênfase3 2 17 8" xfId="22622" xr:uid="{E42B84E1-B712-43B0-A7D6-51B620B163F4}"/>
    <cellStyle name="Ênfase3 2 18" xfId="22623" xr:uid="{D25B81E3-511D-4DFE-B5E7-38F517D58F8E}"/>
    <cellStyle name="Ênfase3 2 18 2" xfId="22624" xr:uid="{2AD5C135-6514-4227-82B8-FA8FCAE34C43}"/>
    <cellStyle name="Ênfase3 2 18 2 2" xfId="22625" xr:uid="{6F343A20-7338-41C2-8FF4-09C211998F8D}"/>
    <cellStyle name="Ênfase3 2 18 2 2 2" xfId="22626" xr:uid="{CF9EE99A-A825-4A6F-A7A9-729A6387333F}"/>
    <cellStyle name="Ênfase3 2 18 2 3" xfId="22627" xr:uid="{54580CA6-81FC-49BF-BB27-D1F1B6544F31}"/>
    <cellStyle name="Ênfase3 2 18 2 3 2" xfId="22628" xr:uid="{B96F425E-BB75-4128-A6F5-6E90BE14832A}"/>
    <cellStyle name="Ênfase3 2 18 2 4" xfId="22629" xr:uid="{139B5F37-F018-481F-96F8-AF1C4CE5E852}"/>
    <cellStyle name="Ênfase3 2 18 3" xfId="22630" xr:uid="{83726C47-E26E-4840-9C3C-96D65DA19318}"/>
    <cellStyle name="Ênfase3 2 18 3 2" xfId="22631" xr:uid="{1DE8C9A3-7FCA-487A-B972-B0A078370171}"/>
    <cellStyle name="Ênfase3 2 18 4" xfId="22632" xr:uid="{C89B509E-156B-45E1-87F2-2FBA5C6CC257}"/>
    <cellStyle name="Ênfase3 2 18 4 2" xfId="22633" xr:uid="{E8913F3D-F3DE-49F3-A352-4052F97C9E32}"/>
    <cellStyle name="Ênfase3 2 18 5" xfId="22634" xr:uid="{2AE94E8F-A414-430B-82ED-44E338D61D0B}"/>
    <cellStyle name="Ênfase3 2 18 5 2" xfId="22635" xr:uid="{4160FD21-45E6-4695-ABF3-876E846DB796}"/>
    <cellStyle name="Ênfase3 2 18 6" xfId="22636" xr:uid="{744E23F2-5873-4FE6-BF19-4FBACC9D867E}"/>
    <cellStyle name="Ênfase3 2 18 6 2" xfId="22637" xr:uid="{814E71DF-6E0C-42E1-96D4-7945FE061DF2}"/>
    <cellStyle name="Ênfase3 2 18 7" xfId="22638" xr:uid="{9569B5C2-C1E4-4C1F-9796-197FA9C08CBA}"/>
    <cellStyle name="Ênfase3 2 18 7 2" xfId="22639" xr:uid="{7DADF173-9C1A-4B00-8782-FFC97EB54340}"/>
    <cellStyle name="Ênfase3 2 18 8" xfId="22640" xr:uid="{1AB4362A-EAE3-4265-A897-E30D0710F221}"/>
    <cellStyle name="Ênfase3 2 19" xfId="22641" xr:uid="{80E67456-4A71-4D92-A574-14FD1F3DB071}"/>
    <cellStyle name="Ênfase3 2 19 2" xfId="22642" xr:uid="{DC399B36-F700-40E5-A791-E7A867AF22B3}"/>
    <cellStyle name="Ênfase3 2 19 2 2" xfId="22643" xr:uid="{0F623992-25C4-4B25-8B2F-AB7AADEAE510}"/>
    <cellStyle name="Ênfase3 2 19 2 2 2" xfId="22644" xr:uid="{997B3C42-CEE1-42E4-90C3-D9D493345098}"/>
    <cellStyle name="Ênfase3 2 19 2 3" xfId="22645" xr:uid="{EA889FFE-3220-4783-940A-5356C75A62C5}"/>
    <cellStyle name="Ênfase3 2 19 2 3 2" xfId="22646" xr:uid="{F1AB39B2-072E-4202-A1EC-37E366DD6741}"/>
    <cellStyle name="Ênfase3 2 19 2 4" xfId="22647" xr:uid="{10A68B0D-D241-43DF-838B-688E920E7D47}"/>
    <cellStyle name="Ênfase3 2 19 3" xfId="22648" xr:uid="{2B7DDD20-DEDB-45B0-BFBC-A3CC85D3131C}"/>
    <cellStyle name="Ênfase3 2 19 3 2" xfId="22649" xr:uid="{8215911A-1A31-4AA4-B956-E8FEB2F429D5}"/>
    <cellStyle name="Ênfase3 2 19 4" xfId="22650" xr:uid="{59CFA6FA-DE64-4B4C-AB42-62CD174A5F21}"/>
    <cellStyle name="Ênfase3 2 19 4 2" xfId="22651" xr:uid="{4A1EB9D4-24E3-4BD6-958A-5A5EBB44AAB5}"/>
    <cellStyle name="Ênfase3 2 19 5" xfId="22652" xr:uid="{B9BE9EF5-0427-49A8-84D8-168170B783F5}"/>
    <cellStyle name="Ênfase3 2 19 5 2" xfId="22653" xr:uid="{68B726F9-24F4-4DDB-B190-E8B6D47406BC}"/>
    <cellStyle name="Ênfase3 2 19 6" xfId="22654" xr:uid="{5E91C6D3-C0FF-4FBF-B31B-EB3C7094B47F}"/>
    <cellStyle name="Ênfase3 2 19 6 2" xfId="22655" xr:uid="{F89B773B-5499-4C2E-AAFE-C80329D33857}"/>
    <cellStyle name="Ênfase3 2 19 7" xfId="22656" xr:uid="{C6E8C7DD-9D3F-4B6B-BFC0-4CD873B8FD1A}"/>
    <cellStyle name="Ênfase3 2 19 7 2" xfId="22657" xr:uid="{95EF7CC9-F199-4CE2-9DC6-2C3FEFE96C7D}"/>
    <cellStyle name="Ênfase3 2 19 8" xfId="22658" xr:uid="{CB4AADDA-DDED-4DDA-B7B4-8CD22288DB0B}"/>
    <cellStyle name="Ênfase3 2 2" xfId="22659" xr:uid="{911AF68E-BD2F-41A6-9391-1752413F1590}"/>
    <cellStyle name="Ênfase3 2 2 2" xfId="22660" xr:uid="{C705D8AB-FDCC-4381-947A-B7CB9702BCD0}"/>
    <cellStyle name="Ênfase3 2 2 2 2" xfId="22661" xr:uid="{C661A2F6-B003-40B1-820B-0D61EE0695D9}"/>
    <cellStyle name="Ênfase3 2 2 2 2 2" xfId="22662" xr:uid="{AA7C8D70-407B-4A39-97F2-BF53E790B39E}"/>
    <cellStyle name="Ênfase3 2 2 2 3" xfId="22663" xr:uid="{0A5D095C-AC64-421C-936E-E5DDE0484157}"/>
    <cellStyle name="Ênfase3 2 2 2 3 2" xfId="22664" xr:uid="{0BB3DC39-B12F-430C-8A16-16DA4A418789}"/>
    <cellStyle name="Ênfase3 2 2 2 4" xfId="22665" xr:uid="{F065C17D-DCD0-4F0D-B8D5-A17DB9C13E8A}"/>
    <cellStyle name="Ênfase3 2 2 3" xfId="22666" xr:uid="{E2ACC149-93DF-4149-A8F3-EC755635B0CF}"/>
    <cellStyle name="Ênfase3 2 2 3 2" xfId="22667" xr:uid="{569419B8-F711-4609-AAE6-C21FEB833EB5}"/>
    <cellStyle name="Ênfase3 2 2 4" xfId="22668" xr:uid="{A31E7250-5753-47A3-897A-6B6C0F6F628D}"/>
    <cellStyle name="Ênfase3 2 2 4 2" xfId="22669" xr:uid="{82C575AF-3155-4F08-B27B-01D19E7644BE}"/>
    <cellStyle name="Ênfase3 2 2 5" xfId="22670" xr:uid="{4C716CA9-D08A-404A-B011-E8E3169D3B84}"/>
    <cellStyle name="Ênfase3 2 2 5 2" xfId="22671" xr:uid="{3A05D09E-8761-414A-95E4-7155CDD72135}"/>
    <cellStyle name="Ênfase3 2 2 6" xfId="22672" xr:uid="{637E31D0-4B64-4948-87AA-1DD6E3A21B89}"/>
    <cellStyle name="Ênfase3 2 2 6 2" xfId="22673" xr:uid="{92DDB7A6-0DC6-4C21-8EDA-C86FA2AC09A5}"/>
    <cellStyle name="Ênfase3 2 2 7" xfId="22674" xr:uid="{1D38B353-E301-4877-9991-72D8AC7AAA2A}"/>
    <cellStyle name="Ênfase3 2 2 7 2" xfId="22675" xr:uid="{DA5707E3-9CE3-4210-B21F-653A255B77DB}"/>
    <cellStyle name="Ênfase3 2 2 8" xfId="22676" xr:uid="{81682F09-5CD9-4CB9-8F56-1464B30CDAFE}"/>
    <cellStyle name="Ênfase3 2 20" xfId="22677" xr:uid="{FC55F5FD-9A72-47FF-B4E8-6E20DC535AB2}"/>
    <cellStyle name="Ênfase3 2 20 2" xfId="22678" xr:uid="{2823C03E-CCA0-4A06-AF2E-18A37C25CBC2}"/>
    <cellStyle name="Ênfase3 2 20 2 2" xfId="22679" xr:uid="{D9E6C3EB-D418-41B7-B7D9-502A75C61075}"/>
    <cellStyle name="Ênfase3 2 20 2 2 2" xfId="22680" xr:uid="{98F8B473-3941-4A00-91DF-E3E474D8D9B2}"/>
    <cellStyle name="Ênfase3 2 20 2 3" xfId="22681" xr:uid="{40088073-A346-4E9F-9A41-635D1E02C4BF}"/>
    <cellStyle name="Ênfase3 2 20 2 3 2" xfId="22682" xr:uid="{FD147C93-3EDE-4C60-B8F4-56BB611977F3}"/>
    <cellStyle name="Ênfase3 2 20 2 4" xfId="22683" xr:uid="{4B61F4E9-4C98-41BB-9EDB-BAB3533650F5}"/>
    <cellStyle name="Ênfase3 2 20 3" xfId="22684" xr:uid="{C444BDFC-54CC-4B07-89AE-BC00060B7F31}"/>
    <cellStyle name="Ênfase3 2 20 3 2" xfId="22685" xr:uid="{8EBA2D7D-F92F-499E-BBB5-7CC876E6829E}"/>
    <cellStyle name="Ênfase3 2 20 4" xfId="22686" xr:uid="{5B3A132D-6E7D-4F61-96E4-EDBB5528D65D}"/>
    <cellStyle name="Ênfase3 2 20 4 2" xfId="22687" xr:uid="{45A454BA-B9DA-44FF-B910-98D38DA729CD}"/>
    <cellStyle name="Ênfase3 2 20 5" xfId="22688" xr:uid="{B1C34107-C6EF-4BE0-A318-D6B998121603}"/>
    <cellStyle name="Ênfase3 2 20 5 2" xfId="22689" xr:uid="{7987BE00-D7B6-4266-AB56-684272364459}"/>
    <cellStyle name="Ênfase3 2 20 6" xfId="22690" xr:uid="{7E5D3152-5DFF-4976-9DA3-B7925E789D17}"/>
    <cellStyle name="Ênfase3 2 20 6 2" xfId="22691" xr:uid="{7B62DD17-5117-4775-B2BC-1B641FC5BC74}"/>
    <cellStyle name="Ênfase3 2 20 7" xfId="22692" xr:uid="{B1062E41-2861-43FA-A247-5FD8BEB02798}"/>
    <cellStyle name="Ênfase3 2 20 7 2" xfId="22693" xr:uid="{68A63A4E-9FFA-45C7-BAF3-79CAB513233F}"/>
    <cellStyle name="Ênfase3 2 20 8" xfId="22694" xr:uid="{09126CF2-EFBE-42DD-9A85-FAD73A625B1C}"/>
    <cellStyle name="Ênfase3 2 21" xfId="22695" xr:uid="{8EB618E2-4B5A-4457-84CF-287519C21D59}"/>
    <cellStyle name="Ênfase3 2 21 2" xfId="22696" xr:uid="{279D461F-5E6F-40EB-9FB0-E7BDB3C3BEFD}"/>
    <cellStyle name="Ênfase3 2 21 2 2" xfId="22697" xr:uid="{385A114A-213F-45FD-9966-1ECD61CE5DEE}"/>
    <cellStyle name="Ênfase3 2 21 2 2 2" xfId="22698" xr:uid="{26417903-4454-45B2-A0C5-8BA0381BE69F}"/>
    <cellStyle name="Ênfase3 2 21 2 3" xfId="22699" xr:uid="{21FBFBBD-0DF6-4E1C-A3D1-E835A49A419B}"/>
    <cellStyle name="Ênfase3 2 21 2 3 2" xfId="22700" xr:uid="{2D4578FD-BBDE-4386-A930-ACE116CD04BA}"/>
    <cellStyle name="Ênfase3 2 21 2 4" xfId="22701" xr:uid="{8752F3EC-46E9-4B6B-93D2-5999F6D213CD}"/>
    <cellStyle name="Ênfase3 2 21 3" xfId="22702" xr:uid="{FAA38A38-B11F-4531-B08F-AED8EEE7EB56}"/>
    <cellStyle name="Ênfase3 2 21 3 2" xfId="22703" xr:uid="{79D970CA-FC79-4CCD-BC3E-16073EA3B4D5}"/>
    <cellStyle name="Ênfase3 2 21 4" xfId="22704" xr:uid="{805C94E9-34D2-45E6-95EC-85E5CE0E7D0F}"/>
    <cellStyle name="Ênfase3 2 21 4 2" xfId="22705" xr:uid="{6255CB52-CC30-4C3E-B703-F98F722BE1ED}"/>
    <cellStyle name="Ênfase3 2 21 5" xfId="22706" xr:uid="{CB37534A-2628-4FEF-8C7B-F4B71B0CD282}"/>
    <cellStyle name="Ênfase3 2 21 5 2" xfId="22707" xr:uid="{CACF43B3-7F31-4B6B-8D4C-E1791D2C1B67}"/>
    <cellStyle name="Ênfase3 2 21 6" xfId="22708" xr:uid="{903F1099-9E9F-4477-95DB-343CCF082A25}"/>
    <cellStyle name="Ênfase3 2 21 6 2" xfId="22709" xr:uid="{448C6547-BDBE-4DD2-9231-110DAE2F1F02}"/>
    <cellStyle name="Ênfase3 2 21 7" xfId="22710" xr:uid="{354D7F2F-192F-49C9-92B3-4CD1CB8D56EE}"/>
    <cellStyle name="Ênfase3 2 21 7 2" xfId="22711" xr:uid="{AB2E9E92-92D7-44A2-8CEE-AEC3E9644BFF}"/>
    <cellStyle name="Ênfase3 2 21 8" xfId="22712" xr:uid="{6EDD71CD-61A8-4D34-95DC-D89E0D812563}"/>
    <cellStyle name="Ênfase3 2 22" xfId="22713" xr:uid="{1691B53D-21F8-41F7-901D-CAB9F844FBE2}"/>
    <cellStyle name="Ênfase3 2 22 2" xfId="22714" xr:uid="{EF365132-7E6B-4844-8E98-45BC938C71BB}"/>
    <cellStyle name="Ênfase3 2 22 2 2" xfId="22715" xr:uid="{7ADF0322-6B86-4DA1-B461-97F53D612DF8}"/>
    <cellStyle name="Ênfase3 2 22 2 2 2" xfId="22716" xr:uid="{F55C4A42-BFCF-4679-8C6F-4C978A006B02}"/>
    <cellStyle name="Ênfase3 2 22 2 3" xfId="22717" xr:uid="{79764CEF-3E8C-44B1-9377-883E5669B441}"/>
    <cellStyle name="Ênfase3 2 22 2 3 2" xfId="22718" xr:uid="{F6D892CF-8450-4D43-80CB-1B79A6CC544C}"/>
    <cellStyle name="Ênfase3 2 22 2 4" xfId="22719" xr:uid="{3AB80C34-7729-4AC2-800B-08402BADA5CC}"/>
    <cellStyle name="Ênfase3 2 22 3" xfId="22720" xr:uid="{AD4E71D8-0121-46F2-9F34-662609A7F2E7}"/>
    <cellStyle name="Ênfase3 2 22 3 2" xfId="22721" xr:uid="{A368930D-5323-4F26-BE9F-A9BCC0036B3C}"/>
    <cellStyle name="Ênfase3 2 22 4" xfId="22722" xr:uid="{CCC6997F-A0B3-4628-87B1-8D964196834E}"/>
    <cellStyle name="Ênfase3 2 22 4 2" xfId="22723" xr:uid="{7C0EE60E-8DDA-4CF3-93A8-22F27DF9A670}"/>
    <cellStyle name="Ênfase3 2 22 5" xfId="22724" xr:uid="{E0813BAD-4085-4672-AA6B-CDD9667432A6}"/>
    <cellStyle name="Ênfase3 2 22 5 2" xfId="22725" xr:uid="{C64C4118-00E9-446F-BE34-4EC9B09626E1}"/>
    <cellStyle name="Ênfase3 2 22 6" xfId="22726" xr:uid="{CB1EBA0A-165C-4608-8C00-4C18016D2E82}"/>
    <cellStyle name="Ênfase3 2 22 6 2" xfId="22727" xr:uid="{4788F45B-1A7D-4F5E-A609-E9A80AB88331}"/>
    <cellStyle name="Ênfase3 2 22 7" xfId="22728" xr:uid="{446D9186-208B-4A3C-8D3E-21D7D55BBA0D}"/>
    <cellStyle name="Ênfase3 2 22 7 2" xfId="22729" xr:uid="{B318ADB9-9EA7-4D01-903C-C699B31E1364}"/>
    <cellStyle name="Ênfase3 2 22 8" xfId="22730" xr:uid="{37DD9F1C-87E8-4C74-B91F-A2BEACDF104F}"/>
    <cellStyle name="Ênfase3 2 23" xfId="22731" xr:uid="{8B6DE3DD-FA27-4EEC-8FD6-7F49CC64FA8B}"/>
    <cellStyle name="Ênfase3 2 23 2" xfId="22732" xr:uid="{9B64D971-E459-4869-8F4A-3F57FB54BDA4}"/>
    <cellStyle name="Ênfase3 2 23 2 2" xfId="22733" xr:uid="{0B171268-A1CD-48E2-B4DF-7518A05CE7E5}"/>
    <cellStyle name="Ênfase3 2 23 2 2 2" xfId="22734" xr:uid="{9339EDBF-0823-4624-AACB-8C389A523B2B}"/>
    <cellStyle name="Ênfase3 2 23 2 3" xfId="22735" xr:uid="{07726691-FFFB-47CF-A5B7-2AF38A1E740B}"/>
    <cellStyle name="Ênfase3 2 23 2 3 2" xfId="22736" xr:uid="{8C67DC08-CEF9-4A12-9219-66D5363F5902}"/>
    <cellStyle name="Ênfase3 2 23 2 4" xfId="22737" xr:uid="{D4406D35-EC16-487F-BE82-AEB462314A27}"/>
    <cellStyle name="Ênfase3 2 23 3" xfId="22738" xr:uid="{BCEF6976-6E3A-4806-A628-2581BCCA61C1}"/>
    <cellStyle name="Ênfase3 2 23 3 2" xfId="22739" xr:uid="{B8DA173A-FD17-44D8-B806-950BF62347C8}"/>
    <cellStyle name="Ênfase3 2 23 4" xfId="22740" xr:uid="{C3DB972F-51AF-490A-9F19-563F9FAE95F3}"/>
    <cellStyle name="Ênfase3 2 23 4 2" xfId="22741" xr:uid="{F2853892-1830-40BA-8205-DF1258CF80B5}"/>
    <cellStyle name="Ênfase3 2 23 5" xfId="22742" xr:uid="{4E81E19F-C992-4BC6-ABC9-A6CEF6016F0E}"/>
    <cellStyle name="Ênfase3 2 23 5 2" xfId="22743" xr:uid="{2DDBF011-D692-4781-9252-5BE755F6137B}"/>
    <cellStyle name="Ênfase3 2 23 6" xfId="22744" xr:uid="{C492783C-E849-4917-AACD-88AD3AAD2DC7}"/>
    <cellStyle name="Ênfase3 2 23 6 2" xfId="22745" xr:uid="{A2724A50-A6E6-4190-ABBA-0E85014BE8E1}"/>
    <cellStyle name="Ênfase3 2 23 7" xfId="22746" xr:uid="{0416E8C1-DA62-4A70-8009-629637A8076F}"/>
    <cellStyle name="Ênfase3 2 23 7 2" xfId="22747" xr:uid="{D0C9FCD2-2B19-41D3-B8E4-03E22E8602BB}"/>
    <cellStyle name="Ênfase3 2 23 8" xfId="22748" xr:uid="{B8101B74-885F-4F49-971B-D0C2A8C5824B}"/>
    <cellStyle name="Ênfase3 2 24" xfId="22749" xr:uid="{213EACDC-BA90-41E8-9588-30D882A5D269}"/>
    <cellStyle name="Ênfase3 2 24 2" xfId="22750" xr:uid="{D9A099D6-690E-4493-8EDE-BDE9C308F27D}"/>
    <cellStyle name="Ênfase3 2 24 2 2" xfId="22751" xr:uid="{B8FC6D55-BF82-4B9F-8E98-AE2573CD8C91}"/>
    <cellStyle name="Ênfase3 2 24 2 2 2" xfId="22752" xr:uid="{5A042667-C7BB-4B47-AD15-8134D4F32DE1}"/>
    <cellStyle name="Ênfase3 2 24 2 3" xfId="22753" xr:uid="{3965386A-1821-431B-82AA-A702B0D0DDAC}"/>
    <cellStyle name="Ênfase3 2 24 2 3 2" xfId="22754" xr:uid="{BF7530F1-7187-4F67-BCB9-52C6650A0F52}"/>
    <cellStyle name="Ênfase3 2 24 2 4" xfId="22755" xr:uid="{D163A6E9-3A5B-45E7-90E6-CC2FE86D7133}"/>
    <cellStyle name="Ênfase3 2 24 3" xfId="22756" xr:uid="{7B5EC095-2D93-449F-8807-653702B72EA2}"/>
    <cellStyle name="Ênfase3 2 24 3 2" xfId="22757" xr:uid="{FD17930C-2FD2-43BF-81BF-D372FE92D826}"/>
    <cellStyle name="Ênfase3 2 24 4" xfId="22758" xr:uid="{73778CD8-AF42-41FF-B4D9-681FEF9B2FF0}"/>
    <cellStyle name="Ênfase3 2 24 4 2" xfId="22759" xr:uid="{A9CC3D9F-1A6A-4243-B46C-4620D633734F}"/>
    <cellStyle name="Ênfase3 2 24 5" xfId="22760" xr:uid="{9FF8ABF7-1D58-44BE-8000-F4669881E035}"/>
    <cellStyle name="Ênfase3 2 24 5 2" xfId="22761" xr:uid="{94624B8B-BABF-477B-B62C-27B9FAD52D07}"/>
    <cellStyle name="Ênfase3 2 24 6" xfId="22762" xr:uid="{84380273-15ED-4886-905B-87EC6C76FE4F}"/>
    <cellStyle name="Ênfase3 2 24 6 2" xfId="22763" xr:uid="{71B2DF0F-CDD5-4C6E-9EEF-B277199B36D7}"/>
    <cellStyle name="Ênfase3 2 24 7" xfId="22764" xr:uid="{B949D6C8-C88E-4864-973B-3302F4B0A444}"/>
    <cellStyle name="Ênfase3 2 24 7 2" xfId="22765" xr:uid="{6F8BCC27-168E-46D7-9A8E-094D3407F9FE}"/>
    <cellStyle name="Ênfase3 2 24 8" xfId="22766" xr:uid="{C33248EC-B67E-40F8-A71B-71067FA74CA3}"/>
    <cellStyle name="Ênfase3 2 25" xfId="22767" xr:uid="{4CA4AFC4-ABBE-4ADF-904E-26540BB4AC4B}"/>
    <cellStyle name="Ênfase3 2 25 2" xfId="22768" xr:uid="{83E6041F-50A5-4DFF-8634-893EA0EF7040}"/>
    <cellStyle name="Ênfase3 2 25 2 2" xfId="22769" xr:uid="{E7EDAB79-44D8-4BA4-8C98-74DCDFD89C52}"/>
    <cellStyle name="Ênfase3 2 25 2 2 2" xfId="22770" xr:uid="{AB1221C5-6143-40E3-B91C-8558FA3A6A1E}"/>
    <cellStyle name="Ênfase3 2 25 2 3" xfId="22771" xr:uid="{362B094B-D05F-4356-88F8-B4E570CEB2CD}"/>
    <cellStyle name="Ênfase3 2 25 2 3 2" xfId="22772" xr:uid="{9B2F7318-ABE8-435A-9912-926CFA85D23D}"/>
    <cellStyle name="Ênfase3 2 25 2 4" xfId="22773" xr:uid="{6E5591AA-C5D7-4285-89B1-8FD6263C70C4}"/>
    <cellStyle name="Ênfase3 2 25 3" xfId="22774" xr:uid="{1012AEDD-3694-4F98-97C7-8970F24EFF31}"/>
    <cellStyle name="Ênfase3 2 25 3 2" xfId="22775" xr:uid="{343E05F1-9B2B-4CE2-8FDA-151AF8F98482}"/>
    <cellStyle name="Ênfase3 2 25 4" xfId="22776" xr:uid="{5F95F789-0633-4B87-83D9-925EB224315F}"/>
    <cellStyle name="Ênfase3 2 25 4 2" xfId="22777" xr:uid="{8CB60F49-7E07-414A-A848-F8F1C0535238}"/>
    <cellStyle name="Ênfase3 2 25 5" xfId="22778" xr:uid="{FA1B04A7-DD39-400D-9FAF-10FBABDA0035}"/>
    <cellStyle name="Ênfase3 2 25 5 2" xfId="22779" xr:uid="{DF18D45A-1DE1-4E1E-85BD-068AA553CB2B}"/>
    <cellStyle name="Ênfase3 2 25 6" xfId="22780" xr:uid="{ABD0140F-3103-48E2-89EF-C6DC42215A42}"/>
    <cellStyle name="Ênfase3 2 25 6 2" xfId="22781" xr:uid="{90E37F14-4F6D-470A-B968-02F376AD33D9}"/>
    <cellStyle name="Ênfase3 2 25 7" xfId="22782" xr:uid="{BF4FE59B-694F-45BC-A03C-76AE8981FA1E}"/>
    <cellStyle name="Ênfase3 2 25 7 2" xfId="22783" xr:uid="{84893CBA-5647-4C97-BA30-98BE4D95F84C}"/>
    <cellStyle name="Ênfase3 2 25 8" xfId="22784" xr:uid="{F85A8718-0AB3-42D3-B4B4-48BF8D01859E}"/>
    <cellStyle name="Ênfase3 2 26" xfId="22785" xr:uid="{7754627D-1BE5-4C97-BBB0-AE0F4BF4260D}"/>
    <cellStyle name="Ênfase3 2 26 2" xfId="22786" xr:uid="{A528F05C-7695-44F3-A18A-DE3CFD1100E9}"/>
    <cellStyle name="Ênfase3 2 26 2 2" xfId="22787" xr:uid="{D5DF7CA6-ECBC-48FD-B765-EBBE3B657FA9}"/>
    <cellStyle name="Ênfase3 2 26 2 2 2" xfId="22788" xr:uid="{8123C8B3-FE0A-484E-8D93-BDE578A76486}"/>
    <cellStyle name="Ênfase3 2 26 2 3" xfId="22789" xr:uid="{D19AF3F0-0A43-43FA-AAC5-DD5519BC026D}"/>
    <cellStyle name="Ênfase3 2 26 2 3 2" xfId="22790" xr:uid="{73D64E54-32C1-4C10-8D22-1BCA18B6479F}"/>
    <cellStyle name="Ênfase3 2 26 2 4" xfId="22791" xr:uid="{3AF6E70E-FFC0-496A-8C93-12A5A7DE5625}"/>
    <cellStyle name="Ênfase3 2 26 3" xfId="22792" xr:uid="{1FAFC768-5E40-4B06-A3BA-9DDABE41E5B6}"/>
    <cellStyle name="Ênfase3 2 26 3 2" xfId="22793" xr:uid="{5617B40E-7F6B-42E7-81E1-3AD2FF6FF76B}"/>
    <cellStyle name="Ênfase3 2 26 4" xfId="22794" xr:uid="{8189F233-65FC-4CC1-8BB7-E9D108AD8EC6}"/>
    <cellStyle name="Ênfase3 2 26 4 2" xfId="22795" xr:uid="{68A6B900-7EF3-4983-A93C-A3D13507EFDA}"/>
    <cellStyle name="Ênfase3 2 26 5" xfId="22796" xr:uid="{90884365-BE70-4D9E-A96D-EA9B54C263A0}"/>
    <cellStyle name="Ênfase3 2 26 5 2" xfId="22797" xr:uid="{88240FBA-1418-488F-9321-1611C115015E}"/>
    <cellStyle name="Ênfase3 2 26 6" xfId="22798" xr:uid="{EC649C48-277A-4E14-AB3E-E89090B60FF7}"/>
    <cellStyle name="Ênfase3 2 26 6 2" xfId="22799" xr:uid="{64E302BC-5DA6-4A26-BAF7-08A7167C9EED}"/>
    <cellStyle name="Ênfase3 2 26 7" xfId="22800" xr:uid="{0936AFC7-F126-4F51-B9CB-1B1EEED91BC1}"/>
    <cellStyle name="Ênfase3 2 26 7 2" xfId="22801" xr:uid="{961886A1-0191-46E4-BE0B-BF1609AEAC56}"/>
    <cellStyle name="Ênfase3 2 26 8" xfId="22802" xr:uid="{65C4CA2E-C39F-4E47-AC29-5BB383F4B0F8}"/>
    <cellStyle name="Ênfase3 2 27" xfId="22803" xr:uid="{F21C3876-FA7A-417A-A201-D16A9C7E7956}"/>
    <cellStyle name="Ênfase3 2 27 2" xfId="22804" xr:uid="{BE681F74-2913-490D-913A-F5B87204CB22}"/>
    <cellStyle name="Ênfase3 2 27 2 2" xfId="22805" xr:uid="{CA13B525-3D6E-4BD6-A055-9FEB1342EACD}"/>
    <cellStyle name="Ênfase3 2 27 2 2 2" xfId="22806" xr:uid="{AD2D73E8-3204-45A4-89C7-E3EFBCED9EA4}"/>
    <cellStyle name="Ênfase3 2 27 2 3" xfId="22807" xr:uid="{3C713C39-E349-4865-838A-59EE835DFC01}"/>
    <cellStyle name="Ênfase3 2 27 2 3 2" xfId="22808" xr:uid="{FC49C139-74D3-4B34-9F58-2EAA1F10958D}"/>
    <cellStyle name="Ênfase3 2 27 2 4" xfId="22809" xr:uid="{DF0BEE51-7BAB-4FC3-ADEB-FBFE8462D081}"/>
    <cellStyle name="Ênfase3 2 27 3" xfId="22810" xr:uid="{D3B6A0FC-D381-481E-8C3D-B93B59D9E890}"/>
    <cellStyle name="Ênfase3 2 27 3 2" xfId="22811" xr:uid="{A099D9AB-1DC3-4670-80CC-A4F2A2D83185}"/>
    <cellStyle name="Ênfase3 2 27 4" xfId="22812" xr:uid="{019453C7-B6DD-4ECA-9450-35956A29E276}"/>
    <cellStyle name="Ênfase3 2 27 4 2" xfId="22813" xr:uid="{111B680E-9E8A-46BB-BC68-6562EF581EC0}"/>
    <cellStyle name="Ênfase3 2 27 5" xfId="22814" xr:uid="{B960AC1F-5C37-4C39-B553-C80610A30163}"/>
    <cellStyle name="Ênfase3 2 27 5 2" xfId="22815" xr:uid="{646128C3-850B-44D7-8147-3FC9BE8560FE}"/>
    <cellStyle name="Ênfase3 2 27 6" xfId="22816" xr:uid="{5A5E7EB5-D84E-4CF2-BF6C-E7EC9B340F00}"/>
    <cellStyle name="Ênfase3 2 27 6 2" xfId="22817" xr:uid="{9609753C-722C-4D50-8EAD-9F15D3C43576}"/>
    <cellStyle name="Ênfase3 2 27 7" xfId="22818" xr:uid="{35E77996-7B08-4E00-B569-C395258C1EAE}"/>
    <cellStyle name="Ênfase3 2 27 7 2" xfId="22819" xr:uid="{0B10187F-0BDF-4615-B6D6-DEB0B5904B66}"/>
    <cellStyle name="Ênfase3 2 27 8" xfId="22820" xr:uid="{D240DE14-F182-443C-A8A5-15D9D0A887D1}"/>
    <cellStyle name="Ênfase3 2 28" xfId="22821" xr:uid="{DF6ECD17-BA9E-47FD-B494-252E31D171D9}"/>
    <cellStyle name="Ênfase3 2 28 2" xfId="22822" xr:uid="{EB83C44D-8DD5-4279-95A2-C2B4A52ECE04}"/>
    <cellStyle name="Ênfase3 2 28 2 2" xfId="22823" xr:uid="{8DB58D80-48D3-4B51-82C7-1AF38D554670}"/>
    <cellStyle name="Ênfase3 2 28 2 2 2" xfId="22824" xr:uid="{68C8B418-663E-4F40-A3FA-FF9D0B1E4A63}"/>
    <cellStyle name="Ênfase3 2 28 2 3" xfId="22825" xr:uid="{0D04A0D1-370D-4075-8476-96EFD214C262}"/>
    <cellStyle name="Ênfase3 2 28 2 3 2" xfId="22826" xr:uid="{86D4B30C-9E53-4549-984F-A293F7A3E9A4}"/>
    <cellStyle name="Ênfase3 2 28 2 4" xfId="22827" xr:uid="{FCA2A829-9E1B-4CB1-B23C-41E70B1EF57E}"/>
    <cellStyle name="Ênfase3 2 28 3" xfId="22828" xr:uid="{8BF82BDA-307D-40C2-AEBE-E5A494C454CB}"/>
    <cellStyle name="Ênfase3 2 28 3 2" xfId="22829" xr:uid="{833071A7-B72B-48C6-9C3D-68C4E791E8D7}"/>
    <cellStyle name="Ênfase3 2 28 4" xfId="22830" xr:uid="{3C61AFC4-EB2D-4510-A879-A37020CB0868}"/>
    <cellStyle name="Ênfase3 2 28 4 2" xfId="22831" xr:uid="{58E4DA3A-9B65-4740-BF49-8E1E0D98066D}"/>
    <cellStyle name="Ênfase3 2 28 5" xfId="22832" xr:uid="{C8F7DDA8-80C2-46E7-8913-947347FD355E}"/>
    <cellStyle name="Ênfase3 2 28 5 2" xfId="22833" xr:uid="{A81975CD-C6F2-42A6-B712-1EB92B6F14EF}"/>
    <cellStyle name="Ênfase3 2 28 6" xfId="22834" xr:uid="{E580ACE8-0EAC-4864-B401-39E5048A23BE}"/>
    <cellStyle name="Ênfase3 2 28 6 2" xfId="22835" xr:uid="{0E60831D-B26C-452A-BC39-E505F1891C34}"/>
    <cellStyle name="Ênfase3 2 28 7" xfId="22836" xr:uid="{5FF0C7AF-AFDE-4234-ADB7-7398C07A9165}"/>
    <cellStyle name="Ênfase3 2 28 7 2" xfId="22837" xr:uid="{3E0C2F36-9B1C-4D8B-A4E5-5DFB0D048BAF}"/>
    <cellStyle name="Ênfase3 2 28 8" xfId="22838" xr:uid="{00B84305-57FD-4EDA-940E-12AC7BF2382A}"/>
    <cellStyle name="Ênfase3 2 29" xfId="22839" xr:uid="{F456815C-7B21-4E38-B7FE-1F8CCE11B54C}"/>
    <cellStyle name="Ênfase3 2 29 2" xfId="22840" xr:uid="{7EDEFCA1-250C-4F5D-81A4-DD452C7A9149}"/>
    <cellStyle name="Ênfase3 2 29 2 2" xfId="22841" xr:uid="{E077B24E-1AFF-477B-8291-EB09A37456C3}"/>
    <cellStyle name="Ênfase3 2 29 2 2 2" xfId="22842" xr:uid="{51C1B66E-A9B9-4E2E-8A23-6E10ABBE898F}"/>
    <cellStyle name="Ênfase3 2 29 2 3" xfId="22843" xr:uid="{9CDA5815-8E7C-4664-A3D8-305B9ECA180A}"/>
    <cellStyle name="Ênfase3 2 29 2 3 2" xfId="22844" xr:uid="{4718D11E-E63E-43E9-8317-25CD0EA09438}"/>
    <cellStyle name="Ênfase3 2 29 2 4" xfId="22845" xr:uid="{92A7F4DA-1A6B-4E05-B088-F1E08D4B74FC}"/>
    <cellStyle name="Ênfase3 2 29 3" xfId="22846" xr:uid="{ADD73ADE-EF52-49D0-AE1E-33B885FF6226}"/>
    <cellStyle name="Ênfase3 2 29 3 2" xfId="22847" xr:uid="{D56CC3AE-5593-4E26-B9DD-D1BFBEA1A677}"/>
    <cellStyle name="Ênfase3 2 29 4" xfId="22848" xr:uid="{483B3BE2-2F59-40A1-93CF-33D5D0CB188C}"/>
    <cellStyle name="Ênfase3 2 29 4 2" xfId="22849" xr:uid="{EF291910-4B58-4387-8DAB-1DD8CA722E50}"/>
    <cellStyle name="Ênfase3 2 29 5" xfId="22850" xr:uid="{518B1ECD-BF32-4D9D-BC2D-879B6799EA59}"/>
    <cellStyle name="Ênfase3 2 29 5 2" xfId="22851" xr:uid="{B5CFB9C2-C1CB-4297-91A9-654875ACC5F7}"/>
    <cellStyle name="Ênfase3 2 29 6" xfId="22852" xr:uid="{9966684E-B883-48EE-AF3D-78B77532729B}"/>
    <cellStyle name="Ênfase3 2 29 6 2" xfId="22853" xr:uid="{AD349EED-06BD-428B-B0DA-49F1039B12A6}"/>
    <cellStyle name="Ênfase3 2 29 7" xfId="22854" xr:uid="{B8245F9D-E481-4603-92FD-EAC377681369}"/>
    <cellStyle name="Ênfase3 2 29 7 2" xfId="22855" xr:uid="{404A1178-8285-4F7E-ABC0-4DB05727D266}"/>
    <cellStyle name="Ênfase3 2 29 8" xfId="22856" xr:uid="{9A850568-3ABE-4617-8195-A078575616DF}"/>
    <cellStyle name="Ênfase3 2 3" xfId="22857" xr:uid="{2A8AAF10-222B-4AAD-A690-9A43365BA7FB}"/>
    <cellStyle name="Ênfase3 2 3 2" xfId="22858" xr:uid="{7DDD635B-B839-4079-8A0E-6225FF225BFB}"/>
    <cellStyle name="Ênfase3 2 3 2 2" xfId="22859" xr:uid="{35F988A7-B4A1-4B8C-8065-962D3E4D0C8C}"/>
    <cellStyle name="Ênfase3 2 3 2 2 2" xfId="22860" xr:uid="{6B22DE85-A80F-4587-A8DE-0A6A060214BD}"/>
    <cellStyle name="Ênfase3 2 3 2 3" xfId="22861" xr:uid="{B7C740AB-9E59-4616-B2E3-FDCE10865B47}"/>
    <cellStyle name="Ênfase3 2 3 2 3 2" xfId="22862" xr:uid="{EC3A5AA7-EA0D-4EB5-978D-095AD6C81992}"/>
    <cellStyle name="Ênfase3 2 3 2 4" xfId="22863" xr:uid="{C1C472DD-9F35-41E1-90F2-E4920D1BCE66}"/>
    <cellStyle name="Ênfase3 2 3 3" xfId="22864" xr:uid="{F09B411F-0838-407B-98CA-47CB72B56DD2}"/>
    <cellStyle name="Ênfase3 2 3 3 2" xfId="22865" xr:uid="{D7900FC5-6CBE-41C6-9A27-107EE63DE908}"/>
    <cellStyle name="Ênfase3 2 3 4" xfId="22866" xr:uid="{BC2A8426-88D1-475A-A945-87C10F778A97}"/>
    <cellStyle name="Ênfase3 2 3 4 2" xfId="22867" xr:uid="{1E2E10B2-3FF4-480B-8F14-222A5C09B292}"/>
    <cellStyle name="Ênfase3 2 3 5" xfId="22868" xr:uid="{057349AB-FD65-419A-93B4-CB1D1748F8CF}"/>
    <cellStyle name="Ênfase3 2 3 5 2" xfId="22869" xr:uid="{B248AB4B-218F-433A-9345-9809E82EC251}"/>
    <cellStyle name="Ênfase3 2 3 6" xfId="22870" xr:uid="{4BACBBD0-AB80-4150-8171-A04B7AF7B00E}"/>
    <cellStyle name="Ênfase3 2 3 6 2" xfId="22871" xr:uid="{D07B51CD-9225-4697-B9E0-EEC9A1147F1A}"/>
    <cellStyle name="Ênfase3 2 3 7" xfId="22872" xr:uid="{EB6E91E3-6B92-442C-A5B7-0E795CAAF763}"/>
    <cellStyle name="Ênfase3 2 3 7 2" xfId="22873" xr:uid="{54C59B80-5924-4FB8-A205-7ADE6DC8FC55}"/>
    <cellStyle name="Ênfase3 2 3 8" xfId="22874" xr:uid="{15650285-7958-4543-8C36-04B07394D8A2}"/>
    <cellStyle name="Ênfase3 2 30" xfId="22875" xr:uid="{8D0A75C7-0EE4-445C-9D5F-F9D9B1FC836B}"/>
    <cellStyle name="Ênfase3 2 30 2" xfId="22876" xr:uid="{3C3EF4DF-05E4-4864-AF23-D49EE6D3F09F}"/>
    <cellStyle name="Ênfase3 2 30 2 2" xfId="22877" xr:uid="{B48A8DBC-FEDA-4A8F-B904-99D6193A35CB}"/>
    <cellStyle name="Ênfase3 2 30 2 2 2" xfId="22878" xr:uid="{DF05E1A4-5720-4D23-BC01-D985C9FE9AAE}"/>
    <cellStyle name="Ênfase3 2 30 2 3" xfId="22879" xr:uid="{17CF075D-0B99-40F3-8BEF-0AEDAF2AA8CD}"/>
    <cellStyle name="Ênfase3 2 30 2 3 2" xfId="22880" xr:uid="{84DB03B5-2A0A-4848-976C-C775BE77B6CF}"/>
    <cellStyle name="Ênfase3 2 30 2 4" xfId="22881" xr:uid="{2F9E0DB1-44A4-4FF7-B4E8-16C0FE5F1C46}"/>
    <cellStyle name="Ênfase3 2 30 3" xfId="22882" xr:uid="{85ECAA2A-9F86-49DA-971B-E0AABE6451FF}"/>
    <cellStyle name="Ênfase3 2 30 3 2" xfId="22883" xr:uid="{ED875E7F-1D06-46D5-AB07-0346A6C4E195}"/>
    <cellStyle name="Ênfase3 2 30 4" xfId="22884" xr:uid="{35E385B0-1F8D-4861-821F-41F45113E8EC}"/>
    <cellStyle name="Ênfase3 2 30 4 2" xfId="22885" xr:uid="{6106037E-790A-4266-A205-CA67E6F2F4AF}"/>
    <cellStyle name="Ênfase3 2 30 5" xfId="22886" xr:uid="{DB45A73A-F61D-45A8-8055-6384170E2CCD}"/>
    <cellStyle name="Ênfase3 2 30 5 2" xfId="22887" xr:uid="{B49351AE-9528-48FE-B90F-5BDCB0C5362B}"/>
    <cellStyle name="Ênfase3 2 30 6" xfId="22888" xr:uid="{79DC8A21-A28F-4D96-AAB2-12ACBC803C20}"/>
    <cellStyle name="Ênfase3 2 30 6 2" xfId="22889" xr:uid="{DD8D1A53-A8A1-4262-B31E-71FA41D97090}"/>
    <cellStyle name="Ênfase3 2 30 7" xfId="22890" xr:uid="{0EA21511-AE22-497C-B034-DB215575B8A8}"/>
    <cellStyle name="Ênfase3 2 30 7 2" xfId="22891" xr:uid="{2AE29C34-ED14-4A94-B464-956AD5BCBADB}"/>
    <cellStyle name="Ênfase3 2 30 8" xfId="22892" xr:uid="{6BC66F22-7B97-40D9-AF26-D5CE78DD6E84}"/>
    <cellStyle name="Ênfase3 2 31" xfId="22893" xr:uid="{0D9B973A-803A-4428-80FE-9257DEF98ACC}"/>
    <cellStyle name="Ênfase3 2 31 2" xfId="22894" xr:uid="{EFDABE1C-A8CE-4C99-84FC-86A4D8518B5B}"/>
    <cellStyle name="Ênfase3 2 31 2 2" xfId="22895" xr:uid="{49D76B87-21C5-429B-89DE-174987ECFB42}"/>
    <cellStyle name="Ênfase3 2 31 2 2 2" xfId="22896" xr:uid="{3B4CF6F7-5497-49E8-958C-7959DE46C5AC}"/>
    <cellStyle name="Ênfase3 2 31 2 3" xfId="22897" xr:uid="{E473CBB2-FAFE-4021-B049-B086B0EF1D79}"/>
    <cellStyle name="Ênfase3 2 31 2 3 2" xfId="22898" xr:uid="{12395A81-0B09-4757-BF0A-3A687E194074}"/>
    <cellStyle name="Ênfase3 2 31 2 4" xfId="22899" xr:uid="{FE4568A6-65A4-45E8-B4B0-CBEDE3F5D46C}"/>
    <cellStyle name="Ênfase3 2 31 3" xfId="22900" xr:uid="{7E613E96-8CE8-4D38-9627-305C6589B4E4}"/>
    <cellStyle name="Ênfase3 2 31 3 2" xfId="22901" xr:uid="{EA13B210-DDB0-4750-A65A-EE64195FF6D0}"/>
    <cellStyle name="Ênfase3 2 31 4" xfId="22902" xr:uid="{D8813479-2631-4209-A2FF-317645914CC4}"/>
    <cellStyle name="Ênfase3 2 31 4 2" xfId="22903" xr:uid="{7B41F2CC-CA28-42D2-92A2-05DEB98077C1}"/>
    <cellStyle name="Ênfase3 2 31 5" xfId="22904" xr:uid="{4231DD7B-AAA1-498A-92AD-6E51A25CC29A}"/>
    <cellStyle name="Ênfase3 2 31 5 2" xfId="22905" xr:uid="{BAF302E1-10CC-4E50-A14F-9C2B47339C38}"/>
    <cellStyle name="Ênfase3 2 31 6" xfId="22906" xr:uid="{77021B9E-874A-4070-AD85-9D00B18BA496}"/>
    <cellStyle name="Ênfase3 2 31 6 2" xfId="22907" xr:uid="{019305D0-A698-4303-9243-0CAD3B8F2464}"/>
    <cellStyle name="Ênfase3 2 31 7" xfId="22908" xr:uid="{7A861A54-9F56-4082-9B97-A00978D7591D}"/>
    <cellStyle name="Ênfase3 2 31 7 2" xfId="22909" xr:uid="{1AACA8B7-1143-4A43-BDD4-06BABDDB87A1}"/>
    <cellStyle name="Ênfase3 2 31 8" xfId="22910" xr:uid="{A6E4EBBF-D1FC-4749-9337-C73EC2C54347}"/>
    <cellStyle name="Ênfase3 2 32" xfId="22911" xr:uid="{8BAECD15-B96B-4E98-B242-8321B07035F8}"/>
    <cellStyle name="Ênfase3 2 32 2" xfId="22912" xr:uid="{2A09C5E4-03BE-4768-823D-9D827A8E643A}"/>
    <cellStyle name="Ênfase3 2 32 2 2" xfId="22913" xr:uid="{F8092CC0-D401-4DEB-971D-3B8AE8D1BF24}"/>
    <cellStyle name="Ênfase3 2 32 2 2 2" xfId="22914" xr:uid="{0E0A1D5E-B003-44A0-A3EF-CD541ECB05B3}"/>
    <cellStyle name="Ênfase3 2 32 2 3" xfId="22915" xr:uid="{F8AAB41A-8AE3-4D38-A98B-A5A6ED61B269}"/>
    <cellStyle name="Ênfase3 2 32 2 3 2" xfId="22916" xr:uid="{D52EDCEF-A469-495C-8545-C05DB09536AF}"/>
    <cellStyle name="Ênfase3 2 32 2 4" xfId="22917" xr:uid="{66EA2290-F1EC-40DD-87EC-DD28A4F73466}"/>
    <cellStyle name="Ênfase3 2 32 3" xfId="22918" xr:uid="{9C80896C-C86C-46FA-8474-608C2EAD34B8}"/>
    <cellStyle name="Ênfase3 2 32 3 2" xfId="22919" xr:uid="{D8117B72-8046-4159-B596-33418A67CF2D}"/>
    <cellStyle name="Ênfase3 2 32 4" xfId="22920" xr:uid="{55DAD75B-68D1-49BD-9FA2-7A13A02AABCA}"/>
    <cellStyle name="Ênfase3 2 32 4 2" xfId="22921" xr:uid="{84505D16-1D2D-4A72-96FF-72F7C1472401}"/>
    <cellStyle name="Ênfase3 2 32 5" xfId="22922" xr:uid="{71758D00-CFA8-41A9-9908-05FFEB818007}"/>
    <cellStyle name="Ênfase3 2 32 5 2" xfId="22923" xr:uid="{3C5D0A2C-81F9-4A3A-B0D3-0F7EA13CFDC5}"/>
    <cellStyle name="Ênfase3 2 32 6" xfId="22924" xr:uid="{2CA0BDBC-E871-45BA-9532-D165BD2D0A83}"/>
    <cellStyle name="Ênfase3 2 32 6 2" xfId="22925" xr:uid="{437CF16B-7E0A-4A33-A4D5-E100127E766A}"/>
    <cellStyle name="Ênfase3 2 32 7" xfId="22926" xr:uid="{69B9418A-3016-4F1E-BD07-0045012672A8}"/>
    <cellStyle name="Ênfase3 2 32 7 2" xfId="22927" xr:uid="{E428F664-B2F9-465B-AE33-E6A903546C0F}"/>
    <cellStyle name="Ênfase3 2 32 8" xfId="22928" xr:uid="{41F80F7E-26E0-4A7D-8227-31C6EB077DC8}"/>
    <cellStyle name="Ênfase3 2 33" xfId="22929" xr:uid="{F619CF39-FA15-42E1-989F-CFA394297AA3}"/>
    <cellStyle name="Ênfase3 2 33 2" xfId="22930" xr:uid="{9286FA4D-69FE-4842-B119-52A902586D1D}"/>
    <cellStyle name="Ênfase3 2 33 2 2" xfId="22931" xr:uid="{A010DDF7-8CA9-4AD9-AE07-50C1F5E7FBD2}"/>
    <cellStyle name="Ênfase3 2 33 2 2 2" xfId="22932" xr:uid="{E9BE83C0-DF5B-4C9F-965F-BE637468E11F}"/>
    <cellStyle name="Ênfase3 2 33 2 3" xfId="22933" xr:uid="{5632DA8F-B8C1-4C69-9692-F1EE4C7D9711}"/>
    <cellStyle name="Ênfase3 2 33 2 3 2" xfId="22934" xr:uid="{C52B6542-A562-403A-86D0-477A2535F3C5}"/>
    <cellStyle name="Ênfase3 2 33 2 4" xfId="22935" xr:uid="{ABD9A8A9-C8E1-480C-A07F-FE8CF86087C3}"/>
    <cellStyle name="Ênfase3 2 33 3" xfId="22936" xr:uid="{0CB93A7C-E818-4F13-8088-3ADD0763889B}"/>
    <cellStyle name="Ênfase3 2 33 3 2" xfId="22937" xr:uid="{E8ACF3D0-C9BC-42B8-8272-A9BE950B35CC}"/>
    <cellStyle name="Ênfase3 2 33 4" xfId="22938" xr:uid="{DF446F9F-4539-47EF-AE43-71BD531CF018}"/>
    <cellStyle name="Ênfase3 2 33 4 2" xfId="22939" xr:uid="{60A91B63-BE2D-4768-8E0D-0499CCECA129}"/>
    <cellStyle name="Ênfase3 2 33 5" xfId="22940" xr:uid="{E4FA902C-685B-4896-B06B-698256D7C363}"/>
    <cellStyle name="Ênfase3 2 33 5 2" xfId="22941" xr:uid="{04E3C94C-87D6-4593-89B5-6A9DEE6B6E67}"/>
    <cellStyle name="Ênfase3 2 33 6" xfId="22942" xr:uid="{AA795BF4-CE78-419B-B392-118653E8D936}"/>
    <cellStyle name="Ênfase3 2 33 6 2" xfId="22943" xr:uid="{DA418493-584B-420C-A295-4D78B3C3A676}"/>
    <cellStyle name="Ênfase3 2 33 7" xfId="22944" xr:uid="{365D3097-72D7-4E66-9F44-1E98DAAF5046}"/>
    <cellStyle name="Ênfase3 2 33 7 2" xfId="22945" xr:uid="{92C33C07-4036-4A00-9DBB-5F98A49CF50D}"/>
    <cellStyle name="Ênfase3 2 33 8" xfId="22946" xr:uid="{FDC2A3B8-6369-4341-AA45-19CF99351DF3}"/>
    <cellStyle name="Ênfase3 2 34" xfId="22947" xr:uid="{CB37383E-450E-4BBA-947B-D1F843469610}"/>
    <cellStyle name="Ênfase3 2 34 2" xfId="22948" xr:uid="{32A48154-E361-4E3D-BC68-9258293DFD8B}"/>
    <cellStyle name="Ênfase3 2 34 2 2" xfId="22949" xr:uid="{0C021850-D7D4-4107-8D6E-DA99F249BF6A}"/>
    <cellStyle name="Ênfase3 2 34 3" xfId="22950" xr:uid="{15898920-669B-4296-84BA-2BF63C0AAA6C}"/>
    <cellStyle name="Ênfase3 2 34 3 2" xfId="22951" xr:uid="{892CC312-8E6B-4C2B-96F2-B108BAEF28BF}"/>
    <cellStyle name="Ênfase3 2 34 4" xfId="22952" xr:uid="{E2B36F31-D52A-443D-B2BA-F55330771B9C}"/>
    <cellStyle name="Ênfase3 2 34 5" xfId="22953" xr:uid="{21B2DEB7-FEAB-4156-ACE0-865D21A3225D}"/>
    <cellStyle name="Ênfase3 2 35" xfId="22954" xr:uid="{69669574-6229-4FAA-BC04-5D15329879A8}"/>
    <cellStyle name="Ênfase3 2 35 2" xfId="22955" xr:uid="{8BF5C65F-D821-45D0-9ABE-6B652A9F7A4E}"/>
    <cellStyle name="Ênfase3 2 36" xfId="22956" xr:uid="{1FBACAD1-A013-45EB-9833-7D40D3265856}"/>
    <cellStyle name="Ênfase3 2 36 2" xfId="22957" xr:uid="{750EA5F0-4693-451C-9F32-7B009B81D3C7}"/>
    <cellStyle name="Ênfase3 2 37" xfId="22958" xr:uid="{8EC8FE90-1581-4479-9C33-74E03105080C}"/>
    <cellStyle name="Ênfase3 2 37 2" xfId="22959" xr:uid="{E6B977DD-21D6-41FB-B5F4-B9EE59861A96}"/>
    <cellStyle name="Ênfase3 2 38" xfId="22960" xr:uid="{3E574710-DFA1-4AB0-8D01-3F627DAEB906}"/>
    <cellStyle name="Ênfase3 2 38 2" xfId="22961" xr:uid="{B0D4C3A4-B31A-41D3-A09F-A2BB61ED647C}"/>
    <cellStyle name="Ênfase3 2 39" xfId="22962" xr:uid="{B412AE8B-26C2-4827-A4F4-428EA16597AF}"/>
    <cellStyle name="Ênfase3 2 4" xfId="22963" xr:uid="{3A3028D6-891E-43EA-ABD4-85F698763E87}"/>
    <cellStyle name="Ênfase3 2 4 2" xfId="22964" xr:uid="{65071286-6689-455A-BE41-B8FA84610B05}"/>
    <cellStyle name="Ênfase3 2 4 2 2" xfId="22965" xr:uid="{022D6EBE-F967-4CDC-A6A5-1D57B07490C8}"/>
    <cellStyle name="Ênfase3 2 4 2 2 2" xfId="22966" xr:uid="{2B9462A0-8E8B-4E24-A2F3-8B0E059E0AAC}"/>
    <cellStyle name="Ênfase3 2 4 2 3" xfId="22967" xr:uid="{E9152574-BF76-40B0-99E1-F9C8F9B738BB}"/>
    <cellStyle name="Ênfase3 2 4 2 3 2" xfId="22968" xr:uid="{4757EDDC-BB1B-486E-839B-913DF143196E}"/>
    <cellStyle name="Ênfase3 2 4 2 4" xfId="22969" xr:uid="{72EE03D7-B852-4462-AEC1-9EEB8935366F}"/>
    <cellStyle name="Ênfase3 2 4 3" xfId="22970" xr:uid="{0E774DB6-8E4D-4243-A4EF-1350A21E054A}"/>
    <cellStyle name="Ênfase3 2 4 3 2" xfId="22971" xr:uid="{E9556986-CD9E-4BDB-9535-531ED64E1F0E}"/>
    <cellStyle name="Ênfase3 2 4 4" xfId="22972" xr:uid="{729A453F-CF34-472F-973D-4E3552BF6BED}"/>
    <cellStyle name="Ênfase3 2 4 4 2" xfId="22973" xr:uid="{030D88E8-B7CC-404C-B1D2-4EEAA3B8C690}"/>
    <cellStyle name="Ênfase3 2 4 5" xfId="22974" xr:uid="{B31BAC33-C221-4ADD-AD7E-0E4C2BDF0789}"/>
    <cellStyle name="Ênfase3 2 4 5 2" xfId="22975" xr:uid="{4D5135C8-E303-4510-891E-3990D7C4F86E}"/>
    <cellStyle name="Ênfase3 2 4 6" xfId="22976" xr:uid="{7083FAAA-F9CC-45DF-9BA9-65619001E4C1}"/>
    <cellStyle name="Ênfase3 2 4 6 2" xfId="22977" xr:uid="{93F3C9B8-E13C-4BFB-BBE5-B89387D9D5C3}"/>
    <cellStyle name="Ênfase3 2 4 7" xfId="22978" xr:uid="{325FAA56-A315-48AB-B749-35427C3CFA88}"/>
    <cellStyle name="Ênfase3 2 4 7 2" xfId="22979" xr:uid="{E2D1C06D-A34C-4F5A-895D-9FE564831D78}"/>
    <cellStyle name="Ênfase3 2 4 8" xfId="22980" xr:uid="{729A8B60-9D9D-4D04-8ECF-C0F41853C258}"/>
    <cellStyle name="Ênfase3 2 5" xfId="22981" xr:uid="{2D8EA396-7BFA-435A-8FDA-E0A3C1E18CD0}"/>
    <cellStyle name="Ênfase3 2 5 2" xfId="22982" xr:uid="{69E6332A-56F2-4987-AA2D-FC34E0371E5A}"/>
    <cellStyle name="Ênfase3 2 5 2 2" xfId="22983" xr:uid="{D3FF3B50-A728-4072-938E-76FE79B7A781}"/>
    <cellStyle name="Ênfase3 2 5 2 2 2" xfId="22984" xr:uid="{641D0684-080C-4246-ADA6-65270FA0F1B5}"/>
    <cellStyle name="Ênfase3 2 5 2 3" xfId="22985" xr:uid="{0B442ACA-6EB0-495B-BA87-72B615565E6A}"/>
    <cellStyle name="Ênfase3 2 5 2 3 2" xfId="22986" xr:uid="{8948F8DB-01F8-41F6-81CE-7858992EB9EE}"/>
    <cellStyle name="Ênfase3 2 5 2 4" xfId="22987" xr:uid="{093D206F-95E7-49B3-9ED4-C52FC8000D49}"/>
    <cellStyle name="Ênfase3 2 5 3" xfId="22988" xr:uid="{203E2704-7F9B-49F2-8605-56C6D9F02F94}"/>
    <cellStyle name="Ênfase3 2 5 3 2" xfId="22989" xr:uid="{D134F5BE-2FD7-4A63-9D47-E649D5BB1A66}"/>
    <cellStyle name="Ênfase3 2 5 4" xfId="22990" xr:uid="{1BAED877-5346-445E-BE67-D85BF3B8ABFD}"/>
    <cellStyle name="Ênfase3 2 5 4 2" xfId="22991" xr:uid="{36642D94-6668-40E9-BDC1-5A8010441526}"/>
    <cellStyle name="Ênfase3 2 5 5" xfId="22992" xr:uid="{E75A0721-730A-4839-A2FE-212062516E36}"/>
    <cellStyle name="Ênfase3 2 5 5 2" xfId="22993" xr:uid="{C1E18366-6A77-4123-9026-D8115579CCC9}"/>
    <cellStyle name="Ênfase3 2 5 6" xfId="22994" xr:uid="{8273682D-3971-4AC4-8009-C8FC6A53811B}"/>
    <cellStyle name="Ênfase3 2 5 6 2" xfId="22995" xr:uid="{08819B41-4421-408E-9CC2-11CCE052ACDF}"/>
    <cellStyle name="Ênfase3 2 5 7" xfId="22996" xr:uid="{74A4E635-504E-4EAC-9D4C-590405157394}"/>
    <cellStyle name="Ênfase3 2 5 7 2" xfId="22997" xr:uid="{6883CA8F-5267-4603-B3C1-40C614C35CFD}"/>
    <cellStyle name="Ênfase3 2 5 8" xfId="22998" xr:uid="{44FB7C81-5542-4470-BC23-20DCFEB2AB31}"/>
    <cellStyle name="Ênfase3 2 6" xfId="22999" xr:uid="{A95E3E9F-AF63-4A74-A1F9-4EE3711C26F5}"/>
    <cellStyle name="Ênfase3 2 6 2" xfId="23000" xr:uid="{E3B034C8-2E1A-4D28-B422-500F17DFD8ED}"/>
    <cellStyle name="Ênfase3 2 6 2 2" xfId="23001" xr:uid="{1B618BA9-7BB7-4C53-94B6-D517541E45AB}"/>
    <cellStyle name="Ênfase3 2 6 2 2 2" xfId="23002" xr:uid="{4683B2A7-2DDE-4F90-9A36-843E689633B5}"/>
    <cellStyle name="Ênfase3 2 6 2 3" xfId="23003" xr:uid="{B42035F1-C861-42E6-A037-0E99ADFA46E4}"/>
    <cellStyle name="Ênfase3 2 6 2 3 2" xfId="23004" xr:uid="{DA77001E-F585-4929-B877-472FF0E14EAF}"/>
    <cellStyle name="Ênfase3 2 6 2 4" xfId="23005" xr:uid="{F767A1FA-B855-4AB2-BA39-0DB7FC2F3162}"/>
    <cellStyle name="Ênfase3 2 6 3" xfId="23006" xr:uid="{19E9FF1A-2461-4D44-AB22-443142D7A9F7}"/>
    <cellStyle name="Ênfase3 2 6 3 2" xfId="23007" xr:uid="{08B810AF-616D-4B03-BEBE-472C147080A5}"/>
    <cellStyle name="Ênfase3 2 6 4" xfId="23008" xr:uid="{BBBB9F8A-1492-4629-B788-D4F5EF73D7C8}"/>
    <cellStyle name="Ênfase3 2 6 4 2" xfId="23009" xr:uid="{36013B9F-A981-4AD7-8B8C-93F735543AA9}"/>
    <cellStyle name="Ênfase3 2 6 5" xfId="23010" xr:uid="{C77355AC-D8BA-4AAB-9A3F-48F127021593}"/>
    <cellStyle name="Ênfase3 2 6 5 2" xfId="23011" xr:uid="{E54A61C7-4468-445C-A139-197E879A0B07}"/>
    <cellStyle name="Ênfase3 2 6 6" xfId="23012" xr:uid="{1BB0BDB6-87D1-4E99-A88B-B369528C5D14}"/>
    <cellStyle name="Ênfase3 2 6 6 2" xfId="23013" xr:uid="{AC5DBAAF-5B3F-4053-B765-DE1C453719D8}"/>
    <cellStyle name="Ênfase3 2 6 7" xfId="23014" xr:uid="{63D70D63-3B97-4559-9818-79860C4C3D17}"/>
    <cellStyle name="Ênfase3 2 6 7 2" xfId="23015" xr:uid="{600CC63D-C3A5-435E-8D7D-191301CA9C93}"/>
    <cellStyle name="Ênfase3 2 6 8" xfId="23016" xr:uid="{E36B50EA-4C62-4FD2-92E4-D601458D2A5A}"/>
    <cellStyle name="Ênfase3 2 7" xfId="23017" xr:uid="{872EEF61-A048-4BFC-8659-228C099A7643}"/>
    <cellStyle name="Ênfase3 2 7 2" xfId="23018" xr:uid="{B2F6CC64-2689-4E94-8C83-D7FBA7370771}"/>
    <cellStyle name="Ênfase3 2 7 2 2" xfId="23019" xr:uid="{EA5FAA7F-F0C3-47DC-B2FE-76170E591D21}"/>
    <cellStyle name="Ênfase3 2 7 2 2 2" xfId="23020" xr:uid="{A6E2B588-ABC2-411C-80E9-DFA55FAAD453}"/>
    <cellStyle name="Ênfase3 2 7 2 3" xfId="23021" xr:uid="{40642EBE-2564-4B90-903D-259956732A60}"/>
    <cellStyle name="Ênfase3 2 7 2 3 2" xfId="23022" xr:uid="{01216542-36A2-46CC-90CC-AEC12645D25C}"/>
    <cellStyle name="Ênfase3 2 7 2 4" xfId="23023" xr:uid="{53467703-F44A-4925-A6D0-06680EB72058}"/>
    <cellStyle name="Ênfase3 2 7 3" xfId="23024" xr:uid="{0A52FD11-3288-417B-91A1-836A6409A8AA}"/>
    <cellStyle name="Ênfase3 2 7 3 2" xfId="23025" xr:uid="{6CB026F0-7D20-4A59-BC5D-17859BC0BA75}"/>
    <cellStyle name="Ênfase3 2 7 4" xfId="23026" xr:uid="{A4BA932B-0743-46F3-BCB1-BED2FD493C7A}"/>
    <cellStyle name="Ênfase3 2 7 4 2" xfId="23027" xr:uid="{4B0428FF-BA4A-4935-9367-A7494E834699}"/>
    <cellStyle name="Ênfase3 2 7 5" xfId="23028" xr:uid="{3835C5D7-52BA-4DBB-A45C-354756A7DC8B}"/>
    <cellStyle name="Ênfase3 2 7 5 2" xfId="23029" xr:uid="{2DF0411C-9EF0-4D5C-882C-E5DEFC7608BF}"/>
    <cellStyle name="Ênfase3 2 7 6" xfId="23030" xr:uid="{DFC3C79C-F965-4493-AF5C-AF94409012C6}"/>
    <cellStyle name="Ênfase3 2 7 6 2" xfId="23031" xr:uid="{09F707B2-4CD1-43AC-810C-52F58FB8998E}"/>
    <cellStyle name="Ênfase3 2 7 7" xfId="23032" xr:uid="{A0BCB1B6-C244-41CC-A5D4-A2080F199752}"/>
    <cellStyle name="Ênfase3 2 7 7 2" xfId="23033" xr:uid="{8881C788-7022-4731-BF8E-02684D47E19B}"/>
    <cellStyle name="Ênfase3 2 7 8" xfId="23034" xr:uid="{818D6468-ACDF-44C3-8A88-A051951DDB0E}"/>
    <cellStyle name="Ênfase3 2 8" xfId="23035" xr:uid="{7748AFE8-7460-4C9F-8E4A-7FD833FAA8A7}"/>
    <cellStyle name="Ênfase3 2 8 2" xfId="23036" xr:uid="{0B271650-0D56-4C20-8A93-8633188D2458}"/>
    <cellStyle name="Ênfase3 2 8 2 2" xfId="23037" xr:uid="{D575BB27-16AA-4138-8C5A-78886B20F535}"/>
    <cellStyle name="Ênfase3 2 8 2 2 2" xfId="23038" xr:uid="{1EF41761-FBA5-4840-8BAC-3C64E7F67752}"/>
    <cellStyle name="Ênfase3 2 8 2 3" xfId="23039" xr:uid="{7708B638-C926-4BD4-BCAB-64D36BED4E93}"/>
    <cellStyle name="Ênfase3 2 8 2 3 2" xfId="23040" xr:uid="{9208695C-1B29-49D9-8871-05CDEB2B5359}"/>
    <cellStyle name="Ênfase3 2 8 2 4" xfId="23041" xr:uid="{AFCA4B10-E155-47B5-A185-40DA3F18773A}"/>
    <cellStyle name="Ênfase3 2 8 3" xfId="23042" xr:uid="{7A5078BC-9DB6-47FE-A818-F5E849EB3CB3}"/>
    <cellStyle name="Ênfase3 2 8 3 2" xfId="23043" xr:uid="{7F584E85-AED4-466E-BA31-C86B572BA46E}"/>
    <cellStyle name="Ênfase3 2 8 4" xfId="23044" xr:uid="{F51C4989-73C2-4CAD-855C-5FB93A21F2BA}"/>
    <cellStyle name="Ênfase3 2 8 4 2" xfId="23045" xr:uid="{F8EB8773-573D-4844-826F-77D70604EB2C}"/>
    <cellStyle name="Ênfase3 2 8 5" xfId="23046" xr:uid="{D1BED58D-9ECE-4F3B-86EE-09E16431DD1C}"/>
    <cellStyle name="Ênfase3 2 8 5 2" xfId="23047" xr:uid="{990D4EE7-7F46-4D09-A801-2171FF8482F7}"/>
    <cellStyle name="Ênfase3 2 8 6" xfId="23048" xr:uid="{4312B6B8-7548-4BD5-8AAB-9EDF827E5742}"/>
    <cellStyle name="Ênfase3 2 8 6 2" xfId="23049" xr:uid="{7AA6EA95-C845-4EFD-941B-128389BE0C7B}"/>
    <cellStyle name="Ênfase3 2 8 7" xfId="23050" xr:uid="{E374D250-6575-4F13-B1D6-81EE6959DDE5}"/>
    <cellStyle name="Ênfase3 2 8 7 2" xfId="23051" xr:uid="{BD40A048-4598-4736-A81C-B0E83F535C45}"/>
    <cellStyle name="Ênfase3 2 8 8" xfId="23052" xr:uid="{0CDE3EAB-6C03-4EEC-98D3-E344E1595592}"/>
    <cellStyle name="Ênfase3 2 9" xfId="23053" xr:uid="{FF27C121-C7EA-4E37-BF69-D0A9B3438898}"/>
    <cellStyle name="Ênfase3 2 9 2" xfId="23054" xr:uid="{36AE3776-19CA-4F82-B0FD-89D57F835D46}"/>
    <cellStyle name="Ênfase3 2 9 2 2" xfId="23055" xr:uid="{F7EEB600-5818-4197-A55F-32DA37388E36}"/>
    <cellStyle name="Ênfase3 2 9 2 2 2" xfId="23056" xr:uid="{7516EDD7-3F6F-4537-AC7A-2DD13D1AB79A}"/>
    <cellStyle name="Ênfase3 2 9 2 3" xfId="23057" xr:uid="{0A7B1459-03EA-40D5-9A55-37131FB3B24E}"/>
    <cellStyle name="Ênfase3 2 9 2 3 2" xfId="23058" xr:uid="{F5FE018C-D4CC-487C-B12C-1E246B9839DC}"/>
    <cellStyle name="Ênfase3 2 9 2 4" xfId="23059" xr:uid="{6B0E30B6-698D-484C-863F-0E4D174B84EB}"/>
    <cellStyle name="Ênfase3 2 9 3" xfId="23060" xr:uid="{E11CFDCB-DDB5-4C72-B91A-E2D039784B81}"/>
    <cellStyle name="Ênfase3 2 9 3 2" xfId="23061" xr:uid="{BB8475F1-9387-4F90-BEDB-F5A51002EDDA}"/>
    <cellStyle name="Ênfase3 2 9 4" xfId="23062" xr:uid="{F68D1EC2-1172-4F2E-8467-21529223908E}"/>
    <cellStyle name="Ênfase3 2 9 4 2" xfId="23063" xr:uid="{F3CCFB80-C6F0-4D76-A8B2-61AB5A1503F9}"/>
    <cellStyle name="Ênfase3 2 9 5" xfId="23064" xr:uid="{3EC595C1-F2BF-49E8-9CC7-D0763AE9A9D4}"/>
    <cellStyle name="Ênfase3 2 9 5 2" xfId="23065" xr:uid="{6227A6CF-C535-4489-9A8D-339D07F5A79B}"/>
    <cellStyle name="Ênfase3 2 9 6" xfId="23066" xr:uid="{DDEE9A10-57BF-4D06-8AE5-366EDDAEBC05}"/>
    <cellStyle name="Ênfase3 2 9 6 2" xfId="23067" xr:uid="{3703B438-B02C-48F3-AD53-5CCC929E12A9}"/>
    <cellStyle name="Ênfase3 2 9 7" xfId="23068" xr:uid="{2D98E516-48AD-40CA-9967-4A43CB26BAD1}"/>
    <cellStyle name="Ênfase3 2 9 7 2" xfId="23069" xr:uid="{4D868837-4D4F-4C7B-B8DB-C71EEB9333E7}"/>
    <cellStyle name="Ênfase3 2 9 8" xfId="23070" xr:uid="{A338DBCF-2F25-42E9-9E90-8D545A49FEC3}"/>
    <cellStyle name="Ênfase3 20" xfId="23071" xr:uid="{79FF45D6-BAFB-42B7-8E83-4877904C7D47}"/>
    <cellStyle name="Ênfase3 20 2" xfId="23072" xr:uid="{37389B06-8296-40AE-9740-1B24525F7904}"/>
    <cellStyle name="Ênfase3 20 2 2" xfId="23073" xr:uid="{8DAEC188-98A6-417C-9290-65B5F4E714BC}"/>
    <cellStyle name="Ênfase3 20 2 2 2" xfId="23074" xr:uid="{BB75D819-1754-4BB1-8F8A-9FA68B6554BE}"/>
    <cellStyle name="Ênfase3 20 2 3" xfId="23075" xr:uid="{0EDC5B67-82C9-426E-9A68-C0F7894938B4}"/>
    <cellStyle name="Ênfase3 20 2 3 2" xfId="23076" xr:uid="{6C5A2BC9-FC37-4710-B6AF-45C869555DDB}"/>
    <cellStyle name="Ênfase3 20 2 4" xfId="23077" xr:uid="{B0D12C8E-B220-440A-BA5F-7858A50B20E5}"/>
    <cellStyle name="Ênfase3 20 3" xfId="23078" xr:uid="{1FCAE586-C17C-427D-BB4C-6A2DCB532F06}"/>
    <cellStyle name="Ênfase3 20 3 2" xfId="23079" xr:uid="{06A773B7-83D8-47BA-9AF9-1ACA010D2525}"/>
    <cellStyle name="Ênfase3 20 4" xfId="23080" xr:uid="{9B9352A9-A753-44BD-AE21-CE56E8A6A97E}"/>
    <cellStyle name="Ênfase3 20 4 2" xfId="23081" xr:uid="{E990C562-F587-49FE-83C7-AB088543D954}"/>
    <cellStyle name="Ênfase3 20 5" xfId="23082" xr:uid="{4EECC728-4475-4E62-ACC4-3873D4118E14}"/>
    <cellStyle name="Ênfase3 20 5 2" xfId="23083" xr:uid="{25285C8A-FC57-458B-9F24-3F149A222364}"/>
    <cellStyle name="Ênfase3 20 6" xfId="23084" xr:uid="{82BCE492-3B58-469D-8525-5BA2A59A5B37}"/>
    <cellStyle name="Ênfase3 20 6 2" xfId="23085" xr:uid="{9DF67E08-5898-48D4-9D1B-8AA332218A55}"/>
    <cellStyle name="Ênfase3 20 7" xfId="23086" xr:uid="{F8C57EE5-0B43-4573-AA93-4A9034EBD806}"/>
    <cellStyle name="Ênfase3 21" xfId="23087" xr:uid="{0B8C8F34-420E-4510-ADEB-EF19A731D900}"/>
    <cellStyle name="Ênfase3 21 2" xfId="23088" xr:uid="{F1346D43-0BB6-4A25-B4AD-137966D3ABA4}"/>
    <cellStyle name="Ênfase3 21 2 2" xfId="23089" xr:uid="{28134C8C-1F1F-48F9-891B-B177474DB646}"/>
    <cellStyle name="Ênfase3 21 2 2 2" xfId="23090" xr:uid="{C0FD52E8-2396-46F8-855E-972836149ED1}"/>
    <cellStyle name="Ênfase3 21 2 3" xfId="23091" xr:uid="{D99FA4FB-EC99-43C3-93B4-DF78357AFABB}"/>
    <cellStyle name="Ênfase3 21 2 3 2" xfId="23092" xr:uid="{9C019979-47DE-420C-BF7E-C22221ECA305}"/>
    <cellStyle name="Ênfase3 21 2 4" xfId="23093" xr:uid="{68E9B89A-C6B6-4F04-BABD-F0E55A40CD4F}"/>
    <cellStyle name="Ênfase3 21 3" xfId="23094" xr:uid="{509A7DC0-B2D7-4917-AA30-1F0F2AC1D3EF}"/>
    <cellStyle name="Ênfase3 21 3 2" xfId="23095" xr:uid="{EA29BE7D-27C9-4971-86DB-988995E1470E}"/>
    <cellStyle name="Ênfase3 21 4" xfId="23096" xr:uid="{F178C19C-CCB6-48A4-878B-93ED188F3B05}"/>
    <cellStyle name="Ênfase3 21 4 2" xfId="23097" xr:uid="{1ABCD571-CC97-4A1B-BE51-408289D1FBE5}"/>
    <cellStyle name="Ênfase3 21 5" xfId="23098" xr:uid="{05DC1D07-44B3-4F43-8CF3-F76FB136DE93}"/>
    <cellStyle name="Ênfase3 21 5 2" xfId="23099" xr:uid="{2B234C60-25F5-4938-A20E-C09E6D8D4380}"/>
    <cellStyle name="Ênfase3 21 6" xfId="23100" xr:uid="{1D621588-D2A5-425E-A576-6E39FD8B3B16}"/>
    <cellStyle name="Ênfase3 21 6 2" xfId="23101" xr:uid="{D7CB2705-8644-4089-BC82-3FC14DC829E3}"/>
    <cellStyle name="Ênfase3 21 7" xfId="23102" xr:uid="{6CD416D6-0FAC-4EB9-B6A7-4CC0A6D3F265}"/>
    <cellStyle name="Ênfase3 22" xfId="23103" xr:uid="{A54D5FE4-1B7E-4BDE-AD68-65F10DD81382}"/>
    <cellStyle name="Ênfase3 22 2" xfId="23104" xr:uid="{6105EACD-C53D-4501-AF5E-BD0D7F684557}"/>
    <cellStyle name="Ênfase3 22 2 2" xfId="23105" xr:uid="{E38A04EC-A88E-4F7F-AC62-09085A21E6DF}"/>
    <cellStyle name="Ênfase3 22 2 2 2" xfId="23106" xr:uid="{9D83403D-3F98-420F-9D95-EDAFC43B326A}"/>
    <cellStyle name="Ênfase3 22 2 3" xfId="23107" xr:uid="{3419A2B6-2BCD-4BE7-A197-CBAD7916711C}"/>
    <cellStyle name="Ênfase3 22 2 3 2" xfId="23108" xr:uid="{4F0A8372-7FFE-47BC-A613-FBECE8E0FF38}"/>
    <cellStyle name="Ênfase3 22 2 4" xfId="23109" xr:uid="{F5B69EC6-C9C6-4898-B215-96F0EBA50405}"/>
    <cellStyle name="Ênfase3 22 3" xfId="23110" xr:uid="{E764DEE2-24CA-41CE-AC1A-F387808B7179}"/>
    <cellStyle name="Ênfase3 22 3 2" xfId="23111" xr:uid="{9C3D9358-B3AB-4744-BDB5-7CDDF69F1231}"/>
    <cellStyle name="Ênfase3 22 4" xfId="23112" xr:uid="{DD645673-5BCD-4EE4-966E-827C09585574}"/>
    <cellStyle name="Ênfase3 22 4 2" xfId="23113" xr:uid="{9ED52652-52DD-416A-8FBD-61D18C044F38}"/>
    <cellStyle name="Ênfase3 22 5" xfId="23114" xr:uid="{F200189F-BA05-42C3-82CD-CF241C3844F7}"/>
    <cellStyle name="Ênfase3 22 5 2" xfId="23115" xr:uid="{CF85551E-03FC-49C2-AE7F-48C06ABC1842}"/>
    <cellStyle name="Ênfase3 22 6" xfId="23116" xr:uid="{60875909-7B53-4E32-8A78-1CA1110F617B}"/>
    <cellStyle name="Ênfase3 22 6 2" xfId="23117" xr:uid="{9CF7C8EF-039C-4D59-9CDF-4A90E3095C0F}"/>
    <cellStyle name="Ênfase3 22 7" xfId="23118" xr:uid="{01063F37-F355-47BD-B75E-8DBC63AB2442}"/>
    <cellStyle name="Ênfase3 23" xfId="23119" xr:uid="{9805EE76-AB94-4CD6-8AA9-E6638EB05B7F}"/>
    <cellStyle name="Ênfase3 23 2" xfId="23120" xr:uid="{7F31EC5C-7430-4D6D-9B1F-8DC72567BFF1}"/>
    <cellStyle name="Ênfase3 23 2 2" xfId="23121" xr:uid="{8BA01718-A2E5-4887-B5C2-20B08F4357C5}"/>
    <cellStyle name="Ênfase3 23 2 2 2" xfId="23122" xr:uid="{FAC08DE2-1425-48C7-B944-25D929481C36}"/>
    <cellStyle name="Ênfase3 23 2 3" xfId="23123" xr:uid="{BDC77596-290C-4771-A45D-98F394B7B233}"/>
    <cellStyle name="Ênfase3 23 2 3 2" xfId="23124" xr:uid="{98F52A21-7502-4012-A555-506DD60B5990}"/>
    <cellStyle name="Ênfase3 23 2 4" xfId="23125" xr:uid="{BAD4499B-6EC3-4894-B203-EDD2C88BA016}"/>
    <cellStyle name="Ênfase3 23 3" xfId="23126" xr:uid="{59A85E4A-F18A-4B41-9595-BD2517323619}"/>
    <cellStyle name="Ênfase3 23 3 2" xfId="23127" xr:uid="{A9834623-6253-4ECF-A147-FB2784EC8728}"/>
    <cellStyle name="Ênfase3 23 4" xfId="23128" xr:uid="{CA740F12-922B-4F9F-9703-4E76AD310193}"/>
    <cellStyle name="Ênfase3 23 4 2" xfId="23129" xr:uid="{D819C992-4FA4-4B9D-B8DB-AB3FE4BE8CD4}"/>
    <cellStyle name="Ênfase3 23 5" xfId="23130" xr:uid="{44BC6D51-D893-4241-96C3-94B5DA86F751}"/>
    <cellStyle name="Ênfase3 23 5 2" xfId="23131" xr:uid="{7869FF54-F8C8-4ED6-8CFE-1D0EA6CF3626}"/>
    <cellStyle name="Ênfase3 23 6" xfId="23132" xr:uid="{BEA44AEF-96E2-4CF6-B3F8-2CCBBF2461A9}"/>
    <cellStyle name="Ênfase3 23 6 2" xfId="23133" xr:uid="{CEAA5896-29B8-4B3D-BDFA-CC4359C02737}"/>
    <cellStyle name="Ênfase3 23 7" xfId="23134" xr:uid="{7C9627C9-6D3A-4799-8F30-6DA6585BADDA}"/>
    <cellStyle name="Ênfase3 24" xfId="23135" xr:uid="{2AE38FD5-5243-4357-8876-E224B2C7783D}"/>
    <cellStyle name="Ênfase3 24 2" xfId="23136" xr:uid="{397E91A2-D1FB-48F5-9FA0-E08C9B3CD341}"/>
    <cellStyle name="Ênfase3 24 2 2" xfId="23137" xr:uid="{DC233267-698F-4356-AB6B-6BEFF6D97B57}"/>
    <cellStyle name="Ênfase3 24 2 2 2" xfId="23138" xr:uid="{96AFA403-1F8E-4709-8249-8B8E1EFD583D}"/>
    <cellStyle name="Ênfase3 24 2 3" xfId="23139" xr:uid="{00B5F8EE-21E5-4DF5-ABCD-4D13895A3693}"/>
    <cellStyle name="Ênfase3 24 2 3 2" xfId="23140" xr:uid="{8C621D6C-FD16-421D-9B88-CD6F41F4D636}"/>
    <cellStyle name="Ênfase3 24 2 4" xfId="23141" xr:uid="{C815DCC5-E0E5-40CC-8967-C590C092C0C1}"/>
    <cellStyle name="Ênfase3 24 3" xfId="23142" xr:uid="{F43949D9-883F-4DE2-B471-8C407F5B2DB4}"/>
    <cellStyle name="Ênfase3 24 3 2" xfId="23143" xr:uid="{E0251540-2558-4BA0-8A98-DF8A485AE00B}"/>
    <cellStyle name="Ênfase3 24 4" xfId="23144" xr:uid="{17F072EC-4D45-492A-8F8C-E9E64F77CCA6}"/>
    <cellStyle name="Ênfase3 24 4 2" xfId="23145" xr:uid="{E3242408-D9E3-492E-8D6E-70934F5D3ECF}"/>
    <cellStyle name="Ênfase3 24 5" xfId="23146" xr:uid="{824B8522-A728-4D62-9FB8-1FA3C7F68022}"/>
    <cellStyle name="Ênfase3 24 5 2" xfId="23147" xr:uid="{475E9250-8B83-4526-A242-6AAFA58830FA}"/>
    <cellStyle name="Ênfase3 24 6" xfId="23148" xr:uid="{910F8DE7-7B25-4D58-BBD3-A34E341844F5}"/>
    <cellStyle name="Ênfase3 24 6 2" xfId="23149" xr:uid="{130DC524-730E-4EF2-994B-3115FA9649FA}"/>
    <cellStyle name="Ênfase3 24 7" xfId="23150" xr:uid="{FE9B9A02-73CD-46AC-A2EC-A63567C89D15}"/>
    <cellStyle name="Ênfase3 25" xfId="23151" xr:uid="{30DE9853-9AE6-47D6-9A40-30CBE159CF40}"/>
    <cellStyle name="Ênfase3 25 2" xfId="23152" xr:uid="{9332C3A8-44B6-4ED9-A74A-6AEF6BAAE18A}"/>
    <cellStyle name="Ênfase3 25 2 2" xfId="23153" xr:uid="{77B36969-D259-4D0D-BEBA-ED675A9DC4D4}"/>
    <cellStyle name="Ênfase3 25 2 2 2" xfId="23154" xr:uid="{409CFD17-024D-474B-868F-6F97D3F67BA1}"/>
    <cellStyle name="Ênfase3 25 2 3" xfId="23155" xr:uid="{0AA26659-146A-4EDE-BAEE-8D77DAA2ADF9}"/>
    <cellStyle name="Ênfase3 25 2 3 2" xfId="23156" xr:uid="{E6F927E1-B26D-47F4-81DE-993954C4209A}"/>
    <cellStyle name="Ênfase3 25 2 4" xfId="23157" xr:uid="{16254793-6625-4A7E-8A83-62577B8FC6C1}"/>
    <cellStyle name="Ênfase3 25 3" xfId="23158" xr:uid="{DF839B6F-1656-45E2-95CF-942DFBE0F6C3}"/>
    <cellStyle name="Ênfase3 25 3 2" xfId="23159" xr:uid="{0134111D-2F5F-4D41-BBDD-C5DB61841AF0}"/>
    <cellStyle name="Ênfase3 25 4" xfId="23160" xr:uid="{0EA0CDAE-A3AB-4731-ACB2-96B9EA34E6FA}"/>
    <cellStyle name="Ênfase3 25 4 2" xfId="23161" xr:uid="{1A3B0E3E-BD33-44BF-BC7D-071F2FC90849}"/>
    <cellStyle name="Ênfase3 25 5" xfId="23162" xr:uid="{6DE98DF0-47C0-43E2-8565-F67F6121324D}"/>
    <cellStyle name="Ênfase3 25 5 2" xfId="23163" xr:uid="{9A5C9E19-8E1B-49A3-9D3C-FD9E41788CA4}"/>
    <cellStyle name="Ênfase3 25 6" xfId="23164" xr:uid="{594FE57A-8308-458E-8025-B005034A2826}"/>
    <cellStyle name="Ênfase3 25 6 2" xfId="23165" xr:uid="{1A8623DE-E8C4-40A3-A25C-7F70A67E8A64}"/>
    <cellStyle name="Ênfase3 25 7" xfId="23166" xr:uid="{8F4D55D8-E77C-4CA7-89E4-2B85A2F38795}"/>
    <cellStyle name="Ênfase3 26" xfId="23167" xr:uid="{F9B9D177-A64E-453B-BF70-F7C3C5D18DE0}"/>
    <cellStyle name="Ênfase3 26 2" xfId="23168" xr:uid="{B2C2FAD8-23E3-4C38-B14C-BFBD48A60318}"/>
    <cellStyle name="Ênfase3 26 2 2" xfId="23169" xr:uid="{7B4503C5-F0AC-4C7B-90E3-8AECBC30DD81}"/>
    <cellStyle name="Ênfase3 26 2 2 2" xfId="23170" xr:uid="{E1D85BB6-3148-4248-9960-F3E20D007513}"/>
    <cellStyle name="Ênfase3 26 2 3" xfId="23171" xr:uid="{10CE8F2C-715A-4F66-BC78-E46D025148D5}"/>
    <cellStyle name="Ênfase3 26 2 3 2" xfId="23172" xr:uid="{3AF25191-177F-41A8-9516-9D3FF7E7653A}"/>
    <cellStyle name="Ênfase3 26 2 4" xfId="23173" xr:uid="{796BC31F-A99F-4EE8-9FA5-F09C4C68155C}"/>
    <cellStyle name="Ênfase3 26 3" xfId="23174" xr:uid="{9962C7AA-EBFB-4C34-9C2A-2338B28026CB}"/>
    <cellStyle name="Ênfase3 26 3 2" xfId="23175" xr:uid="{91636EAB-036E-492A-AB9F-D81129A97AC9}"/>
    <cellStyle name="Ênfase3 26 4" xfId="23176" xr:uid="{70F56E36-8365-4A12-A023-4BFDE81691A8}"/>
    <cellStyle name="Ênfase3 26 4 2" xfId="23177" xr:uid="{EA7A3C8D-9BBB-49C8-9632-A5314B104033}"/>
    <cellStyle name="Ênfase3 26 5" xfId="23178" xr:uid="{17CDB7A2-3AE3-47ED-A97C-EFFC57BE4781}"/>
    <cellStyle name="Ênfase3 26 5 2" xfId="23179" xr:uid="{55360751-9C58-489B-95B6-2A72579EB72B}"/>
    <cellStyle name="Ênfase3 26 6" xfId="23180" xr:uid="{B3EEFDDD-45FA-4FF0-93ED-60B21A4AD744}"/>
    <cellStyle name="Ênfase3 26 6 2" xfId="23181" xr:uid="{0E57E9F8-EE0B-4D10-A2D3-C3B89859F1D9}"/>
    <cellStyle name="Ênfase3 26 7" xfId="23182" xr:uid="{B40586DD-FAC4-4273-81AA-549194FB26E5}"/>
    <cellStyle name="Ênfase3 27" xfId="23183" xr:uid="{15979CBC-884B-44B2-BE62-29D2B770A4C4}"/>
    <cellStyle name="Ênfase3 27 2" xfId="23184" xr:uid="{78D4568B-0E4D-45AE-9CE4-76A2D6675F07}"/>
    <cellStyle name="Ênfase3 27 2 2" xfId="23185" xr:uid="{D73051BD-6345-48F6-9389-393C85237ABE}"/>
    <cellStyle name="Ênfase3 27 2 2 2" xfId="23186" xr:uid="{4EBAB113-F6FC-4B18-8D28-8B682EADDFE4}"/>
    <cellStyle name="Ênfase3 27 2 3" xfId="23187" xr:uid="{16916E6A-B351-40BD-BD3A-B397EC12353E}"/>
    <cellStyle name="Ênfase3 27 2 3 2" xfId="23188" xr:uid="{52180AEB-7D7D-4B3D-BFF6-2F3826881003}"/>
    <cellStyle name="Ênfase3 27 2 4" xfId="23189" xr:uid="{5991FD4B-0B6A-48EA-923F-35B05BB92FDE}"/>
    <cellStyle name="Ênfase3 27 3" xfId="23190" xr:uid="{F08EA41E-2FA9-486A-9B2D-98D793D86181}"/>
    <cellStyle name="Ênfase3 27 3 2" xfId="23191" xr:uid="{BC15C09B-41D4-471B-ADF6-9B0E984C546A}"/>
    <cellStyle name="Ênfase3 27 4" xfId="23192" xr:uid="{ED0B44E2-790E-416A-BB8C-FB8F6BE546A1}"/>
    <cellStyle name="Ênfase3 27 4 2" xfId="23193" xr:uid="{EF9FBADF-C4E9-41CC-9839-AB4709203048}"/>
    <cellStyle name="Ênfase3 27 5" xfId="23194" xr:uid="{7D0FA2B5-C3FD-4519-A51B-F6BF183DA70D}"/>
    <cellStyle name="Ênfase3 27 5 2" xfId="23195" xr:uid="{7147B638-5B40-4650-A9DB-CAEA86C919D8}"/>
    <cellStyle name="Ênfase3 27 6" xfId="23196" xr:uid="{6499F067-895C-4A5C-99CD-E6B2D42508A7}"/>
    <cellStyle name="Ênfase3 27 6 2" xfId="23197" xr:uid="{FBDB4C42-E3F3-4D45-A577-19D54ABDAB3B}"/>
    <cellStyle name="Ênfase3 27 7" xfId="23198" xr:uid="{4B481355-10E2-4EA3-B050-D0C8B7D75C2E}"/>
    <cellStyle name="Ênfase3 28" xfId="23199" xr:uid="{A7DC7E08-751F-44AB-8FC0-FF31699D1632}"/>
    <cellStyle name="Ênfase3 28 2" xfId="23200" xr:uid="{BEFBE8A9-6AD5-4105-9B14-7DA5BF7BC7BE}"/>
    <cellStyle name="Ênfase3 28 2 2" xfId="23201" xr:uid="{294DE60A-4D37-4EE4-AD44-1BC6F2DA94FE}"/>
    <cellStyle name="Ênfase3 28 2 2 2" xfId="23202" xr:uid="{030ACAEB-D1FF-48E7-9AC6-8CFDEA709359}"/>
    <cellStyle name="Ênfase3 28 2 3" xfId="23203" xr:uid="{372EF456-0BE3-480C-B706-9D32FB4F7847}"/>
    <cellStyle name="Ênfase3 28 2 3 2" xfId="23204" xr:uid="{EFA25E92-9663-4409-B912-1F3A35C0484E}"/>
    <cellStyle name="Ênfase3 28 2 4" xfId="23205" xr:uid="{AF123870-C433-4E11-9608-60E80C221977}"/>
    <cellStyle name="Ênfase3 28 3" xfId="23206" xr:uid="{18E7818B-064A-4144-B0C6-287EA2A85467}"/>
    <cellStyle name="Ênfase3 28 3 2" xfId="23207" xr:uid="{28EED01F-B04D-4BBA-867F-7E965523E701}"/>
    <cellStyle name="Ênfase3 28 4" xfId="23208" xr:uid="{DDC1397D-37CE-4252-AC45-6D9BD14B5555}"/>
    <cellStyle name="Ênfase3 28 4 2" xfId="23209" xr:uid="{57635C4B-8B2E-46AD-BAA2-DDB8EE871536}"/>
    <cellStyle name="Ênfase3 28 5" xfId="23210" xr:uid="{37DAF40B-2B1A-4DC1-97DD-B156BBF888FC}"/>
    <cellStyle name="Ênfase3 28 5 2" xfId="23211" xr:uid="{B032AE9D-2C84-4B37-B8F4-8D23BF005BCB}"/>
    <cellStyle name="Ênfase3 28 6" xfId="23212" xr:uid="{8CC78E0D-313B-47DC-A7BD-A524FDFD8EB0}"/>
    <cellStyle name="Ênfase3 28 6 2" xfId="23213" xr:uid="{26AF9B85-47D5-49D7-8A50-F257DAFF137A}"/>
    <cellStyle name="Ênfase3 28 7" xfId="23214" xr:uid="{FB091E3C-2B47-48B1-B8D8-9FCDA3E1920C}"/>
    <cellStyle name="Ênfase3 29" xfId="23215" xr:uid="{A89747EA-408A-40D4-B26B-A6AB71615445}"/>
    <cellStyle name="Ênfase3 29 2" xfId="23216" xr:uid="{8FB1F9D0-5AB7-42A3-8D1E-6B1053C046BB}"/>
    <cellStyle name="Ênfase3 29 2 2" xfId="23217" xr:uid="{90506723-BB97-4395-B040-324832E69255}"/>
    <cellStyle name="Ênfase3 29 2 2 2" xfId="23218" xr:uid="{762806EE-38E4-4E4B-BFA0-857483CEFCA8}"/>
    <cellStyle name="Ênfase3 29 2 3" xfId="23219" xr:uid="{EB76D58E-1088-491D-B486-655D5FBAAE92}"/>
    <cellStyle name="Ênfase3 29 2 3 2" xfId="23220" xr:uid="{3F9E0647-6CAE-4F29-9195-8F0512C00FD9}"/>
    <cellStyle name="Ênfase3 29 2 4" xfId="23221" xr:uid="{1A6487B0-8BD9-4D4A-BA0B-EB980AA35971}"/>
    <cellStyle name="Ênfase3 29 3" xfId="23222" xr:uid="{5E333C9D-36DB-40B9-AEA5-FFF2B18E2D7A}"/>
    <cellStyle name="Ênfase3 29 3 2" xfId="23223" xr:uid="{7CBB98EA-8361-4549-9A8C-F1E5A594AD48}"/>
    <cellStyle name="Ênfase3 29 4" xfId="23224" xr:uid="{38A967EC-5465-424B-8CF5-3A6E344342D3}"/>
    <cellStyle name="Ênfase3 29 4 2" xfId="23225" xr:uid="{2B546E6D-E227-4D4A-97FF-917A768B613D}"/>
    <cellStyle name="Ênfase3 29 5" xfId="23226" xr:uid="{FF0AC15B-1048-493A-8A23-D8C5AD281C4D}"/>
    <cellStyle name="Ênfase3 29 5 2" xfId="23227" xr:uid="{EB134D97-9D70-4890-A35B-D41577DBC828}"/>
    <cellStyle name="Ênfase3 29 6" xfId="23228" xr:uid="{0482763C-AC31-4947-A9D4-80B5E4FDDD68}"/>
    <cellStyle name="Ênfase3 29 6 2" xfId="23229" xr:uid="{9EA9FAD2-1E33-459A-AF33-9AAD6B28F525}"/>
    <cellStyle name="Ênfase3 29 7" xfId="23230" xr:uid="{D0EE84EC-9396-4352-A160-98890855ECBB}"/>
    <cellStyle name="Ênfase3 3" xfId="23231" xr:uid="{39E7BB47-99C2-43AA-9278-662BFAAC3208}"/>
    <cellStyle name="Ênfase3 3 2" xfId="23232" xr:uid="{1AF7D546-27E3-4A3E-8C18-96599D722FCC}"/>
    <cellStyle name="Ênfase3 3 2 2" xfId="23233" xr:uid="{4B1FF62C-EA6A-4299-9FD8-EB7B186436D7}"/>
    <cellStyle name="Ênfase3 3 2 2 2" xfId="23234" xr:uid="{D05B73F0-AF7E-46E3-80D9-A7EAF0E41F89}"/>
    <cellStyle name="Ênfase3 3 2 3" xfId="23235" xr:uid="{B1F6F0A3-AC9F-4052-BF10-0BF303576095}"/>
    <cellStyle name="Ênfase3 3 2 3 2" xfId="23236" xr:uid="{56AF87C6-65AD-4A67-889C-DA26A77AB7BA}"/>
    <cellStyle name="Ênfase3 3 2 4" xfId="23237" xr:uid="{67AD90E7-DBA6-454C-A69C-33FA1626565E}"/>
    <cellStyle name="Ênfase3 3 3" xfId="23238" xr:uid="{CD13B038-71D6-446B-B4BA-D85ECA95EED9}"/>
    <cellStyle name="Ênfase3 3 3 2" xfId="23239" xr:uid="{5E8EA172-5862-4FF2-BA35-80EFEAF118F0}"/>
    <cellStyle name="Ênfase3 3 4" xfId="23240" xr:uid="{96591AEE-1EC1-40E0-B005-5CB2A10A0FA3}"/>
    <cellStyle name="Ênfase3 3 4 2" xfId="23241" xr:uid="{B0631BEE-2AD2-4B51-8464-EA2FAC9C3111}"/>
    <cellStyle name="Ênfase3 3 5" xfId="23242" xr:uid="{FE29A3B1-CA2B-4E33-B5C0-3F81295A565C}"/>
    <cellStyle name="Ênfase3 3 5 2" xfId="23243" xr:uid="{4899A293-A6F8-4844-BDB6-0E2CF5C4B9C7}"/>
    <cellStyle name="Ênfase3 3 6" xfId="23244" xr:uid="{ED6D5F1B-90C0-48E8-95C0-C820387F67DF}"/>
    <cellStyle name="Ênfase3 3 6 2" xfId="23245" xr:uid="{6EF6F7C2-26B5-48BF-95F2-C7EDFF49EA68}"/>
    <cellStyle name="Ênfase3 3 7" xfId="23246" xr:uid="{BFD1C040-5237-46B1-8B74-A71118D216DE}"/>
    <cellStyle name="Ênfase3 30" xfId="23247" xr:uid="{2C6238BA-B76A-43E3-BD5A-04CE08C9E675}"/>
    <cellStyle name="Ênfase3 30 2" xfId="23248" xr:uid="{EF1ECAA8-C319-45A1-9A86-002BB721125D}"/>
    <cellStyle name="Ênfase3 30 2 2" xfId="23249" xr:uid="{0B902652-297F-4419-8B03-BF7DE51D035B}"/>
    <cellStyle name="Ênfase3 30 2 2 2" xfId="23250" xr:uid="{99F737AE-8C5C-4FCB-B2A6-A05F5D5F4877}"/>
    <cellStyle name="Ênfase3 30 2 3" xfId="23251" xr:uid="{3D899029-01F0-4989-9826-50A64B723116}"/>
    <cellStyle name="Ênfase3 30 2 3 2" xfId="23252" xr:uid="{2ED35397-0B08-4F14-B119-261CFA94863A}"/>
    <cellStyle name="Ênfase3 30 2 4" xfId="23253" xr:uid="{6D345A52-D9BC-46D0-9659-5B9B68A86DC3}"/>
    <cellStyle name="Ênfase3 30 3" xfId="23254" xr:uid="{B8CB5D2E-EF69-419F-9DC6-0B88AE9BB4BC}"/>
    <cellStyle name="Ênfase3 30 3 2" xfId="23255" xr:uid="{3AEFA029-52BC-4A45-A279-9D0A9AE442FB}"/>
    <cellStyle name="Ênfase3 30 4" xfId="23256" xr:uid="{97E1C8CF-B57D-4983-AEDD-88894882375B}"/>
    <cellStyle name="Ênfase3 30 4 2" xfId="23257" xr:uid="{A03E3295-1B4B-41E7-9074-B16ED4A5D06B}"/>
    <cellStyle name="Ênfase3 30 5" xfId="23258" xr:uid="{21CFFB9D-D17B-4CFE-840F-B3B6CB89D88A}"/>
    <cellStyle name="Ênfase3 30 5 2" xfId="23259" xr:uid="{8994F01B-936B-463A-AB78-4C9CF4246B0E}"/>
    <cellStyle name="Ênfase3 30 6" xfId="23260" xr:uid="{D382C546-E372-4C93-A773-C2F7166F0A43}"/>
    <cellStyle name="Ênfase3 30 6 2" xfId="23261" xr:uid="{4802B77B-8D70-40B1-A4B6-D1B93745BF61}"/>
    <cellStyle name="Ênfase3 30 7" xfId="23262" xr:uid="{0F231048-E8AE-471B-9AF3-927B7D6AAD37}"/>
    <cellStyle name="Ênfase3 31" xfId="23263" xr:uid="{98D32807-8953-4412-B3BB-798309D090A3}"/>
    <cellStyle name="Ênfase3 31 2" xfId="23264" xr:uid="{7463755F-1B85-4821-A119-7F85FA73AC42}"/>
    <cellStyle name="Ênfase3 31 2 2" xfId="23265" xr:uid="{FD849887-1365-42F5-B979-71DA453B7783}"/>
    <cellStyle name="Ênfase3 31 2 2 2" xfId="23266" xr:uid="{3A51D4A0-8EE8-4D49-B194-2F6B880FD4DF}"/>
    <cellStyle name="Ênfase3 31 2 3" xfId="23267" xr:uid="{78A96F99-F4CC-42A0-8358-1E210E4971D8}"/>
    <cellStyle name="Ênfase3 31 2 3 2" xfId="23268" xr:uid="{CAA4F87E-68DA-49A9-9C7B-1CCAD7C42118}"/>
    <cellStyle name="Ênfase3 31 2 4" xfId="23269" xr:uid="{1D26C140-09AB-41D1-95FD-D9A314A29122}"/>
    <cellStyle name="Ênfase3 31 3" xfId="23270" xr:uid="{D34DCE03-B531-4FF5-9752-5A179A296B9F}"/>
    <cellStyle name="Ênfase3 31 3 2" xfId="23271" xr:uid="{83971BCD-4867-4AED-B285-451D37CDD998}"/>
    <cellStyle name="Ênfase3 31 4" xfId="23272" xr:uid="{18C0A4DA-A284-463C-8DD5-F34122A2C3A4}"/>
    <cellStyle name="Ênfase3 31 4 2" xfId="23273" xr:uid="{87963E28-C724-46A1-B785-C12980E753FD}"/>
    <cellStyle name="Ênfase3 31 5" xfId="23274" xr:uid="{90826D32-8A87-49EA-B913-0874B3C3141A}"/>
    <cellStyle name="Ênfase3 31 5 2" xfId="23275" xr:uid="{CDAC1461-B9ED-4EBC-B639-4015C338C91D}"/>
    <cellStyle name="Ênfase3 31 6" xfId="23276" xr:uid="{0260B177-55CF-491C-BDBC-D8E6E4357DC7}"/>
    <cellStyle name="Ênfase3 31 6 2" xfId="23277" xr:uid="{C379A875-E7EB-4EF8-B3BB-4DD512E81133}"/>
    <cellStyle name="Ênfase3 31 7" xfId="23278" xr:uid="{636DE9E2-FE87-4619-BBD4-FA891AC4552C}"/>
    <cellStyle name="Ênfase3 32" xfId="23279" xr:uid="{96B1D383-6845-4275-AFEE-92AF404CA23C}"/>
    <cellStyle name="Ênfase3 32 2" xfId="23280" xr:uid="{0D9CC9EE-33DB-49D8-A059-69EF645FBCC5}"/>
    <cellStyle name="Ênfase3 32 2 2" xfId="23281" xr:uid="{F19D291B-6A7E-47C9-8CF9-C8D41B48C7BD}"/>
    <cellStyle name="Ênfase3 32 2 2 2" xfId="23282" xr:uid="{0E626EB1-52E4-4F9E-ADB0-966C17FE1EA7}"/>
    <cellStyle name="Ênfase3 32 2 3" xfId="23283" xr:uid="{1F8C13F4-11EE-46A5-BFFA-B2A98E99E08C}"/>
    <cellStyle name="Ênfase3 32 2 3 2" xfId="23284" xr:uid="{6EA28F1E-D1BF-4AE8-A6C0-771AAB2C7D40}"/>
    <cellStyle name="Ênfase3 32 2 4" xfId="23285" xr:uid="{21ADC67C-FE88-4A91-9005-4EC27FCBBCCE}"/>
    <cellStyle name="Ênfase3 32 3" xfId="23286" xr:uid="{941F0437-5820-4578-A7F4-F3EECEB433F4}"/>
    <cellStyle name="Ênfase3 32 3 2" xfId="23287" xr:uid="{12331486-BC3F-41CD-88EE-58A47025D519}"/>
    <cellStyle name="Ênfase3 32 4" xfId="23288" xr:uid="{C3E63228-FD1C-4C4B-A763-44047AA435AE}"/>
    <cellStyle name="Ênfase3 32 4 2" xfId="23289" xr:uid="{6D4D5E07-D992-40B0-93B0-A76F85356B83}"/>
    <cellStyle name="Ênfase3 32 5" xfId="23290" xr:uid="{0D0CFF61-D045-4A67-866F-73F55D144E73}"/>
    <cellStyle name="Ênfase3 32 5 2" xfId="23291" xr:uid="{85DEAC7D-6A2B-497A-9D05-090CF3CF883D}"/>
    <cellStyle name="Ênfase3 32 6" xfId="23292" xr:uid="{CBA6522F-3913-44F0-8E54-0832105469B8}"/>
    <cellStyle name="Ênfase3 32 6 2" xfId="23293" xr:uid="{4E913962-FC2B-459D-83BF-AC6156FE6A9D}"/>
    <cellStyle name="Ênfase3 32 7" xfId="23294" xr:uid="{6FD62B90-55D8-4C13-A054-AA298AC026EF}"/>
    <cellStyle name="Ênfase3 33" xfId="23295" xr:uid="{D28BFF15-0F56-4BEC-BD5C-F3FE5215EB1C}"/>
    <cellStyle name="Ênfase3 33 2" xfId="23296" xr:uid="{47E1A0EF-609C-4676-8A94-8B8DE1B951B6}"/>
    <cellStyle name="Ênfase3 33 2 2" xfId="23297" xr:uid="{40DFE8F8-9144-4A15-8BFA-F5CD066C0B95}"/>
    <cellStyle name="Ênfase3 33 2 2 2" xfId="23298" xr:uid="{0CD7FA89-4537-4F44-AC3A-CD9822C26865}"/>
    <cellStyle name="Ênfase3 33 2 3" xfId="23299" xr:uid="{795C3F5D-7FB8-4C58-A29C-5D816293A5F5}"/>
    <cellStyle name="Ênfase3 33 2 3 2" xfId="23300" xr:uid="{D5DD2D16-80D2-4C1A-8FF6-DCF5740F5E9C}"/>
    <cellStyle name="Ênfase3 33 2 4" xfId="23301" xr:uid="{46907FB0-7FED-4EE6-B3AC-1518A1956411}"/>
    <cellStyle name="Ênfase3 33 3" xfId="23302" xr:uid="{C3710E2A-FEEA-415A-A4DF-42B0BBE466C8}"/>
    <cellStyle name="Ênfase3 33 3 2" xfId="23303" xr:uid="{9A49F12B-BFBF-437C-9780-A105BBBA0EB5}"/>
    <cellStyle name="Ênfase3 33 4" xfId="23304" xr:uid="{8C977BC9-0DD1-41D6-965C-82B90DD8E286}"/>
    <cellStyle name="Ênfase3 33 4 2" xfId="23305" xr:uid="{D4E9FE14-4044-4236-A50C-CE5932AE4876}"/>
    <cellStyle name="Ênfase3 33 5" xfId="23306" xr:uid="{1147C44C-8E2A-4500-B230-0878613D2675}"/>
    <cellStyle name="Ênfase3 33 5 2" xfId="23307" xr:uid="{E95D61B0-93CB-4DA9-AE65-FC0A8E1835F9}"/>
    <cellStyle name="Ênfase3 33 6" xfId="23308" xr:uid="{069DC961-7A50-4CFF-9544-1E45B517D5A4}"/>
    <cellStyle name="Ênfase3 33 6 2" xfId="23309" xr:uid="{3BB98EA7-80F4-4590-B068-4F76D2F2FD89}"/>
    <cellStyle name="Ênfase3 33 7" xfId="23310" xr:uid="{591DE0D9-7BD3-4492-B930-5DE29DDAEE87}"/>
    <cellStyle name="Ênfase3 34" xfId="23311" xr:uid="{062C8174-FDA4-4BCC-AAE6-458C853E917D}"/>
    <cellStyle name="Ênfase3 34 2" xfId="23312" xr:uid="{AF86A0BB-3568-492F-80D1-6BF811E71005}"/>
    <cellStyle name="Ênfase3 34 2 2" xfId="23313" xr:uid="{59394CB3-E775-4EC2-A74D-C2DE1A778EEA}"/>
    <cellStyle name="Ênfase3 34 2 2 2" xfId="23314" xr:uid="{008A6D11-18A0-4E51-8729-96CD8062B8E0}"/>
    <cellStyle name="Ênfase3 34 2 3" xfId="23315" xr:uid="{8D48756B-3062-497A-A717-3CEC268F5818}"/>
    <cellStyle name="Ênfase3 34 2 3 2" xfId="23316" xr:uid="{7B50A832-ED15-4FF6-A6FA-8639390F3F69}"/>
    <cellStyle name="Ênfase3 34 2 4" xfId="23317" xr:uid="{960BD449-4BA7-4D21-A7F3-60B258858F78}"/>
    <cellStyle name="Ênfase3 34 3" xfId="23318" xr:uid="{C3E25F52-557D-48BE-8260-437BA8C7E0FF}"/>
    <cellStyle name="Ênfase3 34 3 2" xfId="23319" xr:uid="{F4855DA0-8B36-42A8-B97B-C81B5149DA0E}"/>
    <cellStyle name="Ênfase3 34 4" xfId="23320" xr:uid="{BFD89A17-774D-42A5-BD0E-1204AAF2E41C}"/>
    <cellStyle name="Ênfase3 34 4 2" xfId="23321" xr:uid="{E1BBF2BE-145A-4715-8765-FFCF4D73787E}"/>
    <cellStyle name="Ênfase3 34 5" xfId="23322" xr:uid="{5B65BB9C-7747-4E06-A038-FC92DDF849E6}"/>
    <cellStyle name="Ênfase3 34 5 2" xfId="23323" xr:uid="{3A345749-BE27-406E-B35A-A1D0705CFE27}"/>
    <cellStyle name="Ênfase3 34 6" xfId="23324" xr:uid="{06C4B17C-478E-436B-88F8-6A81BC7BA2DF}"/>
    <cellStyle name="Ênfase3 34 6 2" xfId="23325" xr:uid="{1769D917-B74F-4A24-9A01-31B3FA3D164F}"/>
    <cellStyle name="Ênfase3 34 7" xfId="23326" xr:uid="{E55D7A9C-3E51-4E0D-A1A3-49C0E4775BAE}"/>
    <cellStyle name="Ênfase3 35" xfId="23327" xr:uid="{C91281D4-42E0-4FD5-A81A-7A5962B596E9}"/>
    <cellStyle name="Ênfase3 35 2" xfId="23328" xr:uid="{511AE2C5-7774-48E0-A414-E727C2D2FCA8}"/>
    <cellStyle name="Ênfase3 35 2 2" xfId="23329" xr:uid="{FD5F97C8-FBA4-48A6-B187-1B6A5389BD1E}"/>
    <cellStyle name="Ênfase3 35 2 2 2" xfId="23330" xr:uid="{489864B6-E8F3-4372-AC83-3C61EB8A53A6}"/>
    <cellStyle name="Ênfase3 35 2 3" xfId="23331" xr:uid="{C29E51C2-8329-427F-B3AC-752448A5D7D3}"/>
    <cellStyle name="Ênfase3 35 2 3 2" xfId="23332" xr:uid="{3A04F642-2E2F-4DFA-8189-5D2FFAB510EF}"/>
    <cellStyle name="Ênfase3 35 2 4" xfId="23333" xr:uid="{517437BB-F7C3-4438-974F-301D6E66F2FA}"/>
    <cellStyle name="Ênfase3 35 3" xfId="23334" xr:uid="{8936FD6E-84C8-40B5-ABED-B50CD8F36CC9}"/>
    <cellStyle name="Ênfase3 35 3 2" xfId="23335" xr:uid="{DC2C3EED-30AF-429C-BA72-7D3900B77185}"/>
    <cellStyle name="Ênfase3 35 4" xfId="23336" xr:uid="{D34AB040-55F6-4E4B-BA18-223C6D5C8762}"/>
    <cellStyle name="Ênfase3 35 4 2" xfId="23337" xr:uid="{4EFF49A7-3FE5-4423-A52C-A7E74BBCCC50}"/>
    <cellStyle name="Ênfase3 35 5" xfId="23338" xr:uid="{E9D121A3-3989-496B-BE5F-61997D320384}"/>
    <cellStyle name="Ênfase3 35 5 2" xfId="23339" xr:uid="{D104D642-D1ED-4CB5-B6B0-DF95F40C7954}"/>
    <cellStyle name="Ênfase3 35 6" xfId="23340" xr:uid="{12A74BF9-2E6C-41D3-921C-E98E4468422E}"/>
    <cellStyle name="Ênfase3 35 6 2" xfId="23341" xr:uid="{16BB3512-3DAA-4E5B-A916-4B7BBFF86C89}"/>
    <cellStyle name="Ênfase3 35 7" xfId="23342" xr:uid="{69FF3162-0C99-46D1-884C-F92D07DFB4FE}"/>
    <cellStyle name="Ênfase3 4" xfId="23343" xr:uid="{566A7EEC-B635-4728-98B1-3B5AC4030A94}"/>
    <cellStyle name="Ênfase3 4 2" xfId="23344" xr:uid="{CE76216E-8AC3-49AA-BAF5-7A392002B476}"/>
    <cellStyle name="Ênfase3 4 2 2" xfId="23345" xr:uid="{93D4B9B0-048A-4257-96CD-C91A1087680B}"/>
    <cellStyle name="Ênfase3 4 2 2 2" xfId="23346" xr:uid="{282FC140-825B-4AFE-97E1-859779354881}"/>
    <cellStyle name="Ênfase3 4 2 3" xfId="23347" xr:uid="{2FFDB5E8-04F8-40C0-B8EC-E75BFE772D1A}"/>
    <cellStyle name="Ênfase3 4 2 3 2" xfId="23348" xr:uid="{CCC898D5-A40D-4C76-BD21-B13E255C2CDB}"/>
    <cellStyle name="Ênfase3 4 2 4" xfId="23349" xr:uid="{01F2F928-6A4F-4488-BCA1-A5DDC9DC1A15}"/>
    <cellStyle name="Ênfase3 4 3" xfId="23350" xr:uid="{0EA82769-0ACE-4515-94E3-3FE52420FF12}"/>
    <cellStyle name="Ênfase3 4 3 2" xfId="23351" xr:uid="{E99D1621-706E-4B92-954D-8FD02FDFB67E}"/>
    <cellStyle name="Ênfase3 4 4" xfId="23352" xr:uid="{3D3A032A-3FF0-4F2E-8AC1-5D7E98F5D543}"/>
    <cellStyle name="Ênfase3 4 4 2" xfId="23353" xr:uid="{73751F54-432E-4934-A721-366C5A288F6A}"/>
    <cellStyle name="Ênfase3 4 5" xfId="23354" xr:uid="{1E44225E-9EE0-4DF9-BEF0-2935DEAFA7E6}"/>
    <cellStyle name="Ênfase3 4 5 2" xfId="23355" xr:uid="{F460F0A2-D92B-40E8-8BAD-D4660028D8D8}"/>
    <cellStyle name="Ênfase3 4 6" xfId="23356" xr:uid="{E22F80D2-D4B5-449B-9046-703FB44ED905}"/>
    <cellStyle name="Ênfase3 4 6 2" xfId="23357" xr:uid="{664E0DE2-7464-4D6F-9BD4-F13AFD20004F}"/>
    <cellStyle name="Ênfase3 4 7" xfId="23358" xr:uid="{724D8D24-734A-42B3-9B2C-3E9562D37535}"/>
    <cellStyle name="Ênfase3 5" xfId="23359" xr:uid="{97106EF1-E789-42D2-A9C9-E397C23B8C40}"/>
    <cellStyle name="Ênfase3 5 2" xfId="23360" xr:uid="{922DFAF7-335E-499A-9F75-F047C5F7CC0E}"/>
    <cellStyle name="Ênfase3 5 2 2" xfId="23361" xr:uid="{DB0B5515-07C1-4D6C-B8A0-4290DF0424D5}"/>
    <cellStyle name="Ênfase3 5 2 2 2" xfId="23362" xr:uid="{802ED251-C3B3-437B-82FF-C1531C78BDC5}"/>
    <cellStyle name="Ênfase3 5 2 3" xfId="23363" xr:uid="{D0216EDF-7335-4327-B77A-B11F83536709}"/>
    <cellStyle name="Ênfase3 5 2 3 2" xfId="23364" xr:uid="{6D243C9C-232C-4A0B-B360-72809BF091C0}"/>
    <cellStyle name="Ênfase3 5 2 4" xfId="23365" xr:uid="{7E68F626-1F4D-4CE3-92CC-2092E489B40F}"/>
    <cellStyle name="Ênfase3 5 3" xfId="23366" xr:uid="{2C38962D-DF2E-429B-B13F-40DF88D9A944}"/>
    <cellStyle name="Ênfase3 5 3 2" xfId="23367" xr:uid="{198DB6C3-4D59-4A83-80AE-17244B7A6E97}"/>
    <cellStyle name="Ênfase3 5 4" xfId="23368" xr:uid="{A6575A68-C2CB-4231-930D-28B86AEF1474}"/>
    <cellStyle name="Ênfase3 5 4 2" xfId="23369" xr:uid="{B7D1F09A-C8FF-462F-909E-A24564FC0492}"/>
    <cellStyle name="Ênfase3 5 5" xfId="23370" xr:uid="{7559D25E-3C5B-4C22-AF27-7D8C95B76A4E}"/>
    <cellStyle name="Ênfase3 5 5 2" xfId="23371" xr:uid="{9D2EB2E3-F3BF-498A-90DB-1F9AB21B031A}"/>
    <cellStyle name="Ênfase3 5 6" xfId="23372" xr:uid="{58303DD1-D1BE-4B63-9FA8-7F913F1B90E3}"/>
    <cellStyle name="Ênfase3 5 6 2" xfId="23373" xr:uid="{2219FD82-74B3-4905-949D-5ABD2391D238}"/>
    <cellStyle name="Ênfase3 5 7" xfId="23374" xr:uid="{720C3B61-7849-44B1-BDD9-77722E4EE38F}"/>
    <cellStyle name="Ênfase3 6" xfId="23375" xr:uid="{1008A367-789C-49AB-9A95-D932C1CFEE5F}"/>
    <cellStyle name="Ênfase3 6 2" xfId="23376" xr:uid="{B9F74AD7-13F7-46AC-B87C-7E69233F84EA}"/>
    <cellStyle name="Ênfase3 6 2 2" xfId="23377" xr:uid="{CDA0FFD7-95A6-40F4-A331-B4689A6FA6B6}"/>
    <cellStyle name="Ênfase3 6 2 2 2" xfId="23378" xr:uid="{9B8862C1-1693-44E5-9884-801A1744AA43}"/>
    <cellStyle name="Ênfase3 6 2 3" xfId="23379" xr:uid="{8E55A7CF-11C8-4DB9-BFFF-F3DA27D53438}"/>
    <cellStyle name="Ênfase3 6 2 3 2" xfId="23380" xr:uid="{A51CF87A-C6F5-4F97-87A0-03FD9B03B96E}"/>
    <cellStyle name="Ênfase3 6 2 4" xfId="23381" xr:uid="{F35DEDBA-1205-4B41-9FA6-03134BD295D6}"/>
    <cellStyle name="Ênfase3 6 3" xfId="23382" xr:uid="{E26FC132-7E69-43AE-ACF4-AAD50464E906}"/>
    <cellStyle name="Ênfase3 6 3 2" xfId="23383" xr:uid="{2A22E0D7-A418-4DDF-BDBF-EEE319F9D887}"/>
    <cellStyle name="Ênfase3 6 4" xfId="23384" xr:uid="{D81D6ED2-8263-47E9-81B9-D675F9BAFE57}"/>
    <cellStyle name="Ênfase3 6 4 2" xfId="23385" xr:uid="{717627A8-E4C0-4B63-8D01-7A2B37207181}"/>
    <cellStyle name="Ênfase3 6 5" xfId="23386" xr:uid="{BCA49BBF-5464-4FE4-9EB1-7AFF90ECCD0E}"/>
    <cellStyle name="Ênfase3 6 5 2" xfId="23387" xr:uid="{8BE8C367-5F7C-49D2-8899-1DB2DE6D3CD1}"/>
    <cellStyle name="Ênfase3 6 6" xfId="23388" xr:uid="{F562E020-9397-40C8-ABF4-5E02C52F2A37}"/>
    <cellStyle name="Ênfase3 6 6 2" xfId="23389" xr:uid="{12527996-539F-4460-B475-D15F4640CF6D}"/>
    <cellStyle name="Ênfase3 6 7" xfId="23390" xr:uid="{D617FBC7-07AD-432D-99B4-C8AAD23F659F}"/>
    <cellStyle name="Ênfase3 7" xfId="23391" xr:uid="{19671546-400B-4419-9360-C1E0F3E7F54E}"/>
    <cellStyle name="Ênfase3 7 2" xfId="23392" xr:uid="{F6413863-1E82-4A48-AAF1-F0D25FA6842C}"/>
    <cellStyle name="Ênfase3 7 2 2" xfId="23393" xr:uid="{9D1B7735-97CE-480F-B1A2-645482ED20DF}"/>
    <cellStyle name="Ênfase3 7 2 2 2" xfId="23394" xr:uid="{F144A835-92BC-4AFF-A95A-677F9F811C51}"/>
    <cellStyle name="Ênfase3 7 2 3" xfId="23395" xr:uid="{B7C06D0B-541F-47AB-A96A-F984FB53C7FC}"/>
    <cellStyle name="Ênfase3 7 2 3 2" xfId="23396" xr:uid="{D22F73C2-9272-43B2-9605-EFF0546AA0E6}"/>
    <cellStyle name="Ênfase3 7 2 4" xfId="23397" xr:uid="{729A2AFC-2D93-4200-99F8-A0AC14C1C52C}"/>
    <cellStyle name="Ênfase3 7 3" xfId="23398" xr:uid="{45E8EB27-798D-4068-8FAC-0FDD9F0983C8}"/>
    <cellStyle name="Ênfase3 7 3 2" xfId="23399" xr:uid="{A07FB0C3-50F1-4E01-B392-FC4774DF9108}"/>
    <cellStyle name="Ênfase3 7 4" xfId="23400" xr:uid="{96F4A2B1-7BA7-4357-8D7E-B34D06FB1330}"/>
    <cellStyle name="Ênfase3 7 4 2" xfId="23401" xr:uid="{4C501B3B-8DA2-411D-B900-A060B3819F2B}"/>
    <cellStyle name="Ênfase3 7 5" xfId="23402" xr:uid="{BD9ECA7F-06F6-4132-95F6-A8983AD9D911}"/>
    <cellStyle name="Ênfase3 7 5 2" xfId="23403" xr:uid="{7B1A33B7-8C58-4551-855D-DBC695A1F775}"/>
    <cellStyle name="Ênfase3 7 6" xfId="23404" xr:uid="{FFF00FCB-2C57-446B-946F-FD6A0BAA7FA4}"/>
    <cellStyle name="Ênfase3 7 6 2" xfId="23405" xr:uid="{CDEAA2E4-25D1-4BB6-BC7F-2D8698D9AE03}"/>
    <cellStyle name="Ênfase3 7 7" xfId="23406" xr:uid="{DF5B3C81-567D-4CC5-984B-22541592D97D}"/>
    <cellStyle name="Ênfase3 8" xfId="23407" xr:uid="{4F8CCDE2-8CB9-422A-900A-FD015B392370}"/>
    <cellStyle name="Ênfase3 8 2" xfId="23408" xr:uid="{8513CE1D-BC3C-4182-A0D1-48C2AA30B85B}"/>
    <cellStyle name="Ênfase3 8 2 2" xfId="23409" xr:uid="{594D2BBB-C563-4532-9A2F-B59F546254CA}"/>
    <cellStyle name="Ênfase3 8 2 2 2" xfId="23410" xr:uid="{ADBB372C-7B24-4AA9-A530-6025AB7B38B8}"/>
    <cellStyle name="Ênfase3 8 2 3" xfId="23411" xr:uid="{35B539FA-EADF-433D-AA9E-017F063F96AF}"/>
    <cellStyle name="Ênfase3 8 2 3 2" xfId="23412" xr:uid="{F2053D47-ECCD-4EFD-8EC7-C5305EA8C861}"/>
    <cellStyle name="Ênfase3 8 2 4" xfId="23413" xr:uid="{9470C633-A77D-4E8C-8A3F-96CF169597F9}"/>
    <cellStyle name="Ênfase3 8 3" xfId="23414" xr:uid="{69224457-4E93-4D85-98CF-208D4DD7A87C}"/>
    <cellStyle name="Ênfase3 8 3 2" xfId="23415" xr:uid="{6DE37544-C494-41F1-B993-D929F8C18161}"/>
    <cellStyle name="Ênfase3 8 4" xfId="23416" xr:uid="{BB51CCAE-E365-4915-8E6A-8382D3EFC961}"/>
    <cellStyle name="Ênfase3 8 4 2" xfId="23417" xr:uid="{54355748-9DE0-4A81-BDA1-8CF2E148411A}"/>
    <cellStyle name="Ênfase3 8 5" xfId="23418" xr:uid="{DB75CDE0-F3DA-4AC6-A539-A294399A8276}"/>
    <cellStyle name="Ênfase3 8 5 2" xfId="23419" xr:uid="{5FAA55F5-B7BD-4CFF-BA0C-4FB6C1B22E76}"/>
    <cellStyle name="Ênfase3 8 6" xfId="23420" xr:uid="{6F5B7D20-6098-41E2-BC33-11095FE56967}"/>
    <cellStyle name="Ênfase3 8 6 2" xfId="23421" xr:uid="{8325DDD4-7F66-4343-BA50-922C5DB90717}"/>
    <cellStyle name="Ênfase3 8 7" xfId="23422" xr:uid="{C998E281-DEFD-4F26-A182-C2453CAD8607}"/>
    <cellStyle name="Ênfase3 9" xfId="23423" xr:uid="{F4A465B9-E927-47B1-8B77-E9FCA23FC75F}"/>
    <cellStyle name="Ênfase3 9 2" xfId="23424" xr:uid="{4E2AEC87-72F2-4725-AA1D-B1236663D0CC}"/>
    <cellStyle name="Ênfase3 9 2 2" xfId="23425" xr:uid="{A27B046A-EA6B-4062-BE06-043C59908587}"/>
    <cellStyle name="Ênfase3 9 2 2 2" xfId="23426" xr:uid="{781C1B46-8D9F-4DDC-9F4C-57F85E058734}"/>
    <cellStyle name="Ênfase3 9 2 3" xfId="23427" xr:uid="{DD380269-AE58-46D8-BFDD-49AD574CDF95}"/>
    <cellStyle name="Ênfase3 9 2 3 2" xfId="23428" xr:uid="{02B06DE2-012A-480B-8485-7268AD980FC8}"/>
    <cellStyle name="Ênfase3 9 2 4" xfId="23429" xr:uid="{2CED5B44-21FF-462B-878F-8F31EEBFF143}"/>
    <cellStyle name="Ênfase3 9 3" xfId="23430" xr:uid="{C8174087-BD15-42FC-BB40-0779173BE39A}"/>
    <cellStyle name="Ênfase3 9 3 2" xfId="23431" xr:uid="{C5F66CFE-EAC7-4944-BA79-C622F9DF2720}"/>
    <cellStyle name="Ênfase3 9 4" xfId="23432" xr:uid="{81AC5A8C-0228-4813-BF46-C7B51F0BAA7F}"/>
    <cellStyle name="Ênfase3 9 4 2" xfId="23433" xr:uid="{3DA42E3A-F9B8-488C-B737-971D15FB59EA}"/>
    <cellStyle name="Ênfase3 9 5" xfId="23434" xr:uid="{5852C64A-69DA-4A89-9610-1CB36E54B709}"/>
    <cellStyle name="Ênfase3 9 5 2" xfId="23435" xr:uid="{54F50EDD-5649-41F7-91DE-4CF8CDDEDAD8}"/>
    <cellStyle name="Ênfase3 9 6" xfId="23436" xr:uid="{3AB454C1-59DB-4E92-BE23-3202C420DF13}"/>
    <cellStyle name="Ênfase3 9 6 2" xfId="23437" xr:uid="{DFDC9A8A-C47E-4547-A03C-5BA2AC7310C1}"/>
    <cellStyle name="Ênfase3 9 7" xfId="23438" xr:uid="{19B3A39E-FB01-45ED-85B4-C4DF88A68E6B}"/>
    <cellStyle name="Ênfase4 10" xfId="23439" xr:uid="{B9FE57C0-8481-4FDF-BE57-6ADE46CE71F7}"/>
    <cellStyle name="Ênfase4 10 2" xfId="23440" xr:uid="{88B41940-AE2B-4987-A6F0-D4DA76A7848E}"/>
    <cellStyle name="Ênfase4 10 2 2" xfId="23441" xr:uid="{3313B16F-C475-4353-93BF-D0175F9F1F63}"/>
    <cellStyle name="Ênfase4 10 2 2 2" xfId="23442" xr:uid="{79E67017-CDD8-413F-830D-6EEAF07E2494}"/>
    <cellStyle name="Ênfase4 10 2 3" xfId="23443" xr:uid="{F4228546-0D65-4E14-9C30-42378C59037A}"/>
    <cellStyle name="Ênfase4 10 2 3 2" xfId="23444" xr:uid="{DF3FFAE4-BBE4-453B-8CA9-7BECDD306F21}"/>
    <cellStyle name="Ênfase4 10 2 4" xfId="23445" xr:uid="{4E66C3B8-4C61-4CE9-8768-A64A20DB889D}"/>
    <cellStyle name="Ênfase4 10 3" xfId="23446" xr:uid="{BBE34CAA-B0A1-45A3-A79D-0606695BCAE6}"/>
    <cellStyle name="Ênfase4 10 3 2" xfId="23447" xr:uid="{F943CC5C-814D-4AB9-9839-F8717919321E}"/>
    <cellStyle name="Ênfase4 10 4" xfId="23448" xr:uid="{046EBDF9-0405-4116-8E6A-86383839BF4B}"/>
    <cellStyle name="Ênfase4 10 4 2" xfId="23449" xr:uid="{3E458E2A-EA9F-4D87-81B5-69A92E3CD0A4}"/>
    <cellStyle name="Ênfase4 10 5" xfId="23450" xr:uid="{BD3BE837-1370-4782-8988-7965CFB811EF}"/>
    <cellStyle name="Ênfase4 10 5 2" xfId="23451" xr:uid="{D8995AC7-F600-4EA8-AE51-96998E821DDC}"/>
    <cellStyle name="Ênfase4 10 6" xfId="23452" xr:uid="{879082B5-FF31-43DA-91C2-4511E404C54C}"/>
    <cellStyle name="Ênfase4 10 6 2" xfId="23453" xr:uid="{9CA11BB3-3915-43AE-AA6D-0F6184CF38A2}"/>
    <cellStyle name="Ênfase4 10 7" xfId="23454" xr:uid="{22E88B55-2784-485E-940C-9364B6876A7A}"/>
    <cellStyle name="Ênfase4 11" xfId="23455" xr:uid="{B219E490-8F66-4A55-B5B6-0C7B0DA2D03C}"/>
    <cellStyle name="Ênfase4 11 2" xfId="23456" xr:uid="{3EFA5FE9-961A-4827-AD77-6831D70C9837}"/>
    <cellStyle name="Ênfase4 11 2 2" xfId="23457" xr:uid="{0B36B294-E1ED-4B36-8440-D0FC14CD3EB2}"/>
    <cellStyle name="Ênfase4 11 2 2 2" xfId="23458" xr:uid="{9C96E295-A350-4E9A-AD2C-52651C2AEF32}"/>
    <cellStyle name="Ênfase4 11 2 3" xfId="23459" xr:uid="{410542C0-AD3F-4E5D-86D0-633603B7A336}"/>
    <cellStyle name="Ênfase4 11 2 3 2" xfId="23460" xr:uid="{F7065D06-9D4A-4908-ACBD-5E5C68ED3652}"/>
    <cellStyle name="Ênfase4 11 2 4" xfId="23461" xr:uid="{DA270066-6C85-4F07-B417-113460E9FF9C}"/>
    <cellStyle name="Ênfase4 11 3" xfId="23462" xr:uid="{E050CCEC-BBB4-45F6-972D-F475AA9EAF98}"/>
    <cellStyle name="Ênfase4 11 3 2" xfId="23463" xr:uid="{E6408807-5275-45D6-9631-053C2F4FA05D}"/>
    <cellStyle name="Ênfase4 11 4" xfId="23464" xr:uid="{399631BC-78BC-4835-961C-EBF00E07DF54}"/>
    <cellStyle name="Ênfase4 11 4 2" xfId="23465" xr:uid="{2EAB5D3E-1997-4262-88BD-5A4767EE3C5A}"/>
    <cellStyle name="Ênfase4 11 5" xfId="23466" xr:uid="{A1CC12CE-FB38-46B3-867F-BF04D22A9086}"/>
    <cellStyle name="Ênfase4 11 5 2" xfId="23467" xr:uid="{F840B370-E32C-4B5E-B4AC-E335119054F7}"/>
    <cellStyle name="Ênfase4 11 6" xfId="23468" xr:uid="{BD769A5C-0167-4B08-8094-DBBA9E14F6E8}"/>
    <cellStyle name="Ênfase4 11 6 2" xfId="23469" xr:uid="{5DB0DCAA-0ABF-41DE-986D-2E3B02CBAE07}"/>
    <cellStyle name="Ênfase4 11 7" xfId="23470" xr:uid="{819AFFDE-79D9-4C15-9085-6212090B4C2A}"/>
    <cellStyle name="Ênfase4 12" xfId="23471" xr:uid="{13BF3AD5-947C-451A-B2EF-02F6A6658D87}"/>
    <cellStyle name="Ênfase4 12 2" xfId="23472" xr:uid="{CE5746A0-0781-4B22-8CDB-72156ECB28C1}"/>
    <cellStyle name="Ênfase4 12 2 2" xfId="23473" xr:uid="{949413BA-61D5-427A-BC1F-25587C04ECE8}"/>
    <cellStyle name="Ênfase4 12 2 2 2" xfId="23474" xr:uid="{F08C7B6B-E566-4E88-8431-0851D46C331C}"/>
    <cellStyle name="Ênfase4 12 2 3" xfId="23475" xr:uid="{875A281A-1AA9-47A2-A874-FA0A8A021E6E}"/>
    <cellStyle name="Ênfase4 12 2 3 2" xfId="23476" xr:uid="{CB6AC02C-4911-4627-A323-1C66AF30D8AD}"/>
    <cellStyle name="Ênfase4 12 2 4" xfId="23477" xr:uid="{84ACCB3A-362F-4C0B-9E7D-95B290D7181B}"/>
    <cellStyle name="Ênfase4 12 3" xfId="23478" xr:uid="{0A119D18-BA37-4D26-9D52-468CCB346E80}"/>
    <cellStyle name="Ênfase4 12 3 2" xfId="23479" xr:uid="{DAC96F6B-3CD1-4B33-97C4-79A74C3D9FCF}"/>
    <cellStyle name="Ênfase4 12 4" xfId="23480" xr:uid="{5C1C6945-E300-4CD3-B297-AC926B1FB098}"/>
    <cellStyle name="Ênfase4 12 4 2" xfId="23481" xr:uid="{0F970C38-0D8D-4D3B-9D5B-C3EE53697850}"/>
    <cellStyle name="Ênfase4 12 5" xfId="23482" xr:uid="{0BEB7818-EC29-4D3A-9222-737C08D3E701}"/>
    <cellStyle name="Ênfase4 12 5 2" xfId="23483" xr:uid="{2DECF86D-E573-4A55-8EBD-FEAFC979F5D7}"/>
    <cellStyle name="Ênfase4 12 6" xfId="23484" xr:uid="{78CD6C80-B275-4671-9CFA-32ED33175F40}"/>
    <cellStyle name="Ênfase4 12 6 2" xfId="23485" xr:uid="{9635F1EB-9271-4826-8C41-682C292C5C92}"/>
    <cellStyle name="Ênfase4 12 7" xfId="23486" xr:uid="{B4997CB1-90FB-4637-BD9F-EEB72539216D}"/>
    <cellStyle name="Ênfase4 13" xfId="23487" xr:uid="{E15B5B53-4608-4F31-9D94-EB30ECA0C741}"/>
    <cellStyle name="Ênfase4 13 2" xfId="23488" xr:uid="{E1046AFA-E321-4448-8134-28E8690E149E}"/>
    <cellStyle name="Ênfase4 13 2 2" xfId="23489" xr:uid="{6A89D918-DFED-4DA4-A5EF-BDA6A3D51335}"/>
    <cellStyle name="Ênfase4 13 2 2 2" xfId="23490" xr:uid="{360769D5-0A54-4563-849F-F79E5BC41356}"/>
    <cellStyle name="Ênfase4 13 2 3" xfId="23491" xr:uid="{2F0D3121-1699-45EF-A936-D66FD0B8B914}"/>
    <cellStyle name="Ênfase4 13 2 3 2" xfId="23492" xr:uid="{28FBA0AB-A8F9-4AB3-AC0F-67F54C2BD7C4}"/>
    <cellStyle name="Ênfase4 13 2 4" xfId="23493" xr:uid="{7CC2C134-F1BE-4B25-B513-53D7BC89EAB1}"/>
    <cellStyle name="Ênfase4 13 3" xfId="23494" xr:uid="{05F271A0-630A-4BD1-8409-147D210EB04D}"/>
    <cellStyle name="Ênfase4 13 3 2" xfId="23495" xr:uid="{04D251A9-99D6-4AAE-A0CE-A46721DBC486}"/>
    <cellStyle name="Ênfase4 13 4" xfId="23496" xr:uid="{3EAF0EB8-4B58-43C2-B18F-87C76731A866}"/>
    <cellStyle name="Ênfase4 13 4 2" xfId="23497" xr:uid="{22AAE9D3-7B71-4FED-B21A-AE0F8BBB7AB6}"/>
    <cellStyle name="Ênfase4 13 5" xfId="23498" xr:uid="{F3EC8AAF-6BDB-4F38-86CB-C3C7A0868621}"/>
    <cellStyle name="Ênfase4 13 5 2" xfId="23499" xr:uid="{B1E4B572-8599-4760-8982-D0FC25603B13}"/>
    <cellStyle name="Ênfase4 13 6" xfId="23500" xr:uid="{F9B2D90F-E426-4438-A087-84CC157D523E}"/>
    <cellStyle name="Ênfase4 13 6 2" xfId="23501" xr:uid="{9184F5DB-A6CD-4B46-AB95-A2D85EBE63FC}"/>
    <cellStyle name="Ênfase4 13 7" xfId="23502" xr:uid="{E2DF0229-2007-4417-8EA0-861E2A6EB70F}"/>
    <cellStyle name="Ênfase4 14" xfId="23503" xr:uid="{17017685-4551-4B44-85E4-BFC0DC7DF90C}"/>
    <cellStyle name="Ênfase4 14 2" xfId="23504" xr:uid="{FB620B6C-EE5F-470A-B1AD-37CDB200D483}"/>
    <cellStyle name="Ênfase4 14 2 2" xfId="23505" xr:uid="{6137F7E8-5683-4C85-9E95-A9026C90BF48}"/>
    <cellStyle name="Ênfase4 14 2 2 2" xfId="23506" xr:uid="{2BE39785-C6DE-488E-8A27-478A0B8BE3C5}"/>
    <cellStyle name="Ênfase4 14 2 3" xfId="23507" xr:uid="{A6A3BA2C-52EC-4470-9C4A-4AE38564DD54}"/>
    <cellStyle name="Ênfase4 14 2 3 2" xfId="23508" xr:uid="{8929F681-0011-456C-8DF6-EB16C8189241}"/>
    <cellStyle name="Ênfase4 14 2 4" xfId="23509" xr:uid="{0332E379-9B6B-4275-9D1F-088F2DBCF1B5}"/>
    <cellStyle name="Ênfase4 14 3" xfId="23510" xr:uid="{E614A6C4-C5BC-4C71-8B99-B8A250225D7E}"/>
    <cellStyle name="Ênfase4 14 3 2" xfId="23511" xr:uid="{26772D36-A3BA-4628-B5B2-20EF757EE1E2}"/>
    <cellStyle name="Ênfase4 14 4" xfId="23512" xr:uid="{AECE30A8-7615-47EB-B064-3CCE40C4945F}"/>
    <cellStyle name="Ênfase4 14 4 2" xfId="23513" xr:uid="{69C67310-0FC3-46B4-96DC-6F9F8FFE74E8}"/>
    <cellStyle name="Ênfase4 14 5" xfId="23514" xr:uid="{81CF9473-5592-49AA-B7F5-2F7E6DFCDC1E}"/>
    <cellStyle name="Ênfase4 14 5 2" xfId="23515" xr:uid="{BFACDF98-97E4-4B5A-B1C8-690A2C54EF5E}"/>
    <cellStyle name="Ênfase4 14 6" xfId="23516" xr:uid="{6719B02A-1F74-4A58-87F5-90128BE55CF2}"/>
    <cellStyle name="Ênfase4 14 6 2" xfId="23517" xr:uid="{0AE9F640-AD8A-4648-BFE1-DEE3128F6EA3}"/>
    <cellStyle name="Ênfase4 14 7" xfId="23518" xr:uid="{E2AE04EA-071B-467C-81AD-F4F2DEDF634F}"/>
    <cellStyle name="Ênfase4 15" xfId="23519" xr:uid="{BEEB668B-AFDA-45DE-8B3A-D7FCCC0344D9}"/>
    <cellStyle name="Ênfase4 15 2" xfId="23520" xr:uid="{6DCEE8B4-92C3-4BB8-9D46-6F446CCF41A3}"/>
    <cellStyle name="Ênfase4 15 2 2" xfId="23521" xr:uid="{A13EF2CE-0BF9-40CE-8EF6-1A252A81A0AE}"/>
    <cellStyle name="Ênfase4 15 2 2 2" xfId="23522" xr:uid="{4F59932A-BBCD-4521-8537-AC5833477153}"/>
    <cellStyle name="Ênfase4 15 2 3" xfId="23523" xr:uid="{90120229-1BE6-40A6-9682-AFFAF092DC9A}"/>
    <cellStyle name="Ênfase4 15 2 3 2" xfId="23524" xr:uid="{90C2A70B-8988-4166-93DA-C0B7D30B55BE}"/>
    <cellStyle name="Ênfase4 15 2 4" xfId="23525" xr:uid="{DE2C9A6F-63E7-4146-A02F-83E844A72111}"/>
    <cellStyle name="Ênfase4 15 3" xfId="23526" xr:uid="{980D71B6-58A6-47D9-8043-8827BACB1F44}"/>
    <cellStyle name="Ênfase4 15 3 2" xfId="23527" xr:uid="{F2DC7C94-D24B-48A9-9E75-8D1797CA7E50}"/>
    <cellStyle name="Ênfase4 15 4" xfId="23528" xr:uid="{AE552F2A-D814-45A4-9CBD-68AE80DFE29E}"/>
    <cellStyle name="Ênfase4 15 4 2" xfId="23529" xr:uid="{F60026CB-437C-419B-81C9-B4E497893875}"/>
    <cellStyle name="Ênfase4 15 5" xfId="23530" xr:uid="{2997A7D5-D30F-4E30-B5ED-5A5E65AE1E5D}"/>
    <cellStyle name="Ênfase4 15 5 2" xfId="23531" xr:uid="{A72AE2F5-3080-490F-AE12-3D528BC14BC7}"/>
    <cellStyle name="Ênfase4 15 6" xfId="23532" xr:uid="{9E4B7ACA-18F7-4B95-9645-744437FBE139}"/>
    <cellStyle name="Ênfase4 15 6 2" xfId="23533" xr:uid="{7129A37F-9EF2-43AF-91F6-32A4A24B6B22}"/>
    <cellStyle name="Ênfase4 15 7" xfId="23534" xr:uid="{F9F9D529-DC7C-4456-A9E9-AF00B15CEEC0}"/>
    <cellStyle name="Ênfase4 16" xfId="23535" xr:uid="{4A9D551C-FBC7-47F3-9E2A-B62849F5F216}"/>
    <cellStyle name="Ênfase4 16 2" xfId="23536" xr:uid="{3714BB83-E33B-444F-BFB0-B3AFDAE1BFD1}"/>
    <cellStyle name="Ênfase4 16 2 2" xfId="23537" xr:uid="{F6011FB8-B107-45F1-975A-6AC845DD2372}"/>
    <cellStyle name="Ênfase4 16 2 2 2" xfId="23538" xr:uid="{0A537D7F-405E-4532-8AC3-6713DD622D49}"/>
    <cellStyle name="Ênfase4 16 2 3" xfId="23539" xr:uid="{C3ACB1C6-7A11-4A0B-BD6E-B383E9B53F0D}"/>
    <cellStyle name="Ênfase4 16 2 3 2" xfId="23540" xr:uid="{B6C6DCDF-2354-4696-A94B-778D5B7C988B}"/>
    <cellStyle name="Ênfase4 16 2 4" xfId="23541" xr:uid="{EAA34F58-2E67-458B-BEB3-0CF4B87DE68C}"/>
    <cellStyle name="Ênfase4 16 3" xfId="23542" xr:uid="{4F39EF04-4CEB-49EA-8652-C8A2FE041EA4}"/>
    <cellStyle name="Ênfase4 16 3 2" xfId="23543" xr:uid="{B00EF31D-8B72-4D7C-B019-642749F5647D}"/>
    <cellStyle name="Ênfase4 16 4" xfId="23544" xr:uid="{EA039100-2D91-4455-9456-A79F0E95372A}"/>
    <cellStyle name="Ênfase4 16 4 2" xfId="23545" xr:uid="{C73467DC-EF9F-4A5B-AA62-D3DA941D73B3}"/>
    <cellStyle name="Ênfase4 16 5" xfId="23546" xr:uid="{58AD8787-5FFA-4C04-9C4F-0F5BDA2F8E45}"/>
    <cellStyle name="Ênfase4 16 5 2" xfId="23547" xr:uid="{1681E538-E2C7-4E96-935E-C765FBDEB315}"/>
    <cellStyle name="Ênfase4 16 6" xfId="23548" xr:uid="{07F57AFD-780B-4227-B78D-492AD361B55D}"/>
    <cellStyle name="Ênfase4 16 6 2" xfId="23549" xr:uid="{BD78912D-356F-4657-89F3-912ACF60EBF9}"/>
    <cellStyle name="Ênfase4 16 7" xfId="23550" xr:uid="{75E76406-9CCC-4749-8A81-949856EBA810}"/>
    <cellStyle name="Ênfase4 17" xfId="23551" xr:uid="{BFE85563-801A-49B3-B207-C68D36EF90A3}"/>
    <cellStyle name="Ênfase4 17 2" xfId="23552" xr:uid="{7FD86C4A-22ED-4022-83B8-4FB63F9843E4}"/>
    <cellStyle name="Ênfase4 17 2 2" xfId="23553" xr:uid="{DBB75725-EC5A-4158-A714-713A93D850E1}"/>
    <cellStyle name="Ênfase4 17 2 2 2" xfId="23554" xr:uid="{0B16D3A1-E9A7-44B0-9940-6BBDE01C14C0}"/>
    <cellStyle name="Ênfase4 17 2 3" xfId="23555" xr:uid="{36456758-BAAA-4137-86C7-BC5BDFD4F77E}"/>
    <cellStyle name="Ênfase4 17 2 3 2" xfId="23556" xr:uid="{C3B276A1-0891-4835-9E6D-8B2D2816AE86}"/>
    <cellStyle name="Ênfase4 17 2 4" xfId="23557" xr:uid="{10A1C1BC-5EE8-47C6-B0F8-D1577D7DB63E}"/>
    <cellStyle name="Ênfase4 17 3" xfId="23558" xr:uid="{086AB0A9-CA60-4E20-AF50-035D571766BF}"/>
    <cellStyle name="Ênfase4 17 3 2" xfId="23559" xr:uid="{5FB51820-77C3-4296-9924-B42D435A29B3}"/>
    <cellStyle name="Ênfase4 17 4" xfId="23560" xr:uid="{522E9612-A46C-49EB-81DB-27859B9E312B}"/>
    <cellStyle name="Ênfase4 17 4 2" xfId="23561" xr:uid="{D9AD90B4-9EC4-4D05-9F3E-3DAE6C1166AA}"/>
    <cellStyle name="Ênfase4 17 5" xfId="23562" xr:uid="{26D88452-47A3-4FE4-8A27-3D502240077E}"/>
    <cellStyle name="Ênfase4 17 5 2" xfId="23563" xr:uid="{D41705AC-1BCC-4B44-BB3B-5380FADEB6C3}"/>
    <cellStyle name="Ênfase4 17 6" xfId="23564" xr:uid="{0E908ABB-7C93-4058-845F-37D58DE3A053}"/>
    <cellStyle name="Ênfase4 17 6 2" xfId="23565" xr:uid="{2A017BD3-2BBE-46D7-AA96-16ADD3528393}"/>
    <cellStyle name="Ênfase4 17 7" xfId="23566" xr:uid="{364C55D1-E59C-474E-AFAA-45AAC39BA22A}"/>
    <cellStyle name="Ênfase4 18" xfId="23567" xr:uid="{CFB7BFF6-919A-4CF0-8A1C-707657AB1660}"/>
    <cellStyle name="Ênfase4 18 2" xfId="23568" xr:uid="{9BC587F9-6F56-4F09-AB02-AEEC2401B24A}"/>
    <cellStyle name="Ênfase4 18 2 2" xfId="23569" xr:uid="{A84AA56A-C7CD-443D-824A-1B42E6F46B3A}"/>
    <cellStyle name="Ênfase4 18 2 2 2" xfId="23570" xr:uid="{8DF9900A-95D2-492B-9064-3BE8E7C01179}"/>
    <cellStyle name="Ênfase4 18 2 3" xfId="23571" xr:uid="{0CF1ED7D-7BD6-440B-B7A6-C4159FE26612}"/>
    <cellStyle name="Ênfase4 18 2 3 2" xfId="23572" xr:uid="{290F66F0-358D-4D6E-A04F-C3CAA781E405}"/>
    <cellStyle name="Ênfase4 18 2 4" xfId="23573" xr:uid="{82C57E12-82ED-4916-97A8-BA7CD7ED5F54}"/>
    <cellStyle name="Ênfase4 18 3" xfId="23574" xr:uid="{A7AEDD65-DD1C-4C2C-906C-23C4F3AEA9DF}"/>
    <cellStyle name="Ênfase4 18 3 2" xfId="23575" xr:uid="{B4DD5E3F-5CD6-4A0A-915D-EB1FF552D795}"/>
    <cellStyle name="Ênfase4 18 4" xfId="23576" xr:uid="{76FA4EB6-36B4-45FC-9A79-D83A9C551065}"/>
    <cellStyle name="Ênfase4 18 4 2" xfId="23577" xr:uid="{1C62FA2C-F691-46B5-A659-3CDD49A1F35B}"/>
    <cellStyle name="Ênfase4 18 5" xfId="23578" xr:uid="{67BDB724-ACBA-4656-A20A-55BEFD2AF640}"/>
    <cellStyle name="Ênfase4 18 5 2" xfId="23579" xr:uid="{AB788E9F-2548-4DF0-8407-E1573DCBC73E}"/>
    <cellStyle name="Ênfase4 18 6" xfId="23580" xr:uid="{2390DFED-ED94-485E-B378-46C18A989690}"/>
    <cellStyle name="Ênfase4 18 6 2" xfId="23581" xr:uid="{5F589DA6-8FC2-4D52-BD5D-7EA932EB5C0C}"/>
    <cellStyle name="Ênfase4 18 7" xfId="23582" xr:uid="{07BDC618-925D-418B-9FD6-6AA577281CF3}"/>
    <cellStyle name="Ênfase4 19" xfId="23583" xr:uid="{E1C1734C-6F4D-4EE0-A9D0-F5A05916C77C}"/>
    <cellStyle name="Ênfase4 19 2" xfId="23584" xr:uid="{BC4C5F65-563C-409B-A433-F44CC4F93D4F}"/>
    <cellStyle name="Ênfase4 19 2 2" xfId="23585" xr:uid="{6E773AC0-25EF-4E21-A27B-7B51B7BD2260}"/>
    <cellStyle name="Ênfase4 19 2 2 2" xfId="23586" xr:uid="{52A8FB4B-0B98-4757-86D5-C45DE7B4926E}"/>
    <cellStyle name="Ênfase4 19 2 3" xfId="23587" xr:uid="{715D88D1-1DB0-4FA1-BCE7-5012753A4297}"/>
    <cellStyle name="Ênfase4 19 2 3 2" xfId="23588" xr:uid="{3E228DE2-42C7-4D68-8242-39E714B2007C}"/>
    <cellStyle name="Ênfase4 19 2 4" xfId="23589" xr:uid="{A0A28F28-3CDF-4E3C-8A1B-6796EBD71202}"/>
    <cellStyle name="Ênfase4 19 3" xfId="23590" xr:uid="{6BD93CE6-DA52-4293-B4D0-30D1C835B35B}"/>
    <cellStyle name="Ênfase4 19 3 2" xfId="23591" xr:uid="{BED121D1-9482-471C-97A3-8A1A7D64802F}"/>
    <cellStyle name="Ênfase4 19 4" xfId="23592" xr:uid="{E875973C-150B-4FFC-AF07-56BAC883CB40}"/>
    <cellStyle name="Ênfase4 19 4 2" xfId="23593" xr:uid="{903CDC58-FC50-4BCC-91A8-4F73C914A5DC}"/>
    <cellStyle name="Ênfase4 19 5" xfId="23594" xr:uid="{5278F042-3AAC-4D5D-836E-59F5E86C29BD}"/>
    <cellStyle name="Ênfase4 19 5 2" xfId="23595" xr:uid="{B4815601-94D1-4A93-8C88-CA6FFF8346F1}"/>
    <cellStyle name="Ênfase4 19 6" xfId="23596" xr:uid="{F41036E0-DF90-4FE4-9F13-A5F91805218C}"/>
    <cellStyle name="Ênfase4 19 6 2" xfId="23597" xr:uid="{8B55CD4F-1EFB-4E22-97E5-84372B466321}"/>
    <cellStyle name="Ênfase4 19 7" xfId="23598" xr:uid="{DF95C8EB-1B9B-4143-A764-5B8F2BD468A5}"/>
    <cellStyle name="Ênfase4 2" xfId="23599" xr:uid="{AB5552FC-39EA-43D0-9DC6-225267572D86}"/>
    <cellStyle name="Ênfase4 2 10" xfId="23600" xr:uid="{0C71530A-08B8-421C-B55F-AC38A928F50C}"/>
    <cellStyle name="Ênfase4 2 10 2" xfId="23601" xr:uid="{8A68A143-EEAD-43C7-AC08-5686B56D36BA}"/>
    <cellStyle name="Ênfase4 2 10 2 2" xfId="23602" xr:uid="{C2DD0E44-5474-4BE7-B482-CAA42B9345D4}"/>
    <cellStyle name="Ênfase4 2 10 2 2 2" xfId="23603" xr:uid="{D9579EF3-18EC-458A-963D-08699FD4150F}"/>
    <cellStyle name="Ênfase4 2 10 2 3" xfId="23604" xr:uid="{2E00A5ED-0BFB-46F8-B220-0A85ADD77ED6}"/>
    <cellStyle name="Ênfase4 2 10 2 3 2" xfId="23605" xr:uid="{F0F28147-50D2-4745-BFEA-84422D9BBC50}"/>
    <cellStyle name="Ênfase4 2 10 2 4" xfId="23606" xr:uid="{CDB06977-1BBD-4DCA-AC03-C728123B89E8}"/>
    <cellStyle name="Ênfase4 2 10 3" xfId="23607" xr:uid="{4E85770A-C37B-4D0F-8D72-28AAEE646F1E}"/>
    <cellStyle name="Ênfase4 2 10 3 2" xfId="23608" xr:uid="{292AD519-F5CB-4372-A2ED-E1F4D372441A}"/>
    <cellStyle name="Ênfase4 2 10 4" xfId="23609" xr:uid="{12C3FA03-DF19-4F6C-BA32-4665D3696129}"/>
    <cellStyle name="Ênfase4 2 10 4 2" xfId="23610" xr:uid="{50306EDE-62B8-49A9-AC9E-7D6784747E27}"/>
    <cellStyle name="Ênfase4 2 10 5" xfId="23611" xr:uid="{DEEC1115-3137-4881-8B96-31D348A58D7D}"/>
    <cellStyle name="Ênfase4 2 10 5 2" xfId="23612" xr:uid="{5C987D4C-F5A5-4FB4-9A7C-D793D84A7BC5}"/>
    <cellStyle name="Ênfase4 2 10 6" xfId="23613" xr:uid="{EFC4EA06-9B79-4D78-8A54-885392DF6C43}"/>
    <cellStyle name="Ênfase4 2 10 6 2" xfId="23614" xr:uid="{28E2E123-AC5D-4C02-8BAE-DBA9D095B39A}"/>
    <cellStyle name="Ênfase4 2 10 7" xfId="23615" xr:uid="{DE3C94DB-A4D2-47F4-B95B-07C688924499}"/>
    <cellStyle name="Ênfase4 2 10 7 2" xfId="23616" xr:uid="{720D94AC-F601-4B96-9A31-1E62EB3A458F}"/>
    <cellStyle name="Ênfase4 2 10 8" xfId="23617" xr:uid="{7F422B2E-8EAB-4F20-9640-15D8FDD2E86A}"/>
    <cellStyle name="Ênfase4 2 11" xfId="23618" xr:uid="{EBA6A3C9-A48B-449E-8C5C-307A3A23B6B8}"/>
    <cellStyle name="Ênfase4 2 11 2" xfId="23619" xr:uid="{3E6C2A45-AD6E-4788-89BB-B59AB06F69E1}"/>
    <cellStyle name="Ênfase4 2 11 2 2" xfId="23620" xr:uid="{CB1EC51F-A217-4E89-8635-C98B67D92B1D}"/>
    <cellStyle name="Ênfase4 2 11 2 2 2" xfId="23621" xr:uid="{62FE5414-C526-42E6-A7AB-1BC668B90438}"/>
    <cellStyle name="Ênfase4 2 11 2 3" xfId="23622" xr:uid="{2D80B107-D854-4721-A65C-3C42AC5BF5FB}"/>
    <cellStyle name="Ênfase4 2 11 2 3 2" xfId="23623" xr:uid="{A6F96C06-65DC-4CDA-88E5-89755D8ADBB0}"/>
    <cellStyle name="Ênfase4 2 11 2 4" xfId="23624" xr:uid="{A0606F8E-CAFA-466C-8F76-A1A7B23245DE}"/>
    <cellStyle name="Ênfase4 2 11 3" xfId="23625" xr:uid="{876742BB-6D74-4DEE-9639-8C1B4CEDB2FA}"/>
    <cellStyle name="Ênfase4 2 11 3 2" xfId="23626" xr:uid="{75053A90-4017-4E65-BEE5-98E06E93F60C}"/>
    <cellStyle name="Ênfase4 2 11 4" xfId="23627" xr:uid="{76242A4B-E7EF-4B89-B5E8-F3CFE294098F}"/>
    <cellStyle name="Ênfase4 2 11 4 2" xfId="23628" xr:uid="{42BE0A11-1CE3-4BEC-8774-41ECB73A3AD5}"/>
    <cellStyle name="Ênfase4 2 11 5" xfId="23629" xr:uid="{58FEFEBF-C894-4496-955D-EB0DEDBB3E25}"/>
    <cellStyle name="Ênfase4 2 11 5 2" xfId="23630" xr:uid="{57633D70-A284-4AAE-9B2D-B4146E8572BE}"/>
    <cellStyle name="Ênfase4 2 11 6" xfId="23631" xr:uid="{4206E72A-8522-4E8B-950F-3D69811FD08C}"/>
    <cellStyle name="Ênfase4 2 11 6 2" xfId="23632" xr:uid="{C7F0E069-7500-472B-B68A-4795CF05A552}"/>
    <cellStyle name="Ênfase4 2 11 7" xfId="23633" xr:uid="{CC837CC9-4D14-4B21-9073-00B5EDD57ED5}"/>
    <cellStyle name="Ênfase4 2 11 7 2" xfId="23634" xr:uid="{1D5C1907-0CDD-4C59-8EB6-133D695A6762}"/>
    <cellStyle name="Ênfase4 2 11 8" xfId="23635" xr:uid="{C9098A41-46B6-4876-BF47-4A2A4C5885E4}"/>
    <cellStyle name="Ênfase4 2 12" xfId="23636" xr:uid="{4A707179-E980-40D5-ADD5-76882861454C}"/>
    <cellStyle name="Ênfase4 2 12 2" xfId="23637" xr:uid="{C40404FD-800F-49C3-9D4D-5B9E0D08D718}"/>
    <cellStyle name="Ênfase4 2 12 2 2" xfId="23638" xr:uid="{9021E860-2404-4324-884E-1B000E2E3EBE}"/>
    <cellStyle name="Ênfase4 2 12 2 2 2" xfId="23639" xr:uid="{47883F2E-308A-4088-8CA8-B33D757C7B15}"/>
    <cellStyle name="Ênfase4 2 12 2 3" xfId="23640" xr:uid="{7C172A5F-9F88-4920-A0F5-615F6071B851}"/>
    <cellStyle name="Ênfase4 2 12 2 3 2" xfId="23641" xr:uid="{0C24C85A-AD5E-4BE7-921D-50CEF2357642}"/>
    <cellStyle name="Ênfase4 2 12 2 4" xfId="23642" xr:uid="{C80D6CFF-E7A8-4E46-97BE-19D47B0D8CBA}"/>
    <cellStyle name="Ênfase4 2 12 3" xfId="23643" xr:uid="{4BA174BF-0B6D-4907-ACBF-4F9B650CB09F}"/>
    <cellStyle name="Ênfase4 2 12 3 2" xfId="23644" xr:uid="{62CD07F6-F72A-4A63-B755-F256CCA6BAE7}"/>
    <cellStyle name="Ênfase4 2 12 4" xfId="23645" xr:uid="{E080B8D0-43C7-43AB-937C-2A198BEC71D0}"/>
    <cellStyle name="Ênfase4 2 12 4 2" xfId="23646" xr:uid="{C80985C6-8CD8-460B-A18B-07206A770F4D}"/>
    <cellStyle name="Ênfase4 2 12 5" xfId="23647" xr:uid="{1233D941-4419-41AA-A579-452C21E34EE5}"/>
    <cellStyle name="Ênfase4 2 12 5 2" xfId="23648" xr:uid="{DB40AEF1-D763-4F10-A66E-475A59438CE2}"/>
    <cellStyle name="Ênfase4 2 12 6" xfId="23649" xr:uid="{E92D3AAE-E6F9-4F7A-938E-88C2848067D6}"/>
    <cellStyle name="Ênfase4 2 12 6 2" xfId="23650" xr:uid="{B6BE9E98-0ADE-4F13-A193-344029EDDA0F}"/>
    <cellStyle name="Ênfase4 2 12 7" xfId="23651" xr:uid="{B8A3C65D-4E1C-4330-9478-945961CACA87}"/>
    <cellStyle name="Ênfase4 2 12 7 2" xfId="23652" xr:uid="{01294EA0-B08C-4F79-8A1E-6E0BCAF330FE}"/>
    <cellStyle name="Ênfase4 2 12 8" xfId="23653" xr:uid="{613E17CB-4307-4D5E-9DF3-176FA62E1447}"/>
    <cellStyle name="Ênfase4 2 13" xfId="23654" xr:uid="{5F221006-F96F-4C90-B646-AD236CE71566}"/>
    <cellStyle name="Ênfase4 2 13 2" xfId="23655" xr:uid="{CD7F09D5-31CE-4C63-BF5F-FA10358D4FC4}"/>
    <cellStyle name="Ênfase4 2 13 2 2" xfId="23656" xr:uid="{51A174DF-C12D-4B8E-972B-4379659D0CDA}"/>
    <cellStyle name="Ênfase4 2 13 2 2 2" xfId="23657" xr:uid="{44FD4603-0D2F-4D0B-ACCF-CE4A99AF5254}"/>
    <cellStyle name="Ênfase4 2 13 2 3" xfId="23658" xr:uid="{14C8021D-1E20-4CE0-B981-FE2554B65F45}"/>
    <cellStyle name="Ênfase4 2 13 2 3 2" xfId="23659" xr:uid="{6F1E25F0-0C21-4147-8652-5D5E070CB798}"/>
    <cellStyle name="Ênfase4 2 13 2 4" xfId="23660" xr:uid="{B88A00CE-B12F-4AB6-B30A-38FF53DB94CE}"/>
    <cellStyle name="Ênfase4 2 13 3" xfId="23661" xr:uid="{5C8F32A3-F33E-4651-B124-44985BE92405}"/>
    <cellStyle name="Ênfase4 2 13 3 2" xfId="23662" xr:uid="{C0BCEE80-8AFA-4991-804C-943D2D433858}"/>
    <cellStyle name="Ênfase4 2 13 4" xfId="23663" xr:uid="{E6E9363C-7B9B-4709-A574-7B9769120912}"/>
    <cellStyle name="Ênfase4 2 13 4 2" xfId="23664" xr:uid="{D8C4A781-0E7A-4892-9DDD-6EFC82B41FE7}"/>
    <cellStyle name="Ênfase4 2 13 5" xfId="23665" xr:uid="{FF713A60-E4D8-4EBA-BFE7-F1F7B2B6C1EC}"/>
    <cellStyle name="Ênfase4 2 13 5 2" xfId="23666" xr:uid="{D2D4B240-82CC-4775-8B1A-38FF6CDE5F74}"/>
    <cellStyle name="Ênfase4 2 13 6" xfId="23667" xr:uid="{1C72720A-D723-44B0-AD1D-0725168B0F6A}"/>
    <cellStyle name="Ênfase4 2 13 6 2" xfId="23668" xr:uid="{86F76CAE-AB05-4201-B04C-428C33E47190}"/>
    <cellStyle name="Ênfase4 2 13 7" xfId="23669" xr:uid="{C200EA4F-CDAB-4FBC-B921-EDB6B7B656D4}"/>
    <cellStyle name="Ênfase4 2 13 7 2" xfId="23670" xr:uid="{0CA973DD-235E-4A94-8346-EFAB6E2A6AD4}"/>
    <cellStyle name="Ênfase4 2 13 8" xfId="23671" xr:uid="{CA055D92-005E-4A14-9FE3-DCC87B0AFD24}"/>
    <cellStyle name="Ênfase4 2 14" xfId="23672" xr:uid="{FECEFDA5-35DF-4887-9405-388977AD0010}"/>
    <cellStyle name="Ênfase4 2 14 2" xfId="23673" xr:uid="{120D8072-B54F-40AB-9DDF-66A4E5E0D8C3}"/>
    <cellStyle name="Ênfase4 2 14 2 2" xfId="23674" xr:uid="{DEF72F47-BA97-4D38-AB44-42CD8CF8D2E3}"/>
    <cellStyle name="Ênfase4 2 14 2 2 2" xfId="23675" xr:uid="{E4B3DCF2-03FD-43EA-BE66-58AE13913C88}"/>
    <cellStyle name="Ênfase4 2 14 2 3" xfId="23676" xr:uid="{C14BBB92-B0E7-4E0E-997A-2A5B78B2C904}"/>
    <cellStyle name="Ênfase4 2 14 2 3 2" xfId="23677" xr:uid="{6F3A241C-1E70-45CA-92ED-024F14CE9233}"/>
    <cellStyle name="Ênfase4 2 14 2 4" xfId="23678" xr:uid="{820DC678-24A4-43DF-8770-9BD220B67900}"/>
    <cellStyle name="Ênfase4 2 14 3" xfId="23679" xr:uid="{344ED565-11F6-48DB-B230-671F71D71433}"/>
    <cellStyle name="Ênfase4 2 14 3 2" xfId="23680" xr:uid="{1BEECF89-851C-49C4-B8AB-EBC2B0D977EC}"/>
    <cellStyle name="Ênfase4 2 14 4" xfId="23681" xr:uid="{084A3A19-21D3-4A86-9C54-696A584B1CC7}"/>
    <cellStyle name="Ênfase4 2 14 4 2" xfId="23682" xr:uid="{2AE75092-F298-471C-81F1-67F246CB403A}"/>
    <cellStyle name="Ênfase4 2 14 5" xfId="23683" xr:uid="{3583EBAB-4388-4112-B495-2B8A27B90332}"/>
    <cellStyle name="Ênfase4 2 14 5 2" xfId="23684" xr:uid="{A8629D06-5AB1-4337-B2E5-57199D2104B9}"/>
    <cellStyle name="Ênfase4 2 14 6" xfId="23685" xr:uid="{D81F8430-A998-42D9-8A13-39029B9E96AD}"/>
    <cellStyle name="Ênfase4 2 14 6 2" xfId="23686" xr:uid="{E9A1AE2A-1F9A-4F35-9E0B-DD9F926DBB29}"/>
    <cellStyle name="Ênfase4 2 14 7" xfId="23687" xr:uid="{D51CF55B-9881-4A6E-9C02-2BCB74D4D6DB}"/>
    <cellStyle name="Ênfase4 2 14 7 2" xfId="23688" xr:uid="{E0FB7A03-1DA0-48DB-B6DA-4E6BCCC7F3C8}"/>
    <cellStyle name="Ênfase4 2 14 8" xfId="23689" xr:uid="{85CC0322-8DE5-4E19-AA9F-EA753A74EF80}"/>
    <cellStyle name="Ênfase4 2 15" xfId="23690" xr:uid="{08127ACD-240C-41B0-BB2C-2370FB899230}"/>
    <cellStyle name="Ênfase4 2 15 2" xfId="23691" xr:uid="{9D75FB44-2D83-40D6-8F36-51EB7DDFFFE2}"/>
    <cellStyle name="Ênfase4 2 15 2 2" xfId="23692" xr:uid="{2D41316E-C873-4AD7-918A-02FBCDE385B4}"/>
    <cellStyle name="Ênfase4 2 15 2 2 2" xfId="23693" xr:uid="{468C2B87-7EFA-4AA4-96B6-2C6F379E9591}"/>
    <cellStyle name="Ênfase4 2 15 2 3" xfId="23694" xr:uid="{6448015C-E66A-4DC2-8EFA-A94CC1E7FDEA}"/>
    <cellStyle name="Ênfase4 2 15 2 3 2" xfId="23695" xr:uid="{7B7EB76C-A2C5-47EF-971B-7A7E774CCE5D}"/>
    <cellStyle name="Ênfase4 2 15 2 4" xfId="23696" xr:uid="{F87595C5-6FC8-4EE1-AC5B-F94DCE9CC5B7}"/>
    <cellStyle name="Ênfase4 2 15 3" xfId="23697" xr:uid="{EC7EFF9C-A517-4D65-8518-08DDABC7C259}"/>
    <cellStyle name="Ênfase4 2 15 3 2" xfId="23698" xr:uid="{A6943459-C072-4F53-A860-2B3D53A46755}"/>
    <cellStyle name="Ênfase4 2 15 4" xfId="23699" xr:uid="{D2D37D6F-F63E-46F7-B965-8C3733C7D11A}"/>
    <cellStyle name="Ênfase4 2 15 4 2" xfId="23700" xr:uid="{233CF5A7-2794-4843-9A7C-46F90135D4E5}"/>
    <cellStyle name="Ênfase4 2 15 5" xfId="23701" xr:uid="{83E72F87-D98A-484D-851A-5B0DF3A3767E}"/>
    <cellStyle name="Ênfase4 2 15 5 2" xfId="23702" xr:uid="{A4CFD17C-392C-45AC-AEE0-3A73E7FE6D5B}"/>
    <cellStyle name="Ênfase4 2 15 6" xfId="23703" xr:uid="{B602801F-FD31-4A1D-8E0A-978766EC4607}"/>
    <cellStyle name="Ênfase4 2 15 6 2" xfId="23704" xr:uid="{09BD7C3C-DB4B-488B-993A-370D20FD571C}"/>
    <cellStyle name="Ênfase4 2 15 7" xfId="23705" xr:uid="{DF1636A1-D50F-4490-937F-244CABF8C416}"/>
    <cellStyle name="Ênfase4 2 15 7 2" xfId="23706" xr:uid="{8B8A6A16-23E6-4903-9D91-A3CE0EF05923}"/>
    <cellStyle name="Ênfase4 2 15 8" xfId="23707" xr:uid="{750E73E8-D6A6-4339-B8B4-C55B9F824929}"/>
    <cellStyle name="Ênfase4 2 16" xfId="23708" xr:uid="{A60D2B28-6B5C-477F-A969-FB328AFFD30D}"/>
    <cellStyle name="Ênfase4 2 16 2" xfId="23709" xr:uid="{DA9057F0-AAE3-4837-9D93-F1DD037D7F77}"/>
    <cellStyle name="Ênfase4 2 16 2 2" xfId="23710" xr:uid="{8BFEB5D9-5E5F-4275-A7E1-3945E8C41E23}"/>
    <cellStyle name="Ênfase4 2 16 2 2 2" xfId="23711" xr:uid="{B91F1A2C-BE80-4792-B1E0-0ECDD6B8F53E}"/>
    <cellStyle name="Ênfase4 2 16 2 3" xfId="23712" xr:uid="{E3A4E4DA-1CB4-4AC7-8286-6584048FAE5A}"/>
    <cellStyle name="Ênfase4 2 16 2 3 2" xfId="23713" xr:uid="{6F0C57A9-16B4-4EC9-B875-AC72CA24D4B4}"/>
    <cellStyle name="Ênfase4 2 16 2 4" xfId="23714" xr:uid="{99BA54C0-43F6-4EE0-8A23-AFA9EE2A4E2F}"/>
    <cellStyle name="Ênfase4 2 16 3" xfId="23715" xr:uid="{641FDB39-CA95-45BA-BEE0-1D681655C3BF}"/>
    <cellStyle name="Ênfase4 2 16 3 2" xfId="23716" xr:uid="{1722C39E-8164-44D5-B21B-A13EDBBC2F13}"/>
    <cellStyle name="Ênfase4 2 16 4" xfId="23717" xr:uid="{0E24E3A7-22B1-4888-B5C2-285474173A2B}"/>
    <cellStyle name="Ênfase4 2 16 4 2" xfId="23718" xr:uid="{E8012B84-299B-47CC-B2B9-EE1B616A08D8}"/>
    <cellStyle name="Ênfase4 2 16 5" xfId="23719" xr:uid="{95780A21-E99B-49C6-8076-8A24D0D06177}"/>
    <cellStyle name="Ênfase4 2 16 5 2" xfId="23720" xr:uid="{1085119C-EC4F-4498-B554-6C23C6C01647}"/>
    <cellStyle name="Ênfase4 2 16 6" xfId="23721" xr:uid="{099A880C-99FC-4A37-80E8-4DB8BDA4FDF1}"/>
    <cellStyle name="Ênfase4 2 16 6 2" xfId="23722" xr:uid="{A74F003F-C6FE-4D6D-9F89-ACF85BFC427A}"/>
    <cellStyle name="Ênfase4 2 16 7" xfId="23723" xr:uid="{A5437ED8-CF71-4174-BA10-048FEA8B8C40}"/>
    <cellStyle name="Ênfase4 2 16 7 2" xfId="23724" xr:uid="{B1573F69-D295-46C6-875E-B324438B6D54}"/>
    <cellStyle name="Ênfase4 2 16 8" xfId="23725" xr:uid="{3A40D56D-1293-4449-988E-AAA82680971C}"/>
    <cellStyle name="Ênfase4 2 17" xfId="23726" xr:uid="{25825BBA-6EFE-4FE2-8E1A-AE7713BC562E}"/>
    <cellStyle name="Ênfase4 2 17 2" xfId="23727" xr:uid="{DBE84F8B-B0EE-417C-ACB0-930B6D7B3EC4}"/>
    <cellStyle name="Ênfase4 2 17 2 2" xfId="23728" xr:uid="{B2BC69BA-ED5C-4EE3-9493-CA42335329F0}"/>
    <cellStyle name="Ênfase4 2 17 2 2 2" xfId="23729" xr:uid="{123ECD65-C5DB-4756-9914-68868EC950CE}"/>
    <cellStyle name="Ênfase4 2 17 2 3" xfId="23730" xr:uid="{21E0CC7F-BE1D-4D4A-9136-C16D743D1B1B}"/>
    <cellStyle name="Ênfase4 2 17 2 3 2" xfId="23731" xr:uid="{C0575795-38C0-4ADC-8506-A297E35EA5C3}"/>
    <cellStyle name="Ênfase4 2 17 2 4" xfId="23732" xr:uid="{8D76226F-E346-453D-B5D1-30140CDE4DC6}"/>
    <cellStyle name="Ênfase4 2 17 3" xfId="23733" xr:uid="{395176C9-10E1-4EA7-9A48-453F2725598B}"/>
    <cellStyle name="Ênfase4 2 17 3 2" xfId="23734" xr:uid="{41B95858-C37F-4A3E-A7A1-6DE1E599A478}"/>
    <cellStyle name="Ênfase4 2 17 4" xfId="23735" xr:uid="{EECE5161-150A-43FC-8AC7-52878B063725}"/>
    <cellStyle name="Ênfase4 2 17 4 2" xfId="23736" xr:uid="{C88FC8AD-3FED-4161-974C-7E1E20BD41D7}"/>
    <cellStyle name="Ênfase4 2 17 5" xfId="23737" xr:uid="{CEC8395A-707C-49D7-BF55-10ED9BDF69D2}"/>
    <cellStyle name="Ênfase4 2 17 5 2" xfId="23738" xr:uid="{54ED4DE8-C476-434C-A3BA-BC301E1F560A}"/>
    <cellStyle name="Ênfase4 2 17 6" xfId="23739" xr:uid="{86D5F8FC-5C9E-4A10-8F82-F98E938EA283}"/>
    <cellStyle name="Ênfase4 2 17 6 2" xfId="23740" xr:uid="{6C90F219-984E-415E-ADD2-B1321418A261}"/>
    <cellStyle name="Ênfase4 2 17 7" xfId="23741" xr:uid="{FDB3994F-3754-4565-B2A9-6728451B549B}"/>
    <cellStyle name="Ênfase4 2 17 7 2" xfId="23742" xr:uid="{FCDE519C-A3BC-428E-89D7-9CDAF9749418}"/>
    <cellStyle name="Ênfase4 2 17 8" xfId="23743" xr:uid="{AF4F1DFE-E4D1-4646-A800-52A56DF30648}"/>
    <cellStyle name="Ênfase4 2 18" xfId="23744" xr:uid="{C2AD96B3-E517-435B-A73A-25390B628979}"/>
    <cellStyle name="Ênfase4 2 18 2" xfId="23745" xr:uid="{96C622A1-8DED-4BE8-A0D6-721AA267A222}"/>
    <cellStyle name="Ênfase4 2 18 2 2" xfId="23746" xr:uid="{24435891-FF33-4E2F-96AD-3EB7DA4A8052}"/>
    <cellStyle name="Ênfase4 2 18 2 2 2" xfId="23747" xr:uid="{625B1607-61F3-47B6-BA9A-3E87F3EFF609}"/>
    <cellStyle name="Ênfase4 2 18 2 3" xfId="23748" xr:uid="{28C98CA6-74DF-4E1D-831D-83EA08FA7A67}"/>
    <cellStyle name="Ênfase4 2 18 2 3 2" xfId="23749" xr:uid="{6EB24B4C-0396-435F-89F2-50DDBFD0B11A}"/>
    <cellStyle name="Ênfase4 2 18 2 4" xfId="23750" xr:uid="{7B24F23F-B12C-4A16-BEF6-DD22141C5E52}"/>
    <cellStyle name="Ênfase4 2 18 3" xfId="23751" xr:uid="{C17DD661-1A3B-4FA9-8210-3BC05E6CFBD3}"/>
    <cellStyle name="Ênfase4 2 18 3 2" xfId="23752" xr:uid="{CC4DA832-B1C0-49D2-8A3B-62FD1D3AE24D}"/>
    <cellStyle name="Ênfase4 2 18 4" xfId="23753" xr:uid="{B444F82B-06EA-49C6-962B-3E36CC304F1C}"/>
    <cellStyle name="Ênfase4 2 18 4 2" xfId="23754" xr:uid="{CC73016E-D063-4421-94F9-4DFAC5D5DA18}"/>
    <cellStyle name="Ênfase4 2 18 5" xfId="23755" xr:uid="{FF544EFD-231B-4344-8804-772976C38DB7}"/>
    <cellStyle name="Ênfase4 2 18 5 2" xfId="23756" xr:uid="{51C3594D-D854-4A6A-A768-D74EC4464F83}"/>
    <cellStyle name="Ênfase4 2 18 6" xfId="23757" xr:uid="{44BD017A-FB80-4B3A-844F-C8CE5C2A3F12}"/>
    <cellStyle name="Ênfase4 2 18 6 2" xfId="23758" xr:uid="{427CFB63-A5A9-4D4C-BEC8-9048DB5B63CE}"/>
    <cellStyle name="Ênfase4 2 18 7" xfId="23759" xr:uid="{739A93BC-8962-47F1-8A69-4445EDE8F8E9}"/>
    <cellStyle name="Ênfase4 2 18 7 2" xfId="23760" xr:uid="{99EE2B61-E8B2-4970-A312-D1F388462201}"/>
    <cellStyle name="Ênfase4 2 18 8" xfId="23761" xr:uid="{D87EDE01-3568-4144-9F88-BD2D897AF1DB}"/>
    <cellStyle name="Ênfase4 2 19" xfId="23762" xr:uid="{6B3BDAD8-8A02-48F6-B485-B305DA2FA8FA}"/>
    <cellStyle name="Ênfase4 2 19 2" xfId="23763" xr:uid="{053CFAFF-0CF3-491F-B543-72F9F8C50746}"/>
    <cellStyle name="Ênfase4 2 19 2 2" xfId="23764" xr:uid="{F90F76B3-71F7-4B24-AD59-6B5787B1CC4C}"/>
    <cellStyle name="Ênfase4 2 19 2 2 2" xfId="23765" xr:uid="{02E56E19-9421-480E-A4F9-7FBEE300452C}"/>
    <cellStyle name="Ênfase4 2 19 2 3" xfId="23766" xr:uid="{90025655-3940-45B0-AA4E-A3839DA43626}"/>
    <cellStyle name="Ênfase4 2 19 2 3 2" xfId="23767" xr:uid="{FE30F940-5084-4423-B4B8-5DB7BFA0E9E0}"/>
    <cellStyle name="Ênfase4 2 19 2 4" xfId="23768" xr:uid="{E3F9028F-A370-429B-A5B3-2A6383474262}"/>
    <cellStyle name="Ênfase4 2 19 3" xfId="23769" xr:uid="{6C2135A0-7C89-45B4-BB0D-239518106CCE}"/>
    <cellStyle name="Ênfase4 2 19 3 2" xfId="23770" xr:uid="{A2DF7DDE-59CF-424B-867B-80DC23FAE261}"/>
    <cellStyle name="Ênfase4 2 19 4" xfId="23771" xr:uid="{A49946BF-1DC7-418B-ACCE-831603B729C2}"/>
    <cellStyle name="Ênfase4 2 19 4 2" xfId="23772" xr:uid="{793654B3-C317-4523-ADD4-63EA93205695}"/>
    <cellStyle name="Ênfase4 2 19 5" xfId="23773" xr:uid="{1EF0CF6D-3D42-471E-9223-DF42B000D960}"/>
    <cellStyle name="Ênfase4 2 19 5 2" xfId="23774" xr:uid="{C44C4525-90F0-473D-B8FB-A14DC6ACB754}"/>
    <cellStyle name="Ênfase4 2 19 6" xfId="23775" xr:uid="{C1464F3F-6F30-4878-8F9A-00E242C53244}"/>
    <cellStyle name="Ênfase4 2 19 6 2" xfId="23776" xr:uid="{8F02C818-AC00-4269-8205-7F5FB0CC0047}"/>
    <cellStyle name="Ênfase4 2 19 7" xfId="23777" xr:uid="{D46A7354-0F93-433E-BD65-21FF694C4F77}"/>
    <cellStyle name="Ênfase4 2 19 7 2" xfId="23778" xr:uid="{E33C0993-F350-4358-93AC-1E78F205C10E}"/>
    <cellStyle name="Ênfase4 2 19 8" xfId="23779" xr:uid="{EA8AE5B4-2A6B-4C87-9455-84CD902C1325}"/>
    <cellStyle name="Ênfase4 2 2" xfId="23780" xr:uid="{4C915F37-D1A6-405D-8885-074246C544D0}"/>
    <cellStyle name="Ênfase4 2 2 2" xfId="23781" xr:uid="{F2FAE078-B73F-4191-88E1-72656AEF9E1A}"/>
    <cellStyle name="Ênfase4 2 2 2 2" xfId="23782" xr:uid="{15A11465-6209-4520-AE6C-80FC3F6B71CF}"/>
    <cellStyle name="Ênfase4 2 2 2 2 2" xfId="23783" xr:uid="{3FEFE68F-19A7-42F8-996B-60A39BCA0BF7}"/>
    <cellStyle name="Ênfase4 2 2 2 3" xfId="23784" xr:uid="{DB0BFA21-57BA-4451-ADF1-DECAAC7E0964}"/>
    <cellStyle name="Ênfase4 2 2 2 3 2" xfId="23785" xr:uid="{7D5063CD-F9EE-4941-8A59-11C8D7A664EA}"/>
    <cellStyle name="Ênfase4 2 2 2 4" xfId="23786" xr:uid="{856B9DE3-9F6E-4E34-8F83-B864C513290D}"/>
    <cellStyle name="Ênfase4 2 2 3" xfId="23787" xr:uid="{652789C0-7ADC-4D63-ACDE-3F01EB0DE933}"/>
    <cellStyle name="Ênfase4 2 2 3 2" xfId="23788" xr:uid="{7FA137A3-F1A9-445E-AA7A-1658CAFE2897}"/>
    <cellStyle name="Ênfase4 2 2 4" xfId="23789" xr:uid="{D7B6687A-4E74-4603-AD5E-F7EFCC4A025B}"/>
    <cellStyle name="Ênfase4 2 2 4 2" xfId="23790" xr:uid="{BAFAB2C1-4124-44FE-82BF-CDAAD60DBA83}"/>
    <cellStyle name="Ênfase4 2 2 5" xfId="23791" xr:uid="{085E1D4A-F3BD-46F8-B5EC-542274DBB5AB}"/>
    <cellStyle name="Ênfase4 2 2 5 2" xfId="23792" xr:uid="{EFAB0691-89AA-4FE8-B731-39EE63C7CF88}"/>
    <cellStyle name="Ênfase4 2 2 6" xfId="23793" xr:uid="{F99FED16-9225-4336-8F6D-9DAE546C1762}"/>
    <cellStyle name="Ênfase4 2 2 6 2" xfId="23794" xr:uid="{2D963D25-2436-451F-8E21-3D5C601C3781}"/>
    <cellStyle name="Ênfase4 2 2 7" xfId="23795" xr:uid="{BC8FC8EE-D9C3-4591-A1BA-BC14926DB46C}"/>
    <cellStyle name="Ênfase4 2 2 7 2" xfId="23796" xr:uid="{C78049ED-44F9-4CA1-8002-7CCA4585BD91}"/>
    <cellStyle name="Ênfase4 2 2 8" xfId="23797" xr:uid="{A7350739-FD47-42FF-8D0D-20C994C45C17}"/>
    <cellStyle name="Ênfase4 2 20" xfId="23798" xr:uid="{C5255463-8EBF-4689-90BE-DFACD1760F89}"/>
    <cellStyle name="Ênfase4 2 20 2" xfId="23799" xr:uid="{8747D360-D52A-4D17-B8CF-1168882F7A0F}"/>
    <cellStyle name="Ênfase4 2 20 2 2" xfId="23800" xr:uid="{F46634EF-CD7A-4392-9334-2B78C6F16B9C}"/>
    <cellStyle name="Ênfase4 2 20 2 2 2" xfId="23801" xr:uid="{E16C82C7-0849-4B0F-A5C9-E7B906BECD0D}"/>
    <cellStyle name="Ênfase4 2 20 2 3" xfId="23802" xr:uid="{FE67BC57-3EDC-4D61-A921-952845BB6F5A}"/>
    <cellStyle name="Ênfase4 2 20 2 3 2" xfId="23803" xr:uid="{24467392-38BC-4586-A646-B1DC36952C8C}"/>
    <cellStyle name="Ênfase4 2 20 2 4" xfId="23804" xr:uid="{BB36BAFB-C977-43E0-A4AB-2EA56B82B64A}"/>
    <cellStyle name="Ênfase4 2 20 3" xfId="23805" xr:uid="{8E54E8A7-ADF2-4D84-808A-FDE6844AA33B}"/>
    <cellStyle name="Ênfase4 2 20 3 2" xfId="23806" xr:uid="{02DC73EA-CB0C-419F-87F8-7C2792DFC53F}"/>
    <cellStyle name="Ênfase4 2 20 4" xfId="23807" xr:uid="{C7C0A33B-1FAF-4E5E-8FBE-DD0815009375}"/>
    <cellStyle name="Ênfase4 2 20 4 2" xfId="23808" xr:uid="{60C9DCC3-3D8B-4A79-BEF8-F2B56176B9A3}"/>
    <cellStyle name="Ênfase4 2 20 5" xfId="23809" xr:uid="{160F32DC-2BBE-44FF-BD46-B9FC8DF4829E}"/>
    <cellStyle name="Ênfase4 2 20 5 2" xfId="23810" xr:uid="{2459CED8-1200-46B7-95BB-305DB8DD1604}"/>
    <cellStyle name="Ênfase4 2 20 6" xfId="23811" xr:uid="{8990F3A2-0E25-428E-9B6E-A751BF094A7A}"/>
    <cellStyle name="Ênfase4 2 20 6 2" xfId="23812" xr:uid="{82F0DD02-5FEB-415C-B90B-A515EEE9AF9A}"/>
    <cellStyle name="Ênfase4 2 20 7" xfId="23813" xr:uid="{555B1D15-2A91-4002-AECA-2B1943CF4D66}"/>
    <cellStyle name="Ênfase4 2 20 7 2" xfId="23814" xr:uid="{3C6B9B0B-50B2-46C6-81FF-38AA043FA61A}"/>
    <cellStyle name="Ênfase4 2 20 8" xfId="23815" xr:uid="{6F2083B3-5E56-4774-A6E5-717415F07415}"/>
    <cellStyle name="Ênfase4 2 21" xfId="23816" xr:uid="{8948E30B-C3B3-4EEE-A72C-4A9DF619190B}"/>
    <cellStyle name="Ênfase4 2 21 2" xfId="23817" xr:uid="{7488F092-F44C-43CB-8427-AF26A4CA8DC6}"/>
    <cellStyle name="Ênfase4 2 21 2 2" xfId="23818" xr:uid="{78F930C2-7E8B-4913-95F4-7C2673B6A0B7}"/>
    <cellStyle name="Ênfase4 2 21 2 2 2" xfId="23819" xr:uid="{4C8E6349-D6AB-47B2-8838-B5CFF512D384}"/>
    <cellStyle name="Ênfase4 2 21 2 3" xfId="23820" xr:uid="{10BC5DC2-4959-47D8-974A-4B4431486B42}"/>
    <cellStyle name="Ênfase4 2 21 2 3 2" xfId="23821" xr:uid="{FD811755-0D8C-46E6-A586-DBD049C79FDF}"/>
    <cellStyle name="Ênfase4 2 21 2 4" xfId="23822" xr:uid="{2C0A7AEF-183F-4C19-8AF0-6134966215D3}"/>
    <cellStyle name="Ênfase4 2 21 3" xfId="23823" xr:uid="{01D153DF-CD89-4186-B2DC-D15E6DFACCDC}"/>
    <cellStyle name="Ênfase4 2 21 3 2" xfId="23824" xr:uid="{C4A9E88D-56D7-4252-8560-C79B0205B8F0}"/>
    <cellStyle name="Ênfase4 2 21 4" xfId="23825" xr:uid="{0905F465-80B2-4B6C-9142-C2A6F7A81A1F}"/>
    <cellStyle name="Ênfase4 2 21 4 2" xfId="23826" xr:uid="{1742E19D-8185-46AE-B8D1-6F94BB2E42CF}"/>
    <cellStyle name="Ênfase4 2 21 5" xfId="23827" xr:uid="{A362C6CC-26DD-4A87-AEBB-74EDD256385D}"/>
    <cellStyle name="Ênfase4 2 21 5 2" xfId="23828" xr:uid="{682D8750-C8CD-4E42-9C1F-E9D9EA183C3C}"/>
    <cellStyle name="Ênfase4 2 21 6" xfId="23829" xr:uid="{FD3C8897-8E0B-4AB4-83DF-A3AD87769A84}"/>
    <cellStyle name="Ênfase4 2 21 6 2" xfId="23830" xr:uid="{059BBAA9-6CB4-4A7B-87F6-8248C17B9B12}"/>
    <cellStyle name="Ênfase4 2 21 7" xfId="23831" xr:uid="{3DEF89E3-CD01-4E92-844B-B03653A937E5}"/>
    <cellStyle name="Ênfase4 2 21 7 2" xfId="23832" xr:uid="{03DB59F1-A190-4BA1-994E-EDA85D6B4272}"/>
    <cellStyle name="Ênfase4 2 21 8" xfId="23833" xr:uid="{96B0796A-ED71-44BB-AE6A-213347BDA8E2}"/>
    <cellStyle name="Ênfase4 2 22" xfId="23834" xr:uid="{00A56A02-32A7-4DA3-8012-7455FFACE254}"/>
    <cellStyle name="Ênfase4 2 22 2" xfId="23835" xr:uid="{FEE26E92-1C07-40D4-91B5-84E08A730FE9}"/>
    <cellStyle name="Ênfase4 2 22 2 2" xfId="23836" xr:uid="{C496A5B1-ED6A-4230-BB7E-234B861526B2}"/>
    <cellStyle name="Ênfase4 2 22 2 2 2" xfId="23837" xr:uid="{83699737-063F-42B9-BA2F-AD7F459D7E17}"/>
    <cellStyle name="Ênfase4 2 22 2 3" xfId="23838" xr:uid="{E2F00ED8-723D-448F-8F50-1F17EB1CECC8}"/>
    <cellStyle name="Ênfase4 2 22 2 3 2" xfId="23839" xr:uid="{72EB1563-3050-4B86-8B3C-B123BBB70296}"/>
    <cellStyle name="Ênfase4 2 22 2 4" xfId="23840" xr:uid="{97B581EA-60D6-4A87-B653-B16728DDA444}"/>
    <cellStyle name="Ênfase4 2 22 3" xfId="23841" xr:uid="{AD3624F5-EA79-41C2-85BC-77E7E8E2BE4D}"/>
    <cellStyle name="Ênfase4 2 22 3 2" xfId="23842" xr:uid="{6BA322E7-898B-4D90-8EB8-AFCD4CA656EE}"/>
    <cellStyle name="Ênfase4 2 22 4" xfId="23843" xr:uid="{01A0FCD8-0961-42EE-8894-42415C82008D}"/>
    <cellStyle name="Ênfase4 2 22 4 2" xfId="23844" xr:uid="{D5E56F5D-E2FB-4693-8436-6A2755FE383D}"/>
    <cellStyle name="Ênfase4 2 22 5" xfId="23845" xr:uid="{7EFAD64E-BC17-45A1-BE86-5D5845664C81}"/>
    <cellStyle name="Ênfase4 2 22 5 2" xfId="23846" xr:uid="{85CC736B-873B-46C9-9BAE-8213CEA74710}"/>
    <cellStyle name="Ênfase4 2 22 6" xfId="23847" xr:uid="{2060A8F5-601C-4077-8A11-58137FC08380}"/>
    <cellStyle name="Ênfase4 2 22 6 2" xfId="23848" xr:uid="{1E9953CA-67F7-44BF-8C2D-F9D2DE513346}"/>
    <cellStyle name="Ênfase4 2 22 7" xfId="23849" xr:uid="{7A8BD670-9A15-4832-943B-DC4799FB4B56}"/>
    <cellStyle name="Ênfase4 2 22 7 2" xfId="23850" xr:uid="{3FE83106-6786-4276-825A-E6774293AE76}"/>
    <cellStyle name="Ênfase4 2 22 8" xfId="23851" xr:uid="{4A06392F-48E8-4048-B3CF-D076A0C3D966}"/>
    <cellStyle name="Ênfase4 2 23" xfId="23852" xr:uid="{18191E24-2EDD-40F7-B776-E447D4C8EB56}"/>
    <cellStyle name="Ênfase4 2 23 2" xfId="23853" xr:uid="{D58BC42E-3FAD-4664-B242-46E2F982C104}"/>
    <cellStyle name="Ênfase4 2 23 2 2" xfId="23854" xr:uid="{EFC718F4-F96C-42F6-9500-40BFC31167E8}"/>
    <cellStyle name="Ênfase4 2 23 2 2 2" xfId="23855" xr:uid="{E91DCD69-5260-4F6D-893A-DE6717A122E8}"/>
    <cellStyle name="Ênfase4 2 23 2 3" xfId="23856" xr:uid="{254035D8-A560-488C-A914-74A22FC2C4E7}"/>
    <cellStyle name="Ênfase4 2 23 2 3 2" xfId="23857" xr:uid="{06053691-8F9B-4FF5-B212-552F61520714}"/>
    <cellStyle name="Ênfase4 2 23 2 4" xfId="23858" xr:uid="{8EBAEC76-5F2A-4A89-98DA-7E5FB9004EAA}"/>
    <cellStyle name="Ênfase4 2 23 3" xfId="23859" xr:uid="{1B2F84F6-1E0E-4C1B-AE11-C47CA2817A47}"/>
    <cellStyle name="Ênfase4 2 23 3 2" xfId="23860" xr:uid="{F22FD8D6-0918-402F-B42E-789299D31794}"/>
    <cellStyle name="Ênfase4 2 23 4" xfId="23861" xr:uid="{95596380-31A0-46A5-ACAD-B20CEB061C8D}"/>
    <cellStyle name="Ênfase4 2 23 4 2" xfId="23862" xr:uid="{257BB473-AF30-4E76-8DBC-70F24EF64D18}"/>
    <cellStyle name="Ênfase4 2 23 5" xfId="23863" xr:uid="{C92D79AE-53E6-46B9-A2D3-D1063BB1955B}"/>
    <cellStyle name="Ênfase4 2 23 5 2" xfId="23864" xr:uid="{82A295B2-E2A9-4DE2-BEBA-177086A536E9}"/>
    <cellStyle name="Ênfase4 2 23 6" xfId="23865" xr:uid="{9D87939D-5AAA-4BCC-A436-8919613823E9}"/>
    <cellStyle name="Ênfase4 2 23 6 2" xfId="23866" xr:uid="{A39DB68D-3190-42ED-A239-48F583AD38EA}"/>
    <cellStyle name="Ênfase4 2 23 7" xfId="23867" xr:uid="{0E5A2585-8566-45FE-8DD9-035E728579E3}"/>
    <cellStyle name="Ênfase4 2 23 7 2" xfId="23868" xr:uid="{60D0C5AF-2185-4543-83D0-D04D3AC9FDC4}"/>
    <cellStyle name="Ênfase4 2 23 8" xfId="23869" xr:uid="{D2030FF3-B007-425B-B42C-0E5C4BD48CCB}"/>
    <cellStyle name="Ênfase4 2 24" xfId="23870" xr:uid="{47EA74E1-69A6-4A0D-9E85-56B70C680510}"/>
    <cellStyle name="Ênfase4 2 24 2" xfId="23871" xr:uid="{4F52870E-DD47-47B1-9CF6-F586302A1EFD}"/>
    <cellStyle name="Ênfase4 2 24 2 2" xfId="23872" xr:uid="{F5896F94-7555-4AD4-95B6-11A56B0A4E13}"/>
    <cellStyle name="Ênfase4 2 24 2 2 2" xfId="23873" xr:uid="{50AA97CB-F97E-4450-8575-DBBFC0CBD09A}"/>
    <cellStyle name="Ênfase4 2 24 2 3" xfId="23874" xr:uid="{C7911654-04C0-4E9B-9AF1-2A9F952C8C76}"/>
    <cellStyle name="Ênfase4 2 24 2 3 2" xfId="23875" xr:uid="{28248C5D-2915-4A0C-A0A6-FA258319327C}"/>
    <cellStyle name="Ênfase4 2 24 2 4" xfId="23876" xr:uid="{84D96AF0-E9C1-4EF6-A92C-9F021CDBD207}"/>
    <cellStyle name="Ênfase4 2 24 3" xfId="23877" xr:uid="{AFB96F7D-7CD0-4290-AAD2-D02EA23BFEE5}"/>
    <cellStyle name="Ênfase4 2 24 3 2" xfId="23878" xr:uid="{1DAE9FD7-C7AF-4267-8042-58ACB1D0943F}"/>
    <cellStyle name="Ênfase4 2 24 4" xfId="23879" xr:uid="{E974A572-9C49-4ADD-8C88-81379506A7D9}"/>
    <cellStyle name="Ênfase4 2 24 4 2" xfId="23880" xr:uid="{D8434B78-06FE-4073-9A5B-85FF20DAB876}"/>
    <cellStyle name="Ênfase4 2 24 5" xfId="23881" xr:uid="{B6FE40EA-BDC5-4501-8686-625554364511}"/>
    <cellStyle name="Ênfase4 2 24 5 2" xfId="23882" xr:uid="{70050098-66F7-4E1E-8F7D-AA7EFF9260DA}"/>
    <cellStyle name="Ênfase4 2 24 6" xfId="23883" xr:uid="{9DA1B0EB-CFD8-479C-8632-15B2D531894F}"/>
    <cellStyle name="Ênfase4 2 24 6 2" xfId="23884" xr:uid="{2BDCAD7E-00EF-4D74-9BEA-125A61C7B662}"/>
    <cellStyle name="Ênfase4 2 24 7" xfId="23885" xr:uid="{8D618771-82BE-43BF-A5D2-BF8357F3F7B3}"/>
    <cellStyle name="Ênfase4 2 24 7 2" xfId="23886" xr:uid="{5F3A7F47-872C-45CE-AF60-A1FD3A4FBA7B}"/>
    <cellStyle name="Ênfase4 2 24 8" xfId="23887" xr:uid="{E9CEC288-C223-4596-833F-B56FA792278F}"/>
    <cellStyle name="Ênfase4 2 25" xfId="23888" xr:uid="{4BC19BE4-47D5-42F3-BECE-32C977D62F58}"/>
    <cellStyle name="Ênfase4 2 25 2" xfId="23889" xr:uid="{DDDE5A14-A928-41E3-AA85-2150264A01F6}"/>
    <cellStyle name="Ênfase4 2 25 2 2" xfId="23890" xr:uid="{6B502C99-13B4-4E24-BA7B-8426FF1A1010}"/>
    <cellStyle name="Ênfase4 2 25 2 2 2" xfId="23891" xr:uid="{53747AFC-3DDC-4CB1-AC8B-EEF6D58D7FB1}"/>
    <cellStyle name="Ênfase4 2 25 2 3" xfId="23892" xr:uid="{715DDF74-BA49-452E-8E21-8927EEB6900B}"/>
    <cellStyle name="Ênfase4 2 25 2 3 2" xfId="23893" xr:uid="{D7E69278-2E37-4556-AC45-645705C8E06A}"/>
    <cellStyle name="Ênfase4 2 25 2 4" xfId="23894" xr:uid="{4B57B4E6-84B2-4BDF-B810-863B2754E52B}"/>
    <cellStyle name="Ênfase4 2 25 3" xfId="23895" xr:uid="{92835E9C-1A29-48AC-B6A7-62EB1C1F6835}"/>
    <cellStyle name="Ênfase4 2 25 3 2" xfId="23896" xr:uid="{5B69EFE1-9961-46A9-92DC-5921AC14E84D}"/>
    <cellStyle name="Ênfase4 2 25 4" xfId="23897" xr:uid="{D79EF961-4DD8-4829-A30C-20C9435362A9}"/>
    <cellStyle name="Ênfase4 2 25 4 2" xfId="23898" xr:uid="{0CD189D4-01BD-4ABC-BD83-162D317E90B1}"/>
    <cellStyle name="Ênfase4 2 25 5" xfId="23899" xr:uid="{1C77D470-5A43-40A6-9B3A-E7F5319B113A}"/>
    <cellStyle name="Ênfase4 2 25 5 2" xfId="23900" xr:uid="{65E1DC74-2EC6-4E21-B692-056F45C021A3}"/>
    <cellStyle name="Ênfase4 2 25 6" xfId="23901" xr:uid="{2538DE5F-2417-4CA3-A844-FAF9FA7E6632}"/>
    <cellStyle name="Ênfase4 2 25 6 2" xfId="23902" xr:uid="{4B88E3E0-631E-48B7-A54B-EE221985F5D1}"/>
    <cellStyle name="Ênfase4 2 25 7" xfId="23903" xr:uid="{ECA6F442-5E5D-41E3-8585-39488D033FC8}"/>
    <cellStyle name="Ênfase4 2 25 7 2" xfId="23904" xr:uid="{FC6F6B8E-0AA4-4835-A732-5F500A847E06}"/>
    <cellStyle name="Ênfase4 2 25 8" xfId="23905" xr:uid="{13BF3185-B652-4C1A-8777-218A14AA735E}"/>
    <cellStyle name="Ênfase4 2 26" xfId="23906" xr:uid="{8872950F-3BDF-4854-AA37-7004E1F47856}"/>
    <cellStyle name="Ênfase4 2 26 2" xfId="23907" xr:uid="{C7EEDA69-6ECB-4D8C-A425-D24AACEFED43}"/>
    <cellStyle name="Ênfase4 2 26 2 2" xfId="23908" xr:uid="{4FEE81AD-118F-489E-BE3B-9CF08D17CE47}"/>
    <cellStyle name="Ênfase4 2 26 2 2 2" xfId="23909" xr:uid="{C32F8AF7-3BA2-494A-B436-1BB4403BCB0E}"/>
    <cellStyle name="Ênfase4 2 26 2 3" xfId="23910" xr:uid="{67062A56-0716-4192-9F2B-21636DD3B248}"/>
    <cellStyle name="Ênfase4 2 26 2 3 2" xfId="23911" xr:uid="{11677F3B-655C-4012-9FEB-8CE5666F3AC9}"/>
    <cellStyle name="Ênfase4 2 26 2 4" xfId="23912" xr:uid="{407947C0-76A6-42D9-92F2-F024DB234D2D}"/>
    <cellStyle name="Ênfase4 2 26 3" xfId="23913" xr:uid="{E8D815AA-53F5-4931-A7BD-1FA483008F52}"/>
    <cellStyle name="Ênfase4 2 26 3 2" xfId="23914" xr:uid="{932A0A73-75F9-4143-9020-8B9841546F9C}"/>
    <cellStyle name="Ênfase4 2 26 4" xfId="23915" xr:uid="{C0CE2328-FEC7-4860-B7E5-E7634C35B57E}"/>
    <cellStyle name="Ênfase4 2 26 4 2" xfId="23916" xr:uid="{59BB1DF1-A87E-4FD6-A190-73C2AED60B19}"/>
    <cellStyle name="Ênfase4 2 26 5" xfId="23917" xr:uid="{2016781D-F1AE-4D10-B518-CDE5603AE322}"/>
    <cellStyle name="Ênfase4 2 26 5 2" xfId="23918" xr:uid="{1FD33A13-3224-43EC-9207-9A742FEC0886}"/>
    <cellStyle name="Ênfase4 2 26 6" xfId="23919" xr:uid="{E3687ACA-BD19-4F23-AEDD-2A57911FD1AF}"/>
    <cellStyle name="Ênfase4 2 26 6 2" xfId="23920" xr:uid="{99D0A47F-5D9F-4C14-AB02-E32A1CD1089D}"/>
    <cellStyle name="Ênfase4 2 26 7" xfId="23921" xr:uid="{69882494-FC02-4A1D-AD1F-9349D2E4A995}"/>
    <cellStyle name="Ênfase4 2 26 7 2" xfId="23922" xr:uid="{6AEE147F-8999-405F-97E2-FD588FCB40A5}"/>
    <cellStyle name="Ênfase4 2 26 8" xfId="23923" xr:uid="{26DED24C-5BE1-4400-BB3E-55B7F7F527D1}"/>
    <cellStyle name="Ênfase4 2 27" xfId="23924" xr:uid="{406FDD45-5DC3-430B-B437-7C12FBF78591}"/>
    <cellStyle name="Ênfase4 2 27 2" xfId="23925" xr:uid="{9F3B26C1-CEF0-4684-B01B-5D09327D0385}"/>
    <cellStyle name="Ênfase4 2 27 2 2" xfId="23926" xr:uid="{E5D97F15-86B1-4180-A478-573C192644F4}"/>
    <cellStyle name="Ênfase4 2 27 2 2 2" xfId="23927" xr:uid="{19635970-D15C-49DA-9DA0-5DCA323E1451}"/>
    <cellStyle name="Ênfase4 2 27 2 3" xfId="23928" xr:uid="{BBFD17FF-FD14-4BC0-B534-9D836AB18D66}"/>
    <cellStyle name="Ênfase4 2 27 2 3 2" xfId="23929" xr:uid="{413A3780-93FC-4B5D-8578-3EAE219EA4BD}"/>
    <cellStyle name="Ênfase4 2 27 2 4" xfId="23930" xr:uid="{057B075F-C4C5-432C-8B22-7219C59EF12E}"/>
    <cellStyle name="Ênfase4 2 27 3" xfId="23931" xr:uid="{B90E9E40-01C9-41AD-BDDC-B08129837E6C}"/>
    <cellStyle name="Ênfase4 2 27 3 2" xfId="23932" xr:uid="{CF850F15-2AB5-40DD-B4C2-461A4AF91F43}"/>
    <cellStyle name="Ênfase4 2 27 4" xfId="23933" xr:uid="{8124F4B2-43A0-4BA4-93EF-BACBB2FD376B}"/>
    <cellStyle name="Ênfase4 2 27 4 2" xfId="23934" xr:uid="{FA9D1C15-11E0-4240-A28F-4A70782C167F}"/>
    <cellStyle name="Ênfase4 2 27 5" xfId="23935" xr:uid="{F5C9C1F3-F9B6-4177-9B2E-A67D956300F2}"/>
    <cellStyle name="Ênfase4 2 27 5 2" xfId="23936" xr:uid="{4A385C4D-E98B-4077-B7B5-C01A8C53C0EC}"/>
    <cellStyle name="Ênfase4 2 27 6" xfId="23937" xr:uid="{1728BEDF-7CCB-4CF5-B73B-8151367468AB}"/>
    <cellStyle name="Ênfase4 2 27 6 2" xfId="23938" xr:uid="{22A26CBF-1C00-4CFF-89CA-E901B53C152A}"/>
    <cellStyle name="Ênfase4 2 27 7" xfId="23939" xr:uid="{6957DCD1-6563-4D99-9896-A236040E6E63}"/>
    <cellStyle name="Ênfase4 2 27 7 2" xfId="23940" xr:uid="{B9FAA61A-EFF2-47FE-AB08-B3818B0C8735}"/>
    <cellStyle name="Ênfase4 2 27 8" xfId="23941" xr:uid="{8B701497-89F9-49E9-A7ED-4DF0DCDCD941}"/>
    <cellStyle name="Ênfase4 2 28" xfId="23942" xr:uid="{333924E4-E2B8-4C37-90CF-79BBA720E9FB}"/>
    <cellStyle name="Ênfase4 2 28 2" xfId="23943" xr:uid="{FB34BDFD-1E3F-4218-8554-59BED34BFE50}"/>
    <cellStyle name="Ênfase4 2 28 2 2" xfId="23944" xr:uid="{0D0629CB-EC8D-4148-AAA8-39AEC1078805}"/>
    <cellStyle name="Ênfase4 2 28 2 2 2" xfId="23945" xr:uid="{49CB594D-55E9-4460-B1C4-4245FF853853}"/>
    <cellStyle name="Ênfase4 2 28 2 3" xfId="23946" xr:uid="{F2995164-0D32-4E7E-A414-1AB1CF83FEFE}"/>
    <cellStyle name="Ênfase4 2 28 2 3 2" xfId="23947" xr:uid="{9F4FF142-626B-4CC4-A1FC-13A804D90BC3}"/>
    <cellStyle name="Ênfase4 2 28 2 4" xfId="23948" xr:uid="{2A0EAC5D-5246-42CE-8B7C-F4D0EC0BDDC1}"/>
    <cellStyle name="Ênfase4 2 28 3" xfId="23949" xr:uid="{5A7F552F-537F-46C8-8C40-A0C0AD35D53E}"/>
    <cellStyle name="Ênfase4 2 28 3 2" xfId="23950" xr:uid="{297CC67A-FA08-471B-96DD-6DF35C5FBDF5}"/>
    <cellStyle name="Ênfase4 2 28 4" xfId="23951" xr:uid="{CEB77308-D012-4C11-B197-639694D5D964}"/>
    <cellStyle name="Ênfase4 2 28 4 2" xfId="23952" xr:uid="{2EED58FB-3ADB-4839-984D-06FD465EF9AC}"/>
    <cellStyle name="Ênfase4 2 28 5" xfId="23953" xr:uid="{F8AB9C66-7CEB-4EAE-9650-2B15EEEF29E5}"/>
    <cellStyle name="Ênfase4 2 28 5 2" xfId="23954" xr:uid="{FDAD4A03-1B1A-466F-B70D-742EC5EB122A}"/>
    <cellStyle name="Ênfase4 2 28 6" xfId="23955" xr:uid="{BA60E26A-7864-4373-ABC5-D401432D796A}"/>
    <cellStyle name="Ênfase4 2 28 6 2" xfId="23956" xr:uid="{8F2CE241-45C2-4D60-8316-33F88A569813}"/>
    <cellStyle name="Ênfase4 2 28 7" xfId="23957" xr:uid="{63548274-68FC-4C22-8ADF-C73B0E0EBAA8}"/>
    <cellStyle name="Ênfase4 2 28 7 2" xfId="23958" xr:uid="{D8E17ED8-58AC-4293-A082-588357AE5031}"/>
    <cellStyle name="Ênfase4 2 28 8" xfId="23959" xr:uid="{65610570-7E67-4EF5-AD65-F7C6AF14CF43}"/>
    <cellStyle name="Ênfase4 2 29" xfId="23960" xr:uid="{AA320B87-E85F-40AB-8FFB-397AD9EA36B4}"/>
    <cellStyle name="Ênfase4 2 29 2" xfId="23961" xr:uid="{0C1FD44F-963D-4047-B9A8-5966E29583E3}"/>
    <cellStyle name="Ênfase4 2 29 2 2" xfId="23962" xr:uid="{E8F68505-ED9B-4897-B8FE-61931CCE8F51}"/>
    <cellStyle name="Ênfase4 2 29 2 2 2" xfId="23963" xr:uid="{051E368D-2610-4473-9AC2-81B5BDCBDA79}"/>
    <cellStyle name="Ênfase4 2 29 2 3" xfId="23964" xr:uid="{11BE5B21-A4BC-46F8-8E7F-241A5146B7D2}"/>
    <cellStyle name="Ênfase4 2 29 2 3 2" xfId="23965" xr:uid="{30F936E5-594E-4DB3-BD46-FC6006E1018E}"/>
    <cellStyle name="Ênfase4 2 29 2 4" xfId="23966" xr:uid="{3DBDF088-647C-44CD-991C-E935F695A057}"/>
    <cellStyle name="Ênfase4 2 29 3" xfId="23967" xr:uid="{8EBD57F0-A59F-467C-A774-2E26C421091A}"/>
    <cellStyle name="Ênfase4 2 29 3 2" xfId="23968" xr:uid="{A1DF9399-4CCB-47EA-984A-C71929D85B3A}"/>
    <cellStyle name="Ênfase4 2 29 4" xfId="23969" xr:uid="{DA97ED7B-C865-46A3-A634-ECC43919847C}"/>
    <cellStyle name="Ênfase4 2 29 4 2" xfId="23970" xr:uid="{0102D58C-FD14-46D4-B153-4B54AEB4DD04}"/>
    <cellStyle name="Ênfase4 2 29 5" xfId="23971" xr:uid="{97878AE7-D97C-4EBB-A52A-B5059DBB79F6}"/>
    <cellStyle name="Ênfase4 2 29 5 2" xfId="23972" xr:uid="{496AE045-EECE-4306-BA93-734D8A1D31CA}"/>
    <cellStyle name="Ênfase4 2 29 6" xfId="23973" xr:uid="{631656BF-F7BE-4B8D-8B4A-399C210A0FA3}"/>
    <cellStyle name="Ênfase4 2 29 6 2" xfId="23974" xr:uid="{A1AECB58-6550-46B3-A7FC-094082850594}"/>
    <cellStyle name="Ênfase4 2 29 7" xfId="23975" xr:uid="{B0B93ACF-0ED9-44AA-A79B-E5CAC6751B26}"/>
    <cellStyle name="Ênfase4 2 29 7 2" xfId="23976" xr:uid="{B14EC191-C2F8-4CE4-8625-6F2EE79D2B1B}"/>
    <cellStyle name="Ênfase4 2 29 8" xfId="23977" xr:uid="{2A636412-2B85-464F-A717-5384232B73C7}"/>
    <cellStyle name="Ênfase4 2 3" xfId="23978" xr:uid="{DEE89C3A-CFBA-4740-88A2-0ED57A372FF6}"/>
    <cellStyle name="Ênfase4 2 3 2" xfId="23979" xr:uid="{72A2E0D4-60AA-40B9-9EFD-D0B7DB15F49D}"/>
    <cellStyle name="Ênfase4 2 3 2 2" xfId="23980" xr:uid="{40490CB1-4D23-4832-9D1F-DD1ED768D771}"/>
    <cellStyle name="Ênfase4 2 3 2 2 2" xfId="23981" xr:uid="{4EFAED44-A1DD-4F08-8BEB-C33E7EA07D81}"/>
    <cellStyle name="Ênfase4 2 3 2 3" xfId="23982" xr:uid="{7878E9B1-50A0-4F75-93E9-CF66F2945517}"/>
    <cellStyle name="Ênfase4 2 3 2 3 2" xfId="23983" xr:uid="{418A38B7-2E5D-417F-92D2-7D60534EDB54}"/>
    <cellStyle name="Ênfase4 2 3 2 4" xfId="23984" xr:uid="{F9A45660-49E1-4EBD-A35B-11CD78C34C27}"/>
    <cellStyle name="Ênfase4 2 3 3" xfId="23985" xr:uid="{3644889C-2B60-440C-85A5-D34B71990765}"/>
    <cellStyle name="Ênfase4 2 3 3 2" xfId="23986" xr:uid="{D7B8EE17-CC5F-4517-858D-5AB11245A30B}"/>
    <cellStyle name="Ênfase4 2 3 4" xfId="23987" xr:uid="{255A264E-1694-4736-AF78-F4D2D65A2389}"/>
    <cellStyle name="Ênfase4 2 3 4 2" xfId="23988" xr:uid="{A9B97607-3E91-48E7-A730-A14AFBBDE17C}"/>
    <cellStyle name="Ênfase4 2 3 5" xfId="23989" xr:uid="{FECFC5E7-42AF-4BE8-AB75-5FC0E92631C0}"/>
    <cellStyle name="Ênfase4 2 3 5 2" xfId="23990" xr:uid="{93930CCF-7503-481D-B2D7-099D832F7832}"/>
    <cellStyle name="Ênfase4 2 3 6" xfId="23991" xr:uid="{640821B0-5346-43DC-B532-9160C890794B}"/>
    <cellStyle name="Ênfase4 2 3 6 2" xfId="23992" xr:uid="{E7E11597-10CE-49B2-9F4D-62045AFA0494}"/>
    <cellStyle name="Ênfase4 2 3 7" xfId="23993" xr:uid="{A8257AE1-E6F0-44E6-9DF1-887C5B87E87F}"/>
    <cellStyle name="Ênfase4 2 3 7 2" xfId="23994" xr:uid="{C541DE35-EB34-4F78-90AA-85FF755620DF}"/>
    <cellStyle name="Ênfase4 2 3 8" xfId="23995" xr:uid="{D2B71C2A-12D1-4875-ABA1-4EA323CCC48B}"/>
    <cellStyle name="Ênfase4 2 30" xfId="23996" xr:uid="{10CD6443-81BD-48D1-8338-D36CF322AC54}"/>
    <cellStyle name="Ênfase4 2 30 2" xfId="23997" xr:uid="{8122D50C-4CD9-4D57-BFAB-0D625CDFCE83}"/>
    <cellStyle name="Ênfase4 2 30 2 2" xfId="23998" xr:uid="{E39FDDF4-87B2-4B2A-BBBE-F9C7B63FFB8C}"/>
    <cellStyle name="Ênfase4 2 30 2 2 2" xfId="23999" xr:uid="{C28F7C60-0659-4399-B966-374DDAF1B2CB}"/>
    <cellStyle name="Ênfase4 2 30 2 3" xfId="24000" xr:uid="{6AE67F07-0839-467F-A57C-6E3E3E2B54FD}"/>
    <cellStyle name="Ênfase4 2 30 2 3 2" xfId="24001" xr:uid="{C03E695D-E51B-4EAB-AE11-F2A7C68D731B}"/>
    <cellStyle name="Ênfase4 2 30 2 4" xfId="24002" xr:uid="{4DDE3BF8-E6B1-41F7-9017-5FE315F1D384}"/>
    <cellStyle name="Ênfase4 2 30 3" xfId="24003" xr:uid="{1BDB6420-4668-4309-B34E-C87DAC99F3FC}"/>
    <cellStyle name="Ênfase4 2 30 3 2" xfId="24004" xr:uid="{F68D3156-8F33-4785-95FD-9A7784EDE346}"/>
    <cellStyle name="Ênfase4 2 30 4" xfId="24005" xr:uid="{BC13E06D-C525-43A7-A6D2-C85E761818E5}"/>
    <cellStyle name="Ênfase4 2 30 4 2" xfId="24006" xr:uid="{E3767382-E9B6-4F9B-8BA6-BF0947A5831C}"/>
    <cellStyle name="Ênfase4 2 30 5" xfId="24007" xr:uid="{15C53A91-88F1-4014-BF0D-F1D41FA556EC}"/>
    <cellStyle name="Ênfase4 2 30 5 2" xfId="24008" xr:uid="{14D1F752-85CB-4FAB-B03E-815BF717AD0B}"/>
    <cellStyle name="Ênfase4 2 30 6" xfId="24009" xr:uid="{5DDE5AE6-A383-49B0-9859-D4D1BD5DEEF7}"/>
    <cellStyle name="Ênfase4 2 30 6 2" xfId="24010" xr:uid="{FC59A32C-1E33-4069-B117-CCBD07228D8A}"/>
    <cellStyle name="Ênfase4 2 30 7" xfId="24011" xr:uid="{521B51D8-7E3F-4862-899E-5C9131BC9678}"/>
    <cellStyle name="Ênfase4 2 30 7 2" xfId="24012" xr:uid="{2241BE5B-0AA7-43AF-91C8-9643BD672A65}"/>
    <cellStyle name="Ênfase4 2 30 8" xfId="24013" xr:uid="{741D0213-FA50-485B-8F06-A9939AC161B1}"/>
    <cellStyle name="Ênfase4 2 31" xfId="24014" xr:uid="{096589B3-D23B-4BD3-B7AC-87689F20A9E4}"/>
    <cellStyle name="Ênfase4 2 31 2" xfId="24015" xr:uid="{E01570C4-7B47-40FB-A205-894A22775C23}"/>
    <cellStyle name="Ênfase4 2 31 2 2" xfId="24016" xr:uid="{7DC3D3E6-D064-46F0-812A-75D106CC8AAE}"/>
    <cellStyle name="Ênfase4 2 31 2 2 2" xfId="24017" xr:uid="{3BAA1773-EAAE-44FD-8192-9D6471E436C8}"/>
    <cellStyle name="Ênfase4 2 31 2 3" xfId="24018" xr:uid="{B7A7A2BD-D4AD-42E1-9BD0-EF52BB7A4316}"/>
    <cellStyle name="Ênfase4 2 31 2 3 2" xfId="24019" xr:uid="{B11308B0-1108-401A-BEF6-DEB25BD6D1BE}"/>
    <cellStyle name="Ênfase4 2 31 2 4" xfId="24020" xr:uid="{7D4925CA-6905-4E6E-834D-3721A0F07329}"/>
    <cellStyle name="Ênfase4 2 31 3" xfId="24021" xr:uid="{9AC7C29D-043F-497C-B7EC-5388A94C963F}"/>
    <cellStyle name="Ênfase4 2 31 3 2" xfId="24022" xr:uid="{E9F77AC6-C118-46E7-9479-91BD37EE19F2}"/>
    <cellStyle name="Ênfase4 2 31 4" xfId="24023" xr:uid="{1A01B022-A769-4CE9-9BC6-8D2B46E9EB81}"/>
    <cellStyle name="Ênfase4 2 31 4 2" xfId="24024" xr:uid="{A0AFAB62-D89A-48A8-8E85-52951B42B314}"/>
    <cellStyle name="Ênfase4 2 31 5" xfId="24025" xr:uid="{E99B4F96-0A2F-4502-B245-0424F37A8FB9}"/>
    <cellStyle name="Ênfase4 2 31 5 2" xfId="24026" xr:uid="{03D72DFF-D161-4F81-AFA6-D7A93D26CA7A}"/>
    <cellStyle name="Ênfase4 2 31 6" xfId="24027" xr:uid="{AEB62216-29F0-4A67-B2EA-0734F04B9FA9}"/>
    <cellStyle name="Ênfase4 2 31 6 2" xfId="24028" xr:uid="{A8651EA9-6050-4705-9024-FDBE2C34655F}"/>
    <cellStyle name="Ênfase4 2 31 7" xfId="24029" xr:uid="{7D9D5C8E-94ED-4703-8626-68C7F7195EEA}"/>
    <cellStyle name="Ênfase4 2 31 7 2" xfId="24030" xr:uid="{C221E43D-F1F5-4727-B237-8BCA434F04B7}"/>
    <cellStyle name="Ênfase4 2 31 8" xfId="24031" xr:uid="{139439D2-AB9A-43CE-9DB7-B21D54A021C3}"/>
    <cellStyle name="Ênfase4 2 32" xfId="24032" xr:uid="{DF25FE02-2791-46E7-A9D2-F7A0C9E0118C}"/>
    <cellStyle name="Ênfase4 2 32 2" xfId="24033" xr:uid="{B07658ED-397E-487A-A5EC-4391BC968D61}"/>
    <cellStyle name="Ênfase4 2 32 2 2" xfId="24034" xr:uid="{D318F9D9-4562-42F3-9648-5EC7EE869FFA}"/>
    <cellStyle name="Ênfase4 2 32 2 2 2" xfId="24035" xr:uid="{9BEB13EF-CF1E-403E-83D5-9326E1FD77B4}"/>
    <cellStyle name="Ênfase4 2 32 2 3" xfId="24036" xr:uid="{02C89F9B-DC2F-453D-82D3-BC97748A038A}"/>
    <cellStyle name="Ênfase4 2 32 2 3 2" xfId="24037" xr:uid="{B05A98B0-2D8F-4418-BD7A-2EBD846CB83C}"/>
    <cellStyle name="Ênfase4 2 32 2 4" xfId="24038" xr:uid="{01942BC5-0C0D-4715-8DC5-B7A9790D337F}"/>
    <cellStyle name="Ênfase4 2 32 3" xfId="24039" xr:uid="{54D0380B-849B-42C2-A7FA-E7690CF49FA7}"/>
    <cellStyle name="Ênfase4 2 32 3 2" xfId="24040" xr:uid="{7429071F-27B9-4447-91B0-E903DC3ED8E8}"/>
    <cellStyle name="Ênfase4 2 32 4" xfId="24041" xr:uid="{297AD31B-6367-47DC-A468-A7563DEB39BD}"/>
    <cellStyle name="Ênfase4 2 32 4 2" xfId="24042" xr:uid="{67ED47D9-B826-4C39-B490-A436CDCF79A1}"/>
    <cellStyle name="Ênfase4 2 32 5" xfId="24043" xr:uid="{3D1BC83A-E45E-49B8-9AAB-FAD9C724DE67}"/>
    <cellStyle name="Ênfase4 2 32 5 2" xfId="24044" xr:uid="{859D3D5F-129A-48AC-B078-E737AE783E10}"/>
    <cellStyle name="Ênfase4 2 32 6" xfId="24045" xr:uid="{4E405F66-81A8-4310-A130-2F6E60200026}"/>
    <cellStyle name="Ênfase4 2 32 6 2" xfId="24046" xr:uid="{57CF3AF9-1561-4F59-A87A-ABA676AF8249}"/>
    <cellStyle name="Ênfase4 2 32 7" xfId="24047" xr:uid="{D72F3ADB-A6EC-40BC-840A-3E802309B62C}"/>
    <cellStyle name="Ênfase4 2 32 7 2" xfId="24048" xr:uid="{E228B212-DC26-415C-B553-B873ECA6EFB8}"/>
    <cellStyle name="Ênfase4 2 32 8" xfId="24049" xr:uid="{B00CB4AB-63CB-4081-9241-310F70B98FA9}"/>
    <cellStyle name="Ênfase4 2 33" xfId="24050" xr:uid="{A9DE1F07-5147-43A1-B379-477A76D56C38}"/>
    <cellStyle name="Ênfase4 2 33 2" xfId="24051" xr:uid="{2B520070-140B-4027-9DC6-945E902F0009}"/>
    <cellStyle name="Ênfase4 2 33 2 2" xfId="24052" xr:uid="{F844443B-3C26-4E11-B1D0-623868BA81C2}"/>
    <cellStyle name="Ênfase4 2 33 2 2 2" xfId="24053" xr:uid="{C65E7DCA-EE0A-40B3-8520-AF356D803D0A}"/>
    <cellStyle name="Ênfase4 2 33 2 3" xfId="24054" xr:uid="{B0748C4F-A80F-4F5A-A88E-F48BEF824CAC}"/>
    <cellStyle name="Ênfase4 2 33 2 3 2" xfId="24055" xr:uid="{0996FB59-714F-43B8-8A9C-64496DD2E0F9}"/>
    <cellStyle name="Ênfase4 2 33 2 4" xfId="24056" xr:uid="{0FF0812A-A6C0-41B0-AB00-4D3EDFB8F790}"/>
    <cellStyle name="Ênfase4 2 33 3" xfId="24057" xr:uid="{FBA2D85D-18EF-46A5-812B-A90007C59F96}"/>
    <cellStyle name="Ênfase4 2 33 3 2" xfId="24058" xr:uid="{7BA41376-6AC9-4429-9595-3FFA25F9A242}"/>
    <cellStyle name="Ênfase4 2 33 4" xfId="24059" xr:uid="{B482C50D-610D-49CE-9E8B-49922DAEE1CE}"/>
    <cellStyle name="Ênfase4 2 33 4 2" xfId="24060" xr:uid="{4920C49A-900F-4473-B895-986339D7AA8E}"/>
    <cellStyle name="Ênfase4 2 33 5" xfId="24061" xr:uid="{CE714040-FDE2-4352-AE59-20697ACB710A}"/>
    <cellStyle name="Ênfase4 2 33 5 2" xfId="24062" xr:uid="{779B9DFF-9AE0-4414-8BB2-DADE395B84A3}"/>
    <cellStyle name="Ênfase4 2 33 6" xfId="24063" xr:uid="{9E12D5B4-97C6-4D62-97BB-E5BBCE23C4E8}"/>
    <cellStyle name="Ênfase4 2 33 6 2" xfId="24064" xr:uid="{7EAEDE18-D1CF-4299-9FFA-C3D60380FB9F}"/>
    <cellStyle name="Ênfase4 2 33 7" xfId="24065" xr:uid="{BF6A60A7-B01B-41F1-9675-BAE12D64D870}"/>
    <cellStyle name="Ênfase4 2 33 7 2" xfId="24066" xr:uid="{EDE2E191-64AF-4D04-98DA-0ABC6391EEFA}"/>
    <cellStyle name="Ênfase4 2 33 8" xfId="24067" xr:uid="{85053945-6F4E-42A2-BC41-C2AA97903F99}"/>
    <cellStyle name="Ênfase4 2 34" xfId="24068" xr:uid="{5C9CCEFD-D436-4CD9-99A8-5C58B1798DE8}"/>
    <cellStyle name="Ênfase4 2 34 2" xfId="24069" xr:uid="{84BFE431-50AC-42C4-B514-EA4C2BC43E5D}"/>
    <cellStyle name="Ênfase4 2 34 2 2" xfId="24070" xr:uid="{163F52D7-0FB0-48CD-AD1E-DD2C321B5FF7}"/>
    <cellStyle name="Ênfase4 2 34 3" xfId="24071" xr:uid="{F1034E64-9DF0-447C-8057-D14E06AE52DE}"/>
    <cellStyle name="Ênfase4 2 34 3 2" xfId="24072" xr:uid="{6568FFDA-B017-45BB-922E-0DD9A36F7CD6}"/>
    <cellStyle name="Ênfase4 2 34 4" xfId="24073" xr:uid="{0BB5B52E-CA74-4695-AAEB-1BEA6B2C2504}"/>
    <cellStyle name="Ênfase4 2 34 5" xfId="24074" xr:uid="{4CD6DD97-D7D9-44C5-B3D9-D387FE464705}"/>
    <cellStyle name="Ênfase4 2 35" xfId="24075" xr:uid="{D262D825-F162-4EAA-9DCF-0F6F2A87749A}"/>
    <cellStyle name="Ênfase4 2 35 2" xfId="24076" xr:uid="{177CE263-DE79-487A-ADF5-0F74AAABD750}"/>
    <cellStyle name="Ênfase4 2 36" xfId="24077" xr:uid="{B9ADA4E3-EF22-4DF7-89FB-8F600EDB8808}"/>
    <cellStyle name="Ênfase4 2 36 2" xfId="24078" xr:uid="{6B271939-BDA6-4B8C-81E2-2F3E07399158}"/>
    <cellStyle name="Ênfase4 2 37" xfId="24079" xr:uid="{4876561A-0442-4586-870D-B9D5BD3FF3BB}"/>
    <cellStyle name="Ênfase4 2 37 2" xfId="24080" xr:uid="{EAEACCB7-E7AF-4426-9CCF-76B2C91C91AA}"/>
    <cellStyle name="Ênfase4 2 38" xfId="24081" xr:uid="{DF5AA531-433C-4E27-A76C-D332EAD63331}"/>
    <cellStyle name="Ênfase4 2 38 2" xfId="24082" xr:uid="{FC958301-904C-4CA3-B57B-D4256307AE1B}"/>
    <cellStyle name="Ênfase4 2 39" xfId="24083" xr:uid="{21BF1CA2-F457-43AF-9574-197DA098A3E1}"/>
    <cellStyle name="Ênfase4 2 4" xfId="24084" xr:uid="{869242BA-8028-41C6-B160-18970D5844E7}"/>
    <cellStyle name="Ênfase4 2 4 2" xfId="24085" xr:uid="{9888760C-B3D3-4DC8-AD71-02F716D57F11}"/>
    <cellStyle name="Ênfase4 2 4 2 2" xfId="24086" xr:uid="{59AAEC77-617D-4555-AB7C-F0853F98ADAE}"/>
    <cellStyle name="Ênfase4 2 4 2 2 2" xfId="24087" xr:uid="{02FD1E44-5EC9-4157-84C6-AE209982B823}"/>
    <cellStyle name="Ênfase4 2 4 2 3" xfId="24088" xr:uid="{63F60D47-0AE4-4B01-9E5F-2DB913E46FD5}"/>
    <cellStyle name="Ênfase4 2 4 2 3 2" xfId="24089" xr:uid="{EC9619CF-4BF9-48EB-B3A3-83EAACFE3A88}"/>
    <cellStyle name="Ênfase4 2 4 2 4" xfId="24090" xr:uid="{B49D7698-045A-4FCF-BFB6-0CC2576890D8}"/>
    <cellStyle name="Ênfase4 2 4 3" xfId="24091" xr:uid="{4D59CBC0-9FB8-4F18-9C20-93FCF85A49BE}"/>
    <cellStyle name="Ênfase4 2 4 3 2" xfId="24092" xr:uid="{4B49C9F2-38E7-4D44-8366-D42AAF1F5402}"/>
    <cellStyle name="Ênfase4 2 4 4" xfId="24093" xr:uid="{4B46BD78-0F6F-4CA8-A600-A3F4E1083663}"/>
    <cellStyle name="Ênfase4 2 4 4 2" xfId="24094" xr:uid="{52C4F709-0D85-4E3F-96EE-B97CB4C3BEFC}"/>
    <cellStyle name="Ênfase4 2 4 5" xfId="24095" xr:uid="{97CF1C2E-924A-4AE0-B559-A80FB7FED83B}"/>
    <cellStyle name="Ênfase4 2 4 5 2" xfId="24096" xr:uid="{6BAF4FCB-2FA2-484A-BCC5-A9D51F2D069B}"/>
    <cellStyle name="Ênfase4 2 4 6" xfId="24097" xr:uid="{581F6844-E4C4-4E2B-A9D2-795816D4932C}"/>
    <cellStyle name="Ênfase4 2 4 6 2" xfId="24098" xr:uid="{FA0430F0-8244-4BE5-B473-D2F078B81439}"/>
    <cellStyle name="Ênfase4 2 4 7" xfId="24099" xr:uid="{06FFFCFD-4CDD-415A-87B8-C6A434781C6A}"/>
    <cellStyle name="Ênfase4 2 4 7 2" xfId="24100" xr:uid="{FA44A9D7-EC30-411B-AD02-B3DF6CDF2DCF}"/>
    <cellStyle name="Ênfase4 2 4 8" xfId="24101" xr:uid="{B4F66D11-04D1-4AEB-9C42-6F22257AE9E9}"/>
    <cellStyle name="Ênfase4 2 5" xfId="24102" xr:uid="{13DF94B5-D2FC-4CC3-8CB6-F69ACEE81EC8}"/>
    <cellStyle name="Ênfase4 2 5 2" xfId="24103" xr:uid="{0C6A02D5-DCB7-44E4-908D-09F56EA1534F}"/>
    <cellStyle name="Ênfase4 2 5 2 2" xfId="24104" xr:uid="{7C3ABB8B-3061-4293-B82E-1C0FBA148578}"/>
    <cellStyle name="Ênfase4 2 5 2 2 2" xfId="24105" xr:uid="{33E0F025-B65A-4968-8AAE-BA86102CCF75}"/>
    <cellStyle name="Ênfase4 2 5 2 3" xfId="24106" xr:uid="{71950CFF-5FE3-469E-ACA1-02B3752FE9D2}"/>
    <cellStyle name="Ênfase4 2 5 2 3 2" xfId="24107" xr:uid="{6F0A6242-DD25-4DB7-B463-0167B3D4E0A9}"/>
    <cellStyle name="Ênfase4 2 5 2 4" xfId="24108" xr:uid="{8A34B6C4-034D-4E50-B025-96564E4E808E}"/>
    <cellStyle name="Ênfase4 2 5 3" xfId="24109" xr:uid="{7AA5C548-24E0-43F8-BC3E-528412B268C5}"/>
    <cellStyle name="Ênfase4 2 5 3 2" xfId="24110" xr:uid="{520B3357-1C0C-4998-8BB5-C8ECCC7FAA07}"/>
    <cellStyle name="Ênfase4 2 5 4" xfId="24111" xr:uid="{247E8893-0225-44C8-B10C-6D5F82E207E8}"/>
    <cellStyle name="Ênfase4 2 5 4 2" xfId="24112" xr:uid="{FFF76288-2D9D-4E25-9700-B4F2A993A32D}"/>
    <cellStyle name="Ênfase4 2 5 5" xfId="24113" xr:uid="{512589EE-DF37-4DC0-B2B3-B44A5A8FC922}"/>
    <cellStyle name="Ênfase4 2 5 5 2" xfId="24114" xr:uid="{B351E6CA-5BEB-4D0E-BE6F-709C99A2D45B}"/>
    <cellStyle name="Ênfase4 2 5 6" xfId="24115" xr:uid="{D88E0568-213A-4662-8BAB-C1CAEA48849A}"/>
    <cellStyle name="Ênfase4 2 5 6 2" xfId="24116" xr:uid="{284A1A87-B52D-4A6B-B0EB-FAF530F40DF0}"/>
    <cellStyle name="Ênfase4 2 5 7" xfId="24117" xr:uid="{70261908-4217-42CC-A7A3-0EFBD6C271AB}"/>
    <cellStyle name="Ênfase4 2 5 7 2" xfId="24118" xr:uid="{48BB166D-3617-430D-B661-CD7A7F8535C5}"/>
    <cellStyle name="Ênfase4 2 5 8" xfId="24119" xr:uid="{36A1E080-53EE-4A62-8EAB-94848DE7B15A}"/>
    <cellStyle name="Ênfase4 2 6" xfId="24120" xr:uid="{7AD4A4B5-9F14-49B8-A268-E617F283BE35}"/>
    <cellStyle name="Ênfase4 2 6 2" xfId="24121" xr:uid="{B473ED84-00A5-43C2-AA6D-3711E19C36E1}"/>
    <cellStyle name="Ênfase4 2 6 2 2" xfId="24122" xr:uid="{F52D9FBE-805D-448A-8787-254F6C04D2F5}"/>
    <cellStyle name="Ênfase4 2 6 2 2 2" xfId="24123" xr:uid="{6F3D0F41-9D65-42D0-A269-5266664E6202}"/>
    <cellStyle name="Ênfase4 2 6 2 3" xfId="24124" xr:uid="{2E98006A-9920-4C75-9176-F4E83D5EC4E9}"/>
    <cellStyle name="Ênfase4 2 6 2 3 2" xfId="24125" xr:uid="{74A2CD3D-F275-4461-B504-FF5E03C0E301}"/>
    <cellStyle name="Ênfase4 2 6 2 4" xfId="24126" xr:uid="{884A103C-14B3-424E-9DD8-56CBCA1C5D79}"/>
    <cellStyle name="Ênfase4 2 6 3" xfId="24127" xr:uid="{0CCA36C3-F8AE-48B1-B42D-529F80774814}"/>
    <cellStyle name="Ênfase4 2 6 3 2" xfId="24128" xr:uid="{2EE533C6-B305-46F0-9516-53BD7F3762C7}"/>
    <cellStyle name="Ênfase4 2 6 4" xfId="24129" xr:uid="{405E6278-DF68-4531-B42C-A87CC694BC0B}"/>
    <cellStyle name="Ênfase4 2 6 4 2" xfId="24130" xr:uid="{1B8D12A6-2CF2-4930-A9FD-E2661D1012A9}"/>
    <cellStyle name="Ênfase4 2 6 5" xfId="24131" xr:uid="{226216CC-9AB0-4B36-B094-2B13855A714A}"/>
    <cellStyle name="Ênfase4 2 6 5 2" xfId="24132" xr:uid="{8F025029-ADC1-42D1-B5B1-312A5F6880D0}"/>
    <cellStyle name="Ênfase4 2 6 6" xfId="24133" xr:uid="{7BF188D7-D507-4691-AAF1-84E0B5BBCAEA}"/>
    <cellStyle name="Ênfase4 2 6 6 2" xfId="24134" xr:uid="{31FEF4CA-EA76-4A6F-8105-9706B9491951}"/>
    <cellStyle name="Ênfase4 2 6 7" xfId="24135" xr:uid="{E7DFC142-D6C7-4258-9540-E5DA4C2A44CB}"/>
    <cellStyle name="Ênfase4 2 6 7 2" xfId="24136" xr:uid="{A564E3DF-9D17-4BD7-9460-81BB2E5C1EEB}"/>
    <cellStyle name="Ênfase4 2 6 8" xfId="24137" xr:uid="{CD26DD47-8181-47D4-9D86-9F6C7F2419C0}"/>
    <cellStyle name="Ênfase4 2 7" xfId="24138" xr:uid="{811A6E3E-B0D3-42BC-A0D2-138EA53B24C8}"/>
    <cellStyle name="Ênfase4 2 7 2" xfId="24139" xr:uid="{B8A4EBF7-53E5-4720-BBCC-F17CD67A3779}"/>
    <cellStyle name="Ênfase4 2 7 2 2" xfId="24140" xr:uid="{4B81C169-F685-4A50-8233-15996661EA87}"/>
    <cellStyle name="Ênfase4 2 7 2 2 2" xfId="24141" xr:uid="{5959F78C-F5E6-44B6-9B41-68EFD91A0440}"/>
    <cellStyle name="Ênfase4 2 7 2 3" xfId="24142" xr:uid="{3B37480F-552C-47AA-8E30-94F77B3111FE}"/>
    <cellStyle name="Ênfase4 2 7 2 3 2" xfId="24143" xr:uid="{E0F3DF76-D848-4EE1-9F08-E6BF47DE84DA}"/>
    <cellStyle name="Ênfase4 2 7 2 4" xfId="24144" xr:uid="{8150C669-D186-4001-983F-CEBAE3F6801C}"/>
    <cellStyle name="Ênfase4 2 7 3" xfId="24145" xr:uid="{83606C63-9D01-410A-A3B9-4D81EF00D2E8}"/>
    <cellStyle name="Ênfase4 2 7 3 2" xfId="24146" xr:uid="{5B22D387-D206-4059-901F-13193D76E5EF}"/>
    <cellStyle name="Ênfase4 2 7 4" xfId="24147" xr:uid="{97410139-1410-4414-8885-07446149F03C}"/>
    <cellStyle name="Ênfase4 2 7 4 2" xfId="24148" xr:uid="{95D92D2D-B87E-483F-97E0-10001439302B}"/>
    <cellStyle name="Ênfase4 2 7 5" xfId="24149" xr:uid="{33E618D6-F154-42C4-BC56-081E98E761DD}"/>
    <cellStyle name="Ênfase4 2 7 5 2" xfId="24150" xr:uid="{C1E2E8B3-0E3E-45D9-B8F3-9B3AE98D2654}"/>
    <cellStyle name="Ênfase4 2 7 6" xfId="24151" xr:uid="{5A68CA8B-8886-42F2-BD50-FCA0437B68A3}"/>
    <cellStyle name="Ênfase4 2 7 6 2" xfId="24152" xr:uid="{59D419FB-07C9-4493-AD76-C8A314349402}"/>
    <cellStyle name="Ênfase4 2 7 7" xfId="24153" xr:uid="{9879A959-914E-4FA9-8E1B-48495434736D}"/>
    <cellStyle name="Ênfase4 2 7 7 2" xfId="24154" xr:uid="{224432D6-007F-4E95-8945-F608CBE5BD8C}"/>
    <cellStyle name="Ênfase4 2 7 8" xfId="24155" xr:uid="{ED596CED-F46F-4333-BC74-F6875FEE7074}"/>
    <cellStyle name="Ênfase4 2 8" xfId="24156" xr:uid="{5C0C0861-2ED6-4163-8440-7C331AE7E696}"/>
    <cellStyle name="Ênfase4 2 8 2" xfId="24157" xr:uid="{04416FFB-1D3D-4A86-8B9A-A7E46269DF5C}"/>
    <cellStyle name="Ênfase4 2 8 2 2" xfId="24158" xr:uid="{2D0F414B-170A-4E77-AA86-89D536EF29F9}"/>
    <cellStyle name="Ênfase4 2 8 2 2 2" xfId="24159" xr:uid="{63FB5C2B-93B2-4C56-860E-F0F0032CE8DE}"/>
    <cellStyle name="Ênfase4 2 8 2 3" xfId="24160" xr:uid="{07213385-CA47-43F2-B791-C5CDBE63D5BF}"/>
    <cellStyle name="Ênfase4 2 8 2 3 2" xfId="24161" xr:uid="{D01EBA87-7D1A-416F-B245-46790AD9897F}"/>
    <cellStyle name="Ênfase4 2 8 2 4" xfId="24162" xr:uid="{3DADD9F1-2049-46E1-8758-9816F9DF285A}"/>
    <cellStyle name="Ênfase4 2 8 3" xfId="24163" xr:uid="{035EA9ED-BEE5-47EA-B367-75D616F22FB1}"/>
    <cellStyle name="Ênfase4 2 8 3 2" xfId="24164" xr:uid="{572EC9DC-BA73-4813-A538-5874767A7928}"/>
    <cellStyle name="Ênfase4 2 8 4" xfId="24165" xr:uid="{81C9B56D-A5CF-4212-AF55-9046781E804D}"/>
    <cellStyle name="Ênfase4 2 8 4 2" xfId="24166" xr:uid="{61D1A4DE-37CF-4A6F-973B-4CEE376703BB}"/>
    <cellStyle name="Ênfase4 2 8 5" xfId="24167" xr:uid="{01692234-B839-4B11-A079-6F73BBF39670}"/>
    <cellStyle name="Ênfase4 2 8 5 2" xfId="24168" xr:uid="{F27CBB9D-E5B9-4603-9767-79C93259C99C}"/>
    <cellStyle name="Ênfase4 2 8 6" xfId="24169" xr:uid="{67C806CF-D4D4-4ACA-B824-6443F6248D32}"/>
    <cellStyle name="Ênfase4 2 8 6 2" xfId="24170" xr:uid="{4837146F-FD0B-4378-BE40-266BB64615D5}"/>
    <cellStyle name="Ênfase4 2 8 7" xfId="24171" xr:uid="{A1D8C7C1-4046-4D0E-B1A7-80233D394F80}"/>
    <cellStyle name="Ênfase4 2 8 7 2" xfId="24172" xr:uid="{26E24520-7232-4D1A-8EA7-CA24B53530B0}"/>
    <cellStyle name="Ênfase4 2 8 8" xfId="24173" xr:uid="{26E7FEA4-6D6A-4B50-A085-0E3550E3E796}"/>
    <cellStyle name="Ênfase4 2 9" xfId="24174" xr:uid="{8FD9507A-1CA4-46B3-91F6-398A18EB60EE}"/>
    <cellStyle name="Ênfase4 2 9 2" xfId="24175" xr:uid="{91464761-F27E-4BAF-B11D-567360620D40}"/>
    <cellStyle name="Ênfase4 2 9 2 2" xfId="24176" xr:uid="{51A5AC44-9093-4E70-846F-92C0D8E18629}"/>
    <cellStyle name="Ênfase4 2 9 2 2 2" xfId="24177" xr:uid="{69DE827E-D958-4A3E-9A2B-7E157E1D6CD1}"/>
    <cellStyle name="Ênfase4 2 9 2 3" xfId="24178" xr:uid="{16D000C7-828A-41CD-87C1-9EA3C0DABF83}"/>
    <cellStyle name="Ênfase4 2 9 2 3 2" xfId="24179" xr:uid="{1F9A9BA8-5FB2-4D7A-8E67-6E88AA3EA22F}"/>
    <cellStyle name="Ênfase4 2 9 2 4" xfId="24180" xr:uid="{1DA75A64-86E3-401A-B252-6BCE93BB89FF}"/>
    <cellStyle name="Ênfase4 2 9 3" xfId="24181" xr:uid="{7C13CBCA-16C8-4B18-AB50-78951D1E09B3}"/>
    <cellStyle name="Ênfase4 2 9 3 2" xfId="24182" xr:uid="{2E42B74E-EB1E-464A-B467-8A64893E994F}"/>
    <cellStyle name="Ênfase4 2 9 4" xfId="24183" xr:uid="{CFCCBEEC-1827-4205-AA9B-8DA973D14BF5}"/>
    <cellStyle name="Ênfase4 2 9 4 2" xfId="24184" xr:uid="{00E6CA81-2172-44BD-9A54-9FC973C6CA9E}"/>
    <cellStyle name="Ênfase4 2 9 5" xfId="24185" xr:uid="{6138F71F-E623-40C9-836E-87D78ADC937D}"/>
    <cellStyle name="Ênfase4 2 9 5 2" xfId="24186" xr:uid="{D41C992A-3729-493D-B9EB-AC416CE46E2C}"/>
    <cellStyle name="Ênfase4 2 9 6" xfId="24187" xr:uid="{FD6903D3-D4B9-4CE0-BDFA-8607103D8E76}"/>
    <cellStyle name="Ênfase4 2 9 6 2" xfId="24188" xr:uid="{16D4AD1E-0120-4BF1-893B-92BF3739197B}"/>
    <cellStyle name="Ênfase4 2 9 7" xfId="24189" xr:uid="{082F30D8-484B-4327-868F-61E0265BA146}"/>
    <cellStyle name="Ênfase4 2 9 7 2" xfId="24190" xr:uid="{0198AF32-2B26-4F58-8B3C-CE98B3B0D2CA}"/>
    <cellStyle name="Ênfase4 2 9 8" xfId="24191" xr:uid="{3F197BCD-8013-4962-8240-595916818542}"/>
    <cellStyle name="Ênfase4 20" xfId="24192" xr:uid="{4C246E6F-8808-4111-BBEE-0182FE4BFCD0}"/>
    <cellStyle name="Ênfase4 20 2" xfId="24193" xr:uid="{3AD7EA17-2BE0-49FC-831D-C469A3412456}"/>
    <cellStyle name="Ênfase4 20 2 2" xfId="24194" xr:uid="{DA7CFDC3-CF12-4DED-A1AF-8E5840A9B610}"/>
    <cellStyle name="Ênfase4 20 2 2 2" xfId="24195" xr:uid="{242AF226-DACF-400B-B7C1-A668DF462A80}"/>
    <cellStyle name="Ênfase4 20 2 3" xfId="24196" xr:uid="{F323CA37-3E77-4345-AE60-620427756817}"/>
    <cellStyle name="Ênfase4 20 2 3 2" xfId="24197" xr:uid="{319C7C1E-FDB4-4B98-BE42-1AABFF5CF675}"/>
    <cellStyle name="Ênfase4 20 2 4" xfId="24198" xr:uid="{CFC14841-F5DE-4A9E-B0E1-634C5AAE683D}"/>
    <cellStyle name="Ênfase4 20 3" xfId="24199" xr:uid="{413EE184-E305-4AD9-96A8-1C1FA6210466}"/>
    <cellStyle name="Ênfase4 20 3 2" xfId="24200" xr:uid="{CFB0E483-85A6-4819-AD12-99A0031CD87B}"/>
    <cellStyle name="Ênfase4 20 4" xfId="24201" xr:uid="{D63D109B-8BBE-4075-BDB1-B77E6A6E3936}"/>
    <cellStyle name="Ênfase4 20 4 2" xfId="24202" xr:uid="{9EAB7376-4851-46AA-9C1C-5C7A38FB17A0}"/>
    <cellStyle name="Ênfase4 20 5" xfId="24203" xr:uid="{75F89408-9644-4549-AEB0-04BD407D7C83}"/>
    <cellStyle name="Ênfase4 20 5 2" xfId="24204" xr:uid="{DB64EB13-1298-4BDA-8EEA-4E921DC13EDF}"/>
    <cellStyle name="Ênfase4 20 6" xfId="24205" xr:uid="{F0831758-A10E-4F2F-B4E8-A26C79ABD9CE}"/>
    <cellStyle name="Ênfase4 20 6 2" xfId="24206" xr:uid="{BBFA6A4C-F331-484B-996A-74BCF1BA95D2}"/>
    <cellStyle name="Ênfase4 20 7" xfId="24207" xr:uid="{ED6819D7-CDDE-4B6B-8ADD-5E68BE598327}"/>
    <cellStyle name="Ênfase4 21" xfId="24208" xr:uid="{545D57F5-D16A-4F99-A484-D6B0D4F0B5FD}"/>
    <cellStyle name="Ênfase4 21 2" xfId="24209" xr:uid="{6D18BB72-DDD2-447F-BC48-EC7C98598442}"/>
    <cellStyle name="Ênfase4 21 2 2" xfId="24210" xr:uid="{0BACC73E-7487-4FCC-8569-CBCDB7B592A8}"/>
    <cellStyle name="Ênfase4 21 2 2 2" xfId="24211" xr:uid="{525457D1-5A0F-406D-B25B-BB8F2336FFA8}"/>
    <cellStyle name="Ênfase4 21 2 3" xfId="24212" xr:uid="{F6FC4122-B149-4C51-8E6D-4D8B1027BB40}"/>
    <cellStyle name="Ênfase4 21 2 3 2" xfId="24213" xr:uid="{0704F2A4-8C7E-4A00-B455-354A9D4CA6AB}"/>
    <cellStyle name="Ênfase4 21 2 4" xfId="24214" xr:uid="{0D13D45B-D561-40DE-A71C-988F2C9DA703}"/>
    <cellStyle name="Ênfase4 21 3" xfId="24215" xr:uid="{6A00EE84-54B3-4FFB-B987-9440381B5A1D}"/>
    <cellStyle name="Ênfase4 21 3 2" xfId="24216" xr:uid="{C5E2A334-DFD1-4941-B16C-FF7200962302}"/>
    <cellStyle name="Ênfase4 21 4" xfId="24217" xr:uid="{5C60EB3A-8BE8-431D-8D6D-F3FAA7A050EB}"/>
    <cellStyle name="Ênfase4 21 4 2" xfId="24218" xr:uid="{F4DAE5B4-EDB3-48A5-8268-D4AD59C0BFF3}"/>
    <cellStyle name="Ênfase4 21 5" xfId="24219" xr:uid="{77A4D7D4-06F3-4EB7-A97B-F920A3FA22C9}"/>
    <cellStyle name="Ênfase4 21 5 2" xfId="24220" xr:uid="{22D790E5-D0D8-4423-9DF1-E5CDC7D90C7F}"/>
    <cellStyle name="Ênfase4 21 6" xfId="24221" xr:uid="{2C7C8897-6774-4777-AECF-954A8BE60EA9}"/>
    <cellStyle name="Ênfase4 21 6 2" xfId="24222" xr:uid="{59443FA1-760A-426C-88CC-4BFF8855B8A2}"/>
    <cellStyle name="Ênfase4 21 7" xfId="24223" xr:uid="{919B7A61-9D9F-4BE9-8AA7-68A6F4AAB4EA}"/>
    <cellStyle name="Ênfase4 22" xfId="24224" xr:uid="{78DB7FAC-F1D0-4EE6-9EC7-226BB63A2D94}"/>
    <cellStyle name="Ênfase4 22 2" xfId="24225" xr:uid="{798F8CE5-9C06-4491-8B0F-D95C5178BB64}"/>
    <cellStyle name="Ênfase4 22 2 2" xfId="24226" xr:uid="{2D562782-41D1-42AB-BB4D-E142309A1B08}"/>
    <cellStyle name="Ênfase4 22 2 2 2" xfId="24227" xr:uid="{B5B56D31-0C0C-4B26-B805-A9E54F5BF044}"/>
    <cellStyle name="Ênfase4 22 2 3" xfId="24228" xr:uid="{1FE3DDDE-E8D3-4297-9FBB-C3BC5E03A278}"/>
    <cellStyle name="Ênfase4 22 2 3 2" xfId="24229" xr:uid="{5C82FB32-3CA1-474C-8FC9-7F8605CFA77F}"/>
    <cellStyle name="Ênfase4 22 2 4" xfId="24230" xr:uid="{130029BC-B05E-4995-BDE1-12AD1F8B0A44}"/>
    <cellStyle name="Ênfase4 22 3" xfId="24231" xr:uid="{8280A05C-3389-4E42-AA79-0C89E3101E2A}"/>
    <cellStyle name="Ênfase4 22 3 2" xfId="24232" xr:uid="{1DDBB67F-D408-409C-9E06-31C050D7CAD4}"/>
    <cellStyle name="Ênfase4 22 4" xfId="24233" xr:uid="{8C0AC67D-30CE-49D5-8E7F-56288BD40873}"/>
    <cellStyle name="Ênfase4 22 4 2" xfId="24234" xr:uid="{D1EEAF82-1385-43A8-B502-237B0BFE15B6}"/>
    <cellStyle name="Ênfase4 22 5" xfId="24235" xr:uid="{1AB2393F-AC61-4AD7-A409-B77E03993C5D}"/>
    <cellStyle name="Ênfase4 22 5 2" xfId="24236" xr:uid="{107C6C8E-644B-48C7-836F-B010A0E9B94C}"/>
    <cellStyle name="Ênfase4 22 6" xfId="24237" xr:uid="{C4A2D2F5-44F1-45D1-93CF-5857AE7A98E3}"/>
    <cellStyle name="Ênfase4 22 6 2" xfId="24238" xr:uid="{AFD48836-9E1E-49AB-955C-EA5B7ABEDE0E}"/>
    <cellStyle name="Ênfase4 22 7" xfId="24239" xr:uid="{1E74A995-6B4D-49B1-A1C0-0A04DDB2BEB5}"/>
    <cellStyle name="Ênfase4 23" xfId="24240" xr:uid="{73605A4F-2C88-4002-AFA8-94E623DBBECE}"/>
    <cellStyle name="Ênfase4 23 2" xfId="24241" xr:uid="{F0736EFD-A0A5-4F0F-A909-48D71AD73389}"/>
    <cellStyle name="Ênfase4 23 2 2" xfId="24242" xr:uid="{9DCEF843-CAA3-466C-8CCC-E51E6576CA22}"/>
    <cellStyle name="Ênfase4 23 2 2 2" xfId="24243" xr:uid="{057E3222-3C3F-4C90-9809-F46487888C8B}"/>
    <cellStyle name="Ênfase4 23 2 3" xfId="24244" xr:uid="{10A26A2B-0A19-42B6-BEA0-939230C02BED}"/>
    <cellStyle name="Ênfase4 23 2 3 2" xfId="24245" xr:uid="{1020E9D9-D9C5-4D6B-BE81-4F81A44C26C9}"/>
    <cellStyle name="Ênfase4 23 2 4" xfId="24246" xr:uid="{ECCB9D02-9B75-4C75-B6A4-417457DD87F7}"/>
    <cellStyle name="Ênfase4 23 3" xfId="24247" xr:uid="{A5218971-45F3-4CDD-BF5A-CD6F2AF56845}"/>
    <cellStyle name="Ênfase4 23 3 2" xfId="24248" xr:uid="{9E8FE3B6-B9F1-432B-AE00-4CC7999EEDC3}"/>
    <cellStyle name="Ênfase4 23 4" xfId="24249" xr:uid="{78B1A542-24F9-40DD-A4A9-34715F100703}"/>
    <cellStyle name="Ênfase4 23 4 2" xfId="24250" xr:uid="{03B70B54-A12C-4464-A175-49D9D6A0C4B8}"/>
    <cellStyle name="Ênfase4 23 5" xfId="24251" xr:uid="{C7F9C2AA-9F15-4ED5-9112-18390D5A8E2B}"/>
    <cellStyle name="Ênfase4 23 5 2" xfId="24252" xr:uid="{118F7CE4-0519-45C2-B356-17B1317C0A21}"/>
    <cellStyle name="Ênfase4 23 6" xfId="24253" xr:uid="{834B932F-B162-4B47-B370-72E3AE7EBD8D}"/>
    <cellStyle name="Ênfase4 23 6 2" xfId="24254" xr:uid="{91FEB29A-7B7D-4320-BE60-5B549E9264EB}"/>
    <cellStyle name="Ênfase4 23 7" xfId="24255" xr:uid="{984B7F6F-7DB6-4E99-848C-31E16EC12808}"/>
    <cellStyle name="Ênfase4 24" xfId="24256" xr:uid="{2F43A35A-D67D-4BE5-81D5-6A583C0FE1A8}"/>
    <cellStyle name="Ênfase4 24 2" xfId="24257" xr:uid="{FA5FDA19-E217-4D0A-BC2B-0D35E6E29686}"/>
    <cellStyle name="Ênfase4 24 2 2" xfId="24258" xr:uid="{BCB07E84-0C82-4269-BA7B-8E9641CDF0C4}"/>
    <cellStyle name="Ênfase4 24 2 2 2" xfId="24259" xr:uid="{59D3F715-207C-42A8-B580-75D0A31D3BE8}"/>
    <cellStyle name="Ênfase4 24 2 3" xfId="24260" xr:uid="{39BF89F8-CB9D-4FB4-86E5-4EF9CE1DA34F}"/>
    <cellStyle name="Ênfase4 24 2 3 2" xfId="24261" xr:uid="{81BFE84E-C182-4177-BB2B-3C2C403DE2A6}"/>
    <cellStyle name="Ênfase4 24 2 4" xfId="24262" xr:uid="{E7004BC7-04A5-4042-A204-B36DC0E12A24}"/>
    <cellStyle name="Ênfase4 24 3" xfId="24263" xr:uid="{535E0FD6-7F0D-431A-B30F-225B7B0AF86F}"/>
    <cellStyle name="Ênfase4 24 3 2" xfId="24264" xr:uid="{694D83BC-6F42-44C4-9424-759A67501542}"/>
    <cellStyle name="Ênfase4 24 4" xfId="24265" xr:uid="{FAC24D21-3303-4F2E-9890-14C1EE53A975}"/>
    <cellStyle name="Ênfase4 24 4 2" xfId="24266" xr:uid="{F8788028-74D9-45AC-9220-C369F8076A32}"/>
    <cellStyle name="Ênfase4 24 5" xfId="24267" xr:uid="{E35DC818-5B6A-4917-ACE9-428E3B3CF71A}"/>
    <cellStyle name="Ênfase4 24 5 2" xfId="24268" xr:uid="{AF5195DD-F4A8-4F12-9EB2-CC2A354918A5}"/>
    <cellStyle name="Ênfase4 24 6" xfId="24269" xr:uid="{D21CB13E-EEF6-47F1-AD7A-43A97BAA26A9}"/>
    <cellStyle name="Ênfase4 24 6 2" xfId="24270" xr:uid="{F505000E-6870-497B-8FD3-81942A0C6FF9}"/>
    <cellStyle name="Ênfase4 24 7" xfId="24271" xr:uid="{2B4DAA31-AA15-4529-8272-95C5CDEB283B}"/>
    <cellStyle name="Ênfase4 25" xfId="24272" xr:uid="{A0A885DF-63C4-46FD-B582-39FA16964251}"/>
    <cellStyle name="Ênfase4 25 2" xfId="24273" xr:uid="{5637A09F-4DA5-43F8-BE27-0E904E9FA285}"/>
    <cellStyle name="Ênfase4 25 2 2" xfId="24274" xr:uid="{F436E331-A0B4-4253-9278-39D69509A027}"/>
    <cellStyle name="Ênfase4 25 2 2 2" xfId="24275" xr:uid="{B2152620-0A05-4800-8A67-CD06FDDA4A89}"/>
    <cellStyle name="Ênfase4 25 2 3" xfId="24276" xr:uid="{E18DB04E-5D66-4C85-A584-700FC17B6216}"/>
    <cellStyle name="Ênfase4 25 2 3 2" xfId="24277" xr:uid="{E4D7A48D-F3B2-44BE-BAFB-C9C1406E3667}"/>
    <cellStyle name="Ênfase4 25 2 4" xfId="24278" xr:uid="{94FB027D-F67E-49AE-83E8-F32C0B76C202}"/>
    <cellStyle name="Ênfase4 25 3" xfId="24279" xr:uid="{68432E25-9969-4995-AA6E-EF8BE02BFD08}"/>
    <cellStyle name="Ênfase4 25 3 2" xfId="24280" xr:uid="{E7BBA880-D65E-4B50-9EEC-EA7E722B6061}"/>
    <cellStyle name="Ênfase4 25 4" xfId="24281" xr:uid="{AEA78FAC-EFCB-4AE6-88BA-7B1EE4811842}"/>
    <cellStyle name="Ênfase4 25 4 2" xfId="24282" xr:uid="{A30B2E1B-7FB6-42EC-94F9-2B502C9BE6D1}"/>
    <cellStyle name="Ênfase4 25 5" xfId="24283" xr:uid="{AB713268-EAE1-411B-80AF-79457C8F3A1A}"/>
    <cellStyle name="Ênfase4 25 5 2" xfId="24284" xr:uid="{628E2E65-066D-4F47-B8DC-DC66C1BFC725}"/>
    <cellStyle name="Ênfase4 25 6" xfId="24285" xr:uid="{9EB39431-03BC-4D5C-82C8-1155A976B55D}"/>
    <cellStyle name="Ênfase4 25 6 2" xfId="24286" xr:uid="{30168887-B66A-4E70-9700-113441225099}"/>
    <cellStyle name="Ênfase4 25 7" xfId="24287" xr:uid="{C044FF55-01C7-4710-8742-931B8B80F07C}"/>
    <cellStyle name="Ênfase4 26" xfId="24288" xr:uid="{4AD52CEB-FACB-46CD-A879-0D81575E97C1}"/>
    <cellStyle name="Ênfase4 26 2" xfId="24289" xr:uid="{B8D0612A-5849-4AA8-BD56-1735C3B698D3}"/>
    <cellStyle name="Ênfase4 26 2 2" xfId="24290" xr:uid="{786485F0-E416-490B-A16B-1F7EE5FF7FB5}"/>
    <cellStyle name="Ênfase4 26 2 2 2" xfId="24291" xr:uid="{434DE1B2-AEAC-490D-A804-95A5B97A9DC5}"/>
    <cellStyle name="Ênfase4 26 2 3" xfId="24292" xr:uid="{0DC33E4F-376C-42CA-A492-D6F9A504BC52}"/>
    <cellStyle name="Ênfase4 26 2 3 2" xfId="24293" xr:uid="{8B2A2884-18D9-44B2-A60D-43EC9E365E70}"/>
    <cellStyle name="Ênfase4 26 2 4" xfId="24294" xr:uid="{F4820209-615E-4821-8688-7F90C8829042}"/>
    <cellStyle name="Ênfase4 26 3" xfId="24295" xr:uid="{09F8424A-7055-46F7-8F9D-BB6538A941AF}"/>
    <cellStyle name="Ênfase4 26 3 2" xfId="24296" xr:uid="{A96839C2-D09C-46CB-9546-9F6CF24CBA35}"/>
    <cellStyle name="Ênfase4 26 4" xfId="24297" xr:uid="{41E6D64B-0F75-4559-B423-4105CEA66A01}"/>
    <cellStyle name="Ênfase4 26 4 2" xfId="24298" xr:uid="{51BE254D-A99F-41E7-B807-AD1984533756}"/>
    <cellStyle name="Ênfase4 26 5" xfId="24299" xr:uid="{B084D195-940E-4651-AA47-13418F64E503}"/>
    <cellStyle name="Ênfase4 26 5 2" xfId="24300" xr:uid="{9207A658-E79B-4047-9A31-3EDF42E0E642}"/>
    <cellStyle name="Ênfase4 26 6" xfId="24301" xr:uid="{69E978AD-1C18-4E49-AA92-7C43942D887E}"/>
    <cellStyle name="Ênfase4 26 6 2" xfId="24302" xr:uid="{1C3CC1E0-595C-4146-B8E8-7CAA1BACF18F}"/>
    <cellStyle name="Ênfase4 26 7" xfId="24303" xr:uid="{47656DCE-88F7-4D86-8182-94DB47ECAD02}"/>
    <cellStyle name="Ênfase4 27" xfId="24304" xr:uid="{8794CF96-2664-491D-8337-5C7DFD0637D8}"/>
    <cellStyle name="Ênfase4 27 2" xfId="24305" xr:uid="{53D552A5-CE67-45BF-AD01-51E90F2FF11C}"/>
    <cellStyle name="Ênfase4 27 2 2" xfId="24306" xr:uid="{BF2ED63F-4A5D-4638-AF8C-DFDD90B82E0F}"/>
    <cellStyle name="Ênfase4 27 2 2 2" xfId="24307" xr:uid="{327A9D57-6D9E-4A9A-B3E3-4F8013DBFD89}"/>
    <cellStyle name="Ênfase4 27 2 3" xfId="24308" xr:uid="{B78F7E84-A312-423D-8782-C2E2BE12B032}"/>
    <cellStyle name="Ênfase4 27 2 3 2" xfId="24309" xr:uid="{9A9DF140-B332-4991-A8BA-CACA6D3ECEBD}"/>
    <cellStyle name="Ênfase4 27 2 4" xfId="24310" xr:uid="{75B3E14E-3D1C-4CC1-8748-60EC462A0E48}"/>
    <cellStyle name="Ênfase4 27 3" xfId="24311" xr:uid="{B5AE0232-A591-42C4-BE4A-63387BC7D376}"/>
    <cellStyle name="Ênfase4 27 3 2" xfId="24312" xr:uid="{5E718B6D-CEC3-49E3-8DF4-877735EFFEB7}"/>
    <cellStyle name="Ênfase4 27 4" xfId="24313" xr:uid="{26793402-9625-4863-ABDD-0E363551EDBD}"/>
    <cellStyle name="Ênfase4 27 4 2" xfId="24314" xr:uid="{0E8B6C27-E3B8-4F50-8B8B-EBA6323388B3}"/>
    <cellStyle name="Ênfase4 27 5" xfId="24315" xr:uid="{9605EA14-D2F9-4329-A547-C6ADAC001890}"/>
    <cellStyle name="Ênfase4 27 5 2" xfId="24316" xr:uid="{44A14617-29B1-4249-9E5B-7F681F59F7AC}"/>
    <cellStyle name="Ênfase4 27 6" xfId="24317" xr:uid="{EF36B995-0F29-439D-BDFE-7CF5EAEA0894}"/>
    <cellStyle name="Ênfase4 27 6 2" xfId="24318" xr:uid="{43E5D089-8426-461B-8152-F30A7A44AF84}"/>
    <cellStyle name="Ênfase4 27 7" xfId="24319" xr:uid="{0A4592DB-BC50-4666-8742-35056FB8E85E}"/>
    <cellStyle name="Ênfase4 28" xfId="24320" xr:uid="{9D735175-A478-406B-A11E-B80D7C339DA0}"/>
    <cellStyle name="Ênfase4 28 2" xfId="24321" xr:uid="{8D1FFD28-3938-40F5-9D45-5750BE9C8DD8}"/>
    <cellStyle name="Ênfase4 28 2 2" xfId="24322" xr:uid="{ECDBF2B3-862A-41FB-A8EB-3BA750FA9CC1}"/>
    <cellStyle name="Ênfase4 28 2 2 2" xfId="24323" xr:uid="{C89CC68B-E4EF-408E-BDB2-901A35DB231F}"/>
    <cellStyle name="Ênfase4 28 2 3" xfId="24324" xr:uid="{DCC4D681-264A-4C82-8FA2-8380D19D4358}"/>
    <cellStyle name="Ênfase4 28 2 3 2" xfId="24325" xr:uid="{A6F6F8FF-853F-4664-A384-A72610D259FA}"/>
    <cellStyle name="Ênfase4 28 2 4" xfId="24326" xr:uid="{F021C4F7-1AFC-4303-8212-DCA8E0F129FF}"/>
    <cellStyle name="Ênfase4 28 3" xfId="24327" xr:uid="{9CA8A565-CB49-4CE0-ABEE-CDC43B3294C2}"/>
    <cellStyle name="Ênfase4 28 3 2" xfId="24328" xr:uid="{3FEC274F-BE08-4C06-B65D-D6D23268CEAC}"/>
    <cellStyle name="Ênfase4 28 4" xfId="24329" xr:uid="{FCFBEA5F-C1D3-43BB-8C18-10E3EFD997C2}"/>
    <cellStyle name="Ênfase4 28 4 2" xfId="24330" xr:uid="{8E2AE3D6-4CA4-4457-809E-56F277A8C3B4}"/>
    <cellStyle name="Ênfase4 28 5" xfId="24331" xr:uid="{F58EB8B4-BEDA-406A-B904-11FCE77A8B9B}"/>
    <cellStyle name="Ênfase4 28 5 2" xfId="24332" xr:uid="{C82A7580-C150-490E-94D4-307952F363FA}"/>
    <cellStyle name="Ênfase4 28 6" xfId="24333" xr:uid="{3C5C8F98-E366-427C-8A02-73B0ABB73808}"/>
    <cellStyle name="Ênfase4 28 6 2" xfId="24334" xr:uid="{F99DCE7D-58AF-4679-8210-89E19F964126}"/>
    <cellStyle name="Ênfase4 28 7" xfId="24335" xr:uid="{1C16373C-49F3-44D1-BE47-E35FE3F40DE8}"/>
    <cellStyle name="Ênfase4 29" xfId="24336" xr:uid="{216C6F12-F543-459C-8F45-57432D67FEC3}"/>
    <cellStyle name="Ênfase4 29 2" xfId="24337" xr:uid="{88BF5C0C-F0F4-48D4-801C-2E81D122B860}"/>
    <cellStyle name="Ênfase4 29 2 2" xfId="24338" xr:uid="{F0277F38-94C0-460D-A20E-B7A55A8D798C}"/>
    <cellStyle name="Ênfase4 29 2 2 2" xfId="24339" xr:uid="{12C5A491-52DE-4D69-AC96-4F82EED7A833}"/>
    <cellStyle name="Ênfase4 29 2 3" xfId="24340" xr:uid="{476ED6D7-552A-474D-BCF2-F6A150B186DC}"/>
    <cellStyle name="Ênfase4 29 2 3 2" xfId="24341" xr:uid="{C86FE90D-24A4-4D37-8A71-0BB31E1EC333}"/>
    <cellStyle name="Ênfase4 29 2 4" xfId="24342" xr:uid="{730C8F78-7AFF-4F52-8D72-9C18B0D8953D}"/>
    <cellStyle name="Ênfase4 29 3" xfId="24343" xr:uid="{9F7728BE-26F5-4CE6-9A88-D3BB0EEEFBA4}"/>
    <cellStyle name="Ênfase4 29 3 2" xfId="24344" xr:uid="{43E25CBE-843B-4121-8071-23DE339A5C9F}"/>
    <cellStyle name="Ênfase4 29 4" xfId="24345" xr:uid="{2582FC4B-05CC-4F6B-9B4D-DE4FD5C93418}"/>
    <cellStyle name="Ênfase4 29 4 2" xfId="24346" xr:uid="{A04B7623-06CD-434D-A1B7-537B45DD42FE}"/>
    <cellStyle name="Ênfase4 29 5" xfId="24347" xr:uid="{929B183E-917B-4256-85BA-002DA8FEAA9A}"/>
    <cellStyle name="Ênfase4 29 5 2" xfId="24348" xr:uid="{65EFF97F-BB43-4AF9-B245-99DA6E980C3A}"/>
    <cellStyle name="Ênfase4 29 6" xfId="24349" xr:uid="{08389B39-7553-4832-AEBB-098CD1E1E4C6}"/>
    <cellStyle name="Ênfase4 29 6 2" xfId="24350" xr:uid="{3D121E4D-FA78-4254-AA03-68816ACACA38}"/>
    <cellStyle name="Ênfase4 29 7" xfId="24351" xr:uid="{7140E657-D3E2-447A-BA3A-E5B021AF6944}"/>
    <cellStyle name="Ênfase4 3" xfId="24352" xr:uid="{37E59175-8061-4F67-AEA8-42DF109F80CC}"/>
    <cellStyle name="Ênfase4 3 2" xfId="24353" xr:uid="{CD8DF51F-494A-40AF-9F31-B1F9A15BF865}"/>
    <cellStyle name="Ênfase4 3 2 2" xfId="24354" xr:uid="{5D9CD85E-7D81-469B-A7A7-E640462E3DFB}"/>
    <cellStyle name="Ênfase4 3 2 2 2" xfId="24355" xr:uid="{969B1BC8-97D2-4335-B743-8AB2408FE68A}"/>
    <cellStyle name="Ênfase4 3 2 3" xfId="24356" xr:uid="{988C5B78-40A7-4CAC-8B1A-60B14F48124C}"/>
    <cellStyle name="Ênfase4 3 2 3 2" xfId="24357" xr:uid="{D856AB77-053D-4429-931D-1ED0828E1A71}"/>
    <cellStyle name="Ênfase4 3 2 4" xfId="24358" xr:uid="{59AF9A20-CDED-4974-9AC3-E55DABEE57E8}"/>
    <cellStyle name="Ênfase4 3 3" xfId="24359" xr:uid="{28E855E4-BABF-442B-BB4E-7ECD6A364003}"/>
    <cellStyle name="Ênfase4 3 3 2" xfId="24360" xr:uid="{E12A8F42-AF86-4858-BCF7-9FB92175274B}"/>
    <cellStyle name="Ênfase4 3 4" xfId="24361" xr:uid="{51DAC5F1-B160-4ABA-8CBE-6E659EC3BDED}"/>
    <cellStyle name="Ênfase4 3 4 2" xfId="24362" xr:uid="{3724D772-D9B3-4DDE-800D-073C2929E6F6}"/>
    <cellStyle name="Ênfase4 3 5" xfId="24363" xr:uid="{6F477D4E-BBF4-4E3C-A781-BEBC1338982A}"/>
    <cellStyle name="Ênfase4 3 5 2" xfId="24364" xr:uid="{3F64B3ED-FB8B-4711-BDB9-9F833C469308}"/>
    <cellStyle name="Ênfase4 3 6" xfId="24365" xr:uid="{070C19B9-CD8A-424F-BA7B-E992BD5044C9}"/>
    <cellStyle name="Ênfase4 3 6 2" xfId="24366" xr:uid="{D9CDEAFD-D283-4389-9A39-269F5619972C}"/>
    <cellStyle name="Ênfase4 3 7" xfId="24367" xr:uid="{AC0B37F3-23B8-4C06-8927-2B00FB537619}"/>
    <cellStyle name="Ênfase4 30" xfId="24368" xr:uid="{6CE508DD-B087-4BAF-8BB8-820DEE7A0228}"/>
    <cellStyle name="Ênfase4 30 2" xfId="24369" xr:uid="{0C46D5BE-1C20-4C12-B115-6581F858EF45}"/>
    <cellStyle name="Ênfase4 30 2 2" xfId="24370" xr:uid="{9015D14B-04D3-4CD2-A233-B33D698CCB0A}"/>
    <cellStyle name="Ênfase4 30 2 2 2" xfId="24371" xr:uid="{920EFED1-FE7F-41F3-B055-AB29C2C87086}"/>
    <cellStyle name="Ênfase4 30 2 3" xfId="24372" xr:uid="{C8427519-F331-42F6-BEAB-1202B48ACC63}"/>
    <cellStyle name="Ênfase4 30 2 3 2" xfId="24373" xr:uid="{F8A26CA4-645E-4623-AF14-BB1CE2675157}"/>
    <cellStyle name="Ênfase4 30 2 4" xfId="24374" xr:uid="{346C3E66-4F9D-4DB1-A2A6-C41B0BB36150}"/>
    <cellStyle name="Ênfase4 30 3" xfId="24375" xr:uid="{1E4C1846-0826-4A86-8528-346625AEB824}"/>
    <cellStyle name="Ênfase4 30 3 2" xfId="24376" xr:uid="{8A4C8394-DE7A-43AD-8FEE-A8EF2F289D83}"/>
    <cellStyle name="Ênfase4 30 4" xfId="24377" xr:uid="{8D0E1155-1898-4A3B-A04D-C4C5BA5B6919}"/>
    <cellStyle name="Ênfase4 30 4 2" xfId="24378" xr:uid="{15CBD240-F0BB-4DAC-8DA5-4B55D1621374}"/>
    <cellStyle name="Ênfase4 30 5" xfId="24379" xr:uid="{A1F9B3DD-3EA1-41E1-84F1-A12B9C9BCD0C}"/>
    <cellStyle name="Ênfase4 30 5 2" xfId="24380" xr:uid="{F6701443-0867-4839-A282-08FB86B0884E}"/>
    <cellStyle name="Ênfase4 30 6" xfId="24381" xr:uid="{091DC28C-0045-4417-889B-31C92B6B3485}"/>
    <cellStyle name="Ênfase4 30 6 2" xfId="24382" xr:uid="{4DC6D302-D160-43A6-A090-8C958B6F208B}"/>
    <cellStyle name="Ênfase4 30 7" xfId="24383" xr:uid="{57549E44-795A-4AF4-A5DB-C5481DFBF2DD}"/>
    <cellStyle name="Ênfase4 31" xfId="24384" xr:uid="{29ADC4A7-C50F-4CA8-A17C-B80F8B710989}"/>
    <cellStyle name="Ênfase4 31 2" xfId="24385" xr:uid="{6DEBB33A-75DC-4900-A347-9FAFB513CE30}"/>
    <cellStyle name="Ênfase4 31 2 2" xfId="24386" xr:uid="{45E73E57-6B9A-4259-9734-048C3DEE132C}"/>
    <cellStyle name="Ênfase4 31 2 2 2" xfId="24387" xr:uid="{C05525C4-0BA5-4200-B9EE-E2AD14B8CE86}"/>
    <cellStyle name="Ênfase4 31 2 3" xfId="24388" xr:uid="{B50E2DDC-9F66-404D-8844-12DD58EDE1A6}"/>
    <cellStyle name="Ênfase4 31 2 3 2" xfId="24389" xr:uid="{7215B4A5-5C0A-4856-BC73-EDCAC99D9AB0}"/>
    <cellStyle name="Ênfase4 31 2 4" xfId="24390" xr:uid="{C62B597D-CAAA-4FBD-8E11-63113A4F22A6}"/>
    <cellStyle name="Ênfase4 31 3" xfId="24391" xr:uid="{57E9EC29-00F5-4D1B-BAFD-908CDB47EDB0}"/>
    <cellStyle name="Ênfase4 31 3 2" xfId="24392" xr:uid="{884392B8-5D1C-440C-8412-E0389E4AFF82}"/>
    <cellStyle name="Ênfase4 31 4" xfId="24393" xr:uid="{B9F4306E-869A-41E2-B035-1F403725118F}"/>
    <cellStyle name="Ênfase4 31 4 2" xfId="24394" xr:uid="{2F986A6E-5FDC-43DA-B308-78120B931E88}"/>
    <cellStyle name="Ênfase4 31 5" xfId="24395" xr:uid="{7692544F-3C38-40D8-B948-9068E81D7A5B}"/>
    <cellStyle name="Ênfase4 31 5 2" xfId="24396" xr:uid="{EFFC3B2C-4EB6-43C6-A192-C0C91B78401E}"/>
    <cellStyle name="Ênfase4 31 6" xfId="24397" xr:uid="{5E93F2FE-78B4-4270-90B4-BE22F364D707}"/>
    <cellStyle name="Ênfase4 31 6 2" xfId="24398" xr:uid="{665BF3B7-D047-4076-A0F6-B51EB6A202F2}"/>
    <cellStyle name="Ênfase4 31 7" xfId="24399" xr:uid="{7A098533-CF69-4ADF-9821-482879E37956}"/>
    <cellStyle name="Ênfase4 32" xfId="24400" xr:uid="{DAFCE61F-F80C-4388-8461-74DF41285109}"/>
    <cellStyle name="Ênfase4 32 2" xfId="24401" xr:uid="{3B21D7FC-386A-40FF-9FE6-7FABB154EABE}"/>
    <cellStyle name="Ênfase4 32 2 2" xfId="24402" xr:uid="{FAD37BEE-9B45-4C50-A86F-11275C9237B8}"/>
    <cellStyle name="Ênfase4 32 2 2 2" xfId="24403" xr:uid="{65901D09-56CB-4293-B27F-F2A99F43250D}"/>
    <cellStyle name="Ênfase4 32 2 3" xfId="24404" xr:uid="{683A7267-BFBF-4356-8515-391761DE8E1F}"/>
    <cellStyle name="Ênfase4 32 2 3 2" xfId="24405" xr:uid="{890187E9-7A66-404D-A158-08F712FC5C25}"/>
    <cellStyle name="Ênfase4 32 2 4" xfId="24406" xr:uid="{79FC3778-44FD-45A6-BD98-9C9A12DB2AF0}"/>
    <cellStyle name="Ênfase4 32 3" xfId="24407" xr:uid="{175A50D7-8097-410F-B6E7-56B98156301F}"/>
    <cellStyle name="Ênfase4 32 3 2" xfId="24408" xr:uid="{1B3BC5C4-6B4E-4667-B515-DE23485BEE4A}"/>
    <cellStyle name="Ênfase4 32 4" xfId="24409" xr:uid="{65C6C39C-E436-49DE-9591-DB0DF7E33CE2}"/>
    <cellStyle name="Ênfase4 32 4 2" xfId="24410" xr:uid="{CBE12B47-64B8-4502-9E43-7900721C2D14}"/>
    <cellStyle name="Ênfase4 32 5" xfId="24411" xr:uid="{69B4EACC-689F-4FCC-ADA8-CA3B8A450DCB}"/>
    <cellStyle name="Ênfase4 32 5 2" xfId="24412" xr:uid="{F236FCC7-E360-4DDA-9FB0-BA12D6A78170}"/>
    <cellStyle name="Ênfase4 32 6" xfId="24413" xr:uid="{716BF688-8000-4BE2-B167-B39C68D67B11}"/>
    <cellStyle name="Ênfase4 32 6 2" xfId="24414" xr:uid="{95F8FB2E-375B-456A-847E-14DBD1DC6DE6}"/>
    <cellStyle name="Ênfase4 32 7" xfId="24415" xr:uid="{052DF000-F43A-4131-9E58-AA171A850135}"/>
    <cellStyle name="Ênfase4 33" xfId="24416" xr:uid="{A0FB144E-C278-4C73-ACAB-F262EBBBA321}"/>
    <cellStyle name="Ênfase4 33 2" xfId="24417" xr:uid="{F670CED2-C68F-4E19-A388-1124DEFAB5D6}"/>
    <cellStyle name="Ênfase4 33 2 2" xfId="24418" xr:uid="{DFC56C6D-4D2A-4916-B75A-80A1BB216D9C}"/>
    <cellStyle name="Ênfase4 33 2 2 2" xfId="24419" xr:uid="{26FE623B-823E-4AEA-8A36-CAB452DC4F2C}"/>
    <cellStyle name="Ênfase4 33 2 3" xfId="24420" xr:uid="{7979F333-F3A9-4EB7-A3AF-0E146A23EF74}"/>
    <cellStyle name="Ênfase4 33 2 3 2" xfId="24421" xr:uid="{9BBC999D-E10E-4AE5-89B4-2EAE54C1FA94}"/>
    <cellStyle name="Ênfase4 33 2 4" xfId="24422" xr:uid="{CCA197F9-8521-47E6-9A44-BDE24C71D65C}"/>
    <cellStyle name="Ênfase4 33 3" xfId="24423" xr:uid="{7A8FB1B6-2D6B-4800-B7D1-D2743FFA235A}"/>
    <cellStyle name="Ênfase4 33 3 2" xfId="24424" xr:uid="{EBD37DD7-1D2E-4370-8247-4935636F4B58}"/>
    <cellStyle name="Ênfase4 33 4" xfId="24425" xr:uid="{C021AED9-9338-4C96-BA7C-44032A350E0D}"/>
    <cellStyle name="Ênfase4 33 4 2" xfId="24426" xr:uid="{4BFF1909-9480-4354-A766-92517D250DAA}"/>
    <cellStyle name="Ênfase4 33 5" xfId="24427" xr:uid="{023EC00F-3A74-44CC-9295-243684D935CA}"/>
    <cellStyle name="Ênfase4 33 5 2" xfId="24428" xr:uid="{87721DBD-B8C6-4169-B189-E9DDF420858A}"/>
    <cellStyle name="Ênfase4 33 6" xfId="24429" xr:uid="{3C084FC8-B25F-4A6E-91CD-3424A91B236C}"/>
    <cellStyle name="Ênfase4 33 6 2" xfId="24430" xr:uid="{CFAB1264-5C1D-4CD3-B816-EF0C2DE6C72A}"/>
    <cellStyle name="Ênfase4 33 7" xfId="24431" xr:uid="{5068A510-EA05-487E-955C-8C46BE47F3DB}"/>
    <cellStyle name="Ênfase4 34" xfId="24432" xr:uid="{CFE52879-C9AB-4822-8E02-C78383DCCE08}"/>
    <cellStyle name="Ênfase4 34 2" xfId="24433" xr:uid="{1404E01F-9E4D-4D1B-B1F7-66CDB36F307F}"/>
    <cellStyle name="Ênfase4 34 2 2" xfId="24434" xr:uid="{7EBEA047-0969-4AF5-834C-1E55596DCF3E}"/>
    <cellStyle name="Ênfase4 34 2 2 2" xfId="24435" xr:uid="{186D6DED-5DDE-4F7F-AD32-AA3E022E1967}"/>
    <cellStyle name="Ênfase4 34 2 3" xfId="24436" xr:uid="{1F444D27-C51D-4349-B90A-5D38E9E3391F}"/>
    <cellStyle name="Ênfase4 34 2 3 2" xfId="24437" xr:uid="{7E392BFF-61DA-4FE9-A48D-60264CC992BB}"/>
    <cellStyle name="Ênfase4 34 2 4" xfId="24438" xr:uid="{D3B50CB0-9741-467C-9809-1FCFA57E7C0E}"/>
    <cellStyle name="Ênfase4 34 3" xfId="24439" xr:uid="{84F3622B-7069-468F-B117-A7BD8F8DC9EC}"/>
    <cellStyle name="Ênfase4 34 3 2" xfId="24440" xr:uid="{05E85946-0FF2-41FE-9484-47B982830DED}"/>
    <cellStyle name="Ênfase4 34 4" xfId="24441" xr:uid="{4B1AC176-1BBC-4972-9E7F-B82DCF7D7E5D}"/>
    <cellStyle name="Ênfase4 34 4 2" xfId="24442" xr:uid="{864552BB-A8D2-4A63-A0DC-049A23FCDC4E}"/>
    <cellStyle name="Ênfase4 34 5" xfId="24443" xr:uid="{968E3BA8-BB9B-4A43-9CBD-BD84920934E5}"/>
    <cellStyle name="Ênfase4 34 5 2" xfId="24444" xr:uid="{A006B3E1-1282-4429-A8FC-43C857EF6CD5}"/>
    <cellStyle name="Ênfase4 34 6" xfId="24445" xr:uid="{D504889C-7E93-401D-92DA-567CF88F765C}"/>
    <cellStyle name="Ênfase4 34 6 2" xfId="24446" xr:uid="{58DB98EE-D305-4DA4-B65B-6AA0450FA54B}"/>
    <cellStyle name="Ênfase4 34 7" xfId="24447" xr:uid="{D9C146D3-AD29-4CC6-86A9-B1E4FD6420C3}"/>
    <cellStyle name="Ênfase4 35" xfId="24448" xr:uid="{C8F7186F-3614-4334-B0A6-3C483E513D92}"/>
    <cellStyle name="Ênfase4 35 2" xfId="24449" xr:uid="{BA3F4B0B-4DA1-4337-B622-834268FE5D16}"/>
    <cellStyle name="Ênfase4 35 2 2" xfId="24450" xr:uid="{745C40F7-BE3B-493D-B39D-1E3F632A0D1D}"/>
    <cellStyle name="Ênfase4 35 2 2 2" xfId="24451" xr:uid="{C4097F81-CE16-4EDB-BE61-3C123174C9FB}"/>
    <cellStyle name="Ênfase4 35 2 3" xfId="24452" xr:uid="{ABC4B2B3-058B-4453-9983-40A5177C577D}"/>
    <cellStyle name="Ênfase4 35 2 3 2" xfId="24453" xr:uid="{51E1FC6A-4556-409D-85C3-AE84C93B56EF}"/>
    <cellStyle name="Ênfase4 35 2 4" xfId="24454" xr:uid="{378B3E65-D210-4215-BCBF-DCDE2350927E}"/>
    <cellStyle name="Ênfase4 35 3" xfId="24455" xr:uid="{BE26F9A4-ACB9-407D-90FD-F5403550C10A}"/>
    <cellStyle name="Ênfase4 35 3 2" xfId="24456" xr:uid="{08CB23EE-BC24-4037-8CCF-5848C0AC98EC}"/>
    <cellStyle name="Ênfase4 35 4" xfId="24457" xr:uid="{1A4E5C7C-3B86-47D9-A74A-76CB131909B6}"/>
    <cellStyle name="Ênfase4 35 4 2" xfId="24458" xr:uid="{47FA457C-9CA7-4E7C-9646-73082B068DBF}"/>
    <cellStyle name="Ênfase4 35 5" xfId="24459" xr:uid="{23C59D73-865D-4CF9-8B20-4AB194BDF7A1}"/>
    <cellStyle name="Ênfase4 35 5 2" xfId="24460" xr:uid="{8A24534C-8CEB-4562-9AAC-0DB31AB39050}"/>
    <cellStyle name="Ênfase4 35 6" xfId="24461" xr:uid="{69CF05F4-6E8D-4313-A523-869C584E8ADE}"/>
    <cellStyle name="Ênfase4 35 6 2" xfId="24462" xr:uid="{A030760F-CACE-487A-B9F7-4ECD8E415C76}"/>
    <cellStyle name="Ênfase4 35 7" xfId="24463" xr:uid="{E7401080-4796-4775-B898-1199D032F665}"/>
    <cellStyle name="Ênfase4 4" xfId="24464" xr:uid="{60726BA8-50E0-44CF-9E10-F6575FF7F19A}"/>
    <cellStyle name="Ênfase4 4 2" xfId="24465" xr:uid="{0AF92024-688B-4906-9459-492717343FAF}"/>
    <cellStyle name="Ênfase4 4 2 2" xfId="24466" xr:uid="{2C85FBFB-5874-4677-9879-58E8117FB27B}"/>
    <cellStyle name="Ênfase4 4 2 2 2" xfId="24467" xr:uid="{B134E500-B2C2-407E-9393-51AE230B2979}"/>
    <cellStyle name="Ênfase4 4 2 3" xfId="24468" xr:uid="{70D43C42-EF04-4B9B-822B-9F022507656D}"/>
    <cellStyle name="Ênfase4 4 2 3 2" xfId="24469" xr:uid="{8F99EDE0-4ECE-4BAA-BC48-3D7A3F90CF87}"/>
    <cellStyle name="Ênfase4 4 2 4" xfId="24470" xr:uid="{8F8C65C6-00BA-4C24-AA74-4D5D24E30C5B}"/>
    <cellStyle name="Ênfase4 4 3" xfId="24471" xr:uid="{8EEFCDD3-5F20-4F77-830C-4DD8800F75EF}"/>
    <cellStyle name="Ênfase4 4 3 2" xfId="24472" xr:uid="{363B4F21-FFBE-4F2C-9DAC-1216DEBBAB6D}"/>
    <cellStyle name="Ênfase4 4 4" xfId="24473" xr:uid="{5B66BCE9-7976-4536-8984-1DD8B1DE2785}"/>
    <cellStyle name="Ênfase4 4 4 2" xfId="24474" xr:uid="{22B7CD6B-436C-41A1-896A-46D0A5A29AC6}"/>
    <cellStyle name="Ênfase4 4 5" xfId="24475" xr:uid="{65925DAB-4BA6-40E1-999C-911F1382C87A}"/>
    <cellStyle name="Ênfase4 4 5 2" xfId="24476" xr:uid="{E1B80577-A222-42D4-85A4-496D81FB4FBF}"/>
    <cellStyle name="Ênfase4 4 6" xfId="24477" xr:uid="{D4611E2D-CA60-4B72-B933-BA1A9D5A4FB4}"/>
    <cellStyle name="Ênfase4 4 6 2" xfId="24478" xr:uid="{7179D2CA-C00F-4FED-AF35-8405FADE1CEE}"/>
    <cellStyle name="Ênfase4 4 7" xfId="24479" xr:uid="{B9AC16E2-83C4-45B3-91F3-C6D901032916}"/>
    <cellStyle name="Ênfase4 5" xfId="24480" xr:uid="{90E81130-8B07-43D7-BE30-22C85C7003C5}"/>
    <cellStyle name="Ênfase4 5 2" xfId="24481" xr:uid="{7851FBCC-313F-4E49-8C80-50EEF8FBD816}"/>
    <cellStyle name="Ênfase4 5 2 2" xfId="24482" xr:uid="{2B3CC682-6120-4658-A70B-8C935E085F85}"/>
    <cellStyle name="Ênfase4 5 2 2 2" xfId="24483" xr:uid="{BB156DED-E774-481F-952D-22F638F57CCB}"/>
    <cellStyle name="Ênfase4 5 2 3" xfId="24484" xr:uid="{A0BF8EF3-2ED5-4C15-880F-45639393FB18}"/>
    <cellStyle name="Ênfase4 5 2 3 2" xfId="24485" xr:uid="{9597F46E-DD5D-40C3-9F04-273CD7DFDBDA}"/>
    <cellStyle name="Ênfase4 5 2 4" xfId="24486" xr:uid="{AAEDA283-0282-4C9B-884C-C3539127F9C9}"/>
    <cellStyle name="Ênfase4 5 3" xfId="24487" xr:uid="{92A2AF07-27E0-40FD-94C9-0BFD91AAE34D}"/>
    <cellStyle name="Ênfase4 5 3 2" xfId="24488" xr:uid="{C609AF91-9F46-4F06-9508-2EF00E2B292B}"/>
    <cellStyle name="Ênfase4 5 4" xfId="24489" xr:uid="{70BF0C23-B9BE-4CB7-AE79-E05F5EA6AF8C}"/>
    <cellStyle name="Ênfase4 5 4 2" xfId="24490" xr:uid="{D2466AD0-3C90-43A5-BC52-6917AC026FE0}"/>
    <cellStyle name="Ênfase4 5 5" xfId="24491" xr:uid="{3F7A1EBB-0833-4E69-8832-ED7E8DC84C8D}"/>
    <cellStyle name="Ênfase4 5 5 2" xfId="24492" xr:uid="{2BA1DB4F-9FEC-431D-A9D1-1309CF615A0B}"/>
    <cellStyle name="Ênfase4 5 6" xfId="24493" xr:uid="{6EC38B9C-0CF1-4415-93E6-0FCF26BDC798}"/>
    <cellStyle name="Ênfase4 5 6 2" xfId="24494" xr:uid="{28276554-7B53-4B57-9B09-46926BD058D3}"/>
    <cellStyle name="Ênfase4 5 7" xfId="24495" xr:uid="{A96FFF1D-AF40-4411-979B-34D5D332D212}"/>
    <cellStyle name="Ênfase4 6" xfId="24496" xr:uid="{1C276CFB-EA44-4623-B56C-57D9B7D5FEFE}"/>
    <cellStyle name="Ênfase4 6 2" xfId="24497" xr:uid="{AB781726-D6DB-4A5F-AADC-BDD4E27630BA}"/>
    <cellStyle name="Ênfase4 6 2 2" xfId="24498" xr:uid="{1F385AE4-7AD5-4C24-9B8F-62C71ED04968}"/>
    <cellStyle name="Ênfase4 6 2 2 2" xfId="24499" xr:uid="{612D95A7-2E99-4AAB-9444-406574136DE2}"/>
    <cellStyle name="Ênfase4 6 2 3" xfId="24500" xr:uid="{6B01FC99-C205-4C96-8A36-2EEEDD20B163}"/>
    <cellStyle name="Ênfase4 6 2 3 2" xfId="24501" xr:uid="{2FA72EA2-26E8-4518-A2B2-72A00D90FFD4}"/>
    <cellStyle name="Ênfase4 6 2 4" xfId="24502" xr:uid="{417A0C9C-F69D-47A2-A9C3-02523107F474}"/>
    <cellStyle name="Ênfase4 6 3" xfId="24503" xr:uid="{1A5426DC-F23A-4A78-B959-058CD0B0B3BB}"/>
    <cellStyle name="Ênfase4 6 3 2" xfId="24504" xr:uid="{50E55DE4-9330-49E0-B026-5182C87F361E}"/>
    <cellStyle name="Ênfase4 6 4" xfId="24505" xr:uid="{E095B725-1294-41A9-A920-08465F887AB6}"/>
    <cellStyle name="Ênfase4 6 4 2" xfId="24506" xr:uid="{56FD0442-C48A-4DF6-8796-06210591946A}"/>
    <cellStyle name="Ênfase4 6 5" xfId="24507" xr:uid="{B942A408-D463-4399-8FDA-26F30189504E}"/>
    <cellStyle name="Ênfase4 6 5 2" xfId="24508" xr:uid="{261476B3-922E-400B-B587-ED1C523C9C0A}"/>
    <cellStyle name="Ênfase4 6 6" xfId="24509" xr:uid="{E9AF132B-FE6D-4F4E-A515-34C86AD7E0F2}"/>
    <cellStyle name="Ênfase4 6 6 2" xfId="24510" xr:uid="{A7AC996E-2A13-4347-9948-93D69027D387}"/>
    <cellStyle name="Ênfase4 6 7" xfId="24511" xr:uid="{DA1DBF60-B707-4524-BC3B-A24F034D3F5A}"/>
    <cellStyle name="Ênfase4 7" xfId="24512" xr:uid="{9B9E869C-A09C-4122-A640-DAC5AD390D81}"/>
    <cellStyle name="Ênfase4 7 2" xfId="24513" xr:uid="{BF7E88A7-8BAC-41AB-9990-3026D6E993C3}"/>
    <cellStyle name="Ênfase4 7 2 2" xfId="24514" xr:uid="{BC41AFA4-12F7-480C-A563-2B6A16F0EF2B}"/>
    <cellStyle name="Ênfase4 7 2 2 2" xfId="24515" xr:uid="{FBECA465-77F8-4654-A51A-F0DC05A6E0CF}"/>
    <cellStyle name="Ênfase4 7 2 3" xfId="24516" xr:uid="{90622C4A-BB5E-47CF-9257-DE6B5E30AB8F}"/>
    <cellStyle name="Ênfase4 7 2 3 2" xfId="24517" xr:uid="{4DFF8E3A-B729-4910-B84F-AA7DCB294CCC}"/>
    <cellStyle name="Ênfase4 7 2 4" xfId="24518" xr:uid="{735B20DC-4B3C-459E-9FA5-2DBB2E5ED155}"/>
    <cellStyle name="Ênfase4 7 3" xfId="24519" xr:uid="{7F425C65-920B-49E1-8E08-7925C63ECC71}"/>
    <cellStyle name="Ênfase4 7 3 2" xfId="24520" xr:uid="{57CAECC4-4AEA-4AAD-BEC1-CB4CCD2CC0E3}"/>
    <cellStyle name="Ênfase4 7 4" xfId="24521" xr:uid="{02659570-31D0-4383-BAFA-CA078DC3F592}"/>
    <cellStyle name="Ênfase4 7 4 2" xfId="24522" xr:uid="{7CCE7D90-F467-44C4-9BE6-502D11D7920F}"/>
    <cellStyle name="Ênfase4 7 5" xfId="24523" xr:uid="{40898EB9-C9C4-45E8-8585-04FB11DE236D}"/>
    <cellStyle name="Ênfase4 7 5 2" xfId="24524" xr:uid="{EB0FE79F-E566-4C06-8877-9E8732C79551}"/>
    <cellStyle name="Ênfase4 7 6" xfId="24525" xr:uid="{56AAF99A-6B1A-4368-86EA-79050BA1AA15}"/>
    <cellStyle name="Ênfase4 7 6 2" xfId="24526" xr:uid="{C41E4B32-BB52-4765-920D-378AECD8158A}"/>
    <cellStyle name="Ênfase4 7 7" xfId="24527" xr:uid="{13937EFE-9E50-4C93-9940-53FB7CC30AC4}"/>
    <cellStyle name="Ênfase4 8" xfId="24528" xr:uid="{2D51B5FB-66F1-4511-85DB-BF68EAB2AEFF}"/>
    <cellStyle name="Ênfase4 8 2" xfId="24529" xr:uid="{8D523EB5-73D4-4F02-BFD7-4AF899DA8E4B}"/>
    <cellStyle name="Ênfase4 8 2 2" xfId="24530" xr:uid="{90A5B87F-4513-4771-B900-2997B60AE911}"/>
    <cellStyle name="Ênfase4 8 2 2 2" xfId="24531" xr:uid="{E986BD86-4548-413D-8878-4D7F74423F5B}"/>
    <cellStyle name="Ênfase4 8 2 3" xfId="24532" xr:uid="{CD98FB84-9853-4546-BB3D-49B20365D60C}"/>
    <cellStyle name="Ênfase4 8 2 3 2" xfId="24533" xr:uid="{C9E2F6F3-4768-4871-873B-246DE410F1DC}"/>
    <cellStyle name="Ênfase4 8 2 4" xfId="24534" xr:uid="{1EBDA824-BB98-4C1D-A5AB-F4B3B7A81950}"/>
    <cellStyle name="Ênfase4 8 3" xfId="24535" xr:uid="{0433827C-F260-456A-AEF2-D39A0AC0ECD3}"/>
    <cellStyle name="Ênfase4 8 3 2" xfId="24536" xr:uid="{05B37603-0A63-4189-BCD7-43D955F2D572}"/>
    <cellStyle name="Ênfase4 8 4" xfId="24537" xr:uid="{FE3CC0DA-DCD3-44A4-A315-4CF1CBF9C8FD}"/>
    <cellStyle name="Ênfase4 8 4 2" xfId="24538" xr:uid="{23B515B9-173D-4835-98ED-30C86F2D1E02}"/>
    <cellStyle name="Ênfase4 8 5" xfId="24539" xr:uid="{6DF390C0-CD1D-4470-B32C-A2B3BCEFF8A5}"/>
    <cellStyle name="Ênfase4 8 5 2" xfId="24540" xr:uid="{45637D53-79C3-4AB0-A54E-810C92A62DE8}"/>
    <cellStyle name="Ênfase4 8 6" xfId="24541" xr:uid="{B007B694-268A-435D-B95B-A09D7CFF211F}"/>
    <cellStyle name="Ênfase4 8 6 2" xfId="24542" xr:uid="{148A7676-F855-406B-B405-11E9CE5D5921}"/>
    <cellStyle name="Ênfase4 8 7" xfId="24543" xr:uid="{56BF6CBE-0153-4857-870A-FD9F331FDE72}"/>
    <cellStyle name="Ênfase4 9" xfId="24544" xr:uid="{571D66F9-EB1D-4400-AC52-93454287E81F}"/>
    <cellStyle name="Ênfase4 9 2" xfId="24545" xr:uid="{6C94DECA-64F7-451A-83AD-B4F227C84C7B}"/>
    <cellStyle name="Ênfase4 9 2 2" xfId="24546" xr:uid="{0C3B521D-13AA-47B4-8BA2-6C5282D9D036}"/>
    <cellStyle name="Ênfase4 9 2 2 2" xfId="24547" xr:uid="{6EDBA3F8-BE2D-45B0-A2DD-778F409DFB40}"/>
    <cellStyle name="Ênfase4 9 2 3" xfId="24548" xr:uid="{00343613-AAC8-4AFD-B44F-80A7E16ADC15}"/>
    <cellStyle name="Ênfase4 9 2 3 2" xfId="24549" xr:uid="{D1F9D4CE-5E2E-4960-A0E6-95B26E60BBF1}"/>
    <cellStyle name="Ênfase4 9 2 4" xfId="24550" xr:uid="{8847010E-E066-4E81-A6BC-2B123911D047}"/>
    <cellStyle name="Ênfase4 9 3" xfId="24551" xr:uid="{4C88FA58-2256-4C3A-A062-C6CD306377C9}"/>
    <cellStyle name="Ênfase4 9 3 2" xfId="24552" xr:uid="{5A8ED3F9-B629-4D02-8646-75C05BFA8DA7}"/>
    <cellStyle name="Ênfase4 9 4" xfId="24553" xr:uid="{97D31399-FE54-4B59-B922-12BDA03CA178}"/>
    <cellStyle name="Ênfase4 9 4 2" xfId="24554" xr:uid="{B446EF35-AD3E-4DAB-BB7F-7C1461502EDE}"/>
    <cellStyle name="Ênfase4 9 5" xfId="24555" xr:uid="{7C746282-CC0C-4103-B984-410309D653C1}"/>
    <cellStyle name="Ênfase4 9 5 2" xfId="24556" xr:uid="{D0A1C66D-4B43-491D-B9C7-4A4BB1BEE0E3}"/>
    <cellStyle name="Ênfase4 9 6" xfId="24557" xr:uid="{421A0A8F-3932-4F79-BEF5-F87AF2F9B41D}"/>
    <cellStyle name="Ênfase4 9 6 2" xfId="24558" xr:uid="{973503A8-E8DA-486C-800A-3094607CB883}"/>
    <cellStyle name="Ênfase4 9 7" xfId="24559" xr:uid="{6FB914AB-1545-499A-9C21-ED970D765BC7}"/>
    <cellStyle name="Ênfase5 10" xfId="24560" xr:uid="{D7B1DB53-2A21-4926-8247-5249D43C158E}"/>
    <cellStyle name="Ênfase5 10 2" xfId="24561" xr:uid="{526A4D58-9F10-4996-80F8-36DF3F99F4D6}"/>
    <cellStyle name="Ênfase5 10 2 2" xfId="24562" xr:uid="{9093AF44-FD50-45EF-A14D-CBE05A4FEFA1}"/>
    <cellStyle name="Ênfase5 10 2 2 2" xfId="24563" xr:uid="{B7A4F005-341D-4FB9-9BD3-82F60EC3CF6B}"/>
    <cellStyle name="Ênfase5 10 2 3" xfId="24564" xr:uid="{917AFF8B-4E69-492B-9928-58FCEF988178}"/>
    <cellStyle name="Ênfase5 10 2 3 2" xfId="24565" xr:uid="{3154EEAD-18E1-4B45-853D-8342B5027B54}"/>
    <cellStyle name="Ênfase5 10 2 4" xfId="24566" xr:uid="{0FE76BB7-0079-4273-924F-8DADC7DD92B9}"/>
    <cellStyle name="Ênfase5 10 3" xfId="24567" xr:uid="{E834D4B4-99AB-444B-8B5B-04EBD7BEA7A2}"/>
    <cellStyle name="Ênfase5 10 3 2" xfId="24568" xr:uid="{A5E891E1-E7CE-4351-BDAC-1D30002BA655}"/>
    <cellStyle name="Ênfase5 10 4" xfId="24569" xr:uid="{D5AED81D-D97D-4135-A4AB-4366A3214189}"/>
    <cellStyle name="Ênfase5 10 4 2" xfId="24570" xr:uid="{C9700B52-48D9-4A6F-B42C-8EED94965D41}"/>
    <cellStyle name="Ênfase5 10 5" xfId="24571" xr:uid="{2B08CFF1-5816-448A-8212-BAC4A84DC892}"/>
    <cellStyle name="Ênfase5 10 5 2" xfId="24572" xr:uid="{8EA3D618-804B-49CC-80E2-A59F9047975B}"/>
    <cellStyle name="Ênfase5 10 6" xfId="24573" xr:uid="{40DD2A03-EAC3-4C35-9B51-6B40D93E976A}"/>
    <cellStyle name="Ênfase5 10 6 2" xfId="24574" xr:uid="{FDE5560F-9903-4386-837F-EAA2264C7DC2}"/>
    <cellStyle name="Ênfase5 10 7" xfId="24575" xr:uid="{E706C80C-2C3F-40E5-AD6D-D0F986C09A3A}"/>
    <cellStyle name="Ênfase5 11" xfId="24576" xr:uid="{352AEE3E-279F-410C-A126-B0FC0DA7837A}"/>
    <cellStyle name="Ênfase5 11 2" xfId="24577" xr:uid="{D87642D2-7538-44C9-8A39-C218410D44C7}"/>
    <cellStyle name="Ênfase5 11 2 2" xfId="24578" xr:uid="{420DD1D0-38F5-47E2-A225-12EFEE32450D}"/>
    <cellStyle name="Ênfase5 11 2 2 2" xfId="24579" xr:uid="{07CAE345-3BCA-42A8-A390-B8FF976E51CE}"/>
    <cellStyle name="Ênfase5 11 2 3" xfId="24580" xr:uid="{8EE8F04F-2CEE-4DDC-9650-5FFA69C96827}"/>
    <cellStyle name="Ênfase5 11 2 3 2" xfId="24581" xr:uid="{800D2F7D-23E4-4055-919C-B5680CCACDE0}"/>
    <cellStyle name="Ênfase5 11 2 4" xfId="24582" xr:uid="{A5530000-9A30-45EC-8B3D-43740387D33A}"/>
    <cellStyle name="Ênfase5 11 3" xfId="24583" xr:uid="{9C026905-C8C1-4D67-9325-E0FB15772EFA}"/>
    <cellStyle name="Ênfase5 11 3 2" xfId="24584" xr:uid="{049EDC3C-D97E-447B-85BD-18892FCF18AB}"/>
    <cellStyle name="Ênfase5 11 4" xfId="24585" xr:uid="{96F4B334-4D46-41F0-A09A-8E23280BF412}"/>
    <cellStyle name="Ênfase5 11 4 2" xfId="24586" xr:uid="{FF2DED16-9EA6-4907-8C2F-EE8241B9B0B4}"/>
    <cellStyle name="Ênfase5 11 5" xfId="24587" xr:uid="{CBE08847-238A-4080-9310-FAC3B30E9CAA}"/>
    <cellStyle name="Ênfase5 11 5 2" xfId="24588" xr:uid="{D144342B-50AA-4EC6-99FF-1256E95E2D0B}"/>
    <cellStyle name="Ênfase5 11 6" xfId="24589" xr:uid="{1F4C4005-3AB9-465B-B8B2-BEFF76B9259D}"/>
    <cellStyle name="Ênfase5 11 6 2" xfId="24590" xr:uid="{F886A0A4-831C-492B-915B-84978ADBE860}"/>
    <cellStyle name="Ênfase5 11 7" xfId="24591" xr:uid="{4A709F8D-1B9F-4749-9FF5-F2D668B2120B}"/>
    <cellStyle name="Ênfase5 12" xfId="24592" xr:uid="{32A8813A-7EF5-43E6-A4C4-CF935F56E28F}"/>
    <cellStyle name="Ênfase5 12 2" xfId="24593" xr:uid="{171F5C5E-4F10-4868-BF44-A022CF8CCBBE}"/>
    <cellStyle name="Ênfase5 12 2 2" xfId="24594" xr:uid="{B7BA2B76-9ADF-41FA-856C-75EA5D2B5B24}"/>
    <cellStyle name="Ênfase5 12 2 2 2" xfId="24595" xr:uid="{66F6C5B1-8768-476F-A811-33B8C2F29084}"/>
    <cellStyle name="Ênfase5 12 2 3" xfId="24596" xr:uid="{7084BC18-66CC-46E1-97E0-4B81C980A561}"/>
    <cellStyle name="Ênfase5 12 2 3 2" xfId="24597" xr:uid="{09F8E97E-9ED6-4C7D-B652-5E658DFFF54C}"/>
    <cellStyle name="Ênfase5 12 2 4" xfId="24598" xr:uid="{0E2FEDFE-2F2E-4CD4-B423-2958AD494728}"/>
    <cellStyle name="Ênfase5 12 3" xfId="24599" xr:uid="{FAA99A67-4CC9-49A2-8988-1619711D6CAA}"/>
    <cellStyle name="Ênfase5 12 3 2" xfId="24600" xr:uid="{D02CB4C5-C354-4440-B753-8053B3D11086}"/>
    <cellStyle name="Ênfase5 12 4" xfId="24601" xr:uid="{BF63E8F2-4DC7-40F5-95BD-6B4CECC2C2E0}"/>
    <cellStyle name="Ênfase5 12 4 2" xfId="24602" xr:uid="{803EA9F9-A1ED-427E-B686-F538F894F0B2}"/>
    <cellStyle name="Ênfase5 12 5" xfId="24603" xr:uid="{653C819A-8ED1-4D24-910A-93F9674520E7}"/>
    <cellStyle name="Ênfase5 12 5 2" xfId="24604" xr:uid="{8F02C3FD-0067-4BF4-AC39-8D4C6DCE9C84}"/>
    <cellStyle name="Ênfase5 12 6" xfId="24605" xr:uid="{C224DB56-9BB3-4E26-A61E-0F1F2A80004D}"/>
    <cellStyle name="Ênfase5 12 6 2" xfId="24606" xr:uid="{40FFACD3-D329-4B0E-A8DC-5D744B37FBAA}"/>
    <cellStyle name="Ênfase5 12 7" xfId="24607" xr:uid="{36A1F23E-4C6A-41DC-A371-1A127DD992CF}"/>
    <cellStyle name="Ênfase5 13" xfId="24608" xr:uid="{01D74D36-1147-4AAF-BF58-B53DB6AD67E3}"/>
    <cellStyle name="Ênfase5 13 2" xfId="24609" xr:uid="{A7F0C32E-99C1-43DF-A5CC-5CD8086D1763}"/>
    <cellStyle name="Ênfase5 13 2 2" xfId="24610" xr:uid="{563125CD-A986-4701-A0F9-F620FF45E207}"/>
    <cellStyle name="Ênfase5 13 2 2 2" xfId="24611" xr:uid="{A139B08A-54D8-4A29-AEA9-2D9AD74C432E}"/>
    <cellStyle name="Ênfase5 13 2 3" xfId="24612" xr:uid="{A75F54BC-41F9-4786-B59D-8810B448C79E}"/>
    <cellStyle name="Ênfase5 13 2 3 2" xfId="24613" xr:uid="{FB45D0A8-666F-4539-B171-7C3217FDE3D3}"/>
    <cellStyle name="Ênfase5 13 2 4" xfId="24614" xr:uid="{F88F3436-AE56-46B2-8AA5-8ADF71AB3454}"/>
    <cellStyle name="Ênfase5 13 3" xfId="24615" xr:uid="{3DAA305D-D52E-4926-80F9-7681FAD8F9D4}"/>
    <cellStyle name="Ênfase5 13 3 2" xfId="24616" xr:uid="{A9D2473E-14C4-4189-843A-1E9A62D87E87}"/>
    <cellStyle name="Ênfase5 13 4" xfId="24617" xr:uid="{7067DA8D-5FE3-4A5D-8487-C43D49C0F06D}"/>
    <cellStyle name="Ênfase5 13 4 2" xfId="24618" xr:uid="{5C8E78B6-DD43-4028-8D61-D45607486DC4}"/>
    <cellStyle name="Ênfase5 13 5" xfId="24619" xr:uid="{FB96B654-EDD2-4070-8738-426118B33266}"/>
    <cellStyle name="Ênfase5 13 5 2" xfId="24620" xr:uid="{136558A6-68A4-43FF-BCE7-8066BAFCC6CB}"/>
    <cellStyle name="Ênfase5 13 6" xfId="24621" xr:uid="{C73DDACC-7B81-4C3F-AA61-AC630F8B4B7C}"/>
    <cellStyle name="Ênfase5 13 6 2" xfId="24622" xr:uid="{B02812F2-EFC9-4B74-85A6-9D2E31AE54AE}"/>
    <cellStyle name="Ênfase5 13 7" xfId="24623" xr:uid="{D03571DA-27F2-4651-9A03-AD2B720B2D81}"/>
    <cellStyle name="Ênfase5 14" xfId="24624" xr:uid="{5769DE70-BC6C-48DB-AE2D-A1833E8AD7BF}"/>
    <cellStyle name="Ênfase5 14 2" xfId="24625" xr:uid="{E9D899C8-28E1-477C-9E45-95CD73F6F9F0}"/>
    <cellStyle name="Ênfase5 14 2 2" xfId="24626" xr:uid="{546C1884-0D55-477C-8F7C-6C28D32FEC52}"/>
    <cellStyle name="Ênfase5 14 2 2 2" xfId="24627" xr:uid="{58A1AAE5-7ED0-4AE6-AD06-CF5CCFDE2375}"/>
    <cellStyle name="Ênfase5 14 2 3" xfId="24628" xr:uid="{157B62E8-722A-43D8-B6C0-16C515488DAB}"/>
    <cellStyle name="Ênfase5 14 2 3 2" xfId="24629" xr:uid="{6CE114EA-C417-471C-AE48-C46C491AF138}"/>
    <cellStyle name="Ênfase5 14 2 4" xfId="24630" xr:uid="{509BA571-5DA8-468F-827E-722F58F995EE}"/>
    <cellStyle name="Ênfase5 14 3" xfId="24631" xr:uid="{6277F9D7-CC00-47BF-AE40-7DCDCE52E3CD}"/>
    <cellStyle name="Ênfase5 14 3 2" xfId="24632" xr:uid="{0B933554-2CCA-4D67-B004-9AEB079249F9}"/>
    <cellStyle name="Ênfase5 14 4" xfId="24633" xr:uid="{1D4E793E-15B6-408C-B6A9-65F457A2D1CB}"/>
    <cellStyle name="Ênfase5 14 4 2" xfId="24634" xr:uid="{DC3F0B77-A3FD-40D1-B55E-746A3B795BE5}"/>
    <cellStyle name="Ênfase5 14 5" xfId="24635" xr:uid="{0F96AF9C-11EF-4E11-8F68-141CE8A411BF}"/>
    <cellStyle name="Ênfase5 14 5 2" xfId="24636" xr:uid="{2882610D-940C-407C-B2EC-260E8FF6394C}"/>
    <cellStyle name="Ênfase5 14 6" xfId="24637" xr:uid="{11BA5A98-AF96-4A48-9428-39F960AD1FA5}"/>
    <cellStyle name="Ênfase5 14 6 2" xfId="24638" xr:uid="{0D2A586C-1206-4168-AFA5-91704BC86A16}"/>
    <cellStyle name="Ênfase5 14 7" xfId="24639" xr:uid="{0ADB99FB-B3F8-4F9D-B301-94886E0C8CBA}"/>
    <cellStyle name="Ênfase5 15" xfId="24640" xr:uid="{D3F5E5AA-462B-4D58-9555-BFED5CBCB803}"/>
    <cellStyle name="Ênfase5 15 2" xfId="24641" xr:uid="{263017B3-F10D-460F-A065-0D627179D6D9}"/>
    <cellStyle name="Ênfase5 15 2 2" xfId="24642" xr:uid="{EF70E23B-A7BE-467E-8285-0D4383ED127C}"/>
    <cellStyle name="Ênfase5 15 2 2 2" xfId="24643" xr:uid="{3D402283-EDC8-4F0E-AD3F-45FE560217CF}"/>
    <cellStyle name="Ênfase5 15 2 3" xfId="24644" xr:uid="{10D4EBD8-7F97-4935-B926-CB49C12554A0}"/>
    <cellStyle name="Ênfase5 15 2 3 2" xfId="24645" xr:uid="{F4FDD1CE-EC5C-455E-86B1-9B720B8FF7BC}"/>
    <cellStyle name="Ênfase5 15 2 4" xfId="24646" xr:uid="{8288FEBA-CA3A-4DF9-B549-EC835E224AB8}"/>
    <cellStyle name="Ênfase5 15 3" xfId="24647" xr:uid="{3FDE06E4-4C68-42B6-BE58-142E042926EC}"/>
    <cellStyle name="Ênfase5 15 3 2" xfId="24648" xr:uid="{3758D961-764B-4AFD-838B-298799D322C2}"/>
    <cellStyle name="Ênfase5 15 4" xfId="24649" xr:uid="{50523EBF-602F-49A3-A863-3B2E09F0A0D5}"/>
    <cellStyle name="Ênfase5 15 4 2" xfId="24650" xr:uid="{A0EA3C51-03F4-40B6-BC5D-DB7C2A1AFC6D}"/>
    <cellStyle name="Ênfase5 15 5" xfId="24651" xr:uid="{BFB8F93F-1F7C-4B4D-BC86-01751EFE6630}"/>
    <cellStyle name="Ênfase5 15 5 2" xfId="24652" xr:uid="{4DD8E83F-F5CB-44A9-8C6D-6C67D11F6538}"/>
    <cellStyle name="Ênfase5 15 6" xfId="24653" xr:uid="{E16D16F8-A409-4FCA-9312-6600C81B96A2}"/>
    <cellStyle name="Ênfase5 15 6 2" xfId="24654" xr:uid="{0D44A81E-533E-4EB6-8B22-7D84D220E1A0}"/>
    <cellStyle name="Ênfase5 15 7" xfId="24655" xr:uid="{8AD6E491-DB93-4BFC-A006-46B371C458D7}"/>
    <cellStyle name="Ênfase5 16" xfId="24656" xr:uid="{2C9F4E17-1081-4C9F-8602-1F291FA041F9}"/>
    <cellStyle name="Ênfase5 16 2" xfId="24657" xr:uid="{D123E894-ACC2-40FD-BC72-8BCFF2715B1C}"/>
    <cellStyle name="Ênfase5 16 2 2" xfId="24658" xr:uid="{FA6303D3-E2F2-45D1-A1ED-FA1CD79DCC4A}"/>
    <cellStyle name="Ênfase5 16 2 2 2" xfId="24659" xr:uid="{8F064ACA-00E4-4023-A9CB-BEBEECADFA9E}"/>
    <cellStyle name="Ênfase5 16 2 3" xfId="24660" xr:uid="{0D6C2292-C4EE-4B35-BC46-FA74DDBEB143}"/>
    <cellStyle name="Ênfase5 16 2 3 2" xfId="24661" xr:uid="{CF8F499A-8CEE-47AB-AC5E-1A1E8CC4F02B}"/>
    <cellStyle name="Ênfase5 16 2 4" xfId="24662" xr:uid="{EFE9D800-AB55-4C9D-A688-002DA87DAF87}"/>
    <cellStyle name="Ênfase5 16 3" xfId="24663" xr:uid="{30193274-DEB9-4D99-84FB-398875ECB24B}"/>
    <cellStyle name="Ênfase5 16 3 2" xfId="24664" xr:uid="{80672445-98C2-47AD-A85D-2A712E42D806}"/>
    <cellStyle name="Ênfase5 16 4" xfId="24665" xr:uid="{1ADBE647-1023-4D88-9C52-C9A7B1259E8C}"/>
    <cellStyle name="Ênfase5 16 4 2" xfId="24666" xr:uid="{575CACE5-93B6-4155-BBEF-BBF31CCD96EA}"/>
    <cellStyle name="Ênfase5 16 5" xfId="24667" xr:uid="{CFB60093-148B-41BB-A162-48BAE1C97112}"/>
    <cellStyle name="Ênfase5 16 5 2" xfId="24668" xr:uid="{B171F592-8259-4BFC-AC30-86626AF66896}"/>
    <cellStyle name="Ênfase5 16 6" xfId="24669" xr:uid="{629ED096-AF66-4EA9-A11F-11DAB0B15B8E}"/>
    <cellStyle name="Ênfase5 16 6 2" xfId="24670" xr:uid="{CFF56B42-230D-4FDD-A5B0-0233C1C87E53}"/>
    <cellStyle name="Ênfase5 16 7" xfId="24671" xr:uid="{B05E4B28-4B1C-4899-B096-219D75A21BFD}"/>
    <cellStyle name="Ênfase5 17" xfId="24672" xr:uid="{EB96D911-7253-48CD-ACFC-E10916966AED}"/>
    <cellStyle name="Ênfase5 17 2" xfId="24673" xr:uid="{BDA1DBD4-DFBF-46AC-8AB1-F46F31EC2BF5}"/>
    <cellStyle name="Ênfase5 17 2 2" xfId="24674" xr:uid="{F6CE37A9-1A49-4560-AE7C-E02DB3622D47}"/>
    <cellStyle name="Ênfase5 17 2 2 2" xfId="24675" xr:uid="{E4517D38-990F-43B8-8DB7-47598CBC7199}"/>
    <cellStyle name="Ênfase5 17 2 3" xfId="24676" xr:uid="{E9E7DA97-3576-404F-9564-0756E2FDD621}"/>
    <cellStyle name="Ênfase5 17 2 3 2" xfId="24677" xr:uid="{091D1328-FE95-4D0B-8AF1-5F902E6FE930}"/>
    <cellStyle name="Ênfase5 17 2 4" xfId="24678" xr:uid="{403F8354-475B-4F33-9A57-5F60E4473B07}"/>
    <cellStyle name="Ênfase5 17 3" xfId="24679" xr:uid="{D783066D-880C-4895-9A00-47277586AA38}"/>
    <cellStyle name="Ênfase5 17 3 2" xfId="24680" xr:uid="{5AAE4F3E-C4DE-49CD-9A55-D52D2EC20332}"/>
    <cellStyle name="Ênfase5 17 4" xfId="24681" xr:uid="{818A3959-8E56-423D-8EF2-6908B538814C}"/>
    <cellStyle name="Ênfase5 17 4 2" xfId="24682" xr:uid="{E225090C-B974-4F9D-ABA5-2D7B4EE4FA74}"/>
    <cellStyle name="Ênfase5 17 5" xfId="24683" xr:uid="{E7694BF4-393A-4653-8F03-5DECBC39142B}"/>
    <cellStyle name="Ênfase5 17 5 2" xfId="24684" xr:uid="{EEF540D0-8BEA-45D6-9F7E-F97B29A8165E}"/>
    <cellStyle name="Ênfase5 17 6" xfId="24685" xr:uid="{0AF31A7B-AB39-445F-99B2-C2007043603D}"/>
    <cellStyle name="Ênfase5 17 6 2" xfId="24686" xr:uid="{854FBCEC-F866-4FAA-9ECE-8C0685C3C488}"/>
    <cellStyle name="Ênfase5 17 7" xfId="24687" xr:uid="{CD0256C3-1F8C-4065-92A0-1B181124974F}"/>
    <cellStyle name="Ênfase5 18" xfId="24688" xr:uid="{DB555057-D9DF-401D-9BFE-2B45E4B335E1}"/>
    <cellStyle name="Ênfase5 18 2" xfId="24689" xr:uid="{21E23F20-3581-4CC8-814D-87F6C43F380D}"/>
    <cellStyle name="Ênfase5 18 2 2" xfId="24690" xr:uid="{5A74D0BF-5002-4EAC-9F53-8DF60E0DD0EE}"/>
    <cellStyle name="Ênfase5 18 2 2 2" xfId="24691" xr:uid="{49DEB1D9-20CD-4D39-97C9-62C7CEC7F65F}"/>
    <cellStyle name="Ênfase5 18 2 3" xfId="24692" xr:uid="{1BCE7FF8-278F-4111-A0C0-E1787E416726}"/>
    <cellStyle name="Ênfase5 18 2 3 2" xfId="24693" xr:uid="{E3FD08D6-14A1-449C-8569-69FDCA40EE7E}"/>
    <cellStyle name="Ênfase5 18 2 4" xfId="24694" xr:uid="{73010611-7B4F-42CF-B35C-7A2A215CE217}"/>
    <cellStyle name="Ênfase5 18 3" xfId="24695" xr:uid="{C5FDCFD0-051E-40DD-B2D9-4BABEEC92F1D}"/>
    <cellStyle name="Ênfase5 18 3 2" xfId="24696" xr:uid="{36F709B6-D0EE-4209-9E56-AAEB8CA3576C}"/>
    <cellStyle name="Ênfase5 18 4" xfId="24697" xr:uid="{030C9E32-3FF0-4650-9221-2BDB2521A466}"/>
    <cellStyle name="Ênfase5 18 4 2" xfId="24698" xr:uid="{3CE2E687-3356-4774-B1FD-87FD44B3D344}"/>
    <cellStyle name="Ênfase5 18 5" xfId="24699" xr:uid="{3D61DF50-4932-4723-9A22-423917DD93DD}"/>
    <cellStyle name="Ênfase5 18 5 2" xfId="24700" xr:uid="{72422575-342A-47A2-9C3D-97EB7CCC86A2}"/>
    <cellStyle name="Ênfase5 18 6" xfId="24701" xr:uid="{DA5DF76E-5266-456F-9D61-334F77B7F065}"/>
    <cellStyle name="Ênfase5 18 6 2" xfId="24702" xr:uid="{0C832E84-93CE-420E-9156-71C35BF36E1C}"/>
    <cellStyle name="Ênfase5 18 7" xfId="24703" xr:uid="{D50B2949-841C-4535-9B0D-40C2721983D7}"/>
    <cellStyle name="Ênfase5 19" xfId="24704" xr:uid="{6CF6AA47-4A1C-4787-9EE2-53D98C6C3857}"/>
    <cellStyle name="Ênfase5 19 2" xfId="24705" xr:uid="{F9BD5769-4531-4FE8-A52C-1F8E457DC125}"/>
    <cellStyle name="Ênfase5 19 2 2" xfId="24706" xr:uid="{31612887-1ECB-4E59-B54D-910E5BF4C528}"/>
    <cellStyle name="Ênfase5 19 2 2 2" xfId="24707" xr:uid="{D6E0B6F5-8E77-4D43-9F19-340E1817040D}"/>
    <cellStyle name="Ênfase5 19 2 3" xfId="24708" xr:uid="{53A103EE-83A2-450B-8165-1052D1D42E7E}"/>
    <cellStyle name="Ênfase5 19 2 3 2" xfId="24709" xr:uid="{B6BEB575-1E17-4DCD-BD31-1CB7117F4890}"/>
    <cellStyle name="Ênfase5 19 2 4" xfId="24710" xr:uid="{30BC4C24-C1D7-4E59-AB7A-2825631F7B6E}"/>
    <cellStyle name="Ênfase5 19 3" xfId="24711" xr:uid="{3F9C160F-6C33-4055-BFDA-37D5324333A3}"/>
    <cellStyle name="Ênfase5 19 3 2" xfId="24712" xr:uid="{FE8C494C-44FF-4528-B565-61B324E741C0}"/>
    <cellStyle name="Ênfase5 19 4" xfId="24713" xr:uid="{7C31CB5E-20BB-4EE4-BFE7-E0B7F61CE84B}"/>
    <cellStyle name="Ênfase5 19 4 2" xfId="24714" xr:uid="{272D7C94-7A9E-4AD4-96A7-27438B54C725}"/>
    <cellStyle name="Ênfase5 19 5" xfId="24715" xr:uid="{E3CA0540-03CB-42A9-B0F1-569E7E1EC3BC}"/>
    <cellStyle name="Ênfase5 19 5 2" xfId="24716" xr:uid="{6A95A5BD-8C17-4A76-9F7C-A14FB9013B37}"/>
    <cellStyle name="Ênfase5 19 6" xfId="24717" xr:uid="{F90467B0-4AA5-44CA-B732-4FA92B19B2CE}"/>
    <cellStyle name="Ênfase5 19 6 2" xfId="24718" xr:uid="{F83EFF24-0DC6-4BB2-AEB6-717F4C629440}"/>
    <cellStyle name="Ênfase5 19 7" xfId="24719" xr:uid="{93B25187-A235-4DAE-8827-4315DF559466}"/>
    <cellStyle name="Ênfase5 2" xfId="24720" xr:uid="{7DDF52DC-2214-45E2-9540-0821399B9E54}"/>
    <cellStyle name="Ênfase5 2 10" xfId="24721" xr:uid="{352BECEE-5DBB-4B3B-8DC2-E562ECE1F928}"/>
    <cellStyle name="Ênfase5 2 10 2" xfId="24722" xr:uid="{FDECAFA3-06D0-41AF-B7AE-AD708205DBB2}"/>
    <cellStyle name="Ênfase5 2 10 2 2" xfId="24723" xr:uid="{F86382DD-0916-4D3D-97D9-6A5853F205B3}"/>
    <cellStyle name="Ênfase5 2 10 2 2 2" xfId="24724" xr:uid="{1DC270AE-29C5-4508-8C15-86C0FB2D9E2C}"/>
    <cellStyle name="Ênfase5 2 10 2 3" xfId="24725" xr:uid="{5B69C550-4E30-4F4C-BAC9-9488C069CF04}"/>
    <cellStyle name="Ênfase5 2 10 2 3 2" xfId="24726" xr:uid="{28F657CD-0FA5-4C21-AC03-3E37A4996500}"/>
    <cellStyle name="Ênfase5 2 10 2 4" xfId="24727" xr:uid="{59DA999F-3892-45C0-8F7D-27D851800874}"/>
    <cellStyle name="Ênfase5 2 10 3" xfId="24728" xr:uid="{C5AB7E14-5540-473E-A599-78FA45C2047B}"/>
    <cellStyle name="Ênfase5 2 10 3 2" xfId="24729" xr:uid="{EAD3F48B-DD73-4BCA-BEAB-EA7127F76896}"/>
    <cellStyle name="Ênfase5 2 10 4" xfId="24730" xr:uid="{C757872E-4C14-4D10-8375-0A9F76E4900B}"/>
    <cellStyle name="Ênfase5 2 10 4 2" xfId="24731" xr:uid="{972BB15A-C94F-4CA3-8FE0-54E7C2CBBD47}"/>
    <cellStyle name="Ênfase5 2 10 5" xfId="24732" xr:uid="{4FD4F35C-C585-4872-8C09-6A61F1E8D238}"/>
    <cellStyle name="Ênfase5 2 10 5 2" xfId="24733" xr:uid="{80D8BD09-350A-4A39-8B7B-B3825296F740}"/>
    <cellStyle name="Ênfase5 2 10 6" xfId="24734" xr:uid="{EC528929-59D8-4BF3-B650-5025A3C3B3BF}"/>
    <cellStyle name="Ênfase5 2 10 6 2" xfId="24735" xr:uid="{27307C67-7B61-4A36-A684-AE44AAA978DB}"/>
    <cellStyle name="Ênfase5 2 10 7" xfId="24736" xr:uid="{F50A7F1C-CDBB-4E2F-A14E-3D438E037A8B}"/>
    <cellStyle name="Ênfase5 2 10 7 2" xfId="24737" xr:uid="{2E3A15BC-B9FB-4B24-B995-5616436F54C3}"/>
    <cellStyle name="Ênfase5 2 10 8" xfId="24738" xr:uid="{2212EBB3-7B1E-4DBD-9985-3B77D3057CD1}"/>
    <cellStyle name="Ênfase5 2 11" xfId="24739" xr:uid="{83E7DBDC-337F-4B04-A9A8-53E22517A435}"/>
    <cellStyle name="Ênfase5 2 11 2" xfId="24740" xr:uid="{5891304D-1683-440F-B4CC-9C6554740688}"/>
    <cellStyle name="Ênfase5 2 11 2 2" xfId="24741" xr:uid="{66D72FBD-AC9E-4CD6-AA36-9DDBF41C8AF9}"/>
    <cellStyle name="Ênfase5 2 11 2 2 2" xfId="24742" xr:uid="{2DED5565-A785-4192-BB24-DC534F8AE240}"/>
    <cellStyle name="Ênfase5 2 11 2 3" xfId="24743" xr:uid="{0F53513A-3874-4801-BDAC-1763F5D28440}"/>
    <cellStyle name="Ênfase5 2 11 2 3 2" xfId="24744" xr:uid="{75C328FD-7D9E-4725-851B-FA964711150D}"/>
    <cellStyle name="Ênfase5 2 11 2 4" xfId="24745" xr:uid="{6A71DA5E-FF44-4BAA-9D74-D58E2CA08D83}"/>
    <cellStyle name="Ênfase5 2 11 3" xfId="24746" xr:uid="{3CED9F86-17AE-46C2-9522-9B97A57621C1}"/>
    <cellStyle name="Ênfase5 2 11 3 2" xfId="24747" xr:uid="{280B2E03-8CF3-4EAB-A32D-E6AB718A4D66}"/>
    <cellStyle name="Ênfase5 2 11 4" xfId="24748" xr:uid="{F2A8CD74-A39F-4735-9581-E32E26D41A13}"/>
    <cellStyle name="Ênfase5 2 11 4 2" xfId="24749" xr:uid="{9BA05A1F-DDDE-4172-ACF7-CD4ED3456B9F}"/>
    <cellStyle name="Ênfase5 2 11 5" xfId="24750" xr:uid="{3DD9EBF7-FD5B-4D3B-95C3-4F6F6699EC08}"/>
    <cellStyle name="Ênfase5 2 11 5 2" xfId="24751" xr:uid="{42B11F61-E5AB-4E47-9663-369AEE20CA4C}"/>
    <cellStyle name="Ênfase5 2 11 6" xfId="24752" xr:uid="{AB42A37A-40FE-4DCF-80B0-079517CDEBD7}"/>
    <cellStyle name="Ênfase5 2 11 6 2" xfId="24753" xr:uid="{26A88656-9EA9-491C-8E58-1FFC07458E89}"/>
    <cellStyle name="Ênfase5 2 11 7" xfId="24754" xr:uid="{83EA8F77-CB82-4ACE-9B4C-046D150E9071}"/>
    <cellStyle name="Ênfase5 2 11 7 2" xfId="24755" xr:uid="{1E200A25-0E23-4552-9F28-D25D0581ED8D}"/>
    <cellStyle name="Ênfase5 2 11 8" xfId="24756" xr:uid="{DD199752-A769-490C-BE1B-F3CF327ADDCC}"/>
    <cellStyle name="Ênfase5 2 12" xfId="24757" xr:uid="{18B7FC6F-8996-46B1-AE24-2D39090B902D}"/>
    <cellStyle name="Ênfase5 2 12 2" xfId="24758" xr:uid="{8D251182-9526-4E19-B034-E6BB06BF6C72}"/>
    <cellStyle name="Ênfase5 2 12 2 2" xfId="24759" xr:uid="{0E8CF7FA-C478-4A3D-B12A-FA257A70FE0A}"/>
    <cellStyle name="Ênfase5 2 12 2 2 2" xfId="24760" xr:uid="{F96BC2CE-3F44-4736-9F76-541BBB21E8FC}"/>
    <cellStyle name="Ênfase5 2 12 2 3" xfId="24761" xr:uid="{23CB9C90-F21E-4CC7-A434-FEA8162CDDF4}"/>
    <cellStyle name="Ênfase5 2 12 2 3 2" xfId="24762" xr:uid="{BABB0DE5-13F2-4FD8-8F12-9D157056D6F7}"/>
    <cellStyle name="Ênfase5 2 12 2 4" xfId="24763" xr:uid="{161021C9-F1B5-4BA7-9DFA-386E964F6018}"/>
    <cellStyle name="Ênfase5 2 12 3" xfId="24764" xr:uid="{BE7B99C9-85C3-478A-A91B-412AC72EBAC7}"/>
    <cellStyle name="Ênfase5 2 12 3 2" xfId="24765" xr:uid="{1A2E5F74-FB85-4336-BAF3-84B0410DD691}"/>
    <cellStyle name="Ênfase5 2 12 4" xfId="24766" xr:uid="{2BBECDA1-6B64-4A9B-BA97-C0868ECF1623}"/>
    <cellStyle name="Ênfase5 2 12 4 2" xfId="24767" xr:uid="{DC747530-02A2-45D4-9712-E05A34291C8B}"/>
    <cellStyle name="Ênfase5 2 12 5" xfId="24768" xr:uid="{BD783961-49D6-4715-9E78-B8EBD543F122}"/>
    <cellStyle name="Ênfase5 2 12 5 2" xfId="24769" xr:uid="{CC6A49DC-01D6-4110-8473-411E84637095}"/>
    <cellStyle name="Ênfase5 2 12 6" xfId="24770" xr:uid="{C63BE96B-0235-4576-8371-80C2502CBF21}"/>
    <cellStyle name="Ênfase5 2 12 6 2" xfId="24771" xr:uid="{CB9B631E-7244-4B03-92AE-583E19DDC508}"/>
    <cellStyle name="Ênfase5 2 12 7" xfId="24772" xr:uid="{FB925E2A-13ED-413F-BD4D-3CB176ECD112}"/>
    <cellStyle name="Ênfase5 2 12 7 2" xfId="24773" xr:uid="{FA3D2F53-DB07-45DB-A467-9015AC2FD088}"/>
    <cellStyle name="Ênfase5 2 12 8" xfId="24774" xr:uid="{03E31ED4-A65B-4997-AF68-B8C4132176F8}"/>
    <cellStyle name="Ênfase5 2 13" xfId="24775" xr:uid="{1C1A7074-BD5C-4522-B3CA-F4028843D9E0}"/>
    <cellStyle name="Ênfase5 2 13 2" xfId="24776" xr:uid="{29E0AB14-8AF6-4485-8E87-062C5DFFE0AD}"/>
    <cellStyle name="Ênfase5 2 13 2 2" xfId="24777" xr:uid="{03B13F22-BB85-4298-B7E0-2D31196C1F7B}"/>
    <cellStyle name="Ênfase5 2 13 2 2 2" xfId="24778" xr:uid="{D6768DAD-0F12-4029-B91A-1C6866A468CD}"/>
    <cellStyle name="Ênfase5 2 13 2 3" xfId="24779" xr:uid="{050A936D-9C12-4E42-AB1F-4512D9C514C8}"/>
    <cellStyle name="Ênfase5 2 13 2 3 2" xfId="24780" xr:uid="{41929828-2EF2-48E6-8B88-E6B162554319}"/>
    <cellStyle name="Ênfase5 2 13 2 4" xfId="24781" xr:uid="{70729EF7-06F4-4E5A-BC0D-70375829629C}"/>
    <cellStyle name="Ênfase5 2 13 3" xfId="24782" xr:uid="{F6F932CF-3CF1-4D34-92DE-900BD72E41D3}"/>
    <cellStyle name="Ênfase5 2 13 3 2" xfId="24783" xr:uid="{ACB91DFC-76D3-4E82-A199-72CC2BFD78AD}"/>
    <cellStyle name="Ênfase5 2 13 4" xfId="24784" xr:uid="{9766AA17-38E3-467B-B72C-7CF67B919076}"/>
    <cellStyle name="Ênfase5 2 13 4 2" xfId="24785" xr:uid="{0E4601C1-6543-4A44-A07E-8D4D0E736549}"/>
    <cellStyle name="Ênfase5 2 13 5" xfId="24786" xr:uid="{B616440F-AF8D-4452-9D90-039FC6664676}"/>
    <cellStyle name="Ênfase5 2 13 5 2" xfId="24787" xr:uid="{0C3861A2-B1DD-4228-971C-8FB1E3651AE7}"/>
    <cellStyle name="Ênfase5 2 13 6" xfId="24788" xr:uid="{61870CE9-E92E-4295-948F-BDD9304C20D4}"/>
    <cellStyle name="Ênfase5 2 13 6 2" xfId="24789" xr:uid="{F6484AE1-D977-4E1A-A67D-861313ACD743}"/>
    <cellStyle name="Ênfase5 2 13 7" xfId="24790" xr:uid="{DD803F76-6AB9-4633-A904-931C9F9D0281}"/>
    <cellStyle name="Ênfase5 2 13 7 2" xfId="24791" xr:uid="{0613B195-DE67-4847-9E3B-02DA39B5BA75}"/>
    <cellStyle name="Ênfase5 2 13 8" xfId="24792" xr:uid="{CC3358E1-80A8-4BA5-B6F6-4A20EC2D55D3}"/>
    <cellStyle name="Ênfase5 2 14" xfId="24793" xr:uid="{02A620F8-9B6B-4595-937B-3F2304F7AC18}"/>
    <cellStyle name="Ênfase5 2 14 2" xfId="24794" xr:uid="{BD2D33A7-9623-468D-B846-0AFD8B078912}"/>
    <cellStyle name="Ênfase5 2 14 2 2" xfId="24795" xr:uid="{1B03D8A7-A91B-4ED5-B3D6-DF2561F6B3C3}"/>
    <cellStyle name="Ênfase5 2 14 2 2 2" xfId="24796" xr:uid="{D35BCEA1-D34A-4555-8CA1-13E2405B70E6}"/>
    <cellStyle name="Ênfase5 2 14 2 3" xfId="24797" xr:uid="{FA7E0713-89CC-44C3-AACE-CD9FE41B2AC2}"/>
    <cellStyle name="Ênfase5 2 14 2 3 2" xfId="24798" xr:uid="{7237BFB0-A206-478A-902C-CA4602AEAD8B}"/>
    <cellStyle name="Ênfase5 2 14 2 4" xfId="24799" xr:uid="{F9A79F73-DC9A-4211-AA56-B17DA0D1A3DC}"/>
    <cellStyle name="Ênfase5 2 14 3" xfId="24800" xr:uid="{56095EC8-33DF-457D-BF43-F906E1FA7181}"/>
    <cellStyle name="Ênfase5 2 14 3 2" xfId="24801" xr:uid="{34BB038B-0F13-4D80-A245-B632C0698885}"/>
    <cellStyle name="Ênfase5 2 14 4" xfId="24802" xr:uid="{C22BB337-9303-42C4-AF4C-CED8BE3B317B}"/>
    <cellStyle name="Ênfase5 2 14 4 2" xfId="24803" xr:uid="{C7121AEE-555F-4A64-A2F3-5BF452D490B2}"/>
    <cellStyle name="Ênfase5 2 14 5" xfId="24804" xr:uid="{107065E6-FC6C-49B7-9DD6-B3A24FB25C13}"/>
    <cellStyle name="Ênfase5 2 14 5 2" xfId="24805" xr:uid="{E1030949-A451-4948-B70E-20CF8142BC48}"/>
    <cellStyle name="Ênfase5 2 14 6" xfId="24806" xr:uid="{57DED185-D39A-43B8-A409-0788150F1A5F}"/>
    <cellStyle name="Ênfase5 2 14 6 2" xfId="24807" xr:uid="{0E22602A-CE2C-4A1C-BA40-79B52E99B6B5}"/>
    <cellStyle name="Ênfase5 2 14 7" xfId="24808" xr:uid="{616732AA-CF83-4609-A8A7-BD474D204BB2}"/>
    <cellStyle name="Ênfase5 2 14 7 2" xfId="24809" xr:uid="{4BBEE810-3FA9-4861-84E2-474AE509C79A}"/>
    <cellStyle name="Ênfase5 2 14 8" xfId="24810" xr:uid="{C2B542BE-17D0-43DC-8DE0-45253311C9BC}"/>
    <cellStyle name="Ênfase5 2 15" xfId="24811" xr:uid="{143E3BFE-251D-4292-AB4E-5D9CD2C78FC0}"/>
    <cellStyle name="Ênfase5 2 15 2" xfId="24812" xr:uid="{EB0532BA-A735-4FD6-B243-218BD71FACCB}"/>
    <cellStyle name="Ênfase5 2 15 2 2" xfId="24813" xr:uid="{FE36980D-DD8B-4874-9C44-3787340FA89D}"/>
    <cellStyle name="Ênfase5 2 15 2 2 2" xfId="24814" xr:uid="{B21C1AD2-F7D0-4F98-9715-BBB461EF8AF4}"/>
    <cellStyle name="Ênfase5 2 15 2 3" xfId="24815" xr:uid="{0A3133C4-BFC1-4FB1-970E-2F0FAA4ADEC2}"/>
    <cellStyle name="Ênfase5 2 15 2 3 2" xfId="24816" xr:uid="{2A4EAC2E-A8E8-438B-843E-311EB2E6EDFF}"/>
    <cellStyle name="Ênfase5 2 15 2 4" xfId="24817" xr:uid="{E6EA3399-3497-4C5B-8452-06C669BD9A55}"/>
    <cellStyle name="Ênfase5 2 15 3" xfId="24818" xr:uid="{CC69B072-8A7C-4FF5-863C-D04B906F5BFC}"/>
    <cellStyle name="Ênfase5 2 15 3 2" xfId="24819" xr:uid="{04CD96FC-B7D4-4796-833E-35901B0A8652}"/>
    <cellStyle name="Ênfase5 2 15 4" xfId="24820" xr:uid="{B34947DB-0A0F-41D3-934A-E68BA4578D47}"/>
    <cellStyle name="Ênfase5 2 15 4 2" xfId="24821" xr:uid="{E5A39B09-4291-4028-A66F-94A7AB3F9B08}"/>
    <cellStyle name="Ênfase5 2 15 5" xfId="24822" xr:uid="{5EA77E85-3D8C-4CA9-A3BC-71222578A723}"/>
    <cellStyle name="Ênfase5 2 15 5 2" xfId="24823" xr:uid="{92E36FC8-BD5C-404D-A7F6-D896AC2858F6}"/>
    <cellStyle name="Ênfase5 2 15 6" xfId="24824" xr:uid="{F760A48C-577E-4B8E-B907-A03DDFCC51E3}"/>
    <cellStyle name="Ênfase5 2 15 6 2" xfId="24825" xr:uid="{0AC1804D-B3FC-4169-83E9-403CBEC14C9F}"/>
    <cellStyle name="Ênfase5 2 15 7" xfId="24826" xr:uid="{0442AECE-E849-4FB4-AE1B-BFB882126B07}"/>
    <cellStyle name="Ênfase5 2 15 7 2" xfId="24827" xr:uid="{8A589EC2-75A0-4917-BA55-DA1C791058D6}"/>
    <cellStyle name="Ênfase5 2 15 8" xfId="24828" xr:uid="{214F375A-C269-4DB2-830D-2525206A7EC4}"/>
    <cellStyle name="Ênfase5 2 16" xfId="24829" xr:uid="{25FA188C-F2C5-48D4-8D4E-B723E648C2D2}"/>
    <cellStyle name="Ênfase5 2 16 2" xfId="24830" xr:uid="{B854474C-A766-443C-A660-E35DB274B7B8}"/>
    <cellStyle name="Ênfase5 2 16 2 2" xfId="24831" xr:uid="{5A47AA61-D06D-4553-B1CB-E86C5EEDFCD1}"/>
    <cellStyle name="Ênfase5 2 16 2 2 2" xfId="24832" xr:uid="{E29AC3EA-22E6-4EB6-A5F8-B65BFC8E9B18}"/>
    <cellStyle name="Ênfase5 2 16 2 3" xfId="24833" xr:uid="{41E5DC76-82E1-4DCB-AB6D-1EA5073C435A}"/>
    <cellStyle name="Ênfase5 2 16 2 3 2" xfId="24834" xr:uid="{D7CCF9BD-E59C-47DB-8433-ECE84540C6D7}"/>
    <cellStyle name="Ênfase5 2 16 2 4" xfId="24835" xr:uid="{D24636FE-7797-40CA-BA94-BF39FCF489F3}"/>
    <cellStyle name="Ênfase5 2 16 3" xfId="24836" xr:uid="{550AE618-1EB9-49A9-8C7A-63F53C31C915}"/>
    <cellStyle name="Ênfase5 2 16 3 2" xfId="24837" xr:uid="{8B3E3327-2231-4A99-B91F-62D3843FDCD3}"/>
    <cellStyle name="Ênfase5 2 16 4" xfId="24838" xr:uid="{AB095B3F-38DA-48FC-BD6C-1702498AC9CF}"/>
    <cellStyle name="Ênfase5 2 16 4 2" xfId="24839" xr:uid="{9280B8BD-C1AE-469B-865C-081AFBD615FF}"/>
    <cellStyle name="Ênfase5 2 16 5" xfId="24840" xr:uid="{E2675D58-6A16-4E0E-B9D1-BDADDA737E38}"/>
    <cellStyle name="Ênfase5 2 16 5 2" xfId="24841" xr:uid="{04A6141B-7B4E-4979-A8F5-ACA79825A611}"/>
    <cellStyle name="Ênfase5 2 16 6" xfId="24842" xr:uid="{27D62E78-CA21-4809-AC1B-7EB8052BC204}"/>
    <cellStyle name="Ênfase5 2 16 6 2" xfId="24843" xr:uid="{9F523EE8-49F6-457A-8806-8A31FC7E6534}"/>
    <cellStyle name="Ênfase5 2 16 7" xfId="24844" xr:uid="{507C88FD-15A8-4B6C-B953-201873D8E68D}"/>
    <cellStyle name="Ênfase5 2 16 7 2" xfId="24845" xr:uid="{957B410B-C91E-48EB-B190-7E6E0A44EEA4}"/>
    <cellStyle name="Ênfase5 2 16 8" xfId="24846" xr:uid="{3DE08BF0-5ADE-458A-9511-46B82650713A}"/>
    <cellStyle name="Ênfase5 2 17" xfId="24847" xr:uid="{685BC6E7-A1D9-403B-BF0B-D8230DAED4B9}"/>
    <cellStyle name="Ênfase5 2 17 2" xfId="24848" xr:uid="{5199BBB2-1A4D-4D92-BFBD-6C90C25D0771}"/>
    <cellStyle name="Ênfase5 2 17 2 2" xfId="24849" xr:uid="{D541F7C6-0617-4614-8514-B1A6AAB0A81B}"/>
    <cellStyle name="Ênfase5 2 17 2 2 2" xfId="24850" xr:uid="{11120AAE-85F2-465D-80B0-2A4845CFA23D}"/>
    <cellStyle name="Ênfase5 2 17 2 3" xfId="24851" xr:uid="{93CDA00A-7C1F-4C75-8FF2-867FC9B96AFB}"/>
    <cellStyle name="Ênfase5 2 17 2 3 2" xfId="24852" xr:uid="{7963F7E8-36C9-4E4A-8774-3FC2A0E80D4F}"/>
    <cellStyle name="Ênfase5 2 17 2 4" xfId="24853" xr:uid="{0A72B634-965D-487D-A92E-41BF8AE2297E}"/>
    <cellStyle name="Ênfase5 2 17 3" xfId="24854" xr:uid="{09ABB559-78CD-46D6-A642-14137AF2CBF5}"/>
    <cellStyle name="Ênfase5 2 17 3 2" xfId="24855" xr:uid="{B3139163-379B-4604-A6F5-E917401F4C6B}"/>
    <cellStyle name="Ênfase5 2 17 4" xfId="24856" xr:uid="{82F8774B-0F0B-4213-81A6-8CE302A00856}"/>
    <cellStyle name="Ênfase5 2 17 4 2" xfId="24857" xr:uid="{CCA397F6-0573-4E2C-A995-5AC269DB114C}"/>
    <cellStyle name="Ênfase5 2 17 5" xfId="24858" xr:uid="{1412C737-9C2F-41F9-8E3A-781A972D75A8}"/>
    <cellStyle name="Ênfase5 2 17 5 2" xfId="24859" xr:uid="{59992025-C5C8-42D6-B274-5B36078400C3}"/>
    <cellStyle name="Ênfase5 2 17 6" xfId="24860" xr:uid="{9EE1A92F-6B57-4A55-9C45-9AC0C28D8EC5}"/>
    <cellStyle name="Ênfase5 2 17 6 2" xfId="24861" xr:uid="{0B496F88-C0F8-4E5C-A1AA-C656B0F3970D}"/>
    <cellStyle name="Ênfase5 2 17 7" xfId="24862" xr:uid="{D4A2B38B-B215-4D49-9294-E7EAB641FD6C}"/>
    <cellStyle name="Ênfase5 2 17 7 2" xfId="24863" xr:uid="{9B91C8C9-2A18-47FE-8D18-4154419F7C06}"/>
    <cellStyle name="Ênfase5 2 17 8" xfId="24864" xr:uid="{6B55AF6C-30A2-4AF4-B78F-E180C01EB504}"/>
    <cellStyle name="Ênfase5 2 18" xfId="24865" xr:uid="{9D24709A-CD81-46CA-8574-C46345D9FA88}"/>
    <cellStyle name="Ênfase5 2 18 2" xfId="24866" xr:uid="{1BD0B631-3797-442C-A2BF-CA622C74DB54}"/>
    <cellStyle name="Ênfase5 2 18 2 2" xfId="24867" xr:uid="{3C000457-0851-40B7-AB86-5246BF414DAD}"/>
    <cellStyle name="Ênfase5 2 18 2 2 2" xfId="24868" xr:uid="{6EDA6382-6F47-4781-BBBC-4A01530DD612}"/>
    <cellStyle name="Ênfase5 2 18 2 3" xfId="24869" xr:uid="{A9F07FF9-BA1A-4C6D-A45A-EBFDC71D80F2}"/>
    <cellStyle name="Ênfase5 2 18 2 3 2" xfId="24870" xr:uid="{606A5C78-3E47-4166-9AAD-911A85F671E7}"/>
    <cellStyle name="Ênfase5 2 18 2 4" xfId="24871" xr:uid="{66604944-910D-4BAB-8AF1-742F35CEA4AC}"/>
    <cellStyle name="Ênfase5 2 18 3" xfId="24872" xr:uid="{1F293297-CC9E-4ECE-A570-F237A7794AFE}"/>
    <cellStyle name="Ênfase5 2 18 3 2" xfId="24873" xr:uid="{AFFD7E7C-42DB-4324-A615-8EA0C19A0FDD}"/>
    <cellStyle name="Ênfase5 2 18 4" xfId="24874" xr:uid="{2087DCB4-33A8-40F0-AFFC-2A5E0C1B8D59}"/>
    <cellStyle name="Ênfase5 2 18 4 2" xfId="24875" xr:uid="{795CFF51-098B-4F4D-B55C-968D7285D1B2}"/>
    <cellStyle name="Ênfase5 2 18 5" xfId="24876" xr:uid="{15DEA03D-A314-4356-AB91-A24416825397}"/>
    <cellStyle name="Ênfase5 2 18 5 2" xfId="24877" xr:uid="{0B5AE580-81E2-4E52-9D8B-21F8DFAA435D}"/>
    <cellStyle name="Ênfase5 2 18 6" xfId="24878" xr:uid="{F37577F9-2CDE-4E48-AEA0-23130F8049FF}"/>
    <cellStyle name="Ênfase5 2 18 6 2" xfId="24879" xr:uid="{C2592F96-6C89-4B51-8DA6-7FE18208CA3E}"/>
    <cellStyle name="Ênfase5 2 18 7" xfId="24880" xr:uid="{5D6B9B0A-3117-4B09-85AB-5C8B993B8FAB}"/>
    <cellStyle name="Ênfase5 2 18 7 2" xfId="24881" xr:uid="{5BA616E1-1EA4-4439-B6B7-E697303A23E3}"/>
    <cellStyle name="Ênfase5 2 18 8" xfId="24882" xr:uid="{A04D142E-BC0D-465E-924A-6606E029651A}"/>
    <cellStyle name="Ênfase5 2 19" xfId="24883" xr:uid="{87B7A2E2-B24F-4473-91F1-4FFD733C30A0}"/>
    <cellStyle name="Ênfase5 2 19 2" xfId="24884" xr:uid="{1D0F770C-9F1A-42BC-BE22-AED6C4CD3F71}"/>
    <cellStyle name="Ênfase5 2 19 2 2" xfId="24885" xr:uid="{801B5615-33E5-4B10-838D-1BDE1E7758AA}"/>
    <cellStyle name="Ênfase5 2 19 2 2 2" xfId="24886" xr:uid="{B171BB03-7467-4016-91B2-1AE12E4FA51B}"/>
    <cellStyle name="Ênfase5 2 19 2 3" xfId="24887" xr:uid="{0E20D3AB-0A06-4E7D-9031-50F197D5C272}"/>
    <cellStyle name="Ênfase5 2 19 2 3 2" xfId="24888" xr:uid="{9299C10F-188B-409C-8FDA-DEACF97AC49D}"/>
    <cellStyle name="Ênfase5 2 19 2 4" xfId="24889" xr:uid="{BBC7A262-94B2-4AF2-9B10-69C85A453A4B}"/>
    <cellStyle name="Ênfase5 2 19 3" xfId="24890" xr:uid="{61442784-6B7F-420B-9F3A-94C6EB3AA686}"/>
    <cellStyle name="Ênfase5 2 19 3 2" xfId="24891" xr:uid="{D61CA778-B472-43C6-A461-D013B66BA74D}"/>
    <cellStyle name="Ênfase5 2 19 4" xfId="24892" xr:uid="{7FB54F6D-1BE4-4062-99E4-B084949ABE03}"/>
    <cellStyle name="Ênfase5 2 19 4 2" xfId="24893" xr:uid="{15420B0E-1F75-4D5D-8C8B-80C8BCF04FDD}"/>
    <cellStyle name="Ênfase5 2 19 5" xfId="24894" xr:uid="{1B90B771-7321-4F95-9F45-DA9FB373AE84}"/>
    <cellStyle name="Ênfase5 2 19 5 2" xfId="24895" xr:uid="{F22B8C17-1EFE-405E-8CE6-2EBF648238EB}"/>
    <cellStyle name="Ênfase5 2 19 6" xfId="24896" xr:uid="{56C33B71-9B65-4250-8FC8-AF440E0B5F13}"/>
    <cellStyle name="Ênfase5 2 19 6 2" xfId="24897" xr:uid="{292F8DEF-C2F3-44E7-82CE-A1B9F8D26737}"/>
    <cellStyle name="Ênfase5 2 19 7" xfId="24898" xr:uid="{0A46FC7E-42B8-410A-9EBD-5AD7DA02DD8C}"/>
    <cellStyle name="Ênfase5 2 19 7 2" xfId="24899" xr:uid="{DF3465FD-FAFB-4701-928E-363C68528BF3}"/>
    <cellStyle name="Ênfase5 2 19 8" xfId="24900" xr:uid="{ABBCFA33-A0FE-4CEE-A72E-7807CE751EAB}"/>
    <cellStyle name="Ênfase5 2 2" xfId="24901" xr:uid="{524FA350-8D06-4FBA-B2A7-C7AA78A3CF69}"/>
    <cellStyle name="Ênfase5 2 2 2" xfId="24902" xr:uid="{6B59196A-943D-4C95-9E46-3B1F3D2B93C8}"/>
    <cellStyle name="Ênfase5 2 2 2 2" xfId="24903" xr:uid="{C6BAFA56-D0ED-43F3-BACB-F24A19277EF5}"/>
    <cellStyle name="Ênfase5 2 2 2 2 2" xfId="24904" xr:uid="{9B62BB5A-1063-4181-9128-A4D547A56CB7}"/>
    <cellStyle name="Ênfase5 2 2 2 3" xfId="24905" xr:uid="{0A981461-2663-42B1-ACB0-24B963E91E70}"/>
    <cellStyle name="Ênfase5 2 2 2 3 2" xfId="24906" xr:uid="{5007FE6A-FBFE-445E-A547-0E81D66F305B}"/>
    <cellStyle name="Ênfase5 2 2 2 4" xfId="24907" xr:uid="{2DCF78FA-D9A8-4552-811A-3104D525E957}"/>
    <cellStyle name="Ênfase5 2 2 3" xfId="24908" xr:uid="{038875EA-FF8E-48F6-B008-DC0BF40EF13D}"/>
    <cellStyle name="Ênfase5 2 2 3 2" xfId="24909" xr:uid="{4C822699-279E-412D-9925-104E740DCFAA}"/>
    <cellStyle name="Ênfase5 2 2 4" xfId="24910" xr:uid="{9BA5DFA6-E3EA-4C09-A2A6-AAC9F100C2D1}"/>
    <cellStyle name="Ênfase5 2 2 4 2" xfId="24911" xr:uid="{A8DA70AC-1473-4E2D-9A87-F6699D928B5D}"/>
    <cellStyle name="Ênfase5 2 2 5" xfId="24912" xr:uid="{8013C3D0-1D23-4F4E-A005-A8FC14605B6F}"/>
    <cellStyle name="Ênfase5 2 2 5 2" xfId="24913" xr:uid="{3451B60A-17A0-4311-98BF-D3A678A20471}"/>
    <cellStyle name="Ênfase5 2 2 6" xfId="24914" xr:uid="{6447A7E2-4A87-49A0-B3EE-8D0203931BAF}"/>
    <cellStyle name="Ênfase5 2 2 6 2" xfId="24915" xr:uid="{91F713A4-9F41-4235-8F6D-DF2103FC7013}"/>
    <cellStyle name="Ênfase5 2 2 7" xfId="24916" xr:uid="{E6E2D77F-CD6D-4109-BD37-0B4ED9F08BCF}"/>
    <cellStyle name="Ênfase5 2 2 7 2" xfId="24917" xr:uid="{D0D0C2D0-B937-4D37-A33A-D602F631C52A}"/>
    <cellStyle name="Ênfase5 2 2 8" xfId="24918" xr:uid="{2DAADB51-0396-4F15-A146-12FDBBA2C400}"/>
    <cellStyle name="Ênfase5 2 20" xfId="24919" xr:uid="{3C92FA37-B36A-4494-BD07-D11FAD6E51E7}"/>
    <cellStyle name="Ênfase5 2 20 2" xfId="24920" xr:uid="{F8287D92-5318-4BDE-9C7D-92297B1D6D33}"/>
    <cellStyle name="Ênfase5 2 20 2 2" xfId="24921" xr:uid="{77E7B348-0F6B-4EE8-AC55-C06305FA49E0}"/>
    <cellStyle name="Ênfase5 2 20 2 2 2" xfId="24922" xr:uid="{E3D3522D-0711-4E61-9792-0E89F2175C20}"/>
    <cellStyle name="Ênfase5 2 20 2 3" xfId="24923" xr:uid="{775D38D8-675A-4659-9E9D-F02D919EE03A}"/>
    <cellStyle name="Ênfase5 2 20 2 3 2" xfId="24924" xr:uid="{596C6385-770E-49F6-A407-5F9F4B56A2B3}"/>
    <cellStyle name="Ênfase5 2 20 2 4" xfId="24925" xr:uid="{3CE83919-070B-4EED-BA0D-2F613A85D6D7}"/>
    <cellStyle name="Ênfase5 2 20 3" xfId="24926" xr:uid="{E516BDCB-0579-423F-AC3E-297AF49D5AB3}"/>
    <cellStyle name="Ênfase5 2 20 3 2" xfId="24927" xr:uid="{E30755E3-9DB1-48A9-8B5C-B168C86A1E89}"/>
    <cellStyle name="Ênfase5 2 20 4" xfId="24928" xr:uid="{BE1F3960-A45F-4131-9621-BCB79DF0C058}"/>
    <cellStyle name="Ênfase5 2 20 4 2" xfId="24929" xr:uid="{F3E4D15D-C9FC-4796-97F6-14B82B458DD9}"/>
    <cellStyle name="Ênfase5 2 20 5" xfId="24930" xr:uid="{22317090-6638-41BB-9E48-11346AB9D8BC}"/>
    <cellStyle name="Ênfase5 2 20 5 2" xfId="24931" xr:uid="{A9FB1E62-BA4C-4494-9233-7D3CB4095D95}"/>
    <cellStyle name="Ênfase5 2 20 6" xfId="24932" xr:uid="{3781CBAF-5A8F-463F-B2C3-0F1C54151558}"/>
    <cellStyle name="Ênfase5 2 20 6 2" xfId="24933" xr:uid="{ED0447C1-F41C-4AD2-8960-D5F2FF32C3F0}"/>
    <cellStyle name="Ênfase5 2 20 7" xfId="24934" xr:uid="{3BA05149-609B-469A-B019-7A2177E7F26E}"/>
    <cellStyle name="Ênfase5 2 20 7 2" xfId="24935" xr:uid="{77B8D525-8A49-4383-A083-EE3F9EB9379A}"/>
    <cellStyle name="Ênfase5 2 20 8" xfId="24936" xr:uid="{FF52611F-5073-43F9-A74B-975B7DC5FD4D}"/>
    <cellStyle name="Ênfase5 2 21" xfId="24937" xr:uid="{6C3F6FEF-998F-4872-93E2-7EEAC2A750DA}"/>
    <cellStyle name="Ênfase5 2 21 2" xfId="24938" xr:uid="{058A3C79-E7AB-4675-8A9F-2BFD5E10568E}"/>
    <cellStyle name="Ênfase5 2 21 2 2" xfId="24939" xr:uid="{AD535740-0B86-4AF5-9FDE-4A3488666AA2}"/>
    <cellStyle name="Ênfase5 2 21 2 2 2" xfId="24940" xr:uid="{7BB36448-5F47-4625-8F61-9F826969BC97}"/>
    <cellStyle name="Ênfase5 2 21 2 3" xfId="24941" xr:uid="{887F9134-5E20-4716-99B6-43947F8C6E71}"/>
    <cellStyle name="Ênfase5 2 21 2 3 2" xfId="24942" xr:uid="{A8611FB9-603B-4230-9570-4C13066786E0}"/>
    <cellStyle name="Ênfase5 2 21 2 4" xfId="24943" xr:uid="{012062E2-1F3A-463D-B61F-EA007F6FBD8F}"/>
    <cellStyle name="Ênfase5 2 21 3" xfId="24944" xr:uid="{390A2296-34D2-46E0-AD67-2F55352347CF}"/>
    <cellStyle name="Ênfase5 2 21 3 2" xfId="24945" xr:uid="{3B36BB8F-8B0C-411D-B43B-AD8FD3CB4E95}"/>
    <cellStyle name="Ênfase5 2 21 4" xfId="24946" xr:uid="{FACB3FAE-BFCA-436D-A3F2-9F17E859B99C}"/>
    <cellStyle name="Ênfase5 2 21 4 2" xfId="24947" xr:uid="{3398B09C-1252-4AB0-9CA0-1EB94DF8089F}"/>
    <cellStyle name="Ênfase5 2 21 5" xfId="24948" xr:uid="{737C8336-CBAA-46DF-8AE7-108D3241523C}"/>
    <cellStyle name="Ênfase5 2 21 5 2" xfId="24949" xr:uid="{1BA61DC0-87A8-4069-8CF8-7F3B9D3D9F53}"/>
    <cellStyle name="Ênfase5 2 21 6" xfId="24950" xr:uid="{01746A93-EC87-4726-B162-83E303FE0A16}"/>
    <cellStyle name="Ênfase5 2 21 6 2" xfId="24951" xr:uid="{5DAB19B5-21D1-4B64-98AE-0AA5BC894778}"/>
    <cellStyle name="Ênfase5 2 21 7" xfId="24952" xr:uid="{BAAFEB7F-7D5C-4071-855E-CB5656BBFE64}"/>
    <cellStyle name="Ênfase5 2 21 7 2" xfId="24953" xr:uid="{072D1749-6E9D-4861-907C-0B6F2BC19ECC}"/>
    <cellStyle name="Ênfase5 2 21 8" xfId="24954" xr:uid="{7FBE8A4F-99CF-4BB7-AECC-4F28681FA059}"/>
    <cellStyle name="Ênfase5 2 22" xfId="24955" xr:uid="{0985DCA3-B937-479F-8B5D-35A730AB26AE}"/>
    <cellStyle name="Ênfase5 2 22 2" xfId="24956" xr:uid="{908646B4-1EAC-4D58-8CE8-5DADD6C8F873}"/>
    <cellStyle name="Ênfase5 2 22 2 2" xfId="24957" xr:uid="{70B7D25A-D121-441A-BFC3-FAF8324D1999}"/>
    <cellStyle name="Ênfase5 2 22 2 2 2" xfId="24958" xr:uid="{06ED1B11-5DE3-447A-928E-C532D77413CB}"/>
    <cellStyle name="Ênfase5 2 22 2 3" xfId="24959" xr:uid="{A08D5A4A-5EA5-4060-8832-EE0D39EB41D0}"/>
    <cellStyle name="Ênfase5 2 22 2 3 2" xfId="24960" xr:uid="{31AA0EF3-F5CF-4681-AEF7-821447C00172}"/>
    <cellStyle name="Ênfase5 2 22 2 4" xfId="24961" xr:uid="{28676473-30B9-4193-87BA-4C5E2F4E55AD}"/>
    <cellStyle name="Ênfase5 2 22 3" xfId="24962" xr:uid="{06E09534-EB2B-49BB-9A0D-0872E06A781A}"/>
    <cellStyle name="Ênfase5 2 22 3 2" xfId="24963" xr:uid="{B325BF68-C5C4-4A41-9C45-B95A3DE8D239}"/>
    <cellStyle name="Ênfase5 2 22 4" xfId="24964" xr:uid="{D6965C7D-D8C4-4CE3-B8EC-1E26AF08256A}"/>
    <cellStyle name="Ênfase5 2 22 4 2" xfId="24965" xr:uid="{883611ED-3948-4E0C-BEB1-9EA7F11D3933}"/>
    <cellStyle name="Ênfase5 2 22 5" xfId="24966" xr:uid="{C9DA43C2-1257-43C5-9075-6EB5D6E75F65}"/>
    <cellStyle name="Ênfase5 2 22 5 2" xfId="24967" xr:uid="{4BAFB75C-AD55-4D04-B432-99AA40A3EBB7}"/>
    <cellStyle name="Ênfase5 2 22 6" xfId="24968" xr:uid="{B0807621-0C52-4413-8EA4-F61CD19F91E0}"/>
    <cellStyle name="Ênfase5 2 22 6 2" xfId="24969" xr:uid="{81B6CF86-F6FD-4407-BC96-9C1585E7D0C9}"/>
    <cellStyle name="Ênfase5 2 22 7" xfId="24970" xr:uid="{DF09D28A-0DD3-486B-98DF-535FBD97A06C}"/>
    <cellStyle name="Ênfase5 2 22 7 2" xfId="24971" xr:uid="{BCCC64D2-795C-4A81-8AED-C535D111B5D2}"/>
    <cellStyle name="Ênfase5 2 22 8" xfId="24972" xr:uid="{0CF9873E-43FA-4771-8F23-E59F7F93FA9C}"/>
    <cellStyle name="Ênfase5 2 23" xfId="24973" xr:uid="{8A07992D-184C-466A-B821-4BA7BFD71EA3}"/>
    <cellStyle name="Ênfase5 2 23 2" xfId="24974" xr:uid="{A35EDCD3-1F68-4642-B4B6-FBAC30823D24}"/>
    <cellStyle name="Ênfase5 2 23 2 2" xfId="24975" xr:uid="{8408DBF5-FF2C-4DAC-B989-9DD51C18BDDD}"/>
    <cellStyle name="Ênfase5 2 23 2 2 2" xfId="24976" xr:uid="{3271B324-15F9-4958-9DFB-E042242531B4}"/>
    <cellStyle name="Ênfase5 2 23 2 3" xfId="24977" xr:uid="{4CBB4862-FD27-48BD-B321-E5C71284BE68}"/>
    <cellStyle name="Ênfase5 2 23 2 3 2" xfId="24978" xr:uid="{349C44E6-B309-4B13-99D2-08EEC2A406BD}"/>
    <cellStyle name="Ênfase5 2 23 2 4" xfId="24979" xr:uid="{D8563994-DE6F-46B9-8C46-9C414A9AB10C}"/>
    <cellStyle name="Ênfase5 2 23 3" xfId="24980" xr:uid="{1DE62018-0A19-4064-A7F9-74A219A959D8}"/>
    <cellStyle name="Ênfase5 2 23 3 2" xfId="24981" xr:uid="{62876EB8-CC74-4C80-B411-87F1B4D94636}"/>
    <cellStyle name="Ênfase5 2 23 4" xfId="24982" xr:uid="{F4C7EF24-746A-4AEA-856D-0B98945DCB54}"/>
    <cellStyle name="Ênfase5 2 23 4 2" xfId="24983" xr:uid="{858AB324-1FA6-49D2-8E41-78C402A6D653}"/>
    <cellStyle name="Ênfase5 2 23 5" xfId="24984" xr:uid="{49E8263D-EFEC-471E-947B-BCB8E2E991FF}"/>
    <cellStyle name="Ênfase5 2 23 5 2" xfId="24985" xr:uid="{99881228-FF97-484B-A966-EA1BC2DA284A}"/>
    <cellStyle name="Ênfase5 2 23 6" xfId="24986" xr:uid="{5B9F323D-DC61-4720-8CC0-BB16DCC92BBF}"/>
    <cellStyle name="Ênfase5 2 23 6 2" xfId="24987" xr:uid="{1BA653CD-28BC-4E0D-AB3E-86C8F3091E97}"/>
    <cellStyle name="Ênfase5 2 23 7" xfId="24988" xr:uid="{03A08E62-CF35-403E-BCDB-4D1658430B11}"/>
    <cellStyle name="Ênfase5 2 23 7 2" xfId="24989" xr:uid="{B01EEB4D-FD03-4A33-912F-5F3D0586BFD8}"/>
    <cellStyle name="Ênfase5 2 23 8" xfId="24990" xr:uid="{7394493A-12CC-4E39-93F1-A43893C6C84D}"/>
    <cellStyle name="Ênfase5 2 24" xfId="24991" xr:uid="{C618BABD-F882-4699-9EDE-316CE557EB25}"/>
    <cellStyle name="Ênfase5 2 24 2" xfId="24992" xr:uid="{35C9DDA9-4EDE-4AF7-8D63-57458D014FE1}"/>
    <cellStyle name="Ênfase5 2 24 2 2" xfId="24993" xr:uid="{0A004A79-4C94-4B86-BA16-2D9FC7853171}"/>
    <cellStyle name="Ênfase5 2 24 2 2 2" xfId="24994" xr:uid="{B55516E5-CDE8-4047-9AFD-EA92EFAF9272}"/>
    <cellStyle name="Ênfase5 2 24 2 3" xfId="24995" xr:uid="{F732F3C5-8B08-4759-984B-20A4FDDB753E}"/>
    <cellStyle name="Ênfase5 2 24 2 3 2" xfId="24996" xr:uid="{E3B80466-A745-496F-A575-E2D669D1E752}"/>
    <cellStyle name="Ênfase5 2 24 2 4" xfId="24997" xr:uid="{A460F372-D9E2-4CCD-B9EB-7ECB7A927CD7}"/>
    <cellStyle name="Ênfase5 2 24 3" xfId="24998" xr:uid="{E68F7DC7-7A34-4A47-AC59-4D1BB6F1DC47}"/>
    <cellStyle name="Ênfase5 2 24 3 2" xfId="24999" xr:uid="{828148F9-6E78-4B6E-BFF2-A30B944D1666}"/>
    <cellStyle name="Ênfase5 2 24 4" xfId="25000" xr:uid="{3F72E061-D339-497C-AB72-6506B3693D49}"/>
    <cellStyle name="Ênfase5 2 24 4 2" xfId="25001" xr:uid="{D792D831-FAC3-4DD1-B163-FF27826A6A31}"/>
    <cellStyle name="Ênfase5 2 24 5" xfId="25002" xr:uid="{362E659B-B6CE-4615-8817-E1D202D1425D}"/>
    <cellStyle name="Ênfase5 2 24 5 2" xfId="25003" xr:uid="{8E777D57-90F5-4DF1-A971-DF63E9D11D61}"/>
    <cellStyle name="Ênfase5 2 24 6" xfId="25004" xr:uid="{A0C53144-3C92-459B-94F3-67BD771EB232}"/>
    <cellStyle name="Ênfase5 2 24 6 2" xfId="25005" xr:uid="{12FEEE48-9059-410D-AAD8-3E3550DA1BBB}"/>
    <cellStyle name="Ênfase5 2 24 7" xfId="25006" xr:uid="{1A0CA458-F4F9-46EC-81E0-B2306F3AFFDA}"/>
    <cellStyle name="Ênfase5 2 24 7 2" xfId="25007" xr:uid="{58074A7F-E278-4BD6-9B2A-44A3A3E16777}"/>
    <cellStyle name="Ênfase5 2 24 8" xfId="25008" xr:uid="{DE32BB66-668A-44CB-B8F4-DDCF02A80F28}"/>
    <cellStyle name="Ênfase5 2 25" xfId="25009" xr:uid="{900C245F-F6A3-47F5-86BF-6A38EC4B8BCF}"/>
    <cellStyle name="Ênfase5 2 25 2" xfId="25010" xr:uid="{7EA87661-DD8E-4ABE-9E41-D2842965B58E}"/>
    <cellStyle name="Ênfase5 2 25 2 2" xfId="25011" xr:uid="{EA3DE79D-FAD8-4D2A-9166-7BEC531F18A3}"/>
    <cellStyle name="Ênfase5 2 25 2 2 2" xfId="25012" xr:uid="{BD88422C-4052-4E59-932E-394DB2A1BD15}"/>
    <cellStyle name="Ênfase5 2 25 2 3" xfId="25013" xr:uid="{87332A68-24EE-4B60-BA2D-DAFE1339C26E}"/>
    <cellStyle name="Ênfase5 2 25 2 3 2" xfId="25014" xr:uid="{0E937C4B-E1C1-427F-8225-ED785D6E6168}"/>
    <cellStyle name="Ênfase5 2 25 2 4" xfId="25015" xr:uid="{A5C28265-B300-4C55-9544-DCC772ED6EAA}"/>
    <cellStyle name="Ênfase5 2 25 3" xfId="25016" xr:uid="{DF1C59FD-F39E-47DA-B5DB-ABBABAABD71E}"/>
    <cellStyle name="Ênfase5 2 25 3 2" xfId="25017" xr:uid="{7F3329F8-39BE-4CEB-B641-BCD5EB01FBF1}"/>
    <cellStyle name="Ênfase5 2 25 4" xfId="25018" xr:uid="{83C036A9-9EE8-4EE7-9C53-73D6044D9AE2}"/>
    <cellStyle name="Ênfase5 2 25 4 2" xfId="25019" xr:uid="{D44C30AB-4EF1-410D-8030-3655932C0B60}"/>
    <cellStyle name="Ênfase5 2 25 5" xfId="25020" xr:uid="{5CDBBCCE-C12C-4B94-984D-643224C22607}"/>
    <cellStyle name="Ênfase5 2 25 5 2" xfId="25021" xr:uid="{55481374-7CBC-40DE-878F-DEE9AAF809EE}"/>
    <cellStyle name="Ênfase5 2 25 6" xfId="25022" xr:uid="{B7D235B8-E5B8-4AC7-B4DD-7C3F72B06568}"/>
    <cellStyle name="Ênfase5 2 25 6 2" xfId="25023" xr:uid="{0ED5B5DB-DFDC-4661-86C8-2D26149DC98E}"/>
    <cellStyle name="Ênfase5 2 25 7" xfId="25024" xr:uid="{630CCE76-750F-4FFB-81FB-CC8C923843B2}"/>
    <cellStyle name="Ênfase5 2 25 7 2" xfId="25025" xr:uid="{EBB5B93D-5DCC-4046-8D38-FC8A7FC6326D}"/>
    <cellStyle name="Ênfase5 2 25 8" xfId="25026" xr:uid="{C745D9DA-EE0E-4D54-984F-4EEC0A817C8C}"/>
    <cellStyle name="Ênfase5 2 26" xfId="25027" xr:uid="{9D9AA8C1-A57A-46C2-9FCC-2A669333DABF}"/>
    <cellStyle name="Ênfase5 2 26 2" xfId="25028" xr:uid="{42075C81-3B64-435F-93EA-2294504CB760}"/>
    <cellStyle name="Ênfase5 2 26 2 2" xfId="25029" xr:uid="{BFB272D2-6CC2-4750-9B40-8EED9096958B}"/>
    <cellStyle name="Ênfase5 2 26 2 2 2" xfId="25030" xr:uid="{186F9615-9285-4C3F-9ED2-DCCED98D08A4}"/>
    <cellStyle name="Ênfase5 2 26 2 3" xfId="25031" xr:uid="{8278A66E-D6FA-48B1-8EE3-4DF0ABF71210}"/>
    <cellStyle name="Ênfase5 2 26 2 3 2" xfId="25032" xr:uid="{FD7A7D9D-18B6-4B3A-A0BA-DAAA1A31440D}"/>
    <cellStyle name="Ênfase5 2 26 2 4" xfId="25033" xr:uid="{8A315DD6-CE43-4732-8480-CBFC52011D37}"/>
    <cellStyle name="Ênfase5 2 26 3" xfId="25034" xr:uid="{2EBE7B2E-69B1-4FCA-A3A4-EA136EBF4BBF}"/>
    <cellStyle name="Ênfase5 2 26 3 2" xfId="25035" xr:uid="{0FFC83B7-7CC0-4DB5-8B3B-3D2FCC62CBDF}"/>
    <cellStyle name="Ênfase5 2 26 4" xfId="25036" xr:uid="{FA9AF042-0A93-43DC-842D-D24ED538DDA2}"/>
    <cellStyle name="Ênfase5 2 26 4 2" xfId="25037" xr:uid="{B0FB9D29-1E0D-420E-99A0-8FE7BFB3C46C}"/>
    <cellStyle name="Ênfase5 2 26 5" xfId="25038" xr:uid="{D481910F-C6A0-4393-AEAB-571D749332EE}"/>
    <cellStyle name="Ênfase5 2 26 5 2" xfId="25039" xr:uid="{AD5669B5-558F-4F50-B832-AAD42C860A14}"/>
    <cellStyle name="Ênfase5 2 26 6" xfId="25040" xr:uid="{81AA0560-12A4-4624-AF58-E5E11A73A837}"/>
    <cellStyle name="Ênfase5 2 26 6 2" xfId="25041" xr:uid="{D45CA9D7-624E-41AB-A577-97DBE8866B38}"/>
    <cellStyle name="Ênfase5 2 26 7" xfId="25042" xr:uid="{84FC0B51-11DB-4859-AC10-17FE0538F9EB}"/>
    <cellStyle name="Ênfase5 2 26 7 2" xfId="25043" xr:uid="{A5CFBF03-B587-468A-BE4B-46720CFCAA3F}"/>
    <cellStyle name="Ênfase5 2 26 8" xfId="25044" xr:uid="{8E4ED48F-3250-493C-AD3E-D982D8419114}"/>
    <cellStyle name="Ênfase5 2 27" xfId="25045" xr:uid="{954F6C69-B371-4618-800E-BF959C367294}"/>
    <cellStyle name="Ênfase5 2 27 2" xfId="25046" xr:uid="{95CABBE4-94E2-4651-B50A-C21375039832}"/>
    <cellStyle name="Ênfase5 2 27 2 2" xfId="25047" xr:uid="{E0BEDBB5-35F8-449C-A155-1C57FEB958D4}"/>
    <cellStyle name="Ênfase5 2 27 2 2 2" xfId="25048" xr:uid="{8F51B737-1E7A-4B60-AA7E-D99B453630AC}"/>
    <cellStyle name="Ênfase5 2 27 2 3" xfId="25049" xr:uid="{F6796C05-935C-4311-BA25-1E35D54441D0}"/>
    <cellStyle name="Ênfase5 2 27 2 3 2" xfId="25050" xr:uid="{4EFFDE83-E787-438F-8D68-B6AC0D01A64C}"/>
    <cellStyle name="Ênfase5 2 27 2 4" xfId="25051" xr:uid="{1C45B6F6-259A-454D-B767-8C4EFFC3C1DB}"/>
    <cellStyle name="Ênfase5 2 27 3" xfId="25052" xr:uid="{8910C8F8-4BE2-4741-B50C-E548651FB37D}"/>
    <cellStyle name="Ênfase5 2 27 3 2" xfId="25053" xr:uid="{BE9850A2-3667-4CCA-88F6-FF779B23E750}"/>
    <cellStyle name="Ênfase5 2 27 4" xfId="25054" xr:uid="{C7B6EA97-3307-4461-B880-5E94A03AD9DB}"/>
    <cellStyle name="Ênfase5 2 27 4 2" xfId="25055" xr:uid="{2E5E53B5-287F-46B6-8DFE-12BD9DDDF5B8}"/>
    <cellStyle name="Ênfase5 2 27 5" xfId="25056" xr:uid="{5BEC77F7-0BB0-43C8-B36D-9F16A1DF4A6E}"/>
    <cellStyle name="Ênfase5 2 27 5 2" xfId="25057" xr:uid="{B134CA52-D862-4907-A417-A7832B77D0BE}"/>
    <cellStyle name="Ênfase5 2 27 6" xfId="25058" xr:uid="{0ACDE945-3B8F-4264-81EF-1AFB94AAF715}"/>
    <cellStyle name="Ênfase5 2 27 6 2" xfId="25059" xr:uid="{756F2FC7-994A-437B-B740-2EB7932E06F9}"/>
    <cellStyle name="Ênfase5 2 27 7" xfId="25060" xr:uid="{BD1514F8-AA18-4FDF-B17D-7ED5DEEA59E7}"/>
    <cellStyle name="Ênfase5 2 27 7 2" xfId="25061" xr:uid="{7DE1692D-8A2C-4B2F-BBDE-A42E3F0354D7}"/>
    <cellStyle name="Ênfase5 2 27 8" xfId="25062" xr:uid="{A3FA77E3-4D4F-4EF8-851A-B38481C56598}"/>
    <cellStyle name="Ênfase5 2 28" xfId="25063" xr:uid="{1DD1EA8E-8811-4A04-8388-0018E34DE156}"/>
    <cellStyle name="Ênfase5 2 28 2" xfId="25064" xr:uid="{915875F5-90CB-46A6-8B8F-1131750C2476}"/>
    <cellStyle name="Ênfase5 2 28 2 2" xfId="25065" xr:uid="{1992643F-ADC3-4B5C-9C77-F76C0E1A5D79}"/>
    <cellStyle name="Ênfase5 2 28 2 2 2" xfId="25066" xr:uid="{FAA1FD91-EAB7-4E99-AAA0-1555FD77BE97}"/>
    <cellStyle name="Ênfase5 2 28 2 3" xfId="25067" xr:uid="{8BED26A9-D588-4F5A-86C9-4A657DC0BD3B}"/>
    <cellStyle name="Ênfase5 2 28 2 3 2" xfId="25068" xr:uid="{ABEF716D-5142-495B-B8B9-D9B68DDA8097}"/>
    <cellStyle name="Ênfase5 2 28 2 4" xfId="25069" xr:uid="{F079A743-7666-418D-B6D4-722667EA8F02}"/>
    <cellStyle name="Ênfase5 2 28 3" xfId="25070" xr:uid="{AE75C368-1320-4EAE-9F80-EB3E43325D6A}"/>
    <cellStyle name="Ênfase5 2 28 3 2" xfId="25071" xr:uid="{6BAB49B5-C36E-420D-A3E8-EA8839C49950}"/>
    <cellStyle name="Ênfase5 2 28 4" xfId="25072" xr:uid="{9CA3072B-C6C9-41D4-9CB4-EB14FE63F2AB}"/>
    <cellStyle name="Ênfase5 2 28 4 2" xfId="25073" xr:uid="{26C9C236-B9FB-4D08-AB94-09F6672431EF}"/>
    <cellStyle name="Ênfase5 2 28 5" xfId="25074" xr:uid="{3F71C588-1AB6-496A-829F-0E58B32C114A}"/>
    <cellStyle name="Ênfase5 2 28 5 2" xfId="25075" xr:uid="{80D0E35A-C0CB-4D9F-8CE6-CC74825CD641}"/>
    <cellStyle name="Ênfase5 2 28 6" xfId="25076" xr:uid="{50A8B417-CC9F-4C2C-A892-33F42D3CCB82}"/>
    <cellStyle name="Ênfase5 2 28 6 2" xfId="25077" xr:uid="{5CB17C5D-A81D-4BC3-8AA4-257E835DB9AD}"/>
    <cellStyle name="Ênfase5 2 28 7" xfId="25078" xr:uid="{3AD01615-E4DD-4F09-AA88-6C3435855E8F}"/>
    <cellStyle name="Ênfase5 2 28 7 2" xfId="25079" xr:uid="{713161D1-D1FA-4114-9822-C5B0B2225EA3}"/>
    <cellStyle name="Ênfase5 2 28 8" xfId="25080" xr:uid="{E6C8CB57-85A8-4C60-B9BD-C831F9C915C0}"/>
    <cellStyle name="Ênfase5 2 29" xfId="25081" xr:uid="{EE075C38-D2C9-44A2-8233-4FF52BD2724D}"/>
    <cellStyle name="Ênfase5 2 29 2" xfId="25082" xr:uid="{4E5A528A-D60E-4978-92F1-762852D31350}"/>
    <cellStyle name="Ênfase5 2 29 2 2" xfId="25083" xr:uid="{196F9572-59EC-48E4-B3C9-26B69E3C2164}"/>
    <cellStyle name="Ênfase5 2 29 2 2 2" xfId="25084" xr:uid="{0DC046BB-3CE2-4EE8-B43D-E8490B72CA1E}"/>
    <cellStyle name="Ênfase5 2 29 2 3" xfId="25085" xr:uid="{A97669CF-B14B-4B87-A96F-6C10BC3D9562}"/>
    <cellStyle name="Ênfase5 2 29 2 3 2" xfId="25086" xr:uid="{21093E8D-0692-4967-8C48-0C2A1501F650}"/>
    <cellStyle name="Ênfase5 2 29 2 4" xfId="25087" xr:uid="{62BEC473-5F44-4AC3-997F-7F5AE36B4BAE}"/>
    <cellStyle name="Ênfase5 2 29 3" xfId="25088" xr:uid="{6796D875-7591-415F-9CBF-EDE011E2449B}"/>
    <cellStyle name="Ênfase5 2 29 3 2" xfId="25089" xr:uid="{05199A40-546F-4507-AB45-2B4CC81FA1A8}"/>
    <cellStyle name="Ênfase5 2 29 4" xfId="25090" xr:uid="{DB186228-6CC5-403C-AAFF-C77396D86EDC}"/>
    <cellStyle name="Ênfase5 2 29 4 2" xfId="25091" xr:uid="{4BB5756D-E2C1-44B7-BDB9-D5E37B638EC4}"/>
    <cellStyle name="Ênfase5 2 29 5" xfId="25092" xr:uid="{A2401218-566F-422F-B1BE-29756F79AC7E}"/>
    <cellStyle name="Ênfase5 2 29 5 2" xfId="25093" xr:uid="{4D86ADB2-8690-4B6E-9FD1-BD2DD4E53D05}"/>
    <cellStyle name="Ênfase5 2 29 6" xfId="25094" xr:uid="{BFE763D1-0DC2-4DE3-9C02-8209EA7562BC}"/>
    <cellStyle name="Ênfase5 2 29 6 2" xfId="25095" xr:uid="{148CFE6F-FFF5-4AEA-814A-1186458D4C6A}"/>
    <cellStyle name="Ênfase5 2 29 7" xfId="25096" xr:uid="{0EA81450-D7AA-4482-A24C-652665CB471A}"/>
    <cellStyle name="Ênfase5 2 29 7 2" xfId="25097" xr:uid="{26924EA6-B7E9-4BFC-9393-1C6A5C338D6E}"/>
    <cellStyle name="Ênfase5 2 29 8" xfId="25098" xr:uid="{1EC982F4-F823-4030-B38B-97D3C6088B1B}"/>
    <cellStyle name="Ênfase5 2 3" xfId="25099" xr:uid="{717B72F7-8887-4F59-BFBD-4AE6B42BFCEB}"/>
    <cellStyle name="Ênfase5 2 3 2" xfId="25100" xr:uid="{A287B3C5-65E5-4D89-B2E9-56F61F46B1F6}"/>
    <cellStyle name="Ênfase5 2 3 2 2" xfId="25101" xr:uid="{0F73FB57-97A3-4D7A-BA16-ECF1CAB63438}"/>
    <cellStyle name="Ênfase5 2 3 2 2 2" xfId="25102" xr:uid="{024C7897-09F1-4195-9602-5D2424E9BCA3}"/>
    <cellStyle name="Ênfase5 2 3 2 3" xfId="25103" xr:uid="{B2397C10-D6BD-4DB5-A552-4043BA335F0B}"/>
    <cellStyle name="Ênfase5 2 3 2 3 2" xfId="25104" xr:uid="{424B4775-0353-464B-AAD9-8423AE28E81B}"/>
    <cellStyle name="Ênfase5 2 3 2 4" xfId="25105" xr:uid="{87A54CA5-9A55-4FE5-AC79-C32E5221EDD9}"/>
    <cellStyle name="Ênfase5 2 3 3" xfId="25106" xr:uid="{BB027B58-BF72-465A-8232-CA033AA83EE1}"/>
    <cellStyle name="Ênfase5 2 3 3 2" xfId="25107" xr:uid="{D723FA74-0988-4EAC-931D-6FB4C2BA9831}"/>
    <cellStyle name="Ênfase5 2 3 4" xfId="25108" xr:uid="{D5A7A5DB-506C-41D3-88C6-ACA157AF4CE5}"/>
    <cellStyle name="Ênfase5 2 3 4 2" xfId="25109" xr:uid="{C17B903F-5081-4CB8-BFD5-E62D3B033E9D}"/>
    <cellStyle name="Ênfase5 2 3 5" xfId="25110" xr:uid="{7F689E78-BD8F-4572-9434-9B9E44B981E9}"/>
    <cellStyle name="Ênfase5 2 3 5 2" xfId="25111" xr:uid="{E281EC25-0014-4368-AC3A-A4CB5B2D6787}"/>
    <cellStyle name="Ênfase5 2 3 6" xfId="25112" xr:uid="{D50F3410-3866-450F-90C8-F757D44E7361}"/>
    <cellStyle name="Ênfase5 2 3 6 2" xfId="25113" xr:uid="{F2C59C59-7C22-47E7-8470-8ADC6A509472}"/>
    <cellStyle name="Ênfase5 2 3 7" xfId="25114" xr:uid="{35252CB4-C616-4B1E-AFBA-7F6C1CCEBBAD}"/>
    <cellStyle name="Ênfase5 2 3 7 2" xfId="25115" xr:uid="{8CC2409C-8A09-4353-B2D4-362F984B71FB}"/>
    <cellStyle name="Ênfase5 2 3 8" xfId="25116" xr:uid="{F14C6395-DC72-47A9-B5DB-CAEB64FE6004}"/>
    <cellStyle name="Ênfase5 2 30" xfId="25117" xr:uid="{E1E62C1A-B2A8-47F8-8D9E-96A649FE88D4}"/>
    <cellStyle name="Ênfase5 2 30 2" xfId="25118" xr:uid="{6BFB4F3A-ABBE-4CF1-BEA7-D4D43FC0F81F}"/>
    <cellStyle name="Ênfase5 2 30 2 2" xfId="25119" xr:uid="{F6669A87-BA39-4A8C-8951-D6E2DB773B24}"/>
    <cellStyle name="Ênfase5 2 30 2 2 2" xfId="25120" xr:uid="{1F91EB90-AEBC-4501-8EEC-2842C7A28811}"/>
    <cellStyle name="Ênfase5 2 30 2 3" xfId="25121" xr:uid="{5F6C7BB3-7549-42B6-A8E3-A43966869FF0}"/>
    <cellStyle name="Ênfase5 2 30 2 3 2" xfId="25122" xr:uid="{3749476F-974F-4F28-A82B-387F2927850E}"/>
    <cellStyle name="Ênfase5 2 30 2 4" xfId="25123" xr:uid="{F0043390-EC32-48DD-BF9D-D9A60FF1F006}"/>
    <cellStyle name="Ênfase5 2 30 3" xfId="25124" xr:uid="{22F80830-A9ED-4694-9D8B-2BE0884D7AEA}"/>
    <cellStyle name="Ênfase5 2 30 3 2" xfId="25125" xr:uid="{A0CF9FC5-A088-4DAE-BF92-FCF227FB34AE}"/>
    <cellStyle name="Ênfase5 2 30 4" xfId="25126" xr:uid="{16105D3E-83D7-484B-9F14-87BCF2C8A18C}"/>
    <cellStyle name="Ênfase5 2 30 4 2" xfId="25127" xr:uid="{8CE90C38-FC33-4B5F-94B0-B9CE0ECC5FD8}"/>
    <cellStyle name="Ênfase5 2 30 5" xfId="25128" xr:uid="{516CEA6A-E3BD-4EE6-A3CD-A91C013CA7E7}"/>
    <cellStyle name="Ênfase5 2 30 5 2" xfId="25129" xr:uid="{D1CC5609-F526-4C4D-82B8-1B34BE84A164}"/>
    <cellStyle name="Ênfase5 2 30 6" xfId="25130" xr:uid="{9266805E-F96F-40C1-8ABA-6C506F193A09}"/>
    <cellStyle name="Ênfase5 2 30 6 2" xfId="25131" xr:uid="{6A2C67DC-A36E-499B-833B-0E979B361266}"/>
    <cellStyle name="Ênfase5 2 30 7" xfId="25132" xr:uid="{D115B60F-3DC9-4700-9631-6C6FC2E71D24}"/>
    <cellStyle name="Ênfase5 2 30 7 2" xfId="25133" xr:uid="{B47F1672-47DA-4395-B934-B599A0A79C1C}"/>
    <cellStyle name="Ênfase5 2 30 8" xfId="25134" xr:uid="{FEAA83D1-6825-43D2-AF1F-5A2DDE250C9C}"/>
    <cellStyle name="Ênfase5 2 31" xfId="25135" xr:uid="{A637A1AC-9946-4960-A6AB-146C6111EA08}"/>
    <cellStyle name="Ênfase5 2 31 2" xfId="25136" xr:uid="{17CC729D-8601-4DFC-990C-5C3BD1A2887B}"/>
    <cellStyle name="Ênfase5 2 31 2 2" xfId="25137" xr:uid="{7CFB038E-5385-4961-9DA0-3344C975C816}"/>
    <cellStyle name="Ênfase5 2 31 2 2 2" xfId="25138" xr:uid="{D717C4CA-B2DE-4E2F-990E-013F92D956F8}"/>
    <cellStyle name="Ênfase5 2 31 2 3" xfId="25139" xr:uid="{11EEF717-7467-4DC9-A259-DD78BB3A614C}"/>
    <cellStyle name="Ênfase5 2 31 2 3 2" xfId="25140" xr:uid="{8D5D3463-0156-4D95-B666-3CCB646019C0}"/>
    <cellStyle name="Ênfase5 2 31 2 4" xfId="25141" xr:uid="{4331AFDF-8A62-4DF8-9F29-2BA3F603CBD9}"/>
    <cellStyle name="Ênfase5 2 31 3" xfId="25142" xr:uid="{BAB1515F-A685-41A3-A0CC-7436984E0BAD}"/>
    <cellStyle name="Ênfase5 2 31 3 2" xfId="25143" xr:uid="{C7AC1562-8347-41EB-B6F3-5BF09465D651}"/>
    <cellStyle name="Ênfase5 2 31 4" xfId="25144" xr:uid="{16AA605C-1BA2-45AF-BB41-CEFDB31A4698}"/>
    <cellStyle name="Ênfase5 2 31 4 2" xfId="25145" xr:uid="{472F56D2-0899-4EB0-9FED-AE8609921C4B}"/>
    <cellStyle name="Ênfase5 2 31 5" xfId="25146" xr:uid="{96D5D459-D845-4E2C-B570-E40BA2CCF2E3}"/>
    <cellStyle name="Ênfase5 2 31 5 2" xfId="25147" xr:uid="{AF8763E0-6FC7-4FF8-A365-CB0EB9826C2E}"/>
    <cellStyle name="Ênfase5 2 31 6" xfId="25148" xr:uid="{4CCAB78D-1BB2-477A-A873-899C6395D252}"/>
    <cellStyle name="Ênfase5 2 31 6 2" xfId="25149" xr:uid="{411EE441-E35D-41FC-A5D8-85AA9693F1EF}"/>
    <cellStyle name="Ênfase5 2 31 7" xfId="25150" xr:uid="{BE476DC3-120E-48BF-BFAC-E39DE4FD030C}"/>
    <cellStyle name="Ênfase5 2 31 7 2" xfId="25151" xr:uid="{0691D935-7DC3-4271-B4F5-9EE7A129441C}"/>
    <cellStyle name="Ênfase5 2 31 8" xfId="25152" xr:uid="{6C46CD4F-2CDB-473B-B189-1F62D7E12FEB}"/>
    <cellStyle name="Ênfase5 2 32" xfId="25153" xr:uid="{FFDDB4EF-FB3B-4120-B447-5082623BF483}"/>
    <cellStyle name="Ênfase5 2 32 2" xfId="25154" xr:uid="{02656028-4D75-4A85-96A0-DB9B3774F076}"/>
    <cellStyle name="Ênfase5 2 32 2 2" xfId="25155" xr:uid="{082C067A-B6FF-4797-8979-85623996E50D}"/>
    <cellStyle name="Ênfase5 2 32 2 2 2" xfId="25156" xr:uid="{F5FBC1C1-45B1-4E57-9C04-162A831B750B}"/>
    <cellStyle name="Ênfase5 2 32 2 3" xfId="25157" xr:uid="{FD27F129-06E2-4BAC-9C8B-445379C23FBE}"/>
    <cellStyle name="Ênfase5 2 32 2 3 2" xfId="25158" xr:uid="{4C48BBC9-BC69-4A7C-A201-4A762650E0D5}"/>
    <cellStyle name="Ênfase5 2 32 2 4" xfId="25159" xr:uid="{F0C6ECBE-8B38-4CA5-8BC8-819B9D0F1747}"/>
    <cellStyle name="Ênfase5 2 32 3" xfId="25160" xr:uid="{245A39BF-DB4F-4286-B043-2B6E7E78BE4A}"/>
    <cellStyle name="Ênfase5 2 32 3 2" xfId="25161" xr:uid="{32956D7B-8554-451F-874C-705B05CE1D56}"/>
    <cellStyle name="Ênfase5 2 32 4" xfId="25162" xr:uid="{5ACF5259-AD9F-41AB-8F9C-A4AC0275DBC6}"/>
    <cellStyle name="Ênfase5 2 32 4 2" xfId="25163" xr:uid="{717C2583-C2CB-480D-AD2B-28B507DEFD2C}"/>
    <cellStyle name="Ênfase5 2 32 5" xfId="25164" xr:uid="{95C30FF5-F713-4C8A-AE2D-5AD5E4959AC5}"/>
    <cellStyle name="Ênfase5 2 32 5 2" xfId="25165" xr:uid="{70335B72-DFB0-4096-9645-14D074B94CD6}"/>
    <cellStyle name="Ênfase5 2 32 6" xfId="25166" xr:uid="{B8A0A8D9-BAF8-4D42-853D-78F8AAE0E93E}"/>
    <cellStyle name="Ênfase5 2 32 6 2" xfId="25167" xr:uid="{9909F587-56B7-4301-945D-0DBC7B354C59}"/>
    <cellStyle name="Ênfase5 2 32 7" xfId="25168" xr:uid="{48E39DE6-7E7E-4C94-B282-074AC1CCAB33}"/>
    <cellStyle name="Ênfase5 2 32 7 2" xfId="25169" xr:uid="{A37CA404-2C47-4350-AEDA-8961BE077230}"/>
    <cellStyle name="Ênfase5 2 32 8" xfId="25170" xr:uid="{F9E17A5F-BD99-476C-A6E9-8F863AAE8718}"/>
    <cellStyle name="Ênfase5 2 33" xfId="25171" xr:uid="{E04914E8-AC4C-41A9-B649-A9A447352218}"/>
    <cellStyle name="Ênfase5 2 33 2" xfId="25172" xr:uid="{36AE2753-FC14-4E47-BE04-B999E9C12182}"/>
    <cellStyle name="Ênfase5 2 33 2 2" xfId="25173" xr:uid="{77A502CC-71D1-467A-891B-AAAEDBC8DCFA}"/>
    <cellStyle name="Ênfase5 2 33 2 2 2" xfId="25174" xr:uid="{495700F7-088C-428C-A9B3-6EA002A4316F}"/>
    <cellStyle name="Ênfase5 2 33 2 3" xfId="25175" xr:uid="{FC9BC622-4E9A-4CFC-B403-7EE1CB2A2622}"/>
    <cellStyle name="Ênfase5 2 33 2 3 2" xfId="25176" xr:uid="{E798E318-A819-4F83-BCFD-7B6F44AB1381}"/>
    <cellStyle name="Ênfase5 2 33 2 4" xfId="25177" xr:uid="{5DC9A5CB-1822-4C53-83DB-F71FCF17FDA4}"/>
    <cellStyle name="Ênfase5 2 33 3" xfId="25178" xr:uid="{27333033-2069-49A7-95F3-7B06B45793BE}"/>
    <cellStyle name="Ênfase5 2 33 3 2" xfId="25179" xr:uid="{2511C050-DDD9-4CC6-8E2E-F26E725CB652}"/>
    <cellStyle name="Ênfase5 2 33 4" xfId="25180" xr:uid="{F57930B4-9367-42AA-8960-7764C7807991}"/>
    <cellStyle name="Ênfase5 2 33 4 2" xfId="25181" xr:uid="{2F260986-BFE9-4998-92B3-9475BC2FA71A}"/>
    <cellStyle name="Ênfase5 2 33 5" xfId="25182" xr:uid="{2AE89287-116A-46C4-B90E-AF1C150E89D1}"/>
    <cellStyle name="Ênfase5 2 33 5 2" xfId="25183" xr:uid="{97FBAEC8-A517-450C-A9E4-DF551F5DE5F8}"/>
    <cellStyle name="Ênfase5 2 33 6" xfId="25184" xr:uid="{433FAE7C-5AFA-40B7-B981-C35B8EE5975D}"/>
    <cellStyle name="Ênfase5 2 33 6 2" xfId="25185" xr:uid="{5FBA4D11-C38B-4F48-9157-E1D078853F00}"/>
    <cellStyle name="Ênfase5 2 33 7" xfId="25186" xr:uid="{85D83CD4-5851-4019-875C-8C2FAC130499}"/>
    <cellStyle name="Ênfase5 2 33 7 2" xfId="25187" xr:uid="{0B251EA3-6688-4DAE-A103-81385B927973}"/>
    <cellStyle name="Ênfase5 2 33 8" xfId="25188" xr:uid="{DE955787-0EEC-4A8D-A40C-799CB266E9B9}"/>
    <cellStyle name="Ênfase5 2 34" xfId="25189" xr:uid="{F12660B6-5787-4D15-807C-B78D793042F2}"/>
    <cellStyle name="Ênfase5 2 34 2" xfId="25190" xr:uid="{27EA0A55-BF0E-4FB5-83EC-E063DF9A324F}"/>
    <cellStyle name="Ênfase5 2 34 2 2" xfId="25191" xr:uid="{0051093F-A67D-4F9F-AFD0-996BD9C3E1DB}"/>
    <cellStyle name="Ênfase5 2 34 3" xfId="25192" xr:uid="{BF9AE045-2CD6-4BD0-8935-175806741A7C}"/>
    <cellStyle name="Ênfase5 2 34 3 2" xfId="25193" xr:uid="{B0BACFCE-8E88-44C7-A895-C7C21758EF1C}"/>
    <cellStyle name="Ênfase5 2 34 4" xfId="25194" xr:uid="{F61524F0-B5FE-47A0-914E-5EB412A759D2}"/>
    <cellStyle name="Ênfase5 2 34 5" xfId="25195" xr:uid="{FEC2B4CC-2D40-4D41-B3C1-BDD0B64B0435}"/>
    <cellStyle name="Ênfase5 2 35" xfId="25196" xr:uid="{B3EF5246-6E74-4351-801A-A8C90ECFE77C}"/>
    <cellStyle name="Ênfase5 2 35 2" xfId="25197" xr:uid="{8D2546D5-A095-449D-9764-BC1F11C678F5}"/>
    <cellStyle name="Ênfase5 2 36" xfId="25198" xr:uid="{DB85DEB2-B50C-478D-8FBB-B5BD5E78A9AF}"/>
    <cellStyle name="Ênfase5 2 36 2" xfId="25199" xr:uid="{4FA37167-3C15-4F46-B73F-A25C9FB37DF8}"/>
    <cellStyle name="Ênfase5 2 37" xfId="25200" xr:uid="{6DA34CF8-9317-4035-9FDF-1ACAB6C676D8}"/>
    <cellStyle name="Ênfase5 2 37 2" xfId="25201" xr:uid="{FEA5FCCB-DA5A-4116-8965-4248A722FA77}"/>
    <cellStyle name="Ênfase5 2 38" xfId="25202" xr:uid="{8DD3D0DA-F190-473E-9B52-0E02051969E2}"/>
    <cellStyle name="Ênfase5 2 38 2" xfId="25203" xr:uid="{388FDBEE-176C-484D-A39B-230F1EBF0FC1}"/>
    <cellStyle name="Ênfase5 2 39" xfId="25204" xr:uid="{DF93CEA4-D04C-42D5-8096-D0CFEF8A56C0}"/>
    <cellStyle name="Ênfase5 2 4" xfId="25205" xr:uid="{804D97DD-9890-43B0-8B24-B0B4C3D23AEF}"/>
    <cellStyle name="Ênfase5 2 4 2" xfId="25206" xr:uid="{6BEF436F-CBA8-43D7-A94E-37EBF9B7FA45}"/>
    <cellStyle name="Ênfase5 2 4 2 2" xfId="25207" xr:uid="{1366C7A8-B053-4938-A83E-291270342FBE}"/>
    <cellStyle name="Ênfase5 2 4 2 2 2" xfId="25208" xr:uid="{F9D04F0D-8384-4898-B4F1-9F60F7ACEE92}"/>
    <cellStyle name="Ênfase5 2 4 2 3" xfId="25209" xr:uid="{480EE163-0FA3-49EA-9858-60FA9B678726}"/>
    <cellStyle name="Ênfase5 2 4 2 3 2" xfId="25210" xr:uid="{4E7E588F-5344-4F29-989C-2BF681904C18}"/>
    <cellStyle name="Ênfase5 2 4 2 4" xfId="25211" xr:uid="{027D1D97-F577-404F-9564-40A9F4294E68}"/>
    <cellStyle name="Ênfase5 2 4 3" xfId="25212" xr:uid="{A2513906-E0AA-4F04-99FD-D84610DB637D}"/>
    <cellStyle name="Ênfase5 2 4 3 2" xfId="25213" xr:uid="{6396EC88-8D65-4208-8D9A-3089174AF02F}"/>
    <cellStyle name="Ênfase5 2 4 4" xfId="25214" xr:uid="{480174F6-B3A0-4860-B163-ED2EE674CC5B}"/>
    <cellStyle name="Ênfase5 2 4 4 2" xfId="25215" xr:uid="{3CCD0657-A56C-4F36-A78B-ED53E17F761F}"/>
    <cellStyle name="Ênfase5 2 4 5" xfId="25216" xr:uid="{98859EA1-5226-4297-829C-CD9641C5E863}"/>
    <cellStyle name="Ênfase5 2 4 5 2" xfId="25217" xr:uid="{0C735072-18EC-4DE9-8FDB-B013F1B0E96E}"/>
    <cellStyle name="Ênfase5 2 4 6" xfId="25218" xr:uid="{9C2551F8-7268-4061-8621-89CB08B84EB0}"/>
    <cellStyle name="Ênfase5 2 4 6 2" xfId="25219" xr:uid="{127AECC4-EF72-4012-A60F-4F07A919A10C}"/>
    <cellStyle name="Ênfase5 2 4 7" xfId="25220" xr:uid="{436638B9-4FFB-4694-B739-C98B01F5A624}"/>
    <cellStyle name="Ênfase5 2 4 7 2" xfId="25221" xr:uid="{259B89C3-42A4-4B80-A22D-266424124475}"/>
    <cellStyle name="Ênfase5 2 4 8" xfId="25222" xr:uid="{EF75651D-0AFC-4502-9694-208DB563837A}"/>
    <cellStyle name="Ênfase5 2 5" xfId="25223" xr:uid="{B00F0D2D-B3A9-411B-A005-5E4939851581}"/>
    <cellStyle name="Ênfase5 2 5 2" xfId="25224" xr:uid="{D8B4407E-5430-47C2-B6B0-57D761EA9572}"/>
    <cellStyle name="Ênfase5 2 5 2 2" xfId="25225" xr:uid="{C565B9DB-C620-43E2-95AE-C3336996F0E7}"/>
    <cellStyle name="Ênfase5 2 5 2 2 2" xfId="25226" xr:uid="{B8B2AB64-D887-4018-909B-8A1618D19A71}"/>
    <cellStyle name="Ênfase5 2 5 2 3" xfId="25227" xr:uid="{941EC6ED-7028-4788-A439-FA3778DE1AFD}"/>
    <cellStyle name="Ênfase5 2 5 2 3 2" xfId="25228" xr:uid="{0373C70D-174E-405E-9C41-54714EFBA842}"/>
    <cellStyle name="Ênfase5 2 5 2 4" xfId="25229" xr:uid="{F72C15D0-AADD-49DB-9A2C-DC2B871716C2}"/>
    <cellStyle name="Ênfase5 2 5 3" xfId="25230" xr:uid="{ECC5F2D7-732A-4AB9-B26F-DC8112A7C99E}"/>
    <cellStyle name="Ênfase5 2 5 3 2" xfId="25231" xr:uid="{701484B9-9DFC-4D66-869E-B2482CDDFBBF}"/>
    <cellStyle name="Ênfase5 2 5 4" xfId="25232" xr:uid="{D2AB0A58-4778-4BBE-BCCB-A08D0232F8F6}"/>
    <cellStyle name="Ênfase5 2 5 4 2" xfId="25233" xr:uid="{4F45A5A2-F173-4365-9E44-8B8833D0E5C4}"/>
    <cellStyle name="Ênfase5 2 5 5" xfId="25234" xr:uid="{ACE0CB01-BC89-4354-BEE2-B1BA182EAE0C}"/>
    <cellStyle name="Ênfase5 2 5 5 2" xfId="25235" xr:uid="{79C4B80A-C9F6-4C47-B543-6F8F664EE3ED}"/>
    <cellStyle name="Ênfase5 2 5 6" xfId="25236" xr:uid="{D7515434-5B18-4F19-93EE-7C273200F2AD}"/>
    <cellStyle name="Ênfase5 2 5 6 2" xfId="25237" xr:uid="{B43A4DAA-FDCD-4DB0-9B43-D603E217FEA3}"/>
    <cellStyle name="Ênfase5 2 5 7" xfId="25238" xr:uid="{4D88B5C1-6665-4525-8500-6FE84EA2CF56}"/>
    <cellStyle name="Ênfase5 2 5 7 2" xfId="25239" xr:uid="{5B2E04C4-20AB-4332-A568-629F656F7423}"/>
    <cellStyle name="Ênfase5 2 5 8" xfId="25240" xr:uid="{655CA6F2-9E47-40D7-905E-01CDDEDE92F3}"/>
    <cellStyle name="Ênfase5 2 6" xfId="25241" xr:uid="{76155AE4-52A2-4016-98CC-A69C0E56F285}"/>
    <cellStyle name="Ênfase5 2 6 2" xfId="25242" xr:uid="{57E0C6D1-2987-4455-B215-26B4BB72BB2F}"/>
    <cellStyle name="Ênfase5 2 6 2 2" xfId="25243" xr:uid="{B1D3D1E5-57C9-4E09-8461-AD580BBFE01E}"/>
    <cellStyle name="Ênfase5 2 6 2 2 2" xfId="25244" xr:uid="{D8991943-E364-416C-BC0D-4A2673F9D6E4}"/>
    <cellStyle name="Ênfase5 2 6 2 3" xfId="25245" xr:uid="{07997AFD-C73A-42FF-9C33-19D0E93CF175}"/>
    <cellStyle name="Ênfase5 2 6 2 3 2" xfId="25246" xr:uid="{153D3CEE-10FE-4CF6-8557-3572E0A07FBA}"/>
    <cellStyle name="Ênfase5 2 6 2 4" xfId="25247" xr:uid="{EC96E118-AB28-4220-B3CF-8D1DD37347DA}"/>
    <cellStyle name="Ênfase5 2 6 3" xfId="25248" xr:uid="{237C8BF0-EAC9-4490-A851-0BD234425AD3}"/>
    <cellStyle name="Ênfase5 2 6 3 2" xfId="25249" xr:uid="{CC1BB7D5-5B75-4A6D-A880-8A0DDE853EC5}"/>
    <cellStyle name="Ênfase5 2 6 4" xfId="25250" xr:uid="{D382E7D1-DAA8-40E9-BE69-B052F73962D4}"/>
    <cellStyle name="Ênfase5 2 6 4 2" xfId="25251" xr:uid="{5A4B74FE-B494-402E-A534-19A707C98D73}"/>
    <cellStyle name="Ênfase5 2 6 5" xfId="25252" xr:uid="{2F53306B-B49A-4AE3-AFAA-F05868D506A0}"/>
    <cellStyle name="Ênfase5 2 6 5 2" xfId="25253" xr:uid="{CA23017A-33C4-45B4-A8E4-43E716C0F7D4}"/>
    <cellStyle name="Ênfase5 2 6 6" xfId="25254" xr:uid="{B7DF2DAD-DDFF-4251-89C4-3B1A60776D60}"/>
    <cellStyle name="Ênfase5 2 6 6 2" xfId="25255" xr:uid="{29A576B9-DB96-465C-B680-3DBA369AD0E6}"/>
    <cellStyle name="Ênfase5 2 6 7" xfId="25256" xr:uid="{CA581811-BD16-4430-A032-D29C9AA4C630}"/>
    <cellStyle name="Ênfase5 2 6 7 2" xfId="25257" xr:uid="{92599E22-EBA3-40A3-ADC9-42743FC07704}"/>
    <cellStyle name="Ênfase5 2 6 8" xfId="25258" xr:uid="{B844BECB-2F43-494E-BC19-62BB0697F508}"/>
    <cellStyle name="Ênfase5 2 7" xfId="25259" xr:uid="{CA4E64FA-2464-41E3-A458-C7BACBDFBA87}"/>
    <cellStyle name="Ênfase5 2 7 2" xfId="25260" xr:uid="{EA072E45-B1FF-4E82-AE97-E6CEC4BC1131}"/>
    <cellStyle name="Ênfase5 2 7 2 2" xfId="25261" xr:uid="{7CCB63D0-6829-4691-8A1B-CC975199B730}"/>
    <cellStyle name="Ênfase5 2 7 2 2 2" xfId="25262" xr:uid="{5690FC55-00BC-4BA0-838A-D2B9935D1659}"/>
    <cellStyle name="Ênfase5 2 7 2 3" xfId="25263" xr:uid="{A0EF12F0-B637-48E4-9991-945B834BF552}"/>
    <cellStyle name="Ênfase5 2 7 2 3 2" xfId="25264" xr:uid="{46730B96-4F7B-4CA1-BE4B-3F2E5E652CF8}"/>
    <cellStyle name="Ênfase5 2 7 2 4" xfId="25265" xr:uid="{45F1FF50-F28A-47CE-822F-CF03F9CE3DE3}"/>
    <cellStyle name="Ênfase5 2 7 3" xfId="25266" xr:uid="{E173A730-2068-4554-A749-4339E9BB3BEB}"/>
    <cellStyle name="Ênfase5 2 7 3 2" xfId="25267" xr:uid="{44D8A1FA-98A5-4F64-AE2E-F97E6C13C8CF}"/>
    <cellStyle name="Ênfase5 2 7 4" xfId="25268" xr:uid="{F781F3C0-D727-4262-9DE9-F82738587572}"/>
    <cellStyle name="Ênfase5 2 7 4 2" xfId="25269" xr:uid="{1C47F12D-FEB9-48B4-B3F1-234A2E9EA3C8}"/>
    <cellStyle name="Ênfase5 2 7 5" xfId="25270" xr:uid="{214FBBC0-91D0-49C0-A7B3-79FC9AC9013D}"/>
    <cellStyle name="Ênfase5 2 7 5 2" xfId="25271" xr:uid="{D4CA1D99-D7D6-42AA-A64A-E2D673A72B28}"/>
    <cellStyle name="Ênfase5 2 7 6" xfId="25272" xr:uid="{2F0D780E-D775-4F82-924F-0F7ADC66F4D0}"/>
    <cellStyle name="Ênfase5 2 7 6 2" xfId="25273" xr:uid="{844ACB5A-5549-428E-BCFF-FAEA8A69B570}"/>
    <cellStyle name="Ênfase5 2 7 7" xfId="25274" xr:uid="{40555876-FD75-48DB-A739-D669A9093C5E}"/>
    <cellStyle name="Ênfase5 2 7 7 2" xfId="25275" xr:uid="{B5A4D96E-2A6A-4059-B144-179CCD27ADD9}"/>
    <cellStyle name="Ênfase5 2 7 8" xfId="25276" xr:uid="{213A6C10-DD8C-4684-AB67-38F81A345590}"/>
    <cellStyle name="Ênfase5 2 8" xfId="25277" xr:uid="{801C2B54-B2B5-4A91-B7C9-E10E683DF967}"/>
    <cellStyle name="Ênfase5 2 8 2" xfId="25278" xr:uid="{9D40E8F0-B946-47B1-AC28-F5C2B20E4DFF}"/>
    <cellStyle name="Ênfase5 2 8 2 2" xfId="25279" xr:uid="{4B4C02A8-EC91-45C2-B2E2-A7A49BFF2982}"/>
    <cellStyle name="Ênfase5 2 8 2 2 2" xfId="25280" xr:uid="{F3AC21D5-90BD-44FE-A289-E3DDE5BC6E58}"/>
    <cellStyle name="Ênfase5 2 8 2 3" xfId="25281" xr:uid="{D1C26705-F31A-4AB1-BAF7-592F6F6588D0}"/>
    <cellStyle name="Ênfase5 2 8 2 3 2" xfId="25282" xr:uid="{F3DAB465-95A3-441C-A4AB-7038842B6CAA}"/>
    <cellStyle name="Ênfase5 2 8 2 4" xfId="25283" xr:uid="{A20A265D-8417-41D0-AE76-B73774D18ACE}"/>
    <cellStyle name="Ênfase5 2 8 3" xfId="25284" xr:uid="{325A6B6D-07FE-41E8-B739-1CF6FEFBDE7D}"/>
    <cellStyle name="Ênfase5 2 8 3 2" xfId="25285" xr:uid="{FB8D018F-9D3B-4EBA-946E-2017E3943BCD}"/>
    <cellStyle name="Ênfase5 2 8 4" xfId="25286" xr:uid="{9D6D1ABB-A096-48BD-8BEA-BDDCC9D98BB6}"/>
    <cellStyle name="Ênfase5 2 8 4 2" xfId="25287" xr:uid="{3E68E2F6-DF5A-41B5-BADF-71685D64E909}"/>
    <cellStyle name="Ênfase5 2 8 5" xfId="25288" xr:uid="{F1630F98-4767-4CFC-858C-1ED8D76AA6EA}"/>
    <cellStyle name="Ênfase5 2 8 5 2" xfId="25289" xr:uid="{57442DDF-F67F-48DA-89F9-3DB59B715E64}"/>
    <cellStyle name="Ênfase5 2 8 6" xfId="25290" xr:uid="{67B54DB0-F170-4817-8426-D600776153F2}"/>
    <cellStyle name="Ênfase5 2 8 6 2" xfId="25291" xr:uid="{F0906B64-6924-427E-A0DE-E7566C2F83F2}"/>
    <cellStyle name="Ênfase5 2 8 7" xfId="25292" xr:uid="{C0D981F0-CAFC-4D13-A2D3-59E37985362C}"/>
    <cellStyle name="Ênfase5 2 8 7 2" xfId="25293" xr:uid="{02E488DE-9446-487D-A98B-430B8F6F7B96}"/>
    <cellStyle name="Ênfase5 2 8 8" xfId="25294" xr:uid="{9EB2E101-C36A-4002-A12B-87F59B84A487}"/>
    <cellStyle name="Ênfase5 2 9" xfId="25295" xr:uid="{A526340D-6F34-48AC-82A1-66DE5583E69F}"/>
    <cellStyle name="Ênfase5 2 9 2" xfId="25296" xr:uid="{76FFAA3A-5781-4F4E-BC9C-E84EB6B50BDC}"/>
    <cellStyle name="Ênfase5 2 9 2 2" xfId="25297" xr:uid="{9933FEC3-9794-476F-A79A-A17AE23943D6}"/>
    <cellStyle name="Ênfase5 2 9 2 2 2" xfId="25298" xr:uid="{4F150B47-3883-4E35-863D-F5A80E40B00E}"/>
    <cellStyle name="Ênfase5 2 9 2 3" xfId="25299" xr:uid="{F7073354-0317-4828-AFB7-499E2FD08034}"/>
    <cellStyle name="Ênfase5 2 9 2 3 2" xfId="25300" xr:uid="{08B813FE-2901-48CC-9735-EF1F9B33BEE7}"/>
    <cellStyle name="Ênfase5 2 9 2 4" xfId="25301" xr:uid="{40D2C3FC-FB8B-49F2-95A9-428ADEE991B4}"/>
    <cellStyle name="Ênfase5 2 9 3" xfId="25302" xr:uid="{61A71F74-3AAC-41CA-80B7-EB4C27FC8C16}"/>
    <cellStyle name="Ênfase5 2 9 3 2" xfId="25303" xr:uid="{2BE2CBC0-3E4A-4F6E-8337-B6CE894F5EA3}"/>
    <cellStyle name="Ênfase5 2 9 4" xfId="25304" xr:uid="{ABFDDD33-3AC5-45CB-AFB3-B5AEF85DFC5B}"/>
    <cellStyle name="Ênfase5 2 9 4 2" xfId="25305" xr:uid="{0CFD1F2E-3DF0-4BB9-839B-5AB95E4AC5A1}"/>
    <cellStyle name="Ênfase5 2 9 5" xfId="25306" xr:uid="{F24C411E-03DC-42F9-ADF1-FB4B5CCB7D6D}"/>
    <cellStyle name="Ênfase5 2 9 5 2" xfId="25307" xr:uid="{FAE99FD5-FF40-4F79-8F11-9B2FB3F52AD5}"/>
    <cellStyle name="Ênfase5 2 9 6" xfId="25308" xr:uid="{FCF565B9-E2C9-464F-9378-687778331BE7}"/>
    <cellStyle name="Ênfase5 2 9 6 2" xfId="25309" xr:uid="{0F6C2A8E-D403-4498-AA96-F1A9D17DDD9D}"/>
    <cellStyle name="Ênfase5 2 9 7" xfId="25310" xr:uid="{8B2B5AD9-AA49-441A-A0A7-E1E65958F0E8}"/>
    <cellStyle name="Ênfase5 2 9 7 2" xfId="25311" xr:uid="{8A701CA5-1CCA-42D5-BAC4-1F17F25E4A90}"/>
    <cellStyle name="Ênfase5 2 9 8" xfId="25312" xr:uid="{49391888-78E9-4474-98BC-914885B5E476}"/>
    <cellStyle name="Ênfase5 20" xfId="25313" xr:uid="{0BB840FD-5884-4CFD-AFF7-4B157437C9B6}"/>
    <cellStyle name="Ênfase5 20 2" xfId="25314" xr:uid="{CA07293E-F67F-4990-9B9D-BB172B1076C5}"/>
    <cellStyle name="Ênfase5 20 2 2" xfId="25315" xr:uid="{3706E366-0CA7-4F56-8A55-B4DC3D5A4C06}"/>
    <cellStyle name="Ênfase5 20 2 2 2" xfId="25316" xr:uid="{11E6370C-632F-445D-9A6A-F29385E37D73}"/>
    <cellStyle name="Ênfase5 20 2 3" xfId="25317" xr:uid="{7000E803-D970-4595-A3BA-6E33FAC74F65}"/>
    <cellStyle name="Ênfase5 20 2 3 2" xfId="25318" xr:uid="{58B86E06-C19C-4D7E-908E-411673994354}"/>
    <cellStyle name="Ênfase5 20 2 4" xfId="25319" xr:uid="{B81D23E8-F1BC-4341-982E-866FDD9B7F3D}"/>
    <cellStyle name="Ênfase5 20 3" xfId="25320" xr:uid="{9531AFEF-B109-44E3-A64F-F1D4A9FEA695}"/>
    <cellStyle name="Ênfase5 20 3 2" xfId="25321" xr:uid="{7BD992FB-FDED-4283-AE7D-79AE2928B6C0}"/>
    <cellStyle name="Ênfase5 20 4" xfId="25322" xr:uid="{457E3CC4-AFC9-4745-89B6-27F8B8913DE9}"/>
    <cellStyle name="Ênfase5 20 4 2" xfId="25323" xr:uid="{7E76FF47-913A-4B58-8959-80B15D8F5A4A}"/>
    <cellStyle name="Ênfase5 20 5" xfId="25324" xr:uid="{60992D47-4F75-489E-81DF-EB391FC986D7}"/>
    <cellStyle name="Ênfase5 20 5 2" xfId="25325" xr:uid="{98C14412-0E6C-4B40-9476-AAD2A87FA2EF}"/>
    <cellStyle name="Ênfase5 20 6" xfId="25326" xr:uid="{2BAF3643-5A9C-4ACC-B682-840234F99B0E}"/>
    <cellStyle name="Ênfase5 20 6 2" xfId="25327" xr:uid="{A2863127-DC7F-4005-AE8B-E496244C0003}"/>
    <cellStyle name="Ênfase5 20 7" xfId="25328" xr:uid="{C3E83402-C62C-411F-A9A1-03D1081D4389}"/>
    <cellStyle name="Ênfase5 21" xfId="25329" xr:uid="{D6222A7D-E785-46B6-8444-7258AA8F3A42}"/>
    <cellStyle name="Ênfase5 21 2" xfId="25330" xr:uid="{5DA4D722-3701-4BDE-9935-5D45EF6272BB}"/>
    <cellStyle name="Ênfase5 21 2 2" xfId="25331" xr:uid="{CD308066-15C7-4FC9-8D46-569E52C5FD33}"/>
    <cellStyle name="Ênfase5 21 2 2 2" xfId="25332" xr:uid="{44DFFB01-81BC-4916-8770-A7F6D213B677}"/>
    <cellStyle name="Ênfase5 21 2 3" xfId="25333" xr:uid="{2DC58216-50F5-4C14-9D15-472DCBD94A72}"/>
    <cellStyle name="Ênfase5 21 2 3 2" xfId="25334" xr:uid="{661B3157-3E16-4EB6-8698-A90674C3FE0C}"/>
    <cellStyle name="Ênfase5 21 2 4" xfId="25335" xr:uid="{D7FB0CC7-4289-4254-8E9F-276CEC6070F4}"/>
    <cellStyle name="Ênfase5 21 3" xfId="25336" xr:uid="{5C49D174-3CE5-4626-B7AD-3830A0669689}"/>
    <cellStyle name="Ênfase5 21 3 2" xfId="25337" xr:uid="{02BF3F7C-2DE7-4491-A172-9C42EEE29997}"/>
    <cellStyle name="Ênfase5 21 4" xfId="25338" xr:uid="{1DE076A2-F469-4BC7-80CE-A3FE333A324A}"/>
    <cellStyle name="Ênfase5 21 4 2" xfId="25339" xr:uid="{11E42AA3-5B17-4E7D-BE59-FA4413FF455D}"/>
    <cellStyle name="Ênfase5 21 5" xfId="25340" xr:uid="{BDC27213-A728-47AB-9559-AE98899D3D9D}"/>
    <cellStyle name="Ênfase5 21 5 2" xfId="25341" xr:uid="{154169C8-3ACE-4A6B-8F93-3D2A5939C25A}"/>
    <cellStyle name="Ênfase5 21 6" xfId="25342" xr:uid="{77CB7AAC-4676-41F8-A2A9-41377F4442B1}"/>
    <cellStyle name="Ênfase5 21 6 2" xfId="25343" xr:uid="{AD1B6DA6-DFDA-4106-89F7-274E256340A7}"/>
    <cellStyle name="Ênfase5 21 7" xfId="25344" xr:uid="{FB3EA7AE-4B89-43B6-99F1-789031B765F8}"/>
    <cellStyle name="Ênfase5 22" xfId="25345" xr:uid="{5C1E40A1-55A9-4E02-AC09-5FAE3F9D6F6A}"/>
    <cellStyle name="Ênfase5 22 2" xfId="25346" xr:uid="{C7F47441-BE42-44E2-8996-A30DEFE0FF2B}"/>
    <cellStyle name="Ênfase5 22 2 2" xfId="25347" xr:uid="{CABB0A6E-9EAF-46F4-91C1-EB9A9D7E3CA9}"/>
    <cellStyle name="Ênfase5 22 2 2 2" xfId="25348" xr:uid="{E40004F5-219E-4D6B-BFB6-73F18E48865B}"/>
    <cellStyle name="Ênfase5 22 2 3" xfId="25349" xr:uid="{E9CC181D-92DA-40DD-930C-F38C3653CC14}"/>
    <cellStyle name="Ênfase5 22 2 3 2" xfId="25350" xr:uid="{E65846EC-F87E-41D3-A919-57FFCBC06890}"/>
    <cellStyle name="Ênfase5 22 2 4" xfId="25351" xr:uid="{EB9D5288-F659-461E-A669-FADBE032E971}"/>
    <cellStyle name="Ênfase5 22 3" xfId="25352" xr:uid="{06FDDA10-9619-40DD-B5C5-57A982A4003D}"/>
    <cellStyle name="Ênfase5 22 3 2" xfId="25353" xr:uid="{6079E974-EF93-44ED-B964-355F62BDFC6A}"/>
    <cellStyle name="Ênfase5 22 4" xfId="25354" xr:uid="{9C2D2ED9-906D-408D-A945-3931C533CED1}"/>
    <cellStyle name="Ênfase5 22 4 2" xfId="25355" xr:uid="{CB6CFC23-96CC-40D8-8976-A8D7AC5F71D8}"/>
    <cellStyle name="Ênfase5 22 5" xfId="25356" xr:uid="{873CCEB2-C6C0-45B3-B12E-4F5D67915929}"/>
    <cellStyle name="Ênfase5 22 5 2" xfId="25357" xr:uid="{8DB71535-8168-47ED-8FCF-207C6DD34D0A}"/>
    <cellStyle name="Ênfase5 22 6" xfId="25358" xr:uid="{A9CC78DE-A91F-4CE5-BCE6-F1125E967AF6}"/>
    <cellStyle name="Ênfase5 22 6 2" xfId="25359" xr:uid="{27BD6694-BF72-4CF1-B77C-AED20347AD79}"/>
    <cellStyle name="Ênfase5 22 7" xfId="25360" xr:uid="{F512B670-1C83-472A-8193-D446B2697F85}"/>
    <cellStyle name="Ênfase5 23" xfId="25361" xr:uid="{235AC876-B5D7-4DF5-9221-0393C2AC2ADF}"/>
    <cellStyle name="Ênfase5 23 2" xfId="25362" xr:uid="{CC828A35-97B6-42F1-ABED-8CBB9DC312DC}"/>
    <cellStyle name="Ênfase5 23 2 2" xfId="25363" xr:uid="{9E4E5D46-8C9B-4036-932A-8FE6EE3A769A}"/>
    <cellStyle name="Ênfase5 23 2 2 2" xfId="25364" xr:uid="{F0997C13-DBBD-42E2-A1FD-1AA07246D8DA}"/>
    <cellStyle name="Ênfase5 23 2 3" xfId="25365" xr:uid="{1B944DEC-61FF-4770-9C88-91257CB560A2}"/>
    <cellStyle name="Ênfase5 23 2 3 2" xfId="25366" xr:uid="{90F3AF75-D665-4287-A6DD-21538FE7697F}"/>
    <cellStyle name="Ênfase5 23 2 4" xfId="25367" xr:uid="{FA9E3ED0-C7BF-40FA-99BB-407136F0E9A3}"/>
    <cellStyle name="Ênfase5 23 3" xfId="25368" xr:uid="{15388F9C-C168-4C31-9F3F-5ABD2153D82D}"/>
    <cellStyle name="Ênfase5 23 3 2" xfId="25369" xr:uid="{624B8AD5-5681-4597-986F-F85E8BDC18A9}"/>
    <cellStyle name="Ênfase5 23 4" xfId="25370" xr:uid="{71712224-DF87-4445-85CB-FADBDD60614B}"/>
    <cellStyle name="Ênfase5 23 4 2" xfId="25371" xr:uid="{C4AC8D31-3FDA-4983-B66D-95CBF3F99B87}"/>
    <cellStyle name="Ênfase5 23 5" xfId="25372" xr:uid="{1E21F47A-67ED-45B1-9403-3553E9AC9450}"/>
    <cellStyle name="Ênfase5 23 5 2" xfId="25373" xr:uid="{9C6724B1-0290-4DA3-9367-833D03A75741}"/>
    <cellStyle name="Ênfase5 23 6" xfId="25374" xr:uid="{C1A03A2D-6FC0-4256-8D1E-C240A265C881}"/>
    <cellStyle name="Ênfase5 23 6 2" xfId="25375" xr:uid="{64954DA3-E9FC-4BF1-A1FC-798213D68DA9}"/>
    <cellStyle name="Ênfase5 23 7" xfId="25376" xr:uid="{F1BFD169-B0B1-4583-B1A5-8DBA71B55B75}"/>
    <cellStyle name="Ênfase5 24" xfId="25377" xr:uid="{283F6D73-F648-46E3-B6B9-DCC6FB2D7381}"/>
    <cellStyle name="Ênfase5 24 2" xfId="25378" xr:uid="{C27D1D5E-7F6F-4EEB-8E60-B41BC8033287}"/>
    <cellStyle name="Ênfase5 24 2 2" xfId="25379" xr:uid="{E3C18A54-56AF-4AA0-A518-9E76945F7A97}"/>
    <cellStyle name="Ênfase5 24 2 2 2" xfId="25380" xr:uid="{AB91E3D9-BEDE-4BA9-9212-20CBDF9A7A73}"/>
    <cellStyle name="Ênfase5 24 2 3" xfId="25381" xr:uid="{C43AB315-9F72-438F-B229-E5B72F7F7E46}"/>
    <cellStyle name="Ênfase5 24 2 3 2" xfId="25382" xr:uid="{4B6AA2A7-0D21-4535-81D2-4BE7A8912300}"/>
    <cellStyle name="Ênfase5 24 2 4" xfId="25383" xr:uid="{F1D23677-5DA1-46EF-8ECE-A3ED2402AA6A}"/>
    <cellStyle name="Ênfase5 24 3" xfId="25384" xr:uid="{809B154A-2059-498C-A4A1-3EFF65FF3342}"/>
    <cellStyle name="Ênfase5 24 3 2" xfId="25385" xr:uid="{3C7728C4-17C8-4E9E-AAE6-B01E1C0F6BA0}"/>
    <cellStyle name="Ênfase5 24 4" xfId="25386" xr:uid="{52A77365-92B4-4C5F-9703-824BA8B152EB}"/>
    <cellStyle name="Ênfase5 24 4 2" xfId="25387" xr:uid="{FA27D1FB-06F4-4C91-BBA2-CA01191C5504}"/>
    <cellStyle name="Ênfase5 24 5" xfId="25388" xr:uid="{878884AA-6FDA-4F0B-B061-30BD13FA7194}"/>
    <cellStyle name="Ênfase5 24 5 2" xfId="25389" xr:uid="{081CB00A-42AA-4D3F-A313-7F48DEFFC0FF}"/>
    <cellStyle name="Ênfase5 24 6" xfId="25390" xr:uid="{9A7F569A-4BFA-46AF-AECA-B00D844645AF}"/>
    <cellStyle name="Ênfase5 24 6 2" xfId="25391" xr:uid="{3749B9DE-8BF2-4C46-82A5-E52DA2DD1992}"/>
    <cellStyle name="Ênfase5 24 7" xfId="25392" xr:uid="{58A6988F-B1D1-4B6E-8B67-08681109F1F4}"/>
    <cellStyle name="Ênfase5 25" xfId="25393" xr:uid="{0AA116AE-99CE-4B4A-A9BA-EC5BE5811236}"/>
    <cellStyle name="Ênfase5 25 2" xfId="25394" xr:uid="{6B18852D-AE9D-42C1-9394-D10D78814070}"/>
    <cellStyle name="Ênfase5 25 2 2" xfId="25395" xr:uid="{02A6EFFF-F319-4EEE-9563-42F1DD4F678E}"/>
    <cellStyle name="Ênfase5 25 2 2 2" xfId="25396" xr:uid="{A7EFB3BF-A62C-4417-87F9-A3B9FA98544C}"/>
    <cellStyle name="Ênfase5 25 2 3" xfId="25397" xr:uid="{3B5823AE-763F-4F4C-BFD3-25229549CBBA}"/>
    <cellStyle name="Ênfase5 25 2 3 2" xfId="25398" xr:uid="{9222F4CD-59BE-4C5F-A7DC-15CB78ECB5F3}"/>
    <cellStyle name="Ênfase5 25 2 4" xfId="25399" xr:uid="{086C4D2E-A419-4FBF-8A26-E8DCF89DF321}"/>
    <cellStyle name="Ênfase5 25 3" xfId="25400" xr:uid="{C3D69A6A-8859-4E20-A775-AAAE80E1D252}"/>
    <cellStyle name="Ênfase5 25 3 2" xfId="25401" xr:uid="{292200A8-E11A-4769-9D15-3F469985A3BE}"/>
    <cellStyle name="Ênfase5 25 4" xfId="25402" xr:uid="{4F96A4FE-D620-4E6D-8AC3-ECD7B54A703D}"/>
    <cellStyle name="Ênfase5 25 4 2" xfId="25403" xr:uid="{F31B310A-E511-4326-B334-EBB6AA1C2DBC}"/>
    <cellStyle name="Ênfase5 25 5" xfId="25404" xr:uid="{ED768290-D5AA-4684-9099-70980947DA5A}"/>
    <cellStyle name="Ênfase5 25 5 2" xfId="25405" xr:uid="{191FD546-D1FE-4F21-89A7-A07AEE6A659B}"/>
    <cellStyle name="Ênfase5 25 6" xfId="25406" xr:uid="{A5F033E4-CC72-4E82-8C94-DA0D7D8CF77B}"/>
    <cellStyle name="Ênfase5 25 6 2" xfId="25407" xr:uid="{A70273E4-49D5-4A13-9B28-46720EA17C0B}"/>
    <cellStyle name="Ênfase5 25 7" xfId="25408" xr:uid="{6F1BDE27-6198-455D-BA8A-53109A98A62A}"/>
    <cellStyle name="Ênfase5 26" xfId="25409" xr:uid="{E63C93F7-7D88-4E2E-BBD4-6E351B9EF5B6}"/>
    <cellStyle name="Ênfase5 26 2" xfId="25410" xr:uid="{59AE96A7-854E-4372-8590-8DB813CA4836}"/>
    <cellStyle name="Ênfase5 26 2 2" xfId="25411" xr:uid="{4578203D-A97E-4972-ACBA-F1307E834042}"/>
    <cellStyle name="Ênfase5 26 2 2 2" xfId="25412" xr:uid="{B97C573C-E4C5-48EB-868F-7118C8310F9A}"/>
    <cellStyle name="Ênfase5 26 2 3" xfId="25413" xr:uid="{432EEA3A-CE00-4E1C-82FB-11E53189961B}"/>
    <cellStyle name="Ênfase5 26 2 3 2" xfId="25414" xr:uid="{BFBBCD91-3336-4BCC-9232-9D81230FD442}"/>
    <cellStyle name="Ênfase5 26 2 4" xfId="25415" xr:uid="{3A472E3C-079C-4D5B-95D3-3699BB00ABEB}"/>
    <cellStyle name="Ênfase5 26 3" xfId="25416" xr:uid="{2E43B20E-92F3-4AA1-937D-28C6E879C288}"/>
    <cellStyle name="Ênfase5 26 3 2" xfId="25417" xr:uid="{57F40196-91BB-4B58-9CE7-C35C98943C1E}"/>
    <cellStyle name="Ênfase5 26 4" xfId="25418" xr:uid="{0570E983-9661-4544-B53E-28106A17DA18}"/>
    <cellStyle name="Ênfase5 26 4 2" xfId="25419" xr:uid="{9E270EEA-F1E1-47C3-9A07-F3E906C6E518}"/>
    <cellStyle name="Ênfase5 26 5" xfId="25420" xr:uid="{2CA0AD98-98A3-4392-B329-277D6AE12F90}"/>
    <cellStyle name="Ênfase5 26 5 2" xfId="25421" xr:uid="{90734C2F-93AC-40CF-A3CA-B6472A417C18}"/>
    <cellStyle name="Ênfase5 26 6" xfId="25422" xr:uid="{CBE7FA70-7522-4CC6-B185-119E2C68C3E8}"/>
    <cellStyle name="Ênfase5 26 6 2" xfId="25423" xr:uid="{454F0722-A6CD-4F68-84E8-807661CA2D59}"/>
    <cellStyle name="Ênfase5 26 7" xfId="25424" xr:uid="{D82FCBD9-2BD5-408A-9A07-3A05E439C42A}"/>
    <cellStyle name="Ênfase5 27" xfId="25425" xr:uid="{AC5BCB05-C2EE-41B4-8B60-4819F8C884EE}"/>
    <cellStyle name="Ênfase5 27 2" xfId="25426" xr:uid="{3C0C08A2-9782-4929-A93D-A931682B9339}"/>
    <cellStyle name="Ênfase5 27 2 2" xfId="25427" xr:uid="{0480969E-6CEC-4EE4-9B3A-5B8EF62C8B62}"/>
    <cellStyle name="Ênfase5 27 2 2 2" xfId="25428" xr:uid="{E7D80BB7-111C-4244-85DC-7EC80C578159}"/>
    <cellStyle name="Ênfase5 27 2 3" xfId="25429" xr:uid="{434B26C1-152C-4059-BA06-8DF3175F5807}"/>
    <cellStyle name="Ênfase5 27 2 3 2" xfId="25430" xr:uid="{B9679578-AF7E-4D32-BA4A-B45D1D53AA2A}"/>
    <cellStyle name="Ênfase5 27 2 4" xfId="25431" xr:uid="{7AEB06EC-9393-45DD-88CF-34A33A48216B}"/>
    <cellStyle name="Ênfase5 27 3" xfId="25432" xr:uid="{A28BCFE7-3C77-4E3D-8651-64A592592684}"/>
    <cellStyle name="Ênfase5 27 3 2" xfId="25433" xr:uid="{EFFF084E-FC00-4262-82AD-8C09F6F2D896}"/>
    <cellStyle name="Ênfase5 27 4" xfId="25434" xr:uid="{A9C50BE7-9E3C-44A1-AC54-7D56D8DDB949}"/>
    <cellStyle name="Ênfase5 27 4 2" xfId="25435" xr:uid="{D01169BE-0383-48B0-9818-AF7F6B175E27}"/>
    <cellStyle name="Ênfase5 27 5" xfId="25436" xr:uid="{23220379-9D62-4998-A96E-D964CCC980B2}"/>
    <cellStyle name="Ênfase5 27 5 2" xfId="25437" xr:uid="{EF278128-8ACA-4303-907B-77A781DD0FB4}"/>
    <cellStyle name="Ênfase5 27 6" xfId="25438" xr:uid="{29C9213E-50CD-4022-BD83-2F1A477BC6CC}"/>
    <cellStyle name="Ênfase5 27 6 2" xfId="25439" xr:uid="{26EBA576-0A00-4C51-8A35-175918BEB4EA}"/>
    <cellStyle name="Ênfase5 27 7" xfId="25440" xr:uid="{6B3694E3-6FBB-44C3-A97C-AF595E947229}"/>
    <cellStyle name="Ênfase5 28" xfId="25441" xr:uid="{98C42ECC-B7F7-4201-A3BE-C655533C7350}"/>
    <cellStyle name="Ênfase5 28 2" xfId="25442" xr:uid="{D17FAF20-1DF9-4286-9211-B97D8BBDEEC5}"/>
    <cellStyle name="Ênfase5 28 2 2" xfId="25443" xr:uid="{F782EDD7-B50E-437E-9C11-24D0C9890BEF}"/>
    <cellStyle name="Ênfase5 28 2 2 2" xfId="25444" xr:uid="{EE992F95-DEBB-44D5-AC10-0F7E7B56421D}"/>
    <cellStyle name="Ênfase5 28 2 3" xfId="25445" xr:uid="{4C763E1C-C025-4F99-A9BD-80F129F7E49E}"/>
    <cellStyle name="Ênfase5 28 2 3 2" xfId="25446" xr:uid="{10BB88B0-EE69-435C-8BEB-5DD6A4CE7407}"/>
    <cellStyle name="Ênfase5 28 2 4" xfId="25447" xr:uid="{7420DDE6-6F63-4AC4-91CF-C95158D5BD99}"/>
    <cellStyle name="Ênfase5 28 3" xfId="25448" xr:uid="{7086C522-BAEE-4327-A2C6-50ACF3C8B28A}"/>
    <cellStyle name="Ênfase5 28 3 2" xfId="25449" xr:uid="{71C904B5-1DEE-4525-AF4D-250BE29B0CF3}"/>
    <cellStyle name="Ênfase5 28 4" xfId="25450" xr:uid="{DADD955F-5CD4-41D2-BB28-B2A990877B19}"/>
    <cellStyle name="Ênfase5 28 4 2" xfId="25451" xr:uid="{A7039161-DF4E-4A45-8B21-C3682A6749E9}"/>
    <cellStyle name="Ênfase5 28 5" xfId="25452" xr:uid="{230E0A54-CD40-4DEA-8FBE-74F907997234}"/>
    <cellStyle name="Ênfase5 28 5 2" xfId="25453" xr:uid="{FC24DAEB-35F8-472A-93DA-215819F8C48E}"/>
    <cellStyle name="Ênfase5 28 6" xfId="25454" xr:uid="{7F2A493E-2B7B-4FC0-9A81-5A7657921F3C}"/>
    <cellStyle name="Ênfase5 28 6 2" xfId="25455" xr:uid="{9876C711-CFA4-43AD-8F69-D915DF7FEBD4}"/>
    <cellStyle name="Ênfase5 28 7" xfId="25456" xr:uid="{04F965F7-2EA9-4EC3-AD0A-35F97BE7A1D0}"/>
    <cellStyle name="Ênfase5 29" xfId="25457" xr:uid="{EBB3DBCF-C58C-4A84-8902-98C17902FC81}"/>
    <cellStyle name="Ênfase5 29 2" xfId="25458" xr:uid="{74B3D377-12D0-4AF8-9C8D-70C9B4B37E3F}"/>
    <cellStyle name="Ênfase5 29 2 2" xfId="25459" xr:uid="{6948B848-9E81-4E04-9DDA-3D3D63B12EF7}"/>
    <cellStyle name="Ênfase5 29 2 2 2" xfId="25460" xr:uid="{1F71258F-5DAF-4389-B33A-AF7D6E680096}"/>
    <cellStyle name="Ênfase5 29 2 3" xfId="25461" xr:uid="{DCC5DE3D-A51D-41AC-83A4-975D04D16214}"/>
    <cellStyle name="Ênfase5 29 2 3 2" xfId="25462" xr:uid="{CB1F8D22-DB47-4C8E-BF56-CAFC673FEF5C}"/>
    <cellStyle name="Ênfase5 29 2 4" xfId="25463" xr:uid="{661CB40F-D4DA-46B2-AFBC-621D1DF3E241}"/>
    <cellStyle name="Ênfase5 29 3" xfId="25464" xr:uid="{1D834C52-080E-453F-9F18-25725E88C373}"/>
    <cellStyle name="Ênfase5 29 3 2" xfId="25465" xr:uid="{6B8C8D51-9DA5-42DA-81ED-5525050A8095}"/>
    <cellStyle name="Ênfase5 29 4" xfId="25466" xr:uid="{337FADB2-721B-49A6-BEF6-3DDB51C0628F}"/>
    <cellStyle name="Ênfase5 29 4 2" xfId="25467" xr:uid="{BCDABB8C-42C6-4E4A-A231-C82F1D894847}"/>
    <cellStyle name="Ênfase5 29 5" xfId="25468" xr:uid="{D4C36643-A08F-4472-AE5E-A83FEF9ACF86}"/>
    <cellStyle name="Ênfase5 29 5 2" xfId="25469" xr:uid="{11D11BB4-4DFA-49D2-A665-2FD108FC92C5}"/>
    <cellStyle name="Ênfase5 29 6" xfId="25470" xr:uid="{27C25D91-F260-400E-AB41-6D720F727529}"/>
    <cellStyle name="Ênfase5 29 6 2" xfId="25471" xr:uid="{4E0A7AF8-4B8C-4098-80B3-0A251E037BDD}"/>
    <cellStyle name="Ênfase5 29 7" xfId="25472" xr:uid="{08404F4D-3EB3-4EA0-ACAA-F92CE2F8BF1C}"/>
    <cellStyle name="Ênfase5 3" xfId="25473" xr:uid="{018180B2-E995-49CD-9026-F92C74C6CEB7}"/>
    <cellStyle name="Ênfase5 3 2" xfId="25474" xr:uid="{92202E51-D2C2-4E9C-AAB2-DB7775C2E263}"/>
    <cellStyle name="Ênfase5 3 2 2" xfId="25475" xr:uid="{52D1191B-41D4-4E41-8878-0859E27C28BA}"/>
    <cellStyle name="Ênfase5 3 2 2 2" xfId="25476" xr:uid="{F3EA706A-2861-4E2D-91E4-8EAEDE9028C6}"/>
    <cellStyle name="Ênfase5 3 2 3" xfId="25477" xr:uid="{2717FA40-70F4-4D1B-A566-B472F52A7F21}"/>
    <cellStyle name="Ênfase5 3 2 3 2" xfId="25478" xr:uid="{05B2920A-671D-4AFB-B792-831BDD8E2070}"/>
    <cellStyle name="Ênfase5 3 2 4" xfId="25479" xr:uid="{6A28E8AA-C0E5-458D-B73B-71602B4C3FE8}"/>
    <cellStyle name="Ênfase5 3 3" xfId="25480" xr:uid="{13B7C7D2-C516-4505-B533-AF89B0FD16E9}"/>
    <cellStyle name="Ênfase5 3 3 2" xfId="25481" xr:uid="{389D4A9B-F8D7-4572-8EA7-CC6EC6CCC6E5}"/>
    <cellStyle name="Ênfase5 3 4" xfId="25482" xr:uid="{4A5AFBA0-7BF9-4879-8206-A38C56223037}"/>
    <cellStyle name="Ênfase5 3 4 2" xfId="25483" xr:uid="{EA4EFE40-8906-44F5-B900-D63BD1E214FE}"/>
    <cellStyle name="Ênfase5 3 5" xfId="25484" xr:uid="{46086B61-5723-4D77-BE4D-46D3067CDDE2}"/>
    <cellStyle name="Ênfase5 3 5 2" xfId="25485" xr:uid="{C02EB8D4-0F16-4D3D-A78E-3030311FE46E}"/>
    <cellStyle name="Ênfase5 3 6" xfId="25486" xr:uid="{CE52E68A-DE35-4FCD-B068-C238411D9563}"/>
    <cellStyle name="Ênfase5 3 6 2" xfId="25487" xr:uid="{FF2491F9-1C43-4363-8BD3-0228DC17E7A4}"/>
    <cellStyle name="Ênfase5 3 7" xfId="25488" xr:uid="{2B77F982-5139-405F-9EFB-015B21994D0A}"/>
    <cellStyle name="Ênfase5 30" xfId="25489" xr:uid="{C37377B0-93AF-46BA-999C-3868BC360B14}"/>
    <cellStyle name="Ênfase5 30 2" xfId="25490" xr:uid="{5A16DE31-DA0C-4276-A0AC-EC32EAACBBAE}"/>
    <cellStyle name="Ênfase5 30 2 2" xfId="25491" xr:uid="{45C52C52-3F2B-40CF-92FD-A2C8994C99F7}"/>
    <cellStyle name="Ênfase5 30 2 2 2" xfId="25492" xr:uid="{745F3B3F-AA5E-461F-B28A-3038BDEE92EE}"/>
    <cellStyle name="Ênfase5 30 2 3" xfId="25493" xr:uid="{02BD8032-0954-4B67-8BE9-065A4FA34819}"/>
    <cellStyle name="Ênfase5 30 2 3 2" xfId="25494" xr:uid="{6B06D167-0AC8-436F-9FF7-62C8D20124A8}"/>
    <cellStyle name="Ênfase5 30 2 4" xfId="25495" xr:uid="{A27399FA-9ADA-484E-95BB-BDD076C5B373}"/>
    <cellStyle name="Ênfase5 30 3" xfId="25496" xr:uid="{74FEB31F-A1DE-4B78-AF1B-5AA85CC33582}"/>
    <cellStyle name="Ênfase5 30 3 2" xfId="25497" xr:uid="{270B9C95-B5E3-4953-883F-7B40614DC545}"/>
    <cellStyle name="Ênfase5 30 4" xfId="25498" xr:uid="{30175A12-118D-42C8-B45C-07183AC88642}"/>
    <cellStyle name="Ênfase5 30 4 2" xfId="25499" xr:uid="{B82A60DE-0306-4578-BF24-5FC37FAC5401}"/>
    <cellStyle name="Ênfase5 30 5" xfId="25500" xr:uid="{BF121CF8-D1D2-45B7-8471-6652D6E03E68}"/>
    <cellStyle name="Ênfase5 30 5 2" xfId="25501" xr:uid="{E1CD2CC2-BBF6-4D61-9E58-F00D4C40AE90}"/>
    <cellStyle name="Ênfase5 30 6" xfId="25502" xr:uid="{7414687C-8576-4FC6-822C-BBD1B65447AD}"/>
    <cellStyle name="Ênfase5 30 6 2" xfId="25503" xr:uid="{D05E6CBA-54A5-4427-B411-247F5D2F6152}"/>
    <cellStyle name="Ênfase5 30 7" xfId="25504" xr:uid="{16B20FAB-4941-4664-B0F0-C0ED15281062}"/>
    <cellStyle name="Ênfase5 31" xfId="25505" xr:uid="{458D97D2-A0DA-4DEC-AE31-6175F9383C41}"/>
    <cellStyle name="Ênfase5 31 2" xfId="25506" xr:uid="{EE0B408E-204F-4351-B0E6-4DC7A70FB29D}"/>
    <cellStyle name="Ênfase5 31 2 2" xfId="25507" xr:uid="{151EBBB7-E290-42A0-BAD1-6A6278CCB38B}"/>
    <cellStyle name="Ênfase5 31 2 2 2" xfId="25508" xr:uid="{5FB911EA-C24B-4C7A-9612-3D955B453BE4}"/>
    <cellStyle name="Ênfase5 31 2 3" xfId="25509" xr:uid="{A9B91D80-3BD7-407D-994D-0310E1D34F1F}"/>
    <cellStyle name="Ênfase5 31 2 3 2" xfId="25510" xr:uid="{A5ACFE4C-3A83-4119-B92C-6E8098938D0B}"/>
    <cellStyle name="Ênfase5 31 2 4" xfId="25511" xr:uid="{45FEC186-3A23-40E0-945A-173282417236}"/>
    <cellStyle name="Ênfase5 31 3" xfId="25512" xr:uid="{2C5C4E31-36FF-4DA2-B13D-68AC3B6C8E11}"/>
    <cellStyle name="Ênfase5 31 3 2" xfId="25513" xr:uid="{46B9EC61-367A-47DB-8594-422ECF0B4D5C}"/>
    <cellStyle name="Ênfase5 31 4" xfId="25514" xr:uid="{A86B725E-4D53-48A6-A158-51E32D11C426}"/>
    <cellStyle name="Ênfase5 31 4 2" xfId="25515" xr:uid="{886C4682-BD7C-4FAD-8E19-E622A6828690}"/>
    <cellStyle name="Ênfase5 31 5" xfId="25516" xr:uid="{AB29A745-7BD0-4A03-9ECF-15E7A7A87280}"/>
    <cellStyle name="Ênfase5 31 5 2" xfId="25517" xr:uid="{5C7DEDB5-7CA3-4FD7-B89F-C4A057D656DF}"/>
    <cellStyle name="Ênfase5 31 6" xfId="25518" xr:uid="{7552421A-7077-4F11-802E-50BEA528A2CD}"/>
    <cellStyle name="Ênfase5 31 6 2" xfId="25519" xr:uid="{9038D1D5-E793-4FBD-93CF-7901EE258E8E}"/>
    <cellStyle name="Ênfase5 31 7" xfId="25520" xr:uid="{A1653A17-7929-4E69-9051-D1FA93E813E6}"/>
    <cellStyle name="Ênfase5 32" xfId="25521" xr:uid="{3281A101-EFAB-4B11-90DA-BCE396A290BE}"/>
    <cellStyle name="Ênfase5 32 2" xfId="25522" xr:uid="{412CCB71-A8B4-4AF3-B76C-DD1327CB7C6B}"/>
    <cellStyle name="Ênfase5 32 2 2" xfId="25523" xr:uid="{99B72799-7319-440E-9AD6-569A613DD650}"/>
    <cellStyle name="Ênfase5 32 2 2 2" xfId="25524" xr:uid="{A48AEEFD-C7FD-4E38-86E6-4F93484C34D2}"/>
    <cellStyle name="Ênfase5 32 2 3" xfId="25525" xr:uid="{56D4C802-E908-45B2-9BC9-6A4E43319B96}"/>
    <cellStyle name="Ênfase5 32 2 3 2" xfId="25526" xr:uid="{7ABBEFE4-DC1E-4676-A9AD-3BFC307D2F91}"/>
    <cellStyle name="Ênfase5 32 2 4" xfId="25527" xr:uid="{46A7D9E7-064A-44C2-8EB6-D1CA5701BED8}"/>
    <cellStyle name="Ênfase5 32 3" xfId="25528" xr:uid="{040570EF-68BB-420F-9183-204A6D81CFF0}"/>
    <cellStyle name="Ênfase5 32 3 2" xfId="25529" xr:uid="{FD52CF0C-BC18-4021-ABAD-B28CAD62212E}"/>
    <cellStyle name="Ênfase5 32 4" xfId="25530" xr:uid="{176AC19F-F352-4137-930E-40C493BE3BC1}"/>
    <cellStyle name="Ênfase5 32 4 2" xfId="25531" xr:uid="{9CF3A011-68B7-45A7-A1D2-F14E1976739C}"/>
    <cellStyle name="Ênfase5 32 5" xfId="25532" xr:uid="{C930D112-48F7-41C0-86AF-70951D16786D}"/>
    <cellStyle name="Ênfase5 32 5 2" xfId="25533" xr:uid="{A49B2569-0B50-4CF9-A4D3-7A8F4043A449}"/>
    <cellStyle name="Ênfase5 32 6" xfId="25534" xr:uid="{8BF59C6D-AEE1-4F36-8B60-3C8B978A57BE}"/>
    <cellStyle name="Ênfase5 32 6 2" xfId="25535" xr:uid="{EA3C99EF-4C26-4BF6-AAFB-0C7CDDF5F959}"/>
    <cellStyle name="Ênfase5 32 7" xfId="25536" xr:uid="{5DD2996C-0D93-4117-9DD2-A4725696784E}"/>
    <cellStyle name="Ênfase5 33" xfId="25537" xr:uid="{A2E98E49-342A-465E-A082-17B24090485A}"/>
    <cellStyle name="Ênfase5 33 2" xfId="25538" xr:uid="{F49B0F7B-4549-4CBF-87D0-71E74345AC7B}"/>
    <cellStyle name="Ênfase5 33 2 2" xfId="25539" xr:uid="{11E01A91-30F2-435F-AEFE-5F811443254E}"/>
    <cellStyle name="Ênfase5 33 2 2 2" xfId="25540" xr:uid="{7E7D9667-E5A0-49B5-972C-2844C50B2911}"/>
    <cellStyle name="Ênfase5 33 2 3" xfId="25541" xr:uid="{F14C26A2-0B1A-4114-8487-A081D9A65B4B}"/>
    <cellStyle name="Ênfase5 33 2 3 2" xfId="25542" xr:uid="{5509DAC9-F524-4156-AD3A-21DE1D97C2FF}"/>
    <cellStyle name="Ênfase5 33 2 4" xfId="25543" xr:uid="{876B0A2A-396B-442F-8299-8A97CBF3F8D4}"/>
    <cellStyle name="Ênfase5 33 3" xfId="25544" xr:uid="{79BFEB19-A120-4414-B2D9-757ECC28D2DF}"/>
    <cellStyle name="Ênfase5 33 3 2" xfId="25545" xr:uid="{FF0289A9-1CE8-4EE4-96A5-77747EF815CF}"/>
    <cellStyle name="Ênfase5 33 4" xfId="25546" xr:uid="{7573CD09-98A8-4F15-9736-8E5C2A9AF90E}"/>
    <cellStyle name="Ênfase5 33 4 2" xfId="25547" xr:uid="{3CD7FB78-98CC-4DBD-AD92-4CE2EB23E76A}"/>
    <cellStyle name="Ênfase5 33 5" xfId="25548" xr:uid="{E3A063E1-FC89-4F0F-981E-784EB2A0EDFC}"/>
    <cellStyle name="Ênfase5 33 5 2" xfId="25549" xr:uid="{28B439B8-71CA-4FA3-86D9-CAF6793D7C0B}"/>
    <cellStyle name="Ênfase5 33 6" xfId="25550" xr:uid="{CC93A55E-65A5-4DE7-AAF5-0F63217B50D9}"/>
    <cellStyle name="Ênfase5 33 6 2" xfId="25551" xr:uid="{8F3E90BB-B599-4EDE-B1FB-F87FD8D85E5E}"/>
    <cellStyle name="Ênfase5 33 7" xfId="25552" xr:uid="{CA19F8A1-4F94-41D7-8C4D-D36F8709B70B}"/>
    <cellStyle name="Ênfase5 34" xfId="25553" xr:uid="{ECBD2241-1545-4BD0-AFCD-A23A9BC7D422}"/>
    <cellStyle name="Ênfase5 34 2" xfId="25554" xr:uid="{6D14E04E-3A30-4E8D-ABEA-940D53D5A741}"/>
    <cellStyle name="Ênfase5 34 2 2" xfId="25555" xr:uid="{7D239475-A6F2-4E9F-8DF3-C8109AF42F08}"/>
    <cellStyle name="Ênfase5 34 2 2 2" xfId="25556" xr:uid="{31797B76-28BF-4F64-ABE9-BCD3C713319B}"/>
    <cellStyle name="Ênfase5 34 2 3" xfId="25557" xr:uid="{06DAD370-233F-4491-96A4-E3276A78DE9C}"/>
    <cellStyle name="Ênfase5 34 2 3 2" xfId="25558" xr:uid="{49DB2624-67EB-46C2-A1DD-B6D3A0FE926C}"/>
    <cellStyle name="Ênfase5 34 2 4" xfId="25559" xr:uid="{56C40D94-CA68-44B7-A866-901E69A495B8}"/>
    <cellStyle name="Ênfase5 34 3" xfId="25560" xr:uid="{E2D39C97-24F4-434D-B992-7F3DA9A9051C}"/>
    <cellStyle name="Ênfase5 34 3 2" xfId="25561" xr:uid="{2019FD32-8D3C-404E-8327-E9E75A2D9723}"/>
    <cellStyle name="Ênfase5 34 4" xfId="25562" xr:uid="{A64DB2FD-59D3-4473-8F51-9BE15141CB08}"/>
    <cellStyle name="Ênfase5 34 4 2" xfId="25563" xr:uid="{3AAC70EF-27EB-42E2-9D4F-EF2077ECC872}"/>
    <cellStyle name="Ênfase5 34 5" xfId="25564" xr:uid="{C3B4421E-D42E-472B-B1ED-440D1A8A05A6}"/>
    <cellStyle name="Ênfase5 34 5 2" xfId="25565" xr:uid="{D70A3D30-3B65-4C59-A813-207CB98468F6}"/>
    <cellStyle name="Ênfase5 34 6" xfId="25566" xr:uid="{D08B3AD8-DCF5-47B7-B8A4-5701581CAF11}"/>
    <cellStyle name="Ênfase5 34 6 2" xfId="25567" xr:uid="{2814E928-8754-43CB-8D19-466B6884EFAD}"/>
    <cellStyle name="Ênfase5 34 7" xfId="25568" xr:uid="{034F6B57-5900-44C2-9D3F-481C1A7EED98}"/>
    <cellStyle name="Ênfase5 35" xfId="25569" xr:uid="{85711A27-9E77-4D50-8D31-F2E3966E3532}"/>
    <cellStyle name="Ênfase5 35 2" xfId="25570" xr:uid="{534A0B5A-188F-4BF4-AE05-F8C8A2313144}"/>
    <cellStyle name="Ênfase5 35 2 2" xfId="25571" xr:uid="{56E08C56-8E05-446C-A539-DE95EEC40B9B}"/>
    <cellStyle name="Ênfase5 35 2 2 2" xfId="25572" xr:uid="{6483C050-9AA2-42C0-8280-D0FAFC47DA2E}"/>
    <cellStyle name="Ênfase5 35 2 3" xfId="25573" xr:uid="{F9C949F4-9D03-48FE-B416-014464FA7D8B}"/>
    <cellStyle name="Ênfase5 35 2 3 2" xfId="25574" xr:uid="{BDFC352F-9AC4-41E2-9C3C-0D8368840B84}"/>
    <cellStyle name="Ênfase5 35 2 4" xfId="25575" xr:uid="{8D7E4665-83B8-473B-AA90-ABC1923B71E9}"/>
    <cellStyle name="Ênfase5 35 3" xfId="25576" xr:uid="{BC386FF7-15CB-4076-8890-A5C33258B4A8}"/>
    <cellStyle name="Ênfase5 35 3 2" xfId="25577" xr:uid="{D8E6D542-4E8F-4D35-AFEE-3475E5F2FC6C}"/>
    <cellStyle name="Ênfase5 35 4" xfId="25578" xr:uid="{EA150243-A2C0-44B0-8D7F-C82D93B359DD}"/>
    <cellStyle name="Ênfase5 35 4 2" xfId="25579" xr:uid="{ACC909C6-43F0-4BEC-9EF7-867AB13D490A}"/>
    <cellStyle name="Ênfase5 35 5" xfId="25580" xr:uid="{885B7BDD-105C-49F0-864D-5075C3B5B91A}"/>
    <cellStyle name="Ênfase5 35 5 2" xfId="25581" xr:uid="{964DC705-F69D-4CEB-ABA4-C0852A62EF9E}"/>
    <cellStyle name="Ênfase5 35 6" xfId="25582" xr:uid="{EE7BFAF4-1ABE-494E-A5DA-B8F356926405}"/>
    <cellStyle name="Ênfase5 35 6 2" xfId="25583" xr:uid="{4A108A54-BF5E-4CAC-8AAD-550173EF6183}"/>
    <cellStyle name="Ênfase5 35 7" xfId="25584" xr:uid="{8DBE0577-5068-40F0-969C-EA3358A1FA0D}"/>
    <cellStyle name="Ênfase5 4" xfId="25585" xr:uid="{5AB2B805-8FEF-4447-BDFB-E78C4E4F242A}"/>
    <cellStyle name="Ênfase5 4 2" xfId="25586" xr:uid="{218E1561-B9DA-466A-A8E8-88254C589F7F}"/>
    <cellStyle name="Ênfase5 4 2 2" xfId="25587" xr:uid="{59DFFAC1-E166-4165-A1BA-CE1D84D106B1}"/>
    <cellStyle name="Ênfase5 4 2 2 2" xfId="25588" xr:uid="{B03803D5-8DF2-424F-A9D5-104279F90D20}"/>
    <cellStyle name="Ênfase5 4 2 3" xfId="25589" xr:uid="{3AD61E92-451E-4FFD-AD06-D9CBE41DF0BF}"/>
    <cellStyle name="Ênfase5 4 2 3 2" xfId="25590" xr:uid="{BEFAC35E-D0F6-44FD-8CC2-88D8B32BC581}"/>
    <cellStyle name="Ênfase5 4 2 4" xfId="25591" xr:uid="{83C89DA8-6249-433C-B6B2-8561F46AC9B3}"/>
    <cellStyle name="Ênfase5 4 3" xfId="25592" xr:uid="{A3A5A517-B368-4DBD-BB71-28B2252491C1}"/>
    <cellStyle name="Ênfase5 4 3 2" xfId="25593" xr:uid="{8B369AA8-A52D-48D5-B414-4D34F088E84D}"/>
    <cellStyle name="Ênfase5 4 4" xfId="25594" xr:uid="{2A0A9BA7-6119-40B2-8246-74791F20FE72}"/>
    <cellStyle name="Ênfase5 4 4 2" xfId="25595" xr:uid="{B95744EA-71E8-42F6-94B0-B21AE72B3DC6}"/>
    <cellStyle name="Ênfase5 4 5" xfId="25596" xr:uid="{45A52760-B854-4DBE-A4E1-CE32B5CA230A}"/>
    <cellStyle name="Ênfase5 4 5 2" xfId="25597" xr:uid="{E10FF332-87B8-4FAC-BCAE-FCFBF82CCB41}"/>
    <cellStyle name="Ênfase5 4 6" xfId="25598" xr:uid="{79490459-9758-484A-8BD0-305254C6C41F}"/>
    <cellStyle name="Ênfase5 4 6 2" xfId="25599" xr:uid="{82CC4D25-5C86-46FB-90D7-A95672C81EAA}"/>
    <cellStyle name="Ênfase5 4 7" xfId="25600" xr:uid="{46774B1C-4D1A-44AF-ABC9-6264834E6202}"/>
    <cellStyle name="Ênfase5 5" xfId="25601" xr:uid="{EBD5E041-9E8A-4B34-A0AA-1FDE0061AB00}"/>
    <cellStyle name="Ênfase5 5 2" xfId="25602" xr:uid="{239CA8BA-F8B2-4AFB-9C6C-F30C1C971923}"/>
    <cellStyle name="Ênfase5 5 2 2" xfId="25603" xr:uid="{7B1A493C-3470-4327-A45D-38BCE4ACCAC2}"/>
    <cellStyle name="Ênfase5 5 2 2 2" xfId="25604" xr:uid="{A86FC5DA-223A-49B9-81E9-58FBE3CB86A2}"/>
    <cellStyle name="Ênfase5 5 2 3" xfId="25605" xr:uid="{173AFF00-4C71-464B-929C-7736433AF5DB}"/>
    <cellStyle name="Ênfase5 5 2 3 2" xfId="25606" xr:uid="{DB2DB186-2DD1-4B58-BD1D-2B52DCC46910}"/>
    <cellStyle name="Ênfase5 5 2 4" xfId="25607" xr:uid="{6E1A9544-9C46-43CE-92B1-F4CAE68BE149}"/>
    <cellStyle name="Ênfase5 5 3" xfId="25608" xr:uid="{FCEF9471-1F53-471F-8AEC-A8B005A71ABC}"/>
    <cellStyle name="Ênfase5 5 3 2" xfId="25609" xr:uid="{2E5DE0DF-35B6-42B0-B314-FADAE236ED3F}"/>
    <cellStyle name="Ênfase5 5 4" xfId="25610" xr:uid="{C86A6A8D-13A4-4B4D-AD42-F236BD58E4B7}"/>
    <cellStyle name="Ênfase5 5 4 2" xfId="25611" xr:uid="{13518DC9-9779-41F9-BDA4-C63A1CA1FAB1}"/>
    <cellStyle name="Ênfase5 5 5" xfId="25612" xr:uid="{F860E753-7181-437D-9ECF-A8C2AAA2EF92}"/>
    <cellStyle name="Ênfase5 5 5 2" xfId="25613" xr:uid="{9E9CBCE3-F7B9-422C-A688-6F480BC3DE36}"/>
    <cellStyle name="Ênfase5 5 6" xfId="25614" xr:uid="{4FFF8DF5-28E7-4AE7-A770-BCDECB87366D}"/>
    <cellStyle name="Ênfase5 5 6 2" xfId="25615" xr:uid="{09A64892-E1FF-49A5-A1AC-26C18CFD1F4F}"/>
    <cellStyle name="Ênfase5 5 7" xfId="25616" xr:uid="{3DFEE461-A3E9-4707-867B-0C1D0F613D80}"/>
    <cellStyle name="Ênfase5 6" xfId="25617" xr:uid="{A726A201-8175-455B-8001-8D1A498B7E14}"/>
    <cellStyle name="Ênfase5 6 2" xfId="25618" xr:uid="{9655EAD3-EE36-4810-9FEE-8EC8DE81C476}"/>
    <cellStyle name="Ênfase5 6 2 2" xfId="25619" xr:uid="{24C1AF67-46EA-4678-83B0-8E06C2168B60}"/>
    <cellStyle name="Ênfase5 6 2 2 2" xfId="25620" xr:uid="{7BB189C4-8036-440E-96CE-D7CA8BA4101D}"/>
    <cellStyle name="Ênfase5 6 2 3" xfId="25621" xr:uid="{523BE24E-1483-48E3-BB6E-010F9F70B94E}"/>
    <cellStyle name="Ênfase5 6 2 3 2" xfId="25622" xr:uid="{C48B8C9B-712C-49AE-958B-F3A4F4FB958E}"/>
    <cellStyle name="Ênfase5 6 2 4" xfId="25623" xr:uid="{B663456C-7177-402F-869C-B43B71CF9B27}"/>
    <cellStyle name="Ênfase5 6 3" xfId="25624" xr:uid="{29F66DA9-E598-4EBC-8F88-C714FE69CD69}"/>
    <cellStyle name="Ênfase5 6 3 2" xfId="25625" xr:uid="{382CFFD0-A8AF-4A0A-8C84-F445E3A45289}"/>
    <cellStyle name="Ênfase5 6 4" xfId="25626" xr:uid="{37E8D6A3-9D2B-4184-9396-61ED127CCCAE}"/>
    <cellStyle name="Ênfase5 6 4 2" xfId="25627" xr:uid="{0434D813-13A7-4224-9D2B-FAEF85A4A390}"/>
    <cellStyle name="Ênfase5 6 5" xfId="25628" xr:uid="{6D493991-81F7-4396-B3D0-9466EAA3C534}"/>
    <cellStyle name="Ênfase5 6 5 2" xfId="25629" xr:uid="{C235A478-0AD9-4C7B-B06C-9B980E94C920}"/>
    <cellStyle name="Ênfase5 6 6" xfId="25630" xr:uid="{F5DECBDC-7199-472C-92A4-AB74D24F0AC0}"/>
    <cellStyle name="Ênfase5 6 6 2" xfId="25631" xr:uid="{513A528F-3E94-4EC5-A723-D1055574F9CF}"/>
    <cellStyle name="Ênfase5 6 7" xfId="25632" xr:uid="{82EBF9AB-35EB-40B2-AD4E-35A9C6584CA3}"/>
    <cellStyle name="Ênfase5 7" xfId="25633" xr:uid="{7A5FBCC4-848C-40F8-BEEE-0F7239F8140C}"/>
    <cellStyle name="Ênfase5 7 2" xfId="25634" xr:uid="{8F235035-B654-43E9-8FDE-F4B777F0C9F7}"/>
    <cellStyle name="Ênfase5 7 2 2" xfId="25635" xr:uid="{08FB5B4B-0D57-4ED1-BA84-19A7428AE0CD}"/>
    <cellStyle name="Ênfase5 7 2 2 2" xfId="25636" xr:uid="{4A5C1C33-ADA7-4CDA-BBB6-D260AC16DFDE}"/>
    <cellStyle name="Ênfase5 7 2 3" xfId="25637" xr:uid="{3EA20165-E6AF-40EA-8090-7D3EF223A659}"/>
    <cellStyle name="Ênfase5 7 2 3 2" xfId="25638" xr:uid="{FC555824-4EC3-4D1A-9EE1-56431668E873}"/>
    <cellStyle name="Ênfase5 7 2 4" xfId="25639" xr:uid="{1DDAB718-0299-4AC6-868D-243BF4D47A4C}"/>
    <cellStyle name="Ênfase5 7 3" xfId="25640" xr:uid="{1CE165AC-6DC6-4A41-8AB7-FE53D523EA70}"/>
    <cellStyle name="Ênfase5 7 3 2" xfId="25641" xr:uid="{2F405DAB-157D-441B-83BA-5AE2214A2843}"/>
    <cellStyle name="Ênfase5 7 4" xfId="25642" xr:uid="{5D22A53A-FB70-4721-8E86-FF5FD0ED3C6F}"/>
    <cellStyle name="Ênfase5 7 4 2" xfId="25643" xr:uid="{6032DEA3-E8A8-4F7B-80E1-8CAB1CFE3AF5}"/>
    <cellStyle name="Ênfase5 7 5" xfId="25644" xr:uid="{87E41D5C-EDAC-40EF-B2FA-5A6AF35BEC12}"/>
    <cellStyle name="Ênfase5 7 5 2" xfId="25645" xr:uid="{85F313F6-9BC4-40E9-AAA5-CE9B4F7C99CC}"/>
    <cellStyle name="Ênfase5 7 6" xfId="25646" xr:uid="{137F38C9-C49A-4257-AF32-2D002BCA570E}"/>
    <cellStyle name="Ênfase5 7 6 2" xfId="25647" xr:uid="{CADE06EB-B42F-4F5C-8099-7E9AC5514D84}"/>
    <cellStyle name="Ênfase5 7 7" xfId="25648" xr:uid="{A7382C2B-1E46-4041-A7CC-228B0B415B1E}"/>
    <cellStyle name="Ênfase5 8" xfId="25649" xr:uid="{2DF336C4-06A2-4A27-AB45-973B8126D1F0}"/>
    <cellStyle name="Ênfase5 8 2" xfId="25650" xr:uid="{847E4178-4830-4B6F-A18D-D25CC8FD6E5F}"/>
    <cellStyle name="Ênfase5 8 2 2" xfId="25651" xr:uid="{FC42281A-FAF0-4F03-B96C-459FC358A269}"/>
    <cellStyle name="Ênfase5 8 2 2 2" xfId="25652" xr:uid="{E852C86B-C510-4BAB-B70D-9394DFCC23D9}"/>
    <cellStyle name="Ênfase5 8 2 3" xfId="25653" xr:uid="{CCD9C1E6-8281-41DD-8384-32816EBE584E}"/>
    <cellStyle name="Ênfase5 8 2 3 2" xfId="25654" xr:uid="{6D0940CE-369E-4290-A72B-FBABF5FE636D}"/>
    <cellStyle name="Ênfase5 8 2 4" xfId="25655" xr:uid="{734B577F-37A5-4FF3-B225-B72624C008AC}"/>
    <cellStyle name="Ênfase5 8 3" xfId="25656" xr:uid="{46497AE2-8555-43A1-9CE4-300079319289}"/>
    <cellStyle name="Ênfase5 8 3 2" xfId="25657" xr:uid="{C22AC6E4-7ADF-41DE-A651-88D455C4F6B5}"/>
    <cellStyle name="Ênfase5 8 4" xfId="25658" xr:uid="{2F73A726-4798-4365-A8BF-000CFDBB266F}"/>
    <cellStyle name="Ênfase5 8 4 2" xfId="25659" xr:uid="{3E525270-23D0-42EB-88CE-78B83B6DD010}"/>
    <cellStyle name="Ênfase5 8 5" xfId="25660" xr:uid="{527D0D1B-52AB-4873-8CEB-A7D2B4D48B23}"/>
    <cellStyle name="Ênfase5 8 5 2" xfId="25661" xr:uid="{634981AE-F6D3-4025-BF99-3F6B64CDBC97}"/>
    <cellStyle name="Ênfase5 8 6" xfId="25662" xr:uid="{DA5EAE9D-E675-4992-95C3-EACBB4AA6BDC}"/>
    <cellStyle name="Ênfase5 8 6 2" xfId="25663" xr:uid="{7B0AC855-944E-400F-8D4B-845F75835B04}"/>
    <cellStyle name="Ênfase5 8 7" xfId="25664" xr:uid="{5C6A405F-CF39-46EA-9D0E-6EA39D9286F1}"/>
    <cellStyle name="Ênfase5 9" xfId="25665" xr:uid="{90550ACA-7529-4757-8C33-4F6CB04C91EB}"/>
    <cellStyle name="Ênfase5 9 2" xfId="25666" xr:uid="{FE60436F-F8DD-49C3-93E7-91761C754338}"/>
    <cellStyle name="Ênfase5 9 2 2" xfId="25667" xr:uid="{FE0BFF92-5EC9-468D-80FC-3D2A223B0868}"/>
    <cellStyle name="Ênfase5 9 2 2 2" xfId="25668" xr:uid="{242C00B7-40BF-45A4-964B-2ACCC8F5DC86}"/>
    <cellStyle name="Ênfase5 9 2 3" xfId="25669" xr:uid="{272AF3C9-8595-4990-A8A9-18297EB7372A}"/>
    <cellStyle name="Ênfase5 9 2 3 2" xfId="25670" xr:uid="{C0F1A1FD-26EC-41B2-9439-68927BC912A8}"/>
    <cellStyle name="Ênfase5 9 2 4" xfId="25671" xr:uid="{B5302915-3D94-4951-8B9C-670845116DAD}"/>
    <cellStyle name="Ênfase5 9 3" xfId="25672" xr:uid="{437EF48C-BB15-4F84-9E8D-567D1F8A2D3B}"/>
    <cellStyle name="Ênfase5 9 3 2" xfId="25673" xr:uid="{B8A58D66-280B-4037-9550-21A1C2601F22}"/>
    <cellStyle name="Ênfase5 9 4" xfId="25674" xr:uid="{B63E1E33-8D42-4B99-8332-352089FBA66D}"/>
    <cellStyle name="Ênfase5 9 4 2" xfId="25675" xr:uid="{0A472853-58B1-4475-B692-33E0C66F07DF}"/>
    <cellStyle name="Ênfase5 9 5" xfId="25676" xr:uid="{42220B08-1389-43EA-9D15-9829C14726C1}"/>
    <cellStyle name="Ênfase5 9 5 2" xfId="25677" xr:uid="{4964EC2B-D271-4DFD-9261-C66CB28FE39D}"/>
    <cellStyle name="Ênfase5 9 6" xfId="25678" xr:uid="{3804A43C-F15B-4389-9FF5-3AE98C048D8C}"/>
    <cellStyle name="Ênfase5 9 6 2" xfId="25679" xr:uid="{7E6154B9-58BB-4EEF-AAA1-4AF6119F2A34}"/>
    <cellStyle name="Ênfase5 9 7" xfId="25680" xr:uid="{7B2AF804-0C4A-439C-8EB1-C4CED7176323}"/>
    <cellStyle name="Ênfase6 10" xfId="25681" xr:uid="{733E06BF-8922-4D24-B872-919D4FA5E74F}"/>
    <cellStyle name="Ênfase6 10 2" xfId="25682" xr:uid="{7C813B72-DFA9-4289-B775-92840B85B3F1}"/>
    <cellStyle name="Ênfase6 10 2 2" xfId="25683" xr:uid="{761FA363-6F4E-49D0-8B4C-B3019B71A2DD}"/>
    <cellStyle name="Ênfase6 10 2 2 2" xfId="25684" xr:uid="{6BF0B802-693E-47A5-B536-5F8656DE240D}"/>
    <cellStyle name="Ênfase6 10 2 3" xfId="25685" xr:uid="{143B3676-08F0-4470-8C34-E76D6F57EEBD}"/>
    <cellStyle name="Ênfase6 10 2 3 2" xfId="25686" xr:uid="{F393E8B8-96D8-4FC9-8FF7-50CD44046A1B}"/>
    <cellStyle name="Ênfase6 10 2 4" xfId="25687" xr:uid="{61E022FA-66E7-45CE-91C9-8CABD346670A}"/>
    <cellStyle name="Ênfase6 10 3" xfId="25688" xr:uid="{33A0693A-2486-4425-A48B-B1CD10210B7E}"/>
    <cellStyle name="Ênfase6 10 3 2" xfId="25689" xr:uid="{57DB6714-6BEE-41DB-9DF9-1CF847475B46}"/>
    <cellStyle name="Ênfase6 10 4" xfId="25690" xr:uid="{977ADB85-4EC0-4B5D-834E-9E3A301C6014}"/>
    <cellStyle name="Ênfase6 10 4 2" xfId="25691" xr:uid="{4242FFD8-4727-4211-BEC3-20A68AFC7A04}"/>
    <cellStyle name="Ênfase6 10 5" xfId="25692" xr:uid="{3B256782-D58D-42AD-AEAC-941905829140}"/>
    <cellStyle name="Ênfase6 10 5 2" xfId="25693" xr:uid="{063C8868-E09D-4A83-A51D-1E16B4C8361B}"/>
    <cellStyle name="Ênfase6 10 6" xfId="25694" xr:uid="{A082950A-120E-4DA2-A0DB-85D72E5DB275}"/>
    <cellStyle name="Ênfase6 10 6 2" xfId="25695" xr:uid="{1401C3A0-EE88-4B79-9BA3-8954042C7E85}"/>
    <cellStyle name="Ênfase6 10 7" xfId="25696" xr:uid="{042B5681-1B37-4A13-9C5F-FA1AE78F6DD6}"/>
    <cellStyle name="Ênfase6 11" xfId="25697" xr:uid="{7614F7A6-4747-43CB-8C90-FAE9761826E9}"/>
    <cellStyle name="Ênfase6 11 2" xfId="25698" xr:uid="{2AC0DE23-6349-44F3-B660-1A54D69876FE}"/>
    <cellStyle name="Ênfase6 11 2 2" xfId="25699" xr:uid="{70FCF680-D990-4DD3-9411-8BF5CF3C2EDD}"/>
    <cellStyle name="Ênfase6 11 2 2 2" xfId="25700" xr:uid="{BA650317-7BF4-43FE-90E0-089030E43A9D}"/>
    <cellStyle name="Ênfase6 11 2 3" xfId="25701" xr:uid="{34E5FFD3-4254-4B50-BA13-33987C9F969C}"/>
    <cellStyle name="Ênfase6 11 2 3 2" xfId="25702" xr:uid="{3472D042-59DB-453A-8226-5181C66478E7}"/>
    <cellStyle name="Ênfase6 11 2 4" xfId="25703" xr:uid="{A2302698-6E1E-4059-AD93-21E592BDF46B}"/>
    <cellStyle name="Ênfase6 11 3" xfId="25704" xr:uid="{E924E0E5-50DE-465E-A371-8E7E646C1E6B}"/>
    <cellStyle name="Ênfase6 11 3 2" xfId="25705" xr:uid="{54B9F11D-6A22-4121-BC1F-ACFBB6B461D9}"/>
    <cellStyle name="Ênfase6 11 4" xfId="25706" xr:uid="{D7EC1B5D-437C-4913-A44D-1B2E7F0C8902}"/>
    <cellStyle name="Ênfase6 11 4 2" xfId="25707" xr:uid="{23FD9E45-AAE1-4463-A74D-417E3BBE6895}"/>
    <cellStyle name="Ênfase6 11 5" xfId="25708" xr:uid="{169E7E0E-2272-4021-8279-023D7BA539EC}"/>
    <cellStyle name="Ênfase6 11 5 2" xfId="25709" xr:uid="{C397AE35-C501-4CCB-90E7-4604694147FC}"/>
    <cellStyle name="Ênfase6 11 6" xfId="25710" xr:uid="{F9BCB236-592E-40F9-8B0D-6CA47387EED9}"/>
    <cellStyle name="Ênfase6 11 6 2" xfId="25711" xr:uid="{3056CD07-FB0E-4CDB-A336-CBB83E61051A}"/>
    <cellStyle name="Ênfase6 11 7" xfId="25712" xr:uid="{49204724-2429-4BBE-9BBF-7E56CD013A53}"/>
    <cellStyle name="Ênfase6 12" xfId="25713" xr:uid="{C4ABD14D-8E79-4C4A-9C7A-74CDA6A7E78D}"/>
    <cellStyle name="Ênfase6 12 2" xfId="25714" xr:uid="{182ABAB2-52BD-4E60-84D7-18672DCD8E67}"/>
    <cellStyle name="Ênfase6 12 2 2" xfId="25715" xr:uid="{46A05AFC-A2E6-4C9F-A34B-5DBB1F59F0CA}"/>
    <cellStyle name="Ênfase6 12 2 2 2" xfId="25716" xr:uid="{B7536FEE-81A3-4061-A409-2D7C1C6D4464}"/>
    <cellStyle name="Ênfase6 12 2 3" xfId="25717" xr:uid="{09BEC2F8-F00A-4AA4-919F-A44489E03D6B}"/>
    <cellStyle name="Ênfase6 12 2 3 2" xfId="25718" xr:uid="{C710B605-CAA3-449C-B1BC-E0DA52392445}"/>
    <cellStyle name="Ênfase6 12 2 4" xfId="25719" xr:uid="{B84E001A-3872-48CB-B1EF-B17E0AE1483A}"/>
    <cellStyle name="Ênfase6 12 3" xfId="25720" xr:uid="{251CC6C4-41F9-4F67-9285-278CE72FF32C}"/>
    <cellStyle name="Ênfase6 12 3 2" xfId="25721" xr:uid="{E46AF05D-0948-46F5-8D49-50C96EE5B265}"/>
    <cellStyle name="Ênfase6 12 4" xfId="25722" xr:uid="{BBBD9083-DDA3-46C2-885F-CEEF02DB6688}"/>
    <cellStyle name="Ênfase6 12 4 2" xfId="25723" xr:uid="{FDDB5C47-4CDC-4963-80C8-3A5DEEE333B1}"/>
    <cellStyle name="Ênfase6 12 5" xfId="25724" xr:uid="{BE6CCDB7-7697-43BF-A524-00C1412ABE68}"/>
    <cellStyle name="Ênfase6 12 5 2" xfId="25725" xr:uid="{5014C0DB-03C0-4EFF-B7E6-3E2D5E97E0EB}"/>
    <cellStyle name="Ênfase6 12 6" xfId="25726" xr:uid="{F56B57D6-53E7-499A-8AE1-98F059491318}"/>
    <cellStyle name="Ênfase6 12 6 2" xfId="25727" xr:uid="{4B01AEB2-7BA2-4E04-AE04-B5EB19EA3C65}"/>
    <cellStyle name="Ênfase6 12 7" xfId="25728" xr:uid="{3282C48B-DCB2-4557-9E96-40C436112D96}"/>
    <cellStyle name="Ênfase6 13" xfId="25729" xr:uid="{6299BC0A-6CE6-46BA-92CC-B38D7352A7DA}"/>
    <cellStyle name="Ênfase6 13 2" xfId="25730" xr:uid="{96D17356-7442-4D96-B3E0-18C938DB8DB1}"/>
    <cellStyle name="Ênfase6 13 2 2" xfId="25731" xr:uid="{3EE1F012-57A4-4BEB-ABBC-8EA896B7A2CF}"/>
    <cellStyle name="Ênfase6 13 2 2 2" xfId="25732" xr:uid="{C938B3C2-DFA0-48F7-8F9D-4E9325A704F5}"/>
    <cellStyle name="Ênfase6 13 2 3" xfId="25733" xr:uid="{73266C74-854B-4505-A7C3-85F9C4557FA5}"/>
    <cellStyle name="Ênfase6 13 2 3 2" xfId="25734" xr:uid="{080291DE-CEC2-46C5-AE10-BAFA595E119D}"/>
    <cellStyle name="Ênfase6 13 2 4" xfId="25735" xr:uid="{A323E9DC-EF41-44C9-833E-76BE503C1B12}"/>
    <cellStyle name="Ênfase6 13 3" xfId="25736" xr:uid="{54D074DC-5737-4BFE-82FA-D7EA6B08BA5C}"/>
    <cellStyle name="Ênfase6 13 3 2" xfId="25737" xr:uid="{1D0790E9-1259-4413-8CA6-8F84C56299EF}"/>
    <cellStyle name="Ênfase6 13 4" xfId="25738" xr:uid="{914F43B9-F975-4155-8D88-B55330630BC7}"/>
    <cellStyle name="Ênfase6 13 4 2" xfId="25739" xr:uid="{21BB1576-6594-4364-B938-B423129F3856}"/>
    <cellStyle name="Ênfase6 13 5" xfId="25740" xr:uid="{E0B643FB-3357-4467-8EF2-913C84A588C2}"/>
    <cellStyle name="Ênfase6 13 5 2" xfId="25741" xr:uid="{6E8037AA-5BF9-4900-B449-23FE406BFEC3}"/>
    <cellStyle name="Ênfase6 13 6" xfId="25742" xr:uid="{12A08E80-195A-403C-9EEC-4FE9EA388F4B}"/>
    <cellStyle name="Ênfase6 13 6 2" xfId="25743" xr:uid="{B838C6EC-D999-4B2F-B2DE-61329D3E521C}"/>
    <cellStyle name="Ênfase6 13 7" xfId="25744" xr:uid="{148273BA-A0DB-4691-8B00-CCAFE739839A}"/>
    <cellStyle name="Ênfase6 14" xfId="25745" xr:uid="{7C17CCE8-8F7F-4C65-A9ED-8DAB89C18A25}"/>
    <cellStyle name="Ênfase6 14 2" xfId="25746" xr:uid="{5B5DCE5B-2D16-4320-B289-307BDF833126}"/>
    <cellStyle name="Ênfase6 14 2 2" xfId="25747" xr:uid="{B594A149-6C56-498D-BDA1-FEFC2F408257}"/>
    <cellStyle name="Ênfase6 14 2 2 2" xfId="25748" xr:uid="{A83A8D05-B932-4554-9D3D-81CBAFAFCD4E}"/>
    <cellStyle name="Ênfase6 14 2 3" xfId="25749" xr:uid="{2191FCA4-12D6-4BAB-BBCD-222A87942E85}"/>
    <cellStyle name="Ênfase6 14 2 3 2" xfId="25750" xr:uid="{AA472174-5933-4601-89EC-39344AD24E34}"/>
    <cellStyle name="Ênfase6 14 2 4" xfId="25751" xr:uid="{85A1808F-1EBD-4285-B624-86D8EBBFB2CC}"/>
    <cellStyle name="Ênfase6 14 3" xfId="25752" xr:uid="{9162D131-9E76-4083-8215-98AA877EEF6C}"/>
    <cellStyle name="Ênfase6 14 3 2" xfId="25753" xr:uid="{9C39BC59-DA11-4575-83AF-C14551F65AB9}"/>
    <cellStyle name="Ênfase6 14 4" xfId="25754" xr:uid="{156E88AC-5E94-409B-B9D1-C8D26953F917}"/>
    <cellStyle name="Ênfase6 14 4 2" xfId="25755" xr:uid="{3A27E78A-F1F2-4063-B026-AA025946A1F9}"/>
    <cellStyle name="Ênfase6 14 5" xfId="25756" xr:uid="{1893DE88-5F75-424E-AC90-E9242CB02636}"/>
    <cellStyle name="Ênfase6 14 5 2" xfId="25757" xr:uid="{A9D272DB-9865-47DB-B86B-BBC69838683B}"/>
    <cellStyle name="Ênfase6 14 6" xfId="25758" xr:uid="{EBDA7569-0D27-4106-8085-1D7EB2CCE05C}"/>
    <cellStyle name="Ênfase6 14 6 2" xfId="25759" xr:uid="{F13DD10A-AA23-44CD-BDB7-3AEF47B172F2}"/>
    <cellStyle name="Ênfase6 14 7" xfId="25760" xr:uid="{156EDCC2-3321-4CFD-AAF1-AB06AA2C3178}"/>
    <cellStyle name="Ênfase6 15" xfId="25761" xr:uid="{346BF6D6-B4E4-4362-868C-C62C2BB70CE6}"/>
    <cellStyle name="Ênfase6 15 2" xfId="25762" xr:uid="{967E5173-25F1-4451-BFC0-68C269A66D6F}"/>
    <cellStyle name="Ênfase6 15 2 2" xfId="25763" xr:uid="{FCF6583B-3C2C-46B2-8707-AB65D6AFCFC6}"/>
    <cellStyle name="Ênfase6 15 2 2 2" xfId="25764" xr:uid="{CE9AF243-10C3-42BA-998A-AF70B1150EAC}"/>
    <cellStyle name="Ênfase6 15 2 3" xfId="25765" xr:uid="{375EAAF9-730F-415F-9857-7367542B33E8}"/>
    <cellStyle name="Ênfase6 15 2 3 2" xfId="25766" xr:uid="{66328C4D-17D6-4A43-A908-4A494239CCBF}"/>
    <cellStyle name="Ênfase6 15 2 4" xfId="25767" xr:uid="{D1A9C78E-031C-4969-82C9-F01C5222740D}"/>
    <cellStyle name="Ênfase6 15 3" xfId="25768" xr:uid="{E10D7374-9C38-4BC3-A29B-9B5EC42E03D8}"/>
    <cellStyle name="Ênfase6 15 3 2" xfId="25769" xr:uid="{7647F386-409F-4743-81DC-4DA2175CC2E6}"/>
    <cellStyle name="Ênfase6 15 4" xfId="25770" xr:uid="{E2DCE3B2-489A-484C-AD7B-3B9BA0A38DA6}"/>
    <cellStyle name="Ênfase6 15 4 2" xfId="25771" xr:uid="{263EFF38-273C-4361-91D8-03B034F0F862}"/>
    <cellStyle name="Ênfase6 15 5" xfId="25772" xr:uid="{8D797F33-C088-43B9-9A5D-D3FEB0622718}"/>
    <cellStyle name="Ênfase6 15 5 2" xfId="25773" xr:uid="{4CE0B922-68AB-4363-85C0-451D509BEE54}"/>
    <cellStyle name="Ênfase6 15 6" xfId="25774" xr:uid="{C5D02C91-5BE1-4F38-8577-15F7415004F2}"/>
    <cellStyle name="Ênfase6 15 6 2" xfId="25775" xr:uid="{682BD0FF-8E7D-45D5-978E-65700F018862}"/>
    <cellStyle name="Ênfase6 15 7" xfId="25776" xr:uid="{BDFDEF4C-86E5-4122-BFE0-76163238814A}"/>
    <cellStyle name="Ênfase6 16" xfId="25777" xr:uid="{5A1A21A9-371D-4EE8-AE35-660D7B222DC4}"/>
    <cellStyle name="Ênfase6 16 2" xfId="25778" xr:uid="{60C974D8-B6C1-4083-B5EB-586513900780}"/>
    <cellStyle name="Ênfase6 16 2 2" xfId="25779" xr:uid="{4771EC19-6155-462D-81EC-C1254E888020}"/>
    <cellStyle name="Ênfase6 16 2 2 2" xfId="25780" xr:uid="{BE291BD3-BC2E-429F-B4DD-5E109B6F606C}"/>
    <cellStyle name="Ênfase6 16 2 3" xfId="25781" xr:uid="{F4E19068-91F7-4325-B7EF-7802C030D212}"/>
    <cellStyle name="Ênfase6 16 2 3 2" xfId="25782" xr:uid="{C4996BAA-E3B1-4082-8CAC-0FFE3AE3C384}"/>
    <cellStyle name="Ênfase6 16 2 4" xfId="25783" xr:uid="{0312B5D6-B8D0-4708-92C6-4D5EC5804B54}"/>
    <cellStyle name="Ênfase6 16 3" xfId="25784" xr:uid="{C552A621-21A9-40C5-94EB-1AEA39ED6F2A}"/>
    <cellStyle name="Ênfase6 16 3 2" xfId="25785" xr:uid="{3BC891A6-5EB5-4C80-9D21-D35F7F513E0E}"/>
    <cellStyle name="Ênfase6 16 4" xfId="25786" xr:uid="{A35D43C7-065C-4263-9DD4-C3F83031EEED}"/>
    <cellStyle name="Ênfase6 16 4 2" xfId="25787" xr:uid="{B48059D7-E00B-4B91-9E86-BFE0D870600B}"/>
    <cellStyle name="Ênfase6 16 5" xfId="25788" xr:uid="{EA4CAA10-67F2-4088-9748-6171229A36F8}"/>
    <cellStyle name="Ênfase6 16 5 2" xfId="25789" xr:uid="{C1468666-11AB-4E54-96BF-429303DB448C}"/>
    <cellStyle name="Ênfase6 16 6" xfId="25790" xr:uid="{9925B212-3FFD-4F3E-99F4-3EEB6B379E86}"/>
    <cellStyle name="Ênfase6 16 6 2" xfId="25791" xr:uid="{943BEF7A-C78B-4102-98D7-9BF7F9E84886}"/>
    <cellStyle name="Ênfase6 16 7" xfId="25792" xr:uid="{8839EA75-78EF-472E-8B69-DAE4E3DF8866}"/>
    <cellStyle name="Ênfase6 17" xfId="25793" xr:uid="{0938954C-8505-4759-836D-824781943A00}"/>
    <cellStyle name="Ênfase6 17 2" xfId="25794" xr:uid="{9744CDAC-326E-46A3-B79F-6939F7F12D12}"/>
    <cellStyle name="Ênfase6 17 2 2" xfId="25795" xr:uid="{BEE54D0A-E57A-418E-86E1-F8E558E84864}"/>
    <cellStyle name="Ênfase6 17 2 2 2" xfId="25796" xr:uid="{E9CA048C-4374-444A-AFF9-6281BA71F29E}"/>
    <cellStyle name="Ênfase6 17 2 3" xfId="25797" xr:uid="{04C15D88-B0D2-4DD7-ACEE-D98E39EA31C8}"/>
    <cellStyle name="Ênfase6 17 2 3 2" xfId="25798" xr:uid="{90173E52-61F7-4765-BDF8-FA3CCE914C3B}"/>
    <cellStyle name="Ênfase6 17 2 4" xfId="25799" xr:uid="{DF37E99B-B1B8-435A-BDFA-9E0B3A89EB9A}"/>
    <cellStyle name="Ênfase6 17 3" xfId="25800" xr:uid="{BD6489C0-5095-42C4-A0E3-55AF3E25B352}"/>
    <cellStyle name="Ênfase6 17 3 2" xfId="25801" xr:uid="{3AA2DFF9-9E64-4959-BAEC-16955F750ECF}"/>
    <cellStyle name="Ênfase6 17 4" xfId="25802" xr:uid="{0A4C4E28-6EE8-4755-B0A7-AC8F39913732}"/>
    <cellStyle name="Ênfase6 17 4 2" xfId="25803" xr:uid="{EDEB2527-F8B8-40BB-9C7E-6FCD24E4B6A2}"/>
    <cellStyle name="Ênfase6 17 5" xfId="25804" xr:uid="{871FB3D6-C645-4135-B9FA-89C56598AC8B}"/>
    <cellStyle name="Ênfase6 17 5 2" xfId="25805" xr:uid="{E1FCE233-10D2-4671-9D55-CC0931F7EC59}"/>
    <cellStyle name="Ênfase6 17 6" xfId="25806" xr:uid="{A6BA5F9E-D012-4D01-85A5-1A786FCFDCA6}"/>
    <cellStyle name="Ênfase6 17 6 2" xfId="25807" xr:uid="{048E983A-B1AE-4780-840C-2DDCC2FBF176}"/>
    <cellStyle name="Ênfase6 17 7" xfId="25808" xr:uid="{9940DEA6-4F22-42EC-B80C-757910E4A4D8}"/>
    <cellStyle name="Ênfase6 18" xfId="25809" xr:uid="{51AFBE90-B8B3-486A-AD5A-D853EA138B5D}"/>
    <cellStyle name="Ênfase6 18 2" xfId="25810" xr:uid="{966E5027-EC73-4E54-A80E-95A0E3A77126}"/>
    <cellStyle name="Ênfase6 18 2 2" xfId="25811" xr:uid="{EEAE56BC-014F-4F3D-8F51-D646311EC4FE}"/>
    <cellStyle name="Ênfase6 18 2 2 2" xfId="25812" xr:uid="{942185BA-7D3E-4B05-B311-56946DAA41F6}"/>
    <cellStyle name="Ênfase6 18 2 3" xfId="25813" xr:uid="{166A2032-7DE4-422A-9DA4-4A66AC735827}"/>
    <cellStyle name="Ênfase6 18 2 3 2" xfId="25814" xr:uid="{66EE4ECC-A542-4AE9-95C7-434123C135C1}"/>
    <cellStyle name="Ênfase6 18 2 4" xfId="25815" xr:uid="{A76F13BC-73F1-4BCA-AE8A-A29CD4232E7B}"/>
    <cellStyle name="Ênfase6 18 3" xfId="25816" xr:uid="{E3CA81EE-49BD-4035-A533-991D871225D4}"/>
    <cellStyle name="Ênfase6 18 3 2" xfId="25817" xr:uid="{95AECA17-6BF8-4347-9869-46C936ADAE65}"/>
    <cellStyle name="Ênfase6 18 4" xfId="25818" xr:uid="{90A78705-5DC1-4AEB-BF15-0F9C5082A835}"/>
    <cellStyle name="Ênfase6 18 4 2" xfId="25819" xr:uid="{43D7B95B-4B2F-4A93-A471-7B3873DE9B68}"/>
    <cellStyle name="Ênfase6 18 5" xfId="25820" xr:uid="{F68487C6-CB65-481A-82F5-3BE7345EA95E}"/>
    <cellStyle name="Ênfase6 18 5 2" xfId="25821" xr:uid="{8CC81319-B731-496C-ABC1-AD09ED548BB6}"/>
    <cellStyle name="Ênfase6 18 6" xfId="25822" xr:uid="{72F92B4D-706E-4911-8041-A9C07D5952BA}"/>
    <cellStyle name="Ênfase6 18 6 2" xfId="25823" xr:uid="{7DCDAFAC-1E3F-4F70-97E5-C91BD5B19AF5}"/>
    <cellStyle name="Ênfase6 18 7" xfId="25824" xr:uid="{5CEAD6FF-F409-4F87-B34B-A1428B6BBD9E}"/>
    <cellStyle name="Ênfase6 19" xfId="25825" xr:uid="{ECC7871F-1E11-426D-A016-3A78A110929F}"/>
    <cellStyle name="Ênfase6 19 2" xfId="25826" xr:uid="{7B2BA3D8-15BF-4C37-A89C-E1F1D9F4D744}"/>
    <cellStyle name="Ênfase6 19 2 2" xfId="25827" xr:uid="{06575677-048E-480C-B5A9-88A002AAFD7F}"/>
    <cellStyle name="Ênfase6 19 2 2 2" xfId="25828" xr:uid="{25CE554B-DE0B-4A5C-A1B2-08AE9EEB0CFB}"/>
    <cellStyle name="Ênfase6 19 2 3" xfId="25829" xr:uid="{F830A3CD-5FE6-489F-9144-E260ED68C7E0}"/>
    <cellStyle name="Ênfase6 19 2 3 2" xfId="25830" xr:uid="{5654BE68-179F-4728-8963-1B4E775CDFDC}"/>
    <cellStyle name="Ênfase6 19 2 4" xfId="25831" xr:uid="{0E35543F-AC67-46B4-92BF-0C9FC616E80D}"/>
    <cellStyle name="Ênfase6 19 3" xfId="25832" xr:uid="{CBA82634-8B71-49A3-A5FF-74C947125717}"/>
    <cellStyle name="Ênfase6 19 3 2" xfId="25833" xr:uid="{304D72EC-6D0B-4D51-BE7C-A549F2489516}"/>
    <cellStyle name="Ênfase6 19 4" xfId="25834" xr:uid="{65D18E10-C1D9-4C16-BC57-0492375FD3B1}"/>
    <cellStyle name="Ênfase6 19 4 2" xfId="25835" xr:uid="{CD4E4274-B402-439C-8C79-E63B7147BD07}"/>
    <cellStyle name="Ênfase6 19 5" xfId="25836" xr:uid="{20441ACA-FD32-4644-999A-568DDABC6BF0}"/>
    <cellStyle name="Ênfase6 19 5 2" xfId="25837" xr:uid="{8132357C-AC3C-4BB6-B6FF-B82F987057AE}"/>
    <cellStyle name="Ênfase6 19 6" xfId="25838" xr:uid="{2D934F34-EE32-4FE6-B31F-8DA616DE615E}"/>
    <cellStyle name="Ênfase6 19 6 2" xfId="25839" xr:uid="{F76C836B-9830-4508-B531-2F0BECB6CB64}"/>
    <cellStyle name="Ênfase6 19 7" xfId="25840" xr:uid="{27DBC980-CB7E-40C9-9E24-F3B899CCC082}"/>
    <cellStyle name="Ênfase6 2" xfId="25841" xr:uid="{F6939E41-27DC-4B41-A423-A375AB37753E}"/>
    <cellStyle name="Ênfase6 2 10" xfId="25842" xr:uid="{AA8768A3-A1E9-4656-96BD-C928F0A649AD}"/>
    <cellStyle name="Ênfase6 2 10 2" xfId="25843" xr:uid="{E0118F95-0531-42F2-BFA2-D61A53E0DCFE}"/>
    <cellStyle name="Ênfase6 2 10 2 2" xfId="25844" xr:uid="{5388D191-EC24-4E03-B449-034ED117E7DD}"/>
    <cellStyle name="Ênfase6 2 10 2 2 2" xfId="25845" xr:uid="{7472C8F1-72A3-4EC8-93C4-FF5669F5B3C8}"/>
    <cellStyle name="Ênfase6 2 10 2 3" xfId="25846" xr:uid="{4E81C82D-8A79-4844-8B0A-1723755BFF3C}"/>
    <cellStyle name="Ênfase6 2 10 2 3 2" xfId="25847" xr:uid="{9596C734-4A82-47CC-997E-466C60C5D0A0}"/>
    <cellStyle name="Ênfase6 2 10 2 4" xfId="25848" xr:uid="{59A458AD-8861-42C3-AF0F-00F2F3DAE634}"/>
    <cellStyle name="Ênfase6 2 10 3" xfId="25849" xr:uid="{4526D428-4CD4-40CE-ADD3-72770F84F035}"/>
    <cellStyle name="Ênfase6 2 10 3 2" xfId="25850" xr:uid="{37D7BC9A-A1FA-405E-8052-BBA997F17B89}"/>
    <cellStyle name="Ênfase6 2 10 4" xfId="25851" xr:uid="{AE4310B9-B4C6-410F-B9A6-2E64DB8E2C87}"/>
    <cellStyle name="Ênfase6 2 10 4 2" xfId="25852" xr:uid="{65F985A5-68DB-45D1-AC06-2772F0F2EC33}"/>
    <cellStyle name="Ênfase6 2 10 5" xfId="25853" xr:uid="{4C1FC181-104E-43BE-A62C-ACA539773921}"/>
    <cellStyle name="Ênfase6 2 10 5 2" xfId="25854" xr:uid="{9BC02932-B8D6-4F5B-B1F5-D869BC0588B2}"/>
    <cellStyle name="Ênfase6 2 10 6" xfId="25855" xr:uid="{11972526-BE86-4A2E-B287-C6EDCFD49144}"/>
    <cellStyle name="Ênfase6 2 10 6 2" xfId="25856" xr:uid="{A6960E0A-59FC-4A11-9D8B-EB4EC5F1E803}"/>
    <cellStyle name="Ênfase6 2 10 7" xfId="25857" xr:uid="{E5706BF9-A39F-4FEE-9667-0592E8184396}"/>
    <cellStyle name="Ênfase6 2 10 7 2" xfId="25858" xr:uid="{E423BA04-4439-474B-A28F-081AEFF8FD4A}"/>
    <cellStyle name="Ênfase6 2 10 8" xfId="25859" xr:uid="{23CBF282-A9F6-4EC7-98CB-DF649DCB8D14}"/>
    <cellStyle name="Ênfase6 2 11" xfId="25860" xr:uid="{0C174346-13FB-474D-831A-86AE85CD5F7E}"/>
    <cellStyle name="Ênfase6 2 11 2" xfId="25861" xr:uid="{7E54B386-B41C-4E22-86EE-AF571F8647F9}"/>
    <cellStyle name="Ênfase6 2 11 2 2" xfId="25862" xr:uid="{EE1228A4-4A9D-45D3-A337-E2C7712047EB}"/>
    <cellStyle name="Ênfase6 2 11 2 2 2" xfId="25863" xr:uid="{AFD3C64E-3850-488A-B0E1-0EE18CB6BDF6}"/>
    <cellStyle name="Ênfase6 2 11 2 3" xfId="25864" xr:uid="{A7304A73-B657-49D6-9E9E-CEE9A160ED75}"/>
    <cellStyle name="Ênfase6 2 11 2 3 2" xfId="25865" xr:uid="{FFDF0F53-9FEB-4114-B113-305B98D90FB9}"/>
    <cellStyle name="Ênfase6 2 11 2 4" xfId="25866" xr:uid="{2DBB520C-8019-4922-9D3C-5D8864FDC209}"/>
    <cellStyle name="Ênfase6 2 11 3" xfId="25867" xr:uid="{32AAEAB7-ED1E-43E1-B43E-432AED1C63FC}"/>
    <cellStyle name="Ênfase6 2 11 3 2" xfId="25868" xr:uid="{A04094E1-13AA-4ECC-90BB-7AACCC71262B}"/>
    <cellStyle name="Ênfase6 2 11 4" xfId="25869" xr:uid="{913FAE4F-8AAD-48F5-9706-68B37FBB24FE}"/>
    <cellStyle name="Ênfase6 2 11 4 2" xfId="25870" xr:uid="{13FE171D-1F97-43DD-A3E5-52C797733471}"/>
    <cellStyle name="Ênfase6 2 11 5" xfId="25871" xr:uid="{17373A53-AD89-4A61-A5DA-B7C57177E65B}"/>
    <cellStyle name="Ênfase6 2 11 5 2" xfId="25872" xr:uid="{C25A6E54-5F6A-403C-85CD-7885EEBCFC07}"/>
    <cellStyle name="Ênfase6 2 11 6" xfId="25873" xr:uid="{C4A2F28B-AD0C-48EE-BC31-35CD1A6D923D}"/>
    <cellStyle name="Ênfase6 2 11 6 2" xfId="25874" xr:uid="{7710C751-73A0-4161-AB60-5ABA78306CD3}"/>
    <cellStyle name="Ênfase6 2 11 7" xfId="25875" xr:uid="{385CB54F-0720-4F47-ABCD-C72632C47E7A}"/>
    <cellStyle name="Ênfase6 2 11 7 2" xfId="25876" xr:uid="{186C57D8-7BFB-475C-9F13-E47C3E6B61CA}"/>
    <cellStyle name="Ênfase6 2 11 8" xfId="25877" xr:uid="{21271430-1C7E-4589-A660-CE5EAD11DCFA}"/>
    <cellStyle name="Ênfase6 2 12" xfId="25878" xr:uid="{AEF3784D-F2FA-4B70-8B22-2554BEDE1E5E}"/>
    <cellStyle name="Ênfase6 2 12 2" xfId="25879" xr:uid="{FD9A7C4D-7F69-4753-94D9-744226A03822}"/>
    <cellStyle name="Ênfase6 2 12 2 2" xfId="25880" xr:uid="{9A230078-041A-4941-AA96-4F92EB4C2C82}"/>
    <cellStyle name="Ênfase6 2 12 2 2 2" xfId="25881" xr:uid="{D9D655B5-4158-488E-B4F7-C1B3C91F96C8}"/>
    <cellStyle name="Ênfase6 2 12 2 3" xfId="25882" xr:uid="{15B49A45-2ACB-4EBB-B4AD-D84F91ADBF4D}"/>
    <cellStyle name="Ênfase6 2 12 2 3 2" xfId="25883" xr:uid="{A7A2AED8-D744-43CC-B8EB-662A2C725D20}"/>
    <cellStyle name="Ênfase6 2 12 2 4" xfId="25884" xr:uid="{2B54D9EA-0288-409E-BC65-8C770E42BA92}"/>
    <cellStyle name="Ênfase6 2 12 3" xfId="25885" xr:uid="{8CEF96C1-7278-4CA0-8132-8D8A5E593EE1}"/>
    <cellStyle name="Ênfase6 2 12 3 2" xfId="25886" xr:uid="{DA956760-5858-4D95-B185-F99B48072B97}"/>
    <cellStyle name="Ênfase6 2 12 4" xfId="25887" xr:uid="{2BC94081-B038-4F87-B5EE-843439766737}"/>
    <cellStyle name="Ênfase6 2 12 4 2" xfId="25888" xr:uid="{FBE9FF9C-E2D9-4DC2-843B-DDC5647EB593}"/>
    <cellStyle name="Ênfase6 2 12 5" xfId="25889" xr:uid="{A88F9CE5-AFE2-405F-B723-5862D25E8A48}"/>
    <cellStyle name="Ênfase6 2 12 5 2" xfId="25890" xr:uid="{3E8EB9D0-7550-4825-8517-020768CE95AE}"/>
    <cellStyle name="Ênfase6 2 12 6" xfId="25891" xr:uid="{B0D86068-373B-4A09-A3C8-F83AE84DF6FE}"/>
    <cellStyle name="Ênfase6 2 12 6 2" xfId="25892" xr:uid="{CEC2057F-4FF0-4448-BCFB-6B7261157C3C}"/>
    <cellStyle name="Ênfase6 2 12 7" xfId="25893" xr:uid="{C194FF72-C1EA-47CA-8389-52DB9E4752C2}"/>
    <cellStyle name="Ênfase6 2 12 7 2" xfId="25894" xr:uid="{520C0691-FC07-4235-9211-C0F472DA2655}"/>
    <cellStyle name="Ênfase6 2 12 8" xfId="25895" xr:uid="{DB40CBF4-97E2-497E-8194-3B5FBD082E16}"/>
    <cellStyle name="Ênfase6 2 13" xfId="25896" xr:uid="{40E5F6BF-C6FD-4181-B49B-A628F55333EA}"/>
    <cellStyle name="Ênfase6 2 13 2" xfId="25897" xr:uid="{757ED4FF-9FD1-45A4-87DB-F92412E3B5A7}"/>
    <cellStyle name="Ênfase6 2 13 2 2" xfId="25898" xr:uid="{109951CB-77D2-4F2C-B620-49E0010CF8F3}"/>
    <cellStyle name="Ênfase6 2 13 2 2 2" xfId="25899" xr:uid="{871D818E-96A7-46C6-84B9-4C523D4739F7}"/>
    <cellStyle name="Ênfase6 2 13 2 3" xfId="25900" xr:uid="{DC4383DF-041C-4C48-B926-EB180409FBEF}"/>
    <cellStyle name="Ênfase6 2 13 2 3 2" xfId="25901" xr:uid="{C460B7A1-DE22-4838-8C44-32E65DE67162}"/>
    <cellStyle name="Ênfase6 2 13 2 4" xfId="25902" xr:uid="{D3873401-C654-4ED4-A8FF-1C9680DECA2D}"/>
    <cellStyle name="Ênfase6 2 13 3" xfId="25903" xr:uid="{BEC06588-C902-4E8B-87AD-A41F797727F6}"/>
    <cellStyle name="Ênfase6 2 13 3 2" xfId="25904" xr:uid="{8B54FF52-C44A-4E15-A2BA-62D72BF97C2B}"/>
    <cellStyle name="Ênfase6 2 13 4" xfId="25905" xr:uid="{D1C4FF4A-3DB3-4F17-93C1-21F90847B4A0}"/>
    <cellStyle name="Ênfase6 2 13 4 2" xfId="25906" xr:uid="{FBBE524F-FE11-4998-9313-EB833F273459}"/>
    <cellStyle name="Ênfase6 2 13 5" xfId="25907" xr:uid="{CB00132B-CB22-4591-862A-178201EFD99B}"/>
    <cellStyle name="Ênfase6 2 13 5 2" xfId="25908" xr:uid="{A878B981-F790-4A72-8269-FF8ABFD9DD77}"/>
    <cellStyle name="Ênfase6 2 13 6" xfId="25909" xr:uid="{A39C24EA-D935-4A98-8BC8-1F5F0C4660C9}"/>
    <cellStyle name="Ênfase6 2 13 6 2" xfId="25910" xr:uid="{F7D3B9DD-5745-4BE6-9A34-8046476CCF9C}"/>
    <cellStyle name="Ênfase6 2 13 7" xfId="25911" xr:uid="{E5EF95FB-5EB2-4DF4-8FF3-16708EBF2A73}"/>
    <cellStyle name="Ênfase6 2 13 7 2" xfId="25912" xr:uid="{4FB059F2-066D-4C9E-BC90-943CFF3E59BF}"/>
    <cellStyle name="Ênfase6 2 13 8" xfId="25913" xr:uid="{C61394FB-FD7A-4919-8CE7-E443A9DA0C79}"/>
    <cellStyle name="Ênfase6 2 14" xfId="25914" xr:uid="{0E567D4A-3857-4768-9583-343A8B423F54}"/>
    <cellStyle name="Ênfase6 2 14 2" xfId="25915" xr:uid="{9AD3569E-A0A1-4AEF-86BA-D44B56321C4F}"/>
    <cellStyle name="Ênfase6 2 14 2 2" xfId="25916" xr:uid="{535C423D-8726-4853-BB5A-BF3D2A1035C3}"/>
    <cellStyle name="Ênfase6 2 14 2 2 2" xfId="25917" xr:uid="{D4A1F7A4-3144-410B-89AC-59C4C296E81B}"/>
    <cellStyle name="Ênfase6 2 14 2 3" xfId="25918" xr:uid="{4A92FE12-4B73-4598-B66F-BA0184A82269}"/>
    <cellStyle name="Ênfase6 2 14 2 3 2" xfId="25919" xr:uid="{80D8F59F-D481-4ADD-8D24-9B09B53790D9}"/>
    <cellStyle name="Ênfase6 2 14 2 4" xfId="25920" xr:uid="{3FF484D3-DF51-4FC8-B8B9-C0035AC6D238}"/>
    <cellStyle name="Ênfase6 2 14 3" xfId="25921" xr:uid="{8B2E25B5-EA61-454A-8A18-0139E09F0CC9}"/>
    <cellStyle name="Ênfase6 2 14 3 2" xfId="25922" xr:uid="{DD45367B-936F-4531-91D2-D7EBA4E2171D}"/>
    <cellStyle name="Ênfase6 2 14 4" xfId="25923" xr:uid="{16A8E7DC-B037-4DDB-84D5-A9424C0DF368}"/>
    <cellStyle name="Ênfase6 2 14 4 2" xfId="25924" xr:uid="{A6218D64-A165-4D55-9B19-01B265CE4207}"/>
    <cellStyle name="Ênfase6 2 14 5" xfId="25925" xr:uid="{463C5F4D-5385-4502-B4A4-306B1F05A240}"/>
    <cellStyle name="Ênfase6 2 14 5 2" xfId="25926" xr:uid="{A48C112A-978E-4305-ADC5-48F7BD0C247C}"/>
    <cellStyle name="Ênfase6 2 14 6" xfId="25927" xr:uid="{6F5C5734-9534-44C0-AFFD-10E9D1495354}"/>
    <cellStyle name="Ênfase6 2 14 6 2" xfId="25928" xr:uid="{7921A39B-5DFD-4180-A2A5-267123AB9B3D}"/>
    <cellStyle name="Ênfase6 2 14 7" xfId="25929" xr:uid="{76056C27-5B9C-44D6-9636-CB799CC620EE}"/>
    <cellStyle name="Ênfase6 2 14 7 2" xfId="25930" xr:uid="{664DB76D-66D0-49D5-B45D-38D1FAC23B0A}"/>
    <cellStyle name="Ênfase6 2 14 8" xfId="25931" xr:uid="{CF0C8843-5E91-4972-95BB-04CB02167AB5}"/>
    <cellStyle name="Ênfase6 2 15" xfId="25932" xr:uid="{1C473FFC-2775-4287-84E7-AB2E235B26A4}"/>
    <cellStyle name="Ênfase6 2 15 2" xfId="25933" xr:uid="{CF8CE316-D7DD-4CDD-970F-C7EECC3DB3C6}"/>
    <cellStyle name="Ênfase6 2 15 2 2" xfId="25934" xr:uid="{0C7EB022-9E10-42FE-AD96-1ECC7454AABA}"/>
    <cellStyle name="Ênfase6 2 15 2 2 2" xfId="25935" xr:uid="{6A20B1E4-7101-446A-A575-70A497B67F4A}"/>
    <cellStyle name="Ênfase6 2 15 2 3" xfId="25936" xr:uid="{FAAC9BF2-EFF5-4344-B99D-B28456D4A076}"/>
    <cellStyle name="Ênfase6 2 15 2 3 2" xfId="25937" xr:uid="{3ADCA32F-FCEC-4635-8933-8C58DC32FDF6}"/>
    <cellStyle name="Ênfase6 2 15 2 4" xfId="25938" xr:uid="{59F7234D-24DB-4E65-9E17-1235079CEE90}"/>
    <cellStyle name="Ênfase6 2 15 3" xfId="25939" xr:uid="{68447E97-38E3-4464-AAE1-E51B56F3A805}"/>
    <cellStyle name="Ênfase6 2 15 3 2" xfId="25940" xr:uid="{61AC239E-BEDC-4667-990B-3BF3425CCE7B}"/>
    <cellStyle name="Ênfase6 2 15 4" xfId="25941" xr:uid="{6628F951-8661-44A6-BE50-71F0447D5032}"/>
    <cellStyle name="Ênfase6 2 15 4 2" xfId="25942" xr:uid="{FBC94EF3-7449-4EFD-9AE6-A353C60C3A52}"/>
    <cellStyle name="Ênfase6 2 15 5" xfId="25943" xr:uid="{14931DA4-73BC-4575-B3BB-409C68DE121F}"/>
    <cellStyle name="Ênfase6 2 15 5 2" xfId="25944" xr:uid="{D0A8EA6C-4C5C-45A6-AEF0-36FD0D8FFCD2}"/>
    <cellStyle name="Ênfase6 2 15 6" xfId="25945" xr:uid="{F7AB7072-7DA1-4EB4-BD97-6399E67B5BCE}"/>
    <cellStyle name="Ênfase6 2 15 6 2" xfId="25946" xr:uid="{6316643B-1671-46E1-BD00-8032ABEDEF61}"/>
    <cellStyle name="Ênfase6 2 15 7" xfId="25947" xr:uid="{55A666B1-6963-4D6A-ACC0-ACB7414BEA8D}"/>
    <cellStyle name="Ênfase6 2 15 7 2" xfId="25948" xr:uid="{D2827436-86EE-411C-9A02-20084A2BF790}"/>
    <cellStyle name="Ênfase6 2 15 8" xfId="25949" xr:uid="{B595CE9F-B0B9-4A26-92C5-461F7311BF69}"/>
    <cellStyle name="Ênfase6 2 16" xfId="25950" xr:uid="{1CF0A642-09BD-40A6-9E0E-C7F317BDB9D6}"/>
    <cellStyle name="Ênfase6 2 16 2" xfId="25951" xr:uid="{CE08E52D-DE52-4112-B03C-80D546C1FACA}"/>
    <cellStyle name="Ênfase6 2 16 2 2" xfId="25952" xr:uid="{EAB77918-7834-43BD-B17E-9FAB739CE8E7}"/>
    <cellStyle name="Ênfase6 2 16 2 2 2" xfId="25953" xr:uid="{2B0A3B4B-6073-4432-8061-7296B2D48988}"/>
    <cellStyle name="Ênfase6 2 16 2 3" xfId="25954" xr:uid="{B37BCB98-09B0-4525-9F21-2EE043084833}"/>
    <cellStyle name="Ênfase6 2 16 2 3 2" xfId="25955" xr:uid="{DB3D3B0D-E037-4669-87C8-2C90947F255B}"/>
    <cellStyle name="Ênfase6 2 16 2 4" xfId="25956" xr:uid="{61F3C595-5439-44AF-A2D0-1EA137AD7DE1}"/>
    <cellStyle name="Ênfase6 2 16 3" xfId="25957" xr:uid="{A9CC5107-F4B7-463E-A4E8-A429A5C63250}"/>
    <cellStyle name="Ênfase6 2 16 3 2" xfId="25958" xr:uid="{0E4D7488-0985-492F-8D4C-C6F8A093BE20}"/>
    <cellStyle name="Ênfase6 2 16 4" xfId="25959" xr:uid="{890ECD49-01E9-474F-A34D-DCBD70E79E10}"/>
    <cellStyle name="Ênfase6 2 16 4 2" xfId="25960" xr:uid="{57C08A2E-12AD-435B-BD46-D18F2D9E0117}"/>
    <cellStyle name="Ênfase6 2 16 5" xfId="25961" xr:uid="{DD991742-0F0B-4A40-82E8-58EA925E26AB}"/>
    <cellStyle name="Ênfase6 2 16 5 2" xfId="25962" xr:uid="{764518FE-F4F1-44FE-BE53-C5B57DBB0877}"/>
    <cellStyle name="Ênfase6 2 16 6" xfId="25963" xr:uid="{1171CD9D-C384-46CF-8F40-94A1CE89FE34}"/>
    <cellStyle name="Ênfase6 2 16 6 2" xfId="25964" xr:uid="{F3609716-1895-4997-B501-3C2231DAD1AA}"/>
    <cellStyle name="Ênfase6 2 16 7" xfId="25965" xr:uid="{06C2F16A-63A5-4F2C-927A-9BF1AF9D7D5D}"/>
    <cellStyle name="Ênfase6 2 16 7 2" xfId="25966" xr:uid="{11F80D6D-160D-4427-9577-4955174DE0E4}"/>
    <cellStyle name="Ênfase6 2 16 8" xfId="25967" xr:uid="{69FB1D62-CCA8-4D15-A367-9CFACE215744}"/>
    <cellStyle name="Ênfase6 2 17" xfId="25968" xr:uid="{5CEAB38A-22B8-4587-AFDC-957CDBE1F24A}"/>
    <cellStyle name="Ênfase6 2 17 2" xfId="25969" xr:uid="{217F0374-F41D-4121-BD1C-B130611F507A}"/>
    <cellStyle name="Ênfase6 2 17 2 2" xfId="25970" xr:uid="{0D3BAACB-D79D-4479-BF5F-22B48E4A0E96}"/>
    <cellStyle name="Ênfase6 2 17 2 2 2" xfId="25971" xr:uid="{0E9A4F6B-C0CA-4220-8EBE-D51B84594620}"/>
    <cellStyle name="Ênfase6 2 17 2 3" xfId="25972" xr:uid="{6DF545DC-945E-4647-969C-9DAAE549F958}"/>
    <cellStyle name="Ênfase6 2 17 2 3 2" xfId="25973" xr:uid="{A6605599-69DF-4A36-BD0F-6230398F8315}"/>
    <cellStyle name="Ênfase6 2 17 2 4" xfId="25974" xr:uid="{B0F43B26-D250-4DDF-AD52-90EEC0D4DB89}"/>
    <cellStyle name="Ênfase6 2 17 3" xfId="25975" xr:uid="{386EBA9F-1389-4759-A804-4C9573432BCC}"/>
    <cellStyle name="Ênfase6 2 17 3 2" xfId="25976" xr:uid="{8E7F6725-4262-40D7-BBAC-0490640ED5BE}"/>
    <cellStyle name="Ênfase6 2 17 4" xfId="25977" xr:uid="{BD2A2F6C-94D5-4781-A205-2FA05CD21962}"/>
    <cellStyle name="Ênfase6 2 17 4 2" xfId="25978" xr:uid="{EC8C6F6E-C056-48D8-BF38-81D154C7076E}"/>
    <cellStyle name="Ênfase6 2 17 5" xfId="25979" xr:uid="{863EA360-8DEE-4426-828A-883B0D932050}"/>
    <cellStyle name="Ênfase6 2 17 5 2" xfId="25980" xr:uid="{60A3EA80-C862-4128-8A43-70170A87BA24}"/>
    <cellStyle name="Ênfase6 2 17 6" xfId="25981" xr:uid="{0A7CD2B2-DF71-4C6B-B96C-936549935F37}"/>
    <cellStyle name="Ênfase6 2 17 6 2" xfId="25982" xr:uid="{03040979-EE03-46C9-B5D3-4B46BA3615CB}"/>
    <cellStyle name="Ênfase6 2 17 7" xfId="25983" xr:uid="{24650BDF-8865-48F3-90ED-06DFA07B5D71}"/>
    <cellStyle name="Ênfase6 2 17 7 2" xfId="25984" xr:uid="{29098426-922F-4CFC-BC55-FC5109A64B2D}"/>
    <cellStyle name="Ênfase6 2 17 8" xfId="25985" xr:uid="{48FB2A35-544F-4B84-B54A-98EAA36E19CC}"/>
    <cellStyle name="Ênfase6 2 18" xfId="25986" xr:uid="{0AC10273-E13B-4DA3-A3B4-943716232197}"/>
    <cellStyle name="Ênfase6 2 18 2" xfId="25987" xr:uid="{3853D313-31D9-4298-B452-418B3822907B}"/>
    <cellStyle name="Ênfase6 2 18 2 2" xfId="25988" xr:uid="{5FB2E0C9-E149-4C6D-B532-894B2C4691FC}"/>
    <cellStyle name="Ênfase6 2 18 2 2 2" xfId="25989" xr:uid="{114B84F7-D068-4E25-A167-7F83620DFDD7}"/>
    <cellStyle name="Ênfase6 2 18 2 3" xfId="25990" xr:uid="{0C4299F9-4FBC-4A6D-897F-BDB7E9073249}"/>
    <cellStyle name="Ênfase6 2 18 2 3 2" xfId="25991" xr:uid="{DAE773B1-8F94-4E44-921C-2863760AB7C8}"/>
    <cellStyle name="Ênfase6 2 18 2 4" xfId="25992" xr:uid="{53DBE830-AE5E-4886-BCED-F02CCFCD36CF}"/>
    <cellStyle name="Ênfase6 2 18 3" xfId="25993" xr:uid="{E8D25D51-5823-44FF-883F-FCB18DD28D21}"/>
    <cellStyle name="Ênfase6 2 18 3 2" xfId="25994" xr:uid="{BCDBEAAA-8357-4E08-A0B1-9086D4698038}"/>
    <cellStyle name="Ênfase6 2 18 4" xfId="25995" xr:uid="{105B950F-D0FD-42A8-8E7D-D36F7D4D70E0}"/>
    <cellStyle name="Ênfase6 2 18 4 2" xfId="25996" xr:uid="{37A9787B-2FFF-4D40-8F2A-1F3C121C6FB3}"/>
    <cellStyle name="Ênfase6 2 18 5" xfId="25997" xr:uid="{46E5F7FC-6186-462D-8D94-0BDEA01AD03A}"/>
    <cellStyle name="Ênfase6 2 18 5 2" xfId="25998" xr:uid="{B4C219F9-EEB5-482F-B3AA-B579094F13AC}"/>
    <cellStyle name="Ênfase6 2 18 6" xfId="25999" xr:uid="{CB8A5C91-21B2-481B-9944-DED60FE104BF}"/>
    <cellStyle name="Ênfase6 2 18 6 2" xfId="26000" xr:uid="{DAC7C989-5FC7-4156-9B88-A7F01A8320EF}"/>
    <cellStyle name="Ênfase6 2 18 7" xfId="26001" xr:uid="{57D73601-589D-427A-BBCE-9F318E999E54}"/>
    <cellStyle name="Ênfase6 2 18 7 2" xfId="26002" xr:uid="{41EC0563-A476-426D-8F84-509018E3F5C9}"/>
    <cellStyle name="Ênfase6 2 18 8" xfId="26003" xr:uid="{8BDB1350-9325-4188-80DC-DDE25141FCBB}"/>
    <cellStyle name="Ênfase6 2 19" xfId="26004" xr:uid="{B94FFBAE-A2FD-4F51-BB07-4C730FBF6D53}"/>
    <cellStyle name="Ênfase6 2 19 2" xfId="26005" xr:uid="{F61D8407-34CD-4578-9359-87F8D4C63BB0}"/>
    <cellStyle name="Ênfase6 2 19 2 2" xfId="26006" xr:uid="{5775E4D9-067C-4D38-AC4C-39EA8E3CA6D8}"/>
    <cellStyle name="Ênfase6 2 19 2 2 2" xfId="26007" xr:uid="{36A5E3E8-5C30-428E-93FA-86C3B43403CE}"/>
    <cellStyle name="Ênfase6 2 19 2 3" xfId="26008" xr:uid="{2A4E72FC-C84B-4ABB-BE8A-1CD27937BB4E}"/>
    <cellStyle name="Ênfase6 2 19 2 3 2" xfId="26009" xr:uid="{070014D8-CFAF-45BC-9980-66BD2A0A39CB}"/>
    <cellStyle name="Ênfase6 2 19 2 4" xfId="26010" xr:uid="{5352765D-3E07-4E0E-9FEE-2DA1CDC529A9}"/>
    <cellStyle name="Ênfase6 2 19 3" xfId="26011" xr:uid="{ED871279-B30C-40C2-B105-21133748824B}"/>
    <cellStyle name="Ênfase6 2 19 3 2" xfId="26012" xr:uid="{8E771103-F170-42D3-875A-3EAA28C9B816}"/>
    <cellStyle name="Ênfase6 2 19 4" xfId="26013" xr:uid="{76F85C21-375F-4BEF-AFC7-FE243BFFB252}"/>
    <cellStyle name="Ênfase6 2 19 4 2" xfId="26014" xr:uid="{FDA6D555-8B73-45D8-A65C-2E95AF1B933D}"/>
    <cellStyle name="Ênfase6 2 19 5" xfId="26015" xr:uid="{7DD469B8-CBB3-4BC5-882F-35CCDA6F4B53}"/>
    <cellStyle name="Ênfase6 2 19 5 2" xfId="26016" xr:uid="{62825176-F786-4C2B-A7A9-97A594592DE9}"/>
    <cellStyle name="Ênfase6 2 19 6" xfId="26017" xr:uid="{DDFD90D4-6A0F-4C7E-8480-C6CCEA447BC7}"/>
    <cellStyle name="Ênfase6 2 19 6 2" xfId="26018" xr:uid="{AB6A751B-42D9-4B8A-8CA9-096F8CF3EB17}"/>
    <cellStyle name="Ênfase6 2 19 7" xfId="26019" xr:uid="{9A102D5D-4769-4A46-B729-A37F09F00E99}"/>
    <cellStyle name="Ênfase6 2 19 7 2" xfId="26020" xr:uid="{D0ABF9DC-04A9-4288-B398-650C51B8BFFC}"/>
    <cellStyle name="Ênfase6 2 19 8" xfId="26021" xr:uid="{2EADF1B9-4D31-4F7E-9EC1-BD7B2E2ABEB5}"/>
    <cellStyle name="Ênfase6 2 2" xfId="26022" xr:uid="{880CCD1A-C7A4-4E90-BABE-BC0255C21733}"/>
    <cellStyle name="Ênfase6 2 2 2" xfId="26023" xr:uid="{2C351F83-C49C-4C15-AE25-14654483CFFC}"/>
    <cellStyle name="Ênfase6 2 2 2 2" xfId="26024" xr:uid="{B4E51C04-0406-4E48-8C21-77572707F9D3}"/>
    <cellStyle name="Ênfase6 2 2 2 2 2" xfId="26025" xr:uid="{164B6D39-8681-4530-B477-FA782803562B}"/>
    <cellStyle name="Ênfase6 2 2 2 3" xfId="26026" xr:uid="{0CFEA76F-B198-4F47-82B1-5B4C4A60B648}"/>
    <cellStyle name="Ênfase6 2 2 2 3 2" xfId="26027" xr:uid="{4DF967E9-8954-4D4D-A402-6B362C93D135}"/>
    <cellStyle name="Ênfase6 2 2 2 4" xfId="26028" xr:uid="{E413019C-7D06-40BC-939F-C5F0B7F19358}"/>
    <cellStyle name="Ênfase6 2 2 3" xfId="26029" xr:uid="{367ADE57-ACBC-43AD-A99F-09DCD7BFC153}"/>
    <cellStyle name="Ênfase6 2 2 3 2" xfId="26030" xr:uid="{345AFFA6-26F6-4C7E-9696-C4B387B60D07}"/>
    <cellStyle name="Ênfase6 2 2 4" xfId="26031" xr:uid="{D3DE6EBD-D3D0-4733-A4D2-1328C128745C}"/>
    <cellStyle name="Ênfase6 2 2 4 2" xfId="26032" xr:uid="{2566CA3D-B7F7-4B80-8EA8-6DCF7FAE09C1}"/>
    <cellStyle name="Ênfase6 2 2 5" xfId="26033" xr:uid="{B37AABC8-9B4D-4513-A9D9-C4D997105352}"/>
    <cellStyle name="Ênfase6 2 2 5 2" xfId="26034" xr:uid="{F53B14B5-BEAD-4B9B-9544-7AD95036ABD0}"/>
    <cellStyle name="Ênfase6 2 2 6" xfId="26035" xr:uid="{9E59E61E-F316-4EF8-B812-304BFF4A4619}"/>
    <cellStyle name="Ênfase6 2 2 6 2" xfId="26036" xr:uid="{918BBFC7-F07C-4B10-8581-91665C974EE7}"/>
    <cellStyle name="Ênfase6 2 2 7" xfId="26037" xr:uid="{F9DE9E26-7766-40D8-AD10-389A444A3D34}"/>
    <cellStyle name="Ênfase6 2 2 7 2" xfId="26038" xr:uid="{76FF615F-4BC6-4778-A501-A1720914DDDB}"/>
    <cellStyle name="Ênfase6 2 2 8" xfId="26039" xr:uid="{FD447CCB-9929-4E89-A971-952180B49124}"/>
    <cellStyle name="Ênfase6 2 20" xfId="26040" xr:uid="{4AE3F753-A70D-408A-B763-734B27BCBCD2}"/>
    <cellStyle name="Ênfase6 2 20 2" xfId="26041" xr:uid="{D931A93A-F38B-4904-97A7-6DEDF8B86F30}"/>
    <cellStyle name="Ênfase6 2 20 2 2" xfId="26042" xr:uid="{84C8CB3C-C754-467E-870B-8ABC2FE3EA95}"/>
    <cellStyle name="Ênfase6 2 20 2 2 2" xfId="26043" xr:uid="{3B154F31-F15C-44F4-B76D-F7B97E55D57D}"/>
    <cellStyle name="Ênfase6 2 20 2 3" xfId="26044" xr:uid="{6EB7839A-55C2-461B-8848-1A8D7A5ABEE6}"/>
    <cellStyle name="Ênfase6 2 20 2 3 2" xfId="26045" xr:uid="{08443934-2782-4EF4-A596-AABDA2BE5679}"/>
    <cellStyle name="Ênfase6 2 20 2 4" xfId="26046" xr:uid="{E3C76591-BB9D-465E-808A-AB19EA5C7F4E}"/>
    <cellStyle name="Ênfase6 2 20 3" xfId="26047" xr:uid="{84DB8882-F7F3-4023-9D21-D17AFBF446BD}"/>
    <cellStyle name="Ênfase6 2 20 3 2" xfId="26048" xr:uid="{808592AC-B398-45A4-ACA2-52CF8784605B}"/>
    <cellStyle name="Ênfase6 2 20 4" xfId="26049" xr:uid="{4B51721E-DD47-4CE3-8576-E842767EA85E}"/>
    <cellStyle name="Ênfase6 2 20 4 2" xfId="26050" xr:uid="{F613799F-8E88-4789-832A-6DE71CA7B8D6}"/>
    <cellStyle name="Ênfase6 2 20 5" xfId="26051" xr:uid="{8328681D-E8C8-431A-8E4C-F826837B8B31}"/>
    <cellStyle name="Ênfase6 2 20 5 2" xfId="26052" xr:uid="{389832DB-C709-489E-91AE-2145130FAEC0}"/>
    <cellStyle name="Ênfase6 2 20 6" xfId="26053" xr:uid="{AEFABC4F-AD41-4956-9EB0-019419CF642E}"/>
    <cellStyle name="Ênfase6 2 20 6 2" xfId="26054" xr:uid="{6196331D-A632-480B-BBFA-8B67075D30DE}"/>
    <cellStyle name="Ênfase6 2 20 7" xfId="26055" xr:uid="{D7A80988-27ED-4C28-8ECA-DA4EE679A2B7}"/>
    <cellStyle name="Ênfase6 2 20 7 2" xfId="26056" xr:uid="{C492C6C9-72F3-4627-BBB4-048BB999F0D0}"/>
    <cellStyle name="Ênfase6 2 20 8" xfId="26057" xr:uid="{1E461A58-642F-45A5-8731-F85BA674EFC6}"/>
    <cellStyle name="Ênfase6 2 21" xfId="26058" xr:uid="{238A5C84-DE9F-4746-98D5-3E6078B4B06B}"/>
    <cellStyle name="Ênfase6 2 21 2" xfId="26059" xr:uid="{F56360C2-0A1F-4828-BC20-9DC14601D1A1}"/>
    <cellStyle name="Ênfase6 2 21 2 2" xfId="26060" xr:uid="{7C491184-15C5-48A2-8094-3E9F7299CAB0}"/>
    <cellStyle name="Ênfase6 2 21 2 2 2" xfId="26061" xr:uid="{8BACFAF0-08D8-4252-A257-C41A628C4C24}"/>
    <cellStyle name="Ênfase6 2 21 2 3" xfId="26062" xr:uid="{E5B4202B-AA61-4912-BCEF-4D300CE8A14D}"/>
    <cellStyle name="Ênfase6 2 21 2 3 2" xfId="26063" xr:uid="{51085F3C-6AF8-4503-A7FD-3557476DFA36}"/>
    <cellStyle name="Ênfase6 2 21 2 4" xfId="26064" xr:uid="{1CBF3D88-C423-4E46-B03A-0FB96D32F598}"/>
    <cellStyle name="Ênfase6 2 21 3" xfId="26065" xr:uid="{5730D400-F26B-4E54-9EF8-3C0ACF6AE850}"/>
    <cellStyle name="Ênfase6 2 21 3 2" xfId="26066" xr:uid="{9A5F2B50-56DA-4A71-94BB-BBDD4CDBB696}"/>
    <cellStyle name="Ênfase6 2 21 4" xfId="26067" xr:uid="{DC2E1E62-9B03-4EA9-905D-20BFA9BB1A61}"/>
    <cellStyle name="Ênfase6 2 21 4 2" xfId="26068" xr:uid="{04F9B94B-5C54-4ACE-B0ED-2A62FDC4D17D}"/>
    <cellStyle name="Ênfase6 2 21 5" xfId="26069" xr:uid="{C5066BA4-BEEF-423B-B68A-7C7A0FCE224B}"/>
    <cellStyle name="Ênfase6 2 21 5 2" xfId="26070" xr:uid="{6B6E7105-452B-4051-B0C9-6A87F8A572C4}"/>
    <cellStyle name="Ênfase6 2 21 6" xfId="26071" xr:uid="{88111ECB-6C3D-440D-B400-B13A530F7CB5}"/>
    <cellStyle name="Ênfase6 2 21 6 2" xfId="26072" xr:uid="{17BBB085-2B0B-4A35-AFDB-B88B9EC019F4}"/>
    <cellStyle name="Ênfase6 2 21 7" xfId="26073" xr:uid="{3D1344CB-09E1-4F47-8F17-BCF308F7E53F}"/>
    <cellStyle name="Ênfase6 2 21 7 2" xfId="26074" xr:uid="{18FAA56E-40AC-4B18-A141-A4D6479C8063}"/>
    <cellStyle name="Ênfase6 2 21 8" xfId="26075" xr:uid="{FEFEEDFD-5D63-4868-AEAC-6BE52E924898}"/>
    <cellStyle name="Ênfase6 2 22" xfId="26076" xr:uid="{D0D41A33-B573-4D9E-ADC9-293654940157}"/>
    <cellStyle name="Ênfase6 2 22 2" xfId="26077" xr:uid="{89452D4A-4C09-4A7F-A0FA-708EB2595CB2}"/>
    <cellStyle name="Ênfase6 2 22 2 2" xfId="26078" xr:uid="{15548CAA-F695-4DF0-8F9B-29A34C93AD87}"/>
    <cellStyle name="Ênfase6 2 22 2 2 2" xfId="26079" xr:uid="{7137EE4C-6B1D-4574-8C4A-AB3B3D3D6C89}"/>
    <cellStyle name="Ênfase6 2 22 2 3" xfId="26080" xr:uid="{37F6F54A-5453-4CF4-9D01-DF03610A05E0}"/>
    <cellStyle name="Ênfase6 2 22 2 3 2" xfId="26081" xr:uid="{2DF6B212-310F-43E5-98EB-65BDE33F566F}"/>
    <cellStyle name="Ênfase6 2 22 2 4" xfId="26082" xr:uid="{CE6812B4-E8C4-46C2-A444-CFDC97554485}"/>
    <cellStyle name="Ênfase6 2 22 3" xfId="26083" xr:uid="{BB6F98BF-346B-4753-9E4E-E96C9EEF3EA4}"/>
    <cellStyle name="Ênfase6 2 22 3 2" xfId="26084" xr:uid="{F8933B17-5DD9-45C6-989C-B9DC1CA93F6E}"/>
    <cellStyle name="Ênfase6 2 22 4" xfId="26085" xr:uid="{89F4A726-3D39-4B96-8F1A-B8C4D68A85D8}"/>
    <cellStyle name="Ênfase6 2 22 4 2" xfId="26086" xr:uid="{A7334E0E-5A7F-4011-A29B-510AD8D0814E}"/>
    <cellStyle name="Ênfase6 2 22 5" xfId="26087" xr:uid="{BCE6BAB0-A827-43EB-93A9-51E30CCDEB3B}"/>
    <cellStyle name="Ênfase6 2 22 5 2" xfId="26088" xr:uid="{A24665AB-65B8-4D4F-B255-A1DCA604DB71}"/>
    <cellStyle name="Ênfase6 2 22 6" xfId="26089" xr:uid="{EA998344-EFBD-4373-9FB2-87990E680D2E}"/>
    <cellStyle name="Ênfase6 2 22 6 2" xfId="26090" xr:uid="{3AB9795D-75EB-4C43-9AC3-4BBD76DFA9FF}"/>
    <cellStyle name="Ênfase6 2 22 7" xfId="26091" xr:uid="{CEB70220-9AC8-485E-A58F-8A3AF2CB56AD}"/>
    <cellStyle name="Ênfase6 2 22 7 2" xfId="26092" xr:uid="{864AF1C8-68BF-419D-A4CB-F8DF9050FF3E}"/>
    <cellStyle name="Ênfase6 2 22 8" xfId="26093" xr:uid="{8F841D25-234A-4830-BF60-16B26240D5D6}"/>
    <cellStyle name="Ênfase6 2 23" xfId="26094" xr:uid="{BCB9643C-519A-4AB8-9265-461CA55FD54A}"/>
    <cellStyle name="Ênfase6 2 23 2" xfId="26095" xr:uid="{52DA4292-86A6-4E63-9E19-FF33D6498DBB}"/>
    <cellStyle name="Ênfase6 2 23 2 2" xfId="26096" xr:uid="{A0491E65-2F31-4BAB-BE13-76E6DB6EF7C6}"/>
    <cellStyle name="Ênfase6 2 23 2 2 2" xfId="26097" xr:uid="{32B9D79C-41B1-4621-8CA5-A553839544EE}"/>
    <cellStyle name="Ênfase6 2 23 2 3" xfId="26098" xr:uid="{16BAC065-5B2C-4F99-8017-9031ABCD7A35}"/>
    <cellStyle name="Ênfase6 2 23 2 3 2" xfId="26099" xr:uid="{943E4447-2CAB-4858-9667-87C542F44E1F}"/>
    <cellStyle name="Ênfase6 2 23 2 4" xfId="26100" xr:uid="{CAAFD45D-B811-431D-9CF3-3A6CBF2247F2}"/>
    <cellStyle name="Ênfase6 2 23 3" xfId="26101" xr:uid="{2AA9525A-21F8-4D87-8F3F-77F6F3E42E56}"/>
    <cellStyle name="Ênfase6 2 23 3 2" xfId="26102" xr:uid="{95CDF7F0-14FC-4F21-8D24-99207CCC8249}"/>
    <cellStyle name="Ênfase6 2 23 4" xfId="26103" xr:uid="{53AA2D0E-FD1F-428D-B342-3F22D934F3BA}"/>
    <cellStyle name="Ênfase6 2 23 4 2" xfId="26104" xr:uid="{FFB1B89D-A740-4677-B0D1-32CAAC55C413}"/>
    <cellStyle name="Ênfase6 2 23 5" xfId="26105" xr:uid="{FBF9B8BB-9A36-4DD9-B649-A843B27AF996}"/>
    <cellStyle name="Ênfase6 2 23 5 2" xfId="26106" xr:uid="{386594C6-CFCB-48A3-8F7A-8804FF2FF721}"/>
    <cellStyle name="Ênfase6 2 23 6" xfId="26107" xr:uid="{07F2AB73-0388-4658-8543-DE3FADFAAE4E}"/>
    <cellStyle name="Ênfase6 2 23 6 2" xfId="26108" xr:uid="{9662C71D-5554-4415-8D01-EB4169C6574A}"/>
    <cellStyle name="Ênfase6 2 23 7" xfId="26109" xr:uid="{6ACD6B12-1ECD-4934-87B0-DD2C44BF43D1}"/>
    <cellStyle name="Ênfase6 2 23 7 2" xfId="26110" xr:uid="{C7350A14-8991-4502-B847-ADD7A3C04237}"/>
    <cellStyle name="Ênfase6 2 23 8" xfId="26111" xr:uid="{76B5A433-571C-45A4-B8EE-E0F20427E26C}"/>
    <cellStyle name="Ênfase6 2 24" xfId="26112" xr:uid="{45D1D0B3-4BEB-4902-B0DE-4FF68B94AA2F}"/>
    <cellStyle name="Ênfase6 2 24 2" xfId="26113" xr:uid="{C2A0D6AB-8070-441B-9131-3ABBF3B4BED7}"/>
    <cellStyle name="Ênfase6 2 24 2 2" xfId="26114" xr:uid="{3B6C7A03-AD5E-428B-91FD-0F688F67E6B0}"/>
    <cellStyle name="Ênfase6 2 24 2 2 2" xfId="26115" xr:uid="{B2EB700F-48EB-42BD-9FDB-E0FEB613600C}"/>
    <cellStyle name="Ênfase6 2 24 2 3" xfId="26116" xr:uid="{1D3E6F6B-81B7-48B6-B821-0A17CF88E206}"/>
    <cellStyle name="Ênfase6 2 24 2 3 2" xfId="26117" xr:uid="{793A3EF8-111D-414E-932B-CB7FEF501460}"/>
    <cellStyle name="Ênfase6 2 24 2 4" xfId="26118" xr:uid="{BA1A146E-E65A-492B-BF2F-DAC56DBAE46E}"/>
    <cellStyle name="Ênfase6 2 24 3" xfId="26119" xr:uid="{A59F7C62-0244-4997-BA15-9A2D89AE7B34}"/>
    <cellStyle name="Ênfase6 2 24 3 2" xfId="26120" xr:uid="{3FBCD23A-244D-47F5-88AD-E9B91D602116}"/>
    <cellStyle name="Ênfase6 2 24 4" xfId="26121" xr:uid="{9CE82899-168A-40E4-90EA-316DEC35759C}"/>
    <cellStyle name="Ênfase6 2 24 4 2" xfId="26122" xr:uid="{0CF4A0E4-9C30-40F8-A7FC-29230E7ABB9D}"/>
    <cellStyle name="Ênfase6 2 24 5" xfId="26123" xr:uid="{FAD96151-8122-4FCF-9D7E-58D212B69BAE}"/>
    <cellStyle name="Ênfase6 2 24 5 2" xfId="26124" xr:uid="{46DFC2B9-B908-4620-8545-A425C96C86CC}"/>
    <cellStyle name="Ênfase6 2 24 6" xfId="26125" xr:uid="{E4E773C9-C5FA-4D91-B78F-827A118442FB}"/>
    <cellStyle name="Ênfase6 2 24 6 2" xfId="26126" xr:uid="{0621E72F-6B76-41B3-B1C5-B2DA8B04AE88}"/>
    <cellStyle name="Ênfase6 2 24 7" xfId="26127" xr:uid="{9D39CAAB-E45A-42E2-BED8-9D0B9BF42DB5}"/>
    <cellStyle name="Ênfase6 2 24 7 2" xfId="26128" xr:uid="{9C5EC905-8CEB-42E2-A8D2-C9FAF9704020}"/>
    <cellStyle name="Ênfase6 2 24 8" xfId="26129" xr:uid="{94755665-173B-4ADA-B4FA-4BBE15D779A1}"/>
    <cellStyle name="Ênfase6 2 25" xfId="26130" xr:uid="{B71D23FA-2907-499B-80AE-2575EED2D33C}"/>
    <cellStyle name="Ênfase6 2 25 2" xfId="26131" xr:uid="{7DB4B8D8-8C4D-4913-9227-43C6AEFB74A4}"/>
    <cellStyle name="Ênfase6 2 25 2 2" xfId="26132" xr:uid="{31F16B0F-FF51-4F3D-AAB0-A1DE035F0D8A}"/>
    <cellStyle name="Ênfase6 2 25 2 2 2" xfId="26133" xr:uid="{28244685-5659-43FE-806D-73EB2E917BF3}"/>
    <cellStyle name="Ênfase6 2 25 2 3" xfId="26134" xr:uid="{89033266-22DB-40D2-8F7F-B86AB65B6FEF}"/>
    <cellStyle name="Ênfase6 2 25 2 3 2" xfId="26135" xr:uid="{F4C4446A-A780-4923-801C-C92025DEB608}"/>
    <cellStyle name="Ênfase6 2 25 2 4" xfId="26136" xr:uid="{0AA9F79A-785B-4563-893F-1D7E0C213D9F}"/>
    <cellStyle name="Ênfase6 2 25 3" xfId="26137" xr:uid="{C8E8CCA7-1191-456E-8EA7-37A8DE438DA6}"/>
    <cellStyle name="Ênfase6 2 25 3 2" xfId="26138" xr:uid="{86ABD5E9-BAA4-48B2-A3FB-F08A5ED01A55}"/>
    <cellStyle name="Ênfase6 2 25 4" xfId="26139" xr:uid="{EC8B7F97-8085-43D7-9349-62D1B29E2E8E}"/>
    <cellStyle name="Ênfase6 2 25 4 2" xfId="26140" xr:uid="{EFCD2454-F55E-4C1A-891D-ECD3CB36FE0A}"/>
    <cellStyle name="Ênfase6 2 25 5" xfId="26141" xr:uid="{DED96F3B-E925-430B-912A-090252DB63E1}"/>
    <cellStyle name="Ênfase6 2 25 5 2" xfId="26142" xr:uid="{529465B4-74AE-44F3-A1E3-CD5541A9985C}"/>
    <cellStyle name="Ênfase6 2 25 6" xfId="26143" xr:uid="{B915D69E-D9A1-4D7D-AB7D-FF2699F7C6A3}"/>
    <cellStyle name="Ênfase6 2 25 6 2" xfId="26144" xr:uid="{87617416-F9D4-4622-86BE-F178425084DC}"/>
    <cellStyle name="Ênfase6 2 25 7" xfId="26145" xr:uid="{70E6FCA1-730F-442E-B10C-AD2BEE010FEF}"/>
    <cellStyle name="Ênfase6 2 25 7 2" xfId="26146" xr:uid="{CD436EFB-1AD8-43C7-AC70-5521BAF936CA}"/>
    <cellStyle name="Ênfase6 2 25 8" xfId="26147" xr:uid="{994B6338-9B70-44E2-9908-42FCAE1EB1B8}"/>
    <cellStyle name="Ênfase6 2 26" xfId="26148" xr:uid="{D0898B1D-D965-47F1-ACD6-C0EC7E1D4188}"/>
    <cellStyle name="Ênfase6 2 26 2" xfId="26149" xr:uid="{2AFB8E2A-CDC2-4D9F-92EC-328A979FDDCC}"/>
    <cellStyle name="Ênfase6 2 26 2 2" xfId="26150" xr:uid="{2F0107FA-FD11-4235-A420-6D5911D75D86}"/>
    <cellStyle name="Ênfase6 2 26 2 2 2" xfId="26151" xr:uid="{C216A92B-1FE4-4838-8A11-6C0C9A6716B0}"/>
    <cellStyle name="Ênfase6 2 26 2 3" xfId="26152" xr:uid="{59E0B467-3539-4103-87D3-31B3683383E2}"/>
    <cellStyle name="Ênfase6 2 26 2 3 2" xfId="26153" xr:uid="{1787CF64-2C24-40B4-8F09-E335C55A4AB7}"/>
    <cellStyle name="Ênfase6 2 26 2 4" xfId="26154" xr:uid="{88D54E75-9AD6-4F4C-B62C-6B4541A6B7F5}"/>
    <cellStyle name="Ênfase6 2 26 3" xfId="26155" xr:uid="{4458F39A-C182-4EA5-8892-5CBDD69F97DE}"/>
    <cellStyle name="Ênfase6 2 26 3 2" xfId="26156" xr:uid="{B5998EED-734A-4895-B791-43FA551A67CD}"/>
    <cellStyle name="Ênfase6 2 26 4" xfId="26157" xr:uid="{DDC48307-220A-405C-94D8-04D13D0D30D9}"/>
    <cellStyle name="Ênfase6 2 26 4 2" xfId="26158" xr:uid="{5434DCC9-CAC6-4BD3-8837-A8D6A6A3779D}"/>
    <cellStyle name="Ênfase6 2 26 5" xfId="26159" xr:uid="{3C124000-D3AB-4141-AC2A-AE9F8860E8BE}"/>
    <cellStyle name="Ênfase6 2 26 5 2" xfId="26160" xr:uid="{E2EFC94D-67EA-468B-999D-FD95CDA50F05}"/>
    <cellStyle name="Ênfase6 2 26 6" xfId="26161" xr:uid="{58DCCBDB-1613-4408-B405-2208A0704C91}"/>
    <cellStyle name="Ênfase6 2 26 6 2" xfId="26162" xr:uid="{38BF089E-2B43-4864-B475-B1158A9825C1}"/>
    <cellStyle name="Ênfase6 2 26 7" xfId="26163" xr:uid="{882E9122-000B-4C95-BAAB-4F365D462EA0}"/>
    <cellStyle name="Ênfase6 2 26 7 2" xfId="26164" xr:uid="{FD9B684F-F85F-448A-B92A-5263D5DAF74C}"/>
    <cellStyle name="Ênfase6 2 26 8" xfId="26165" xr:uid="{92B061DD-F3DE-4AE7-A4B5-105C93E3B443}"/>
    <cellStyle name="Ênfase6 2 27" xfId="26166" xr:uid="{FCDF141C-7365-4B46-B05F-FE93628AE73D}"/>
    <cellStyle name="Ênfase6 2 27 2" xfId="26167" xr:uid="{EA1DDE23-16E4-4023-A6CF-471E5EEC862E}"/>
    <cellStyle name="Ênfase6 2 27 2 2" xfId="26168" xr:uid="{FCE7CCE5-401E-48FA-88E1-22802B293FFC}"/>
    <cellStyle name="Ênfase6 2 27 2 2 2" xfId="26169" xr:uid="{0C4E79AB-87E5-4D89-9FAF-BFAC4C95EA34}"/>
    <cellStyle name="Ênfase6 2 27 2 3" xfId="26170" xr:uid="{B7B0E556-30F0-4A9E-87D9-35124BEB669E}"/>
    <cellStyle name="Ênfase6 2 27 2 3 2" xfId="26171" xr:uid="{49344E1A-474A-419A-A45F-21175074C385}"/>
    <cellStyle name="Ênfase6 2 27 2 4" xfId="26172" xr:uid="{B3C27E53-0D93-48D1-B126-DF28DD405F74}"/>
    <cellStyle name="Ênfase6 2 27 3" xfId="26173" xr:uid="{2BAB2ABC-FABB-432F-827E-22EC894DC821}"/>
    <cellStyle name="Ênfase6 2 27 3 2" xfId="26174" xr:uid="{E7BAD51D-356E-4F90-A398-3941050ECE69}"/>
    <cellStyle name="Ênfase6 2 27 4" xfId="26175" xr:uid="{1455BB93-369D-4814-85B3-33076AD3A6F9}"/>
    <cellStyle name="Ênfase6 2 27 4 2" xfId="26176" xr:uid="{7190CB3E-9672-42B2-A1CE-F31904F3F0A3}"/>
    <cellStyle name="Ênfase6 2 27 5" xfId="26177" xr:uid="{4B5E1C3E-C682-42B2-8291-8B9AD957CE99}"/>
    <cellStyle name="Ênfase6 2 27 5 2" xfId="26178" xr:uid="{D6F9F506-79A7-47A0-875F-8C871A6A563E}"/>
    <cellStyle name="Ênfase6 2 27 6" xfId="26179" xr:uid="{B2A74284-9850-424F-8055-0F8FCE681ADD}"/>
    <cellStyle name="Ênfase6 2 27 6 2" xfId="26180" xr:uid="{5DD339D9-6CA3-4B41-92F1-423760F3CD72}"/>
    <cellStyle name="Ênfase6 2 27 7" xfId="26181" xr:uid="{DDEE4815-D9A9-42FD-898A-961264F68834}"/>
    <cellStyle name="Ênfase6 2 27 7 2" xfId="26182" xr:uid="{D6C190DA-77E7-4757-AD09-289095CFFB12}"/>
    <cellStyle name="Ênfase6 2 27 8" xfId="26183" xr:uid="{57E6FE7F-DF5D-46B9-A56B-7A9E85050FDC}"/>
    <cellStyle name="Ênfase6 2 28" xfId="26184" xr:uid="{2C670E08-00D4-4CB0-9283-98512712B924}"/>
    <cellStyle name="Ênfase6 2 28 2" xfId="26185" xr:uid="{DB8387AA-CE63-46B7-917C-9FAADC1AEAAF}"/>
    <cellStyle name="Ênfase6 2 28 2 2" xfId="26186" xr:uid="{D7DFCF47-A9F3-457E-BB22-3BAE082222E9}"/>
    <cellStyle name="Ênfase6 2 28 2 2 2" xfId="26187" xr:uid="{8C54279D-FBCC-48A9-AFC4-E94031123FCE}"/>
    <cellStyle name="Ênfase6 2 28 2 3" xfId="26188" xr:uid="{1AD2AAA0-3453-432A-BC7D-ECD15CD8C671}"/>
    <cellStyle name="Ênfase6 2 28 2 3 2" xfId="26189" xr:uid="{CE2B19F2-1A5E-45ED-AEA6-B1E5D73FEEA9}"/>
    <cellStyle name="Ênfase6 2 28 2 4" xfId="26190" xr:uid="{C9C7FFC5-E18E-4DB2-8C79-250E7C5C76B6}"/>
    <cellStyle name="Ênfase6 2 28 3" xfId="26191" xr:uid="{278205B0-C33B-42AD-B05B-A13858018326}"/>
    <cellStyle name="Ênfase6 2 28 3 2" xfId="26192" xr:uid="{B6D25A49-3C0C-4BB9-95FE-7A89089A2139}"/>
    <cellStyle name="Ênfase6 2 28 4" xfId="26193" xr:uid="{DDC77D5A-2F50-497A-A219-73547DE52824}"/>
    <cellStyle name="Ênfase6 2 28 4 2" xfId="26194" xr:uid="{E087D5BB-4341-45C0-A491-88599E12F491}"/>
    <cellStyle name="Ênfase6 2 28 5" xfId="26195" xr:uid="{5ACE845D-549F-4DF4-9F36-C362D8B3D60E}"/>
    <cellStyle name="Ênfase6 2 28 5 2" xfId="26196" xr:uid="{3F5C90B3-273B-42E0-96A0-66944C63CC59}"/>
    <cellStyle name="Ênfase6 2 28 6" xfId="26197" xr:uid="{D5ECA7A4-9216-4BAB-839B-B831D0E94B7D}"/>
    <cellStyle name="Ênfase6 2 28 6 2" xfId="26198" xr:uid="{AB4F4E04-3247-4A68-8D78-D72667F41895}"/>
    <cellStyle name="Ênfase6 2 28 7" xfId="26199" xr:uid="{EE7D44E4-A5B4-4E36-8292-3299DA36B576}"/>
    <cellStyle name="Ênfase6 2 28 7 2" xfId="26200" xr:uid="{D72B091D-D83C-4CC0-B3E0-C3323635D154}"/>
    <cellStyle name="Ênfase6 2 28 8" xfId="26201" xr:uid="{5AEA0AB8-A5FE-4A93-A597-118807E8E3F7}"/>
    <cellStyle name="Ênfase6 2 29" xfId="26202" xr:uid="{9A4AECAD-708B-4021-BFFF-66F11932DEF4}"/>
    <cellStyle name="Ênfase6 2 29 2" xfId="26203" xr:uid="{776F7D53-7D09-4880-8439-FAD0B255C8DB}"/>
    <cellStyle name="Ênfase6 2 29 2 2" xfId="26204" xr:uid="{651697BE-D827-4498-8C8E-D1CC1ED76F9C}"/>
    <cellStyle name="Ênfase6 2 29 2 2 2" xfId="26205" xr:uid="{8691CB11-CCC6-40F8-BFD5-C9C45414B01F}"/>
    <cellStyle name="Ênfase6 2 29 2 3" xfId="26206" xr:uid="{523B116D-0482-44FC-924F-A6E3F5EC4090}"/>
    <cellStyle name="Ênfase6 2 29 2 3 2" xfId="26207" xr:uid="{C3EF45B6-E181-4BBE-9FC9-5726C0C3A7B5}"/>
    <cellStyle name="Ênfase6 2 29 2 4" xfId="26208" xr:uid="{83E3B81A-6167-4CA9-9BC4-4DC87556C41B}"/>
    <cellStyle name="Ênfase6 2 29 3" xfId="26209" xr:uid="{29192045-2BBB-4C9A-AC73-00B80F203C70}"/>
    <cellStyle name="Ênfase6 2 29 3 2" xfId="26210" xr:uid="{F30AA7E2-432A-437A-A68B-77A77667CEDD}"/>
    <cellStyle name="Ênfase6 2 29 4" xfId="26211" xr:uid="{D258E4C7-374C-477B-8936-7205084F48CB}"/>
    <cellStyle name="Ênfase6 2 29 4 2" xfId="26212" xr:uid="{751BAF73-235D-4AF6-9ACB-9BCA481C1847}"/>
    <cellStyle name="Ênfase6 2 29 5" xfId="26213" xr:uid="{650892AB-FCF4-4A63-A557-D608B12CD7EB}"/>
    <cellStyle name="Ênfase6 2 29 5 2" xfId="26214" xr:uid="{F6C94278-CAC9-4C64-9B79-DA636742DB7A}"/>
    <cellStyle name="Ênfase6 2 29 6" xfId="26215" xr:uid="{711A3BBA-9701-436C-A8B4-CB08D06E3962}"/>
    <cellStyle name="Ênfase6 2 29 6 2" xfId="26216" xr:uid="{6175FCD8-ED5B-4F8A-8FF4-5AECB5466F97}"/>
    <cellStyle name="Ênfase6 2 29 7" xfId="26217" xr:uid="{7B4234B2-6B17-4283-8556-7921953D3437}"/>
    <cellStyle name="Ênfase6 2 29 7 2" xfId="26218" xr:uid="{9C7610CE-6519-42ED-B424-A5F045D3E609}"/>
    <cellStyle name="Ênfase6 2 29 8" xfId="26219" xr:uid="{173475EE-8124-4391-9134-C2EC5A094F6C}"/>
    <cellStyle name="Ênfase6 2 3" xfId="26220" xr:uid="{E46467E4-07C8-4759-99CB-C90A92E7951E}"/>
    <cellStyle name="Ênfase6 2 3 2" xfId="26221" xr:uid="{5143F331-1F65-4542-9FD3-D6533FCBB70A}"/>
    <cellStyle name="Ênfase6 2 3 2 2" xfId="26222" xr:uid="{FFEAA9C8-6EC2-40AA-A86E-A5A8FD8448DB}"/>
    <cellStyle name="Ênfase6 2 3 2 2 2" xfId="26223" xr:uid="{012F11E5-98BF-4026-A3A6-3D0D4BD9DF19}"/>
    <cellStyle name="Ênfase6 2 3 2 3" xfId="26224" xr:uid="{4FA1EA97-FDF2-4D98-B704-A54B0E95CA10}"/>
    <cellStyle name="Ênfase6 2 3 2 3 2" xfId="26225" xr:uid="{58D22BFB-1A46-48BB-B2E3-FD43E195200A}"/>
    <cellStyle name="Ênfase6 2 3 2 4" xfId="26226" xr:uid="{6EDE30D4-2CA4-412E-9FC9-DEFFB9117CF1}"/>
    <cellStyle name="Ênfase6 2 3 3" xfId="26227" xr:uid="{AF48D216-10CC-40AA-B187-6E98FE422F4B}"/>
    <cellStyle name="Ênfase6 2 3 3 2" xfId="26228" xr:uid="{E035F389-905B-4C30-96D3-3D31A57FA55A}"/>
    <cellStyle name="Ênfase6 2 3 4" xfId="26229" xr:uid="{D41BE149-FC9D-492E-B7F8-085A298BCDE2}"/>
    <cellStyle name="Ênfase6 2 3 4 2" xfId="26230" xr:uid="{721AABF8-7D5F-4BC6-BAE9-50E4B71A60DF}"/>
    <cellStyle name="Ênfase6 2 3 5" xfId="26231" xr:uid="{C4745CB4-87C7-47C3-9FDA-78856FDB42EE}"/>
    <cellStyle name="Ênfase6 2 3 5 2" xfId="26232" xr:uid="{5D4D04D3-2F60-4A6E-A5E4-9E9B032B7B0F}"/>
    <cellStyle name="Ênfase6 2 3 6" xfId="26233" xr:uid="{EFFAE017-33A2-48BD-AFC6-788B7189200F}"/>
    <cellStyle name="Ênfase6 2 3 6 2" xfId="26234" xr:uid="{74AC9B08-5090-4490-B1B6-F522AF1E0DBC}"/>
    <cellStyle name="Ênfase6 2 3 7" xfId="26235" xr:uid="{0B3473D7-02A0-4F43-B8F4-B6D7FCEDA936}"/>
    <cellStyle name="Ênfase6 2 3 7 2" xfId="26236" xr:uid="{5C15A105-AFAA-43A2-AC12-D7E594B9FA2E}"/>
    <cellStyle name="Ênfase6 2 3 8" xfId="26237" xr:uid="{EE614751-2DB5-4DED-98B9-ABB0B3CA222A}"/>
    <cellStyle name="Ênfase6 2 30" xfId="26238" xr:uid="{4B250CD8-D449-41D0-B2B1-EA7A7805C22C}"/>
    <cellStyle name="Ênfase6 2 30 2" xfId="26239" xr:uid="{F8CCFED0-9938-4021-9EE2-6FCF6A684B6F}"/>
    <cellStyle name="Ênfase6 2 30 2 2" xfId="26240" xr:uid="{68C63364-F75C-4308-A526-FEC6380D3465}"/>
    <cellStyle name="Ênfase6 2 30 2 2 2" xfId="26241" xr:uid="{049636CD-4E88-43CD-8B32-9864B3890563}"/>
    <cellStyle name="Ênfase6 2 30 2 3" xfId="26242" xr:uid="{829E5016-B395-4B64-9639-9BB1155ACB77}"/>
    <cellStyle name="Ênfase6 2 30 2 3 2" xfId="26243" xr:uid="{7A60998E-72EC-4ADF-A642-2E00EB046AE5}"/>
    <cellStyle name="Ênfase6 2 30 2 4" xfId="26244" xr:uid="{1909E323-9AC4-4096-A74E-FB82F8036E03}"/>
    <cellStyle name="Ênfase6 2 30 3" xfId="26245" xr:uid="{9AE7E256-4498-4B3E-8E00-3FF020229FB9}"/>
    <cellStyle name="Ênfase6 2 30 3 2" xfId="26246" xr:uid="{4A4E6796-1CFD-4588-B904-365D7CF8CFA5}"/>
    <cellStyle name="Ênfase6 2 30 4" xfId="26247" xr:uid="{8F9383F2-D946-42ED-8540-A9B3C239DF03}"/>
    <cellStyle name="Ênfase6 2 30 4 2" xfId="26248" xr:uid="{637FAF65-927E-4942-915B-949C3B8EAD07}"/>
    <cellStyle name="Ênfase6 2 30 5" xfId="26249" xr:uid="{372C65E0-1A6A-41E2-9830-BEBD5FF3EDCD}"/>
    <cellStyle name="Ênfase6 2 30 5 2" xfId="26250" xr:uid="{2650CBED-35FA-4DE8-B3FA-A6A3D786D04F}"/>
    <cellStyle name="Ênfase6 2 30 6" xfId="26251" xr:uid="{EA9A281F-B572-4B9B-A382-7978565E2407}"/>
    <cellStyle name="Ênfase6 2 30 6 2" xfId="26252" xr:uid="{FA4A13A8-6CB5-4F13-8856-CA64A006F9F3}"/>
    <cellStyle name="Ênfase6 2 30 7" xfId="26253" xr:uid="{ACB345AB-0AFE-43A0-B2F3-219B15D2138B}"/>
    <cellStyle name="Ênfase6 2 30 7 2" xfId="26254" xr:uid="{AA5F4122-4B80-46C6-AC2F-3E3B24F4088A}"/>
    <cellStyle name="Ênfase6 2 30 8" xfId="26255" xr:uid="{74D01F8A-EB15-44AE-B713-EF46C67BDE79}"/>
    <cellStyle name="Ênfase6 2 31" xfId="26256" xr:uid="{09155F97-EE6B-4DDA-A714-BED6905DC42C}"/>
    <cellStyle name="Ênfase6 2 31 2" xfId="26257" xr:uid="{049DCB46-8EC3-44FF-8DA4-9F7B1B7F7D37}"/>
    <cellStyle name="Ênfase6 2 31 2 2" xfId="26258" xr:uid="{BC605FD5-DEA0-41FC-8697-B6860567045A}"/>
    <cellStyle name="Ênfase6 2 31 2 2 2" xfId="26259" xr:uid="{E71C90E8-DCDC-4BBA-A940-454A083D01D1}"/>
    <cellStyle name="Ênfase6 2 31 2 3" xfId="26260" xr:uid="{214506B5-BC7D-4F64-8CC1-B0DC9F487D18}"/>
    <cellStyle name="Ênfase6 2 31 2 3 2" xfId="26261" xr:uid="{D2B96FC4-6668-4028-AB48-A50EF5AE1350}"/>
    <cellStyle name="Ênfase6 2 31 2 4" xfId="26262" xr:uid="{70943027-3CB9-4535-ABA2-098C5127A4BD}"/>
    <cellStyle name="Ênfase6 2 31 3" xfId="26263" xr:uid="{8BC3A0F3-C39B-49EB-8295-E5599407FD4A}"/>
    <cellStyle name="Ênfase6 2 31 3 2" xfId="26264" xr:uid="{88C2B433-F0CB-4583-A290-BACE93BC5AB0}"/>
    <cellStyle name="Ênfase6 2 31 4" xfId="26265" xr:uid="{42596C81-45EC-479A-840D-29561BEC23A6}"/>
    <cellStyle name="Ênfase6 2 31 4 2" xfId="26266" xr:uid="{5ADFD928-6B38-454B-82EA-606EF5D56394}"/>
    <cellStyle name="Ênfase6 2 31 5" xfId="26267" xr:uid="{68D003C9-1E95-40A0-8AB3-648026D52B76}"/>
    <cellStyle name="Ênfase6 2 31 5 2" xfId="26268" xr:uid="{6F66CADF-849D-44B5-8B92-A40CB3C22C8B}"/>
    <cellStyle name="Ênfase6 2 31 6" xfId="26269" xr:uid="{99E23FE0-8A53-4F2D-9AB9-2829EAF493C0}"/>
    <cellStyle name="Ênfase6 2 31 6 2" xfId="26270" xr:uid="{A85FDD1F-A26B-45BD-8507-26A92729664C}"/>
    <cellStyle name="Ênfase6 2 31 7" xfId="26271" xr:uid="{318A0AFF-8D39-404F-A8D2-C51CF76F90AA}"/>
    <cellStyle name="Ênfase6 2 31 7 2" xfId="26272" xr:uid="{6BAFB255-E172-49A9-A6CE-CF37F452ABD9}"/>
    <cellStyle name="Ênfase6 2 31 8" xfId="26273" xr:uid="{0A30B399-F2E4-4A5C-9B93-47E29B471164}"/>
    <cellStyle name="Ênfase6 2 32" xfId="26274" xr:uid="{E637A670-E374-4FC3-A040-9D4DED500766}"/>
    <cellStyle name="Ênfase6 2 32 2" xfId="26275" xr:uid="{3266FD52-4C7C-480A-BDAA-925AA6AD820E}"/>
    <cellStyle name="Ênfase6 2 32 2 2" xfId="26276" xr:uid="{11363071-8488-473A-A71D-702698A9094E}"/>
    <cellStyle name="Ênfase6 2 32 2 2 2" xfId="26277" xr:uid="{DCD4F0DB-CB67-481A-BF5B-0165247BD32A}"/>
    <cellStyle name="Ênfase6 2 32 2 3" xfId="26278" xr:uid="{543CE46A-6DCF-483E-95AB-793C99D34F53}"/>
    <cellStyle name="Ênfase6 2 32 2 3 2" xfId="26279" xr:uid="{75533818-9E36-419E-87D4-AD903120BB8C}"/>
    <cellStyle name="Ênfase6 2 32 2 4" xfId="26280" xr:uid="{90B06B88-0EC9-4064-9560-925E0E8AE393}"/>
    <cellStyle name="Ênfase6 2 32 3" xfId="26281" xr:uid="{A3766580-4B5F-4CDC-939B-90E24B6754DF}"/>
    <cellStyle name="Ênfase6 2 32 3 2" xfId="26282" xr:uid="{F2F89684-E36A-4645-9643-FA026DECC3F9}"/>
    <cellStyle name="Ênfase6 2 32 4" xfId="26283" xr:uid="{1DD2A11D-244B-47E0-88E4-6AEFB78B7C2A}"/>
    <cellStyle name="Ênfase6 2 32 4 2" xfId="26284" xr:uid="{06E0E0C5-10D6-48CD-BD76-5FBD2A58B086}"/>
    <cellStyle name="Ênfase6 2 32 5" xfId="26285" xr:uid="{C4B36AC4-81CA-4B87-8C30-669BADB8620D}"/>
    <cellStyle name="Ênfase6 2 32 5 2" xfId="26286" xr:uid="{543CC50B-7F40-461F-8A52-5D63C536BC0B}"/>
    <cellStyle name="Ênfase6 2 32 6" xfId="26287" xr:uid="{4388822A-E4B7-4200-8272-E95EADB11667}"/>
    <cellStyle name="Ênfase6 2 32 6 2" xfId="26288" xr:uid="{6057471A-7F1B-43C2-B188-6DFE937A6DAC}"/>
    <cellStyle name="Ênfase6 2 32 7" xfId="26289" xr:uid="{EFFDC5AF-1D70-49F9-9022-E0847F066FDF}"/>
    <cellStyle name="Ênfase6 2 32 7 2" xfId="26290" xr:uid="{399A35AA-AA75-4288-9C70-43576F6698E3}"/>
    <cellStyle name="Ênfase6 2 32 8" xfId="26291" xr:uid="{432BC372-A8DC-4A08-82BA-3129D44C7467}"/>
    <cellStyle name="Ênfase6 2 33" xfId="26292" xr:uid="{D28B6F35-02AC-45C7-9A1D-E0130A337838}"/>
    <cellStyle name="Ênfase6 2 33 2" xfId="26293" xr:uid="{FCA4631E-60CB-4098-AD47-B550DCAF5CA4}"/>
    <cellStyle name="Ênfase6 2 33 2 2" xfId="26294" xr:uid="{CFA75B25-AC37-426B-8644-752216B10A72}"/>
    <cellStyle name="Ênfase6 2 33 2 2 2" xfId="26295" xr:uid="{8D951C9D-9625-404D-886F-490DB99C6470}"/>
    <cellStyle name="Ênfase6 2 33 2 3" xfId="26296" xr:uid="{2A61C16D-B471-4C81-8F19-64560A9E8A0D}"/>
    <cellStyle name="Ênfase6 2 33 2 3 2" xfId="26297" xr:uid="{8D84D37B-6AF7-47E6-98A8-C7E48ECA47E9}"/>
    <cellStyle name="Ênfase6 2 33 2 4" xfId="26298" xr:uid="{C5E6D9CF-470E-4707-9DA0-3B215B697EA2}"/>
    <cellStyle name="Ênfase6 2 33 3" xfId="26299" xr:uid="{3B394419-E162-4E0A-9A9F-2E7FF3C2090F}"/>
    <cellStyle name="Ênfase6 2 33 3 2" xfId="26300" xr:uid="{EB84A83C-5FCB-460C-983E-32619C06EB93}"/>
    <cellStyle name="Ênfase6 2 33 4" xfId="26301" xr:uid="{9F04E442-5E97-49A4-88A9-AAB318D94988}"/>
    <cellStyle name="Ênfase6 2 33 4 2" xfId="26302" xr:uid="{D46D52D8-CCB6-4380-B24C-D9D41FF85725}"/>
    <cellStyle name="Ênfase6 2 33 5" xfId="26303" xr:uid="{E11C3897-A1C0-47FC-B8E6-788D56C63E5A}"/>
    <cellStyle name="Ênfase6 2 33 5 2" xfId="26304" xr:uid="{E09CA602-8FFB-49EF-B65B-98A79D4FA7CE}"/>
    <cellStyle name="Ênfase6 2 33 6" xfId="26305" xr:uid="{22907361-F60F-44D2-98DD-6FB3FC8C454C}"/>
    <cellStyle name="Ênfase6 2 33 6 2" xfId="26306" xr:uid="{95D73AFB-0DA9-46A4-951A-1002D2D0F3E7}"/>
    <cellStyle name="Ênfase6 2 33 7" xfId="26307" xr:uid="{C5AB8396-EDF6-4F8F-9B8E-FA6CD06B23C1}"/>
    <cellStyle name="Ênfase6 2 33 7 2" xfId="26308" xr:uid="{D0CCA94A-4D81-45BE-B352-08370FC4B09B}"/>
    <cellStyle name="Ênfase6 2 33 8" xfId="26309" xr:uid="{F67CCFBD-0AEC-4A2C-A3A2-DE1D7DA20977}"/>
    <cellStyle name="Ênfase6 2 34" xfId="26310" xr:uid="{C2DBDF72-ED73-45CD-B43A-41F8AAB1F6C9}"/>
    <cellStyle name="Ênfase6 2 34 2" xfId="26311" xr:uid="{F281AA4C-A929-4CDD-97D4-56F86588451F}"/>
    <cellStyle name="Ênfase6 2 34 2 2" xfId="26312" xr:uid="{D307F7B4-788F-4413-811B-D719FBAC76D1}"/>
    <cellStyle name="Ênfase6 2 34 3" xfId="26313" xr:uid="{9E6AC9EF-37A9-45CF-905D-BB74A7C8DF51}"/>
    <cellStyle name="Ênfase6 2 34 3 2" xfId="26314" xr:uid="{EBEA74E0-C9DC-4AE8-821F-9E608313ED3F}"/>
    <cellStyle name="Ênfase6 2 34 4" xfId="26315" xr:uid="{4FCECCAC-B341-4259-A264-251DD5EA72BA}"/>
    <cellStyle name="Ênfase6 2 34 5" xfId="26316" xr:uid="{CCF1672C-A746-40BB-9192-2122CFF1459E}"/>
    <cellStyle name="Ênfase6 2 35" xfId="26317" xr:uid="{F73D18FD-57F8-4418-A886-F3D3D0CDCBA8}"/>
    <cellStyle name="Ênfase6 2 35 2" xfId="26318" xr:uid="{72F46125-9CEC-4D16-9554-81A47D5599B3}"/>
    <cellStyle name="Ênfase6 2 36" xfId="26319" xr:uid="{79018EA7-D1D2-4488-A7C7-DF49D4578CE2}"/>
    <cellStyle name="Ênfase6 2 36 2" xfId="26320" xr:uid="{FE20A6DE-135F-4C11-B00D-6369B4D4EE2F}"/>
    <cellStyle name="Ênfase6 2 37" xfId="26321" xr:uid="{3E71DF70-7B04-475A-B718-7CDABD43F095}"/>
    <cellStyle name="Ênfase6 2 37 2" xfId="26322" xr:uid="{0D4F6E37-A959-4F40-BEB9-B3B4A8DACE9F}"/>
    <cellStyle name="Ênfase6 2 38" xfId="26323" xr:uid="{019595E2-39A9-4C9B-A704-9E5B995F00A0}"/>
    <cellStyle name="Ênfase6 2 38 2" xfId="26324" xr:uid="{E987D63F-E383-4691-9385-DC859C7E6296}"/>
    <cellStyle name="Ênfase6 2 39" xfId="26325" xr:uid="{F25A2DEC-AEAD-446B-B357-14A8F700ABCA}"/>
    <cellStyle name="Ênfase6 2 4" xfId="26326" xr:uid="{D071CBF9-823F-4E07-9EE2-D6A376BFB227}"/>
    <cellStyle name="Ênfase6 2 4 2" xfId="26327" xr:uid="{C6133C62-20B3-49D7-8F39-4DCCF1BD3F12}"/>
    <cellStyle name="Ênfase6 2 4 2 2" xfId="26328" xr:uid="{E8C17630-4249-4977-8EA2-FB1064EDFCCE}"/>
    <cellStyle name="Ênfase6 2 4 2 2 2" xfId="26329" xr:uid="{6FCA2B47-266F-43E7-B114-0FB27229BD7B}"/>
    <cellStyle name="Ênfase6 2 4 2 3" xfId="26330" xr:uid="{6148E4EA-FA92-4161-AEEB-EEDF3A068E05}"/>
    <cellStyle name="Ênfase6 2 4 2 3 2" xfId="26331" xr:uid="{5E902628-01B9-4DB1-9F1B-34B1B4EEA817}"/>
    <cellStyle name="Ênfase6 2 4 2 4" xfId="26332" xr:uid="{747322BF-3911-4DCD-82CC-6D6177864DA3}"/>
    <cellStyle name="Ênfase6 2 4 3" xfId="26333" xr:uid="{FC2185FC-2422-4A00-BBF9-294A42AF5BE2}"/>
    <cellStyle name="Ênfase6 2 4 3 2" xfId="26334" xr:uid="{BFF3DA2B-57D7-4EE3-8732-4A2B986A1531}"/>
    <cellStyle name="Ênfase6 2 4 4" xfId="26335" xr:uid="{15FA3E13-BEC6-40EC-B2DF-247B3869B741}"/>
    <cellStyle name="Ênfase6 2 4 4 2" xfId="26336" xr:uid="{9202D742-B476-4126-B9A8-94CE66FBBAFA}"/>
    <cellStyle name="Ênfase6 2 4 5" xfId="26337" xr:uid="{53287296-9330-4ABB-BCAF-1B206F5E15E4}"/>
    <cellStyle name="Ênfase6 2 4 5 2" xfId="26338" xr:uid="{87F59203-96FA-406C-BC83-DDB2313C3DDC}"/>
    <cellStyle name="Ênfase6 2 4 6" xfId="26339" xr:uid="{7720EED9-7FD0-4AF8-A8E6-647F18DE319B}"/>
    <cellStyle name="Ênfase6 2 4 6 2" xfId="26340" xr:uid="{95CDFBC6-B7E7-412E-8AF8-DA47511AD7EB}"/>
    <cellStyle name="Ênfase6 2 4 7" xfId="26341" xr:uid="{02144365-0B9B-4927-9737-FB7691EBBCE0}"/>
    <cellStyle name="Ênfase6 2 4 7 2" xfId="26342" xr:uid="{A67E71BB-9497-45B8-BC13-AB4E7F9D0BDE}"/>
    <cellStyle name="Ênfase6 2 4 8" xfId="26343" xr:uid="{48BF22D4-325C-497E-ACDA-F66914417908}"/>
    <cellStyle name="Ênfase6 2 5" xfId="26344" xr:uid="{1F0BC295-A025-4195-9BAE-A3E4523E127F}"/>
    <cellStyle name="Ênfase6 2 5 2" xfId="26345" xr:uid="{E21C2EB3-2C7E-4F83-A296-9B0530BB6A36}"/>
    <cellStyle name="Ênfase6 2 5 2 2" xfId="26346" xr:uid="{CE13A613-3A4D-430A-9015-29E0790D5A0D}"/>
    <cellStyle name="Ênfase6 2 5 2 2 2" xfId="26347" xr:uid="{8DC82795-249C-44C3-9590-26609B5410C4}"/>
    <cellStyle name="Ênfase6 2 5 2 3" xfId="26348" xr:uid="{DB328F2B-E778-4CC5-83F8-304C62401C25}"/>
    <cellStyle name="Ênfase6 2 5 2 3 2" xfId="26349" xr:uid="{86FD39B0-12AE-43D7-B613-70A13DD2DC65}"/>
    <cellStyle name="Ênfase6 2 5 2 4" xfId="26350" xr:uid="{9A9B3116-B373-490F-AEFB-7D5A222F825F}"/>
    <cellStyle name="Ênfase6 2 5 3" xfId="26351" xr:uid="{5765E980-1047-43F3-B34C-134753355E2B}"/>
    <cellStyle name="Ênfase6 2 5 3 2" xfId="26352" xr:uid="{E2DAA9AF-0FDA-42DA-8556-99A1B08D2EAF}"/>
    <cellStyle name="Ênfase6 2 5 4" xfId="26353" xr:uid="{D7BB5853-01C5-410A-A0D7-6DD039BEFD99}"/>
    <cellStyle name="Ênfase6 2 5 4 2" xfId="26354" xr:uid="{0F6859DF-C3BB-41D6-9CCE-86BAE5438D35}"/>
    <cellStyle name="Ênfase6 2 5 5" xfId="26355" xr:uid="{8336F15F-A1A4-46FF-A877-B5542D27824E}"/>
    <cellStyle name="Ênfase6 2 5 5 2" xfId="26356" xr:uid="{867D02F8-08FA-402D-8A12-CCB95CCAFAC4}"/>
    <cellStyle name="Ênfase6 2 5 6" xfId="26357" xr:uid="{8ABD1ECC-74BA-4F8D-A15F-2826EE502762}"/>
    <cellStyle name="Ênfase6 2 5 6 2" xfId="26358" xr:uid="{2FA0C1FE-A614-4BDF-89E1-F78BF600F9B6}"/>
    <cellStyle name="Ênfase6 2 5 7" xfId="26359" xr:uid="{1F6A4173-201D-40E0-8AA6-6E2B204C38A8}"/>
    <cellStyle name="Ênfase6 2 5 7 2" xfId="26360" xr:uid="{75AAFA53-9762-41F3-BADF-1D3BB833ED02}"/>
    <cellStyle name="Ênfase6 2 5 8" xfId="26361" xr:uid="{2D315D17-8405-4296-9BFD-B8F55C2FDFEB}"/>
    <cellStyle name="Ênfase6 2 6" xfId="26362" xr:uid="{491CDA66-4192-4E43-9770-FC78D1CEA53F}"/>
    <cellStyle name="Ênfase6 2 6 2" xfId="26363" xr:uid="{219FF995-FB0E-44B2-991E-EA2800816CB1}"/>
    <cellStyle name="Ênfase6 2 6 2 2" xfId="26364" xr:uid="{F321CADE-7342-4D5F-8B02-E295D21F6E1F}"/>
    <cellStyle name="Ênfase6 2 6 2 2 2" xfId="26365" xr:uid="{C3711809-97D2-4573-B802-F03CF83DAE2F}"/>
    <cellStyle name="Ênfase6 2 6 2 3" xfId="26366" xr:uid="{460BEE65-D548-41C5-8E76-3EA18D368217}"/>
    <cellStyle name="Ênfase6 2 6 2 3 2" xfId="26367" xr:uid="{093B1408-30BC-4254-842D-93342C6B087C}"/>
    <cellStyle name="Ênfase6 2 6 2 4" xfId="26368" xr:uid="{BAA65656-5B5E-4654-BA06-891389F8E655}"/>
    <cellStyle name="Ênfase6 2 6 3" xfId="26369" xr:uid="{4297FC80-01CB-4E49-AE24-956CF54C0B25}"/>
    <cellStyle name="Ênfase6 2 6 3 2" xfId="26370" xr:uid="{DFF2F3A3-9C6B-42C1-A114-291F263CCAF7}"/>
    <cellStyle name="Ênfase6 2 6 4" xfId="26371" xr:uid="{3C2B1C5F-5ABB-4CD9-A7C8-FFFAB3C3BDAB}"/>
    <cellStyle name="Ênfase6 2 6 4 2" xfId="26372" xr:uid="{C87F0FD2-39C6-47E5-8ED5-711FA7EE605D}"/>
    <cellStyle name="Ênfase6 2 6 5" xfId="26373" xr:uid="{781056A9-F339-4DE8-8E51-4860BC9E7F3D}"/>
    <cellStyle name="Ênfase6 2 6 5 2" xfId="26374" xr:uid="{49DBB77F-DDA5-4158-BFD1-002EBC04DF5D}"/>
    <cellStyle name="Ênfase6 2 6 6" xfId="26375" xr:uid="{C33F08E2-3359-4140-AF6A-D6BABC04267F}"/>
    <cellStyle name="Ênfase6 2 6 6 2" xfId="26376" xr:uid="{9000052D-5880-4E57-8DAF-42DA1B9BD105}"/>
    <cellStyle name="Ênfase6 2 6 7" xfId="26377" xr:uid="{ACF5036A-1E88-4114-A7BD-C0CAACE12258}"/>
    <cellStyle name="Ênfase6 2 6 7 2" xfId="26378" xr:uid="{44EDB747-E6C2-47C7-85F5-9838FF9060B0}"/>
    <cellStyle name="Ênfase6 2 6 8" xfId="26379" xr:uid="{BB303DD2-4AEA-4483-AABD-775E4F515409}"/>
    <cellStyle name="Ênfase6 2 7" xfId="26380" xr:uid="{A2AA1F9B-4011-49A1-B0DF-3FD433E81DE3}"/>
    <cellStyle name="Ênfase6 2 7 2" xfId="26381" xr:uid="{1BC1655E-6413-45D2-B816-541EDC9DF556}"/>
    <cellStyle name="Ênfase6 2 7 2 2" xfId="26382" xr:uid="{E3B7828B-865A-4DEA-AE1D-5B1F90BF49B4}"/>
    <cellStyle name="Ênfase6 2 7 2 2 2" xfId="26383" xr:uid="{6C30798E-E960-47B4-B822-ADCF2E43300B}"/>
    <cellStyle name="Ênfase6 2 7 2 3" xfId="26384" xr:uid="{6D529733-6F76-4349-A110-10835B43026E}"/>
    <cellStyle name="Ênfase6 2 7 2 3 2" xfId="26385" xr:uid="{F66C4210-4D03-446F-B971-732A4494074C}"/>
    <cellStyle name="Ênfase6 2 7 2 4" xfId="26386" xr:uid="{2EF41A6C-451A-48F5-8278-122DF258D940}"/>
    <cellStyle name="Ênfase6 2 7 3" xfId="26387" xr:uid="{1946CEB6-AA6E-400C-BC5D-F6E79F2C02C6}"/>
    <cellStyle name="Ênfase6 2 7 3 2" xfId="26388" xr:uid="{25FAF8F8-5F4C-4C3C-BCDB-85364670B6CE}"/>
    <cellStyle name="Ênfase6 2 7 4" xfId="26389" xr:uid="{8C786793-1470-47F8-9AD6-82A0F9801EE2}"/>
    <cellStyle name="Ênfase6 2 7 4 2" xfId="26390" xr:uid="{25F90C08-CB07-4462-B267-59075D8741C8}"/>
    <cellStyle name="Ênfase6 2 7 5" xfId="26391" xr:uid="{144B9B47-D0F1-4D66-9E47-E9B1947825D6}"/>
    <cellStyle name="Ênfase6 2 7 5 2" xfId="26392" xr:uid="{AE3ED46D-7AA8-4760-A9A6-2BC5748BC325}"/>
    <cellStyle name="Ênfase6 2 7 6" xfId="26393" xr:uid="{017C4D94-9228-43D0-A5FD-FFD526DD0DE8}"/>
    <cellStyle name="Ênfase6 2 7 6 2" xfId="26394" xr:uid="{20DEC610-3C2B-4909-96BE-8F7A742C9030}"/>
    <cellStyle name="Ênfase6 2 7 7" xfId="26395" xr:uid="{C897FBF8-FC6A-4500-B267-9AB43A898C70}"/>
    <cellStyle name="Ênfase6 2 7 7 2" xfId="26396" xr:uid="{EC38ADF3-A49A-4EC0-B8E1-79C41583B7F3}"/>
    <cellStyle name="Ênfase6 2 7 8" xfId="26397" xr:uid="{7834DED6-D568-49A7-B457-E868C7BDFE1D}"/>
    <cellStyle name="Ênfase6 2 8" xfId="26398" xr:uid="{88CF129C-AF48-4062-963C-E9E470BFF840}"/>
    <cellStyle name="Ênfase6 2 8 2" xfId="26399" xr:uid="{DB964560-34B0-4DFB-830C-E121EF0FFC28}"/>
    <cellStyle name="Ênfase6 2 8 2 2" xfId="26400" xr:uid="{0BB7F3BC-616B-4E58-963B-3E14977DC073}"/>
    <cellStyle name="Ênfase6 2 8 2 2 2" xfId="26401" xr:uid="{690C76F0-DE71-4F13-9B1B-CF121936D267}"/>
    <cellStyle name="Ênfase6 2 8 2 3" xfId="26402" xr:uid="{5186F0C3-D033-4965-B525-BA81FF616EBD}"/>
    <cellStyle name="Ênfase6 2 8 2 3 2" xfId="26403" xr:uid="{132D5192-80F7-4302-A02E-7EA35F46EE88}"/>
    <cellStyle name="Ênfase6 2 8 2 4" xfId="26404" xr:uid="{830A6BE0-489C-48E4-A9A5-9D1DD0E78D36}"/>
    <cellStyle name="Ênfase6 2 8 3" xfId="26405" xr:uid="{A6D1A110-E618-4518-9855-A3EEFD8E07AB}"/>
    <cellStyle name="Ênfase6 2 8 3 2" xfId="26406" xr:uid="{DD0C49BC-2EA0-41F3-AAB7-2B92E9A2579F}"/>
    <cellStyle name="Ênfase6 2 8 4" xfId="26407" xr:uid="{05F39287-66E7-4A72-865B-CED9A0E217AD}"/>
    <cellStyle name="Ênfase6 2 8 4 2" xfId="26408" xr:uid="{FFE27998-E121-452F-A0E6-178BA6E42F63}"/>
    <cellStyle name="Ênfase6 2 8 5" xfId="26409" xr:uid="{B30321B6-5115-41F1-8924-96329D2EB954}"/>
    <cellStyle name="Ênfase6 2 8 5 2" xfId="26410" xr:uid="{03AD86BE-5F7D-4AA7-AA68-AE7894EC6875}"/>
    <cellStyle name="Ênfase6 2 8 6" xfId="26411" xr:uid="{E2C297ED-06D5-45E7-B70D-B51064AAF890}"/>
    <cellStyle name="Ênfase6 2 8 6 2" xfId="26412" xr:uid="{22F8E14C-BF1E-44BB-B74B-5627469BB662}"/>
    <cellStyle name="Ênfase6 2 8 7" xfId="26413" xr:uid="{9C9C3DCF-5B33-475E-B70F-160E9EC1FA82}"/>
    <cellStyle name="Ênfase6 2 8 7 2" xfId="26414" xr:uid="{45D987B4-D7BD-4124-8DCA-822EB5921D20}"/>
    <cellStyle name="Ênfase6 2 8 8" xfId="26415" xr:uid="{8CE37093-4BE4-4449-ACE7-03D89E037077}"/>
    <cellStyle name="Ênfase6 2 9" xfId="26416" xr:uid="{87EC69D8-40F4-47E4-9462-F9EAA70BDC1B}"/>
    <cellStyle name="Ênfase6 2 9 2" xfId="26417" xr:uid="{ACA15CCA-4DBE-4DE3-9D96-77D7A6FEC478}"/>
    <cellStyle name="Ênfase6 2 9 2 2" xfId="26418" xr:uid="{93E18EF8-87A9-457E-A8D6-984B28CB0341}"/>
    <cellStyle name="Ênfase6 2 9 2 2 2" xfId="26419" xr:uid="{2A242C2B-7808-4D64-B0BF-92EDB7F80DB9}"/>
    <cellStyle name="Ênfase6 2 9 2 3" xfId="26420" xr:uid="{59B00E65-4FCC-40FA-BA82-D1FA12BE4C82}"/>
    <cellStyle name="Ênfase6 2 9 2 3 2" xfId="26421" xr:uid="{25D2308C-D679-407B-ACB5-116D8B872E62}"/>
    <cellStyle name="Ênfase6 2 9 2 4" xfId="26422" xr:uid="{1F10174A-3715-44E2-B2DD-0C94F7640DDF}"/>
    <cellStyle name="Ênfase6 2 9 3" xfId="26423" xr:uid="{51EC8BA0-925D-4A1D-BC96-6CA1B1BBD280}"/>
    <cellStyle name="Ênfase6 2 9 3 2" xfId="26424" xr:uid="{A160A8A0-867F-45EB-BF80-BFA4FA454001}"/>
    <cellStyle name="Ênfase6 2 9 4" xfId="26425" xr:uid="{B4719174-3A1A-4218-8605-70E19DCF7F59}"/>
    <cellStyle name="Ênfase6 2 9 4 2" xfId="26426" xr:uid="{907FE3E3-EE52-4E1A-845D-FC4680E15611}"/>
    <cellStyle name="Ênfase6 2 9 5" xfId="26427" xr:uid="{70B4EA61-D6A7-4F6C-8100-F4A863AC49ED}"/>
    <cellStyle name="Ênfase6 2 9 5 2" xfId="26428" xr:uid="{E8CA017A-367D-4FEE-BCE1-70D89DBF1B31}"/>
    <cellStyle name="Ênfase6 2 9 6" xfId="26429" xr:uid="{75E755C3-6502-4BE9-B8EB-7796E918D549}"/>
    <cellStyle name="Ênfase6 2 9 6 2" xfId="26430" xr:uid="{098DC3AF-C4CE-483D-B40F-65C801790D94}"/>
    <cellStyle name="Ênfase6 2 9 7" xfId="26431" xr:uid="{D4602D04-47E5-4445-A496-74F8FB53A02A}"/>
    <cellStyle name="Ênfase6 2 9 7 2" xfId="26432" xr:uid="{7DED6F2D-97EA-4600-B0AB-E16A4089C4A4}"/>
    <cellStyle name="Ênfase6 2 9 8" xfId="26433" xr:uid="{EF3FDBFC-9AA6-41F6-B967-CAA0C4D2464E}"/>
    <cellStyle name="Ênfase6 20" xfId="26434" xr:uid="{ED481038-5625-4512-A10A-7CBBB415F61A}"/>
    <cellStyle name="Ênfase6 20 2" xfId="26435" xr:uid="{622374FF-2B6F-43B6-89D4-96350CD7C795}"/>
    <cellStyle name="Ênfase6 20 2 2" xfId="26436" xr:uid="{EBE07766-1A31-4E4D-ADCB-B471C9EC62EC}"/>
    <cellStyle name="Ênfase6 20 2 2 2" xfId="26437" xr:uid="{05F0007E-CA7F-40A7-851C-4DD31A431CE6}"/>
    <cellStyle name="Ênfase6 20 2 3" xfId="26438" xr:uid="{58DB2F10-B846-4D00-836A-AC1B1D401E31}"/>
    <cellStyle name="Ênfase6 20 2 3 2" xfId="26439" xr:uid="{8700CD1D-6FEF-4826-8C5C-0D05A13B5302}"/>
    <cellStyle name="Ênfase6 20 2 4" xfId="26440" xr:uid="{4EB15089-4067-4A0F-8955-767278B708D5}"/>
    <cellStyle name="Ênfase6 20 3" xfId="26441" xr:uid="{20BEE020-156F-49F4-AA68-DC6F31F76C69}"/>
    <cellStyle name="Ênfase6 20 3 2" xfId="26442" xr:uid="{05F548B7-19C9-4A0B-8784-1E88514A6AC1}"/>
    <cellStyle name="Ênfase6 20 4" xfId="26443" xr:uid="{7418F99E-A962-4F4A-9D7E-FAB7D59D0A3A}"/>
    <cellStyle name="Ênfase6 20 4 2" xfId="26444" xr:uid="{4400F2EB-959E-410B-AF67-2701CE3C3295}"/>
    <cellStyle name="Ênfase6 20 5" xfId="26445" xr:uid="{70E53BDF-E392-4172-9130-9D6C0E5A148F}"/>
    <cellStyle name="Ênfase6 20 5 2" xfId="26446" xr:uid="{CCA04365-3387-4C48-9941-7C6BE857C7EE}"/>
    <cellStyle name="Ênfase6 20 6" xfId="26447" xr:uid="{45E6AB82-FC0F-4D72-A0A2-D52A82DE96E2}"/>
    <cellStyle name="Ênfase6 20 6 2" xfId="26448" xr:uid="{DFC3D0A3-F221-436D-9DFC-337C9D621B34}"/>
    <cellStyle name="Ênfase6 20 7" xfId="26449" xr:uid="{6FF13926-4E98-47E9-86A6-0B87D5E262CA}"/>
    <cellStyle name="Ênfase6 21" xfId="26450" xr:uid="{645A372B-03E8-47C1-A6C0-4FE2D9E8FF87}"/>
    <cellStyle name="Ênfase6 21 2" xfId="26451" xr:uid="{E33ADE56-3A47-4C67-A733-E96E39201238}"/>
    <cellStyle name="Ênfase6 21 2 2" xfId="26452" xr:uid="{4FF1381E-7283-4EF6-9B26-EE1D4740415C}"/>
    <cellStyle name="Ênfase6 21 2 2 2" xfId="26453" xr:uid="{8AF18999-BDA0-4878-BC8C-BFEBF7230B29}"/>
    <cellStyle name="Ênfase6 21 2 3" xfId="26454" xr:uid="{A50BFA12-57C5-45DB-BF55-834554B667AD}"/>
    <cellStyle name="Ênfase6 21 2 3 2" xfId="26455" xr:uid="{4F493009-185E-453E-A869-805D1201697E}"/>
    <cellStyle name="Ênfase6 21 2 4" xfId="26456" xr:uid="{4DD30C79-FD66-419E-AF22-369AC01D8217}"/>
    <cellStyle name="Ênfase6 21 3" xfId="26457" xr:uid="{6855BCC5-35ED-4FCE-B008-686912967B80}"/>
    <cellStyle name="Ênfase6 21 3 2" xfId="26458" xr:uid="{A61C7920-79A1-4527-9695-795ED3CC55BB}"/>
    <cellStyle name="Ênfase6 21 4" xfId="26459" xr:uid="{3D9BE3CB-3044-4C5A-89D1-1F629DAECB8F}"/>
    <cellStyle name="Ênfase6 21 4 2" xfId="26460" xr:uid="{BB3BA504-0261-43E3-84C0-E1A73B92A31E}"/>
    <cellStyle name="Ênfase6 21 5" xfId="26461" xr:uid="{F42C9EA9-3CE4-4E00-985A-8D8F70EF3379}"/>
    <cellStyle name="Ênfase6 21 5 2" xfId="26462" xr:uid="{0875E109-4365-439C-BB9D-7312EDE617F4}"/>
    <cellStyle name="Ênfase6 21 6" xfId="26463" xr:uid="{2E9533A1-5144-411A-B054-45721A729C5B}"/>
    <cellStyle name="Ênfase6 21 6 2" xfId="26464" xr:uid="{AB3E7314-67C3-49D0-9E96-C4E820E9A630}"/>
    <cellStyle name="Ênfase6 21 7" xfId="26465" xr:uid="{EB2F1393-E810-46F5-AD0A-8CF92D4BEFBB}"/>
    <cellStyle name="Ênfase6 22" xfId="26466" xr:uid="{743AB79F-7FE0-458A-8188-FC69C08CA483}"/>
    <cellStyle name="Ênfase6 22 2" xfId="26467" xr:uid="{52909E58-E7F9-488C-8575-8C05051109FB}"/>
    <cellStyle name="Ênfase6 22 2 2" xfId="26468" xr:uid="{AF46E7CF-B211-4AE8-9E8B-EEFDD2D50796}"/>
    <cellStyle name="Ênfase6 22 2 2 2" xfId="26469" xr:uid="{D94A5C25-E57A-4D64-BEEA-85B958E5A6BC}"/>
    <cellStyle name="Ênfase6 22 2 3" xfId="26470" xr:uid="{0610C2DC-6196-412D-B08F-256A0498D693}"/>
    <cellStyle name="Ênfase6 22 2 3 2" xfId="26471" xr:uid="{85662A67-13DA-40E5-8FC0-8A24BBCE8E5B}"/>
    <cellStyle name="Ênfase6 22 2 4" xfId="26472" xr:uid="{D0708F5C-3241-41CD-91C9-721C5585F66E}"/>
    <cellStyle name="Ênfase6 22 3" xfId="26473" xr:uid="{0EBB328B-0C92-4791-B251-33ED63D2BB72}"/>
    <cellStyle name="Ênfase6 22 3 2" xfId="26474" xr:uid="{97EDCD8E-CF27-4373-88A3-C50869F4F392}"/>
    <cellStyle name="Ênfase6 22 4" xfId="26475" xr:uid="{B3AFC894-8009-42C6-B81C-47BD0C1F938C}"/>
    <cellStyle name="Ênfase6 22 4 2" xfId="26476" xr:uid="{DEEF488B-DE8B-432E-A12A-F061D40364D8}"/>
    <cellStyle name="Ênfase6 22 5" xfId="26477" xr:uid="{A59D0185-303D-46FE-815D-0C30665A8037}"/>
    <cellStyle name="Ênfase6 22 5 2" xfId="26478" xr:uid="{7021B8E3-4F5D-4B92-A747-5AB4C9FA7DDB}"/>
    <cellStyle name="Ênfase6 22 6" xfId="26479" xr:uid="{8F4C5089-9EDB-45D6-89CF-CEBDA4C9ADEB}"/>
    <cellStyle name="Ênfase6 22 6 2" xfId="26480" xr:uid="{F39F78AD-8A03-43C8-A098-5E2EB22FF203}"/>
    <cellStyle name="Ênfase6 22 7" xfId="26481" xr:uid="{0ABFC790-C9A2-4805-8323-16FBD1B0DB42}"/>
    <cellStyle name="Ênfase6 23" xfId="26482" xr:uid="{6246F150-5677-466A-8DFE-F75E7A79350C}"/>
    <cellStyle name="Ênfase6 23 2" xfId="26483" xr:uid="{63C479C8-C01C-4477-9105-B000E01D67CE}"/>
    <cellStyle name="Ênfase6 23 2 2" xfId="26484" xr:uid="{A124B897-424E-403A-9A62-5DDD3A6EAC13}"/>
    <cellStyle name="Ênfase6 23 2 2 2" xfId="26485" xr:uid="{1CB3A63A-EBAB-42E3-81FF-EEDABB6077FA}"/>
    <cellStyle name="Ênfase6 23 2 3" xfId="26486" xr:uid="{DC21ED65-4A1D-4543-8EBD-EC8949FD2D3C}"/>
    <cellStyle name="Ênfase6 23 2 3 2" xfId="26487" xr:uid="{A96FFD44-AEAC-4A1F-8BDB-2669C20E3DCE}"/>
    <cellStyle name="Ênfase6 23 2 4" xfId="26488" xr:uid="{5318859D-7ECF-4EAF-85CB-173FD8807A56}"/>
    <cellStyle name="Ênfase6 23 3" xfId="26489" xr:uid="{16EE91E8-6B4E-4CBD-8295-B392A1286298}"/>
    <cellStyle name="Ênfase6 23 3 2" xfId="26490" xr:uid="{226A8DCA-CBCC-4BEA-89F5-08243A8AA76D}"/>
    <cellStyle name="Ênfase6 23 4" xfId="26491" xr:uid="{D460A591-BB06-410C-BD08-124BE5AD1C29}"/>
    <cellStyle name="Ênfase6 23 4 2" xfId="26492" xr:uid="{364DC99E-AF71-4EE2-9746-49D38FA350E2}"/>
    <cellStyle name="Ênfase6 23 5" xfId="26493" xr:uid="{0D4FEC1F-F5C3-4C9A-B8DF-6760BD864A52}"/>
    <cellStyle name="Ênfase6 23 5 2" xfId="26494" xr:uid="{29B65A3B-EE2D-4507-A3B9-C8CA9CDE567B}"/>
    <cellStyle name="Ênfase6 23 6" xfId="26495" xr:uid="{E53A6737-102D-47B7-93DE-196167FAB510}"/>
    <cellStyle name="Ênfase6 23 6 2" xfId="26496" xr:uid="{1227834F-5C89-45B6-B3CE-118288DB05C6}"/>
    <cellStyle name="Ênfase6 23 7" xfId="26497" xr:uid="{21AD30C5-9C8E-471A-B83D-AED74C28B044}"/>
    <cellStyle name="Ênfase6 24" xfId="26498" xr:uid="{D5B8AE74-52FD-4829-9F53-5CA344261718}"/>
    <cellStyle name="Ênfase6 24 2" xfId="26499" xr:uid="{0E9E8407-4CCA-4619-AB4F-D6F1267FB942}"/>
    <cellStyle name="Ênfase6 24 2 2" xfId="26500" xr:uid="{A3CEB068-8B4F-4DAA-8793-B143A5CC5261}"/>
    <cellStyle name="Ênfase6 24 2 2 2" xfId="26501" xr:uid="{CB526E58-CB64-4B6A-ACA4-4EB122B3F0F6}"/>
    <cellStyle name="Ênfase6 24 2 3" xfId="26502" xr:uid="{7E457322-6E62-45DC-A814-8BEA27D97DB1}"/>
    <cellStyle name="Ênfase6 24 2 3 2" xfId="26503" xr:uid="{DF8E6206-D00A-428D-89D7-1C98F2C7FA91}"/>
    <cellStyle name="Ênfase6 24 2 4" xfId="26504" xr:uid="{AB50877E-DC5E-4157-923A-7E4958B0D208}"/>
    <cellStyle name="Ênfase6 24 3" xfId="26505" xr:uid="{E3FC0F00-35FE-49DD-B3C0-E6FBEF108D28}"/>
    <cellStyle name="Ênfase6 24 3 2" xfId="26506" xr:uid="{3C4794EA-D9B7-48F4-864D-CC8D1363EFEB}"/>
    <cellStyle name="Ênfase6 24 4" xfId="26507" xr:uid="{7AAB4220-988A-4ED7-BE31-E4F6BBD52F0D}"/>
    <cellStyle name="Ênfase6 24 4 2" xfId="26508" xr:uid="{B82D2DC9-D9A7-4A62-810D-1D163BF20A82}"/>
    <cellStyle name="Ênfase6 24 5" xfId="26509" xr:uid="{2F8AB323-F9A6-484D-BD69-6CB2E3EFC1DE}"/>
    <cellStyle name="Ênfase6 24 5 2" xfId="26510" xr:uid="{F7F1D2FF-9CA4-4CAE-B888-DC5D6B763251}"/>
    <cellStyle name="Ênfase6 24 6" xfId="26511" xr:uid="{B406A22C-E1F4-421A-83BB-AA8676939CDF}"/>
    <cellStyle name="Ênfase6 24 6 2" xfId="26512" xr:uid="{AF17CA4E-7D51-49E4-B453-9E9A6ECF446F}"/>
    <cellStyle name="Ênfase6 24 7" xfId="26513" xr:uid="{D07A0A97-7AFF-4EC1-A97F-A4AEB8FD8F19}"/>
    <cellStyle name="Ênfase6 25" xfId="26514" xr:uid="{EA6C2E03-E371-4EF8-B6E8-63BE896DC222}"/>
    <cellStyle name="Ênfase6 25 2" xfId="26515" xr:uid="{EA3ACCD7-CD7D-46E9-895E-C7F0EA89F01B}"/>
    <cellStyle name="Ênfase6 25 2 2" xfId="26516" xr:uid="{36CF4A86-3C73-4A92-9802-018B97BC7057}"/>
    <cellStyle name="Ênfase6 25 2 2 2" xfId="26517" xr:uid="{DE38A174-02E1-4B07-AE55-F9A3999CF25C}"/>
    <cellStyle name="Ênfase6 25 2 3" xfId="26518" xr:uid="{1F55D4D9-5BE4-4491-BC2C-B71CB0FA886F}"/>
    <cellStyle name="Ênfase6 25 2 3 2" xfId="26519" xr:uid="{E05724DA-F9AB-4270-AFAC-1449D1BB12D3}"/>
    <cellStyle name="Ênfase6 25 2 4" xfId="26520" xr:uid="{C10D8040-05B8-4E70-A5A0-3559D13F84BA}"/>
    <cellStyle name="Ênfase6 25 3" xfId="26521" xr:uid="{1AF89795-4B7D-4C68-871D-D8CD56952D2F}"/>
    <cellStyle name="Ênfase6 25 3 2" xfId="26522" xr:uid="{21D9ABD2-5075-4392-816C-B8D6B8EB55C0}"/>
    <cellStyle name="Ênfase6 25 4" xfId="26523" xr:uid="{B5E723F7-B02B-408F-AE90-5542D69236C8}"/>
    <cellStyle name="Ênfase6 25 4 2" xfId="26524" xr:uid="{1B319F82-9403-4B72-9E87-2596D7500B6B}"/>
    <cellStyle name="Ênfase6 25 5" xfId="26525" xr:uid="{716FD694-DD21-4F19-8564-99DC95DC6025}"/>
    <cellStyle name="Ênfase6 25 5 2" xfId="26526" xr:uid="{363E76F2-8CE2-4958-98A3-DF320CC0439F}"/>
    <cellStyle name="Ênfase6 25 6" xfId="26527" xr:uid="{BA59CDE7-BD7D-4626-A07B-B38C01DB37EE}"/>
    <cellStyle name="Ênfase6 25 6 2" xfId="26528" xr:uid="{35DEF952-2753-488B-94F1-67FAA24954D7}"/>
    <cellStyle name="Ênfase6 25 7" xfId="26529" xr:uid="{74376CC4-B067-4204-BC1A-F310590547D9}"/>
    <cellStyle name="Ênfase6 26" xfId="26530" xr:uid="{5FC1E407-98BE-48D9-9EC3-3AFAC99FA772}"/>
    <cellStyle name="Ênfase6 26 2" xfId="26531" xr:uid="{D351655F-D218-481C-881C-11B658E54754}"/>
    <cellStyle name="Ênfase6 26 2 2" xfId="26532" xr:uid="{2CBA17CD-073C-4A8B-B1F3-C7A89310EADE}"/>
    <cellStyle name="Ênfase6 26 2 2 2" xfId="26533" xr:uid="{C5919947-FCDF-4B72-9EAB-0B0F6742E6A8}"/>
    <cellStyle name="Ênfase6 26 2 3" xfId="26534" xr:uid="{92A1D48B-6205-43EA-8F19-83FAFF743EE0}"/>
    <cellStyle name="Ênfase6 26 2 3 2" xfId="26535" xr:uid="{B22118C1-277B-4886-8262-A48F4CE79648}"/>
    <cellStyle name="Ênfase6 26 2 4" xfId="26536" xr:uid="{F10832C3-8A18-4D4F-B94E-5DBE199C0667}"/>
    <cellStyle name="Ênfase6 26 3" xfId="26537" xr:uid="{B1B1E1E0-13F6-4312-9691-BAA47997378D}"/>
    <cellStyle name="Ênfase6 26 3 2" xfId="26538" xr:uid="{B2CC79B5-6C38-4D41-86BB-79405BF13522}"/>
    <cellStyle name="Ênfase6 26 4" xfId="26539" xr:uid="{BE228810-3B5A-4711-B374-3C458C972A2E}"/>
    <cellStyle name="Ênfase6 26 4 2" xfId="26540" xr:uid="{FA1AF2DF-89DB-4E10-B11F-0CD1D20F645F}"/>
    <cellStyle name="Ênfase6 26 5" xfId="26541" xr:uid="{5B14CF53-63DB-40D1-8923-B2D44688D1F1}"/>
    <cellStyle name="Ênfase6 26 5 2" xfId="26542" xr:uid="{E7791FB8-FC1C-47FE-87F7-929C9121C6EA}"/>
    <cellStyle name="Ênfase6 26 6" xfId="26543" xr:uid="{ED2E06BE-4829-4D61-926E-5E49EF3FDA08}"/>
    <cellStyle name="Ênfase6 26 6 2" xfId="26544" xr:uid="{2FA79F04-9A1B-4114-892B-531D8BB7488F}"/>
    <cellStyle name="Ênfase6 26 7" xfId="26545" xr:uid="{3FE4A59E-D344-472A-8FD7-56AB0394C63C}"/>
    <cellStyle name="Ênfase6 27" xfId="26546" xr:uid="{4EB338B2-2E56-464D-B67C-A0B77D44B124}"/>
    <cellStyle name="Ênfase6 27 2" xfId="26547" xr:uid="{12594799-21D5-4862-AE46-56615AD3611F}"/>
    <cellStyle name="Ênfase6 27 2 2" xfId="26548" xr:uid="{3B52584C-BD1A-4DC2-A8B0-31015175B97A}"/>
    <cellStyle name="Ênfase6 27 2 2 2" xfId="26549" xr:uid="{12E132DC-D054-45DE-9522-4A0EB914C455}"/>
    <cellStyle name="Ênfase6 27 2 3" xfId="26550" xr:uid="{6177E930-2008-4685-B0EE-09EA00CC94A0}"/>
    <cellStyle name="Ênfase6 27 2 3 2" xfId="26551" xr:uid="{C9B0C59C-2432-40F0-9123-AA32FFCA3430}"/>
    <cellStyle name="Ênfase6 27 2 4" xfId="26552" xr:uid="{FD16FEA6-5F2C-4823-9081-69FE098B92C6}"/>
    <cellStyle name="Ênfase6 27 3" xfId="26553" xr:uid="{DCD41EDD-D73F-4CB7-B9F2-000B88D5F518}"/>
    <cellStyle name="Ênfase6 27 3 2" xfId="26554" xr:uid="{9B2E0E4A-05FC-4F7C-9642-A80BC54D4A0E}"/>
    <cellStyle name="Ênfase6 27 4" xfId="26555" xr:uid="{80B82558-3736-4290-8DFC-D9C507FAB6B9}"/>
    <cellStyle name="Ênfase6 27 4 2" xfId="26556" xr:uid="{91C1DEDD-E187-47E4-9D71-E5ED20932F51}"/>
    <cellStyle name="Ênfase6 27 5" xfId="26557" xr:uid="{8817A00F-158F-4AF2-AAAE-A93C9740AF21}"/>
    <cellStyle name="Ênfase6 27 5 2" xfId="26558" xr:uid="{8CFDABC0-96B0-4B06-82D7-BB8205760D22}"/>
    <cellStyle name="Ênfase6 27 6" xfId="26559" xr:uid="{C02E2904-CC52-488A-97CE-7701D866A408}"/>
    <cellStyle name="Ênfase6 27 6 2" xfId="26560" xr:uid="{01C6A174-3697-4B40-B09C-F7848A2BAC42}"/>
    <cellStyle name="Ênfase6 27 7" xfId="26561" xr:uid="{3EB2157B-6E86-4752-AB75-D09AA2BE5D49}"/>
    <cellStyle name="Ênfase6 28" xfId="26562" xr:uid="{53A84DD1-EB8D-4AFE-A567-2B79860C263C}"/>
    <cellStyle name="Ênfase6 28 2" xfId="26563" xr:uid="{612E8284-660C-4818-8B56-2D8C22EE76C8}"/>
    <cellStyle name="Ênfase6 28 2 2" xfId="26564" xr:uid="{C9BFE188-5906-45F0-95A7-F971F2578249}"/>
    <cellStyle name="Ênfase6 28 2 2 2" xfId="26565" xr:uid="{F18AE149-18E6-407E-898C-7D791E0A3B4C}"/>
    <cellStyle name="Ênfase6 28 2 3" xfId="26566" xr:uid="{B6719B97-3655-4B09-9FC3-B10A07D8A4A1}"/>
    <cellStyle name="Ênfase6 28 2 3 2" xfId="26567" xr:uid="{55182677-8140-4E30-89C0-645E80E53CA7}"/>
    <cellStyle name="Ênfase6 28 2 4" xfId="26568" xr:uid="{A900F40D-48BE-446C-BCDE-7D70B8E334E4}"/>
    <cellStyle name="Ênfase6 28 3" xfId="26569" xr:uid="{2F57D1B5-01C5-4F12-B89F-128E1E883B18}"/>
    <cellStyle name="Ênfase6 28 3 2" xfId="26570" xr:uid="{273729B3-F0F4-457D-B536-82895F40EA65}"/>
    <cellStyle name="Ênfase6 28 4" xfId="26571" xr:uid="{2C99F45A-8CB8-40BB-94E8-4AA176453B49}"/>
    <cellStyle name="Ênfase6 28 4 2" xfId="26572" xr:uid="{95659A69-15B6-4BBA-A5FF-3BB8D4443080}"/>
    <cellStyle name="Ênfase6 28 5" xfId="26573" xr:uid="{ADD46D1C-9ECB-4828-A16E-2B88FB96DB4B}"/>
    <cellStyle name="Ênfase6 28 5 2" xfId="26574" xr:uid="{CCCE73F9-78B6-4A8F-B5BB-2C036E193495}"/>
    <cellStyle name="Ênfase6 28 6" xfId="26575" xr:uid="{7FB2E028-C2DC-46FC-8988-2F4E71999390}"/>
    <cellStyle name="Ênfase6 28 6 2" xfId="26576" xr:uid="{542079C4-058A-4E0A-ABAF-630E84FFE659}"/>
    <cellStyle name="Ênfase6 28 7" xfId="26577" xr:uid="{CF589109-6748-4AF3-8A76-87FBDBFD3EAE}"/>
    <cellStyle name="Ênfase6 29" xfId="26578" xr:uid="{FB970040-74B2-436A-9BEA-FABA1A0FF3BB}"/>
    <cellStyle name="Ênfase6 29 2" xfId="26579" xr:uid="{B30EF8C8-D486-4298-B49A-216A0FD43BAD}"/>
    <cellStyle name="Ênfase6 29 2 2" xfId="26580" xr:uid="{8E81489C-7256-46AF-9EAB-77728AFF2F12}"/>
    <cellStyle name="Ênfase6 29 2 2 2" xfId="26581" xr:uid="{A1488B10-B8A0-4D21-B422-5011BE080345}"/>
    <cellStyle name="Ênfase6 29 2 3" xfId="26582" xr:uid="{7FD65A67-CD6F-4856-9C4E-D58743FDDBAD}"/>
    <cellStyle name="Ênfase6 29 2 3 2" xfId="26583" xr:uid="{C36F5FAC-0255-4591-8473-49789046CA94}"/>
    <cellStyle name="Ênfase6 29 2 4" xfId="26584" xr:uid="{19928E16-90F6-428A-AAF6-87E4F4C4BCCC}"/>
    <cellStyle name="Ênfase6 29 3" xfId="26585" xr:uid="{0463D191-BC00-40DC-ADFA-4B87EBE7B477}"/>
    <cellStyle name="Ênfase6 29 3 2" xfId="26586" xr:uid="{7FC1206C-09CE-4137-842E-C20441F46B46}"/>
    <cellStyle name="Ênfase6 29 4" xfId="26587" xr:uid="{17EDD28C-B11D-4AC6-9A07-9C343EA14D6F}"/>
    <cellStyle name="Ênfase6 29 4 2" xfId="26588" xr:uid="{F32946D0-7248-420B-93EE-7CDF6C732778}"/>
    <cellStyle name="Ênfase6 29 5" xfId="26589" xr:uid="{B298E6BC-0F0E-4954-BE6A-B11881BE279A}"/>
    <cellStyle name="Ênfase6 29 5 2" xfId="26590" xr:uid="{FE5F51BE-D05E-4FC5-81AD-72D383B9D4DB}"/>
    <cellStyle name="Ênfase6 29 6" xfId="26591" xr:uid="{71DC987D-78DD-4613-9DC4-1FDECA570BB4}"/>
    <cellStyle name="Ênfase6 29 6 2" xfId="26592" xr:uid="{9AFB321F-EACD-4622-B009-41819947E385}"/>
    <cellStyle name="Ênfase6 29 7" xfId="26593" xr:uid="{E7B7BA37-B83C-4644-815B-34EB5222E3BB}"/>
    <cellStyle name="Ênfase6 3" xfId="26594" xr:uid="{7B69B827-0804-47B7-89D1-C0804E1DAA10}"/>
    <cellStyle name="Ênfase6 3 2" xfId="26595" xr:uid="{0C9FA888-A3C9-4BC7-A848-0000F6BD3AD1}"/>
    <cellStyle name="Ênfase6 3 2 2" xfId="26596" xr:uid="{CAB25D46-F372-49AB-A60F-2ACB48204103}"/>
    <cellStyle name="Ênfase6 3 2 2 2" xfId="26597" xr:uid="{5C9B467B-BF14-46DC-AD7C-EEC82D4A2DFA}"/>
    <cellStyle name="Ênfase6 3 2 3" xfId="26598" xr:uid="{8C8B9613-0F17-4B97-AD87-354E61C515C6}"/>
    <cellStyle name="Ênfase6 3 2 3 2" xfId="26599" xr:uid="{513A8C7C-3067-4A45-8ED1-A913F1F55479}"/>
    <cellStyle name="Ênfase6 3 2 4" xfId="26600" xr:uid="{0F236B0E-6BC1-49F0-980E-C23C3DF02B29}"/>
    <cellStyle name="Ênfase6 3 3" xfId="26601" xr:uid="{B3812DB9-A0CE-40D0-839F-4C36FB46CD80}"/>
    <cellStyle name="Ênfase6 3 3 2" xfId="26602" xr:uid="{3308326C-5D01-47E5-AB15-C1A5A72B479E}"/>
    <cellStyle name="Ênfase6 3 4" xfId="26603" xr:uid="{5EEE3F22-66BF-461D-B52A-185B44FAD8EA}"/>
    <cellStyle name="Ênfase6 3 4 2" xfId="26604" xr:uid="{19D2F5B4-6D2E-4043-975B-C6F652EA861F}"/>
    <cellStyle name="Ênfase6 3 5" xfId="26605" xr:uid="{B8D53F53-CC72-4E00-AEA8-EA157BCEACF3}"/>
    <cellStyle name="Ênfase6 3 5 2" xfId="26606" xr:uid="{410BE791-7852-4F1F-9A2C-F0779A541CF7}"/>
    <cellStyle name="Ênfase6 3 6" xfId="26607" xr:uid="{EDB2A625-6EEE-4B42-BB54-C7F26778D120}"/>
    <cellStyle name="Ênfase6 3 6 2" xfId="26608" xr:uid="{A9F5B8C7-4B20-4CDC-9D21-A0AEF6C6B51A}"/>
    <cellStyle name="Ênfase6 3 7" xfId="26609" xr:uid="{F2D9ABA2-8BC3-4804-9279-95B57FF75638}"/>
    <cellStyle name="Ênfase6 30" xfId="26610" xr:uid="{30FA16CE-18CA-48AE-8BBF-56D886F15EE9}"/>
    <cellStyle name="Ênfase6 30 2" xfId="26611" xr:uid="{E88F1DA2-E285-4370-B147-30DBF62D7BE9}"/>
    <cellStyle name="Ênfase6 30 2 2" xfId="26612" xr:uid="{7EDF6C95-A816-4193-A60C-72F0BE73E651}"/>
    <cellStyle name="Ênfase6 30 2 2 2" xfId="26613" xr:uid="{590D44B4-1E8B-4ED2-A6B7-A45A71870CE9}"/>
    <cellStyle name="Ênfase6 30 2 3" xfId="26614" xr:uid="{8241E0C6-E2E9-46A2-85C5-0DD5E92167A0}"/>
    <cellStyle name="Ênfase6 30 2 3 2" xfId="26615" xr:uid="{4B375D68-5347-4894-8A85-5E68C33B17E6}"/>
    <cellStyle name="Ênfase6 30 2 4" xfId="26616" xr:uid="{7B785A9B-1C0E-474E-AE87-2EDE33AA6076}"/>
    <cellStyle name="Ênfase6 30 3" xfId="26617" xr:uid="{FF1318AB-784D-4101-AE18-D56D2650402A}"/>
    <cellStyle name="Ênfase6 30 3 2" xfId="26618" xr:uid="{FA92795B-39B4-4A45-ABCC-EFB7F86A2034}"/>
    <cellStyle name="Ênfase6 30 4" xfId="26619" xr:uid="{49F6A9B5-1455-446A-AC1A-941E3F3A2F84}"/>
    <cellStyle name="Ênfase6 30 4 2" xfId="26620" xr:uid="{7C7C6798-8FB2-4CFA-AC76-D2B3541E34B5}"/>
    <cellStyle name="Ênfase6 30 5" xfId="26621" xr:uid="{8E88138A-A68A-4B48-9107-9DBBE90DCAF0}"/>
    <cellStyle name="Ênfase6 30 5 2" xfId="26622" xr:uid="{2FB6F123-8146-477B-839B-5D8C2B8FC442}"/>
    <cellStyle name="Ênfase6 30 6" xfId="26623" xr:uid="{34323BCD-2248-420D-A523-C6429DAF5A07}"/>
    <cellStyle name="Ênfase6 30 6 2" xfId="26624" xr:uid="{2D439E59-1FE3-43D1-B0AD-EBC6E6022506}"/>
    <cellStyle name="Ênfase6 30 7" xfId="26625" xr:uid="{0F7F2D23-B1E2-49BC-8C75-27AF3B41E94C}"/>
    <cellStyle name="Ênfase6 31" xfId="26626" xr:uid="{1994E166-FD61-4C7F-BB9C-A94BE5A689DF}"/>
    <cellStyle name="Ênfase6 31 2" xfId="26627" xr:uid="{6011EDB8-E839-4BAE-8E9D-BE6552D718A4}"/>
    <cellStyle name="Ênfase6 31 2 2" xfId="26628" xr:uid="{58B8D684-6101-493C-B459-7E069A05C841}"/>
    <cellStyle name="Ênfase6 31 2 2 2" xfId="26629" xr:uid="{E252DA8D-22DB-4EE9-ABD1-7DC27B825420}"/>
    <cellStyle name="Ênfase6 31 2 3" xfId="26630" xr:uid="{08099027-7A47-4174-B293-B43141C7D377}"/>
    <cellStyle name="Ênfase6 31 2 3 2" xfId="26631" xr:uid="{BBFC7660-983A-433D-8937-ABE171D35EAA}"/>
    <cellStyle name="Ênfase6 31 2 4" xfId="26632" xr:uid="{E9C22B43-2FBD-4804-BF1E-4C86A2E2A619}"/>
    <cellStyle name="Ênfase6 31 3" xfId="26633" xr:uid="{CC692736-BD1F-4A08-9A4C-B6B79EA69E13}"/>
    <cellStyle name="Ênfase6 31 3 2" xfId="26634" xr:uid="{450E8DB2-A4AC-4A88-9F2A-9EEA8EA6F677}"/>
    <cellStyle name="Ênfase6 31 4" xfId="26635" xr:uid="{B47A1348-DA1A-49B9-89C5-4D3E8E650E23}"/>
    <cellStyle name="Ênfase6 31 4 2" xfId="26636" xr:uid="{8ABDC155-C896-4640-8E03-117E832E0E16}"/>
    <cellStyle name="Ênfase6 31 5" xfId="26637" xr:uid="{65330385-CDC1-48B0-9675-C8B799A56351}"/>
    <cellStyle name="Ênfase6 31 5 2" xfId="26638" xr:uid="{EBEA922E-3F23-44F9-B215-F15639DEC46C}"/>
    <cellStyle name="Ênfase6 31 6" xfId="26639" xr:uid="{1EF91D7A-2428-4364-81BB-C1EFA3FE176B}"/>
    <cellStyle name="Ênfase6 31 6 2" xfId="26640" xr:uid="{8F8AC951-3F14-44F8-BEB2-42B950EB4672}"/>
    <cellStyle name="Ênfase6 31 7" xfId="26641" xr:uid="{278880A2-0A8C-4410-B4B0-BEABF36AC821}"/>
    <cellStyle name="Ênfase6 32" xfId="26642" xr:uid="{7668A9B2-5E2F-4076-AD45-31923CE7960D}"/>
    <cellStyle name="Ênfase6 32 2" xfId="26643" xr:uid="{CF9AAEA5-2EDE-485C-8F18-519FBAD46F34}"/>
    <cellStyle name="Ênfase6 32 2 2" xfId="26644" xr:uid="{66AE0E8A-CBA4-4954-A4EA-56A286343219}"/>
    <cellStyle name="Ênfase6 32 2 2 2" xfId="26645" xr:uid="{D87465FD-520F-4DC9-9537-3A409664850E}"/>
    <cellStyle name="Ênfase6 32 2 3" xfId="26646" xr:uid="{E5F9E60E-CAA5-4843-AFB5-01712E12F88B}"/>
    <cellStyle name="Ênfase6 32 2 3 2" xfId="26647" xr:uid="{55227AEA-5196-4B8D-841B-87E428087BB5}"/>
    <cellStyle name="Ênfase6 32 2 4" xfId="26648" xr:uid="{63FB106C-C0FE-4983-A0E7-0D23B8DB08CE}"/>
    <cellStyle name="Ênfase6 32 3" xfId="26649" xr:uid="{0D66EF8B-2797-4721-9268-4EC396ACB6B9}"/>
    <cellStyle name="Ênfase6 32 3 2" xfId="26650" xr:uid="{02DC9B35-2BEE-4102-A2B3-216EF693F40C}"/>
    <cellStyle name="Ênfase6 32 4" xfId="26651" xr:uid="{6B97D6DA-A4B0-4EFE-BC40-F86364B7EF36}"/>
    <cellStyle name="Ênfase6 32 4 2" xfId="26652" xr:uid="{315FF1F3-618F-4DE5-A86B-0818E92FAF4F}"/>
    <cellStyle name="Ênfase6 32 5" xfId="26653" xr:uid="{1168295F-60FF-4D3C-9450-59B4E4573B00}"/>
    <cellStyle name="Ênfase6 32 5 2" xfId="26654" xr:uid="{208E9DF6-B783-4122-AB1F-28786EC60AE9}"/>
    <cellStyle name="Ênfase6 32 6" xfId="26655" xr:uid="{CC1DB605-7657-4AE2-8020-C9281D982EF9}"/>
    <cellStyle name="Ênfase6 32 6 2" xfId="26656" xr:uid="{ADF0CA42-7793-4C06-86D7-EDEC3EE17A73}"/>
    <cellStyle name="Ênfase6 32 7" xfId="26657" xr:uid="{F591B454-C7D3-4750-8A1D-46906472B03F}"/>
    <cellStyle name="Ênfase6 33" xfId="26658" xr:uid="{9910C5E2-10D9-46E0-9BF3-95E495F84338}"/>
    <cellStyle name="Ênfase6 33 2" xfId="26659" xr:uid="{70DD4CFA-EF09-49FD-AAC7-7317AF673CBC}"/>
    <cellStyle name="Ênfase6 33 2 2" xfId="26660" xr:uid="{14167AE5-BE72-4B95-B729-168CA9D68C52}"/>
    <cellStyle name="Ênfase6 33 2 2 2" xfId="26661" xr:uid="{25ACEC88-5401-4A53-AA1C-AB35A48A664F}"/>
    <cellStyle name="Ênfase6 33 2 3" xfId="26662" xr:uid="{07C0409A-8F75-4359-A8FA-3E34C38A6268}"/>
    <cellStyle name="Ênfase6 33 2 3 2" xfId="26663" xr:uid="{ED7FC4E8-AD9F-4417-A335-C1E5758AE689}"/>
    <cellStyle name="Ênfase6 33 2 4" xfId="26664" xr:uid="{C0A298A6-B3E3-4ACA-9B9B-2C91C5A90A92}"/>
    <cellStyle name="Ênfase6 33 3" xfId="26665" xr:uid="{5E5D4D04-9161-4D01-9D71-73F3A219FE8E}"/>
    <cellStyle name="Ênfase6 33 3 2" xfId="26666" xr:uid="{084D36A2-5647-4169-84A2-EAD1BEB209D9}"/>
    <cellStyle name="Ênfase6 33 4" xfId="26667" xr:uid="{2E6C71A5-928D-47A9-AEF4-A991A4BF9A0E}"/>
    <cellStyle name="Ênfase6 33 4 2" xfId="26668" xr:uid="{9FC0697B-D871-4A6C-BE6C-3C4DE476D6FF}"/>
    <cellStyle name="Ênfase6 33 5" xfId="26669" xr:uid="{2DED8179-C8AD-4710-90A4-463DF2A48FB6}"/>
    <cellStyle name="Ênfase6 33 5 2" xfId="26670" xr:uid="{0E8536F5-BAF1-4177-9196-C49E537A7F6F}"/>
    <cellStyle name="Ênfase6 33 6" xfId="26671" xr:uid="{4001F505-79A6-470E-AC5F-4B3C7D052CF6}"/>
    <cellStyle name="Ênfase6 33 6 2" xfId="26672" xr:uid="{65500AA1-F9FD-402F-B982-A99C08B994B6}"/>
    <cellStyle name="Ênfase6 33 7" xfId="26673" xr:uid="{101D5D31-FD79-47B0-826D-D0A2C7709E66}"/>
    <cellStyle name="Ênfase6 34" xfId="26674" xr:uid="{B0FE479B-A94C-4B9B-9385-9E73DD55DABD}"/>
    <cellStyle name="Ênfase6 34 2" xfId="26675" xr:uid="{7A03C4E8-7C73-4E19-8AB5-487F2B760822}"/>
    <cellStyle name="Ênfase6 34 2 2" xfId="26676" xr:uid="{F171A30E-EB2A-4F8F-86D9-D654DF612936}"/>
    <cellStyle name="Ênfase6 34 2 2 2" xfId="26677" xr:uid="{5D69D7CB-6E72-4860-AA44-BA107E46A08D}"/>
    <cellStyle name="Ênfase6 34 2 3" xfId="26678" xr:uid="{850CFB56-5F03-4EAA-B07B-5B0155337177}"/>
    <cellStyle name="Ênfase6 34 2 3 2" xfId="26679" xr:uid="{937B1424-957C-4590-801E-C9B1E9CBF6A2}"/>
    <cellStyle name="Ênfase6 34 2 4" xfId="26680" xr:uid="{228D6681-E35F-452A-9C22-FC5030533323}"/>
    <cellStyle name="Ênfase6 34 3" xfId="26681" xr:uid="{96319A36-71C4-4F32-B3F1-99232C6472FE}"/>
    <cellStyle name="Ênfase6 34 3 2" xfId="26682" xr:uid="{F8A53591-9FFC-4262-ACC0-AB23B1D4EB60}"/>
    <cellStyle name="Ênfase6 34 4" xfId="26683" xr:uid="{0F8DCD77-67AC-4F59-92D7-C869913104A7}"/>
    <cellStyle name="Ênfase6 34 4 2" xfId="26684" xr:uid="{92B69BBB-FF1B-4064-A448-834AE523F956}"/>
    <cellStyle name="Ênfase6 34 5" xfId="26685" xr:uid="{550B0513-757A-43C4-8595-5569777D5989}"/>
    <cellStyle name="Ênfase6 34 5 2" xfId="26686" xr:uid="{820E1A54-37B0-4639-9A06-A8E8A075662D}"/>
    <cellStyle name="Ênfase6 34 6" xfId="26687" xr:uid="{34EDA030-614F-4004-99A6-F19B6DAE2C16}"/>
    <cellStyle name="Ênfase6 34 6 2" xfId="26688" xr:uid="{A555DD19-D8A7-4D74-A78E-96C71A76F368}"/>
    <cellStyle name="Ênfase6 34 7" xfId="26689" xr:uid="{F412D716-FCBB-4262-9668-8CA55D8F0820}"/>
    <cellStyle name="Ênfase6 35" xfId="26690" xr:uid="{20C3769E-FFCB-4846-86CF-3488EBA80C43}"/>
    <cellStyle name="Ênfase6 35 2" xfId="26691" xr:uid="{38C05D65-6BF9-4860-A72A-951606841137}"/>
    <cellStyle name="Ênfase6 35 2 2" xfId="26692" xr:uid="{03930221-02BF-436B-B32A-7298063632D9}"/>
    <cellStyle name="Ênfase6 35 2 2 2" xfId="26693" xr:uid="{9A0DA0A9-6D96-47B9-B62F-343196370B57}"/>
    <cellStyle name="Ênfase6 35 2 3" xfId="26694" xr:uid="{2600BC8D-B5E5-4BC5-83F7-D338B676AA40}"/>
    <cellStyle name="Ênfase6 35 2 3 2" xfId="26695" xr:uid="{5F600D00-47B7-499F-B8DE-BC8346FAE80C}"/>
    <cellStyle name="Ênfase6 35 2 4" xfId="26696" xr:uid="{47A6CDAF-A9C0-49E4-8FB1-097F1FC61AA1}"/>
    <cellStyle name="Ênfase6 35 3" xfId="26697" xr:uid="{55D5BE88-3588-4C48-93A0-21DAD4C19428}"/>
    <cellStyle name="Ênfase6 35 3 2" xfId="26698" xr:uid="{20D46B39-9563-49F6-AF6A-E1D424F9A323}"/>
    <cellStyle name="Ênfase6 35 4" xfId="26699" xr:uid="{CE76B350-4265-4846-AC2E-371EE1C4EA4A}"/>
    <cellStyle name="Ênfase6 35 4 2" xfId="26700" xr:uid="{4D435E9E-C249-4A8E-ACB1-550F3EDA8667}"/>
    <cellStyle name="Ênfase6 35 5" xfId="26701" xr:uid="{E4F9903A-A955-4D28-BD87-ECE038FF3BF1}"/>
    <cellStyle name="Ênfase6 35 5 2" xfId="26702" xr:uid="{CD527BA1-E6C1-4B51-840A-C4B6DC1186BB}"/>
    <cellStyle name="Ênfase6 35 6" xfId="26703" xr:uid="{5A6893FC-5699-4DCA-BF2F-541D1F473F4A}"/>
    <cellStyle name="Ênfase6 35 6 2" xfId="26704" xr:uid="{0C1A3C49-9E16-48A6-8FFA-EBF31BD0C822}"/>
    <cellStyle name="Ênfase6 35 7" xfId="26705" xr:uid="{EBADF050-4D24-49F6-9234-4B3445AA39CA}"/>
    <cellStyle name="Ênfase6 4" xfId="26706" xr:uid="{08D686B8-CF91-4B14-8E56-89389946495C}"/>
    <cellStyle name="Ênfase6 4 2" xfId="26707" xr:uid="{BD95B070-0DDF-46E5-B7BB-B9AEBFC83107}"/>
    <cellStyle name="Ênfase6 4 2 2" xfId="26708" xr:uid="{2A6721E1-C40C-4386-94E3-01A077DD73D8}"/>
    <cellStyle name="Ênfase6 4 2 2 2" xfId="26709" xr:uid="{1F08CA6F-F056-47C0-9DC9-CA268CFD83FC}"/>
    <cellStyle name="Ênfase6 4 2 3" xfId="26710" xr:uid="{A39588D6-6BB3-4B19-B91D-BA63D2F33B09}"/>
    <cellStyle name="Ênfase6 4 2 3 2" xfId="26711" xr:uid="{68388648-4707-4785-9D73-97B1BC733F38}"/>
    <cellStyle name="Ênfase6 4 2 4" xfId="26712" xr:uid="{87CDA2D6-94CB-4BC5-A346-5A4DD061762F}"/>
    <cellStyle name="Ênfase6 4 3" xfId="26713" xr:uid="{E69E606F-F672-44F9-A21B-2A713E0FD4B4}"/>
    <cellStyle name="Ênfase6 4 3 2" xfId="26714" xr:uid="{D872DFCD-CCDC-4885-9A5E-3B2D6111DC64}"/>
    <cellStyle name="Ênfase6 4 4" xfId="26715" xr:uid="{1594F83F-08B4-4620-B62B-BC0F83A97F6E}"/>
    <cellStyle name="Ênfase6 4 4 2" xfId="26716" xr:uid="{9CE80329-5B94-4830-860D-FB697741B218}"/>
    <cellStyle name="Ênfase6 4 5" xfId="26717" xr:uid="{330D9567-A17D-4DBE-820B-BE64E1987A14}"/>
    <cellStyle name="Ênfase6 4 5 2" xfId="26718" xr:uid="{2FDADDF7-49A8-42E4-A977-BE65CDAF4517}"/>
    <cellStyle name="Ênfase6 4 6" xfId="26719" xr:uid="{A29D2728-886A-4C82-9F91-E6C6D11E6224}"/>
    <cellStyle name="Ênfase6 4 6 2" xfId="26720" xr:uid="{7147C4D2-B60F-492C-9663-86C043DB4A07}"/>
    <cellStyle name="Ênfase6 4 7" xfId="26721" xr:uid="{DBFEA92E-DF83-4438-AEA8-A5C8B36FF7F1}"/>
    <cellStyle name="Ênfase6 5" xfId="26722" xr:uid="{069054E4-A7C3-4A4E-B123-8438924061B4}"/>
    <cellStyle name="Ênfase6 5 2" xfId="26723" xr:uid="{CF4A6125-A38A-4FF5-A7A9-2C2697F509D0}"/>
    <cellStyle name="Ênfase6 5 2 2" xfId="26724" xr:uid="{5ECFE975-4CA4-4C12-B940-AA5BB9B0E6CD}"/>
    <cellStyle name="Ênfase6 5 2 2 2" xfId="26725" xr:uid="{6B9D7966-D1B6-447E-AEE6-81B8E9858833}"/>
    <cellStyle name="Ênfase6 5 2 3" xfId="26726" xr:uid="{4C895E10-F54C-426E-A565-85D59291D9F0}"/>
    <cellStyle name="Ênfase6 5 2 3 2" xfId="26727" xr:uid="{A3FF9678-4AEF-4FF6-8697-7E9FFA046626}"/>
    <cellStyle name="Ênfase6 5 2 4" xfId="26728" xr:uid="{6D06EDD1-97F4-4CD2-BC62-43917C79BECB}"/>
    <cellStyle name="Ênfase6 5 3" xfId="26729" xr:uid="{4AD3E9CD-0B42-4934-BE8B-4958FB848C9C}"/>
    <cellStyle name="Ênfase6 5 3 2" xfId="26730" xr:uid="{6C3BDB77-7D63-467A-830F-774AA363FD0F}"/>
    <cellStyle name="Ênfase6 5 4" xfId="26731" xr:uid="{347EDF46-4DA0-491A-8EC4-4F03815BCA8E}"/>
    <cellStyle name="Ênfase6 5 4 2" xfId="26732" xr:uid="{992EA07D-E224-4629-B333-DF00F4389EFF}"/>
    <cellStyle name="Ênfase6 5 5" xfId="26733" xr:uid="{91CB2EFA-D921-47A4-8D08-4F8DC39E0933}"/>
    <cellStyle name="Ênfase6 5 5 2" xfId="26734" xr:uid="{5FCCFDE1-7F14-4B94-A6A3-4A75F85DE8C3}"/>
    <cellStyle name="Ênfase6 5 6" xfId="26735" xr:uid="{BACC1A81-9986-4012-AD46-99718A20F147}"/>
    <cellStyle name="Ênfase6 5 6 2" xfId="26736" xr:uid="{810637BD-605F-452B-98B3-42A15B7D4DEE}"/>
    <cellStyle name="Ênfase6 5 7" xfId="26737" xr:uid="{41396ACF-BE8E-435A-805E-6FC1EDEB7E33}"/>
    <cellStyle name="Ênfase6 6" xfId="26738" xr:uid="{C88F1F3D-4F40-439F-B6CD-490408A99AE7}"/>
    <cellStyle name="Ênfase6 6 2" xfId="26739" xr:uid="{474CC63C-4751-4034-97B6-D0FC30290BD9}"/>
    <cellStyle name="Ênfase6 6 2 2" xfId="26740" xr:uid="{3DB325C4-823B-4F8A-B039-DB998B51D164}"/>
    <cellStyle name="Ênfase6 6 2 2 2" xfId="26741" xr:uid="{216EA91C-041E-4BB6-A773-4347C628FC5C}"/>
    <cellStyle name="Ênfase6 6 2 3" xfId="26742" xr:uid="{96CAA939-42EF-4507-9284-7D4080A8CA11}"/>
    <cellStyle name="Ênfase6 6 2 3 2" xfId="26743" xr:uid="{CECBCEBD-1A54-4D9C-B0E2-DA3C38EEF830}"/>
    <cellStyle name="Ênfase6 6 2 4" xfId="26744" xr:uid="{C45E301F-810D-4363-ADDB-D5EE08393541}"/>
    <cellStyle name="Ênfase6 6 3" xfId="26745" xr:uid="{8BC3A4C1-BCDD-46EB-85E1-36AC90723D7D}"/>
    <cellStyle name="Ênfase6 6 3 2" xfId="26746" xr:uid="{37E5ED6D-1553-4F70-9D75-8AD45F789391}"/>
    <cellStyle name="Ênfase6 6 4" xfId="26747" xr:uid="{477336E0-8774-4EE3-A845-54B478ED2C95}"/>
    <cellStyle name="Ênfase6 6 4 2" xfId="26748" xr:uid="{54D0B0F0-3B1A-4818-9999-36FEEDC6D3FC}"/>
    <cellStyle name="Ênfase6 6 5" xfId="26749" xr:uid="{FA2A7183-BD36-4C7B-80F6-D6E4691B324A}"/>
    <cellStyle name="Ênfase6 6 5 2" xfId="26750" xr:uid="{1936FDB6-0DF2-46FA-8A1B-26B2E788BABD}"/>
    <cellStyle name="Ênfase6 6 6" xfId="26751" xr:uid="{A85B53AC-AA5E-4C13-93C3-96427F9D108B}"/>
    <cellStyle name="Ênfase6 6 6 2" xfId="26752" xr:uid="{2E368424-FE75-4A99-B742-9D014D128BD8}"/>
    <cellStyle name="Ênfase6 6 7" xfId="26753" xr:uid="{3B8C98EE-8E38-4AC6-A533-325CC6E4FDB9}"/>
    <cellStyle name="Ênfase6 7" xfId="26754" xr:uid="{F1D1CEC1-4773-4F61-BB49-73ED37FC5790}"/>
    <cellStyle name="Ênfase6 7 2" xfId="26755" xr:uid="{CB404AEC-A59B-431F-913E-B1218C29B02D}"/>
    <cellStyle name="Ênfase6 7 2 2" xfId="26756" xr:uid="{A794A515-536C-4F43-A3BB-FAA80A761E7B}"/>
    <cellStyle name="Ênfase6 7 2 2 2" xfId="26757" xr:uid="{1B8A2330-89BD-4B81-B1F3-F46E62609B0A}"/>
    <cellStyle name="Ênfase6 7 2 3" xfId="26758" xr:uid="{CB2BFF74-800A-4920-B226-5AA7C22C5478}"/>
    <cellStyle name="Ênfase6 7 2 3 2" xfId="26759" xr:uid="{D0BC64EF-5656-4FA0-B52A-3367B9372883}"/>
    <cellStyle name="Ênfase6 7 2 4" xfId="26760" xr:uid="{DEE49637-EBFB-4EDD-94C5-C3ED64FDE47A}"/>
    <cellStyle name="Ênfase6 7 3" xfId="26761" xr:uid="{D3951ED9-0A57-40B3-8C5D-4A2B9994B1DC}"/>
    <cellStyle name="Ênfase6 7 3 2" xfId="26762" xr:uid="{886E11D3-7057-4752-B409-D3256102A143}"/>
    <cellStyle name="Ênfase6 7 4" xfId="26763" xr:uid="{414A5F17-5425-4AB2-A00B-97B011919EB7}"/>
    <cellStyle name="Ênfase6 7 4 2" xfId="26764" xr:uid="{0405A25F-5026-4005-A8A6-3EF6D2A671A0}"/>
    <cellStyle name="Ênfase6 7 5" xfId="26765" xr:uid="{4F08E050-0E65-4C9F-8770-6FF814B79AED}"/>
    <cellStyle name="Ênfase6 7 5 2" xfId="26766" xr:uid="{C02E2C5B-3305-40E5-A6F8-A69B53D1CFFD}"/>
    <cellStyle name="Ênfase6 7 6" xfId="26767" xr:uid="{A8B1E192-3F3D-40EF-BF7C-D517DEEB162F}"/>
    <cellStyle name="Ênfase6 7 6 2" xfId="26768" xr:uid="{4DD478A0-05B1-4738-A5C5-FC6A47E79558}"/>
    <cellStyle name="Ênfase6 7 7" xfId="26769" xr:uid="{D6FF1297-B194-40A8-8616-26F2875F3F87}"/>
    <cellStyle name="Ênfase6 8" xfId="26770" xr:uid="{F877B67B-F2E9-40F0-A889-23E90BBCD2D6}"/>
    <cellStyle name="Ênfase6 8 2" xfId="26771" xr:uid="{A84270F5-CFCA-4508-80C6-09BC90A807D5}"/>
    <cellStyle name="Ênfase6 8 2 2" xfId="26772" xr:uid="{728BB7F0-5BC4-4A7D-B03E-EFD0C3EC1CB4}"/>
    <cellStyle name="Ênfase6 8 2 2 2" xfId="26773" xr:uid="{B5F1E491-F141-4D08-BD01-C311F95C12C7}"/>
    <cellStyle name="Ênfase6 8 2 3" xfId="26774" xr:uid="{F0466993-3A69-4452-99B3-EEE43D1511A8}"/>
    <cellStyle name="Ênfase6 8 2 3 2" xfId="26775" xr:uid="{C9686EF7-F2F7-4E9C-B3DE-58D84B5FDBA8}"/>
    <cellStyle name="Ênfase6 8 2 4" xfId="26776" xr:uid="{3B86D4B5-49AC-42EF-8214-3695688CB518}"/>
    <cellStyle name="Ênfase6 8 3" xfId="26777" xr:uid="{33ABFB19-3F36-47E9-A2A0-D98EEF18990F}"/>
    <cellStyle name="Ênfase6 8 3 2" xfId="26778" xr:uid="{F82A4FB9-60BC-4B24-AA3D-FEF32E09F302}"/>
    <cellStyle name="Ênfase6 8 4" xfId="26779" xr:uid="{A322EA98-F741-42AA-B026-8A3E4CE9A9DF}"/>
    <cellStyle name="Ênfase6 8 4 2" xfId="26780" xr:uid="{B158A648-08B8-4C25-823B-B4B83A2D5E80}"/>
    <cellStyle name="Ênfase6 8 5" xfId="26781" xr:uid="{BDB77973-C647-4803-96F1-5246B94AF968}"/>
    <cellStyle name="Ênfase6 8 5 2" xfId="26782" xr:uid="{4AAA394D-579B-40B2-AC15-8AB111818C0E}"/>
    <cellStyle name="Ênfase6 8 6" xfId="26783" xr:uid="{4B4A0A21-81B3-4222-970D-8DE6DF308C3E}"/>
    <cellStyle name="Ênfase6 8 6 2" xfId="26784" xr:uid="{2C0322F9-F30A-481E-8ED5-F3B2D114A35B}"/>
    <cellStyle name="Ênfase6 8 7" xfId="26785" xr:uid="{C1D07EE2-D60E-45D0-8F4B-A4BEC458951A}"/>
    <cellStyle name="Ênfase6 9" xfId="26786" xr:uid="{6C836CE7-DF7C-49BD-85A1-B9BCDAEB860B}"/>
    <cellStyle name="Ênfase6 9 2" xfId="26787" xr:uid="{1E2A430A-1DC2-49FD-B732-0A027105A411}"/>
    <cellStyle name="Ênfase6 9 2 2" xfId="26788" xr:uid="{818CC044-4F07-431D-AF3A-06936ED6E1B6}"/>
    <cellStyle name="Ênfase6 9 2 2 2" xfId="26789" xr:uid="{0AA1E829-7202-41F0-928F-0E5BA51933DD}"/>
    <cellStyle name="Ênfase6 9 2 3" xfId="26790" xr:uid="{27AD37CD-6E6A-4570-804E-E35F1DD3FAFF}"/>
    <cellStyle name="Ênfase6 9 2 3 2" xfId="26791" xr:uid="{CEDDBECD-3632-44CD-BB9C-FB7E5D17634B}"/>
    <cellStyle name="Ênfase6 9 2 4" xfId="26792" xr:uid="{AC1049EA-5AE9-4898-AC8E-7C7EDA1AD1B1}"/>
    <cellStyle name="Ênfase6 9 3" xfId="26793" xr:uid="{90295000-1779-4BE1-B1E6-C1AD32CFB29B}"/>
    <cellStyle name="Ênfase6 9 3 2" xfId="26794" xr:uid="{3EB8790D-BC63-4A09-86E2-9A3D1530EAD2}"/>
    <cellStyle name="Ênfase6 9 4" xfId="26795" xr:uid="{43C08C0F-EA7B-4A22-92BC-9F7D93236183}"/>
    <cellStyle name="Ênfase6 9 4 2" xfId="26796" xr:uid="{ADA5381D-17C1-441C-A9E0-371554161B5F}"/>
    <cellStyle name="Ênfase6 9 5" xfId="26797" xr:uid="{DF83E5D8-3292-4279-BD01-C7342DB4F8B7}"/>
    <cellStyle name="Ênfase6 9 5 2" xfId="26798" xr:uid="{C25E0389-CAA8-4258-82CA-6283DE0FB7E5}"/>
    <cellStyle name="Ênfase6 9 6" xfId="26799" xr:uid="{E17185E8-77D6-4D73-874E-7E66753A97D3}"/>
    <cellStyle name="Ênfase6 9 6 2" xfId="26800" xr:uid="{3BD40FF1-0030-4027-BCF0-D3BB5720AFA5}"/>
    <cellStyle name="Ênfase6 9 7" xfId="26801" xr:uid="{DA625506-A548-4340-8C5B-FF51A47A65B5}"/>
    <cellStyle name="Entrada 10" xfId="26802" xr:uid="{91F1A08C-37DB-4DEC-85FC-0978181D984B}"/>
    <cellStyle name="Entrada 10 2" xfId="26803" xr:uid="{24175598-38D2-4771-8871-B782335CDFEF}"/>
    <cellStyle name="Entrada 10 2 2" xfId="26804" xr:uid="{8F28DF5C-1745-424C-A464-59143A1B3B87}"/>
    <cellStyle name="Entrada 10 2 2 2" xfId="26805" xr:uid="{75024F40-6F64-48A0-BDE8-737BF9E7FBC8}"/>
    <cellStyle name="Entrada 10 2 3" xfId="26806" xr:uid="{70CA91AA-D4A2-4DCC-B327-BB1D0CFF6B87}"/>
    <cellStyle name="Entrada 10 2 3 2" xfId="26807" xr:uid="{16CF1858-9088-4C3F-8222-7F1B266E2DD4}"/>
    <cellStyle name="Entrada 10 2 4" xfId="26808" xr:uid="{99F0AA98-4A0E-4704-8DFA-C70CEEC98BD1}"/>
    <cellStyle name="Entrada 10 3" xfId="26809" xr:uid="{23E54E28-8640-487F-B914-F2FEF5681A3A}"/>
    <cellStyle name="Entrada 10 3 2" xfId="26810" xr:uid="{D4930968-36E4-4D6C-9D0A-21C54549ED10}"/>
    <cellStyle name="Entrada 10 4" xfId="26811" xr:uid="{52FA2E7A-BAC2-4E25-8D2E-BE39ED24DD4F}"/>
    <cellStyle name="Entrada 10 4 2" xfId="26812" xr:uid="{0A1BA49B-6F95-4821-B6BE-D3CC77BC97DF}"/>
    <cellStyle name="Entrada 10 5" xfId="26813" xr:uid="{3087DAC7-215E-4211-931E-33FB21EDEE16}"/>
    <cellStyle name="Entrada 10 5 2" xfId="26814" xr:uid="{AD5BACFA-16E3-4188-95EE-232728FB83C9}"/>
    <cellStyle name="Entrada 10 6" xfId="26815" xr:uid="{A87DA369-D1EE-4325-A958-DFA114039E2D}"/>
    <cellStyle name="Entrada 10 6 2" xfId="26816" xr:uid="{53DCFBAA-0DCE-4002-B3ED-0E15B25A54FF}"/>
    <cellStyle name="Entrada 10 7" xfId="26817" xr:uid="{980D5085-B266-4CCB-A475-B1128FCD8454}"/>
    <cellStyle name="Entrada 11" xfId="26818" xr:uid="{54E73D73-6328-43C0-A730-5B403F1E2891}"/>
    <cellStyle name="Entrada 11 2" xfId="26819" xr:uid="{C558A4E9-AD1B-470C-88D5-F594DF9F29D4}"/>
    <cellStyle name="Entrada 11 2 2" xfId="26820" xr:uid="{5614014F-8B49-4918-A31C-21165CD72C68}"/>
    <cellStyle name="Entrada 11 2 2 2" xfId="26821" xr:uid="{37704F99-5278-4230-87A6-6EFC32081F9B}"/>
    <cellStyle name="Entrada 11 2 3" xfId="26822" xr:uid="{542027D1-A51D-4000-AEB3-FECF4F25F6FB}"/>
    <cellStyle name="Entrada 11 2 3 2" xfId="26823" xr:uid="{5F835D09-4D3E-448A-92DC-3EAB3C247EAC}"/>
    <cellStyle name="Entrada 11 2 4" xfId="26824" xr:uid="{7229ED3E-D85D-491D-8B5E-A7C57D5F07BB}"/>
    <cellStyle name="Entrada 11 3" xfId="26825" xr:uid="{9E12789B-3A92-407D-8997-26DEA4CBF233}"/>
    <cellStyle name="Entrada 11 3 2" xfId="26826" xr:uid="{06175C03-BB66-407B-B99E-6F556F5DCC4F}"/>
    <cellStyle name="Entrada 11 4" xfId="26827" xr:uid="{BEBCF6A3-24B8-4C0B-BDDA-460C672DBFDC}"/>
    <cellStyle name="Entrada 11 4 2" xfId="26828" xr:uid="{E99DBE9E-B156-4A2D-A029-2FF664CCD8B3}"/>
    <cellStyle name="Entrada 11 5" xfId="26829" xr:uid="{7B0FC773-4673-441D-A968-AF12EF486274}"/>
    <cellStyle name="Entrada 11 5 2" xfId="26830" xr:uid="{3A6348C2-9D8B-4B55-894E-564BC0D9A6FE}"/>
    <cellStyle name="Entrada 11 6" xfId="26831" xr:uid="{42A18784-A627-481A-B7CC-05F27950C17C}"/>
    <cellStyle name="Entrada 11 6 2" xfId="26832" xr:uid="{5AFAA8C1-098A-47B0-B2E3-712FE6089F5C}"/>
    <cellStyle name="Entrada 11 7" xfId="26833" xr:uid="{C5635C7A-9FB4-4CC1-BD82-D91FDF20B2D0}"/>
    <cellStyle name="Entrada 12" xfId="26834" xr:uid="{33F81710-9A7E-40A1-924F-F930313E3C15}"/>
    <cellStyle name="Entrada 12 2" xfId="26835" xr:uid="{0A5701CF-B832-4C38-8C21-EAE9024196A5}"/>
    <cellStyle name="Entrada 12 2 2" xfId="26836" xr:uid="{EAAD2852-0439-4CEA-9CB3-87F400BA8720}"/>
    <cellStyle name="Entrada 12 2 2 2" xfId="26837" xr:uid="{EF45FEC7-B256-44D0-AA13-33A9ED05C52E}"/>
    <cellStyle name="Entrada 12 2 3" xfId="26838" xr:uid="{FC5649C4-3D7F-44B5-AF4C-E287620C8D2B}"/>
    <cellStyle name="Entrada 12 2 3 2" xfId="26839" xr:uid="{19A6E3B8-C631-4310-B89C-A7B31577F48C}"/>
    <cellStyle name="Entrada 12 2 4" xfId="26840" xr:uid="{40B80A15-BA17-415F-BA78-F820ED3E2494}"/>
    <cellStyle name="Entrada 12 3" xfId="26841" xr:uid="{92639185-D401-4145-BE33-4BE845BA1E9C}"/>
    <cellStyle name="Entrada 12 3 2" xfId="26842" xr:uid="{CCBC680A-C073-406B-AAA6-62F713B33ADA}"/>
    <cellStyle name="Entrada 12 4" xfId="26843" xr:uid="{DC2E4DE2-01AD-4BF4-86D4-F6F16D904543}"/>
    <cellStyle name="Entrada 12 4 2" xfId="26844" xr:uid="{DCF46EF1-322D-472E-B4AF-C7D0020FE1FB}"/>
    <cellStyle name="Entrada 12 5" xfId="26845" xr:uid="{DAFCFE7E-05CA-4BFA-8CA6-1515674204B7}"/>
    <cellStyle name="Entrada 12 5 2" xfId="26846" xr:uid="{1CE4EFC8-50EB-4762-9AA9-C57A859FEA84}"/>
    <cellStyle name="Entrada 12 6" xfId="26847" xr:uid="{E4320050-226A-47E6-93FA-B42799E3119F}"/>
    <cellStyle name="Entrada 12 6 2" xfId="26848" xr:uid="{943A1C02-B43A-4766-A3B9-14F517E807EB}"/>
    <cellStyle name="Entrada 12 7" xfId="26849" xr:uid="{5FC5876B-CF25-4AC6-8ADC-173BFABC0394}"/>
    <cellStyle name="Entrada 13" xfId="26850" xr:uid="{AAC3E9A4-9055-4C47-9399-F2510FA50A93}"/>
    <cellStyle name="Entrada 13 2" xfId="26851" xr:uid="{240D659B-6F9F-41FE-82BD-74AB1CD7FFB2}"/>
    <cellStyle name="Entrada 13 2 2" xfId="26852" xr:uid="{DCEDB3FF-7934-48A5-B821-54E968319A5F}"/>
    <cellStyle name="Entrada 13 2 2 2" xfId="26853" xr:uid="{9476D909-ECEC-46A3-B655-C58E9E8A187E}"/>
    <cellStyle name="Entrada 13 2 3" xfId="26854" xr:uid="{6192DAE6-1A3F-4F89-875F-9906815C825B}"/>
    <cellStyle name="Entrada 13 2 3 2" xfId="26855" xr:uid="{A0E7AAD3-C8F7-4911-96A0-A1761C40F072}"/>
    <cellStyle name="Entrada 13 2 4" xfId="26856" xr:uid="{751198AB-617E-43F5-9A52-17D9CFCA3959}"/>
    <cellStyle name="Entrada 13 3" xfId="26857" xr:uid="{5EC3A554-DD19-4093-B48D-26547FB2CB66}"/>
    <cellStyle name="Entrada 13 3 2" xfId="26858" xr:uid="{4D5268D5-A562-4DCA-846B-186305735617}"/>
    <cellStyle name="Entrada 13 4" xfId="26859" xr:uid="{EA8ACC0A-4540-4411-B69E-FD983B3D94D4}"/>
    <cellStyle name="Entrada 13 4 2" xfId="26860" xr:uid="{055E61AA-B46D-40C9-9A4A-74BD04E8122B}"/>
    <cellStyle name="Entrada 13 5" xfId="26861" xr:uid="{5D3CC9A6-21D5-4868-8DBB-379A17AFBDD4}"/>
    <cellStyle name="Entrada 13 5 2" xfId="26862" xr:uid="{3E251B03-2563-40B0-9FB4-72C571AB743C}"/>
    <cellStyle name="Entrada 13 6" xfId="26863" xr:uid="{3F0B3377-EF64-4ADC-9AB3-A17B44A4CD36}"/>
    <cellStyle name="Entrada 13 6 2" xfId="26864" xr:uid="{571B9D6D-C910-409E-8515-CDABC851CA5C}"/>
    <cellStyle name="Entrada 13 7" xfId="26865" xr:uid="{1CC35211-A2DC-41A4-BAC3-D3F973D65E0D}"/>
    <cellStyle name="Entrada 14" xfId="26866" xr:uid="{C78AACC2-A941-4274-A2AC-685D096FD5C1}"/>
    <cellStyle name="Entrada 14 2" xfId="26867" xr:uid="{AAA4AE75-176A-4FEE-9F71-993D5396D9DA}"/>
    <cellStyle name="Entrada 14 2 2" xfId="26868" xr:uid="{96C658F0-96E7-4FE7-B237-3E11DFDDBFC1}"/>
    <cellStyle name="Entrada 14 2 2 2" xfId="26869" xr:uid="{A006EE6C-E0FD-437F-A1D0-DDB1F29CACC4}"/>
    <cellStyle name="Entrada 14 2 3" xfId="26870" xr:uid="{1F3F359E-5A7F-41BA-B6F7-8F854B752EEC}"/>
    <cellStyle name="Entrada 14 2 3 2" xfId="26871" xr:uid="{8883EE8B-7D05-4018-9EF7-20DC098D51A7}"/>
    <cellStyle name="Entrada 14 2 4" xfId="26872" xr:uid="{411DACFA-4EAE-4C35-8708-E01F8A2AFD91}"/>
    <cellStyle name="Entrada 14 3" xfId="26873" xr:uid="{882CFF53-028E-4705-8590-58C03223BF65}"/>
    <cellStyle name="Entrada 14 3 2" xfId="26874" xr:uid="{D6A0A069-44F3-475C-82C0-EA590478C9A1}"/>
    <cellStyle name="Entrada 14 4" xfId="26875" xr:uid="{ED627001-2C0C-43B2-B3B6-02289E97CCA4}"/>
    <cellStyle name="Entrada 14 4 2" xfId="26876" xr:uid="{90E5DE21-F7B8-4CD6-A2A2-1329B116AAD2}"/>
    <cellStyle name="Entrada 14 5" xfId="26877" xr:uid="{914B1405-3F53-48D2-9414-7E5141A1C854}"/>
    <cellStyle name="Entrada 14 5 2" xfId="26878" xr:uid="{F868E152-EE45-491B-BE73-4D8BB3F61D55}"/>
    <cellStyle name="Entrada 14 6" xfId="26879" xr:uid="{B7FCF663-58AA-4DF6-BD05-5B496878D056}"/>
    <cellStyle name="Entrada 14 6 2" xfId="26880" xr:uid="{818395D7-93A4-4EE9-B391-30E045686B6F}"/>
    <cellStyle name="Entrada 14 7" xfId="26881" xr:uid="{E1436B86-580A-4FA8-AD2B-AAC91E072826}"/>
    <cellStyle name="Entrada 15" xfId="26882" xr:uid="{9F91B9EF-6C1C-456A-9D61-2A7E3100E345}"/>
    <cellStyle name="Entrada 15 2" xfId="26883" xr:uid="{6A27C81D-7859-4782-A0F1-8A11F29CD6E4}"/>
    <cellStyle name="Entrada 15 2 2" xfId="26884" xr:uid="{12559BAD-FAC7-494A-B247-BA9411956D48}"/>
    <cellStyle name="Entrada 15 2 2 2" xfId="26885" xr:uid="{35EF9DA2-FC33-4FAE-9416-9936B088E65D}"/>
    <cellStyle name="Entrada 15 2 3" xfId="26886" xr:uid="{F5A41B02-7200-4A0F-8752-972134D31576}"/>
    <cellStyle name="Entrada 15 2 3 2" xfId="26887" xr:uid="{581DD5F7-9BE8-450E-A7C1-F41415627E9F}"/>
    <cellStyle name="Entrada 15 2 4" xfId="26888" xr:uid="{17264D28-B28D-4CFB-B653-8E2EEB8F8C38}"/>
    <cellStyle name="Entrada 15 3" xfId="26889" xr:uid="{2333FC8D-C2D3-4D20-9590-12753B063CC5}"/>
    <cellStyle name="Entrada 15 3 2" xfId="26890" xr:uid="{F348724D-B26F-4889-AA04-D564A30F287D}"/>
    <cellStyle name="Entrada 15 4" xfId="26891" xr:uid="{7EEB225E-C43F-4846-87DD-0A54E6545213}"/>
    <cellStyle name="Entrada 15 4 2" xfId="26892" xr:uid="{041A0EA2-1CAD-463D-8CD2-C6F05C314076}"/>
    <cellStyle name="Entrada 15 5" xfId="26893" xr:uid="{62037515-B595-4079-8FC2-67A7DF8E1FCA}"/>
    <cellStyle name="Entrada 15 5 2" xfId="26894" xr:uid="{2ACFD8B2-4750-47F6-8CBC-5A35F6A26081}"/>
    <cellStyle name="Entrada 15 6" xfId="26895" xr:uid="{A008FED3-D573-48FE-BD40-F7750280645D}"/>
    <cellStyle name="Entrada 15 6 2" xfId="26896" xr:uid="{380188D6-8EC8-4116-A8FF-53BDE36428D0}"/>
    <cellStyle name="Entrada 15 7" xfId="26897" xr:uid="{283885EF-A4FD-47FE-9A41-63EB51F7C273}"/>
    <cellStyle name="Entrada 16" xfId="26898" xr:uid="{7CBE314A-A5DC-4A4B-93A5-FFFE3D283B5B}"/>
    <cellStyle name="Entrada 16 2" xfId="26899" xr:uid="{C5E44792-A242-4979-96C1-713C637E46F7}"/>
    <cellStyle name="Entrada 16 2 2" xfId="26900" xr:uid="{649C2E7F-54AE-49D6-85AF-4FB7B5948C57}"/>
    <cellStyle name="Entrada 16 2 2 2" xfId="26901" xr:uid="{4DD2B396-FD12-4ECC-8FBF-46EB0E530EE5}"/>
    <cellStyle name="Entrada 16 2 3" xfId="26902" xr:uid="{A5B9FCDD-9355-408A-A6B9-896728BB40CE}"/>
    <cellStyle name="Entrada 16 2 3 2" xfId="26903" xr:uid="{5F28453B-18E3-4B8D-A5D1-E0538EB22D59}"/>
    <cellStyle name="Entrada 16 2 4" xfId="26904" xr:uid="{5777A47F-1A36-467B-AD84-35967D25FE65}"/>
    <cellStyle name="Entrada 16 3" xfId="26905" xr:uid="{596332E2-2A56-4388-A651-D78E6A69A326}"/>
    <cellStyle name="Entrada 16 3 2" xfId="26906" xr:uid="{95BB4BCA-3A8B-4F99-9378-D10DC499845A}"/>
    <cellStyle name="Entrada 16 4" xfId="26907" xr:uid="{C1E7654F-FBF9-4879-964F-9ED353E9C2F9}"/>
    <cellStyle name="Entrada 16 4 2" xfId="26908" xr:uid="{1A6D3C20-2EE8-4B4D-B645-D317E6EAF0CA}"/>
    <cellStyle name="Entrada 16 5" xfId="26909" xr:uid="{634BA4A7-AC64-411A-980C-7F94BEE698F1}"/>
    <cellStyle name="Entrada 16 5 2" xfId="26910" xr:uid="{7C014A3E-E4C3-4345-BC77-252A2573B53E}"/>
    <cellStyle name="Entrada 16 6" xfId="26911" xr:uid="{64AC9226-C4D6-4121-B5F2-0703CF40ED73}"/>
    <cellStyle name="Entrada 16 6 2" xfId="26912" xr:uid="{0C8F188B-1BD6-4038-90BA-02487159643D}"/>
    <cellStyle name="Entrada 16 7" xfId="26913" xr:uid="{5C81B6FD-926A-4A0C-9716-328BBA0366FC}"/>
    <cellStyle name="Entrada 17" xfId="26914" xr:uid="{0A31A1EC-62D2-41CD-BD65-5307F28E4573}"/>
    <cellStyle name="Entrada 17 2" xfId="26915" xr:uid="{55602164-137B-4B85-AAE1-9393878A4FBB}"/>
    <cellStyle name="Entrada 17 2 2" xfId="26916" xr:uid="{36D76AF9-A363-4590-B790-21CD5AB229BD}"/>
    <cellStyle name="Entrada 17 2 2 2" xfId="26917" xr:uid="{AD1D35B9-A40D-4DBE-9088-1EE3B340154D}"/>
    <cellStyle name="Entrada 17 2 3" xfId="26918" xr:uid="{67EB9A42-7F66-42DB-A6BA-DC27B9C0A941}"/>
    <cellStyle name="Entrada 17 2 3 2" xfId="26919" xr:uid="{39BF6C3E-D35F-4344-B3F6-48F8E402E8E6}"/>
    <cellStyle name="Entrada 17 2 4" xfId="26920" xr:uid="{5764125D-E662-4417-BDFC-AD386E5CCA04}"/>
    <cellStyle name="Entrada 17 3" xfId="26921" xr:uid="{BC3EF105-2711-4396-B2AA-B1CBD3223906}"/>
    <cellStyle name="Entrada 17 3 2" xfId="26922" xr:uid="{619F186F-0C55-4FD1-A497-EF114E163D38}"/>
    <cellStyle name="Entrada 17 4" xfId="26923" xr:uid="{15D51227-9354-4035-BF2F-CBDCAA543708}"/>
    <cellStyle name="Entrada 17 4 2" xfId="26924" xr:uid="{3F19192D-9A09-486B-A800-94B62497AD14}"/>
    <cellStyle name="Entrada 17 5" xfId="26925" xr:uid="{CF294094-5C8E-4999-86AF-E1D18244848B}"/>
    <cellStyle name="Entrada 17 5 2" xfId="26926" xr:uid="{FE7D32C2-6975-4942-92B1-8F29AF8D5922}"/>
    <cellStyle name="Entrada 17 6" xfId="26927" xr:uid="{B813EF75-2AF8-413D-96BA-1FB7CD4C81E5}"/>
    <cellStyle name="Entrada 17 6 2" xfId="26928" xr:uid="{9CE6A9B7-0557-411A-A1AF-75B3A89B002E}"/>
    <cellStyle name="Entrada 17 7" xfId="26929" xr:uid="{BBBE0F40-4E63-4EAC-895A-8A40D0CF0D6E}"/>
    <cellStyle name="Entrada 18" xfId="26930" xr:uid="{5A6EB0C3-79D5-4492-944C-7D24534C601C}"/>
    <cellStyle name="Entrada 18 2" xfId="26931" xr:uid="{C50C63EC-D749-48AE-B99E-AF47C9014C63}"/>
    <cellStyle name="Entrada 18 2 2" xfId="26932" xr:uid="{FE4A06D9-ECD4-41D7-B910-3B191DF91010}"/>
    <cellStyle name="Entrada 18 2 2 2" xfId="26933" xr:uid="{111FC918-F1D7-48F2-829E-2F96F1800EB7}"/>
    <cellStyle name="Entrada 18 2 3" xfId="26934" xr:uid="{1E8F1912-3B69-4E5B-A065-92F4AC33D7CE}"/>
    <cellStyle name="Entrada 18 2 3 2" xfId="26935" xr:uid="{406821E0-62EA-4469-857C-34424DBC5F8E}"/>
    <cellStyle name="Entrada 18 2 4" xfId="26936" xr:uid="{74772DB8-EB23-47F3-9B73-252FF1ADF279}"/>
    <cellStyle name="Entrada 18 3" xfId="26937" xr:uid="{6F3473F5-114C-4E4F-8003-E1D048B4A5F3}"/>
    <cellStyle name="Entrada 18 3 2" xfId="26938" xr:uid="{6647C36F-53C5-4BF0-A365-EE2D118B5B75}"/>
    <cellStyle name="Entrada 18 4" xfId="26939" xr:uid="{54D854B9-AB2F-4E78-AF2C-63A5D169530A}"/>
    <cellStyle name="Entrada 18 4 2" xfId="26940" xr:uid="{7B8E7D31-1D32-4BC1-896A-54FAC308C461}"/>
    <cellStyle name="Entrada 18 5" xfId="26941" xr:uid="{2582CFDB-B49D-4188-87E6-AE8E97790623}"/>
    <cellStyle name="Entrada 18 5 2" xfId="26942" xr:uid="{B60165BF-9958-48A4-ACBE-9E1F1F19005D}"/>
    <cellStyle name="Entrada 18 6" xfId="26943" xr:uid="{AB37AAE9-E8F1-411A-8B65-8A0AA792953D}"/>
    <cellStyle name="Entrada 18 6 2" xfId="26944" xr:uid="{AEA1806E-32DD-407B-84AF-91A9E46B63B9}"/>
    <cellStyle name="Entrada 18 7" xfId="26945" xr:uid="{0B771D12-F1F8-4A00-84E8-D6DBB97CE715}"/>
    <cellStyle name="Entrada 19" xfId="26946" xr:uid="{56D3A5BD-1D5D-4D25-8AE5-5ACD110FFCBA}"/>
    <cellStyle name="Entrada 19 2" xfId="26947" xr:uid="{901C5EFA-AFDD-40A3-AC3F-B3321766C8D7}"/>
    <cellStyle name="Entrada 19 2 2" xfId="26948" xr:uid="{8408F04F-8346-443A-BC8D-A6896A8B0AE9}"/>
    <cellStyle name="Entrada 19 2 2 2" xfId="26949" xr:uid="{E2FD890A-1C53-4E4A-8D63-525AA837CCEF}"/>
    <cellStyle name="Entrada 19 2 3" xfId="26950" xr:uid="{AACE02FB-9221-4D6A-A4FB-B51764B5B1E6}"/>
    <cellStyle name="Entrada 19 2 3 2" xfId="26951" xr:uid="{9065B5B2-7792-44CF-B194-8527E3BB44AB}"/>
    <cellStyle name="Entrada 19 2 4" xfId="26952" xr:uid="{03B24DD5-B0A0-4429-8E2A-7360DAEA02A4}"/>
    <cellStyle name="Entrada 19 3" xfId="26953" xr:uid="{6C01E169-C6D7-428D-9DE5-D0C71881C42D}"/>
    <cellStyle name="Entrada 19 3 2" xfId="26954" xr:uid="{88B50638-DE8C-443C-B204-043664A25036}"/>
    <cellStyle name="Entrada 19 4" xfId="26955" xr:uid="{C89C02CC-40FE-4119-B167-9DB8D9F3613D}"/>
    <cellStyle name="Entrada 19 4 2" xfId="26956" xr:uid="{EFC3983A-4273-4EA2-8885-D3E4A83AB728}"/>
    <cellStyle name="Entrada 19 5" xfId="26957" xr:uid="{640E40D8-2A2C-4BEE-9F88-180CB58EB334}"/>
    <cellStyle name="Entrada 19 5 2" xfId="26958" xr:uid="{F03A4910-F281-4A66-8858-38610D220423}"/>
    <cellStyle name="Entrada 19 6" xfId="26959" xr:uid="{47BB60D7-95AF-416D-9346-652A6331FA99}"/>
    <cellStyle name="Entrada 19 6 2" xfId="26960" xr:uid="{97A460A2-875C-4683-91D9-9E4398808DCE}"/>
    <cellStyle name="Entrada 19 7" xfId="26961" xr:uid="{CED6308C-9D6E-440C-B22D-BF5D230CF6A8}"/>
    <cellStyle name="Entrada 2" xfId="26962" xr:uid="{A9D673C6-3219-4922-9B14-E56396D7A5F1}"/>
    <cellStyle name="Entrada 2 10" xfId="26963" xr:uid="{AD59F5F0-1173-4F9B-86CC-828A507CC293}"/>
    <cellStyle name="Entrada 2 10 2" xfId="26964" xr:uid="{053C4B90-7381-437B-B5B7-3ACE8B56FA24}"/>
    <cellStyle name="Entrada 2 10 2 2" xfId="26965" xr:uid="{93D5E6F9-3F9F-4027-91BD-EA6B2574ADF3}"/>
    <cellStyle name="Entrada 2 10 2 2 2" xfId="26966" xr:uid="{EFD5F56F-382A-4171-B42B-A6F1BF787E22}"/>
    <cellStyle name="Entrada 2 10 2 3" xfId="26967" xr:uid="{3A14A61C-CAF4-4FC0-96CC-60BDEF1B5A25}"/>
    <cellStyle name="Entrada 2 10 2 3 2" xfId="26968" xr:uid="{E9B3FD76-7417-48B1-A6F3-8E90FD8F6E07}"/>
    <cellStyle name="Entrada 2 10 2 4" xfId="26969" xr:uid="{D0653C23-B18D-42E8-9B7E-DE140BA7F874}"/>
    <cellStyle name="Entrada 2 10 3" xfId="26970" xr:uid="{5C6D2807-F2B1-4A09-ABDE-67E2A0F03D05}"/>
    <cellStyle name="Entrada 2 10 3 2" xfId="26971" xr:uid="{DDCD055B-F8A9-47BC-95FA-2E4BD1C44FDC}"/>
    <cellStyle name="Entrada 2 10 4" xfId="26972" xr:uid="{DF2B9F7B-6F5E-47FA-973B-C2C69ACDC6EE}"/>
    <cellStyle name="Entrada 2 10 4 2" xfId="26973" xr:uid="{77B7D43D-A399-4DEA-8F9A-9F802BE05B29}"/>
    <cellStyle name="Entrada 2 10 5" xfId="26974" xr:uid="{628A05F1-F068-4DBC-831E-B4A0E38CC03F}"/>
    <cellStyle name="Entrada 2 10 5 2" xfId="26975" xr:uid="{E0FB0E74-370D-4F7B-B2BC-CCDE51072BAA}"/>
    <cellStyle name="Entrada 2 10 6" xfId="26976" xr:uid="{92D856B1-C739-4AB7-AC41-4E62C12E9760}"/>
    <cellStyle name="Entrada 2 10 6 2" xfId="26977" xr:uid="{672FE588-D3D8-45EB-A02E-DF83AE346012}"/>
    <cellStyle name="Entrada 2 10 7" xfId="26978" xr:uid="{921C0ED0-9332-40A3-95FA-F89A749245B2}"/>
    <cellStyle name="Entrada 2 10 7 2" xfId="26979" xr:uid="{99DDF5A8-D532-4F50-ACCB-18D88F35D490}"/>
    <cellStyle name="Entrada 2 10 8" xfId="26980" xr:uid="{A87EC99D-7E6C-40CC-9377-18FD6669AAA2}"/>
    <cellStyle name="Entrada 2 11" xfId="26981" xr:uid="{022BD1F0-1DEE-4CA8-BABB-AE5CF2889F06}"/>
    <cellStyle name="Entrada 2 11 2" xfId="26982" xr:uid="{0F2C7B58-88BF-4514-BA87-BD699206D5CA}"/>
    <cellStyle name="Entrada 2 11 2 2" xfId="26983" xr:uid="{C4E3F0D6-5695-4A0E-A92D-BB1AB48A71AC}"/>
    <cellStyle name="Entrada 2 11 2 2 2" xfId="26984" xr:uid="{55F0D070-767D-4CAD-98AD-58D8D2610523}"/>
    <cellStyle name="Entrada 2 11 2 3" xfId="26985" xr:uid="{23C93C37-C327-44E0-8D50-49CDEF908B39}"/>
    <cellStyle name="Entrada 2 11 2 3 2" xfId="26986" xr:uid="{9300C108-0F4F-490D-8DED-252614E61B98}"/>
    <cellStyle name="Entrada 2 11 2 4" xfId="26987" xr:uid="{F15CA7C4-80C8-4B03-AD98-3067027D74DC}"/>
    <cellStyle name="Entrada 2 11 3" xfId="26988" xr:uid="{4BB60D82-3DFA-4CA3-B1EA-74AADB6F5C95}"/>
    <cellStyle name="Entrada 2 11 3 2" xfId="26989" xr:uid="{8A1E8BBE-AB26-4A7F-B656-BF204FDD575F}"/>
    <cellStyle name="Entrada 2 11 4" xfId="26990" xr:uid="{AC35454E-D9E4-4298-A9F8-559DD897E58D}"/>
    <cellStyle name="Entrada 2 11 4 2" xfId="26991" xr:uid="{07358B49-C977-4BDC-BCD0-E1126083DA40}"/>
    <cellStyle name="Entrada 2 11 5" xfId="26992" xr:uid="{B6043EA1-0513-4213-BCB8-2616957EFF86}"/>
    <cellStyle name="Entrada 2 11 5 2" xfId="26993" xr:uid="{1A77B495-5A67-486D-9521-86D8D6D89F6B}"/>
    <cellStyle name="Entrada 2 11 6" xfId="26994" xr:uid="{EC11F8F3-26C5-48C5-8E99-E34DC310E00C}"/>
    <cellStyle name="Entrada 2 11 6 2" xfId="26995" xr:uid="{EBC567D7-BDF2-4C3A-8FFA-E5E67F860D4A}"/>
    <cellStyle name="Entrada 2 11 7" xfId="26996" xr:uid="{0FEB593B-D89C-4380-A056-4D5B76FBE9A0}"/>
    <cellStyle name="Entrada 2 11 7 2" xfId="26997" xr:uid="{B29A2815-D7CB-4327-B422-3A1E26687E82}"/>
    <cellStyle name="Entrada 2 11 8" xfId="26998" xr:uid="{7ABBA914-8335-4FA1-AE00-96B343B8E621}"/>
    <cellStyle name="Entrada 2 12" xfId="26999" xr:uid="{605DD54C-518C-49B1-9670-7121280F8974}"/>
    <cellStyle name="Entrada 2 12 2" xfId="27000" xr:uid="{A5B13718-C525-4ED6-9D0D-7619B7ACD940}"/>
    <cellStyle name="Entrada 2 12 2 2" xfId="27001" xr:uid="{C057262A-15BF-425A-81A8-88C28FDC69A5}"/>
    <cellStyle name="Entrada 2 12 2 2 2" xfId="27002" xr:uid="{E907BD57-C918-4925-8024-7362106D54D4}"/>
    <cellStyle name="Entrada 2 12 2 3" xfId="27003" xr:uid="{E7E52E67-60E9-45A2-A3ED-67BC4A299072}"/>
    <cellStyle name="Entrada 2 12 2 3 2" xfId="27004" xr:uid="{FAB4160E-60F0-4D35-A253-7C0568F3E4E5}"/>
    <cellStyle name="Entrada 2 12 2 4" xfId="27005" xr:uid="{20CC99EB-95FA-4F87-AA09-FCEEC9AD60A6}"/>
    <cellStyle name="Entrada 2 12 3" xfId="27006" xr:uid="{DA2B3305-2DB4-443C-8F13-110951B9888C}"/>
    <cellStyle name="Entrada 2 12 3 2" xfId="27007" xr:uid="{1A4D2172-DBEF-4A88-9D5B-77346CC00A4C}"/>
    <cellStyle name="Entrada 2 12 4" xfId="27008" xr:uid="{D10B4DA7-FF54-492C-8EBF-DFE39B90C9E9}"/>
    <cellStyle name="Entrada 2 12 4 2" xfId="27009" xr:uid="{BA1C7AC9-EA53-475F-AF75-14EADB38FB38}"/>
    <cellStyle name="Entrada 2 12 5" xfId="27010" xr:uid="{A26F4F22-7D81-4FEE-9017-FEE89E0FD725}"/>
    <cellStyle name="Entrada 2 12 5 2" xfId="27011" xr:uid="{8A61EFB1-5AC0-42E4-9B74-5AD2E510E24E}"/>
    <cellStyle name="Entrada 2 12 6" xfId="27012" xr:uid="{A7ACE88C-1B45-429A-9122-3AC680F03915}"/>
    <cellStyle name="Entrada 2 12 6 2" xfId="27013" xr:uid="{1F31EAD2-91EE-46CD-A223-52C0BA84F8D5}"/>
    <cellStyle name="Entrada 2 12 7" xfId="27014" xr:uid="{9125281B-A5EF-43CA-A52E-9F2B7220CD68}"/>
    <cellStyle name="Entrada 2 12 7 2" xfId="27015" xr:uid="{26D35AF3-F89D-4048-B061-668FC81294C6}"/>
    <cellStyle name="Entrada 2 12 8" xfId="27016" xr:uid="{78E37FF2-1C07-4E94-9899-D6BA1A6F1755}"/>
    <cellStyle name="Entrada 2 13" xfId="27017" xr:uid="{C7479BFF-C53F-4484-BC85-CA0297AD13CB}"/>
    <cellStyle name="Entrada 2 13 2" xfId="27018" xr:uid="{89C8AF2B-AEC9-44E7-9B65-6456460822AB}"/>
    <cellStyle name="Entrada 2 13 2 2" xfId="27019" xr:uid="{723DF3AE-C8E2-4C6B-9A60-C3DAC5719EDD}"/>
    <cellStyle name="Entrada 2 13 2 2 2" xfId="27020" xr:uid="{F920DD0F-CCB9-4454-BEDC-2CBD95852744}"/>
    <cellStyle name="Entrada 2 13 2 3" xfId="27021" xr:uid="{E8CA1369-C924-4CD6-BB36-A46CEEB1B913}"/>
    <cellStyle name="Entrada 2 13 2 3 2" xfId="27022" xr:uid="{2CC2E50B-DD2D-47E5-8EA2-933AAFA4786B}"/>
    <cellStyle name="Entrada 2 13 2 4" xfId="27023" xr:uid="{D130495B-3C2C-4A03-B6A7-E16AB9F21670}"/>
    <cellStyle name="Entrada 2 13 3" xfId="27024" xr:uid="{A81BA1E1-D100-40E5-85F0-FCE9E345F621}"/>
    <cellStyle name="Entrada 2 13 3 2" xfId="27025" xr:uid="{28DAE207-8124-4399-96F9-A24B7AED9328}"/>
    <cellStyle name="Entrada 2 13 4" xfId="27026" xr:uid="{6CD2D843-DEE6-4C6E-9417-CDBA9654AABA}"/>
    <cellStyle name="Entrada 2 13 4 2" xfId="27027" xr:uid="{295C034C-E5C3-4318-986F-22B535264EAB}"/>
    <cellStyle name="Entrada 2 13 5" xfId="27028" xr:uid="{EF5954FD-8557-477A-89BE-A77CC8973B76}"/>
    <cellStyle name="Entrada 2 13 5 2" xfId="27029" xr:uid="{5493652D-4205-453F-9263-A46A8C42BF65}"/>
    <cellStyle name="Entrada 2 13 6" xfId="27030" xr:uid="{03EF806D-E3B5-4FDC-8A6E-5C6C5E489CFA}"/>
    <cellStyle name="Entrada 2 13 6 2" xfId="27031" xr:uid="{C597F26F-CA34-4897-98D7-492DFB1E7E3E}"/>
    <cellStyle name="Entrada 2 13 7" xfId="27032" xr:uid="{BA91415A-8AE8-4697-8D8E-9400E1A55BBF}"/>
    <cellStyle name="Entrada 2 13 7 2" xfId="27033" xr:uid="{D7404EC0-A603-44C0-964D-1A56E399CB2A}"/>
    <cellStyle name="Entrada 2 13 8" xfId="27034" xr:uid="{A0384906-C3B2-46A7-A522-E16B523FEAEE}"/>
    <cellStyle name="Entrada 2 14" xfId="27035" xr:uid="{9B9ECDBC-0A86-4EF5-AA36-0DA6AC3532F9}"/>
    <cellStyle name="Entrada 2 14 2" xfId="27036" xr:uid="{669873E1-2E7C-4AA2-A440-53898F6463A5}"/>
    <cellStyle name="Entrada 2 14 2 2" xfId="27037" xr:uid="{E5169C76-F18B-4BE6-A131-1D474C543F9E}"/>
    <cellStyle name="Entrada 2 14 2 2 2" xfId="27038" xr:uid="{A4D9D73B-F38D-4E0C-8028-4B3709A0F146}"/>
    <cellStyle name="Entrada 2 14 2 3" xfId="27039" xr:uid="{9611E406-F05D-44F0-BC51-355B5E7F3DF7}"/>
    <cellStyle name="Entrada 2 14 2 3 2" xfId="27040" xr:uid="{DCB9A301-A3C0-456C-BB16-F68CD8B1BD0A}"/>
    <cellStyle name="Entrada 2 14 2 4" xfId="27041" xr:uid="{DC57F288-451B-4097-B3B5-34817EABAFBF}"/>
    <cellStyle name="Entrada 2 14 3" xfId="27042" xr:uid="{92503826-DC17-402F-840F-42294308CD17}"/>
    <cellStyle name="Entrada 2 14 3 2" xfId="27043" xr:uid="{78E1B238-A566-4E63-A98A-1C23D46372E0}"/>
    <cellStyle name="Entrada 2 14 4" xfId="27044" xr:uid="{9E3B6CEA-04B6-4A2F-84FC-9D403F7321D7}"/>
    <cellStyle name="Entrada 2 14 4 2" xfId="27045" xr:uid="{FA19B517-1A85-4265-906D-EBB096006B18}"/>
    <cellStyle name="Entrada 2 14 5" xfId="27046" xr:uid="{CC8C229D-13AD-4AD8-A669-BCF8441629B4}"/>
    <cellStyle name="Entrada 2 14 5 2" xfId="27047" xr:uid="{AA27CE4C-0A8A-4F1A-A274-461D3CC50C60}"/>
    <cellStyle name="Entrada 2 14 6" xfId="27048" xr:uid="{90BF4B00-BB94-4FCD-8C8C-A5FA48E84D5A}"/>
    <cellStyle name="Entrada 2 14 6 2" xfId="27049" xr:uid="{DADE001B-6C98-431F-99E7-09311001BD6C}"/>
    <cellStyle name="Entrada 2 14 7" xfId="27050" xr:uid="{935C78D1-6E23-4CA1-A759-52AB66D10B43}"/>
    <cellStyle name="Entrada 2 14 7 2" xfId="27051" xr:uid="{B2F3ED7A-E671-4AD7-B374-36A6BF479F72}"/>
    <cellStyle name="Entrada 2 14 8" xfId="27052" xr:uid="{25D1F8E6-D362-449B-9325-8F926C3D2056}"/>
    <cellStyle name="Entrada 2 15" xfId="27053" xr:uid="{AC494643-4532-43A2-BB7D-4E7AE7B7F1D3}"/>
    <cellStyle name="Entrada 2 15 2" xfId="27054" xr:uid="{1B4DE3F2-EFCF-41D1-B30D-177C96A9EBEE}"/>
    <cellStyle name="Entrada 2 15 2 2" xfId="27055" xr:uid="{093EDB1F-9F36-41CF-9192-FBC2222CB404}"/>
    <cellStyle name="Entrada 2 15 2 2 2" xfId="27056" xr:uid="{B61378AE-32D2-4C4F-8C67-3D264D5F26DB}"/>
    <cellStyle name="Entrada 2 15 2 3" xfId="27057" xr:uid="{532E997F-3263-48C9-ACD7-1F5EED73E407}"/>
    <cellStyle name="Entrada 2 15 2 3 2" xfId="27058" xr:uid="{2C264FD3-393D-477F-AA86-5B2297042150}"/>
    <cellStyle name="Entrada 2 15 2 4" xfId="27059" xr:uid="{DF367102-9310-4989-8E31-92E2B1090FED}"/>
    <cellStyle name="Entrada 2 15 3" xfId="27060" xr:uid="{22985224-2B84-4C67-983D-2BE949A50C5D}"/>
    <cellStyle name="Entrada 2 15 3 2" xfId="27061" xr:uid="{F0D5BFA1-8570-4606-9289-EA0824DC5A18}"/>
    <cellStyle name="Entrada 2 15 4" xfId="27062" xr:uid="{5A366E6B-75F0-4A96-8A1D-1AEA365F773F}"/>
    <cellStyle name="Entrada 2 15 4 2" xfId="27063" xr:uid="{94C10FF4-0E04-4B0F-8717-4D3C49015CAE}"/>
    <cellStyle name="Entrada 2 15 5" xfId="27064" xr:uid="{F9FCD67C-2404-42E3-9687-365620318540}"/>
    <cellStyle name="Entrada 2 15 5 2" xfId="27065" xr:uid="{4BC3D5FA-BDF8-48AE-966C-9F18BEDA542B}"/>
    <cellStyle name="Entrada 2 15 6" xfId="27066" xr:uid="{D880593D-0F19-4377-BC1C-0DF2FCB831E0}"/>
    <cellStyle name="Entrada 2 15 6 2" xfId="27067" xr:uid="{78950AFC-A48D-4641-8204-CC9D005810FF}"/>
    <cellStyle name="Entrada 2 15 7" xfId="27068" xr:uid="{DD298BEA-79D2-4AFF-B2E6-39681EFA2D6E}"/>
    <cellStyle name="Entrada 2 15 7 2" xfId="27069" xr:uid="{68E3356F-2A3B-4475-8C21-11A0482D4850}"/>
    <cellStyle name="Entrada 2 15 8" xfId="27070" xr:uid="{92F1F271-8F31-412C-8DB9-7C486AA6C62A}"/>
    <cellStyle name="Entrada 2 16" xfId="27071" xr:uid="{C0FF1D18-7363-40E5-8784-A8193ECE4033}"/>
    <cellStyle name="Entrada 2 16 2" xfId="27072" xr:uid="{0DD61C88-BAC8-422B-B0D0-3FD42C97FE13}"/>
    <cellStyle name="Entrada 2 16 2 2" xfId="27073" xr:uid="{9F93FD6A-E519-4D4F-9844-15967E5824E1}"/>
    <cellStyle name="Entrada 2 16 2 2 2" xfId="27074" xr:uid="{E8B38A7F-0E20-4F1F-B945-B95080554273}"/>
    <cellStyle name="Entrada 2 16 2 3" xfId="27075" xr:uid="{41194291-8D70-4DEF-A87C-F74A0EE051F0}"/>
    <cellStyle name="Entrada 2 16 2 3 2" xfId="27076" xr:uid="{3B47F2FC-D429-48A2-B433-04B04F674242}"/>
    <cellStyle name="Entrada 2 16 2 4" xfId="27077" xr:uid="{77CA60DA-00E3-41B0-8BD1-D93B3BF39617}"/>
    <cellStyle name="Entrada 2 16 3" xfId="27078" xr:uid="{8C08A7B1-7553-44CB-B25C-83E929EE85A9}"/>
    <cellStyle name="Entrada 2 16 3 2" xfId="27079" xr:uid="{2504B122-69BC-47EE-B180-55ED31195D97}"/>
    <cellStyle name="Entrada 2 16 4" xfId="27080" xr:uid="{7E53048F-3274-4841-8754-A9EB7FDF481D}"/>
    <cellStyle name="Entrada 2 16 4 2" xfId="27081" xr:uid="{AA46EFC0-4317-4C4A-87CB-114157D5318A}"/>
    <cellStyle name="Entrada 2 16 5" xfId="27082" xr:uid="{65FE2096-D1FE-42C0-A0DB-8B9911A9A85A}"/>
    <cellStyle name="Entrada 2 16 5 2" xfId="27083" xr:uid="{D76F5740-8843-433D-8AAD-C21483B34C55}"/>
    <cellStyle name="Entrada 2 16 6" xfId="27084" xr:uid="{3688876E-E417-4E7B-945C-44E8F977036E}"/>
    <cellStyle name="Entrada 2 16 6 2" xfId="27085" xr:uid="{8500C3A3-B42D-4F45-A3FB-2E50BE5B5BF2}"/>
    <cellStyle name="Entrada 2 16 7" xfId="27086" xr:uid="{A8796CE2-590D-461F-B415-80AF62FC1A48}"/>
    <cellStyle name="Entrada 2 16 7 2" xfId="27087" xr:uid="{96FD6C61-9749-4B63-86A7-058042659B4D}"/>
    <cellStyle name="Entrada 2 16 8" xfId="27088" xr:uid="{F286D070-E619-4BCB-91FA-8C72D9A0C2E9}"/>
    <cellStyle name="Entrada 2 17" xfId="27089" xr:uid="{C90F472B-B108-4A46-A133-6254024BE1EC}"/>
    <cellStyle name="Entrada 2 17 2" xfId="27090" xr:uid="{AA106281-3E8B-4FD9-8F5B-84C2FF35D846}"/>
    <cellStyle name="Entrada 2 17 2 2" xfId="27091" xr:uid="{577E6A80-BF8B-4D47-8D5B-0B0568B6F2CC}"/>
    <cellStyle name="Entrada 2 17 2 2 2" xfId="27092" xr:uid="{FFA8CCF8-14BC-4D17-ACCF-B1850CC37DBB}"/>
    <cellStyle name="Entrada 2 17 2 3" xfId="27093" xr:uid="{3D9CB936-D2D5-4E84-8FF4-1AAFEE1E3A76}"/>
    <cellStyle name="Entrada 2 17 2 3 2" xfId="27094" xr:uid="{C12E6816-64CB-4555-9DDB-9603FEAC8761}"/>
    <cellStyle name="Entrada 2 17 2 4" xfId="27095" xr:uid="{5F776B5C-9FB9-46A0-9229-4AB2D3AD20C2}"/>
    <cellStyle name="Entrada 2 17 3" xfId="27096" xr:uid="{D6F91A1F-9067-4B76-9FE7-87E2108479FE}"/>
    <cellStyle name="Entrada 2 17 3 2" xfId="27097" xr:uid="{30149771-AF1D-4C2A-886B-CB026BE0987A}"/>
    <cellStyle name="Entrada 2 17 4" xfId="27098" xr:uid="{089DD651-7F9B-4D22-9803-CE64ED3FA77A}"/>
    <cellStyle name="Entrada 2 17 4 2" xfId="27099" xr:uid="{9F0224B8-D76C-42D0-BC85-FB9332EDDB7D}"/>
    <cellStyle name="Entrada 2 17 5" xfId="27100" xr:uid="{77C351F4-6EAD-451C-96F6-A17ACDFEEC49}"/>
    <cellStyle name="Entrada 2 17 5 2" xfId="27101" xr:uid="{56684F86-A86F-4C28-9E11-3BF85681FBCC}"/>
    <cellStyle name="Entrada 2 17 6" xfId="27102" xr:uid="{4735228F-7BD7-4AEC-BDFA-1C9909EC897A}"/>
    <cellStyle name="Entrada 2 17 6 2" xfId="27103" xr:uid="{712A2300-6F0A-4F11-AD7A-63C32F1E497F}"/>
    <cellStyle name="Entrada 2 17 7" xfId="27104" xr:uid="{4CCBC45A-6BFF-460F-B0D7-FB60C6F93ADF}"/>
    <cellStyle name="Entrada 2 17 7 2" xfId="27105" xr:uid="{F992AB2E-A550-4706-B9CD-34404EC5608D}"/>
    <cellStyle name="Entrada 2 17 8" xfId="27106" xr:uid="{C1D5A873-64C6-4621-B627-DBB4767F1F82}"/>
    <cellStyle name="Entrada 2 18" xfId="27107" xr:uid="{48870D6F-34E5-4652-B497-DF70264F25E1}"/>
    <cellStyle name="Entrada 2 18 2" xfId="27108" xr:uid="{A7144150-CAA1-411A-8A30-EEF25B135D38}"/>
    <cellStyle name="Entrada 2 18 2 2" xfId="27109" xr:uid="{46FEFBA7-90A4-41F2-86F9-BCCBD6173A7D}"/>
    <cellStyle name="Entrada 2 18 2 2 2" xfId="27110" xr:uid="{0925B215-1611-4A60-9A4C-8E87855307AA}"/>
    <cellStyle name="Entrada 2 18 2 3" xfId="27111" xr:uid="{82385ECB-841D-4AF7-8AEB-D84BF1A96F95}"/>
    <cellStyle name="Entrada 2 18 2 3 2" xfId="27112" xr:uid="{FA412E97-9724-458C-8830-2B0318D97256}"/>
    <cellStyle name="Entrada 2 18 2 4" xfId="27113" xr:uid="{2C565E4F-E177-42AE-9893-DE27F4F6A11D}"/>
    <cellStyle name="Entrada 2 18 3" xfId="27114" xr:uid="{B06BDE75-71FE-4C49-A127-FB9657316626}"/>
    <cellStyle name="Entrada 2 18 3 2" xfId="27115" xr:uid="{7920BAE4-5526-4C9C-83EA-592011822CC2}"/>
    <cellStyle name="Entrada 2 18 4" xfId="27116" xr:uid="{7F125E20-BCBC-4B89-8A4A-02E55F0EDF1C}"/>
    <cellStyle name="Entrada 2 18 4 2" xfId="27117" xr:uid="{90CF7BD8-BEBE-4059-A840-A3B77E9AB591}"/>
    <cellStyle name="Entrada 2 18 5" xfId="27118" xr:uid="{A4E74A36-4A52-4652-B046-3E4D68D1BCDB}"/>
    <cellStyle name="Entrada 2 18 5 2" xfId="27119" xr:uid="{18C95941-B8B7-42A5-8305-26CA8DB68E38}"/>
    <cellStyle name="Entrada 2 18 6" xfId="27120" xr:uid="{D3EE9F8E-03E7-4660-AE00-823E8594F828}"/>
    <cellStyle name="Entrada 2 18 6 2" xfId="27121" xr:uid="{88EAEE58-C69F-4231-9E20-B00E5C13EB7D}"/>
    <cellStyle name="Entrada 2 18 7" xfId="27122" xr:uid="{047A583B-8EDD-4F5F-9A9B-59AE09DEA66B}"/>
    <cellStyle name="Entrada 2 18 7 2" xfId="27123" xr:uid="{7D706C05-B525-4C6E-8E19-E12688C0C91C}"/>
    <cellStyle name="Entrada 2 18 8" xfId="27124" xr:uid="{CCAD6FE3-3891-4352-9D4B-8AD4675CE112}"/>
    <cellStyle name="Entrada 2 19" xfId="27125" xr:uid="{CB20BB8D-2C3C-4833-8C35-50F6EEA69FC5}"/>
    <cellStyle name="Entrada 2 19 2" xfId="27126" xr:uid="{74AECD42-2209-479E-9A2D-0EDB6C9EF8CD}"/>
    <cellStyle name="Entrada 2 19 2 2" xfId="27127" xr:uid="{3BA341BE-06FB-459A-BB1B-0F728CF724AC}"/>
    <cellStyle name="Entrada 2 19 2 2 2" xfId="27128" xr:uid="{0FA3FC63-0C1C-45F0-A599-220081D00068}"/>
    <cellStyle name="Entrada 2 19 2 3" xfId="27129" xr:uid="{06C81D7B-C07C-44E7-98D2-119B601A0203}"/>
    <cellStyle name="Entrada 2 19 2 3 2" xfId="27130" xr:uid="{5F2F08AE-D63E-46B9-8473-FA02F89F4A48}"/>
    <cellStyle name="Entrada 2 19 2 4" xfId="27131" xr:uid="{03B32F37-CB27-48BA-9862-B9C720369CB4}"/>
    <cellStyle name="Entrada 2 19 3" xfId="27132" xr:uid="{1C3A1F47-4F63-4D40-8989-2EE7F85375EA}"/>
    <cellStyle name="Entrada 2 19 3 2" xfId="27133" xr:uid="{3B75616D-F1D4-4DDB-8AB9-8675FCA38510}"/>
    <cellStyle name="Entrada 2 19 4" xfId="27134" xr:uid="{24107EAE-6DD6-43CB-8D14-71EB963D0D14}"/>
    <cellStyle name="Entrada 2 19 4 2" xfId="27135" xr:uid="{59E389D5-2EB2-4417-BD28-51B17A0E0734}"/>
    <cellStyle name="Entrada 2 19 5" xfId="27136" xr:uid="{50C170AD-9B93-4050-8B44-8AB3875069EC}"/>
    <cellStyle name="Entrada 2 19 5 2" xfId="27137" xr:uid="{6DF5BCE7-C4A6-4AC2-B732-E315D2E8545B}"/>
    <cellStyle name="Entrada 2 19 6" xfId="27138" xr:uid="{2EE8C73C-86DE-4006-8B6F-D1B1D66D9A9F}"/>
    <cellStyle name="Entrada 2 19 6 2" xfId="27139" xr:uid="{5C6C61B5-658F-4719-AEA0-A3BAF5BD3B0B}"/>
    <cellStyle name="Entrada 2 19 7" xfId="27140" xr:uid="{B1BDF9D6-1D14-4F06-8537-528F60B8084D}"/>
    <cellStyle name="Entrada 2 19 7 2" xfId="27141" xr:uid="{AA5FE0BE-9030-42AF-8C66-849D55CA7446}"/>
    <cellStyle name="Entrada 2 19 8" xfId="27142" xr:uid="{1F22C199-D3A5-4D99-BBC8-A3C85AF92B0B}"/>
    <cellStyle name="Entrada 2 2" xfId="27143" xr:uid="{FEEE4242-E40B-4867-B96B-40C3A5E68B2C}"/>
    <cellStyle name="Entrada 2 2 2" xfId="27144" xr:uid="{5EC42E26-2EFF-4435-8850-662B355F4862}"/>
    <cellStyle name="Entrada 2 2 2 2" xfId="27145" xr:uid="{55828EA3-44E5-482C-B84B-4AECB4389CF0}"/>
    <cellStyle name="Entrada 2 2 2 2 2" xfId="27146" xr:uid="{345EA4F5-3A44-476B-87A7-4C3B5900C42E}"/>
    <cellStyle name="Entrada 2 2 2 3" xfId="27147" xr:uid="{15FF8010-CC61-48ED-B3C2-17350104F97B}"/>
    <cellStyle name="Entrada 2 2 2 3 2" xfId="27148" xr:uid="{7B1C30EE-0B72-493A-8D35-87FFF8DD98C5}"/>
    <cellStyle name="Entrada 2 2 2 4" xfId="27149" xr:uid="{37CBC7E9-891E-44A0-BD9C-F98ECFE3C418}"/>
    <cellStyle name="Entrada 2 2 3" xfId="27150" xr:uid="{43012268-EA1D-49BA-8CB3-EA1AB3AC66EC}"/>
    <cellStyle name="Entrada 2 2 3 2" xfId="27151" xr:uid="{F4A993C4-0DDB-4ED4-A1EA-1BF7B1FD56B9}"/>
    <cellStyle name="Entrada 2 2 4" xfId="27152" xr:uid="{8A9AAEE5-D3EE-479C-A095-9AE51915510C}"/>
    <cellStyle name="Entrada 2 2 4 2" xfId="27153" xr:uid="{EEE7F9C7-6E77-4A3F-A238-D14EED4AAFD0}"/>
    <cellStyle name="Entrada 2 2 5" xfId="27154" xr:uid="{F745518B-4DD4-4E53-9528-4CE5F73F8D87}"/>
    <cellStyle name="Entrada 2 2 5 2" xfId="27155" xr:uid="{01983374-832F-4886-949B-AC4D9253CAA9}"/>
    <cellStyle name="Entrada 2 2 6" xfId="27156" xr:uid="{41150ABE-23F1-4F7F-8303-8240A41EF787}"/>
    <cellStyle name="Entrada 2 2 6 2" xfId="27157" xr:uid="{0B9A6F68-3D6C-43FE-8428-7A57027C121E}"/>
    <cellStyle name="Entrada 2 2 7" xfId="27158" xr:uid="{FF8A00A4-D80B-4996-97E8-F06C9C84D3F6}"/>
    <cellStyle name="Entrada 2 2 7 2" xfId="27159" xr:uid="{C59BABB8-FC7E-4512-A282-996C4844A646}"/>
    <cellStyle name="Entrada 2 2 8" xfId="27160" xr:uid="{1ADC987F-01CB-4C59-B4E0-5F3D93720023}"/>
    <cellStyle name="Entrada 2 20" xfId="27161" xr:uid="{BF888842-64CF-4F90-A48C-357DFCE70FBA}"/>
    <cellStyle name="Entrada 2 20 2" xfId="27162" xr:uid="{8A02A854-B644-41D2-B976-CF0CC042B486}"/>
    <cellStyle name="Entrada 2 20 2 2" xfId="27163" xr:uid="{71B4609B-0304-4161-889F-EF0F169CEC75}"/>
    <cellStyle name="Entrada 2 20 2 2 2" xfId="27164" xr:uid="{36601C78-CDED-4529-9701-577A0CAAB742}"/>
    <cellStyle name="Entrada 2 20 2 3" xfId="27165" xr:uid="{0367BDA5-0242-4D78-867E-7AFDB6EAF681}"/>
    <cellStyle name="Entrada 2 20 2 3 2" xfId="27166" xr:uid="{9DAF6C02-2D56-49DB-9EEC-64A57C2D20A2}"/>
    <cellStyle name="Entrada 2 20 2 4" xfId="27167" xr:uid="{E7139310-444A-4256-A458-8B5F05399C42}"/>
    <cellStyle name="Entrada 2 20 3" xfId="27168" xr:uid="{BF1E7167-7D5C-4724-B3F6-040A6156DDED}"/>
    <cellStyle name="Entrada 2 20 3 2" xfId="27169" xr:uid="{F6472782-A995-48F1-A1CF-342C5F524E40}"/>
    <cellStyle name="Entrada 2 20 4" xfId="27170" xr:uid="{DBAB6F66-A872-4AD6-949C-B6EBBCB1EEC2}"/>
    <cellStyle name="Entrada 2 20 4 2" xfId="27171" xr:uid="{97334BBC-6D35-4888-9A49-EC78590CD859}"/>
    <cellStyle name="Entrada 2 20 5" xfId="27172" xr:uid="{99DD934C-4E41-4BE8-A7E1-DB863C88B8AB}"/>
    <cellStyle name="Entrada 2 20 5 2" xfId="27173" xr:uid="{850D08AA-3823-498A-A7AC-938E9189D4EE}"/>
    <cellStyle name="Entrada 2 20 6" xfId="27174" xr:uid="{7F26DF7D-806D-4F6B-96FF-A88199523867}"/>
    <cellStyle name="Entrada 2 20 6 2" xfId="27175" xr:uid="{9B5D060E-29B4-4ACA-AE98-17992E4C41D4}"/>
    <cellStyle name="Entrada 2 20 7" xfId="27176" xr:uid="{68B131B9-16EE-4844-A81B-B28A32909E02}"/>
    <cellStyle name="Entrada 2 20 7 2" xfId="27177" xr:uid="{52C65EFE-5559-4982-98B9-595B5DB8A917}"/>
    <cellStyle name="Entrada 2 20 8" xfId="27178" xr:uid="{9C2AEC74-6CFA-406A-A6B2-64F12E34376F}"/>
    <cellStyle name="Entrada 2 21" xfId="27179" xr:uid="{4ADB286D-6BFE-4872-B8E0-4920A2A4AC2B}"/>
    <cellStyle name="Entrada 2 21 2" xfId="27180" xr:uid="{AD1660B1-AFEB-40A4-B6F8-4973BFE2380C}"/>
    <cellStyle name="Entrada 2 21 2 2" xfId="27181" xr:uid="{BBFC6958-21DE-45CA-8196-4329BC9BB63E}"/>
    <cellStyle name="Entrada 2 21 2 2 2" xfId="27182" xr:uid="{F04C5DF9-09BB-4F43-B14C-E651D2568F94}"/>
    <cellStyle name="Entrada 2 21 2 3" xfId="27183" xr:uid="{27F8C077-66C9-4948-B11C-EAA44D48D258}"/>
    <cellStyle name="Entrada 2 21 2 3 2" xfId="27184" xr:uid="{C0177DE3-8344-4C19-B24D-86F72046FD2D}"/>
    <cellStyle name="Entrada 2 21 2 4" xfId="27185" xr:uid="{889168E0-DEB8-4313-962B-C0A6AD8B5107}"/>
    <cellStyle name="Entrada 2 21 3" xfId="27186" xr:uid="{190BCE41-3BD2-43A3-B5C7-8FFF019E364C}"/>
    <cellStyle name="Entrada 2 21 3 2" xfId="27187" xr:uid="{3B242F95-C904-4738-8E48-906019DDD6B0}"/>
    <cellStyle name="Entrada 2 21 4" xfId="27188" xr:uid="{569B3CD6-E8C6-425F-8798-D61BCF6D1D3E}"/>
    <cellStyle name="Entrada 2 21 4 2" xfId="27189" xr:uid="{E9AB6255-035C-446E-99B9-904FC1C6A62B}"/>
    <cellStyle name="Entrada 2 21 5" xfId="27190" xr:uid="{14072BA2-CAF2-49F2-8D35-5009418755CD}"/>
    <cellStyle name="Entrada 2 21 5 2" xfId="27191" xr:uid="{6957945E-14E7-4DCE-90B5-A67A63A4B9FA}"/>
    <cellStyle name="Entrada 2 21 6" xfId="27192" xr:uid="{DAA8D6B2-4481-4DFA-9053-C048A486B184}"/>
    <cellStyle name="Entrada 2 21 6 2" xfId="27193" xr:uid="{3A4E6C5B-C90F-4713-BB4F-F80DA9535000}"/>
    <cellStyle name="Entrada 2 21 7" xfId="27194" xr:uid="{D3C27D93-E462-4E3B-B268-9FEC87702AE9}"/>
    <cellStyle name="Entrada 2 21 7 2" xfId="27195" xr:uid="{706CB99E-7699-4244-8D3F-BF2F954C401E}"/>
    <cellStyle name="Entrada 2 21 8" xfId="27196" xr:uid="{298FB086-C1B3-4837-863F-7509C7D4AD8A}"/>
    <cellStyle name="Entrada 2 22" xfId="27197" xr:uid="{8DA00B0C-2220-437A-BC1E-95E0E7EBDECA}"/>
    <cellStyle name="Entrada 2 22 2" xfId="27198" xr:uid="{4C685BE2-E45C-4ABA-B090-0C35F7AA88BC}"/>
    <cellStyle name="Entrada 2 22 2 2" xfId="27199" xr:uid="{2F8DF792-563A-4378-AB55-9A4EF23A740A}"/>
    <cellStyle name="Entrada 2 22 2 2 2" xfId="27200" xr:uid="{DBE69D7E-31FD-4516-9D44-0E5D712A7628}"/>
    <cellStyle name="Entrada 2 22 2 3" xfId="27201" xr:uid="{BD529C32-7CE3-4C51-93D9-58AE4454AB50}"/>
    <cellStyle name="Entrada 2 22 2 3 2" xfId="27202" xr:uid="{A099DD21-6DA1-42FD-A5D2-3EF36AF27C1A}"/>
    <cellStyle name="Entrada 2 22 2 4" xfId="27203" xr:uid="{FE899981-61DD-4151-8863-6C885153410F}"/>
    <cellStyle name="Entrada 2 22 3" xfId="27204" xr:uid="{A7931EA6-C54E-45BB-A272-047814C38209}"/>
    <cellStyle name="Entrada 2 22 3 2" xfId="27205" xr:uid="{C1EB83E1-A2A7-4E2E-8BD3-BCB283CA0382}"/>
    <cellStyle name="Entrada 2 22 4" xfId="27206" xr:uid="{70F6F9E0-280C-48EF-A527-C76060E460BE}"/>
    <cellStyle name="Entrada 2 22 4 2" xfId="27207" xr:uid="{0321F4EF-0AED-4D23-ACCD-38211710719F}"/>
    <cellStyle name="Entrada 2 22 5" xfId="27208" xr:uid="{38005084-C508-4528-9548-FCE3ED19066C}"/>
    <cellStyle name="Entrada 2 22 5 2" xfId="27209" xr:uid="{C69AB1E5-C33F-4369-AA78-EB7729007F8A}"/>
    <cellStyle name="Entrada 2 22 6" xfId="27210" xr:uid="{AA9E0AB5-04CC-43E5-BED0-7C417D0B4B82}"/>
    <cellStyle name="Entrada 2 22 6 2" xfId="27211" xr:uid="{E1E204A9-3F80-48E5-A032-81966A20FDCF}"/>
    <cellStyle name="Entrada 2 22 7" xfId="27212" xr:uid="{E951ADDE-70CE-4DE5-B51C-1BECDE1D0F29}"/>
    <cellStyle name="Entrada 2 22 7 2" xfId="27213" xr:uid="{FC78A52C-4345-41C1-BFDB-268265AFDF8B}"/>
    <cellStyle name="Entrada 2 22 8" xfId="27214" xr:uid="{7CC6BE58-FC42-4F49-9E1F-77E536EF8113}"/>
    <cellStyle name="Entrada 2 23" xfId="27215" xr:uid="{6287971E-B0C8-4C45-8054-A3654959C430}"/>
    <cellStyle name="Entrada 2 23 2" xfId="27216" xr:uid="{F91770C5-430E-42DF-A3A0-109E1052806D}"/>
    <cellStyle name="Entrada 2 23 2 2" xfId="27217" xr:uid="{F0AFCEC9-91E9-43A2-920E-BB4DDCD485E0}"/>
    <cellStyle name="Entrada 2 23 2 2 2" xfId="27218" xr:uid="{EE498DBE-58BB-48C6-8F74-3B91CD443205}"/>
    <cellStyle name="Entrada 2 23 2 3" xfId="27219" xr:uid="{0258397A-C67F-4582-9C18-362E42727EFA}"/>
    <cellStyle name="Entrada 2 23 2 3 2" xfId="27220" xr:uid="{9FFA7962-638B-4269-8A44-9706303FAFCE}"/>
    <cellStyle name="Entrada 2 23 2 4" xfId="27221" xr:uid="{BB3E687C-1FB6-43A7-9E0D-FC3410644B19}"/>
    <cellStyle name="Entrada 2 23 3" xfId="27222" xr:uid="{4DA57882-9D22-4A87-8CE5-93CFA2610911}"/>
    <cellStyle name="Entrada 2 23 3 2" xfId="27223" xr:uid="{F697ECE1-A99F-4684-955C-AAF344AC7A1F}"/>
    <cellStyle name="Entrada 2 23 4" xfId="27224" xr:uid="{0F9DCBCD-52A7-4E73-ABA2-C3DFCDEF093F}"/>
    <cellStyle name="Entrada 2 23 4 2" xfId="27225" xr:uid="{EEC7FE50-A556-4A58-938D-BA17B51D5B99}"/>
    <cellStyle name="Entrada 2 23 5" xfId="27226" xr:uid="{CDF7CE22-D1D4-4A0F-8CDB-08F53671DCAE}"/>
    <cellStyle name="Entrada 2 23 5 2" xfId="27227" xr:uid="{4FC59066-DC3D-4748-AE94-B70F2A3FA40D}"/>
    <cellStyle name="Entrada 2 23 6" xfId="27228" xr:uid="{F8489A6D-723E-4C2F-90BF-79C7A9735DB0}"/>
    <cellStyle name="Entrada 2 23 6 2" xfId="27229" xr:uid="{B52B7F19-C291-445B-ABA2-D5B07FB67FC4}"/>
    <cellStyle name="Entrada 2 23 7" xfId="27230" xr:uid="{D11E1E24-A8A1-422C-8607-B0BC6993B377}"/>
    <cellStyle name="Entrada 2 23 7 2" xfId="27231" xr:uid="{9BFEB05B-3DC4-47BB-89A0-344F8A913C98}"/>
    <cellStyle name="Entrada 2 23 8" xfId="27232" xr:uid="{E2DE2C2F-8B4F-4669-8245-445AAD9C0259}"/>
    <cellStyle name="Entrada 2 24" xfId="27233" xr:uid="{54508446-FB11-4E4F-96AC-5EC8B9F7A66B}"/>
    <cellStyle name="Entrada 2 24 2" xfId="27234" xr:uid="{FF532BDD-E2B3-45F3-8A87-8F1CFC9E98C4}"/>
    <cellStyle name="Entrada 2 24 2 2" xfId="27235" xr:uid="{7B5B4695-F8C5-446C-981E-D37B53D4FAB5}"/>
    <cellStyle name="Entrada 2 24 2 2 2" xfId="27236" xr:uid="{15B397B5-2576-4C9D-B98E-AEFA987AFFC6}"/>
    <cellStyle name="Entrada 2 24 2 3" xfId="27237" xr:uid="{D2B091AA-6CE2-44D0-8E9E-ECCF4F93984B}"/>
    <cellStyle name="Entrada 2 24 2 3 2" xfId="27238" xr:uid="{73A3E3DF-30DB-4B5B-B0D7-7719FAF84C61}"/>
    <cellStyle name="Entrada 2 24 2 4" xfId="27239" xr:uid="{FD9FFEEA-74BC-408D-AB0C-988ECF4F8A07}"/>
    <cellStyle name="Entrada 2 24 3" xfId="27240" xr:uid="{327D4052-0D17-42BF-AB71-94EDC94B1978}"/>
    <cellStyle name="Entrada 2 24 3 2" xfId="27241" xr:uid="{B89AF694-B4A6-4F2A-A8DB-CFA9A16B39F2}"/>
    <cellStyle name="Entrada 2 24 4" xfId="27242" xr:uid="{08077A79-75F9-4F9E-AFD8-71DEAF317E51}"/>
    <cellStyle name="Entrada 2 24 4 2" xfId="27243" xr:uid="{E2EAF059-8DD8-47C8-B1D5-7173799E6707}"/>
    <cellStyle name="Entrada 2 24 5" xfId="27244" xr:uid="{7C224755-6829-4FE3-8286-F7B48081C982}"/>
    <cellStyle name="Entrada 2 24 5 2" xfId="27245" xr:uid="{6E8F243F-AA84-4D4E-B515-96A669D6B394}"/>
    <cellStyle name="Entrada 2 24 6" xfId="27246" xr:uid="{6CB2E447-7B21-4740-9E2B-AB31808B00AB}"/>
    <cellStyle name="Entrada 2 24 6 2" xfId="27247" xr:uid="{D7839480-CC94-48C6-B864-6E07ED0E6360}"/>
    <cellStyle name="Entrada 2 24 7" xfId="27248" xr:uid="{4DCAB508-AABA-4D85-9316-FD3E5D12E2C9}"/>
    <cellStyle name="Entrada 2 24 7 2" xfId="27249" xr:uid="{1C12B711-7BD3-49AB-9FBA-2FE374994E1E}"/>
    <cellStyle name="Entrada 2 24 8" xfId="27250" xr:uid="{B6F093F1-0FA6-4A8F-B284-0137FAC58CFE}"/>
    <cellStyle name="Entrada 2 25" xfId="27251" xr:uid="{D8CE7E37-643A-4F3B-816A-E6BE8F1EAA89}"/>
    <cellStyle name="Entrada 2 25 2" xfId="27252" xr:uid="{FEC60BE9-B5BD-4DE5-925B-16795BB74D64}"/>
    <cellStyle name="Entrada 2 25 2 2" xfId="27253" xr:uid="{BC981EC4-04F4-43C0-9CE4-60B5CEEC1F71}"/>
    <cellStyle name="Entrada 2 25 2 2 2" xfId="27254" xr:uid="{E0BC2113-942E-4AA8-A5F7-73CACF7874A2}"/>
    <cellStyle name="Entrada 2 25 2 3" xfId="27255" xr:uid="{0153F5C1-12D3-4CF6-9034-8ADEE89F0BCE}"/>
    <cellStyle name="Entrada 2 25 2 3 2" xfId="27256" xr:uid="{FA939E27-CE7F-45E2-9C6D-682AC5FE7BD8}"/>
    <cellStyle name="Entrada 2 25 2 4" xfId="27257" xr:uid="{BF283A12-740C-4837-ABD1-26CFADEC0560}"/>
    <cellStyle name="Entrada 2 25 3" xfId="27258" xr:uid="{53AD8F8A-E5B9-40AD-B97E-54C2084F8701}"/>
    <cellStyle name="Entrada 2 25 3 2" xfId="27259" xr:uid="{3663E7ED-F8F8-4C3D-8E5B-9958F0A46DE4}"/>
    <cellStyle name="Entrada 2 25 4" xfId="27260" xr:uid="{B484C87C-EA9F-437D-98EE-3CE2C73ACE6A}"/>
    <cellStyle name="Entrada 2 25 4 2" xfId="27261" xr:uid="{C5EFCFF5-EC32-43D3-9343-FD537095D69D}"/>
    <cellStyle name="Entrada 2 25 5" xfId="27262" xr:uid="{DD8BBBE7-2FE7-42A6-BAE5-F83961D3AF4C}"/>
    <cellStyle name="Entrada 2 25 5 2" xfId="27263" xr:uid="{FF1A22E7-F3E3-4581-BBAF-018A2C730F35}"/>
    <cellStyle name="Entrada 2 25 6" xfId="27264" xr:uid="{3026692F-4670-42A0-89CD-8B8E1EA432CC}"/>
    <cellStyle name="Entrada 2 25 6 2" xfId="27265" xr:uid="{9855B6A1-B287-4FC6-9B92-16A6C8F366BC}"/>
    <cellStyle name="Entrada 2 25 7" xfId="27266" xr:uid="{0E1F0C81-31A3-4411-86CF-B9B6001421A7}"/>
    <cellStyle name="Entrada 2 25 7 2" xfId="27267" xr:uid="{6152E3CE-7B72-469F-BE71-847B658EFDAA}"/>
    <cellStyle name="Entrada 2 25 8" xfId="27268" xr:uid="{6BD2DA6D-A23F-4CC6-8FA5-F50FDE8CEFA2}"/>
    <cellStyle name="Entrada 2 26" xfId="27269" xr:uid="{64E14565-967F-4469-88E2-CD851B9B1D3C}"/>
    <cellStyle name="Entrada 2 26 2" xfId="27270" xr:uid="{3CA6C61B-C5B7-418D-922A-CFEC35498381}"/>
    <cellStyle name="Entrada 2 26 2 2" xfId="27271" xr:uid="{C3163DBC-325D-42EF-B973-DAA3A9D23D25}"/>
    <cellStyle name="Entrada 2 26 2 2 2" xfId="27272" xr:uid="{C9C7D5DD-9E58-4A61-91FB-EA4EB4655AA7}"/>
    <cellStyle name="Entrada 2 26 2 3" xfId="27273" xr:uid="{A5476A47-73F5-434D-8295-BFA1E0D2A5B7}"/>
    <cellStyle name="Entrada 2 26 2 3 2" xfId="27274" xr:uid="{9FA03617-B7A8-434B-8388-68182DDAD4AE}"/>
    <cellStyle name="Entrada 2 26 2 4" xfId="27275" xr:uid="{232A4319-51B3-469F-83A6-84E2D2C54DDD}"/>
    <cellStyle name="Entrada 2 26 3" xfId="27276" xr:uid="{7668752D-DD5B-4503-9C98-DEA0FBFADAB4}"/>
    <cellStyle name="Entrada 2 26 3 2" xfId="27277" xr:uid="{C0C55CDA-083E-49D8-815D-0B9121C5E50D}"/>
    <cellStyle name="Entrada 2 26 4" xfId="27278" xr:uid="{423DD5CF-D782-4973-A9F7-B6B9C73017D3}"/>
    <cellStyle name="Entrada 2 26 4 2" xfId="27279" xr:uid="{0F8BC003-F756-4614-9B4F-DE0A0BA97C1D}"/>
    <cellStyle name="Entrada 2 26 5" xfId="27280" xr:uid="{52DD8047-3D2B-4BB1-9F50-B7281CE5D7FE}"/>
    <cellStyle name="Entrada 2 26 5 2" xfId="27281" xr:uid="{C544DF1F-02DC-4558-918C-480E496BF32D}"/>
    <cellStyle name="Entrada 2 26 6" xfId="27282" xr:uid="{552C59D4-E68C-43F8-9C0C-8681E24C51E5}"/>
    <cellStyle name="Entrada 2 26 6 2" xfId="27283" xr:uid="{8B5C5F83-ACA4-46A8-A61A-1440FCF36D52}"/>
    <cellStyle name="Entrada 2 26 7" xfId="27284" xr:uid="{A8264384-9C80-450A-B50A-7B8A35C2FDEC}"/>
    <cellStyle name="Entrada 2 26 7 2" xfId="27285" xr:uid="{EDF7C261-3C12-4156-B34D-E78BB4CB8205}"/>
    <cellStyle name="Entrada 2 26 8" xfId="27286" xr:uid="{341A763C-67D6-48A2-90E5-2C389FED3E93}"/>
    <cellStyle name="Entrada 2 27" xfId="27287" xr:uid="{A2AEA1C3-FC2A-4AEE-95C0-48C83EACA60E}"/>
    <cellStyle name="Entrada 2 27 2" xfId="27288" xr:uid="{D6C8C978-B63A-4519-A4C0-41D3676A5865}"/>
    <cellStyle name="Entrada 2 27 2 2" xfId="27289" xr:uid="{2BDDF3EE-643C-443B-92CE-1A62585A0670}"/>
    <cellStyle name="Entrada 2 27 2 2 2" xfId="27290" xr:uid="{66380033-D862-4FE1-A135-954E6E69CDD0}"/>
    <cellStyle name="Entrada 2 27 2 3" xfId="27291" xr:uid="{26E6EC29-A682-4C53-8117-C4688814ACA4}"/>
    <cellStyle name="Entrada 2 27 2 3 2" xfId="27292" xr:uid="{3C755240-4698-422A-8FD4-CA06996CA52B}"/>
    <cellStyle name="Entrada 2 27 2 4" xfId="27293" xr:uid="{0ABE6A0E-6088-4214-BD5F-82492C8ABDC0}"/>
    <cellStyle name="Entrada 2 27 3" xfId="27294" xr:uid="{1DF3FE28-6622-4869-B0B2-858965038243}"/>
    <cellStyle name="Entrada 2 27 3 2" xfId="27295" xr:uid="{34E470AA-1A70-4EB7-A2AA-BF8CEB7CB3AE}"/>
    <cellStyle name="Entrada 2 27 4" xfId="27296" xr:uid="{DF03A4BB-F043-44DE-95AF-B0FACA6710FF}"/>
    <cellStyle name="Entrada 2 27 4 2" xfId="27297" xr:uid="{C8A2F5FB-110D-483C-9691-B39391A44CE8}"/>
    <cellStyle name="Entrada 2 27 5" xfId="27298" xr:uid="{D722BCC5-75C2-4B5E-A8C6-17725FAC7CE6}"/>
    <cellStyle name="Entrada 2 27 5 2" xfId="27299" xr:uid="{9655F62F-DED2-4670-9E86-D7BEA9B5C085}"/>
    <cellStyle name="Entrada 2 27 6" xfId="27300" xr:uid="{E0B2BF4B-B486-465C-9FCE-ACF5B21BB094}"/>
    <cellStyle name="Entrada 2 27 6 2" xfId="27301" xr:uid="{2C45CA89-3D60-44FB-9513-A45442227EB1}"/>
    <cellStyle name="Entrada 2 27 7" xfId="27302" xr:uid="{00AD8964-2851-43D7-A1D5-D502D9D70938}"/>
    <cellStyle name="Entrada 2 27 7 2" xfId="27303" xr:uid="{9C5FD8AE-5572-4F2E-B8DF-00A3B7DEE776}"/>
    <cellStyle name="Entrada 2 27 8" xfId="27304" xr:uid="{23BFB555-FEAE-4195-9733-138FC4A2169C}"/>
    <cellStyle name="Entrada 2 28" xfId="27305" xr:uid="{A736243F-104D-4382-8844-D3766F8494AB}"/>
    <cellStyle name="Entrada 2 28 2" xfId="27306" xr:uid="{F8C93C14-3C09-41DF-9789-8F0CE1461275}"/>
    <cellStyle name="Entrada 2 28 2 2" xfId="27307" xr:uid="{7D8B7921-C452-48B7-BEFE-41FA4AA0416F}"/>
    <cellStyle name="Entrada 2 28 2 2 2" xfId="27308" xr:uid="{9D75261D-A57D-44DC-B62F-DA0C12362B6F}"/>
    <cellStyle name="Entrada 2 28 2 3" xfId="27309" xr:uid="{4C33640C-FF03-4C1D-AAB6-8B9FFDF02011}"/>
    <cellStyle name="Entrada 2 28 2 3 2" xfId="27310" xr:uid="{A920B380-6FB2-4DE2-B136-7A2E97BD5DBC}"/>
    <cellStyle name="Entrada 2 28 2 4" xfId="27311" xr:uid="{53BA25CE-C89C-49BC-92D3-15C13E1C6070}"/>
    <cellStyle name="Entrada 2 28 3" xfId="27312" xr:uid="{EA91A124-D42D-4145-B8CA-DDD967C43D92}"/>
    <cellStyle name="Entrada 2 28 3 2" xfId="27313" xr:uid="{3618D3D0-8CD4-48E4-9F5F-913D3E5C3AF1}"/>
    <cellStyle name="Entrada 2 28 4" xfId="27314" xr:uid="{76607A76-77A4-4389-959C-6D144D1CC7BE}"/>
    <cellStyle name="Entrada 2 28 4 2" xfId="27315" xr:uid="{BA19AD37-64DA-46D8-8B1B-206D3E924A57}"/>
    <cellStyle name="Entrada 2 28 5" xfId="27316" xr:uid="{836565C8-6489-419F-903D-F99A2387577C}"/>
    <cellStyle name="Entrada 2 28 5 2" xfId="27317" xr:uid="{18235A97-C059-4F07-9862-02FC99FCF316}"/>
    <cellStyle name="Entrada 2 28 6" xfId="27318" xr:uid="{36D01A26-FC15-443F-85ED-7160A0B0CBD8}"/>
    <cellStyle name="Entrada 2 28 6 2" xfId="27319" xr:uid="{CC17BD50-3DFF-4BF7-B0D8-DF9F5EB88FB6}"/>
    <cellStyle name="Entrada 2 28 7" xfId="27320" xr:uid="{3B1B971A-42D2-4C95-B4BA-471E67CD1B50}"/>
    <cellStyle name="Entrada 2 28 7 2" xfId="27321" xr:uid="{B8A40962-D0DA-4687-A17A-153F1D016451}"/>
    <cellStyle name="Entrada 2 28 8" xfId="27322" xr:uid="{A7063185-A827-4476-9B8B-29E59C4092FF}"/>
    <cellStyle name="Entrada 2 29" xfId="27323" xr:uid="{22E5ADE0-908D-48B4-A62E-7529CBA8A08E}"/>
    <cellStyle name="Entrada 2 29 2" xfId="27324" xr:uid="{E5DB7CCA-041A-43F8-9B09-15FF519ABF5B}"/>
    <cellStyle name="Entrada 2 29 2 2" xfId="27325" xr:uid="{0ECAE8DF-3563-4C7C-B192-96F2584AE419}"/>
    <cellStyle name="Entrada 2 29 2 2 2" xfId="27326" xr:uid="{896CEA58-A433-4954-9031-12DA8ABB7507}"/>
    <cellStyle name="Entrada 2 29 2 3" xfId="27327" xr:uid="{BCA82C78-0875-4D4E-A0FC-7BDEEC137DD4}"/>
    <cellStyle name="Entrada 2 29 2 3 2" xfId="27328" xr:uid="{0EA88EFE-063E-4F85-9DD0-CC25C7806B2B}"/>
    <cellStyle name="Entrada 2 29 2 4" xfId="27329" xr:uid="{1500717B-9A8D-4C2D-9953-433D169425BE}"/>
    <cellStyle name="Entrada 2 29 3" xfId="27330" xr:uid="{45FDAE08-3F67-4C49-97FB-7C4995A47214}"/>
    <cellStyle name="Entrada 2 29 3 2" xfId="27331" xr:uid="{5BF43654-565C-4157-87EA-4ADB8B8C71BD}"/>
    <cellStyle name="Entrada 2 29 4" xfId="27332" xr:uid="{61D50CB9-D096-4316-AAC4-7E80C8213A7F}"/>
    <cellStyle name="Entrada 2 29 4 2" xfId="27333" xr:uid="{E70EAC09-F415-457F-A272-EA981ADDE30D}"/>
    <cellStyle name="Entrada 2 29 5" xfId="27334" xr:uid="{2D0364CF-78F8-48EA-B658-CAC45A928904}"/>
    <cellStyle name="Entrada 2 29 5 2" xfId="27335" xr:uid="{3D08CE39-49F8-4942-B2BD-9A63AFA2168F}"/>
    <cellStyle name="Entrada 2 29 6" xfId="27336" xr:uid="{6E21A170-D880-4BD2-BD09-AA423BEB0FD9}"/>
    <cellStyle name="Entrada 2 29 6 2" xfId="27337" xr:uid="{D4541D9B-2784-4025-BC68-477255ADECEA}"/>
    <cellStyle name="Entrada 2 29 7" xfId="27338" xr:uid="{0E1CCC9B-DCB2-4130-A37D-36003F6F821D}"/>
    <cellStyle name="Entrada 2 29 7 2" xfId="27339" xr:uid="{8C190D93-B4B9-4C5B-8978-8CAAF39BE7D5}"/>
    <cellStyle name="Entrada 2 29 8" xfId="27340" xr:uid="{4929F535-E2D6-46AF-8276-C33A192D9AF5}"/>
    <cellStyle name="Entrada 2 3" xfId="27341" xr:uid="{69BA660E-B6BB-4765-BF46-DDACE4BD2D07}"/>
    <cellStyle name="Entrada 2 3 2" xfId="27342" xr:uid="{D686A294-FE7B-468E-A429-F3E3BED351D1}"/>
    <cellStyle name="Entrada 2 3 2 2" xfId="27343" xr:uid="{C5D11EBE-1B54-4E21-89A4-0FF0E1E246DA}"/>
    <cellStyle name="Entrada 2 3 2 2 2" xfId="27344" xr:uid="{6E48F67C-1283-4344-BB5B-8985D39435B2}"/>
    <cellStyle name="Entrada 2 3 2 3" xfId="27345" xr:uid="{03E7F89A-EA96-4915-83F3-41B0DA07A46B}"/>
    <cellStyle name="Entrada 2 3 2 3 2" xfId="27346" xr:uid="{250A3063-23FC-4280-BEC2-4C80D3BE66B3}"/>
    <cellStyle name="Entrada 2 3 2 4" xfId="27347" xr:uid="{6B59D06C-AEA3-4FB2-B086-392329B4C63E}"/>
    <cellStyle name="Entrada 2 3 3" xfId="27348" xr:uid="{6A66D404-C7C9-4629-A2E5-EB42A86D0645}"/>
    <cellStyle name="Entrada 2 3 3 2" xfId="27349" xr:uid="{CCEC3BAB-9845-48ED-83FF-D4894E161FD8}"/>
    <cellStyle name="Entrada 2 3 4" xfId="27350" xr:uid="{2A40C3C5-4B78-4A41-A817-F79428044266}"/>
    <cellStyle name="Entrada 2 3 4 2" xfId="27351" xr:uid="{C46F719D-5FE1-48D4-93B7-E2F68842D2E6}"/>
    <cellStyle name="Entrada 2 3 5" xfId="27352" xr:uid="{F5E4D056-D754-44B4-8AC0-8634D401BB37}"/>
    <cellStyle name="Entrada 2 3 5 2" xfId="27353" xr:uid="{E602C4B2-3DBC-4B96-AEB2-35CACE516D8C}"/>
    <cellStyle name="Entrada 2 3 6" xfId="27354" xr:uid="{B27ED7F5-DF2A-470A-B363-D5BEDC4BE129}"/>
    <cellStyle name="Entrada 2 3 6 2" xfId="27355" xr:uid="{CD1DEBA4-7BAE-4B69-B8A0-1D5FEBE0D493}"/>
    <cellStyle name="Entrada 2 3 7" xfId="27356" xr:uid="{9D895E43-ADB1-4997-9D7C-E40FEF3856F7}"/>
    <cellStyle name="Entrada 2 3 7 2" xfId="27357" xr:uid="{4067709D-9BF3-4AFB-8938-F265FC3C46AB}"/>
    <cellStyle name="Entrada 2 3 8" xfId="27358" xr:uid="{0EF3D2CC-1FC9-4EFC-ABDA-7F5AC3284351}"/>
    <cellStyle name="Entrada 2 30" xfId="27359" xr:uid="{7B07571F-6201-4B0E-B067-38D8C36C61E6}"/>
    <cellStyle name="Entrada 2 30 2" xfId="27360" xr:uid="{96D47A72-0CEA-4FFD-9A8A-4036E1B17B57}"/>
    <cellStyle name="Entrada 2 30 2 2" xfId="27361" xr:uid="{BA706A04-46B1-40CD-8C7B-562B77FB702C}"/>
    <cellStyle name="Entrada 2 30 2 2 2" xfId="27362" xr:uid="{D4D4DAE0-CAFC-412C-8E2F-00DA0030EF36}"/>
    <cellStyle name="Entrada 2 30 2 3" xfId="27363" xr:uid="{9E783BB0-1585-4E65-94E5-E883C01AA67E}"/>
    <cellStyle name="Entrada 2 30 2 3 2" xfId="27364" xr:uid="{9266A797-8602-43FE-9CB6-8AED04FD0020}"/>
    <cellStyle name="Entrada 2 30 2 4" xfId="27365" xr:uid="{D9CC34BD-C069-4B76-9298-8670EF202544}"/>
    <cellStyle name="Entrada 2 30 3" xfId="27366" xr:uid="{F0A6B661-914D-4117-BB50-952A2F8E79C6}"/>
    <cellStyle name="Entrada 2 30 3 2" xfId="27367" xr:uid="{206D4A79-DCEF-4E0C-9D79-5DF308AE4CBC}"/>
    <cellStyle name="Entrada 2 30 4" xfId="27368" xr:uid="{52FAE2C0-0F49-4894-B0D8-539A05C29CF3}"/>
    <cellStyle name="Entrada 2 30 4 2" xfId="27369" xr:uid="{A2E7A703-1097-475E-83C2-62C353B36AE1}"/>
    <cellStyle name="Entrada 2 30 5" xfId="27370" xr:uid="{A54DFD9D-B6C1-49A7-BBB5-C35D035B5AB9}"/>
    <cellStyle name="Entrada 2 30 5 2" xfId="27371" xr:uid="{6A875216-2B2F-4A3D-B478-EA966AC6D9A1}"/>
    <cellStyle name="Entrada 2 30 6" xfId="27372" xr:uid="{C4580148-CF3B-4CD7-B9CE-C963BFE6F909}"/>
    <cellStyle name="Entrada 2 30 6 2" xfId="27373" xr:uid="{9F079B85-B0D3-4D9A-8D41-1719DD765BA4}"/>
    <cellStyle name="Entrada 2 30 7" xfId="27374" xr:uid="{7587AD4E-6F1C-42FA-A3D5-F132E94119F4}"/>
    <cellStyle name="Entrada 2 30 7 2" xfId="27375" xr:uid="{DA166FED-B19F-47CB-B696-31ED6D61C451}"/>
    <cellStyle name="Entrada 2 30 8" xfId="27376" xr:uid="{8EB41198-5D33-43A9-BA4F-AE0B76D65F14}"/>
    <cellStyle name="Entrada 2 31" xfId="27377" xr:uid="{E6CF97A3-919C-4719-A862-02D61085C4B7}"/>
    <cellStyle name="Entrada 2 31 2" xfId="27378" xr:uid="{A4BFD25A-8FE0-44C7-9872-389E9A45E061}"/>
    <cellStyle name="Entrada 2 31 2 2" xfId="27379" xr:uid="{98CAFED3-A5A4-460A-A227-512371BD5996}"/>
    <cellStyle name="Entrada 2 31 2 2 2" xfId="27380" xr:uid="{E50A9561-3E80-4B69-8056-2F365F855EBC}"/>
    <cellStyle name="Entrada 2 31 2 3" xfId="27381" xr:uid="{00BDFC0D-58F8-461A-A005-059FAAD77A9B}"/>
    <cellStyle name="Entrada 2 31 2 3 2" xfId="27382" xr:uid="{DB7A2FF1-CB47-4C40-81F0-45F21C59F9A2}"/>
    <cellStyle name="Entrada 2 31 2 4" xfId="27383" xr:uid="{0060CD70-46B8-41BD-887E-F872331CF13F}"/>
    <cellStyle name="Entrada 2 31 3" xfId="27384" xr:uid="{1FDA5601-CBDE-48B2-AC7D-533B6154250B}"/>
    <cellStyle name="Entrada 2 31 3 2" xfId="27385" xr:uid="{11475271-93B2-4A8B-8FEE-EEFDF4F73AE3}"/>
    <cellStyle name="Entrada 2 31 4" xfId="27386" xr:uid="{E1C3C1A1-81BB-4C11-B7FB-D5CD9BAAF501}"/>
    <cellStyle name="Entrada 2 31 4 2" xfId="27387" xr:uid="{77B7AEF5-D488-44DA-A5E2-098ED74AFFED}"/>
    <cellStyle name="Entrada 2 31 5" xfId="27388" xr:uid="{00466B61-F3B3-4993-BB2B-3341A3E9BAA9}"/>
    <cellStyle name="Entrada 2 31 5 2" xfId="27389" xr:uid="{04D684C8-D3CD-4BB8-A695-B6EC2FF1F96A}"/>
    <cellStyle name="Entrada 2 31 6" xfId="27390" xr:uid="{05AC494E-E900-47BF-AB5D-AE9C35EFB674}"/>
    <cellStyle name="Entrada 2 31 6 2" xfId="27391" xr:uid="{040476A9-6BF0-4A21-871D-6A346A8F0AD9}"/>
    <cellStyle name="Entrada 2 31 7" xfId="27392" xr:uid="{55927E9A-65C7-4BBE-8241-F0AAB4917687}"/>
    <cellStyle name="Entrada 2 31 7 2" xfId="27393" xr:uid="{4E9A391F-2986-4050-9032-1411ADB7E21F}"/>
    <cellStyle name="Entrada 2 31 8" xfId="27394" xr:uid="{7CF38DBC-DFA6-4EE3-BE0C-C2BD37378F21}"/>
    <cellStyle name="Entrada 2 32" xfId="27395" xr:uid="{195B41EB-0CB8-42EB-90C1-8FBA27FE7BE5}"/>
    <cellStyle name="Entrada 2 32 2" xfId="27396" xr:uid="{1A451264-D205-4B7E-93EF-A0AF579B47EE}"/>
    <cellStyle name="Entrada 2 32 2 2" xfId="27397" xr:uid="{4C9613F3-112C-46F8-BF33-647267FBA4AC}"/>
    <cellStyle name="Entrada 2 32 2 2 2" xfId="27398" xr:uid="{503A87F9-6452-496C-B11C-24EDD2389F2E}"/>
    <cellStyle name="Entrada 2 32 2 3" xfId="27399" xr:uid="{7324C0E1-4B39-4461-986D-EB1592DFDB9A}"/>
    <cellStyle name="Entrada 2 32 2 3 2" xfId="27400" xr:uid="{E81F0CEE-00CE-472B-9048-47E00CF95B27}"/>
    <cellStyle name="Entrada 2 32 2 4" xfId="27401" xr:uid="{A82D3B89-0480-40B3-A295-44CBBAA2B6E0}"/>
    <cellStyle name="Entrada 2 32 3" xfId="27402" xr:uid="{EFD63239-A24B-4901-98B4-6C1F148AA774}"/>
    <cellStyle name="Entrada 2 32 3 2" xfId="27403" xr:uid="{5E07CDE5-9612-4B68-9B78-BF855303F6BE}"/>
    <cellStyle name="Entrada 2 32 4" xfId="27404" xr:uid="{5ECE6D8C-E4CA-4392-9872-48D550095413}"/>
    <cellStyle name="Entrada 2 32 4 2" xfId="27405" xr:uid="{A946E352-2163-4CBB-9BE7-2B47B4A7C8CF}"/>
    <cellStyle name="Entrada 2 32 5" xfId="27406" xr:uid="{2D082E68-F38A-4081-932A-02E245D997AE}"/>
    <cellStyle name="Entrada 2 32 5 2" xfId="27407" xr:uid="{0956E06D-918C-434D-8E38-09E23E1B376B}"/>
    <cellStyle name="Entrada 2 32 6" xfId="27408" xr:uid="{C89F2203-5A38-4B6E-A22E-B55F8B650F01}"/>
    <cellStyle name="Entrada 2 32 6 2" xfId="27409" xr:uid="{FB9240BB-5EFA-479F-8F37-200830B2C7A1}"/>
    <cellStyle name="Entrada 2 32 7" xfId="27410" xr:uid="{5C7EF53B-8B9B-4C2B-93F7-8EBDB51BD442}"/>
    <cellStyle name="Entrada 2 32 7 2" xfId="27411" xr:uid="{D29F2D34-5E6C-4FC9-B003-67B873BF3AC7}"/>
    <cellStyle name="Entrada 2 32 8" xfId="27412" xr:uid="{CA5E756F-2ADE-4911-9AA1-2849F495E8FA}"/>
    <cellStyle name="Entrada 2 33" xfId="27413" xr:uid="{78EB2BA5-D161-49E8-A933-BBA2F95E6DA1}"/>
    <cellStyle name="Entrada 2 33 2" xfId="27414" xr:uid="{DFB7938E-3B1B-4E5D-B71E-7D53C8E947E1}"/>
    <cellStyle name="Entrada 2 33 2 2" xfId="27415" xr:uid="{8053435A-590A-4511-A333-DDF66787E712}"/>
    <cellStyle name="Entrada 2 33 2 2 2" xfId="27416" xr:uid="{967DBE03-5759-4210-B8B4-EA533358387E}"/>
    <cellStyle name="Entrada 2 33 2 3" xfId="27417" xr:uid="{D4543D89-7418-41BD-9DBD-E3FF946CEB80}"/>
    <cellStyle name="Entrada 2 33 2 3 2" xfId="27418" xr:uid="{F09446EC-B84B-4D81-BE88-D4AF0C01890B}"/>
    <cellStyle name="Entrada 2 33 2 4" xfId="27419" xr:uid="{2A7E6040-8950-4490-87BC-2615DDBC7197}"/>
    <cellStyle name="Entrada 2 33 3" xfId="27420" xr:uid="{B01E9BBB-17F7-40E9-9637-C411FCA265BA}"/>
    <cellStyle name="Entrada 2 33 3 2" xfId="27421" xr:uid="{F8329AAC-F135-4AC8-868B-C946E6B37127}"/>
    <cellStyle name="Entrada 2 33 4" xfId="27422" xr:uid="{BF351C27-4814-4FA9-9CA0-C9F81F0CFE21}"/>
    <cellStyle name="Entrada 2 33 4 2" xfId="27423" xr:uid="{3C8DB67E-C28A-4C8D-AC8A-97B2F19772DE}"/>
    <cellStyle name="Entrada 2 33 5" xfId="27424" xr:uid="{9E1778B9-5C01-4615-A547-D778A5A06EC5}"/>
    <cellStyle name="Entrada 2 33 5 2" xfId="27425" xr:uid="{CDBFEBA1-6DAD-4759-903E-7A37E86CF261}"/>
    <cellStyle name="Entrada 2 33 6" xfId="27426" xr:uid="{A16D5C02-BB70-4ECE-970D-D7863C13072A}"/>
    <cellStyle name="Entrada 2 33 6 2" xfId="27427" xr:uid="{1C96FCEC-BB82-4BF8-8471-917BDEB7EE08}"/>
    <cellStyle name="Entrada 2 33 7" xfId="27428" xr:uid="{B76F1CFB-C231-4EEA-A073-A9EDC21BC27A}"/>
    <cellStyle name="Entrada 2 33 7 2" xfId="27429" xr:uid="{7BEED539-37CC-4CC5-8905-09A217AA94E6}"/>
    <cellStyle name="Entrada 2 33 8" xfId="27430" xr:uid="{6D640D4B-807F-49C8-AB3D-881B2A01183F}"/>
    <cellStyle name="Entrada 2 34" xfId="27431" xr:uid="{55289E20-875D-4948-A63F-5602552CBDDC}"/>
    <cellStyle name="Entrada 2 34 2" xfId="27432" xr:uid="{909102CD-227B-49F2-9421-7FAEFCF5F2DE}"/>
    <cellStyle name="Entrada 2 34 2 2" xfId="27433" xr:uid="{8357D445-2F2E-4AD6-A67A-48543012B796}"/>
    <cellStyle name="Entrada 2 34 3" xfId="27434" xr:uid="{59D64EC0-C3A1-4CBD-930F-CA681D460ED0}"/>
    <cellStyle name="Entrada 2 34 3 2" xfId="27435" xr:uid="{740747B0-B333-4180-873A-5079A1D52AB6}"/>
    <cellStyle name="Entrada 2 34 4" xfId="27436" xr:uid="{5462212F-E3A2-44DC-B71E-11ABDA652119}"/>
    <cellStyle name="Entrada 2 34 5" xfId="27437" xr:uid="{57B7FF18-645E-4C5F-82F3-BE7DDD7FA84C}"/>
    <cellStyle name="Entrada 2 35" xfId="27438" xr:uid="{F04C9B24-E183-4EE1-B7E6-A9A33AA76A35}"/>
    <cellStyle name="Entrada 2 35 2" xfId="27439" xr:uid="{A42C0FBC-DE54-4A84-B54A-54AC19B07614}"/>
    <cellStyle name="Entrada 2 36" xfId="27440" xr:uid="{183E30BC-A5B7-47DF-8966-347C7E6A95AE}"/>
    <cellStyle name="Entrada 2 36 2" xfId="27441" xr:uid="{DB0BCA87-78F3-41E1-BA34-6DE47217D872}"/>
    <cellStyle name="Entrada 2 37" xfId="27442" xr:uid="{59B03AF2-91E6-4125-B26D-BF4D8297461A}"/>
    <cellStyle name="Entrada 2 37 2" xfId="27443" xr:uid="{2FA0BB18-FB01-4B81-9AA1-736ED169A0D6}"/>
    <cellStyle name="Entrada 2 38" xfId="27444" xr:uid="{FCD545F9-8578-47B9-B069-81B9E13F4287}"/>
    <cellStyle name="Entrada 2 38 2" xfId="27445" xr:uid="{88FCE36B-DAAB-42C3-A7D7-7CF26D4C4696}"/>
    <cellStyle name="Entrada 2 39" xfId="27446" xr:uid="{DC271441-DDC6-4CD0-9373-D716071DEF32}"/>
    <cellStyle name="Entrada 2 4" xfId="27447" xr:uid="{1CB967E9-5EDA-4A7E-89A4-DF32DD28EC7F}"/>
    <cellStyle name="Entrada 2 4 2" xfId="27448" xr:uid="{30E87F55-A7C6-407C-9F18-92E3420F69A5}"/>
    <cellStyle name="Entrada 2 4 2 2" xfId="27449" xr:uid="{6CEBD687-9342-4A03-B384-5D9A0C674F83}"/>
    <cellStyle name="Entrada 2 4 2 2 2" xfId="27450" xr:uid="{3CF6BCF7-14E5-4D04-8998-3FC414E9B4A6}"/>
    <cellStyle name="Entrada 2 4 2 3" xfId="27451" xr:uid="{64036C64-7519-44E0-981F-1DE880267879}"/>
    <cellStyle name="Entrada 2 4 2 3 2" xfId="27452" xr:uid="{9BE9343D-C175-4AD1-AF2B-EDBB2C78D288}"/>
    <cellStyle name="Entrada 2 4 2 4" xfId="27453" xr:uid="{2FEAD17C-224E-4615-909A-D3EBA3D7F700}"/>
    <cellStyle name="Entrada 2 4 3" xfId="27454" xr:uid="{0683A535-AB57-403F-87E0-10D26C134B85}"/>
    <cellStyle name="Entrada 2 4 3 2" xfId="27455" xr:uid="{3847AB87-6073-439A-9BEE-4AD7483AA579}"/>
    <cellStyle name="Entrada 2 4 4" xfId="27456" xr:uid="{73CCC44F-3699-4E14-8437-8593E185404D}"/>
    <cellStyle name="Entrada 2 4 4 2" xfId="27457" xr:uid="{8D95D3C5-ED96-4F83-B02F-65ADB9B509D7}"/>
    <cellStyle name="Entrada 2 4 5" xfId="27458" xr:uid="{4E99E0F2-EE09-4E66-A377-D0A5C53C4B05}"/>
    <cellStyle name="Entrada 2 4 5 2" xfId="27459" xr:uid="{01D14B84-3898-4B25-8835-65F186FD7876}"/>
    <cellStyle name="Entrada 2 4 6" xfId="27460" xr:uid="{F2BA28D5-1305-4741-B464-6E584FF72D99}"/>
    <cellStyle name="Entrada 2 4 6 2" xfId="27461" xr:uid="{EFC05ECF-EC56-4F9B-A1F2-F21CAB7783BC}"/>
    <cellStyle name="Entrada 2 4 7" xfId="27462" xr:uid="{BCCE47AB-79E2-414A-81E7-DF6A3249413F}"/>
    <cellStyle name="Entrada 2 4 7 2" xfId="27463" xr:uid="{C44EC269-9CDF-4C7F-9FB7-673BD9D6A757}"/>
    <cellStyle name="Entrada 2 4 8" xfId="27464" xr:uid="{400795A8-F956-4B38-8485-96B072CAD70E}"/>
    <cellStyle name="Entrada 2 5" xfId="27465" xr:uid="{D5625CCD-7625-44A3-91A3-F0A5C6CE6FFC}"/>
    <cellStyle name="Entrada 2 5 2" xfId="27466" xr:uid="{46694AED-4145-4D42-80B8-633B93C7A839}"/>
    <cellStyle name="Entrada 2 5 2 2" xfId="27467" xr:uid="{8E44C87A-622F-419B-8B71-F5DD2EC1DEC8}"/>
    <cellStyle name="Entrada 2 5 2 2 2" xfId="27468" xr:uid="{CC5E9D74-8B56-418B-9A1B-7D9C496ACE46}"/>
    <cellStyle name="Entrada 2 5 2 3" xfId="27469" xr:uid="{AAE05A00-802C-4CA6-BF67-2BFFB8E8AD26}"/>
    <cellStyle name="Entrada 2 5 2 3 2" xfId="27470" xr:uid="{00CEC9D9-A688-4ED2-AE7B-A273B34148B7}"/>
    <cellStyle name="Entrada 2 5 2 4" xfId="27471" xr:uid="{81DDFD89-D6FD-4353-B70B-86C6F14B8F78}"/>
    <cellStyle name="Entrada 2 5 3" xfId="27472" xr:uid="{350B0965-5957-48C7-A2DD-8D088DC7720D}"/>
    <cellStyle name="Entrada 2 5 3 2" xfId="27473" xr:uid="{999D53C8-E15F-4B75-83A3-31E5180D083C}"/>
    <cellStyle name="Entrada 2 5 4" xfId="27474" xr:uid="{A430BB83-6014-4007-B75D-763300C0A276}"/>
    <cellStyle name="Entrada 2 5 4 2" xfId="27475" xr:uid="{2D6C991E-01D5-4CA5-A553-B1AA18AA6C77}"/>
    <cellStyle name="Entrada 2 5 5" xfId="27476" xr:uid="{A0751DA3-4A62-4488-863D-28EFD5C71C5B}"/>
    <cellStyle name="Entrada 2 5 5 2" xfId="27477" xr:uid="{46C916D3-086D-4145-B634-DA872F6B36F5}"/>
    <cellStyle name="Entrada 2 5 6" xfId="27478" xr:uid="{1B09FE6A-74F7-42E1-BB7C-0F87E7F28FCE}"/>
    <cellStyle name="Entrada 2 5 6 2" xfId="27479" xr:uid="{D162EC74-546E-4EEB-8E49-4207271DB569}"/>
    <cellStyle name="Entrada 2 5 7" xfId="27480" xr:uid="{D00E93F1-4E34-42FD-8D06-25C92C641B52}"/>
    <cellStyle name="Entrada 2 5 7 2" xfId="27481" xr:uid="{EADBFC07-CCD3-4B2E-BFF3-8449B3350E18}"/>
    <cellStyle name="Entrada 2 5 8" xfId="27482" xr:uid="{0D8E982D-2431-4677-AF74-F02A9E242AD0}"/>
    <cellStyle name="Entrada 2 6" xfId="27483" xr:uid="{72E969CA-613F-4232-B5CC-2641CCD8AD59}"/>
    <cellStyle name="Entrada 2 6 2" xfId="27484" xr:uid="{428868A3-302A-40C8-B0E2-45EE320CC45A}"/>
    <cellStyle name="Entrada 2 6 2 2" xfId="27485" xr:uid="{A0C1A247-342D-4F4C-8EDF-F76B4CEB0F17}"/>
    <cellStyle name="Entrada 2 6 2 2 2" xfId="27486" xr:uid="{89984CBF-934B-4C6B-8074-13240E7935F3}"/>
    <cellStyle name="Entrada 2 6 2 3" xfId="27487" xr:uid="{04591380-7D43-4E6B-B10F-408BFD438D15}"/>
    <cellStyle name="Entrada 2 6 2 3 2" xfId="27488" xr:uid="{D3382413-C0DA-486E-AF38-B464849485E6}"/>
    <cellStyle name="Entrada 2 6 2 4" xfId="27489" xr:uid="{BF1F4873-FE66-463F-8954-9CD43C90E485}"/>
    <cellStyle name="Entrada 2 6 3" xfId="27490" xr:uid="{8E79763B-20D2-4A86-A431-8E5F36263E91}"/>
    <cellStyle name="Entrada 2 6 3 2" xfId="27491" xr:uid="{7FEA1782-CB40-4E9B-BCEA-A871D26EC352}"/>
    <cellStyle name="Entrada 2 6 4" xfId="27492" xr:uid="{D8BBA597-E3FF-4871-A3B9-CEF825CA1041}"/>
    <cellStyle name="Entrada 2 6 4 2" xfId="27493" xr:uid="{C337B0DA-0EC8-450C-B9CE-A08043138134}"/>
    <cellStyle name="Entrada 2 6 5" xfId="27494" xr:uid="{EBF732CE-0ED9-4F34-ABD5-615E48918A21}"/>
    <cellStyle name="Entrada 2 6 5 2" xfId="27495" xr:uid="{A7FA38C1-F243-4931-96A4-A061284F940C}"/>
    <cellStyle name="Entrada 2 6 6" xfId="27496" xr:uid="{31B4EFF7-7E64-49E4-931C-26C8BB0AAB14}"/>
    <cellStyle name="Entrada 2 6 6 2" xfId="27497" xr:uid="{AE966682-B6F3-4514-A230-0D1DF9664BBB}"/>
    <cellStyle name="Entrada 2 6 7" xfId="27498" xr:uid="{910028F1-2BF2-49DE-8EE2-E5F410739797}"/>
    <cellStyle name="Entrada 2 6 7 2" xfId="27499" xr:uid="{2CB649CA-F83B-4F15-A7DE-AB7FB828891F}"/>
    <cellStyle name="Entrada 2 6 8" xfId="27500" xr:uid="{838A97A3-CD70-4B4B-BA1B-0E498C27C2EC}"/>
    <cellStyle name="Entrada 2 7" xfId="27501" xr:uid="{F8A0D485-9702-470E-AA01-D40A8EED3473}"/>
    <cellStyle name="Entrada 2 7 2" xfId="27502" xr:uid="{3F94A781-818A-4586-8786-259E77477D25}"/>
    <cellStyle name="Entrada 2 7 2 2" xfId="27503" xr:uid="{12E1A7A2-483C-4D62-AB11-F304973D2D01}"/>
    <cellStyle name="Entrada 2 7 2 2 2" xfId="27504" xr:uid="{F8C0945D-5986-45FE-91EA-8431D6CEA8D2}"/>
    <cellStyle name="Entrada 2 7 2 3" xfId="27505" xr:uid="{E8F99291-8B96-4A62-BA19-F442D5BAFA8B}"/>
    <cellStyle name="Entrada 2 7 2 3 2" xfId="27506" xr:uid="{F36E0C5B-CCA4-4AA4-9CB7-5CC5FB75CF4C}"/>
    <cellStyle name="Entrada 2 7 2 4" xfId="27507" xr:uid="{7070FD3F-2AB9-47EC-990E-D689F963BC70}"/>
    <cellStyle name="Entrada 2 7 3" xfId="27508" xr:uid="{1602FE1D-0608-4D27-965A-1D47AEBF6EF8}"/>
    <cellStyle name="Entrada 2 7 3 2" xfId="27509" xr:uid="{102936B0-E1E0-41C5-B1B6-C9266DA9B661}"/>
    <cellStyle name="Entrada 2 7 4" xfId="27510" xr:uid="{444975D8-46CE-4833-A0EC-742AB1EAB4A4}"/>
    <cellStyle name="Entrada 2 7 4 2" xfId="27511" xr:uid="{8FE89AD8-4A0A-47C8-BDA1-B16F78D9A18F}"/>
    <cellStyle name="Entrada 2 7 5" xfId="27512" xr:uid="{DE0414F6-E295-4A42-80FE-CE5E592D5CB5}"/>
    <cellStyle name="Entrada 2 7 5 2" xfId="27513" xr:uid="{D90B1A00-5E3D-483E-8062-A542ADBC7683}"/>
    <cellStyle name="Entrada 2 7 6" xfId="27514" xr:uid="{2273DAFD-C4AE-4154-A9D7-4F388DF8FCB8}"/>
    <cellStyle name="Entrada 2 7 6 2" xfId="27515" xr:uid="{7A063A8A-7056-4EF2-A1C3-D82A62EAEB9D}"/>
    <cellStyle name="Entrada 2 7 7" xfId="27516" xr:uid="{DC561161-D8D2-4AA6-863D-6FD489CC43FB}"/>
    <cellStyle name="Entrada 2 7 7 2" xfId="27517" xr:uid="{5A847420-E237-43AA-89A3-1D578562085B}"/>
    <cellStyle name="Entrada 2 7 8" xfId="27518" xr:uid="{4FECEE07-387E-4D46-96DB-BEEBE7248CF7}"/>
    <cellStyle name="Entrada 2 8" xfId="27519" xr:uid="{7751D5D2-1599-4791-85C3-ECDA0073D98C}"/>
    <cellStyle name="Entrada 2 8 2" xfId="27520" xr:uid="{AE097248-4369-479F-B630-7FE84A2841E0}"/>
    <cellStyle name="Entrada 2 8 2 2" xfId="27521" xr:uid="{882CAC05-6A7D-4DF9-A625-CAB0B49B3D38}"/>
    <cellStyle name="Entrada 2 8 2 2 2" xfId="27522" xr:uid="{551C57A3-63BD-4734-8498-24307E501C68}"/>
    <cellStyle name="Entrada 2 8 2 3" xfId="27523" xr:uid="{B2113E5A-B11F-4889-84FC-F021080A352F}"/>
    <cellStyle name="Entrada 2 8 2 3 2" xfId="27524" xr:uid="{9B8B9E06-D18A-4070-8322-0AC46D0A05CC}"/>
    <cellStyle name="Entrada 2 8 2 4" xfId="27525" xr:uid="{7C9716C9-AFCE-4259-A86A-E8D4936E54F3}"/>
    <cellStyle name="Entrada 2 8 3" xfId="27526" xr:uid="{18A41FC2-4813-491E-88A3-B44A626D8A96}"/>
    <cellStyle name="Entrada 2 8 3 2" xfId="27527" xr:uid="{122A8946-EF38-4E21-B935-6C9A17922835}"/>
    <cellStyle name="Entrada 2 8 4" xfId="27528" xr:uid="{2B638CAE-8810-4AF7-A47A-7DA88493FB8B}"/>
    <cellStyle name="Entrada 2 8 4 2" xfId="27529" xr:uid="{9D09965A-D7F3-4B9A-A988-C4D8D339DE85}"/>
    <cellStyle name="Entrada 2 8 5" xfId="27530" xr:uid="{92D46777-D703-4A00-9838-AB317BF58EF3}"/>
    <cellStyle name="Entrada 2 8 5 2" xfId="27531" xr:uid="{1ECF44F8-FBBA-4432-AD1F-0C327B8FC7C7}"/>
    <cellStyle name="Entrada 2 8 6" xfId="27532" xr:uid="{8CDF5C34-B2C9-4546-8FD4-130A42B68AD7}"/>
    <cellStyle name="Entrada 2 8 6 2" xfId="27533" xr:uid="{E7D67C38-30D6-4F9E-B124-7D0F881D7B1B}"/>
    <cellStyle name="Entrada 2 8 7" xfId="27534" xr:uid="{5C60B002-8883-4EA8-A5F1-864A736DAB88}"/>
    <cellStyle name="Entrada 2 8 7 2" xfId="27535" xr:uid="{14831091-B7A8-47C6-9C4C-C7C811CE0E58}"/>
    <cellStyle name="Entrada 2 8 8" xfId="27536" xr:uid="{ED7A4155-4742-41AE-AFC0-B63551ED1D7D}"/>
    <cellStyle name="Entrada 2 9" xfId="27537" xr:uid="{0B8F07B3-0DE9-4024-B12F-0B6103489929}"/>
    <cellStyle name="Entrada 2 9 2" xfId="27538" xr:uid="{D2D6C546-10C8-493F-AA2C-02D1A8725E95}"/>
    <cellStyle name="Entrada 2 9 2 2" xfId="27539" xr:uid="{4AA0680C-A199-40C2-9A34-9710ADAFD376}"/>
    <cellStyle name="Entrada 2 9 2 2 2" xfId="27540" xr:uid="{25256498-22EA-4A3C-881A-CB78735D3A1F}"/>
    <cellStyle name="Entrada 2 9 2 3" xfId="27541" xr:uid="{399BF41E-95A1-4AC8-BFE0-64BBB031D43F}"/>
    <cellStyle name="Entrada 2 9 2 3 2" xfId="27542" xr:uid="{0413EBCE-2057-419F-8B2D-EA8182783F84}"/>
    <cellStyle name="Entrada 2 9 2 4" xfId="27543" xr:uid="{6CC08585-CF3D-408E-93CA-84F8AE4274F6}"/>
    <cellStyle name="Entrada 2 9 3" xfId="27544" xr:uid="{70B7142D-7E84-4355-8E34-DC0817D1F655}"/>
    <cellStyle name="Entrada 2 9 3 2" xfId="27545" xr:uid="{2B3486B8-8E49-4ADF-AFED-B6A1FB46D70C}"/>
    <cellStyle name="Entrada 2 9 4" xfId="27546" xr:uid="{C67665A5-627C-496F-AAA7-6258B62A3CC6}"/>
    <cellStyle name="Entrada 2 9 4 2" xfId="27547" xr:uid="{2A6CFBF1-3FA7-414F-A602-3DFAD8594786}"/>
    <cellStyle name="Entrada 2 9 5" xfId="27548" xr:uid="{36B02A41-5AA4-4D64-9598-08A0E90D839F}"/>
    <cellStyle name="Entrada 2 9 5 2" xfId="27549" xr:uid="{D8DC5DD7-DB6F-4174-82DB-DC495F978708}"/>
    <cellStyle name="Entrada 2 9 6" xfId="27550" xr:uid="{BCC29273-CD3E-48C1-8602-395DB01F9BCE}"/>
    <cellStyle name="Entrada 2 9 6 2" xfId="27551" xr:uid="{3A2D493C-A820-485F-AF9B-4A2681E7F6B2}"/>
    <cellStyle name="Entrada 2 9 7" xfId="27552" xr:uid="{85F97E55-BEE6-451E-AAE3-1A53F88B1F76}"/>
    <cellStyle name="Entrada 2 9 7 2" xfId="27553" xr:uid="{9D1539E3-3A5A-4110-B76D-3D0B6DD68E06}"/>
    <cellStyle name="Entrada 2 9 8" xfId="27554" xr:uid="{5891F93E-0731-4950-B502-D8D4F437ACEC}"/>
    <cellStyle name="Entrada 20" xfId="27555" xr:uid="{8D6F3105-6950-4D7C-A3D0-23E1DE078687}"/>
    <cellStyle name="Entrada 20 2" xfId="27556" xr:uid="{31DD7667-DE70-4078-A0CB-8B28C0E423A6}"/>
    <cellStyle name="Entrada 20 2 2" xfId="27557" xr:uid="{9B775D94-58CE-428B-A011-F02C58233B97}"/>
    <cellStyle name="Entrada 20 2 2 2" xfId="27558" xr:uid="{973D88CF-C967-4EBE-8251-9DF574F2838B}"/>
    <cellStyle name="Entrada 20 2 3" xfId="27559" xr:uid="{288ECBD8-DD80-4E22-A284-F3CD32B182E9}"/>
    <cellStyle name="Entrada 20 2 3 2" xfId="27560" xr:uid="{825182BD-2429-4A2F-8E22-D3BCAF38D710}"/>
    <cellStyle name="Entrada 20 2 4" xfId="27561" xr:uid="{9411C707-E02F-4F7B-BB52-1DDD700DDE71}"/>
    <cellStyle name="Entrada 20 3" xfId="27562" xr:uid="{54498E67-8893-4690-A345-BC193702E8F2}"/>
    <cellStyle name="Entrada 20 3 2" xfId="27563" xr:uid="{0A96D6C4-4889-4DB5-BAE0-FA3645EB8DC6}"/>
    <cellStyle name="Entrada 20 4" xfId="27564" xr:uid="{9F9A14BA-752E-47B3-A350-B4A7B95D04CF}"/>
    <cellStyle name="Entrada 20 4 2" xfId="27565" xr:uid="{C30B2081-CAA9-4801-90E8-CBB812BC237A}"/>
    <cellStyle name="Entrada 20 5" xfId="27566" xr:uid="{A487ECAD-E5E5-49F2-9866-4F77495089B9}"/>
    <cellStyle name="Entrada 20 5 2" xfId="27567" xr:uid="{74B77AE5-84A4-4C45-B086-72C162BC6EB3}"/>
    <cellStyle name="Entrada 20 6" xfId="27568" xr:uid="{16345F24-7063-40C4-94E2-45719F6A25F1}"/>
    <cellStyle name="Entrada 20 6 2" xfId="27569" xr:uid="{03F682AC-E946-4AA6-B1AE-92B4AF192D5E}"/>
    <cellStyle name="Entrada 20 7" xfId="27570" xr:uid="{1D4D386E-EA75-4FD1-A168-9E218DEE0A21}"/>
    <cellStyle name="Entrada 21" xfId="27571" xr:uid="{B7BA2E75-1F9D-4741-A108-0F3ECBB2403D}"/>
    <cellStyle name="Entrada 21 2" xfId="27572" xr:uid="{19439FA7-326B-4E1E-9D51-A83A7FFB3A9D}"/>
    <cellStyle name="Entrada 21 2 2" xfId="27573" xr:uid="{87829DA5-911D-493A-8256-96595D1D7A10}"/>
    <cellStyle name="Entrada 21 2 2 2" xfId="27574" xr:uid="{7D837CFD-6A94-40F9-98E9-DD54CF612209}"/>
    <cellStyle name="Entrada 21 2 3" xfId="27575" xr:uid="{0986512C-4223-4329-9F91-773F643A00F6}"/>
    <cellStyle name="Entrada 21 2 3 2" xfId="27576" xr:uid="{1B0720C8-73A6-4DEA-9CAE-A51408035B6D}"/>
    <cellStyle name="Entrada 21 2 4" xfId="27577" xr:uid="{B320B69C-CF2F-4326-9791-A807FA6F9E76}"/>
    <cellStyle name="Entrada 21 3" xfId="27578" xr:uid="{DCFA6A80-2F85-4129-AEFF-A58A7636A4D4}"/>
    <cellStyle name="Entrada 21 3 2" xfId="27579" xr:uid="{A2098C85-F4AB-4A9D-A8E7-9DDC3443C498}"/>
    <cellStyle name="Entrada 21 4" xfId="27580" xr:uid="{DCA2E822-E60D-434A-8800-786C9ED24237}"/>
    <cellStyle name="Entrada 21 4 2" xfId="27581" xr:uid="{2D3359CD-690D-42A3-A2CD-474EE68C914E}"/>
    <cellStyle name="Entrada 21 5" xfId="27582" xr:uid="{AB34EDE7-7112-47AF-A7F0-BF2679B05A3F}"/>
    <cellStyle name="Entrada 21 5 2" xfId="27583" xr:uid="{F02E2657-00D2-42BC-9159-7C9AC86531EA}"/>
    <cellStyle name="Entrada 21 6" xfId="27584" xr:uid="{F352CF3A-BE86-4F52-9B1D-65F40CA2B593}"/>
    <cellStyle name="Entrada 21 6 2" xfId="27585" xr:uid="{CF888330-56AC-4DAF-911B-E54C0E1B57E1}"/>
    <cellStyle name="Entrada 21 7" xfId="27586" xr:uid="{B1ED28BA-E184-442E-A22F-9A0CEE3E4E43}"/>
    <cellStyle name="Entrada 22" xfId="27587" xr:uid="{30A76CB7-4837-4DE9-AF76-633BB4EA61E6}"/>
    <cellStyle name="Entrada 22 2" xfId="27588" xr:uid="{8CD19D3D-D036-4EF6-9AE7-1D91D5CB5AFA}"/>
    <cellStyle name="Entrada 22 2 2" xfId="27589" xr:uid="{FE3B10E9-7B83-4C30-BB85-6CECF20C1831}"/>
    <cellStyle name="Entrada 22 2 2 2" xfId="27590" xr:uid="{B9001F9A-A74C-4490-96DC-07CA27DE9392}"/>
    <cellStyle name="Entrada 22 2 3" xfId="27591" xr:uid="{0632E36E-DB70-471F-AB21-FDEEB0C373C1}"/>
    <cellStyle name="Entrada 22 2 3 2" xfId="27592" xr:uid="{AC35455E-90F1-4DAE-8ABE-0F0AEB39B706}"/>
    <cellStyle name="Entrada 22 2 4" xfId="27593" xr:uid="{8A65FD47-6F48-434D-9B63-3BDBB9CFFB4D}"/>
    <cellStyle name="Entrada 22 3" xfId="27594" xr:uid="{4998E88F-7679-470C-B289-F05F4FF097C3}"/>
    <cellStyle name="Entrada 22 3 2" xfId="27595" xr:uid="{DBC8C2D6-577A-46A6-86B8-DF7C84448688}"/>
    <cellStyle name="Entrada 22 4" xfId="27596" xr:uid="{950B1BFE-D725-4FE9-AA23-BF87A6E8E537}"/>
    <cellStyle name="Entrada 22 4 2" xfId="27597" xr:uid="{98BBFE75-32C9-494A-B5DC-08A26ADFEF31}"/>
    <cellStyle name="Entrada 22 5" xfId="27598" xr:uid="{6B9E3625-C589-4120-BA0F-D21EC10BC4C8}"/>
    <cellStyle name="Entrada 22 5 2" xfId="27599" xr:uid="{17973940-C678-47AB-9FDC-9A7A5BEA9FA1}"/>
    <cellStyle name="Entrada 22 6" xfId="27600" xr:uid="{EA71CB5E-C556-4D4B-B9A4-362E5B16FF92}"/>
    <cellStyle name="Entrada 22 6 2" xfId="27601" xr:uid="{8A53DBE2-B94F-443E-9C9D-647F17C28EDC}"/>
    <cellStyle name="Entrada 22 7" xfId="27602" xr:uid="{E2DA8020-2A1F-4055-B762-0328B1A450CC}"/>
    <cellStyle name="Entrada 23" xfId="27603" xr:uid="{91843A6D-2612-4A0B-9DC2-0D274DCD9477}"/>
    <cellStyle name="Entrada 23 2" xfId="27604" xr:uid="{2EB22316-C696-4702-953C-AF2BE102DC0A}"/>
    <cellStyle name="Entrada 23 2 2" xfId="27605" xr:uid="{DAE9F266-6CE9-4E45-B187-8E5194EDA8DC}"/>
    <cellStyle name="Entrada 23 2 2 2" xfId="27606" xr:uid="{288DFA47-A982-42F4-9468-2A1467AA9365}"/>
    <cellStyle name="Entrada 23 2 3" xfId="27607" xr:uid="{EF5CA53B-23D2-4D53-A898-E62A3AF32FEE}"/>
    <cellStyle name="Entrada 23 2 3 2" xfId="27608" xr:uid="{00F78A85-D410-4ED8-B72E-C1DFFA4A4244}"/>
    <cellStyle name="Entrada 23 2 4" xfId="27609" xr:uid="{111BC76F-1B10-47C9-8A05-A22429B87657}"/>
    <cellStyle name="Entrada 23 3" xfId="27610" xr:uid="{3A8C5D2C-FF27-46C8-AEAA-849558ED21BB}"/>
    <cellStyle name="Entrada 23 3 2" xfId="27611" xr:uid="{27893A57-E0B4-40A3-89A4-F5A2FECEED5F}"/>
    <cellStyle name="Entrada 23 4" xfId="27612" xr:uid="{A821A658-0597-4ADC-8C0D-8ACD9707487D}"/>
    <cellStyle name="Entrada 23 4 2" xfId="27613" xr:uid="{3A5D83C7-DC85-4E65-B84B-0CB2DE185624}"/>
    <cellStyle name="Entrada 23 5" xfId="27614" xr:uid="{F7B2F995-3E99-40FC-BC7E-BF2B3BDD5040}"/>
    <cellStyle name="Entrada 23 5 2" xfId="27615" xr:uid="{7934EB57-E6B7-4295-BD9A-E66C3B9A6D97}"/>
    <cellStyle name="Entrada 23 6" xfId="27616" xr:uid="{F69FD2CD-416B-49DE-A2CF-A62C7BAE385F}"/>
    <cellStyle name="Entrada 23 6 2" xfId="27617" xr:uid="{FC5337FF-C884-4798-90E7-68913079C3D4}"/>
    <cellStyle name="Entrada 23 7" xfId="27618" xr:uid="{9F7AEDD3-2F87-4C20-9FFC-A5095ABD7403}"/>
    <cellStyle name="Entrada 24" xfId="27619" xr:uid="{E548E1EC-DC77-4F5C-AD27-C1E01FA8D8BD}"/>
    <cellStyle name="Entrada 24 2" xfId="27620" xr:uid="{3E57CF4B-4445-426E-890C-CB782F474566}"/>
    <cellStyle name="Entrada 24 2 2" xfId="27621" xr:uid="{21FCA4D3-A09C-46C9-BD1D-207CC46BEC2E}"/>
    <cellStyle name="Entrada 24 2 2 2" xfId="27622" xr:uid="{936A3E7B-22F9-4603-89EC-0C2A7F749196}"/>
    <cellStyle name="Entrada 24 2 3" xfId="27623" xr:uid="{5D5925AC-4AAF-4779-9633-F9BCEF1A6442}"/>
    <cellStyle name="Entrada 24 2 3 2" xfId="27624" xr:uid="{27305701-A735-4C6E-AAF3-0F34F4BDFBF3}"/>
    <cellStyle name="Entrada 24 2 4" xfId="27625" xr:uid="{E4DF425E-449A-4412-8C65-3C2B53A8FB39}"/>
    <cellStyle name="Entrada 24 3" xfId="27626" xr:uid="{1A377712-DD39-49F0-B60C-D325856463C4}"/>
    <cellStyle name="Entrada 24 3 2" xfId="27627" xr:uid="{3F9C28BC-18B9-4F61-BC7E-1F22B040351B}"/>
    <cellStyle name="Entrada 24 4" xfId="27628" xr:uid="{29D51D2A-E758-4326-9D47-AC9134CA34E9}"/>
    <cellStyle name="Entrada 24 4 2" xfId="27629" xr:uid="{FEF08315-BDA4-4D9C-A2D0-AB6015C107A7}"/>
    <cellStyle name="Entrada 24 5" xfId="27630" xr:uid="{551E6791-8655-4A6A-A6EC-86A5ECE37261}"/>
    <cellStyle name="Entrada 24 5 2" xfId="27631" xr:uid="{55FA2BE6-B26F-4251-8A90-52951CC28F08}"/>
    <cellStyle name="Entrada 24 6" xfId="27632" xr:uid="{15BC8C2C-9A19-4A43-BD62-431E149B37CE}"/>
    <cellStyle name="Entrada 24 6 2" xfId="27633" xr:uid="{E06DED8F-D441-4016-BD95-2134B4D578A0}"/>
    <cellStyle name="Entrada 24 7" xfId="27634" xr:uid="{E60D1E33-22C6-4FAC-B8E0-A7303B486F4C}"/>
    <cellStyle name="Entrada 25" xfId="27635" xr:uid="{D29B8F6A-FC52-431F-BBCC-344B8FA71197}"/>
    <cellStyle name="Entrada 25 2" xfId="27636" xr:uid="{DC330681-86F7-41EC-89F9-0ADDC07AE539}"/>
    <cellStyle name="Entrada 25 2 2" xfId="27637" xr:uid="{AB00FF30-4FED-4474-BA37-8C567BDE3EBD}"/>
    <cellStyle name="Entrada 25 2 2 2" xfId="27638" xr:uid="{9896164C-920E-4DFB-B6A7-17BFB17A47E0}"/>
    <cellStyle name="Entrada 25 2 3" xfId="27639" xr:uid="{045EBAB2-6FB1-4FDB-848F-BC6063E3CC30}"/>
    <cellStyle name="Entrada 25 2 3 2" xfId="27640" xr:uid="{EFC53176-4265-404A-BBD1-132658F0D8F7}"/>
    <cellStyle name="Entrada 25 2 4" xfId="27641" xr:uid="{7912363C-A3A3-43F5-8F55-74A013852F9B}"/>
    <cellStyle name="Entrada 25 3" xfId="27642" xr:uid="{0F2EC9DC-D72E-49D9-BA28-797A1BA20087}"/>
    <cellStyle name="Entrada 25 3 2" xfId="27643" xr:uid="{51D6499D-28AA-43E7-A29F-0A2C854ECA7E}"/>
    <cellStyle name="Entrada 25 4" xfId="27644" xr:uid="{5EEA50F0-8764-4984-A04A-8256217609A0}"/>
    <cellStyle name="Entrada 25 4 2" xfId="27645" xr:uid="{87611751-C7FB-41CA-8B07-A05B340B4F67}"/>
    <cellStyle name="Entrada 25 5" xfId="27646" xr:uid="{792AD4D9-5E05-48B1-BEB1-9790477DF32B}"/>
    <cellStyle name="Entrada 25 5 2" xfId="27647" xr:uid="{66230AE4-6843-4D2B-A090-FEF21726823E}"/>
    <cellStyle name="Entrada 25 6" xfId="27648" xr:uid="{7AD47CC0-C77A-48D7-A8F8-17C21EA8424F}"/>
    <cellStyle name="Entrada 25 6 2" xfId="27649" xr:uid="{0754ADB5-3015-491B-BE83-5295FC9D0334}"/>
    <cellStyle name="Entrada 25 7" xfId="27650" xr:uid="{05B5D4DB-BA2B-4BF1-9DD5-033161D9CFAC}"/>
    <cellStyle name="Entrada 26" xfId="27651" xr:uid="{0F6AABF1-DAAF-4894-9A3F-C95024824C54}"/>
    <cellStyle name="Entrada 26 2" xfId="27652" xr:uid="{80019F6C-F2F2-488B-97F1-EED6414EA4E6}"/>
    <cellStyle name="Entrada 26 2 2" xfId="27653" xr:uid="{1A77EABE-44A7-4684-AD3D-738C61D349D5}"/>
    <cellStyle name="Entrada 26 2 2 2" xfId="27654" xr:uid="{8BB8C4E1-E221-42BE-AE7B-DAE2F52738D7}"/>
    <cellStyle name="Entrada 26 2 3" xfId="27655" xr:uid="{A0E69B82-BB9A-4AE8-BADF-A4EDD43332BB}"/>
    <cellStyle name="Entrada 26 2 3 2" xfId="27656" xr:uid="{0D4C16B2-066D-4DBB-96A2-3F5CB81BF07C}"/>
    <cellStyle name="Entrada 26 2 4" xfId="27657" xr:uid="{A8EFDA64-1BCE-4E20-B625-B90A9A5574F3}"/>
    <cellStyle name="Entrada 26 3" xfId="27658" xr:uid="{9C53741C-3A68-439B-BF67-6829BCEA7090}"/>
    <cellStyle name="Entrada 26 3 2" xfId="27659" xr:uid="{2E7424B1-0724-491D-9DD3-E0674C0735DA}"/>
    <cellStyle name="Entrada 26 4" xfId="27660" xr:uid="{C5E5DD49-E84B-4D5B-9702-AAC0CAB707A4}"/>
    <cellStyle name="Entrada 26 4 2" xfId="27661" xr:uid="{3B189610-EEDB-4FCD-AE39-D33B84279EA6}"/>
    <cellStyle name="Entrada 26 5" xfId="27662" xr:uid="{58BED09E-5AE9-4E42-92B3-D400F6A55A4C}"/>
    <cellStyle name="Entrada 26 5 2" xfId="27663" xr:uid="{24F069A9-432D-4462-B804-7A27EA4608D6}"/>
    <cellStyle name="Entrada 26 6" xfId="27664" xr:uid="{0A7E1369-A489-4BA9-99E2-A4C1D2934D3C}"/>
    <cellStyle name="Entrada 26 6 2" xfId="27665" xr:uid="{C4FB745B-5ECD-4510-9FC2-7CD8078D2BC0}"/>
    <cellStyle name="Entrada 26 7" xfId="27666" xr:uid="{CADFC5C6-4653-4FBE-96D3-5F16F36F5198}"/>
    <cellStyle name="Entrada 27" xfId="27667" xr:uid="{9C2BB9EC-F45A-4DBE-A54F-B80F9DC93664}"/>
    <cellStyle name="Entrada 27 2" xfId="27668" xr:uid="{86B131AB-1A76-48F6-999C-8810FC901709}"/>
    <cellStyle name="Entrada 27 2 2" xfId="27669" xr:uid="{6BCFA49C-3005-468B-857F-8DAE2C450FEA}"/>
    <cellStyle name="Entrada 27 2 2 2" xfId="27670" xr:uid="{C5241D9D-3D2E-48C0-8814-A1D7C9D8309E}"/>
    <cellStyle name="Entrada 27 2 3" xfId="27671" xr:uid="{56D488EB-1238-4B85-89BC-3D507F445496}"/>
    <cellStyle name="Entrada 27 2 3 2" xfId="27672" xr:uid="{9217AA2D-2CB5-4B7F-A33A-8CCA22814128}"/>
    <cellStyle name="Entrada 27 2 4" xfId="27673" xr:uid="{BA45CC42-A29E-4D56-87F4-AA279E93A1E0}"/>
    <cellStyle name="Entrada 27 3" xfId="27674" xr:uid="{FC5C56FA-EF48-429A-A4A8-F293ACF87197}"/>
    <cellStyle name="Entrada 27 3 2" xfId="27675" xr:uid="{BB5D1E3C-4453-45CA-B71F-5EC0353D9966}"/>
    <cellStyle name="Entrada 27 4" xfId="27676" xr:uid="{A3B71DAE-E7A5-465E-A013-9B50C9109714}"/>
    <cellStyle name="Entrada 27 4 2" xfId="27677" xr:uid="{10F5C14B-7430-456A-965F-0EEF22E3410B}"/>
    <cellStyle name="Entrada 27 5" xfId="27678" xr:uid="{6DCCD8B1-19BD-4088-B3FD-885639C137E4}"/>
    <cellStyle name="Entrada 27 5 2" xfId="27679" xr:uid="{E2F95E3E-7698-4AB1-9425-888E55646146}"/>
    <cellStyle name="Entrada 27 6" xfId="27680" xr:uid="{02A984B0-652F-41FA-BE3E-A3F68616434A}"/>
    <cellStyle name="Entrada 27 6 2" xfId="27681" xr:uid="{8B6C0518-B711-4ABB-9CC3-2C74B00CFD1F}"/>
    <cellStyle name="Entrada 27 7" xfId="27682" xr:uid="{F35816F9-9E59-4A23-85F4-5E7D41B2A601}"/>
    <cellStyle name="Entrada 28" xfId="27683" xr:uid="{674D908C-CC55-42DF-9A14-CB67C5FB9F7E}"/>
    <cellStyle name="Entrada 28 2" xfId="27684" xr:uid="{947FD578-3160-45C7-9B5E-6B07D886DBFB}"/>
    <cellStyle name="Entrada 28 2 2" xfId="27685" xr:uid="{0B7B162C-C9E5-48C1-AC5E-F37936DA9F4C}"/>
    <cellStyle name="Entrada 28 2 2 2" xfId="27686" xr:uid="{BFA345EE-8130-437C-99A4-CE7B0F125FD1}"/>
    <cellStyle name="Entrada 28 2 3" xfId="27687" xr:uid="{9C5CBBE2-6E30-4089-8249-1D5E1B54E464}"/>
    <cellStyle name="Entrada 28 2 3 2" xfId="27688" xr:uid="{7C58D520-5769-4575-BF05-C8F08A054D52}"/>
    <cellStyle name="Entrada 28 2 4" xfId="27689" xr:uid="{00247288-2051-43B7-B116-9CABA608071E}"/>
    <cellStyle name="Entrada 28 3" xfId="27690" xr:uid="{C2D78F6A-7D08-4C3E-8161-923FBE8CC383}"/>
    <cellStyle name="Entrada 28 3 2" xfId="27691" xr:uid="{1E2B8099-87B0-4DCF-B041-870D8B37A161}"/>
    <cellStyle name="Entrada 28 4" xfId="27692" xr:uid="{7B71942C-83D1-4BB7-A235-DD3364C1987C}"/>
    <cellStyle name="Entrada 28 4 2" xfId="27693" xr:uid="{A7849290-3FDB-4E3B-89CE-582DED6C1184}"/>
    <cellStyle name="Entrada 28 5" xfId="27694" xr:uid="{563063FF-3DC9-4229-9CF4-DD163B08B605}"/>
    <cellStyle name="Entrada 28 5 2" xfId="27695" xr:uid="{FE1C7222-07FC-4363-87ED-4D39FD85712F}"/>
    <cellStyle name="Entrada 28 6" xfId="27696" xr:uid="{7153ABDF-3588-4CF8-870D-F40EDEC2514D}"/>
    <cellStyle name="Entrada 28 6 2" xfId="27697" xr:uid="{78C102FA-810A-484E-9A2C-19CEEBA9D190}"/>
    <cellStyle name="Entrada 28 7" xfId="27698" xr:uid="{7B09E2E2-823E-4777-9338-50D06E1CF516}"/>
    <cellStyle name="Entrada 29" xfId="27699" xr:uid="{F3A139B0-184E-4747-8FF3-80D8EEBF1B01}"/>
    <cellStyle name="Entrada 29 2" xfId="27700" xr:uid="{63A9DB37-E4D6-49B3-ACC3-E9C530403A80}"/>
    <cellStyle name="Entrada 29 2 2" xfId="27701" xr:uid="{852FBD82-2E5E-459C-9F92-E568B41263E9}"/>
    <cellStyle name="Entrada 29 2 2 2" xfId="27702" xr:uid="{6B0CD5CB-44C3-45AD-ACAA-0CC89D667D5B}"/>
    <cellStyle name="Entrada 29 2 3" xfId="27703" xr:uid="{B0C442C0-CEFF-47D4-AD47-95E83B46CA52}"/>
    <cellStyle name="Entrada 29 2 3 2" xfId="27704" xr:uid="{C4ACAD7D-A73C-45EE-B5ED-57CB67A731A6}"/>
    <cellStyle name="Entrada 29 2 4" xfId="27705" xr:uid="{23B934F6-F74C-4040-B10E-0CF7D9EE85F7}"/>
    <cellStyle name="Entrada 29 3" xfId="27706" xr:uid="{E4B4C22F-CBED-42D3-8B1C-7A0018BFDD05}"/>
    <cellStyle name="Entrada 29 3 2" xfId="27707" xr:uid="{E8EE6339-87FC-4FFB-B74A-B88BC0268596}"/>
    <cellStyle name="Entrada 29 4" xfId="27708" xr:uid="{09C651EE-A179-4620-BE93-A6AAA9D12A17}"/>
    <cellStyle name="Entrada 29 4 2" xfId="27709" xr:uid="{85966745-211B-4342-B656-FD9D0124BB6F}"/>
    <cellStyle name="Entrada 29 5" xfId="27710" xr:uid="{BDF2AF7C-AE8C-4492-A22F-AC6D67565397}"/>
    <cellStyle name="Entrada 29 5 2" xfId="27711" xr:uid="{5760CA9C-2FF0-43C4-ACF7-402DFE932991}"/>
    <cellStyle name="Entrada 29 6" xfId="27712" xr:uid="{838A65F6-A969-4515-83F8-E3AB8054BCCE}"/>
    <cellStyle name="Entrada 29 6 2" xfId="27713" xr:uid="{BFB4F8E1-FCC7-474D-9A71-A3CDB4627165}"/>
    <cellStyle name="Entrada 29 7" xfId="27714" xr:uid="{AFC22755-D41C-4666-8978-A702134CA5A6}"/>
    <cellStyle name="Entrada 3" xfId="27715" xr:uid="{5E9B5254-97B8-4ECE-B2CB-0BA83D4D9DD3}"/>
    <cellStyle name="Entrada 3 2" xfId="27716" xr:uid="{FB6D03A1-594C-4FFB-8CA4-869C0D5702DC}"/>
    <cellStyle name="Entrada 3 2 2" xfId="27717" xr:uid="{A9516A0F-7E24-4AAC-809C-7484A54EBE32}"/>
    <cellStyle name="Entrada 3 2 2 2" xfId="27718" xr:uid="{826F1027-0D0D-4D6C-9025-BB6F6FE63C40}"/>
    <cellStyle name="Entrada 3 2 3" xfId="27719" xr:uid="{16FEA708-843D-4221-B186-4E8892AC45AD}"/>
    <cellStyle name="Entrada 3 2 3 2" xfId="27720" xr:uid="{CD062B33-FAEA-4C42-8CFC-FE1DC8B178E4}"/>
    <cellStyle name="Entrada 3 2 4" xfId="27721" xr:uid="{2D27CEA4-2D38-455F-8C93-AFFC9B38F1F7}"/>
    <cellStyle name="Entrada 3 3" xfId="27722" xr:uid="{C588B48E-7E29-4B78-B2DE-68E73C525BA4}"/>
    <cellStyle name="Entrada 3 3 2" xfId="27723" xr:uid="{E1F5B60C-F3BA-41AC-BD99-1CE2A96E1824}"/>
    <cellStyle name="Entrada 3 4" xfId="27724" xr:uid="{09F662B1-9E52-428F-BCCE-DBEB6816D9F2}"/>
    <cellStyle name="Entrada 3 4 2" xfId="27725" xr:uid="{5576949E-402C-48E4-ACEB-BC8FC05A10F8}"/>
    <cellStyle name="Entrada 3 5" xfId="27726" xr:uid="{F4CADEA6-938B-474C-A6A0-38C0FBA5E26C}"/>
    <cellStyle name="Entrada 3 5 2" xfId="27727" xr:uid="{A3231C98-929E-42C9-B85D-B6679C7F1093}"/>
    <cellStyle name="Entrada 3 6" xfId="27728" xr:uid="{105C8DFD-9519-43B1-B2A4-0FEDD59188E4}"/>
    <cellStyle name="Entrada 3 6 2" xfId="27729" xr:uid="{B5C39614-CE6D-4304-8AB6-FB515336C1AA}"/>
    <cellStyle name="Entrada 3 7" xfId="27730" xr:uid="{ACAF8142-A31C-49B2-92B6-1167FFC776C5}"/>
    <cellStyle name="Entrada 30" xfId="27731" xr:uid="{1071B3FE-621B-46CC-933F-581B35C88124}"/>
    <cellStyle name="Entrada 30 2" xfId="27732" xr:uid="{BAC3B30F-7C00-483A-A28F-766CE358D32B}"/>
    <cellStyle name="Entrada 30 2 2" xfId="27733" xr:uid="{CDF04287-FC59-4672-BF84-CB643531B87A}"/>
    <cellStyle name="Entrada 30 2 2 2" xfId="27734" xr:uid="{300D7E9B-396B-4332-8DD0-42D1686CA63F}"/>
    <cellStyle name="Entrada 30 2 3" xfId="27735" xr:uid="{7D548AFF-5157-47C0-B3C6-2F3597EC558B}"/>
    <cellStyle name="Entrada 30 2 3 2" xfId="27736" xr:uid="{AC4D233E-A2F4-4A9A-A2DB-5AC4E82F81BC}"/>
    <cellStyle name="Entrada 30 2 4" xfId="27737" xr:uid="{44331B12-1983-4550-BF72-B0F3938664BF}"/>
    <cellStyle name="Entrada 30 3" xfId="27738" xr:uid="{D3FF0626-60A3-4676-9001-A5E93CB5E12C}"/>
    <cellStyle name="Entrada 30 3 2" xfId="27739" xr:uid="{BC042F26-A2F7-406A-9F68-1CA11E193D6D}"/>
    <cellStyle name="Entrada 30 4" xfId="27740" xr:uid="{C19760FE-9328-488A-947A-2777AC598FB1}"/>
    <cellStyle name="Entrada 30 4 2" xfId="27741" xr:uid="{670F1005-BB6A-4692-943A-D9D337A6694B}"/>
    <cellStyle name="Entrada 30 5" xfId="27742" xr:uid="{FDB523C2-3104-4194-BA44-4C9AAABAD82E}"/>
    <cellStyle name="Entrada 30 5 2" xfId="27743" xr:uid="{A97B763C-CF10-4977-A3AB-27E7D67E6CB4}"/>
    <cellStyle name="Entrada 30 6" xfId="27744" xr:uid="{19BAB9B4-2A79-414C-B707-67B7FE00F820}"/>
    <cellStyle name="Entrada 30 6 2" xfId="27745" xr:uid="{4F729503-3A43-4F52-AD1C-BB7FFEFD3B5D}"/>
    <cellStyle name="Entrada 30 7" xfId="27746" xr:uid="{CCE13B61-361D-4D2F-9C92-C003239D2D5E}"/>
    <cellStyle name="Entrada 31" xfId="27747" xr:uid="{F0612260-8BAB-4664-9FDE-94A84B8F6FD1}"/>
    <cellStyle name="Entrada 31 2" xfId="27748" xr:uid="{0EA76FE6-587F-4D53-940D-F9776A853EB3}"/>
    <cellStyle name="Entrada 31 2 2" xfId="27749" xr:uid="{61CBB925-C24D-4B9D-8C0D-690929C76BF8}"/>
    <cellStyle name="Entrada 31 2 2 2" xfId="27750" xr:uid="{F4305563-F6F2-440E-A2A4-10BF083F4326}"/>
    <cellStyle name="Entrada 31 2 3" xfId="27751" xr:uid="{B144F5AA-F05A-4DC8-B7C3-6C16395413B5}"/>
    <cellStyle name="Entrada 31 2 3 2" xfId="27752" xr:uid="{EE9372B8-3694-478B-BD50-C485D7B6410A}"/>
    <cellStyle name="Entrada 31 2 4" xfId="27753" xr:uid="{C163D02D-4D85-4EC1-AA7D-33A331A268B7}"/>
    <cellStyle name="Entrada 31 3" xfId="27754" xr:uid="{DCBD34F0-925D-45FA-AA13-F45012125D6D}"/>
    <cellStyle name="Entrada 31 3 2" xfId="27755" xr:uid="{AC5ACD05-8AA9-40EC-98A7-BE91838518D8}"/>
    <cellStyle name="Entrada 31 4" xfId="27756" xr:uid="{265ADE02-4692-4E1E-AD51-AD17CCDD962A}"/>
    <cellStyle name="Entrada 31 4 2" xfId="27757" xr:uid="{F7A22C58-7D6B-4E6E-804F-6CDD650758A2}"/>
    <cellStyle name="Entrada 31 5" xfId="27758" xr:uid="{8106B4F0-4293-4A37-8F9F-9C123E35A8F1}"/>
    <cellStyle name="Entrada 31 5 2" xfId="27759" xr:uid="{18A83811-0B89-4524-BA35-031CA2C04137}"/>
    <cellStyle name="Entrada 31 6" xfId="27760" xr:uid="{A58B230C-9AAC-4AA4-872E-C1F2C13046AF}"/>
    <cellStyle name="Entrada 31 6 2" xfId="27761" xr:uid="{71BADD64-1402-49D6-8979-E968967FE05C}"/>
    <cellStyle name="Entrada 31 7" xfId="27762" xr:uid="{97F81D04-53F5-4E7D-AF9C-989DEB33274C}"/>
    <cellStyle name="Entrada 32" xfId="27763" xr:uid="{B5716F62-82D6-4BCE-8168-B6F48037906B}"/>
    <cellStyle name="Entrada 32 2" xfId="27764" xr:uid="{9DE70E04-434B-4D20-8B66-8DF6E7185A37}"/>
    <cellStyle name="Entrada 32 2 2" xfId="27765" xr:uid="{E03A8D6B-B137-4C82-840C-72C5831D3091}"/>
    <cellStyle name="Entrada 32 2 2 2" xfId="27766" xr:uid="{B3291B2A-00B0-4BE5-A921-7EC045C677E6}"/>
    <cellStyle name="Entrada 32 2 3" xfId="27767" xr:uid="{B635C6DF-3CAB-4404-BAE9-FA28217FFF49}"/>
    <cellStyle name="Entrada 32 2 3 2" xfId="27768" xr:uid="{6DF44CDA-6929-4884-9FF6-B29057B3BDE6}"/>
    <cellStyle name="Entrada 32 2 4" xfId="27769" xr:uid="{5B924E26-3FE4-47B3-A82F-A9F45CFEDC56}"/>
    <cellStyle name="Entrada 32 3" xfId="27770" xr:uid="{4BB558DE-3D65-4467-897E-4490F3229986}"/>
    <cellStyle name="Entrada 32 3 2" xfId="27771" xr:uid="{74D37824-9317-44F4-B7A3-695B88F30E30}"/>
    <cellStyle name="Entrada 32 4" xfId="27772" xr:uid="{42E1CEBD-1D96-404B-A6F8-419C80ADF43A}"/>
    <cellStyle name="Entrada 32 4 2" xfId="27773" xr:uid="{5D81C4B5-DD48-4400-9CAB-BD763BA3D0FA}"/>
    <cellStyle name="Entrada 32 5" xfId="27774" xr:uid="{D7C4EF8F-8DBA-4EAD-AEC9-707E00D6DFE1}"/>
    <cellStyle name="Entrada 32 5 2" xfId="27775" xr:uid="{24F27613-F104-4177-A5B6-FB06CAC8F9AA}"/>
    <cellStyle name="Entrada 32 6" xfId="27776" xr:uid="{89A44B29-8220-4D63-A688-486AFB4E0FC3}"/>
    <cellStyle name="Entrada 32 6 2" xfId="27777" xr:uid="{539073E6-E1E8-4C48-9FF2-1AC359942D2C}"/>
    <cellStyle name="Entrada 32 7" xfId="27778" xr:uid="{9AF423EF-1726-4385-BD31-B94ECA6B10C3}"/>
    <cellStyle name="Entrada 33" xfId="27779" xr:uid="{89A1BA09-8E83-4CEF-8481-2A945D5F1AEE}"/>
    <cellStyle name="Entrada 33 2" xfId="27780" xr:uid="{BE66CF7F-4F46-4E74-8975-46FA97838324}"/>
    <cellStyle name="Entrada 33 2 2" xfId="27781" xr:uid="{DF8FA8DD-A8AC-4B2D-87B0-8210C7FD9CE4}"/>
    <cellStyle name="Entrada 33 2 2 2" xfId="27782" xr:uid="{B0A54D11-C3BB-43DE-878C-1FE4322DBA02}"/>
    <cellStyle name="Entrada 33 2 3" xfId="27783" xr:uid="{F4B08D8B-D54F-44A0-B643-5F1D860FDDF0}"/>
    <cellStyle name="Entrada 33 2 3 2" xfId="27784" xr:uid="{78978ED9-7F79-4178-B115-DFDDBDF561D2}"/>
    <cellStyle name="Entrada 33 2 4" xfId="27785" xr:uid="{5FF4E445-2423-457F-A075-99616FD7DCB9}"/>
    <cellStyle name="Entrada 33 3" xfId="27786" xr:uid="{8CB9E95A-3391-49DD-BE9E-38B7FB77968B}"/>
    <cellStyle name="Entrada 33 3 2" xfId="27787" xr:uid="{EAE4EA94-8CFC-4155-A559-E4ABFCF2E26F}"/>
    <cellStyle name="Entrada 33 4" xfId="27788" xr:uid="{E94EFE24-BC5B-42DC-A5C5-848A0B492924}"/>
    <cellStyle name="Entrada 33 4 2" xfId="27789" xr:uid="{BAC792DB-A8D9-4D92-81DA-929668B52FCF}"/>
    <cellStyle name="Entrada 33 5" xfId="27790" xr:uid="{A18347B8-7812-4AEC-BFB9-0F86CB4E5C05}"/>
    <cellStyle name="Entrada 33 5 2" xfId="27791" xr:uid="{48891DCA-939F-4FA6-B10B-013107CF2043}"/>
    <cellStyle name="Entrada 33 6" xfId="27792" xr:uid="{A9A95BBF-3F63-4B2B-9711-BF474B4388D0}"/>
    <cellStyle name="Entrada 33 6 2" xfId="27793" xr:uid="{11B77875-FDBC-4B10-9DF4-072AEDCCA2BD}"/>
    <cellStyle name="Entrada 33 7" xfId="27794" xr:uid="{A2598D04-DF0C-4FB6-A158-3105505D5F7F}"/>
    <cellStyle name="Entrada 34" xfId="27795" xr:uid="{77F793F1-28EC-419C-ACF6-553BB4A9C8B7}"/>
    <cellStyle name="Entrada 34 2" xfId="27796" xr:uid="{A515C7B1-D3C9-44AD-B2E9-5690265B8EFD}"/>
    <cellStyle name="Entrada 34 2 2" xfId="27797" xr:uid="{2835954C-B470-44BF-9D3F-D603D3D6B80F}"/>
    <cellStyle name="Entrada 34 2 2 2" xfId="27798" xr:uid="{8BBDA941-D255-4C95-B5D4-4B6D57A05537}"/>
    <cellStyle name="Entrada 34 2 3" xfId="27799" xr:uid="{74365A87-B53B-4B9E-A7D7-0F3EAF00519B}"/>
    <cellStyle name="Entrada 34 2 3 2" xfId="27800" xr:uid="{95257C2A-AA1D-4A01-852E-4A10E5FA3037}"/>
    <cellStyle name="Entrada 34 2 4" xfId="27801" xr:uid="{37E67013-4FDE-41C0-B17F-6E72C8EDC871}"/>
    <cellStyle name="Entrada 34 3" xfId="27802" xr:uid="{CFBF1FAE-C999-4614-A82E-5A47ABE6BA84}"/>
    <cellStyle name="Entrada 34 3 2" xfId="27803" xr:uid="{454F6175-C4C6-4ADE-8043-0E4BC8059708}"/>
    <cellStyle name="Entrada 34 4" xfId="27804" xr:uid="{BB63CA18-EAEB-4988-8AD4-0297AB416315}"/>
    <cellStyle name="Entrada 34 4 2" xfId="27805" xr:uid="{97E21DEE-94DC-4E1B-909F-A25226D5B48D}"/>
    <cellStyle name="Entrada 34 5" xfId="27806" xr:uid="{2668D34B-4F5E-4D1C-9121-A882D727DEBD}"/>
    <cellStyle name="Entrada 34 5 2" xfId="27807" xr:uid="{91DBB2AA-6FBA-4667-8FCA-09DA2C3A98D7}"/>
    <cellStyle name="Entrada 34 6" xfId="27808" xr:uid="{335E0C00-E124-4D1A-A51B-5054FD097CE5}"/>
    <cellStyle name="Entrada 34 6 2" xfId="27809" xr:uid="{75238D1F-3B16-466E-AF93-F55CEA078B53}"/>
    <cellStyle name="Entrada 34 7" xfId="27810" xr:uid="{41C9FD78-5A8B-42B3-9BBC-CC154965E9FF}"/>
    <cellStyle name="Entrada 35" xfId="27811" xr:uid="{BEF33D60-947A-4D63-894C-033CC6F4B1DB}"/>
    <cellStyle name="Entrada 35 2" xfId="27812" xr:uid="{B8347A28-AEF8-4B76-A5CA-E1D36780F611}"/>
    <cellStyle name="Entrada 35 2 2" xfId="27813" xr:uid="{44269519-8C97-4CE9-9D2F-FE2BEBC707DC}"/>
    <cellStyle name="Entrada 35 2 2 2" xfId="27814" xr:uid="{EF32DB56-A525-4D27-B174-9E89CC617A80}"/>
    <cellStyle name="Entrada 35 2 3" xfId="27815" xr:uid="{8A6E228D-A820-4F62-A0A1-8F7CFCA8BA1C}"/>
    <cellStyle name="Entrada 35 2 3 2" xfId="27816" xr:uid="{4D7C4AC6-B0B7-49B5-A077-F697C375062D}"/>
    <cellStyle name="Entrada 35 2 4" xfId="27817" xr:uid="{4F866F92-22F5-4466-AD27-200864A9E45E}"/>
    <cellStyle name="Entrada 35 3" xfId="27818" xr:uid="{BE8FEAC6-1D0B-45EA-82D9-4D406A6863FC}"/>
    <cellStyle name="Entrada 35 3 2" xfId="27819" xr:uid="{01652E56-6114-4AF1-A1E9-CC415DD57ADD}"/>
    <cellStyle name="Entrada 35 4" xfId="27820" xr:uid="{30B1CBEA-A502-498E-BB7A-E0FA7D7044C2}"/>
    <cellStyle name="Entrada 35 4 2" xfId="27821" xr:uid="{A1A5E195-1A5B-45BD-9686-50BDE338A295}"/>
    <cellStyle name="Entrada 35 5" xfId="27822" xr:uid="{AC5BE723-BAB1-4E43-91CE-44285636A786}"/>
    <cellStyle name="Entrada 35 5 2" xfId="27823" xr:uid="{26A93B68-DC29-4871-A977-3EA9AC8BFA98}"/>
    <cellStyle name="Entrada 35 6" xfId="27824" xr:uid="{A80D7643-BF88-447E-B540-2791F341890D}"/>
    <cellStyle name="Entrada 35 6 2" xfId="27825" xr:uid="{1F472589-3523-4182-8602-64BC2FFCDB29}"/>
    <cellStyle name="Entrada 35 7" xfId="27826" xr:uid="{C3745D54-FE9D-4C8A-98EE-30EC8D3BD0F5}"/>
    <cellStyle name="Entrada 36" xfId="612" xr:uid="{5A3E8489-D8F9-4290-9A71-9745EFDC9BE2}"/>
    <cellStyle name="Entrada 4" xfId="27827" xr:uid="{7A134FDF-EAF2-41CD-BFD7-6C801F3451B9}"/>
    <cellStyle name="Entrada 4 2" xfId="27828" xr:uid="{219EA065-8210-422E-88B1-417502C3722C}"/>
    <cellStyle name="Entrada 4 2 2" xfId="27829" xr:uid="{FECC0A9F-3C6F-46CF-AB47-2D6D92B03A67}"/>
    <cellStyle name="Entrada 4 2 2 2" xfId="27830" xr:uid="{1AE8EE0A-3FD0-4BC7-8BC3-A063FC593A55}"/>
    <cellStyle name="Entrada 4 2 3" xfId="27831" xr:uid="{A3A9D25F-4E8B-421C-BFE6-4364CDA3AB4B}"/>
    <cellStyle name="Entrada 4 2 3 2" xfId="27832" xr:uid="{D80840B1-0F82-4880-A4D9-B33931346DB3}"/>
    <cellStyle name="Entrada 4 2 4" xfId="27833" xr:uid="{DAAFC0BC-646D-4B45-8556-6E503A7E41F3}"/>
    <cellStyle name="Entrada 4 3" xfId="27834" xr:uid="{60F1BFD0-962E-40D6-A788-04E8E8A12715}"/>
    <cellStyle name="Entrada 4 3 2" xfId="27835" xr:uid="{696A3C86-4E77-4847-A710-A9A3BEB89087}"/>
    <cellStyle name="Entrada 4 4" xfId="27836" xr:uid="{6FE16972-1997-4439-898F-95CB86540D93}"/>
    <cellStyle name="Entrada 4 4 2" xfId="27837" xr:uid="{10FE7B33-A0B0-48E2-BDE1-91E1162A186E}"/>
    <cellStyle name="Entrada 4 5" xfId="27838" xr:uid="{8B6096F6-BB67-4CAA-83E0-AAFAC0114228}"/>
    <cellStyle name="Entrada 4 5 2" xfId="27839" xr:uid="{EC62CB93-E344-4E9E-AAE9-4D257717D3EB}"/>
    <cellStyle name="Entrada 4 6" xfId="27840" xr:uid="{BF01673D-7D19-46A8-BEEE-7A1B1DA86466}"/>
    <cellStyle name="Entrada 4 6 2" xfId="27841" xr:uid="{C307880E-DB10-4FA0-B702-744EE758567B}"/>
    <cellStyle name="Entrada 4 7" xfId="27842" xr:uid="{EB284DC0-146F-48B7-9106-035F269BC3DA}"/>
    <cellStyle name="Entrada 5" xfId="27843" xr:uid="{8A1BD96B-3481-4F3F-B592-FAD515ADA482}"/>
    <cellStyle name="Entrada 5 2" xfId="27844" xr:uid="{4D497CCA-2FE5-46B1-B2E1-A25F9530C816}"/>
    <cellStyle name="Entrada 5 2 2" xfId="27845" xr:uid="{AF5175E2-FA91-48F3-B96E-BC0B5348125C}"/>
    <cellStyle name="Entrada 5 2 2 2" xfId="27846" xr:uid="{8D6E63D2-101F-4B07-A9C8-88BE23D4687D}"/>
    <cellStyle name="Entrada 5 2 3" xfId="27847" xr:uid="{69B18BC8-E104-4F2D-BA68-E2CB90D54CAA}"/>
    <cellStyle name="Entrada 5 2 3 2" xfId="27848" xr:uid="{C4B9BF56-4C79-4CC0-AAB1-F56A0FA1A2E6}"/>
    <cellStyle name="Entrada 5 2 4" xfId="27849" xr:uid="{B219FACB-C46E-4AE6-B9AC-C2DEA690A559}"/>
    <cellStyle name="Entrada 5 3" xfId="27850" xr:uid="{A5CEFBB3-4A0C-43D0-AB1A-F49073F939C2}"/>
    <cellStyle name="Entrada 5 3 2" xfId="27851" xr:uid="{3EC061AF-0D47-4885-8AC2-7B10069BDCFB}"/>
    <cellStyle name="Entrada 5 4" xfId="27852" xr:uid="{3F75EC28-DE68-4ADF-899D-573C086C7AF9}"/>
    <cellStyle name="Entrada 5 4 2" xfId="27853" xr:uid="{3B009AE1-11B7-481D-A901-71A5F5257D08}"/>
    <cellStyle name="Entrada 5 5" xfId="27854" xr:uid="{E35E7E75-C20D-465F-8962-5B917EF596D5}"/>
    <cellStyle name="Entrada 5 5 2" xfId="27855" xr:uid="{2C0331CB-0EB2-478E-9BBA-272BC478DD9A}"/>
    <cellStyle name="Entrada 5 6" xfId="27856" xr:uid="{A7179670-F9ED-4548-A540-0D4AFF56E3DF}"/>
    <cellStyle name="Entrada 5 6 2" xfId="27857" xr:uid="{77072DA7-5F86-404F-91B4-F962D5383F8E}"/>
    <cellStyle name="Entrada 5 7" xfId="27858" xr:uid="{58819DC8-6455-461F-9543-17CEC51E4C6C}"/>
    <cellStyle name="Entrada 6" xfId="27859" xr:uid="{A81BFF53-DAF7-47CC-85C5-7D8C9301A38B}"/>
    <cellStyle name="Entrada 6 2" xfId="27860" xr:uid="{E4DFD7B7-26C8-41C6-8697-11870A1E9034}"/>
    <cellStyle name="Entrada 6 2 2" xfId="27861" xr:uid="{EF2A43DE-01FD-4714-B00A-E514ED2D8626}"/>
    <cellStyle name="Entrada 6 2 2 2" xfId="27862" xr:uid="{4328836B-B1CE-491D-997B-5DA25D43E3CD}"/>
    <cellStyle name="Entrada 6 2 3" xfId="27863" xr:uid="{FF58E290-7EC0-4F25-A688-63C4C5FA8303}"/>
    <cellStyle name="Entrada 6 2 3 2" xfId="27864" xr:uid="{F741DE00-6815-4B60-A9E3-F89D5F69B326}"/>
    <cellStyle name="Entrada 6 2 4" xfId="27865" xr:uid="{60C3F608-DCF6-4072-80F1-0E80CE1950A5}"/>
    <cellStyle name="Entrada 6 3" xfId="27866" xr:uid="{A517733E-93B6-449C-9CD4-E973274CF1BB}"/>
    <cellStyle name="Entrada 6 3 2" xfId="27867" xr:uid="{518ECEF5-106B-4A3D-B0F8-787DD4931502}"/>
    <cellStyle name="Entrada 6 4" xfId="27868" xr:uid="{6028AE28-B66F-4A68-97F9-3EB33A4E07F6}"/>
    <cellStyle name="Entrada 6 4 2" xfId="27869" xr:uid="{453A7F96-4A14-4510-83EC-722528E6F89C}"/>
    <cellStyle name="Entrada 6 5" xfId="27870" xr:uid="{493FC4F3-7455-4936-BF95-60E9A0D587DA}"/>
    <cellStyle name="Entrada 6 5 2" xfId="27871" xr:uid="{8E620615-6CEA-4D9E-A90A-E8FDA26AE47F}"/>
    <cellStyle name="Entrada 6 6" xfId="27872" xr:uid="{F994F463-FA07-410E-A933-AB2E5D3309CB}"/>
    <cellStyle name="Entrada 6 6 2" xfId="27873" xr:uid="{DA5375C6-DCA0-4DFC-85CB-F8A1D4487C22}"/>
    <cellStyle name="Entrada 6 7" xfId="27874" xr:uid="{0A2BADDC-025A-4227-A53D-017F23F93095}"/>
    <cellStyle name="Entrada 7" xfId="27875" xr:uid="{FC43E0FE-4AB1-41B8-934D-38124DC84B91}"/>
    <cellStyle name="Entrada 7 2" xfId="27876" xr:uid="{CD8A4C14-18F9-4F6B-897A-217135426926}"/>
    <cellStyle name="Entrada 7 2 2" xfId="27877" xr:uid="{E766A4B6-D76E-4236-BE9B-5ECF1AC5A7A2}"/>
    <cellStyle name="Entrada 7 2 2 2" xfId="27878" xr:uid="{02490BBD-B938-47A4-BD03-EC01219C9C62}"/>
    <cellStyle name="Entrada 7 2 3" xfId="27879" xr:uid="{CCA09B40-024B-450B-BA7B-B6775FE99D8A}"/>
    <cellStyle name="Entrada 7 2 3 2" xfId="27880" xr:uid="{66948F7A-916D-48EF-80A9-B3689FB9C9E6}"/>
    <cellStyle name="Entrada 7 2 4" xfId="27881" xr:uid="{7B00D6FE-6B46-4D10-8D9A-47CBF35BD9BD}"/>
    <cellStyle name="Entrada 7 3" xfId="27882" xr:uid="{1B93B532-E0EE-4F61-A113-4892E2745190}"/>
    <cellStyle name="Entrada 7 3 2" xfId="27883" xr:uid="{B1E301AE-9A9F-445B-BBC3-252B117713B8}"/>
    <cellStyle name="Entrada 7 4" xfId="27884" xr:uid="{701EB8AC-7A09-4691-A714-DD7927D3B5A4}"/>
    <cellStyle name="Entrada 7 4 2" xfId="27885" xr:uid="{F042155E-EE25-48FA-8FD0-E6438C89AF97}"/>
    <cellStyle name="Entrada 7 5" xfId="27886" xr:uid="{8DBB9F6A-032B-4C24-9062-2BB2DBCA1161}"/>
    <cellStyle name="Entrada 7 5 2" xfId="27887" xr:uid="{A1ACF1E2-D449-4BCE-BF50-38E68302C605}"/>
    <cellStyle name="Entrada 7 6" xfId="27888" xr:uid="{A7B47709-D083-432B-919A-FDAF9A08B206}"/>
    <cellStyle name="Entrada 7 6 2" xfId="27889" xr:uid="{992E782B-D63E-44A3-A3E3-BE4C3DFD829B}"/>
    <cellStyle name="Entrada 7 7" xfId="27890" xr:uid="{6E0D3A77-CBC8-4A68-AD8E-936976549221}"/>
    <cellStyle name="Entrada 8" xfId="27891" xr:uid="{7B887844-C564-4933-B1E0-075A066E768F}"/>
    <cellStyle name="Entrada 8 2" xfId="27892" xr:uid="{56E62BB7-91AF-4D3A-8B21-4609AA21A8EA}"/>
    <cellStyle name="Entrada 8 2 2" xfId="27893" xr:uid="{EF7E4851-E5C9-406A-A5C4-F95C97F245DD}"/>
    <cellStyle name="Entrada 8 2 2 2" xfId="27894" xr:uid="{658905FD-AE07-40DC-8026-A8D60BAB4EFE}"/>
    <cellStyle name="Entrada 8 2 3" xfId="27895" xr:uid="{698F4BB3-5E15-48C6-B960-ABDC1E81646C}"/>
    <cellStyle name="Entrada 8 2 3 2" xfId="27896" xr:uid="{443567B0-9433-47DB-A510-4ED86332DE52}"/>
    <cellStyle name="Entrada 8 2 4" xfId="27897" xr:uid="{5E23F4AA-2A8D-4FD3-B914-CABBC34EC8B4}"/>
    <cellStyle name="Entrada 8 3" xfId="27898" xr:uid="{C6EB44E8-F675-4559-AC6B-BDDA96697D5B}"/>
    <cellStyle name="Entrada 8 3 2" xfId="27899" xr:uid="{0A13A31D-9E68-4B11-9470-A708AB6CF576}"/>
    <cellStyle name="Entrada 8 4" xfId="27900" xr:uid="{CF8BFD40-F462-48D4-828C-56D19FAF101E}"/>
    <cellStyle name="Entrada 8 4 2" xfId="27901" xr:uid="{93164699-AA52-498D-9A0C-D2B7316ABF88}"/>
    <cellStyle name="Entrada 8 5" xfId="27902" xr:uid="{77046023-8E55-4609-A0D8-6CEFE137D667}"/>
    <cellStyle name="Entrada 8 5 2" xfId="27903" xr:uid="{EF87B4F7-5FDA-4930-9136-657E1AD813CB}"/>
    <cellStyle name="Entrada 8 6" xfId="27904" xr:uid="{C41CD057-6EF6-4CF8-A766-FA2DD93545F2}"/>
    <cellStyle name="Entrada 8 6 2" xfId="27905" xr:uid="{0BAA8676-D496-44F4-8F08-0BADF85F69EA}"/>
    <cellStyle name="Entrada 8 7" xfId="27906" xr:uid="{98ACFBAE-67B0-4834-89E2-F5FF1F1101EF}"/>
    <cellStyle name="Entrada 9" xfId="27907" xr:uid="{E9E849CB-EFAD-4053-AD82-7F4473609304}"/>
    <cellStyle name="Entrada 9 2" xfId="27908" xr:uid="{0DAC5284-4ED3-488B-B1E5-3B443BC8A05E}"/>
    <cellStyle name="Entrada 9 2 2" xfId="27909" xr:uid="{293A2A85-318C-450B-BBBA-39FD913CD874}"/>
    <cellStyle name="Entrada 9 2 2 2" xfId="27910" xr:uid="{F581F8DE-A08B-443A-B90F-37CD8D7728B1}"/>
    <cellStyle name="Entrada 9 2 3" xfId="27911" xr:uid="{3145DF08-C01E-4179-9FA6-338D0562C847}"/>
    <cellStyle name="Entrada 9 2 3 2" xfId="27912" xr:uid="{9AB5C211-B20C-4BA9-9E88-2CFA35AF93F9}"/>
    <cellStyle name="Entrada 9 2 4" xfId="27913" xr:uid="{4732B373-A8CF-4F4C-8919-F81A87A52783}"/>
    <cellStyle name="Entrada 9 3" xfId="27914" xr:uid="{B0C97C9C-AC24-4A38-922A-76A8702A6580}"/>
    <cellStyle name="Entrada 9 3 2" xfId="27915" xr:uid="{AD199CB0-9882-453B-8FA3-09AED4638D87}"/>
    <cellStyle name="Entrada 9 4" xfId="27916" xr:uid="{2197559C-8677-4A3A-9AE5-883018C63F80}"/>
    <cellStyle name="Entrada 9 4 2" xfId="27917" xr:uid="{E14DFC32-8CA6-4CB5-9483-F6226DB9CF37}"/>
    <cellStyle name="Entrada 9 5" xfId="27918" xr:uid="{1ACBEC47-DF8C-426C-AA55-9BDD82847BE0}"/>
    <cellStyle name="Entrada 9 5 2" xfId="27919" xr:uid="{680BA9B1-2D3E-45B6-A90A-301A98C69C5D}"/>
    <cellStyle name="Entrada 9 6" xfId="27920" xr:uid="{59538AC9-5E60-4E38-89AB-7ABBBA409621}"/>
    <cellStyle name="Entrada 9 6 2" xfId="27921" xr:uid="{C82B4AC7-CE0F-4481-9D3C-68BB0248E209}"/>
    <cellStyle name="Entrada 9 7" xfId="27922" xr:uid="{42C4BCAC-19E1-42A5-B96D-ADEB7BC6F8D5}"/>
    <cellStyle name="Estilo 1" xfId="94" xr:uid="{8A9E5F94-B4B3-4BD1-BBE5-6CC6353649FD}"/>
    <cellStyle name="Estilo 1 10" xfId="27923" xr:uid="{22648C73-CF96-445E-961C-D1A2E49CE23C}"/>
    <cellStyle name="Estilo 1 2" xfId="98" xr:uid="{1AB6AFD3-E887-4EC4-8E3C-3B7ABC4FA9E9}"/>
    <cellStyle name="Estilo 1 2 10" xfId="103" xr:uid="{0A85852B-6F65-4E76-9AB7-CCBB7C15DD1E}"/>
    <cellStyle name="Estilo 1 2 11" xfId="102" xr:uid="{F2CED3EA-6A42-4FF4-9905-35B2C277BC05}"/>
    <cellStyle name="Estilo 1 2 12" xfId="91" xr:uid="{FEBA1A6F-F6D8-4342-B991-BE07B298A77C}"/>
    <cellStyle name="Estilo 1 2 13" xfId="99" xr:uid="{501E1645-BCE8-4451-8A72-CB3029020ACA}"/>
    <cellStyle name="Estilo 1 2 14" xfId="90" xr:uid="{C319B1B8-B445-45F4-B1DF-215A5900746D}"/>
    <cellStyle name="Estilo 1 2 15" xfId="105" xr:uid="{99175FA0-022C-4F62-9968-23ABE67C2F2D}"/>
    <cellStyle name="Estilo 1 2 16" xfId="106" xr:uid="{3A1BEB23-8E50-4FFB-A2A1-66DFF53F55EF}"/>
    <cellStyle name="Estilo 1 2 17" xfId="107" xr:uid="{61CB4142-2014-483F-80C5-2BF54ADCE3C8}"/>
    <cellStyle name="Estilo 1 2 18" xfId="108" xr:uid="{4EA88312-4A45-48BC-B3E0-0011C89B4D0E}"/>
    <cellStyle name="Estilo 1 2 19" xfId="109" xr:uid="{A51E3FF8-CBD1-4FAE-AB2F-310FF3C8E287}"/>
    <cellStyle name="Estilo 1 2 2" xfId="110" xr:uid="{E2031480-8D7E-4F5F-B2E2-2167E90F5650}"/>
    <cellStyle name="Estilo 1 2 2 2" xfId="27924" xr:uid="{36623CA0-20D4-4245-A365-17EF2D336FDD}"/>
    <cellStyle name="Estilo 1 2 2 2 2" xfId="27925" xr:uid="{E43CE4C6-0DBC-446C-BF97-04BF05E50786}"/>
    <cellStyle name="Estilo 1 2 2 3" xfId="27926" xr:uid="{F2DB9533-7608-4C44-90F5-AF487C96B6F3}"/>
    <cellStyle name="Estilo 1 2 2 3 2" xfId="27927" xr:uid="{DDF2C0D7-F5A3-4A62-B89C-14EF3F0E0DA2}"/>
    <cellStyle name="Estilo 1 2 2 4" xfId="27928" xr:uid="{6EF2D4B8-98F7-4C5B-856E-A90CEE61609A}"/>
    <cellStyle name="Estilo 1 2 2 5" xfId="27929" xr:uid="{61451721-1B66-470E-A905-DCB24B02F457}"/>
    <cellStyle name="Estilo 1 2 20" xfId="111" xr:uid="{DDCC9D32-10F1-4EF8-A3B3-F423CC77BF44}"/>
    <cellStyle name="Estilo 1 2 21" xfId="112" xr:uid="{47AF29B4-6EAD-4FF4-9AF8-7BC7B2B61212}"/>
    <cellStyle name="Estilo 1 2 3" xfId="113" xr:uid="{9ABBC6E3-FBA7-4943-85A0-A959CC569043}"/>
    <cellStyle name="Estilo 1 2 3 2" xfId="27930" xr:uid="{42262D4F-4FEE-405D-B97F-5297E020352C}"/>
    <cellStyle name="Estilo 1 2 3 3" xfId="27931" xr:uid="{4157EC41-58FE-462C-9BFB-17E26A9C1006}"/>
    <cellStyle name="Estilo 1 2 4" xfId="114" xr:uid="{22FA1489-86A3-47BB-A33A-77AF0AA593EA}"/>
    <cellStyle name="Estilo 1 2 4 2" xfId="27932" xr:uid="{A7CA6579-E3D3-47CC-8541-DEEB83C7CEE9}"/>
    <cellStyle name="Estilo 1 2 4 3" xfId="27933" xr:uid="{D588AD76-5682-4633-A09A-6F36955C5BB6}"/>
    <cellStyle name="Estilo 1 2 5" xfId="115" xr:uid="{52C64F9A-64AA-4C62-AF9C-E85CB51E5A9C}"/>
    <cellStyle name="Estilo 1 2 5 2" xfId="27934" xr:uid="{07C89C31-B86D-462C-980E-4B9B7A70FB85}"/>
    <cellStyle name="Estilo 1 2 5 3" xfId="27935" xr:uid="{53A3B895-DBBB-490E-A2EE-532705A8504E}"/>
    <cellStyle name="Estilo 1 2 6" xfId="116" xr:uid="{F11C8948-63AF-41F3-BBBB-5E331C896D7B}"/>
    <cellStyle name="Estilo 1 2 6 2" xfId="27936" xr:uid="{45F2379E-5084-4117-923A-93841A270309}"/>
    <cellStyle name="Estilo 1 2 6 3" xfId="27937" xr:uid="{51B3A26A-C97B-4F2E-9E90-A50E187D6325}"/>
    <cellStyle name="Estilo 1 2 7" xfId="117" xr:uid="{8A805537-99E2-4ACD-98B3-796C53F4D838}"/>
    <cellStyle name="Estilo 1 2 8" xfId="118" xr:uid="{D129A9FE-3AD3-4B30-A490-24F7F7B0481D}"/>
    <cellStyle name="Estilo 1 2 9" xfId="119" xr:uid="{26748FE1-AED7-42DB-8540-C6ADABD9658A}"/>
    <cellStyle name="Estilo 1 3" xfId="120" xr:uid="{2FAEFB44-5318-41B6-A5ED-61D1A80A85E6}"/>
    <cellStyle name="Estilo 1 3 10" xfId="121" xr:uid="{C49B1F6A-DA33-4379-AE20-FF43BC0B6DB5}"/>
    <cellStyle name="Estilo 1 3 10 2" xfId="27938" xr:uid="{5219B9EA-1DF4-407F-BA09-1EFEA93FD60D}"/>
    <cellStyle name="Estilo 1 3 10 3" xfId="27939" xr:uid="{89735716-88A7-46A4-9D95-FFD20DDC116A}"/>
    <cellStyle name="Estilo 1 3 11" xfId="122" xr:uid="{A9DDC6E5-20E0-4C98-8C27-978E7302D01E}"/>
    <cellStyle name="Estilo 1 3 11 2" xfId="27940" xr:uid="{AD0B5C49-65DF-4211-9EA0-3913C1A61731}"/>
    <cellStyle name="Estilo 1 3 11 3" xfId="27941" xr:uid="{1867D971-80EB-4128-B446-9B676B09C903}"/>
    <cellStyle name="Estilo 1 3 12" xfId="123" xr:uid="{9C84C4FA-E7C1-416D-BFD0-623C9C867F4F}"/>
    <cellStyle name="Estilo 1 3 12 2" xfId="27942" xr:uid="{DC19066E-8A00-4B8D-BE18-8DE6750B8ED4}"/>
    <cellStyle name="Estilo 1 3 12 3" xfId="27943" xr:uid="{74A60D8A-7D17-410F-B8BD-979FE519970D}"/>
    <cellStyle name="Estilo 1 3 13" xfId="124" xr:uid="{9CA2CCF6-F1E0-47CB-B00A-55F5E233EF26}"/>
    <cellStyle name="Estilo 1 3 13 2" xfId="27944" xr:uid="{3962C53B-7CE8-4A81-8C1E-8AFA8ACCC513}"/>
    <cellStyle name="Estilo 1 3 14" xfId="125" xr:uid="{43BB6416-DEA1-46CD-A926-D12E8F369935}"/>
    <cellStyle name="Estilo 1 3 15" xfId="126" xr:uid="{CBBAFCD2-2C96-4535-94F1-BBF3DA2D9CF6}"/>
    <cellStyle name="Estilo 1 3 16" xfId="127" xr:uid="{5CAB7402-9F20-4FF9-8A01-58DBA6B25DD4}"/>
    <cellStyle name="Estilo 1 3 17" xfId="128" xr:uid="{1081DB1F-FF29-4AB5-8568-E54071FF6F40}"/>
    <cellStyle name="Estilo 1 3 18" xfId="129" xr:uid="{BC6992D2-42D2-4A6D-87CD-39F78685045B}"/>
    <cellStyle name="Estilo 1 3 19" xfId="130" xr:uid="{F2D286E0-B454-4D87-8E01-39C8E4F0F408}"/>
    <cellStyle name="Estilo 1 3 2" xfId="131" xr:uid="{E72B8826-DFB1-42EC-8C0D-BD038B9D4A85}"/>
    <cellStyle name="Estilo 1 3 2 2" xfId="27945" xr:uid="{D1FD5487-84D9-4510-950B-E72EA96EEA34}"/>
    <cellStyle name="Estilo 1 3 2 2 2" xfId="27946" xr:uid="{8860C3AF-EE9A-4AD3-87FC-3F7D4AFFBEDB}"/>
    <cellStyle name="Estilo 1 3 2 2 2 2" xfId="27947" xr:uid="{7CD487D0-0E47-47F7-A5FF-A3A9E93E2064}"/>
    <cellStyle name="Estilo 1 3 2 2 3" xfId="27948" xr:uid="{53C24364-B67E-4FE0-98AD-15F7BCE20940}"/>
    <cellStyle name="Estilo 1 3 2 2 3 2" xfId="27949" xr:uid="{7EA81D6E-2194-4F9C-973D-25A4CC1AE51C}"/>
    <cellStyle name="Estilo 1 3 2 2 4" xfId="27950" xr:uid="{9D62995F-C8F0-478C-B8CD-B39DD071BA62}"/>
    <cellStyle name="Estilo 1 3 2 3" xfId="27951" xr:uid="{B43D98C1-7C31-46A9-993F-23B66E2CC471}"/>
    <cellStyle name="Estilo 1 3 2 3 2" xfId="27952" xr:uid="{87BEFA06-CC64-400E-B11E-874FEB8E8BAF}"/>
    <cellStyle name="Estilo 1 3 2 4" xfId="27953" xr:uid="{0E5839EB-8A95-491D-872B-3FFDF57CDD23}"/>
    <cellStyle name="Estilo 1 3 2 4 2" xfId="27954" xr:uid="{21B33031-20CE-4941-AF52-738FD629458E}"/>
    <cellStyle name="Estilo 1 3 2 5" xfId="27955" xr:uid="{E3F96C82-0FAA-4B89-85A8-BE979F8ACE86}"/>
    <cellStyle name="Estilo 1 3 2 5 2" xfId="27956" xr:uid="{0F847A73-C5C5-4F8B-BA90-ABFB1CB71940}"/>
    <cellStyle name="Estilo 1 3 2 6" xfId="27957" xr:uid="{487BDA8B-FC61-40F8-9AD9-7B9CEEF27173}"/>
    <cellStyle name="Estilo 1 3 2 6 2" xfId="27958" xr:uid="{CD59F170-6263-4DDE-B2C7-37385867615A}"/>
    <cellStyle name="Estilo 1 3 2 7" xfId="27959" xr:uid="{4323447F-BEB7-4544-ABDC-F371ED1991BF}"/>
    <cellStyle name="Estilo 1 3 2 8" xfId="27960" xr:uid="{1A274783-C945-49BA-B816-23884439282D}"/>
    <cellStyle name="Estilo 1 3 20" xfId="132" xr:uid="{A762D75D-9F87-4B69-ACEF-EACCB1D0639C}"/>
    <cellStyle name="Estilo 1 3 21" xfId="133" xr:uid="{D019A3C3-C36D-4A8A-8B56-53DAC8E42C9A}"/>
    <cellStyle name="Estilo 1 3 22" xfId="27961" xr:uid="{DEB29D3B-86F5-4847-AACD-7485B8FDE3DA}"/>
    <cellStyle name="Estilo 1 3 3" xfId="134" xr:uid="{6218F6F6-4214-4816-A54D-7988191128A5}"/>
    <cellStyle name="Estilo 1 3 3 2" xfId="27962" xr:uid="{6E0B931E-3967-486C-96D2-6AB9678F658C}"/>
    <cellStyle name="Estilo 1 3 3 2 2" xfId="27963" xr:uid="{6B3F0320-B214-4279-AF23-AA0E40A1A35D}"/>
    <cellStyle name="Estilo 1 3 3 3" xfId="27964" xr:uid="{CA749C49-EE3B-44E7-90A6-60B8BD529612}"/>
    <cellStyle name="Estilo 1 3 3 3 2" xfId="27965" xr:uid="{2BB42631-8C2E-4D4A-87BF-EF624ADF8085}"/>
    <cellStyle name="Estilo 1 3 3 4" xfId="27966" xr:uid="{F6F05D26-5995-4281-85FB-E4BF49034754}"/>
    <cellStyle name="Estilo 1 3 3 5" xfId="27967" xr:uid="{A92CB0BA-5EAB-4846-9523-06FB5A851A53}"/>
    <cellStyle name="Estilo 1 3 4" xfId="135" xr:uid="{676DF0F4-ADB8-462B-B162-E51AD885866E}"/>
    <cellStyle name="Estilo 1 3 4 2" xfId="27968" xr:uid="{70FA6C7B-AC0D-429D-B954-8602617E8E7E}"/>
    <cellStyle name="Estilo 1 3 4 2 2" xfId="27969" xr:uid="{877E7D59-3CDB-491A-A8AA-36C302DB8352}"/>
    <cellStyle name="Estilo 1 3 4 3" xfId="27970" xr:uid="{4AEEF8C4-B051-4890-B0AF-DF5749B852A5}"/>
    <cellStyle name="Estilo 1 3 4 3 2" xfId="27971" xr:uid="{D2AC6927-2A87-4928-950B-CA82DB538F8D}"/>
    <cellStyle name="Estilo 1 3 4 4" xfId="27972" xr:uid="{A90CA061-3D0D-44CB-BBA1-AB3AF8395DEE}"/>
    <cellStyle name="Estilo 1 3 4 5" xfId="27973" xr:uid="{27E3E005-C861-4947-8566-940703F0875B}"/>
    <cellStyle name="Estilo 1 3 5" xfId="136" xr:uid="{27AA2738-4C59-4C50-AA9C-A0E5C52AC0F9}"/>
    <cellStyle name="Estilo 1 3 5 2" xfId="27974" xr:uid="{792874B6-F160-48E5-BB85-2BFA290D2AAC}"/>
    <cellStyle name="Estilo 1 3 5 2 2" xfId="27975" xr:uid="{5348287C-5641-4DC6-B66E-F727AACEBD82}"/>
    <cellStyle name="Estilo 1 3 5 3" xfId="27976" xr:uid="{6406C3B5-096B-452B-881B-F6E78E0F92C4}"/>
    <cellStyle name="Estilo 1 3 5 3 2" xfId="27977" xr:uid="{CC3327E5-6D47-415B-86D6-F2EB7B886D6D}"/>
    <cellStyle name="Estilo 1 3 5 4" xfId="27978" xr:uid="{DE49A36F-B104-4B8D-AF72-551165FA28F5}"/>
    <cellStyle name="Estilo 1 3 5 5" xfId="27979" xr:uid="{5295FCE2-CE16-4C1D-BBE2-20783A0A99D7}"/>
    <cellStyle name="Estilo 1 3 6" xfId="137" xr:uid="{1C1F719B-22D5-4CEB-A917-807D9D2937B7}"/>
    <cellStyle name="Estilo 1 3 6 2" xfId="27980" xr:uid="{AB906EDC-7A0B-4783-AC4F-2E86DBBD268F}"/>
    <cellStyle name="Estilo 1 3 6 2 2" xfId="27981" xr:uid="{E2E634A0-26A2-47BE-86DD-92C6A587DC8D}"/>
    <cellStyle name="Estilo 1 3 6 3" xfId="27982" xr:uid="{8DA66BE5-5CEF-4A35-9551-8F344A33EC58}"/>
    <cellStyle name="Estilo 1 3 6 3 2" xfId="27983" xr:uid="{2B148AED-9811-4AFA-8A7E-0BA9CE88E3A3}"/>
    <cellStyle name="Estilo 1 3 6 4" xfId="27984" xr:uid="{78C1D7C7-0D87-429A-83BF-3937D33C117A}"/>
    <cellStyle name="Estilo 1 3 6 5" xfId="27985" xr:uid="{01FF2A52-C81A-4073-BA28-F60E75E749CF}"/>
    <cellStyle name="Estilo 1 3 7" xfId="138" xr:uid="{90AB94D3-998C-419A-950E-65DC856979FD}"/>
    <cellStyle name="Estilo 1 3 7 2" xfId="27986" xr:uid="{8343D500-E7D9-4A98-821F-CBA0EE5AD3EB}"/>
    <cellStyle name="Estilo 1 3 7 2 2" xfId="27987" xr:uid="{BE6A9A7D-20C4-4E61-93BD-FAA8D9F14779}"/>
    <cellStyle name="Estilo 1 3 7 3" xfId="27988" xr:uid="{FA5D2094-504E-4CD7-A848-2E517E528122}"/>
    <cellStyle name="Estilo 1 3 7 3 2" xfId="27989" xr:uid="{EF5EA33C-681B-4CE8-86A0-F955304E512E}"/>
    <cellStyle name="Estilo 1 3 7 4" xfId="27990" xr:uid="{5BD34B18-093D-4549-92A7-48AF55D7EFE8}"/>
    <cellStyle name="Estilo 1 3 7 5" xfId="27991" xr:uid="{97DD8E02-C17B-4D7D-A710-217296312190}"/>
    <cellStyle name="Estilo 1 3 8" xfId="139" xr:uid="{7FC90CE6-D7A9-4B0D-81B0-AD33DBA9FE0D}"/>
    <cellStyle name="Estilo 1 3 8 2" xfId="27992" xr:uid="{FFFC27FB-4C06-4E0C-AE85-E0B5990FF4C9}"/>
    <cellStyle name="Estilo 1 3 8 2 2" xfId="27993" xr:uid="{CA39591C-65BB-499C-9C9D-1B0B77B8565C}"/>
    <cellStyle name="Estilo 1 3 8 3" xfId="27994" xr:uid="{72A4CD0C-0BB1-4244-95C8-7D1E6BF440E9}"/>
    <cellStyle name="Estilo 1 3 8 3 2" xfId="27995" xr:uid="{4237FB25-73C0-4463-B826-6E2456C7BBB3}"/>
    <cellStyle name="Estilo 1 3 8 4" xfId="27996" xr:uid="{B4B15ECB-E759-4A5E-B358-7446F76485E5}"/>
    <cellStyle name="Estilo 1 3 8 5" xfId="27997" xr:uid="{E487A5A4-6B3E-4138-B6E2-CB9F35F7A80F}"/>
    <cellStyle name="Estilo 1 3 9" xfId="140" xr:uid="{39907506-CE27-460F-932B-339B1CB3390A}"/>
    <cellStyle name="Estilo 1 3 9 2" xfId="27998" xr:uid="{B23742FC-B3B8-4BCC-BD9D-79DE7369242F}"/>
    <cellStyle name="Estilo 1 3 9 3" xfId="27999" xr:uid="{9934C16A-4948-4B06-88DF-BF0383646177}"/>
    <cellStyle name="Estilo 1 4" xfId="141" xr:uid="{9A9C09E0-A422-4E08-A734-99CF331C4D32}"/>
    <cellStyle name="Estilo 1 4 2" xfId="28000" xr:uid="{EF88B5A1-9D3F-4296-B3E5-D547B41D1094}"/>
    <cellStyle name="Estilo 1 4 2 2" xfId="28001" xr:uid="{6B6356CA-E4FB-4896-9303-B021A7A04BCE}"/>
    <cellStyle name="Estilo 1 4 2 2 2" xfId="28002" xr:uid="{5B448312-48DD-413D-9E01-E0399395D2AF}"/>
    <cellStyle name="Estilo 1 4 2 3" xfId="28003" xr:uid="{EB693DA1-604E-4CE7-A60D-9A43856150DA}"/>
    <cellStyle name="Estilo 1 4 2 3 2" xfId="28004" xr:uid="{5EA95221-9537-4E4C-A3C9-5BD2F2C21087}"/>
    <cellStyle name="Estilo 1 4 2 4" xfId="28005" xr:uid="{AFD925CB-48AE-4490-BEE3-9C3D481B2C51}"/>
    <cellStyle name="Estilo 1 4 3" xfId="28006" xr:uid="{72A33B4E-7E15-4781-A27C-01D56D7D8EF2}"/>
    <cellStyle name="Estilo 1 4 3 2" xfId="28007" xr:uid="{75AEFF16-E605-4D45-8EF8-9AB67F4EFF5E}"/>
    <cellStyle name="Estilo 1 4 4" xfId="28008" xr:uid="{C161E38D-39BE-422C-8716-12AC39590A2E}"/>
    <cellStyle name="Estilo 1 4 4 2" xfId="28009" xr:uid="{D3A1B266-C608-456A-8BE2-B58CD8F12A04}"/>
    <cellStyle name="Estilo 1 4 5" xfId="28010" xr:uid="{B79C05AA-A7FA-457C-A82D-AA0644D0F110}"/>
    <cellStyle name="Estilo 1 4 5 2" xfId="28011" xr:uid="{18469B84-5090-4861-B64B-6C0DB2355B15}"/>
    <cellStyle name="Estilo 1 4 6" xfId="28012" xr:uid="{3E3825AA-62BC-4F07-875D-4E2C8DFF059C}"/>
    <cellStyle name="Estilo 1 4 6 2" xfId="28013" xr:uid="{BCFAE0F7-6828-4C47-8B9D-32AD867162BA}"/>
    <cellStyle name="Estilo 1 4 7" xfId="28014" xr:uid="{40158E96-2AA5-4D8F-A97A-95326A53B633}"/>
    <cellStyle name="Estilo 1 4 8" xfId="28015" xr:uid="{8244936A-6270-4EA7-B06D-8CF8858A348C}"/>
    <cellStyle name="Estilo 1 5" xfId="28016" xr:uid="{9B95AED1-78C4-4E30-8FA2-895B0BB913DE}"/>
    <cellStyle name="Estilo 1 5 2" xfId="28017" xr:uid="{25D29C8F-50F3-4453-9F7D-A6EE0D9AEE23}"/>
    <cellStyle name="Estilo 1 5 2 2" xfId="28018" xr:uid="{6C2CA8C9-7AEE-4396-97E7-1610C9061645}"/>
    <cellStyle name="Estilo 1 5 3" xfId="28019" xr:uid="{A15A3DDE-1AB6-4C9E-8373-289A49EAED0F}"/>
    <cellStyle name="Estilo 1 5 3 2" xfId="28020" xr:uid="{23F5F9E9-B2CF-44E6-BCDF-5E57D02E3921}"/>
    <cellStyle name="Estilo 1 5 4" xfId="28021" xr:uid="{EA9D433C-2A71-491F-8A11-EA9892A4B37B}"/>
    <cellStyle name="Estilo 1 6" xfId="28022" xr:uid="{14DE9594-4BE4-49CD-BC50-0FEB4EA8F22D}"/>
    <cellStyle name="Estilo 1 6 2" xfId="28023" xr:uid="{EA9ABA43-7552-4F9D-A59D-5B885CD3721C}"/>
    <cellStyle name="Estilo 1 6 2 2" xfId="28024" xr:uid="{3A4DCFB0-28F3-4503-9867-3BCC7AB7FDD7}"/>
    <cellStyle name="Estilo 1 7" xfId="28025" xr:uid="{D9CEDDEC-E2CE-4D9F-8586-891F58FC2F24}"/>
    <cellStyle name="Estilo 1 7 2" xfId="28026" xr:uid="{986CC859-9CC4-4BD5-BF91-AAE4A9B633A8}"/>
    <cellStyle name="Estilo 1 8" xfId="28027" xr:uid="{5D4881F0-7272-479D-AD5B-78A97C96700D}"/>
    <cellStyle name="Estilo 1 8 2" xfId="28028" xr:uid="{3AA18E60-71BC-4316-93DC-F8CA9B431083}"/>
    <cellStyle name="Estilo 1 9" xfId="28029" xr:uid="{84AD844F-7768-48CF-82CE-DEED1DD33A52}"/>
    <cellStyle name="Estilo 1 9 2" xfId="28030" xr:uid="{912C683A-5E19-48A1-A83F-3C204ECCE8CF}"/>
    <cellStyle name="Estilo 1_credito por risco" xfId="28031" xr:uid="{3EE4917A-9459-41F2-A334-368BABD9C122}"/>
    <cellStyle name="Euro" xfId="28032" xr:uid="{AF48D143-E985-4486-B30A-E6EB26255654}"/>
    <cellStyle name="Euro 10" xfId="28033" xr:uid="{5063EE68-A12C-46E8-B1F1-917FCA678F75}"/>
    <cellStyle name="Euro 10 2" xfId="28034" xr:uid="{BF4ABBF3-B659-4501-A856-749EB9A8FC0B}"/>
    <cellStyle name="Euro 10 2 2" xfId="28035" xr:uid="{F0DCD3CC-8ADD-4BF3-BC48-0CB6FD0FCFE7}"/>
    <cellStyle name="Euro 10 3" xfId="28036" xr:uid="{21C45448-7798-4867-BE3B-4D51419FB555}"/>
    <cellStyle name="Euro 10 3 2" xfId="28037" xr:uid="{621319F0-AF27-4721-8D4D-2FA91BEA7D38}"/>
    <cellStyle name="Euro 10 4" xfId="28038" xr:uid="{73DB8C36-309B-40F7-B19E-F0A3BB7E0B7F}"/>
    <cellStyle name="Euro 11" xfId="28039" xr:uid="{D48D41C5-7F74-47B6-8F2A-8874270018F8}"/>
    <cellStyle name="Euro 11 2" xfId="28040" xr:uid="{E1C07773-D030-4CDC-87C4-B1C8B69FB20C}"/>
    <cellStyle name="Euro 12" xfId="28041" xr:uid="{926D287E-07D8-4632-8A27-A7C5D34DBA2A}"/>
    <cellStyle name="Euro 12 2" xfId="28042" xr:uid="{4C452657-CA5A-4198-8931-771400DBA229}"/>
    <cellStyle name="Euro 13" xfId="28043" xr:uid="{D86E7354-C134-4B52-B405-8BC85B259287}"/>
    <cellStyle name="Euro 13 2" xfId="28044" xr:uid="{37AE9FB3-D57B-4694-AC02-7CC39F6C3A85}"/>
    <cellStyle name="Euro 14" xfId="28045" xr:uid="{5B92782E-70A5-4A8D-BBE1-3BA94B158EA6}"/>
    <cellStyle name="Euro 14 2" xfId="28046" xr:uid="{790DD71A-9A2F-4221-A574-4A12A280B11D}"/>
    <cellStyle name="Euro 15" xfId="28047" xr:uid="{0BA9F667-2CD2-4C4D-91FB-017D5D54498B}"/>
    <cellStyle name="Euro 16" xfId="28048" xr:uid="{E7F7161A-8340-465E-AB7C-5FAAC8004A4A}"/>
    <cellStyle name="Euro 17" xfId="28049" xr:uid="{199DDD79-0E08-4172-85A3-F13BC2BFCAE6}"/>
    <cellStyle name="Euro 2" xfId="28050" xr:uid="{E6454842-824E-4A01-8DFF-D7D53365A32B}"/>
    <cellStyle name="Euro 2 2" xfId="28051" xr:uid="{9124E230-CDBC-4EFE-9E91-19382324D3B1}"/>
    <cellStyle name="Euro 2 2 2" xfId="28052" xr:uid="{D688EDEB-A275-479D-98A2-3E1AB95E081C}"/>
    <cellStyle name="Euro 2 2 2 2" xfId="28053" xr:uid="{3FECE8E6-0A6E-4337-A602-F3510BA016AA}"/>
    <cellStyle name="Euro 2 2 3" xfId="28054" xr:uid="{C3CE58B8-D95D-4FC5-A309-261C41485572}"/>
    <cellStyle name="Euro 2 2 3 2" xfId="28055" xr:uid="{48FA07E8-CDF8-4D28-8F38-D19B448224CC}"/>
    <cellStyle name="Euro 2 2 4" xfId="28056" xr:uid="{9F522DE9-FEE9-428F-9EC9-8A9E5175BD89}"/>
    <cellStyle name="Euro 2 2 5" xfId="28057" xr:uid="{401B20E5-8C1F-4F2C-91BD-0A50A1548E6A}"/>
    <cellStyle name="Euro 2 3" xfId="28058" xr:uid="{C9178236-18FC-42E3-AE10-C49BD3939268}"/>
    <cellStyle name="Euro 2 3 2" xfId="28059" xr:uid="{1A6ED086-CC00-4568-BDF7-E85ADEBA7A25}"/>
    <cellStyle name="Euro 2 3 3" xfId="28060" xr:uid="{EB1EF850-E8A5-4BE8-B60C-71B85855B852}"/>
    <cellStyle name="Euro 2 4" xfId="28061" xr:uid="{02F0C4E8-4745-4586-BFA9-73FDEA04B79A}"/>
    <cellStyle name="Euro 2 4 2" xfId="28062" xr:uid="{E4F1B3DC-C961-4E02-8088-F23A5F71F325}"/>
    <cellStyle name="Euro 2 5" xfId="28063" xr:uid="{8C45E9F1-BAAE-4A8C-96DF-5AE57A9853D2}"/>
    <cellStyle name="Euro 2 5 2" xfId="28064" xr:uid="{C65833E5-683E-4F29-A13D-7B15DB7D81E4}"/>
    <cellStyle name="Euro 2 6" xfId="28065" xr:uid="{35C7A407-5A95-4874-A29D-A9CF2E2C9CFC}"/>
    <cellStyle name="Euro 2 6 2" xfId="28066" xr:uid="{7B17CDEA-0338-4F7D-83F7-C21D6A93B134}"/>
    <cellStyle name="Euro 2 7" xfId="28067" xr:uid="{40524DB2-EA35-43E7-9A4F-CBEC83A21BFF}"/>
    <cellStyle name="Euro 2 8" xfId="28068" xr:uid="{11DEB5D4-C5D2-4777-88F2-E77AD8801919}"/>
    <cellStyle name="Euro 2_Entrada de Dados" xfId="28069" xr:uid="{6213BD92-9FDC-4084-AF08-2478A8BC8960}"/>
    <cellStyle name="Euro 3" xfId="28070" xr:uid="{57F6F6EA-46CD-4601-8642-E935B05499F5}"/>
    <cellStyle name="Euro 3 2" xfId="28071" xr:uid="{92EF60E1-5A8D-4370-9749-C69011077F61}"/>
    <cellStyle name="Euro 3 2 2" xfId="28072" xr:uid="{652C4CD5-7B9E-423B-8285-17661BE65B99}"/>
    <cellStyle name="Euro 3 2 2 2" xfId="28073" xr:uid="{2D483609-BDDA-4FD6-AD1E-A01582B7AAF4}"/>
    <cellStyle name="Euro 3 2 3" xfId="28074" xr:uid="{4B0C49C9-CEA8-4410-A0BC-B90051D45223}"/>
    <cellStyle name="Euro 3 2 3 2" xfId="28075" xr:uid="{6311668A-2B0E-473A-BD6E-FE47DF991904}"/>
    <cellStyle name="Euro 3 2 4" xfId="28076" xr:uid="{13D7A198-5F9F-495A-B575-12E3A58CF21A}"/>
    <cellStyle name="Euro 3 2 5" xfId="28077" xr:uid="{AD00AB0B-DBB6-412C-98D3-C1F7EB07C4FF}"/>
    <cellStyle name="Euro 3 3" xfId="28078" xr:uid="{14CBE5BD-CC8D-4CE8-8937-C908DF6BA143}"/>
    <cellStyle name="Euro 3 3 2" xfId="28079" xr:uid="{04FB6F2E-982A-4B9F-8A55-A36C1625085E}"/>
    <cellStyle name="Euro 3 4" xfId="28080" xr:uid="{84C12893-8FAC-4547-B670-7705A6D4A451}"/>
    <cellStyle name="Euro 3 4 2" xfId="28081" xr:uid="{2FC293F7-A204-4CA7-98AB-AC0DBCE352E1}"/>
    <cellStyle name="Euro 3 5" xfId="28082" xr:uid="{4BCCD7C0-E7E2-4510-B87D-5F4225007EFE}"/>
    <cellStyle name="Euro 3 5 2" xfId="28083" xr:uid="{4BC12352-C085-4D61-B7D1-52821D5625D7}"/>
    <cellStyle name="Euro 3 6" xfId="28084" xr:uid="{C4638834-92FC-43EC-BFCF-0F5CA7AA9296}"/>
    <cellStyle name="Euro 3 6 2" xfId="28085" xr:uid="{4EA8F6E2-9FBB-4A10-92B5-7D748CBB7E4B}"/>
    <cellStyle name="Euro 3 7" xfId="28086" xr:uid="{FDC19743-65F5-4ECC-8F57-38FB30EED813}"/>
    <cellStyle name="Euro 3 8" xfId="28087" xr:uid="{CCF54075-A19F-4B1B-A9ED-35E3DA4716D9}"/>
    <cellStyle name="Euro 3_Entrada de Dados" xfId="28088" xr:uid="{8C98E66D-0D2D-40B9-9637-832F830A31DC}"/>
    <cellStyle name="Euro 4" xfId="28089" xr:uid="{5D3818B7-5C9F-4E59-B31E-5363771F5AB0}"/>
    <cellStyle name="Euro 4 2" xfId="28090" xr:uid="{44C197EF-1109-4EB3-A2D5-21C5A54172AB}"/>
    <cellStyle name="Euro 4 2 2" xfId="28091" xr:uid="{3593373D-13A5-4CC1-9547-CCAFA1DB6D07}"/>
    <cellStyle name="Euro 4 2 3" xfId="28092" xr:uid="{8BA9819C-766A-4F6C-8BCE-D90694664D25}"/>
    <cellStyle name="Euro 4 3" xfId="28093" xr:uid="{06C6B961-9C51-48FE-9CB1-5C7FB3978AC5}"/>
    <cellStyle name="Euro 4 3 2" xfId="28094" xr:uid="{96C2EF7A-CFBE-4467-ADA0-2D8188149A9B}"/>
    <cellStyle name="Euro 4 4" xfId="28095" xr:uid="{1AAA414D-5048-43F8-9E9C-E0D2D0B531EA}"/>
    <cellStyle name="Euro 4 5" xfId="28096" xr:uid="{B9AB5DF9-9B69-4897-A52B-5FE0AFC5BEA0}"/>
    <cellStyle name="Euro 4_Entrada de Dados" xfId="28097" xr:uid="{9F032416-E170-450C-A26D-6FA2D45D2415}"/>
    <cellStyle name="Euro 5" xfId="28098" xr:uid="{F37C41F2-80A5-4A4B-84DA-9D36302EB40B}"/>
    <cellStyle name="Euro 5 2" xfId="28099" xr:uid="{282EC469-5C04-4CCF-A9B8-12040B51F3E7}"/>
    <cellStyle name="Euro 5 2 2" xfId="28100" xr:uid="{031F84E9-320E-46B3-BC43-A59318A51383}"/>
    <cellStyle name="Euro 5 2 3" xfId="28101" xr:uid="{66148CB7-AD4A-46F1-9A0B-5288A20B3222}"/>
    <cellStyle name="Euro 5 3" xfId="28102" xr:uid="{8E258BD6-3203-4153-A867-95CD2EA54B50}"/>
    <cellStyle name="Euro 5 3 2" xfId="28103" xr:uid="{E2E00A0F-9432-42DC-A129-C314C191FF07}"/>
    <cellStyle name="Euro 5 4" xfId="28104" xr:uid="{F8B7B64E-1BE2-4C80-9E3C-0F42BED19ADD}"/>
    <cellStyle name="Euro 5 5" xfId="28105" xr:uid="{FC26D7AF-F36B-44DC-996A-B8E9D00376C5}"/>
    <cellStyle name="Euro 5_Entrada de Dados" xfId="28106" xr:uid="{25DC662E-A197-49C3-8957-5FECF7A1C98F}"/>
    <cellStyle name="Euro 6" xfId="28107" xr:uid="{A67889C6-BA09-4651-AF67-4EA088FD5DD5}"/>
    <cellStyle name="Euro 6 2" xfId="28108" xr:uid="{2B1FB830-C7C3-44A3-80CE-9F0AC3407778}"/>
    <cellStyle name="Euro 6 2 2" xfId="28109" xr:uid="{430A5552-F403-4892-A573-501622D6D11B}"/>
    <cellStyle name="Euro 6 2 3" xfId="28110" xr:uid="{18CBABA7-E59D-438A-8C61-63FAE38C592A}"/>
    <cellStyle name="Euro 6 3" xfId="28111" xr:uid="{000CF36F-97FA-4033-B9DD-ABB7C619AC11}"/>
    <cellStyle name="Euro 6 3 2" xfId="28112" xr:uid="{5C1FA4BF-AA09-46F4-AF41-E54F52A0546F}"/>
    <cellStyle name="Euro 6 4" xfId="28113" xr:uid="{DFC6E5A7-58B4-4251-BA94-0528AA573323}"/>
    <cellStyle name="Euro 6 5" xfId="28114" xr:uid="{2EFE929E-01FD-42EC-84D2-C8D35F1601F6}"/>
    <cellStyle name="Euro 6_Entrada de Dados" xfId="28115" xr:uid="{5C271FF9-9C9B-4F3B-820F-90854CFEEBC9}"/>
    <cellStyle name="Euro 7" xfId="28116" xr:uid="{C8A5411F-868B-44C5-8BCC-AF7FBFF171F5}"/>
    <cellStyle name="Euro 7 2" xfId="28117" xr:uid="{F29E54C0-AB6C-40FE-A1D6-E7E3DCFBB9BE}"/>
    <cellStyle name="Euro 7 2 2" xfId="28118" xr:uid="{47CE1305-C84D-42AD-94DA-4C0569E7EF2D}"/>
    <cellStyle name="Euro 7 2 3" xfId="28119" xr:uid="{C700906A-9D5E-4EC2-9DBC-CA101B715BF8}"/>
    <cellStyle name="Euro 7 3" xfId="28120" xr:uid="{717ECDD0-4A99-4C7D-8E04-227D5323E7A3}"/>
    <cellStyle name="Euro 7 3 2" xfId="28121" xr:uid="{657D7875-13DB-4BE0-B992-5F903FC508FA}"/>
    <cellStyle name="Euro 7 4" xfId="28122" xr:uid="{B830EE06-D9E8-44D1-9226-DCA91DE3335C}"/>
    <cellStyle name="Euro 7 5" xfId="28123" xr:uid="{20DF7521-75EF-4551-8C79-442E00D4F70E}"/>
    <cellStyle name="Euro 7_Entrada de Dados" xfId="28124" xr:uid="{93DABA11-9CF4-43AD-A3D6-2BDE73B0EB43}"/>
    <cellStyle name="Euro 8" xfId="28125" xr:uid="{8B1FFF35-6CB1-4F22-95E0-E350C41D8C87}"/>
    <cellStyle name="Euro 8 2" xfId="28126" xr:uid="{983FBBB1-3AD7-48C9-AF70-0AE84EACE884}"/>
    <cellStyle name="Euro 8 2 2" xfId="28127" xr:uid="{375B5BD1-745C-4291-8789-DB42EF9A7EFE}"/>
    <cellStyle name="Euro 8 3" xfId="28128" xr:uid="{358C5804-01AE-4AB3-AE6E-299EAA13BB81}"/>
    <cellStyle name="Euro 8 3 2" xfId="28129" xr:uid="{6DFA741A-66A8-4E5E-ADEE-87DBE4852439}"/>
    <cellStyle name="Euro 8 4" xfId="28130" xr:uid="{2AFDBAB2-7446-4D09-8DCD-B8162B6F0025}"/>
    <cellStyle name="Euro 8 5" xfId="28131" xr:uid="{5EE146A5-6231-4047-8791-127EE1D079FD}"/>
    <cellStyle name="Euro 9" xfId="28132" xr:uid="{40C832ED-8988-4385-A40A-59F3FDB5EA5D}"/>
    <cellStyle name="Euro 9 2" xfId="28133" xr:uid="{8A6A012D-59C0-4533-A3B1-21156D2FA83F}"/>
    <cellStyle name="Euro 9 2 2" xfId="28134" xr:uid="{0980E446-94EF-4A69-986A-6E4AE2C6D52B}"/>
    <cellStyle name="Euro 9 3" xfId="28135" xr:uid="{FA1387DA-EBCE-4F38-9753-15CF010EC286}"/>
    <cellStyle name="Euro 9 3 2" xfId="28136" xr:uid="{ECE3086F-E435-490B-86D1-798247929493}"/>
    <cellStyle name="Euro 9 4" xfId="28137" xr:uid="{4FFC9932-AD60-47BD-9C31-107FC623CF2C}"/>
    <cellStyle name="Euro_Cálculo NIM Mensal" xfId="28138" xr:uid="{95729BC4-347E-415D-A991-05D0D7433894}"/>
    <cellStyle name="Explanatory Text" xfId="28139" xr:uid="{DE721EF8-0268-469F-AD41-D6E62CDECBA5}"/>
    <cellStyle name="Fixo" xfId="28140" xr:uid="{E8FFB3A7-F49C-41FF-94FE-9AE619DC236D}"/>
    <cellStyle name="Followed Hyperlink" xfId="28141" xr:uid="{CC1497E4-98C6-4BE8-97C6-FA104DC98A2F}"/>
    <cellStyle name="Followed Hyperlink 2" xfId="28142" xr:uid="{8A23E2E0-1D2A-4F5A-8FB9-B6C2B71B7114}"/>
    <cellStyle name="Followed Hyperlink 2 2" xfId="28143" xr:uid="{1523FD3D-37CF-49CD-A658-18964902FF2A}"/>
    <cellStyle name="Followed Hyperlink 2 2 2" xfId="28144" xr:uid="{D9851A0D-E34E-4B40-9285-644687F8AFDF}"/>
    <cellStyle name="Followed Hyperlink 2 3" xfId="28145" xr:uid="{28D42691-C811-4B9D-8D4F-8C6EE2959BA7}"/>
    <cellStyle name="Followed Hyperlink 2 3 2" xfId="28146" xr:uid="{9E84E11F-D567-427D-A4C7-F6A2271EEE7C}"/>
    <cellStyle name="Followed Hyperlink 2 4" xfId="28147" xr:uid="{57F95E59-F429-4FF9-B7B2-E258E10E98EB}"/>
    <cellStyle name="Followed Hyperlink 3" xfId="28148" xr:uid="{3A5780EA-A2A4-4388-8010-059C79FF7A94}"/>
    <cellStyle name="Followed Hyperlink 3 2" xfId="28149" xr:uid="{7A6B31F3-3DE5-4F85-80F3-146EBCCEC665}"/>
    <cellStyle name="Followed Hyperlink 4" xfId="28150" xr:uid="{4B022F64-53E9-4B84-A113-AE78CE55AC86}"/>
    <cellStyle name="Followed Hyperlink 4 2" xfId="28151" xr:uid="{9146426D-8B60-4227-BF96-32858770C880}"/>
    <cellStyle name="Followed Hyperlink 5" xfId="28152" xr:uid="{2750E250-4D87-4044-8CE7-63D617DA7F5A}"/>
    <cellStyle name="Followed Hyperlink 5 2" xfId="28153" xr:uid="{3BD1D824-B780-4268-A810-4536C4B35727}"/>
    <cellStyle name="Followed Hyperlink 6" xfId="28154" xr:uid="{148F8B8C-8A37-42D3-8BD9-6E1584707554}"/>
    <cellStyle name="Followed Hyperlink 6 2" xfId="28155" xr:uid="{9CA585C5-614A-4F9E-BDAD-3BF677BEAC2B}"/>
    <cellStyle name="Followed Hyperlink 7" xfId="28156" xr:uid="{5D82790D-0035-4CA0-A826-C40BC69CA388}"/>
    <cellStyle name="Good" xfId="28157" xr:uid="{D71236AC-7FCF-4487-BEC8-96AB53564647}"/>
    <cellStyle name="greyed" xfId="28158" xr:uid="{B4BCDD85-2279-4218-A857-9617F28EFA48}"/>
    <cellStyle name="Heading 1" xfId="28159" xr:uid="{80208FF4-77B8-41D7-BEF0-95B2EF6B23D4}"/>
    <cellStyle name="Heading 2" xfId="28160" xr:uid="{BFDE0B59-78D2-4CC8-99DF-76928DAE03AC}"/>
    <cellStyle name="Heading 3" xfId="28161" xr:uid="{223C0FD0-A117-4CBE-9CA1-31649FE338BA}"/>
    <cellStyle name="Heading 4" xfId="28162" xr:uid="{ECA24869-BCDF-4528-9542-7124F4284606}"/>
    <cellStyle name="HeadingTable" xfId="28163" xr:uid="{F456D899-0C1B-4E35-8E02-923463994A1E}"/>
    <cellStyle name="highlightExposure" xfId="28164" xr:uid="{41B1FC1A-5F2D-457E-86D4-42B3F324DEF8}"/>
    <cellStyle name="highlightText" xfId="28165" xr:uid="{D1657092-525B-4C3B-83A9-6C1945F0F8BE}"/>
    <cellStyle name="Hiperlink" xfId="75" builtinId="8"/>
    <cellStyle name="Hiperlink 2" xfId="28166" xr:uid="{7AAB54DF-FD36-4B41-813A-437BCB0EBE55}"/>
    <cellStyle name="Historicals" xfId="28167" xr:uid="{3C8F6C91-9909-4C38-BB62-C00E0BF05932}"/>
    <cellStyle name="Incorreto 10" xfId="28168" xr:uid="{D45DEB4D-550F-4BA8-AC68-896B8F9A58B3}"/>
    <cellStyle name="Incorreto 10 2" xfId="28169" xr:uid="{B9B393E4-B16B-4765-8E7E-3A203A835E84}"/>
    <cellStyle name="Incorreto 10 2 2" xfId="28170" xr:uid="{D5E9DC2E-4AB5-497A-96E9-FC30981A0ADD}"/>
    <cellStyle name="Incorreto 10 2 2 2" xfId="28171" xr:uid="{FBCAA439-4FBE-4043-B566-1BC349D1B2A8}"/>
    <cellStyle name="Incorreto 10 2 3" xfId="28172" xr:uid="{50B4F02A-275E-426D-AEF0-9CDFCF3A1561}"/>
    <cellStyle name="Incorreto 10 2 3 2" xfId="28173" xr:uid="{BA679E75-41D8-42C8-B942-492FB8F01CA1}"/>
    <cellStyle name="Incorreto 10 2 4" xfId="28174" xr:uid="{483868CC-1E37-4CC1-BE28-F69BADCEE05D}"/>
    <cellStyle name="Incorreto 10 3" xfId="28175" xr:uid="{5CA32FE9-86CC-478A-9791-BBB2FDCB8A43}"/>
    <cellStyle name="Incorreto 10 3 2" xfId="28176" xr:uid="{0BE286F7-6B5A-4C35-9D67-535536450417}"/>
    <cellStyle name="Incorreto 10 4" xfId="28177" xr:uid="{408D44B5-8CF6-437B-B80C-9238EF51B2EE}"/>
    <cellStyle name="Incorreto 10 4 2" xfId="28178" xr:uid="{39A40339-B58E-41F5-9076-0EB21A56BEE0}"/>
    <cellStyle name="Incorreto 10 5" xfId="28179" xr:uid="{E035C47C-E495-4F8F-9580-D8A68D68F78F}"/>
    <cellStyle name="Incorreto 10 5 2" xfId="28180" xr:uid="{2A857720-025C-4DE4-AAFF-987EE8F57DC0}"/>
    <cellStyle name="Incorreto 10 6" xfId="28181" xr:uid="{B5B848C5-5443-4C26-A427-3EBF0F3B45DA}"/>
    <cellStyle name="Incorreto 10 6 2" xfId="28182" xr:uid="{DBEE0F25-AD0E-41C3-9004-7347C5037AF1}"/>
    <cellStyle name="Incorreto 10 7" xfId="28183" xr:uid="{C7138F66-1AB2-4501-AB8F-61915293D316}"/>
    <cellStyle name="Incorreto 11" xfId="28184" xr:uid="{28564B35-9BE8-4EE7-9163-E7C2DE3D80F2}"/>
    <cellStyle name="Incorreto 11 2" xfId="28185" xr:uid="{74D64146-83E7-4688-9C76-8A6B59AD95E7}"/>
    <cellStyle name="Incorreto 11 2 2" xfId="28186" xr:uid="{117526D4-9798-4760-A75A-B927E98B9242}"/>
    <cellStyle name="Incorreto 11 2 2 2" xfId="28187" xr:uid="{D2FAD9DF-0F07-4542-A2CF-D71DC8B77060}"/>
    <cellStyle name="Incorreto 11 2 3" xfId="28188" xr:uid="{FFDFC347-1EE3-46CE-8F63-5E676BA9D34E}"/>
    <cellStyle name="Incorreto 11 2 3 2" xfId="28189" xr:uid="{92DC3AB9-BB54-4698-BCE7-17CDE766CE2B}"/>
    <cellStyle name="Incorreto 11 2 4" xfId="28190" xr:uid="{C119D6A9-B752-4425-A40D-C29D63C733B9}"/>
    <cellStyle name="Incorreto 11 3" xfId="28191" xr:uid="{BEE595CA-0CE0-4CE8-A00D-DC60A08D54DE}"/>
    <cellStyle name="Incorreto 11 3 2" xfId="28192" xr:uid="{7ECE764D-5B1E-422A-8198-F75164525A62}"/>
    <cellStyle name="Incorreto 11 4" xfId="28193" xr:uid="{EC1C8A07-EA20-47C2-850F-75DF6299E6AC}"/>
    <cellStyle name="Incorreto 11 4 2" xfId="28194" xr:uid="{FCCA7A0B-8D89-416B-BF0A-49E68773772F}"/>
    <cellStyle name="Incorreto 11 5" xfId="28195" xr:uid="{C75D1D61-C544-46BA-9E7C-26BB45EA4EC4}"/>
    <cellStyle name="Incorreto 11 5 2" xfId="28196" xr:uid="{B53FEAF4-4916-437B-BAD5-EA71BAF7E21D}"/>
    <cellStyle name="Incorreto 11 6" xfId="28197" xr:uid="{056DDBB9-0C8C-4AAB-8274-1306FA88D0A9}"/>
    <cellStyle name="Incorreto 11 6 2" xfId="28198" xr:uid="{717BB0BE-9930-4C8B-AF38-B5C1AC9FB177}"/>
    <cellStyle name="Incorreto 11 7" xfId="28199" xr:uid="{7EBB358A-95D5-4E40-B7F9-62A0CEC469CE}"/>
    <cellStyle name="Incorreto 12" xfId="28200" xr:uid="{8F55F8A1-6178-4121-BA30-0807F8A82AC6}"/>
    <cellStyle name="Incorreto 12 2" xfId="28201" xr:uid="{E2802425-25ED-4A46-B317-8875F583B026}"/>
    <cellStyle name="Incorreto 12 2 2" xfId="28202" xr:uid="{2CB38ADB-DB5F-4198-91E1-650AE6CB8028}"/>
    <cellStyle name="Incorreto 12 2 2 2" xfId="28203" xr:uid="{521EB7D1-4CE5-4813-B9EA-043FC7FF204F}"/>
    <cellStyle name="Incorreto 12 2 3" xfId="28204" xr:uid="{D0716339-C17C-4E94-AE10-D368BADE24C3}"/>
    <cellStyle name="Incorreto 12 2 3 2" xfId="28205" xr:uid="{E9447D24-E1B7-45CD-86FD-28D527FB3A33}"/>
    <cellStyle name="Incorreto 12 2 4" xfId="28206" xr:uid="{D8288379-0065-47FD-A517-4EBC6E2CB309}"/>
    <cellStyle name="Incorreto 12 3" xfId="28207" xr:uid="{9D8FC8D1-D293-44A6-8342-95569B66A184}"/>
    <cellStyle name="Incorreto 12 3 2" xfId="28208" xr:uid="{154D46E5-88D8-4D26-A6B3-1FDDB3ED1CA1}"/>
    <cellStyle name="Incorreto 12 4" xfId="28209" xr:uid="{738BA88D-442C-4E8A-9233-6CF6EAD0FFA0}"/>
    <cellStyle name="Incorreto 12 4 2" xfId="28210" xr:uid="{F5A7B3AD-49E4-468C-B3E9-D1C8C7573E6E}"/>
    <cellStyle name="Incorreto 12 5" xfId="28211" xr:uid="{E69FDDE5-175B-4E51-ABC8-984501C86F83}"/>
    <cellStyle name="Incorreto 12 5 2" xfId="28212" xr:uid="{7C9095C9-8FD9-41F2-B53A-D0B4E017188B}"/>
    <cellStyle name="Incorreto 12 6" xfId="28213" xr:uid="{0D5E911C-8B07-4054-AE13-729576451D43}"/>
    <cellStyle name="Incorreto 12 6 2" xfId="28214" xr:uid="{2B9A24E2-7B2A-41AF-84DB-5727B87891DC}"/>
    <cellStyle name="Incorreto 12 7" xfId="28215" xr:uid="{A5969B92-9A15-45E6-BEE5-F507F6831EFD}"/>
    <cellStyle name="Incorreto 13" xfId="28216" xr:uid="{A02A0076-E8AC-427F-A1ED-D4E52D03E650}"/>
    <cellStyle name="Incorreto 13 2" xfId="28217" xr:uid="{CB83C784-1ACD-42EF-8AC3-7CFFF2CB1DE2}"/>
    <cellStyle name="Incorreto 13 2 2" xfId="28218" xr:uid="{F29C04C5-65B3-44B8-B45A-CD52C1741B22}"/>
    <cellStyle name="Incorreto 13 2 2 2" xfId="28219" xr:uid="{E0C4E386-37C6-409B-BE50-7FFBFC60FC17}"/>
    <cellStyle name="Incorreto 13 2 3" xfId="28220" xr:uid="{83FC0EB3-92BB-4945-8EC6-AFF80210F73B}"/>
    <cellStyle name="Incorreto 13 2 3 2" xfId="28221" xr:uid="{708D2FEA-9B28-4D0B-B4D4-D03BB65E60EA}"/>
    <cellStyle name="Incorreto 13 2 4" xfId="28222" xr:uid="{C67F92A6-8F5B-4611-A424-2E60CC6CA379}"/>
    <cellStyle name="Incorreto 13 3" xfId="28223" xr:uid="{FA306C73-A012-4797-8F95-8F70F34A9C0C}"/>
    <cellStyle name="Incorreto 13 3 2" xfId="28224" xr:uid="{4B3DE33B-0551-473A-B74A-63DF69D48EB8}"/>
    <cellStyle name="Incorreto 13 4" xfId="28225" xr:uid="{D59C903C-28BE-4C9C-BFC5-FF761F0AF2C2}"/>
    <cellStyle name="Incorreto 13 4 2" xfId="28226" xr:uid="{1C88A04B-728B-4BC1-AFC9-C25177AF1326}"/>
    <cellStyle name="Incorreto 13 5" xfId="28227" xr:uid="{D94CC8DB-51AE-4827-94F9-FF44892891FA}"/>
    <cellStyle name="Incorreto 13 5 2" xfId="28228" xr:uid="{94086BF7-29C9-439C-A896-C265D2A8A1CC}"/>
    <cellStyle name="Incorreto 13 6" xfId="28229" xr:uid="{E9B627AF-0DC6-4C15-872A-EBD762EEDE8B}"/>
    <cellStyle name="Incorreto 13 6 2" xfId="28230" xr:uid="{FAF23F76-3A2A-4C83-8B19-68FC7BF2C9DC}"/>
    <cellStyle name="Incorreto 13 7" xfId="28231" xr:uid="{FE6B8D7D-1C58-4631-AB79-AADDA69A7534}"/>
    <cellStyle name="Incorreto 14" xfId="28232" xr:uid="{D28B8A35-6E7E-4CC4-ABBC-24393C404D3D}"/>
    <cellStyle name="Incorreto 14 2" xfId="28233" xr:uid="{4479986A-508B-4999-BA80-F47FB73E1300}"/>
    <cellStyle name="Incorreto 14 2 2" xfId="28234" xr:uid="{7AEBFA2F-CFDF-4508-8E5B-80FCF896DE79}"/>
    <cellStyle name="Incorreto 14 2 2 2" xfId="28235" xr:uid="{94FCD6A1-22B8-42D3-89ED-33A91422A212}"/>
    <cellStyle name="Incorreto 14 2 3" xfId="28236" xr:uid="{B7528C9E-B515-4AFA-93A0-F82756BFA1D8}"/>
    <cellStyle name="Incorreto 14 2 3 2" xfId="28237" xr:uid="{941A483D-A3A3-41DF-B89E-A75D88595941}"/>
    <cellStyle name="Incorreto 14 2 4" xfId="28238" xr:uid="{EDD01645-2393-4BE5-B07F-256DC8B7A1AD}"/>
    <cellStyle name="Incorreto 14 3" xfId="28239" xr:uid="{4545D3EC-82C5-4CE4-B8C5-E94978DCEE6C}"/>
    <cellStyle name="Incorreto 14 3 2" xfId="28240" xr:uid="{D74D4A7E-77A0-4049-9319-34FE628FB43F}"/>
    <cellStyle name="Incorreto 14 4" xfId="28241" xr:uid="{A541E23C-235C-48D2-9C6B-233E27DC0032}"/>
    <cellStyle name="Incorreto 14 4 2" xfId="28242" xr:uid="{72D17131-50A2-47FD-BAD7-959DF7AD65F6}"/>
    <cellStyle name="Incorreto 14 5" xfId="28243" xr:uid="{E031D635-3745-4AD4-8398-507A8FF6BB1C}"/>
    <cellStyle name="Incorreto 14 5 2" xfId="28244" xr:uid="{967843CE-D9EF-46EE-9ED3-4FFD8B353779}"/>
    <cellStyle name="Incorreto 14 6" xfId="28245" xr:uid="{789B91DA-9A60-4143-845F-F7ACC3CB0269}"/>
    <cellStyle name="Incorreto 14 6 2" xfId="28246" xr:uid="{83384A71-C426-4598-BC24-A63E708C454E}"/>
    <cellStyle name="Incorreto 14 7" xfId="28247" xr:uid="{AF4FBF59-0447-4F7C-A4A9-A24867DA37DD}"/>
    <cellStyle name="Incorreto 15" xfId="28248" xr:uid="{8ACF8801-0C5E-43D1-B0EF-6A5E76FE5BC3}"/>
    <cellStyle name="Incorreto 15 2" xfId="28249" xr:uid="{0C2D0084-2E34-42C3-91B5-80ACC058BE15}"/>
    <cellStyle name="Incorreto 15 2 2" xfId="28250" xr:uid="{B80256EE-C191-4DAF-9561-1A0723876A39}"/>
    <cellStyle name="Incorreto 15 2 2 2" xfId="28251" xr:uid="{7C18AFBA-5853-4D48-9E48-6E7FFB7F8925}"/>
    <cellStyle name="Incorreto 15 2 3" xfId="28252" xr:uid="{0F10E186-76BB-4C5D-8B9E-4CA71429784E}"/>
    <cellStyle name="Incorreto 15 2 3 2" xfId="28253" xr:uid="{F212ED74-EE75-4551-9441-C743F128772C}"/>
    <cellStyle name="Incorreto 15 2 4" xfId="28254" xr:uid="{F1D84B9C-89F0-457E-8ABF-771879B9CB11}"/>
    <cellStyle name="Incorreto 15 3" xfId="28255" xr:uid="{B71D2F3B-886B-4FF3-9FEC-44F9799A76CB}"/>
    <cellStyle name="Incorreto 15 3 2" xfId="28256" xr:uid="{8D55903A-5E1F-41B7-9256-92BE345504C8}"/>
    <cellStyle name="Incorreto 15 4" xfId="28257" xr:uid="{EB79A06E-CC37-4BC8-88C2-2068D7692E98}"/>
    <cellStyle name="Incorreto 15 4 2" xfId="28258" xr:uid="{D74EA562-BD9C-486F-B1DA-35647B881DA2}"/>
    <cellStyle name="Incorreto 15 5" xfId="28259" xr:uid="{A2EB63F4-F975-4623-9396-9A2702C7C454}"/>
    <cellStyle name="Incorreto 15 5 2" xfId="28260" xr:uid="{EB75F973-1E30-4B27-B4FD-8DE097F93C22}"/>
    <cellStyle name="Incorreto 15 6" xfId="28261" xr:uid="{E83305F9-E8B5-4116-B15A-2EC7FEC43C28}"/>
    <cellStyle name="Incorreto 15 6 2" xfId="28262" xr:uid="{0A1B9373-4C43-4E1C-9E65-AFCFCC282B9B}"/>
    <cellStyle name="Incorreto 15 7" xfId="28263" xr:uid="{AB69F0F4-D883-47BA-91D8-7326E4621FD1}"/>
    <cellStyle name="Incorreto 16" xfId="28264" xr:uid="{28EFEF3E-0D71-46DC-9C89-C29DE1E50747}"/>
    <cellStyle name="Incorreto 16 2" xfId="28265" xr:uid="{015306E7-292F-4C5C-B316-53E05C2AF2FF}"/>
    <cellStyle name="Incorreto 16 2 2" xfId="28266" xr:uid="{C22F5A1D-0E08-4F3E-8B26-905B80F6701E}"/>
    <cellStyle name="Incorreto 16 2 2 2" xfId="28267" xr:uid="{21A76543-68BE-4D22-B5BC-B9A61915E76F}"/>
    <cellStyle name="Incorreto 16 2 3" xfId="28268" xr:uid="{E28CB88A-2336-40B6-958E-1DC11973F56C}"/>
    <cellStyle name="Incorreto 16 2 3 2" xfId="28269" xr:uid="{17C1FD4D-4EDC-4C74-BEB3-8647044785FD}"/>
    <cellStyle name="Incorreto 16 2 4" xfId="28270" xr:uid="{5A6F1816-30A5-4B91-BBB3-B9925A3A675D}"/>
    <cellStyle name="Incorreto 16 3" xfId="28271" xr:uid="{CCB948F7-0B59-465B-A8D2-3AC6B6D432C7}"/>
    <cellStyle name="Incorreto 16 3 2" xfId="28272" xr:uid="{C6C5A363-2A8D-4917-8772-88A0D21C33ED}"/>
    <cellStyle name="Incorreto 16 4" xfId="28273" xr:uid="{E7F39D83-769F-4584-AF3E-6BC509CE1BF6}"/>
    <cellStyle name="Incorreto 16 4 2" xfId="28274" xr:uid="{B7032DCC-3901-4257-8CB2-3164F1337A72}"/>
    <cellStyle name="Incorreto 16 5" xfId="28275" xr:uid="{A2F05BD3-F839-465C-8F82-79FA8FE9EBD4}"/>
    <cellStyle name="Incorreto 16 5 2" xfId="28276" xr:uid="{B9FCF9EA-C3D1-4850-8027-DC93E16C735D}"/>
    <cellStyle name="Incorreto 16 6" xfId="28277" xr:uid="{79F95B81-3D47-4AA1-A599-C8D8D6ABEAFC}"/>
    <cellStyle name="Incorreto 16 6 2" xfId="28278" xr:uid="{DCB5BD0F-2E1A-4905-B95F-E5A1664E9DE2}"/>
    <cellStyle name="Incorreto 16 7" xfId="28279" xr:uid="{0F543B1B-F729-48C4-84C0-A1851A51DC3B}"/>
    <cellStyle name="Incorreto 17" xfId="28280" xr:uid="{06F499B2-28DD-4012-B1C7-7F7629D42D93}"/>
    <cellStyle name="Incorreto 17 2" xfId="28281" xr:uid="{A8D516A3-D0A0-46A1-B8C5-D0245D6C4296}"/>
    <cellStyle name="Incorreto 17 2 2" xfId="28282" xr:uid="{960802C7-F9ED-487C-A380-CD6B1C4C7412}"/>
    <cellStyle name="Incorreto 17 2 2 2" xfId="28283" xr:uid="{5ED51762-E26C-4ABE-8C1A-B6B598E524D2}"/>
    <cellStyle name="Incorreto 17 2 3" xfId="28284" xr:uid="{FB8F7F25-0ECC-491B-A652-1DAE88C436EE}"/>
    <cellStyle name="Incorreto 17 2 3 2" xfId="28285" xr:uid="{865C59B2-44FD-4077-98FB-9151202ECCF6}"/>
    <cellStyle name="Incorreto 17 2 4" xfId="28286" xr:uid="{386BE6FD-BD53-4C8B-9666-96DB9505D761}"/>
    <cellStyle name="Incorreto 17 3" xfId="28287" xr:uid="{A09AF68C-6AE8-44C2-ACE8-B3C85AB489D5}"/>
    <cellStyle name="Incorreto 17 3 2" xfId="28288" xr:uid="{D87D7514-4AF8-4B18-A20B-E625E5F8B730}"/>
    <cellStyle name="Incorreto 17 4" xfId="28289" xr:uid="{CCF221B7-484D-42EB-ACA4-FF5E54E91045}"/>
    <cellStyle name="Incorreto 17 4 2" xfId="28290" xr:uid="{46AAC7DB-A18C-4A1B-A712-AC53A91FD294}"/>
    <cellStyle name="Incorreto 17 5" xfId="28291" xr:uid="{034B9F68-FC88-4902-BB3B-45418C4AD350}"/>
    <cellStyle name="Incorreto 17 5 2" xfId="28292" xr:uid="{0AD191D8-AC16-4C31-9A02-07EDF1611018}"/>
    <cellStyle name="Incorreto 17 6" xfId="28293" xr:uid="{24166420-F5D1-4342-BF28-D2C525F8D855}"/>
    <cellStyle name="Incorreto 17 6 2" xfId="28294" xr:uid="{EB4B1C4F-D358-499D-A4F9-2AE7006D5C9C}"/>
    <cellStyle name="Incorreto 17 7" xfId="28295" xr:uid="{A6B34F02-34CD-49B2-BC7D-BDCFDB502B1F}"/>
    <cellStyle name="Incorreto 18" xfId="28296" xr:uid="{877DB842-BF49-4AE3-9C84-1466559D634A}"/>
    <cellStyle name="Incorreto 18 2" xfId="28297" xr:uid="{B3B1F776-B4B3-44DD-87D1-39B897EE54C1}"/>
    <cellStyle name="Incorreto 18 2 2" xfId="28298" xr:uid="{9D8B2886-5EDA-4683-B5C2-A902CF63BB5E}"/>
    <cellStyle name="Incorreto 18 2 2 2" xfId="28299" xr:uid="{820D823D-1E17-4776-9C62-1125F91C7A29}"/>
    <cellStyle name="Incorreto 18 2 3" xfId="28300" xr:uid="{A293BBB2-CE4A-41FA-895F-C131A1ED246D}"/>
    <cellStyle name="Incorreto 18 2 3 2" xfId="28301" xr:uid="{E032812C-D7C9-4402-9A18-6CE3F5AB5A80}"/>
    <cellStyle name="Incorreto 18 2 4" xfId="28302" xr:uid="{E978C397-D118-4BC7-A5D6-A39ED6837238}"/>
    <cellStyle name="Incorreto 18 3" xfId="28303" xr:uid="{8C2348A5-EEAD-406F-8F90-2B93FCD39B0A}"/>
    <cellStyle name="Incorreto 18 3 2" xfId="28304" xr:uid="{018D8E12-3EE1-484F-BEE9-A84376952410}"/>
    <cellStyle name="Incorreto 18 4" xfId="28305" xr:uid="{FC2A8A3B-4D45-464C-9446-AE8EBBDF4A0A}"/>
    <cellStyle name="Incorreto 18 4 2" xfId="28306" xr:uid="{A7CEDEF7-1D06-4A7E-A7FF-A2495AB71666}"/>
    <cellStyle name="Incorreto 18 5" xfId="28307" xr:uid="{6E27EE4E-6398-485B-9F5C-931559697E00}"/>
    <cellStyle name="Incorreto 18 5 2" xfId="28308" xr:uid="{C74B5199-7808-45E4-A024-A72B49A6430E}"/>
    <cellStyle name="Incorreto 18 6" xfId="28309" xr:uid="{8CF06023-7C24-4E56-B342-70F44B14901C}"/>
    <cellStyle name="Incorreto 18 6 2" xfId="28310" xr:uid="{89270769-C580-4AC8-AEBF-048D6ABF0D44}"/>
    <cellStyle name="Incorreto 18 7" xfId="28311" xr:uid="{6D497D2F-F1A0-486A-B1F0-3463F60DF6CC}"/>
    <cellStyle name="Incorreto 19" xfId="28312" xr:uid="{8174A296-C911-4B42-A56D-53575DABA008}"/>
    <cellStyle name="Incorreto 19 2" xfId="28313" xr:uid="{C7A46E31-9F91-4379-9084-B68C950FEB02}"/>
    <cellStyle name="Incorreto 19 2 2" xfId="28314" xr:uid="{0EC31693-C291-4846-9466-FED09F21D55E}"/>
    <cellStyle name="Incorreto 19 2 2 2" xfId="28315" xr:uid="{2DAE2E0C-AB0D-456A-A4AF-3C14A96FFB2A}"/>
    <cellStyle name="Incorreto 19 2 3" xfId="28316" xr:uid="{3B105B5A-59F2-4EA5-B18F-536FA24E95EC}"/>
    <cellStyle name="Incorreto 19 2 3 2" xfId="28317" xr:uid="{98A36D3E-4ADC-439B-971E-C0020E2FDF0F}"/>
    <cellStyle name="Incorreto 19 2 4" xfId="28318" xr:uid="{EED19E96-A729-4F77-9262-70C92C536056}"/>
    <cellStyle name="Incorreto 19 3" xfId="28319" xr:uid="{AE9C5C64-3F04-4DD5-A184-66956E37E113}"/>
    <cellStyle name="Incorreto 19 3 2" xfId="28320" xr:uid="{3C48F556-A36A-42BC-8586-6365F64F92E5}"/>
    <cellStyle name="Incorreto 19 4" xfId="28321" xr:uid="{3CDA28A8-E042-4008-8A7F-70F501025E12}"/>
    <cellStyle name="Incorreto 19 4 2" xfId="28322" xr:uid="{AB9330F8-8198-460D-B096-189974B639FE}"/>
    <cellStyle name="Incorreto 19 5" xfId="28323" xr:uid="{4EA3EE6A-C355-4D39-BA26-0C27DAA71D94}"/>
    <cellStyle name="Incorreto 19 5 2" xfId="28324" xr:uid="{A6531FF6-356D-49E3-9A7D-EFB50885447B}"/>
    <cellStyle name="Incorreto 19 6" xfId="28325" xr:uid="{A8800054-5C46-4673-8826-8B4E6BDD2EB3}"/>
    <cellStyle name="Incorreto 19 6 2" xfId="28326" xr:uid="{CB53EE91-8F6A-4A19-9969-49C59B84660F}"/>
    <cellStyle name="Incorreto 19 7" xfId="28327" xr:uid="{71C07126-9EFC-4971-BC81-D38A14C35C9B}"/>
    <cellStyle name="Incorreto 2" xfId="28328" xr:uid="{9C135290-C2F1-4AEC-9146-ABCBB00D83EC}"/>
    <cellStyle name="Incorreto 2 10" xfId="28329" xr:uid="{C1CA1267-EC7F-4BE9-953C-276056C54ADA}"/>
    <cellStyle name="Incorreto 2 10 2" xfId="28330" xr:uid="{CF87D79C-BFAC-446F-A84A-ABC6C9D3ED07}"/>
    <cellStyle name="Incorreto 2 10 2 2" xfId="28331" xr:uid="{DA0DA474-872E-450A-9F47-ECA53F0E9ADD}"/>
    <cellStyle name="Incorreto 2 10 2 2 2" xfId="28332" xr:uid="{CEA9B3DE-865A-40A7-9357-6149DB966330}"/>
    <cellStyle name="Incorreto 2 10 2 3" xfId="28333" xr:uid="{2207E99D-4E3A-4214-A439-B2D32C72B215}"/>
    <cellStyle name="Incorreto 2 10 2 3 2" xfId="28334" xr:uid="{2BCB26C1-0E08-40F5-A752-2C27EB347586}"/>
    <cellStyle name="Incorreto 2 10 2 4" xfId="28335" xr:uid="{A04C23F5-68E4-492A-A58F-77B7A226FD2D}"/>
    <cellStyle name="Incorreto 2 10 3" xfId="28336" xr:uid="{6D895895-3A19-4DA4-8F76-58D44658EF9C}"/>
    <cellStyle name="Incorreto 2 10 3 2" xfId="28337" xr:uid="{01DF0607-8EF8-457B-AC91-5627C966CF32}"/>
    <cellStyle name="Incorreto 2 10 4" xfId="28338" xr:uid="{76A6DD59-FAA9-4161-B537-56A7395C66E3}"/>
    <cellStyle name="Incorreto 2 10 4 2" xfId="28339" xr:uid="{7DB582BA-6831-47E5-868A-7A52C7F9F05F}"/>
    <cellStyle name="Incorreto 2 10 5" xfId="28340" xr:uid="{3E111EFC-3A5A-44DF-8A07-314D1F3191E9}"/>
    <cellStyle name="Incorreto 2 10 5 2" xfId="28341" xr:uid="{E8E31F2C-C4B5-4380-B4E3-FE6D264FD515}"/>
    <cellStyle name="Incorreto 2 10 6" xfId="28342" xr:uid="{E98951C4-7518-49AA-9A36-26E75148FFA3}"/>
    <cellStyle name="Incorreto 2 10 6 2" xfId="28343" xr:uid="{5ED4F9A4-4960-4125-8C30-606BDBA9F4C7}"/>
    <cellStyle name="Incorreto 2 10 7" xfId="28344" xr:uid="{776EC808-CA73-47A1-A7E0-1D123BEA2CF0}"/>
    <cellStyle name="Incorreto 2 10 7 2" xfId="28345" xr:uid="{1225B36C-742A-4523-BD54-E4B46DDEF330}"/>
    <cellStyle name="Incorreto 2 10 8" xfId="28346" xr:uid="{37CFF8BF-0265-4F8E-A6BF-36CB185B966F}"/>
    <cellStyle name="Incorreto 2 11" xfId="28347" xr:uid="{F40570D6-D87F-48BA-959B-592F93AAFEFE}"/>
    <cellStyle name="Incorreto 2 11 2" xfId="28348" xr:uid="{7518C190-AD86-4467-9F00-E4EB948C98C1}"/>
    <cellStyle name="Incorreto 2 11 2 2" xfId="28349" xr:uid="{55117325-C1AE-436A-813D-3DAA96ECD3EE}"/>
    <cellStyle name="Incorreto 2 11 2 2 2" xfId="28350" xr:uid="{46A27B67-9B4A-4289-9726-260AF296D1C3}"/>
    <cellStyle name="Incorreto 2 11 2 3" xfId="28351" xr:uid="{CB8AFC14-A630-4C7C-9D8D-E0B424DAA298}"/>
    <cellStyle name="Incorreto 2 11 2 3 2" xfId="28352" xr:uid="{F934F8FB-798E-4B27-BA7C-8F71598B66B5}"/>
    <cellStyle name="Incorreto 2 11 2 4" xfId="28353" xr:uid="{9F09943E-0A28-489E-8BDD-5292FD2B0B75}"/>
    <cellStyle name="Incorreto 2 11 3" xfId="28354" xr:uid="{07CC1E8B-712F-4E72-ADA3-F2B10CA6FBD5}"/>
    <cellStyle name="Incorreto 2 11 3 2" xfId="28355" xr:uid="{9B1126A1-A96E-4E14-AB55-77F6470D2443}"/>
    <cellStyle name="Incorreto 2 11 4" xfId="28356" xr:uid="{C721F764-793A-4CFD-A5A7-C33B57233F12}"/>
    <cellStyle name="Incorreto 2 11 4 2" xfId="28357" xr:uid="{8F0C5FF8-0ED6-4201-8EFF-DF0CE4FDDE5E}"/>
    <cellStyle name="Incorreto 2 11 5" xfId="28358" xr:uid="{321AD6B6-4769-4CC5-8C0B-9E93EAD84B02}"/>
    <cellStyle name="Incorreto 2 11 5 2" xfId="28359" xr:uid="{8F8BA99E-2E69-4F2D-A749-0FB3D5E31007}"/>
    <cellStyle name="Incorreto 2 11 6" xfId="28360" xr:uid="{B441DD8A-9B9D-4DDA-A06E-A7218CE34C82}"/>
    <cellStyle name="Incorreto 2 11 6 2" xfId="28361" xr:uid="{0C07AD72-AFCE-4AC7-A7BE-00001FD32A1E}"/>
    <cellStyle name="Incorreto 2 11 7" xfId="28362" xr:uid="{F3ABBD67-7301-407D-8518-0DE89AD4AFDF}"/>
    <cellStyle name="Incorreto 2 11 7 2" xfId="28363" xr:uid="{6A33F0D1-2F90-45DB-915C-061C4A9A347E}"/>
    <cellStyle name="Incorreto 2 11 8" xfId="28364" xr:uid="{D7D01B64-E4A5-436F-9A27-B6614D69B0F2}"/>
    <cellStyle name="Incorreto 2 12" xfId="28365" xr:uid="{8DF6525E-5BFA-4665-A5D1-B97AA586F5A7}"/>
    <cellStyle name="Incorreto 2 12 2" xfId="28366" xr:uid="{2152BA89-213C-44F2-BBE7-616B9EE6EEAC}"/>
    <cellStyle name="Incorreto 2 12 2 2" xfId="28367" xr:uid="{9EDD4176-41FB-4247-BA07-F663776CBD38}"/>
    <cellStyle name="Incorreto 2 12 2 2 2" xfId="28368" xr:uid="{0358899B-7C3D-4FC4-B856-554FCC17BE61}"/>
    <cellStyle name="Incorreto 2 12 2 3" xfId="28369" xr:uid="{9168502C-85F6-4858-ADBF-DB15364BBC54}"/>
    <cellStyle name="Incorreto 2 12 2 3 2" xfId="28370" xr:uid="{0A4223BB-76D1-4A01-AE43-0AAD256EC17B}"/>
    <cellStyle name="Incorreto 2 12 2 4" xfId="28371" xr:uid="{28455551-D070-40AB-8E0D-58F1938D10F3}"/>
    <cellStyle name="Incorreto 2 12 3" xfId="28372" xr:uid="{2B7C70ED-FD89-49AD-B62F-566647CF20F8}"/>
    <cellStyle name="Incorreto 2 12 3 2" xfId="28373" xr:uid="{FC7214CB-82B7-4E6D-98A8-EBF36A88FFB3}"/>
    <cellStyle name="Incorreto 2 12 4" xfId="28374" xr:uid="{B185FBE0-2B7F-4EEB-856F-D2EC2AFFAD45}"/>
    <cellStyle name="Incorreto 2 12 4 2" xfId="28375" xr:uid="{826571AA-A7C6-416B-ADD0-11BD6072FEA2}"/>
    <cellStyle name="Incorreto 2 12 5" xfId="28376" xr:uid="{1210BE66-D803-45DC-9495-9C9D2043F908}"/>
    <cellStyle name="Incorreto 2 12 5 2" xfId="28377" xr:uid="{A562B26E-42D7-4EBA-A241-6AD1033341D2}"/>
    <cellStyle name="Incorreto 2 12 6" xfId="28378" xr:uid="{F537C8B1-C04A-47EA-97FF-CC16932CB658}"/>
    <cellStyle name="Incorreto 2 12 6 2" xfId="28379" xr:uid="{5F80DEC1-8DAE-4AF7-BFDC-F91D60C18DDE}"/>
    <cellStyle name="Incorreto 2 12 7" xfId="28380" xr:uid="{7388085F-8364-44CF-925F-2F2D4949517F}"/>
    <cellStyle name="Incorreto 2 12 7 2" xfId="28381" xr:uid="{C91786E6-EB41-4ADE-8412-B0CE36301859}"/>
    <cellStyle name="Incorreto 2 12 8" xfId="28382" xr:uid="{CA34ED67-5158-4192-9E71-5101F1C51024}"/>
    <cellStyle name="Incorreto 2 13" xfId="28383" xr:uid="{B2FD5228-4664-4236-9787-464B137BC125}"/>
    <cellStyle name="Incorreto 2 13 2" xfId="28384" xr:uid="{B16C2FC1-821B-4E12-807D-A159182C1179}"/>
    <cellStyle name="Incorreto 2 13 2 2" xfId="28385" xr:uid="{32ACCFAE-D0DA-4FB5-9D52-47E3173CD2CB}"/>
    <cellStyle name="Incorreto 2 13 2 2 2" xfId="28386" xr:uid="{75D3F29F-C06B-4AF1-94D7-9A42EF7A9D17}"/>
    <cellStyle name="Incorreto 2 13 2 3" xfId="28387" xr:uid="{66CB6579-F241-4B0C-B92B-205B426DA6FE}"/>
    <cellStyle name="Incorreto 2 13 2 3 2" xfId="28388" xr:uid="{ECE930B7-9FB4-4FCF-95F0-BBC442E165B1}"/>
    <cellStyle name="Incorreto 2 13 2 4" xfId="28389" xr:uid="{E47C75A6-9AB8-48C7-805B-6857B97C0A08}"/>
    <cellStyle name="Incorreto 2 13 3" xfId="28390" xr:uid="{562EE4B7-D090-4952-BB36-9B0CE19543C0}"/>
    <cellStyle name="Incorreto 2 13 3 2" xfId="28391" xr:uid="{F0EB9CAE-2B38-41F3-96A9-4B55F411920F}"/>
    <cellStyle name="Incorreto 2 13 4" xfId="28392" xr:uid="{EC53D70F-4711-4412-94CD-8E211B616D16}"/>
    <cellStyle name="Incorreto 2 13 4 2" xfId="28393" xr:uid="{963E8679-A2B2-4E8A-85FF-229AA1B25769}"/>
    <cellStyle name="Incorreto 2 13 5" xfId="28394" xr:uid="{50184F33-79A4-4ED1-881E-759DF4FFC1FE}"/>
    <cellStyle name="Incorreto 2 13 5 2" xfId="28395" xr:uid="{B3521929-34F6-4BB5-B35F-7627994FAE81}"/>
    <cellStyle name="Incorreto 2 13 6" xfId="28396" xr:uid="{4F121F45-AACF-4CB9-8E4A-F450E8D52DC9}"/>
    <cellStyle name="Incorreto 2 13 6 2" xfId="28397" xr:uid="{481DC951-4A9F-4485-9688-EBA4FBE93AAB}"/>
    <cellStyle name="Incorreto 2 13 7" xfId="28398" xr:uid="{226B3D6B-E146-449C-AB68-E962F070AF4B}"/>
    <cellStyle name="Incorreto 2 13 7 2" xfId="28399" xr:uid="{E1DC3BE3-A144-4E58-8149-3E4B64C456DD}"/>
    <cellStyle name="Incorreto 2 13 8" xfId="28400" xr:uid="{5297B7F0-3474-4763-92E7-28BC7D5DBFD8}"/>
    <cellStyle name="Incorreto 2 14" xfId="28401" xr:uid="{D9641147-43EA-4A21-9B4C-2F34D9B66318}"/>
    <cellStyle name="Incorreto 2 14 2" xfId="28402" xr:uid="{E869DC3D-0CB1-449F-9556-E1962A1B4A7E}"/>
    <cellStyle name="Incorreto 2 14 2 2" xfId="28403" xr:uid="{A5BB913A-FCD4-4CFF-B6C6-E9BFF0791DB2}"/>
    <cellStyle name="Incorreto 2 14 2 2 2" xfId="28404" xr:uid="{9A487602-1806-4C38-9E82-514F62ECF080}"/>
    <cellStyle name="Incorreto 2 14 2 3" xfId="28405" xr:uid="{B8756669-BFA5-438D-A2BE-292309252360}"/>
    <cellStyle name="Incorreto 2 14 2 3 2" xfId="28406" xr:uid="{0F07F521-55CC-4086-BAD6-201BCEBA1D88}"/>
    <cellStyle name="Incorreto 2 14 2 4" xfId="28407" xr:uid="{5733111B-30A5-4016-9082-278B35947AB8}"/>
    <cellStyle name="Incorreto 2 14 3" xfId="28408" xr:uid="{7B9BFAEC-894B-4A8A-8D52-B41440775BE4}"/>
    <cellStyle name="Incorreto 2 14 3 2" xfId="28409" xr:uid="{93E56BB1-1FEB-449A-8A8D-E254A0B09535}"/>
    <cellStyle name="Incorreto 2 14 4" xfId="28410" xr:uid="{DCAE761C-47CA-41A1-8F72-9DF6FBE841D8}"/>
    <cellStyle name="Incorreto 2 14 4 2" xfId="28411" xr:uid="{872AB743-2108-43A6-8E50-34D1FDE20345}"/>
    <cellStyle name="Incorreto 2 14 5" xfId="28412" xr:uid="{0161DB7D-2DF3-4BBF-834E-0FBEA56EE3D4}"/>
    <cellStyle name="Incorreto 2 14 5 2" xfId="28413" xr:uid="{FBF68768-CB45-4DDC-9124-2E608FE16B3D}"/>
    <cellStyle name="Incorreto 2 14 6" xfId="28414" xr:uid="{17B66902-85D0-41EE-958E-88245B6DC414}"/>
    <cellStyle name="Incorreto 2 14 6 2" xfId="28415" xr:uid="{C1F3BA40-4304-4A47-858E-B50AADE6C6C1}"/>
    <cellStyle name="Incorreto 2 14 7" xfId="28416" xr:uid="{27212DF4-4045-43FC-9A6D-456B2E454119}"/>
    <cellStyle name="Incorreto 2 14 7 2" xfId="28417" xr:uid="{C33E3808-69C3-41C4-A7DD-50A888CC775A}"/>
    <cellStyle name="Incorreto 2 14 8" xfId="28418" xr:uid="{AB47264B-DFCF-4DD4-8321-0E52912D9EDA}"/>
    <cellStyle name="Incorreto 2 15" xfId="28419" xr:uid="{C70529B5-BD55-4BBE-B76C-F74C77BDC386}"/>
    <cellStyle name="Incorreto 2 15 2" xfId="28420" xr:uid="{0B18531D-C7DB-40FD-BD2D-6C41E173030B}"/>
    <cellStyle name="Incorreto 2 15 2 2" xfId="28421" xr:uid="{7F2CEDBC-F363-4ABD-972E-34D6055D8B0D}"/>
    <cellStyle name="Incorreto 2 15 2 2 2" xfId="28422" xr:uid="{3D22CE5E-6033-4F7E-99B7-F4D4899E9659}"/>
    <cellStyle name="Incorreto 2 15 2 3" xfId="28423" xr:uid="{B4EA8BF3-5913-491F-AAAC-873FE8040E1B}"/>
    <cellStyle name="Incorreto 2 15 2 3 2" xfId="28424" xr:uid="{4ABCE31B-321B-470B-8734-37D47DB6A98C}"/>
    <cellStyle name="Incorreto 2 15 2 4" xfId="28425" xr:uid="{4E18CE63-1B16-4C9C-9655-E3585A7BF499}"/>
    <cellStyle name="Incorreto 2 15 3" xfId="28426" xr:uid="{F036AA60-8B97-46CB-914E-150D653C3E22}"/>
    <cellStyle name="Incorreto 2 15 3 2" xfId="28427" xr:uid="{572B329C-6BD4-409F-94EE-8712BA91E4EF}"/>
    <cellStyle name="Incorreto 2 15 4" xfId="28428" xr:uid="{735968EF-8417-4687-B2C6-4D2CB6025C45}"/>
    <cellStyle name="Incorreto 2 15 4 2" xfId="28429" xr:uid="{A7A0EF0D-630E-486C-8FC6-C479B54B4311}"/>
    <cellStyle name="Incorreto 2 15 5" xfId="28430" xr:uid="{0B73CC39-046C-4836-B69B-03A18626FC74}"/>
    <cellStyle name="Incorreto 2 15 5 2" xfId="28431" xr:uid="{90498A26-7E1C-45FB-9DD6-D81E40382422}"/>
    <cellStyle name="Incorreto 2 15 6" xfId="28432" xr:uid="{2D226475-17E5-4488-86FE-BD3DCDA250DB}"/>
    <cellStyle name="Incorreto 2 15 6 2" xfId="28433" xr:uid="{0149B3EA-6090-4B81-BDF8-B9115466E88A}"/>
    <cellStyle name="Incorreto 2 15 7" xfId="28434" xr:uid="{6BF5474D-CD92-4133-8943-6DD361476AB0}"/>
    <cellStyle name="Incorreto 2 15 7 2" xfId="28435" xr:uid="{4837B62A-CD54-414E-AC6D-B0383213873E}"/>
    <cellStyle name="Incorreto 2 15 8" xfId="28436" xr:uid="{D9635595-D99D-4D24-A482-5F0ADB93F9CB}"/>
    <cellStyle name="Incorreto 2 16" xfId="28437" xr:uid="{16244E52-8037-4AE6-BE4E-ED3EDC63455C}"/>
    <cellStyle name="Incorreto 2 16 2" xfId="28438" xr:uid="{A6300955-4AEB-4FD8-9F18-2FC2FFDB1395}"/>
    <cellStyle name="Incorreto 2 16 2 2" xfId="28439" xr:uid="{9C79FDD1-3FEA-4BC6-B465-C872C5222DBD}"/>
    <cellStyle name="Incorreto 2 16 2 2 2" xfId="28440" xr:uid="{1CD2964E-F6B8-4F7D-8B69-26300FAC967D}"/>
    <cellStyle name="Incorreto 2 16 2 3" xfId="28441" xr:uid="{8EBF3A20-1552-4522-92C5-ABBBA8064C0E}"/>
    <cellStyle name="Incorreto 2 16 2 3 2" xfId="28442" xr:uid="{2B17128A-DFB1-4F2C-BDE6-9EAD864659C2}"/>
    <cellStyle name="Incorreto 2 16 2 4" xfId="28443" xr:uid="{F16B4343-44A4-4520-86BD-298F6A1ECD9C}"/>
    <cellStyle name="Incorreto 2 16 3" xfId="28444" xr:uid="{E14ED58D-502F-4071-A02F-2DFCA3045CDB}"/>
    <cellStyle name="Incorreto 2 16 3 2" xfId="28445" xr:uid="{AF949828-1F55-40E8-A1DF-73A4D91EBBED}"/>
    <cellStyle name="Incorreto 2 16 4" xfId="28446" xr:uid="{AB217F3B-AC61-4A0A-8C5E-E62A90DD086B}"/>
    <cellStyle name="Incorreto 2 16 4 2" xfId="28447" xr:uid="{53704508-4D99-4063-AC81-813E6E4E25DD}"/>
    <cellStyle name="Incorreto 2 16 5" xfId="28448" xr:uid="{AE57E712-2C29-4A69-9CF2-4A9FFD7BFC96}"/>
    <cellStyle name="Incorreto 2 16 5 2" xfId="28449" xr:uid="{DB706EBC-142A-4491-992F-9512A3B7CD58}"/>
    <cellStyle name="Incorreto 2 16 6" xfId="28450" xr:uid="{A856C1E6-6012-4B4B-9EE4-3DE8B01D33B8}"/>
    <cellStyle name="Incorreto 2 16 6 2" xfId="28451" xr:uid="{1F80F2B9-9B80-4230-93FE-5D13670E4BE3}"/>
    <cellStyle name="Incorreto 2 16 7" xfId="28452" xr:uid="{A3F6098B-1A37-476B-8964-CC7763CF754E}"/>
    <cellStyle name="Incorreto 2 16 7 2" xfId="28453" xr:uid="{8CA47649-EC32-4655-8724-5AC4ED3D716A}"/>
    <cellStyle name="Incorreto 2 16 8" xfId="28454" xr:uid="{BEBF3C35-BB69-4002-8871-02A8F20E5D48}"/>
    <cellStyle name="Incorreto 2 17" xfId="28455" xr:uid="{111C5E3D-8DFB-449D-9A18-DE845421C48E}"/>
    <cellStyle name="Incorreto 2 17 2" xfId="28456" xr:uid="{D0AF00F7-98D0-4903-B61B-24F5FD6FFAD3}"/>
    <cellStyle name="Incorreto 2 17 2 2" xfId="28457" xr:uid="{CB073204-C9F8-4D3C-9642-9198D64A2623}"/>
    <cellStyle name="Incorreto 2 17 2 2 2" xfId="28458" xr:uid="{5ED0AA58-87C4-43F0-83F6-858AEDF937B2}"/>
    <cellStyle name="Incorreto 2 17 2 3" xfId="28459" xr:uid="{BFD10002-C4D0-4523-A52D-589DCD61980B}"/>
    <cellStyle name="Incorreto 2 17 2 3 2" xfId="28460" xr:uid="{9F9C275C-1C0F-48C2-AD2F-6360C609DCEE}"/>
    <cellStyle name="Incorreto 2 17 2 4" xfId="28461" xr:uid="{39D19536-9475-4F81-AC38-1A327C9771F6}"/>
    <cellStyle name="Incorreto 2 17 3" xfId="28462" xr:uid="{3AA8D64F-2E20-4ED3-B9CF-0440401B1890}"/>
    <cellStyle name="Incorreto 2 17 3 2" xfId="28463" xr:uid="{59791336-26F5-4AEA-8D1D-75161B3D5632}"/>
    <cellStyle name="Incorreto 2 17 4" xfId="28464" xr:uid="{8DB9235C-E4BE-413C-8617-DD7B9EBF18D6}"/>
    <cellStyle name="Incorreto 2 17 4 2" xfId="28465" xr:uid="{350CB016-7779-4DA7-B4C4-CD6C54FB5B71}"/>
    <cellStyle name="Incorreto 2 17 5" xfId="28466" xr:uid="{23761000-0A28-4F0F-AEA0-AF5077BF7D97}"/>
    <cellStyle name="Incorreto 2 17 5 2" xfId="28467" xr:uid="{AAFD34E5-5A18-4BCB-8FE5-BF5BEDDD7304}"/>
    <cellStyle name="Incorreto 2 17 6" xfId="28468" xr:uid="{60B6505A-1300-4B19-8A48-B231AD33EE26}"/>
    <cellStyle name="Incorreto 2 17 6 2" xfId="28469" xr:uid="{11FA770E-6742-4A4A-89C8-0F188A2BE362}"/>
    <cellStyle name="Incorreto 2 17 7" xfId="28470" xr:uid="{5BCD5E7D-2DFB-41E8-A937-57AD3E6BDB9F}"/>
    <cellStyle name="Incorreto 2 17 7 2" xfId="28471" xr:uid="{2321615B-1F24-4C2C-9458-453347CE58A8}"/>
    <cellStyle name="Incorreto 2 17 8" xfId="28472" xr:uid="{96C34E4A-1585-42F7-A10A-00C8E0456931}"/>
    <cellStyle name="Incorreto 2 18" xfId="28473" xr:uid="{C8CD3557-C23C-4A06-A53D-5DD19049D61B}"/>
    <cellStyle name="Incorreto 2 18 2" xfId="28474" xr:uid="{7E368622-4168-4E52-B04D-1859C6EFE540}"/>
    <cellStyle name="Incorreto 2 18 2 2" xfId="28475" xr:uid="{821E0B24-8A47-479D-BD4C-AE7CED94F8A1}"/>
    <cellStyle name="Incorreto 2 18 2 2 2" xfId="28476" xr:uid="{CB98DA68-D0B4-4449-850A-D422980688C2}"/>
    <cellStyle name="Incorreto 2 18 2 3" xfId="28477" xr:uid="{E245649C-67D2-4BC7-A816-1434CA3B692A}"/>
    <cellStyle name="Incorreto 2 18 2 3 2" xfId="28478" xr:uid="{B11A9AE8-F9B0-4FB6-9C0E-9207D9F1A615}"/>
    <cellStyle name="Incorreto 2 18 2 4" xfId="28479" xr:uid="{B41CEE9F-AA43-4C53-BE66-D743345CBA06}"/>
    <cellStyle name="Incorreto 2 18 3" xfId="28480" xr:uid="{5D05D23A-C843-40E4-BC0E-AB9C9EE66C12}"/>
    <cellStyle name="Incorreto 2 18 3 2" xfId="28481" xr:uid="{8AF6305C-5C4D-48F0-AE6B-9E8D72AE1354}"/>
    <cellStyle name="Incorreto 2 18 4" xfId="28482" xr:uid="{CCBEDB92-3EDE-4F88-A57D-8EB36587272A}"/>
    <cellStyle name="Incorreto 2 18 4 2" xfId="28483" xr:uid="{368ECC52-6EDF-4959-B4DF-8C9895BD5C43}"/>
    <cellStyle name="Incorreto 2 18 5" xfId="28484" xr:uid="{8F9628D5-0C09-4E41-B1CE-48E8470E1135}"/>
    <cellStyle name="Incorreto 2 18 5 2" xfId="28485" xr:uid="{E8276A7E-AE1D-4D6B-B8C3-CC836168DDD7}"/>
    <cellStyle name="Incorreto 2 18 6" xfId="28486" xr:uid="{C85978CC-A23C-4F91-98EA-E35FCEF3628E}"/>
    <cellStyle name="Incorreto 2 18 6 2" xfId="28487" xr:uid="{76BB3F7A-0ECB-4675-BDCE-DDC43D5F0F7A}"/>
    <cellStyle name="Incorreto 2 18 7" xfId="28488" xr:uid="{842BBFE5-5D72-4D95-A614-90C03CCE546D}"/>
    <cellStyle name="Incorreto 2 18 7 2" xfId="28489" xr:uid="{BB47E155-8AAB-40CB-A00F-4A3187F18ED3}"/>
    <cellStyle name="Incorreto 2 18 8" xfId="28490" xr:uid="{C88D76CA-A6CC-4A4E-810C-DDB38378E35A}"/>
    <cellStyle name="Incorreto 2 19" xfId="28491" xr:uid="{991996B2-09A2-4E49-A70C-79CE100603A0}"/>
    <cellStyle name="Incorreto 2 19 2" xfId="28492" xr:uid="{C3011462-D479-4A5F-B9C5-EE3041AE214C}"/>
    <cellStyle name="Incorreto 2 19 2 2" xfId="28493" xr:uid="{3CEF8E7E-151B-46D0-9DBB-CF1B978FD9E3}"/>
    <cellStyle name="Incorreto 2 19 2 2 2" xfId="28494" xr:uid="{F09BEDBB-C4F0-4A0A-97CC-2F740F9BDFEC}"/>
    <cellStyle name="Incorreto 2 19 2 3" xfId="28495" xr:uid="{3C1059CF-8446-43A9-9FD2-D1F9F291E6A9}"/>
    <cellStyle name="Incorreto 2 19 2 3 2" xfId="28496" xr:uid="{B05A4183-8F9B-4352-8F04-3147D0DA1B67}"/>
    <cellStyle name="Incorreto 2 19 2 4" xfId="28497" xr:uid="{F31E7A6D-2FEC-4FED-8B4D-E44F060C8963}"/>
    <cellStyle name="Incorreto 2 19 3" xfId="28498" xr:uid="{E37BE185-86F0-4EB8-B338-3295E0DF0930}"/>
    <cellStyle name="Incorreto 2 19 3 2" xfId="28499" xr:uid="{741EB889-BDAE-493D-A8FD-2E5BCBA12D4D}"/>
    <cellStyle name="Incorreto 2 19 4" xfId="28500" xr:uid="{A25B360C-50CF-4EB1-97A6-8B8FC9D368EB}"/>
    <cellStyle name="Incorreto 2 19 4 2" xfId="28501" xr:uid="{F3305C52-65E0-4CD1-A018-0F35A8CC4B28}"/>
    <cellStyle name="Incorreto 2 19 5" xfId="28502" xr:uid="{66FCD38E-CBFF-4F09-86A1-A98B11F65DBE}"/>
    <cellStyle name="Incorreto 2 19 5 2" xfId="28503" xr:uid="{8BADE8D9-4ABE-428B-94CB-AD8015EC518A}"/>
    <cellStyle name="Incorreto 2 19 6" xfId="28504" xr:uid="{F7C1B41A-A8B2-4677-9248-67E7C7BC789F}"/>
    <cellStyle name="Incorreto 2 19 6 2" xfId="28505" xr:uid="{318ACA86-484E-4547-A4A7-714891D07775}"/>
    <cellStyle name="Incorreto 2 19 7" xfId="28506" xr:uid="{CE91E137-3792-4E2E-B4C6-948D77D79917}"/>
    <cellStyle name="Incorreto 2 19 7 2" xfId="28507" xr:uid="{F19F18A9-D5AB-459A-99BC-E4BD34D218F3}"/>
    <cellStyle name="Incorreto 2 19 8" xfId="28508" xr:uid="{F6166A62-00F7-4BFD-80F9-3FB076EE13F7}"/>
    <cellStyle name="Incorreto 2 2" xfId="28509" xr:uid="{B647AD73-00FC-45A7-95B9-1917E55D3647}"/>
    <cellStyle name="Incorreto 2 2 2" xfId="28510" xr:uid="{03F19EFE-C7CA-468D-BB21-5BA0BF02A44D}"/>
    <cellStyle name="Incorreto 2 2 2 2" xfId="28511" xr:uid="{D043153A-72B9-4E97-9D07-44EE46E6CAEF}"/>
    <cellStyle name="Incorreto 2 2 2 2 2" xfId="28512" xr:uid="{36BA81F5-9027-44E6-BC59-861BB66C05D0}"/>
    <cellStyle name="Incorreto 2 2 2 3" xfId="28513" xr:uid="{EB888CF6-7B4A-4841-9F35-0CE97FAA54CB}"/>
    <cellStyle name="Incorreto 2 2 2 3 2" xfId="28514" xr:uid="{9B9F409D-52C6-4289-9FED-C8F59F9A780F}"/>
    <cellStyle name="Incorreto 2 2 2 4" xfId="28515" xr:uid="{0FE9CF07-329D-4C8C-B930-BA885328B1B6}"/>
    <cellStyle name="Incorreto 2 2 3" xfId="28516" xr:uid="{EF5DB990-89D5-43E9-B591-5CE90167C046}"/>
    <cellStyle name="Incorreto 2 2 3 2" xfId="28517" xr:uid="{8A715F2C-FB1A-4091-BF66-C1578904021B}"/>
    <cellStyle name="Incorreto 2 2 4" xfId="28518" xr:uid="{6F20AF7E-34C4-4705-B23A-83D19DD4DBC0}"/>
    <cellStyle name="Incorreto 2 2 4 2" xfId="28519" xr:uid="{E8141EB5-D954-4DCE-A022-91616B853069}"/>
    <cellStyle name="Incorreto 2 2 5" xfId="28520" xr:uid="{800D00D4-7D17-4A9E-868C-193BB9F679FA}"/>
    <cellStyle name="Incorreto 2 2 5 2" xfId="28521" xr:uid="{CF2DB5C5-4CF2-48D4-B477-E05AF6A57FE8}"/>
    <cellStyle name="Incorreto 2 2 6" xfId="28522" xr:uid="{229CAA17-DD8E-4861-975E-3DB4450D5811}"/>
    <cellStyle name="Incorreto 2 2 6 2" xfId="28523" xr:uid="{96B24AB9-2199-4848-9474-E8161E4942FA}"/>
    <cellStyle name="Incorreto 2 2 7" xfId="28524" xr:uid="{425796AC-BEDF-441F-AB56-E91A43BB9AC5}"/>
    <cellStyle name="Incorreto 2 2 7 2" xfId="28525" xr:uid="{F69F0640-ACDB-4851-9CBA-9D616B79B6D0}"/>
    <cellStyle name="Incorreto 2 2 8" xfId="28526" xr:uid="{A152AB67-51A8-4A50-8002-5A3F152D39F6}"/>
    <cellStyle name="Incorreto 2 20" xfId="28527" xr:uid="{B5B18E36-BB05-484F-9E84-72569D32D33B}"/>
    <cellStyle name="Incorreto 2 20 2" xfId="28528" xr:uid="{62076613-CB23-4C94-A37F-4D28D05D3882}"/>
    <cellStyle name="Incorreto 2 20 2 2" xfId="28529" xr:uid="{755B7977-1543-4E3F-9056-6EFA3D6F0819}"/>
    <cellStyle name="Incorreto 2 20 2 2 2" xfId="28530" xr:uid="{EB94589E-AB64-4DF5-85E0-878DDC6FB5E5}"/>
    <cellStyle name="Incorreto 2 20 2 3" xfId="28531" xr:uid="{92727D1B-ABCB-43BE-84F7-ADE95C6E1A8F}"/>
    <cellStyle name="Incorreto 2 20 2 3 2" xfId="28532" xr:uid="{D30E194C-5641-4351-B477-0DE3855D6B54}"/>
    <cellStyle name="Incorreto 2 20 2 4" xfId="28533" xr:uid="{787643ED-4826-4C46-9414-011E0F1ED458}"/>
    <cellStyle name="Incorreto 2 20 3" xfId="28534" xr:uid="{BEFEE52D-2916-411F-BDD1-012EB791013B}"/>
    <cellStyle name="Incorreto 2 20 3 2" xfId="28535" xr:uid="{6BE8E3E1-491C-4CD2-A650-1A515A45950A}"/>
    <cellStyle name="Incorreto 2 20 4" xfId="28536" xr:uid="{17999B1F-71EF-4E5F-9977-56E1790CEFA9}"/>
    <cellStyle name="Incorreto 2 20 4 2" xfId="28537" xr:uid="{85C70A42-FD86-4E53-B0E1-10DB76C6894B}"/>
    <cellStyle name="Incorreto 2 20 5" xfId="28538" xr:uid="{2BB6E39F-134E-466A-8C2B-6ED4677C6AC3}"/>
    <cellStyle name="Incorreto 2 20 5 2" xfId="28539" xr:uid="{48BA1C65-B716-4814-A9CD-7B1AA3D533A4}"/>
    <cellStyle name="Incorreto 2 20 6" xfId="28540" xr:uid="{C746ABEC-BC09-49DF-ADFF-5A99B6150672}"/>
    <cellStyle name="Incorreto 2 20 6 2" xfId="28541" xr:uid="{024B4A82-6C62-4A72-A4FC-8139ADCFA5AA}"/>
    <cellStyle name="Incorreto 2 20 7" xfId="28542" xr:uid="{292F2431-02E4-4301-A852-97FCF8626C56}"/>
    <cellStyle name="Incorreto 2 20 7 2" xfId="28543" xr:uid="{37C25BE3-497F-4DB2-8928-95BBD9094D13}"/>
    <cellStyle name="Incorreto 2 20 8" xfId="28544" xr:uid="{7156CF4E-EB6D-43E9-9150-5CC5A710FBAD}"/>
    <cellStyle name="Incorreto 2 21" xfId="28545" xr:uid="{C17F4935-41CC-44D9-B92A-B4C6C26C59E9}"/>
    <cellStyle name="Incorreto 2 21 2" xfId="28546" xr:uid="{A91E3D54-6F64-4A4D-9BB1-1FBB7F3EBA0E}"/>
    <cellStyle name="Incorreto 2 21 2 2" xfId="28547" xr:uid="{8DC7C54A-7900-484E-9DFA-5A0D28DED1E1}"/>
    <cellStyle name="Incorreto 2 21 2 2 2" xfId="28548" xr:uid="{556781AE-7D32-4806-B55B-2308441D56C9}"/>
    <cellStyle name="Incorreto 2 21 2 3" xfId="28549" xr:uid="{1D208917-318F-4FDC-A509-7EF49AAAD5A0}"/>
    <cellStyle name="Incorreto 2 21 2 3 2" xfId="28550" xr:uid="{ABEF53F4-C957-44CE-8346-C1F1892BC3A4}"/>
    <cellStyle name="Incorreto 2 21 2 4" xfId="28551" xr:uid="{F0CDA7D1-768A-4074-8B74-33AA0D4F77C0}"/>
    <cellStyle name="Incorreto 2 21 3" xfId="28552" xr:uid="{523CE00A-038E-4A26-9ACC-5ACC34B6DFE2}"/>
    <cellStyle name="Incorreto 2 21 3 2" xfId="28553" xr:uid="{C97F6B78-C7FE-41E5-987E-6BA245914A6C}"/>
    <cellStyle name="Incorreto 2 21 4" xfId="28554" xr:uid="{10C3C14A-F722-45BC-B3C9-0448D840831A}"/>
    <cellStyle name="Incorreto 2 21 4 2" xfId="28555" xr:uid="{6B95563F-87AD-4D5C-AB64-F7F497C66B72}"/>
    <cellStyle name="Incorreto 2 21 5" xfId="28556" xr:uid="{285E605D-CCA9-42AA-885D-1CA44333D812}"/>
    <cellStyle name="Incorreto 2 21 5 2" xfId="28557" xr:uid="{10A0C2D9-53C7-4CF7-90A7-0FC2823AE37E}"/>
    <cellStyle name="Incorreto 2 21 6" xfId="28558" xr:uid="{14DFF3B2-D96F-4441-8BF6-B9F9E3588409}"/>
    <cellStyle name="Incorreto 2 21 6 2" xfId="28559" xr:uid="{A021E1D1-2774-4DBF-8B16-CC6E2ADF90E7}"/>
    <cellStyle name="Incorreto 2 21 7" xfId="28560" xr:uid="{0A83EE15-EA36-4422-88F8-B94A5C79C854}"/>
    <cellStyle name="Incorreto 2 21 7 2" xfId="28561" xr:uid="{6963827E-CB8A-4ADB-99F5-5E072DE1EEDC}"/>
    <cellStyle name="Incorreto 2 21 8" xfId="28562" xr:uid="{14AF0400-07E3-48AF-9946-D1E4652A0590}"/>
    <cellStyle name="Incorreto 2 22" xfId="28563" xr:uid="{BED0B876-412F-4D24-A6F1-C8C1906867B3}"/>
    <cellStyle name="Incorreto 2 22 2" xfId="28564" xr:uid="{4B309D91-38FE-4360-84C0-D4EA7191882B}"/>
    <cellStyle name="Incorreto 2 22 2 2" xfId="28565" xr:uid="{DF8C8614-7B7A-457B-8C4E-30BED05C7340}"/>
    <cellStyle name="Incorreto 2 22 2 2 2" xfId="28566" xr:uid="{CEE56B14-141A-46F9-B441-0045AE0712B0}"/>
    <cellStyle name="Incorreto 2 22 2 3" xfId="28567" xr:uid="{C1824D1F-418D-45AD-9ACD-2DAEDB4D8C94}"/>
    <cellStyle name="Incorreto 2 22 2 3 2" xfId="28568" xr:uid="{E818D7BA-30F7-46C6-9B14-CD357A1B4F8C}"/>
    <cellStyle name="Incorreto 2 22 2 4" xfId="28569" xr:uid="{8C9B2552-BE01-4A55-A314-29BDC6220CC3}"/>
    <cellStyle name="Incorreto 2 22 3" xfId="28570" xr:uid="{9FDACE89-B505-4F62-9C64-EE19309FB7C3}"/>
    <cellStyle name="Incorreto 2 22 3 2" xfId="28571" xr:uid="{B3236676-CC70-41FC-95FD-B8E57235930C}"/>
    <cellStyle name="Incorreto 2 22 4" xfId="28572" xr:uid="{0D612C97-A8CB-4A0A-9B5C-37E82143FD19}"/>
    <cellStyle name="Incorreto 2 22 4 2" xfId="28573" xr:uid="{E0EAD0E8-588B-4CED-8ADD-8579A7AE317F}"/>
    <cellStyle name="Incorreto 2 22 5" xfId="28574" xr:uid="{20A23835-A01D-419F-8B27-2B2880277F5E}"/>
    <cellStyle name="Incorreto 2 22 5 2" xfId="28575" xr:uid="{4A53741C-F6B9-48C1-B8CB-0C1D001FFD18}"/>
    <cellStyle name="Incorreto 2 22 6" xfId="28576" xr:uid="{03E0DF18-50C1-49C2-8656-53D20AD076C2}"/>
    <cellStyle name="Incorreto 2 22 6 2" xfId="28577" xr:uid="{382FD298-33F1-418F-9866-6C7255219A66}"/>
    <cellStyle name="Incorreto 2 22 7" xfId="28578" xr:uid="{FB2E6011-04E7-4113-976B-BACEDE019185}"/>
    <cellStyle name="Incorreto 2 22 7 2" xfId="28579" xr:uid="{18529C31-E32F-4388-B63D-92936BFEE88A}"/>
    <cellStyle name="Incorreto 2 22 8" xfId="28580" xr:uid="{B0D9CFE2-EEB1-4288-AA66-3BE9974A959A}"/>
    <cellStyle name="Incorreto 2 23" xfId="28581" xr:uid="{7E583FD4-1FA5-4D67-ABBD-72D2FFF1E113}"/>
    <cellStyle name="Incorreto 2 23 2" xfId="28582" xr:uid="{E22387DE-856F-43A8-B6F7-F37967DA9AE5}"/>
    <cellStyle name="Incorreto 2 23 2 2" xfId="28583" xr:uid="{D8B04AF7-3C4A-482F-9983-E021368F984A}"/>
    <cellStyle name="Incorreto 2 23 2 2 2" xfId="28584" xr:uid="{5722CFE7-02E8-4C4D-8C40-BE1DE6083C3D}"/>
    <cellStyle name="Incorreto 2 23 2 3" xfId="28585" xr:uid="{52226867-C8FC-49C7-B3FD-6579BF90D317}"/>
    <cellStyle name="Incorreto 2 23 2 3 2" xfId="28586" xr:uid="{F53F3B6F-C8CF-4C73-8D45-23F85DE006F9}"/>
    <cellStyle name="Incorreto 2 23 2 4" xfId="28587" xr:uid="{667B5CFF-E9D2-4E5A-B12C-E9DB4B0E1DE8}"/>
    <cellStyle name="Incorreto 2 23 3" xfId="28588" xr:uid="{37C98C00-4F54-47C2-8B27-841A26C37735}"/>
    <cellStyle name="Incorreto 2 23 3 2" xfId="28589" xr:uid="{E0AD5FB9-8CA9-4F20-B177-9E91893F24FC}"/>
    <cellStyle name="Incorreto 2 23 4" xfId="28590" xr:uid="{B6BBA26D-9DA5-456A-A5DA-DA7D83930D69}"/>
    <cellStyle name="Incorreto 2 23 4 2" xfId="28591" xr:uid="{1F656328-FDAE-46A5-B24A-C7F25FDFA863}"/>
    <cellStyle name="Incorreto 2 23 5" xfId="28592" xr:uid="{80615305-F02B-4E1E-B051-AB46B5AA17A4}"/>
    <cellStyle name="Incorreto 2 23 5 2" xfId="28593" xr:uid="{51C52720-AA04-49E1-863C-1A1FF41D52E9}"/>
    <cellStyle name="Incorreto 2 23 6" xfId="28594" xr:uid="{C0B324EF-DFD5-45D3-A9A3-DB6D8C6F9998}"/>
    <cellStyle name="Incorreto 2 23 6 2" xfId="28595" xr:uid="{17180B11-B0C8-4190-9265-F597EABAEB98}"/>
    <cellStyle name="Incorreto 2 23 7" xfId="28596" xr:uid="{41B39053-FACB-4B66-BBAC-84F5A8FA6D13}"/>
    <cellStyle name="Incorreto 2 23 7 2" xfId="28597" xr:uid="{5EC9C237-D240-43CA-ACE5-715BFD2B4587}"/>
    <cellStyle name="Incorreto 2 23 8" xfId="28598" xr:uid="{40408155-15AE-450C-B975-A2A0A2CCDB4B}"/>
    <cellStyle name="Incorreto 2 24" xfId="28599" xr:uid="{DC14AD09-F861-4BF7-84B1-166DF366B341}"/>
    <cellStyle name="Incorreto 2 24 2" xfId="28600" xr:uid="{E746B440-9190-4FBA-9C50-1A65DD6F8F71}"/>
    <cellStyle name="Incorreto 2 24 2 2" xfId="28601" xr:uid="{4555C145-BE7E-4AAB-A963-5FEDC4B502F4}"/>
    <cellStyle name="Incorreto 2 24 2 2 2" xfId="28602" xr:uid="{A6207E5C-4A36-4FAD-AE28-9519978B3149}"/>
    <cellStyle name="Incorreto 2 24 2 3" xfId="28603" xr:uid="{E44B8D29-92CB-4C62-8EFE-891E07BD774F}"/>
    <cellStyle name="Incorreto 2 24 2 3 2" xfId="28604" xr:uid="{FF93B7BB-75E5-42F7-8FE7-E7DD818334C9}"/>
    <cellStyle name="Incorreto 2 24 2 4" xfId="28605" xr:uid="{A85BFC7E-1E41-440C-958C-99FC9F93B657}"/>
    <cellStyle name="Incorreto 2 24 3" xfId="28606" xr:uid="{93A6231A-9455-461D-9857-6E5BE8440EF5}"/>
    <cellStyle name="Incorreto 2 24 3 2" xfId="28607" xr:uid="{5879A2CC-C5CE-447D-8F35-CBA0B1CA50CE}"/>
    <cellStyle name="Incorreto 2 24 4" xfId="28608" xr:uid="{4A6D069E-BEB1-4282-857C-688A506EEAB7}"/>
    <cellStyle name="Incorreto 2 24 4 2" xfId="28609" xr:uid="{E8E5171D-A8D7-4106-A434-05BA768B21CA}"/>
    <cellStyle name="Incorreto 2 24 5" xfId="28610" xr:uid="{6BBB13BB-CF12-4302-A0A3-8DBE5CF5579A}"/>
    <cellStyle name="Incorreto 2 24 5 2" xfId="28611" xr:uid="{DA1CAAD9-6EB3-4969-B644-FB07B8881533}"/>
    <cellStyle name="Incorreto 2 24 6" xfId="28612" xr:uid="{1639BD2D-AA21-4B7C-BE85-46A5DB749934}"/>
    <cellStyle name="Incorreto 2 24 6 2" xfId="28613" xr:uid="{4162AAB1-93B0-48F3-A96C-4B46D2E3E2C0}"/>
    <cellStyle name="Incorreto 2 24 7" xfId="28614" xr:uid="{0C6B2C60-EBDB-404F-B845-40412FAE493C}"/>
    <cellStyle name="Incorreto 2 24 7 2" xfId="28615" xr:uid="{BA7AFBA2-8CCF-48BB-99F4-11E951E8E94A}"/>
    <cellStyle name="Incorreto 2 24 8" xfId="28616" xr:uid="{B4134AB9-4494-42CA-BC7D-B51F052D6A32}"/>
    <cellStyle name="Incorreto 2 25" xfId="28617" xr:uid="{FCA562AB-652A-40B8-8491-B7552D37D7ED}"/>
    <cellStyle name="Incorreto 2 25 2" xfId="28618" xr:uid="{177CA272-DFFA-4DE1-A30F-2E4494F6E975}"/>
    <cellStyle name="Incorreto 2 25 2 2" xfId="28619" xr:uid="{AA0AC860-8FC6-4AE4-B872-F206BACD04B9}"/>
    <cellStyle name="Incorreto 2 25 2 2 2" xfId="28620" xr:uid="{52E76375-C87E-4630-91FD-382C9FCB3114}"/>
    <cellStyle name="Incorreto 2 25 2 3" xfId="28621" xr:uid="{A7C8FE11-5D4E-420C-ADCC-64AABE4D6B69}"/>
    <cellStyle name="Incorreto 2 25 2 3 2" xfId="28622" xr:uid="{35DA4726-952B-4154-B096-9C2A913D6E92}"/>
    <cellStyle name="Incorreto 2 25 2 4" xfId="28623" xr:uid="{EF0CA925-1E9E-4059-AEEA-CC478CC24851}"/>
    <cellStyle name="Incorreto 2 25 3" xfId="28624" xr:uid="{7928861E-F8B8-49E8-84B4-2C2256A214FF}"/>
    <cellStyle name="Incorreto 2 25 3 2" xfId="28625" xr:uid="{BC06313A-C109-40B8-94AF-A6D674B1D26F}"/>
    <cellStyle name="Incorreto 2 25 4" xfId="28626" xr:uid="{7ADDB743-A983-4025-A8D3-6EDB49BA6E59}"/>
    <cellStyle name="Incorreto 2 25 4 2" xfId="28627" xr:uid="{7EC501C8-510C-4538-ACAD-DEF52FEBBA09}"/>
    <cellStyle name="Incorreto 2 25 5" xfId="28628" xr:uid="{5CF106BB-563D-4FDC-9D97-E21DE4404B81}"/>
    <cellStyle name="Incorreto 2 25 5 2" xfId="28629" xr:uid="{836D86B2-74E6-43F1-8F28-62D225319688}"/>
    <cellStyle name="Incorreto 2 25 6" xfId="28630" xr:uid="{FDF2A170-5C98-461F-A2E2-75FB15D14EDC}"/>
    <cellStyle name="Incorreto 2 25 6 2" xfId="28631" xr:uid="{773017D9-4E11-4A24-9212-E6311BB54043}"/>
    <cellStyle name="Incorreto 2 25 7" xfId="28632" xr:uid="{33C9CDF4-1A01-448D-8FFE-FF1A1AD8A208}"/>
    <cellStyle name="Incorreto 2 25 7 2" xfId="28633" xr:uid="{9E370AF9-D0B9-480B-9213-65AFE229CE9B}"/>
    <cellStyle name="Incorreto 2 25 8" xfId="28634" xr:uid="{334B8166-6C4F-4BEB-BF6C-DE1C26934DFC}"/>
    <cellStyle name="Incorreto 2 26" xfId="28635" xr:uid="{81908609-B207-45A8-BEB3-B9362A69CB90}"/>
    <cellStyle name="Incorreto 2 26 2" xfId="28636" xr:uid="{5D687D6C-D9B8-4B4F-9305-FFFE4E646EDE}"/>
    <cellStyle name="Incorreto 2 26 2 2" xfId="28637" xr:uid="{4A39BDE3-3657-4A2D-A52B-A1D18C16063C}"/>
    <cellStyle name="Incorreto 2 26 2 2 2" xfId="28638" xr:uid="{5A089E71-D431-4B45-A20B-AFFF89653627}"/>
    <cellStyle name="Incorreto 2 26 2 3" xfId="28639" xr:uid="{4963CB2E-BB90-4254-A396-F2F3C4ABD383}"/>
    <cellStyle name="Incorreto 2 26 2 3 2" xfId="28640" xr:uid="{5FCF120A-E0F3-4020-8D88-0715ADA61CD3}"/>
    <cellStyle name="Incorreto 2 26 2 4" xfId="28641" xr:uid="{81C461AA-4A11-4543-B7FD-5BEFF17A8039}"/>
    <cellStyle name="Incorreto 2 26 3" xfId="28642" xr:uid="{097396DE-96AB-4070-9C8C-E7E0D50208CA}"/>
    <cellStyle name="Incorreto 2 26 3 2" xfId="28643" xr:uid="{2F098E75-5487-4B81-95AD-35A4CAAC379D}"/>
    <cellStyle name="Incorreto 2 26 4" xfId="28644" xr:uid="{4DAAD5D4-DD76-42A6-A020-64F0BCB3E3C3}"/>
    <cellStyle name="Incorreto 2 26 4 2" xfId="28645" xr:uid="{BBCF0043-35FA-4BC5-A17C-ED48CF6FFF9C}"/>
    <cellStyle name="Incorreto 2 26 5" xfId="28646" xr:uid="{CBDD414C-6917-427F-9C90-C9D50552B17C}"/>
    <cellStyle name="Incorreto 2 26 5 2" xfId="28647" xr:uid="{7C62A8CB-9774-4ABA-BB3A-23DAF1A46CEA}"/>
    <cellStyle name="Incorreto 2 26 6" xfId="28648" xr:uid="{54B8C8CC-7373-480D-85A8-78916C3943E8}"/>
    <cellStyle name="Incorreto 2 26 6 2" xfId="28649" xr:uid="{3867EED2-D9A9-44DF-AAC1-6D8713B72C53}"/>
    <cellStyle name="Incorreto 2 26 7" xfId="28650" xr:uid="{FCD25B0D-6B85-4833-845B-60C8DDFE47F5}"/>
    <cellStyle name="Incorreto 2 26 7 2" xfId="28651" xr:uid="{83D14EC7-512D-42A3-A8A0-B79F942F1D30}"/>
    <cellStyle name="Incorreto 2 26 8" xfId="28652" xr:uid="{94E864A7-F8C1-44B3-B206-61C630CD0764}"/>
    <cellStyle name="Incorreto 2 27" xfId="28653" xr:uid="{886623AD-E122-430B-92C1-433298F65BF0}"/>
    <cellStyle name="Incorreto 2 27 2" xfId="28654" xr:uid="{18B7B48D-5A76-473C-B81B-896277ACCBC8}"/>
    <cellStyle name="Incorreto 2 27 2 2" xfId="28655" xr:uid="{95BB2F76-204D-4A68-BAB0-4B383B42CCFB}"/>
    <cellStyle name="Incorreto 2 27 2 2 2" xfId="28656" xr:uid="{0EB12477-4DFB-442A-A7EC-976F8720E76E}"/>
    <cellStyle name="Incorreto 2 27 2 3" xfId="28657" xr:uid="{18E69382-3887-4582-BB17-A4F2474F62D5}"/>
    <cellStyle name="Incorreto 2 27 2 3 2" xfId="28658" xr:uid="{18558704-6FE5-47AF-8A4E-68BB1A8AAA97}"/>
    <cellStyle name="Incorreto 2 27 2 4" xfId="28659" xr:uid="{B5DCEA60-BCBB-4B34-A4C6-142438D1E67B}"/>
    <cellStyle name="Incorreto 2 27 3" xfId="28660" xr:uid="{A785D069-B35A-4142-B7CB-F5D0C16CEB2F}"/>
    <cellStyle name="Incorreto 2 27 3 2" xfId="28661" xr:uid="{3FB1B83D-90BD-4257-A721-A254B6D9068D}"/>
    <cellStyle name="Incorreto 2 27 4" xfId="28662" xr:uid="{45BD63AA-0510-4CDF-8AED-F9A4407E6BF5}"/>
    <cellStyle name="Incorreto 2 27 4 2" xfId="28663" xr:uid="{46F9C943-A93B-49F5-8A5D-0F30E0B2B830}"/>
    <cellStyle name="Incorreto 2 27 5" xfId="28664" xr:uid="{039FEF6F-D1BF-425C-8A08-98F701233942}"/>
    <cellStyle name="Incorreto 2 27 5 2" xfId="28665" xr:uid="{8CB08760-18D6-4324-8900-2248B57BD3BE}"/>
    <cellStyle name="Incorreto 2 27 6" xfId="28666" xr:uid="{81FDC4ED-F2B1-42D6-AC5C-E538C156E363}"/>
    <cellStyle name="Incorreto 2 27 6 2" xfId="28667" xr:uid="{E818E12C-9E2B-4112-9567-F437A7DEEB5B}"/>
    <cellStyle name="Incorreto 2 27 7" xfId="28668" xr:uid="{B6CFE082-EBDD-4DC6-99DA-3DE294AE5980}"/>
    <cellStyle name="Incorreto 2 27 7 2" xfId="28669" xr:uid="{874DA9A4-7BA0-46C6-B981-8EB0FD356B86}"/>
    <cellStyle name="Incorreto 2 27 8" xfId="28670" xr:uid="{BB2E0D5D-B649-423F-8165-0F43044330F3}"/>
    <cellStyle name="Incorreto 2 28" xfId="28671" xr:uid="{131967EB-523C-4719-9841-8056DCE64C48}"/>
    <cellStyle name="Incorreto 2 28 2" xfId="28672" xr:uid="{A76FED5C-DCB3-446F-AFF9-BBFD1C54D38E}"/>
    <cellStyle name="Incorreto 2 28 2 2" xfId="28673" xr:uid="{3A3C7E7D-3E6B-4C4D-904D-93DC5616A705}"/>
    <cellStyle name="Incorreto 2 28 2 2 2" xfId="28674" xr:uid="{E5210FCF-145A-4914-8250-1D11AA08D46B}"/>
    <cellStyle name="Incorreto 2 28 2 3" xfId="28675" xr:uid="{B166AB3E-EB47-44FE-BFCC-EBD9EE01961F}"/>
    <cellStyle name="Incorreto 2 28 2 3 2" xfId="28676" xr:uid="{6428A587-13F9-4ED1-8729-EE26BD617A9A}"/>
    <cellStyle name="Incorreto 2 28 2 4" xfId="28677" xr:uid="{73F80F8B-458F-48A1-956E-FCFEF36AE341}"/>
    <cellStyle name="Incorreto 2 28 3" xfId="28678" xr:uid="{744119F1-D73D-4D7F-9680-8BD0BBC7A81A}"/>
    <cellStyle name="Incorreto 2 28 3 2" xfId="28679" xr:uid="{E34918E1-8E50-4128-8D60-17257F53B01A}"/>
    <cellStyle name="Incorreto 2 28 4" xfId="28680" xr:uid="{8ABED8D4-F67C-49D1-B6D7-35F589E767ED}"/>
    <cellStyle name="Incorreto 2 28 4 2" xfId="28681" xr:uid="{A253A9B9-12DC-4EA9-95D7-EC50A0188056}"/>
    <cellStyle name="Incorreto 2 28 5" xfId="28682" xr:uid="{6969C04A-9EC0-4DBA-B74C-E5E7394A4DD0}"/>
    <cellStyle name="Incorreto 2 28 5 2" xfId="28683" xr:uid="{B0DA66F5-214C-492C-8ED1-51F3FCAC398D}"/>
    <cellStyle name="Incorreto 2 28 6" xfId="28684" xr:uid="{CA113651-FB1E-4121-A15D-CB60C6C54E7D}"/>
    <cellStyle name="Incorreto 2 28 6 2" xfId="28685" xr:uid="{7A427F87-23A0-41C9-9F21-560EA877DE97}"/>
    <cellStyle name="Incorreto 2 28 7" xfId="28686" xr:uid="{216F6CF6-6063-4ACD-B1D4-3394B33BE3E5}"/>
    <cellStyle name="Incorreto 2 28 7 2" xfId="28687" xr:uid="{911884E7-31F1-4C8B-BB13-92FC89B31F21}"/>
    <cellStyle name="Incorreto 2 28 8" xfId="28688" xr:uid="{DCFFEC94-070D-4EFF-A061-03C9CD7D7FA1}"/>
    <cellStyle name="Incorreto 2 29" xfId="28689" xr:uid="{CEA7E955-798A-4088-9504-0EE8B57EEAE1}"/>
    <cellStyle name="Incorreto 2 29 2" xfId="28690" xr:uid="{0F1C6438-0BD0-4EF2-A4C1-044E4D4EF545}"/>
    <cellStyle name="Incorreto 2 29 2 2" xfId="28691" xr:uid="{8FCD16F3-B3D0-45C7-9C8A-0FB7457F9F84}"/>
    <cellStyle name="Incorreto 2 29 2 2 2" xfId="28692" xr:uid="{3D4A3140-802A-4E33-A17E-DE27DF0FD5E5}"/>
    <cellStyle name="Incorreto 2 29 2 3" xfId="28693" xr:uid="{B2B85861-8837-4559-9E8E-53E7CEBDCE51}"/>
    <cellStyle name="Incorreto 2 29 2 3 2" xfId="28694" xr:uid="{A844BAEC-0385-473A-B99F-F75C3FCE92A5}"/>
    <cellStyle name="Incorreto 2 29 2 4" xfId="28695" xr:uid="{D39A4BF9-2B6E-40DC-92B3-3BEB5E06CFA6}"/>
    <cellStyle name="Incorreto 2 29 3" xfId="28696" xr:uid="{DA4395DD-E893-4F44-8C09-76911BD148A4}"/>
    <cellStyle name="Incorreto 2 29 3 2" xfId="28697" xr:uid="{AB875E77-A78A-4B0C-9669-28D645953DAB}"/>
    <cellStyle name="Incorreto 2 29 4" xfId="28698" xr:uid="{7B6DF600-F8D9-41D3-81F8-4A03B2740A08}"/>
    <cellStyle name="Incorreto 2 29 4 2" xfId="28699" xr:uid="{52665D2E-9508-40F2-A414-5A91A5126525}"/>
    <cellStyle name="Incorreto 2 29 5" xfId="28700" xr:uid="{A2EA63D0-BCD9-4D01-B1C3-9CE85533FD52}"/>
    <cellStyle name="Incorreto 2 29 5 2" xfId="28701" xr:uid="{629826BE-E5CD-4DE3-A5D7-7DFCC8D3D73C}"/>
    <cellStyle name="Incorreto 2 29 6" xfId="28702" xr:uid="{4441CC96-067B-4424-9C22-A669CE52AC96}"/>
    <cellStyle name="Incorreto 2 29 6 2" xfId="28703" xr:uid="{D5A05891-3188-4297-95AE-56160DDBA520}"/>
    <cellStyle name="Incorreto 2 29 7" xfId="28704" xr:uid="{09D15861-5751-4339-8327-1F1D0086735C}"/>
    <cellStyle name="Incorreto 2 29 7 2" xfId="28705" xr:uid="{C9156774-871E-4C24-BC37-3D3F6EC913F4}"/>
    <cellStyle name="Incorreto 2 29 8" xfId="28706" xr:uid="{28112A16-77E1-4D2C-B3DC-67C9D63E9724}"/>
    <cellStyle name="Incorreto 2 3" xfId="28707" xr:uid="{9E649572-C1ED-4451-B2F3-382A908E539B}"/>
    <cellStyle name="Incorreto 2 3 2" xfId="28708" xr:uid="{D42FDBCB-DDFA-4308-9DA9-52466C40A287}"/>
    <cellStyle name="Incorreto 2 3 2 2" xfId="28709" xr:uid="{24DB47B5-5929-4EEC-8A25-DE9559B3CB62}"/>
    <cellStyle name="Incorreto 2 3 2 2 2" xfId="28710" xr:uid="{2952B654-D5EC-4A5E-9B40-D6362DF3B271}"/>
    <cellStyle name="Incorreto 2 3 2 3" xfId="28711" xr:uid="{E531C9B1-D858-411A-904D-8B331FE861E2}"/>
    <cellStyle name="Incorreto 2 3 2 3 2" xfId="28712" xr:uid="{D91485BF-391B-4826-8B13-703220A0702B}"/>
    <cellStyle name="Incorreto 2 3 2 4" xfId="28713" xr:uid="{3123278E-FDEC-452B-BA21-9B815FD6D75A}"/>
    <cellStyle name="Incorreto 2 3 3" xfId="28714" xr:uid="{85320147-5874-4B8F-A33A-CA7002F94D9C}"/>
    <cellStyle name="Incorreto 2 3 3 2" xfId="28715" xr:uid="{86A224D4-3240-4773-8A43-0D5326981B92}"/>
    <cellStyle name="Incorreto 2 3 4" xfId="28716" xr:uid="{C166785C-8DED-4B83-809D-47E91370DC9C}"/>
    <cellStyle name="Incorreto 2 3 4 2" xfId="28717" xr:uid="{14A9870B-D567-48DB-9C59-D0A7B1C65D86}"/>
    <cellStyle name="Incorreto 2 3 5" xfId="28718" xr:uid="{44DC0264-30B1-4451-8142-8B14B5B4DE27}"/>
    <cellStyle name="Incorreto 2 3 5 2" xfId="28719" xr:uid="{26279DBA-1838-4C25-B756-B5DA2FC0792A}"/>
    <cellStyle name="Incorreto 2 3 6" xfId="28720" xr:uid="{0DF70F9F-3C0A-42F3-87B1-09EA03F20D14}"/>
    <cellStyle name="Incorreto 2 3 6 2" xfId="28721" xr:uid="{CAB708B3-9612-49A1-A12E-9BBD07668E0B}"/>
    <cellStyle name="Incorreto 2 3 7" xfId="28722" xr:uid="{139853EC-6D79-4BBF-90B1-A4331C37D75E}"/>
    <cellStyle name="Incorreto 2 3 7 2" xfId="28723" xr:uid="{9DD5B78E-B98C-4FE1-9109-1C27E2CFF925}"/>
    <cellStyle name="Incorreto 2 3 8" xfId="28724" xr:uid="{E56CC1EA-915B-4F2F-90AD-D890FD6EB75A}"/>
    <cellStyle name="Incorreto 2 30" xfId="28725" xr:uid="{FC020D8D-7755-4C85-A924-08A040CF8ED8}"/>
    <cellStyle name="Incorreto 2 30 2" xfId="28726" xr:uid="{C4AD5CB7-CC42-4206-ACF2-55B2A955E55B}"/>
    <cellStyle name="Incorreto 2 30 2 2" xfId="28727" xr:uid="{FF10D3DD-4BD6-4E18-A210-63D83708228C}"/>
    <cellStyle name="Incorreto 2 30 2 2 2" xfId="28728" xr:uid="{F01CF397-A6A5-4622-9A30-DD16577DD6A4}"/>
    <cellStyle name="Incorreto 2 30 2 3" xfId="28729" xr:uid="{05FE2546-0414-4CEC-BD81-795E4329E963}"/>
    <cellStyle name="Incorreto 2 30 2 3 2" xfId="28730" xr:uid="{938C9797-4701-4C03-9BCB-DE491FC35C29}"/>
    <cellStyle name="Incorreto 2 30 2 4" xfId="28731" xr:uid="{B3C9E497-EF1D-4C38-BF55-216F09D60D1E}"/>
    <cellStyle name="Incorreto 2 30 3" xfId="28732" xr:uid="{60412D23-BE62-4AD1-85B3-7E5AC682DE71}"/>
    <cellStyle name="Incorreto 2 30 3 2" xfId="28733" xr:uid="{CE7B0B94-AA1B-4FC3-832B-2D587F461489}"/>
    <cellStyle name="Incorreto 2 30 4" xfId="28734" xr:uid="{619C70C9-799D-42D7-B72B-12CC3A489E0F}"/>
    <cellStyle name="Incorreto 2 30 4 2" xfId="28735" xr:uid="{A4710E89-5A0C-4659-B4E9-9061A1ED7118}"/>
    <cellStyle name="Incorreto 2 30 5" xfId="28736" xr:uid="{5BC867D4-B333-4F6F-8EB2-A0FF417A90F8}"/>
    <cellStyle name="Incorreto 2 30 5 2" xfId="28737" xr:uid="{79C20517-A4C9-42D7-B443-6BE037F7834C}"/>
    <cellStyle name="Incorreto 2 30 6" xfId="28738" xr:uid="{2388B8B2-4749-443F-AF61-40798DA83510}"/>
    <cellStyle name="Incorreto 2 30 6 2" xfId="28739" xr:uid="{B03DF2E2-9E9D-4722-9076-04D0E209B37D}"/>
    <cellStyle name="Incorreto 2 30 7" xfId="28740" xr:uid="{E5776643-DCBB-419A-8370-5EAE6A4E4ED2}"/>
    <cellStyle name="Incorreto 2 30 7 2" xfId="28741" xr:uid="{AF797692-161B-4CDC-BD0B-27E5B2352ECA}"/>
    <cellStyle name="Incorreto 2 30 8" xfId="28742" xr:uid="{2931C58F-B3D7-4035-A3DE-CE2659A6166D}"/>
    <cellStyle name="Incorreto 2 31" xfId="28743" xr:uid="{7CF7CE91-2410-49FA-8603-EDA1D4DAEDB5}"/>
    <cellStyle name="Incorreto 2 31 2" xfId="28744" xr:uid="{3A46283C-EB10-49CF-8E33-CA3BD4A97C76}"/>
    <cellStyle name="Incorreto 2 31 2 2" xfId="28745" xr:uid="{93D913FB-1FDC-45C9-9F9A-D46522525D23}"/>
    <cellStyle name="Incorreto 2 31 2 2 2" xfId="28746" xr:uid="{86ECCB1B-C301-4C3D-AA66-B8B45A0B0EC1}"/>
    <cellStyle name="Incorreto 2 31 2 3" xfId="28747" xr:uid="{D9EA4069-75F3-4C05-A901-436A6C480074}"/>
    <cellStyle name="Incorreto 2 31 2 3 2" xfId="28748" xr:uid="{FBE81995-4E65-41D4-9242-CC03D6861348}"/>
    <cellStyle name="Incorreto 2 31 2 4" xfId="28749" xr:uid="{A5593ADB-E4B3-45AF-A887-776C4741CAF3}"/>
    <cellStyle name="Incorreto 2 31 3" xfId="28750" xr:uid="{B9C9B924-150A-4906-B52A-7E8C71B95633}"/>
    <cellStyle name="Incorreto 2 31 3 2" xfId="28751" xr:uid="{E14B6A94-6C5A-469F-A83B-93D0F31D32B8}"/>
    <cellStyle name="Incorreto 2 31 4" xfId="28752" xr:uid="{5A6E5E16-ABB3-4DF6-83FF-11146A21B796}"/>
    <cellStyle name="Incorreto 2 31 4 2" xfId="28753" xr:uid="{8D941413-00F6-4E32-9B8B-DA6FCB608499}"/>
    <cellStyle name="Incorreto 2 31 5" xfId="28754" xr:uid="{368F4AA7-DB63-4F42-A3D8-64F9F6469A01}"/>
    <cellStyle name="Incorreto 2 31 5 2" xfId="28755" xr:uid="{96F7E0CC-2BF3-472D-A710-D28AD9AF337C}"/>
    <cellStyle name="Incorreto 2 31 6" xfId="28756" xr:uid="{CAA724B5-C83E-4DC1-9086-FC708DCD4D94}"/>
    <cellStyle name="Incorreto 2 31 6 2" xfId="28757" xr:uid="{591CDA5D-33F4-46CF-9B53-403EDB7203F1}"/>
    <cellStyle name="Incorreto 2 31 7" xfId="28758" xr:uid="{502D10DB-61DF-44B2-AED6-4CD9C64E595B}"/>
    <cellStyle name="Incorreto 2 31 7 2" xfId="28759" xr:uid="{A2F9F149-1CFB-4649-8585-BCF20ECF5F8E}"/>
    <cellStyle name="Incorreto 2 31 8" xfId="28760" xr:uid="{E32D6D6A-F0E9-497B-8631-D6CF82E6C33F}"/>
    <cellStyle name="Incorreto 2 32" xfId="28761" xr:uid="{B8A072C4-24F8-46FA-89CD-BAA884425D2A}"/>
    <cellStyle name="Incorreto 2 32 2" xfId="28762" xr:uid="{BC6D409B-BB73-4511-A924-D7CA2823603A}"/>
    <cellStyle name="Incorreto 2 32 2 2" xfId="28763" xr:uid="{4F7097DC-D7A0-4064-B007-E08E75514A0D}"/>
    <cellStyle name="Incorreto 2 32 2 2 2" xfId="28764" xr:uid="{FC2F7209-6E73-4F45-9754-A74B7C6D6D7E}"/>
    <cellStyle name="Incorreto 2 32 2 3" xfId="28765" xr:uid="{5681F82A-A757-4EF1-AB55-6ED8089CF4F8}"/>
    <cellStyle name="Incorreto 2 32 2 3 2" xfId="28766" xr:uid="{22CBB2B1-CFA2-423B-8AE2-F58AEC791599}"/>
    <cellStyle name="Incorreto 2 32 2 4" xfId="28767" xr:uid="{734C2D4F-B21A-49FA-ABA3-2A3020345E5A}"/>
    <cellStyle name="Incorreto 2 32 3" xfId="28768" xr:uid="{A6E1AA35-95AE-4EA7-92F5-5E5E24635BE2}"/>
    <cellStyle name="Incorreto 2 32 3 2" xfId="28769" xr:uid="{71D35846-7634-40DC-A660-767288D0AEAA}"/>
    <cellStyle name="Incorreto 2 32 4" xfId="28770" xr:uid="{752DF090-32F3-44E7-963A-8BC6214630C6}"/>
    <cellStyle name="Incorreto 2 32 4 2" xfId="28771" xr:uid="{8B71D7AB-D123-4F4A-8511-34B1C6510734}"/>
    <cellStyle name="Incorreto 2 32 5" xfId="28772" xr:uid="{2F957DF2-036E-48F3-B9E6-E3264F9C69F0}"/>
    <cellStyle name="Incorreto 2 32 5 2" xfId="28773" xr:uid="{6AFE6FA0-4E67-4D8D-876C-4EC74F16A0CE}"/>
    <cellStyle name="Incorreto 2 32 6" xfId="28774" xr:uid="{CA0ADA75-0BCA-4EC8-AC6C-33D6735C0754}"/>
    <cellStyle name="Incorreto 2 32 6 2" xfId="28775" xr:uid="{820BA921-3550-40BE-B630-95360730605B}"/>
    <cellStyle name="Incorreto 2 32 7" xfId="28776" xr:uid="{B72AD67E-F9D0-40D4-8A71-CD078005787A}"/>
    <cellStyle name="Incorreto 2 32 7 2" xfId="28777" xr:uid="{EDE40E8A-AEC0-4AF5-AEDF-E33F2C530E41}"/>
    <cellStyle name="Incorreto 2 32 8" xfId="28778" xr:uid="{6486233F-83E5-4EC0-BC66-3CF5035C3629}"/>
    <cellStyle name="Incorreto 2 33" xfId="28779" xr:uid="{4E3F4089-BD94-4C4C-9F92-4614FDF43E2A}"/>
    <cellStyle name="Incorreto 2 33 2" xfId="28780" xr:uid="{CB056595-43E8-4483-8B4C-466F79CB3147}"/>
    <cellStyle name="Incorreto 2 33 2 2" xfId="28781" xr:uid="{2A42928D-1A21-4A27-BD35-71502623FB23}"/>
    <cellStyle name="Incorreto 2 33 2 2 2" xfId="28782" xr:uid="{2D67616B-6200-468B-8866-9C4903383B63}"/>
    <cellStyle name="Incorreto 2 33 2 3" xfId="28783" xr:uid="{A6D86195-4FAB-42BB-ABE9-4379D4065E11}"/>
    <cellStyle name="Incorreto 2 33 2 3 2" xfId="28784" xr:uid="{130860E2-FBD9-4F3F-B45C-B881275BA5D8}"/>
    <cellStyle name="Incorreto 2 33 2 4" xfId="28785" xr:uid="{F4D9D635-0D5E-4694-BC42-DC9CCFFB8E3B}"/>
    <cellStyle name="Incorreto 2 33 3" xfId="28786" xr:uid="{613C8390-54DE-4DAE-AF64-005B2F961F31}"/>
    <cellStyle name="Incorreto 2 33 3 2" xfId="28787" xr:uid="{4D33073A-841B-4A4A-984D-CB41852BFCBC}"/>
    <cellStyle name="Incorreto 2 33 4" xfId="28788" xr:uid="{66D2E775-0B9E-4CA8-AFE4-3ED33CBFEA21}"/>
    <cellStyle name="Incorreto 2 33 4 2" xfId="28789" xr:uid="{0E32877A-22A9-4C0F-AA43-1AFF07F14FC1}"/>
    <cellStyle name="Incorreto 2 33 5" xfId="28790" xr:uid="{B599F27C-A96B-430E-89B8-A51D39B50BB3}"/>
    <cellStyle name="Incorreto 2 33 5 2" xfId="28791" xr:uid="{51AE40B0-BA72-46C7-93F5-A0C1EA386C20}"/>
    <cellStyle name="Incorreto 2 33 6" xfId="28792" xr:uid="{F2D17366-0927-489A-9714-8299B92485F7}"/>
    <cellStyle name="Incorreto 2 33 6 2" xfId="28793" xr:uid="{AD7536C6-DB44-4F9D-81A8-F583A0B838E9}"/>
    <cellStyle name="Incorreto 2 33 7" xfId="28794" xr:uid="{84BD0143-684A-42DB-9A0C-CC4355E6A1FB}"/>
    <cellStyle name="Incorreto 2 33 7 2" xfId="28795" xr:uid="{7334BEF9-0C40-41AA-95F9-0BC9D0BBA47C}"/>
    <cellStyle name="Incorreto 2 33 8" xfId="28796" xr:uid="{9CA14C2E-247E-48DB-86F8-8F924CE8BB47}"/>
    <cellStyle name="Incorreto 2 34" xfId="28797" xr:uid="{1D948861-DFFB-4D5E-A28E-F2EFF3222D10}"/>
    <cellStyle name="Incorreto 2 34 2" xfId="28798" xr:uid="{99FB9A8F-DD58-4BF3-A76B-E22B36FFE5DE}"/>
    <cellStyle name="Incorreto 2 34 2 2" xfId="28799" xr:uid="{DB8D32FE-2288-4B4C-B758-E350727AB479}"/>
    <cellStyle name="Incorreto 2 34 3" xfId="28800" xr:uid="{1DBFE966-E8FB-4A90-A62B-8498372F382E}"/>
    <cellStyle name="Incorreto 2 34 3 2" xfId="28801" xr:uid="{8C8DECA3-8CBD-4FD2-AB09-4D30A1343D2B}"/>
    <cellStyle name="Incorreto 2 34 4" xfId="28802" xr:uid="{3911CB1E-35E8-4CB1-A2E6-BA3DA94F81E0}"/>
    <cellStyle name="Incorreto 2 34 5" xfId="28803" xr:uid="{DF8BB1D5-F85D-4DD2-B760-6D448D94DC59}"/>
    <cellStyle name="Incorreto 2 35" xfId="28804" xr:uid="{13A63282-3D74-4F77-B93D-05AB50C4B741}"/>
    <cellStyle name="Incorreto 2 35 2" xfId="28805" xr:uid="{306A0636-BE22-4602-9867-DAEFC3748167}"/>
    <cellStyle name="Incorreto 2 36" xfId="28806" xr:uid="{C227C935-A38B-49E6-8E11-289F0C5FA03C}"/>
    <cellStyle name="Incorreto 2 36 2" xfId="28807" xr:uid="{D2433DA2-749E-4032-ABF8-C0809D674D4E}"/>
    <cellStyle name="Incorreto 2 37" xfId="28808" xr:uid="{A26E32A7-6BCC-43FF-9F87-0EF30B5A32AC}"/>
    <cellStyle name="Incorreto 2 37 2" xfId="28809" xr:uid="{BEA038E4-CFED-4D02-9D51-E6EE97167EB9}"/>
    <cellStyle name="Incorreto 2 38" xfId="28810" xr:uid="{2D269AE3-2BE2-4273-84DC-1E13AEF14C86}"/>
    <cellStyle name="Incorreto 2 38 2" xfId="28811" xr:uid="{04294F63-15F8-4894-B5A5-4A1005C28A66}"/>
    <cellStyle name="Incorreto 2 39" xfId="28812" xr:uid="{55CA2059-D43A-464C-819D-0004E867AD3C}"/>
    <cellStyle name="Incorreto 2 4" xfId="28813" xr:uid="{900B09EF-E780-4739-B257-F7D4DE9354CB}"/>
    <cellStyle name="Incorreto 2 4 2" xfId="28814" xr:uid="{483ACAF0-485D-465F-83FF-2037FDCCB3B7}"/>
    <cellStyle name="Incorreto 2 4 2 2" xfId="28815" xr:uid="{ECC819C4-23BE-4F15-AA09-76A35E83C3C8}"/>
    <cellStyle name="Incorreto 2 4 2 2 2" xfId="28816" xr:uid="{55AF5B30-FCA0-4C08-BF2A-73373B9D074F}"/>
    <cellStyle name="Incorreto 2 4 2 3" xfId="28817" xr:uid="{FDEB8FE8-0BDA-4856-A085-A7764F17B28E}"/>
    <cellStyle name="Incorreto 2 4 2 3 2" xfId="28818" xr:uid="{AA452424-398A-4CE5-AFC7-F487BCEF4E57}"/>
    <cellStyle name="Incorreto 2 4 2 4" xfId="28819" xr:uid="{F3D28C0D-883B-4F40-A6B7-0DC4131FA6B0}"/>
    <cellStyle name="Incorreto 2 4 3" xfId="28820" xr:uid="{D2DF3B7F-0D41-4760-A4C8-916B4E33E383}"/>
    <cellStyle name="Incorreto 2 4 3 2" xfId="28821" xr:uid="{0E97C310-A227-4BB0-AD36-987F8E4A96B5}"/>
    <cellStyle name="Incorreto 2 4 4" xfId="28822" xr:uid="{320782DF-A880-4CC7-9999-37D86F7646B3}"/>
    <cellStyle name="Incorreto 2 4 4 2" xfId="28823" xr:uid="{E9B7426E-9B82-4207-B538-88F52FFFC7D0}"/>
    <cellStyle name="Incorreto 2 4 5" xfId="28824" xr:uid="{74FBECAF-1C23-4B4A-BB11-F165157B8058}"/>
    <cellStyle name="Incorreto 2 4 5 2" xfId="28825" xr:uid="{525B90C0-BDBA-4ACA-88BD-C270B7277972}"/>
    <cellStyle name="Incorreto 2 4 6" xfId="28826" xr:uid="{587711BE-F4DB-42EF-BC06-A60A1F79A7B7}"/>
    <cellStyle name="Incorreto 2 4 6 2" xfId="28827" xr:uid="{6728B3D7-C5A0-4D7B-B38F-89DF3B91D6A8}"/>
    <cellStyle name="Incorreto 2 4 7" xfId="28828" xr:uid="{FCF0DB4C-540D-4FF5-8217-C6697D63D64A}"/>
    <cellStyle name="Incorreto 2 4 7 2" xfId="28829" xr:uid="{16026F67-2B95-49F7-9FE4-592DED48F8EF}"/>
    <cellStyle name="Incorreto 2 4 8" xfId="28830" xr:uid="{D131247A-FD12-4EDB-9994-B54FBD9812D4}"/>
    <cellStyle name="Incorreto 2 5" xfId="28831" xr:uid="{F84A4CC6-CAEA-4673-8252-E4F7BED66D38}"/>
    <cellStyle name="Incorreto 2 5 2" xfId="28832" xr:uid="{48870724-895A-46DD-BB16-155E6D17C5D7}"/>
    <cellStyle name="Incorreto 2 5 2 2" xfId="28833" xr:uid="{93876479-142B-4380-B719-C1A985E29CA3}"/>
    <cellStyle name="Incorreto 2 5 2 2 2" xfId="28834" xr:uid="{9D621773-A98A-409F-8FE1-EE75959C8A56}"/>
    <cellStyle name="Incorreto 2 5 2 3" xfId="28835" xr:uid="{7CB32A31-A4A9-4D4A-B2DD-F76EDEBED446}"/>
    <cellStyle name="Incorreto 2 5 2 3 2" xfId="28836" xr:uid="{68F43EDD-C4FA-4512-80BF-8911AA47BC0D}"/>
    <cellStyle name="Incorreto 2 5 2 4" xfId="28837" xr:uid="{478236EC-03BA-4DC7-B317-BDB6F9FF9278}"/>
    <cellStyle name="Incorreto 2 5 3" xfId="28838" xr:uid="{6E180023-FD4D-4E99-ADFC-FDFF367B8A50}"/>
    <cellStyle name="Incorreto 2 5 3 2" xfId="28839" xr:uid="{CD0EBC68-0515-4A6B-A0CA-3BD3614FC286}"/>
    <cellStyle name="Incorreto 2 5 4" xfId="28840" xr:uid="{66447C1E-DBBD-435C-A83A-86EC685B6BEB}"/>
    <cellStyle name="Incorreto 2 5 4 2" xfId="28841" xr:uid="{0D95F873-AC06-4150-827E-DCC5A5CAFBB3}"/>
    <cellStyle name="Incorreto 2 5 5" xfId="28842" xr:uid="{1C740566-F0E2-469D-8FBC-CFCFDFC0989D}"/>
    <cellStyle name="Incorreto 2 5 5 2" xfId="28843" xr:uid="{8108A71D-4A65-46F3-9CBF-81B76583CC8D}"/>
    <cellStyle name="Incorreto 2 5 6" xfId="28844" xr:uid="{AE9F7927-FC45-473E-9622-5DC8019ABAD7}"/>
    <cellStyle name="Incorreto 2 5 6 2" xfId="28845" xr:uid="{55D03B0F-A4E7-4EC5-8644-114C085D263E}"/>
    <cellStyle name="Incorreto 2 5 7" xfId="28846" xr:uid="{20D3D489-6A8E-4938-A9D7-23A778856F52}"/>
    <cellStyle name="Incorreto 2 5 7 2" xfId="28847" xr:uid="{0B4350A6-35F8-4714-9428-AEEC145E7F5A}"/>
    <cellStyle name="Incorreto 2 5 8" xfId="28848" xr:uid="{F49B6718-BD77-4D9C-94CD-963834B22736}"/>
    <cellStyle name="Incorreto 2 6" xfId="28849" xr:uid="{1F9B6A16-84DA-419C-B303-5E228BAD90EC}"/>
    <cellStyle name="Incorreto 2 6 2" xfId="28850" xr:uid="{D46630FE-6525-4074-931A-169E4BECE586}"/>
    <cellStyle name="Incorreto 2 6 2 2" xfId="28851" xr:uid="{69465E20-75FB-4D91-A636-A514856577BF}"/>
    <cellStyle name="Incorreto 2 6 2 2 2" xfId="28852" xr:uid="{C17B0BDC-D762-4007-9BD2-9BC4C98AC31A}"/>
    <cellStyle name="Incorreto 2 6 2 3" xfId="28853" xr:uid="{889114B9-6D19-4B59-A58C-C94B7FAB3AAA}"/>
    <cellStyle name="Incorreto 2 6 2 3 2" xfId="28854" xr:uid="{CBF77CA7-26F3-41BB-8D52-C17B160BB832}"/>
    <cellStyle name="Incorreto 2 6 2 4" xfId="28855" xr:uid="{A50B28D1-A460-40A6-A5CC-62D689A19502}"/>
    <cellStyle name="Incorreto 2 6 3" xfId="28856" xr:uid="{C0663336-82CD-43B7-AED1-C9D49445A1B9}"/>
    <cellStyle name="Incorreto 2 6 3 2" xfId="28857" xr:uid="{7F51FCE6-C0F8-4FA1-8F40-20808EA00C21}"/>
    <cellStyle name="Incorreto 2 6 4" xfId="28858" xr:uid="{03FBA512-DCD7-4D02-B1E6-76790B55D00B}"/>
    <cellStyle name="Incorreto 2 6 4 2" xfId="28859" xr:uid="{3525A5B0-604F-47B9-9A5B-B66F6279FF43}"/>
    <cellStyle name="Incorreto 2 6 5" xfId="28860" xr:uid="{C4871CD5-1FAD-4DB3-B31B-8091C4E89EF5}"/>
    <cellStyle name="Incorreto 2 6 5 2" xfId="28861" xr:uid="{FB75EB26-3CD3-419B-8780-BF3208DCD9D3}"/>
    <cellStyle name="Incorreto 2 6 6" xfId="28862" xr:uid="{225F5BE7-64F8-43E8-BF5E-93DBA03DEC26}"/>
    <cellStyle name="Incorreto 2 6 6 2" xfId="28863" xr:uid="{F9FE4E3A-C6FB-43F6-9A11-57AE9EFFB9B1}"/>
    <cellStyle name="Incorreto 2 6 7" xfId="28864" xr:uid="{FFCDC280-64EE-4417-8B1F-3F11FF224A83}"/>
    <cellStyle name="Incorreto 2 6 7 2" xfId="28865" xr:uid="{87A81F50-5E34-43D4-BB93-4C2EDCDB43EC}"/>
    <cellStyle name="Incorreto 2 6 8" xfId="28866" xr:uid="{C0EF7A7F-E1D9-4D31-B78C-0B768F23EF91}"/>
    <cellStyle name="Incorreto 2 7" xfId="28867" xr:uid="{11354534-6FA2-46CA-B377-3DDB1AB02798}"/>
    <cellStyle name="Incorreto 2 7 2" xfId="28868" xr:uid="{BDBFAF1E-FFEE-438D-80A4-37D63EDA064C}"/>
    <cellStyle name="Incorreto 2 7 2 2" xfId="28869" xr:uid="{4F1ED597-7051-42A0-97D8-3795D80F7C7D}"/>
    <cellStyle name="Incorreto 2 7 2 2 2" xfId="28870" xr:uid="{8AC5C46B-59CF-4FEF-A4AE-6DDCBE020B65}"/>
    <cellStyle name="Incorreto 2 7 2 3" xfId="28871" xr:uid="{15E0869B-B363-41DE-9E50-57A4E99DE240}"/>
    <cellStyle name="Incorreto 2 7 2 3 2" xfId="28872" xr:uid="{B7FA4EB5-B11C-45FF-9A36-9EF6700F41F6}"/>
    <cellStyle name="Incorreto 2 7 2 4" xfId="28873" xr:uid="{85E274D6-758C-4D29-B3E5-16584CCB7991}"/>
    <cellStyle name="Incorreto 2 7 3" xfId="28874" xr:uid="{CAB397F8-DECE-4647-8F02-B2100BD78C6A}"/>
    <cellStyle name="Incorreto 2 7 3 2" xfId="28875" xr:uid="{92747E7D-CE6D-48B7-BA39-997699D12F53}"/>
    <cellStyle name="Incorreto 2 7 4" xfId="28876" xr:uid="{56D5ED66-A8A2-49CC-9A40-99A897E1084C}"/>
    <cellStyle name="Incorreto 2 7 4 2" xfId="28877" xr:uid="{50960C6A-CCCC-467C-8E68-E63852E8687D}"/>
    <cellStyle name="Incorreto 2 7 5" xfId="28878" xr:uid="{3842C896-7D96-4946-ABD0-E483EA4AEA0C}"/>
    <cellStyle name="Incorreto 2 7 5 2" xfId="28879" xr:uid="{4CC62109-DA8D-4D8C-8411-032643C36C8F}"/>
    <cellStyle name="Incorreto 2 7 6" xfId="28880" xr:uid="{E39C7BC3-CFB6-4FAF-880E-C5517D67DF7D}"/>
    <cellStyle name="Incorreto 2 7 6 2" xfId="28881" xr:uid="{EED41FEC-5F44-4253-B7B0-CC712CE5454E}"/>
    <cellStyle name="Incorreto 2 7 7" xfId="28882" xr:uid="{852DC50C-5B9C-44E4-95C9-66CB754F3B09}"/>
    <cellStyle name="Incorreto 2 7 7 2" xfId="28883" xr:uid="{495024C6-F681-4715-BE11-E2074922F004}"/>
    <cellStyle name="Incorreto 2 7 8" xfId="28884" xr:uid="{B9A2CA6C-6FCB-44D0-BEA8-C7E22027E3DA}"/>
    <cellStyle name="Incorreto 2 8" xfId="28885" xr:uid="{553B76A6-E9C6-428A-8919-842FC4B9F0F0}"/>
    <cellStyle name="Incorreto 2 8 2" xfId="28886" xr:uid="{D5D27BC0-2339-49C9-8E3B-631C3CB657C9}"/>
    <cellStyle name="Incorreto 2 8 2 2" xfId="28887" xr:uid="{621BAB09-D555-41FF-B0BF-5856F98C7B00}"/>
    <cellStyle name="Incorreto 2 8 2 2 2" xfId="28888" xr:uid="{264BEF3B-27AF-4A74-8561-FE5FDFA3B9D3}"/>
    <cellStyle name="Incorreto 2 8 2 3" xfId="28889" xr:uid="{878525CE-ED97-4123-8B54-E4AF0396D951}"/>
    <cellStyle name="Incorreto 2 8 2 3 2" xfId="28890" xr:uid="{AB539C07-C726-467C-8E57-0876F5D15D27}"/>
    <cellStyle name="Incorreto 2 8 2 4" xfId="28891" xr:uid="{FAFEA255-2018-4679-98E2-EEF8603F0BAF}"/>
    <cellStyle name="Incorreto 2 8 3" xfId="28892" xr:uid="{D71987EB-4245-4517-9C02-24C8C3D928C6}"/>
    <cellStyle name="Incorreto 2 8 3 2" xfId="28893" xr:uid="{28D6E8C7-0B1C-4EC1-8947-CDCC3E75DA09}"/>
    <cellStyle name="Incorreto 2 8 4" xfId="28894" xr:uid="{9998DDE4-B0EC-4417-A5FC-3D10016BBDFB}"/>
    <cellStyle name="Incorreto 2 8 4 2" xfId="28895" xr:uid="{54992307-E4C0-4E6E-8DD1-C0C0D206D346}"/>
    <cellStyle name="Incorreto 2 8 5" xfId="28896" xr:uid="{5ED09FF8-3A8C-4ED8-9EC7-E84A045BB327}"/>
    <cellStyle name="Incorreto 2 8 5 2" xfId="28897" xr:uid="{FFC3A6F2-5789-4300-8B63-D3E973AD2B04}"/>
    <cellStyle name="Incorreto 2 8 6" xfId="28898" xr:uid="{BFC99A71-C99F-4207-A830-0B3CEB2B90F9}"/>
    <cellStyle name="Incorreto 2 8 6 2" xfId="28899" xr:uid="{C5F055C7-A4AC-41D9-9FE7-78BCE3E5C319}"/>
    <cellStyle name="Incorreto 2 8 7" xfId="28900" xr:uid="{B42E1346-3EAA-4BEE-BD41-A735BB9E64E4}"/>
    <cellStyle name="Incorreto 2 8 7 2" xfId="28901" xr:uid="{480B87B9-8C7E-4378-8D88-23D2A423CEDB}"/>
    <cellStyle name="Incorreto 2 8 8" xfId="28902" xr:uid="{F1B3312D-8BF6-43C2-A31B-B0D5959AD1B5}"/>
    <cellStyle name="Incorreto 2 9" xfId="28903" xr:uid="{F1EE8094-53FF-4469-B76A-88FF929EC309}"/>
    <cellStyle name="Incorreto 2 9 2" xfId="28904" xr:uid="{29B648DD-3035-4334-B825-0D7FEC1E8A9B}"/>
    <cellStyle name="Incorreto 2 9 2 2" xfId="28905" xr:uid="{216E3329-1254-4609-A154-5C80F2D8D0A2}"/>
    <cellStyle name="Incorreto 2 9 2 2 2" xfId="28906" xr:uid="{EE9D8051-BF15-4563-AD46-DE1ACF59F185}"/>
    <cellStyle name="Incorreto 2 9 2 3" xfId="28907" xr:uid="{FB75D55C-B5DA-442E-B787-3A70D5BDE130}"/>
    <cellStyle name="Incorreto 2 9 2 3 2" xfId="28908" xr:uid="{C3CE45DB-CF46-482F-BBD1-D5F9F08E6146}"/>
    <cellStyle name="Incorreto 2 9 2 4" xfId="28909" xr:uid="{7DA4FC1B-0BE5-4049-B187-872B0D718D8B}"/>
    <cellStyle name="Incorreto 2 9 3" xfId="28910" xr:uid="{79206E6A-8121-4968-8CBD-25279174D446}"/>
    <cellStyle name="Incorreto 2 9 3 2" xfId="28911" xr:uid="{CBE5E9B7-F414-4539-A123-35D14FAF0763}"/>
    <cellStyle name="Incorreto 2 9 4" xfId="28912" xr:uid="{3EA5A5D8-923C-4C8D-B2B0-9817F58C0CA8}"/>
    <cellStyle name="Incorreto 2 9 4 2" xfId="28913" xr:uid="{EBBCA7D4-0BD5-460C-9597-7CB3278A9B41}"/>
    <cellStyle name="Incorreto 2 9 5" xfId="28914" xr:uid="{C55A809A-D6DF-48BA-A642-826E679289FC}"/>
    <cellStyle name="Incorreto 2 9 5 2" xfId="28915" xr:uid="{8A5EEDFE-35BF-4FB3-ABD3-1971BEFE622E}"/>
    <cellStyle name="Incorreto 2 9 6" xfId="28916" xr:uid="{05003AA5-ECC4-4AFA-A1D8-5D946E275192}"/>
    <cellStyle name="Incorreto 2 9 6 2" xfId="28917" xr:uid="{00CF9DE0-A014-48F9-86F8-55FBCF40953C}"/>
    <cellStyle name="Incorreto 2 9 7" xfId="28918" xr:uid="{53FE6525-9ADF-4F48-9296-D59350FBCAD1}"/>
    <cellStyle name="Incorreto 2 9 7 2" xfId="28919" xr:uid="{C0753D2F-81E9-4E30-AAF8-A269B347A819}"/>
    <cellStyle name="Incorreto 2 9 8" xfId="28920" xr:uid="{9CFB7F01-2A7E-42C3-B52C-F374FCB8DD08}"/>
    <cellStyle name="Incorreto 20" xfId="28921" xr:uid="{8DBC6496-CEAD-42EC-8E6A-722594B2BEA5}"/>
    <cellStyle name="Incorreto 20 2" xfId="28922" xr:uid="{D7527AE8-6BAE-47C7-8E84-4CC8C2F16974}"/>
    <cellStyle name="Incorreto 20 2 2" xfId="28923" xr:uid="{11550737-C85C-48B9-9FCA-8DCE5F5A983C}"/>
    <cellStyle name="Incorreto 20 2 2 2" xfId="28924" xr:uid="{3C2CB7BD-4CA0-4D8D-B25E-6FF6DA02D4A2}"/>
    <cellStyle name="Incorreto 20 2 3" xfId="28925" xr:uid="{26E52C5A-103A-488F-892A-DA01EB1DA6AD}"/>
    <cellStyle name="Incorreto 20 2 3 2" xfId="28926" xr:uid="{89FB7881-11A8-4A6D-9845-FEAD36DB4FF3}"/>
    <cellStyle name="Incorreto 20 2 4" xfId="28927" xr:uid="{645D5536-F259-4262-AD61-4F56EDD52457}"/>
    <cellStyle name="Incorreto 20 3" xfId="28928" xr:uid="{0682AB22-ACC3-4955-83D6-D4D16998F732}"/>
    <cellStyle name="Incorreto 20 3 2" xfId="28929" xr:uid="{8493035B-4A1C-4A4C-9E6E-CB84BADDA80A}"/>
    <cellStyle name="Incorreto 20 4" xfId="28930" xr:uid="{2B94D002-A8F3-4207-A56E-85F7047AB150}"/>
    <cellStyle name="Incorreto 20 4 2" xfId="28931" xr:uid="{28FA68D6-701F-40CD-98C6-3BDBD26516BC}"/>
    <cellStyle name="Incorreto 20 5" xfId="28932" xr:uid="{FEF9A191-FB6E-46A8-B5CE-E2A48EF31AAA}"/>
    <cellStyle name="Incorreto 20 5 2" xfId="28933" xr:uid="{80CECDCC-73FA-4F5C-B257-467E58DEC12D}"/>
    <cellStyle name="Incorreto 20 6" xfId="28934" xr:uid="{E05655F9-F228-4789-A510-953F4F95417C}"/>
    <cellStyle name="Incorreto 20 6 2" xfId="28935" xr:uid="{B005672D-EFF9-4971-9766-2C7F9DAA9A61}"/>
    <cellStyle name="Incorreto 20 7" xfId="28936" xr:uid="{FF0BF43C-8C8A-4EFE-9680-1EBA39AE8EA1}"/>
    <cellStyle name="Incorreto 21" xfId="28937" xr:uid="{0B115FEA-C616-4E65-8BC8-B7EAE52F4640}"/>
    <cellStyle name="Incorreto 21 2" xfId="28938" xr:uid="{7381F9AD-9CAD-4236-841B-4A025C97AACA}"/>
    <cellStyle name="Incorreto 21 2 2" xfId="28939" xr:uid="{23A8B0B5-C3F4-49F3-915B-D5666FA2F06D}"/>
    <cellStyle name="Incorreto 21 2 2 2" xfId="28940" xr:uid="{F3ECD5D5-E8FD-4E49-987C-623B19279289}"/>
    <cellStyle name="Incorreto 21 2 3" xfId="28941" xr:uid="{9E5CA89C-DD5F-4E6E-B00A-F19E4E991E88}"/>
    <cellStyle name="Incorreto 21 2 3 2" xfId="28942" xr:uid="{9E8BBF80-6607-49C5-829D-C00BF81BD72B}"/>
    <cellStyle name="Incorreto 21 2 4" xfId="28943" xr:uid="{DF95606A-F68B-441B-A6B5-06B0B9205C78}"/>
    <cellStyle name="Incorreto 21 3" xfId="28944" xr:uid="{F90A158F-A002-4FFF-B80C-2538EEF97C14}"/>
    <cellStyle name="Incorreto 21 3 2" xfId="28945" xr:uid="{872B0478-0435-4037-BD66-B49CFE65B33C}"/>
    <cellStyle name="Incorreto 21 4" xfId="28946" xr:uid="{3858288F-B697-4D9F-8B62-95DDDA728BFE}"/>
    <cellStyle name="Incorreto 21 4 2" xfId="28947" xr:uid="{734DDCAE-17CF-45CC-8394-785FD3FFE75D}"/>
    <cellStyle name="Incorreto 21 5" xfId="28948" xr:uid="{7247C6B4-DE21-4D17-B4A9-005F11814086}"/>
    <cellStyle name="Incorreto 21 5 2" xfId="28949" xr:uid="{FC715FA3-E784-4065-AE19-2F205727696C}"/>
    <cellStyle name="Incorreto 21 6" xfId="28950" xr:uid="{7C62D2A6-2CE9-4A69-AB60-D118BAC064D6}"/>
    <cellStyle name="Incorreto 21 6 2" xfId="28951" xr:uid="{C8331D48-0565-4A11-9D3A-3A4CB0117872}"/>
    <cellStyle name="Incorreto 21 7" xfId="28952" xr:uid="{78C32865-9F41-4D03-A7BB-2626E97E2DD5}"/>
    <cellStyle name="Incorreto 22" xfId="28953" xr:uid="{40B678D8-1F4C-4B81-ADD0-4042F6BA3161}"/>
    <cellStyle name="Incorreto 22 2" xfId="28954" xr:uid="{4C0998C1-1BD4-4787-96CF-F0507F998EAD}"/>
    <cellStyle name="Incorreto 22 2 2" xfId="28955" xr:uid="{02F6EF82-A8AD-4C9E-997B-01E7FCEF4467}"/>
    <cellStyle name="Incorreto 22 2 2 2" xfId="28956" xr:uid="{1DACB320-DA0D-4930-BDFD-DBADB212F3CE}"/>
    <cellStyle name="Incorreto 22 2 3" xfId="28957" xr:uid="{70D7E9CF-C2DE-419F-BB1E-B86CBAD97A14}"/>
    <cellStyle name="Incorreto 22 2 3 2" xfId="28958" xr:uid="{446B40F9-4D5D-4821-9E62-EEE23310273B}"/>
    <cellStyle name="Incorreto 22 2 4" xfId="28959" xr:uid="{BF747BF2-CE36-4174-B952-D5D032D9A473}"/>
    <cellStyle name="Incorreto 22 3" xfId="28960" xr:uid="{CD2F9E3D-BE59-4EDB-B72A-57494A0AA938}"/>
    <cellStyle name="Incorreto 22 3 2" xfId="28961" xr:uid="{E01E4A83-CD47-49BA-8ED3-F797002DD488}"/>
    <cellStyle name="Incorreto 22 4" xfId="28962" xr:uid="{51BBCE68-4C92-469F-8E12-713DD15E0B8E}"/>
    <cellStyle name="Incorreto 22 4 2" xfId="28963" xr:uid="{BD34DE35-DB2A-4221-9CCA-EB0F168629FF}"/>
    <cellStyle name="Incorreto 22 5" xfId="28964" xr:uid="{DEAB8671-E21E-40AA-AB0F-68EDBF07F2B0}"/>
    <cellStyle name="Incorreto 22 5 2" xfId="28965" xr:uid="{4AD89F63-F661-419A-B8FF-CCF291B8E1A3}"/>
    <cellStyle name="Incorreto 22 6" xfId="28966" xr:uid="{16832011-9C26-4146-9736-1B4C34D76A59}"/>
    <cellStyle name="Incorreto 22 6 2" xfId="28967" xr:uid="{B02F91B0-D900-49BF-A5D3-46A77282C86E}"/>
    <cellStyle name="Incorreto 22 7" xfId="28968" xr:uid="{E1873771-426F-4AFA-96FD-066F6E375427}"/>
    <cellStyle name="Incorreto 23" xfId="28969" xr:uid="{5805ECD0-F665-453B-A469-DA8F0C38A2C1}"/>
    <cellStyle name="Incorreto 23 2" xfId="28970" xr:uid="{527A926C-B4C1-4851-BE4F-A5189A10C27C}"/>
    <cellStyle name="Incorreto 23 2 2" xfId="28971" xr:uid="{2B81546B-0C63-42F2-AED0-44DEB256DF76}"/>
    <cellStyle name="Incorreto 23 2 2 2" xfId="28972" xr:uid="{2DD5C08B-CD72-401F-AFCF-ECD699308B74}"/>
    <cellStyle name="Incorreto 23 2 3" xfId="28973" xr:uid="{DCEB2853-781F-4228-9726-FCDA9E1FF262}"/>
    <cellStyle name="Incorreto 23 2 3 2" xfId="28974" xr:uid="{2D191ADC-98FD-45F9-9439-7CD5A20F74B8}"/>
    <cellStyle name="Incorreto 23 2 4" xfId="28975" xr:uid="{CA6C59D2-D700-4C8E-B484-79FABC9CC4E3}"/>
    <cellStyle name="Incorreto 23 3" xfId="28976" xr:uid="{5E313B6F-5ECD-4BF7-AE43-FA616087385E}"/>
    <cellStyle name="Incorreto 23 3 2" xfId="28977" xr:uid="{1C13F446-D6B5-463D-BF7E-FB02AB580A97}"/>
    <cellStyle name="Incorreto 23 4" xfId="28978" xr:uid="{D8A0402E-4EFB-4DE8-B6F5-E751745ACE84}"/>
    <cellStyle name="Incorreto 23 4 2" xfId="28979" xr:uid="{D9F26C48-0613-4685-9EEC-F089A7974B67}"/>
    <cellStyle name="Incorreto 23 5" xfId="28980" xr:uid="{B6AD5390-873C-4FC3-990F-8AD5FA4FC793}"/>
    <cellStyle name="Incorreto 23 5 2" xfId="28981" xr:uid="{BA9FF46E-7792-42C7-8E74-2E510CF618F0}"/>
    <cellStyle name="Incorreto 23 6" xfId="28982" xr:uid="{46CFA508-ED4B-4360-A1A1-5BF41F79309F}"/>
    <cellStyle name="Incorreto 23 6 2" xfId="28983" xr:uid="{A3EA474C-BCF7-4C33-B957-6E2357A1B28D}"/>
    <cellStyle name="Incorreto 23 7" xfId="28984" xr:uid="{B7E3FF16-0FAF-48BB-9E81-C6224AD093FD}"/>
    <cellStyle name="Incorreto 24" xfId="28985" xr:uid="{6685A00C-C54E-4AF2-B1CC-58A1E3AD86F3}"/>
    <cellStyle name="Incorreto 24 2" xfId="28986" xr:uid="{8BEA8409-9EB4-4FC9-BB6D-323737884FF3}"/>
    <cellStyle name="Incorreto 24 2 2" xfId="28987" xr:uid="{B1C45C4B-639A-49AB-89C4-93747A72BE22}"/>
    <cellStyle name="Incorreto 24 2 2 2" xfId="28988" xr:uid="{D0EF88E2-556F-427D-9B79-B92FE47FE937}"/>
    <cellStyle name="Incorreto 24 2 3" xfId="28989" xr:uid="{C7BDF46F-5F22-408B-8905-7F42D4249F2E}"/>
    <cellStyle name="Incorreto 24 2 3 2" xfId="28990" xr:uid="{CAE001E2-CC66-4927-AF5E-A89FD1920347}"/>
    <cellStyle name="Incorreto 24 2 4" xfId="28991" xr:uid="{147D0EE3-797A-4FF4-88B8-0C020EA0C757}"/>
    <cellStyle name="Incorreto 24 3" xfId="28992" xr:uid="{F8FB2012-67DD-4A45-89DA-5D5283CEB272}"/>
    <cellStyle name="Incorreto 24 3 2" xfId="28993" xr:uid="{F1CEC332-BBD7-4561-9766-F1D16EB84DCC}"/>
    <cellStyle name="Incorreto 24 4" xfId="28994" xr:uid="{08882024-0D74-4EC5-A04A-9F8574AA24CF}"/>
    <cellStyle name="Incorreto 24 4 2" xfId="28995" xr:uid="{9FD92315-2C1B-4C70-AB06-0C9E56734FE1}"/>
    <cellStyle name="Incorreto 24 5" xfId="28996" xr:uid="{59EBA29D-9B91-484A-9779-E01F44F5362A}"/>
    <cellStyle name="Incorreto 24 5 2" xfId="28997" xr:uid="{5F54188F-05E1-4FC2-9405-63DF38E4641C}"/>
    <cellStyle name="Incorreto 24 6" xfId="28998" xr:uid="{67332E4C-9945-49DA-871C-EE3AFF372B06}"/>
    <cellStyle name="Incorreto 24 6 2" xfId="28999" xr:uid="{E2D8E841-6BA8-4BB5-8986-A082EFF38894}"/>
    <cellStyle name="Incorreto 24 7" xfId="29000" xr:uid="{82B5EA98-6EBE-459D-8BF5-D10E32965070}"/>
    <cellStyle name="Incorreto 25" xfId="29001" xr:uid="{B86F3F1A-E093-4F58-9633-E0660D85D923}"/>
    <cellStyle name="Incorreto 25 2" xfId="29002" xr:uid="{7C2B8625-7AA6-46EE-AAC7-21515CDAB32A}"/>
    <cellStyle name="Incorreto 25 2 2" xfId="29003" xr:uid="{74175906-9870-48AD-AAA6-2049D48DFFBD}"/>
    <cellStyle name="Incorreto 25 2 2 2" xfId="29004" xr:uid="{A2579501-A247-4873-B506-B2114C722CFA}"/>
    <cellStyle name="Incorreto 25 2 3" xfId="29005" xr:uid="{E30C95BD-CA37-4D9C-B36A-EE1F75400ACA}"/>
    <cellStyle name="Incorreto 25 2 3 2" xfId="29006" xr:uid="{D756BFDF-9B19-4170-922E-99EE3001E5C0}"/>
    <cellStyle name="Incorreto 25 2 4" xfId="29007" xr:uid="{8088FCCC-53B9-4424-9948-72BDDC5081B1}"/>
    <cellStyle name="Incorreto 25 3" xfId="29008" xr:uid="{B1FF2C71-108D-4E69-8A70-B500B3216C30}"/>
    <cellStyle name="Incorreto 25 3 2" xfId="29009" xr:uid="{25BCF83E-3729-4448-808B-29859EE76B9D}"/>
    <cellStyle name="Incorreto 25 4" xfId="29010" xr:uid="{BF5CF6CE-CE28-4208-99FC-C756C757D184}"/>
    <cellStyle name="Incorreto 25 4 2" xfId="29011" xr:uid="{B94D53C1-E6A4-4B03-AE29-17F7D7FC933C}"/>
    <cellStyle name="Incorreto 25 5" xfId="29012" xr:uid="{6EE80DB3-62C2-4EFB-9452-FC118FFA8816}"/>
    <cellStyle name="Incorreto 25 5 2" xfId="29013" xr:uid="{7EAC6D41-FEC5-4DE8-AD6F-336D2332D63D}"/>
    <cellStyle name="Incorreto 25 6" xfId="29014" xr:uid="{474793FE-D2F5-44B9-B13E-DBA8553D92B5}"/>
    <cellStyle name="Incorreto 25 6 2" xfId="29015" xr:uid="{7016101B-2AD7-4F27-B291-1D0389A891CD}"/>
    <cellStyle name="Incorreto 25 7" xfId="29016" xr:uid="{A1C9508E-3B0B-4F5A-AAA6-0447570E0C77}"/>
    <cellStyle name="Incorreto 26" xfId="29017" xr:uid="{DE83D933-B91F-465D-BC66-EAF18BC72AEB}"/>
    <cellStyle name="Incorreto 26 2" xfId="29018" xr:uid="{AC97A82F-FA59-4654-A2B2-23BD4AE679D1}"/>
    <cellStyle name="Incorreto 26 2 2" xfId="29019" xr:uid="{7367247D-8041-4349-8C1F-9BD6AB6708BD}"/>
    <cellStyle name="Incorreto 26 2 2 2" xfId="29020" xr:uid="{132EF507-4602-4A03-ADBE-470FD569348A}"/>
    <cellStyle name="Incorreto 26 2 3" xfId="29021" xr:uid="{C0B64CCF-FDD6-425F-86FF-6987E00172DF}"/>
    <cellStyle name="Incorreto 26 2 3 2" xfId="29022" xr:uid="{1C97A947-4C3D-4C15-8B69-C9DFAE68E561}"/>
    <cellStyle name="Incorreto 26 2 4" xfId="29023" xr:uid="{465E641B-ED7A-44B4-9DC8-84CB5AFAAA11}"/>
    <cellStyle name="Incorreto 26 3" xfId="29024" xr:uid="{8B2D3B1D-56F0-4ECD-B2AF-3A8134E83161}"/>
    <cellStyle name="Incorreto 26 3 2" xfId="29025" xr:uid="{1734DE03-5EC0-4FFD-9EFF-35A0380D16FD}"/>
    <cellStyle name="Incorreto 26 4" xfId="29026" xr:uid="{87D44B34-7055-4E0B-8CF2-CB8740BA45E7}"/>
    <cellStyle name="Incorreto 26 4 2" xfId="29027" xr:uid="{DD2EB007-5F9D-44C9-A98A-9F0A87BFA705}"/>
    <cellStyle name="Incorreto 26 5" xfId="29028" xr:uid="{4E68FDBF-C0C8-4730-9CEA-58F145637BA7}"/>
    <cellStyle name="Incorreto 26 5 2" xfId="29029" xr:uid="{12A427CD-E4BF-45AD-AC52-11EC1069E32F}"/>
    <cellStyle name="Incorreto 26 6" xfId="29030" xr:uid="{E25B2EA6-667C-4531-9F94-E62CBF2027FE}"/>
    <cellStyle name="Incorreto 26 6 2" xfId="29031" xr:uid="{31043ACE-082E-4772-AC64-2F2F36F72287}"/>
    <cellStyle name="Incorreto 26 7" xfId="29032" xr:uid="{B39DAD83-1AF3-49FE-8572-DAE048668EAF}"/>
    <cellStyle name="Incorreto 27" xfId="29033" xr:uid="{58FF9941-0DDC-415B-BE64-D0E26863ECBE}"/>
    <cellStyle name="Incorreto 27 2" xfId="29034" xr:uid="{934550B9-6BAF-4608-8455-4BCC8457D07E}"/>
    <cellStyle name="Incorreto 27 2 2" xfId="29035" xr:uid="{9ACA37C1-A616-458A-921B-810D872310E5}"/>
    <cellStyle name="Incorreto 27 2 2 2" xfId="29036" xr:uid="{9560A667-7827-4A86-90E6-B978F174890E}"/>
    <cellStyle name="Incorreto 27 2 3" xfId="29037" xr:uid="{3F3B9D02-9EB8-4CEE-AEB7-22432027DDBF}"/>
    <cellStyle name="Incorreto 27 2 3 2" xfId="29038" xr:uid="{4AEB3FFD-C732-400B-83B9-A7F749E26FEA}"/>
    <cellStyle name="Incorreto 27 2 4" xfId="29039" xr:uid="{07ED1049-D1C2-4E11-B61D-0FF74070D181}"/>
    <cellStyle name="Incorreto 27 3" xfId="29040" xr:uid="{A355BD83-7D30-4212-BC1C-AD241351D03A}"/>
    <cellStyle name="Incorreto 27 3 2" xfId="29041" xr:uid="{028DE7FB-AE8B-4DEC-8524-6489BA6E54E8}"/>
    <cellStyle name="Incorreto 27 4" xfId="29042" xr:uid="{509DF4C7-28D1-4C05-BB5B-6BD148293D1E}"/>
    <cellStyle name="Incorreto 27 4 2" xfId="29043" xr:uid="{8E5A5902-D5D4-4530-B36C-DAFDAC56E25C}"/>
    <cellStyle name="Incorreto 27 5" xfId="29044" xr:uid="{B1F7C517-C83D-4D50-9508-16CD179EBC89}"/>
    <cellStyle name="Incorreto 27 5 2" xfId="29045" xr:uid="{9903447E-B222-4A3E-9E3B-246B58476FD3}"/>
    <cellStyle name="Incorreto 27 6" xfId="29046" xr:uid="{D77F6D55-004E-4119-B4E4-1983130A1496}"/>
    <cellStyle name="Incorreto 27 6 2" xfId="29047" xr:uid="{C656F2C2-B005-4860-B9CE-8BF19BB04123}"/>
    <cellStyle name="Incorreto 27 7" xfId="29048" xr:uid="{73A0D111-3C1C-44F1-9C77-56690E16FF8E}"/>
    <cellStyle name="Incorreto 28" xfId="29049" xr:uid="{A1DB978D-D7FC-46D6-87C5-2A6CFAC7CDB7}"/>
    <cellStyle name="Incorreto 28 2" xfId="29050" xr:uid="{B8E87AE5-1313-41E8-87DB-1E949229DCAE}"/>
    <cellStyle name="Incorreto 28 2 2" xfId="29051" xr:uid="{8CF0E2B0-FDBC-4B09-9A50-17A8FCA86AC9}"/>
    <cellStyle name="Incorreto 28 2 2 2" xfId="29052" xr:uid="{27B3A54F-046D-4957-A4FA-29EE5DFC49A9}"/>
    <cellStyle name="Incorreto 28 2 3" xfId="29053" xr:uid="{45173DB1-F6B2-4AE0-BF46-168CF23FEA31}"/>
    <cellStyle name="Incorreto 28 2 3 2" xfId="29054" xr:uid="{C38FE0B2-96FE-46D1-A54B-015DB8D6E386}"/>
    <cellStyle name="Incorreto 28 2 4" xfId="29055" xr:uid="{F9F8F8F1-29EF-4B57-9F80-736260839FD4}"/>
    <cellStyle name="Incorreto 28 3" xfId="29056" xr:uid="{529A75CE-F68A-40EB-96DB-CF8F049F9F9C}"/>
    <cellStyle name="Incorreto 28 3 2" xfId="29057" xr:uid="{44D1EF04-2836-49A2-A4FC-A3C13FA3A575}"/>
    <cellStyle name="Incorreto 28 4" xfId="29058" xr:uid="{32AB7B4D-C392-4C61-9F7D-F5FFCFEEA53F}"/>
    <cellStyle name="Incorreto 28 4 2" xfId="29059" xr:uid="{B07E0E3F-F095-47A2-AC8A-05D55B4B8A32}"/>
    <cellStyle name="Incorreto 28 5" xfId="29060" xr:uid="{459B244A-8DD1-4A68-BEE0-CFC4E3421DCF}"/>
    <cellStyle name="Incorreto 28 5 2" xfId="29061" xr:uid="{CE3C8D52-E94E-4927-8E8F-C36CD01F255C}"/>
    <cellStyle name="Incorreto 28 6" xfId="29062" xr:uid="{33E50855-0EFB-4BB8-88C3-257D950178A6}"/>
    <cellStyle name="Incorreto 28 6 2" xfId="29063" xr:uid="{329BD950-E9C8-4DAE-BBF1-576F136187F0}"/>
    <cellStyle name="Incorreto 28 7" xfId="29064" xr:uid="{40EE70DB-2C7B-486E-911E-A9AA4D9BB713}"/>
    <cellStyle name="Incorreto 29" xfId="29065" xr:uid="{4732B1A1-BAA0-490B-8B66-482F989A3FFA}"/>
    <cellStyle name="Incorreto 29 2" xfId="29066" xr:uid="{C7EF8794-05B8-44B4-9165-77FDF718912D}"/>
    <cellStyle name="Incorreto 29 2 2" xfId="29067" xr:uid="{6CE9EC1E-33FD-4283-B90F-3AA3D5151EBD}"/>
    <cellStyle name="Incorreto 29 2 2 2" xfId="29068" xr:uid="{07948486-337C-4D1C-98BB-CB6F20E02ADF}"/>
    <cellStyle name="Incorreto 29 2 3" xfId="29069" xr:uid="{6482F9E4-F876-472D-BE9A-FCB1D5774F62}"/>
    <cellStyle name="Incorreto 29 2 3 2" xfId="29070" xr:uid="{2D489597-5B97-48F6-AB7D-0ADB3316C4BD}"/>
    <cellStyle name="Incorreto 29 2 4" xfId="29071" xr:uid="{E2A9B8BB-137B-444C-9E18-53B7D025B75A}"/>
    <cellStyle name="Incorreto 29 3" xfId="29072" xr:uid="{F9852F6E-A94C-453A-A90F-6D9EC4E2D4E1}"/>
    <cellStyle name="Incorreto 29 3 2" xfId="29073" xr:uid="{B84E231D-7A88-42BB-B522-9123C8E0C409}"/>
    <cellStyle name="Incorreto 29 4" xfId="29074" xr:uid="{F6105C62-61C0-4E24-972F-37B7E00545DB}"/>
    <cellStyle name="Incorreto 29 4 2" xfId="29075" xr:uid="{A5651B6B-E7FC-4EB8-9444-6E7F0AB1F4FF}"/>
    <cellStyle name="Incorreto 29 5" xfId="29076" xr:uid="{8B5E9BFA-F594-40D4-A32F-5D4A13614575}"/>
    <cellStyle name="Incorreto 29 5 2" xfId="29077" xr:uid="{BE69FA5C-9ED5-4BE7-A3A7-850F606B6102}"/>
    <cellStyle name="Incorreto 29 6" xfId="29078" xr:uid="{B82EB184-7B18-4422-B81F-4C03C12BF46A}"/>
    <cellStyle name="Incorreto 29 6 2" xfId="29079" xr:uid="{83D227F2-48B1-4C99-88CA-B9B50CAF5668}"/>
    <cellStyle name="Incorreto 29 7" xfId="29080" xr:uid="{5D1C0E8A-1AB6-41AF-A1B6-E61263B4EADA}"/>
    <cellStyle name="Incorreto 3" xfId="29081" xr:uid="{B4B39751-5D54-43B9-B00A-B8960B78AB22}"/>
    <cellStyle name="Incorreto 3 2" xfId="29082" xr:uid="{56CA1CAC-028A-4EE3-8B14-591D728227F9}"/>
    <cellStyle name="Incorreto 3 2 2" xfId="29083" xr:uid="{639731BA-867A-4C4C-8FDD-7AC867513936}"/>
    <cellStyle name="Incorreto 3 2 2 2" xfId="29084" xr:uid="{C151264A-2AB9-43FD-9F92-EE935BB79143}"/>
    <cellStyle name="Incorreto 3 2 3" xfId="29085" xr:uid="{0F70FE07-8706-4569-A00D-C58F8225C5A7}"/>
    <cellStyle name="Incorreto 3 2 3 2" xfId="29086" xr:uid="{265F40ED-D1FE-44A3-832F-A8CF5A4E6172}"/>
    <cellStyle name="Incorreto 3 2 4" xfId="29087" xr:uid="{3A2C8420-C1AF-4EB9-9B37-D35E487CA8FA}"/>
    <cellStyle name="Incorreto 3 3" xfId="29088" xr:uid="{FCBD3E17-02A0-4F71-821D-8A0317FDE93C}"/>
    <cellStyle name="Incorreto 3 3 2" xfId="29089" xr:uid="{915E7B32-6CC5-4A23-B910-E4D621F66BF2}"/>
    <cellStyle name="Incorreto 3 4" xfId="29090" xr:uid="{B7E515F2-B5EE-4595-B165-D4798318741A}"/>
    <cellStyle name="Incorreto 3 4 2" xfId="29091" xr:uid="{57F9DD4B-EC4C-46E3-943E-1ED52AB9BFE3}"/>
    <cellStyle name="Incorreto 3 5" xfId="29092" xr:uid="{4147CFC5-CBEC-48AA-B80F-92B49B372DEC}"/>
    <cellStyle name="Incorreto 3 5 2" xfId="29093" xr:uid="{35860B66-E30A-4B4B-A812-F19FB1C2FF62}"/>
    <cellStyle name="Incorreto 3 6" xfId="29094" xr:uid="{24889042-C755-466C-A727-1D819339BC58}"/>
    <cellStyle name="Incorreto 3 6 2" xfId="29095" xr:uid="{C79A0456-BF9D-4443-A689-9E0E44703B75}"/>
    <cellStyle name="Incorreto 3 7" xfId="29096" xr:uid="{46B5BFD3-CAB1-4672-8B09-021074EFA713}"/>
    <cellStyle name="Incorreto 30" xfId="29097" xr:uid="{1E26F10D-4FE2-4E80-80B1-C0EAC6D27F39}"/>
    <cellStyle name="Incorreto 30 2" xfId="29098" xr:uid="{C98D5337-2C40-4F41-9583-CDCD500FE573}"/>
    <cellStyle name="Incorreto 30 2 2" xfId="29099" xr:uid="{F967E59F-588C-4791-9A25-FA976C661527}"/>
    <cellStyle name="Incorreto 30 2 2 2" xfId="29100" xr:uid="{A7E33AE2-C4DC-46ED-ABEB-23ABEEFB2D05}"/>
    <cellStyle name="Incorreto 30 2 3" xfId="29101" xr:uid="{EB9DE569-695C-4BBD-BDDF-247E525D6BDD}"/>
    <cellStyle name="Incorreto 30 2 3 2" xfId="29102" xr:uid="{F6223086-3E37-4444-B2F4-E28543AF4F14}"/>
    <cellStyle name="Incorreto 30 2 4" xfId="29103" xr:uid="{8C1540CF-5E74-41B7-BE32-0E310B45BC66}"/>
    <cellStyle name="Incorreto 30 3" xfId="29104" xr:uid="{809CBB0B-D831-42B5-ABBF-456D503ED3C2}"/>
    <cellStyle name="Incorreto 30 3 2" xfId="29105" xr:uid="{DD176454-5958-4F07-B3BA-7D07B3A40229}"/>
    <cellStyle name="Incorreto 30 4" xfId="29106" xr:uid="{8519A546-D7F2-4B11-B480-62E671476646}"/>
    <cellStyle name="Incorreto 30 4 2" xfId="29107" xr:uid="{3E2271B1-EDC0-41CD-B025-1C13298F4A59}"/>
    <cellStyle name="Incorreto 30 5" xfId="29108" xr:uid="{102ED522-0D75-4CA6-B199-F59E767AF096}"/>
    <cellStyle name="Incorreto 30 5 2" xfId="29109" xr:uid="{AD01FAD4-F0BB-4474-890B-A393B2FF2CF8}"/>
    <cellStyle name="Incorreto 30 6" xfId="29110" xr:uid="{139D3425-4AAB-4428-BF13-5043FC88E76C}"/>
    <cellStyle name="Incorreto 30 6 2" xfId="29111" xr:uid="{D15C1349-CBAC-40BC-AD16-6E5D3FF9B1F2}"/>
    <cellStyle name="Incorreto 30 7" xfId="29112" xr:uid="{0F65D59F-D3F8-4772-A99A-F8DFD3B95AC7}"/>
    <cellStyle name="Incorreto 31" xfId="29113" xr:uid="{5F06EFD2-4540-49D9-828F-6CD0EF2CDD93}"/>
    <cellStyle name="Incorreto 31 2" xfId="29114" xr:uid="{FD2614C5-F27F-475C-982B-8915C7A7FB01}"/>
    <cellStyle name="Incorreto 31 2 2" xfId="29115" xr:uid="{0630B5EA-AE4D-42DF-850A-49A141E6EB34}"/>
    <cellStyle name="Incorreto 31 2 2 2" xfId="29116" xr:uid="{FD103B5E-9B4D-4552-BC7F-0B61E4CD7801}"/>
    <cellStyle name="Incorreto 31 2 3" xfId="29117" xr:uid="{916C04F7-E575-40BD-9D41-959EF7E05530}"/>
    <cellStyle name="Incorreto 31 2 3 2" xfId="29118" xr:uid="{AF5B105F-9431-4130-904D-7D7054AB8522}"/>
    <cellStyle name="Incorreto 31 2 4" xfId="29119" xr:uid="{554E8FAE-FFDF-4D92-BB1B-89CB9247C1EB}"/>
    <cellStyle name="Incorreto 31 3" xfId="29120" xr:uid="{D9481B29-8811-4076-83E9-36E7540848CE}"/>
    <cellStyle name="Incorreto 31 3 2" xfId="29121" xr:uid="{4D6EC835-B08A-4028-BD62-94F554E2ACDF}"/>
    <cellStyle name="Incorreto 31 4" xfId="29122" xr:uid="{2F2E86FC-06F2-4BCC-B110-269DB6DCC01E}"/>
    <cellStyle name="Incorreto 31 4 2" xfId="29123" xr:uid="{66574CC1-818E-4439-BBEE-745C7D8B2257}"/>
    <cellStyle name="Incorreto 31 5" xfId="29124" xr:uid="{8E3F73E6-6E49-4229-98D4-8B09C84E5443}"/>
    <cellStyle name="Incorreto 31 5 2" xfId="29125" xr:uid="{E02C79F8-E02A-4F7C-8A7C-0DBF9EAD5AC9}"/>
    <cellStyle name="Incorreto 31 6" xfId="29126" xr:uid="{972A1AD7-9346-4258-A337-999D6F046BAF}"/>
    <cellStyle name="Incorreto 31 6 2" xfId="29127" xr:uid="{E7BFD2D4-2FF5-4C33-A84E-A366B763017E}"/>
    <cellStyle name="Incorreto 31 7" xfId="29128" xr:uid="{C0B63F80-C4DC-46A9-8F42-3D6E12C5977E}"/>
    <cellStyle name="Incorreto 32" xfId="29129" xr:uid="{4304763D-556B-4FCE-9A6C-C3E922979CB5}"/>
    <cellStyle name="Incorreto 32 2" xfId="29130" xr:uid="{B67B54C5-034E-4750-9477-CA9AD0D4DFC9}"/>
    <cellStyle name="Incorreto 32 2 2" xfId="29131" xr:uid="{93170F8F-D962-43E5-AC13-2B2C86B2C60B}"/>
    <cellStyle name="Incorreto 32 2 2 2" xfId="29132" xr:uid="{5E0673F0-50F0-4BE1-81E4-C796240B8E7F}"/>
    <cellStyle name="Incorreto 32 2 3" xfId="29133" xr:uid="{4881BD82-2BDF-4CCD-8DD9-65B7AE9E7647}"/>
    <cellStyle name="Incorreto 32 2 3 2" xfId="29134" xr:uid="{CF12A8A5-72FC-44FE-AEDD-5CFA3A02EC30}"/>
    <cellStyle name="Incorreto 32 2 4" xfId="29135" xr:uid="{DFE69FF2-0EEF-4C10-93F7-E20A090AFF98}"/>
    <cellStyle name="Incorreto 32 3" xfId="29136" xr:uid="{85D20697-C3D7-4535-828E-72ABF06D4CEF}"/>
    <cellStyle name="Incorreto 32 3 2" xfId="29137" xr:uid="{B0A081E6-F3B0-4C40-A134-0E223667FFB5}"/>
    <cellStyle name="Incorreto 32 4" xfId="29138" xr:uid="{5BFB0466-20F7-483F-B838-E22AB0C0A857}"/>
    <cellStyle name="Incorreto 32 4 2" xfId="29139" xr:uid="{03579469-76F9-43AE-B74D-AEC0C845E89F}"/>
    <cellStyle name="Incorreto 32 5" xfId="29140" xr:uid="{E94CB1E0-1EA9-44A3-8BC3-3D4A5F60C442}"/>
    <cellStyle name="Incorreto 32 5 2" xfId="29141" xr:uid="{5DDB3129-0721-41D8-A84C-47EA60BC7718}"/>
    <cellStyle name="Incorreto 32 6" xfId="29142" xr:uid="{88396F79-3080-4BD0-BF9D-1FB930EB231C}"/>
    <cellStyle name="Incorreto 32 6 2" xfId="29143" xr:uid="{413B6B68-F669-48D6-8255-6F8E92C93CE2}"/>
    <cellStyle name="Incorreto 32 7" xfId="29144" xr:uid="{00048D7E-428E-4EC5-A446-9355E44250E3}"/>
    <cellStyle name="Incorreto 33" xfId="29145" xr:uid="{96510533-DD6A-445F-8983-ABA26B57835D}"/>
    <cellStyle name="Incorreto 33 2" xfId="29146" xr:uid="{F0463CF5-E916-4F36-8344-F59B56AA6D6A}"/>
    <cellStyle name="Incorreto 33 2 2" xfId="29147" xr:uid="{4F889E43-61D5-4AA4-B664-2BDE3CCADB33}"/>
    <cellStyle name="Incorreto 33 2 2 2" xfId="29148" xr:uid="{E159F6F2-B8DB-46D7-BE8D-CA12280B9578}"/>
    <cellStyle name="Incorreto 33 2 3" xfId="29149" xr:uid="{F1518631-7A6D-4BF1-9683-B2AF9E3C5AEC}"/>
    <cellStyle name="Incorreto 33 2 3 2" xfId="29150" xr:uid="{23B02AB1-5E10-4C23-B547-7DB532A73C00}"/>
    <cellStyle name="Incorreto 33 2 4" xfId="29151" xr:uid="{4E166F32-AF06-4F0B-A25B-20423ADE144A}"/>
    <cellStyle name="Incorreto 33 3" xfId="29152" xr:uid="{02EA3095-11CF-42D0-8B0B-7D1A9286EE7A}"/>
    <cellStyle name="Incorreto 33 3 2" xfId="29153" xr:uid="{74451354-4304-40DC-BEB1-1425D0321B0F}"/>
    <cellStyle name="Incorreto 33 4" xfId="29154" xr:uid="{E666639E-0781-48F3-931B-FA1B5119CEE6}"/>
    <cellStyle name="Incorreto 33 4 2" xfId="29155" xr:uid="{70EDD02C-768E-4747-AD00-3684887780EB}"/>
    <cellStyle name="Incorreto 33 5" xfId="29156" xr:uid="{69CDD741-03F9-47CC-ADD8-FDB6783EFBB6}"/>
    <cellStyle name="Incorreto 33 5 2" xfId="29157" xr:uid="{3F71FF07-20E3-4D82-A2DE-930F651384BE}"/>
    <cellStyle name="Incorreto 33 6" xfId="29158" xr:uid="{A5095F1A-9C0B-4B02-AA57-416EF725C7AE}"/>
    <cellStyle name="Incorreto 33 6 2" xfId="29159" xr:uid="{71665366-3A2A-41E7-AF7F-3A9AB7C9194B}"/>
    <cellStyle name="Incorreto 33 7" xfId="29160" xr:uid="{D76FE9C3-0AD7-4CFE-9729-808A284F78AC}"/>
    <cellStyle name="Incorreto 34" xfId="29161" xr:uid="{D33FEAB9-A70D-4C08-827D-AD1D93F0E6B8}"/>
    <cellStyle name="Incorreto 34 2" xfId="29162" xr:uid="{32DDB7B8-61A2-4398-B630-A1D1C9035E6E}"/>
    <cellStyle name="Incorreto 34 2 2" xfId="29163" xr:uid="{F927974F-3257-49B6-BD08-178D4FB845C5}"/>
    <cellStyle name="Incorreto 34 2 2 2" xfId="29164" xr:uid="{5B04AACF-9ADD-49EE-9EB6-DB2134EF31EB}"/>
    <cellStyle name="Incorreto 34 2 3" xfId="29165" xr:uid="{56745DE4-0BA7-413C-AEFB-D9D9E0FD5C7B}"/>
    <cellStyle name="Incorreto 34 2 3 2" xfId="29166" xr:uid="{2F960BD2-7C7E-4A1F-96CE-F95B4220D609}"/>
    <cellStyle name="Incorreto 34 2 4" xfId="29167" xr:uid="{D5467FF5-27AE-4A27-9212-BD4678F4EE6B}"/>
    <cellStyle name="Incorreto 34 3" xfId="29168" xr:uid="{37788B8E-C967-4973-8112-F36A5F8D311F}"/>
    <cellStyle name="Incorreto 34 3 2" xfId="29169" xr:uid="{E5E50639-0BC4-492B-80E8-2695087400C0}"/>
    <cellStyle name="Incorreto 34 4" xfId="29170" xr:uid="{2D178764-A14A-4090-A615-17D66D2C8C2C}"/>
    <cellStyle name="Incorreto 34 4 2" xfId="29171" xr:uid="{49697535-AB24-43C8-A668-200146B12BE1}"/>
    <cellStyle name="Incorreto 34 5" xfId="29172" xr:uid="{DD2DB7F3-63D1-4AEA-B2E6-1062FEFDC27A}"/>
    <cellStyle name="Incorreto 34 5 2" xfId="29173" xr:uid="{1080FDF5-DB15-47F2-9B3E-9C7BD98E3CA7}"/>
    <cellStyle name="Incorreto 34 6" xfId="29174" xr:uid="{6ADCA9F1-F5A9-4BC5-9F50-08FB184EA9FD}"/>
    <cellStyle name="Incorreto 34 6 2" xfId="29175" xr:uid="{6DD3EE95-55C6-42B2-801D-4C72B34976B8}"/>
    <cellStyle name="Incorreto 34 7" xfId="29176" xr:uid="{F8F49BBA-4962-4B9A-B494-2B3663D09859}"/>
    <cellStyle name="Incorreto 35" xfId="29177" xr:uid="{C88074F7-4B10-4160-A47C-1E7E8D775D62}"/>
    <cellStyle name="Incorreto 35 2" xfId="29178" xr:uid="{47F0D057-649E-465F-9B92-4656997313F9}"/>
    <cellStyle name="Incorreto 35 2 2" xfId="29179" xr:uid="{573E13BE-A735-43F2-B508-6A4A05836A03}"/>
    <cellStyle name="Incorreto 35 2 2 2" xfId="29180" xr:uid="{5C6055D6-3ABB-4C40-A4A9-E27AC9BE6319}"/>
    <cellStyle name="Incorreto 35 2 3" xfId="29181" xr:uid="{CFC7A740-09E3-495E-8B27-267A08C423DF}"/>
    <cellStyle name="Incorreto 35 2 3 2" xfId="29182" xr:uid="{DA6254E9-BC48-4ABD-BE49-B54180648C4F}"/>
    <cellStyle name="Incorreto 35 2 4" xfId="29183" xr:uid="{C8D6F8A8-C54D-4162-9E9C-158FDEA33A52}"/>
    <cellStyle name="Incorreto 35 3" xfId="29184" xr:uid="{171FE2B8-C1AD-4311-B10C-3FD43C13E8EC}"/>
    <cellStyle name="Incorreto 35 3 2" xfId="29185" xr:uid="{5CB2975F-2278-4E72-9B91-95701A2B227E}"/>
    <cellStyle name="Incorreto 35 4" xfId="29186" xr:uid="{37D82254-C51F-4CD1-A10A-C2E574DF19EB}"/>
    <cellStyle name="Incorreto 35 4 2" xfId="29187" xr:uid="{07C785EF-2C77-4541-98D5-D8AF3D8B9085}"/>
    <cellStyle name="Incorreto 35 5" xfId="29188" xr:uid="{D90D4DBF-265D-478B-91BD-001829E7B508}"/>
    <cellStyle name="Incorreto 35 5 2" xfId="29189" xr:uid="{CE6AFD29-98D0-4E30-B121-C064E8D5EF27}"/>
    <cellStyle name="Incorreto 35 6" xfId="29190" xr:uid="{D5354773-7F45-46EC-825D-B2A1E3EBB283}"/>
    <cellStyle name="Incorreto 35 6 2" xfId="29191" xr:uid="{EFA9227A-2069-43DE-9745-1B6CD9087FCD}"/>
    <cellStyle name="Incorreto 35 7" xfId="29192" xr:uid="{99D736CF-668E-4092-B0E6-315BA2E8E8F8}"/>
    <cellStyle name="Incorreto 4" xfId="29193" xr:uid="{F4DDCDCD-5967-45A5-80C3-1ABB22F207FF}"/>
    <cellStyle name="Incorreto 4 2" xfId="29194" xr:uid="{1319EA83-D6B7-44BD-A145-057D3035C551}"/>
    <cellStyle name="Incorreto 4 2 2" xfId="29195" xr:uid="{B554811D-7CF0-46C0-86E1-35F5004314B7}"/>
    <cellStyle name="Incorreto 4 2 2 2" xfId="29196" xr:uid="{124D3AB9-193D-403E-A430-E3CB5C56C61D}"/>
    <cellStyle name="Incorreto 4 2 3" xfId="29197" xr:uid="{83906029-C23D-4E66-82F7-07DD80C9E0D3}"/>
    <cellStyle name="Incorreto 4 2 3 2" xfId="29198" xr:uid="{A737EFD6-F69C-40B0-9417-162342000B40}"/>
    <cellStyle name="Incorreto 4 2 4" xfId="29199" xr:uid="{0039626B-922B-4C76-B626-931297B7AFF3}"/>
    <cellStyle name="Incorreto 4 3" xfId="29200" xr:uid="{F97C57BD-71A0-4D92-B7B0-4E8A1C59B05A}"/>
    <cellStyle name="Incorreto 4 3 2" xfId="29201" xr:uid="{3790ED22-C73D-4211-A813-603DA72B061F}"/>
    <cellStyle name="Incorreto 4 4" xfId="29202" xr:uid="{FC37E7EC-46B9-4FC8-9ADE-8CC3AB31476C}"/>
    <cellStyle name="Incorreto 4 4 2" xfId="29203" xr:uid="{20A078A0-7695-404C-A8C6-CD723CAD18F1}"/>
    <cellStyle name="Incorreto 4 5" xfId="29204" xr:uid="{BADA3B68-66ED-494A-AF41-26487E9D2D1D}"/>
    <cellStyle name="Incorreto 4 5 2" xfId="29205" xr:uid="{DAE80C45-FF8A-4F96-8CA2-D4077C3C494A}"/>
    <cellStyle name="Incorreto 4 6" xfId="29206" xr:uid="{B9547895-47A5-4D92-AE3A-2F20A73D296A}"/>
    <cellStyle name="Incorreto 4 6 2" xfId="29207" xr:uid="{FAA3BCF6-3B6E-48D9-8E6D-20309AC369E6}"/>
    <cellStyle name="Incorreto 4 7" xfId="29208" xr:uid="{12F2C231-0C1C-4039-8161-9131B7E99FBA}"/>
    <cellStyle name="Incorreto 5" xfId="29209" xr:uid="{0946FDA5-7898-4E76-92A0-E98C7D110F01}"/>
    <cellStyle name="Incorreto 5 2" xfId="29210" xr:uid="{5EBB40F6-39B8-4D56-88F2-10131E45B793}"/>
    <cellStyle name="Incorreto 5 2 2" xfId="29211" xr:uid="{F55B8B13-9D17-4BE1-99C4-85509EC4F04E}"/>
    <cellStyle name="Incorreto 5 2 2 2" xfId="29212" xr:uid="{20D5104C-052B-402B-BECE-E8B64F80ABE2}"/>
    <cellStyle name="Incorreto 5 2 3" xfId="29213" xr:uid="{D8E51215-FBC9-48C3-ACB2-5B2C38C05870}"/>
    <cellStyle name="Incorreto 5 2 3 2" xfId="29214" xr:uid="{4BA1E22B-AB5D-4D24-930A-CBA9A778041F}"/>
    <cellStyle name="Incorreto 5 2 4" xfId="29215" xr:uid="{E55083C9-DAF2-4A19-B298-416660011310}"/>
    <cellStyle name="Incorreto 5 3" xfId="29216" xr:uid="{DA7A8FED-A472-4800-98B3-B13F8863F07F}"/>
    <cellStyle name="Incorreto 5 3 2" xfId="29217" xr:uid="{5A3C127D-D064-4207-971C-8390D8E153D2}"/>
    <cellStyle name="Incorreto 5 4" xfId="29218" xr:uid="{90E1493D-FB1A-4BAD-9137-B237B87C7E58}"/>
    <cellStyle name="Incorreto 5 4 2" xfId="29219" xr:uid="{1E22CE02-584A-470E-9B8A-AFC4F6DBF1A8}"/>
    <cellStyle name="Incorreto 5 5" xfId="29220" xr:uid="{813776E1-456B-4F91-9F62-EF09B985DC0E}"/>
    <cellStyle name="Incorreto 5 5 2" xfId="29221" xr:uid="{DE9FF26E-B68D-4BBB-AAE3-23304658CCCB}"/>
    <cellStyle name="Incorreto 5 6" xfId="29222" xr:uid="{A8E28E24-62F6-4C09-8DA4-D8D9750BF6B5}"/>
    <cellStyle name="Incorreto 5 6 2" xfId="29223" xr:uid="{45B20A99-0141-472E-ADE9-6D8054B4E0EC}"/>
    <cellStyle name="Incorreto 5 7" xfId="29224" xr:uid="{6681426D-3799-4BAF-973F-33E033EC1261}"/>
    <cellStyle name="Incorreto 6" xfId="29225" xr:uid="{6C93D102-6BB5-4CD2-92C6-E4C146BD7357}"/>
    <cellStyle name="Incorreto 6 2" xfId="29226" xr:uid="{76580C81-30D4-431C-A5F0-1BDD4C9F676D}"/>
    <cellStyle name="Incorreto 6 2 2" xfId="29227" xr:uid="{B2E9B072-8A15-4706-9DF9-E9812EBC9446}"/>
    <cellStyle name="Incorreto 6 2 2 2" xfId="29228" xr:uid="{F7345365-98FC-4D00-BAF0-5C2ED8DA3CB3}"/>
    <cellStyle name="Incorreto 6 2 3" xfId="29229" xr:uid="{2EE3223B-7DC2-40FF-AB02-D84F14694DAE}"/>
    <cellStyle name="Incorreto 6 2 3 2" xfId="29230" xr:uid="{2428C0AF-94C8-4AB7-8229-DCD2B6CDFA77}"/>
    <cellStyle name="Incorreto 6 2 4" xfId="29231" xr:uid="{D9FC94EB-2F84-4EBA-97FF-30B8B27CC3F2}"/>
    <cellStyle name="Incorreto 6 3" xfId="29232" xr:uid="{2E03ECAB-5F13-43D5-80EC-B0A486939BAA}"/>
    <cellStyle name="Incorreto 6 3 2" xfId="29233" xr:uid="{312E0DE1-77F0-4B7A-BED5-7BA96F285B71}"/>
    <cellStyle name="Incorreto 6 4" xfId="29234" xr:uid="{47482FAF-F865-4D7C-B60A-6C14FD200FCD}"/>
    <cellStyle name="Incorreto 6 4 2" xfId="29235" xr:uid="{1C832E72-116F-47A5-BB17-C79FFEA0199F}"/>
    <cellStyle name="Incorreto 6 5" xfId="29236" xr:uid="{0EBA31DE-9602-483F-B43C-582C3ABCB039}"/>
    <cellStyle name="Incorreto 6 5 2" xfId="29237" xr:uid="{24E0B9D1-B6B9-4A6D-A921-8ECF00AE0E5C}"/>
    <cellStyle name="Incorreto 6 6" xfId="29238" xr:uid="{3D03FF02-5D95-4F12-990E-60B52A8A5ABA}"/>
    <cellStyle name="Incorreto 6 6 2" xfId="29239" xr:uid="{6C8975C6-AC4F-46BC-96A8-D31F6DBE4DC6}"/>
    <cellStyle name="Incorreto 6 7" xfId="29240" xr:uid="{D9578E10-FE3B-4ADC-8393-5EB660B2D625}"/>
    <cellStyle name="Incorreto 7" xfId="29241" xr:uid="{AB8309DD-0CAC-4B3D-B499-BA4A24E01BF8}"/>
    <cellStyle name="Incorreto 7 2" xfId="29242" xr:uid="{AC974038-CF92-4F5B-AB14-B5D98E9ADF45}"/>
    <cellStyle name="Incorreto 7 2 2" xfId="29243" xr:uid="{444276D5-38AA-4474-8FD4-FCBF6A9716C9}"/>
    <cellStyle name="Incorreto 7 2 2 2" xfId="29244" xr:uid="{FA406B7E-0F4E-4AFD-B11E-86E4FDD37452}"/>
    <cellStyle name="Incorreto 7 2 3" xfId="29245" xr:uid="{15B34C62-F4FD-4960-905E-8BDFD4D37098}"/>
    <cellStyle name="Incorreto 7 2 3 2" xfId="29246" xr:uid="{C12DAF57-3DB2-4205-AB7E-F97668E2B598}"/>
    <cellStyle name="Incorreto 7 2 4" xfId="29247" xr:uid="{56DCF992-FF6A-4E41-AF7E-68B8B4023EFD}"/>
    <cellStyle name="Incorreto 7 3" xfId="29248" xr:uid="{9A094236-1421-4D9B-98A2-3468087ADE72}"/>
    <cellStyle name="Incorreto 7 3 2" xfId="29249" xr:uid="{B96F8A59-DEC7-4AEF-9930-62E419E8B0EA}"/>
    <cellStyle name="Incorreto 7 4" xfId="29250" xr:uid="{06C03D8E-88F3-4D2F-95DE-DB71D0018FFB}"/>
    <cellStyle name="Incorreto 7 4 2" xfId="29251" xr:uid="{99C1EE41-18E5-426D-9352-161B035D8AB1}"/>
    <cellStyle name="Incorreto 7 5" xfId="29252" xr:uid="{C928E039-E47B-4345-B025-D62922F87092}"/>
    <cellStyle name="Incorreto 7 5 2" xfId="29253" xr:uid="{84E9ACAD-E035-4962-86E6-82D3BC46D968}"/>
    <cellStyle name="Incorreto 7 6" xfId="29254" xr:uid="{E055F596-11FD-475F-B825-BED5D25FB4A3}"/>
    <cellStyle name="Incorreto 7 6 2" xfId="29255" xr:uid="{13C226C8-9669-4A50-8D07-B0C242862BEF}"/>
    <cellStyle name="Incorreto 7 7" xfId="29256" xr:uid="{74769B66-2DA6-4A6B-A9C4-4608CBD726CA}"/>
    <cellStyle name="Incorreto 8" xfId="29257" xr:uid="{D1681C09-872C-407F-8F1E-61C8BE80E20B}"/>
    <cellStyle name="Incorreto 8 2" xfId="29258" xr:uid="{DDDEAB81-F7C0-47CF-93B6-6D3E3EC4D732}"/>
    <cellStyle name="Incorreto 8 2 2" xfId="29259" xr:uid="{E79AA013-D567-4E65-80E5-DD92276AEBB3}"/>
    <cellStyle name="Incorreto 8 2 2 2" xfId="29260" xr:uid="{A2072DA4-FF8C-4D79-906D-22FB3D7085F5}"/>
    <cellStyle name="Incorreto 8 2 3" xfId="29261" xr:uid="{D8E29516-F419-4B43-B236-C08C01F5B7F9}"/>
    <cellStyle name="Incorreto 8 2 3 2" xfId="29262" xr:uid="{97371630-BF23-46C6-8CBB-74D057A5441B}"/>
    <cellStyle name="Incorreto 8 2 4" xfId="29263" xr:uid="{8B1EC010-C36B-432D-9FDD-7722EB65C0E1}"/>
    <cellStyle name="Incorreto 8 3" xfId="29264" xr:uid="{10044CFF-7452-4C04-A720-AD6AEEDF8D49}"/>
    <cellStyle name="Incorreto 8 3 2" xfId="29265" xr:uid="{03A905E2-12CA-4E51-BCAE-046A08FB74ED}"/>
    <cellStyle name="Incorreto 8 4" xfId="29266" xr:uid="{8683063C-74BC-4BA4-B9A6-168C9D25E9C6}"/>
    <cellStyle name="Incorreto 8 4 2" xfId="29267" xr:uid="{9063DE70-08CF-4B82-8508-971ED1C760DB}"/>
    <cellStyle name="Incorreto 8 5" xfId="29268" xr:uid="{7140225A-581F-4513-B18B-706BA120E081}"/>
    <cellStyle name="Incorreto 8 5 2" xfId="29269" xr:uid="{EAC9544B-0BAB-45D4-A046-B7544B1F9AE1}"/>
    <cellStyle name="Incorreto 8 6" xfId="29270" xr:uid="{44C0843D-6E19-4C68-A734-722F8BC620DB}"/>
    <cellStyle name="Incorreto 8 6 2" xfId="29271" xr:uid="{6EC39EAA-174F-4311-9DB8-0C6242B9AD5A}"/>
    <cellStyle name="Incorreto 8 7" xfId="29272" xr:uid="{D89BA7FC-9A58-40D2-B34B-861D9443E484}"/>
    <cellStyle name="Incorreto 9" xfId="29273" xr:uid="{C2ECE860-DA1F-4131-9E4F-D32F547F5A5E}"/>
    <cellStyle name="Incorreto 9 2" xfId="29274" xr:uid="{799AD4F4-BCB4-4E69-8C53-883B0E46D190}"/>
    <cellStyle name="Incorreto 9 2 2" xfId="29275" xr:uid="{32E0B529-3B7F-463D-8E19-45453C766128}"/>
    <cellStyle name="Incorreto 9 2 2 2" xfId="29276" xr:uid="{5DDB57B5-1A6B-4428-BB86-FD14BDCF329B}"/>
    <cellStyle name="Incorreto 9 2 3" xfId="29277" xr:uid="{0190C387-1851-40C8-A9AC-CF9EC097F3BE}"/>
    <cellStyle name="Incorreto 9 2 3 2" xfId="29278" xr:uid="{40B31AD2-5725-4B9A-84A6-9DBB9A05D01B}"/>
    <cellStyle name="Incorreto 9 2 4" xfId="29279" xr:uid="{E3D38F64-E184-46C9-A172-24D8435C7F5F}"/>
    <cellStyle name="Incorreto 9 3" xfId="29280" xr:uid="{B8CBB29E-5AB1-406C-BF11-D434E7795484}"/>
    <cellStyle name="Incorreto 9 3 2" xfId="29281" xr:uid="{69E8901C-0815-4086-A7AF-794BDD82A88D}"/>
    <cellStyle name="Incorreto 9 4" xfId="29282" xr:uid="{96E5CEA9-8408-4B60-B280-6CC7D3233CCF}"/>
    <cellStyle name="Incorreto 9 4 2" xfId="29283" xr:uid="{1E2E746E-CAD9-4F21-B7F7-2DA7EDD77AD0}"/>
    <cellStyle name="Incorreto 9 5" xfId="29284" xr:uid="{2C946882-5BBE-4C79-B647-FD810B9E87CD}"/>
    <cellStyle name="Incorreto 9 5 2" xfId="29285" xr:uid="{645EE840-6019-4CEB-BB6A-7EEEBCF69339}"/>
    <cellStyle name="Incorreto 9 6" xfId="29286" xr:uid="{C98320AA-1EEA-4849-BB43-4D7FA1819D4E}"/>
    <cellStyle name="Incorreto 9 6 2" xfId="29287" xr:uid="{482090E8-1F9B-45A8-A768-63E957339D48}"/>
    <cellStyle name="Incorreto 9 7" xfId="29288" xr:uid="{B0750BCE-D5AB-46DE-9FE3-ABA47762727D}"/>
    <cellStyle name="Indefinido" xfId="29289" xr:uid="{B6A884AE-37B2-4631-86D2-0994A4B8C216}"/>
    <cellStyle name="Indefinido 2" xfId="29290" xr:uid="{02653D85-0FE2-49BA-B2D9-E98A526A63B6}"/>
    <cellStyle name="Indefinido 2 10" xfId="29291" xr:uid="{7AE8D8E0-0ADF-454A-9086-4D1B25ACAA41}"/>
    <cellStyle name="Indefinido 2 10 2" xfId="29292" xr:uid="{3A7EE231-4091-45DA-BD01-D4E0C6CB6924}"/>
    <cellStyle name="Indefinido 2 11" xfId="29293" xr:uid="{8D778907-5056-468E-81CE-35A5DF2B5E66}"/>
    <cellStyle name="Indefinido 2 11 2" xfId="29294" xr:uid="{D53111DB-FB9A-4AD0-AA4C-393DC836D10E}"/>
    <cellStyle name="Indefinido 2 12" xfId="29295" xr:uid="{EFEC16F2-A601-4201-929F-8E3AB741400C}"/>
    <cellStyle name="Indefinido 2 12 2" xfId="29296" xr:uid="{8FF3A326-451A-4D65-86FF-6FAEEA90DAF0}"/>
    <cellStyle name="Indefinido 2 13" xfId="29297" xr:uid="{43DADA14-96F8-4F98-B338-7FEAC03B8CAA}"/>
    <cellStyle name="Indefinido 2 14" xfId="29298" xr:uid="{D07E78CF-F2FB-42A7-94F0-5D85F2D9E9FB}"/>
    <cellStyle name="Indefinido 2 2" xfId="29299" xr:uid="{DABB72AA-611B-4D15-878C-C4EC2A98ED76}"/>
    <cellStyle name="Indefinido 2 2 2" xfId="29300" xr:uid="{49D5BAC0-28EF-4081-98A4-DA2DF641E5DA}"/>
    <cellStyle name="Indefinido 2 2 2 2" xfId="29301" xr:uid="{787EF94B-1616-48A7-BACB-4F243FD076A3}"/>
    <cellStyle name="Indefinido 2 2 2 2 2" xfId="29302" xr:uid="{1756A308-D43F-422B-9B1A-E7B44BC98A19}"/>
    <cellStyle name="Indefinido 2 2 2 3" xfId="29303" xr:uid="{E5AB3497-2148-47C9-A529-186DBC0A08C9}"/>
    <cellStyle name="Indefinido 2 2 2 3 2" xfId="29304" xr:uid="{DBC35F0F-EB02-4A8B-87FE-B0C7F9EB1A36}"/>
    <cellStyle name="Indefinido 2 2 2 4" xfId="29305" xr:uid="{0D0A346C-2BFB-4872-93EF-F5CD9B9FBB07}"/>
    <cellStyle name="Indefinido 2 2 3" xfId="29306" xr:uid="{3C64B01A-2F00-4AFE-818D-3CD6580B2407}"/>
    <cellStyle name="Indefinido 2 2 3 2" xfId="29307" xr:uid="{9184F30E-895D-4678-B6A4-4D9E305450FC}"/>
    <cellStyle name="Indefinido 2 2 4" xfId="29308" xr:uid="{13841284-772F-494A-86DE-3C839D241AF5}"/>
    <cellStyle name="Indefinido 2 2 4 2" xfId="29309" xr:uid="{78503A74-BF49-48B5-8C1B-5E301731A8F0}"/>
    <cellStyle name="Indefinido 2 2 5" xfId="29310" xr:uid="{28E0879A-7DCB-472D-9BE1-03AC8966E577}"/>
    <cellStyle name="Indefinido 2 2 5 2" xfId="29311" xr:uid="{06F200F2-C306-4366-AAE0-C7B2E4768C53}"/>
    <cellStyle name="Indefinido 2 2 6" xfId="29312" xr:uid="{58A28B21-3A77-40C2-85A5-2C37C0D15B28}"/>
    <cellStyle name="Indefinido 2 2 6 2" xfId="29313" xr:uid="{C11EA9D2-E791-4F09-AB74-FDDB16CE01F8}"/>
    <cellStyle name="Indefinido 2 2 7" xfId="29314" xr:uid="{CF14AF27-B071-480B-8AF8-C6F8411DEC0F}"/>
    <cellStyle name="Indefinido 2 2 8" xfId="29315" xr:uid="{19065467-2564-443F-B3C6-24A3C586EA79}"/>
    <cellStyle name="Indefinido 2 3" xfId="29316" xr:uid="{B604DDF7-88F5-4B78-97D0-B786AE59FCF4}"/>
    <cellStyle name="Indefinido 2 3 2" xfId="29317" xr:uid="{356A9A37-B340-436B-8D67-F1FD3CB9F24F}"/>
    <cellStyle name="Indefinido 2 3 2 2" xfId="29318" xr:uid="{774CC698-0CB4-4F21-81D3-6552004CBDA6}"/>
    <cellStyle name="Indefinido 2 3 3" xfId="29319" xr:uid="{71978B07-6999-493E-A623-BD2900134262}"/>
    <cellStyle name="Indefinido 2 3 3 2" xfId="29320" xr:uid="{1D4360FC-FACF-4589-A3E1-891C46B1E5CE}"/>
    <cellStyle name="Indefinido 2 3 4" xfId="29321" xr:uid="{5A25FD9F-B2F3-49D7-99AE-D70745D2E813}"/>
    <cellStyle name="Indefinido 2 4" xfId="29322" xr:uid="{844A7B11-6BAF-41F3-A8DA-201C030F3937}"/>
    <cellStyle name="Indefinido 2 4 2" xfId="29323" xr:uid="{C22083AE-0AFC-47FB-B1FE-0D5F3D18A255}"/>
    <cellStyle name="Indefinido 2 4 2 2" xfId="29324" xr:uid="{3B94949D-BFA5-48C0-8AED-02056BBDABFC}"/>
    <cellStyle name="Indefinido 2 4 3" xfId="29325" xr:uid="{A934E51E-C6A5-46F0-B706-4A2E66A690A4}"/>
    <cellStyle name="Indefinido 2 4 3 2" xfId="29326" xr:uid="{80749B9B-0349-4A65-BA9C-9D214F367970}"/>
    <cellStyle name="Indefinido 2 4 4" xfId="29327" xr:uid="{95443F71-E744-4832-ABAC-5D64FC20F028}"/>
    <cellStyle name="Indefinido 2 5" xfId="29328" xr:uid="{649D909D-E5B0-4D1F-8CCA-137AF9755804}"/>
    <cellStyle name="Indefinido 2 5 2" xfId="29329" xr:uid="{12C36A07-EFB0-4099-9E5E-C4E418AE3F4A}"/>
    <cellStyle name="Indefinido 2 5 2 2" xfId="29330" xr:uid="{B282C49F-EDC7-4708-9568-D992B65EF8D1}"/>
    <cellStyle name="Indefinido 2 5 3" xfId="29331" xr:uid="{5DEB1293-D416-4B78-926F-6BF776138487}"/>
    <cellStyle name="Indefinido 2 5 3 2" xfId="29332" xr:uid="{1E8F3635-CD49-4145-9EB8-E47AEFF7FCC0}"/>
    <cellStyle name="Indefinido 2 5 4" xfId="29333" xr:uid="{78BF48E1-95B8-42D2-90E6-8382DCFC5060}"/>
    <cellStyle name="Indefinido 2 6" xfId="29334" xr:uid="{8D7C85C4-2B70-41F9-A958-E98A12C0FBFF}"/>
    <cellStyle name="Indefinido 2 6 2" xfId="29335" xr:uid="{B9A3012B-FE03-46CE-84A2-F2A484019E6D}"/>
    <cellStyle name="Indefinido 2 6 2 2" xfId="29336" xr:uid="{6EB00CD3-EE11-425F-AA5D-EEBC36566DD4}"/>
    <cellStyle name="Indefinido 2 6 3" xfId="29337" xr:uid="{08FFE677-DD9D-4C2D-A6D7-0D4311344EB5}"/>
    <cellStyle name="Indefinido 2 6 3 2" xfId="29338" xr:uid="{B8A8D5FF-B5FF-4DCF-A2A4-337AB59BE233}"/>
    <cellStyle name="Indefinido 2 6 4" xfId="29339" xr:uid="{1437DE0D-401C-40C2-8117-54A6FB3F4290}"/>
    <cellStyle name="Indefinido 2 7" xfId="29340" xr:uid="{8B504BB3-36DB-4375-AA6F-884BE4E6948D}"/>
    <cellStyle name="Indefinido 2 7 2" xfId="29341" xr:uid="{2E878AEF-6FC2-4B7A-8336-9A815C792102}"/>
    <cellStyle name="Indefinido 2 7 2 2" xfId="29342" xr:uid="{23102B14-F6D5-423E-881C-9F0247EE0D07}"/>
    <cellStyle name="Indefinido 2 7 3" xfId="29343" xr:uid="{7BC9734A-1EBD-4176-8876-1BA9D6C75467}"/>
    <cellStyle name="Indefinido 2 7 3 2" xfId="29344" xr:uid="{F9ADDFD9-C1CD-4A19-B98D-0BAF38DF22B0}"/>
    <cellStyle name="Indefinido 2 7 4" xfId="29345" xr:uid="{8811E9E8-AD12-4FDF-9630-E730CE5F0469}"/>
    <cellStyle name="Indefinido 2 8" xfId="29346" xr:uid="{94D695E6-7A0E-4A21-A73C-110FBACADEB1}"/>
    <cellStyle name="Indefinido 2 8 2" xfId="29347" xr:uid="{AC91C038-5C71-42AA-B4E4-9CF5260B88F1}"/>
    <cellStyle name="Indefinido 2 8 2 2" xfId="29348" xr:uid="{4FD737C2-DAD7-4A72-9345-28FD607C3785}"/>
    <cellStyle name="Indefinido 2 8 3" xfId="29349" xr:uid="{C949371F-935D-4787-9EF5-0C1B857B0A00}"/>
    <cellStyle name="Indefinido 2 8 3 2" xfId="29350" xr:uid="{3AE5488A-E643-4159-906E-85BA5EB71AA4}"/>
    <cellStyle name="Indefinido 2 8 4" xfId="29351" xr:uid="{F335D4AB-4EF2-4BCB-A96D-A80700D75D33}"/>
    <cellStyle name="Indefinido 2 9" xfId="29352" xr:uid="{D10656CA-672E-494E-AC69-7F1CE07AF102}"/>
    <cellStyle name="Indefinido 2 9 2" xfId="29353" xr:uid="{7E39B7B1-7B6E-47E1-B94B-B0ECAFC8B420}"/>
    <cellStyle name="Indefinido 3" xfId="29354" xr:uid="{2EFA08AD-E081-4DC5-A93B-86E2ED0A43C1}"/>
    <cellStyle name="Indefinido 3 2" xfId="29355" xr:uid="{6BA72E0F-8FFA-4712-A274-C257C78E1B12}"/>
    <cellStyle name="Indefinido 3 2 2" xfId="29356" xr:uid="{9F7891D0-5757-43D9-8F14-EB661686801E}"/>
    <cellStyle name="Indefinido 3 2 3" xfId="29357" xr:uid="{59FBDA44-E3BE-48D0-ADD2-97B9CE048716}"/>
    <cellStyle name="Indefinido 3 3" xfId="29358" xr:uid="{2B91A4CE-ECD1-4A5F-BB9B-1E657AFF583F}"/>
    <cellStyle name="Indefinido 3 3 2" xfId="29359" xr:uid="{AFD910B6-882A-434F-A8E9-8726F47E9F61}"/>
    <cellStyle name="Indefinido 3 4" xfId="29360" xr:uid="{09C8FAE2-23D4-481B-9889-3171F79190ED}"/>
    <cellStyle name="Indefinido 3 5" xfId="29361" xr:uid="{49D15B33-B791-4B44-86BF-597B1560D12C}"/>
    <cellStyle name="Indefinido 4" xfId="29362" xr:uid="{124216F5-444D-4D48-B321-39BE5113E320}"/>
    <cellStyle name="Indefinido 4 2" xfId="29363" xr:uid="{2BE5B098-644E-4F71-AE8F-D6C3D1F98095}"/>
    <cellStyle name="Indefinido 4 2 2" xfId="29364" xr:uid="{DA1AC479-8616-45E2-A3E7-E9D5BC5B8C41}"/>
    <cellStyle name="Indefinido 4 3" xfId="29365" xr:uid="{7F6E2AC6-BCFB-49D3-8256-EC5E50802BF8}"/>
    <cellStyle name="Indefinido 5" xfId="29366" xr:uid="{B2CA85FC-66AF-4EC5-97BC-33868F2ACA04}"/>
    <cellStyle name="Indefinido 5 2" xfId="29367" xr:uid="{CDD0E8A1-DD2A-4819-92A6-D40224083C4A}"/>
    <cellStyle name="Indefinido 5 2 2" xfId="29368" xr:uid="{F898E458-9C60-4FB5-8126-2235AD7D42BF}"/>
    <cellStyle name="Indefinido 5 3" xfId="29369" xr:uid="{E75EF8E2-F5B2-4532-9F30-8C7F81C541A9}"/>
    <cellStyle name="Indefinido 6" xfId="29370" xr:uid="{1D5DAC9C-7989-4A71-ADF9-9AAC45F83897}"/>
    <cellStyle name="Indefinido 6 2" xfId="29371" xr:uid="{33C3C6FC-1FFC-4C45-AAD0-E6C38FA75066}"/>
    <cellStyle name="Indefinido 7" xfId="29372" xr:uid="{C2C802BA-B943-4890-94E8-B2061DA3048C}"/>
    <cellStyle name="Indefinido 7 2" xfId="29373" xr:uid="{88DE6E53-2D8B-408E-8434-63B54694AF9E}"/>
    <cellStyle name="Indefinido 8" xfId="29374" xr:uid="{AC0626B6-B266-429B-A9E3-3F49CE4F39D4}"/>
    <cellStyle name="Indefinido 9" xfId="29375" xr:uid="{89A9B775-41FE-478A-86EB-179C44FDF86F}"/>
    <cellStyle name="Indefinido_Carteira de Crédito" xfId="29376" xr:uid="{11B86DCA-1E8C-49FB-9457-D17D28C472B7}"/>
    <cellStyle name="Input" xfId="29377" xr:uid="{0092CDCE-A450-403C-B9E0-8B4E547EA02F}"/>
    <cellStyle name="inputExposure" xfId="29378" xr:uid="{9BDFD64E-6F6E-47A8-96EE-AE3C37E3A9D1}"/>
    <cellStyle name="JOIA" xfId="29379" xr:uid="{4CB34075-D90E-47A2-A358-A05E730F8FAC}"/>
    <cellStyle name="jpm standard" xfId="29380" xr:uid="{B23B75EF-B5F4-48AF-9E5C-99713C4C71F3}"/>
    <cellStyle name="Linked Cell" xfId="29381" xr:uid="{1E71BEF7-2F2B-4178-A07E-5A47878B5246}"/>
    <cellStyle name="Millares [0]_elim biba 12-05" xfId="29382" xr:uid="{CA6CBC9F-63C6-4607-A34C-C02718497CF3}"/>
    <cellStyle name="Millares_biba caidas 300" xfId="29383" xr:uid="{28DBC755-85D9-4EDF-A209-DFAE6861E0AA}"/>
    <cellStyle name="mmm/aa" xfId="29384" xr:uid="{2B691EC4-1A21-46FE-9C11-0D862FAB3343}"/>
    <cellStyle name="Moeda 2" xfId="410" xr:uid="{3EA8FF06-8B01-4427-988E-534101E9DEA3}"/>
    <cellStyle name="Moeda 2 2" xfId="610" xr:uid="{81E57A46-07D9-4ED3-90A4-30479A4C8A55}"/>
    <cellStyle name="Moeda 3" xfId="29385" xr:uid="{81200107-6B43-44F2-989C-0B4558184772}"/>
    <cellStyle name="Moeda 4" xfId="611" xr:uid="{6C664D2A-F57A-461F-9FD1-1FFCC166FD43}"/>
    <cellStyle name="morgan % form" xfId="29386" xr:uid="{EB52D8A8-E434-45CA-8A37-150E087D87F5}"/>
    <cellStyle name="Morgan assump" xfId="29387" xr:uid="{CC5EFFA6-275E-4795-8120-2D672F50A9C9}"/>
    <cellStyle name="Morgan assumptions" xfId="29388" xr:uid="{DBA562E0-DA82-4DBD-8A54-4281AE09E2EB}"/>
    <cellStyle name="Morgan formula" xfId="29389" xr:uid="{27DD9261-48B5-4C8D-95FC-98A9142B6DA8}"/>
    <cellStyle name="morgan formulas" xfId="29390" xr:uid="{4D3D940E-1304-48D1-A3B5-A202B19E59D8}"/>
    <cellStyle name="Morgan pct assump" xfId="29391" xr:uid="{E1626F6F-524C-48F4-819E-E77DECEE7869}"/>
    <cellStyle name="Morgan percent formula" xfId="29392" xr:uid="{7CBB2C74-855C-4629-95CE-7DF67ED7F7FB}"/>
    <cellStyle name="Neutra 10" xfId="29393" xr:uid="{161DE47A-0853-4EAE-B415-28C891AA67AB}"/>
    <cellStyle name="Neutra 10 2" xfId="29394" xr:uid="{F7C91542-75FC-4FE2-B6B2-4481C57C9D6C}"/>
    <cellStyle name="Neutra 10 2 2" xfId="29395" xr:uid="{0126056F-7765-49CE-9A15-9BE2182D1E3E}"/>
    <cellStyle name="Neutra 10 2 2 2" xfId="29396" xr:uid="{D0268218-0C51-48C4-88CE-646398E6C95E}"/>
    <cellStyle name="Neutra 10 2 3" xfId="29397" xr:uid="{4B66B7A3-5FC7-486C-A01C-B9FAE1C819B7}"/>
    <cellStyle name="Neutra 10 2 3 2" xfId="29398" xr:uid="{E297542B-4771-4AA1-A11C-BE6755C50FD3}"/>
    <cellStyle name="Neutra 10 2 4" xfId="29399" xr:uid="{569CE56E-B583-498F-97B3-FD70B89B0A69}"/>
    <cellStyle name="Neutra 10 3" xfId="29400" xr:uid="{FB9C4823-F577-4343-9FA8-FF5BFEC7CB74}"/>
    <cellStyle name="Neutra 10 3 2" xfId="29401" xr:uid="{196E87AA-14AB-44AA-8F81-82C38D996160}"/>
    <cellStyle name="Neutra 10 4" xfId="29402" xr:uid="{12925B96-7F53-4498-8574-2A64781806F5}"/>
    <cellStyle name="Neutra 10 4 2" xfId="29403" xr:uid="{3F002728-7426-4BF4-8970-67024BA38BB1}"/>
    <cellStyle name="Neutra 10 5" xfId="29404" xr:uid="{44EFD8E9-0BD2-4503-A08F-3DCA28F034B2}"/>
    <cellStyle name="Neutra 10 5 2" xfId="29405" xr:uid="{0A710A72-D158-4442-BF08-214486A722C6}"/>
    <cellStyle name="Neutra 10 6" xfId="29406" xr:uid="{2C15FC91-598B-4D81-87F7-F5C6FD065768}"/>
    <cellStyle name="Neutra 10 6 2" xfId="29407" xr:uid="{BB8FAE31-0CE5-47DE-9277-9A473A759274}"/>
    <cellStyle name="Neutra 10 7" xfId="29408" xr:uid="{C9484714-C36A-4972-88A3-0E2DB3874486}"/>
    <cellStyle name="Neutra 11" xfId="29409" xr:uid="{70252BCD-600B-4CC9-AEE2-8EAD9010AD72}"/>
    <cellStyle name="Neutra 11 2" xfId="29410" xr:uid="{7365A56A-60D4-4CDF-8F90-1C2DC8DBF541}"/>
    <cellStyle name="Neutra 11 2 2" xfId="29411" xr:uid="{2AF463ED-2DBA-4B91-B2F5-B3425F9EAB69}"/>
    <cellStyle name="Neutra 11 2 2 2" xfId="29412" xr:uid="{79B4C3F1-3DBA-47DF-8C43-AC22587D36C9}"/>
    <cellStyle name="Neutra 11 2 3" xfId="29413" xr:uid="{D1F631D8-E7C2-4AC5-BF1F-28E2CC51C374}"/>
    <cellStyle name="Neutra 11 2 3 2" xfId="29414" xr:uid="{26BBF964-6DF4-45FE-8DB4-D52938A6BB54}"/>
    <cellStyle name="Neutra 11 2 4" xfId="29415" xr:uid="{9308CF67-FF93-479B-A803-60D59EE0EA38}"/>
    <cellStyle name="Neutra 11 3" xfId="29416" xr:uid="{B22F9279-7386-44B7-9A15-809EC4F109CC}"/>
    <cellStyle name="Neutra 11 3 2" xfId="29417" xr:uid="{6F781EA4-D24E-447C-8277-54E71F7D343D}"/>
    <cellStyle name="Neutra 11 4" xfId="29418" xr:uid="{F49BCCBB-8045-4169-8A99-BFF4C07901E7}"/>
    <cellStyle name="Neutra 11 4 2" xfId="29419" xr:uid="{E799BC75-9FC2-4BC3-A066-9959450EB59F}"/>
    <cellStyle name="Neutra 11 5" xfId="29420" xr:uid="{CD25EB03-4591-470A-9519-20884B026574}"/>
    <cellStyle name="Neutra 11 5 2" xfId="29421" xr:uid="{95CB98F5-7003-45A4-8FCD-E80B39C02682}"/>
    <cellStyle name="Neutra 11 6" xfId="29422" xr:uid="{0C6A0FA7-C25B-4745-B296-E0B627B8D9E7}"/>
    <cellStyle name="Neutra 11 6 2" xfId="29423" xr:uid="{2C82B690-34BF-412D-8007-E2838B8C9757}"/>
    <cellStyle name="Neutra 11 7" xfId="29424" xr:uid="{E182299B-6830-46BD-A272-D294AA303EFB}"/>
    <cellStyle name="Neutra 12" xfId="29425" xr:uid="{865F4B4E-CB88-4E86-A89A-234A89F25F62}"/>
    <cellStyle name="Neutra 12 2" xfId="29426" xr:uid="{533B66A4-6108-4581-9B4E-72B4C9B2949A}"/>
    <cellStyle name="Neutra 12 2 2" xfId="29427" xr:uid="{16E71B73-05A5-475C-91EA-B97E6138C67B}"/>
    <cellStyle name="Neutra 12 2 2 2" xfId="29428" xr:uid="{E3966C39-92FB-4643-8593-1396F336F4A2}"/>
    <cellStyle name="Neutra 12 2 3" xfId="29429" xr:uid="{36E4E42B-3F42-412D-9EDA-DCF1388ACCC8}"/>
    <cellStyle name="Neutra 12 2 3 2" xfId="29430" xr:uid="{4D1E9223-7AAC-4D6A-8D77-B09F07F49EAA}"/>
    <cellStyle name="Neutra 12 2 4" xfId="29431" xr:uid="{8B5B9C07-1C29-4495-9959-712874181E6A}"/>
    <cellStyle name="Neutra 12 3" xfId="29432" xr:uid="{83B3697C-C455-4AF3-A343-EA4441410642}"/>
    <cellStyle name="Neutra 12 3 2" xfId="29433" xr:uid="{5E0F40B5-0860-404A-91CD-C723CC685A97}"/>
    <cellStyle name="Neutra 12 4" xfId="29434" xr:uid="{5E3B28A6-0CDA-4CCD-A9DA-D704ECDA968A}"/>
    <cellStyle name="Neutra 12 4 2" xfId="29435" xr:uid="{60181DE2-F0A5-4F86-8808-A1E1C8FFB27A}"/>
    <cellStyle name="Neutra 12 5" xfId="29436" xr:uid="{DC4FD61F-F31D-4627-AEBF-3903D803C6CC}"/>
    <cellStyle name="Neutra 12 5 2" xfId="29437" xr:uid="{02A9EB09-DE2A-4218-AE81-0E6585D5BAD9}"/>
    <cellStyle name="Neutra 12 6" xfId="29438" xr:uid="{AF18CE8B-86F1-40EB-9224-4FB836D7E820}"/>
    <cellStyle name="Neutra 12 6 2" xfId="29439" xr:uid="{335F5B0D-2B7F-4EE2-A269-FF14BBCA2691}"/>
    <cellStyle name="Neutra 12 7" xfId="29440" xr:uid="{9C241A8C-203C-4CEC-BE60-C33A7D120FBB}"/>
    <cellStyle name="Neutra 13" xfId="29441" xr:uid="{5F97A6B9-C0F2-4542-9B64-A20237F06971}"/>
    <cellStyle name="Neutra 13 2" xfId="29442" xr:uid="{9BAABAB0-F10E-49CC-80A0-A6EC5ED01E47}"/>
    <cellStyle name="Neutra 13 2 2" xfId="29443" xr:uid="{9EAB7F4F-D270-4161-997A-E761E64117D2}"/>
    <cellStyle name="Neutra 13 2 2 2" xfId="29444" xr:uid="{FA02B801-18BD-4F56-AC54-3FA6C24B2809}"/>
    <cellStyle name="Neutra 13 2 3" xfId="29445" xr:uid="{E381E63D-33BE-41CC-BB42-C591CFBD0543}"/>
    <cellStyle name="Neutra 13 2 3 2" xfId="29446" xr:uid="{234D9BA4-ED6E-4034-B3BB-0326148767F1}"/>
    <cellStyle name="Neutra 13 2 4" xfId="29447" xr:uid="{58522CD3-70BC-4E2C-A73E-42566B0083D2}"/>
    <cellStyle name="Neutra 13 3" xfId="29448" xr:uid="{5590D6E5-AEB5-44C2-B330-D366289A48CE}"/>
    <cellStyle name="Neutra 13 3 2" xfId="29449" xr:uid="{C7DC55DC-B0AB-4269-B71A-7CD1C85E1F50}"/>
    <cellStyle name="Neutra 13 4" xfId="29450" xr:uid="{D9F0014C-E565-4976-9390-B9A38B53D7C5}"/>
    <cellStyle name="Neutra 13 4 2" xfId="29451" xr:uid="{50874760-FF50-4B40-A2E9-80D6A088C331}"/>
    <cellStyle name="Neutra 13 5" xfId="29452" xr:uid="{997FD693-5350-4664-95AA-CFFD0EF9C9A9}"/>
    <cellStyle name="Neutra 13 5 2" xfId="29453" xr:uid="{135EA524-D3EA-440D-B77F-C4527CFF2EDD}"/>
    <cellStyle name="Neutra 13 6" xfId="29454" xr:uid="{D3B73234-FFD4-47C6-86D4-A5519C1766F0}"/>
    <cellStyle name="Neutra 13 6 2" xfId="29455" xr:uid="{7A2A2BB4-8D42-44A5-AF8E-D495CA6DF25E}"/>
    <cellStyle name="Neutra 13 7" xfId="29456" xr:uid="{62935973-D625-4FD0-AB84-EA21FF63BBAF}"/>
    <cellStyle name="Neutra 14" xfId="29457" xr:uid="{15B9D47E-5348-4EEC-9929-54EF034B07A3}"/>
    <cellStyle name="Neutra 14 2" xfId="29458" xr:uid="{7B20565D-3DEB-4669-949D-7396BBF868E2}"/>
    <cellStyle name="Neutra 14 2 2" xfId="29459" xr:uid="{3051C631-F4A9-4AA9-B92B-F829785C9C23}"/>
    <cellStyle name="Neutra 14 2 2 2" xfId="29460" xr:uid="{83A91036-E6C0-45F1-82A4-7A245DDE73A7}"/>
    <cellStyle name="Neutra 14 2 3" xfId="29461" xr:uid="{FF36F11A-BF04-4C45-9721-4025DA42A7D9}"/>
    <cellStyle name="Neutra 14 2 3 2" xfId="29462" xr:uid="{2A136A50-AC87-4267-99B6-AB3CD8727ECE}"/>
    <cellStyle name="Neutra 14 2 4" xfId="29463" xr:uid="{9CF47F71-F7FF-4C1F-A4C5-4467F04CFEFC}"/>
    <cellStyle name="Neutra 14 3" xfId="29464" xr:uid="{7F0A4874-99BC-43C0-AA9C-24BDD91E47B0}"/>
    <cellStyle name="Neutra 14 3 2" xfId="29465" xr:uid="{0EE6296D-3B58-4624-930D-DE46E15BC1CC}"/>
    <cellStyle name="Neutra 14 4" xfId="29466" xr:uid="{D2B45F75-8F86-4C3B-8184-8C82FDC747AA}"/>
    <cellStyle name="Neutra 14 4 2" xfId="29467" xr:uid="{F481DA66-0A8C-4B29-8C25-3FA03F3C201F}"/>
    <cellStyle name="Neutra 14 5" xfId="29468" xr:uid="{A8A023B8-2FF7-401D-BF62-EA8454C90A2F}"/>
    <cellStyle name="Neutra 14 5 2" xfId="29469" xr:uid="{4D541408-F5C4-4611-AE9C-B9CBE59C4412}"/>
    <cellStyle name="Neutra 14 6" xfId="29470" xr:uid="{59A00B33-F0A4-4086-A685-9F2CAACFBD34}"/>
    <cellStyle name="Neutra 14 6 2" xfId="29471" xr:uid="{44AA62F0-1026-4C81-B2C2-58C2F01EAEC3}"/>
    <cellStyle name="Neutra 14 7" xfId="29472" xr:uid="{A31919FA-B3F1-4CA8-87E9-ED4C6880F211}"/>
    <cellStyle name="Neutra 15" xfId="29473" xr:uid="{ACD14420-4E0C-4E4E-A0F7-E9E00DDB4464}"/>
    <cellStyle name="Neutra 15 2" xfId="29474" xr:uid="{F633B95D-9163-49FF-ACCA-E0E5F2D8F99E}"/>
    <cellStyle name="Neutra 15 2 2" xfId="29475" xr:uid="{1B605172-3EAA-44B6-9FEE-9977C0C420B0}"/>
    <cellStyle name="Neutra 15 2 2 2" xfId="29476" xr:uid="{5822BF65-8588-4995-87F3-412527B968DF}"/>
    <cellStyle name="Neutra 15 2 3" xfId="29477" xr:uid="{4B91D15C-A6EC-4F21-900B-CD388C24D1A8}"/>
    <cellStyle name="Neutra 15 2 3 2" xfId="29478" xr:uid="{76C17518-2AED-43F0-BB6A-A6A60E7E989D}"/>
    <cellStyle name="Neutra 15 2 4" xfId="29479" xr:uid="{01CFD06D-E1D1-480A-AEB4-8727A1685CD0}"/>
    <cellStyle name="Neutra 15 3" xfId="29480" xr:uid="{B1CA8D31-502A-4430-9113-9B846AA323FD}"/>
    <cellStyle name="Neutra 15 3 2" xfId="29481" xr:uid="{A5E914BD-432A-4217-AC15-42AEA8899CDF}"/>
    <cellStyle name="Neutra 15 4" xfId="29482" xr:uid="{211CE3E2-9245-4E9B-A070-848E4239B736}"/>
    <cellStyle name="Neutra 15 4 2" xfId="29483" xr:uid="{B6EE78A9-8F46-4308-8E5D-6B97B2AB7B02}"/>
    <cellStyle name="Neutra 15 5" xfId="29484" xr:uid="{7F98D38A-581B-4D5D-87AD-72A034F1E63D}"/>
    <cellStyle name="Neutra 15 5 2" xfId="29485" xr:uid="{5ACBCD57-A736-430E-8FA5-B67CEB29EE87}"/>
    <cellStyle name="Neutra 15 6" xfId="29486" xr:uid="{E1E56A28-8600-42DC-95E2-012A0D0B412F}"/>
    <cellStyle name="Neutra 15 6 2" xfId="29487" xr:uid="{9086F2F0-2AE7-4ED5-9FBA-EF83A77A93CC}"/>
    <cellStyle name="Neutra 15 7" xfId="29488" xr:uid="{2033F531-8FD8-4E7D-8F6B-9B71CF81C674}"/>
    <cellStyle name="Neutra 16" xfId="29489" xr:uid="{9E3F5C0B-79DE-45F9-9B57-DB6DD2FC764E}"/>
    <cellStyle name="Neutra 16 2" xfId="29490" xr:uid="{7396F0C7-B6C3-4FF8-9E3F-BBC2BA3E873A}"/>
    <cellStyle name="Neutra 16 2 2" xfId="29491" xr:uid="{D8EDC68F-D67E-40E2-8518-18D7582B3AD5}"/>
    <cellStyle name="Neutra 16 2 2 2" xfId="29492" xr:uid="{97038D50-571E-4AB0-9651-0133AB2BBF88}"/>
    <cellStyle name="Neutra 16 2 3" xfId="29493" xr:uid="{4F76EEE0-6224-4E90-8CE0-388A8B691E02}"/>
    <cellStyle name="Neutra 16 2 3 2" xfId="29494" xr:uid="{7C359C06-BCA6-4096-9985-7B93DB034AC8}"/>
    <cellStyle name="Neutra 16 2 4" xfId="29495" xr:uid="{FD7A2150-13ED-4667-B759-D3090DDE6663}"/>
    <cellStyle name="Neutra 16 3" xfId="29496" xr:uid="{6459EB87-7B62-44AB-B51B-753624698FA3}"/>
    <cellStyle name="Neutra 16 3 2" xfId="29497" xr:uid="{7D213C1B-0277-46EF-B77D-0548D274E06C}"/>
    <cellStyle name="Neutra 16 4" xfId="29498" xr:uid="{B30C7E25-CBF3-4328-B96E-89EE44D8D6E9}"/>
    <cellStyle name="Neutra 16 4 2" xfId="29499" xr:uid="{E6085441-5B0B-4B27-8618-C60BF569F017}"/>
    <cellStyle name="Neutra 16 5" xfId="29500" xr:uid="{91746160-FC16-45CA-B87B-96877E1E79A5}"/>
    <cellStyle name="Neutra 16 5 2" xfId="29501" xr:uid="{5137472D-EF30-4AFE-89CE-3D3D6C6F9730}"/>
    <cellStyle name="Neutra 16 6" xfId="29502" xr:uid="{229C9760-EF10-4209-8E7B-70CAFD7BDDF7}"/>
    <cellStyle name="Neutra 16 6 2" xfId="29503" xr:uid="{363A29B6-62F7-4B67-B7F4-B782E44EFF13}"/>
    <cellStyle name="Neutra 16 7" xfId="29504" xr:uid="{20F165DC-7973-43D4-B726-B31F9649A069}"/>
    <cellStyle name="Neutra 17" xfId="29505" xr:uid="{E302A0ED-C225-4448-ADBE-B5C14BEC392B}"/>
    <cellStyle name="Neutra 17 2" xfId="29506" xr:uid="{CB086621-D24A-41E9-A4D8-87E5D3367318}"/>
    <cellStyle name="Neutra 17 2 2" xfId="29507" xr:uid="{77086BE6-6628-4CAF-BC3A-BF8DFD4730BE}"/>
    <cellStyle name="Neutra 17 2 2 2" xfId="29508" xr:uid="{E8F2D273-2D33-439B-A567-648373F377C0}"/>
    <cellStyle name="Neutra 17 2 3" xfId="29509" xr:uid="{8E4AC9B4-0023-473B-94B9-46BB2C15057F}"/>
    <cellStyle name="Neutra 17 2 3 2" xfId="29510" xr:uid="{A973E25D-84E7-46AD-8FC8-1C8B20430A75}"/>
    <cellStyle name="Neutra 17 2 4" xfId="29511" xr:uid="{E96A8C35-EE39-4149-B3D4-7E75FE60F468}"/>
    <cellStyle name="Neutra 17 3" xfId="29512" xr:uid="{0D827CF6-5E23-4366-85C9-8119A7B88E1F}"/>
    <cellStyle name="Neutra 17 3 2" xfId="29513" xr:uid="{0D01425E-C92C-4F3B-9377-E20B445F3ED5}"/>
    <cellStyle name="Neutra 17 4" xfId="29514" xr:uid="{D13ED034-D1D4-43A1-B18A-72589662E7A2}"/>
    <cellStyle name="Neutra 17 4 2" xfId="29515" xr:uid="{7595E6B5-8D19-49FC-814B-31F15B1126A2}"/>
    <cellStyle name="Neutra 17 5" xfId="29516" xr:uid="{528FE5ED-B96E-4E7B-B4D9-40368049BEE5}"/>
    <cellStyle name="Neutra 17 5 2" xfId="29517" xr:uid="{FAD8F0A6-B151-40FB-9072-D0F18E80B1FE}"/>
    <cellStyle name="Neutra 17 6" xfId="29518" xr:uid="{9AFB399A-8B12-4D67-A798-3CF527654FBD}"/>
    <cellStyle name="Neutra 17 6 2" xfId="29519" xr:uid="{BAAAB681-4C2D-42E0-8F2D-FF0F3722AD0D}"/>
    <cellStyle name="Neutra 17 7" xfId="29520" xr:uid="{6B69E6FA-387E-4990-BFF6-4CF50F23CEE2}"/>
    <cellStyle name="Neutra 18" xfId="29521" xr:uid="{28EB6222-363B-429F-8E3B-73B11A84DB2E}"/>
    <cellStyle name="Neutra 18 2" xfId="29522" xr:uid="{7D0990D1-8A13-46CF-952D-BEEAC8DFFC7B}"/>
    <cellStyle name="Neutra 18 2 2" xfId="29523" xr:uid="{B176434B-68ED-4CD8-A49C-61FF7E096F63}"/>
    <cellStyle name="Neutra 18 2 2 2" xfId="29524" xr:uid="{BA006867-E3DB-4A3C-A79A-9C24896790C0}"/>
    <cellStyle name="Neutra 18 2 3" xfId="29525" xr:uid="{51457E26-00DD-4046-9F92-F7D6584E9204}"/>
    <cellStyle name="Neutra 18 2 3 2" xfId="29526" xr:uid="{358428C2-D589-4666-9857-7797410C72AA}"/>
    <cellStyle name="Neutra 18 2 4" xfId="29527" xr:uid="{4FDA7466-B05A-4E21-826A-19DE3480A96A}"/>
    <cellStyle name="Neutra 18 3" xfId="29528" xr:uid="{5466603D-85CC-45AB-B5D4-D4D739914D89}"/>
    <cellStyle name="Neutra 18 3 2" xfId="29529" xr:uid="{763A3A26-9DC2-4CDE-8D6E-DB29DDBCA9C5}"/>
    <cellStyle name="Neutra 18 4" xfId="29530" xr:uid="{7D193956-2503-4E48-B30C-C4F30A821530}"/>
    <cellStyle name="Neutra 18 4 2" xfId="29531" xr:uid="{F9649FE7-0D12-40FC-829C-D9F548CF6A90}"/>
    <cellStyle name="Neutra 18 5" xfId="29532" xr:uid="{FC630F88-73E4-4585-9BF2-0F9A6E4F998B}"/>
    <cellStyle name="Neutra 18 5 2" xfId="29533" xr:uid="{75B00895-4902-44F9-AAE5-4FDB221307C1}"/>
    <cellStyle name="Neutra 18 6" xfId="29534" xr:uid="{4D0DA4A0-CEDB-4A1A-8ED0-C957189F153E}"/>
    <cellStyle name="Neutra 18 6 2" xfId="29535" xr:uid="{B531D901-8C43-4D87-9637-00A0DD196BE0}"/>
    <cellStyle name="Neutra 18 7" xfId="29536" xr:uid="{C77E0A00-FB51-4FE7-BEA4-CACE3F8F56A4}"/>
    <cellStyle name="Neutra 19" xfId="29537" xr:uid="{A9F0EE52-9EC4-4C98-9984-65C628A1147A}"/>
    <cellStyle name="Neutra 19 2" xfId="29538" xr:uid="{D81B4D67-288B-4CF2-A1C1-3B015BAA61D0}"/>
    <cellStyle name="Neutra 19 2 2" xfId="29539" xr:uid="{552827A7-2A8B-4A50-B388-6A8A40C7D070}"/>
    <cellStyle name="Neutra 19 2 2 2" xfId="29540" xr:uid="{6831E19B-6949-48DB-B4D3-8FD7DDE42734}"/>
    <cellStyle name="Neutra 19 2 3" xfId="29541" xr:uid="{109A5F7E-6C0B-410E-888B-7A3C5DE40709}"/>
    <cellStyle name="Neutra 19 2 3 2" xfId="29542" xr:uid="{CAFCFD71-95B9-497E-AF09-298F08782F34}"/>
    <cellStyle name="Neutra 19 2 4" xfId="29543" xr:uid="{235CD12E-8B29-4A87-A6B3-C3840BC67F7A}"/>
    <cellStyle name="Neutra 19 3" xfId="29544" xr:uid="{0CB4FE59-9EA6-4104-8C83-D2586B65226E}"/>
    <cellStyle name="Neutra 19 3 2" xfId="29545" xr:uid="{8E30D4F5-9262-4A93-B286-80E5F5A64B85}"/>
    <cellStyle name="Neutra 19 4" xfId="29546" xr:uid="{D55DDCE3-92E2-4BB5-89A7-96FE8F83EDE6}"/>
    <cellStyle name="Neutra 19 4 2" xfId="29547" xr:uid="{C60CC354-289E-46B5-B9B0-C9185AEFE91A}"/>
    <cellStyle name="Neutra 19 5" xfId="29548" xr:uid="{74624F7F-D67B-4E04-A4F5-9B50D00B07DB}"/>
    <cellStyle name="Neutra 19 5 2" xfId="29549" xr:uid="{700FD07A-7E49-421F-A3DB-5F3F789CC2E6}"/>
    <cellStyle name="Neutra 19 6" xfId="29550" xr:uid="{98560793-F500-4F3F-BFA5-4BF38238CEE2}"/>
    <cellStyle name="Neutra 19 6 2" xfId="29551" xr:uid="{E8F77B7E-C2E0-46EE-A8C2-540AE236FAFC}"/>
    <cellStyle name="Neutra 19 7" xfId="29552" xr:uid="{3EFFC5AC-6D43-4748-9F45-8B282B25E117}"/>
    <cellStyle name="Neutra 2" xfId="29553" xr:uid="{54494D20-A7B1-43B0-8BB1-5D98A49E663E}"/>
    <cellStyle name="Neutra 2 10" xfId="29554" xr:uid="{C2896E3D-2B9C-4619-A27D-A23C905041D8}"/>
    <cellStyle name="Neutra 2 10 2" xfId="29555" xr:uid="{E306953A-EC41-47AE-A149-6346C926A166}"/>
    <cellStyle name="Neutra 2 10 2 2" xfId="29556" xr:uid="{F10BBEA4-A0DC-4A82-914F-9D349592C273}"/>
    <cellStyle name="Neutra 2 10 2 2 2" xfId="29557" xr:uid="{20173114-D3F2-4E88-9127-51F7732AF494}"/>
    <cellStyle name="Neutra 2 10 2 3" xfId="29558" xr:uid="{AC84242A-1A2D-49A8-9C65-83D5780DF997}"/>
    <cellStyle name="Neutra 2 10 2 3 2" xfId="29559" xr:uid="{7B319D88-A5CE-4ADA-9C73-BB8B60C06D07}"/>
    <cellStyle name="Neutra 2 10 2 4" xfId="29560" xr:uid="{1B06031E-C55B-4CF1-A0C2-D89F2C3F887B}"/>
    <cellStyle name="Neutra 2 10 3" xfId="29561" xr:uid="{34C43669-2221-4DEF-8380-53792F042267}"/>
    <cellStyle name="Neutra 2 10 3 2" xfId="29562" xr:uid="{4DB97C23-7B14-42FF-962A-AFF2285A4913}"/>
    <cellStyle name="Neutra 2 10 4" xfId="29563" xr:uid="{B2F09592-7BA2-4C87-9220-68D5FD89FC9A}"/>
    <cellStyle name="Neutra 2 10 4 2" xfId="29564" xr:uid="{8235559D-80B7-4B70-AD47-D47C17F7B3A6}"/>
    <cellStyle name="Neutra 2 10 5" xfId="29565" xr:uid="{14EB2F35-2B97-4891-8B11-9E04F71792E8}"/>
    <cellStyle name="Neutra 2 10 5 2" xfId="29566" xr:uid="{123C07AC-F558-4543-B048-46F4FD3F8A5C}"/>
    <cellStyle name="Neutra 2 10 6" xfId="29567" xr:uid="{EA1A6EAA-431C-4808-8233-536EDA880788}"/>
    <cellStyle name="Neutra 2 10 6 2" xfId="29568" xr:uid="{3A4343CB-03EA-4B6A-ABBA-920EABABE682}"/>
    <cellStyle name="Neutra 2 10 7" xfId="29569" xr:uid="{3CCBF790-869E-408D-9963-D093A0AE84FD}"/>
    <cellStyle name="Neutra 2 10 7 2" xfId="29570" xr:uid="{0D05BE60-3D7D-4E00-AC7F-E67AE923FA2D}"/>
    <cellStyle name="Neutra 2 10 8" xfId="29571" xr:uid="{5B7560F9-29DE-4C22-8B4A-73305BA193FF}"/>
    <cellStyle name="Neutra 2 11" xfId="29572" xr:uid="{AB0C99DD-9190-47CA-81C1-25B4C4F10CAF}"/>
    <cellStyle name="Neutra 2 11 2" xfId="29573" xr:uid="{F609443C-9701-414D-9495-5950EA3A3E70}"/>
    <cellStyle name="Neutra 2 11 2 2" xfId="29574" xr:uid="{DF63FC30-74F9-4F20-9F3C-E9F71CF9DD89}"/>
    <cellStyle name="Neutra 2 11 2 2 2" xfId="29575" xr:uid="{202C6DE8-5F3F-418C-9318-2657B8245162}"/>
    <cellStyle name="Neutra 2 11 2 3" xfId="29576" xr:uid="{A186EEC9-0361-45B7-864C-A405DC42A571}"/>
    <cellStyle name="Neutra 2 11 2 3 2" xfId="29577" xr:uid="{8AFFC08E-0E1C-468D-8A82-A3BAE589B0BA}"/>
    <cellStyle name="Neutra 2 11 2 4" xfId="29578" xr:uid="{8EA83A37-A517-4A23-9C74-2468C81434DC}"/>
    <cellStyle name="Neutra 2 11 3" xfId="29579" xr:uid="{B7024F47-06E2-466A-9CD6-8E7F229837FB}"/>
    <cellStyle name="Neutra 2 11 3 2" xfId="29580" xr:uid="{23D9BFC5-726C-4CA4-BCDC-D60F31BBF814}"/>
    <cellStyle name="Neutra 2 11 4" xfId="29581" xr:uid="{3AE41B5D-06EA-46F5-81F6-B58A2A9EE8CF}"/>
    <cellStyle name="Neutra 2 11 4 2" xfId="29582" xr:uid="{AEAF4E89-8B79-4B75-AFFC-C53A9B3F2FAA}"/>
    <cellStyle name="Neutra 2 11 5" xfId="29583" xr:uid="{B4EC4584-C85C-4942-AA98-1437608E2E08}"/>
    <cellStyle name="Neutra 2 11 5 2" xfId="29584" xr:uid="{9C0E9BEE-5194-444E-8DC9-81368FCA87F6}"/>
    <cellStyle name="Neutra 2 11 6" xfId="29585" xr:uid="{2F29455D-3C14-4B0C-9CCF-CA1DC090F59C}"/>
    <cellStyle name="Neutra 2 11 6 2" xfId="29586" xr:uid="{00AB1166-A69B-46BE-BB38-6538A796BA80}"/>
    <cellStyle name="Neutra 2 11 7" xfId="29587" xr:uid="{79F46E44-0326-4315-BECA-21D274BA2EDA}"/>
    <cellStyle name="Neutra 2 11 7 2" xfId="29588" xr:uid="{180725CE-0D1B-49B1-A4C4-8A8A8CFF7904}"/>
    <cellStyle name="Neutra 2 11 8" xfId="29589" xr:uid="{4ED31232-2CCF-4619-8B95-499CA1022A61}"/>
    <cellStyle name="Neutra 2 12" xfId="29590" xr:uid="{D4329AF9-C74E-468D-BECC-4E931AFB20AF}"/>
    <cellStyle name="Neutra 2 12 2" xfId="29591" xr:uid="{C232906B-C215-4ED3-9566-AA03DD515DA2}"/>
    <cellStyle name="Neutra 2 12 2 2" xfId="29592" xr:uid="{4DD5ADF3-2B9F-4918-A7B1-99AEF7D3DC51}"/>
    <cellStyle name="Neutra 2 12 2 2 2" xfId="29593" xr:uid="{1AC2C573-FA4D-46A1-8FF7-08696BAD7589}"/>
    <cellStyle name="Neutra 2 12 2 3" xfId="29594" xr:uid="{2B6A8469-82BB-469D-9E5C-60DD94AB6A75}"/>
    <cellStyle name="Neutra 2 12 2 3 2" xfId="29595" xr:uid="{6E864F0F-DD67-4C4F-B793-B49DBB64C946}"/>
    <cellStyle name="Neutra 2 12 2 4" xfId="29596" xr:uid="{7414A0F0-B5F3-4541-8BCD-31435EAF45B5}"/>
    <cellStyle name="Neutra 2 12 3" xfId="29597" xr:uid="{06532EF6-B39D-4573-81BA-86143A8BC3FD}"/>
    <cellStyle name="Neutra 2 12 3 2" xfId="29598" xr:uid="{B175C71D-B78D-4400-9A2A-0E12C6B2DD29}"/>
    <cellStyle name="Neutra 2 12 4" xfId="29599" xr:uid="{20F80347-7D4C-4FEB-8508-ED658706DB1B}"/>
    <cellStyle name="Neutra 2 12 4 2" xfId="29600" xr:uid="{5059E69F-C135-4D20-8558-0B0692259442}"/>
    <cellStyle name="Neutra 2 12 5" xfId="29601" xr:uid="{C32DCCA9-E7AD-43B7-A55F-8F12396A51E6}"/>
    <cellStyle name="Neutra 2 12 5 2" xfId="29602" xr:uid="{8466529F-C31A-4FF3-BC3E-09EB8E105F8D}"/>
    <cellStyle name="Neutra 2 12 6" xfId="29603" xr:uid="{8961409B-0E87-491A-A1D5-B215B70AA5D8}"/>
    <cellStyle name="Neutra 2 12 6 2" xfId="29604" xr:uid="{E78D1D88-DDC3-4453-8D0E-79CFBA2597E1}"/>
    <cellStyle name="Neutra 2 12 7" xfId="29605" xr:uid="{E62B9EBA-1773-4B87-A322-0E06DCD19594}"/>
    <cellStyle name="Neutra 2 12 7 2" xfId="29606" xr:uid="{D867E21C-71A4-4DDD-8AEA-EEF9910E817F}"/>
    <cellStyle name="Neutra 2 12 8" xfId="29607" xr:uid="{5F829740-A970-4399-B107-4245D968D66B}"/>
    <cellStyle name="Neutra 2 13" xfId="29608" xr:uid="{5C3371F8-FCF5-4451-B8D2-199984290C0F}"/>
    <cellStyle name="Neutra 2 13 2" xfId="29609" xr:uid="{B74EAD2D-7910-4F50-9286-F8E622422CCA}"/>
    <cellStyle name="Neutra 2 13 2 2" xfId="29610" xr:uid="{BAD82327-110B-4C30-87F3-0EE7EA5CEFE5}"/>
    <cellStyle name="Neutra 2 13 2 2 2" xfId="29611" xr:uid="{B3B8FA4C-BC5D-4313-8748-70B6E9FD1819}"/>
    <cellStyle name="Neutra 2 13 2 3" xfId="29612" xr:uid="{17A32EFE-D479-4651-9347-0F8651FB85CD}"/>
    <cellStyle name="Neutra 2 13 2 3 2" xfId="29613" xr:uid="{2EEB1162-5FA5-4580-B234-84C05C0E7617}"/>
    <cellStyle name="Neutra 2 13 2 4" xfId="29614" xr:uid="{307A929B-8D54-411A-82E3-1090F4EB6DB1}"/>
    <cellStyle name="Neutra 2 13 3" xfId="29615" xr:uid="{66632C77-4E9E-4951-8A2E-AE206ABA522D}"/>
    <cellStyle name="Neutra 2 13 3 2" xfId="29616" xr:uid="{42762441-8CB7-4619-85A4-E3C5C8E46BDB}"/>
    <cellStyle name="Neutra 2 13 4" xfId="29617" xr:uid="{6C4EE0A0-D137-40C4-A9A7-DDEE5C79BD03}"/>
    <cellStyle name="Neutra 2 13 4 2" xfId="29618" xr:uid="{15DD63CD-06F6-4989-8DD6-C88785139DA5}"/>
    <cellStyle name="Neutra 2 13 5" xfId="29619" xr:uid="{EF008E97-A534-4504-8519-7697C73A7DFA}"/>
    <cellStyle name="Neutra 2 13 5 2" xfId="29620" xr:uid="{2AFA956E-02AF-4401-A977-14955EB88AC1}"/>
    <cellStyle name="Neutra 2 13 6" xfId="29621" xr:uid="{0074F6D8-DA1C-4E60-A9C0-09D030713B52}"/>
    <cellStyle name="Neutra 2 13 6 2" xfId="29622" xr:uid="{5B368EC4-411B-4CBE-B7B1-6EC790318EC1}"/>
    <cellStyle name="Neutra 2 13 7" xfId="29623" xr:uid="{9190A24B-91E3-4242-A2C1-9C3490FDD865}"/>
    <cellStyle name="Neutra 2 13 7 2" xfId="29624" xr:uid="{35657990-CDBC-481C-87B3-7559D743597D}"/>
    <cellStyle name="Neutra 2 13 8" xfId="29625" xr:uid="{BC3F60EE-BF39-4725-92B7-9CBD15EA66E3}"/>
    <cellStyle name="Neutra 2 14" xfId="29626" xr:uid="{1155AD23-5E3F-4412-9FAE-2DE5DDA9C312}"/>
    <cellStyle name="Neutra 2 14 2" xfId="29627" xr:uid="{E6586168-C8FF-49FB-825D-B47052D57805}"/>
    <cellStyle name="Neutra 2 14 2 2" xfId="29628" xr:uid="{58C768AC-38A8-4FE9-8078-44539C95D418}"/>
    <cellStyle name="Neutra 2 14 2 2 2" xfId="29629" xr:uid="{27E05DCA-0163-4EB6-B65F-59C7A6EFAECC}"/>
    <cellStyle name="Neutra 2 14 2 3" xfId="29630" xr:uid="{4F4CDADC-E553-4C64-9728-617E65CB8AF1}"/>
    <cellStyle name="Neutra 2 14 2 3 2" xfId="29631" xr:uid="{1B2FA84A-23E3-404A-BAEE-811889E45275}"/>
    <cellStyle name="Neutra 2 14 2 4" xfId="29632" xr:uid="{0746D11D-B522-4EAC-9AD4-A639F134BDEB}"/>
    <cellStyle name="Neutra 2 14 3" xfId="29633" xr:uid="{F161764C-CFF7-4A53-B92F-4A5B7A14D1D3}"/>
    <cellStyle name="Neutra 2 14 3 2" xfId="29634" xr:uid="{6F842411-C751-42C2-91A7-663F013CF859}"/>
    <cellStyle name="Neutra 2 14 4" xfId="29635" xr:uid="{298B7257-07C8-4723-8522-E4C438FEEEB5}"/>
    <cellStyle name="Neutra 2 14 4 2" xfId="29636" xr:uid="{64A739D3-B745-47A8-8825-CC8A00B2322E}"/>
    <cellStyle name="Neutra 2 14 5" xfId="29637" xr:uid="{2BE17681-F7C0-4421-929B-E798D9522866}"/>
    <cellStyle name="Neutra 2 14 5 2" xfId="29638" xr:uid="{D6E889E0-F5F8-409A-B517-7728B0C06C2D}"/>
    <cellStyle name="Neutra 2 14 6" xfId="29639" xr:uid="{E589EC91-3136-4C1D-A4C2-706AA485391B}"/>
    <cellStyle name="Neutra 2 14 6 2" xfId="29640" xr:uid="{1E5E2FAF-5D31-455A-9B26-EAAD25D5D989}"/>
    <cellStyle name="Neutra 2 14 7" xfId="29641" xr:uid="{B749BA06-42AA-4221-8529-48F176E61059}"/>
    <cellStyle name="Neutra 2 14 7 2" xfId="29642" xr:uid="{38DC17F6-C3F6-47C9-977C-49AD554CE07D}"/>
    <cellStyle name="Neutra 2 14 8" xfId="29643" xr:uid="{41711618-9375-4DD2-9310-492158F14EA6}"/>
    <cellStyle name="Neutra 2 15" xfId="29644" xr:uid="{2EC6BC3F-4A1B-4BB4-860B-5726CCBA478B}"/>
    <cellStyle name="Neutra 2 15 2" xfId="29645" xr:uid="{20EE3EE8-6C75-4E23-8C91-129BA4F8B8A4}"/>
    <cellStyle name="Neutra 2 15 2 2" xfId="29646" xr:uid="{7968CFFE-5F4A-43F2-88ED-C4BD5B1EEEF7}"/>
    <cellStyle name="Neutra 2 15 2 2 2" xfId="29647" xr:uid="{7EB5D295-98E6-46C6-8955-7CDFAA77927C}"/>
    <cellStyle name="Neutra 2 15 2 3" xfId="29648" xr:uid="{7FDD02CF-DE65-45D5-9AFE-BE470B0A3834}"/>
    <cellStyle name="Neutra 2 15 2 3 2" xfId="29649" xr:uid="{B97E29D0-4082-4A34-AE9D-195730C5C132}"/>
    <cellStyle name="Neutra 2 15 2 4" xfId="29650" xr:uid="{3A73197D-836F-491F-B28B-F3CE437A185E}"/>
    <cellStyle name="Neutra 2 15 3" xfId="29651" xr:uid="{8236EAD4-0C15-49EF-B178-3D1C02314697}"/>
    <cellStyle name="Neutra 2 15 3 2" xfId="29652" xr:uid="{5B4269BE-9087-4D88-A755-788CFE00B326}"/>
    <cellStyle name="Neutra 2 15 4" xfId="29653" xr:uid="{6FC67F97-5F97-4A1C-87B8-C2B728BFD094}"/>
    <cellStyle name="Neutra 2 15 4 2" xfId="29654" xr:uid="{508D5E96-0688-4CF4-9D64-B9E909F6A112}"/>
    <cellStyle name="Neutra 2 15 5" xfId="29655" xr:uid="{8FC98FF8-A4FE-4DB2-9F7E-D3E6EDDB147E}"/>
    <cellStyle name="Neutra 2 15 5 2" xfId="29656" xr:uid="{32FAEC5A-F50E-40BF-9DF3-3FD31160B15F}"/>
    <cellStyle name="Neutra 2 15 6" xfId="29657" xr:uid="{3BD7F9B8-33C7-4239-A86B-7BF9012CF6AE}"/>
    <cellStyle name="Neutra 2 15 6 2" xfId="29658" xr:uid="{58796607-545E-4422-A104-446D31DB144A}"/>
    <cellStyle name="Neutra 2 15 7" xfId="29659" xr:uid="{95B06CB3-6934-4CFF-94BE-DA2C2EFA408F}"/>
    <cellStyle name="Neutra 2 15 7 2" xfId="29660" xr:uid="{FE0DD487-05CD-472E-B37F-F9D5F96D97FD}"/>
    <cellStyle name="Neutra 2 15 8" xfId="29661" xr:uid="{BE6B2D59-2A5C-4395-835E-3CAD99F16A33}"/>
    <cellStyle name="Neutra 2 16" xfId="29662" xr:uid="{9A1486C2-9F84-4FEC-A16D-8FE07D75260F}"/>
    <cellStyle name="Neutra 2 16 2" xfId="29663" xr:uid="{B79BB6E9-942E-4B05-8EAB-058406DB039C}"/>
    <cellStyle name="Neutra 2 16 2 2" xfId="29664" xr:uid="{A6C28595-70CB-4BBC-8FA8-BA041616DC04}"/>
    <cellStyle name="Neutra 2 16 2 2 2" xfId="29665" xr:uid="{1E2CEB1D-8297-4C4E-B8AB-1D1DCB383311}"/>
    <cellStyle name="Neutra 2 16 2 3" xfId="29666" xr:uid="{879FD805-A26C-42BC-8FE2-67EB761FC888}"/>
    <cellStyle name="Neutra 2 16 2 3 2" xfId="29667" xr:uid="{40DFDAB2-97CE-485E-9CCB-FDAA13DAA5F5}"/>
    <cellStyle name="Neutra 2 16 2 4" xfId="29668" xr:uid="{ED219AE8-89A6-4607-A63F-915E3CD49C27}"/>
    <cellStyle name="Neutra 2 16 3" xfId="29669" xr:uid="{CE01513B-2704-431C-987D-99238B786A32}"/>
    <cellStyle name="Neutra 2 16 3 2" xfId="29670" xr:uid="{5CABEAF1-4973-4B2A-BD1C-037A011F963F}"/>
    <cellStyle name="Neutra 2 16 4" xfId="29671" xr:uid="{01B7CAC6-E072-494C-86E0-1B53720800C9}"/>
    <cellStyle name="Neutra 2 16 4 2" xfId="29672" xr:uid="{AA36B405-FF60-4AFB-9AD3-0E08A791919F}"/>
    <cellStyle name="Neutra 2 16 5" xfId="29673" xr:uid="{518B0E2C-D118-4DD6-A4C0-2A006E29E2C8}"/>
    <cellStyle name="Neutra 2 16 5 2" xfId="29674" xr:uid="{FD28A9B6-E2A3-422A-A223-7EEA42114AE8}"/>
    <cellStyle name="Neutra 2 16 6" xfId="29675" xr:uid="{3F356818-3849-4154-8923-A70D907581D8}"/>
    <cellStyle name="Neutra 2 16 6 2" xfId="29676" xr:uid="{B1F168A4-9BCA-4577-832B-49E91FC01DD5}"/>
    <cellStyle name="Neutra 2 16 7" xfId="29677" xr:uid="{29A956D7-63F9-4E02-9F7D-8C2126643447}"/>
    <cellStyle name="Neutra 2 16 7 2" xfId="29678" xr:uid="{2648213B-E026-47AA-BF4D-EB1587C44685}"/>
    <cellStyle name="Neutra 2 16 8" xfId="29679" xr:uid="{0E223FD5-81C1-403A-ADCA-E145CEA9405F}"/>
    <cellStyle name="Neutra 2 17" xfId="29680" xr:uid="{F65875C2-85C6-4067-AF90-47FA89F1D271}"/>
    <cellStyle name="Neutra 2 17 2" xfId="29681" xr:uid="{2EB6D457-1192-4749-BFEC-E2AFFE7F5D7D}"/>
    <cellStyle name="Neutra 2 17 2 2" xfId="29682" xr:uid="{3425D6A7-45B8-46CF-B80B-012D4C0A1282}"/>
    <cellStyle name="Neutra 2 17 2 2 2" xfId="29683" xr:uid="{B0954782-7382-4F0C-A83C-333B080C1C19}"/>
    <cellStyle name="Neutra 2 17 2 3" xfId="29684" xr:uid="{65845613-E80C-4350-8506-702423D9256E}"/>
    <cellStyle name="Neutra 2 17 2 3 2" xfId="29685" xr:uid="{5D2D1196-4553-41AB-B8BD-E44DA2556097}"/>
    <cellStyle name="Neutra 2 17 2 4" xfId="29686" xr:uid="{036ECE12-3A11-4577-A388-379BDA981944}"/>
    <cellStyle name="Neutra 2 17 3" xfId="29687" xr:uid="{4BA76D82-767E-4D1A-A6A3-1747D2B347EF}"/>
    <cellStyle name="Neutra 2 17 3 2" xfId="29688" xr:uid="{F2B402C3-890C-44B1-96A2-9864F17BBE1C}"/>
    <cellStyle name="Neutra 2 17 4" xfId="29689" xr:uid="{C64D49DC-386D-4B80-B464-A52BB1331873}"/>
    <cellStyle name="Neutra 2 17 4 2" xfId="29690" xr:uid="{BD09EE7E-17DC-473E-9824-801070F2AB9C}"/>
    <cellStyle name="Neutra 2 17 5" xfId="29691" xr:uid="{232A102C-9B78-4D21-9C6D-0ECC00571C0B}"/>
    <cellStyle name="Neutra 2 17 5 2" xfId="29692" xr:uid="{39B5D1DA-4F7B-448E-B80F-7BCBD7749C0A}"/>
    <cellStyle name="Neutra 2 17 6" xfId="29693" xr:uid="{4F981AE9-98EC-4EF4-BAC3-2FC06A40A93E}"/>
    <cellStyle name="Neutra 2 17 6 2" xfId="29694" xr:uid="{62FDF631-A789-4521-951F-09BC580931A8}"/>
    <cellStyle name="Neutra 2 17 7" xfId="29695" xr:uid="{836C585A-208A-4DA5-BF89-04EB80A3040A}"/>
    <cellStyle name="Neutra 2 17 7 2" xfId="29696" xr:uid="{89C0679E-3F37-4D15-8F2A-2A6CC160CD9F}"/>
    <cellStyle name="Neutra 2 17 8" xfId="29697" xr:uid="{EDAB1E12-E90A-41F6-98F9-986F1C7C3ED4}"/>
    <cellStyle name="Neutra 2 18" xfId="29698" xr:uid="{2B5B1A9C-6A31-48E1-AF8A-6B080E2F8949}"/>
    <cellStyle name="Neutra 2 18 2" xfId="29699" xr:uid="{3E2E0B75-3A42-41A3-94EF-E2CB0240456A}"/>
    <cellStyle name="Neutra 2 18 2 2" xfId="29700" xr:uid="{2084E93B-F895-4FED-9620-334CAE704B1D}"/>
    <cellStyle name="Neutra 2 18 2 2 2" xfId="29701" xr:uid="{41A6D063-6A67-4419-BEAE-817BE2751E61}"/>
    <cellStyle name="Neutra 2 18 2 3" xfId="29702" xr:uid="{A2852AB9-430F-4D46-8F5A-F92E967521F6}"/>
    <cellStyle name="Neutra 2 18 2 3 2" xfId="29703" xr:uid="{6F4769D3-0257-4BF3-949E-FFBF14CBAB4B}"/>
    <cellStyle name="Neutra 2 18 2 4" xfId="29704" xr:uid="{BECBB27B-F791-4BC0-9827-1E1201F26177}"/>
    <cellStyle name="Neutra 2 18 3" xfId="29705" xr:uid="{3313054B-46E7-47F1-98C1-52FA71C0072E}"/>
    <cellStyle name="Neutra 2 18 3 2" xfId="29706" xr:uid="{C3DC0E79-6A15-4A76-BF0F-9F6B880D06FC}"/>
    <cellStyle name="Neutra 2 18 4" xfId="29707" xr:uid="{46388A7C-B613-4646-A10B-13D953D6D1EA}"/>
    <cellStyle name="Neutra 2 18 4 2" xfId="29708" xr:uid="{EFD24D95-335A-49CE-9936-AA7368198D92}"/>
    <cellStyle name="Neutra 2 18 5" xfId="29709" xr:uid="{21E11D2C-5F27-46D0-8D2C-C3DE9FF9107C}"/>
    <cellStyle name="Neutra 2 18 5 2" xfId="29710" xr:uid="{75C71EB9-1C6C-47B8-B7C4-BC002791D34F}"/>
    <cellStyle name="Neutra 2 18 6" xfId="29711" xr:uid="{C3AEA66D-3589-4BD9-AC40-443513DDC121}"/>
    <cellStyle name="Neutra 2 18 6 2" xfId="29712" xr:uid="{74B1ABD7-FCFE-40D6-8E8C-F5DF9944909E}"/>
    <cellStyle name="Neutra 2 18 7" xfId="29713" xr:uid="{DD619E5C-6870-4F5E-95D6-F8D915612D9F}"/>
    <cellStyle name="Neutra 2 18 7 2" xfId="29714" xr:uid="{E0F09CA6-67EC-43A3-81F2-CD8FB0BF939E}"/>
    <cellStyle name="Neutra 2 18 8" xfId="29715" xr:uid="{7469E3C7-8D2A-434C-8C2C-DE6A53C35874}"/>
    <cellStyle name="Neutra 2 19" xfId="29716" xr:uid="{71A9DAF2-5E1C-4312-A382-D3385CD3E168}"/>
    <cellStyle name="Neutra 2 19 2" xfId="29717" xr:uid="{5394D95D-4CB3-4CE4-95A4-E5C7945C29B6}"/>
    <cellStyle name="Neutra 2 19 2 2" xfId="29718" xr:uid="{61B10476-6FC4-44D5-ACC0-35F2396205B3}"/>
    <cellStyle name="Neutra 2 19 2 2 2" xfId="29719" xr:uid="{FD9FC3BB-7F7D-498A-90D5-6B3147440093}"/>
    <cellStyle name="Neutra 2 19 2 3" xfId="29720" xr:uid="{9DAE6B6E-5AC7-40B9-8BA6-B8A9496EFE3B}"/>
    <cellStyle name="Neutra 2 19 2 3 2" xfId="29721" xr:uid="{EA17B6A1-2390-4D37-A1AB-FADABA9F6568}"/>
    <cellStyle name="Neutra 2 19 2 4" xfId="29722" xr:uid="{652FB01E-5876-4D28-B969-41A7EAAC110C}"/>
    <cellStyle name="Neutra 2 19 3" xfId="29723" xr:uid="{E265F30C-F169-4F81-9154-0F18D288AC71}"/>
    <cellStyle name="Neutra 2 19 3 2" xfId="29724" xr:uid="{687A40B7-A4C9-42FA-A79B-9F88F482143E}"/>
    <cellStyle name="Neutra 2 19 4" xfId="29725" xr:uid="{A46F4720-E813-440E-BBE0-005621EF963D}"/>
    <cellStyle name="Neutra 2 19 4 2" xfId="29726" xr:uid="{CF221F0E-0594-4660-BFAA-6E6C78C81812}"/>
    <cellStyle name="Neutra 2 19 5" xfId="29727" xr:uid="{EC6ADBE4-BB17-41B9-90BF-5237019E19D7}"/>
    <cellStyle name="Neutra 2 19 5 2" xfId="29728" xr:uid="{F7866EF0-EF80-4C21-964A-3BA37BA7EA4C}"/>
    <cellStyle name="Neutra 2 19 6" xfId="29729" xr:uid="{D24C9319-AB56-482C-9973-D1906EE080BE}"/>
    <cellStyle name="Neutra 2 19 6 2" xfId="29730" xr:uid="{C7E4381C-6104-4BEF-8F71-D70983A97710}"/>
    <cellStyle name="Neutra 2 19 7" xfId="29731" xr:uid="{2327F5BC-B884-4ADE-B545-A287E1DBAE3D}"/>
    <cellStyle name="Neutra 2 19 7 2" xfId="29732" xr:uid="{1D8CB788-5FED-479A-AFF9-2626DE7B72BE}"/>
    <cellStyle name="Neutra 2 19 8" xfId="29733" xr:uid="{1C957CBC-8BB3-4B10-BEF3-A67B8A8F6354}"/>
    <cellStyle name="Neutra 2 2" xfId="29734" xr:uid="{09554331-39F0-4AD5-BC62-8477AB9C06B7}"/>
    <cellStyle name="Neutra 2 2 2" xfId="29735" xr:uid="{DE7AA2D0-0C0B-46AA-86AF-B27FA74A5DC1}"/>
    <cellStyle name="Neutra 2 2 2 2" xfId="29736" xr:uid="{75F255E4-6D78-49A5-AD04-20AD90F04034}"/>
    <cellStyle name="Neutra 2 2 2 2 2" xfId="29737" xr:uid="{C7AC11A8-B6B4-4BBF-AF0C-E595C2ED45B6}"/>
    <cellStyle name="Neutra 2 2 2 3" xfId="29738" xr:uid="{B69B59FA-3FDF-4DB3-B50B-B87A8799BFFC}"/>
    <cellStyle name="Neutra 2 2 2 3 2" xfId="29739" xr:uid="{50DC1B02-4271-46A9-972B-4F5BB13B4D0C}"/>
    <cellStyle name="Neutra 2 2 2 4" xfId="29740" xr:uid="{FDDEB953-3CAE-4F06-8266-D955F10775EE}"/>
    <cellStyle name="Neutra 2 2 3" xfId="29741" xr:uid="{87A2BA13-2EBA-4A9F-86AE-2835B3490EB0}"/>
    <cellStyle name="Neutra 2 2 3 2" xfId="29742" xr:uid="{E5F02E1E-22E3-4AD6-B86C-494CAD1D782C}"/>
    <cellStyle name="Neutra 2 2 4" xfId="29743" xr:uid="{C7326B16-275C-44C2-8DEC-44A2EBC329B1}"/>
    <cellStyle name="Neutra 2 2 4 2" xfId="29744" xr:uid="{14543A76-4FE7-43E8-96AD-73DA27DCC1FC}"/>
    <cellStyle name="Neutra 2 2 5" xfId="29745" xr:uid="{E58D72AC-65C8-4951-B4EA-1D37A228BFAE}"/>
    <cellStyle name="Neutra 2 2 5 2" xfId="29746" xr:uid="{B9B95A7E-F6AA-4236-B96E-15473D03A1C0}"/>
    <cellStyle name="Neutra 2 2 6" xfId="29747" xr:uid="{1CE012A8-01C1-41FE-AC26-CC2DD5F53453}"/>
    <cellStyle name="Neutra 2 2 6 2" xfId="29748" xr:uid="{6C53C90E-610C-49E3-8468-A7E6A6B8CA97}"/>
    <cellStyle name="Neutra 2 2 7" xfId="29749" xr:uid="{0E4A896E-B4E8-4431-855A-E3566DAC06DC}"/>
    <cellStyle name="Neutra 2 2 7 2" xfId="29750" xr:uid="{3344C50C-114C-45AA-ACC9-B25BAF3596E2}"/>
    <cellStyle name="Neutra 2 2 8" xfId="29751" xr:uid="{CA6BE64B-04B6-40AA-A4C2-473A7BC5BCA1}"/>
    <cellStyle name="Neutra 2 20" xfId="29752" xr:uid="{80C8C4EA-D7D0-4291-BE00-BB888769465D}"/>
    <cellStyle name="Neutra 2 20 2" xfId="29753" xr:uid="{0B390166-27C2-4298-959E-5D06361F3D2C}"/>
    <cellStyle name="Neutra 2 20 2 2" xfId="29754" xr:uid="{0CA94BCA-CC74-44BE-87A9-CA834E526429}"/>
    <cellStyle name="Neutra 2 20 2 2 2" xfId="29755" xr:uid="{72621546-CA8C-44AC-A2C4-F58FF4F6D541}"/>
    <cellStyle name="Neutra 2 20 2 3" xfId="29756" xr:uid="{0DE63447-A928-40EB-80FB-8016A1C060F5}"/>
    <cellStyle name="Neutra 2 20 2 3 2" xfId="29757" xr:uid="{FC7A6051-A63B-4E9D-B6F3-9CA571EEFD8A}"/>
    <cellStyle name="Neutra 2 20 2 4" xfId="29758" xr:uid="{5C5681DC-349A-49C3-BC21-953A83B4250F}"/>
    <cellStyle name="Neutra 2 20 3" xfId="29759" xr:uid="{BB558AFA-3667-4D44-9FBB-9554A94B43D0}"/>
    <cellStyle name="Neutra 2 20 3 2" xfId="29760" xr:uid="{E6840BC9-F275-40A4-B737-349D56905EE8}"/>
    <cellStyle name="Neutra 2 20 4" xfId="29761" xr:uid="{0DDA36F9-719E-4215-AC0F-3EE1DB6F154E}"/>
    <cellStyle name="Neutra 2 20 4 2" xfId="29762" xr:uid="{6ECAD616-28F3-430C-9DCD-E1075C2C705E}"/>
    <cellStyle name="Neutra 2 20 5" xfId="29763" xr:uid="{AE049AB3-F19D-4074-B951-54EE42C2D9B7}"/>
    <cellStyle name="Neutra 2 20 5 2" xfId="29764" xr:uid="{67A39E64-935B-4AD3-82A1-9F22DD1EC124}"/>
    <cellStyle name="Neutra 2 20 6" xfId="29765" xr:uid="{B2EC7C08-14ED-43DA-AED8-11823A428AEB}"/>
    <cellStyle name="Neutra 2 20 6 2" xfId="29766" xr:uid="{99809A9F-3B5F-4D1F-BA58-CE04178079CF}"/>
    <cellStyle name="Neutra 2 20 7" xfId="29767" xr:uid="{A4180596-E89E-4F08-837D-9E1800063E23}"/>
    <cellStyle name="Neutra 2 20 7 2" xfId="29768" xr:uid="{ABB4BA47-877C-4C3C-A353-6D897FD15248}"/>
    <cellStyle name="Neutra 2 20 8" xfId="29769" xr:uid="{2798078D-2898-46AF-BA50-722CFE4F115F}"/>
    <cellStyle name="Neutra 2 21" xfId="29770" xr:uid="{6273A359-790B-495F-A0BA-094EE348C0A6}"/>
    <cellStyle name="Neutra 2 21 2" xfId="29771" xr:uid="{2770F31A-380F-4597-9CE8-468DFED7AE40}"/>
    <cellStyle name="Neutra 2 21 2 2" xfId="29772" xr:uid="{36A74EE9-2462-4278-B653-052C1871AE1F}"/>
    <cellStyle name="Neutra 2 21 2 2 2" xfId="29773" xr:uid="{A3DEB00F-9EA3-4A1A-A487-DE26A6898E34}"/>
    <cellStyle name="Neutra 2 21 2 3" xfId="29774" xr:uid="{19035570-3736-418C-98A1-41C744F5F65B}"/>
    <cellStyle name="Neutra 2 21 2 3 2" xfId="29775" xr:uid="{A2A420B4-BD7A-4DEC-B795-334F24F6DAB0}"/>
    <cellStyle name="Neutra 2 21 2 4" xfId="29776" xr:uid="{C91A5D7A-09FA-493B-8BFD-724FF408AA9F}"/>
    <cellStyle name="Neutra 2 21 3" xfId="29777" xr:uid="{F9C9C20F-4DB0-4F93-908D-A91793C972FB}"/>
    <cellStyle name="Neutra 2 21 3 2" xfId="29778" xr:uid="{8B215F04-643F-460C-B358-C7BCA39B7C24}"/>
    <cellStyle name="Neutra 2 21 4" xfId="29779" xr:uid="{324BCB16-F4BE-452F-8A2E-4BE79B0EA7B7}"/>
    <cellStyle name="Neutra 2 21 4 2" xfId="29780" xr:uid="{9F39B402-356A-46FB-91CE-1EA18AEAC521}"/>
    <cellStyle name="Neutra 2 21 5" xfId="29781" xr:uid="{68BDAA66-0C55-4F5A-8921-6BA62A456C06}"/>
    <cellStyle name="Neutra 2 21 5 2" xfId="29782" xr:uid="{C847FAA6-5427-40F5-B415-B8CDF672533E}"/>
    <cellStyle name="Neutra 2 21 6" xfId="29783" xr:uid="{068301A4-CD24-4853-B0FC-7E188F439C6E}"/>
    <cellStyle name="Neutra 2 21 6 2" xfId="29784" xr:uid="{C66FD1EE-68D7-45AE-A65A-ACB9B406D43E}"/>
    <cellStyle name="Neutra 2 21 7" xfId="29785" xr:uid="{580E1062-5087-4C6D-A718-EAB06DBB0A2E}"/>
    <cellStyle name="Neutra 2 21 7 2" xfId="29786" xr:uid="{186831B5-0C78-496B-9ECB-B674CBB53434}"/>
    <cellStyle name="Neutra 2 21 8" xfId="29787" xr:uid="{C42D949A-95F3-457E-875B-4C74896EDB16}"/>
    <cellStyle name="Neutra 2 22" xfId="29788" xr:uid="{FAE1DD1B-9CB0-452F-97BD-AFC774C9DC16}"/>
    <cellStyle name="Neutra 2 22 2" xfId="29789" xr:uid="{72689992-AA49-4767-A892-13CC08A5B28F}"/>
    <cellStyle name="Neutra 2 22 2 2" xfId="29790" xr:uid="{8D989204-737E-48F7-84A7-4C00D7D4242C}"/>
    <cellStyle name="Neutra 2 22 2 2 2" xfId="29791" xr:uid="{5C8F36E9-DEC5-4D9E-B07D-B7DCFD61CF4F}"/>
    <cellStyle name="Neutra 2 22 2 3" xfId="29792" xr:uid="{355977DE-26DD-43BB-AF6A-43F76A7F7684}"/>
    <cellStyle name="Neutra 2 22 2 3 2" xfId="29793" xr:uid="{7425A102-D522-4525-BFAC-F68CFDCEBA1B}"/>
    <cellStyle name="Neutra 2 22 2 4" xfId="29794" xr:uid="{5DF36A33-9698-4D9E-8E1B-0C058763F70D}"/>
    <cellStyle name="Neutra 2 22 3" xfId="29795" xr:uid="{923C3046-BAE8-4533-AAE5-5206AF54C80C}"/>
    <cellStyle name="Neutra 2 22 3 2" xfId="29796" xr:uid="{806309E2-92B4-4728-B32E-823E003251A7}"/>
    <cellStyle name="Neutra 2 22 4" xfId="29797" xr:uid="{2B9C8F9F-E616-48EA-A3C6-F3203D5D4E07}"/>
    <cellStyle name="Neutra 2 22 4 2" xfId="29798" xr:uid="{B5CE7FFD-3F8D-40CC-947F-E293C1DB56F5}"/>
    <cellStyle name="Neutra 2 22 5" xfId="29799" xr:uid="{888B78F4-2CC5-4A48-9066-324F44C05F77}"/>
    <cellStyle name="Neutra 2 22 5 2" xfId="29800" xr:uid="{9BC1FD0E-A61D-4894-9E94-66552D69EF9A}"/>
    <cellStyle name="Neutra 2 22 6" xfId="29801" xr:uid="{CBEF177B-A799-422E-98DA-9C5C103B2572}"/>
    <cellStyle name="Neutra 2 22 6 2" xfId="29802" xr:uid="{730A963D-0111-4658-8B9C-CA425C975446}"/>
    <cellStyle name="Neutra 2 22 7" xfId="29803" xr:uid="{D0F9BC25-2D78-42F1-B0CA-ABA5CF54E00C}"/>
    <cellStyle name="Neutra 2 22 7 2" xfId="29804" xr:uid="{4BD666B9-E584-4199-925D-780B6EB28513}"/>
    <cellStyle name="Neutra 2 22 8" xfId="29805" xr:uid="{4B9DB301-537B-4328-9C57-F4672E6A7887}"/>
    <cellStyle name="Neutra 2 23" xfId="29806" xr:uid="{D7664750-9D5D-47C1-A415-68923EAC639C}"/>
    <cellStyle name="Neutra 2 23 2" xfId="29807" xr:uid="{C9DA6C58-3D0B-41C9-B29F-91292F147BC5}"/>
    <cellStyle name="Neutra 2 23 2 2" xfId="29808" xr:uid="{B98FE957-5AD7-4477-8DA3-1C290A0E93F1}"/>
    <cellStyle name="Neutra 2 23 2 2 2" xfId="29809" xr:uid="{03158A3E-9104-44D3-A01B-438AFB53C624}"/>
    <cellStyle name="Neutra 2 23 2 3" xfId="29810" xr:uid="{C91D1B14-4504-4AD4-8CE1-9DC4EFCE6ABC}"/>
    <cellStyle name="Neutra 2 23 2 3 2" xfId="29811" xr:uid="{769F3512-1BA5-4015-AA9C-42CB5F305298}"/>
    <cellStyle name="Neutra 2 23 2 4" xfId="29812" xr:uid="{A755B65E-F889-40D3-BA2E-A0DA437B9514}"/>
    <cellStyle name="Neutra 2 23 3" xfId="29813" xr:uid="{824212D0-0BB8-421A-BB71-483C66B11029}"/>
    <cellStyle name="Neutra 2 23 3 2" xfId="29814" xr:uid="{5E8A724F-3E25-4AA4-849C-36F88968B1D9}"/>
    <cellStyle name="Neutra 2 23 4" xfId="29815" xr:uid="{7FA9B219-ABE5-42A5-B88A-56AB8368F4C5}"/>
    <cellStyle name="Neutra 2 23 4 2" xfId="29816" xr:uid="{F080E437-C7F2-4DB9-A9AC-DC511DA9BF31}"/>
    <cellStyle name="Neutra 2 23 5" xfId="29817" xr:uid="{C3FB6267-A7F7-494F-B859-54669B6742EE}"/>
    <cellStyle name="Neutra 2 23 5 2" xfId="29818" xr:uid="{9DF03191-4502-4E36-8B3F-6E2AF99D6BDE}"/>
    <cellStyle name="Neutra 2 23 6" xfId="29819" xr:uid="{A5E31566-C55B-4F5E-8B07-5C20EB9CF6F5}"/>
    <cellStyle name="Neutra 2 23 6 2" xfId="29820" xr:uid="{3419163E-EA4A-4B0B-B17B-10445FF80E93}"/>
    <cellStyle name="Neutra 2 23 7" xfId="29821" xr:uid="{7715DAF7-458F-4DA9-B1F2-AF3B90CEC50E}"/>
    <cellStyle name="Neutra 2 23 7 2" xfId="29822" xr:uid="{61C0AE35-8B05-4AF2-BBA2-B42CA7B95ABD}"/>
    <cellStyle name="Neutra 2 23 8" xfId="29823" xr:uid="{A493322A-0945-4B61-91C4-C26D37748D84}"/>
    <cellStyle name="Neutra 2 24" xfId="29824" xr:uid="{7DECBAF3-66A5-495A-98DD-51893856097F}"/>
    <cellStyle name="Neutra 2 24 2" xfId="29825" xr:uid="{18D5BEE9-FFE0-482A-A3C9-5832E1D0457F}"/>
    <cellStyle name="Neutra 2 24 2 2" xfId="29826" xr:uid="{2F145CD2-BCCD-4F01-8E28-2FC8BF280AE6}"/>
    <cellStyle name="Neutra 2 24 2 2 2" xfId="29827" xr:uid="{4802B478-5D58-43B8-89DA-CBDF109B74D7}"/>
    <cellStyle name="Neutra 2 24 2 3" xfId="29828" xr:uid="{2F230D09-8B1B-463C-874E-10CE63BA825B}"/>
    <cellStyle name="Neutra 2 24 2 3 2" xfId="29829" xr:uid="{EDBA9F80-2249-48D8-B109-27B6F4250736}"/>
    <cellStyle name="Neutra 2 24 2 4" xfId="29830" xr:uid="{CE7F5910-3E22-4096-A614-3AA43489BA4C}"/>
    <cellStyle name="Neutra 2 24 3" xfId="29831" xr:uid="{7EC228B6-C028-4FAC-B212-BD742D1E81B6}"/>
    <cellStyle name="Neutra 2 24 3 2" xfId="29832" xr:uid="{96737633-A68F-4F20-AD2E-966183AD7205}"/>
    <cellStyle name="Neutra 2 24 4" xfId="29833" xr:uid="{19D8A3FC-5F3E-47E0-9983-339BB754DEE5}"/>
    <cellStyle name="Neutra 2 24 4 2" xfId="29834" xr:uid="{E82B3B51-390C-44CE-B0A5-0DDBF8D69423}"/>
    <cellStyle name="Neutra 2 24 5" xfId="29835" xr:uid="{36D5479C-3EE5-4886-824C-EACFFABCD132}"/>
    <cellStyle name="Neutra 2 24 5 2" xfId="29836" xr:uid="{2238D136-2026-48F3-8665-BFDB37B3C3FF}"/>
    <cellStyle name="Neutra 2 24 6" xfId="29837" xr:uid="{980C15B2-615E-4B5F-8120-2CEC65AA1FD4}"/>
    <cellStyle name="Neutra 2 24 6 2" xfId="29838" xr:uid="{DC96D172-1D54-4B42-8D1D-030FFC6FB9B4}"/>
    <cellStyle name="Neutra 2 24 7" xfId="29839" xr:uid="{27E91EEB-3535-47F0-B55C-8149A2962837}"/>
    <cellStyle name="Neutra 2 24 7 2" xfId="29840" xr:uid="{B4B64013-9F57-4E78-AA03-8FEB930CE229}"/>
    <cellStyle name="Neutra 2 24 8" xfId="29841" xr:uid="{890B8D08-D16F-4C0B-9750-BA66F8BE6D63}"/>
    <cellStyle name="Neutra 2 25" xfId="29842" xr:uid="{75D17254-EC2F-4939-90E5-BE726845186A}"/>
    <cellStyle name="Neutra 2 25 2" xfId="29843" xr:uid="{D5E0F8C7-0079-4186-9E87-3DD688226EF4}"/>
    <cellStyle name="Neutra 2 25 2 2" xfId="29844" xr:uid="{748481EB-0867-42F2-889D-941A98FE0604}"/>
    <cellStyle name="Neutra 2 25 2 2 2" xfId="29845" xr:uid="{E335D4A2-B63C-4AD4-AD23-FE08AB607E9C}"/>
    <cellStyle name="Neutra 2 25 2 3" xfId="29846" xr:uid="{A6F605E6-0E02-49CF-84CD-C9FC4706BCEC}"/>
    <cellStyle name="Neutra 2 25 2 3 2" xfId="29847" xr:uid="{391B9E14-826F-4BF5-AD70-6015568970E0}"/>
    <cellStyle name="Neutra 2 25 2 4" xfId="29848" xr:uid="{9A307D63-2723-4FBC-8ABD-3C05B9BA5DBC}"/>
    <cellStyle name="Neutra 2 25 3" xfId="29849" xr:uid="{262DB0BB-7394-47A1-BDED-58449B4E0FB2}"/>
    <cellStyle name="Neutra 2 25 3 2" xfId="29850" xr:uid="{5D325899-7AA3-4D55-9BDA-9FDC7CA3DCA9}"/>
    <cellStyle name="Neutra 2 25 4" xfId="29851" xr:uid="{FAC1B7FE-A62D-472E-846F-204840D6A1F9}"/>
    <cellStyle name="Neutra 2 25 4 2" xfId="29852" xr:uid="{A50E1D78-9702-4CE5-82A6-180BA572FDD3}"/>
    <cellStyle name="Neutra 2 25 5" xfId="29853" xr:uid="{65B4AA45-80EF-483E-AC4D-99ED0FAD11F0}"/>
    <cellStyle name="Neutra 2 25 5 2" xfId="29854" xr:uid="{D5CCDE89-3605-4B92-9D43-8BBF7E41B584}"/>
    <cellStyle name="Neutra 2 25 6" xfId="29855" xr:uid="{61E7D86D-1838-492C-9725-16A2C24C4333}"/>
    <cellStyle name="Neutra 2 25 6 2" xfId="29856" xr:uid="{8B5A5E5C-0ED6-41E4-B4CD-7A66A0CB8CF5}"/>
    <cellStyle name="Neutra 2 25 7" xfId="29857" xr:uid="{41927129-A57B-475D-B2AA-3F809C65A0F0}"/>
    <cellStyle name="Neutra 2 25 7 2" xfId="29858" xr:uid="{07CB6823-3188-466F-A882-AE313A1EDDE9}"/>
    <cellStyle name="Neutra 2 25 8" xfId="29859" xr:uid="{C0AB8055-2F5A-4C33-BA2F-3720E5E79DE2}"/>
    <cellStyle name="Neutra 2 26" xfId="29860" xr:uid="{70EC36EF-4481-48DE-ACCE-E0F852B50B35}"/>
    <cellStyle name="Neutra 2 26 2" xfId="29861" xr:uid="{9A854897-F5BF-44D1-AAAA-9EB19C4781BD}"/>
    <cellStyle name="Neutra 2 26 2 2" xfId="29862" xr:uid="{0292CBC2-BE44-4B9F-887C-70334F5FE1C9}"/>
    <cellStyle name="Neutra 2 26 2 2 2" xfId="29863" xr:uid="{32F49E6E-D27A-4B73-9438-FB0CA5F1902B}"/>
    <cellStyle name="Neutra 2 26 2 3" xfId="29864" xr:uid="{6B810395-6DA7-4AFD-81EB-998C5229EA9E}"/>
    <cellStyle name="Neutra 2 26 2 3 2" xfId="29865" xr:uid="{4A6CCA10-5FB1-4A9F-9FB1-F5F262093B2E}"/>
    <cellStyle name="Neutra 2 26 2 4" xfId="29866" xr:uid="{B7FC4CDF-9E6B-4225-AD96-399F8EFCFC42}"/>
    <cellStyle name="Neutra 2 26 3" xfId="29867" xr:uid="{372C4000-EBB8-47A6-9DE5-DA8A48AA37B1}"/>
    <cellStyle name="Neutra 2 26 3 2" xfId="29868" xr:uid="{170BCBFE-B9DB-4D8F-B949-1AF37FB6BA52}"/>
    <cellStyle name="Neutra 2 26 4" xfId="29869" xr:uid="{05496AF6-2F43-494A-90E1-00179F24732A}"/>
    <cellStyle name="Neutra 2 26 4 2" xfId="29870" xr:uid="{57CA9EE0-D9F2-43C3-B7E6-F6B5A66328CD}"/>
    <cellStyle name="Neutra 2 26 5" xfId="29871" xr:uid="{A71C8C52-A1CD-4E4F-99E7-E1FEBD5376AE}"/>
    <cellStyle name="Neutra 2 26 5 2" xfId="29872" xr:uid="{9C084FC3-B3B2-455C-A660-B4A4B8300799}"/>
    <cellStyle name="Neutra 2 26 6" xfId="29873" xr:uid="{B2372B98-688E-44D1-A236-8700BC35F929}"/>
    <cellStyle name="Neutra 2 26 6 2" xfId="29874" xr:uid="{71F30B03-CC18-44A0-AE21-5B64E48FFC26}"/>
    <cellStyle name="Neutra 2 26 7" xfId="29875" xr:uid="{AE27497A-D688-4893-A941-264EFBE02883}"/>
    <cellStyle name="Neutra 2 26 7 2" xfId="29876" xr:uid="{2CAAF518-3545-47DB-BA73-90C379F2AEF8}"/>
    <cellStyle name="Neutra 2 26 8" xfId="29877" xr:uid="{9B9737FB-361B-4520-98C9-807C1F9ABACD}"/>
    <cellStyle name="Neutra 2 27" xfId="29878" xr:uid="{94367AA3-9221-4D22-8A1C-6BF1442C423C}"/>
    <cellStyle name="Neutra 2 27 2" xfId="29879" xr:uid="{AB1E58AD-467F-46B2-BA5C-162A3BBBC5B2}"/>
    <cellStyle name="Neutra 2 27 2 2" xfId="29880" xr:uid="{4139F2D0-E0A5-4434-9BFF-40D8F62B88DC}"/>
    <cellStyle name="Neutra 2 27 2 2 2" xfId="29881" xr:uid="{00DBB9E7-E4B9-4C14-9B5C-D2983C5945FA}"/>
    <cellStyle name="Neutra 2 27 2 3" xfId="29882" xr:uid="{2F580E85-194C-400F-B186-4CADE3FDC327}"/>
    <cellStyle name="Neutra 2 27 2 3 2" xfId="29883" xr:uid="{59F5D1BB-71B7-43EF-81E3-5619E76151F9}"/>
    <cellStyle name="Neutra 2 27 2 4" xfId="29884" xr:uid="{2FDAB56B-8A48-4118-8481-DCB191CE5817}"/>
    <cellStyle name="Neutra 2 27 3" xfId="29885" xr:uid="{65A69665-BC98-4747-B13C-5B49AD98AF12}"/>
    <cellStyle name="Neutra 2 27 3 2" xfId="29886" xr:uid="{2E1FD9A9-B320-41A3-AEB6-350100B1015B}"/>
    <cellStyle name="Neutra 2 27 4" xfId="29887" xr:uid="{57045F81-B450-42B9-B78A-CFC21E847AFA}"/>
    <cellStyle name="Neutra 2 27 4 2" xfId="29888" xr:uid="{69E47733-1965-46CB-839E-DA1AC27F99CB}"/>
    <cellStyle name="Neutra 2 27 5" xfId="29889" xr:uid="{7FE9C677-A61E-4EF8-AB09-743294CDE7EB}"/>
    <cellStyle name="Neutra 2 27 5 2" xfId="29890" xr:uid="{9BFA87C5-1077-48C9-AA62-0F0E76E7A8F4}"/>
    <cellStyle name="Neutra 2 27 6" xfId="29891" xr:uid="{1122D279-4BF5-41C2-8697-9641DF7A6260}"/>
    <cellStyle name="Neutra 2 27 6 2" xfId="29892" xr:uid="{4E601670-AD1F-49DA-B64B-FF8451C9D996}"/>
    <cellStyle name="Neutra 2 27 7" xfId="29893" xr:uid="{20761E95-DE52-4847-A03D-C2BB7271223B}"/>
    <cellStyle name="Neutra 2 27 7 2" xfId="29894" xr:uid="{60F79A5E-6B4F-4790-B0B2-FD33E7CDD96D}"/>
    <cellStyle name="Neutra 2 27 8" xfId="29895" xr:uid="{F839B518-9EF2-4F6F-BF70-939EFA3ED776}"/>
    <cellStyle name="Neutra 2 28" xfId="29896" xr:uid="{11227E03-6617-4D53-B528-06DBC11EA15D}"/>
    <cellStyle name="Neutra 2 28 2" xfId="29897" xr:uid="{16822981-8E55-4674-9E82-957C02094493}"/>
    <cellStyle name="Neutra 2 28 2 2" xfId="29898" xr:uid="{9BBB3485-F16C-4A87-BBAB-F4C72B4894B0}"/>
    <cellStyle name="Neutra 2 28 2 2 2" xfId="29899" xr:uid="{D395B466-BDB7-4C1B-9CAB-3AEB27263C93}"/>
    <cellStyle name="Neutra 2 28 2 3" xfId="29900" xr:uid="{757BFE11-3CBF-4CBD-AD94-317A9EB6D651}"/>
    <cellStyle name="Neutra 2 28 2 3 2" xfId="29901" xr:uid="{0C158378-CDA3-4658-B29D-6A0B7CB78CF4}"/>
    <cellStyle name="Neutra 2 28 2 4" xfId="29902" xr:uid="{B7FAD352-D025-4379-8984-87B1291A1D8E}"/>
    <cellStyle name="Neutra 2 28 3" xfId="29903" xr:uid="{C3F1653E-BCD5-48E7-88D3-4D781CC3594F}"/>
    <cellStyle name="Neutra 2 28 3 2" xfId="29904" xr:uid="{9D2931F6-9B95-4C47-9B2A-B3C1ABC90120}"/>
    <cellStyle name="Neutra 2 28 4" xfId="29905" xr:uid="{7CEE93C3-6428-43C3-8368-A5AEC0393B86}"/>
    <cellStyle name="Neutra 2 28 4 2" xfId="29906" xr:uid="{6E6A8A36-6C8C-4C1A-A5D9-F43AAAF997A0}"/>
    <cellStyle name="Neutra 2 28 5" xfId="29907" xr:uid="{9239EA72-DDC0-4CDA-A210-CF42F1EF61B3}"/>
    <cellStyle name="Neutra 2 28 5 2" xfId="29908" xr:uid="{F2F754E6-26DC-477C-9461-B0FBCBD9FAF0}"/>
    <cellStyle name="Neutra 2 28 6" xfId="29909" xr:uid="{64906915-2A91-4BFA-9450-AAB58C0AFDC9}"/>
    <cellStyle name="Neutra 2 28 6 2" xfId="29910" xr:uid="{0CFD9940-AAEC-4520-80BE-14491667863D}"/>
    <cellStyle name="Neutra 2 28 7" xfId="29911" xr:uid="{41771C55-7F55-49BC-BF2D-D66978995075}"/>
    <cellStyle name="Neutra 2 28 7 2" xfId="29912" xr:uid="{45212020-2BED-4EC7-B975-64E10B01A5C2}"/>
    <cellStyle name="Neutra 2 28 8" xfId="29913" xr:uid="{85579D9C-7B2B-4925-ADBF-69C0889FA271}"/>
    <cellStyle name="Neutra 2 29" xfId="29914" xr:uid="{86D85F7D-A0BF-4AA1-B812-22CB4D5ABFAE}"/>
    <cellStyle name="Neutra 2 29 2" xfId="29915" xr:uid="{D1966F25-5746-4F9D-92C9-A1086EF68A3C}"/>
    <cellStyle name="Neutra 2 29 2 2" xfId="29916" xr:uid="{C92BA893-95B6-45FE-BAC5-36944F0F7B3D}"/>
    <cellStyle name="Neutra 2 29 2 2 2" xfId="29917" xr:uid="{24F3F47C-D5B6-4B8C-B601-14B93C6D6E76}"/>
    <cellStyle name="Neutra 2 29 2 3" xfId="29918" xr:uid="{DD0DCF16-8C3D-45F5-B0FC-4E8825E94479}"/>
    <cellStyle name="Neutra 2 29 2 3 2" xfId="29919" xr:uid="{6915BAFA-2127-404E-B9E7-04D12D191664}"/>
    <cellStyle name="Neutra 2 29 2 4" xfId="29920" xr:uid="{791C9636-196C-4203-861F-94F76EC393E4}"/>
    <cellStyle name="Neutra 2 29 3" xfId="29921" xr:uid="{4B7439ED-B7FA-47F0-ABBB-EDBDCEC613C8}"/>
    <cellStyle name="Neutra 2 29 3 2" xfId="29922" xr:uid="{44C7CF3F-ACF7-491C-BC11-6BE4B6CE818B}"/>
    <cellStyle name="Neutra 2 29 4" xfId="29923" xr:uid="{DEBAF1FC-933A-4FC4-8988-A24194664517}"/>
    <cellStyle name="Neutra 2 29 4 2" xfId="29924" xr:uid="{10FB17F7-753F-4EA1-A773-C1FA5237EFFC}"/>
    <cellStyle name="Neutra 2 29 5" xfId="29925" xr:uid="{5A51FDA2-12BE-4CB3-BF7C-6BB600E0DFE9}"/>
    <cellStyle name="Neutra 2 29 5 2" xfId="29926" xr:uid="{6A22D2F9-6FF5-4BF7-8928-007291105124}"/>
    <cellStyle name="Neutra 2 29 6" xfId="29927" xr:uid="{47E37CAB-5177-4480-B717-C4C241BEE80D}"/>
    <cellStyle name="Neutra 2 29 6 2" xfId="29928" xr:uid="{95F8C1C0-DA73-45CC-80E9-FA6EC69F851A}"/>
    <cellStyle name="Neutra 2 29 7" xfId="29929" xr:uid="{431E6C0F-ACA8-464F-8215-52D2851CCD4D}"/>
    <cellStyle name="Neutra 2 29 7 2" xfId="29930" xr:uid="{F7B9252F-D4FD-4298-9FAD-2E6AAF6BAA4E}"/>
    <cellStyle name="Neutra 2 29 8" xfId="29931" xr:uid="{FCC18743-8802-44EF-9F08-9A1426D2CEBD}"/>
    <cellStyle name="Neutra 2 3" xfId="29932" xr:uid="{E3FADCB1-079A-43E3-ACFE-38CE175EA7DF}"/>
    <cellStyle name="Neutra 2 3 2" xfId="29933" xr:uid="{D0E7836A-7042-468C-BC4E-3795A9EEA343}"/>
    <cellStyle name="Neutra 2 3 2 2" xfId="29934" xr:uid="{687E31C7-D8E4-4585-A65B-A20E47DDE893}"/>
    <cellStyle name="Neutra 2 3 2 2 2" xfId="29935" xr:uid="{C10520B9-418D-4994-90A5-C33FF4547D57}"/>
    <cellStyle name="Neutra 2 3 2 3" xfId="29936" xr:uid="{FC07F6DE-8076-47B0-B3BD-F8EE261D52BD}"/>
    <cellStyle name="Neutra 2 3 2 3 2" xfId="29937" xr:uid="{76C8054C-DB80-4B6E-8645-50C6B8BCCCDE}"/>
    <cellStyle name="Neutra 2 3 2 4" xfId="29938" xr:uid="{4A2E2D06-4099-4B27-9180-534E8939CD7A}"/>
    <cellStyle name="Neutra 2 3 3" xfId="29939" xr:uid="{B376DF66-8687-409D-9722-478BF9CD9DF9}"/>
    <cellStyle name="Neutra 2 3 3 2" xfId="29940" xr:uid="{19B1296F-65EF-4B8B-964F-F79DE9E5D87C}"/>
    <cellStyle name="Neutra 2 3 4" xfId="29941" xr:uid="{AAF552D8-C696-40D4-9187-B1881E9072A2}"/>
    <cellStyle name="Neutra 2 3 4 2" xfId="29942" xr:uid="{F8084996-AE9A-41E9-82D5-139E2C9474E6}"/>
    <cellStyle name="Neutra 2 3 5" xfId="29943" xr:uid="{25506B0D-F7DF-4A32-9719-59EADAA35E7C}"/>
    <cellStyle name="Neutra 2 3 5 2" xfId="29944" xr:uid="{230F15ED-C731-4E40-8410-975245A555D9}"/>
    <cellStyle name="Neutra 2 3 6" xfId="29945" xr:uid="{487CB7B9-AC63-426E-9A60-F377BBC0A4C3}"/>
    <cellStyle name="Neutra 2 3 6 2" xfId="29946" xr:uid="{D075B615-06F7-424C-9AA6-3E9E272AF553}"/>
    <cellStyle name="Neutra 2 3 7" xfId="29947" xr:uid="{2BFE0F27-B4E2-4432-97A8-2664787617C4}"/>
    <cellStyle name="Neutra 2 3 7 2" xfId="29948" xr:uid="{AD564BAF-B6D7-42A0-91D5-500E707F853F}"/>
    <cellStyle name="Neutra 2 3 8" xfId="29949" xr:uid="{BA9EFC27-4775-4CAC-992F-E2B9679E8805}"/>
    <cellStyle name="Neutra 2 30" xfId="29950" xr:uid="{CD8FFD73-9C0C-40E1-B4E5-DB9357506031}"/>
    <cellStyle name="Neutra 2 30 2" xfId="29951" xr:uid="{6CB14A18-A02C-4108-A8CF-A3C45815A4F4}"/>
    <cellStyle name="Neutra 2 30 2 2" xfId="29952" xr:uid="{856C0C94-68B9-4C15-8169-CB933754BF1B}"/>
    <cellStyle name="Neutra 2 30 2 2 2" xfId="29953" xr:uid="{F02BD96B-ECC0-44FA-8BA6-B9F8B2CEB438}"/>
    <cellStyle name="Neutra 2 30 2 3" xfId="29954" xr:uid="{AFA835B8-A2E3-485B-B4C4-3F4F581532CF}"/>
    <cellStyle name="Neutra 2 30 2 3 2" xfId="29955" xr:uid="{4ED69EE5-8667-4364-9B38-41853E86ADD8}"/>
    <cellStyle name="Neutra 2 30 2 4" xfId="29956" xr:uid="{A3D69E01-8CD8-4E7D-83DE-470979FC3ED4}"/>
    <cellStyle name="Neutra 2 30 3" xfId="29957" xr:uid="{87374E79-FDFF-4C99-9D05-CCF953E616F9}"/>
    <cellStyle name="Neutra 2 30 3 2" xfId="29958" xr:uid="{FDDBDBD9-0C4C-47F7-9C5A-B14916BE99A6}"/>
    <cellStyle name="Neutra 2 30 4" xfId="29959" xr:uid="{EAFD6D48-EED8-4C59-9E39-AC886DB62DEC}"/>
    <cellStyle name="Neutra 2 30 4 2" xfId="29960" xr:uid="{FAA29159-2E57-4509-95EA-2A306308F773}"/>
    <cellStyle name="Neutra 2 30 5" xfId="29961" xr:uid="{FA7E6859-BB16-465F-8670-0E0E860175BA}"/>
    <cellStyle name="Neutra 2 30 5 2" xfId="29962" xr:uid="{1B4A822D-558F-4EC1-A400-273F312313AD}"/>
    <cellStyle name="Neutra 2 30 6" xfId="29963" xr:uid="{C34F8410-1EE7-45A7-8F61-4B45B3234725}"/>
    <cellStyle name="Neutra 2 30 6 2" xfId="29964" xr:uid="{952E9B90-3017-489A-9304-EA930EF069CD}"/>
    <cellStyle name="Neutra 2 30 7" xfId="29965" xr:uid="{F9DC67B9-EA57-4CC2-83D5-BAF8B6EEBDF4}"/>
    <cellStyle name="Neutra 2 30 7 2" xfId="29966" xr:uid="{7362428D-2073-401D-8C3B-66C62C6EB46A}"/>
    <cellStyle name="Neutra 2 30 8" xfId="29967" xr:uid="{C21200C1-F2EF-41AC-B9B2-07570F339449}"/>
    <cellStyle name="Neutra 2 31" xfId="29968" xr:uid="{FC966A13-4C29-409C-8B72-2C765F2EB9C4}"/>
    <cellStyle name="Neutra 2 31 2" xfId="29969" xr:uid="{F3133846-81E9-40BF-AB06-F79DE462FCB9}"/>
    <cellStyle name="Neutra 2 31 2 2" xfId="29970" xr:uid="{08806385-2F27-4705-8A8F-ADA773256EF4}"/>
    <cellStyle name="Neutra 2 31 2 2 2" xfId="29971" xr:uid="{CD9CA240-0025-4165-A25C-2E5FC233DB59}"/>
    <cellStyle name="Neutra 2 31 2 3" xfId="29972" xr:uid="{07CFDFFC-B16D-4EC9-8420-B8A0841481E4}"/>
    <cellStyle name="Neutra 2 31 2 3 2" xfId="29973" xr:uid="{3F54D6A8-2F71-41C9-A948-7D2791FFEA9D}"/>
    <cellStyle name="Neutra 2 31 2 4" xfId="29974" xr:uid="{DD051F03-A6FE-4C91-B804-C82BE1E6FAE9}"/>
    <cellStyle name="Neutra 2 31 3" xfId="29975" xr:uid="{3FCCF40E-260A-4F43-B94A-4BC4F781B694}"/>
    <cellStyle name="Neutra 2 31 3 2" xfId="29976" xr:uid="{FCA4B936-6712-4BB8-911A-573DCC14647E}"/>
    <cellStyle name="Neutra 2 31 4" xfId="29977" xr:uid="{AF0F9D26-6DB3-4695-A947-BCCAD5639950}"/>
    <cellStyle name="Neutra 2 31 4 2" xfId="29978" xr:uid="{BA6FEDB4-6910-4A23-9FEB-667BE234727C}"/>
    <cellStyle name="Neutra 2 31 5" xfId="29979" xr:uid="{677717DD-C182-4B88-8293-51EC4436B77A}"/>
    <cellStyle name="Neutra 2 31 5 2" xfId="29980" xr:uid="{7B84FCB5-8C7E-4347-852D-9CE31767B931}"/>
    <cellStyle name="Neutra 2 31 6" xfId="29981" xr:uid="{5D3C9C57-006C-4B4A-BD3F-9C1CAE0702DA}"/>
    <cellStyle name="Neutra 2 31 6 2" xfId="29982" xr:uid="{97ADEB06-02A7-456F-9217-F029352E91B6}"/>
    <cellStyle name="Neutra 2 31 7" xfId="29983" xr:uid="{3FFDD4A7-3155-49D7-B16E-388249D06B07}"/>
    <cellStyle name="Neutra 2 31 7 2" xfId="29984" xr:uid="{EC28467F-DFE6-4E9A-BDBC-0A2C8F0F668A}"/>
    <cellStyle name="Neutra 2 31 8" xfId="29985" xr:uid="{59C1B3E0-FE32-4B9E-A03E-10C4839AEF27}"/>
    <cellStyle name="Neutra 2 32" xfId="29986" xr:uid="{D596E5DD-D71F-4400-9911-743D1670E90F}"/>
    <cellStyle name="Neutra 2 32 2" xfId="29987" xr:uid="{B5B48857-6A63-448C-B868-4F8D3D333CC6}"/>
    <cellStyle name="Neutra 2 32 2 2" xfId="29988" xr:uid="{E2009C49-9AA8-4072-897F-161FE6C05D1C}"/>
    <cellStyle name="Neutra 2 32 2 2 2" xfId="29989" xr:uid="{CA1DDF77-4485-4538-B937-74F2724A3CF3}"/>
    <cellStyle name="Neutra 2 32 2 3" xfId="29990" xr:uid="{BB1EDE4D-22FC-44DA-9149-9ADA3020A498}"/>
    <cellStyle name="Neutra 2 32 2 3 2" xfId="29991" xr:uid="{ADFBBF3F-B8BA-41D1-979A-AA2F923E1BF4}"/>
    <cellStyle name="Neutra 2 32 2 4" xfId="29992" xr:uid="{BF763BB0-CD6B-4E4A-8509-279BDF82B798}"/>
    <cellStyle name="Neutra 2 32 3" xfId="29993" xr:uid="{607E079A-529E-4BC1-A0E4-37239D00D0C1}"/>
    <cellStyle name="Neutra 2 32 3 2" xfId="29994" xr:uid="{C6A30559-798B-4FE9-9983-0F9EA0578943}"/>
    <cellStyle name="Neutra 2 32 4" xfId="29995" xr:uid="{9A7A9150-41A0-41E0-B249-6422DBFD0BCF}"/>
    <cellStyle name="Neutra 2 32 4 2" xfId="29996" xr:uid="{FD2CAB17-9584-4478-8AA3-2376A568F0F0}"/>
    <cellStyle name="Neutra 2 32 5" xfId="29997" xr:uid="{88A80D4E-520B-4521-8EA9-607D3EB2EB28}"/>
    <cellStyle name="Neutra 2 32 5 2" xfId="29998" xr:uid="{3A3DF904-D4F2-437C-AEE6-20C84A3593F2}"/>
    <cellStyle name="Neutra 2 32 6" xfId="29999" xr:uid="{29BCC235-E2F1-4AF3-9ED9-E9CB0CBCFA3A}"/>
    <cellStyle name="Neutra 2 32 6 2" xfId="30000" xr:uid="{D0E00079-3222-4888-8E18-1DB3A65D1B66}"/>
    <cellStyle name="Neutra 2 32 7" xfId="30001" xr:uid="{1A89AB01-9E54-430F-8827-D73C1F8C8583}"/>
    <cellStyle name="Neutra 2 32 7 2" xfId="30002" xr:uid="{D4841388-6C21-43F9-AF4B-61B1FB967F42}"/>
    <cellStyle name="Neutra 2 32 8" xfId="30003" xr:uid="{B827F85E-4E0D-43B3-8920-C2545A302D54}"/>
    <cellStyle name="Neutra 2 33" xfId="30004" xr:uid="{BD42C27E-C119-42DC-BD99-BBB74EDCF8C2}"/>
    <cellStyle name="Neutra 2 33 2" xfId="30005" xr:uid="{2333A941-84E3-4946-B3A0-9FCDDE85407D}"/>
    <cellStyle name="Neutra 2 33 2 2" xfId="30006" xr:uid="{FDC04C9B-DA34-4B52-B6C5-E0F98CD8C3B5}"/>
    <cellStyle name="Neutra 2 33 2 2 2" xfId="30007" xr:uid="{35D8D62D-5254-4DB5-982F-3A583BD7B23B}"/>
    <cellStyle name="Neutra 2 33 2 3" xfId="30008" xr:uid="{30D30917-89A1-429C-B419-C34E0D04E9B0}"/>
    <cellStyle name="Neutra 2 33 2 3 2" xfId="30009" xr:uid="{21CC1970-36DB-46F6-A4CF-18658D5B474C}"/>
    <cellStyle name="Neutra 2 33 2 4" xfId="30010" xr:uid="{114C7EFA-FF4F-46D6-8B38-90E114FBA333}"/>
    <cellStyle name="Neutra 2 33 3" xfId="30011" xr:uid="{A9FDA92F-6A8E-4191-B0EA-2A62BC3CF034}"/>
    <cellStyle name="Neutra 2 33 3 2" xfId="30012" xr:uid="{6A94EA1F-EB75-48E3-AD1B-5EB12D2574AA}"/>
    <cellStyle name="Neutra 2 33 4" xfId="30013" xr:uid="{406FE22A-3CDA-439A-A6DA-2543AC87BFDF}"/>
    <cellStyle name="Neutra 2 33 4 2" xfId="30014" xr:uid="{F86E8CDE-BDA8-40B0-85CE-75F1E2459190}"/>
    <cellStyle name="Neutra 2 33 5" xfId="30015" xr:uid="{7DC60306-A2FD-4586-96E6-87C4F7A221F2}"/>
    <cellStyle name="Neutra 2 33 5 2" xfId="30016" xr:uid="{DE1C884D-3976-4F0E-97A7-48B85E2BBE9D}"/>
    <cellStyle name="Neutra 2 33 6" xfId="30017" xr:uid="{BFAE88B4-D8AA-409B-BA84-132CE068378D}"/>
    <cellStyle name="Neutra 2 33 6 2" xfId="30018" xr:uid="{1CBE655E-2FDA-4CB0-824F-3E2284982DD2}"/>
    <cellStyle name="Neutra 2 33 7" xfId="30019" xr:uid="{021CCDFA-1DB9-4AAD-BED9-EB5B7FD7D3B2}"/>
    <cellStyle name="Neutra 2 33 7 2" xfId="30020" xr:uid="{FA569B46-D74D-40C8-B07C-1080BFD2030D}"/>
    <cellStyle name="Neutra 2 33 8" xfId="30021" xr:uid="{69908000-6FC2-44ED-BD8C-B3CC1733C3B7}"/>
    <cellStyle name="Neutra 2 34" xfId="30022" xr:uid="{1A98D3B4-5DE3-40E3-AC33-6BC4C97D30C6}"/>
    <cellStyle name="Neutra 2 34 2" xfId="30023" xr:uid="{785ABE14-C38A-4642-8F98-10DF6225C22F}"/>
    <cellStyle name="Neutra 2 34 2 2" xfId="30024" xr:uid="{F9328266-B919-4802-B06B-84AE7B20CD46}"/>
    <cellStyle name="Neutra 2 34 3" xfId="30025" xr:uid="{AD433D1E-6423-478A-ADE1-9A97B41FC28A}"/>
    <cellStyle name="Neutra 2 34 3 2" xfId="30026" xr:uid="{D459D65E-73F3-4E77-9D0C-C03C1BD12337}"/>
    <cellStyle name="Neutra 2 34 4" xfId="30027" xr:uid="{CF97CE11-3CF5-4A50-946B-EC272DEB6938}"/>
    <cellStyle name="Neutra 2 34 5" xfId="30028" xr:uid="{850C0552-913B-4E99-9549-6879E492A95F}"/>
    <cellStyle name="Neutra 2 35" xfId="30029" xr:uid="{72975CA0-E884-4548-8CA9-F01C1FE18127}"/>
    <cellStyle name="Neutra 2 35 2" xfId="30030" xr:uid="{EACD7507-74D9-4FC4-B72D-1CEE33F388C3}"/>
    <cellStyle name="Neutra 2 36" xfId="30031" xr:uid="{95112820-4042-43EE-924E-7B1E003C0F26}"/>
    <cellStyle name="Neutra 2 36 2" xfId="30032" xr:uid="{CCF67304-5E9E-42AA-9AFD-65D3DCD5676C}"/>
    <cellStyle name="Neutra 2 37" xfId="30033" xr:uid="{2B811D08-1FFE-4356-AC3D-A8DB183A92A3}"/>
    <cellStyle name="Neutra 2 37 2" xfId="30034" xr:uid="{EC269BA6-CA16-4813-903F-EA5F5C03CE31}"/>
    <cellStyle name="Neutra 2 38" xfId="30035" xr:uid="{886F3E15-3AE5-4028-B893-A43235D004DD}"/>
    <cellStyle name="Neutra 2 38 2" xfId="30036" xr:uid="{3B360556-7EE2-4DAE-A913-1946446270A7}"/>
    <cellStyle name="Neutra 2 39" xfId="30037" xr:uid="{18AB45A8-E93A-4F54-BB20-8EE41CBD30A4}"/>
    <cellStyle name="Neutra 2 4" xfId="30038" xr:uid="{DF18912C-6621-4C43-9A36-1D7E3BFB9001}"/>
    <cellStyle name="Neutra 2 4 2" xfId="30039" xr:uid="{C020B02D-4CE9-4BF5-825A-5057A313A971}"/>
    <cellStyle name="Neutra 2 4 2 2" xfId="30040" xr:uid="{972B0333-AE21-4E51-AEAB-D1707A9D597D}"/>
    <cellStyle name="Neutra 2 4 2 2 2" xfId="30041" xr:uid="{F877B772-656A-4AE3-A607-EB4925339BB1}"/>
    <cellStyle name="Neutra 2 4 2 3" xfId="30042" xr:uid="{04B94638-AAAE-40F1-A9C3-D8459764A867}"/>
    <cellStyle name="Neutra 2 4 2 3 2" xfId="30043" xr:uid="{89F7C910-AC77-49D4-AFB6-2EA16B93AB86}"/>
    <cellStyle name="Neutra 2 4 2 4" xfId="30044" xr:uid="{1ACE8E00-BD26-4024-897C-1C6B3DE52746}"/>
    <cellStyle name="Neutra 2 4 3" xfId="30045" xr:uid="{D42F3D9C-942E-4C3F-BAE3-800D6FC61EB5}"/>
    <cellStyle name="Neutra 2 4 3 2" xfId="30046" xr:uid="{1B511C47-D2E4-4255-973F-661AF062214F}"/>
    <cellStyle name="Neutra 2 4 4" xfId="30047" xr:uid="{9AD238B0-0297-4ABE-9194-45A3544E9F20}"/>
    <cellStyle name="Neutra 2 4 4 2" xfId="30048" xr:uid="{BDA04978-69B0-49AA-B477-FBD4D6047E81}"/>
    <cellStyle name="Neutra 2 4 5" xfId="30049" xr:uid="{CA3D88CA-3A97-4E53-9EE0-60B32E0C3EFB}"/>
    <cellStyle name="Neutra 2 4 5 2" xfId="30050" xr:uid="{6C0051D0-581E-46A2-ADA9-53974B556A32}"/>
    <cellStyle name="Neutra 2 4 6" xfId="30051" xr:uid="{5F13C971-967D-426B-BF78-D33B00A88F43}"/>
    <cellStyle name="Neutra 2 4 6 2" xfId="30052" xr:uid="{DBE1D25D-A477-4396-A772-5AA732554253}"/>
    <cellStyle name="Neutra 2 4 7" xfId="30053" xr:uid="{7A78C3B4-B20D-462F-ABB9-B73BEEA45820}"/>
    <cellStyle name="Neutra 2 4 7 2" xfId="30054" xr:uid="{BF5757CF-EAD8-4660-AEDE-3FAD28CC60BD}"/>
    <cellStyle name="Neutra 2 4 8" xfId="30055" xr:uid="{2EF5FE97-D841-43BD-919C-8B12BBF54265}"/>
    <cellStyle name="Neutra 2 5" xfId="30056" xr:uid="{68B85E6A-E3DA-44A0-90E1-C56B6D334C77}"/>
    <cellStyle name="Neutra 2 5 2" xfId="30057" xr:uid="{9BC3822B-AF81-45CA-AD23-50B7BCB89C4A}"/>
    <cellStyle name="Neutra 2 5 2 2" xfId="30058" xr:uid="{423E0EF5-5669-43C1-903C-635FE572264B}"/>
    <cellStyle name="Neutra 2 5 2 2 2" xfId="30059" xr:uid="{25F26554-9B0F-4414-A91F-AB22A4E2B114}"/>
    <cellStyle name="Neutra 2 5 2 3" xfId="30060" xr:uid="{FD2EE9CB-3383-4F73-BCA8-8E6C157E94D8}"/>
    <cellStyle name="Neutra 2 5 2 3 2" xfId="30061" xr:uid="{89A912C6-CA85-4F45-8505-937058279FF0}"/>
    <cellStyle name="Neutra 2 5 2 4" xfId="30062" xr:uid="{73DE9F15-7303-49FD-8D61-1866018A9252}"/>
    <cellStyle name="Neutra 2 5 3" xfId="30063" xr:uid="{C61C4768-2F63-4A2C-A8C7-6B7BB0FFAE30}"/>
    <cellStyle name="Neutra 2 5 3 2" xfId="30064" xr:uid="{1C747170-BC22-44D7-8754-1B968DA97332}"/>
    <cellStyle name="Neutra 2 5 4" xfId="30065" xr:uid="{9B52819B-F0E5-416B-BE70-7E06DFD4F1A1}"/>
    <cellStyle name="Neutra 2 5 4 2" xfId="30066" xr:uid="{1801657D-558B-4767-85A5-5D8C14B4EEDD}"/>
    <cellStyle name="Neutra 2 5 5" xfId="30067" xr:uid="{89924707-DB06-41AF-A8BC-C3B99B71D574}"/>
    <cellStyle name="Neutra 2 5 5 2" xfId="30068" xr:uid="{D767C1D8-A5AD-4477-AB65-944A6B890B21}"/>
    <cellStyle name="Neutra 2 5 6" xfId="30069" xr:uid="{8EAB4A79-9C09-4BD9-8C9F-FD470993F54B}"/>
    <cellStyle name="Neutra 2 5 6 2" xfId="30070" xr:uid="{96A8CEBF-CDDD-4DEE-B50B-C28BE442E3F8}"/>
    <cellStyle name="Neutra 2 5 7" xfId="30071" xr:uid="{970E7751-FB10-4C08-8ECE-7F9F0350F583}"/>
    <cellStyle name="Neutra 2 5 7 2" xfId="30072" xr:uid="{47DD807F-CB9E-4255-A703-1AC1407CC65E}"/>
    <cellStyle name="Neutra 2 5 8" xfId="30073" xr:uid="{BA9E9F93-F806-43E7-86B8-3AB6720D0F6D}"/>
    <cellStyle name="Neutra 2 6" xfId="30074" xr:uid="{E73AC7C7-B0F9-40FE-8A38-DFD96286B0D7}"/>
    <cellStyle name="Neutra 2 6 2" xfId="30075" xr:uid="{D4BAD270-1471-4099-B548-D0B3D8D81380}"/>
    <cellStyle name="Neutra 2 6 2 2" xfId="30076" xr:uid="{A42F8E2F-535D-45FB-AE45-1E507955482B}"/>
    <cellStyle name="Neutra 2 6 2 2 2" xfId="30077" xr:uid="{2B7BCF54-2880-4701-9DB2-29FEC83AA764}"/>
    <cellStyle name="Neutra 2 6 2 3" xfId="30078" xr:uid="{39CD5520-C630-4F4D-8338-B40CF662F4A9}"/>
    <cellStyle name="Neutra 2 6 2 3 2" xfId="30079" xr:uid="{E03BA485-1AE6-4406-82D8-ACA3538F9F9C}"/>
    <cellStyle name="Neutra 2 6 2 4" xfId="30080" xr:uid="{A2FD6041-F369-4D34-94AA-FE20D1AFD04E}"/>
    <cellStyle name="Neutra 2 6 3" xfId="30081" xr:uid="{78FB95C0-60A3-4C8A-8231-DBC14378D0CF}"/>
    <cellStyle name="Neutra 2 6 3 2" xfId="30082" xr:uid="{A83B9162-1499-4F46-9527-B39C6D909E46}"/>
    <cellStyle name="Neutra 2 6 4" xfId="30083" xr:uid="{61BE7998-30FD-4453-B4E2-48409C63C8EE}"/>
    <cellStyle name="Neutra 2 6 4 2" xfId="30084" xr:uid="{8DD39233-2326-4251-83FD-BF66804F8C94}"/>
    <cellStyle name="Neutra 2 6 5" xfId="30085" xr:uid="{C939F275-324E-4EBB-B275-A8BFE3148BCC}"/>
    <cellStyle name="Neutra 2 6 5 2" xfId="30086" xr:uid="{0767807A-34CE-428F-ACA1-4DC70AC218BC}"/>
    <cellStyle name="Neutra 2 6 6" xfId="30087" xr:uid="{5A82AE91-AE85-41EB-ACCA-15C4AAFE4649}"/>
    <cellStyle name="Neutra 2 6 6 2" xfId="30088" xr:uid="{2A7F6F90-42B2-4A38-98C3-2FA2C43B5406}"/>
    <cellStyle name="Neutra 2 6 7" xfId="30089" xr:uid="{71CA29CC-C529-42C0-B57B-9B559B994D2A}"/>
    <cellStyle name="Neutra 2 6 7 2" xfId="30090" xr:uid="{D07F1669-8285-44D8-8715-15839C8204D0}"/>
    <cellStyle name="Neutra 2 6 8" xfId="30091" xr:uid="{D2058507-CCA4-4568-836C-75A8BFA84ABC}"/>
    <cellStyle name="Neutra 2 7" xfId="30092" xr:uid="{0590B1CC-4E2C-4F29-806A-8FAAE8CE4C1D}"/>
    <cellStyle name="Neutra 2 7 2" xfId="30093" xr:uid="{C6F01B13-B145-4A8F-BB72-689F99DAF5B6}"/>
    <cellStyle name="Neutra 2 7 2 2" xfId="30094" xr:uid="{BC39758A-412D-4F4A-9291-B15B1BCE0994}"/>
    <cellStyle name="Neutra 2 7 2 2 2" xfId="30095" xr:uid="{D7A66F42-73AB-460A-A2F2-E8CDFF0E3DEA}"/>
    <cellStyle name="Neutra 2 7 2 3" xfId="30096" xr:uid="{1276425A-7A5E-47AD-8441-9226F2978C33}"/>
    <cellStyle name="Neutra 2 7 2 3 2" xfId="30097" xr:uid="{7E09C4A2-5D36-486B-8E1F-24761E000A56}"/>
    <cellStyle name="Neutra 2 7 2 4" xfId="30098" xr:uid="{F1AA4AEB-D922-4259-B11C-F475B11A4FE4}"/>
    <cellStyle name="Neutra 2 7 3" xfId="30099" xr:uid="{9757609F-AEDB-4CF5-ADFB-6EE488D95210}"/>
    <cellStyle name="Neutra 2 7 3 2" xfId="30100" xr:uid="{9458EF25-30E0-496B-BBE4-5D09CDA16D33}"/>
    <cellStyle name="Neutra 2 7 4" xfId="30101" xr:uid="{1BDA1785-B3B2-4D6E-8DF6-4E09C919EA2A}"/>
    <cellStyle name="Neutra 2 7 4 2" xfId="30102" xr:uid="{309DB580-087B-450F-9469-85C584395676}"/>
    <cellStyle name="Neutra 2 7 5" xfId="30103" xr:uid="{55916A08-BBA9-4568-A725-C5DCEBD2BB2A}"/>
    <cellStyle name="Neutra 2 7 5 2" xfId="30104" xr:uid="{92490730-0279-4071-987E-9D67D927F310}"/>
    <cellStyle name="Neutra 2 7 6" xfId="30105" xr:uid="{D562183A-9213-4DD3-A2D4-C355E58C9E64}"/>
    <cellStyle name="Neutra 2 7 6 2" xfId="30106" xr:uid="{20FAE064-AB7E-4231-9597-422F3ED01AD0}"/>
    <cellStyle name="Neutra 2 7 7" xfId="30107" xr:uid="{17C4A1C5-7E5F-42FA-8FF5-64639A337719}"/>
    <cellStyle name="Neutra 2 7 7 2" xfId="30108" xr:uid="{81300B89-E7E9-462E-A9E5-4C0A258645F7}"/>
    <cellStyle name="Neutra 2 7 8" xfId="30109" xr:uid="{DA96C28E-99A0-4EA8-88B3-82948488CF55}"/>
    <cellStyle name="Neutra 2 8" xfId="30110" xr:uid="{260AA90C-14C0-491D-A690-E9C60B6B9F5A}"/>
    <cellStyle name="Neutra 2 8 2" xfId="30111" xr:uid="{AB19C45C-011D-4C01-8B36-9D56FDE1D18F}"/>
    <cellStyle name="Neutra 2 8 2 2" xfId="30112" xr:uid="{0515CBC6-D546-4CE4-846C-5A802AB0C65C}"/>
    <cellStyle name="Neutra 2 8 2 2 2" xfId="30113" xr:uid="{1EF8C54A-82E9-4B04-9E4A-934B16948138}"/>
    <cellStyle name="Neutra 2 8 2 3" xfId="30114" xr:uid="{B2A1EA62-40E4-4484-8051-574A1911C75F}"/>
    <cellStyle name="Neutra 2 8 2 3 2" xfId="30115" xr:uid="{DF4B7753-B458-4B1D-AC5F-5A7AE197CB16}"/>
    <cellStyle name="Neutra 2 8 2 4" xfId="30116" xr:uid="{890F4E12-D659-4A04-945C-4DAF9D2E6546}"/>
    <cellStyle name="Neutra 2 8 3" xfId="30117" xr:uid="{EDA3E6AF-1197-4FAC-AF41-77D3E3A35832}"/>
    <cellStyle name="Neutra 2 8 3 2" xfId="30118" xr:uid="{BE8FC0C7-2A32-4B47-92A8-028581A4E552}"/>
    <cellStyle name="Neutra 2 8 4" xfId="30119" xr:uid="{2AD781EE-D4A8-40AC-A749-1D7DA77862C6}"/>
    <cellStyle name="Neutra 2 8 4 2" xfId="30120" xr:uid="{5E9D7D6B-4EFF-4EE6-ADD9-30B0C8C22A78}"/>
    <cellStyle name="Neutra 2 8 5" xfId="30121" xr:uid="{2C9E31EE-0951-4CF4-B51F-A67D55EE87CB}"/>
    <cellStyle name="Neutra 2 8 5 2" xfId="30122" xr:uid="{3F08E0AE-2AC5-4344-8202-EBB0FEBEBCBE}"/>
    <cellStyle name="Neutra 2 8 6" xfId="30123" xr:uid="{2A37EE69-F53A-4634-95A6-596D4C58163E}"/>
    <cellStyle name="Neutra 2 8 6 2" xfId="30124" xr:uid="{9A9694A1-2A41-4DF7-A6F2-96DCC5ADB36C}"/>
    <cellStyle name="Neutra 2 8 7" xfId="30125" xr:uid="{E283DFC7-EB0D-4BC3-BE65-8C3F80864E4E}"/>
    <cellStyle name="Neutra 2 8 7 2" xfId="30126" xr:uid="{26FDAF43-9EF5-42AB-84E7-072172FBA922}"/>
    <cellStyle name="Neutra 2 8 8" xfId="30127" xr:uid="{D40A8FE0-9A77-43C3-8DDB-4877F42E0FB5}"/>
    <cellStyle name="Neutra 2 9" xfId="30128" xr:uid="{13311696-F5F2-4BCD-8824-3221A12C90B0}"/>
    <cellStyle name="Neutra 2 9 2" xfId="30129" xr:uid="{71383078-4A02-4F1A-9438-3015D014C087}"/>
    <cellStyle name="Neutra 2 9 2 2" xfId="30130" xr:uid="{8397FB09-E8CC-4392-8F31-4D0B9A5E7CC3}"/>
    <cellStyle name="Neutra 2 9 2 2 2" xfId="30131" xr:uid="{99846B94-D567-4FDD-9712-80F6A83C5996}"/>
    <cellStyle name="Neutra 2 9 2 3" xfId="30132" xr:uid="{986D6271-8FD0-4195-8266-7B421A521693}"/>
    <cellStyle name="Neutra 2 9 2 3 2" xfId="30133" xr:uid="{AAC64D6B-363D-4F29-BAF1-BCF623197819}"/>
    <cellStyle name="Neutra 2 9 2 4" xfId="30134" xr:uid="{B1CFF522-7801-42A4-AC3E-EAB36790326D}"/>
    <cellStyle name="Neutra 2 9 3" xfId="30135" xr:uid="{0870A696-C416-4520-932E-20644BD39D7E}"/>
    <cellStyle name="Neutra 2 9 3 2" xfId="30136" xr:uid="{6748C7C3-CFAC-49E0-8924-AFF258F763DD}"/>
    <cellStyle name="Neutra 2 9 4" xfId="30137" xr:uid="{B19B8C6D-F11E-41ED-A828-7322F17A5D1A}"/>
    <cellStyle name="Neutra 2 9 4 2" xfId="30138" xr:uid="{718DD7AA-1DB1-4631-84C2-D4EDFEC1BF93}"/>
    <cellStyle name="Neutra 2 9 5" xfId="30139" xr:uid="{A528CA9B-86F5-4086-9E06-8FA84578BB5A}"/>
    <cellStyle name="Neutra 2 9 5 2" xfId="30140" xr:uid="{7646F2A8-5AF4-4BF3-AAC0-D7AC69556651}"/>
    <cellStyle name="Neutra 2 9 6" xfId="30141" xr:uid="{42FC2AAE-3A16-4A6C-A37D-89C9AE898F9C}"/>
    <cellStyle name="Neutra 2 9 6 2" xfId="30142" xr:uid="{2DA37B19-B836-4C2E-BA6F-F5FC4EDD8C47}"/>
    <cellStyle name="Neutra 2 9 7" xfId="30143" xr:uid="{88FB05BD-04B6-4FA3-AFB4-B64027F062A1}"/>
    <cellStyle name="Neutra 2 9 7 2" xfId="30144" xr:uid="{5CCE341F-893A-4413-81D6-9FAB69C9E3E5}"/>
    <cellStyle name="Neutra 2 9 8" xfId="30145" xr:uid="{C2774374-217B-44C2-A199-37C9F6CF18E1}"/>
    <cellStyle name="Neutra 20" xfId="30146" xr:uid="{85EADF5E-B973-4858-B70C-FE084B502881}"/>
    <cellStyle name="Neutra 20 2" xfId="30147" xr:uid="{213D8F2F-9083-4C09-A618-138C6C546BF8}"/>
    <cellStyle name="Neutra 20 2 2" xfId="30148" xr:uid="{10861BDE-60A4-4BA1-AE42-6A3C7D9CD21E}"/>
    <cellStyle name="Neutra 20 2 2 2" xfId="30149" xr:uid="{F0277A66-4C83-4416-AAA7-F31B4E007DDC}"/>
    <cellStyle name="Neutra 20 2 3" xfId="30150" xr:uid="{2364369B-331A-4E7F-A75E-A944F43625E6}"/>
    <cellStyle name="Neutra 20 2 3 2" xfId="30151" xr:uid="{61F95D07-70FF-44E5-B80B-517EE2ABA5F0}"/>
    <cellStyle name="Neutra 20 2 4" xfId="30152" xr:uid="{BFD40BFC-2DB7-4DB7-82D8-86FCFCF967DC}"/>
    <cellStyle name="Neutra 20 3" xfId="30153" xr:uid="{648EF7EC-9FDE-4A8E-8BAC-2946A574F03A}"/>
    <cellStyle name="Neutra 20 3 2" xfId="30154" xr:uid="{5256BD75-BF21-48F6-9B7C-F997A4B2368F}"/>
    <cellStyle name="Neutra 20 4" xfId="30155" xr:uid="{3A03DA75-6E41-498F-8733-574C2C108237}"/>
    <cellStyle name="Neutra 20 4 2" xfId="30156" xr:uid="{8D64BABD-C8D3-47AC-A4DF-B9DAAD43A6D7}"/>
    <cellStyle name="Neutra 20 5" xfId="30157" xr:uid="{33A08646-C1D6-47C9-8AB2-BAAF3DB0BC13}"/>
    <cellStyle name="Neutra 20 5 2" xfId="30158" xr:uid="{0C0F6A79-0822-4BEA-8608-3E95595FB4C2}"/>
    <cellStyle name="Neutra 20 6" xfId="30159" xr:uid="{94AAE28D-4A61-46E2-9F8E-ED4100F153D6}"/>
    <cellStyle name="Neutra 20 6 2" xfId="30160" xr:uid="{6145AE6C-551B-40E9-A73B-095A2D384C58}"/>
    <cellStyle name="Neutra 20 7" xfId="30161" xr:uid="{F304C56B-79E1-4939-9F7C-51F600F04206}"/>
    <cellStyle name="Neutra 21" xfId="30162" xr:uid="{CEA8089A-D2E7-4DAF-95F2-BDDFFA4376DD}"/>
    <cellStyle name="Neutra 21 2" xfId="30163" xr:uid="{0712714E-4181-44BC-BEA1-DB284E12345C}"/>
    <cellStyle name="Neutra 21 2 2" xfId="30164" xr:uid="{4B933B46-17CC-44B2-AE1D-2EB757AC59CB}"/>
    <cellStyle name="Neutra 21 2 2 2" xfId="30165" xr:uid="{2208DC65-9D99-49E9-B720-42B9904DBF3A}"/>
    <cellStyle name="Neutra 21 2 3" xfId="30166" xr:uid="{AB36D02F-EB41-4329-9B00-1FFF613D91AE}"/>
    <cellStyle name="Neutra 21 2 3 2" xfId="30167" xr:uid="{EEBD5B97-8F3E-4A2C-AF5F-29EEFF04AC27}"/>
    <cellStyle name="Neutra 21 2 4" xfId="30168" xr:uid="{312F1FB3-F37F-45E1-8A6A-3F843B16E711}"/>
    <cellStyle name="Neutra 21 3" xfId="30169" xr:uid="{385514E6-4E7B-422C-A71E-30E18FFE421E}"/>
    <cellStyle name="Neutra 21 3 2" xfId="30170" xr:uid="{9391B6B0-4F66-4144-AFA8-3EDB566AE86C}"/>
    <cellStyle name="Neutra 21 4" xfId="30171" xr:uid="{28C7BF25-8260-4E85-A423-84BA14C2BCFC}"/>
    <cellStyle name="Neutra 21 4 2" xfId="30172" xr:uid="{2C50D8B9-2E5B-437C-AA50-58261DB7E7FF}"/>
    <cellStyle name="Neutra 21 5" xfId="30173" xr:uid="{2689683D-2A0C-48C3-9246-F028E4351A2C}"/>
    <cellStyle name="Neutra 21 5 2" xfId="30174" xr:uid="{2C5BE47C-4C58-40C5-83D4-DCC89B0DB843}"/>
    <cellStyle name="Neutra 21 6" xfId="30175" xr:uid="{D05DBB8E-8115-4E7D-844E-723DDD95BFB4}"/>
    <cellStyle name="Neutra 21 6 2" xfId="30176" xr:uid="{B272DF6E-2FDA-4DEC-8E59-57CD71BE86A1}"/>
    <cellStyle name="Neutra 21 7" xfId="30177" xr:uid="{EA379F89-3E4F-4F3F-8075-23F794C2E493}"/>
    <cellStyle name="Neutra 22" xfId="30178" xr:uid="{6124A5E6-8417-4871-BD49-11BAF421B6DD}"/>
    <cellStyle name="Neutra 22 2" xfId="30179" xr:uid="{7BED0CF4-57AD-4321-AF7F-89C53171540A}"/>
    <cellStyle name="Neutra 22 2 2" xfId="30180" xr:uid="{C1204D16-ED59-49B2-B239-5A5387D86319}"/>
    <cellStyle name="Neutra 22 2 2 2" xfId="30181" xr:uid="{1B954105-4590-489B-B604-FCDC42FF7D81}"/>
    <cellStyle name="Neutra 22 2 3" xfId="30182" xr:uid="{76486BFE-AD77-4125-A73A-967D4DDF96E9}"/>
    <cellStyle name="Neutra 22 2 3 2" xfId="30183" xr:uid="{12524D0C-C90E-4684-9930-1C006E5DE049}"/>
    <cellStyle name="Neutra 22 2 4" xfId="30184" xr:uid="{084EBC10-88ED-41D7-8A12-65BD46741981}"/>
    <cellStyle name="Neutra 22 3" xfId="30185" xr:uid="{CF8F3C1C-70A9-4ACB-AA5B-0E6DF53704E8}"/>
    <cellStyle name="Neutra 22 3 2" xfId="30186" xr:uid="{1D740187-1445-4941-8DDA-7F277D299257}"/>
    <cellStyle name="Neutra 22 4" xfId="30187" xr:uid="{B09E0F81-843D-43A0-8CA1-3A78EB6797D5}"/>
    <cellStyle name="Neutra 22 4 2" xfId="30188" xr:uid="{1FCDF04E-8DBC-412A-8999-2A85127365D4}"/>
    <cellStyle name="Neutra 22 5" xfId="30189" xr:uid="{FE1C6B63-1B98-412C-8FBF-5D076288F25E}"/>
    <cellStyle name="Neutra 22 5 2" xfId="30190" xr:uid="{792D2AB4-BEA4-48A1-A732-90253BFFDBE4}"/>
    <cellStyle name="Neutra 22 6" xfId="30191" xr:uid="{41BC8681-91F7-4A89-BC51-2293D0E6324C}"/>
    <cellStyle name="Neutra 22 6 2" xfId="30192" xr:uid="{1B5A52C0-F723-408A-8507-4E979A97AC39}"/>
    <cellStyle name="Neutra 22 7" xfId="30193" xr:uid="{063B6BD5-65AD-4994-B9E0-51390DF5596C}"/>
    <cellStyle name="Neutra 23" xfId="30194" xr:uid="{A022A424-69FA-4A36-9553-7D06A5993CB5}"/>
    <cellStyle name="Neutra 23 2" xfId="30195" xr:uid="{EB5E7CB3-5B24-428A-9A19-7A2F376BE623}"/>
    <cellStyle name="Neutra 23 2 2" xfId="30196" xr:uid="{270DAA1D-E37B-453C-BC0A-A9F4C418A7C4}"/>
    <cellStyle name="Neutra 23 2 2 2" xfId="30197" xr:uid="{E788C611-D38A-4EE6-806A-787109FD23E4}"/>
    <cellStyle name="Neutra 23 2 3" xfId="30198" xr:uid="{BDC8EB24-9B81-468B-A519-AB46460D84D7}"/>
    <cellStyle name="Neutra 23 2 3 2" xfId="30199" xr:uid="{824E9D88-1BE5-40F1-8716-7E6CB1D752AE}"/>
    <cellStyle name="Neutra 23 2 4" xfId="30200" xr:uid="{CC282EF2-45D1-41CF-93EC-BCFF2929816C}"/>
    <cellStyle name="Neutra 23 3" xfId="30201" xr:uid="{5D6658D4-318A-466B-ADB2-F39AAF86C617}"/>
    <cellStyle name="Neutra 23 3 2" xfId="30202" xr:uid="{AA372CF4-3F02-4304-AC08-BEF26C04036B}"/>
    <cellStyle name="Neutra 23 4" xfId="30203" xr:uid="{CB64773A-4CBE-4BCC-93E7-3DFF29DE6E86}"/>
    <cellStyle name="Neutra 23 4 2" xfId="30204" xr:uid="{98E97B02-B6CC-4709-A3B4-E58FE4DC18D7}"/>
    <cellStyle name="Neutra 23 5" xfId="30205" xr:uid="{420EED5B-6C78-4656-A6D7-2EDA3EE07EE0}"/>
    <cellStyle name="Neutra 23 5 2" xfId="30206" xr:uid="{DC9DB484-A632-4ACC-926F-2D87BD15D312}"/>
    <cellStyle name="Neutra 23 6" xfId="30207" xr:uid="{B33697C8-264E-4270-8D8C-33277B8F0E08}"/>
    <cellStyle name="Neutra 23 6 2" xfId="30208" xr:uid="{3BE2E0E9-4EF6-4D09-817A-0D6A86785495}"/>
    <cellStyle name="Neutra 23 7" xfId="30209" xr:uid="{3A6BA56D-DDD4-402E-A767-F8F029265040}"/>
    <cellStyle name="Neutra 24" xfId="30210" xr:uid="{940CFF11-A3B3-42C9-AA50-D3566465570D}"/>
    <cellStyle name="Neutra 24 2" xfId="30211" xr:uid="{D605614E-9D56-453D-A172-A4607F7F0CD4}"/>
    <cellStyle name="Neutra 24 2 2" xfId="30212" xr:uid="{1B11E267-2F3C-49C9-A9F6-0B3D73EAD85E}"/>
    <cellStyle name="Neutra 24 2 2 2" xfId="30213" xr:uid="{0A504F08-42F7-4AD2-840E-410D181A7565}"/>
    <cellStyle name="Neutra 24 2 3" xfId="30214" xr:uid="{FBB5AA96-2DCF-402A-A9E2-058669B111C5}"/>
    <cellStyle name="Neutra 24 2 3 2" xfId="30215" xr:uid="{FC375E1A-FED1-4BEB-95AA-7F25A5A94DDA}"/>
    <cellStyle name="Neutra 24 2 4" xfId="30216" xr:uid="{2339FAD9-A5CE-4FFC-A0DF-741CE645E1A3}"/>
    <cellStyle name="Neutra 24 3" xfId="30217" xr:uid="{E49058E4-1B8F-4B64-A17A-74A11CA8F4EB}"/>
    <cellStyle name="Neutra 24 3 2" xfId="30218" xr:uid="{655A033D-E911-4683-8870-4427083B6E41}"/>
    <cellStyle name="Neutra 24 4" xfId="30219" xr:uid="{4799435B-2BBA-441C-88DF-21CD5A5D3C88}"/>
    <cellStyle name="Neutra 24 4 2" xfId="30220" xr:uid="{4BAFD746-1FD5-4894-A936-DB71492F4C6E}"/>
    <cellStyle name="Neutra 24 5" xfId="30221" xr:uid="{05ADB1B9-3069-4BF6-AF8F-1868C5762CE6}"/>
    <cellStyle name="Neutra 24 5 2" xfId="30222" xr:uid="{5024E850-24A7-4B65-84D3-BFCC3E528BD9}"/>
    <cellStyle name="Neutra 24 6" xfId="30223" xr:uid="{F9082D0A-93C1-4DB3-97E5-C8C74A4FA4A8}"/>
    <cellStyle name="Neutra 24 6 2" xfId="30224" xr:uid="{5BD03D51-D0D1-4D33-9311-99C292DA36B2}"/>
    <cellStyle name="Neutra 24 7" xfId="30225" xr:uid="{0B97DE47-293A-4F73-8C0F-07E85A06C8AB}"/>
    <cellStyle name="Neutra 25" xfId="30226" xr:uid="{74FF8047-9891-4D0C-9EBA-BD046B6689FF}"/>
    <cellStyle name="Neutra 25 2" xfId="30227" xr:uid="{689CE2EF-81E6-402C-A82C-AF996A9428E4}"/>
    <cellStyle name="Neutra 25 2 2" xfId="30228" xr:uid="{2087CE7E-60C2-487E-B013-7E77EAA68795}"/>
    <cellStyle name="Neutra 25 2 2 2" xfId="30229" xr:uid="{D8204F99-8F7D-4B37-8F9F-428E4190A62D}"/>
    <cellStyle name="Neutra 25 2 3" xfId="30230" xr:uid="{F4A6BEDB-5275-4226-B4B8-35FB873FC459}"/>
    <cellStyle name="Neutra 25 2 3 2" xfId="30231" xr:uid="{7D60AEBE-7FE1-459D-8A0C-8CDB0BF9D9C6}"/>
    <cellStyle name="Neutra 25 2 4" xfId="30232" xr:uid="{1ED5510A-BAA3-4267-A774-1A8DAA1E6FD9}"/>
    <cellStyle name="Neutra 25 3" xfId="30233" xr:uid="{DC79CD65-38C0-4F22-80AD-85041237ED43}"/>
    <cellStyle name="Neutra 25 3 2" xfId="30234" xr:uid="{A19E59BB-9069-439F-BFBF-AE84A0B12525}"/>
    <cellStyle name="Neutra 25 4" xfId="30235" xr:uid="{8F49DF3A-F2CE-491B-9D7E-A1416B5BCD36}"/>
    <cellStyle name="Neutra 25 4 2" xfId="30236" xr:uid="{6EE5D05B-257C-4428-BAD0-058D0AB0845E}"/>
    <cellStyle name="Neutra 25 5" xfId="30237" xr:uid="{995CD5D5-1E63-487F-B0FC-2B70C1A7F3FD}"/>
    <cellStyle name="Neutra 25 5 2" xfId="30238" xr:uid="{62E7A8A4-DAFD-4B24-A111-0ED28DF8BEB2}"/>
    <cellStyle name="Neutra 25 6" xfId="30239" xr:uid="{BB84F880-785C-40D2-9780-DE146492E2FC}"/>
    <cellStyle name="Neutra 25 6 2" xfId="30240" xr:uid="{8A51D4A9-9923-4BD6-8AB1-018E717BF886}"/>
    <cellStyle name="Neutra 25 7" xfId="30241" xr:uid="{DD160144-6C2B-43C0-8148-72B294B339FF}"/>
    <cellStyle name="Neutra 26" xfId="30242" xr:uid="{ABEFCAA3-B231-4E97-AADB-4495F8D38251}"/>
    <cellStyle name="Neutra 26 2" xfId="30243" xr:uid="{630DC0CC-B05D-4F34-9E9D-3486B83037F7}"/>
    <cellStyle name="Neutra 26 2 2" xfId="30244" xr:uid="{D7D8DF45-FF11-45E4-8B2A-0F1D98EE1F54}"/>
    <cellStyle name="Neutra 26 2 2 2" xfId="30245" xr:uid="{1A58EE02-BC29-4FDE-B059-42E9EA28BA84}"/>
    <cellStyle name="Neutra 26 2 3" xfId="30246" xr:uid="{5ABF1A3C-4A73-43B9-AAA8-BEE14DC3C189}"/>
    <cellStyle name="Neutra 26 2 3 2" xfId="30247" xr:uid="{4E9B3830-030B-40C8-A459-29D297171C45}"/>
    <cellStyle name="Neutra 26 2 4" xfId="30248" xr:uid="{64FF0EDF-0702-41A4-85C2-AA9758796050}"/>
    <cellStyle name="Neutra 26 3" xfId="30249" xr:uid="{8A670C94-6FC7-44B9-B305-CAF5C5B7FA88}"/>
    <cellStyle name="Neutra 26 3 2" xfId="30250" xr:uid="{4C066A78-2EFC-488D-AA9D-B9A1670B93EE}"/>
    <cellStyle name="Neutra 26 4" xfId="30251" xr:uid="{B6909B32-2946-48FF-9334-F849D9CF73BC}"/>
    <cellStyle name="Neutra 26 4 2" xfId="30252" xr:uid="{E49C6172-686B-4BC6-BF62-8E9F4F28187C}"/>
    <cellStyle name="Neutra 26 5" xfId="30253" xr:uid="{808634E7-61FF-4C5B-A087-29025118BCB1}"/>
    <cellStyle name="Neutra 26 5 2" xfId="30254" xr:uid="{0955041A-78D7-4815-9E25-1F60E8683F47}"/>
    <cellStyle name="Neutra 26 6" xfId="30255" xr:uid="{1BCF5E62-99B9-47DC-A794-416ADB1EFC92}"/>
    <cellStyle name="Neutra 26 6 2" xfId="30256" xr:uid="{9DB088C7-B9FD-4868-B1A5-90F8C24C806E}"/>
    <cellStyle name="Neutra 26 7" xfId="30257" xr:uid="{EE8AF931-B875-4752-BCBF-7A923C3DFEA2}"/>
    <cellStyle name="Neutra 27" xfId="30258" xr:uid="{47F7B6A5-EA10-43A6-8B30-710A0DC5C137}"/>
    <cellStyle name="Neutra 27 2" xfId="30259" xr:uid="{B7DF50EB-2466-457B-B14D-89C58F89947B}"/>
    <cellStyle name="Neutra 27 2 2" xfId="30260" xr:uid="{F8B1C6FC-A587-4591-975A-64E9FC81F2A7}"/>
    <cellStyle name="Neutra 27 2 2 2" xfId="30261" xr:uid="{4E844D74-FEC9-40E6-B771-67CC820AD047}"/>
    <cellStyle name="Neutra 27 2 3" xfId="30262" xr:uid="{D98E03AE-2495-44EF-99F1-170024D9F0A9}"/>
    <cellStyle name="Neutra 27 2 3 2" xfId="30263" xr:uid="{AE6A9CA8-5118-4E1F-AE71-2ED4733E5343}"/>
    <cellStyle name="Neutra 27 2 4" xfId="30264" xr:uid="{E644BFDD-DB1C-49AC-9487-F68B5E006838}"/>
    <cellStyle name="Neutra 27 3" xfId="30265" xr:uid="{64A35632-25AD-4AFB-9B13-E239F662C044}"/>
    <cellStyle name="Neutra 27 3 2" xfId="30266" xr:uid="{4F678390-69F3-4200-8AEE-5CF7726A0A19}"/>
    <cellStyle name="Neutra 27 4" xfId="30267" xr:uid="{1EBAE636-2326-4FCA-BF99-4952F9192948}"/>
    <cellStyle name="Neutra 27 4 2" xfId="30268" xr:uid="{8B7F0B90-E77E-4F4D-89E1-D7743E567A17}"/>
    <cellStyle name="Neutra 27 5" xfId="30269" xr:uid="{4BE4FE29-D3BF-466F-9018-CB294848B694}"/>
    <cellStyle name="Neutra 27 5 2" xfId="30270" xr:uid="{329361CA-13EE-4D51-889F-59E6CE86B216}"/>
    <cellStyle name="Neutra 27 6" xfId="30271" xr:uid="{0F76AE12-140D-4669-AC5C-DE7AF41CDD63}"/>
    <cellStyle name="Neutra 27 6 2" xfId="30272" xr:uid="{62BF30E8-B824-4FA7-A1F0-90A6C0A9CD19}"/>
    <cellStyle name="Neutra 27 7" xfId="30273" xr:uid="{D101DCBA-E365-4FD5-8F31-70DC5295175D}"/>
    <cellStyle name="Neutra 28" xfId="30274" xr:uid="{C69645D8-6E72-4841-BCFA-068F2D042E23}"/>
    <cellStyle name="Neutra 28 2" xfId="30275" xr:uid="{E21200B3-0036-4B4A-BB8E-D46B0B35ADFE}"/>
    <cellStyle name="Neutra 28 2 2" xfId="30276" xr:uid="{466B5D41-1445-4291-9EFB-9118DC47B3C4}"/>
    <cellStyle name="Neutra 28 2 2 2" xfId="30277" xr:uid="{474BD71E-3736-4B94-AE7B-0823899B417F}"/>
    <cellStyle name="Neutra 28 2 3" xfId="30278" xr:uid="{B8192E98-333A-446F-8EE7-EC3CAD483356}"/>
    <cellStyle name="Neutra 28 2 3 2" xfId="30279" xr:uid="{A2C45A92-AB49-4B9D-A8B8-EEBC8941FF78}"/>
    <cellStyle name="Neutra 28 2 4" xfId="30280" xr:uid="{ED280DE8-E7F5-4E36-B0CB-E8D33BFB33D9}"/>
    <cellStyle name="Neutra 28 3" xfId="30281" xr:uid="{9B9957A3-CA2B-4E62-BECD-9468A9285CC4}"/>
    <cellStyle name="Neutra 28 3 2" xfId="30282" xr:uid="{48B8E08B-17F7-46C2-A85B-29F010076464}"/>
    <cellStyle name="Neutra 28 4" xfId="30283" xr:uid="{A5A8D513-0E4F-41C1-9FCF-D20B94FAFCCE}"/>
    <cellStyle name="Neutra 28 4 2" xfId="30284" xr:uid="{D58058E2-B0DA-418E-90B3-3A44A210D37B}"/>
    <cellStyle name="Neutra 28 5" xfId="30285" xr:uid="{3C312E6B-A58C-495B-9F90-22311C8E10A1}"/>
    <cellStyle name="Neutra 28 5 2" xfId="30286" xr:uid="{31AAA5AE-EE31-4D93-8F34-32F316A73745}"/>
    <cellStyle name="Neutra 28 6" xfId="30287" xr:uid="{544B2279-4A7B-48B4-9232-A9A77D5032C8}"/>
    <cellStyle name="Neutra 28 6 2" xfId="30288" xr:uid="{14924C64-26AC-4CC7-8473-1B0B3FDDF149}"/>
    <cellStyle name="Neutra 28 7" xfId="30289" xr:uid="{A7BD44AE-E687-45AC-A5C3-CF00E3F99847}"/>
    <cellStyle name="Neutra 29" xfId="30290" xr:uid="{5F717C3F-9578-4DD6-B540-D839D7A91662}"/>
    <cellStyle name="Neutra 29 2" xfId="30291" xr:uid="{68C2DCB7-6F82-4BEC-B772-840DAAC9BA86}"/>
    <cellStyle name="Neutra 29 2 2" xfId="30292" xr:uid="{E8AE4200-4A14-4EE6-81B7-DD20F48BB9B9}"/>
    <cellStyle name="Neutra 29 2 2 2" xfId="30293" xr:uid="{D35D098C-244F-4731-8C91-A330834D7CDC}"/>
    <cellStyle name="Neutra 29 2 3" xfId="30294" xr:uid="{F1EDBBC8-AE17-422B-A0C8-B04AFFF19CE0}"/>
    <cellStyle name="Neutra 29 2 3 2" xfId="30295" xr:uid="{77FAC37F-FF8D-4AE4-ABEE-66604286C9C1}"/>
    <cellStyle name="Neutra 29 2 4" xfId="30296" xr:uid="{E039D03B-159A-4AAA-B736-CAF5AFE9BD27}"/>
    <cellStyle name="Neutra 29 3" xfId="30297" xr:uid="{A3C86C3E-5EEA-41AF-9021-9FCA5DD40E64}"/>
    <cellStyle name="Neutra 29 3 2" xfId="30298" xr:uid="{37AB57A4-4131-4168-AD5B-3054E40C8589}"/>
    <cellStyle name="Neutra 29 4" xfId="30299" xr:uid="{CC76A312-863E-49A3-820F-5C5A997DB644}"/>
    <cellStyle name="Neutra 29 4 2" xfId="30300" xr:uid="{E6E62252-6ACE-441B-883F-3D5796906EB4}"/>
    <cellStyle name="Neutra 29 5" xfId="30301" xr:uid="{B6806C95-A545-46AF-8318-791EFF4F7E70}"/>
    <cellStyle name="Neutra 29 5 2" xfId="30302" xr:uid="{3D9E8C45-8656-433D-AEAD-C8865408D5E2}"/>
    <cellStyle name="Neutra 29 6" xfId="30303" xr:uid="{5DAE1E0E-C4E1-4001-8F39-40A50A4A217D}"/>
    <cellStyle name="Neutra 29 6 2" xfId="30304" xr:uid="{A388318C-8AEF-4B7B-8814-2B4E2027FE29}"/>
    <cellStyle name="Neutra 29 7" xfId="30305" xr:uid="{70887C96-31D4-4B00-AACD-3B201ABD8776}"/>
    <cellStyle name="Neutra 3" xfId="30306" xr:uid="{A4419917-7994-417D-8987-0BB1BA8DD944}"/>
    <cellStyle name="Neutra 3 2" xfId="30307" xr:uid="{04C1CAA3-37AA-43E4-9071-F289E32557AA}"/>
    <cellStyle name="Neutra 3 2 2" xfId="30308" xr:uid="{D0420712-23B0-47FC-9D7D-DB1770A0F876}"/>
    <cellStyle name="Neutra 3 2 2 2" xfId="30309" xr:uid="{D62E2EFF-7AB3-4895-803F-F46AC7386F75}"/>
    <cellStyle name="Neutra 3 2 3" xfId="30310" xr:uid="{B3F16403-6B35-4E21-9AF6-258E3733E594}"/>
    <cellStyle name="Neutra 3 2 3 2" xfId="30311" xr:uid="{8B457FBC-1237-42B7-92BB-575A604CD247}"/>
    <cellStyle name="Neutra 3 2 4" xfId="30312" xr:uid="{1E22CB6D-B989-49FE-9520-B4E4CD771EA8}"/>
    <cellStyle name="Neutra 3 3" xfId="30313" xr:uid="{4E414369-BA32-4DB2-BE9A-9D6F2664AC86}"/>
    <cellStyle name="Neutra 3 3 2" xfId="30314" xr:uid="{ED7F53E1-1983-4744-BD4E-3D62F047EBEB}"/>
    <cellStyle name="Neutra 3 4" xfId="30315" xr:uid="{51F04C93-BCAF-4B6A-B1C7-0532B9108546}"/>
    <cellStyle name="Neutra 3 4 2" xfId="30316" xr:uid="{D0CEEACC-012E-490C-81DE-CE41F111DFDB}"/>
    <cellStyle name="Neutra 3 5" xfId="30317" xr:uid="{056E58D9-4452-4A15-8268-407A741EB6B4}"/>
    <cellStyle name="Neutra 3 5 2" xfId="30318" xr:uid="{17C3A582-04FA-47B7-80AD-18C6B9388DA5}"/>
    <cellStyle name="Neutra 3 6" xfId="30319" xr:uid="{49CBB362-68AF-4EE4-85DC-8611875706F1}"/>
    <cellStyle name="Neutra 3 6 2" xfId="30320" xr:uid="{E00A78C8-1AD0-4F9C-AD8C-768CFB83F9E2}"/>
    <cellStyle name="Neutra 3 7" xfId="30321" xr:uid="{89F24E03-C1B6-4D75-BB17-5C34BB339AEC}"/>
    <cellStyle name="Neutra 30" xfId="30322" xr:uid="{E313F1CC-942D-4C88-80BA-22884BF25B06}"/>
    <cellStyle name="Neutra 30 2" xfId="30323" xr:uid="{E3A835EA-5AEE-4D87-899B-1D13F25A7C38}"/>
    <cellStyle name="Neutra 30 2 2" xfId="30324" xr:uid="{6ADFAA4E-8341-400B-88EA-4A336D0AC03A}"/>
    <cellStyle name="Neutra 30 2 2 2" xfId="30325" xr:uid="{1A586247-A072-48BF-9E4B-4B3EF5B8D91A}"/>
    <cellStyle name="Neutra 30 2 3" xfId="30326" xr:uid="{5235517C-E028-49A9-B67A-7528538CF581}"/>
    <cellStyle name="Neutra 30 2 3 2" xfId="30327" xr:uid="{796D672B-670D-4D27-B97C-E6A81BF5C218}"/>
    <cellStyle name="Neutra 30 2 4" xfId="30328" xr:uid="{2B0F8E95-BC8A-4812-914F-BCBD42A101B7}"/>
    <cellStyle name="Neutra 30 3" xfId="30329" xr:uid="{63A49218-D2C2-409E-885C-F4FAB281727D}"/>
    <cellStyle name="Neutra 30 3 2" xfId="30330" xr:uid="{4387DF25-9C02-45EB-B903-4C463F400F01}"/>
    <cellStyle name="Neutra 30 4" xfId="30331" xr:uid="{B41F1409-120C-4A7C-A46E-366C73D1B539}"/>
    <cellStyle name="Neutra 30 4 2" xfId="30332" xr:uid="{2EE8E4FC-2783-49DC-947D-D45DBD77E2C3}"/>
    <cellStyle name="Neutra 30 5" xfId="30333" xr:uid="{30D1AD3E-8117-4CCF-A6E6-0675D4186638}"/>
    <cellStyle name="Neutra 30 5 2" xfId="30334" xr:uid="{82B5A42C-5988-4AD4-B4AC-B53C5F04F45E}"/>
    <cellStyle name="Neutra 30 6" xfId="30335" xr:uid="{AB13E3F3-E73D-4A08-9A02-7011906B2179}"/>
    <cellStyle name="Neutra 30 6 2" xfId="30336" xr:uid="{8D687E09-7C16-4894-8D02-762FC02DDA1A}"/>
    <cellStyle name="Neutra 30 7" xfId="30337" xr:uid="{AA79AF7B-773C-420B-9D2B-EE3D83EA9CF6}"/>
    <cellStyle name="Neutra 31" xfId="30338" xr:uid="{F894B452-8698-44E1-B6CF-27985F3E25E9}"/>
    <cellStyle name="Neutra 31 2" xfId="30339" xr:uid="{8F1AF0ED-08D7-438A-8AFA-58FC548084ED}"/>
    <cellStyle name="Neutra 31 2 2" xfId="30340" xr:uid="{9E5645CF-949B-4411-B472-3301A5BA3CCF}"/>
    <cellStyle name="Neutra 31 2 2 2" xfId="30341" xr:uid="{F6E104D3-5B28-4979-A5DC-AEC098013736}"/>
    <cellStyle name="Neutra 31 2 3" xfId="30342" xr:uid="{BF631E1C-A6E6-4E4C-B64E-BE95F969C03A}"/>
    <cellStyle name="Neutra 31 2 3 2" xfId="30343" xr:uid="{FF7C6566-5774-48EC-86A6-8B276EDE2F6E}"/>
    <cellStyle name="Neutra 31 2 4" xfId="30344" xr:uid="{C20B5592-2C0D-46D4-A994-6BE4F228BBFD}"/>
    <cellStyle name="Neutra 31 3" xfId="30345" xr:uid="{DC7E8C61-77F0-477A-A32E-404A4DB49781}"/>
    <cellStyle name="Neutra 31 3 2" xfId="30346" xr:uid="{5342A14E-9918-4312-BCDF-8B5F9C5195D5}"/>
    <cellStyle name="Neutra 31 4" xfId="30347" xr:uid="{555271B8-97AC-4C13-8ED9-24CA4AFF07DC}"/>
    <cellStyle name="Neutra 31 4 2" xfId="30348" xr:uid="{F9684187-2C2D-4AC9-90E3-1ABD76265C85}"/>
    <cellStyle name="Neutra 31 5" xfId="30349" xr:uid="{467D03F0-593C-42D8-9072-73B365CF612D}"/>
    <cellStyle name="Neutra 31 5 2" xfId="30350" xr:uid="{BEA7931E-F344-43E3-844F-7E7DE3317431}"/>
    <cellStyle name="Neutra 31 6" xfId="30351" xr:uid="{BD746B6A-71CF-4B0B-BAD9-E25D4AA1E30B}"/>
    <cellStyle name="Neutra 31 6 2" xfId="30352" xr:uid="{3A11350E-3833-4423-A990-BF9B3D3F072B}"/>
    <cellStyle name="Neutra 31 7" xfId="30353" xr:uid="{44A38417-9A7F-43BA-AA4C-27D954D7DB99}"/>
    <cellStyle name="Neutra 32" xfId="30354" xr:uid="{A365BBE3-F3DD-425A-8649-4C9EC2CC1353}"/>
    <cellStyle name="Neutra 32 2" xfId="30355" xr:uid="{8BEFA0E8-D49C-4E8C-965C-F407F4FDDB96}"/>
    <cellStyle name="Neutra 32 2 2" xfId="30356" xr:uid="{391F41F8-16A2-41EE-92E2-2EE5D51A3307}"/>
    <cellStyle name="Neutra 32 2 2 2" xfId="30357" xr:uid="{0764230E-82AB-47AB-BFF6-40E390A055A1}"/>
    <cellStyle name="Neutra 32 2 3" xfId="30358" xr:uid="{FCE641BE-6B3C-4D62-BFFE-03D2408EE6D1}"/>
    <cellStyle name="Neutra 32 2 3 2" xfId="30359" xr:uid="{78CAE01B-2082-43EC-BF5B-91CC7A4B6760}"/>
    <cellStyle name="Neutra 32 2 4" xfId="30360" xr:uid="{28801CFA-5830-4538-85F7-6622E4435EB3}"/>
    <cellStyle name="Neutra 32 3" xfId="30361" xr:uid="{E78E1B42-2D2B-4DCE-9104-86D055267ED7}"/>
    <cellStyle name="Neutra 32 3 2" xfId="30362" xr:uid="{295CF3AC-4DD0-429C-B663-58C3C5B3BE48}"/>
    <cellStyle name="Neutra 32 4" xfId="30363" xr:uid="{5D645E2E-8A88-4EC5-AAB2-6584CF021223}"/>
    <cellStyle name="Neutra 32 4 2" xfId="30364" xr:uid="{FB71D6CE-D29C-4A4D-A5CA-6345B626B1B1}"/>
    <cellStyle name="Neutra 32 5" xfId="30365" xr:uid="{B30AA244-E144-4685-A3FE-885AC9DF9B51}"/>
    <cellStyle name="Neutra 32 5 2" xfId="30366" xr:uid="{445022A0-1383-4312-8E3D-D87607E3ED17}"/>
    <cellStyle name="Neutra 32 6" xfId="30367" xr:uid="{275DB2B5-9AD8-43E7-94B3-02CF6A9F36D1}"/>
    <cellStyle name="Neutra 32 6 2" xfId="30368" xr:uid="{66D200E7-1B98-416F-A230-DBB8C2D79CA9}"/>
    <cellStyle name="Neutra 32 7" xfId="30369" xr:uid="{3B27E1E5-D0BB-49DE-81AD-59EE92171E8B}"/>
    <cellStyle name="Neutra 33" xfId="30370" xr:uid="{B2AAD2E5-EC14-40D0-9A6B-3F4AA22FA3D6}"/>
    <cellStyle name="Neutra 33 2" xfId="30371" xr:uid="{A2C50297-401B-4E1B-9EB6-66052C090448}"/>
    <cellStyle name="Neutra 33 2 2" xfId="30372" xr:uid="{336D92D2-E5FC-4E68-BF24-9A08879529B3}"/>
    <cellStyle name="Neutra 33 2 2 2" xfId="30373" xr:uid="{FF1CE76D-5232-4864-8E8C-076932C459F3}"/>
    <cellStyle name="Neutra 33 2 3" xfId="30374" xr:uid="{43C68EF8-1493-45FA-9760-4CECA6EBC8D2}"/>
    <cellStyle name="Neutra 33 2 3 2" xfId="30375" xr:uid="{01DE067C-DE5F-4508-BD6E-A80AB39190AC}"/>
    <cellStyle name="Neutra 33 2 4" xfId="30376" xr:uid="{352E9F2C-C4B3-49EF-BB8C-0CEAA91B9ED3}"/>
    <cellStyle name="Neutra 33 3" xfId="30377" xr:uid="{3F48F066-9492-4397-AACB-C8FFB0E73787}"/>
    <cellStyle name="Neutra 33 3 2" xfId="30378" xr:uid="{3F96AD33-B424-4554-AB55-C78251AF84B8}"/>
    <cellStyle name="Neutra 33 4" xfId="30379" xr:uid="{21FA67FE-A893-4238-AD18-3838570FAE1E}"/>
    <cellStyle name="Neutra 33 4 2" xfId="30380" xr:uid="{40855249-7BB9-42A2-B0F3-9DE98B55E763}"/>
    <cellStyle name="Neutra 33 5" xfId="30381" xr:uid="{12CFC84B-8A52-4B17-A66C-E2D1BA8BB966}"/>
    <cellStyle name="Neutra 33 5 2" xfId="30382" xr:uid="{6BBB0C18-CB91-4C3E-ACA8-594E04B0644C}"/>
    <cellStyle name="Neutra 33 6" xfId="30383" xr:uid="{A10317A8-9939-4C93-84DE-6E81A8AB0F8F}"/>
    <cellStyle name="Neutra 33 6 2" xfId="30384" xr:uid="{7A2BA2E1-C74E-4C4E-882A-A16F300A775B}"/>
    <cellStyle name="Neutra 33 7" xfId="30385" xr:uid="{62AF2AF6-1FDD-4F19-8380-72E11FE4170A}"/>
    <cellStyle name="Neutra 34" xfId="30386" xr:uid="{B8A731FA-D54A-4517-BCBB-F8117C9EDDF0}"/>
    <cellStyle name="Neutra 34 2" xfId="30387" xr:uid="{608B6EF5-A95C-4948-9BEE-DA1A33A64EE8}"/>
    <cellStyle name="Neutra 34 2 2" xfId="30388" xr:uid="{13A8168F-E6F5-477A-BAC1-A3D6E504BC97}"/>
    <cellStyle name="Neutra 34 2 2 2" xfId="30389" xr:uid="{8BE04184-CBB7-43E2-9737-9CAD69F3CEAF}"/>
    <cellStyle name="Neutra 34 2 3" xfId="30390" xr:uid="{87BD121D-0D2F-4586-8918-DDD5AEDA538B}"/>
    <cellStyle name="Neutra 34 2 3 2" xfId="30391" xr:uid="{02F78F92-883A-4B7E-9B70-0EF8487FCE98}"/>
    <cellStyle name="Neutra 34 2 4" xfId="30392" xr:uid="{F1C331C5-2134-4E1A-981F-271A257EC311}"/>
    <cellStyle name="Neutra 34 3" xfId="30393" xr:uid="{AE7F9BFE-AD3F-4A75-ABD3-252E133A2931}"/>
    <cellStyle name="Neutra 34 3 2" xfId="30394" xr:uid="{415E1038-9E2C-4D0A-B705-1F0E9E6A1BB1}"/>
    <cellStyle name="Neutra 34 4" xfId="30395" xr:uid="{8A0C8593-6905-43A0-BE38-E6A3B16CE1E3}"/>
    <cellStyle name="Neutra 34 4 2" xfId="30396" xr:uid="{4558236D-3530-4D2D-80A5-7EACFFB8FC44}"/>
    <cellStyle name="Neutra 34 5" xfId="30397" xr:uid="{1CFB8BD0-BED2-4991-8AFB-8E5C8A508C48}"/>
    <cellStyle name="Neutra 34 5 2" xfId="30398" xr:uid="{9C3E95A9-8A43-48B5-8FEF-D4AD3E733408}"/>
    <cellStyle name="Neutra 34 6" xfId="30399" xr:uid="{B95C5997-8BD0-4E29-9C6B-079CC786D8A7}"/>
    <cellStyle name="Neutra 34 6 2" xfId="30400" xr:uid="{E0DC2189-D23A-4E87-9A3B-63DC6E459302}"/>
    <cellStyle name="Neutra 34 7" xfId="30401" xr:uid="{395A53A7-0A34-4278-98C2-BD201EB769D0}"/>
    <cellStyle name="Neutra 35" xfId="30402" xr:uid="{EE3A3F18-174B-44B3-B72F-F2712FBD3CC8}"/>
    <cellStyle name="Neutra 35 2" xfId="30403" xr:uid="{0EDAAD39-B6E5-4E01-B130-0FCC7C4A3D9F}"/>
    <cellStyle name="Neutra 35 2 2" xfId="30404" xr:uid="{6710B70B-836B-461A-8C51-CE7FCE9900CB}"/>
    <cellStyle name="Neutra 35 2 2 2" xfId="30405" xr:uid="{CD5F7345-6159-4658-9F07-92EEE655BA1E}"/>
    <cellStyle name="Neutra 35 2 3" xfId="30406" xr:uid="{65B7422E-25ED-44A9-A95F-91D979F60F02}"/>
    <cellStyle name="Neutra 35 2 3 2" xfId="30407" xr:uid="{FC7FF824-6D2A-4F03-A9AA-5B1EC4948E25}"/>
    <cellStyle name="Neutra 35 2 4" xfId="30408" xr:uid="{DE6A1B10-2015-4740-8A7F-8B618B1CC200}"/>
    <cellStyle name="Neutra 35 3" xfId="30409" xr:uid="{678A23AD-E07F-4343-8D96-BCC5C5AED1DC}"/>
    <cellStyle name="Neutra 35 3 2" xfId="30410" xr:uid="{CE24624F-2F07-4CC4-8600-17B1CCAD37B2}"/>
    <cellStyle name="Neutra 35 4" xfId="30411" xr:uid="{CB322CF0-ADF2-428B-80E5-7B38B4F7D60E}"/>
    <cellStyle name="Neutra 35 4 2" xfId="30412" xr:uid="{C50EAAC7-685A-446C-BC52-D61A8E768774}"/>
    <cellStyle name="Neutra 35 5" xfId="30413" xr:uid="{235C10CB-55E4-495D-8C9E-6011600196C6}"/>
    <cellStyle name="Neutra 35 5 2" xfId="30414" xr:uid="{6A205CA8-ADCE-43CF-A52E-C975CFAEDAFB}"/>
    <cellStyle name="Neutra 35 6" xfId="30415" xr:uid="{30BD81E7-A208-4FE1-B4D7-8749068F9457}"/>
    <cellStyle name="Neutra 35 6 2" xfId="30416" xr:uid="{8BC2FD1F-3717-4B79-AD5E-A58886AA9C27}"/>
    <cellStyle name="Neutra 35 7" xfId="30417" xr:uid="{F9293E5A-CA15-4A8F-BA64-B34098EBE81D}"/>
    <cellStyle name="Neutra 4" xfId="30418" xr:uid="{E55281CE-4344-4E45-B4E7-1517D1320E1D}"/>
    <cellStyle name="Neutra 4 2" xfId="30419" xr:uid="{844893ED-E8F2-49F7-8201-7AE5C6A13A9F}"/>
    <cellStyle name="Neutra 4 2 2" xfId="30420" xr:uid="{060CA282-6DF8-4946-A5D0-392693D67566}"/>
    <cellStyle name="Neutra 4 2 2 2" xfId="30421" xr:uid="{28EC4F8B-3011-45F0-A965-AD9F87563891}"/>
    <cellStyle name="Neutra 4 2 3" xfId="30422" xr:uid="{4888177D-5E5A-49C9-84CC-8FF48BB525C2}"/>
    <cellStyle name="Neutra 4 2 3 2" xfId="30423" xr:uid="{59133644-3E51-46A5-96D9-203715F59289}"/>
    <cellStyle name="Neutra 4 2 4" xfId="30424" xr:uid="{F8BFC303-5238-43BB-9D54-1B13CBE2C032}"/>
    <cellStyle name="Neutra 4 3" xfId="30425" xr:uid="{6F6219BD-1ECC-49F8-887F-B90DCC8E8984}"/>
    <cellStyle name="Neutra 4 3 2" xfId="30426" xr:uid="{D0745BE1-A980-40CB-BF1D-1C1DE7930A53}"/>
    <cellStyle name="Neutra 4 4" xfId="30427" xr:uid="{0C5EC582-97D1-4FC1-974A-08B204CCCE50}"/>
    <cellStyle name="Neutra 4 4 2" xfId="30428" xr:uid="{048E8389-94A7-4186-9B26-2D4A10EFBDEE}"/>
    <cellStyle name="Neutra 4 5" xfId="30429" xr:uid="{6879EEB8-4146-41E2-AB9C-5BCFE04AF52E}"/>
    <cellStyle name="Neutra 4 5 2" xfId="30430" xr:uid="{56C067E8-FCBC-459F-964D-244977A4B5EE}"/>
    <cellStyle name="Neutra 4 6" xfId="30431" xr:uid="{C6455682-9EE9-4386-BCB1-1AECDCE58232}"/>
    <cellStyle name="Neutra 4 6 2" xfId="30432" xr:uid="{393BB9E3-BD42-4800-8BF5-01F7DFA6F636}"/>
    <cellStyle name="Neutra 4 7" xfId="30433" xr:uid="{ABE89593-A47F-4C04-9C28-B95F72EA1307}"/>
    <cellStyle name="Neutra 5" xfId="30434" xr:uid="{051D1FD6-8521-4EAD-BE75-C21FEB32ABB9}"/>
    <cellStyle name="Neutra 5 2" xfId="30435" xr:uid="{4FD92951-0D34-4977-AD56-D68EB7DBC536}"/>
    <cellStyle name="Neutra 5 2 2" xfId="30436" xr:uid="{B159D5A6-DA9E-41DE-8D15-E4946A30DAF7}"/>
    <cellStyle name="Neutra 5 2 2 2" xfId="30437" xr:uid="{6D7F2759-6C7C-43D1-96D7-76F866002A68}"/>
    <cellStyle name="Neutra 5 2 3" xfId="30438" xr:uid="{94107553-E673-4704-A44E-7DF0BE111C15}"/>
    <cellStyle name="Neutra 5 2 3 2" xfId="30439" xr:uid="{43D0D404-B760-4C95-BAA5-971859AB8F5A}"/>
    <cellStyle name="Neutra 5 2 4" xfId="30440" xr:uid="{EC7F03D4-B76D-4490-9407-956DB2A34B5F}"/>
    <cellStyle name="Neutra 5 3" xfId="30441" xr:uid="{B5115870-C4A7-4877-8FA5-D1176757EBA0}"/>
    <cellStyle name="Neutra 5 3 2" xfId="30442" xr:uid="{F7D64FB1-5776-4B75-995E-FC3F95D6778A}"/>
    <cellStyle name="Neutra 5 4" xfId="30443" xr:uid="{D9B1B892-4F56-4856-85DF-BED721C65AC9}"/>
    <cellStyle name="Neutra 5 4 2" xfId="30444" xr:uid="{1A803645-7321-41AF-8F6D-6912EA7FE359}"/>
    <cellStyle name="Neutra 5 5" xfId="30445" xr:uid="{121D84D5-3B60-4466-8F97-824A2792B3B0}"/>
    <cellStyle name="Neutra 5 5 2" xfId="30446" xr:uid="{8D72D5BB-3C9E-4659-B255-0EED63F257C4}"/>
    <cellStyle name="Neutra 5 6" xfId="30447" xr:uid="{B3AC794B-C179-496E-AFE1-872901DACE0A}"/>
    <cellStyle name="Neutra 5 6 2" xfId="30448" xr:uid="{AE7597B7-689E-425B-B75A-F101CA3EB18B}"/>
    <cellStyle name="Neutra 5 7" xfId="30449" xr:uid="{5A3244E0-17AB-467C-A3E2-223517B3CDAE}"/>
    <cellStyle name="Neutra 6" xfId="30450" xr:uid="{996E0776-8DB6-45C5-8A40-FE9D90D90B71}"/>
    <cellStyle name="Neutra 6 2" xfId="30451" xr:uid="{A9C6E1CB-34ED-4EB0-9133-371BBF40C65A}"/>
    <cellStyle name="Neutra 6 2 2" xfId="30452" xr:uid="{58DD8EF8-E2E2-42AB-A606-C22758904171}"/>
    <cellStyle name="Neutra 6 2 2 2" xfId="30453" xr:uid="{D9BEA281-D2A3-4934-974E-7EA5DFD712C4}"/>
    <cellStyle name="Neutra 6 2 3" xfId="30454" xr:uid="{1817720D-35E8-4B93-9DC2-3008EC1BD3EE}"/>
    <cellStyle name="Neutra 6 2 3 2" xfId="30455" xr:uid="{211B17B7-A3DD-46F2-87C7-F2E6DB81204E}"/>
    <cellStyle name="Neutra 6 2 4" xfId="30456" xr:uid="{79E26431-AD42-4189-895E-64C29D8C73DC}"/>
    <cellStyle name="Neutra 6 3" xfId="30457" xr:uid="{40FD416A-28C2-4783-8483-2497D69CEF81}"/>
    <cellStyle name="Neutra 6 3 2" xfId="30458" xr:uid="{1FDAC7F0-C220-48D1-8879-D237950068D6}"/>
    <cellStyle name="Neutra 6 4" xfId="30459" xr:uid="{EBCA8335-BCB8-4FC1-BD93-F0F991194CF6}"/>
    <cellStyle name="Neutra 6 4 2" xfId="30460" xr:uid="{4D4F5D16-1319-4B99-8E66-5D9A093D11A4}"/>
    <cellStyle name="Neutra 6 5" xfId="30461" xr:uid="{18EEDCC5-9360-4607-A862-9256ACBAF85D}"/>
    <cellStyle name="Neutra 6 5 2" xfId="30462" xr:uid="{16E65A1D-42AE-43ED-890D-CF643A85517D}"/>
    <cellStyle name="Neutra 6 6" xfId="30463" xr:uid="{A246DBFF-69AE-4739-828F-9C633206A861}"/>
    <cellStyle name="Neutra 6 6 2" xfId="30464" xr:uid="{E8860DFA-8A51-4F53-916E-6ADFFB9BD1CA}"/>
    <cellStyle name="Neutra 6 7" xfId="30465" xr:uid="{AE266159-6FE5-460E-BF29-FDF1ED4A939F}"/>
    <cellStyle name="Neutra 7" xfId="30466" xr:uid="{5739DA34-E1D3-467C-A792-42850D19D204}"/>
    <cellStyle name="Neutra 7 2" xfId="30467" xr:uid="{23BDD76E-B0B8-46D7-AC6F-9234EDE39A3D}"/>
    <cellStyle name="Neutra 7 2 2" xfId="30468" xr:uid="{ED8D3605-3E71-48C0-A51C-721E4264E384}"/>
    <cellStyle name="Neutra 7 2 2 2" xfId="30469" xr:uid="{8E8B4AB2-6CD0-4C9A-A7CB-AD5A7DFA23E7}"/>
    <cellStyle name="Neutra 7 2 3" xfId="30470" xr:uid="{CCDDFC7B-FE16-4E2D-A904-8156E896C504}"/>
    <cellStyle name="Neutra 7 2 3 2" xfId="30471" xr:uid="{236A0EEA-1447-4E10-B483-479DE997F76A}"/>
    <cellStyle name="Neutra 7 2 4" xfId="30472" xr:uid="{5C6DB8B4-0548-42A8-B4C7-EC996E578289}"/>
    <cellStyle name="Neutra 7 3" xfId="30473" xr:uid="{5EB8CA12-5A38-417B-8F9F-B1548235A023}"/>
    <cellStyle name="Neutra 7 3 2" xfId="30474" xr:uid="{8E5B59FA-9071-49FF-BDAD-D437ECD6EAC9}"/>
    <cellStyle name="Neutra 7 4" xfId="30475" xr:uid="{7ACCA3A9-E693-4087-8DD8-FCFAE25D50C9}"/>
    <cellStyle name="Neutra 7 4 2" xfId="30476" xr:uid="{D2E710B4-92D0-4C68-8577-98BF09E2FEA7}"/>
    <cellStyle name="Neutra 7 5" xfId="30477" xr:uid="{1DE4B7A7-255B-44A3-B0D8-2E0D9B30EE5B}"/>
    <cellStyle name="Neutra 7 5 2" xfId="30478" xr:uid="{2BFF1CDB-1AE2-42F8-8FF8-1DAC5E2FDE75}"/>
    <cellStyle name="Neutra 7 6" xfId="30479" xr:uid="{3CBACFDC-0512-4B3E-BB8E-59A33ED6D6C0}"/>
    <cellStyle name="Neutra 7 6 2" xfId="30480" xr:uid="{592248EC-F7AE-4E07-80E2-9D61E8481159}"/>
    <cellStyle name="Neutra 7 7" xfId="30481" xr:uid="{832E0E58-E46B-4E40-ADB6-F862C7D04FD7}"/>
    <cellStyle name="Neutra 8" xfId="30482" xr:uid="{B1187C09-64E6-4A89-8CEF-4C602115C6B2}"/>
    <cellStyle name="Neutra 8 2" xfId="30483" xr:uid="{423975A3-E9CA-42EE-BA26-9163BF866CA2}"/>
    <cellStyle name="Neutra 8 2 2" xfId="30484" xr:uid="{4301B04E-1ED8-46BD-BD01-DE5B3216B0BD}"/>
    <cellStyle name="Neutra 8 2 2 2" xfId="30485" xr:uid="{9FB656BA-5387-48D3-897F-046B9DC9245F}"/>
    <cellStyle name="Neutra 8 2 3" xfId="30486" xr:uid="{40FB15D8-D857-4C7C-8930-D8A3E42E4086}"/>
    <cellStyle name="Neutra 8 2 3 2" xfId="30487" xr:uid="{AFA7E479-01B0-4320-8AC1-D84987C8A1F3}"/>
    <cellStyle name="Neutra 8 2 4" xfId="30488" xr:uid="{8F734032-E5AD-45EA-BE98-4C2DC5075AFC}"/>
    <cellStyle name="Neutra 8 3" xfId="30489" xr:uid="{D2BB6335-0447-4DB3-BEDB-57419A68177F}"/>
    <cellStyle name="Neutra 8 3 2" xfId="30490" xr:uid="{565A87CD-68B7-4AC4-AD5F-F39D3CE27036}"/>
    <cellStyle name="Neutra 8 4" xfId="30491" xr:uid="{AA5B7831-2785-476B-8C82-99AE1D7D594E}"/>
    <cellStyle name="Neutra 8 4 2" xfId="30492" xr:uid="{AE1DB3A2-6FA4-491C-9D4E-7A023AD5EE3F}"/>
    <cellStyle name="Neutra 8 5" xfId="30493" xr:uid="{9B65983F-FF18-429D-9DDC-B0A664C1F1BE}"/>
    <cellStyle name="Neutra 8 5 2" xfId="30494" xr:uid="{6DA2F104-532A-4820-9B3F-59E424A48907}"/>
    <cellStyle name="Neutra 8 6" xfId="30495" xr:uid="{A9963435-926C-47AE-8CD5-3D4715917883}"/>
    <cellStyle name="Neutra 8 6 2" xfId="30496" xr:uid="{9C944806-7034-48E5-8203-4AD1BCF7C8C3}"/>
    <cellStyle name="Neutra 8 7" xfId="30497" xr:uid="{E3819691-122D-4DB7-8375-F2D18192CADA}"/>
    <cellStyle name="Neutra 9" xfId="30498" xr:uid="{16884848-AA6E-486D-9E3F-5E5130DC899A}"/>
    <cellStyle name="Neutra 9 2" xfId="30499" xr:uid="{46006417-626F-4539-87F5-3DA308332949}"/>
    <cellStyle name="Neutra 9 2 2" xfId="30500" xr:uid="{2E71668D-4D03-44C1-BB74-2CD744981778}"/>
    <cellStyle name="Neutra 9 2 2 2" xfId="30501" xr:uid="{73A3442D-CBB9-4679-B861-E5E968E0E4E4}"/>
    <cellStyle name="Neutra 9 2 3" xfId="30502" xr:uid="{CBE22F97-9D8C-4F10-A583-8CA28E29980B}"/>
    <cellStyle name="Neutra 9 2 3 2" xfId="30503" xr:uid="{A8C89985-696B-4C3A-8D65-12D6B988385A}"/>
    <cellStyle name="Neutra 9 2 4" xfId="30504" xr:uid="{B5D05008-0E96-489B-8F21-1A448A603267}"/>
    <cellStyle name="Neutra 9 3" xfId="30505" xr:uid="{ACF36212-2A24-4FD6-876D-228FE275003C}"/>
    <cellStyle name="Neutra 9 3 2" xfId="30506" xr:uid="{E3DEEB32-5E1D-4BAF-8340-FBD6E61A04F3}"/>
    <cellStyle name="Neutra 9 4" xfId="30507" xr:uid="{9469D703-B991-49FF-B867-EC94DABC874A}"/>
    <cellStyle name="Neutra 9 4 2" xfId="30508" xr:uid="{9FDF3F4A-5B4D-4192-A04C-59796B4B3427}"/>
    <cellStyle name="Neutra 9 5" xfId="30509" xr:uid="{590D20E8-7E71-44E9-A1C6-FD862A34B6CA}"/>
    <cellStyle name="Neutra 9 5 2" xfId="30510" xr:uid="{F2CE5D48-EBE7-40CF-905E-5C6BAB62D897}"/>
    <cellStyle name="Neutra 9 6" xfId="30511" xr:uid="{C3C7AE53-0D90-41FE-B959-7660FBE30447}"/>
    <cellStyle name="Neutra 9 6 2" xfId="30512" xr:uid="{810354A8-2B6D-4C6D-8676-7B01497DE79C}"/>
    <cellStyle name="Neutra 9 7" xfId="30513" xr:uid="{C281E0E7-9C36-476B-85F1-3FC5A46042E1}"/>
    <cellStyle name="Neutral" xfId="30514" xr:uid="{52DB9B0A-842B-45C4-89CD-84BD7419352C}"/>
    <cellStyle name="Normal" xfId="0" builtinId="0"/>
    <cellStyle name="Normal 10" xfId="76" xr:uid="{FED7E9B6-0D9B-45F4-B579-0AAC2B5B7D86}"/>
    <cellStyle name="Normal 10 2" xfId="30515" xr:uid="{E75B7CEF-D04B-479D-B45A-2D63C1C9BB19}"/>
    <cellStyle name="Normal 10 2 2" xfId="30516" xr:uid="{33A6560C-D167-4B45-88C3-223FBBB0E17C}"/>
    <cellStyle name="Normal 10 2 2 2" xfId="30517" xr:uid="{FE031C79-0361-4577-B51E-67DE283B4569}"/>
    <cellStyle name="Normal 10 2 2 3" xfId="30518" xr:uid="{18DA8566-88D9-4281-89AA-A1B7D7BD1548}"/>
    <cellStyle name="Normal 10 2 3" xfId="30519" xr:uid="{43D44432-BE47-4B7A-9C55-585FB68402C8}"/>
    <cellStyle name="Normal 10 2 3 2" xfId="30520" xr:uid="{836FD6F8-FCCD-4D7B-95D8-9A8CC2B534C0}"/>
    <cellStyle name="Normal 10 2 4" xfId="30521" xr:uid="{FCE0F6BC-A54B-4CA4-8391-0AD76FBA6535}"/>
    <cellStyle name="Normal 10 2 5" xfId="30522" xr:uid="{FDB35B5A-F912-47AE-9F27-588A3CFEAA31}"/>
    <cellStyle name="Normal 10 3" xfId="30523" xr:uid="{8D6146C4-82B0-4540-A424-4C9A79942BAD}"/>
    <cellStyle name="Normal 10 3 2" xfId="30524" xr:uid="{55DE97CA-1C7E-4EA2-9DB2-CE1157811786}"/>
    <cellStyle name="Normal 10 3 3" xfId="30525" xr:uid="{3F535BB7-B154-42CD-A329-E4713DA29EB8}"/>
    <cellStyle name="Normal 10 4" xfId="30526" xr:uid="{85986715-0696-458A-9E28-4AE5FCF2DB7D}"/>
    <cellStyle name="Normal 10 4 2" xfId="30527" xr:uid="{B3B2A48F-4A83-4B59-9F9C-1E82A0157892}"/>
    <cellStyle name="Normal 10 4 3" xfId="30528" xr:uid="{1C3C00EE-F492-4ABA-9BF1-0AE7E8140A5D}"/>
    <cellStyle name="Normal 10 5" xfId="85" xr:uid="{3D7ABC44-0FA4-4E12-A698-B478EF28AE23}"/>
    <cellStyle name="Normal 10 5 2" xfId="30529" xr:uid="{C1CDD30F-A5F6-4416-AFDE-23CD40409CE5}"/>
    <cellStyle name="Normal 10 5 3" xfId="30530" xr:uid="{A1FF0CE4-B9CE-45D1-A109-E010BB28C0C5}"/>
    <cellStyle name="Normal 10 6" xfId="30531" xr:uid="{BB5CDF9B-A67F-49B8-85AE-3FAC9B122BCE}"/>
    <cellStyle name="Normal 10 6 2" xfId="30532" xr:uid="{30AAE700-584C-4188-92A1-8ACFA1A9F365}"/>
    <cellStyle name="Normal 10 7" xfId="30533" xr:uid="{FF61F825-022E-441E-9F50-8FB27FD6AF0B}"/>
    <cellStyle name="Normal 10 8" xfId="666" xr:uid="{7E58259E-C80E-4CB9-BD90-633C0881ACCB}"/>
    <cellStyle name="Normal 11" xfId="7" xr:uid="{00000000-0005-0000-0000-000001000000}"/>
    <cellStyle name="Normal 11 2" xfId="142" xr:uid="{1F47A136-4883-4EB3-9197-89456A75B1A6}"/>
    <cellStyle name="Normal 11 2 2" xfId="345" xr:uid="{17FA91BE-68F1-44DF-A644-19387DB50898}"/>
    <cellStyle name="Normal 11 2 2 2" xfId="34" xr:uid="{F69E7C6A-B085-4140-94D0-37E269017126}"/>
    <cellStyle name="Normal 11 2 2 2 2" xfId="30534" xr:uid="{5CFF68AA-D01E-4064-93E7-E2DD9876B5D8}"/>
    <cellStyle name="Normal 11 2 2 3" xfId="30535" xr:uid="{CD9F15B0-4E82-42A2-B636-EEECE05F012E}"/>
    <cellStyle name="Normal 11 2 3" xfId="52" xr:uid="{C035706B-3185-41F0-BE99-6792A87C2B7F}"/>
    <cellStyle name="Normal 11 2 3 2" xfId="30537" xr:uid="{E38E385F-CFFB-49F8-A03D-6FCD3ACAC44B}"/>
    <cellStyle name="Normal 11 2 3 3" xfId="30536" xr:uid="{E44B3B0C-55F2-42A6-8CB8-EACA182C71CD}"/>
    <cellStyle name="Normal 11 2 4" xfId="30538" xr:uid="{559ACD70-308D-4306-BDDD-27B4C3FB5AAB}"/>
    <cellStyle name="Normal 11 2 5" xfId="30539" xr:uid="{203304DA-90FC-45F4-8B3F-B9BE0EFB4FF3}"/>
    <cellStyle name="Normal 11 3" xfId="10" xr:uid="{00000000-0005-0000-0000-000002000000}"/>
    <cellStyle name="Normal 11 3 2" xfId="30540" xr:uid="{97B48A10-434A-42DD-81AF-E81D19B9FAD0}"/>
    <cellStyle name="Normal 11 3 2 2" xfId="30541" xr:uid="{7D2A2162-259F-4527-95A7-C6F2FDCCF4B6}"/>
    <cellStyle name="Normal 11 3 3" xfId="30542" xr:uid="{0686E214-95D2-4154-A85B-A6DED1F4E163}"/>
    <cellStyle name="Normal 11 4" xfId="30543" xr:uid="{B80ECD10-AC19-402D-81E8-F1377B609347}"/>
    <cellStyle name="Normal 11 4 2" xfId="30544" xr:uid="{24A40088-3E73-4F07-9027-B6C4196876EB}"/>
    <cellStyle name="Normal 11 4 2 2" xfId="30545" xr:uid="{4EFB042C-DE21-4531-8F0C-7734C10CC524}"/>
    <cellStyle name="Normal 11 4 3" xfId="30546" xr:uid="{B2F59200-4531-42A9-8CDF-917C073358FC}"/>
    <cellStyle name="Normal 11 4 4" xfId="30547" xr:uid="{26C184C6-16BE-4B4F-B428-8E8D94DC1BC6}"/>
    <cellStyle name="Normal 11 5" xfId="30548" xr:uid="{F9AE2286-164C-4776-BCDE-A7D82CCBE4D7}"/>
    <cellStyle name="Normal 11 5 2" xfId="30549" xr:uid="{46D32E9D-50EC-4395-9923-32D413852F67}"/>
    <cellStyle name="Normal 11 5 3" xfId="30550" xr:uid="{82D375DB-7567-4DFC-AA09-5C8F61E9255B}"/>
    <cellStyle name="Normal 11 6" xfId="30551" xr:uid="{6610C6F6-BC5E-46A5-A669-13D0FAD59F6D}"/>
    <cellStyle name="Normal 11 6 2" xfId="30552" xr:uid="{18709433-2A8A-4098-BAAB-E9AEDD7DBA4F}"/>
    <cellStyle name="Normal 11 7" xfId="30553" xr:uid="{5A677764-DF08-4D46-A3D2-E68DBC021122}"/>
    <cellStyle name="Normal 12" xfId="13" xr:uid="{00000000-0005-0000-0000-000003000000}"/>
    <cellStyle name="Normal 12 10" xfId="30554" xr:uid="{AD9FB71F-FD8A-4E92-B1A7-47C866D2597C}"/>
    <cellStyle name="Normal 12 10 2" xfId="30555" xr:uid="{E151CB2F-E05D-4884-90CD-530974D1DF77}"/>
    <cellStyle name="Normal 12 11" xfId="30556" xr:uid="{DEEA00C7-B895-4EFD-A2D3-1A702F51543D}"/>
    <cellStyle name="Normal 12 11 2" xfId="30557" xr:uid="{C1AE01D0-B3D2-4B52-ADF9-A61E5A4FE6C8}"/>
    <cellStyle name="Normal 12 12" xfId="30558" xr:uid="{119DBCDB-0CAC-470A-AA2E-1327584A79C5}"/>
    <cellStyle name="Normal 12 12 2" xfId="30559" xr:uid="{1CED0758-48F9-4CB7-A999-E2B88A783EA3}"/>
    <cellStyle name="Normal 12 13" xfId="30560" xr:uid="{27932326-4817-4D1B-862C-BFC75C70E33F}"/>
    <cellStyle name="Normal 12 13 2" xfId="30561" xr:uid="{33ECBB94-211D-4460-9623-665E62510450}"/>
    <cellStyle name="Normal 12 14" xfId="30562" xr:uid="{3EC118E9-10E3-47E3-A5B2-C2BAD5973333}"/>
    <cellStyle name="Normal 12 15" xfId="30563" xr:uid="{9647E5D4-C37B-4892-8E37-7BF4614BC498}"/>
    <cellStyle name="Normal 12 2" xfId="30564" xr:uid="{219021D1-8B60-43F7-9666-9A6DAFC09763}"/>
    <cellStyle name="Normal 12 2 2" xfId="30565" xr:uid="{62284CA2-78B3-4523-9E6F-65A8EBCA5E54}"/>
    <cellStyle name="Normal 12 2 2 2" xfId="30566" xr:uid="{7F49DDB5-7B71-40AD-B2F8-3D9FAAAE1FD1}"/>
    <cellStyle name="Normal 12 2 2 2 2" xfId="30567" xr:uid="{40A0EE37-6750-46F1-91C7-DFDD0A691EB3}"/>
    <cellStyle name="Normal 12 2 2 3" xfId="30568" xr:uid="{84D5B2B3-10ED-480A-95A1-A6FBFF1034A6}"/>
    <cellStyle name="Normal 12 2 2 3 2" xfId="30569" xr:uid="{2000E110-79FB-4230-B41A-DEFEE109FEBC}"/>
    <cellStyle name="Normal 12 2 2 4" xfId="30570" xr:uid="{E53F01F6-612E-434C-9C61-E21BF9FE79F3}"/>
    <cellStyle name="Normal 12 2 2 5" xfId="30571" xr:uid="{0C7E2A4C-4838-4E40-8E80-3B9649678A55}"/>
    <cellStyle name="Normal 12 2 3" xfId="30572" xr:uid="{D9D1A157-2B6D-48B5-97D9-05A2248E6124}"/>
    <cellStyle name="Normal 12 2 3 2" xfId="30573" xr:uid="{FE36B284-9D84-49BF-BAFA-FAB98C3D5848}"/>
    <cellStyle name="Normal 12 2 4" xfId="30574" xr:uid="{01195382-E1A7-405F-BCA1-DC7AF46E7DF5}"/>
    <cellStyle name="Normal 12 2 4 2" xfId="30575" xr:uid="{98FD35A7-C96B-44FE-96AD-4535BFB3F37D}"/>
    <cellStyle name="Normal 12 2 5" xfId="30576" xr:uid="{5B4F0165-AD04-4AD0-9CD5-A5D39BF55B05}"/>
    <cellStyle name="Normal 12 2 5 2" xfId="30577" xr:uid="{E90FD194-2CEF-4417-8E2C-AC747BBAA8E2}"/>
    <cellStyle name="Normal 12 2 6" xfId="30578" xr:uid="{7E4A634B-D147-46F0-ADD9-1E95FFC50A98}"/>
    <cellStyle name="Normal 12 2 6 2" xfId="30579" xr:uid="{1CAFEE0A-3567-44BC-8540-D8DB032CF0DE}"/>
    <cellStyle name="Normal 12 2 7" xfId="30580" xr:uid="{5EAA6BBE-FB16-4CE9-91CA-BBF939A5427E}"/>
    <cellStyle name="Normal 12 2 8" xfId="30581" xr:uid="{298565D1-74BE-4FC6-93A9-5BCA951DF747}"/>
    <cellStyle name="Normal 12 3" xfId="30582" xr:uid="{BC7827F9-2E62-4C67-81C3-C2590C3189B7}"/>
    <cellStyle name="Normal 12 3 2" xfId="30583" xr:uid="{C83CDC52-48CB-4A25-B5AA-0692C31334C0}"/>
    <cellStyle name="Normal 12 3 2 2" xfId="30584" xr:uid="{69205B36-B010-40AC-8C17-4B294AC832BC}"/>
    <cellStyle name="Normal 12 3 2 2 2" xfId="30585" xr:uid="{DB7C0FD2-C752-4786-A106-E89672F46974}"/>
    <cellStyle name="Normal 12 3 2 3" xfId="30586" xr:uid="{A765A641-09E6-470E-A1EB-A595ED686401}"/>
    <cellStyle name="Normal 12 3 2 3 2" xfId="30587" xr:uid="{8ACAEF7C-90CC-4B74-B6B5-23B4DD00C4A9}"/>
    <cellStyle name="Normal 12 3 2 4" xfId="30588" xr:uid="{1EDF8FB3-B1DF-4801-84D0-99BB56266E35}"/>
    <cellStyle name="Normal 12 3 2 5" xfId="30589" xr:uid="{3F48DC09-772C-4A4C-8398-4780C466A2CA}"/>
    <cellStyle name="Normal 12 3 3" xfId="30590" xr:uid="{757B20F9-CAEB-4B8C-B7CA-3E06776DD344}"/>
    <cellStyle name="Normal 12 3 3 2" xfId="30591" xr:uid="{E7C90EE5-1AA7-421B-9F2E-A72F92ACA94B}"/>
    <cellStyle name="Normal 12 3 4" xfId="30592" xr:uid="{56E0CE9D-5026-48EA-8F18-99AE51505988}"/>
    <cellStyle name="Normal 12 3 4 2" xfId="30593" xr:uid="{FDED3A95-806E-4F1A-A0CF-41B796C90520}"/>
    <cellStyle name="Normal 12 3 5" xfId="30594" xr:uid="{9B3F8398-4E62-4950-9B14-8F3ECC270AB6}"/>
    <cellStyle name="Normal 12 3 5 2" xfId="30595" xr:uid="{68C17A5E-6902-4CE0-BB6B-5880AEE1ED4A}"/>
    <cellStyle name="Normal 12 3 6" xfId="30596" xr:uid="{EB5D2A57-E951-4EFB-BB9E-98A6C417A4DA}"/>
    <cellStyle name="Normal 12 3 6 2" xfId="30597" xr:uid="{F13232FB-656E-4F1B-9EFA-EBE64E92043F}"/>
    <cellStyle name="Normal 12 3 7" xfId="30598" xr:uid="{53710123-F820-4C70-81FC-3CFA622F1F44}"/>
    <cellStyle name="Normal 12 3 8" xfId="30599" xr:uid="{EADB5BDF-094D-4170-98C8-F30CCE1197DE}"/>
    <cellStyle name="Normal 12 4" xfId="30600" xr:uid="{8DCCC11C-AD9B-4206-9E70-DE384760A7E2}"/>
    <cellStyle name="Normal 12 4 2" xfId="30601" xr:uid="{CA5E079A-1786-440C-A19B-DC860BA0F345}"/>
    <cellStyle name="Normal 12 4 3" xfId="30602" xr:uid="{559780BC-4218-4078-B611-4C69902A8DB6}"/>
    <cellStyle name="Normal 12 5" xfId="30603" xr:uid="{04BE2261-EDA5-4828-B930-5F31067AAF82}"/>
    <cellStyle name="Normal 12 5 2" xfId="30604" xr:uid="{731E3A88-8928-491D-A61C-1B93F1276F3F}"/>
    <cellStyle name="Normal 12 5 2 2" xfId="30605" xr:uid="{16C1416E-120F-4F7B-A918-C000EE03D260}"/>
    <cellStyle name="Normal 12 5 3" xfId="30606" xr:uid="{43FC9A67-F65F-424B-8722-67812F0ACB32}"/>
    <cellStyle name="Normal 12 6" xfId="30607" xr:uid="{60FC7B8C-5257-4F0A-B878-D7D19AA5032B}"/>
    <cellStyle name="Normal 12 6 2" xfId="30608" xr:uid="{4D77FEFF-F1F0-402B-A98A-DEEA4F09B7F5}"/>
    <cellStyle name="Normal 12 6 3" xfId="30609" xr:uid="{FCCC3D5A-B9C8-4B7E-B7BA-584DD9A5B5AC}"/>
    <cellStyle name="Normal 12 7" xfId="30610" xr:uid="{3C7A449E-0CBA-414F-B336-E37FAFDBFF03}"/>
    <cellStyle name="Normal 12 7 2" xfId="30611" xr:uid="{D13B759B-F458-4AE9-AFD2-66B9A4AD062C}"/>
    <cellStyle name="Normal 12 8" xfId="30612" xr:uid="{D7DE0560-867A-432A-9BCE-DCD9CFD8564D}"/>
    <cellStyle name="Normal 12 8 2" xfId="30613" xr:uid="{80871192-2182-45B7-A506-F4874F1FAB07}"/>
    <cellStyle name="Normal 12 9" xfId="30614" xr:uid="{2C98703C-488F-4F72-80F7-C342332EF11A}"/>
    <cellStyle name="Normal 12 9 2" xfId="30615" xr:uid="{22E517F4-F69F-42B3-9D0A-71F41B501B7A}"/>
    <cellStyle name="Normal 12 9 2 2" xfId="30616" xr:uid="{D7212111-8269-45F6-95F1-C69D98EE2F3D}"/>
    <cellStyle name="Normal 12 9 3" xfId="30617" xr:uid="{C7BCC355-1AF8-486A-9F65-B6C50FD52C62}"/>
    <cellStyle name="Normal 12 9 3 2" xfId="30618" xr:uid="{4F91E7AF-4FF8-43F5-8BA2-E039EF92A49B}"/>
    <cellStyle name="Normal 12 9 4" xfId="30619" xr:uid="{66E4EE7E-BD29-402C-8C39-1575AEA075C7}"/>
    <cellStyle name="Normal 13" xfId="346" xr:uid="{DA5AFC7C-C532-48E4-B332-7BAF83A71A64}"/>
    <cellStyle name="Normal 13 2" xfId="143" xr:uid="{33D9BD44-9EF6-4F8B-8D85-376C4357ED9C}"/>
    <cellStyle name="Normal 13 2 2" xfId="30620" xr:uid="{B650BB00-1C33-41AC-AE2B-F897AD88CB11}"/>
    <cellStyle name="Normal 13 2 2 2" xfId="30621" xr:uid="{FD05B4B0-7E0C-45B2-A507-B85A592059DC}"/>
    <cellStyle name="Normal 13 2 3" xfId="30622" xr:uid="{4AF1FEEC-97CF-4E3D-AFF2-6B1FEAB7DDCA}"/>
    <cellStyle name="Normal 13 2 3 2" xfId="30623" xr:uid="{3183284C-0953-416D-BDEB-60EFD2811999}"/>
    <cellStyle name="Normal 13 2 4" xfId="30624" xr:uid="{A61F323C-B074-4ADA-9FBE-EADC6A2695CA}"/>
    <cellStyle name="Normal 13 2 5" xfId="30625" xr:uid="{622160E7-C775-4AAD-B442-CB714399358E}"/>
    <cellStyle name="Normal 13 3" xfId="30626" xr:uid="{6AF25973-6FFC-4151-AAC3-BBBFA7612087}"/>
    <cellStyle name="Normal 13 3 2" xfId="30627" xr:uid="{80008DA5-2D23-4220-9798-87C26D43C832}"/>
    <cellStyle name="Normal 13 3 2 2" xfId="30628" xr:uid="{C3A9DF75-A46E-4FE3-A4F5-C0E991F5D0DF}"/>
    <cellStyle name="Normal 13 3 3" xfId="30629" xr:uid="{DFC0A4DA-27E8-423E-B9EE-AEB92F330B28}"/>
    <cellStyle name="Normal 13 4" xfId="30630" xr:uid="{04A24C57-0760-4DFA-BF1E-A5668EE95D2E}"/>
    <cellStyle name="Normal 13 4 2" xfId="30631" xr:uid="{387D3520-5BDB-4590-873F-05D3DDBB9272}"/>
    <cellStyle name="Normal 13 4 3" xfId="30632" xr:uid="{EE216A7D-6515-445B-8615-7E6085933BE9}"/>
    <cellStyle name="Normal 13 5" xfId="30633" xr:uid="{2945668C-A220-41E9-8E6C-BCF4C7B9B9DA}"/>
    <cellStyle name="Normal 13 5 2" xfId="30634" xr:uid="{7ED9CEA4-59E6-4106-90F6-7EF2341B44F0}"/>
    <cellStyle name="Normal 13 6" xfId="30635" xr:uid="{99A36E97-BEEB-4367-B8DA-B246407F4F65}"/>
    <cellStyle name="Normal 13 6 2" xfId="30636" xr:uid="{D2F4C2B1-6300-4523-B2F5-CAEFF903956D}"/>
    <cellStyle name="Normal 13 7" xfId="30637" xr:uid="{6E774823-125C-40F5-98CF-6B32578E83DF}"/>
    <cellStyle name="Normal 14" xfId="30638" xr:uid="{6A800E27-2B3A-4972-AFED-48A7EB7FCAD5}"/>
    <cellStyle name="Normal 14 2" xfId="30639" xr:uid="{8D6CC030-6DC9-40D6-AFA5-A7B6B9E50C31}"/>
    <cellStyle name="Normal 14 2 2" xfId="30640" xr:uid="{5C365ADA-8A74-4962-9108-31851AF587F7}"/>
    <cellStyle name="Normal 14 2 2 2" xfId="30641" xr:uid="{68431518-A262-408C-9E0C-2EB6332A90A2}"/>
    <cellStyle name="Normal 14 2 2 3" xfId="30642" xr:uid="{0519785E-CF2B-4BDC-8DB5-413BC38BF7FB}"/>
    <cellStyle name="Normal 14 2 3" xfId="30643" xr:uid="{2B36151B-1B7C-451F-9D8D-3421D2D6A265}"/>
    <cellStyle name="Normal 14 2 3 2" xfId="30644" xr:uid="{B77E01D2-3D7F-41A5-B29A-DB72BB9F41C8}"/>
    <cellStyle name="Normal 14 2 4" xfId="30645" xr:uid="{D1C940FB-7C81-4BBE-8DF9-3AC9657A61D3}"/>
    <cellStyle name="Normal 14 2 5" xfId="30646" xr:uid="{34E19F5C-5704-4E17-8A87-F4D38740E268}"/>
    <cellStyle name="Normal 14 3" xfId="30647" xr:uid="{07C78249-276E-4435-8227-A1E8312276DB}"/>
    <cellStyle name="Normal 14 3 2" xfId="30648" xr:uid="{7804BA17-0012-4522-A966-D6682AEF05F9}"/>
    <cellStyle name="Normal 14 3 3" xfId="30649" xr:uid="{E0A1CA71-85DB-47D2-9C03-884AE256E81A}"/>
    <cellStyle name="Normal 14 4" xfId="30650" xr:uid="{B8348B44-E99C-4151-AE36-CC550980DDD9}"/>
    <cellStyle name="Normal 14 4 2" xfId="30651" xr:uid="{AC863584-2F75-4258-A0FB-8D4BC48008EE}"/>
    <cellStyle name="Normal 14 4 3" xfId="30652" xr:uid="{5E987BB4-9AF9-483E-BBDB-4743C24FE09C}"/>
    <cellStyle name="Normal 14 5" xfId="30653" xr:uid="{57F7DEAA-8E4B-4430-94F2-6492A5071FB7}"/>
    <cellStyle name="Normal 14 5 2" xfId="30654" xr:uid="{7D1422E6-3791-446E-A298-B30B0B128576}"/>
    <cellStyle name="Normal 14 5 3" xfId="30655" xr:uid="{CA5EA85A-760A-423F-9A64-67D94C3E4EB1}"/>
    <cellStyle name="Normal 14 6" xfId="30656" xr:uid="{3666419C-857B-47D2-8BE9-AB9033046616}"/>
    <cellStyle name="Normal 14 6 2" xfId="30657" xr:uid="{88F17C0D-A356-46A8-B893-D7B1C8AF7D30}"/>
    <cellStyle name="Normal 14 7" xfId="30658" xr:uid="{587469DB-34C7-4A0D-90FC-C2F70EF4A850}"/>
    <cellStyle name="Normal 15" xfId="347" xr:uid="{F5C1A4F7-5F9D-4280-BA96-3099FF6B4BDC}"/>
    <cellStyle name="Normal 15 2" xfId="144" xr:uid="{4CC442B4-0C6C-44F7-8A11-FC56411B336E}"/>
    <cellStyle name="Normal 15 2 2" xfId="30659" xr:uid="{9DEFFE84-A269-4510-AD80-AA007755C94B}"/>
    <cellStyle name="Normal 15 2 2 2" xfId="30660" xr:uid="{735BF160-D4B0-4FD9-B699-D33BC2A2F845}"/>
    <cellStyle name="Normal 15 2 3" xfId="30661" xr:uid="{24AA6B57-025E-4699-898D-47D5D6E352B1}"/>
    <cellStyle name="Normal 15 2 3 2" xfId="30662" xr:uid="{0371A4D0-D4FB-4735-A813-3DC7001482E6}"/>
    <cellStyle name="Normal 15 2 4" xfId="30663" xr:uid="{C4F805E4-9258-4A40-9F63-C8A98D1F2250}"/>
    <cellStyle name="Normal 15 2 5" xfId="30664" xr:uid="{E049E914-DD81-4DE5-BE6C-C9E44F2645D3}"/>
    <cellStyle name="Normal 15 3" xfId="30665" xr:uid="{B2AB85B7-6A45-4B5F-B1CB-F7C2398C022E}"/>
    <cellStyle name="Normal 15 3 2" xfId="30666" xr:uid="{22043E2A-27DB-471E-9157-44DC62260ADE}"/>
    <cellStyle name="Normal 15 3 2 2" xfId="30667" xr:uid="{C2E9DCCD-3677-41E2-90DB-56843A6A9B38}"/>
    <cellStyle name="Normal 15 3 3" xfId="30668" xr:uid="{006BDB1E-38D9-47E8-A2CC-252108F0435F}"/>
    <cellStyle name="Normal 15 4" xfId="30669" xr:uid="{93402A34-28CC-4763-9C45-C8956D197ED6}"/>
    <cellStyle name="Normal 15 4 2" xfId="30670" xr:uid="{FFF07342-3EA8-46A4-AB29-81B46DC42DDC}"/>
    <cellStyle name="Normal 15 4 3" xfId="30671" xr:uid="{9DDD3D2E-48E6-48AD-897A-ED7B04F822BB}"/>
    <cellStyle name="Normal 15 5" xfId="30672" xr:uid="{40FFF789-20B5-4F11-ABE1-14F1F1C6877D}"/>
    <cellStyle name="Normal 15 5 2" xfId="30673" xr:uid="{8548AE8A-906C-49C9-B7C1-2E1F82D49B7E}"/>
    <cellStyle name="Normal 15 6" xfId="30674" xr:uid="{D6585970-2646-4027-8668-6629051BE336}"/>
    <cellStyle name="Normal 15 6 2" xfId="30675" xr:uid="{E25CD18C-9A56-44E1-8A65-A4B663C54491}"/>
    <cellStyle name="Normal 15 7" xfId="30676" xr:uid="{42581A5B-D612-452F-895A-303FC8EC98E9}"/>
    <cellStyle name="Normal 16" xfId="30677" xr:uid="{CF6C3CEC-0B06-490C-BCBD-E810E9FC7AEE}"/>
    <cellStyle name="Normal 16 2" xfId="30678" xr:uid="{6F77E3D7-6C94-44FA-B29F-2D1243859C90}"/>
    <cellStyle name="Normal 16 2 2" xfId="30679" xr:uid="{8634D9A8-58BF-4273-B8C1-E48394CD4FB3}"/>
    <cellStyle name="Normal 16 2 2 2" xfId="30680" xr:uid="{12A60AFA-5771-4D9D-9794-3482B14B7EFE}"/>
    <cellStyle name="Normal 16 2 3" xfId="30681" xr:uid="{5F2E94F4-8663-48DD-B160-C5530B90AD51}"/>
    <cellStyle name="Normal 16 2 3 2" xfId="30682" xr:uid="{6C7C872F-6653-4310-909D-684640341715}"/>
    <cellStyle name="Normal 16 2 4" xfId="30683" xr:uid="{8B0893FD-0B73-48B2-A5D1-F06BCB7124A9}"/>
    <cellStyle name="Normal 16 2 5" xfId="30684" xr:uid="{D519739A-F020-42DA-80C9-B257B8752F3D}"/>
    <cellStyle name="Normal 16 3" xfId="30685" xr:uid="{0D77DF64-5F24-4F11-A6A1-0B6A840CCB8D}"/>
    <cellStyle name="Normal 16 3 2" xfId="30686" xr:uid="{31615F27-B65D-4B55-979A-4AE08FB1B58C}"/>
    <cellStyle name="Normal 16 3 3" xfId="30687" xr:uid="{A6F101FB-BE66-4E94-84A6-CF73A5E87B70}"/>
    <cellStyle name="Normal 16 4" xfId="30688" xr:uid="{EB04714C-C83B-43AB-AC81-221EF52954C3}"/>
    <cellStyle name="Normal 16 4 2" xfId="30689" xr:uid="{389CC001-4D97-454B-B79D-561E25B72AE8}"/>
    <cellStyle name="Normal 16 4 3" xfId="30690" xr:uid="{4924F397-AEAA-482D-B795-6C9632F8C3FB}"/>
    <cellStyle name="Normal 16 5" xfId="30691" xr:uid="{76ED40AD-2A79-40C4-BCF6-EA139F3403BA}"/>
    <cellStyle name="Normal 16 5 2" xfId="30692" xr:uid="{84DF4884-90B5-4954-B0C0-2A6E6BBCAA90}"/>
    <cellStyle name="Normal 16 5 3" xfId="30693" xr:uid="{D4239246-CED9-4A13-A2A1-B3DBB14E778F}"/>
    <cellStyle name="Normal 16 6" xfId="30694" xr:uid="{1C50AF45-4748-4DF7-890C-D0004B2C50B8}"/>
    <cellStyle name="Normal 16 6 2" xfId="30695" xr:uid="{4B7483D2-0575-4C48-A3EF-FA4735C4B96C}"/>
    <cellStyle name="Normal 16 7" xfId="30696" xr:uid="{E42607D5-BE44-4541-99FD-2BEC778B3BD6}"/>
    <cellStyle name="Normal 17" xfId="348" xr:uid="{690F2D7D-A62A-4D87-B75F-DA1DFD68AF9F}"/>
    <cellStyle name="Normal 17 2" xfId="145" xr:uid="{4DD2F0E5-C56E-4D81-BC1D-E1EA3A77C4D0}"/>
    <cellStyle name="Normal 17 2 2" xfId="30697" xr:uid="{8082A63F-8158-4AE9-A6C6-06DC2EBAC672}"/>
    <cellStyle name="Normal 17 2 2 2" xfId="30698" xr:uid="{C5129977-04C1-4A84-B5D4-9C538413191D}"/>
    <cellStyle name="Normal 17 2 3" xfId="30699" xr:uid="{FF6DF2E6-842E-499F-9680-5C5ADDE203EB}"/>
    <cellStyle name="Normal 17 2 3 2" xfId="30700" xr:uid="{0897775B-C7A7-4AB8-B8E6-918773AFA629}"/>
    <cellStyle name="Normal 17 2 4" xfId="30701" xr:uid="{C9C987AC-0A0D-47A7-ACE2-12F36F05665B}"/>
    <cellStyle name="Normal 17 2 5" xfId="30702" xr:uid="{0FA6AA6D-F62A-4869-9C51-9C39DFC9FBB8}"/>
    <cellStyle name="Normal 17 3" xfId="30703" xr:uid="{18438135-5A4C-462E-AB72-6A7A219DEB73}"/>
    <cellStyle name="Normal 17 3 2" xfId="30704" xr:uid="{4C24925A-1B4F-4F00-B4BC-A3D5764981EE}"/>
    <cellStyle name="Normal 17 3 3" xfId="30705" xr:uid="{C2314DFE-8AD8-426E-B807-0F829436356E}"/>
    <cellStyle name="Normal 17 4" xfId="30706" xr:uid="{FE7493F4-C25A-40B0-8A19-0C5EFBBB291F}"/>
    <cellStyle name="Normal 17 4 2" xfId="30707" xr:uid="{F765EE2F-6EA2-4545-8168-FDC53C00471C}"/>
    <cellStyle name="Normal 17 4 3" xfId="30708" xr:uid="{EAD5DD5B-721F-4DD9-A364-EC1AC9C8C402}"/>
    <cellStyle name="Normal 17 5" xfId="30709" xr:uid="{1F0DDED9-FD43-4668-874E-A08A3D5E0568}"/>
    <cellStyle name="Normal 17 5 2" xfId="30710" xr:uid="{99AA8F80-AB15-4B5F-BDFA-E01AFD5C680B}"/>
    <cellStyle name="Normal 17 6" xfId="30711" xr:uid="{2E8A2AEC-01E9-4EE4-BD83-53AE56E19DFF}"/>
    <cellStyle name="Normal 17 6 2" xfId="30712" xr:uid="{8AF46DEF-A5E2-4B2B-ACC4-3C77365569B1}"/>
    <cellStyle name="Normal 17 7" xfId="30713" xr:uid="{CE1F3684-9122-4753-9F61-1105B246C8C8}"/>
    <cellStyle name="Normal 18" xfId="37" xr:uid="{F49E19EC-FF23-47BE-8F10-97C44AE94B27}"/>
    <cellStyle name="Normal 18 2" xfId="30714" xr:uid="{589ECE73-6BF8-4485-ABAF-6F52EBDC5E8A}"/>
    <cellStyle name="Normal 18 2 2" xfId="30715" xr:uid="{3D788C5F-D0C2-443C-870D-B6450109BE04}"/>
    <cellStyle name="Normal 18 2 2 2" xfId="30716" xr:uid="{4CB33123-938E-4BC6-9BD9-DACA5774006C}"/>
    <cellStyle name="Normal 18 2 3" xfId="30717" xr:uid="{5DD7F47B-5C4C-452E-9071-51DCDB8E5B96}"/>
    <cellStyle name="Normal 18 2 3 2" xfId="30718" xr:uid="{FAF1690F-32D7-4401-ABA3-12C01383B1C4}"/>
    <cellStyle name="Normal 18 2 4" xfId="30719" xr:uid="{936F7CB7-4B5B-4E54-BFA8-10B947F2CBBD}"/>
    <cellStyle name="Normal 18 2 5" xfId="30720" xr:uid="{EBE7E9AB-947A-4D76-9CAB-281978524224}"/>
    <cellStyle name="Normal 18 3" xfId="30721" xr:uid="{84166121-7560-4FCB-BC3A-1D6C3CAE1A61}"/>
    <cellStyle name="Normal 18 3 2" xfId="30722" xr:uid="{0237F7B2-118F-4314-8AE9-A054CC49E5E8}"/>
    <cellStyle name="Normal 18 4" xfId="30723" xr:uid="{B08FF3CB-DAFC-4D61-B428-08984AD8C2C2}"/>
    <cellStyle name="Normal 18 4 2" xfId="30724" xr:uid="{A23205E2-3C3A-4A10-B0E9-0256CFAD68AF}"/>
    <cellStyle name="Normal 18 5" xfId="30725" xr:uid="{20486C1A-477A-47DF-B5AC-D89FABEE3FF4}"/>
    <cellStyle name="Normal 18 5 2" xfId="30726" xr:uid="{67056AB6-8911-4A0D-B1E1-E7B20ECB0C61}"/>
    <cellStyle name="Normal 18 6" xfId="43" xr:uid="{2E3E5705-7C91-4430-8A4B-02F8DC337AC3}"/>
    <cellStyle name="Normal 18 6 2" xfId="30728" xr:uid="{0A609DBF-5AA0-4BE2-92C0-D458A6CAFF46}"/>
    <cellStyle name="Normal 18 6 3" xfId="30727" xr:uid="{B5C44CA9-6587-435E-ADAD-8DBDAEE98917}"/>
    <cellStyle name="Normal 18 7" xfId="30729" xr:uid="{2710CE09-B0C2-4859-B5D2-25A9C42696E6}"/>
    <cellStyle name="Normal 18 7 2" xfId="30730" xr:uid="{150F3175-63DC-418E-ACAE-DACDD83A2BF7}"/>
    <cellStyle name="Normal 18 8" xfId="30731" xr:uid="{56B8AD06-10B9-4C50-B120-A96D602D7D34}"/>
    <cellStyle name="Normal 18 9" xfId="30732" xr:uid="{508F60F8-26B2-4CAD-AFE7-85654B6F0FD1}"/>
    <cellStyle name="Normal 19" xfId="349" xr:uid="{2930322F-E136-42FC-AA56-72B10F2FADC3}"/>
    <cellStyle name="Normal 19 2" xfId="146" xr:uid="{8998964D-2C54-4CA9-AE12-287BD244689A}"/>
    <cellStyle name="Normal 19 2 2" xfId="30733" xr:uid="{951CEFF4-3327-43AD-BF04-55BDFB91A64B}"/>
    <cellStyle name="Normal 19 3" xfId="30734" xr:uid="{D43D0C2B-69DB-4E58-8AAA-CD78C31A11DC}"/>
    <cellStyle name="Normal 2" xfId="14" xr:uid="{00000000-0005-0000-0000-000004000000}"/>
    <cellStyle name="Normal 2 10" xfId="47" xr:uid="{90907819-AD4D-436C-B07D-A1EAE8204714}"/>
    <cellStyle name="Normal 2 10 2" xfId="92" xr:uid="{1CC30A90-BCFC-4A40-BC33-3B36BE6178BF}"/>
    <cellStyle name="Normal 2 10 2 2" xfId="30735" xr:uid="{7041AA3B-9948-4049-92FF-B812027E9E1C}"/>
    <cellStyle name="Normal 2 10 2 2 2" xfId="30736" xr:uid="{89E0FBDC-9A72-46E9-AA37-C898D3519299}"/>
    <cellStyle name="Normal 2 10 2 3" xfId="30737" xr:uid="{E05ED6D0-B976-4E44-AB00-F5D5B8E4502C}"/>
    <cellStyle name="Normal 2 10 2 3 2" xfId="30738" xr:uid="{C5046DB5-4C0B-4E2A-A8FE-45F340D9E34F}"/>
    <cellStyle name="Normal 2 10 2 4" xfId="30739" xr:uid="{61C7AB46-36F7-4770-A7CE-169CD011D34A}"/>
    <cellStyle name="Normal 2 10 2 5" xfId="30740" xr:uid="{B2E59145-3F4E-40E0-AFE5-50D5CBDB7169}"/>
    <cellStyle name="Normal 2 10 3" xfId="30741" xr:uid="{134C02CD-EC14-480C-9101-FA80174332E4}"/>
    <cellStyle name="Normal 2 10 3 2" xfId="30742" xr:uid="{106F0C76-B30F-4026-903C-1BFAEC1E617A}"/>
    <cellStyle name="Normal 2 10 4" xfId="30743" xr:uid="{B43320C4-F026-4A35-B71D-E97E3ED7FCE9}"/>
    <cellStyle name="Normal 2 10 4 2" xfId="30744" xr:uid="{C05C9977-D7E2-4684-A711-7E6C8BF35E9C}"/>
    <cellStyle name="Normal 2 10 5" xfId="30745" xr:uid="{841FB25F-A9DF-444A-96B8-7E39AD1D85C7}"/>
    <cellStyle name="Normal 2 10 5 2" xfId="30746" xr:uid="{4EE3F957-6375-44E3-B37B-A789A5EB7966}"/>
    <cellStyle name="Normal 2 10 6" xfId="30747" xr:uid="{7C68D46E-9CC1-45AF-9BAA-2833DC685F0C}"/>
    <cellStyle name="Normal 2 10 6 2" xfId="30748" xr:uid="{EB58CABC-2C01-4C34-9D8D-4A84D112201F}"/>
    <cellStyle name="Normal 2 10 7" xfId="49" xr:uid="{BE588E9B-A4B7-41AC-BD19-7DE079B70E3F}"/>
    <cellStyle name="Normal 2 10 8" xfId="30749" xr:uid="{0944417A-7A26-4CA1-ADA2-960E66025785}"/>
    <cellStyle name="Normal 2 11" xfId="149" xr:uid="{A220FE36-98A9-477D-9AA8-808A2B00FC17}"/>
    <cellStyle name="Normal 2 11 2" xfId="30750" xr:uid="{25155BAB-ABE2-48C3-9068-50D1359FC17E}"/>
    <cellStyle name="Normal 2 11 2 2" xfId="30751" xr:uid="{F2451AA5-F9C1-44C7-A970-9EAA91A36F89}"/>
    <cellStyle name="Normal 2 11 2 2 2" xfId="30752" xr:uid="{F762CC87-BB60-4636-91BA-2BA3243ED498}"/>
    <cellStyle name="Normal 2 11 2 3" xfId="30753" xr:uid="{99A10628-2041-4D08-9DF3-5021F873522C}"/>
    <cellStyle name="Normal 2 11 2 3 2" xfId="30754" xr:uid="{14D1FDA7-084D-499E-8EE0-19F016D161AD}"/>
    <cellStyle name="Normal 2 11 2 4" xfId="30755" xr:uid="{807B12E9-6425-41A5-8ECA-7EDE283358A3}"/>
    <cellStyle name="Normal 2 11 3" xfId="30756" xr:uid="{B0EB27AB-DD81-4E70-BF45-B4C38ABB9A48}"/>
    <cellStyle name="Normal 2 11 3 2" xfId="30757" xr:uid="{60D03007-B17A-436E-BAA7-D26AEC1588BD}"/>
    <cellStyle name="Normal 2 11 4" xfId="30758" xr:uid="{1A63248B-495B-4C6B-AE36-44AE729C2682}"/>
    <cellStyle name="Normal 2 11 4 2" xfId="30759" xr:uid="{5DD4C22F-D5EE-4767-9DE0-833ABFE41A0D}"/>
    <cellStyle name="Normal 2 11 5" xfId="30760" xr:uid="{38B81926-E04E-4B64-8A23-7C528F3678B1}"/>
    <cellStyle name="Normal 2 11 5 2" xfId="30761" xr:uid="{708A3388-7101-4B62-8B55-CBA302918E1E}"/>
    <cellStyle name="Normal 2 11 6" xfId="30762" xr:uid="{817552AB-FAA7-4174-9EB2-3F500204FB78}"/>
    <cellStyle name="Normal 2 11 6 2" xfId="30763" xr:uid="{FC578D88-FC31-4FC3-B5FC-3882191341E0}"/>
    <cellStyle name="Normal 2 11 7" xfId="30764" xr:uid="{4F4E3842-A99B-4E27-BFB6-702CD8A937BC}"/>
    <cellStyle name="Normal 2 11 8" xfId="30765" xr:uid="{2ED464D8-FBAA-45E6-B87C-12F84C65C7E3}"/>
    <cellStyle name="Normal 2 12" xfId="150" xr:uid="{62A3FDA8-FD2E-4AAF-8B1B-5F7B5BB5158E}"/>
    <cellStyle name="Normal 2 12 2" xfId="30766" xr:uid="{43B25A56-12C1-4F1A-8848-E8DA57C51E1C}"/>
    <cellStyle name="Normal 2 12 2 2" xfId="30767" xr:uid="{F38883A5-2E32-4CCC-A7C3-9E32782F24CC}"/>
    <cellStyle name="Normal 2 12 2 2 2" xfId="30768" xr:uid="{13F66FE0-9A19-4430-84D7-29419E0B9590}"/>
    <cellStyle name="Normal 2 12 2 3" xfId="30769" xr:uid="{5DB3EF4F-E490-44A4-84F5-77367185359D}"/>
    <cellStyle name="Normal 2 12 2 3 2" xfId="30770" xr:uid="{5DFA3D96-95DA-4D15-A8D2-423420FC2593}"/>
    <cellStyle name="Normal 2 12 2 4" xfId="30771" xr:uid="{A182C685-C353-44AC-BE85-C63F72A4A943}"/>
    <cellStyle name="Normal 2 12 3" xfId="30772" xr:uid="{3CB67A3D-176C-4148-9FFB-2E0523AF00E0}"/>
    <cellStyle name="Normal 2 12 3 2" xfId="30773" xr:uid="{7A11AF1E-48E0-4A41-8189-891843203938}"/>
    <cellStyle name="Normal 2 12 4" xfId="30774" xr:uid="{90D981EC-1E68-4CBE-8AE8-D5B3EC2BA591}"/>
    <cellStyle name="Normal 2 12 4 2" xfId="30775" xr:uid="{65435734-3461-4C9B-9FB4-FDC5B26A00CF}"/>
    <cellStyle name="Normal 2 12 5" xfId="30776" xr:uid="{06A8941D-781C-405C-9079-C8496B038A5E}"/>
    <cellStyle name="Normal 2 12 5 2" xfId="30777" xr:uid="{4DDDE966-DD93-4C52-9CAA-E8F9344EDDCE}"/>
    <cellStyle name="Normal 2 12 6" xfId="30778" xr:uid="{C40086A5-4EB6-4FE9-9D81-0CD427B19970}"/>
    <cellStyle name="Normal 2 12 6 2" xfId="30779" xr:uid="{5D4D0CD5-9E5E-41CB-8C3B-D542A00A3B58}"/>
    <cellStyle name="Normal 2 12 7" xfId="30780" xr:uid="{A3D87F0E-6D4E-41D7-A12D-3A4E2102B326}"/>
    <cellStyle name="Normal 2 12 8" xfId="30781" xr:uid="{B86DE2EE-3D8B-47BE-860C-83FA3433FB71}"/>
    <cellStyle name="Normal 2 13" xfId="151" xr:uid="{B044E372-DA53-4642-934D-C892E9964B0B}"/>
    <cellStyle name="Normal 2 13 2" xfId="30782" xr:uid="{98D00415-8215-4688-A7E3-5930DC574DD4}"/>
    <cellStyle name="Normal 2 13 2 2" xfId="30783" xr:uid="{F4CADFAC-7DB9-4D54-99F6-EDEEE5FA18B3}"/>
    <cellStyle name="Normal 2 13 2 2 2" xfId="30784" xr:uid="{1D62AEB9-70AA-4D5D-92C1-4266B47D42B2}"/>
    <cellStyle name="Normal 2 13 2 3" xfId="30785" xr:uid="{3C43CAAF-41E5-46B0-8328-10F93BA73110}"/>
    <cellStyle name="Normal 2 13 2 3 2" xfId="30786" xr:uid="{0D82E03D-2EF2-4548-9F4A-E4167ACFE710}"/>
    <cellStyle name="Normal 2 13 2 4" xfId="30787" xr:uid="{EDF676C0-5546-419B-8E40-3C08DF93B1FC}"/>
    <cellStyle name="Normal 2 13 3" xfId="30788" xr:uid="{1716AD17-E64C-456A-85FE-4DFDD306D48E}"/>
    <cellStyle name="Normal 2 13 3 2" xfId="30789" xr:uid="{92FC9908-39B7-435A-80EB-A288CBBD2E70}"/>
    <cellStyle name="Normal 2 13 4" xfId="30790" xr:uid="{B85943A9-0D2A-4ACA-8090-441D946BF611}"/>
    <cellStyle name="Normal 2 13 4 2" xfId="30791" xr:uid="{0A717723-B8FC-4972-AF72-93299CFF408E}"/>
    <cellStyle name="Normal 2 13 5" xfId="30792" xr:uid="{D9E6A911-DF9A-4351-952D-9F377B824727}"/>
    <cellStyle name="Normal 2 13 5 2" xfId="30793" xr:uid="{904B0BF4-5035-4F63-B10A-FC8A2E3839ED}"/>
    <cellStyle name="Normal 2 13 6" xfId="30794" xr:uid="{ECF0340D-FE97-4E00-A832-B83D5F4863D6}"/>
    <cellStyle name="Normal 2 13 6 2" xfId="30795" xr:uid="{2A2A491C-BBE5-4B18-9537-724A06256D72}"/>
    <cellStyle name="Normal 2 13 7" xfId="30796" xr:uid="{43AAA731-846F-48B3-84B3-3632BB26AE89}"/>
    <cellStyle name="Normal 2 13 8" xfId="30797" xr:uid="{CFB7A650-562D-4C0E-AD56-F672D23FFF2E}"/>
    <cellStyle name="Normal 2 14" xfId="152" xr:uid="{A064A4E8-A3CE-461D-9C41-10F9DC1B1C97}"/>
    <cellStyle name="Normal 2 14 2" xfId="30798" xr:uid="{90C503E5-22E3-49B2-A589-5DD281468ED9}"/>
    <cellStyle name="Normal 2 14 2 2" xfId="30799" xr:uid="{6883551C-86A5-4B67-BD95-656148775CA0}"/>
    <cellStyle name="Normal 2 14 2 2 2" xfId="30800" xr:uid="{C03EBA67-649D-4340-A1B0-B8F6A795AE38}"/>
    <cellStyle name="Normal 2 14 2 3" xfId="30801" xr:uid="{A675B426-7C51-4279-9A8A-F339F08FB40E}"/>
    <cellStyle name="Normal 2 14 2 3 2" xfId="30802" xr:uid="{F3F4EC32-11D8-47A9-AE4F-AFBCA90AF904}"/>
    <cellStyle name="Normal 2 14 2 4" xfId="30803" xr:uid="{D33598CD-CA25-4A46-9ABF-60CE12A1BF77}"/>
    <cellStyle name="Normal 2 14 3" xfId="30804" xr:uid="{E1DA7AB5-97D8-4EEA-B92D-00EC4ABB89FD}"/>
    <cellStyle name="Normal 2 14 3 2" xfId="30805" xr:uid="{A9C95B3C-3E2E-4AF0-A5FA-0579A0576F8B}"/>
    <cellStyle name="Normal 2 14 4" xfId="30806" xr:uid="{27B6990A-0C64-4F90-B3A7-27964ABFEC49}"/>
    <cellStyle name="Normal 2 14 4 2" xfId="30807" xr:uid="{9E1FE300-C4EB-43B1-8E0C-DDADC76796DC}"/>
    <cellStyle name="Normal 2 14 5" xfId="30808" xr:uid="{A129FFB2-CDD1-4B0B-AB19-4C706AD14A2C}"/>
    <cellStyle name="Normal 2 14 5 2" xfId="30809" xr:uid="{55857B74-5ABE-422C-882E-270F42C2A84B}"/>
    <cellStyle name="Normal 2 14 6" xfId="30810" xr:uid="{403CB4F6-BEC7-45CD-AFA3-F342410CB1AA}"/>
    <cellStyle name="Normal 2 14 6 2" xfId="30811" xr:uid="{EFD92E71-C5EC-49E0-9B1F-3F3AB084AA39}"/>
    <cellStyle name="Normal 2 14 7" xfId="30812" xr:uid="{8939DAE7-FB72-4799-84AB-A165A8B19653}"/>
    <cellStyle name="Normal 2 14 8" xfId="30813" xr:uid="{251913CC-D96E-4B77-A7C6-5E5DE645F94C}"/>
    <cellStyle name="Normal 2 15" xfId="153" xr:uid="{1628D8B0-BAA8-49FE-B440-F04E1D3C89AB}"/>
    <cellStyle name="Normal 2 15 2" xfId="30814" xr:uid="{CC81F854-294D-467E-BC92-D723451EE50D}"/>
    <cellStyle name="Normal 2 15 2 2" xfId="30815" xr:uid="{DFCFB64C-8C36-4117-B72A-5A7C867EB0F9}"/>
    <cellStyle name="Normal 2 15 2 2 2" xfId="30816" xr:uid="{BF3844FF-B706-42D6-A3BD-1185556D286E}"/>
    <cellStyle name="Normal 2 15 2 3" xfId="30817" xr:uid="{7C0BB949-4AAC-4FE9-A267-94C71539E21D}"/>
    <cellStyle name="Normal 2 15 2 3 2" xfId="30818" xr:uid="{2B7389EC-4359-4F7A-BDEB-DBEA7EE03F81}"/>
    <cellStyle name="Normal 2 15 2 4" xfId="30819" xr:uid="{AB5F80FE-DDF2-427D-B597-DE5DA177C5D5}"/>
    <cellStyle name="Normal 2 15 3" xfId="30820" xr:uid="{CFBB47BA-F874-433D-B1B2-2A36855B2DCD}"/>
    <cellStyle name="Normal 2 15 3 2" xfId="30821" xr:uid="{ECF53900-6C6C-450B-AEBC-200E2920B0FF}"/>
    <cellStyle name="Normal 2 15 4" xfId="30822" xr:uid="{FF707BCA-EFC5-4E64-AB85-C426AD9B7293}"/>
    <cellStyle name="Normal 2 15 4 2" xfId="30823" xr:uid="{137C32F6-095E-4A17-8DFD-F8784304EA3B}"/>
    <cellStyle name="Normal 2 15 5" xfId="30824" xr:uid="{ECE3F466-2BDE-4404-9EA3-F49A85BEBAE1}"/>
    <cellStyle name="Normal 2 15 5 2" xfId="30825" xr:uid="{8780FBE5-D23D-4D4F-9A88-893494DD5A71}"/>
    <cellStyle name="Normal 2 15 6" xfId="30826" xr:uid="{9FE7B4FE-F309-4F3C-90E9-B4F77E01E05F}"/>
    <cellStyle name="Normal 2 15 6 2" xfId="30827" xr:uid="{37F9B452-B179-46E8-91D0-39A5FF38C007}"/>
    <cellStyle name="Normal 2 15 7" xfId="30828" xr:uid="{08BB9A1A-B38F-450F-8584-C7E645837BAD}"/>
    <cellStyle name="Normal 2 15 8" xfId="30829" xr:uid="{788D731B-C907-4B07-B26A-ED081393A3BD}"/>
    <cellStyle name="Normal 2 16" xfId="154" xr:uid="{465D9DB4-9F9F-4E0A-B7DD-6170E103DA80}"/>
    <cellStyle name="Normal 2 16 2" xfId="30830" xr:uid="{4EF61A7E-B1E4-4E2C-8EB2-E85892F17029}"/>
    <cellStyle name="Normal 2 16 2 2" xfId="30831" xr:uid="{0CCA680A-A7B8-46A2-8146-D65A28F54B82}"/>
    <cellStyle name="Normal 2 16 2 2 2" xfId="30832" xr:uid="{D7547676-998E-430A-908D-A71D829B74A8}"/>
    <cellStyle name="Normal 2 16 2 3" xfId="30833" xr:uid="{F9BB7197-7210-4927-8857-030BB54D4E5A}"/>
    <cellStyle name="Normal 2 16 2 3 2" xfId="30834" xr:uid="{A9705EC0-9305-4913-987B-6A8DFD17A319}"/>
    <cellStyle name="Normal 2 16 2 4" xfId="30835" xr:uid="{B6318A11-3617-41B9-BE41-F60C21948FEF}"/>
    <cellStyle name="Normal 2 16 3" xfId="30836" xr:uid="{F64F0258-45E0-4644-A2B8-5EE3A4AC0B4D}"/>
    <cellStyle name="Normal 2 16 3 2" xfId="30837" xr:uid="{80669E96-C812-4498-9EEE-A5D9B2450D94}"/>
    <cellStyle name="Normal 2 16 4" xfId="30838" xr:uid="{F9237526-0DDB-410C-9D8A-74A988610E6D}"/>
    <cellStyle name="Normal 2 16 4 2" xfId="30839" xr:uid="{B6DD1ADC-3C59-46FC-BE86-64704F47339E}"/>
    <cellStyle name="Normal 2 16 5" xfId="30840" xr:uid="{2ABF79B6-523C-4D67-B750-327B830011D1}"/>
    <cellStyle name="Normal 2 16 5 2" xfId="30841" xr:uid="{5310F47F-2E8E-4416-B6C0-86728A5A0CA5}"/>
    <cellStyle name="Normal 2 16 6" xfId="30842" xr:uid="{7850C081-15B7-4327-BA0D-0346B9DDF4EF}"/>
    <cellStyle name="Normal 2 16 6 2" xfId="30843" xr:uid="{3E3E7F23-0AC3-43B1-9780-5D1BB42E744F}"/>
    <cellStyle name="Normal 2 16 7" xfId="30844" xr:uid="{A37422EB-93CB-440C-8CF8-F7F6C37F3FBF}"/>
    <cellStyle name="Normal 2 16 8" xfId="30845" xr:uid="{7701B0F6-D658-495B-80C6-62C13E7119BF}"/>
    <cellStyle name="Normal 2 17" xfId="155" xr:uid="{8A286627-38EB-426A-94CA-56467196B760}"/>
    <cellStyle name="Normal 2 17 2" xfId="30846" xr:uid="{A2373EE0-3FD3-411F-8819-72264C2D3D0D}"/>
    <cellStyle name="Normal 2 17 2 2" xfId="30847" xr:uid="{6698A5AD-F8DC-4D65-B58B-48B040499596}"/>
    <cellStyle name="Normal 2 17 2 2 2" xfId="30848" xr:uid="{B76BCDE6-CE27-4845-8D0D-98D035035EB7}"/>
    <cellStyle name="Normal 2 17 2 3" xfId="30849" xr:uid="{596705D9-08B7-4476-A040-BB93A9C92D01}"/>
    <cellStyle name="Normal 2 17 2 3 2" xfId="30850" xr:uid="{3D42D0F9-6A7A-415B-88C8-E9DCD583A56B}"/>
    <cellStyle name="Normal 2 17 2 4" xfId="30851" xr:uid="{FB121899-B957-41FB-B872-02DE083D850B}"/>
    <cellStyle name="Normal 2 17 3" xfId="30852" xr:uid="{FFDAED95-092A-4486-9533-C8ABDAE4E675}"/>
    <cellStyle name="Normal 2 17 3 2" xfId="30853" xr:uid="{FA8656F1-1BC2-440E-9C16-C0C02299174C}"/>
    <cellStyle name="Normal 2 17 4" xfId="30854" xr:uid="{AC5C9EB9-AD09-4CB9-8C11-132D50D212E2}"/>
    <cellStyle name="Normal 2 17 4 2" xfId="30855" xr:uid="{F58281F5-478E-476C-879E-8189D4C3C7A6}"/>
    <cellStyle name="Normal 2 17 5" xfId="30856" xr:uid="{72CA9434-6BE1-47D1-A5C7-6FB849952269}"/>
    <cellStyle name="Normal 2 17 5 2" xfId="30857" xr:uid="{113843A8-275B-4053-946D-570DFCBDF4ED}"/>
    <cellStyle name="Normal 2 17 6" xfId="30858" xr:uid="{3678B5B6-AB60-420A-81CB-D16540EAFB32}"/>
    <cellStyle name="Normal 2 17 6 2" xfId="30859" xr:uid="{79E81F33-EFA1-4B23-A4E8-C97A5752D7B3}"/>
    <cellStyle name="Normal 2 17 7" xfId="30860" xr:uid="{B530171E-309E-4553-8783-405DB6ABF871}"/>
    <cellStyle name="Normal 2 17 8" xfId="30861" xr:uid="{060091AE-BACE-477B-8A2E-6291D361B4F9}"/>
    <cellStyle name="Normal 2 18" xfId="156" xr:uid="{A31B51F9-6DF1-4218-ACC7-0154F46F5272}"/>
    <cellStyle name="Normal 2 18 2" xfId="30862" xr:uid="{C51B2555-F8F3-4E20-BE9A-2F2302AC06DD}"/>
    <cellStyle name="Normal 2 18 2 2" xfId="30863" xr:uid="{7AFC6A38-6C43-4897-8F93-0318924DED74}"/>
    <cellStyle name="Normal 2 18 2 2 2" xfId="30864" xr:uid="{20BE8095-C639-4AAD-961D-FC31FBAB8ACB}"/>
    <cellStyle name="Normal 2 18 2 3" xfId="30865" xr:uid="{C93CC98F-57F3-4B5B-B88B-112A3DF65E89}"/>
    <cellStyle name="Normal 2 18 2 3 2" xfId="30866" xr:uid="{A922CFE1-E03B-463A-908E-305FF89475FE}"/>
    <cellStyle name="Normal 2 18 2 4" xfId="30867" xr:uid="{A474D22D-9BD1-4B5B-879E-D5307CEE2476}"/>
    <cellStyle name="Normal 2 18 3" xfId="30868" xr:uid="{F0E16F6F-D987-4609-B4E4-4B7300C88793}"/>
    <cellStyle name="Normal 2 18 3 2" xfId="30869" xr:uid="{B839C284-8212-477C-9E2A-A4E0A3715A16}"/>
    <cellStyle name="Normal 2 18 4" xfId="30870" xr:uid="{66B2C848-028A-49AB-93B4-6354E9E49E8B}"/>
    <cellStyle name="Normal 2 18 4 2" xfId="30871" xr:uid="{C0E7BA00-2B4A-4741-B72F-E14666F36580}"/>
    <cellStyle name="Normal 2 18 5" xfId="30872" xr:uid="{B56EAD87-68D6-486C-89B5-44E683A86FA1}"/>
    <cellStyle name="Normal 2 18 5 2" xfId="30873" xr:uid="{BD7FE167-0E22-4E08-BA6A-2E2FA5DD4EE6}"/>
    <cellStyle name="Normal 2 18 6" xfId="30874" xr:uid="{C4BD5CAE-95EB-48EC-BBCB-94A830AF666E}"/>
    <cellStyle name="Normal 2 18 6 2" xfId="30875" xr:uid="{F32B08EA-E7E5-455A-B4A6-047568382F43}"/>
    <cellStyle name="Normal 2 18 7" xfId="30876" xr:uid="{DA998A5E-9949-4422-BF1D-A9165C2CB621}"/>
    <cellStyle name="Normal 2 18 8" xfId="30877" xr:uid="{15146FA0-50C2-4541-B7BD-B9693606BE13}"/>
    <cellStyle name="Normal 2 19" xfId="157" xr:uid="{6631C111-1212-42A1-BB38-1A4177697076}"/>
    <cellStyle name="Normal 2 19 2" xfId="30878" xr:uid="{D7737003-05DF-4F4E-AB39-261388778B80}"/>
    <cellStyle name="Normal 2 19 2 2" xfId="30879" xr:uid="{F906A51B-465B-447B-9484-5F2CD43EF6E4}"/>
    <cellStyle name="Normal 2 19 2 2 2" xfId="30880" xr:uid="{E8506D5F-E624-4F2D-A191-8E14F5638B16}"/>
    <cellStyle name="Normal 2 19 2 3" xfId="30881" xr:uid="{B3DF08BA-7816-40F0-AA23-0CD68ACB278B}"/>
    <cellStyle name="Normal 2 19 2 3 2" xfId="30882" xr:uid="{CE99AD7F-995C-45EB-B16E-C95CD2560CF1}"/>
    <cellStyle name="Normal 2 19 2 4" xfId="30883" xr:uid="{2BC66828-9381-431B-9B21-2D5AD2F8503F}"/>
    <cellStyle name="Normal 2 19 3" xfId="30884" xr:uid="{8EBBA063-216A-4150-ADB9-DE96827C443B}"/>
    <cellStyle name="Normal 2 19 3 2" xfId="30885" xr:uid="{86D5EA3C-D51F-4C64-85E9-DA68BEF4A12C}"/>
    <cellStyle name="Normal 2 19 4" xfId="30886" xr:uid="{6EE34974-AFB8-4327-8E87-F6F26C701322}"/>
    <cellStyle name="Normal 2 19 4 2" xfId="30887" xr:uid="{176FEFF7-5F0B-4CD5-BCA5-8B4BD289D04D}"/>
    <cellStyle name="Normal 2 19 5" xfId="30888" xr:uid="{82308960-1DF6-4ED5-8E29-225AA46D73AB}"/>
    <cellStyle name="Normal 2 19 5 2" xfId="30889" xr:uid="{5C67554E-B80E-4C95-B6EB-32A2C09B1E94}"/>
    <cellStyle name="Normal 2 19 6" xfId="30890" xr:uid="{DB4FECEC-8BC0-4963-B08B-8496A3563A41}"/>
    <cellStyle name="Normal 2 19 6 2" xfId="30891" xr:uid="{D7863CB0-B6F3-4728-B8A6-E8C256D96939}"/>
    <cellStyle name="Normal 2 19 7" xfId="30892" xr:uid="{F25890DA-8935-489F-B50C-D76EC10E10B7}"/>
    <cellStyle name="Normal 2 19 8" xfId="30893" xr:uid="{A625E5C9-C788-41A0-8F3A-3F564926858B}"/>
    <cellStyle name="Normal 2 2" xfId="19" xr:uid="{FB3EEEDE-999D-41E3-A398-57BDA0D25A81}"/>
    <cellStyle name="Normal 2 2 10" xfId="30894" xr:uid="{24DC56B3-2B53-4926-A944-E19FB811AC55}"/>
    <cellStyle name="Normal 2 2 11" xfId="30895" xr:uid="{74293763-1AA5-4D2B-8FCF-8C7CEE761B6F}"/>
    <cellStyle name="Normal 2 2 12" xfId="30896" xr:uid="{7D21B94F-81CE-4598-969C-BEF2400F6CE6}"/>
    <cellStyle name="Normal 2 2 13" xfId="667" xr:uid="{E7920B8F-F6C2-4792-B8E0-1AF93C8D75BC}"/>
    <cellStyle name="Normal 2 2 2" xfId="411" xr:uid="{B78EFA70-1196-4BAD-8650-655AED3D8B66}"/>
    <cellStyle name="Normal 2 2 2 10" xfId="606" xr:uid="{0A47DC56-9987-4BC3-BB1D-DD94D571D8FC}"/>
    <cellStyle name="Normal 2 2 2 2" xfId="30897" xr:uid="{3D0771B7-F895-4B00-B75F-E31187758C02}"/>
    <cellStyle name="Normal 2 2 2 2 2" xfId="30898" xr:uid="{C7AA8DC7-01BB-4D80-8932-863C08E85519}"/>
    <cellStyle name="Normal 2 2 2 2 2 2" xfId="30899" xr:uid="{869E1914-8F32-43EE-82AC-6A334ECEDAD5}"/>
    <cellStyle name="Normal 2 2 2 2 2 2 2" xfId="30900" xr:uid="{7F44E946-2505-4965-8B6F-27914D9050BC}"/>
    <cellStyle name="Normal 2 2 2 2 2 2 2 2" xfId="30901" xr:uid="{23FBAD38-766E-4789-8A36-D1FBD9AB09E0}"/>
    <cellStyle name="Normal 2 2 2 2 2 2 3" xfId="30902" xr:uid="{71963A84-BA1A-4CFF-A9B2-5BB00F18FFEB}"/>
    <cellStyle name="Normal 2 2 2 2 2 2 3 2" xfId="30903" xr:uid="{5CADB4EA-9FC4-4D3D-9EA2-21466E3339BE}"/>
    <cellStyle name="Normal 2 2 2 2 2 2 4" xfId="30904" xr:uid="{F466351D-038B-4082-BC02-A61F2CA9DDE5}"/>
    <cellStyle name="Normal 2 2 2 2 2 3" xfId="30905" xr:uid="{E8002DE6-76DF-4143-83D0-57558F8BD16C}"/>
    <cellStyle name="Normal 2 2 2 2 2 3 2" xfId="30906" xr:uid="{3D1F2044-4FFA-49AA-84EC-CDA2D3872AB8}"/>
    <cellStyle name="Normal 2 2 2 2 2 4" xfId="30907" xr:uid="{A6E9BB03-AE54-486E-B482-325635F8BF36}"/>
    <cellStyle name="Normal 2 2 2 2 2 4 2" xfId="30908" xr:uid="{9A38F140-EDE6-44C3-AF5C-D26F168F18D2}"/>
    <cellStyle name="Normal 2 2 2 2 2 5" xfId="30909" xr:uid="{84D65652-B09E-4891-848B-59FAD9A5F7C6}"/>
    <cellStyle name="Normal 2 2 2 2 2 5 2" xfId="30910" xr:uid="{B136FF08-C9BF-4603-8988-7E2ADA6786D9}"/>
    <cellStyle name="Normal 2 2 2 2 2 6" xfId="30911" xr:uid="{F967208B-7608-4C8C-BA31-8A26C66E062A}"/>
    <cellStyle name="Normal 2 2 2 2 2 6 2" xfId="30912" xr:uid="{BA63C022-F469-4ECA-9251-18C173CF42B5}"/>
    <cellStyle name="Normal 2 2 2 2 2 7" xfId="30913" xr:uid="{4A9D6F2D-B53D-4AC1-8210-659E6AF17DF1}"/>
    <cellStyle name="Normal 2 2 2 2 2 8" xfId="30914" xr:uid="{14DD531B-CF92-4A19-9F3A-119AD65206A7}"/>
    <cellStyle name="Normal 2 2 2 2 3" xfId="30915" xr:uid="{E546B884-C883-45D7-8793-BCD87794C735}"/>
    <cellStyle name="Normal 2 2 2 2 3 2" xfId="30916" xr:uid="{7113C171-C72B-4147-BEF7-0DB4C3B5B8E3}"/>
    <cellStyle name="Normal 2 2 2 2 3 2 2" xfId="30917" xr:uid="{31D33F13-357E-4587-BA84-245C9DE20EC9}"/>
    <cellStyle name="Normal 2 2 2 2 3 3" xfId="30918" xr:uid="{4E89DBB4-B3F1-4218-BD5E-A0CE5B035AB6}"/>
    <cellStyle name="Normal 2 2 2 2 3 3 2" xfId="30919" xr:uid="{04BDA592-ED41-4AC9-8B57-F6DCBDE7F7C9}"/>
    <cellStyle name="Normal 2 2 2 2 3 4" xfId="30920" xr:uid="{7253B959-D15D-4F5E-9BBD-D36504A1F331}"/>
    <cellStyle name="Normal 2 2 2 2 4" xfId="30921" xr:uid="{486F180A-36FC-42D3-9506-6D9E1E7384CF}"/>
    <cellStyle name="Normal 2 2 2 2 4 2" xfId="30922" xr:uid="{C138FE3A-5261-4ADC-AE20-3E59FE82BA46}"/>
    <cellStyle name="Normal 2 2 2 2 5" xfId="30923" xr:uid="{FEDEEBC5-0D7F-4E5F-9FD1-50F0A391AC96}"/>
    <cellStyle name="Normal 2 2 2 2 5 2" xfId="30924" xr:uid="{8BF611E5-1DAD-4BE8-BD58-00CD0536E627}"/>
    <cellStyle name="Normal 2 2 2 2 6" xfId="30925" xr:uid="{BC4006DC-AC64-42C4-B268-90114CAACF46}"/>
    <cellStyle name="Normal 2 2 2 2 6 2" xfId="30926" xr:uid="{0589A262-836C-47AA-AB62-ECCCC3E605A8}"/>
    <cellStyle name="Normal 2 2 2 2 7" xfId="30927" xr:uid="{826D24AD-F322-413A-9CCF-27949FC37B90}"/>
    <cellStyle name="Normal 2 2 2 2 7 2" xfId="30928" xr:uid="{D5BF0056-2580-449E-965E-5C9313DB07EC}"/>
    <cellStyle name="Normal 2 2 2 2 8" xfId="30929" xr:uid="{9DF7E105-6FED-4A9C-9025-430A31665650}"/>
    <cellStyle name="Normal 2 2 2 3" xfId="30930" xr:uid="{987E0349-F07F-4D40-9EF2-FF9E5B6E82A1}"/>
    <cellStyle name="Normal 2 2 2 3 2" xfId="30931" xr:uid="{0519E8DE-7E2D-4A10-98ED-2C7D95DACB03}"/>
    <cellStyle name="Normal 2 2 2 3 2 2" xfId="30932" xr:uid="{B3FBAD8B-F449-4B0A-BAC0-AAE4A77F2903}"/>
    <cellStyle name="Normal 2 2 2 3 2 2 2" xfId="30933" xr:uid="{CA7C2B0C-6CD9-434C-810A-93546597E167}"/>
    <cellStyle name="Normal 2 2 2 3 2 3" xfId="30934" xr:uid="{F1994B72-028E-4C48-9769-3731144C4632}"/>
    <cellStyle name="Normal 2 2 2 3 2 3 2" xfId="30935" xr:uid="{30EB0B76-FC02-481C-B963-C8FF79589894}"/>
    <cellStyle name="Normal 2 2 2 3 2 4" xfId="30936" xr:uid="{6843A305-418B-4861-BC10-0B115A64C97F}"/>
    <cellStyle name="Normal 2 2 2 3 3" xfId="30937" xr:uid="{71BF61B7-2F7A-4639-8615-828A49D442FA}"/>
    <cellStyle name="Normal 2 2 2 3 3 2" xfId="30938" xr:uid="{D547C722-A95C-4527-9C59-F3A5A4DF5FB8}"/>
    <cellStyle name="Normal 2 2 2 3 4" xfId="30939" xr:uid="{F98DEA9D-CCDB-4A7A-BA45-6000C31067A9}"/>
    <cellStyle name="Normal 2 2 2 3 4 2" xfId="30940" xr:uid="{5CC6D7A9-A630-476E-9545-086D684F1866}"/>
    <cellStyle name="Normal 2 2 2 3 5" xfId="30941" xr:uid="{EB8E9A78-7A7A-4EF6-A5F7-A733DE03A89E}"/>
    <cellStyle name="Normal 2 2 2 3 5 2" xfId="30942" xr:uid="{4538BA04-0961-49B0-84E7-0F5178D7656C}"/>
    <cellStyle name="Normal 2 2 2 3 6" xfId="30943" xr:uid="{379A3E84-1421-47CE-9FC3-249A38695F75}"/>
    <cellStyle name="Normal 2 2 2 3 6 2" xfId="30944" xr:uid="{9A4050A5-EB10-4603-8270-F412C1EEB30C}"/>
    <cellStyle name="Normal 2 2 2 3 7" xfId="30945" xr:uid="{970636B5-ACC8-4F6A-8D26-7D4E0FD06BB4}"/>
    <cellStyle name="Normal 2 2 2 3 8" xfId="30946" xr:uid="{F6A9E049-64D7-4000-BDB9-5061B8A6E115}"/>
    <cellStyle name="Normal 2 2 2 4" xfId="30947" xr:uid="{544CA030-B056-4A99-961D-947C8C0151CD}"/>
    <cellStyle name="Normal 2 2 2 4 2" xfId="30948" xr:uid="{5222F57A-6E74-43A7-AF52-8C21090517D5}"/>
    <cellStyle name="Normal 2 2 2 4 2 2" xfId="30949" xr:uid="{02ACBBD7-F207-42DE-8F23-7BEC1B112407}"/>
    <cellStyle name="Normal 2 2 2 4 3" xfId="30950" xr:uid="{8D0472A2-C7C3-49DF-97DA-B62C2D035075}"/>
    <cellStyle name="Normal 2 2 2 4 3 2" xfId="30951" xr:uid="{5B9529CE-9FE0-4619-9C03-33F993EFFB8E}"/>
    <cellStyle name="Normal 2 2 2 4 4" xfId="30952" xr:uid="{665A5940-0501-4601-8080-F8E13D7309C8}"/>
    <cellStyle name="Normal 2 2 2 4 5" xfId="30953" xr:uid="{1E3F4776-009F-4155-9E3D-6C3C9F5E5CAB}"/>
    <cellStyle name="Normal 2 2 2 5" xfId="30954" xr:uid="{31AE5F24-3263-46DF-901D-14F0C46E7E71}"/>
    <cellStyle name="Normal 2 2 2 5 2" xfId="30955" xr:uid="{6939E46A-83A3-45CD-B856-705A198278C4}"/>
    <cellStyle name="Normal 2 2 2 5 3" xfId="30956" xr:uid="{2DDD09DD-C3F3-42AE-B479-0935CA2FF07A}"/>
    <cellStyle name="Normal 2 2 2 6" xfId="30957" xr:uid="{084E230B-13C4-40EB-B1EB-D9E0F720F609}"/>
    <cellStyle name="Normal 2 2 2 6 2" xfId="30958" xr:uid="{ECE27C5B-5F2A-448A-950A-0D8ED1C36451}"/>
    <cellStyle name="Normal 2 2 2 7" xfId="30959" xr:uid="{33323CBD-7C3D-4A11-8E4F-87086E886F91}"/>
    <cellStyle name="Normal 2 2 2 7 2" xfId="30960" xr:uid="{AE23A12B-3D0C-4A6E-8517-2C716905A20C}"/>
    <cellStyle name="Normal 2 2 2 8" xfId="30961" xr:uid="{CDEBEDFA-23F4-41F4-9AE8-7E3FE29DBE4C}"/>
    <cellStyle name="Normal 2 2 2 8 2" xfId="30962" xr:uid="{4A1717BC-5B8F-477B-81C4-D47281A5D37A}"/>
    <cellStyle name="Normal 2 2 2 9" xfId="30963" xr:uid="{A3083BC6-11B7-406C-A847-CC77D4C1D636}"/>
    <cellStyle name="Normal 2 2 3" xfId="158" xr:uid="{830B79F2-3770-4DE7-8A94-0412505B2534}"/>
    <cellStyle name="Normal 2 2 3 2" xfId="30965" xr:uid="{C1630BF3-3760-4070-BC5F-1AA2066B5F5F}"/>
    <cellStyle name="Normal 2 2 3 2 2" xfId="30966" xr:uid="{7EAE8EFF-5281-41D3-8EA9-35E44A836AF1}"/>
    <cellStyle name="Normal 2 2 3 2 2 2" xfId="30967" xr:uid="{E1E9B586-745C-452B-8F29-432B480FF3B7}"/>
    <cellStyle name="Normal 2 2 3 2 2 2 2" xfId="30968" xr:uid="{E92F8254-C1B4-4B39-A739-0FB698D0A22D}"/>
    <cellStyle name="Normal 2 2 3 2 2 3" xfId="30969" xr:uid="{0F0360FD-AB3A-40E7-A239-AB6B13DE37EF}"/>
    <cellStyle name="Normal 2 2 3 2 2 3 2" xfId="30970" xr:uid="{60046B7E-5FE7-4E25-9166-9AA9CBE7945C}"/>
    <cellStyle name="Normal 2 2 3 2 2 4" xfId="30971" xr:uid="{90C7E712-27A2-42E7-AA83-DAF978E7AE0B}"/>
    <cellStyle name="Normal 2 2 3 2 3" xfId="30972" xr:uid="{0FA21A6C-4F24-4E3D-B71A-4D32E6175E86}"/>
    <cellStyle name="Normal 2 2 3 2 3 2" xfId="30973" xr:uid="{DF4E2F5F-CB32-42D6-A2F8-C90163DFA35C}"/>
    <cellStyle name="Normal 2 2 3 2 4" xfId="30974" xr:uid="{5E511816-6B87-492C-842F-342588D7D3C0}"/>
    <cellStyle name="Normal 2 2 3 2 4 2" xfId="30975" xr:uid="{690F27EB-5A70-4826-8C19-B15E2AC37DA8}"/>
    <cellStyle name="Normal 2 2 3 2 5" xfId="30976" xr:uid="{24A7061B-A17C-412F-9BB5-C76961CDA7E4}"/>
    <cellStyle name="Normal 2 2 3 2 5 2" xfId="30977" xr:uid="{9B0AC404-83BA-4789-A32F-E307EC7E4741}"/>
    <cellStyle name="Normal 2 2 3 2 6" xfId="30978" xr:uid="{190C832D-1561-4CAE-BB9A-650848561FED}"/>
    <cellStyle name="Normal 2 2 3 2 6 2" xfId="30979" xr:uid="{AE18C8AA-9C3A-440E-8760-7DD1A3779DF2}"/>
    <cellStyle name="Normal 2 2 3 2 7" xfId="30980" xr:uid="{3356439A-DB76-4171-809F-EB387BBEC9EA}"/>
    <cellStyle name="Normal 2 2 3 3" xfId="30981" xr:uid="{16BAFBA4-C41A-44CB-A58D-9298652CD3FD}"/>
    <cellStyle name="Normal 2 2 3 3 2" xfId="30982" xr:uid="{2E6A29BF-67CD-4D92-9990-95AE290CE6CB}"/>
    <cellStyle name="Normal 2 2 3 3 2 2" xfId="30983" xr:uid="{C3105AA9-BBDD-446A-9DE5-DD3B7412B04E}"/>
    <cellStyle name="Normal 2 2 3 3 3" xfId="30984" xr:uid="{3F967BCE-7445-481F-BD96-31390F607CDD}"/>
    <cellStyle name="Normal 2 2 3 3 3 2" xfId="30985" xr:uid="{4544392F-0BFB-488D-81BF-395B706F0C1B}"/>
    <cellStyle name="Normal 2 2 3 3 4" xfId="30986" xr:uid="{84C9C275-9591-44F0-98BE-0B52B8AF716C}"/>
    <cellStyle name="Normal 2 2 3 4" xfId="30987" xr:uid="{95B5BE8D-121A-4089-AD0C-C18AAD5ABEF5}"/>
    <cellStyle name="Normal 2 2 3 4 2" xfId="30988" xr:uid="{67582110-C934-4AC5-A575-A52E32546A1E}"/>
    <cellStyle name="Normal 2 2 3 5" xfId="30989" xr:uid="{89F2FEF4-662C-467D-8FAC-CF0DA220EE4E}"/>
    <cellStyle name="Normal 2 2 3 5 2" xfId="30990" xr:uid="{7A073642-DB47-4AC1-A390-C24D98C8C94D}"/>
    <cellStyle name="Normal 2 2 3 6" xfId="30991" xr:uid="{EAE3A45C-6592-4269-8B26-CD8613E27CF2}"/>
    <cellStyle name="Normal 2 2 3 6 2" xfId="30992" xr:uid="{20DC58ED-90FC-49DD-8BD5-A437F91D24D3}"/>
    <cellStyle name="Normal 2 2 3 7" xfId="30993" xr:uid="{D1A2ED7D-7118-4DBF-9761-D1188591B18A}"/>
    <cellStyle name="Normal 2 2 3 7 2" xfId="30994" xr:uid="{900B29C3-437A-47EE-8E00-731964208DBC}"/>
    <cellStyle name="Normal 2 2 3 8" xfId="30995" xr:uid="{1EFAECBA-C712-4BB2-A869-86AC90C800A0}"/>
    <cellStyle name="Normal 2 2 3 9" xfId="30964" xr:uid="{F4B66BD9-C194-4E0E-8094-E4C7639CD4A1}"/>
    <cellStyle name="Normal 2 2 4" xfId="30996" xr:uid="{44FBA32F-036B-4BD7-B174-1425EAF64E3A}"/>
    <cellStyle name="Normal 2 2 4 2" xfId="30997" xr:uid="{02B691F5-23BA-4C44-AD3C-19A36C82E6FE}"/>
    <cellStyle name="Normal 2 2 4 2 2" xfId="30998" xr:uid="{AE2E8BE9-BD13-47DB-B94C-C9B0E5A90713}"/>
    <cellStyle name="Normal 2 2 4 2 2 2" xfId="30999" xr:uid="{A72B99A1-EFC2-49C5-976E-A2F804DBD7F6}"/>
    <cellStyle name="Normal 2 2 4 2 2 3" xfId="31000" xr:uid="{2330F560-6C24-4114-897A-1DBC6D78ECB4}"/>
    <cellStyle name="Normal 2 2 4 2 3" xfId="31001" xr:uid="{963493A6-8E9D-43E2-B80A-478756EC0594}"/>
    <cellStyle name="Normal 2 2 4 2 3 2" xfId="31002" xr:uid="{3DF13E1E-DF6A-4098-A4F1-84D70B95B5BF}"/>
    <cellStyle name="Normal 2 2 4 2 3 3" xfId="31003" xr:uid="{95D2F9B2-AC26-4363-942A-2AA1F8DEB85C}"/>
    <cellStyle name="Normal 2 2 4 2 4" xfId="31004" xr:uid="{90BFAA82-5CE6-49C6-9E48-006398B14623}"/>
    <cellStyle name="Normal 2 2 4 2 5" xfId="31005" xr:uid="{19B26E2F-E55A-4D16-B660-3A7AC782D016}"/>
    <cellStyle name="Normal 2 2 4 3" xfId="31006" xr:uid="{D634B80C-E362-4726-A26D-D3D3C1550A63}"/>
    <cellStyle name="Normal 2 2 4 3 2" xfId="31007" xr:uid="{BB280CD1-A979-4367-8815-AB04DAA4FBA5}"/>
    <cellStyle name="Normal 2 2 4 3 3" xfId="31008" xr:uid="{21356C8C-89DE-4B1D-ABEA-C1C05BF1A158}"/>
    <cellStyle name="Normal 2 2 4 4" xfId="31009" xr:uid="{DD287110-0E6A-4793-B72F-9885BCF31F7B}"/>
    <cellStyle name="Normal 2 2 4 4 2" xfId="31010" xr:uid="{FE433263-E82B-4362-99D2-DD657EF826D2}"/>
    <cellStyle name="Normal 2 2 4 4 3" xfId="31011" xr:uid="{E214683E-A505-4F3F-902C-45B2315B1789}"/>
    <cellStyle name="Normal 2 2 4 5" xfId="31012" xr:uid="{8EA314C4-CCD2-4250-B990-A2F214AD9042}"/>
    <cellStyle name="Normal 2 2 4 5 2" xfId="31013" xr:uid="{9F1AB4B6-B38B-4C06-87E5-5AEB77D6E412}"/>
    <cellStyle name="Normal 2 2 4 5 3" xfId="31014" xr:uid="{43A3C859-E11B-4EED-A610-514B9A2CC83A}"/>
    <cellStyle name="Normal 2 2 4 6" xfId="31015" xr:uid="{66AA6340-3F5C-40CC-B282-5EFE16E9125E}"/>
    <cellStyle name="Normal 2 2 4 6 2" xfId="31016" xr:uid="{0CB35AF7-F56A-4709-AC18-7F765E7F54DB}"/>
    <cellStyle name="Normal 2 2 4 7" xfId="31017" xr:uid="{2CFC8151-4F66-4394-ABFC-B105CDC04BEF}"/>
    <cellStyle name="Normal 2 2 5" xfId="31018" xr:uid="{14E2D971-0859-4EC4-91F6-27A707844EBE}"/>
    <cellStyle name="Normal 2 2 5 2" xfId="31019" xr:uid="{E8B5ABBC-CCDC-4218-BC36-3C0C8790491A}"/>
    <cellStyle name="Normal 2 2 5 2 2" xfId="31020" xr:uid="{BA278439-2B30-4646-9252-08B54CFB050D}"/>
    <cellStyle name="Normal 2 2 5 3" xfId="31021" xr:uid="{46C99764-5CB1-4926-A3E8-59A5B1642FFB}"/>
    <cellStyle name="Normal 2 2 5 3 2" xfId="31022" xr:uid="{7F60AA78-ECEA-4E67-AEB3-71887C475A0F}"/>
    <cellStyle name="Normal 2 2 5 4" xfId="31023" xr:uid="{B96740EF-5A46-4E4D-8C7A-80E7DCD84233}"/>
    <cellStyle name="Normal 2 2 6" xfId="31024" xr:uid="{EA243F63-D023-4800-916C-4E0C5F57A403}"/>
    <cellStyle name="Normal 2 2 6 2" xfId="31025" xr:uid="{AE994698-FBAF-4094-ABE5-9BD57E32C9AC}"/>
    <cellStyle name="Normal 2 2 6 3" xfId="31026" xr:uid="{26D4E8D5-A2C4-4A7D-B130-1ED973D4EB42}"/>
    <cellStyle name="Normal 2 2 7" xfId="31027" xr:uid="{4C787D13-0F0F-4018-8976-718377342495}"/>
    <cellStyle name="Normal 2 2 7 2" xfId="31028" xr:uid="{85905016-5B2A-49E0-80B2-7961F9438AA7}"/>
    <cellStyle name="Normal 2 2 8" xfId="31029" xr:uid="{95A3E010-B5F6-49DF-B272-4DB382AB6050}"/>
    <cellStyle name="Normal 2 2 8 2" xfId="31030" xr:uid="{4CBF2DCE-E77E-4E2F-9CF8-B3B5BFE318A7}"/>
    <cellStyle name="Normal 2 2 9" xfId="31031" xr:uid="{9584CDDC-1558-4B70-8CD4-70A082BA28C0}"/>
    <cellStyle name="Normal 2 2 9 2" xfId="31032" xr:uid="{E0C0FBD6-5233-4F52-B865-B6621A562695}"/>
    <cellStyle name="Normal 2 20" xfId="159" xr:uid="{2D79ECF6-AE0C-4E45-9461-4FDE69A93DC7}"/>
    <cellStyle name="Normal 2 20 2" xfId="31033" xr:uid="{7D627654-1F8A-4B79-BBF8-0AA3007F027E}"/>
    <cellStyle name="Normal 2 20 2 2" xfId="31034" xr:uid="{BD5DEFB0-45A8-4B88-BC0B-8C6754AA8156}"/>
    <cellStyle name="Normal 2 20 2 2 2" xfId="31035" xr:uid="{12DCF1C6-619C-47AC-9C70-F93D175D1FA0}"/>
    <cellStyle name="Normal 2 20 2 3" xfId="31036" xr:uid="{C9910D4A-B83D-4AC3-B8C7-6C48DF7D279F}"/>
    <cellStyle name="Normal 2 20 2 3 2" xfId="31037" xr:uid="{3716D898-F511-4A06-8F34-49D0DF61C30E}"/>
    <cellStyle name="Normal 2 20 2 4" xfId="31038" xr:uid="{FA52C213-0C8D-4264-B781-BDDFF88551C9}"/>
    <cellStyle name="Normal 2 20 3" xfId="31039" xr:uid="{14E42ED0-1CE3-4944-84D4-3A9B6C55B575}"/>
    <cellStyle name="Normal 2 20 3 2" xfId="31040" xr:uid="{82ED3E5D-066D-4B1E-903C-28249E281041}"/>
    <cellStyle name="Normal 2 20 4" xfId="31041" xr:uid="{10A17DA7-04FD-4306-9955-5AF1D9436456}"/>
    <cellStyle name="Normal 2 20 4 2" xfId="31042" xr:uid="{4DA0A3F7-CA74-47CC-98B8-699A9ED23B11}"/>
    <cellStyle name="Normal 2 20 5" xfId="31043" xr:uid="{00F94A19-D169-45DA-ADA6-29B6F6654360}"/>
    <cellStyle name="Normal 2 20 5 2" xfId="31044" xr:uid="{9ACEE358-B103-48A7-9A72-5AC5F7834FFE}"/>
    <cellStyle name="Normal 2 20 6" xfId="31045" xr:uid="{D9C531B2-0B1B-4D2B-9E0C-4CAB90B31E35}"/>
    <cellStyle name="Normal 2 20 6 2" xfId="31046" xr:uid="{8FD1D3BC-780C-4BFA-9F21-5EAA01D9EF58}"/>
    <cellStyle name="Normal 2 20 7" xfId="31047" xr:uid="{3DFF846E-5D43-4FC7-8871-968787DFEC26}"/>
    <cellStyle name="Normal 2 20 8" xfId="31048" xr:uid="{344A6AAC-B70C-47CA-A1C2-66932641A116}"/>
    <cellStyle name="Normal 2 21" xfId="160" xr:uid="{C4039759-A983-48F1-9288-1FF90377909E}"/>
    <cellStyle name="Normal 2 21 2" xfId="31049" xr:uid="{B1A7101E-1071-4DCE-B1E4-3D78E548F3AA}"/>
    <cellStyle name="Normal 2 21 2 2" xfId="31050" xr:uid="{33F2D542-E6E9-4ED3-B973-4C8683B0961B}"/>
    <cellStyle name="Normal 2 21 2 2 2" xfId="31051" xr:uid="{834647F0-D348-479B-A6D2-69CF872A3F28}"/>
    <cellStyle name="Normal 2 21 2 3" xfId="31052" xr:uid="{369FA305-BD11-42BE-A2FC-740C16F5CFC8}"/>
    <cellStyle name="Normal 2 21 2 3 2" xfId="31053" xr:uid="{82BAC3B6-05DF-4705-A7DF-58AC04E5BEEA}"/>
    <cellStyle name="Normal 2 21 2 4" xfId="31054" xr:uid="{E51CB0D4-935C-4A58-BBD4-2DEE563DFEF5}"/>
    <cellStyle name="Normal 2 21 3" xfId="31055" xr:uid="{3D6AC43F-0D44-492A-BC5F-73DBC26FEE51}"/>
    <cellStyle name="Normal 2 21 3 2" xfId="31056" xr:uid="{B50D8819-8FFB-4194-9107-DEA8552D91D9}"/>
    <cellStyle name="Normal 2 21 4" xfId="31057" xr:uid="{0D56C8A2-5A12-4774-93A8-0116BFA50240}"/>
    <cellStyle name="Normal 2 21 4 2" xfId="31058" xr:uid="{AD1CC11F-FE0D-4258-9D9C-F67028E7B179}"/>
    <cellStyle name="Normal 2 21 5" xfId="31059" xr:uid="{098E49AD-32F1-46D8-82D3-DF3A8B39DAFE}"/>
    <cellStyle name="Normal 2 21 5 2" xfId="31060" xr:uid="{C3A9392D-B57F-4E32-A050-ADB714328D99}"/>
    <cellStyle name="Normal 2 21 6" xfId="31061" xr:uid="{08C1FDA6-6C08-43B4-8008-365D3AA7F1DD}"/>
    <cellStyle name="Normal 2 21 6 2" xfId="31062" xr:uid="{DE853712-1FEB-4EB7-8C83-85EB12078CAE}"/>
    <cellStyle name="Normal 2 21 7" xfId="31063" xr:uid="{57E387D5-438E-40D0-8F80-A336B2186961}"/>
    <cellStyle name="Normal 2 21 8" xfId="31064" xr:uid="{629244EB-A227-489E-A574-D4681F82E6ED}"/>
    <cellStyle name="Normal 2 22" xfId="413" xr:uid="{A47AE14C-D78A-4F65-A7C4-10D8DFE272A1}"/>
    <cellStyle name="Normal 2 22 2" xfId="31065" xr:uid="{17F756FE-5690-455D-9B6A-C48EF7B9AEA5}"/>
    <cellStyle name="Normal 2 22 2 2" xfId="31066" xr:uid="{61133082-D3C5-403B-B769-F2C7FA5EEFB0}"/>
    <cellStyle name="Normal 2 22 2 2 2" xfId="31067" xr:uid="{BB03EC72-7457-48A3-80A6-7576858F33E1}"/>
    <cellStyle name="Normal 2 22 2 3" xfId="31068" xr:uid="{CE806CC5-B9C1-4778-998E-090B2442CF3C}"/>
    <cellStyle name="Normal 2 22 2 3 2" xfId="31069" xr:uid="{B9182031-DF05-45DC-A4A6-7302EC27D841}"/>
    <cellStyle name="Normal 2 22 2 4" xfId="31070" xr:uid="{278AB76A-B46C-42DA-B888-48409EB89F44}"/>
    <cellStyle name="Normal 2 22 2 5" xfId="31071" xr:uid="{DD465ED8-BA0B-47F2-8693-481B74B040C8}"/>
    <cellStyle name="Normal 2 22 3" xfId="31072" xr:uid="{9ABA0CB9-E822-4D14-941D-F0061809A28D}"/>
    <cellStyle name="Normal 2 22 3 2" xfId="31073" xr:uid="{E4665479-D3D2-4479-AD2A-DE26D8165BCE}"/>
    <cellStyle name="Normal 2 22 4" xfId="31074" xr:uid="{89A0CCBA-A0D1-4D61-B1B3-0C82BD1E67CF}"/>
    <cellStyle name="Normal 2 22 4 2" xfId="31075" xr:uid="{9B675420-670A-4AF0-8F28-8B01F6263712}"/>
    <cellStyle name="Normal 2 22 5" xfId="31076" xr:uid="{04F72418-8840-4612-819C-711FC45EBE0E}"/>
    <cellStyle name="Normal 2 22 5 2" xfId="31077" xr:uid="{4E17B9F7-227E-45DA-9FAF-5880772ACE04}"/>
    <cellStyle name="Normal 2 22 6" xfId="31078" xr:uid="{CD296EDB-8172-41DC-A2F2-2952B73F202B}"/>
    <cellStyle name="Normal 2 22 6 2" xfId="31079" xr:uid="{1C65B8A7-5C86-4395-A7EA-FEDA7C2E58FA}"/>
    <cellStyle name="Normal 2 22 7" xfId="31080" xr:uid="{2AA71EF4-2525-4197-B493-30C14419C9E4}"/>
    <cellStyle name="Normal 2 23" xfId="31081" xr:uid="{A831ECE7-42B8-4542-A2FA-97E5A46C1CDF}"/>
    <cellStyle name="Normal 2 23 2" xfId="31082" xr:uid="{7D34DC82-DEA7-4064-BE2A-838365572240}"/>
    <cellStyle name="Normal 2 23 2 2" xfId="31083" xr:uid="{8E49DEA5-4AA1-4108-B6D8-220853C0F237}"/>
    <cellStyle name="Normal 2 23 2 2 2" xfId="31084" xr:uid="{CEABD99A-2D2D-436D-BC0E-C1A8D5A524CD}"/>
    <cellStyle name="Normal 2 23 2 3" xfId="31085" xr:uid="{5D293472-39F7-4A4C-BC4C-4FEFA6116155}"/>
    <cellStyle name="Normal 2 23 2 3 2" xfId="31086" xr:uid="{0648E4D4-0414-4B89-8150-6CAD1720AB92}"/>
    <cellStyle name="Normal 2 23 2 4" xfId="31087" xr:uid="{2D97D210-4B83-4966-B1F3-51B40B73C394}"/>
    <cellStyle name="Normal 2 23 3" xfId="31088" xr:uid="{7B7276D3-22A4-49A4-B8E4-998F5AAF5976}"/>
    <cellStyle name="Normal 2 23 3 2" xfId="31089" xr:uid="{E8A8FA8D-35FC-44F5-9EE9-DBDCB4F043A9}"/>
    <cellStyle name="Normal 2 23 4" xfId="31090" xr:uid="{B5287D49-AED5-489D-80C6-6D9DA90C4DAB}"/>
    <cellStyle name="Normal 2 23 4 2" xfId="31091" xr:uid="{B73E187B-28C6-4A17-AB4B-E09D2CA23803}"/>
    <cellStyle name="Normal 2 23 5" xfId="31092" xr:uid="{3B90CF52-38EB-4944-B7DF-49780940E6A7}"/>
    <cellStyle name="Normal 2 23 5 2" xfId="31093" xr:uid="{ADBB0C29-0B9E-43FE-BAF7-6A5FB72F5799}"/>
    <cellStyle name="Normal 2 23 6" xfId="31094" xr:uid="{78926981-8F4C-47D9-8172-AC3F11847D5C}"/>
    <cellStyle name="Normal 2 23 6 2" xfId="31095" xr:uid="{85FCAC03-1ADD-4E10-B325-D6E58B16FBBD}"/>
    <cellStyle name="Normal 2 23 7" xfId="31096" xr:uid="{CE6AE134-E788-4A9E-BC18-E4C683FF64C4}"/>
    <cellStyle name="Normal 2 24" xfId="161" xr:uid="{2402113C-FEC8-4578-A723-AC36ED508D14}"/>
    <cellStyle name="Normal 2 24 2" xfId="89" xr:uid="{F8D36ABA-48F2-445F-A4AE-BCF100D84CCF}"/>
    <cellStyle name="Normal 2 24 2 2" xfId="8" xr:uid="{00000000-0005-0000-0000-000005000000}"/>
    <cellStyle name="Normal 2 24 2 2 2" xfId="31097" xr:uid="{5AE0C10D-0B5A-42F4-96AF-5DA5CD594DC4}"/>
    <cellStyle name="Normal 2 24 2 2 3" xfId="45" xr:uid="{7F8449F4-140B-4285-AB45-5AA8CAD40C5D}"/>
    <cellStyle name="Normal 2 24 2 3" xfId="31098" xr:uid="{51EA8B96-3BB0-4D3F-99BB-7AA66BF4248A}"/>
    <cellStyle name="Normal 2 24 2 3 2" xfId="31099" xr:uid="{FD1C3671-84D8-4399-B049-7B635BE185C6}"/>
    <cellStyle name="Normal 2 24 2 4" xfId="31100" xr:uid="{A8F84A05-C48F-4E10-B989-98F24DD78D96}"/>
    <cellStyle name="Normal 2 24 2 4 2" xfId="31101" xr:uid="{4B6AB14A-7A8C-48FB-A65A-53C4E8CFF6A0}"/>
    <cellStyle name="Normal 2 24 2 5" xfId="31102" xr:uid="{B08440BD-8D8A-46A1-9EF7-AADE9CDAF6D4}"/>
    <cellStyle name="Normal 2 24 3" xfId="31103" xr:uid="{55011192-B7A0-4824-A13F-617D43D7834A}"/>
    <cellStyle name="Normal 2 24 3 2" xfId="31104" xr:uid="{7FE607FC-AFE7-4FA6-AF15-B47CFEEE2055}"/>
    <cellStyle name="Normal 2 24 4" xfId="31105" xr:uid="{5550361B-8213-4F25-95F8-FCDFB2D0B45A}"/>
    <cellStyle name="Normal 2 24 4 2" xfId="31106" xr:uid="{6DC97C60-7744-4112-BD7D-D86F665F144F}"/>
    <cellStyle name="Normal 2 24 5" xfId="31107" xr:uid="{C8910727-C1C2-4852-9E26-B958B11EF7C6}"/>
    <cellStyle name="Normal 2 24 5 2" xfId="31108" xr:uid="{335106C8-4026-4E34-80A2-BA94FA40726D}"/>
    <cellStyle name="Normal 2 24 6" xfId="31109" xr:uid="{0D3A7F49-DEB9-4C6B-957E-A2EC849F2397}"/>
    <cellStyle name="Normal 2 24 6 2" xfId="31110" xr:uid="{C9B2C349-998C-4D69-8008-B456ADD48609}"/>
    <cellStyle name="Normal 2 24 7" xfId="31111" xr:uid="{3B7BEFC6-B925-4333-BC63-BDBC22D61553}"/>
    <cellStyle name="Normal 2 24 8" xfId="31112" xr:uid="{01719454-BF82-4437-B16A-0896DEAB956C}"/>
    <cellStyle name="Normal 2 25" xfId="31113" xr:uid="{F51F7195-B898-413B-AA7F-BCAB045CD75A}"/>
    <cellStyle name="Normal 2 25 2" xfId="31114" xr:uid="{8C902876-89B9-40CB-8C43-B4F56D7BC0EC}"/>
    <cellStyle name="Normal 2 25 2 2" xfId="31115" xr:uid="{58054278-4410-4FBF-AE68-7CAAF2AC9897}"/>
    <cellStyle name="Normal 2 25 2 2 2" xfId="31116" xr:uid="{D5D003E0-EC5D-40AA-B1F9-8102CCAD2BCF}"/>
    <cellStyle name="Normal 2 25 2 3" xfId="31117" xr:uid="{A9684FB2-1A49-474C-8F03-B259982FDC56}"/>
    <cellStyle name="Normal 2 25 2 3 2" xfId="31118" xr:uid="{B500E16B-075C-49C6-B1E3-5F00565FACB4}"/>
    <cellStyle name="Normal 2 25 2 4" xfId="31119" xr:uid="{97CABE2B-8EEA-4CC9-93E2-A0F8C2FAA474}"/>
    <cellStyle name="Normal 2 25 3" xfId="31120" xr:uid="{0B061A58-BA77-49D8-806A-BECE14A1AD00}"/>
    <cellStyle name="Normal 2 25 3 2" xfId="31121" xr:uid="{D54A4216-E728-4460-AE14-D891E9CE1E13}"/>
    <cellStyle name="Normal 2 25 4" xfId="31122" xr:uid="{CDEEB061-D42E-4E19-84C6-9CC36742539B}"/>
    <cellStyle name="Normal 2 25 4 2" xfId="31123" xr:uid="{B6F3C139-BD79-4DA0-97DA-AAF4DBCA7700}"/>
    <cellStyle name="Normal 2 25 5" xfId="31124" xr:uid="{8D6A535E-AF66-449A-BD04-EFE3AEA581F0}"/>
    <cellStyle name="Normal 2 25 5 2" xfId="31125" xr:uid="{2B1D01B2-915B-4F86-83EB-66A4A2D855E4}"/>
    <cellStyle name="Normal 2 25 6" xfId="31126" xr:uid="{B3938543-B1D6-4CC5-9810-EB785112F7CF}"/>
    <cellStyle name="Normal 2 25 6 2" xfId="31127" xr:uid="{5E963B8B-AE61-42DA-9BF7-995EA0F24F46}"/>
    <cellStyle name="Normal 2 25 7" xfId="31128" xr:uid="{1D0D12D6-0DF3-4031-AB71-187C31165C52}"/>
    <cellStyle name="Normal 2 26" xfId="31129" xr:uid="{C26EFCB7-67DE-475F-853E-F92A377D4E86}"/>
    <cellStyle name="Normal 2 26 2" xfId="31130" xr:uid="{AAB92BE1-391E-4A33-8CCF-40F5A98FB97E}"/>
    <cellStyle name="Normal 2 26 2 2" xfId="31131" xr:uid="{9CBEFAF7-E186-4A3D-8C41-39EA64B8E8D0}"/>
    <cellStyle name="Normal 2 26 2 2 2" xfId="31132" xr:uid="{72EC9662-55D8-4BEC-8F5D-771B0D40A964}"/>
    <cellStyle name="Normal 2 26 2 3" xfId="31133" xr:uid="{4F260ECF-2655-48E9-9950-85FE67333029}"/>
    <cellStyle name="Normal 2 26 2 3 2" xfId="31134" xr:uid="{D2ACDFE7-48C7-433B-9E20-0CA8D3711DD5}"/>
    <cellStyle name="Normal 2 26 2 4" xfId="31135" xr:uid="{51BF23FF-8F7E-4AF8-B704-42210FBB5033}"/>
    <cellStyle name="Normal 2 26 3" xfId="31136" xr:uid="{9F1474A7-B045-48EE-9BFB-CCD35BD10ADF}"/>
    <cellStyle name="Normal 2 26 3 2" xfId="31137" xr:uid="{544101F2-CBA1-4FE6-B2BB-213E0ECBEB3C}"/>
    <cellStyle name="Normal 2 26 4" xfId="31138" xr:uid="{6B094824-0EF9-4CFA-BC38-48905FF887D8}"/>
    <cellStyle name="Normal 2 26 4 2" xfId="31139" xr:uid="{A3CFED7E-0DDA-44AE-9FE6-0FDB9A20059C}"/>
    <cellStyle name="Normal 2 26 5" xfId="31140" xr:uid="{612ED9BE-A66A-4179-918A-FFF7D881EFD9}"/>
    <cellStyle name="Normal 2 26 5 2" xfId="31141" xr:uid="{C68A4657-FFA9-4C2F-B11B-77021A69796E}"/>
    <cellStyle name="Normal 2 26 6" xfId="31142" xr:uid="{F67511C5-7BAD-4C9B-A375-B7DADD156049}"/>
    <cellStyle name="Normal 2 26 6 2" xfId="31143" xr:uid="{FA9874A2-84B4-451E-9368-C0BF0A9715DD}"/>
    <cellStyle name="Normal 2 26 7" xfId="31144" xr:uid="{94AD7C48-FFA8-4F20-850C-F62D6BFB3DD2}"/>
    <cellStyle name="Normal 2 27" xfId="31145" xr:uid="{373D9EB1-924B-430C-B4F9-9DBD4B96C7B9}"/>
    <cellStyle name="Normal 2 27 2" xfId="31146" xr:uid="{6600ADC1-C652-45A3-895C-7340A203839E}"/>
    <cellStyle name="Normal 2 27 2 2" xfId="31147" xr:uid="{E4922B5A-7564-47B1-AFEC-04F497B0734C}"/>
    <cellStyle name="Normal 2 27 2 2 2" xfId="31148" xr:uid="{23BC66E4-C626-4F6F-B201-9A04106E8D31}"/>
    <cellStyle name="Normal 2 27 2 3" xfId="31149" xr:uid="{F5CEE898-A01B-4296-A3C1-6B3C8DE6E8EA}"/>
    <cellStyle name="Normal 2 27 2 3 2" xfId="31150" xr:uid="{713CDD80-D752-4367-9D44-A99D3C1B106C}"/>
    <cellStyle name="Normal 2 27 2 4" xfId="31151" xr:uid="{A4EFBF66-6418-4A2C-B5EC-48F65387E3D2}"/>
    <cellStyle name="Normal 2 27 3" xfId="31152" xr:uid="{5D9A8F94-7590-4380-AADE-39A8364790F7}"/>
    <cellStyle name="Normal 2 27 3 2" xfId="31153" xr:uid="{75CB93D8-630C-40BC-878D-FC4BD1CE7D3D}"/>
    <cellStyle name="Normal 2 27 4" xfId="31154" xr:uid="{A3183F11-7090-4A9F-AC37-4C4D6F2F7D7B}"/>
    <cellStyle name="Normal 2 27 4 2" xfId="31155" xr:uid="{76589AB4-A7D0-435D-9740-C31C2CBEBD25}"/>
    <cellStyle name="Normal 2 27 5" xfId="31156" xr:uid="{066DD22B-DC17-4ACE-9E52-887799B06F8F}"/>
    <cellStyle name="Normal 2 27 5 2" xfId="31157" xr:uid="{C3C310C6-E33A-41BB-B8BC-D74FE418BCC8}"/>
    <cellStyle name="Normal 2 27 6" xfId="31158" xr:uid="{F5BA240A-FF64-4114-96C7-30A951F23DAC}"/>
    <cellStyle name="Normal 2 27 6 2" xfId="31159" xr:uid="{F70A3A2D-412A-441D-8146-1B6A7DBF68F6}"/>
    <cellStyle name="Normal 2 27 7" xfId="31160" xr:uid="{C66D080D-7ED9-4347-A15B-DEDB862C787F}"/>
    <cellStyle name="Normal 2 28" xfId="31161" xr:uid="{30924D21-BA1F-46A0-A3F8-0424A72117DA}"/>
    <cellStyle name="Normal 2 28 2" xfId="31162" xr:uid="{A456EEAA-8E57-41C8-A79E-B1134BA327B4}"/>
    <cellStyle name="Normal 2 28 2 2" xfId="31163" xr:uid="{2F723A5F-E21C-4206-BAE7-57DE8328AF6A}"/>
    <cellStyle name="Normal 2 28 2 2 2" xfId="31164" xr:uid="{768E1C53-5556-4C76-B026-3C036591F3D7}"/>
    <cellStyle name="Normal 2 28 2 3" xfId="31165" xr:uid="{F05F340C-26FE-461E-8162-445C748FB5ED}"/>
    <cellStyle name="Normal 2 28 2 3 2" xfId="31166" xr:uid="{86EE23A8-E8FA-410A-BEBB-2F3B3506EB09}"/>
    <cellStyle name="Normal 2 28 2 4" xfId="31167" xr:uid="{C48BCFC5-71E2-4CD2-B0D9-1796E14B08F5}"/>
    <cellStyle name="Normal 2 28 3" xfId="31168" xr:uid="{8396434E-D4B0-405F-BA41-0524B1B8A6DA}"/>
    <cellStyle name="Normal 2 28 3 2" xfId="31169" xr:uid="{ED52CCC0-0CAC-42E9-945B-D1B216027688}"/>
    <cellStyle name="Normal 2 28 4" xfId="31170" xr:uid="{964FB393-B193-4C77-B334-44E1A880EB0B}"/>
    <cellStyle name="Normal 2 28 4 2" xfId="31171" xr:uid="{2CA5FA8E-25A7-4531-A603-88C7F6253FD7}"/>
    <cellStyle name="Normal 2 28 5" xfId="31172" xr:uid="{5960F02D-7885-4A08-A8A4-639EE3C8EFE2}"/>
    <cellStyle name="Normal 2 28 5 2" xfId="31173" xr:uid="{04419AB9-A9D9-4253-A0B2-424D4432AF7E}"/>
    <cellStyle name="Normal 2 28 6" xfId="31174" xr:uid="{A65B727D-18E5-4F7D-903F-505213D060E0}"/>
    <cellStyle name="Normal 2 28 6 2" xfId="31175" xr:uid="{DC6EA818-625E-4870-A0D4-370268827485}"/>
    <cellStyle name="Normal 2 28 7" xfId="31176" xr:uid="{A95E1EFB-BF0E-4334-A444-250315AD41E4}"/>
    <cellStyle name="Normal 2 29" xfId="31177" xr:uid="{42F2B12C-E6EE-474D-B1D2-4D878974A2E6}"/>
    <cellStyle name="Normal 2 29 2" xfId="31178" xr:uid="{42BDED74-D26D-4CD6-A5F9-D15E6D4D738F}"/>
    <cellStyle name="Normal 2 29 2 2" xfId="31179" xr:uid="{C2055C9C-AA09-4B2B-ABC8-F7DEEEFE5ADA}"/>
    <cellStyle name="Normal 2 29 2 2 2" xfId="31180" xr:uid="{22185BCF-8FFD-4B4F-B3D1-1C4671071AB4}"/>
    <cellStyle name="Normal 2 29 2 3" xfId="31181" xr:uid="{C5EB9E0E-2BFC-498B-B5B4-405DB25E85CB}"/>
    <cellStyle name="Normal 2 29 2 3 2" xfId="31182" xr:uid="{21D842E9-2228-4C0E-8806-8CA8B2AEBD39}"/>
    <cellStyle name="Normal 2 29 2 4" xfId="31183" xr:uid="{3354CE0D-4909-41FC-92F4-487F2D6F8050}"/>
    <cellStyle name="Normal 2 29 3" xfId="31184" xr:uid="{BB3F1A39-144A-46FD-A45A-B104F9EF384D}"/>
    <cellStyle name="Normal 2 29 3 2" xfId="31185" xr:uid="{5E342557-861D-4974-AA79-D6B88571DA32}"/>
    <cellStyle name="Normal 2 29 4" xfId="31186" xr:uid="{4FC96B5A-2A46-4551-A402-7CC69114A9A2}"/>
    <cellStyle name="Normal 2 29 4 2" xfId="31187" xr:uid="{8B62D7AF-CA89-4D13-B425-05FD641BF80C}"/>
    <cellStyle name="Normal 2 29 5" xfId="31188" xr:uid="{2236B3BE-80BD-42BB-B70D-B8C4B51F3AF4}"/>
    <cellStyle name="Normal 2 29 5 2" xfId="31189" xr:uid="{DE189622-758B-42B7-AB00-D7D5596C8A7B}"/>
    <cellStyle name="Normal 2 29 6" xfId="31190" xr:uid="{3CFD5130-C510-4F34-9512-4CDCEA437E4F}"/>
    <cellStyle name="Normal 2 29 6 2" xfId="31191" xr:uid="{315FC58D-B6E0-4618-BC69-7495A428209A}"/>
    <cellStyle name="Normal 2 29 7" xfId="31192" xr:uid="{ABBDF25C-EB14-4255-9015-143934F4EB3D}"/>
    <cellStyle name="Normal 2 3" xfId="23" xr:uid="{3596A9C6-B3C9-4E3E-9B6D-99AC8D2BA58B}"/>
    <cellStyle name="Normal 2 3 10" xfId="31193" xr:uid="{F7710E93-9961-4B3E-9953-70636559F06D}"/>
    <cellStyle name="Normal 2 3 10 2" xfId="31194" xr:uid="{2EF5A235-DD63-4742-A8A6-2F9D3C50B837}"/>
    <cellStyle name="Normal 2 3 11" xfId="31195" xr:uid="{937BE593-7B00-4D8B-AD07-E117808CF126}"/>
    <cellStyle name="Normal 2 3 12" xfId="31196" xr:uid="{436EB1A2-379B-42C0-9C52-DCC0FDDA3667}"/>
    <cellStyle name="Normal 2 3 2" xfId="162" xr:uid="{7B4C62C4-FB2B-477F-90E5-D599CFF1B11D}"/>
    <cellStyle name="Normal 2 3 2 10" xfId="31197" xr:uid="{42B4618D-C3F0-4516-88BD-07ACC91C4F23}"/>
    <cellStyle name="Normal 2 3 2 2" xfId="31198" xr:uid="{4912C5FE-2EC3-4E74-984F-58478A03E6B7}"/>
    <cellStyle name="Normal 2 3 2 2 2" xfId="31199" xr:uid="{57B70419-F277-49A8-BDFE-0CF74F47E1D0}"/>
    <cellStyle name="Normal 2 3 2 2 2 2" xfId="31200" xr:uid="{AF1ACC5D-AA0B-45DC-8ECA-D8D1449B352C}"/>
    <cellStyle name="Normal 2 3 2 2 2 3" xfId="31201" xr:uid="{28C49FF6-4B50-492D-B9E1-E704F323726C}"/>
    <cellStyle name="Normal 2 3 2 2 3" xfId="31202" xr:uid="{9BD83396-C40B-4BC6-8FC8-5C45C07DD711}"/>
    <cellStyle name="Normal 2 3 2 2 3 2" xfId="31203" xr:uid="{BC8BC4FC-4FA5-4EB7-ACE8-0FB440A80522}"/>
    <cellStyle name="Normal 2 3 2 2 3 3" xfId="31204" xr:uid="{D6A74408-FA63-4DA4-8B18-31381616BE05}"/>
    <cellStyle name="Normal 2 3 2 2 4" xfId="31205" xr:uid="{5D80E442-4AE2-41DE-8538-B7191B2BFD16}"/>
    <cellStyle name="Normal 2 3 2 2 4 2" xfId="31206" xr:uid="{A4BB887F-FC69-4180-A67D-0193A95CDC85}"/>
    <cellStyle name="Normal 2 3 2 2 4 3" xfId="31207" xr:uid="{B686BE04-B74C-49E1-9CDD-8621C0FB4C66}"/>
    <cellStyle name="Normal 2 3 2 2 5" xfId="31208" xr:uid="{FD23FA6E-1F83-47EC-9F55-AA2ED3DD21C5}"/>
    <cellStyle name="Normal 2 3 2 2 6" xfId="31209" xr:uid="{D45982E3-DFD8-4E2E-8916-E03AC7B2E83C}"/>
    <cellStyle name="Normal 2 3 2 3" xfId="31210" xr:uid="{71141089-CA92-4934-94D2-79F15789A9A9}"/>
    <cellStyle name="Normal 2 3 2 3 2" xfId="31211" xr:uid="{43F27722-5FB6-4442-8045-239953597F8C}"/>
    <cellStyle name="Normal 2 3 2 3 3" xfId="31212" xr:uid="{35032F16-FDAE-4B65-9EBC-B0EC00AD17FE}"/>
    <cellStyle name="Normal 2 3 2 4" xfId="31213" xr:uid="{6ED080D6-D124-4887-A47B-5150B6ABCFD5}"/>
    <cellStyle name="Normal 2 3 2 4 2" xfId="31214" xr:uid="{599F04AA-EDC0-4238-B760-A7985291782C}"/>
    <cellStyle name="Normal 2 3 2 4 3" xfId="31215" xr:uid="{1448324D-BBEC-479C-BE5F-D83BAAEDE4D9}"/>
    <cellStyle name="Normal 2 3 2 5" xfId="31216" xr:uid="{324628C8-7E81-4404-B2B1-780E25A74CC7}"/>
    <cellStyle name="Normal 2 3 2 5 2" xfId="31217" xr:uid="{77A930D3-DD11-4972-AC42-0E03E9F570FD}"/>
    <cellStyle name="Normal 2 3 2 5 3" xfId="31218" xr:uid="{64DC99E3-7E9E-4014-819A-D12973DD77B0}"/>
    <cellStyle name="Normal 2 3 2 6" xfId="31219" xr:uid="{842B7FFF-CA84-4422-B7DE-B0FC76D6482C}"/>
    <cellStyle name="Normal 2 3 2 6 2" xfId="31220" xr:uid="{9DE16951-F810-4B73-89BF-093CF3FB35F5}"/>
    <cellStyle name="Normal 2 3 2 7" xfId="31221" xr:uid="{7B3B461C-6954-4D4C-A2E9-C8FCFA7A182D}"/>
    <cellStyle name="Normal 2 3 2 7 2" xfId="31222" xr:uid="{86D093E0-377F-4AD6-ABA2-7568C6A548D2}"/>
    <cellStyle name="Normal 2 3 2 8" xfId="31223" xr:uid="{D4067481-B86B-445D-B638-0E5B89A69C49}"/>
    <cellStyle name="Normal 2 3 2 8 2" xfId="31224" xr:uid="{225F77EE-C27B-4DC9-99CE-421EFE4910CD}"/>
    <cellStyle name="Normal 2 3 2 9" xfId="31225" xr:uid="{827C95BB-3021-431C-AB95-C91CB12C7644}"/>
    <cellStyle name="Normal 2 3 3" xfId="31226" xr:uid="{A8DF5C76-63C1-4BED-BDCC-53EEB7A4BAA2}"/>
    <cellStyle name="Normal 2 3 3 2" xfId="31227" xr:uid="{8E5D1C1E-7761-4140-AD21-5E7EEC8D93CF}"/>
    <cellStyle name="Normal 2 3 3 2 2" xfId="31228" xr:uid="{4BC44AC2-27F2-4775-970F-DD728C417F4F}"/>
    <cellStyle name="Normal 2 3 3 2 2 2" xfId="31229" xr:uid="{1C976D2D-4F0F-4CD4-8136-648EA7C21AB0}"/>
    <cellStyle name="Normal 2 3 3 2 3" xfId="31230" xr:uid="{758555A6-C56F-475A-A17C-3F60C6395F1B}"/>
    <cellStyle name="Normal 2 3 3 2 3 2" xfId="31231" xr:uid="{3E2691A9-EACF-4D9F-AF85-3E5CF7CAE94B}"/>
    <cellStyle name="Normal 2 3 3 2 4" xfId="31232" xr:uid="{1E170819-AF93-4395-BC9D-C5681339BE22}"/>
    <cellStyle name="Normal 2 3 3 3" xfId="31233" xr:uid="{0802BB0B-547E-4B85-B9AE-3FE18AA9591F}"/>
    <cellStyle name="Normal 2 3 3 3 2" xfId="31234" xr:uid="{19C1952A-C29F-49BD-B67F-E2C868CEC2E1}"/>
    <cellStyle name="Normal 2 3 3 4" xfId="31235" xr:uid="{77A0A8E5-2D70-499D-BA5C-81D858C630F1}"/>
    <cellStyle name="Normal 2 3 3 4 2" xfId="31236" xr:uid="{40372612-05AC-423D-B456-E84451621852}"/>
    <cellStyle name="Normal 2 3 3 5" xfId="31237" xr:uid="{CE02BDB3-E2F6-46B6-AE95-9A476A537A72}"/>
    <cellStyle name="Normal 2 3 3 5 2" xfId="31238" xr:uid="{81CAC3CC-425A-4C8C-8B97-1B81021733F4}"/>
    <cellStyle name="Normal 2 3 3 6" xfId="31239" xr:uid="{A5362029-D7C5-42EA-A68F-C428F3843947}"/>
    <cellStyle name="Normal 2 3 3 6 2" xfId="31240" xr:uid="{FC756BE4-9C9D-4D2F-817E-C2B400DF427F}"/>
    <cellStyle name="Normal 2 3 3 7" xfId="31241" xr:uid="{F5BA5C24-48BD-43B7-B059-D1A7C0927990}"/>
    <cellStyle name="Normal 2 3 4" xfId="31242" xr:uid="{C96DA1A2-D6E4-4537-9F0F-099EF4BA5E94}"/>
    <cellStyle name="Normal 2 3 4 2" xfId="31243" xr:uid="{0A48FDED-9F3A-499D-A1BF-5268C44C6344}"/>
    <cellStyle name="Normal 2 3 4 2 2" xfId="31244" xr:uid="{921ADAA2-9E7F-4227-9CD3-D2D82779FCC5}"/>
    <cellStyle name="Normal 2 3 4 2 2 2" xfId="31245" xr:uid="{427548CF-DFB9-4529-9A59-4FDBC94FE9CD}"/>
    <cellStyle name="Normal 2 3 4 2 3" xfId="31246" xr:uid="{C0E8EFFF-A285-4E93-AE11-3F7BA3D9310F}"/>
    <cellStyle name="Normal 2 3 4 2 3 2" xfId="31247" xr:uid="{75AB5CAA-3CB5-42B0-BA2D-D95A5228E4DB}"/>
    <cellStyle name="Normal 2 3 4 2 4" xfId="31248" xr:uid="{2BE7ED05-470B-40AD-A68D-20498FF7ED22}"/>
    <cellStyle name="Normal 2 3 4 3" xfId="31249" xr:uid="{EB7F1779-7CB1-40D9-814B-F0C23CC6A83D}"/>
    <cellStyle name="Normal 2 3 4 3 2" xfId="31250" xr:uid="{BC15462F-FF1C-4F06-88CD-B6C195A95011}"/>
    <cellStyle name="Normal 2 3 4 4" xfId="31251" xr:uid="{68931A2F-CAF1-4F93-B1F1-07ADF4640031}"/>
    <cellStyle name="Normal 2 3 4 4 2" xfId="31252" xr:uid="{2C223F35-69A8-4741-BAB0-22807FADA090}"/>
    <cellStyle name="Normal 2 3 4 5" xfId="31253" xr:uid="{8DBEFBBE-6C65-4C54-A918-A13D6A573DAA}"/>
    <cellStyle name="Normal 2 3 4 5 2" xfId="31254" xr:uid="{7ECE6DA5-D963-4F3A-86F8-45787E952F03}"/>
    <cellStyle name="Normal 2 3 4 6" xfId="31255" xr:uid="{9AA76125-CD93-4BF3-8E6D-AD46F269AE9A}"/>
    <cellStyle name="Normal 2 3 4 6 2" xfId="31256" xr:uid="{868CBD39-01BF-4645-82BB-28248E0EF53E}"/>
    <cellStyle name="Normal 2 3 4 7" xfId="31257" xr:uid="{D8FB2A1A-750E-4CB2-AE90-6482341CA28C}"/>
    <cellStyle name="Normal 2 3 4 8" xfId="31258" xr:uid="{E4BA5F21-3431-4B3A-958E-D3A94FED5191}"/>
    <cellStyle name="Normal 2 3 5" xfId="31259" xr:uid="{B505E42D-1BC3-4ED7-B987-4474741AD1DF}"/>
    <cellStyle name="Normal 2 3 5 2" xfId="31260" xr:uid="{D471752A-5827-4E91-BC78-E7BD2A872B20}"/>
    <cellStyle name="Normal 2 3 5 2 2" xfId="31261" xr:uid="{01F6F68A-8752-41B5-A433-475AF05A62FC}"/>
    <cellStyle name="Normal 2 3 5 3" xfId="31262" xr:uid="{93A80F8C-9A0D-40E5-A96E-E3C25EDD9B94}"/>
    <cellStyle name="Normal 2 3 5 3 2" xfId="31263" xr:uid="{D3834F15-A98D-48BF-9B46-9FC2B0497C1A}"/>
    <cellStyle name="Normal 2 3 5 4" xfId="31264" xr:uid="{858DE179-F546-43E6-9E70-AC51E923674B}"/>
    <cellStyle name="Normal 2 3 6" xfId="31265" xr:uid="{A716C0E5-1EED-4E42-9F2A-0F234F611C53}"/>
    <cellStyle name="Normal 2 3 6 2" xfId="31266" xr:uid="{A772BD7C-E8B3-4FB7-8AF5-B7F977499FC5}"/>
    <cellStyle name="Normal 2 3 7" xfId="31267" xr:uid="{5AF72A0B-B33B-4301-B313-C9AA77DB1981}"/>
    <cellStyle name="Normal 2 3 7 2" xfId="31268" xr:uid="{D246D425-48C7-452F-9FF5-0D29089531A5}"/>
    <cellStyle name="Normal 2 3 8" xfId="31269" xr:uid="{55CAB322-D3AB-44AD-ADD2-988F6AA1D754}"/>
    <cellStyle name="Normal 2 3 8 2" xfId="31270" xr:uid="{5D20E1E2-810C-46B5-9335-9514C2F11E5A}"/>
    <cellStyle name="Normal 2 3 9" xfId="31271" xr:uid="{122E69BD-8DD6-4514-8253-342E0A3CB01E}"/>
    <cellStyle name="Normal 2 3 9 2" xfId="31272" xr:uid="{98C58BD6-AF10-48C2-BF44-B848C1063672}"/>
    <cellStyle name="Normal 2 30" xfId="31273" xr:uid="{44311AF0-670B-46EB-AE96-89582D8D2300}"/>
    <cellStyle name="Normal 2 30 2" xfId="31274" xr:uid="{3E5ACFDA-16D9-4AA6-878C-8B9ACEF5D1BA}"/>
    <cellStyle name="Normal 2 30 2 2" xfId="31275" xr:uid="{F70C83CA-D49C-4E00-880A-5D940967CBF2}"/>
    <cellStyle name="Normal 2 30 2 2 2" xfId="31276" xr:uid="{7892D077-7271-4ADE-B510-58005D7CE759}"/>
    <cellStyle name="Normal 2 30 2 3" xfId="31277" xr:uid="{637D8310-1EF7-440B-8B39-0982DF0E6E89}"/>
    <cellStyle name="Normal 2 30 2 3 2" xfId="31278" xr:uid="{62452B29-1033-4D3A-8F73-AC67A6F36298}"/>
    <cellStyle name="Normal 2 30 2 4" xfId="31279" xr:uid="{6CCE6998-D382-452A-84DB-4502A73D4576}"/>
    <cellStyle name="Normal 2 30 3" xfId="31280" xr:uid="{60133C40-A40D-4D09-82E1-0D4EE4614219}"/>
    <cellStyle name="Normal 2 30 3 2" xfId="31281" xr:uid="{E64D32EC-CF11-4CD3-9688-C359283DF2C5}"/>
    <cellStyle name="Normal 2 30 4" xfId="31282" xr:uid="{DB9A793B-9A76-42FD-9F9F-E92938F66AF0}"/>
    <cellStyle name="Normal 2 30 4 2" xfId="31283" xr:uid="{EAF8DB5E-82D2-47E5-9488-3847F8770481}"/>
    <cellStyle name="Normal 2 30 5" xfId="31284" xr:uid="{07E04AF7-2CD5-42AA-9ADE-BFBAD5E6F7AD}"/>
    <cellStyle name="Normal 2 30 5 2" xfId="31285" xr:uid="{53CFA229-D820-4439-A951-D9B9A219D018}"/>
    <cellStyle name="Normal 2 30 6" xfId="31286" xr:uid="{A9081917-449A-4161-9A9A-F8957FB4E825}"/>
    <cellStyle name="Normal 2 30 6 2" xfId="31287" xr:uid="{11C0FAC0-6D9E-4CD8-9CFF-4A25A306A667}"/>
    <cellStyle name="Normal 2 30 7" xfId="31288" xr:uid="{77515F43-2FA3-4E07-89F7-62BB82AF2146}"/>
    <cellStyle name="Normal 2 31" xfId="31289" xr:uid="{C07B4244-F7F2-455F-967F-BE8FAC9688E1}"/>
    <cellStyle name="Normal 2 31 2" xfId="31290" xr:uid="{19124688-0F9C-4A78-916F-8E078A72261D}"/>
    <cellStyle name="Normal 2 31 2 2" xfId="31291" xr:uid="{7260FB32-B69E-4AB4-8FEC-FD0B10B0E869}"/>
    <cellStyle name="Normal 2 31 2 2 2" xfId="31292" xr:uid="{1CDB46A4-DA52-4DF3-9805-28AA95E9AAA6}"/>
    <cellStyle name="Normal 2 31 2 3" xfId="31293" xr:uid="{3F7DCCF7-B1AF-46C2-A836-9965C55C316C}"/>
    <cellStyle name="Normal 2 31 2 3 2" xfId="31294" xr:uid="{30F5EA49-29F8-4958-A529-3787C8DF2D79}"/>
    <cellStyle name="Normal 2 31 2 4" xfId="31295" xr:uid="{AFFADDEA-8505-4EED-BE64-7B6A997EE54C}"/>
    <cellStyle name="Normal 2 31 3" xfId="31296" xr:uid="{3BBA35C6-88EF-4335-A08A-3F0B0B83E249}"/>
    <cellStyle name="Normal 2 31 3 2" xfId="31297" xr:uid="{9FEC0BCB-50CB-4C12-9C90-CB6469CD3353}"/>
    <cellStyle name="Normal 2 31 4" xfId="31298" xr:uid="{5375EC1A-0927-47F2-AD1E-34A9069AB77E}"/>
    <cellStyle name="Normal 2 31 4 2" xfId="31299" xr:uid="{A583F00E-5013-4B52-837E-5EF263F7186B}"/>
    <cellStyle name="Normal 2 31 5" xfId="31300" xr:uid="{6001A4EF-75E5-423B-9CD8-88A3CD84B684}"/>
    <cellStyle name="Normal 2 31 5 2" xfId="31301" xr:uid="{42F06FD0-A51D-4C9F-AB67-2CD4F92CBC94}"/>
    <cellStyle name="Normal 2 31 6" xfId="31302" xr:uid="{13AA22BF-BFD0-4657-8A05-1661A2B25843}"/>
    <cellStyle name="Normal 2 31 6 2" xfId="31303" xr:uid="{A6F8F23E-76B4-47D3-9485-714D641D2838}"/>
    <cellStyle name="Normal 2 31 7" xfId="31304" xr:uid="{6E396916-2DE8-4CEA-8707-BBB95D3ADE1B}"/>
    <cellStyle name="Normal 2 32" xfId="31305" xr:uid="{8C0874E9-BA2C-4917-9984-452F2A2B70DD}"/>
    <cellStyle name="Normal 2 32 2" xfId="31306" xr:uid="{AA89D547-8A4D-441D-A774-930975DE1816}"/>
    <cellStyle name="Normal 2 32 2 2" xfId="31307" xr:uid="{1B66F48E-47C5-4435-B749-9491F85E27C9}"/>
    <cellStyle name="Normal 2 32 2 2 2" xfId="31308" xr:uid="{1C892D98-EDFC-470B-A382-8A431DFD4CA9}"/>
    <cellStyle name="Normal 2 32 2 3" xfId="31309" xr:uid="{EACF70BF-25AD-4A5B-931F-A5B14D34E4D7}"/>
    <cellStyle name="Normal 2 32 2 3 2" xfId="31310" xr:uid="{5A55B4C3-42F6-4934-8EE1-5361A9775CB5}"/>
    <cellStyle name="Normal 2 32 2 4" xfId="31311" xr:uid="{85AF6D4B-064A-4CB6-BE76-7E150CE08292}"/>
    <cellStyle name="Normal 2 32 3" xfId="31312" xr:uid="{41A12FF9-337D-456B-9769-7B55E2ABE1A2}"/>
    <cellStyle name="Normal 2 32 3 2" xfId="31313" xr:uid="{618D9BE6-B768-4553-BB6C-2ED62AA1FCBE}"/>
    <cellStyle name="Normal 2 32 4" xfId="31314" xr:uid="{4432D46C-0022-44EE-83E0-727948058C40}"/>
    <cellStyle name="Normal 2 32 4 2" xfId="31315" xr:uid="{26E6C81C-1659-422C-9F86-B898CB36015D}"/>
    <cellStyle name="Normal 2 32 5" xfId="31316" xr:uid="{1482143E-320D-48D6-A5F2-4FDC6BFE3B6D}"/>
    <cellStyle name="Normal 2 32 5 2" xfId="31317" xr:uid="{970AD036-5B57-4D90-B86E-A7F50A428381}"/>
    <cellStyle name="Normal 2 32 6" xfId="31318" xr:uid="{800624C0-A246-4B8B-8001-4B2597048699}"/>
    <cellStyle name="Normal 2 32 6 2" xfId="31319" xr:uid="{EE0E888C-2DD0-4831-8190-2B6BCF5D7698}"/>
    <cellStyle name="Normal 2 32 7" xfId="31320" xr:uid="{B4F294CC-1F06-4297-8A2C-B064783CEF45}"/>
    <cellStyle name="Normal 2 33" xfId="31321" xr:uid="{05BD0EAF-E035-4FF1-8CD0-2E26BAA8EC67}"/>
    <cellStyle name="Normal 2 33 2" xfId="31322" xr:uid="{DEA965BF-A5A0-4E60-AC1E-4A19C58E30EE}"/>
    <cellStyle name="Normal 2 33 2 2" xfId="31323" xr:uid="{C558F180-A047-4C7B-97FB-C501E27A4640}"/>
    <cellStyle name="Normal 2 33 2 2 2" xfId="31324" xr:uid="{5FEE75B6-F9F1-4ADB-9CD3-22D59934E436}"/>
    <cellStyle name="Normal 2 33 2 3" xfId="31325" xr:uid="{42A8952A-6843-42DE-97FE-1DA633987540}"/>
    <cellStyle name="Normal 2 33 2 3 2" xfId="31326" xr:uid="{D6CBD553-D0C3-4313-8181-AAA2231FE075}"/>
    <cellStyle name="Normal 2 33 2 4" xfId="31327" xr:uid="{C023B3CF-7491-489C-9441-B2C1D50ED28E}"/>
    <cellStyle name="Normal 2 33 3" xfId="31328" xr:uid="{3CD10E6F-AF35-4805-B4C7-978CFEDF3556}"/>
    <cellStyle name="Normal 2 33 3 2" xfId="31329" xr:uid="{FBC7C119-F07A-4D50-BF24-4F7FCD2A66C2}"/>
    <cellStyle name="Normal 2 33 4" xfId="31330" xr:uid="{896D4C57-47D3-4F95-9E86-0D0D1D4B9139}"/>
    <cellStyle name="Normal 2 33 4 2" xfId="31331" xr:uid="{C06EE4F8-74DD-4272-9C2A-2A244C58539A}"/>
    <cellStyle name="Normal 2 33 5" xfId="31332" xr:uid="{1E549E8F-6BDE-4E93-A0F5-B962EEAF24D0}"/>
    <cellStyle name="Normal 2 33 5 2" xfId="31333" xr:uid="{B29A7202-8C63-4AFD-804A-93FBB9308B03}"/>
    <cellStyle name="Normal 2 33 6" xfId="31334" xr:uid="{32D37259-1BBF-4FFA-9A77-17E5BA60A4E0}"/>
    <cellStyle name="Normal 2 33 6 2" xfId="31335" xr:uid="{B2374077-BD36-44B1-BBDB-9C1CEE9357B7}"/>
    <cellStyle name="Normal 2 33 7" xfId="31336" xr:uid="{23DFBF04-9402-4B85-9951-D7AF43A23F76}"/>
    <cellStyle name="Normal 2 34" xfId="31337" xr:uid="{8A497B63-835A-44E4-B69F-91D7924D4433}"/>
    <cellStyle name="Normal 2 34 2" xfId="31338" xr:uid="{F5474C91-4CC9-4585-BE41-6ED1E68BE2AD}"/>
    <cellStyle name="Normal 2 34 2 2" xfId="31339" xr:uid="{60D3EB09-A05A-4773-BDAD-62DCB3BE4B1B}"/>
    <cellStyle name="Normal 2 34 2 2 2" xfId="31340" xr:uid="{09DE7B3F-F6F9-476E-8C29-FBDEFDF13F8E}"/>
    <cellStyle name="Normal 2 34 2 3" xfId="31341" xr:uid="{2F55D608-6E93-42D8-B634-B0F23DB6E71C}"/>
    <cellStyle name="Normal 2 34 2 3 2" xfId="31342" xr:uid="{B534517E-4EA1-4504-B8E6-CB30EA81F180}"/>
    <cellStyle name="Normal 2 34 2 4" xfId="31343" xr:uid="{9CA6FDC2-6EA3-41B7-9FFA-CCAF7E5BF95B}"/>
    <cellStyle name="Normal 2 34 3" xfId="31344" xr:uid="{13A286CF-1AC5-4131-8B8A-AE178498A2F6}"/>
    <cellStyle name="Normal 2 34 3 2" xfId="31345" xr:uid="{EC3A5629-0E1E-4D7D-83B9-307160E3B6B5}"/>
    <cellStyle name="Normal 2 34 4" xfId="31346" xr:uid="{037B491E-2412-4B38-AFAD-E62A70515EDA}"/>
    <cellStyle name="Normal 2 34 4 2" xfId="31347" xr:uid="{EC4F6A4A-F5A1-4A80-A939-EF0AD4DD3C43}"/>
    <cellStyle name="Normal 2 34 5" xfId="31348" xr:uid="{10D7940F-5A78-4E80-B37F-7FAECAD7FD22}"/>
    <cellStyle name="Normal 2 34 5 2" xfId="31349" xr:uid="{9BA5AC1A-7654-4361-9ECA-9C7FF77FC9CC}"/>
    <cellStyle name="Normal 2 34 6" xfId="31350" xr:uid="{C438B4C2-1607-4F85-9808-E9FE6499A280}"/>
    <cellStyle name="Normal 2 34 6 2" xfId="31351" xr:uid="{58CEAE48-57CE-4752-B8C1-A897C0C5CA7F}"/>
    <cellStyle name="Normal 2 34 7" xfId="31352" xr:uid="{D7208979-9732-419A-8985-291D9E3CC8AB}"/>
    <cellStyle name="Normal 2 35" xfId="31353" xr:uid="{477738CD-ECF0-42DF-AFDF-4EE50D77B389}"/>
    <cellStyle name="Normal 2 35 2" xfId="31354" xr:uid="{8EF19FDE-1A14-48B3-840D-7399D84BEBCE}"/>
    <cellStyle name="Normal 2 35 2 2" xfId="31355" xr:uid="{4BB0152B-7E74-4D16-9D73-4F7726FFC8FB}"/>
    <cellStyle name="Normal 2 35 2 2 2" xfId="31356" xr:uid="{1067F00D-96A9-4DBA-B474-3921EAAAD561}"/>
    <cellStyle name="Normal 2 35 2 3" xfId="31357" xr:uid="{FC28646F-9B4C-4807-B6DC-CCCA9F9DC357}"/>
    <cellStyle name="Normal 2 35 2 3 2" xfId="31358" xr:uid="{9B11DBFC-039D-4164-BA54-1AF88FCF7E6A}"/>
    <cellStyle name="Normal 2 35 2 4" xfId="31359" xr:uid="{5788DE97-17C3-4680-A2FC-7E88217C1099}"/>
    <cellStyle name="Normal 2 35 3" xfId="31360" xr:uid="{DAF96034-9E62-41B6-AB6D-44DCE95877EC}"/>
    <cellStyle name="Normal 2 35 3 2" xfId="31361" xr:uid="{6840A15A-F3C4-4B03-AEFB-F99AF6B33DDE}"/>
    <cellStyle name="Normal 2 35 4" xfId="31362" xr:uid="{D807FF3E-C174-46B6-A828-79AE9B0F6A4D}"/>
    <cellStyle name="Normal 2 35 4 2" xfId="31363" xr:uid="{A80213C1-B285-4A2F-B977-A5BAB22C96D1}"/>
    <cellStyle name="Normal 2 35 5" xfId="31364" xr:uid="{0FF474A5-C72E-4481-9934-DBE8C9AB8378}"/>
    <cellStyle name="Normal 2 35 5 2" xfId="31365" xr:uid="{44FC7145-E419-43D8-AD7E-8933708C3DE1}"/>
    <cellStyle name="Normal 2 35 6" xfId="31366" xr:uid="{997BB82B-0458-4460-9F55-675779300248}"/>
    <cellStyle name="Normal 2 35 6 2" xfId="31367" xr:uid="{CAFB3C2D-5936-4BBF-803E-06AA0D5327E4}"/>
    <cellStyle name="Normal 2 35 7" xfId="31368" xr:uid="{BBA5D169-941B-48AD-A19B-25006D87CFAE}"/>
    <cellStyle name="Normal 2 36" xfId="31369" xr:uid="{7E2B8C66-C753-42B6-BF3A-C41F73E6FFE3}"/>
    <cellStyle name="Normal 2 36 2" xfId="31370" xr:uid="{DC9A6AC7-CFC1-45EF-9922-533FAC13B904}"/>
    <cellStyle name="Normal 2 36 2 2" xfId="31371" xr:uid="{A5F2B242-9541-4682-83D7-C426F2356BFC}"/>
    <cellStyle name="Normal 2 36 2 2 2" xfId="31372" xr:uid="{017F7DF4-A20E-4D95-9D02-F667B26A35DB}"/>
    <cellStyle name="Normal 2 36 2 3" xfId="31373" xr:uid="{BDCBC9B4-C6D5-47EC-BF13-DB21BBDAAFB0}"/>
    <cellStyle name="Normal 2 36 2 3 2" xfId="31374" xr:uid="{C32EC84A-6F33-4179-BD12-0FBC0BFE456C}"/>
    <cellStyle name="Normal 2 36 2 4" xfId="31375" xr:uid="{9B0BF0E0-8E54-4DC6-8D30-846B1ADA08E3}"/>
    <cellStyle name="Normal 2 36 3" xfId="31376" xr:uid="{06F89919-8403-4D8B-AB4C-E96BDE0A0DA0}"/>
    <cellStyle name="Normal 2 36 3 2" xfId="31377" xr:uid="{79DE34F9-B562-4450-B5B5-82A4E1201A9C}"/>
    <cellStyle name="Normal 2 36 4" xfId="31378" xr:uid="{2CCA3809-B1F2-4800-AE81-16ADB13958A6}"/>
    <cellStyle name="Normal 2 36 4 2" xfId="31379" xr:uid="{D02E4922-42FC-4335-BF3E-DC9363F2578E}"/>
    <cellStyle name="Normal 2 36 5" xfId="31380" xr:uid="{F4154C24-6887-4033-8363-F0BEBC456359}"/>
    <cellStyle name="Normal 2 36 5 2" xfId="31381" xr:uid="{031B2DAB-3E7D-4B6A-A2CF-5FE90FBE45CF}"/>
    <cellStyle name="Normal 2 36 6" xfId="31382" xr:uid="{777BC085-12CE-49DA-BAED-4CEF04C5EF48}"/>
    <cellStyle name="Normal 2 36 6 2" xfId="31383" xr:uid="{7A084A0C-B3E1-48B9-91A7-56F5952435DD}"/>
    <cellStyle name="Normal 2 36 7" xfId="31384" xr:uid="{45128134-B436-4623-8A58-44BC4F814A65}"/>
    <cellStyle name="Normal 2 37" xfId="31385" xr:uid="{2DBFD3D4-B61E-4A9D-BC7C-1A4FBEC4217D}"/>
    <cellStyle name="Normal 2 37 2" xfId="31386" xr:uid="{EF8849F2-4245-4244-9ED4-2B34BFA1489E}"/>
    <cellStyle name="Normal 2 37 2 2" xfId="31387" xr:uid="{1AD909DC-F269-4CB8-B570-EC66D9CEFF7F}"/>
    <cellStyle name="Normal 2 37 2 2 2" xfId="31388" xr:uid="{57E3F7AB-2B6D-4566-A224-8B4CC8F0EBDD}"/>
    <cellStyle name="Normal 2 37 2 3" xfId="31389" xr:uid="{41E0F22A-7B5F-441A-89D0-DBDD343AF08B}"/>
    <cellStyle name="Normal 2 37 2 3 2" xfId="31390" xr:uid="{FC51043B-F548-44E9-B807-7EA29C697EFF}"/>
    <cellStyle name="Normal 2 37 2 4" xfId="31391" xr:uid="{F20F5216-1629-44B3-A06B-8098BF9D67A9}"/>
    <cellStyle name="Normal 2 37 3" xfId="31392" xr:uid="{4D8FD7F2-1A57-4A2A-A4D7-9677C291715A}"/>
    <cellStyle name="Normal 2 37 3 2" xfId="31393" xr:uid="{2BD08229-6FCE-48E7-92E5-F3549D89BCAD}"/>
    <cellStyle name="Normal 2 37 4" xfId="31394" xr:uid="{D20DC1A3-FE21-4F5D-A2B6-640569BAE93A}"/>
    <cellStyle name="Normal 2 37 4 2" xfId="31395" xr:uid="{33B68ABD-B894-47D9-82B9-C4056ECDAF6E}"/>
    <cellStyle name="Normal 2 37 5" xfId="31396" xr:uid="{D3BFCC09-B96D-4254-B935-3FC64B3E1861}"/>
    <cellStyle name="Normal 2 37 5 2" xfId="31397" xr:uid="{BB6CEF8A-3EDF-43E2-8A3D-DC10178E0CD6}"/>
    <cellStyle name="Normal 2 37 6" xfId="31398" xr:uid="{BB181075-3243-4EAD-BA35-D974E76FC985}"/>
    <cellStyle name="Normal 2 37 6 2" xfId="31399" xr:uid="{BFE98070-D9F4-4123-B0A9-8A7BD37B06C1}"/>
    <cellStyle name="Normal 2 37 7" xfId="31400" xr:uid="{658AE482-2B09-4DEE-B2D6-6CDB29D67630}"/>
    <cellStyle name="Normal 2 38" xfId="31401" xr:uid="{CFE31EE7-2D04-400D-BF44-DDD40B11E146}"/>
    <cellStyle name="Normal 2 38 10" xfId="31402" xr:uid="{421ED5E1-705C-4CFE-8BB5-4735B9724C0F}"/>
    <cellStyle name="Normal 2 38 10 2" xfId="31403" xr:uid="{5D8DDEB0-7F4A-43FD-B52F-B2CA7E6D7B4B}"/>
    <cellStyle name="Normal 2 38 11" xfId="31404" xr:uid="{143F397F-9498-4184-9308-E9DEAC7DF597}"/>
    <cellStyle name="Normal 2 38 11 2" xfId="31405" xr:uid="{52BFC933-D8AD-4294-9E51-88054114F04D}"/>
    <cellStyle name="Normal 2 38 12" xfId="31406" xr:uid="{CB326840-F047-424E-9BB8-ACBC50446354}"/>
    <cellStyle name="Normal 2 38 12 2" xfId="31407" xr:uid="{C25A8549-98DB-4B2A-9EFD-7D4FDF354BE4}"/>
    <cellStyle name="Normal 2 38 13" xfId="31408" xr:uid="{FC720942-E6C6-4FC2-A424-3A1EF90235A5}"/>
    <cellStyle name="Normal 2 38 2" xfId="31409" xr:uid="{444F6999-EBF3-47CE-939C-98CCD6E4F1B3}"/>
    <cellStyle name="Normal 2 38 2 2" xfId="31410" xr:uid="{D11E70FF-8FBE-4323-8CFE-B979D2CAC865}"/>
    <cellStyle name="Normal 2 38 2 2 2" xfId="31411" xr:uid="{793F845B-B5D7-4E64-B659-2593C76CE992}"/>
    <cellStyle name="Normal 2 38 2 2 2 2" xfId="31412" xr:uid="{08024B1C-5FA9-492B-B905-17366DA61D57}"/>
    <cellStyle name="Normal 2 38 2 2 3" xfId="31413" xr:uid="{3393801F-0BF6-482B-99B5-623643F2D598}"/>
    <cellStyle name="Normal 2 38 2 2 3 2" xfId="31414" xr:uid="{EE344C20-8EEF-4E86-9C04-AD1330C16FD5}"/>
    <cellStyle name="Normal 2 38 2 2 4" xfId="31415" xr:uid="{49202DE3-00E0-45DF-9D48-A82508C2DD50}"/>
    <cellStyle name="Normal 2 38 2 3" xfId="31416" xr:uid="{7E8F04C0-CA58-44FF-B1AB-9F2B9FBAFF2A}"/>
    <cellStyle name="Normal 2 38 2 3 2" xfId="31417" xr:uid="{64F1EE80-F0DD-48ED-9E8B-834D81979D90}"/>
    <cellStyle name="Normal 2 38 2 4" xfId="31418" xr:uid="{FBEC2B88-7AE3-44C9-89C4-B940CF5B948E}"/>
    <cellStyle name="Normal 2 38 2 4 2" xfId="31419" xr:uid="{9A15C604-E236-4AF0-A731-131690B36272}"/>
    <cellStyle name="Normal 2 38 2 5" xfId="31420" xr:uid="{55D2FF1C-784B-4944-A146-93879FD8E71E}"/>
    <cellStyle name="Normal 2 38 2 5 2" xfId="31421" xr:uid="{633C010E-CAF7-472A-BFE3-C92FBEAF7158}"/>
    <cellStyle name="Normal 2 38 2 6" xfId="31422" xr:uid="{C7E99D31-35B5-4BBA-B073-91078EB80113}"/>
    <cellStyle name="Normal 2 38 2 6 2" xfId="31423" xr:uid="{1FBDA040-4EFC-40CD-A34F-BABA93EC6127}"/>
    <cellStyle name="Normal 2 38 2 7" xfId="31424" xr:uid="{832FB46B-55E4-44C6-98BD-B99B8B842A8D}"/>
    <cellStyle name="Normal 2 38 3" xfId="31425" xr:uid="{1C469440-CC48-4318-8DD7-D3E09E8895AE}"/>
    <cellStyle name="Normal 2 38 3 2" xfId="31426" xr:uid="{F122AB50-8558-4FE8-B1E7-B5366DB55CD5}"/>
    <cellStyle name="Normal 2 38 4" xfId="31427" xr:uid="{CE8FADD5-00C5-4F24-8B19-E6642B5A9C02}"/>
    <cellStyle name="Normal 2 38 4 2" xfId="31428" xr:uid="{C395B8DF-3BE6-4860-A3E0-80FCBCD323B4}"/>
    <cellStyle name="Normal 2 38 5" xfId="31429" xr:uid="{8AA498B6-39C0-4777-ABE8-7A132E2CD629}"/>
    <cellStyle name="Normal 2 38 5 2" xfId="31430" xr:uid="{291F8E12-6111-44D3-9477-8C4E117E17F9}"/>
    <cellStyle name="Normal 2 38 6" xfId="31431" xr:uid="{4E85EC0C-1D92-4927-94A4-E2C8DD2BDA6F}"/>
    <cellStyle name="Normal 2 38 6 2" xfId="31432" xr:uid="{D386F5F0-A2A9-45B5-B66B-05E3B8ABBFD7}"/>
    <cellStyle name="Normal 2 38 7" xfId="31433" xr:uid="{05AAB2AE-7268-4636-A98E-A68ABD0C1EBC}"/>
    <cellStyle name="Normal 2 38 7 2" xfId="31434" xr:uid="{8CA43759-459F-4B0D-BA8B-1DF95654A9F8}"/>
    <cellStyle name="Normal 2 38 8" xfId="31435" xr:uid="{D6051601-F3E1-4047-A9ED-AD74CDB7A2C3}"/>
    <cellStyle name="Normal 2 38 8 2" xfId="31436" xr:uid="{19FEF203-E365-42A1-8049-34B0D72C0791}"/>
    <cellStyle name="Normal 2 38 8 2 2" xfId="31437" xr:uid="{A1A285BA-3232-439A-8508-A482BD35AB10}"/>
    <cellStyle name="Normal 2 38 8 3" xfId="31438" xr:uid="{FBBE83AB-8D18-466E-B5E8-5B7BC834C9F8}"/>
    <cellStyle name="Normal 2 38 8 3 2" xfId="31439" xr:uid="{8C1D9D8C-1370-4BBE-A15A-136A7E2AA63E}"/>
    <cellStyle name="Normal 2 38 8 4" xfId="31440" xr:uid="{0E7D5841-9CAE-483C-B9D7-23770469A342}"/>
    <cellStyle name="Normal 2 38 9" xfId="31441" xr:uid="{43917921-12AF-4623-8BEF-FB8B8212272A}"/>
    <cellStyle name="Normal 2 38 9 2" xfId="31442" xr:uid="{BB124D71-775C-446D-842B-ADFBD0CFD675}"/>
    <cellStyle name="Normal 2 39" xfId="31443" xr:uid="{18DD8FD2-972B-4D3C-A6D4-DCB393FBB800}"/>
    <cellStyle name="Normal 2 39 10" xfId="31444" xr:uid="{A766F3F1-4BA4-4BDF-BEE6-781FE724883C}"/>
    <cellStyle name="Normal 2 39 10 2" xfId="31445" xr:uid="{5E86EDBE-5952-42CF-BAA4-E4583AFD7AC3}"/>
    <cellStyle name="Normal 2 39 11" xfId="31446" xr:uid="{5E01EACA-FC30-4479-A55F-74F155C94E87}"/>
    <cellStyle name="Normal 2 39 11 2" xfId="31447" xr:uid="{3584A78B-1742-4D72-B84D-43E3596D05A2}"/>
    <cellStyle name="Normal 2 39 12" xfId="31448" xr:uid="{8D788BCE-8B6D-4DF9-A381-217CF25C685E}"/>
    <cellStyle name="Normal 2 39 12 2" xfId="31449" xr:uid="{A2CDBC10-EB4F-4C0B-9B78-E3905C7BD671}"/>
    <cellStyle name="Normal 2 39 13" xfId="31450" xr:uid="{811C932E-53DC-4163-83DF-FC820B6DD14A}"/>
    <cellStyle name="Normal 2 39 13 2" xfId="31451" xr:uid="{C27AF3E1-751E-44DA-9605-3AFC43C0AF03}"/>
    <cellStyle name="Normal 2 39 14" xfId="31452" xr:uid="{0C7F2276-8059-4DB5-8438-6DEC1876B123}"/>
    <cellStyle name="Normal 2 39 15" xfId="31453" xr:uid="{3105B76C-7991-480E-9C16-0E586118C26D}"/>
    <cellStyle name="Normal 2 39 2" xfId="31454" xr:uid="{F68151C5-F647-4D4C-84B6-371CC07357AB}"/>
    <cellStyle name="Normal 2 39 2 2" xfId="31455" xr:uid="{5519D534-2D32-4B4E-B337-69D7C2D848F4}"/>
    <cellStyle name="Normal 2 39 3" xfId="31456" xr:uid="{67586104-6DB4-4ABF-BF69-55E390AFEDE5}"/>
    <cellStyle name="Normal 2 39 3 2" xfId="31457" xr:uid="{A6CFB7D5-9DC6-4246-87FF-35DFC7B3389F}"/>
    <cellStyle name="Normal 2 39 4" xfId="31458" xr:uid="{F4D5F29C-B310-43F3-820F-5AA191EE8F56}"/>
    <cellStyle name="Normal 2 39 4 2" xfId="31459" xr:uid="{AC795BD4-2792-418A-A6DB-7263DFA0D65A}"/>
    <cellStyle name="Normal 2 39 5" xfId="31460" xr:uid="{368D2F66-C4D7-4786-897A-24EF289992A7}"/>
    <cellStyle name="Normal 2 39 5 2" xfId="31461" xr:uid="{A0EAA9DB-50C9-4796-AC2F-3B1E70DEBEF0}"/>
    <cellStyle name="Normal 2 39 6" xfId="31462" xr:uid="{4CBF6E79-2AF1-4D47-A0CE-B6C197956B59}"/>
    <cellStyle name="Normal 2 39 6 2" xfId="31463" xr:uid="{EACED818-2BF5-4773-9A14-E6C5B7CDD5B2}"/>
    <cellStyle name="Normal 2 39 7" xfId="31464" xr:uid="{3E074FCF-6020-43FD-9358-080964BF89CA}"/>
    <cellStyle name="Normal 2 39 7 2" xfId="31465" xr:uid="{BFD8BBDA-51C9-4944-92C0-449497A7E383}"/>
    <cellStyle name="Normal 2 39 8" xfId="31466" xr:uid="{51C1A901-B18D-4EA9-8019-A7BCA7C5BD90}"/>
    <cellStyle name="Normal 2 39 8 2" xfId="31467" xr:uid="{73561D40-D79A-45E4-8D0D-033D1345B097}"/>
    <cellStyle name="Normal 2 39 8 2 2" xfId="31468" xr:uid="{02DB958C-6961-45E2-BE02-29831AA81202}"/>
    <cellStyle name="Normal 2 39 8 3" xfId="31469" xr:uid="{DD16CE99-E55C-4FBE-A913-96BB0814BC9B}"/>
    <cellStyle name="Normal 2 39 8 3 2" xfId="31470" xr:uid="{A9DC66A1-E80B-4C9D-93F0-91C633A9B7EC}"/>
    <cellStyle name="Normal 2 39 8 4" xfId="31471" xr:uid="{F33C2B75-849D-4A69-908F-75017FB43DD8}"/>
    <cellStyle name="Normal 2 39 9" xfId="31472" xr:uid="{AE590B84-8F88-4EDD-A306-A64FF01C7671}"/>
    <cellStyle name="Normal 2 39 9 2" xfId="31473" xr:uid="{D2F2B6F6-6D78-406E-8A40-47A94E4F838A}"/>
    <cellStyle name="Normal 2 4" xfId="163" xr:uid="{3B185DCD-60F6-488B-8C24-BF0B3EB9D8F6}"/>
    <cellStyle name="Normal 2 4 10" xfId="31474" xr:uid="{8E64193F-0468-48F3-94D1-371936581969}"/>
    <cellStyle name="Normal 2 4 2" xfId="31475" xr:uid="{0D0D7082-BC84-427A-8FD2-749B54E4F29C}"/>
    <cellStyle name="Normal 2 4 2 2" xfId="31476" xr:uid="{C6CA92CB-1A7C-45AE-8E8B-C6DE2C74D220}"/>
    <cellStyle name="Normal 2 4 2 2 2" xfId="31477" xr:uid="{B67E7298-73BA-44A8-88FB-1582BCF56B56}"/>
    <cellStyle name="Normal 2 4 2 2 2 2" xfId="31478" xr:uid="{837EB381-E434-488A-B8AD-2352CBB51337}"/>
    <cellStyle name="Normal 2 4 2 2 2 3" xfId="31479" xr:uid="{C124E871-2040-4BD7-8F4F-C5945250BA99}"/>
    <cellStyle name="Normal 2 4 2 2 3" xfId="31480" xr:uid="{F570CB9C-95DF-45BE-BDBA-F4E7836192EE}"/>
    <cellStyle name="Normal 2 4 2 2 3 2" xfId="31481" xr:uid="{C6A57AF1-A49F-4F68-83F1-A9B9AC7CA9AF}"/>
    <cellStyle name="Normal 2 4 2 2 3 3" xfId="31482" xr:uid="{345C6B1F-CD65-474D-928A-A67EE7738925}"/>
    <cellStyle name="Normal 2 4 2 2 4" xfId="31483" xr:uid="{8272045B-1527-4455-8FF2-7CACD4FF4235}"/>
    <cellStyle name="Normal 2 4 2 2 5" xfId="31484" xr:uid="{2ABF1975-AEB0-4C48-A684-84C9FEBE49BE}"/>
    <cellStyle name="Normal 2 4 2 3" xfId="31485" xr:uid="{2524C6DB-A79E-45CE-9DE1-A7124633F470}"/>
    <cellStyle name="Normal 2 4 2 3 2" xfId="31486" xr:uid="{B69FD118-C049-421D-A02D-35CEECE5F2C5}"/>
    <cellStyle name="Normal 2 4 2 3 3" xfId="31487" xr:uid="{3BBC219E-B18A-4720-B1D1-4DF0F5F2005B}"/>
    <cellStyle name="Normal 2 4 2 4" xfId="31488" xr:uid="{96A4ED34-72D2-4B61-9E1E-2288DDA2B813}"/>
    <cellStyle name="Normal 2 4 2 4 2" xfId="31489" xr:uid="{1631BC9A-94DC-4F5F-B03B-62F449CE9CB2}"/>
    <cellStyle name="Normal 2 4 2 4 3" xfId="31490" xr:uid="{1DC0AC23-FB56-42AB-BDDF-ED284F251E92}"/>
    <cellStyle name="Normal 2 4 2 5" xfId="31491" xr:uid="{E9694C57-12D3-4968-B36C-B73F158A24BE}"/>
    <cellStyle name="Normal 2 4 2 5 2" xfId="31492" xr:uid="{839E9E17-8187-4FE7-8A84-9A0B3F1E2494}"/>
    <cellStyle name="Normal 2 4 2 5 3" xfId="31493" xr:uid="{7F89BC2B-716D-4F5D-BFAF-3C39E01DCE09}"/>
    <cellStyle name="Normal 2 4 2 6" xfId="31494" xr:uid="{7A0AA701-DEB4-464D-B904-1611593AB5E1}"/>
    <cellStyle name="Normal 2 4 2 6 2" xfId="31495" xr:uid="{B1B1AB42-7278-411A-97C0-9D76D93CEF7C}"/>
    <cellStyle name="Normal 2 4 2 7" xfId="31496" xr:uid="{CA2CB6EC-35A0-48D2-BAC6-7BC475218A80}"/>
    <cellStyle name="Normal 2 4 3" xfId="31497" xr:uid="{5D19D384-E4FC-4694-96D8-D1DC852119F2}"/>
    <cellStyle name="Normal 2 4 3 2" xfId="31498" xr:uid="{A94A186F-2BC1-4B60-BD7D-A27A29BDDB85}"/>
    <cellStyle name="Normal 2 4 3 2 2" xfId="31499" xr:uid="{5551315B-3185-46FA-B74B-8989D174EF3B}"/>
    <cellStyle name="Normal 2 4 3 2 2 2" xfId="31500" xr:uid="{155550AF-B379-44EC-9CE6-9BE7A4E4CF02}"/>
    <cellStyle name="Normal 2 4 3 2 3" xfId="31501" xr:uid="{4106D48B-A3A1-4233-BC5D-F6A25D04D053}"/>
    <cellStyle name="Normal 2 4 3 2 3 2" xfId="31502" xr:uid="{24B2C70D-414B-4617-8EBA-67037AE0B3D4}"/>
    <cellStyle name="Normal 2 4 3 2 4" xfId="31503" xr:uid="{DA4B2097-C7A5-493D-8429-345761B2B8F1}"/>
    <cellStyle name="Normal 2 4 3 3" xfId="31504" xr:uid="{2AD7F6CA-4400-4F7F-8F74-98C05D158FDE}"/>
    <cellStyle name="Normal 2 4 3 3 2" xfId="31505" xr:uid="{CC74DEBE-C3D1-4247-9943-2CA1D6911985}"/>
    <cellStyle name="Normal 2 4 3 4" xfId="31506" xr:uid="{6D5508D1-40E7-46F2-96C8-0B0DD7B79703}"/>
    <cellStyle name="Normal 2 4 3 4 2" xfId="31507" xr:uid="{3D0B16EA-96BC-42EC-8AB8-F738C783DD2B}"/>
    <cellStyle name="Normal 2 4 3 5" xfId="31508" xr:uid="{E0AFE621-2E26-4517-9553-7F45CEBA9532}"/>
    <cellStyle name="Normal 2 4 3 5 2" xfId="31509" xr:uid="{F1C165B4-6829-4B77-A78E-5551C161E9FB}"/>
    <cellStyle name="Normal 2 4 3 6" xfId="31510" xr:uid="{5295D273-5C58-4AFB-8B88-93AF58120D78}"/>
    <cellStyle name="Normal 2 4 3 6 2" xfId="31511" xr:uid="{4D6AF27A-AEE3-436F-B46C-05967C805758}"/>
    <cellStyle name="Normal 2 4 3 7" xfId="31512" xr:uid="{1D9E8304-DFEF-42E7-B035-8635B7DC7D0B}"/>
    <cellStyle name="Normal 2 4 4" xfId="31513" xr:uid="{6149BA02-C75C-40B8-A30D-DB5B6B30D6D4}"/>
    <cellStyle name="Normal 2 4 4 2" xfId="31514" xr:uid="{3D75D4DE-9CFD-422F-94F7-5B4C78554C79}"/>
    <cellStyle name="Normal 2 4 4 2 2" xfId="31515" xr:uid="{5707091D-067A-4758-A562-2937B53F4590}"/>
    <cellStyle name="Normal 2 4 4 3" xfId="31516" xr:uid="{EE011B3A-8D25-4B59-B5DD-6F7E7431BB03}"/>
    <cellStyle name="Normal 2 4 4 3 2" xfId="31517" xr:uid="{917D0460-6D70-47FD-B5DE-43DCAFA58CB0}"/>
    <cellStyle name="Normal 2 4 4 4" xfId="31518" xr:uid="{9F1593AE-29E2-419C-8B5F-5810444DDF72}"/>
    <cellStyle name="Normal 2 4 4 5" xfId="31519" xr:uid="{046D55ED-ECB3-4590-868F-D32CEFD4F13A}"/>
    <cellStyle name="Normal 2 4 5" xfId="31520" xr:uid="{6AED96D7-D20A-40C7-99F2-F67C2E3B8F2B}"/>
    <cellStyle name="Normal 2 4 5 2" xfId="31521" xr:uid="{C4CA93C8-65D3-4925-A624-1AB0B1329C4A}"/>
    <cellStyle name="Normal 2 4 6" xfId="31522" xr:uid="{E91A9D4F-0AFA-4B3F-975C-67569E10689E}"/>
    <cellStyle name="Normal 2 4 6 2" xfId="31523" xr:uid="{446FFB26-C527-478C-A3F2-493BF0E8BD64}"/>
    <cellStyle name="Normal 2 4 7" xfId="31524" xr:uid="{84DD182B-85BC-46CB-92F0-34A92036E30A}"/>
    <cellStyle name="Normal 2 4 7 2" xfId="31525" xr:uid="{31807B6B-85E6-490D-AAF5-062C81EA0AD5}"/>
    <cellStyle name="Normal 2 4 8" xfId="31526" xr:uid="{EDC03185-9C84-4408-ADA8-827E08347DB7}"/>
    <cellStyle name="Normal 2 4 8 2" xfId="31527" xr:uid="{A430F5C7-3E97-44C0-BA1F-10EB5AEFD37E}"/>
    <cellStyle name="Normal 2 4 9" xfId="31528" xr:uid="{9FE84CB2-ACA9-4F77-87FE-CFE21907EF65}"/>
    <cellStyle name="Normal 2 40" xfId="31529" xr:uid="{AD94EBFA-3D83-4C0A-BD33-DF15077276BD}"/>
    <cellStyle name="Normal 2 40 2" xfId="31530" xr:uid="{DA7DF09C-C7CC-42CC-A577-1E7F66577C4D}"/>
    <cellStyle name="Normal 2 41" xfId="31531" xr:uid="{F9A70453-8F18-4FCB-B29D-CD0960817489}"/>
    <cellStyle name="Normal 2 41 2" xfId="31532" xr:uid="{D05EDA5F-DCD0-4320-91C6-A4F95095525C}"/>
    <cellStyle name="Normal 2 42" xfId="31533" xr:uid="{06A77D1E-8A9B-41CA-B32A-0874CE7ACF12}"/>
    <cellStyle name="Normal 2 42 2" xfId="31534" xr:uid="{D223CB81-C786-418F-A650-2C3C0AA487EC}"/>
    <cellStyle name="Normal 2 43" xfId="31535" xr:uid="{8F83E40C-A073-4FB9-825A-B792F36D04A6}"/>
    <cellStyle name="Normal 2 43 2" xfId="31536" xr:uid="{6027834D-21A8-4EBB-A6F6-9C625F91164E}"/>
    <cellStyle name="Normal 2 44" xfId="31537" xr:uid="{8F95134B-E97E-4800-AFD7-38809A658C3A}"/>
    <cellStyle name="Normal 2 44 2" xfId="31538" xr:uid="{C0758C51-DD19-4E0E-B99C-0E040BAE857A}"/>
    <cellStyle name="Normal 2 45" xfId="31539" xr:uid="{9BC48E88-78A9-423B-A9BF-17210ABD15C8}"/>
    <cellStyle name="Normal 2 45 2" xfId="31540" xr:uid="{BD0F5E81-8D46-434E-B9F7-C8CB8895A81D}"/>
    <cellStyle name="Normal 2 46" xfId="31541" xr:uid="{EDDF860C-18B8-4755-B320-783DB6C6B632}"/>
    <cellStyle name="Normal 2 46 2" xfId="31542" xr:uid="{39D61E50-8F5B-4C8D-9579-47F90538629C}"/>
    <cellStyle name="Normal 2 46 2 2" xfId="31543" xr:uid="{A0EDDF82-BE14-4C93-A86F-C104465D0740}"/>
    <cellStyle name="Normal 2 46 3" xfId="31544" xr:uid="{C8B268AA-CE61-4EBB-9423-502838D99623}"/>
    <cellStyle name="Normal 2 46 3 2" xfId="31545" xr:uid="{F5E0CAB6-5181-498A-8C48-4742EEF03869}"/>
    <cellStyle name="Normal 2 46 4" xfId="31546" xr:uid="{72BF95E0-EF3C-479F-AE2A-3ECE2B635AB0}"/>
    <cellStyle name="Normal 2 47" xfId="31547" xr:uid="{7618598F-12C5-4376-AB8C-6B12E6A5CEB9}"/>
    <cellStyle name="Normal 2 47 2" xfId="31548" xr:uid="{976C601F-FA47-4FBD-8265-6F97496B7DF7}"/>
    <cellStyle name="Normal 2 48" xfId="31549" xr:uid="{FB9E5CBA-BCA6-4B9D-8C92-A1395596C18B}"/>
    <cellStyle name="Normal 2 48 2" xfId="31550" xr:uid="{C342A2D3-640E-43EB-ABD6-2948502F995C}"/>
    <cellStyle name="Normal 2 49" xfId="31551" xr:uid="{A7F9EC0D-D2DE-4507-B206-7CB7E71D7E9F}"/>
    <cellStyle name="Normal 2 49 2" xfId="31552" xr:uid="{0D2370AC-2471-4B92-9BB1-C4A0C3DA8355}"/>
    <cellStyle name="Normal 2 5" xfId="164" xr:uid="{ECE1EBB1-8864-45AA-9C12-E3D32CC4D2E0}"/>
    <cellStyle name="Normal 2 5 2" xfId="31553" xr:uid="{A9C4B78D-DFC1-41AD-8D97-B99644A6893A}"/>
    <cellStyle name="Normal 2 5 2 2" xfId="31554" xr:uid="{B4BD0714-8960-46AF-AA56-54853DD5940B}"/>
    <cellStyle name="Normal 2 5 2 2 2" xfId="31555" xr:uid="{EF0D32BF-6F78-40C2-BAD2-244495750B71}"/>
    <cellStyle name="Normal 2 5 2 3" xfId="31556" xr:uid="{2919198D-309D-44E9-8D3B-EA95C1470B5C}"/>
    <cellStyle name="Normal 2 5 2 3 2" xfId="31557" xr:uid="{124DAC06-D86C-4530-BC5C-54AD67208FD2}"/>
    <cellStyle name="Normal 2 5 2 4" xfId="31558" xr:uid="{6E557B3A-CAF4-49B7-B15D-B3DE412E6990}"/>
    <cellStyle name="Normal 2 5 3" xfId="31559" xr:uid="{586B1B42-6140-4868-83A6-DFE597240882}"/>
    <cellStyle name="Normal 2 5 3 2" xfId="31560" xr:uid="{6870A038-F829-493C-BB3B-DC31229CC90E}"/>
    <cellStyle name="Normal 2 5 4" xfId="31561" xr:uid="{4EBD18C6-0CDD-46A2-8255-88CE738A7DB9}"/>
    <cellStyle name="Normal 2 5 4 2" xfId="31562" xr:uid="{338001D2-8DFA-42B6-959F-6CD8A051AEDD}"/>
    <cellStyle name="Normal 2 5 5" xfId="31563" xr:uid="{99D38D72-A488-4C96-9906-A3931F998D1B}"/>
    <cellStyle name="Normal 2 5 5 2" xfId="31564" xr:uid="{E7545D36-F016-4B0F-BEBF-6D6589FF1A43}"/>
    <cellStyle name="Normal 2 5 6" xfId="31565" xr:uid="{3D17BE98-6B82-4017-A5C6-C1971E351B94}"/>
    <cellStyle name="Normal 2 5 6 2" xfId="31566" xr:uid="{712BE225-7B76-4947-8D86-780900819CEF}"/>
    <cellStyle name="Normal 2 5 7" xfId="31567" xr:uid="{533B05BA-DAD5-43FC-933D-C556A9E45B42}"/>
    <cellStyle name="Normal 2 5 8" xfId="31568" xr:uid="{9C1B80D7-03C9-4B12-87B4-DC652AD68B50}"/>
    <cellStyle name="Normal 2 50" xfId="31569" xr:uid="{8B12CFD7-FBA6-4130-A675-1D81ED159046}"/>
    <cellStyle name="Normal 2 50 2" xfId="31570" xr:uid="{599FE48B-6A20-42ED-9661-BE2A51F446E2}"/>
    <cellStyle name="Normal 2 51" xfId="31571" xr:uid="{1C699B37-BAEC-4B46-A901-6A1D36E1A605}"/>
    <cellStyle name="Normal 2 52" xfId="31572" xr:uid="{163698D0-2438-40D3-8758-88F3F912F7B5}"/>
    <cellStyle name="Normal 2 56" xfId="65" xr:uid="{53BAD4D1-6977-47BC-A02C-86CD6C4B722E}"/>
    <cellStyle name="Normal 2 6" xfId="165" xr:uid="{1A4D0C6B-F577-48BD-AF6A-72E043230E25}"/>
    <cellStyle name="Normal 2 6 2" xfId="31573" xr:uid="{CD24794A-6474-4426-8A40-2443D421BFB6}"/>
    <cellStyle name="Normal 2 6 2 2" xfId="31574" xr:uid="{9205C7C8-D785-48B9-B273-694E19EE9C8E}"/>
    <cellStyle name="Normal 2 6 2 2 2" xfId="31575" xr:uid="{822AD28B-C65A-4477-A8BB-E309F0F81A3B}"/>
    <cellStyle name="Normal 2 6 2 3" xfId="31576" xr:uid="{4486C2F4-01D5-4078-AA31-9AFEBA16A464}"/>
    <cellStyle name="Normal 2 6 2 3 2" xfId="31577" xr:uid="{21517F5D-F342-4576-8522-56DEF419BB83}"/>
    <cellStyle name="Normal 2 6 2 4" xfId="31578" xr:uid="{5171CEB7-1C7D-4C77-A13B-A031058E4381}"/>
    <cellStyle name="Normal 2 6 3" xfId="31579" xr:uid="{EE639CF6-46A8-4EF5-8CC0-43209DADEF7D}"/>
    <cellStyle name="Normal 2 6 3 2" xfId="31580" xr:uid="{D39E225E-3FA0-429E-BBB9-37E4CCCE763C}"/>
    <cellStyle name="Normal 2 6 4" xfId="31581" xr:uid="{46FCD3A7-18C8-4554-9869-C5535F9BFE65}"/>
    <cellStyle name="Normal 2 6 4 2" xfId="31582" xr:uid="{644D651A-C6EE-4538-9EA8-A06B6F537B5F}"/>
    <cellStyle name="Normal 2 6 5" xfId="31583" xr:uid="{FFFFB33A-43A4-47A7-A8CE-59B7D484EE79}"/>
    <cellStyle name="Normal 2 6 5 2" xfId="31584" xr:uid="{73BFA012-FB16-4F09-8023-077F923D07D3}"/>
    <cellStyle name="Normal 2 6 6" xfId="31585" xr:uid="{A308F220-EC2A-4CCB-98D8-F36CC65DED72}"/>
    <cellStyle name="Normal 2 6 6 2" xfId="31586" xr:uid="{A4B8591E-1D91-4CFC-8643-631922BE7205}"/>
    <cellStyle name="Normal 2 6 7" xfId="31587" xr:uid="{6CFFDA9A-4A2B-4112-BF39-4C94721B1E7D}"/>
    <cellStyle name="Normal 2 6 8" xfId="31588" xr:uid="{5CD44056-F9A4-452E-BA38-AB524D1FBA78}"/>
    <cellStyle name="Normal 2 7" xfId="166" xr:uid="{2E756FC1-8C0E-4A5E-BE87-3E55B7AFFC90}"/>
    <cellStyle name="Normal 2 7 2" xfId="31589" xr:uid="{16B23ABA-FA19-4767-9714-5E07C1AB377A}"/>
    <cellStyle name="Normal 2 7 2 10" xfId="31590" xr:uid="{D0C7176B-E626-4FC6-8E32-F8F3E363822C}"/>
    <cellStyle name="Normal 2 7 2 10 2" xfId="31591" xr:uid="{9994A81E-6840-4948-B2B4-A5D6A325330B}"/>
    <cellStyle name="Normal 2 7 2 11" xfId="31592" xr:uid="{F5971BF2-D83E-44CA-9750-86A0CA8BC739}"/>
    <cellStyle name="Normal 2 7 2 11 2" xfId="31593" xr:uid="{9A792195-FF5E-45F8-A21E-B3472BEBE182}"/>
    <cellStyle name="Normal 2 7 2 12" xfId="31594" xr:uid="{2035E11D-D31D-4D5C-AEDA-B7AD039548EC}"/>
    <cellStyle name="Normal 2 7 2 12 2" xfId="31595" xr:uid="{507D444B-B0D6-4057-BE8E-791DAC5258DA}"/>
    <cellStyle name="Normal 2 7 2 13" xfId="31596" xr:uid="{CA64DB97-4C7E-4A22-AD38-F6D0F1C2EE83}"/>
    <cellStyle name="Normal 2 7 2 2" xfId="31597" xr:uid="{BE8E5C1F-0CE3-44B9-A55A-9E14A6EC5D85}"/>
    <cellStyle name="Normal 2 7 2 2 2" xfId="31598" xr:uid="{DD8A1CD1-B793-43D1-A23E-890ED3A42677}"/>
    <cellStyle name="Normal 2 7 2 2 2 2" xfId="31599" xr:uid="{68C50349-C2F7-4C71-9E9B-436956D2287E}"/>
    <cellStyle name="Normal 2 7 2 2 2 2 2" xfId="31600" xr:uid="{96D410BC-ADF8-498A-9324-DAD57044DFC8}"/>
    <cellStyle name="Normal 2 7 2 2 2 3" xfId="31601" xr:uid="{4260B040-81ED-4D94-B999-A233DCFA0011}"/>
    <cellStyle name="Normal 2 7 2 2 2 3 2" xfId="31602" xr:uid="{7022F8DF-ABEA-4978-8198-F67D1D124414}"/>
    <cellStyle name="Normal 2 7 2 2 2 4" xfId="31603" xr:uid="{A67126A9-ECF0-44BA-BD7A-FEE45C5DE497}"/>
    <cellStyle name="Normal 2 7 2 2 3" xfId="31604" xr:uid="{CCD641BF-0545-490C-A612-F1235DF962ED}"/>
    <cellStyle name="Normal 2 7 2 2 3 2" xfId="31605" xr:uid="{BD610952-B9BB-4217-B9BF-442185F795DB}"/>
    <cellStyle name="Normal 2 7 2 2 4" xfId="31606" xr:uid="{DED210BB-DEE2-438F-89B4-CA9FC8D2194E}"/>
    <cellStyle name="Normal 2 7 2 2 4 2" xfId="31607" xr:uid="{6214D564-AC36-4FE2-B16B-089B725E9B4F}"/>
    <cellStyle name="Normal 2 7 2 2 5" xfId="31608" xr:uid="{CEE44C83-17D8-4C9A-86E6-E001D7AA20B2}"/>
    <cellStyle name="Normal 2 7 2 2 5 2" xfId="31609" xr:uid="{E0FAD760-722D-4801-AC63-5019349EAFCE}"/>
    <cellStyle name="Normal 2 7 2 2 6" xfId="31610" xr:uid="{95D2D671-7D09-47FB-980F-773E8E2DC35D}"/>
    <cellStyle name="Normal 2 7 2 2 6 2" xfId="31611" xr:uid="{C1A5DB44-A66E-44E2-8395-89A1B5A995B0}"/>
    <cellStyle name="Normal 2 7 2 2 7" xfId="31612" xr:uid="{2732F4E6-A612-4CD1-8087-9AD14A976C78}"/>
    <cellStyle name="Normal 2 7 2 3" xfId="31613" xr:uid="{56E909DF-DE98-4B91-A61D-3F4EEC5F857A}"/>
    <cellStyle name="Normal 2 7 2 3 2" xfId="31614" xr:uid="{62E56341-ACF8-43DB-B49E-F561BF37E5CE}"/>
    <cellStyle name="Normal 2 7 2 4" xfId="31615" xr:uid="{6F093AC0-57EC-48D3-ADFA-51367977C01C}"/>
    <cellStyle name="Normal 2 7 2 4 2" xfId="31616" xr:uid="{61F7981E-AEB8-44DD-B278-A2C317BB92D8}"/>
    <cellStyle name="Normal 2 7 2 5" xfId="31617" xr:uid="{49BBB8DC-8E73-4EE0-871A-B366B0476DC9}"/>
    <cellStyle name="Normal 2 7 2 5 2" xfId="31618" xr:uid="{28F589A2-10B6-4EEA-B33B-C4065E7ECD82}"/>
    <cellStyle name="Normal 2 7 2 6" xfId="31619" xr:uid="{E08D248D-5402-412E-AE6E-A83AB90A3B94}"/>
    <cellStyle name="Normal 2 7 2 6 2" xfId="31620" xr:uid="{94CF58FB-B7C1-4A69-82BD-FCEBD65C7DA2}"/>
    <cellStyle name="Normal 2 7 2 7" xfId="31621" xr:uid="{41C8CBF0-873A-4A62-BA25-61C59A823000}"/>
    <cellStyle name="Normal 2 7 2 7 2" xfId="31622" xr:uid="{8AB702E5-63D1-4983-9355-26E202252802}"/>
    <cellStyle name="Normal 2 7 2 8" xfId="31623" xr:uid="{05DAC492-E0DA-4641-BCAB-70E5D9FFFA0F}"/>
    <cellStyle name="Normal 2 7 2 8 2" xfId="31624" xr:uid="{EF5B007F-F18E-4ACC-849B-6C7903ACD600}"/>
    <cellStyle name="Normal 2 7 2 8 2 2" xfId="31625" xr:uid="{1DF5656D-5C2C-49DD-B354-0CF68C34B110}"/>
    <cellStyle name="Normal 2 7 2 8 3" xfId="31626" xr:uid="{08686585-79FE-46C5-8B3C-4A1FAB9ECBE8}"/>
    <cellStyle name="Normal 2 7 2 8 3 2" xfId="31627" xr:uid="{8521497A-52AE-488A-9831-0B305FE9C5CD}"/>
    <cellStyle name="Normal 2 7 2 8 4" xfId="31628" xr:uid="{4DBE2D3F-89C2-4D22-8FF0-56EF87E9F02B}"/>
    <cellStyle name="Normal 2 7 2 9" xfId="31629" xr:uid="{3CD7D034-A0A6-4B2E-BB08-D99B21C5B141}"/>
    <cellStyle name="Normal 2 7 2 9 2" xfId="31630" xr:uid="{536A831E-2DEC-4C7B-B8F8-31552A8B5939}"/>
    <cellStyle name="Normal 2 7 3" xfId="31631" xr:uid="{70BD203B-3D6F-4C79-A562-5B3511D8D9F7}"/>
    <cellStyle name="Normal 2 7 3 2" xfId="31632" xr:uid="{24FCD6CF-7732-4F82-A474-7099B2DEA4F1}"/>
    <cellStyle name="Normal 2 7 3 2 2" xfId="31633" xr:uid="{CB6AA085-EEF2-4919-A0EB-A5CDC9048006}"/>
    <cellStyle name="Normal 2 7 3 3" xfId="31634" xr:uid="{FF3579EE-837D-4061-8FFD-904BC43EF165}"/>
    <cellStyle name="Normal 2 7 3 3 2" xfId="31635" xr:uid="{082EBADC-0C8C-48D6-B73C-E8993D9B0C3F}"/>
    <cellStyle name="Normal 2 7 3 4" xfId="31636" xr:uid="{DC6E4850-8BFD-45CD-9D8E-24438E5F172A}"/>
    <cellStyle name="Normal 2 7 4" xfId="31637" xr:uid="{B58AF9DE-D5EC-40C1-9AA1-477332EFE2CD}"/>
    <cellStyle name="Normal 2 7 4 2" xfId="31638" xr:uid="{0BBADEA0-4BEE-433F-88E9-D19B0A99FBBF}"/>
    <cellStyle name="Normal 2 7 5" xfId="31639" xr:uid="{920FCC37-8EF1-455B-96CE-226D82C18376}"/>
    <cellStyle name="Normal 2 7 5 2" xfId="31640" xr:uid="{6CB0272C-3B8C-433B-94ED-C8963F0BB183}"/>
    <cellStyle name="Normal 2 7 6" xfId="31641" xr:uid="{A4406434-2A64-481C-A0CB-A15780206906}"/>
    <cellStyle name="Normal 2 7 6 2" xfId="31642" xr:uid="{8A0C4FCE-CADB-49F9-AC7D-B77239F394E7}"/>
    <cellStyle name="Normal 2 7 7" xfId="31643" xr:uid="{7B927AF0-5FB7-41B5-96E2-5B7A34E9D303}"/>
    <cellStyle name="Normal 2 7 7 2" xfId="31644" xr:uid="{7B38369E-EA61-4747-8CE1-737128650B8B}"/>
    <cellStyle name="Normal 2 7 8" xfId="31645" xr:uid="{204AEE4B-A449-4949-A9F5-B6E21E3EC633}"/>
    <cellStyle name="Normal 2 7 9" xfId="31646" xr:uid="{69CB9F77-269C-4ACC-8FD4-BF5FBD38ED75}"/>
    <cellStyle name="Normal 2 8" xfId="167" xr:uid="{401CBD8B-C08D-41CD-90F1-CA4FA062BB14}"/>
    <cellStyle name="Normal 2 8 2" xfId="31647" xr:uid="{0B770654-4415-45E7-B3D5-B8C463947F8E}"/>
    <cellStyle name="Normal 2 8 2 2" xfId="31648" xr:uid="{122AD84D-63A9-4303-90C9-D713F338C000}"/>
    <cellStyle name="Normal 2 8 2 2 2" xfId="31649" xr:uid="{6C1B824B-2ED5-4E22-8D9E-2BE058CD9DB6}"/>
    <cellStyle name="Normal 2 8 2 2 2 2" xfId="31650" xr:uid="{74C5C3E5-8947-4B7B-A195-40905E0C8CC3}"/>
    <cellStyle name="Normal 2 8 2 2 3" xfId="31651" xr:uid="{9691016A-8FD9-423B-ACF0-022915DF42E5}"/>
    <cellStyle name="Normal 2 8 2 2 3 2" xfId="31652" xr:uid="{F11B71C5-8970-47F2-8DB8-91EDACE85002}"/>
    <cellStyle name="Normal 2 8 2 2 4" xfId="31653" xr:uid="{733CCD07-EF96-4A37-94C4-F33DDAACB227}"/>
    <cellStyle name="Normal 2 8 2 3" xfId="31654" xr:uid="{FB19878C-039B-4194-A004-F52A0D3D393F}"/>
    <cellStyle name="Normal 2 8 2 3 2" xfId="31655" xr:uid="{8DF3EC64-BACB-4055-9C3F-E5CE2726167A}"/>
    <cellStyle name="Normal 2 8 2 4" xfId="31656" xr:uid="{8F027362-0DCC-4E08-8CA5-055C406C302C}"/>
    <cellStyle name="Normal 2 8 2 4 2" xfId="31657" xr:uid="{4D8B9349-0ADF-48AA-99A3-B92D903A1654}"/>
    <cellStyle name="Normal 2 8 2 5" xfId="31658" xr:uid="{2645F42C-8448-4C8E-ABD6-5380D32EB004}"/>
    <cellStyle name="Normal 2 8 2 5 2" xfId="31659" xr:uid="{48B290D7-649B-4ABA-A1F8-3CCC49704A69}"/>
    <cellStyle name="Normal 2 8 2 6" xfId="31660" xr:uid="{D2DA976F-8148-4504-8971-8BEB0679A8FA}"/>
    <cellStyle name="Normal 2 8 2 6 2" xfId="31661" xr:uid="{E9F3A16A-854B-413C-A806-05DCAC738216}"/>
    <cellStyle name="Normal 2 8 2 7" xfId="31662" xr:uid="{4A1180EE-C470-4A12-9706-6A51290FC1AA}"/>
    <cellStyle name="Normal 2 8 3" xfId="31663" xr:uid="{510230C3-8614-4FEC-8FEC-C0147A283DD0}"/>
    <cellStyle name="Normal 2 8 3 2" xfId="31664" xr:uid="{3911EC62-5E74-4FF0-BE21-8DDA7ABB2864}"/>
    <cellStyle name="Normal 2 8 3 2 2" xfId="31665" xr:uid="{C75A63B4-EEC1-4543-B8B1-9C8BB2E08438}"/>
    <cellStyle name="Normal 2 8 3 3" xfId="31666" xr:uid="{E7794581-A713-4867-9A50-5A4BCEA42F5E}"/>
    <cellStyle name="Normal 2 8 3 3 2" xfId="31667" xr:uid="{067BBDB6-284F-492A-BA40-90DE7BE1BAC4}"/>
    <cellStyle name="Normal 2 8 3 4" xfId="31668" xr:uid="{335726FB-928F-42A0-91A4-74DB0BF10FF2}"/>
    <cellStyle name="Normal 2 8 4" xfId="31669" xr:uid="{BEA6A52B-91CD-497A-9B76-00E1864F3805}"/>
    <cellStyle name="Normal 2 8 4 2" xfId="31670" xr:uid="{B0B010CE-F605-4EDB-BCB0-AB69AC8D95E6}"/>
    <cellStyle name="Normal 2 8 4 3" xfId="31671" xr:uid="{9B82E5E5-0AF2-4023-817E-98B235D3F469}"/>
    <cellStyle name="Normal 2 8 5" xfId="31672" xr:uid="{AD42BCF1-50BD-4927-9ED5-6E2127A28E7A}"/>
    <cellStyle name="Normal 2 8 5 2" xfId="31673" xr:uid="{35E52921-CA03-430A-A2C4-4CB576DD1FFC}"/>
    <cellStyle name="Normal 2 8 6" xfId="31674" xr:uid="{82F505D9-D747-44E2-A27E-0E34F745488C}"/>
    <cellStyle name="Normal 2 8 6 2" xfId="31675" xr:uid="{18D6AB04-4B8C-412A-B66C-9AE1B00FBC0A}"/>
    <cellStyle name="Normal 2 8 7" xfId="31676" xr:uid="{9BEB9DCE-B8C5-44EE-A4E7-BA86F1AEA624}"/>
    <cellStyle name="Normal 2 8 7 2" xfId="31677" xr:uid="{B9CCDCC9-4FF8-4520-8E12-9496543E70A9}"/>
    <cellStyle name="Normal 2 8 8" xfId="31678" xr:uid="{B151247E-4C37-4194-960B-E3E6411EDAFB}"/>
    <cellStyle name="Normal 2 8 9" xfId="31679" xr:uid="{1ABC9220-2C09-4F4E-BC78-A96B859EE854}"/>
    <cellStyle name="Normal 2 9" xfId="168" xr:uid="{4FEADEC6-165A-4C2B-B6D6-C29563D3AC17}"/>
    <cellStyle name="Normal 2 9 2" xfId="31680" xr:uid="{20284A1B-5E19-45FA-8236-5D92FF28BC51}"/>
    <cellStyle name="Normal 2 9 2 2" xfId="31681" xr:uid="{A7F32570-4376-4B82-9AB8-96A84D7A4397}"/>
    <cellStyle name="Normal 2 9 2 2 2" xfId="31682" xr:uid="{4B9167AD-DC2C-4203-A1B2-0C0A7CC591BC}"/>
    <cellStyle name="Normal 2 9 2 3" xfId="31683" xr:uid="{24F23001-5BB5-406D-B7BF-11B2BD3EB4A3}"/>
    <cellStyle name="Normal 2 9 2 3 2" xfId="31684" xr:uid="{3AEEC781-DC8F-4EBC-B9FD-34D1A0E674F1}"/>
    <cellStyle name="Normal 2 9 2 4" xfId="31685" xr:uid="{E5378785-C43B-4FA7-B705-81EB7297C122}"/>
    <cellStyle name="Normal 2 9 3" xfId="31686" xr:uid="{6BEFA327-35B8-42B7-8FDB-D1A49D972998}"/>
    <cellStyle name="Normal 2 9 3 2" xfId="31687" xr:uid="{DEF3E8C8-4322-4C0C-A07A-04B276012358}"/>
    <cellStyle name="Normal 2 9 4" xfId="31688" xr:uid="{19A2E42F-945C-43C5-9803-7445172C301F}"/>
    <cellStyle name="Normal 2 9 4 2" xfId="31689" xr:uid="{2F7E39BC-CB41-4058-9276-7771443AA38C}"/>
    <cellStyle name="Normal 2 9 5" xfId="31690" xr:uid="{2EB49FFA-6B1C-4E84-B32E-1A76B76A83F6}"/>
    <cellStyle name="Normal 2 9 5 2" xfId="31691" xr:uid="{D3573391-98A0-4F03-B66D-E28B6B54BE03}"/>
    <cellStyle name="Normal 2 9 6" xfId="31692" xr:uid="{BE2DA6D9-9598-45C8-A4DA-23323C95DDE7}"/>
    <cellStyle name="Normal 2 9 6 2" xfId="31693" xr:uid="{F1FC3BF1-5BAA-4501-BE88-3C2A046E3A8F}"/>
    <cellStyle name="Normal 2 9 7" xfId="31694" xr:uid="{43E437E8-8893-4278-BC25-5B6F518CBC75}"/>
    <cellStyle name="Normal 2 9 8" xfId="31695" xr:uid="{4A081826-2EFE-419B-8640-99CCE20B54A5}"/>
    <cellStyle name="Normal 2_BasiléiaIIConef" xfId="31696" xr:uid="{5967509B-3A8A-400A-9AA1-8FF5F3FD1EF9}"/>
    <cellStyle name="Normal 20" xfId="31697" xr:uid="{69E599FD-AF3F-4D52-A756-88A88188C1B0}"/>
    <cellStyle name="Normal 20 2" xfId="31698" xr:uid="{74BFE0D3-E7F4-4A8C-BC56-6A1DDB5BE0E2}"/>
    <cellStyle name="Normal 20 3" xfId="31699" xr:uid="{EBFF76B9-48DF-45C2-A329-2C7FC826A3C1}"/>
    <cellStyle name="Normal 20 5" xfId="25" xr:uid="{D38130F7-FB18-4F29-AD3E-986A3582F08D}"/>
    <cellStyle name="Normal 21" xfId="350" xr:uid="{17889F64-2DD4-4329-BB0C-A3B29C7B3978}"/>
    <cellStyle name="Normal 21 2" xfId="169" xr:uid="{6B24F1B5-2503-4DE2-BCD9-C520FA031A00}"/>
    <cellStyle name="Normal 21 2 2" xfId="31700" xr:uid="{E9E261F9-1718-4C6E-A6A4-C86878595DDF}"/>
    <cellStyle name="Normal 21 3" xfId="609" xr:uid="{8CB80A61-1E50-48DA-8930-3666035EDB88}"/>
    <cellStyle name="Normal 22" xfId="31" xr:uid="{10C8AD82-9850-420B-AE03-1FA4E24DC09A}"/>
    <cellStyle name="Normal 22 2" xfId="31701" xr:uid="{A20231CE-0701-40A8-A3F1-0B96C5780969}"/>
    <cellStyle name="Normal 22 3" xfId="31702" xr:uid="{7BBBFD22-761C-4365-AC56-293606DAF50F}"/>
    <cellStyle name="Normal 23" xfId="31703" xr:uid="{0198BC39-4D5B-4DE8-BC9C-CA2C339B69D7}"/>
    <cellStyle name="Normal 23 2" xfId="40" xr:uid="{25C1C732-34F9-4E81-A480-E8D2FE332852}"/>
    <cellStyle name="Normal 24" xfId="42" xr:uid="{48924CC4-BDA3-48EC-AE67-628F89C4387D}"/>
    <cellStyle name="Normal 25" xfId="31704" xr:uid="{8B9FC68E-1B31-4768-BAAA-7AC5CEE78F20}"/>
    <cellStyle name="Normal 25 2" xfId="41" xr:uid="{A593A7CA-D1B3-4868-93BE-30C6A33C5906}"/>
    <cellStyle name="Normal 26" xfId="31705" xr:uid="{46D7DD4A-0282-431C-8EEF-92CBCEC31C37}"/>
    <cellStyle name="Normal 27" xfId="31706" xr:uid="{1E924D9C-7DB8-4D64-A979-916247E4A8D6}"/>
    <cellStyle name="Normal 27 4" xfId="54" xr:uid="{6245FC1B-6187-4A98-8A1A-3C839E0EDB3E}"/>
    <cellStyle name="Normal 28" xfId="31707" xr:uid="{E7A1A648-1361-444B-B581-1428CC1684ED}"/>
    <cellStyle name="Normal 29" xfId="31708" xr:uid="{9C0211C8-23DA-4EF4-AA9A-183CE10D2868}"/>
    <cellStyle name="Normal 3" xfId="1" xr:uid="{00000000-0005-0000-0000-000006000000}"/>
    <cellStyle name="Normal 3 10" xfId="31709" xr:uid="{82A02094-2D42-4539-96A5-0AC5DC609FF1}"/>
    <cellStyle name="Normal 3 10 2" xfId="31710" xr:uid="{B78D1F1C-ED09-4E85-9F45-74DE226218A1}"/>
    <cellStyle name="Normal 3 10 2 2" xfId="31711" xr:uid="{37FCF5DD-0BC9-4D3B-843C-8AC38162814C}"/>
    <cellStyle name="Normal 3 10 2 2 2" xfId="31712" xr:uid="{8A8D9A1F-B048-4BAD-AA5A-1F32B59EFB41}"/>
    <cellStyle name="Normal 3 10 2 3" xfId="31713" xr:uid="{F27A1A7D-4198-4D37-ADAB-3FCB37023E38}"/>
    <cellStyle name="Normal 3 10 2 3 2" xfId="31714" xr:uid="{CFC2A96D-DE3F-4834-B9E5-8D48F74EBAC9}"/>
    <cellStyle name="Normal 3 10 2 4" xfId="31715" xr:uid="{575F653E-B724-4C6E-AA17-E452498FA67A}"/>
    <cellStyle name="Normal 3 10 3" xfId="31716" xr:uid="{2C5CB8AB-1503-41D7-AE4A-964BEE9708C3}"/>
    <cellStyle name="Normal 3 10 3 2" xfId="31717" xr:uid="{FA15853A-68E5-438C-A7DA-60FFF4625455}"/>
    <cellStyle name="Normal 3 10 4" xfId="31718" xr:uid="{FFFE731D-0B64-4480-BFEB-C549E5B07526}"/>
    <cellStyle name="Normal 3 10 4 2" xfId="31719" xr:uid="{990B428B-5E94-4AC2-A4DF-AA02F32BB5B5}"/>
    <cellStyle name="Normal 3 10 5" xfId="31720" xr:uid="{D4BE9FC3-5C0E-4F43-B368-210D49CBB227}"/>
    <cellStyle name="Normal 3 10 5 2" xfId="31721" xr:uid="{7A6B529C-CB3A-4AED-BB2B-93C8F4BA46AB}"/>
    <cellStyle name="Normal 3 10 6" xfId="31722" xr:uid="{3F9B488F-F178-467F-B1B6-9B5207C94C48}"/>
    <cellStyle name="Normal 3 10 6 2" xfId="31723" xr:uid="{89136366-97DC-4F1E-96E1-EFB6AA4301B4}"/>
    <cellStyle name="Normal 3 10 7" xfId="31724" xr:uid="{2159DB8F-FE47-4EB9-99B9-E52E7E0808A4}"/>
    <cellStyle name="Normal 3 11" xfId="31725" xr:uid="{22693FEA-7D07-4870-92F5-89BEAFA253CE}"/>
    <cellStyle name="Normal 3 11 2" xfId="31726" xr:uid="{5829C8CC-7A08-443B-AD21-74C590D08DDD}"/>
    <cellStyle name="Normal 3 11 2 2" xfId="31727" xr:uid="{63313583-82DF-43BC-BBB0-021B681D7DEE}"/>
    <cellStyle name="Normal 3 11 2 2 2" xfId="31728" xr:uid="{E2F90199-2E90-404E-8F73-1F6E5A65009E}"/>
    <cellStyle name="Normal 3 11 2 3" xfId="31729" xr:uid="{D40DABDB-A9A1-4547-B425-7CE0459049F2}"/>
    <cellStyle name="Normal 3 11 2 3 2" xfId="31730" xr:uid="{C5538FA8-A270-43ED-BAAA-9D9C5351D281}"/>
    <cellStyle name="Normal 3 11 2 4" xfId="31731" xr:uid="{82532F35-CAC6-4787-8584-6DD37A61D1BD}"/>
    <cellStyle name="Normal 3 11 3" xfId="31732" xr:uid="{7F54934E-B56B-4C7C-B6EC-88CB08B6CE66}"/>
    <cellStyle name="Normal 3 11 3 2" xfId="31733" xr:uid="{65908E26-9006-4A4E-85C4-9F9590C1A5F9}"/>
    <cellStyle name="Normal 3 11 4" xfId="31734" xr:uid="{34AD6799-09E2-4962-B437-7906C344CDF5}"/>
    <cellStyle name="Normal 3 11 4 2" xfId="31735" xr:uid="{1E5BC47C-173A-4EDC-91DE-BEBB810AD804}"/>
    <cellStyle name="Normal 3 11 5" xfId="31736" xr:uid="{927AA3DE-7FC5-4509-8D81-13F8900681A1}"/>
    <cellStyle name="Normal 3 11 5 2" xfId="31737" xr:uid="{DCFA8C0A-4D92-4136-8EBB-A7024D2E2D18}"/>
    <cellStyle name="Normal 3 11 6" xfId="31738" xr:uid="{3C2F3515-7FE8-46F5-9DAE-56A770EB63A9}"/>
    <cellStyle name="Normal 3 11 6 2" xfId="31739" xr:uid="{C57C44B5-B912-47A6-9769-2D562179F1A1}"/>
    <cellStyle name="Normal 3 11 7" xfId="31740" xr:uid="{19153300-122D-4296-84AD-5881CDCED496}"/>
    <cellStyle name="Normal 3 12" xfId="31741" xr:uid="{B68E7B47-239B-4462-BAB5-76AE87753C13}"/>
    <cellStyle name="Normal 3 12 2" xfId="31742" xr:uid="{9E55A7FD-6382-4AD3-AFC4-A44A9C6B84EB}"/>
    <cellStyle name="Normal 3 12 2 2" xfId="31743" xr:uid="{5D92CA9E-0F80-4426-B48E-EF6934F8D9D7}"/>
    <cellStyle name="Normal 3 12 2 2 2" xfId="31744" xr:uid="{B4CDE12F-303B-4056-B74C-EEAFA708AD13}"/>
    <cellStyle name="Normal 3 12 2 3" xfId="31745" xr:uid="{E9658D68-4A24-4004-89D7-AA385BBF5992}"/>
    <cellStyle name="Normal 3 12 2 3 2" xfId="31746" xr:uid="{F986645F-1653-4805-93B2-EADD4A0EB7E3}"/>
    <cellStyle name="Normal 3 12 2 4" xfId="31747" xr:uid="{2A22630A-A511-413A-B884-0CA715402839}"/>
    <cellStyle name="Normal 3 12 3" xfId="31748" xr:uid="{0E432C9E-3AB2-4499-B1BB-B120BBCB34D6}"/>
    <cellStyle name="Normal 3 12 3 2" xfId="31749" xr:uid="{FBE25708-38E2-479D-B8DC-592655056EA1}"/>
    <cellStyle name="Normal 3 12 4" xfId="31750" xr:uid="{846C73CB-B611-4B5B-B296-77B6F3B73E48}"/>
    <cellStyle name="Normal 3 12 4 2" xfId="31751" xr:uid="{4A339C01-99B4-479C-A68F-C7366CB7758C}"/>
    <cellStyle name="Normal 3 12 5" xfId="31752" xr:uid="{0CDDBBC5-1B84-4C40-B3A9-E66AE25D5618}"/>
    <cellStyle name="Normal 3 12 5 2" xfId="31753" xr:uid="{78B08B4E-05B7-4F69-93BB-B916D680030B}"/>
    <cellStyle name="Normal 3 12 6" xfId="31754" xr:uid="{08CC26E9-3F34-4792-B7C5-6A7FD7AB9CD8}"/>
    <cellStyle name="Normal 3 12 6 2" xfId="31755" xr:uid="{2AB04E58-AAFB-44AE-BA12-12DB110D621C}"/>
    <cellStyle name="Normal 3 12 7" xfId="31756" xr:uid="{63A189E3-FA33-4BC8-B8F8-EA581A141A5A}"/>
    <cellStyle name="Normal 3 13" xfId="31757" xr:uid="{5FCD7295-401E-4F75-985D-CEBAC3F03B54}"/>
    <cellStyle name="Normal 3 13 2" xfId="31758" xr:uid="{690C5517-243A-4FB7-9705-E3F9FBDE1024}"/>
    <cellStyle name="Normal 3 13 2 2" xfId="31759" xr:uid="{398DAA2E-5C73-430D-B1CC-7F581DC0D9CA}"/>
    <cellStyle name="Normal 3 13 2 2 2" xfId="31760" xr:uid="{8C3D86C9-F886-459F-A966-896C13C73B8F}"/>
    <cellStyle name="Normal 3 13 2 3" xfId="31761" xr:uid="{EDB3EC20-621E-4884-BB91-0431D78DAAFA}"/>
    <cellStyle name="Normal 3 13 2 3 2" xfId="31762" xr:uid="{320E2C63-D9EF-4DA3-9E6E-B33CF016D49E}"/>
    <cellStyle name="Normal 3 13 2 4" xfId="31763" xr:uid="{C0B08D91-C64C-41C0-9970-B1E181A134E1}"/>
    <cellStyle name="Normal 3 13 3" xfId="31764" xr:uid="{69ED4212-F81E-4C98-AF90-6C70EF6D606A}"/>
    <cellStyle name="Normal 3 13 3 2" xfId="31765" xr:uid="{D3F396C3-1C00-4668-83AD-7B354E0F435E}"/>
    <cellStyle name="Normal 3 13 4" xfId="31766" xr:uid="{86A5645D-AAC7-4267-9B86-0341EC4493B3}"/>
    <cellStyle name="Normal 3 13 4 2" xfId="31767" xr:uid="{CEB65AF1-D329-4D4F-BF73-F21454325E5D}"/>
    <cellStyle name="Normal 3 13 5" xfId="31768" xr:uid="{699710BB-55AE-4454-A635-074854C27A99}"/>
    <cellStyle name="Normal 3 13 5 2" xfId="31769" xr:uid="{9F323FBA-7CE0-4F04-B4B1-8B598BDC72E0}"/>
    <cellStyle name="Normal 3 13 6" xfId="31770" xr:uid="{0BF1B58C-7938-42E1-B5D4-78F0564F1DAA}"/>
    <cellStyle name="Normal 3 13 6 2" xfId="31771" xr:uid="{6BBDA725-BBF5-462C-8F2E-19D0697873BE}"/>
    <cellStyle name="Normal 3 13 7" xfId="31772" xr:uid="{A956360E-83C9-46D7-9FD9-F6EB7EFB2BD4}"/>
    <cellStyle name="Normal 3 14" xfId="31773" xr:uid="{E2A2A491-3AFC-45F0-8CBF-50543EFD8A68}"/>
    <cellStyle name="Normal 3 14 2" xfId="31774" xr:uid="{ECB5D344-5560-4CA6-AACE-10805E32924A}"/>
    <cellStyle name="Normal 3 14 2 2" xfId="31775" xr:uid="{09E77CB8-2F75-4F3D-9897-E5461EA659C9}"/>
    <cellStyle name="Normal 3 14 2 2 2" xfId="31776" xr:uid="{9FE4CDA4-6D38-471C-9F1A-96661367FA00}"/>
    <cellStyle name="Normal 3 14 2 3" xfId="31777" xr:uid="{91E97FED-DFFA-4EBF-B4A9-6759F8D37EF4}"/>
    <cellStyle name="Normal 3 14 2 3 2" xfId="31778" xr:uid="{100E0685-CB75-4FCB-95AD-50D7CB31A135}"/>
    <cellStyle name="Normal 3 14 2 4" xfId="31779" xr:uid="{D0D94A5A-81CE-48CF-A9E8-644FCC894575}"/>
    <cellStyle name="Normal 3 14 3" xfId="31780" xr:uid="{729B191B-6199-4FBB-8EF2-BBD6236EE963}"/>
    <cellStyle name="Normal 3 14 3 2" xfId="31781" xr:uid="{C08C9FA9-9A76-4395-95C0-45FB1C614938}"/>
    <cellStyle name="Normal 3 14 4" xfId="31782" xr:uid="{B46BF1C9-67DE-451C-ADCC-F8E414BCBE97}"/>
    <cellStyle name="Normal 3 14 4 2" xfId="31783" xr:uid="{100035C8-A279-48B8-A767-A19C178E9C13}"/>
    <cellStyle name="Normal 3 14 5" xfId="31784" xr:uid="{B687F335-FCC9-46D4-85FA-FF1A88B60B02}"/>
    <cellStyle name="Normal 3 14 5 2" xfId="31785" xr:uid="{819EED0C-1681-4BA8-A39F-F75B77439868}"/>
    <cellStyle name="Normal 3 14 6" xfId="31786" xr:uid="{18D82D6C-BEBA-4256-89E4-6EDD6508E4A5}"/>
    <cellStyle name="Normal 3 14 6 2" xfId="31787" xr:uid="{E9C184E8-564E-4171-8445-353FC18B7E0E}"/>
    <cellStyle name="Normal 3 14 7" xfId="31788" xr:uid="{2BC677BD-77EE-438C-8AA9-97565BACF6CE}"/>
    <cellStyle name="Normal 3 15" xfId="31789" xr:uid="{040E9671-0393-4B59-9EF0-AD47F3AA8507}"/>
    <cellStyle name="Normal 3 15 2" xfId="31790" xr:uid="{CF41399F-06CF-4586-BEED-07D281FBDFD5}"/>
    <cellStyle name="Normal 3 15 2 2" xfId="31791" xr:uid="{74358215-C82C-4614-9B66-9724686D04CA}"/>
    <cellStyle name="Normal 3 15 2 2 2" xfId="31792" xr:uid="{C58EFCD9-F095-41B0-943B-E65D19BBFCF8}"/>
    <cellStyle name="Normal 3 15 2 3" xfId="31793" xr:uid="{8636469B-3A0C-4CE1-AA5B-03BD20D75F7A}"/>
    <cellStyle name="Normal 3 15 2 3 2" xfId="31794" xr:uid="{3F09B209-6A26-4DB8-8CB6-6FD65FAB42FB}"/>
    <cellStyle name="Normal 3 15 2 4" xfId="31795" xr:uid="{1A0B8191-1889-4ECE-8284-DC60A1DECA70}"/>
    <cellStyle name="Normal 3 15 3" xfId="31796" xr:uid="{1DC6D693-4D2F-4BCE-A41B-24E5FA1FD7CA}"/>
    <cellStyle name="Normal 3 15 3 2" xfId="31797" xr:uid="{8683DE4D-D35F-4168-8A91-1344E68B7586}"/>
    <cellStyle name="Normal 3 15 4" xfId="31798" xr:uid="{B4D1CBAE-26EA-4DEA-8563-66BDEF92B7AC}"/>
    <cellStyle name="Normal 3 15 4 2" xfId="31799" xr:uid="{8F23EF29-8AC8-4BCE-B195-D8843EFF7B6C}"/>
    <cellStyle name="Normal 3 15 5" xfId="31800" xr:uid="{99A604A4-FC69-4678-A051-5D5DF1AA8BE4}"/>
    <cellStyle name="Normal 3 15 5 2" xfId="31801" xr:uid="{84F0B766-D683-4E7A-84FA-C169B8A75848}"/>
    <cellStyle name="Normal 3 15 6" xfId="31802" xr:uid="{63F0A2EB-78F4-408E-9D2D-18D30BF2F608}"/>
    <cellStyle name="Normal 3 15 6 2" xfId="31803" xr:uid="{7042068B-0E2F-4CA2-BB0C-F774F0317EBC}"/>
    <cellStyle name="Normal 3 15 7" xfId="31804" xr:uid="{7C32D25C-CE08-4531-B46D-3AE2F64767DD}"/>
    <cellStyle name="Normal 3 16" xfId="31805" xr:uid="{08F6AAB4-A438-4446-A89C-3A9609BC3E5B}"/>
    <cellStyle name="Normal 3 16 2" xfId="31806" xr:uid="{60CC9743-E0A0-4587-AACF-46EEECBCE555}"/>
    <cellStyle name="Normal 3 16 2 2" xfId="31807" xr:uid="{ECE03903-A21D-43CF-A221-E2A604ACC338}"/>
    <cellStyle name="Normal 3 16 2 2 2" xfId="31808" xr:uid="{56B13DC1-E25C-4FF4-B541-F5CA90569407}"/>
    <cellStyle name="Normal 3 16 2 3" xfId="31809" xr:uid="{7939E75F-3989-4317-A2C6-C8375C4D696A}"/>
    <cellStyle name="Normal 3 16 2 3 2" xfId="31810" xr:uid="{112D4E62-8A86-413C-B532-B4C373738622}"/>
    <cellStyle name="Normal 3 16 2 4" xfId="31811" xr:uid="{D427DFD7-CA35-4430-8BFD-611933D3DAA3}"/>
    <cellStyle name="Normal 3 16 3" xfId="31812" xr:uid="{C3398168-1A7F-473F-8683-FF1CBB43F544}"/>
    <cellStyle name="Normal 3 16 3 2" xfId="31813" xr:uid="{25BF1C8B-3BA4-4BDC-A33D-BFE8E6AECE96}"/>
    <cellStyle name="Normal 3 16 4" xfId="31814" xr:uid="{ED305D43-625F-45FB-AA4F-7B5B247258E7}"/>
    <cellStyle name="Normal 3 16 4 2" xfId="31815" xr:uid="{AADE7B5A-1C47-4FE6-8857-99F4544AC46D}"/>
    <cellStyle name="Normal 3 16 5" xfId="31816" xr:uid="{CEF3D2B8-7F1A-4572-8C85-87C6076639AC}"/>
    <cellStyle name="Normal 3 16 5 2" xfId="31817" xr:uid="{AC13EA42-1578-48E0-B9A7-532001436A24}"/>
    <cellStyle name="Normal 3 16 6" xfId="31818" xr:uid="{C0A0CFBC-1551-43EC-9104-D75709C5F764}"/>
    <cellStyle name="Normal 3 16 6 2" xfId="31819" xr:uid="{02E83650-5E35-4CC0-B62E-84232C4F62AE}"/>
    <cellStyle name="Normal 3 16 7" xfId="31820" xr:uid="{047BFC87-0466-468B-9754-D7D8420CB5EC}"/>
    <cellStyle name="Normal 3 17" xfId="31821" xr:uid="{BC1FC934-F946-4110-9070-6CCBB658F875}"/>
    <cellStyle name="Normal 3 17 2" xfId="31822" xr:uid="{2B39ACC5-80AC-45ED-B923-35C0B40B03CE}"/>
    <cellStyle name="Normal 3 17 2 2" xfId="31823" xr:uid="{17C35E81-F8C2-4835-8EAE-2CC5CD142EA1}"/>
    <cellStyle name="Normal 3 17 2 2 2" xfId="31824" xr:uid="{47EC4418-5A18-41B3-9CC5-D200FEE3B40C}"/>
    <cellStyle name="Normal 3 17 2 3" xfId="31825" xr:uid="{8A2AC0FA-B96B-444C-ACB8-A4C3D0A4CF3A}"/>
    <cellStyle name="Normal 3 17 2 3 2" xfId="31826" xr:uid="{69EE9A92-958F-4D1D-876D-483418564AED}"/>
    <cellStyle name="Normal 3 17 2 4" xfId="31827" xr:uid="{17FC7847-3889-44DC-AD7D-3D8576B31B62}"/>
    <cellStyle name="Normal 3 17 3" xfId="31828" xr:uid="{ADF455D4-0A55-4528-A0EB-5D623EB5D556}"/>
    <cellStyle name="Normal 3 17 3 2" xfId="31829" xr:uid="{C94F526D-9331-4083-9954-24D63CB6933F}"/>
    <cellStyle name="Normal 3 17 4" xfId="31830" xr:uid="{D774F49E-E835-475C-876D-B6229D2B0F95}"/>
    <cellStyle name="Normal 3 17 4 2" xfId="31831" xr:uid="{C1C260E7-579F-40C9-80D4-BC4C6F307713}"/>
    <cellStyle name="Normal 3 17 5" xfId="31832" xr:uid="{C7E49E93-B5E8-4E95-AE3B-1E84FD027EA0}"/>
    <cellStyle name="Normal 3 17 5 2" xfId="31833" xr:uid="{21B2306F-E486-47B7-BE89-0B51BCC1E16D}"/>
    <cellStyle name="Normal 3 17 6" xfId="31834" xr:uid="{D0561255-3D99-4A45-ADA6-3573F93CE15F}"/>
    <cellStyle name="Normal 3 17 6 2" xfId="31835" xr:uid="{28CE7459-2274-47AC-B3FE-6DE36D676340}"/>
    <cellStyle name="Normal 3 17 7" xfId="31836" xr:uid="{1DC22B57-0A0A-4D9D-B4CA-A467CBC0DBF5}"/>
    <cellStyle name="Normal 3 18" xfId="31837" xr:uid="{16612736-6C26-4D53-9B6D-A54DE2AAEDF4}"/>
    <cellStyle name="Normal 3 18 2" xfId="31838" xr:uid="{F386CC3B-1CF6-42F6-A90E-399CAEBA7258}"/>
    <cellStyle name="Normal 3 18 2 2" xfId="31839" xr:uid="{8EF8E3EB-CA4A-47B2-AB33-5B885256F241}"/>
    <cellStyle name="Normal 3 18 2 2 2" xfId="31840" xr:uid="{10069F9A-408D-437E-B248-73EE8433C951}"/>
    <cellStyle name="Normal 3 18 2 3" xfId="31841" xr:uid="{D4DB9DA9-10CE-4C11-81A8-9BBAF9C63813}"/>
    <cellStyle name="Normal 3 18 2 3 2" xfId="31842" xr:uid="{DA0F7606-9D30-4450-B4AB-72D0FD4495CE}"/>
    <cellStyle name="Normal 3 18 2 4" xfId="31843" xr:uid="{B5090356-6DB3-4A5E-A9BF-A6D5D637491B}"/>
    <cellStyle name="Normal 3 18 3" xfId="31844" xr:uid="{926CD128-64E6-4186-84B1-3668D928E743}"/>
    <cellStyle name="Normal 3 18 3 2" xfId="31845" xr:uid="{A4FA4F8C-E024-4698-9829-DF574A6D1BA0}"/>
    <cellStyle name="Normal 3 18 4" xfId="31846" xr:uid="{FE3892C4-73F8-4740-AAC9-7D78D124BEA0}"/>
    <cellStyle name="Normal 3 18 4 2" xfId="31847" xr:uid="{60F9D865-E16E-45EF-9903-982870009F29}"/>
    <cellStyle name="Normal 3 18 5" xfId="31848" xr:uid="{74D1C674-696D-4AB3-89E8-491D045DA773}"/>
    <cellStyle name="Normal 3 18 5 2" xfId="31849" xr:uid="{D49852AF-FE51-4D9D-AE37-F017E9191608}"/>
    <cellStyle name="Normal 3 18 6" xfId="31850" xr:uid="{C61A9174-4E90-4E71-93DA-C2CF6C131A43}"/>
    <cellStyle name="Normal 3 18 6 2" xfId="31851" xr:uid="{C6253BC7-31AA-4970-903D-9FC2FA0909C7}"/>
    <cellStyle name="Normal 3 18 7" xfId="31852" xr:uid="{BF272867-CE11-4F63-9E61-CC7AE6694478}"/>
    <cellStyle name="Normal 3 19" xfId="31853" xr:uid="{0A0CDA9F-44BF-4ED6-83A2-5CAE22D5E574}"/>
    <cellStyle name="Normal 3 19 2" xfId="31854" xr:uid="{FBF72824-26EE-4A4B-8A56-F7054FE8820B}"/>
    <cellStyle name="Normal 3 19 2 2" xfId="31855" xr:uid="{942C18F9-B6DF-43A6-B1A2-C4A38E853049}"/>
    <cellStyle name="Normal 3 19 2 2 2" xfId="31856" xr:uid="{DF2058BD-72D5-4AE1-BDDB-19422E803A1C}"/>
    <cellStyle name="Normal 3 19 2 3" xfId="31857" xr:uid="{5EBAB873-20FA-4DD0-8658-D82820D1580E}"/>
    <cellStyle name="Normal 3 19 2 3 2" xfId="31858" xr:uid="{82E8899C-58B5-4598-9B2D-AE049C211F34}"/>
    <cellStyle name="Normal 3 19 2 4" xfId="31859" xr:uid="{F42C64C2-9DA7-4F77-80A8-EE717CAB6629}"/>
    <cellStyle name="Normal 3 19 3" xfId="31860" xr:uid="{34B4EAB7-300E-448B-925E-59B436CDDBAA}"/>
    <cellStyle name="Normal 3 19 3 2" xfId="31861" xr:uid="{6F590780-BE7C-4CFD-AD66-4B1685E0FE75}"/>
    <cellStyle name="Normal 3 19 4" xfId="31862" xr:uid="{5F148C1D-3B4E-442E-9C32-2F06EC91C95B}"/>
    <cellStyle name="Normal 3 19 4 2" xfId="31863" xr:uid="{F2E66888-40AC-4550-8233-3848A7A49792}"/>
    <cellStyle name="Normal 3 19 5" xfId="31864" xr:uid="{5071A008-6A6B-458D-BEFE-0F698842D5AA}"/>
    <cellStyle name="Normal 3 19 5 2" xfId="31865" xr:uid="{D93EED40-734D-4E42-AFE2-19EB147911A2}"/>
    <cellStyle name="Normal 3 19 6" xfId="31866" xr:uid="{15F5DD04-169F-4303-BD20-3799F2C77E73}"/>
    <cellStyle name="Normal 3 19 6 2" xfId="31867" xr:uid="{29042352-7346-485E-8994-28B0C7510E1A}"/>
    <cellStyle name="Normal 3 19 7" xfId="31868" xr:uid="{DFC0D616-13DB-4FF3-AD03-AC27B51AF5BC}"/>
    <cellStyle name="Normal 3 2" xfId="17" xr:uid="{64722469-ECFE-4711-A03C-BDD27C8FE876}"/>
    <cellStyle name="Normal 3 2 2" xfId="73" xr:uid="{8DDE0EB9-DCEA-4114-8F51-0F8E4BB62070}"/>
    <cellStyle name="Normal 3 2 2 2" xfId="171" xr:uid="{20B3AD20-4EC9-40F1-850D-8CB9492793FA}"/>
    <cellStyle name="Normal 3 2 2 2 2" xfId="31869" xr:uid="{8D7F5F56-030B-4E24-A03C-185C1073F2EC}"/>
    <cellStyle name="Normal 3 2 2 2 3" xfId="31870" xr:uid="{C1D4E18E-7DC4-46A5-91F7-A178B316D74F}"/>
    <cellStyle name="Normal 3 2 2 2 4" xfId="665" xr:uid="{F9EEA65A-92A9-4F0D-B663-C2C38E7EBFB8}"/>
    <cellStyle name="Normal 3 2 2 3" xfId="31871" xr:uid="{A70FD7EB-D40C-47FA-A0B7-7529B16C381F}"/>
    <cellStyle name="Normal 3 2 2 3 2" xfId="31872" xr:uid="{336D3341-6682-4AF1-94C3-BEF16964C5D7}"/>
    <cellStyle name="Normal 3 2 2 4" xfId="31873" xr:uid="{106C4C6C-3F0C-4B3F-BE43-CDD55B2E2EE6}"/>
    <cellStyle name="Normal 3 2 2 5" xfId="31874" xr:uid="{6ADAAED8-D1B1-4D1C-AB54-5B0230CF1B9A}"/>
    <cellStyle name="Normal 3 2 2 6" xfId="605" xr:uid="{1C737585-807F-4940-831D-C448200E895A}"/>
    <cellStyle name="Normal 3 2 3" xfId="604" xr:uid="{4A9E93B9-DC3F-46F7-83D3-601D10CC6B4E}"/>
    <cellStyle name="Normal 3 2 3 2" xfId="31875" xr:uid="{7E3AD38D-A4A2-4B6A-B931-A9A006395B64}"/>
    <cellStyle name="Normal 3 2 3 3" xfId="31876" xr:uid="{A394E180-4965-404F-A108-56E2FED908CF}"/>
    <cellStyle name="Normal 3 2 3 4" xfId="31877" xr:uid="{90DB16C7-48E7-4D9D-89CD-07C13B4363B6}"/>
    <cellStyle name="Normal 3 2 4" xfId="31878" xr:uid="{5F984008-2584-42A3-9663-8A937D9347D2}"/>
    <cellStyle name="Normal 3 2 4 2" xfId="31879" xr:uid="{AABB290C-AD62-4289-9950-C0A80B7A6B87}"/>
    <cellStyle name="Normal 3 2 5" xfId="31880" xr:uid="{726132D8-4027-44D7-9E0F-166F3CB48E16}"/>
    <cellStyle name="Normal 3 2 5 2" xfId="31881" xr:uid="{F36D6187-8D35-40E8-9B3D-768D0159F19A}"/>
    <cellStyle name="Normal 3 2 6" xfId="31882" xr:uid="{B4BEB4EC-C5F7-4EB3-BAA7-06A3F8D702ED}"/>
    <cellStyle name="Normal 3 2 6 2" xfId="31883" xr:uid="{B47084C4-FE76-4C57-9DDD-31DC833529EC}"/>
    <cellStyle name="Normal 3 2 7" xfId="31884" xr:uid="{7CBB4663-C7D2-40DB-936D-03A806EDC60A}"/>
    <cellStyle name="Normal 3 2 8" xfId="31885" xr:uid="{BA50CD5A-46A9-4932-A81C-4F59F5927331}"/>
    <cellStyle name="Normal 3 20" xfId="31886" xr:uid="{85CBE288-2D8B-41FF-91F4-A3DBFEE3405C}"/>
    <cellStyle name="Normal 3 20 2" xfId="31887" xr:uid="{704CFFBE-606D-4219-B5D6-38BCF59855CD}"/>
    <cellStyle name="Normal 3 20 2 2" xfId="31888" xr:uid="{4756D915-6301-4EF3-9019-4564E613E5CD}"/>
    <cellStyle name="Normal 3 20 2 2 2" xfId="31889" xr:uid="{86DF7ED4-CFCE-4FB0-97CC-026D29B733A4}"/>
    <cellStyle name="Normal 3 20 2 3" xfId="31890" xr:uid="{89E8377B-BAA1-4D0E-996E-902F27302D9E}"/>
    <cellStyle name="Normal 3 20 2 3 2" xfId="31891" xr:uid="{33149568-61F8-4B3C-BA5F-BD0D3C1BD906}"/>
    <cellStyle name="Normal 3 20 2 4" xfId="31892" xr:uid="{3CAE52C0-046A-448E-AC36-337BB63AB0CE}"/>
    <cellStyle name="Normal 3 20 3" xfId="31893" xr:uid="{BBBB7A41-0726-48F2-8BF6-DD08FDDC7A5A}"/>
    <cellStyle name="Normal 3 20 3 2" xfId="31894" xr:uid="{968BF29E-6ED9-4F0C-8A56-E896243FE311}"/>
    <cellStyle name="Normal 3 20 4" xfId="31895" xr:uid="{A1797873-6856-4C81-B4EE-6AF62B5E58F2}"/>
    <cellStyle name="Normal 3 20 4 2" xfId="31896" xr:uid="{6713CAB5-A514-4BFA-8839-517272A41B0D}"/>
    <cellStyle name="Normal 3 20 5" xfId="31897" xr:uid="{6C5AC4BF-3390-45DB-80F3-4A0941240F5B}"/>
    <cellStyle name="Normal 3 20 5 2" xfId="31898" xr:uid="{D8C9427B-561E-47DF-BBE1-AE31859E5416}"/>
    <cellStyle name="Normal 3 20 6" xfId="31899" xr:uid="{49A95F70-ECA8-46BF-B30C-240D832AE059}"/>
    <cellStyle name="Normal 3 20 6 2" xfId="31900" xr:uid="{251F3AA2-E5A5-4B5B-8B8E-54897E39D008}"/>
    <cellStyle name="Normal 3 20 7" xfId="31901" xr:uid="{9E6DC37D-A5A2-4F95-B33C-EB3FAB9B2D4D}"/>
    <cellStyle name="Normal 3 21" xfId="31902" xr:uid="{50436476-871E-4BF4-8FAC-53065AAE92C5}"/>
    <cellStyle name="Normal 3 21 2" xfId="31903" xr:uid="{C2A0FE1F-9D95-4963-8AEF-6B98F192FBEF}"/>
    <cellStyle name="Normal 3 21 2 2" xfId="31904" xr:uid="{93E7D51F-92FD-44E2-95FE-8E3D868ADE2B}"/>
    <cellStyle name="Normal 3 21 2 2 2" xfId="31905" xr:uid="{386CB2DD-8408-4A5C-A5B3-29C21663B7D0}"/>
    <cellStyle name="Normal 3 21 2 3" xfId="31906" xr:uid="{452D8D8F-8154-4DE2-8584-3DFF26B5A5F2}"/>
    <cellStyle name="Normal 3 21 2 3 2" xfId="31907" xr:uid="{EE7873B1-3469-45AB-B3CF-084FC39F1CE5}"/>
    <cellStyle name="Normal 3 21 2 4" xfId="31908" xr:uid="{1FA820A5-23A5-4EDF-822B-3ACF7662A6B3}"/>
    <cellStyle name="Normal 3 21 3" xfId="31909" xr:uid="{C054128A-895A-42DC-B5E4-B123A5F6E7A9}"/>
    <cellStyle name="Normal 3 21 3 2" xfId="31910" xr:uid="{18D8B2C8-4BFD-471F-8A5F-C115889F792E}"/>
    <cellStyle name="Normal 3 21 4" xfId="31911" xr:uid="{970938F1-FD6E-4F2D-9512-52C0D4779BBC}"/>
    <cellStyle name="Normal 3 21 4 2" xfId="31912" xr:uid="{37D5B335-4B53-4F41-B217-4BCE91640056}"/>
    <cellStyle name="Normal 3 21 5" xfId="31913" xr:uid="{856E3002-6057-42C5-9B0E-2616E3AAAC2A}"/>
    <cellStyle name="Normal 3 21 5 2" xfId="31914" xr:uid="{DCA38812-6DF7-4168-B506-78D79D8716AB}"/>
    <cellStyle name="Normal 3 21 6" xfId="31915" xr:uid="{02E61B5B-F712-4469-9854-EABE5CC111D2}"/>
    <cellStyle name="Normal 3 21 6 2" xfId="31916" xr:uid="{472563FD-D410-41F2-9B0E-A8E3D13F17B4}"/>
    <cellStyle name="Normal 3 21 7" xfId="31917" xr:uid="{50965BC6-1D22-40F7-BF6B-3D70D2498CCF}"/>
    <cellStyle name="Normal 3 22" xfId="31918" xr:uid="{3849A151-F414-45AE-968E-1EFC3029F2E2}"/>
    <cellStyle name="Normal 3 22 2" xfId="31919" xr:uid="{4EB44897-5C08-41D2-AD56-823919391907}"/>
    <cellStyle name="Normal 3 22 2 2" xfId="31920" xr:uid="{BFBD6B50-20F2-46FC-AA13-6403756898DC}"/>
    <cellStyle name="Normal 3 22 2 2 2" xfId="31921" xr:uid="{D1B98906-10AE-4406-9C82-F0C67819E96D}"/>
    <cellStyle name="Normal 3 22 2 3" xfId="31922" xr:uid="{F8B1E35D-002A-4C24-AE5C-A6A70FABABD8}"/>
    <cellStyle name="Normal 3 22 2 3 2" xfId="31923" xr:uid="{43DE19C4-25B4-428B-A6A0-AC4E4E78F631}"/>
    <cellStyle name="Normal 3 22 2 4" xfId="31924" xr:uid="{81F759B8-DA88-4684-A9E8-205282C70734}"/>
    <cellStyle name="Normal 3 22 3" xfId="31925" xr:uid="{BB929B92-2824-41CA-8D96-CEFF96BE6FB1}"/>
    <cellStyle name="Normal 3 22 3 2" xfId="31926" xr:uid="{7CBC3A8A-1EDD-474B-A287-EF0C509AF265}"/>
    <cellStyle name="Normal 3 22 4" xfId="31927" xr:uid="{0198A8E1-CBD1-46A9-87FA-CEE51CAAC2AB}"/>
    <cellStyle name="Normal 3 22 4 2" xfId="31928" xr:uid="{7838AEE8-5AC0-4C77-BFE4-C24851C371CB}"/>
    <cellStyle name="Normal 3 22 5" xfId="31929" xr:uid="{2A4FF4D4-F810-4D17-B5F4-2C1800705EE1}"/>
    <cellStyle name="Normal 3 22 5 2" xfId="31930" xr:uid="{57F08DAF-5174-4E18-9B88-841D7D6A615D}"/>
    <cellStyle name="Normal 3 22 6" xfId="31931" xr:uid="{7E96CB8C-A51E-4B4D-96B5-E5D646EAE98F}"/>
    <cellStyle name="Normal 3 22 6 2" xfId="31932" xr:uid="{1708C25E-7E0B-48F8-9571-387125E5AFBE}"/>
    <cellStyle name="Normal 3 22 7" xfId="31933" xr:uid="{4EAD7192-D2ED-4B8D-9007-EAC24BC51DA6}"/>
    <cellStyle name="Normal 3 23" xfId="31934" xr:uid="{BC6E7292-414B-451D-B6A4-9A8F4E38B4D0}"/>
    <cellStyle name="Normal 3 23 2" xfId="31935" xr:uid="{82F7D16D-1C04-40B2-8527-62F52C35D626}"/>
    <cellStyle name="Normal 3 23 2 2" xfId="31936" xr:uid="{9FB8D30B-745E-4063-AECE-D2B85CE1BD83}"/>
    <cellStyle name="Normal 3 23 2 2 2" xfId="31937" xr:uid="{F82172BB-0C37-4F85-85C4-D3DAD483BD5F}"/>
    <cellStyle name="Normal 3 23 2 3" xfId="31938" xr:uid="{9F235B23-4AF3-4B8F-9B50-ACD18B93DE61}"/>
    <cellStyle name="Normal 3 23 2 3 2" xfId="31939" xr:uid="{3F0A4F96-4B04-4075-A53B-57C355A26E26}"/>
    <cellStyle name="Normal 3 23 2 4" xfId="31940" xr:uid="{3E3DCABD-C8D2-493F-8309-B48A233D6C53}"/>
    <cellStyle name="Normal 3 23 3" xfId="31941" xr:uid="{A12E7D8E-9C66-45A7-B88A-555EC0556A25}"/>
    <cellStyle name="Normal 3 23 3 2" xfId="31942" xr:uid="{4B9AD7F9-EBEA-4C9F-A99C-76CE4CD10ED8}"/>
    <cellStyle name="Normal 3 23 4" xfId="31943" xr:uid="{4817B3FE-A07A-457A-8BB0-3DAF7DCE49F7}"/>
    <cellStyle name="Normal 3 23 4 2" xfId="31944" xr:uid="{BDFBE989-5D13-4B50-97EA-9010EF9AB2C5}"/>
    <cellStyle name="Normal 3 23 5" xfId="31945" xr:uid="{9DD4C71B-0BDF-4C98-9598-3CE99A97ACED}"/>
    <cellStyle name="Normal 3 23 5 2" xfId="31946" xr:uid="{AA7642DE-EDE1-4DE5-967A-A7099F7BDBB2}"/>
    <cellStyle name="Normal 3 23 6" xfId="31947" xr:uid="{E8AD7A8B-8F6D-4FFC-B9EF-0EBFE6B86AC1}"/>
    <cellStyle name="Normal 3 23 6 2" xfId="31948" xr:uid="{6498510A-5464-4A51-8FB5-667A577540DB}"/>
    <cellStyle name="Normal 3 23 7" xfId="31949" xr:uid="{7A8896A5-540F-4DB4-93B1-A99CD3A021FE}"/>
    <cellStyle name="Normal 3 24" xfId="31950" xr:uid="{8E417327-5F8F-4A80-8669-2261F2DD530A}"/>
    <cellStyle name="Normal 3 24 2" xfId="31951" xr:uid="{6CD81F04-BBCE-4F8B-8C9D-8860183E16E1}"/>
    <cellStyle name="Normal 3 24 2 2" xfId="31952" xr:uid="{0EB195A8-FA4C-4C26-AB5D-094BB300EBCF}"/>
    <cellStyle name="Normal 3 24 2 2 2" xfId="31953" xr:uid="{6C58030E-91AC-406B-AC47-8A079273BAF1}"/>
    <cellStyle name="Normal 3 24 2 3" xfId="31954" xr:uid="{C8A6CBBA-4667-4D94-9E74-6C87DA396C10}"/>
    <cellStyle name="Normal 3 24 2 3 2" xfId="31955" xr:uid="{65EC2D4D-9003-44C8-9C74-5C1BE0DDCFF8}"/>
    <cellStyle name="Normal 3 24 2 4" xfId="31956" xr:uid="{9A437518-3238-41A9-8523-2637F5CE5275}"/>
    <cellStyle name="Normal 3 24 3" xfId="31957" xr:uid="{B756C471-BB1F-44F1-9E5C-5555A08F72B2}"/>
    <cellStyle name="Normal 3 24 3 2" xfId="31958" xr:uid="{AF5B19CB-31E3-420E-A0B8-E3ED25E12AB2}"/>
    <cellStyle name="Normal 3 24 4" xfId="31959" xr:uid="{4768D13E-7994-4004-A76C-0EEC931B3B53}"/>
    <cellStyle name="Normal 3 24 4 2" xfId="31960" xr:uid="{9272B3BA-B6CF-4F7A-BAEC-0D48A14F7ACD}"/>
    <cellStyle name="Normal 3 24 5" xfId="31961" xr:uid="{05D7392A-AD8C-42B7-8072-27F3D5723F4F}"/>
    <cellStyle name="Normal 3 24 5 2" xfId="31962" xr:uid="{6C93AE3D-D8C5-4346-AD3D-065B53DFBC97}"/>
    <cellStyle name="Normal 3 24 6" xfId="31963" xr:uid="{71A9E695-2747-4111-A7D1-68EBE0CD8CE1}"/>
    <cellStyle name="Normal 3 24 6 2" xfId="31964" xr:uid="{DF5B76BD-8A67-4989-96BF-B1DCE70B3B12}"/>
    <cellStyle name="Normal 3 24 7" xfId="31965" xr:uid="{4B872979-50AF-4EE1-BBFE-14668E3F918E}"/>
    <cellStyle name="Normal 3 25" xfId="31966" xr:uid="{ED711887-76E3-43EA-916B-6AE04ADA5F85}"/>
    <cellStyle name="Normal 3 25 2" xfId="31967" xr:uid="{3411E89D-0090-4645-9F22-BB8016403CE3}"/>
    <cellStyle name="Normal 3 25 2 2" xfId="31968" xr:uid="{88CBA3BE-A818-4A15-B441-4A3D21506234}"/>
    <cellStyle name="Normal 3 25 2 2 2" xfId="31969" xr:uid="{BF67945F-C044-49B7-89BB-D931B9B27E4C}"/>
    <cellStyle name="Normal 3 25 2 3" xfId="31970" xr:uid="{F48B4C3A-518F-4FEE-A8AB-522F8FEEF6BB}"/>
    <cellStyle name="Normal 3 25 2 3 2" xfId="31971" xr:uid="{0BA21DCF-BE93-457B-B5A9-5EDEDA3F0860}"/>
    <cellStyle name="Normal 3 25 2 4" xfId="31972" xr:uid="{505782A3-AFB3-4B60-997B-06EFC710A047}"/>
    <cellStyle name="Normal 3 25 3" xfId="31973" xr:uid="{3107BDD9-51BA-4B32-85F5-AE768C1B1381}"/>
    <cellStyle name="Normal 3 25 3 2" xfId="31974" xr:uid="{5959BD73-95E9-436A-BCD9-318D4177932C}"/>
    <cellStyle name="Normal 3 25 4" xfId="31975" xr:uid="{A8D331C4-0ABB-4B9D-A3EA-20971C2D8AED}"/>
    <cellStyle name="Normal 3 25 4 2" xfId="31976" xr:uid="{B3B6C3A7-7373-490B-B6F6-8155979B8653}"/>
    <cellStyle name="Normal 3 25 5" xfId="31977" xr:uid="{4984E9FF-A3BD-4648-83BF-8A337F4051C7}"/>
    <cellStyle name="Normal 3 25 5 2" xfId="31978" xr:uid="{4B757EB7-1606-4A74-A082-82DFB4090E30}"/>
    <cellStyle name="Normal 3 25 6" xfId="31979" xr:uid="{3C597505-7C10-402C-88E0-E4E7FC791294}"/>
    <cellStyle name="Normal 3 25 6 2" xfId="31980" xr:uid="{D2F0BD2F-C3FF-48B4-B63A-3375095298BE}"/>
    <cellStyle name="Normal 3 25 7" xfId="31981" xr:uid="{70D60B7F-6E4A-4055-BC96-499E4EE43102}"/>
    <cellStyle name="Normal 3 26" xfId="31982" xr:uid="{66424968-DB44-40B1-A13D-F4F07395A911}"/>
    <cellStyle name="Normal 3 26 2" xfId="31983" xr:uid="{44D65A8A-E8CE-474C-B00C-63BE7F97A3D7}"/>
    <cellStyle name="Normal 3 26 2 2" xfId="31984" xr:uid="{E119DEEC-35DB-4490-A9FD-F1623969DBC5}"/>
    <cellStyle name="Normal 3 26 2 2 2" xfId="31985" xr:uid="{6A5A4338-B948-4ECB-8C13-EFB097A4C7E0}"/>
    <cellStyle name="Normal 3 26 2 3" xfId="31986" xr:uid="{1871E647-4248-4C4A-B519-740F35DDE961}"/>
    <cellStyle name="Normal 3 26 2 3 2" xfId="31987" xr:uid="{6C9D4F0C-3829-4B27-B447-D6570134BB03}"/>
    <cellStyle name="Normal 3 26 2 4" xfId="31988" xr:uid="{91BEF1D6-C81C-41DC-8E27-646165D6C64C}"/>
    <cellStyle name="Normal 3 26 3" xfId="31989" xr:uid="{69B0B567-C406-4796-9F64-61EA1499A717}"/>
    <cellStyle name="Normal 3 26 3 2" xfId="31990" xr:uid="{89130E68-4B85-4D26-8EBB-4B08CD60281B}"/>
    <cellStyle name="Normal 3 26 4" xfId="31991" xr:uid="{BC692CBD-29A4-48A4-B5C0-CA80AE610F67}"/>
    <cellStyle name="Normal 3 26 4 2" xfId="31992" xr:uid="{A360E450-36F3-4690-BFA3-5CEECF3456BF}"/>
    <cellStyle name="Normal 3 26 5" xfId="31993" xr:uid="{1BC96583-587F-429B-A7D3-D9CCEB1006EA}"/>
    <cellStyle name="Normal 3 26 5 2" xfId="31994" xr:uid="{4CE2945E-4A50-4E4E-92B5-33ACD7AAFEE2}"/>
    <cellStyle name="Normal 3 26 6" xfId="31995" xr:uid="{F08F1F6F-5661-4225-BB18-D2F697060DCB}"/>
    <cellStyle name="Normal 3 26 6 2" xfId="31996" xr:uid="{D5A9CB0A-DDF2-44E3-AFCD-6FE3490926A9}"/>
    <cellStyle name="Normal 3 26 7" xfId="31997" xr:uid="{5BC1B7AE-1D46-4092-8766-63D3AF05B46D}"/>
    <cellStyle name="Normal 3 27" xfId="31998" xr:uid="{74566D9B-9D66-48A7-9887-5DD09841ADCD}"/>
    <cellStyle name="Normal 3 27 2" xfId="31999" xr:uid="{DB02EC15-4D72-496B-B614-2BC93F08F9C7}"/>
    <cellStyle name="Normal 3 27 2 2" xfId="32000" xr:uid="{2A310D87-EADA-4921-BD0B-4127EAC0BBAE}"/>
    <cellStyle name="Normal 3 27 2 2 2" xfId="32001" xr:uid="{5BF84A79-729A-42FF-98A7-AE4BA564BC78}"/>
    <cellStyle name="Normal 3 27 2 3" xfId="32002" xr:uid="{5D131EB4-B32E-42CD-B428-4C8CA1FBA9E8}"/>
    <cellStyle name="Normal 3 27 2 3 2" xfId="32003" xr:uid="{A0458669-6E09-4B85-85DE-CCC9D0EDF184}"/>
    <cellStyle name="Normal 3 27 2 4" xfId="32004" xr:uid="{9FAEE863-EC9C-4553-BF3E-4D176894782C}"/>
    <cellStyle name="Normal 3 27 3" xfId="32005" xr:uid="{E0F59517-C262-42F3-BAEA-5FF97BEEB3D1}"/>
    <cellStyle name="Normal 3 27 3 2" xfId="32006" xr:uid="{A7612BCB-42D7-4CC3-8794-3FDF4900C65B}"/>
    <cellStyle name="Normal 3 27 4" xfId="32007" xr:uid="{30B5E320-8BB7-4286-9DC7-BB6B9775E9BE}"/>
    <cellStyle name="Normal 3 27 4 2" xfId="32008" xr:uid="{526C55BF-9249-4874-B3FD-302532BB99AE}"/>
    <cellStyle name="Normal 3 27 5" xfId="32009" xr:uid="{2206FB7D-6625-42CE-9C20-03373EFC9797}"/>
    <cellStyle name="Normal 3 27 5 2" xfId="32010" xr:uid="{6B74B0A3-1C18-4124-AABF-E7AAB2BF1093}"/>
    <cellStyle name="Normal 3 27 6" xfId="32011" xr:uid="{7F972A96-5FCF-45B0-A285-1A088DCCC912}"/>
    <cellStyle name="Normal 3 27 6 2" xfId="32012" xr:uid="{0B653F46-D1A5-4FED-AD52-688F43B65ECA}"/>
    <cellStyle name="Normal 3 27 7" xfId="32013" xr:uid="{CDA6DB18-CD06-422E-AD41-34064DBB2A0E}"/>
    <cellStyle name="Normal 3 28" xfId="32014" xr:uid="{63E5B7C1-154F-4FF6-AE9B-6DC16BEF7F56}"/>
    <cellStyle name="Normal 3 28 2" xfId="32015" xr:uid="{2EF73D50-6F57-4C32-A1BA-A068F06B61CB}"/>
    <cellStyle name="Normal 3 28 2 2" xfId="32016" xr:uid="{5999E93C-9610-46FE-AE19-2C114643DD00}"/>
    <cellStyle name="Normal 3 28 2 2 2" xfId="32017" xr:uid="{7ED819DA-B2A9-44D3-BD9E-9CBA34426C48}"/>
    <cellStyle name="Normal 3 28 2 3" xfId="32018" xr:uid="{EDCA4A77-ADBC-418C-8B54-FBD4A5048D9E}"/>
    <cellStyle name="Normal 3 28 2 3 2" xfId="32019" xr:uid="{FC800BC0-CFA6-46AE-8817-DF5FC3D795CE}"/>
    <cellStyle name="Normal 3 28 2 4" xfId="32020" xr:uid="{77F55EDD-ACD5-4FE7-9DE5-8987C0169B54}"/>
    <cellStyle name="Normal 3 28 3" xfId="32021" xr:uid="{683D713B-A244-42A0-B049-FACF359ABA5B}"/>
    <cellStyle name="Normal 3 28 3 2" xfId="32022" xr:uid="{35BDC1E3-7276-4CB5-BBA7-AC8BD50AC6C9}"/>
    <cellStyle name="Normal 3 28 4" xfId="32023" xr:uid="{2332F40C-4F11-4031-B95F-CD21DCE24564}"/>
    <cellStyle name="Normal 3 28 4 2" xfId="32024" xr:uid="{110798DA-CAD2-42CB-A428-DBFB847736D7}"/>
    <cellStyle name="Normal 3 28 5" xfId="32025" xr:uid="{CCB128D4-2AE7-4CC4-9F59-D5CDEE83DD8F}"/>
    <cellStyle name="Normal 3 28 5 2" xfId="32026" xr:uid="{C8CAB4F9-679B-425D-B8AD-AC76F52EA73F}"/>
    <cellStyle name="Normal 3 28 6" xfId="32027" xr:uid="{E7E54A8E-D77E-4383-9EC8-B458628A0597}"/>
    <cellStyle name="Normal 3 28 6 2" xfId="32028" xr:uid="{CFA67231-DA33-437E-9BEA-1FB48745890E}"/>
    <cellStyle name="Normal 3 28 7" xfId="32029" xr:uid="{463FF1EC-06AF-431D-BE62-2C53C763B704}"/>
    <cellStyle name="Normal 3 29" xfId="32030" xr:uid="{A5C7C574-3501-4CB5-952C-87A347E215BB}"/>
    <cellStyle name="Normal 3 29 2" xfId="32031" xr:uid="{8FEE1DA2-E2E1-4880-A02A-9C9CF8DCFB31}"/>
    <cellStyle name="Normal 3 29 2 2" xfId="32032" xr:uid="{FA8F07C6-0FD4-4AE8-B134-B3C884300AEA}"/>
    <cellStyle name="Normal 3 29 2 2 2" xfId="32033" xr:uid="{255AE77B-1556-497B-BA6D-A973F977B776}"/>
    <cellStyle name="Normal 3 29 2 3" xfId="32034" xr:uid="{3856C0DE-2948-4C27-B6F8-81DE9B1543E1}"/>
    <cellStyle name="Normal 3 29 2 3 2" xfId="32035" xr:uid="{D5C04495-F282-4117-BA7B-6ECD00B9CDD5}"/>
    <cellStyle name="Normal 3 29 2 4" xfId="32036" xr:uid="{F894CEE9-FD8A-4ED7-8391-84F0760F20D5}"/>
    <cellStyle name="Normal 3 29 3" xfId="32037" xr:uid="{2E92BB09-1A7D-4576-8A53-8C457F57C697}"/>
    <cellStyle name="Normal 3 29 3 2" xfId="32038" xr:uid="{FE3FFE72-BE09-4684-8966-9B96FA73E841}"/>
    <cellStyle name="Normal 3 29 4" xfId="32039" xr:uid="{B6BF2DCB-ECA0-46E2-BDED-65AE9D7E3676}"/>
    <cellStyle name="Normal 3 29 4 2" xfId="32040" xr:uid="{A4939874-5A4B-46D7-A727-6708149477FD}"/>
    <cellStyle name="Normal 3 29 5" xfId="32041" xr:uid="{A112BFD7-1546-45B7-AB67-A8ABCF4D1EE6}"/>
    <cellStyle name="Normal 3 29 5 2" xfId="32042" xr:uid="{A20255F8-C5F0-43D2-AF0C-7AFDA5F4AB8C}"/>
    <cellStyle name="Normal 3 29 6" xfId="32043" xr:uid="{856F60D3-B201-4058-BE53-18BFC91ED387}"/>
    <cellStyle name="Normal 3 29 6 2" xfId="32044" xr:uid="{9BFF60E5-B9FD-4937-AFA8-0D3FBACB37A9}"/>
    <cellStyle name="Normal 3 29 7" xfId="32045" xr:uid="{16E5D483-096B-4FC7-AEED-957F635A75CE}"/>
    <cellStyle name="Normal 3 3" xfId="86" xr:uid="{D46CA122-2FF2-430F-A4D8-D865FC965D8C}"/>
    <cellStyle name="Normal 3 3 2" xfId="412" xr:uid="{29FBB55D-3255-41B8-87C4-0CA7CFF9D861}"/>
    <cellStyle name="Normal 3 3 2 2" xfId="32046" xr:uid="{145F0570-727E-4356-A620-DA7EEA7FCE29}"/>
    <cellStyle name="Normal 3 3 2 2 2" xfId="32047" xr:uid="{27E95E95-56AA-4070-9C09-2524B310753A}"/>
    <cellStyle name="Normal 3 3 2 3" xfId="32048" xr:uid="{D5E38AFF-44DC-445F-8927-0E8BE608D0DC}"/>
    <cellStyle name="Normal 3 3 2 3 2" xfId="32049" xr:uid="{CDFFA873-7CBC-486D-AF49-3D0FF2E8EEE0}"/>
    <cellStyle name="Normal 3 3 2 4" xfId="32050" xr:uid="{86943109-4F16-4C7D-A00D-DCA583022538}"/>
    <cellStyle name="Normal 3 3 2 5" xfId="32051" xr:uid="{D95C4F19-6343-4E1B-8FF5-FE678B72FD47}"/>
    <cellStyle name="Normal 3 3 2 6" xfId="32052" xr:uid="{FAFE648A-C12F-4A51-9791-0F4C4D03C13B}"/>
    <cellStyle name="Normal 3 3 2 7" xfId="603" xr:uid="{2C4FE18B-0579-4853-98BA-2BB19DF9F632}"/>
    <cellStyle name="Normal 3 3 3" xfId="32053" xr:uid="{375A9566-E03E-46D1-95B2-40121FEFD219}"/>
    <cellStyle name="Normal 3 3 3 2" xfId="32054" xr:uid="{35ED3850-5D4F-404A-9E44-984B33330DC7}"/>
    <cellStyle name="Normal 3 3 3 3" xfId="32055" xr:uid="{1EA0914D-5D20-4188-BC0F-4F50F4CD5C0A}"/>
    <cellStyle name="Normal 3 3 4" xfId="32056" xr:uid="{C4646B4F-F7D5-4C58-8473-60211401333F}"/>
    <cellStyle name="Normal 3 3 4 2" xfId="32057" xr:uid="{576D8F9C-F31B-476E-B231-D3808B85706D}"/>
    <cellStyle name="Normal 3 3 5" xfId="32058" xr:uid="{D682E352-569B-41D8-AEA3-D47C86C06E42}"/>
    <cellStyle name="Normal 3 3 5 2" xfId="32059" xr:uid="{43E44CBB-989D-462E-BF19-C83B1D68F8C9}"/>
    <cellStyle name="Normal 3 3 6" xfId="32060" xr:uid="{9240F7F1-E8C3-43DC-9027-A41BB176A1A7}"/>
    <cellStyle name="Normal 3 3 6 2" xfId="32061" xr:uid="{AC5A854D-5573-44E3-9339-68EFB7C9104E}"/>
    <cellStyle name="Normal 3 3 7" xfId="32062" xr:uid="{AB902E13-8257-47FB-9EA0-AB5432107A08}"/>
    <cellStyle name="Normal 3 3 8" xfId="32063" xr:uid="{D77F53C9-82E9-4FDA-8D60-EBD5CCAAE734}"/>
    <cellStyle name="Normal 3 3 9" xfId="664" xr:uid="{8ADC6DB7-DF10-4B83-BFDC-B2F5E7E1929B}"/>
    <cellStyle name="Normal 3 30" xfId="32064" xr:uid="{AA9AA7B6-5E4A-4D6B-9104-E730B5CE01AE}"/>
    <cellStyle name="Normal 3 30 2" xfId="32065" xr:uid="{9D0107A5-8501-448C-A769-AAFBAEB39F73}"/>
    <cellStyle name="Normal 3 30 2 2" xfId="32066" xr:uid="{E87DBEF1-6B99-47CA-B845-FC90A3243275}"/>
    <cellStyle name="Normal 3 30 2 2 2" xfId="32067" xr:uid="{F253CAD3-72DA-4EF5-B564-C14E40439948}"/>
    <cellStyle name="Normal 3 30 2 3" xfId="32068" xr:uid="{992C3E00-08B1-45F6-96F6-84C6FCB0E14A}"/>
    <cellStyle name="Normal 3 30 2 3 2" xfId="32069" xr:uid="{097977A2-3019-4E91-9142-8673468B954B}"/>
    <cellStyle name="Normal 3 30 2 4" xfId="32070" xr:uid="{827C3033-6AFF-4D88-AFE7-1C60FC006BE3}"/>
    <cellStyle name="Normal 3 30 3" xfId="32071" xr:uid="{F0D5FE68-C7D9-47B9-A910-AE0CDE1A7007}"/>
    <cellStyle name="Normal 3 30 3 2" xfId="32072" xr:uid="{89426F94-7B01-4145-AC14-582CE4802E19}"/>
    <cellStyle name="Normal 3 30 4" xfId="32073" xr:uid="{AD9A9BC0-D9F6-4715-BFA3-521959832E88}"/>
    <cellStyle name="Normal 3 30 4 2" xfId="32074" xr:uid="{1C742417-A1B3-4468-B451-3E3D366D7063}"/>
    <cellStyle name="Normal 3 30 5" xfId="32075" xr:uid="{8701D1D0-630A-402A-90B5-A1C13D357155}"/>
    <cellStyle name="Normal 3 30 5 2" xfId="32076" xr:uid="{A6524A6E-26D9-4EBC-ACD0-0214AFEC74C0}"/>
    <cellStyle name="Normal 3 30 6" xfId="32077" xr:uid="{686A1514-4AF8-4932-A893-E2DBB5AFBE80}"/>
    <cellStyle name="Normal 3 30 6 2" xfId="32078" xr:uid="{9539F31A-7FF9-4378-834D-144F283EE1F1}"/>
    <cellStyle name="Normal 3 30 7" xfId="32079" xr:uid="{DEF7250D-8344-455D-A275-50525CAC634A}"/>
    <cellStyle name="Normal 3 31" xfId="32080" xr:uid="{26D69C44-DC11-4F80-8303-651C6AEFD793}"/>
    <cellStyle name="Normal 3 31 2" xfId="32081" xr:uid="{97DEC457-917E-4CC2-ACE3-E3C3D8B5416B}"/>
    <cellStyle name="Normal 3 31 2 2" xfId="32082" xr:uid="{9846F722-35CF-42E4-B899-CCE278FBA491}"/>
    <cellStyle name="Normal 3 31 2 2 2" xfId="32083" xr:uid="{79534584-DED0-4F5B-9186-FC0DAA8D50F5}"/>
    <cellStyle name="Normal 3 31 2 3" xfId="32084" xr:uid="{128C5A4E-3459-4263-8D37-ECE65113C768}"/>
    <cellStyle name="Normal 3 31 2 3 2" xfId="32085" xr:uid="{F2631710-45FF-4B5C-89E6-E3E3EB85FDA7}"/>
    <cellStyle name="Normal 3 31 2 4" xfId="32086" xr:uid="{86A668CF-90C2-4FF5-9A42-417EC6475720}"/>
    <cellStyle name="Normal 3 31 3" xfId="32087" xr:uid="{0F23A0F7-7781-443E-ACDF-78BB717B59D2}"/>
    <cellStyle name="Normal 3 31 3 2" xfId="32088" xr:uid="{BEE5B567-A15E-4112-830C-2090BC033291}"/>
    <cellStyle name="Normal 3 31 4" xfId="32089" xr:uid="{69631AC5-599F-424B-80C8-3625FA955732}"/>
    <cellStyle name="Normal 3 31 4 2" xfId="32090" xr:uid="{CB31AC59-0571-469D-984D-898D1FD029B4}"/>
    <cellStyle name="Normal 3 31 5" xfId="32091" xr:uid="{1A77420F-77B0-4838-894D-072FC118FF93}"/>
    <cellStyle name="Normal 3 31 5 2" xfId="32092" xr:uid="{641AD41B-38C6-4143-92EB-637634598445}"/>
    <cellStyle name="Normal 3 31 6" xfId="32093" xr:uid="{51F5FBA4-18AC-42BF-98B1-1452004AC949}"/>
    <cellStyle name="Normal 3 31 6 2" xfId="32094" xr:uid="{8F96F515-2525-4C05-83B4-1762FDE9C6BB}"/>
    <cellStyle name="Normal 3 31 7" xfId="32095" xr:uid="{8A2D00B9-7FBD-4FF7-ACCB-4A59D3A71B6B}"/>
    <cellStyle name="Normal 3 32" xfId="32096" xr:uid="{7A7584F1-0038-464B-8280-4F7D40443903}"/>
    <cellStyle name="Normal 3 32 2" xfId="32097" xr:uid="{2374331A-F9BD-4925-A776-D2E6C4488317}"/>
    <cellStyle name="Normal 3 32 2 2" xfId="32098" xr:uid="{8748454B-2026-4063-B5BA-F3B75BB03AA7}"/>
    <cellStyle name="Normal 3 32 2 2 2" xfId="32099" xr:uid="{2E345F3E-5777-438A-BF8A-7228A9FAF9EE}"/>
    <cellStyle name="Normal 3 32 2 3" xfId="32100" xr:uid="{6D1EE451-2B39-4D7E-9E9B-511C204EB79A}"/>
    <cellStyle name="Normal 3 32 2 3 2" xfId="32101" xr:uid="{C5690557-F2FF-42EE-B13E-B81E19EBBC95}"/>
    <cellStyle name="Normal 3 32 2 4" xfId="32102" xr:uid="{49D70EFE-9235-4BD5-9EF2-1AD258FA561B}"/>
    <cellStyle name="Normal 3 32 3" xfId="32103" xr:uid="{F927424E-806D-4CE5-AA83-8C1D834CCE3B}"/>
    <cellStyle name="Normal 3 32 3 2" xfId="32104" xr:uid="{7FC7F9EF-2734-4785-8DEE-FC24D37FC757}"/>
    <cellStyle name="Normal 3 32 4" xfId="32105" xr:uid="{C92E6647-D5C3-4D1C-BD0C-659BCEB73153}"/>
    <cellStyle name="Normal 3 32 4 2" xfId="32106" xr:uid="{93E1E793-817F-46D2-A906-C4F231AFAF43}"/>
    <cellStyle name="Normal 3 32 5" xfId="32107" xr:uid="{EB0E09A6-6ADB-4C2D-B571-1E30D7332270}"/>
    <cellStyle name="Normal 3 32 5 2" xfId="32108" xr:uid="{C423F9A1-9914-459C-AB55-D4A064F3DB61}"/>
    <cellStyle name="Normal 3 32 6" xfId="32109" xr:uid="{9D0DD6FF-332F-4F49-90C9-51667C7B8340}"/>
    <cellStyle name="Normal 3 32 6 2" xfId="32110" xr:uid="{7383D666-6A9B-4070-8DA0-E3BAF4480611}"/>
    <cellStyle name="Normal 3 32 7" xfId="32111" xr:uid="{CF0390BE-1866-4F09-9ADF-BC8B6E169BB3}"/>
    <cellStyle name="Normal 3 33" xfId="32112" xr:uid="{CAD28EDA-DB6D-4AE3-B381-150C56F1DE4C}"/>
    <cellStyle name="Normal 3 33 2" xfId="32113" xr:uid="{998EF2CE-7481-452E-94FE-5E4544DF6016}"/>
    <cellStyle name="Normal 3 33 2 2" xfId="32114" xr:uid="{52F0F985-2D78-4A0F-8C2D-A5CAAD653C78}"/>
    <cellStyle name="Normal 3 33 2 2 2" xfId="32115" xr:uid="{7864BC29-9A39-4B37-AF99-0CE4F935B893}"/>
    <cellStyle name="Normal 3 33 2 3" xfId="32116" xr:uid="{12380E53-9544-4EDB-A2C4-4292AFB723F5}"/>
    <cellStyle name="Normal 3 33 2 3 2" xfId="32117" xr:uid="{214DC37B-33E9-4090-A892-4281AF35A0D4}"/>
    <cellStyle name="Normal 3 33 2 4" xfId="32118" xr:uid="{BE495B84-1FAE-4CFE-9BA6-D7F4F9F49672}"/>
    <cellStyle name="Normal 3 33 3" xfId="32119" xr:uid="{F85E9D53-CE10-4417-8B67-87D11C96CE23}"/>
    <cellStyle name="Normal 3 33 3 2" xfId="32120" xr:uid="{2069804D-D780-4098-B89A-FC5CF1999148}"/>
    <cellStyle name="Normal 3 33 4" xfId="32121" xr:uid="{162343AD-8E8E-4975-80FC-DC84285663E5}"/>
    <cellStyle name="Normal 3 33 4 2" xfId="32122" xr:uid="{3936C6F5-91FA-460C-9B6C-331A4A36DE55}"/>
    <cellStyle name="Normal 3 33 5" xfId="32123" xr:uid="{41126AC1-CA9D-4A69-99EE-FD581F0EC887}"/>
    <cellStyle name="Normal 3 33 5 2" xfId="32124" xr:uid="{B00AB8B7-DE4A-437F-9579-13C3B104049D}"/>
    <cellStyle name="Normal 3 33 6" xfId="32125" xr:uid="{7C4BBB76-AD53-4A6A-8BD6-16CE8104B059}"/>
    <cellStyle name="Normal 3 33 6 2" xfId="32126" xr:uid="{723F4E43-75A4-4FF1-AB99-F824B0511921}"/>
    <cellStyle name="Normal 3 33 7" xfId="32127" xr:uid="{144DA8A1-269F-44B0-914C-DD1B6E30C606}"/>
    <cellStyle name="Normal 3 34" xfId="32128" xr:uid="{0CCB7299-D344-42D7-B35D-F0BC86F406E6}"/>
    <cellStyle name="Normal 3 34 2" xfId="32129" xr:uid="{D2FFB11E-F473-432A-A624-4207D53A2FE8}"/>
    <cellStyle name="Normal 3 34 2 2" xfId="32130" xr:uid="{1C4C7AC6-D8A0-477F-9E92-8709152921EC}"/>
    <cellStyle name="Normal 3 34 2 2 2" xfId="32131" xr:uid="{3BFBC814-D15B-4F88-BE28-0CC84ABEC0DF}"/>
    <cellStyle name="Normal 3 34 2 3" xfId="32132" xr:uid="{3EC49106-18BD-45CA-A3F6-D6FA8916E1C2}"/>
    <cellStyle name="Normal 3 34 2 3 2" xfId="32133" xr:uid="{27CE2554-A6CE-4521-AFFD-AA4A0550231F}"/>
    <cellStyle name="Normal 3 34 2 4" xfId="32134" xr:uid="{7B1B7C21-B620-4C88-8B11-DCCFD6056C88}"/>
    <cellStyle name="Normal 3 34 3" xfId="32135" xr:uid="{8504D7D3-F7EF-48AE-90D7-7BECE191DF68}"/>
    <cellStyle name="Normal 3 34 3 2" xfId="32136" xr:uid="{8DC8A567-D617-4603-80F6-FDE04FF53EDC}"/>
    <cellStyle name="Normal 3 34 4" xfId="32137" xr:uid="{2AFDD67D-2869-4137-A22D-0446C3DE1C4E}"/>
    <cellStyle name="Normal 3 34 4 2" xfId="32138" xr:uid="{9F4A7B4F-CC75-468F-A44E-88F32F5E327E}"/>
    <cellStyle name="Normal 3 34 5" xfId="32139" xr:uid="{A57405F3-2B20-484C-B789-FF86762B80D3}"/>
    <cellStyle name="Normal 3 34 5 2" xfId="32140" xr:uid="{F1BA36C0-CA35-4937-95BF-E77955461D00}"/>
    <cellStyle name="Normal 3 34 6" xfId="32141" xr:uid="{ED28D3B6-953C-4400-B1CE-29725FA1A651}"/>
    <cellStyle name="Normal 3 34 6 2" xfId="32142" xr:uid="{53CB091D-1446-47E5-AF69-7148F9505276}"/>
    <cellStyle name="Normal 3 34 7" xfId="32143" xr:uid="{D3F02433-BD1E-4A4F-9EDB-6AE4CA430295}"/>
    <cellStyle name="Normal 3 35" xfId="32144" xr:uid="{AEA660EB-C917-4861-8599-330675D38442}"/>
    <cellStyle name="Normal 3 35 2" xfId="32145" xr:uid="{590134B8-C9F3-4860-BA98-9636DB7357F2}"/>
    <cellStyle name="Normal 3 35 2 2" xfId="32146" xr:uid="{0A7F8679-7574-459A-8D6F-FC0418F4F7D5}"/>
    <cellStyle name="Normal 3 35 2 2 2" xfId="32147" xr:uid="{D841D726-C9BB-4BD4-883B-56C7CBD913DB}"/>
    <cellStyle name="Normal 3 35 2 3" xfId="32148" xr:uid="{EA9448B5-7830-4584-AD02-B472A905151B}"/>
    <cellStyle name="Normal 3 35 2 3 2" xfId="32149" xr:uid="{418192D8-4C52-46A7-B04E-4F89569FB627}"/>
    <cellStyle name="Normal 3 35 2 4" xfId="32150" xr:uid="{130EF07A-D885-4682-841E-703936CE8B2D}"/>
    <cellStyle name="Normal 3 35 3" xfId="32151" xr:uid="{E33950A5-A67E-44D5-8C83-421248D70AD8}"/>
    <cellStyle name="Normal 3 35 3 2" xfId="32152" xr:uid="{0B80B61E-5D8D-4D46-B1F5-E05A0FF1550F}"/>
    <cellStyle name="Normal 3 35 4" xfId="32153" xr:uid="{0331F6FC-0F05-47D4-9D8B-AE54735B25D5}"/>
    <cellStyle name="Normal 3 35 4 2" xfId="32154" xr:uid="{E20CCD5C-691F-409D-BD62-9870C3524A1D}"/>
    <cellStyle name="Normal 3 35 5" xfId="32155" xr:uid="{EBBA9B74-EBC0-40C3-8478-9E8A5DA34C3E}"/>
    <cellStyle name="Normal 3 35 5 2" xfId="32156" xr:uid="{1EBD831B-8862-4325-A2F3-B156F4918405}"/>
    <cellStyle name="Normal 3 35 6" xfId="32157" xr:uid="{4E98017F-43A7-43BF-8BE7-19F652C57592}"/>
    <cellStyle name="Normal 3 35 6 2" xfId="32158" xr:uid="{F1292C0B-61A2-4F86-A96A-AE25B9535E22}"/>
    <cellStyle name="Normal 3 35 7" xfId="32159" xr:uid="{6EFE3B9A-3CE1-430B-8EBB-8BD19FE3452E}"/>
    <cellStyle name="Normal 3 36" xfId="32160" xr:uid="{DC79094C-DFEA-4D70-B419-B8244D9BB319}"/>
    <cellStyle name="Normal 3 36 2" xfId="32161" xr:uid="{D21B75DB-3B90-418A-962C-DEB9E0726A04}"/>
    <cellStyle name="Normal 3 36 2 2" xfId="32162" xr:uid="{5FB33822-020C-4363-908C-56C881CA6BA8}"/>
    <cellStyle name="Normal 3 36 2 2 2" xfId="32163" xr:uid="{3B473EE6-26B4-4830-BBC7-FDD1DC8C011B}"/>
    <cellStyle name="Normal 3 36 2 3" xfId="32164" xr:uid="{28745E79-1427-45E0-9879-6B1C86DC86D0}"/>
    <cellStyle name="Normal 3 36 2 3 2" xfId="32165" xr:uid="{5764AF08-39B7-4D0C-AE33-660374EC79FC}"/>
    <cellStyle name="Normal 3 36 2 4" xfId="32166" xr:uid="{D6EE5A09-A7F3-4222-86EF-A6FB97E561CD}"/>
    <cellStyle name="Normal 3 36 2 5" xfId="32167" xr:uid="{31A4E7E0-30DD-4970-99A3-E86D8C63D923}"/>
    <cellStyle name="Normal 3 36 3" xfId="32168" xr:uid="{9E786F43-E316-400D-9489-5BCF2AC1D564}"/>
    <cellStyle name="Normal 3 36 3 2" xfId="32169" xr:uid="{134F7C92-D05E-4494-BAFD-21518371D921}"/>
    <cellStyle name="Normal 3 36 4" xfId="32170" xr:uid="{124D7C4A-10A8-4EFC-8DA9-6CC1D11ABEF3}"/>
    <cellStyle name="Normal 3 36 4 2" xfId="32171" xr:uid="{07CEAA76-3744-49CA-8E2D-D45E4B6DE559}"/>
    <cellStyle name="Normal 3 36 5" xfId="32172" xr:uid="{DC21E136-90A9-4A8C-8A1F-2FD81CDEB6E0}"/>
    <cellStyle name="Normal 3 36 5 2" xfId="32173" xr:uid="{15018007-26D4-47BF-85E7-647D7DF6355F}"/>
    <cellStyle name="Normal 3 36 6" xfId="32174" xr:uid="{D028A703-32AB-49C1-BF42-0AECD06F24AB}"/>
    <cellStyle name="Normal 3 36 6 2" xfId="32175" xr:uid="{C2864E19-2996-4BC6-A653-6B0106E2A4D2}"/>
    <cellStyle name="Normal 3 36 7" xfId="32176" xr:uid="{E6D8C531-2DE9-41ED-9EEE-105B8880246C}"/>
    <cellStyle name="Normal 3 36 8" xfId="32177" xr:uid="{DDC4401F-652D-4443-BF93-96CD985183A5}"/>
    <cellStyle name="Normal 3 37" xfId="32178" xr:uid="{97561B77-A237-4AE5-BE51-C71282E583D1}"/>
    <cellStyle name="Normal 3 37 2" xfId="32179" xr:uid="{52698936-DEEF-4758-AAF7-0AD42C06A509}"/>
    <cellStyle name="Normal 3 37 2 2" xfId="32180" xr:uid="{C99D2EE3-8FEF-45D6-91C6-0B90F220250E}"/>
    <cellStyle name="Normal 3 37 2 3" xfId="32181" xr:uid="{1650A6A0-77DF-46FD-AD0E-6BC3522B1AC8}"/>
    <cellStyle name="Normal 3 37 3" xfId="32182" xr:uid="{F60E0A72-D6A9-464A-8724-0FD666740796}"/>
    <cellStyle name="Normal 3 37 3 2" xfId="32183" xr:uid="{C1060F9A-0CEA-4935-B7AC-3ABCF9980FF4}"/>
    <cellStyle name="Normal 3 37 3 3" xfId="32184" xr:uid="{460BC8F5-0CAE-4FDD-837C-F44D271757D8}"/>
    <cellStyle name="Normal 3 37 4" xfId="32185" xr:uid="{3EB5E009-76FF-4836-B897-7C58DACCA2A3}"/>
    <cellStyle name="Normal 3 37 5" xfId="32186" xr:uid="{BCCBACA9-4170-469D-AAD3-7C9F8F75F78A}"/>
    <cellStyle name="Normal 3 38" xfId="32187" xr:uid="{E850D1B8-DF4A-41FD-9950-C0585A1FEB98}"/>
    <cellStyle name="Normal 3 38 2" xfId="32188" xr:uid="{313940A3-AB21-445D-8A13-B3060FB477AA}"/>
    <cellStyle name="Normal 3 38 3" xfId="32189" xr:uid="{7D5B9FF5-12D5-4E3E-BDF9-81DC2BBE81F3}"/>
    <cellStyle name="Normal 3 39" xfId="32190" xr:uid="{B4F85199-423E-41E7-8986-70DC31B162C5}"/>
    <cellStyle name="Normal 3 39 2" xfId="32191" xr:uid="{DFE3C0E6-294C-4D18-BA71-D535CC9B8556}"/>
    <cellStyle name="Normal 3 4" xfId="170" xr:uid="{E867D30B-EBC8-465C-BF1B-037F1F11D1B9}"/>
    <cellStyle name="Normal 3 4 10" xfId="663" xr:uid="{09DB1F7A-03D1-4EDE-B9FC-1403C0D0557C}"/>
    <cellStyle name="Normal 3 4 2" xfId="32192" xr:uid="{409C5770-0DFD-4A54-9DD9-9A241132E74C}"/>
    <cellStyle name="Normal 3 4 2 2" xfId="32193" xr:uid="{86408D0A-94BF-43F5-811F-226592E4605B}"/>
    <cellStyle name="Normal 3 4 2 2 2" xfId="32194" xr:uid="{5CC754CA-FDD2-4544-9BB6-2A2A1642BA18}"/>
    <cellStyle name="Normal 3 4 2 2 2 2" xfId="32195" xr:uid="{E07D50C6-D7A1-4106-B40B-641C17A662C5}"/>
    <cellStyle name="Normal 3 4 2 2 3" xfId="32196" xr:uid="{30B0FF9C-D237-4267-9783-14C812361B9A}"/>
    <cellStyle name="Normal 3 4 2 2 3 2" xfId="32197" xr:uid="{09D91E4C-C2F0-4A23-93D7-B6BD4BE3DCED}"/>
    <cellStyle name="Normal 3 4 2 2 4" xfId="32198" xr:uid="{D4889CC5-2FE1-4DA1-8301-E5A717461EC7}"/>
    <cellStyle name="Normal 3 4 2 3" xfId="32199" xr:uid="{C5833343-6E34-45B6-AFA1-79A38CFB3F69}"/>
    <cellStyle name="Normal 3 4 2 3 2" xfId="32200" xr:uid="{86D11C5C-9CA0-4C23-86F6-BDCC43A2C717}"/>
    <cellStyle name="Normal 3 4 2 4" xfId="32201" xr:uid="{D7990B9E-88B0-412D-9CD5-B95F16B4AC46}"/>
    <cellStyle name="Normal 3 4 2 4 2" xfId="32202" xr:uid="{A8357179-010F-45CF-89FA-F32255B61A0C}"/>
    <cellStyle name="Normal 3 4 2 5" xfId="32203" xr:uid="{7A1E6611-4473-4E6D-A50B-AE4982CE418D}"/>
    <cellStyle name="Normal 3 4 2 5 2" xfId="32204" xr:uid="{807D3525-6897-4B4E-BF43-61774AFFC44A}"/>
    <cellStyle name="Normal 3 4 2 6" xfId="32205" xr:uid="{E431123F-AF76-4911-B78A-CA4AF1F97A6E}"/>
    <cellStyle name="Normal 3 4 2 6 2" xfId="32206" xr:uid="{B851C610-D6D7-4056-990A-5520FCE62C49}"/>
    <cellStyle name="Normal 3 4 2 7" xfId="32207" xr:uid="{AE3F0E20-78AB-4076-BC07-083FD0E28F7B}"/>
    <cellStyle name="Normal 3 4 2 8" xfId="32208" xr:uid="{951A2430-BEA4-46C5-BA72-B5B2BB312DAA}"/>
    <cellStyle name="Normal 3 4 3" xfId="32209" xr:uid="{5325D0E4-6391-4BE6-9272-1DFB6B632E28}"/>
    <cellStyle name="Normal 3 4 3 2" xfId="32210" xr:uid="{58E48F06-CF55-4FE4-9E64-6ACB35682E71}"/>
    <cellStyle name="Normal 3 4 3 2 2" xfId="32211" xr:uid="{63A8A9CA-CA0B-4CFB-A75D-DFA368C14290}"/>
    <cellStyle name="Normal 3 4 3 3" xfId="32212" xr:uid="{2856F79B-EFBA-4D83-8EB0-F7709F94FC72}"/>
    <cellStyle name="Normal 3 4 3 3 2" xfId="32213" xr:uid="{E8984891-B5B1-49CD-B043-94042656DBE6}"/>
    <cellStyle name="Normal 3 4 3 4" xfId="32214" xr:uid="{8F327CF6-F861-4D10-8849-5F652ED68F7A}"/>
    <cellStyle name="Normal 3 4 4" xfId="32215" xr:uid="{63832D20-9E84-4848-AB0E-8E2A215311D8}"/>
    <cellStyle name="Normal 3 4 4 2" xfId="32216" xr:uid="{67BEF62F-4394-4E18-B293-66C62AB01543}"/>
    <cellStyle name="Normal 3 4 5" xfId="32217" xr:uid="{CEB90922-BB81-4F42-86DE-DAE4B0CCAE04}"/>
    <cellStyle name="Normal 3 4 5 2" xfId="32218" xr:uid="{8E0F10B5-DBFC-4CC3-9B13-92BD6CC8C6B8}"/>
    <cellStyle name="Normal 3 4 6" xfId="32219" xr:uid="{73CC4E96-E805-43E1-B1BA-48784129DC3E}"/>
    <cellStyle name="Normal 3 4 6 2" xfId="32220" xr:uid="{13A27CDA-6568-4C82-93DD-D098D001879D}"/>
    <cellStyle name="Normal 3 4 7" xfId="32221" xr:uid="{FC0FE6BA-951C-46F5-B1D4-48CF89C492D2}"/>
    <cellStyle name="Normal 3 4 7 2" xfId="32222" xr:uid="{706D9A04-57ED-45C7-8B87-8FD73B95EED5}"/>
    <cellStyle name="Normal 3 4 8" xfId="32223" xr:uid="{1288371B-F930-47ED-BD4C-4A34272B00ED}"/>
    <cellStyle name="Normal 3 4 9" xfId="32224" xr:uid="{A720D60C-9E39-4F07-92EA-DB3BC6859609}"/>
    <cellStyle name="Normal 3 40" xfId="32225" xr:uid="{3A869220-EF8F-4125-BBBB-761C362B6F59}"/>
    <cellStyle name="Normal 3 40 2" xfId="32226" xr:uid="{4E5A8245-8811-4179-8904-C171C2BB122C}"/>
    <cellStyle name="Normal 3 41" xfId="32227" xr:uid="{B0805716-32A9-40CA-B621-FFF8F67959E1}"/>
    <cellStyle name="Normal 3 41 2" xfId="32228" xr:uid="{B540DACF-9E40-4B6A-8743-8D559387D364}"/>
    <cellStyle name="Normal 3 42" xfId="32229" xr:uid="{A7488895-A6ED-45F7-923D-E36031362D63}"/>
    <cellStyle name="Normal 3 43" xfId="32230" xr:uid="{7A3F2C7D-C0C4-49A6-BE6A-19439C413E3A}"/>
    <cellStyle name="Normal 3 5" xfId="32231" xr:uid="{FEB9EABA-FE46-42FE-81DC-D720828718AA}"/>
    <cellStyle name="Normal 3 5 2" xfId="32232" xr:uid="{DC963259-C08A-4F93-BF6F-56AF64CD18FC}"/>
    <cellStyle name="Normal 3 5 2 2" xfId="32233" xr:uid="{7D08BF24-B33C-43D8-B565-9B9ECEDFA774}"/>
    <cellStyle name="Normal 3 5 2 2 2" xfId="32234" xr:uid="{5401F6C7-BD29-4AF9-963F-11925A6263F9}"/>
    <cellStyle name="Normal 3 5 2 3" xfId="32235" xr:uid="{535F5CFC-D9CC-4B0C-8299-D43D080548B1}"/>
    <cellStyle name="Normal 3 5 2 3 2" xfId="32236" xr:uid="{97671F8E-149A-49C6-BF10-5E81DC3BAD16}"/>
    <cellStyle name="Normal 3 5 2 4" xfId="32237" xr:uid="{758F95E7-BD1C-49D6-B1D2-E588B236288A}"/>
    <cellStyle name="Normal 3 5 2 5" xfId="32238" xr:uid="{4CC485F2-7CAA-4309-B381-D850F66F48BE}"/>
    <cellStyle name="Normal 3 5 3" xfId="32239" xr:uid="{28BC2BC6-4443-4516-8FCD-6FBEAC082783}"/>
    <cellStyle name="Normal 3 5 3 2" xfId="32240" xr:uid="{3550DCCF-A18D-4240-A218-73BBFE5D6D72}"/>
    <cellStyle name="Normal 3 5 3 3" xfId="32241" xr:uid="{60EE89E9-ECC5-4B0B-A9D6-AFD509595721}"/>
    <cellStyle name="Normal 3 5 4" xfId="32242" xr:uid="{EABBDDA6-1B4A-4EB7-AFCD-6D204024F4CE}"/>
    <cellStyle name="Normal 3 5 4 2" xfId="32243" xr:uid="{4F6B46F7-1102-4475-B0B1-A76180F50517}"/>
    <cellStyle name="Normal 3 5 5" xfId="32244" xr:uid="{61E7E642-1BF9-41BE-8807-C18E17708114}"/>
    <cellStyle name="Normal 3 5 5 2" xfId="32245" xr:uid="{1774DEF2-E3D5-4B83-8478-CCA07D22F195}"/>
    <cellStyle name="Normal 3 5 6" xfId="32246" xr:uid="{1841D424-DC10-4FD0-948E-9DA9FF4ADEBA}"/>
    <cellStyle name="Normal 3 5 6 2" xfId="32247" xr:uid="{5E508D70-7B6E-4F38-BA8C-6EF35772EFC1}"/>
    <cellStyle name="Normal 3 5 7" xfId="32248" xr:uid="{4697B52B-3E6F-4661-984A-BC3FF860187C}"/>
    <cellStyle name="Normal 3 5 8" xfId="32249" xr:uid="{D7B7334E-D9B7-4B3D-AEE1-ADB98B710C74}"/>
    <cellStyle name="Normal 3 6" xfId="32250" xr:uid="{5EA8B962-CDD9-4072-A0DE-4FED12CE7B72}"/>
    <cellStyle name="Normal 3 6 2" xfId="32251" xr:uid="{AF6131F5-B544-424C-B2CD-F4E57639AE57}"/>
    <cellStyle name="Normal 3 6 2 2" xfId="32252" xr:uid="{B1EDA154-94F2-4D21-94A2-647DAFF15684}"/>
    <cellStyle name="Normal 3 6 2 2 2" xfId="32253" xr:uid="{49448E62-45E5-4E0A-92B4-3CD0BB665CD5}"/>
    <cellStyle name="Normal 3 6 2 3" xfId="32254" xr:uid="{9B1F689C-6682-4AD9-B86F-32D8FBC7901E}"/>
    <cellStyle name="Normal 3 6 2 3 2" xfId="32255" xr:uid="{672745BB-67B8-4FE6-8922-5D5EDD2870FE}"/>
    <cellStyle name="Normal 3 6 2 4" xfId="32256" xr:uid="{56800F21-31CE-4D8A-9FCE-8974A2C54F1A}"/>
    <cellStyle name="Normal 3 6 2 5" xfId="32257" xr:uid="{3A4FDBB6-EE32-4AC6-A232-8BEFE3C86220}"/>
    <cellStyle name="Normal 3 6 3" xfId="32258" xr:uid="{60A42D7E-2259-4710-98CE-A359B1A95BBC}"/>
    <cellStyle name="Normal 3 6 3 2" xfId="32259" xr:uid="{2C6A6BFA-69E9-4FBF-8BA3-8A18DC4F92EE}"/>
    <cellStyle name="Normal 3 6 4" xfId="32260" xr:uid="{753A4367-40C2-4D10-A59D-28449DF91526}"/>
    <cellStyle name="Normal 3 6 4 2" xfId="32261" xr:uid="{2C8F81F6-D401-4699-BD10-2E9944B105DD}"/>
    <cellStyle name="Normal 3 6 5" xfId="32262" xr:uid="{9A1C54FB-0F1A-4625-84C6-F4910625E38F}"/>
    <cellStyle name="Normal 3 6 5 2" xfId="32263" xr:uid="{4F6ED7A4-79D8-490C-B195-845A961D53E6}"/>
    <cellStyle name="Normal 3 6 6" xfId="32264" xr:uid="{1CF0E511-1C5F-41C4-A0C2-C83B040BEB24}"/>
    <cellStyle name="Normal 3 6 6 2" xfId="32265" xr:uid="{D9DC0270-E074-4CB8-8E72-B0B48E95BA29}"/>
    <cellStyle name="Normal 3 6 7" xfId="32266" xr:uid="{B7FAD8AD-0EAF-4609-873E-D6CB546DAA21}"/>
    <cellStyle name="Normal 3 6 8" xfId="32267" xr:uid="{928E2CE1-5653-46B7-B178-C2559207CBF4}"/>
    <cellStyle name="Normal 3 7" xfId="32268" xr:uid="{34515757-7B77-4715-892A-99B73546159A}"/>
    <cellStyle name="Normal 3 7 2" xfId="32269" xr:uid="{6F319D9F-ACD0-4A92-96BC-CBAC2D045735}"/>
    <cellStyle name="Normal 3 7 2 2" xfId="32270" xr:uid="{A55DA384-09EC-4DBD-B9C1-C7D4A46F6F39}"/>
    <cellStyle name="Normal 3 7 2 2 2" xfId="32271" xr:uid="{51B1E7E2-3CA5-45D4-AC77-81ECDACB5916}"/>
    <cellStyle name="Normal 3 7 2 3" xfId="32272" xr:uid="{507E576E-42B6-413C-9BA3-95114BBABDB5}"/>
    <cellStyle name="Normal 3 7 2 3 2" xfId="32273" xr:uid="{E9F8435F-C0C7-4F83-BB7C-BE1321EBCE53}"/>
    <cellStyle name="Normal 3 7 2 4" xfId="32274" xr:uid="{9CCA4F08-C67C-4C26-8DA7-D4B9FDFC9414}"/>
    <cellStyle name="Normal 3 7 3" xfId="32275" xr:uid="{8776B691-A7F8-46E7-908F-E8503C6C01CE}"/>
    <cellStyle name="Normal 3 7 3 2" xfId="32276" xr:uid="{8819705A-4403-49C6-A4F2-FDA901FC78A5}"/>
    <cellStyle name="Normal 3 7 4" xfId="32277" xr:uid="{3132E291-7D06-49FB-8465-9793F616E34E}"/>
    <cellStyle name="Normal 3 7 4 2" xfId="32278" xr:uid="{F95595CF-23F4-47E0-85CD-4D7CD8EB52F9}"/>
    <cellStyle name="Normal 3 7 5" xfId="32279" xr:uid="{B8CFC70E-7C22-4F17-9803-225534106C02}"/>
    <cellStyle name="Normal 3 7 5 2" xfId="32280" xr:uid="{AA7C5B21-1945-4B7E-BB0A-C1341EEAF1ED}"/>
    <cellStyle name="Normal 3 7 6" xfId="32281" xr:uid="{2FDB0780-75E7-4211-A1BC-9166EA4300C5}"/>
    <cellStyle name="Normal 3 7 6 2" xfId="32282" xr:uid="{E299D881-28B6-4D45-BB6A-FAC4EDA5E8A2}"/>
    <cellStyle name="Normal 3 7 7" xfId="32283" xr:uid="{FC5FC19E-9A3F-486A-83D5-17ADDD8B0542}"/>
    <cellStyle name="Normal 3 8" xfId="32284" xr:uid="{8E10B5D4-35D5-4CDF-9944-81D1CB4AC86B}"/>
    <cellStyle name="Normal 3 8 2" xfId="32285" xr:uid="{CBF25405-8FCF-4D9E-BF94-822D34FB761D}"/>
    <cellStyle name="Normal 3 8 2 2" xfId="32286" xr:uid="{A7CA1CC1-9451-478F-B933-6E72F980D66F}"/>
    <cellStyle name="Normal 3 8 2 2 2" xfId="32287" xr:uid="{E39E8BC1-1AC1-46AC-8A03-6BD0B68A0F21}"/>
    <cellStyle name="Normal 3 8 2 3" xfId="32288" xr:uid="{49A7EB56-1223-4F83-8405-B54D387A19C4}"/>
    <cellStyle name="Normal 3 8 2 3 2" xfId="32289" xr:uid="{4F1CBC81-A0BE-4FB0-85D2-EE1F83D4554C}"/>
    <cellStyle name="Normal 3 8 2 4" xfId="32290" xr:uid="{70015E43-B306-4D55-99C5-952DD216FA83}"/>
    <cellStyle name="Normal 3 8 3" xfId="32291" xr:uid="{9E3EA915-648A-46FD-AFF0-824A15D5CDF5}"/>
    <cellStyle name="Normal 3 8 3 2" xfId="32292" xr:uid="{8A0E5264-C7B1-44A5-9E47-7B51367FF1F3}"/>
    <cellStyle name="Normal 3 8 4" xfId="32293" xr:uid="{EBC6D554-8F3D-416B-B816-893C6197206C}"/>
    <cellStyle name="Normal 3 8 4 2" xfId="32294" xr:uid="{115FB491-C6C6-4E7B-B145-A55161B9A9DC}"/>
    <cellStyle name="Normal 3 8 5" xfId="32295" xr:uid="{BB04530B-B6F6-49AF-8C21-1CBA4E5A8A04}"/>
    <cellStyle name="Normal 3 8 5 2" xfId="32296" xr:uid="{6B023C91-837D-4E64-8984-6C697DF7FCAD}"/>
    <cellStyle name="Normal 3 8 6" xfId="32297" xr:uid="{D6A68264-FA51-4C5A-A244-9CBB8C560111}"/>
    <cellStyle name="Normal 3 8 6 2" xfId="32298" xr:uid="{F25B440B-B881-4C5A-A971-63D69EEE4425}"/>
    <cellStyle name="Normal 3 8 7" xfId="32299" xr:uid="{00C353AB-67E3-4DC2-BC7B-1A1E4890CD0D}"/>
    <cellStyle name="Normal 3 9" xfId="32300" xr:uid="{8B0725D0-5087-4A44-A350-B3096CA8DD84}"/>
    <cellStyle name="Normal 3 9 2" xfId="32301" xr:uid="{C4B844C9-0A3E-4263-A982-146A2D3277E9}"/>
    <cellStyle name="Normal 3 9 2 2" xfId="32302" xr:uid="{191CCA0E-E5AC-4AF1-88C8-7965CA4364FD}"/>
    <cellStyle name="Normal 3 9 2 2 2" xfId="32303" xr:uid="{76A518F4-86D3-442E-B213-CC2D686A7AA2}"/>
    <cellStyle name="Normal 3 9 2 3" xfId="32304" xr:uid="{53D8C0FA-3730-4F6B-B71C-54F98CA20E48}"/>
    <cellStyle name="Normal 3 9 2 3 2" xfId="32305" xr:uid="{723B70D3-4B3F-4F3F-B774-F365CDE27D0A}"/>
    <cellStyle name="Normal 3 9 2 4" xfId="32306" xr:uid="{09BED71A-578A-490C-95BB-94E6925DA1BF}"/>
    <cellStyle name="Normal 3 9 3" xfId="32307" xr:uid="{92380191-21B4-45DF-88B5-444C5821FBFF}"/>
    <cellStyle name="Normal 3 9 3 2" xfId="32308" xr:uid="{A706E600-752F-476D-878B-85F0A8A697DB}"/>
    <cellStyle name="Normal 3 9 4" xfId="32309" xr:uid="{16F643B8-4AB6-45DB-AD53-CF4B98408B89}"/>
    <cellStyle name="Normal 3 9 4 2" xfId="32310" xr:uid="{B96208EC-2715-4937-B426-3B00AD8DADD2}"/>
    <cellStyle name="Normal 3 9 5" xfId="32311" xr:uid="{640AAB39-FEB5-4EE6-BBF3-EA559C02BE4F}"/>
    <cellStyle name="Normal 3 9 5 2" xfId="32312" xr:uid="{617D158B-B3F9-4884-B74B-8C545ED1A867}"/>
    <cellStyle name="Normal 3 9 6" xfId="32313" xr:uid="{A1644044-9F70-489D-B7CB-744C06800E69}"/>
    <cellStyle name="Normal 3 9 6 2" xfId="32314" xr:uid="{719A93C5-DFFB-4300-8DB8-5CE2972AE566}"/>
    <cellStyle name="Normal 3 9 7" xfId="32315" xr:uid="{8C8ADD99-BB50-482B-84B8-D238757E5849}"/>
    <cellStyle name="Normal 3_BASE-C_01" xfId="32316" xr:uid="{9381CCB5-A502-49A9-8E0E-E5F15872CBA6}"/>
    <cellStyle name="Normal 30" xfId="53" xr:uid="{93D4F815-605F-4AED-BDAA-98B5ADFFAD96}"/>
    <cellStyle name="Normal 30 2" xfId="55" xr:uid="{3D0D9F0E-B47C-4EB2-A445-42401F3ADA23}"/>
    <cellStyle name="Normal 30 3" xfId="32317" xr:uid="{779F7154-8BE7-4C23-8BDD-1F93335A2F99}"/>
    <cellStyle name="Normal 31" xfId="32318" xr:uid="{AAB7890B-A61A-4ACC-B0B6-59292B3549C4}"/>
    <cellStyle name="Normal 32" xfId="32319" xr:uid="{1E1AACF3-47B7-4B86-9CAC-3677DE2E75DF}"/>
    <cellStyle name="Normal 32 2" xfId="32320" xr:uid="{480B1327-EE9F-4818-9294-030504266D3F}"/>
    <cellStyle name="Normal 33" xfId="32321" xr:uid="{CBDA51B2-0A5F-4795-9D6B-624EDCDAB600}"/>
    <cellStyle name="Normal 34" xfId="32322" xr:uid="{315E5551-F4F0-4FA2-A4B1-3D13AC91D928}"/>
    <cellStyle name="Normal 35" xfId="32323" xr:uid="{8A11D56D-C3DB-4DC9-8F3A-5CFC6E2F2D28}"/>
    <cellStyle name="Normal 36" xfId="32324" xr:uid="{255569ED-DEBC-4A09-AD62-ABC84AE2F446}"/>
    <cellStyle name="Normal 36 2" xfId="32325" xr:uid="{11A13FB4-E787-4C1A-824F-57C633090860}"/>
    <cellStyle name="Normal 36 2 2" xfId="32326" xr:uid="{C1BC5D22-66CA-424F-A813-109B0FA45BE4}"/>
    <cellStyle name="Normal 36 3" xfId="32327" xr:uid="{B01D3C2D-73A0-440B-8FAE-3CC548C70173}"/>
    <cellStyle name="Normal 36 4" xfId="32328" xr:uid="{2648F84C-2BC0-46F0-96FC-218476F79458}"/>
    <cellStyle name="Normal 37" xfId="32329" xr:uid="{DD90CB7C-73BA-4BD6-BD69-D00E15E526C2}"/>
    <cellStyle name="Normal 38" xfId="32330" xr:uid="{EF4729F7-BB76-4C5A-B3AD-AEDA182AC768}"/>
    <cellStyle name="Normal 39" xfId="32331" xr:uid="{5F1FFB1C-20B6-46C8-806D-2E47BD9030C7}"/>
    <cellStyle name="Normal 39 2" xfId="32332" xr:uid="{5AEF8446-47B5-4721-9627-5604D2D6AB2D}"/>
    <cellStyle name="Normal 39 2 2" xfId="32333" xr:uid="{0CCE7781-4627-4EE9-8D36-A8177E2D08FE}"/>
    <cellStyle name="Normal 4" xfId="67" xr:uid="{0AF9FCD9-03A1-4772-97EE-545419CBFAF0}"/>
    <cellStyle name="Normal 4 10" xfId="32334" xr:uid="{F29E292E-632D-465C-9C1C-18DBA0C8F61B}"/>
    <cellStyle name="Normal 4 10 2" xfId="32335" xr:uid="{00CA7262-DA2C-493D-AB3F-1A96E3E14FF6}"/>
    <cellStyle name="Normal 4 10 2 2" xfId="32336" xr:uid="{C2EC7659-0589-45D4-A5AA-2ADC26836A36}"/>
    <cellStyle name="Normal 4 10 2 2 2" xfId="32337" xr:uid="{E3AF6B34-DEDE-4645-90A0-458E1BACDA16}"/>
    <cellStyle name="Normal 4 10 2 3" xfId="32338" xr:uid="{588AD116-4ADE-40BB-81FB-123B52C12B11}"/>
    <cellStyle name="Normal 4 10 2 3 2" xfId="32339" xr:uid="{3180C958-87E2-4AFE-86C1-552745D97FBC}"/>
    <cellStyle name="Normal 4 10 2 4" xfId="32340" xr:uid="{1B5BA636-325F-4807-89BD-0F68FB351909}"/>
    <cellStyle name="Normal 4 10 3" xfId="32341" xr:uid="{514AAC68-781A-40AC-AC80-6634401DA8A0}"/>
    <cellStyle name="Normal 4 10 3 2" xfId="32342" xr:uid="{E963058D-453C-4BD3-A83F-8B3E18977D00}"/>
    <cellStyle name="Normal 4 10 4" xfId="32343" xr:uid="{DBAD9AB8-0F54-4A34-92E9-57BD4672363C}"/>
    <cellStyle name="Normal 4 10 4 2" xfId="32344" xr:uid="{64A51070-C0DC-48C3-9025-EF8253119FAF}"/>
    <cellStyle name="Normal 4 10 5" xfId="32345" xr:uid="{7F945D0B-484C-4D28-B2AA-0C3741422A85}"/>
    <cellStyle name="Normal 4 10 5 2" xfId="32346" xr:uid="{5FDCC11B-9892-44B9-9601-990E74AEF13D}"/>
    <cellStyle name="Normal 4 10 6" xfId="32347" xr:uid="{C6F0939B-4063-4C19-9D04-4FC422C50319}"/>
    <cellStyle name="Normal 4 10 6 2" xfId="32348" xr:uid="{2E4B5365-82A7-41D6-B0F3-64DD547BE041}"/>
    <cellStyle name="Normal 4 10 7" xfId="32349" xr:uid="{DC0E60C4-D41E-4401-8144-733C087F62EA}"/>
    <cellStyle name="Normal 4 11" xfId="32350" xr:uid="{6D03CF92-FE9B-45E3-A699-4D2EE413E854}"/>
    <cellStyle name="Normal 4 11 2" xfId="32351" xr:uid="{0343B853-48B0-4D6A-A337-0B92EF84974F}"/>
    <cellStyle name="Normal 4 11 2 2" xfId="32352" xr:uid="{2502E22B-0DB8-40B3-8953-E55778B62ECF}"/>
    <cellStyle name="Normal 4 11 2 2 2" xfId="32353" xr:uid="{708E8FDF-C6D2-45C8-B1A2-F1753B748503}"/>
    <cellStyle name="Normal 4 11 2 3" xfId="32354" xr:uid="{350C0C0F-BEE7-46B8-A66E-AF68215B6AA0}"/>
    <cellStyle name="Normal 4 11 2 3 2" xfId="32355" xr:uid="{4ADB942F-D85C-4EE2-B728-E0D79097D362}"/>
    <cellStyle name="Normal 4 11 2 4" xfId="32356" xr:uid="{196168D3-DE2C-4C2C-9608-236C162FD2E7}"/>
    <cellStyle name="Normal 4 11 3" xfId="32357" xr:uid="{14955190-7BE8-4BAE-8A27-450274CA670E}"/>
    <cellStyle name="Normal 4 11 3 2" xfId="32358" xr:uid="{E52E05EB-686F-43B1-B09C-6182E27F54EA}"/>
    <cellStyle name="Normal 4 11 4" xfId="32359" xr:uid="{8147478E-9F1E-4381-8486-649B04E9AFBC}"/>
    <cellStyle name="Normal 4 11 4 2" xfId="32360" xr:uid="{58851568-D964-4A58-9751-710B3403A41F}"/>
    <cellStyle name="Normal 4 11 5" xfId="32361" xr:uid="{891CCDF4-2797-4235-9CA5-8EAE80137171}"/>
    <cellStyle name="Normal 4 11 5 2" xfId="32362" xr:uid="{332784A9-BDDC-4DEF-98BB-64800F24D86C}"/>
    <cellStyle name="Normal 4 11 6" xfId="32363" xr:uid="{1747159C-2E6F-434A-803C-4D7D02B278AD}"/>
    <cellStyle name="Normal 4 11 6 2" xfId="32364" xr:uid="{B7602A0A-48FD-46AC-BC98-49C514C2B40E}"/>
    <cellStyle name="Normal 4 11 7" xfId="32365" xr:uid="{92650C3B-BD77-477D-858C-870B59406A94}"/>
    <cellStyle name="Normal 4 12" xfId="32366" xr:uid="{5D994978-56B5-4B30-93C5-44182BA2CA5F}"/>
    <cellStyle name="Normal 4 12 2" xfId="32367" xr:uid="{FB5FDDCE-B6BA-4C3E-9E3D-463C792C4C8A}"/>
    <cellStyle name="Normal 4 12 2 2" xfId="32368" xr:uid="{3CB216DE-A53D-4093-891A-78ABF303BD04}"/>
    <cellStyle name="Normal 4 12 2 2 2" xfId="32369" xr:uid="{7BE66875-32BC-49FF-9728-62ECF9E93A99}"/>
    <cellStyle name="Normal 4 12 2 3" xfId="32370" xr:uid="{1F5009FF-26A6-4DCA-92F5-FBEB254DCC18}"/>
    <cellStyle name="Normal 4 12 2 3 2" xfId="32371" xr:uid="{AF726271-0762-40F3-AED2-2B92B0434626}"/>
    <cellStyle name="Normal 4 12 2 4" xfId="32372" xr:uid="{18D66CB1-0E83-4A19-96D7-421EC8A7BB49}"/>
    <cellStyle name="Normal 4 12 3" xfId="32373" xr:uid="{AC4780F7-8BA2-47CB-B9AD-85511790EEEE}"/>
    <cellStyle name="Normal 4 12 3 2" xfId="32374" xr:uid="{281DC012-FE44-485F-9741-5FEF2DA50738}"/>
    <cellStyle name="Normal 4 12 4" xfId="32375" xr:uid="{49D148C3-0159-4C2D-978E-E6B79D780B55}"/>
    <cellStyle name="Normal 4 12 4 2" xfId="32376" xr:uid="{8069CD4B-A214-4B57-82EF-8B9204CF559F}"/>
    <cellStyle name="Normal 4 12 5" xfId="32377" xr:uid="{C4F0D01E-76C4-4323-8721-F00E7ADC9142}"/>
    <cellStyle name="Normal 4 12 5 2" xfId="32378" xr:uid="{AAB997B3-7044-409D-9901-BC25C35B41B0}"/>
    <cellStyle name="Normal 4 12 6" xfId="32379" xr:uid="{3B7ECEDE-BB50-4A4E-8429-BF75BA1B75D2}"/>
    <cellStyle name="Normal 4 12 6 2" xfId="32380" xr:uid="{FAEA5FA5-ED83-4ED6-89D6-1B295C06C5A0}"/>
    <cellStyle name="Normal 4 12 7" xfId="32381" xr:uid="{A178EDAC-2382-4B9B-8495-12FCBADFDC9C}"/>
    <cellStyle name="Normal 4 13" xfId="32382" xr:uid="{19F7CB08-E78C-4BE9-904B-82B037F2FA66}"/>
    <cellStyle name="Normal 4 13 2" xfId="32383" xr:uid="{C745AEC3-9CF4-4A1B-A4F2-8DD6C4D7DB1D}"/>
    <cellStyle name="Normal 4 13 2 2" xfId="32384" xr:uid="{EF8F4ACB-A5A5-4028-8C53-1BB19D9DE440}"/>
    <cellStyle name="Normal 4 13 2 2 2" xfId="32385" xr:uid="{D2D77F7D-ED60-41F4-825D-E8652494208A}"/>
    <cellStyle name="Normal 4 13 2 3" xfId="32386" xr:uid="{EB534F8B-D748-4980-8804-23EE35D533B1}"/>
    <cellStyle name="Normal 4 13 2 3 2" xfId="32387" xr:uid="{5352737B-2C51-4CD5-BC9E-2D479BD64F80}"/>
    <cellStyle name="Normal 4 13 2 4" xfId="32388" xr:uid="{BB2B2584-0ACA-48F1-8B13-369C033FF8F2}"/>
    <cellStyle name="Normal 4 13 3" xfId="32389" xr:uid="{6F435EAB-61B6-4C23-BD21-347995E3AEC1}"/>
    <cellStyle name="Normal 4 13 3 2" xfId="32390" xr:uid="{DCFD3691-2B9D-4475-99A8-7C1BFC670F62}"/>
    <cellStyle name="Normal 4 13 4" xfId="32391" xr:uid="{4FD78A3E-64DB-42CA-BF80-AE5F4F03D800}"/>
    <cellStyle name="Normal 4 13 4 2" xfId="32392" xr:uid="{2AE813E9-99DF-4C7F-B08E-6DD2ACE63FE2}"/>
    <cellStyle name="Normal 4 13 5" xfId="32393" xr:uid="{73BE299A-3C79-4BA6-9DEC-0C8241C56E0B}"/>
    <cellStyle name="Normal 4 13 5 2" xfId="32394" xr:uid="{94FF7636-B7EF-47C4-B6CD-339FEE79E927}"/>
    <cellStyle name="Normal 4 13 6" xfId="32395" xr:uid="{6A8637AB-256E-45C2-9EAF-1361D31D34EA}"/>
    <cellStyle name="Normal 4 13 6 2" xfId="32396" xr:uid="{90D7EE4A-047C-4F91-A587-A8D97D5B48DB}"/>
    <cellStyle name="Normal 4 13 7" xfId="32397" xr:uid="{D3157E19-D314-432A-8D14-36ACC9F9CB14}"/>
    <cellStyle name="Normal 4 14" xfId="32398" xr:uid="{923C7B73-8DFD-453E-A62C-D120B4740F6B}"/>
    <cellStyle name="Normal 4 14 2" xfId="32399" xr:uid="{9F541FA8-2768-4A73-BA21-5A0123DEE5C8}"/>
    <cellStyle name="Normal 4 14 2 2" xfId="32400" xr:uid="{CC69F866-60EB-4835-ADAB-DCE07CE36A74}"/>
    <cellStyle name="Normal 4 14 2 2 2" xfId="32401" xr:uid="{C28D8F47-4BCE-418C-B15D-0DA2A69D41B0}"/>
    <cellStyle name="Normal 4 14 2 3" xfId="32402" xr:uid="{0FB81657-C145-4660-B711-10F35B546ABB}"/>
    <cellStyle name="Normal 4 14 2 3 2" xfId="32403" xr:uid="{A2202EB9-FC82-4603-B6AD-DF2C9DB9B516}"/>
    <cellStyle name="Normal 4 14 2 4" xfId="32404" xr:uid="{99BD3C73-C605-4F85-A470-1B19B9BC50BA}"/>
    <cellStyle name="Normal 4 14 3" xfId="32405" xr:uid="{56CA374B-B16F-42F3-89FF-117E955616E5}"/>
    <cellStyle name="Normal 4 14 3 2" xfId="32406" xr:uid="{2E5F9244-D351-4BEC-A90D-AFBC5B8B24A5}"/>
    <cellStyle name="Normal 4 14 4" xfId="32407" xr:uid="{99637681-50C7-453D-A262-79866248E55C}"/>
    <cellStyle name="Normal 4 14 4 2" xfId="32408" xr:uid="{C9B1AF36-954B-47AE-9C62-B1BFCA187D4E}"/>
    <cellStyle name="Normal 4 14 5" xfId="32409" xr:uid="{0BBD303D-1A9A-4711-B05F-AA0EC14F9BC3}"/>
    <cellStyle name="Normal 4 14 5 2" xfId="32410" xr:uid="{A6560EAA-2FF1-44AA-A753-50084D4161C7}"/>
    <cellStyle name="Normal 4 14 6" xfId="32411" xr:uid="{89D91C66-54CD-4D03-893D-82DEA576D3DF}"/>
    <cellStyle name="Normal 4 14 6 2" xfId="32412" xr:uid="{F3249FD7-A85B-435C-A218-C38B90FD0900}"/>
    <cellStyle name="Normal 4 14 7" xfId="32413" xr:uid="{B07E00C6-F0B0-4ED9-A276-25F55697BBC2}"/>
    <cellStyle name="Normal 4 15" xfId="32414" xr:uid="{5964A14C-449A-4EF2-9D3B-68B352A01D49}"/>
    <cellStyle name="Normal 4 15 2" xfId="32415" xr:uid="{D2B8B3FC-6221-4CB2-B76E-0FB3DF6B9520}"/>
    <cellStyle name="Normal 4 15 2 2" xfId="32416" xr:uid="{6EB6C8F0-7DBB-4C84-8643-955E4A58FC1B}"/>
    <cellStyle name="Normal 4 15 2 2 2" xfId="32417" xr:uid="{71735319-E44C-432C-B3A2-8D9B70BB0700}"/>
    <cellStyle name="Normal 4 15 2 3" xfId="32418" xr:uid="{3CFB3D7F-C343-422D-BF1D-F284CA85E0CE}"/>
    <cellStyle name="Normal 4 15 2 3 2" xfId="32419" xr:uid="{30B3429E-D439-42E3-A476-8E78829C3C88}"/>
    <cellStyle name="Normal 4 15 2 4" xfId="32420" xr:uid="{ABF3E4F6-10D2-400B-8EF7-B1A7120CB6CD}"/>
    <cellStyle name="Normal 4 15 3" xfId="32421" xr:uid="{C7D9171B-1D5F-45D7-93F4-4D9F984CAF1B}"/>
    <cellStyle name="Normal 4 15 3 2" xfId="32422" xr:uid="{CBEDEA9C-1127-4D87-8CCC-A5FCE744DBB0}"/>
    <cellStyle name="Normal 4 15 4" xfId="32423" xr:uid="{43790DC5-394E-4DA1-B628-26D1CB1A9C08}"/>
    <cellStyle name="Normal 4 15 4 2" xfId="32424" xr:uid="{BA8508A3-7021-4AB9-93F6-F0F4AEF66E17}"/>
    <cellStyle name="Normal 4 15 5" xfId="32425" xr:uid="{81B2D7FB-5F34-4354-B9DE-0CFC1ACAE54B}"/>
    <cellStyle name="Normal 4 15 5 2" xfId="32426" xr:uid="{A13034FB-06E1-4696-8BE8-8803589108FA}"/>
    <cellStyle name="Normal 4 15 6" xfId="32427" xr:uid="{B0BB0857-6FE3-480B-A613-CE050D81CB38}"/>
    <cellStyle name="Normal 4 15 6 2" xfId="32428" xr:uid="{AB39E385-C3C9-4062-9AD2-EAA970A7C921}"/>
    <cellStyle name="Normal 4 15 7" xfId="32429" xr:uid="{647B45C3-D328-4F29-BA60-341C8ECF552E}"/>
    <cellStyle name="Normal 4 16" xfId="32430" xr:uid="{2C145239-C979-43F3-ABA1-2D311E15FEC7}"/>
    <cellStyle name="Normal 4 16 2" xfId="32431" xr:uid="{0CBF6399-5CC8-4336-8ABE-FDACCA34C8D7}"/>
    <cellStyle name="Normal 4 16 2 2" xfId="32432" xr:uid="{74FAA907-4264-4C4E-9A0D-D8E19FECD554}"/>
    <cellStyle name="Normal 4 16 2 2 2" xfId="32433" xr:uid="{9D919B5A-F260-45C2-8BDA-F347ACFC488A}"/>
    <cellStyle name="Normal 4 16 2 3" xfId="32434" xr:uid="{DB7ED94C-C8CB-4E55-A199-920BF332134D}"/>
    <cellStyle name="Normal 4 16 2 3 2" xfId="32435" xr:uid="{7AC65567-5130-4C95-A93F-7A84A6CC57A8}"/>
    <cellStyle name="Normal 4 16 2 4" xfId="32436" xr:uid="{814714F1-8806-4E46-AE14-DF94B72ECB4F}"/>
    <cellStyle name="Normal 4 16 3" xfId="32437" xr:uid="{5FB3D9D8-E3B7-42CB-A816-28060F30B255}"/>
    <cellStyle name="Normal 4 16 3 2" xfId="32438" xr:uid="{059945E8-318B-4CD9-8893-88A9C836CB0C}"/>
    <cellStyle name="Normal 4 16 4" xfId="32439" xr:uid="{BF24C24C-831B-441A-A815-298C79246519}"/>
    <cellStyle name="Normal 4 16 4 2" xfId="32440" xr:uid="{2B2D50DE-488F-4908-A0F2-FF3D7DF0C146}"/>
    <cellStyle name="Normal 4 16 5" xfId="32441" xr:uid="{99FCDFD4-1E37-4B75-82CC-55F6662CC3E3}"/>
    <cellStyle name="Normal 4 16 5 2" xfId="32442" xr:uid="{FC83EC01-6BAF-4051-BEAA-F68D08026C16}"/>
    <cellStyle name="Normal 4 16 6" xfId="32443" xr:uid="{96612F83-1C12-4C4C-8FB1-1E71DA7177FC}"/>
    <cellStyle name="Normal 4 16 6 2" xfId="32444" xr:uid="{9A3059A9-6A9E-401E-9F98-C175CB08E22B}"/>
    <cellStyle name="Normal 4 16 7" xfId="32445" xr:uid="{9EBCAD28-6E29-4D8F-A80B-C2D52C5C2C87}"/>
    <cellStyle name="Normal 4 17" xfId="32446" xr:uid="{D33F5863-FD6F-499C-98BF-87DF24C5F810}"/>
    <cellStyle name="Normal 4 17 2" xfId="32447" xr:uid="{630B9113-5034-48C4-8E6F-EEC6694EB294}"/>
    <cellStyle name="Normal 4 17 2 2" xfId="32448" xr:uid="{4F1A83B9-9FFC-4F85-9214-879A41C04378}"/>
    <cellStyle name="Normal 4 17 2 2 2" xfId="32449" xr:uid="{6A845BCB-FD35-40AB-BF04-311C84FF5F1B}"/>
    <cellStyle name="Normal 4 17 2 3" xfId="32450" xr:uid="{DB09A2E7-C0E5-493E-9439-6A3D68DA7CD0}"/>
    <cellStyle name="Normal 4 17 2 3 2" xfId="32451" xr:uid="{56708FB7-F366-4AA7-8978-666AB244101A}"/>
    <cellStyle name="Normal 4 17 2 4" xfId="32452" xr:uid="{369E88AF-4F05-47FA-B641-1C4B3CE76FFB}"/>
    <cellStyle name="Normal 4 17 3" xfId="32453" xr:uid="{4ADC610A-EF5A-4392-A41B-63E7E580D96A}"/>
    <cellStyle name="Normal 4 17 3 2" xfId="32454" xr:uid="{506D4272-AE33-43CB-995F-0B6EC5917090}"/>
    <cellStyle name="Normal 4 17 4" xfId="32455" xr:uid="{B6A850F6-1C90-4802-82A3-D34E4753D4F9}"/>
    <cellStyle name="Normal 4 17 4 2" xfId="32456" xr:uid="{825A1B2D-BF0C-45E9-A0EF-E9B97C58BB73}"/>
    <cellStyle name="Normal 4 17 5" xfId="32457" xr:uid="{D15D346F-F6EA-4618-A188-ACD77A8AA49E}"/>
    <cellStyle name="Normal 4 17 5 2" xfId="32458" xr:uid="{F3A86D5E-0A11-4AED-BB31-927BC59C280E}"/>
    <cellStyle name="Normal 4 17 6" xfId="32459" xr:uid="{00E4F3A7-CFBB-44E6-A669-7455A686E7AC}"/>
    <cellStyle name="Normal 4 17 6 2" xfId="32460" xr:uid="{0C965621-5D24-4289-9D51-4833BEC0C400}"/>
    <cellStyle name="Normal 4 17 7" xfId="32461" xr:uid="{A1928DE3-4A0B-4FC5-B395-E98D2999381D}"/>
    <cellStyle name="Normal 4 18" xfId="32462" xr:uid="{05545B1F-1C1E-4555-80DE-E4BAD86D6AA1}"/>
    <cellStyle name="Normal 4 18 2" xfId="32463" xr:uid="{A20B015F-0DF7-4CEE-ABF7-683E41E90626}"/>
    <cellStyle name="Normal 4 18 2 2" xfId="32464" xr:uid="{378BDDE9-14C0-4655-A42C-BD7EEE373BC6}"/>
    <cellStyle name="Normal 4 18 2 2 2" xfId="32465" xr:uid="{2E7EF4E7-19FD-4BE3-9645-4FFCF46D9EF0}"/>
    <cellStyle name="Normal 4 18 2 3" xfId="32466" xr:uid="{2CE023BD-B6ED-4700-A8E1-984D5DE42302}"/>
    <cellStyle name="Normal 4 18 2 3 2" xfId="32467" xr:uid="{9E1F00DB-154E-45C4-9EE0-73CFC5E9A696}"/>
    <cellStyle name="Normal 4 18 2 4" xfId="32468" xr:uid="{905209DD-1B21-4120-B190-C1BD94F95496}"/>
    <cellStyle name="Normal 4 18 3" xfId="32469" xr:uid="{CDFBAAED-013E-4FAF-834E-D53A9299BAC7}"/>
    <cellStyle name="Normal 4 18 3 2" xfId="32470" xr:uid="{2E33DE40-08CC-41F4-9EE9-60946F83B28B}"/>
    <cellStyle name="Normal 4 18 4" xfId="32471" xr:uid="{70991E6B-60C3-4007-9AE8-2833D48B1D78}"/>
    <cellStyle name="Normal 4 18 4 2" xfId="32472" xr:uid="{24F51E20-440F-4451-9E09-FF4B6509A9C8}"/>
    <cellStyle name="Normal 4 18 5" xfId="32473" xr:uid="{A7E0E0FF-8608-4154-B674-3663AAF81F37}"/>
    <cellStyle name="Normal 4 18 5 2" xfId="32474" xr:uid="{D62744B5-2494-420B-9CD7-BC9B5C3D4FD8}"/>
    <cellStyle name="Normal 4 18 6" xfId="32475" xr:uid="{CFA6DDD1-2EB6-4BF0-B049-8E535962D2CF}"/>
    <cellStyle name="Normal 4 18 6 2" xfId="32476" xr:uid="{11B703E8-99D8-4D5B-86DC-B59BE07B6BEA}"/>
    <cellStyle name="Normal 4 18 7" xfId="32477" xr:uid="{ACF2129F-5392-47E9-9CBE-8C0D2404ED14}"/>
    <cellStyle name="Normal 4 19" xfId="32478" xr:uid="{23AAEB6D-FE24-44DE-A175-9FBFE0ECE096}"/>
    <cellStyle name="Normal 4 19 2" xfId="32479" xr:uid="{D99D5ED1-EECF-402D-B12F-E853169809A7}"/>
    <cellStyle name="Normal 4 19 2 2" xfId="32480" xr:uid="{1E529FD4-EA07-4D63-B9BB-BE7C5259EF80}"/>
    <cellStyle name="Normal 4 19 2 2 2" xfId="32481" xr:uid="{3DDDD3A3-E733-4458-8649-C1534F4F02B3}"/>
    <cellStyle name="Normal 4 19 2 3" xfId="32482" xr:uid="{F1A35B2E-56F2-4BA8-A25F-BAD171487939}"/>
    <cellStyle name="Normal 4 19 2 3 2" xfId="32483" xr:uid="{D5C0306E-6173-4F5A-958D-515FCE6430FF}"/>
    <cellStyle name="Normal 4 19 2 4" xfId="32484" xr:uid="{7CDABBFF-D741-4130-841A-B631232D2F2E}"/>
    <cellStyle name="Normal 4 19 3" xfId="32485" xr:uid="{D063E41A-6307-453A-848B-694DCEE9DF98}"/>
    <cellStyle name="Normal 4 19 3 2" xfId="32486" xr:uid="{F9B2AAB6-1D99-4D7F-A9E9-FB7EDE656805}"/>
    <cellStyle name="Normal 4 19 4" xfId="32487" xr:uid="{B944B92B-31ED-4EB1-8515-9C7465F3C7AA}"/>
    <cellStyle name="Normal 4 19 4 2" xfId="32488" xr:uid="{37C4EA6B-29FC-49D4-B879-1D7A1730D51C}"/>
    <cellStyle name="Normal 4 19 5" xfId="32489" xr:uid="{9260B125-3BA3-4EAB-8B98-BB245380B6A9}"/>
    <cellStyle name="Normal 4 19 5 2" xfId="32490" xr:uid="{E26C5F99-D794-4423-8DDF-F1B70534F0D1}"/>
    <cellStyle name="Normal 4 19 6" xfId="32491" xr:uid="{0C40DE1F-2AD7-418A-A0A2-C072ED028D1F}"/>
    <cellStyle name="Normal 4 19 6 2" xfId="32492" xr:uid="{44E550A6-FD95-48D1-B412-52D3764E803D}"/>
    <cellStyle name="Normal 4 19 7" xfId="32493" xr:uid="{B583D519-8FCC-4A40-934D-AF2A38063DD8}"/>
    <cellStyle name="Normal 4 2" xfId="351" xr:uid="{88A227BA-0348-48FD-857D-CBA2DC7828A5}"/>
    <cellStyle name="Normal 4 2 10" xfId="32494" xr:uid="{3F0E087A-9D9F-4F7D-BDF3-02240C3E2829}"/>
    <cellStyle name="Normal 4 2 11" xfId="32495" xr:uid="{BF03A4C4-ACF8-436F-8E07-F088FA5A5B09}"/>
    <cellStyle name="Normal 4 2 2" xfId="32496" xr:uid="{5D5D9E22-7D89-43B7-9D7E-953293F79151}"/>
    <cellStyle name="Normal 4 2 2 10" xfId="32497" xr:uid="{6581CFA1-0446-480E-851B-C68CD16CE05D}"/>
    <cellStyle name="Normal 4 2 2 2" xfId="32498" xr:uid="{51C311CB-E825-4F18-8817-4FA7D763E968}"/>
    <cellStyle name="Normal 4 2 2 2 2" xfId="32499" xr:uid="{89C71C01-16E3-4830-9A90-3BBFEFFAC25B}"/>
    <cellStyle name="Normal 4 2 2 2 2 2" xfId="32500" xr:uid="{3D2A4234-E7EC-4E38-A978-D56C9E76AB2E}"/>
    <cellStyle name="Normal 4 2 2 2 3" xfId="32501" xr:uid="{D120747A-98FF-4F65-90D1-F4A5BEBF0386}"/>
    <cellStyle name="Normal 4 2 2 2 3 2" xfId="32502" xr:uid="{717AD9D0-F84C-4C1C-9E3A-62F462CA5304}"/>
    <cellStyle name="Normal 4 2 2 2 4" xfId="32503" xr:uid="{9B2975E2-4A49-4BE0-A1AC-BAFC7812A86D}"/>
    <cellStyle name="Normal 4 2 2 2 4 2" xfId="32504" xr:uid="{581489B1-B3A7-48D3-8B0D-DD3FB10065B8}"/>
    <cellStyle name="Normal 4 2 2 2 5" xfId="32505" xr:uid="{8D26C968-4CC2-4655-A62B-A7608BE658B8}"/>
    <cellStyle name="Normal 4 2 2 3" xfId="32506" xr:uid="{666B53BC-B43A-4437-83E6-54F40C692BF0}"/>
    <cellStyle name="Normal 4 2 2 3 2" xfId="32507" xr:uid="{3D2F26C6-613A-4FD4-904D-3A5EF8E4F156}"/>
    <cellStyle name="Normal 4 2 2 3 3" xfId="32508" xr:uid="{DAD21126-B9AF-4A97-A9B4-FCE94F695BFA}"/>
    <cellStyle name="Normal 4 2 2 4" xfId="32509" xr:uid="{0F1CDC0C-AC2D-433A-BFFA-A748449AD96E}"/>
    <cellStyle name="Normal 4 2 2 4 2" xfId="32510" xr:uid="{0B2A441B-BE73-4140-9B89-8C1D41B765C1}"/>
    <cellStyle name="Normal 4 2 2 5" xfId="32511" xr:uid="{E6A0B03D-1F2D-4A0A-90D6-B11A0A80C317}"/>
    <cellStyle name="Normal 4 2 2 5 2" xfId="32512" xr:uid="{AE261DD8-DD65-4C81-84A3-4AF4E5D4818E}"/>
    <cellStyle name="Normal 4 2 2 6" xfId="32513" xr:uid="{F279E244-6E5E-411D-BDFA-BC52FAF22A0C}"/>
    <cellStyle name="Normal 4 2 2 6 2" xfId="32514" xr:uid="{2B01ACEE-733C-4302-AA24-3DCA02CE2C1A}"/>
    <cellStyle name="Normal 4 2 2 7" xfId="32515" xr:uid="{48DB06D5-CCAA-4561-A7C5-EDE92C4709BB}"/>
    <cellStyle name="Normal 4 2 2 7 2" xfId="32516" xr:uid="{5E8180F3-8E9C-4EBA-B96A-B1448C672280}"/>
    <cellStyle name="Normal 4 2 2 8" xfId="32517" xr:uid="{E4EA50F7-3C41-4693-A39F-67B43DA53B0F}"/>
    <cellStyle name="Normal 4 2 2 9" xfId="32518" xr:uid="{351C740B-EBE6-4C1B-A6CC-7BB726D1CE27}"/>
    <cellStyle name="Normal 4 2 3" xfId="32519" xr:uid="{59C3E332-4133-4579-A6C1-3D6C79A8EFFC}"/>
    <cellStyle name="Normal 4 2 3 2" xfId="32520" xr:uid="{8A521B36-6C1B-4D27-BA09-F480E89FABA9}"/>
    <cellStyle name="Normal 4 2 3 2 2" xfId="32521" xr:uid="{5198C477-2A19-4D5D-86D0-9906B7FE4763}"/>
    <cellStyle name="Normal 4 2 3 2 2 2" xfId="32522" xr:uid="{BE2B2632-5150-4A42-8F5A-958BB0387639}"/>
    <cellStyle name="Normal 4 2 3 2 3" xfId="32523" xr:uid="{CB7EF67D-DC52-4679-BCCA-666D9837EAE4}"/>
    <cellStyle name="Normal 4 2 3 2 3 2" xfId="32524" xr:uid="{84EAEF50-9916-499F-B7FF-255D569D2320}"/>
    <cellStyle name="Normal 4 2 3 2 4" xfId="32525" xr:uid="{0E7DDF71-C0CA-4CD3-8ABA-B685AA884598}"/>
    <cellStyle name="Normal 4 2 3 3" xfId="32526" xr:uid="{530E491E-2B8B-402B-83E6-90D6BC360D3D}"/>
    <cellStyle name="Normal 4 2 3 3 2" xfId="32527" xr:uid="{379EEE21-9F6E-46F9-B769-4DB638DC8F6C}"/>
    <cellStyle name="Normal 4 2 3 4" xfId="32528" xr:uid="{E88429B1-F2F6-4B5E-93CC-4E190F91C25F}"/>
    <cellStyle name="Normal 4 2 3 4 2" xfId="32529" xr:uid="{32895C1B-55AE-4F0A-A3BA-5A38A49F1BB5}"/>
    <cellStyle name="Normal 4 2 3 5" xfId="32530" xr:uid="{7B286844-36ED-4564-85FA-85798030EAAF}"/>
    <cellStyle name="Normal 4 2 3 5 2" xfId="32531" xr:uid="{07747184-F4CF-4EF8-81B3-8D0AA250CF4F}"/>
    <cellStyle name="Normal 4 2 3 6" xfId="32532" xr:uid="{91340725-5278-4E0B-B596-E5B981F533E1}"/>
    <cellStyle name="Normal 4 2 3 6 2" xfId="32533" xr:uid="{DC7B7601-A715-41A2-8B5F-4466F871C1DF}"/>
    <cellStyle name="Normal 4 2 3 7" xfId="32534" xr:uid="{58A660AE-DE9C-404B-8ABD-A30FB5460C18}"/>
    <cellStyle name="Normal 4 2 3 8" xfId="32535" xr:uid="{15EC7568-BB7F-4147-9186-CB8B256B3B1B}"/>
    <cellStyle name="Normal 4 2 3 9" xfId="32536" xr:uid="{5CDFD61B-9AD1-4DEE-AF0D-F747355422C3}"/>
    <cellStyle name="Normal 4 2 4" xfId="32537" xr:uid="{0103C11B-C8D6-4923-8C35-1EFF60039DFA}"/>
    <cellStyle name="Normal 4 2 4 10" xfId="32538" xr:uid="{43E49D30-72F7-4ED6-B4C9-576016A50D50}"/>
    <cellStyle name="Normal 4 2 4 10 2" xfId="32539" xr:uid="{6F5267F0-7D43-4513-BB90-386B3C22BDB9}"/>
    <cellStyle name="Normal 4 2 4 11" xfId="32540" xr:uid="{075EF5AA-E4F3-4A1F-BC0C-FBBCB4B4D5BE}"/>
    <cellStyle name="Normal 4 2 4 11 2" xfId="32541" xr:uid="{3DA63DD3-C641-452B-9D58-218FBF4D2441}"/>
    <cellStyle name="Normal 4 2 4 12" xfId="32542" xr:uid="{7287F230-F243-4A33-A574-865CCC47A7B1}"/>
    <cellStyle name="Normal 4 2 4 12 2" xfId="32543" xr:uid="{6C6603A2-984A-4198-A3A0-D09E888990F7}"/>
    <cellStyle name="Normal 4 2 4 13" xfId="32544" xr:uid="{8C22ABAB-0E9A-4135-90E5-8A980E071BE0}"/>
    <cellStyle name="Normal 4 2 4 2" xfId="32545" xr:uid="{BBA89161-F2A6-40AC-B28F-9B559AC511BF}"/>
    <cellStyle name="Normal 4 2 4 2 2" xfId="32546" xr:uid="{B56CC3DC-8F0C-4E4B-B549-216846360C07}"/>
    <cellStyle name="Normal 4 2 4 2 2 2" xfId="32547" xr:uid="{59BC4D0F-A75B-4B07-A1B0-C268212EB059}"/>
    <cellStyle name="Normal 4 2 4 2 2 2 2" xfId="32548" xr:uid="{9BDAF7D6-0AD4-4FCA-A5EB-A31EFA498F3A}"/>
    <cellStyle name="Normal 4 2 4 2 2 3" xfId="32549" xr:uid="{83689556-9F28-4680-AFD0-D0AED3AB76EF}"/>
    <cellStyle name="Normal 4 2 4 2 2 3 2" xfId="32550" xr:uid="{2063924E-55E0-45C9-A701-B3F32C83897D}"/>
    <cellStyle name="Normal 4 2 4 2 2 4" xfId="32551" xr:uid="{5D13F58B-D041-41BF-840F-EC29C62F658F}"/>
    <cellStyle name="Normal 4 2 4 2 3" xfId="32552" xr:uid="{DD5198B3-885B-453C-B13F-F57EA9891C80}"/>
    <cellStyle name="Normal 4 2 4 2 3 2" xfId="32553" xr:uid="{E4DD7677-B506-42F3-809D-70F047A9F2E2}"/>
    <cellStyle name="Normal 4 2 4 2 4" xfId="32554" xr:uid="{F2668461-D2DD-4BFC-AF37-41F0FAD8855A}"/>
    <cellStyle name="Normal 4 2 4 2 4 2" xfId="32555" xr:uid="{947064E8-BD31-47A3-91AD-10BC61664E76}"/>
    <cellStyle name="Normal 4 2 4 2 5" xfId="32556" xr:uid="{C400D70F-23AD-469C-935F-D4C702E928AA}"/>
    <cellStyle name="Normal 4 2 4 2 5 2" xfId="32557" xr:uid="{ED89BB75-0E64-45C6-9C3E-F8F0F774628F}"/>
    <cellStyle name="Normal 4 2 4 2 6" xfId="32558" xr:uid="{D6200811-22D0-4ABA-892D-1BB0B036376E}"/>
    <cellStyle name="Normal 4 2 4 2 6 2" xfId="32559" xr:uid="{464CA434-5281-424B-819B-117C81195112}"/>
    <cellStyle name="Normal 4 2 4 2 7" xfId="32560" xr:uid="{85E0DFD3-CF0F-4152-88DE-7B5C683FA4F5}"/>
    <cellStyle name="Normal 4 2 4 3" xfId="32561" xr:uid="{6B9EA117-9878-4C0D-AC31-F1A5FE487AB5}"/>
    <cellStyle name="Normal 4 2 4 3 2" xfId="32562" xr:uid="{B4459A2F-A8A9-40D3-B21B-96BBA9ADD9BD}"/>
    <cellStyle name="Normal 4 2 4 4" xfId="32563" xr:uid="{DE0162D5-5557-4D30-BBCC-1A7870E27F6B}"/>
    <cellStyle name="Normal 4 2 4 4 2" xfId="32564" xr:uid="{25BCEB17-3AF8-4F70-B62A-512680EA3717}"/>
    <cellStyle name="Normal 4 2 4 5" xfId="32565" xr:uid="{61D8873E-51D7-43FC-832A-3DA3F897C432}"/>
    <cellStyle name="Normal 4 2 4 5 2" xfId="32566" xr:uid="{20C888F7-E188-4F12-B1C8-535804338588}"/>
    <cellStyle name="Normal 4 2 4 6" xfId="32567" xr:uid="{4FF5B60F-D80A-48DB-91B5-B9F90F6466CF}"/>
    <cellStyle name="Normal 4 2 4 6 2" xfId="32568" xr:uid="{378CDEF9-B5E4-4FAF-ADFC-45EEEDEA0F8D}"/>
    <cellStyle name="Normal 4 2 4 7" xfId="32569" xr:uid="{DD417300-BBBF-4642-8669-8A480453DB9C}"/>
    <cellStyle name="Normal 4 2 4 7 2" xfId="32570" xr:uid="{8362E7EC-9084-4BBC-8275-C2E61E866134}"/>
    <cellStyle name="Normal 4 2 4 8" xfId="32571" xr:uid="{C31C3C82-68DA-43A5-97DE-52BFC8C24638}"/>
    <cellStyle name="Normal 4 2 4 8 2" xfId="32572" xr:uid="{CB863B8E-9C37-40EB-91E6-33CAC78F768E}"/>
    <cellStyle name="Normal 4 2 4 8 2 2" xfId="32573" xr:uid="{603AB881-E812-486D-9AED-2640E1290982}"/>
    <cellStyle name="Normal 4 2 4 8 3" xfId="32574" xr:uid="{70E9C183-E5F6-4D18-8BC7-D13BAE380D01}"/>
    <cellStyle name="Normal 4 2 4 8 3 2" xfId="32575" xr:uid="{5D824CB1-C5C5-4E9F-B84E-8DCAD8E1C4F0}"/>
    <cellStyle name="Normal 4 2 4 8 4" xfId="32576" xr:uid="{035A4DF2-9959-40D9-9C03-6B32E6326F72}"/>
    <cellStyle name="Normal 4 2 4 9" xfId="32577" xr:uid="{6879D78E-8ABA-46A0-B2C4-AFDDB82BC51D}"/>
    <cellStyle name="Normal 4 2 4 9 2" xfId="32578" xr:uid="{1D864995-C6E0-480F-9EE1-5865A562F34C}"/>
    <cellStyle name="Normal 4 2 5" xfId="32579" xr:uid="{389F084F-DB09-4092-B5DC-31A5A260D7AC}"/>
    <cellStyle name="Normal 4 2 5 2" xfId="32580" xr:uid="{2CB868D9-8AC3-4D95-8863-03929BF73A00}"/>
    <cellStyle name="Normal 4 2 5 2 2" xfId="32581" xr:uid="{0B03B728-20FD-4588-955D-B441836D977E}"/>
    <cellStyle name="Normal 4 2 5 3" xfId="32582" xr:uid="{60E46045-AC17-4B18-A040-C862E3AE6208}"/>
    <cellStyle name="Normal 4 2 5 3 2" xfId="32583" xr:uid="{2501E83F-CDBC-4A74-B867-1F089016760C}"/>
    <cellStyle name="Normal 4 2 5 4" xfId="32584" xr:uid="{4C3DCCA1-3D6C-4C42-9206-196A43E0B752}"/>
    <cellStyle name="Normal 4 2 6" xfId="32585" xr:uid="{D6F852AD-4AFB-4EC0-9877-6C347ED5A1FE}"/>
    <cellStyle name="Normal 4 2 6 2" xfId="32586" xr:uid="{BF7441B1-42E8-4106-A15F-7ED298B5AE00}"/>
    <cellStyle name="Normal 4 2 7" xfId="32587" xr:uid="{9978A864-6BF3-4092-A9F8-1B9DF2118706}"/>
    <cellStyle name="Normal 4 2 7 2" xfId="32588" xr:uid="{358525D2-BE65-441D-9B4B-F039B0D58A81}"/>
    <cellStyle name="Normal 4 2 8" xfId="32589" xr:uid="{D3E8C1D9-3FA7-4C54-A6A0-ED34CAA01A33}"/>
    <cellStyle name="Normal 4 2 8 2" xfId="32590" xr:uid="{31399CC4-CF4F-40FF-8FCE-14BA5E036384}"/>
    <cellStyle name="Normal 4 2 9" xfId="32591" xr:uid="{55D40C54-C7AB-417C-8C6C-1FDDFF8495DD}"/>
    <cellStyle name="Normal 4 2 9 2" xfId="32592" xr:uid="{C0CF9A2A-D1BE-4A01-B6BC-508DEBD48F16}"/>
    <cellStyle name="Normal 4 20" xfId="32593" xr:uid="{C69D7595-F41A-4E38-A8BA-43CCC014ED66}"/>
    <cellStyle name="Normal 4 20 2" xfId="32594" xr:uid="{C29B2BD8-5984-4CDB-B649-4A7E3505C770}"/>
    <cellStyle name="Normal 4 20 2 2" xfId="32595" xr:uid="{B4843279-6762-4D9E-8D03-C6DC10D02822}"/>
    <cellStyle name="Normal 4 20 2 2 2" xfId="32596" xr:uid="{4A1D01AD-C29D-4117-8A42-86185509094C}"/>
    <cellStyle name="Normal 4 20 2 3" xfId="32597" xr:uid="{39867D97-F734-4778-B2FA-41F9DA661F37}"/>
    <cellStyle name="Normal 4 20 2 3 2" xfId="32598" xr:uid="{4CAD564E-9CEE-4DFE-A9C0-FE7BA51612A4}"/>
    <cellStyle name="Normal 4 20 2 4" xfId="32599" xr:uid="{1AD7DBE4-191D-4D90-A227-FC956265A0B0}"/>
    <cellStyle name="Normal 4 20 3" xfId="32600" xr:uid="{B305DB23-60C9-43F9-904E-CB96761DB5B0}"/>
    <cellStyle name="Normal 4 20 3 2" xfId="32601" xr:uid="{286DA5FE-53AE-4924-A6FB-D99341400CEC}"/>
    <cellStyle name="Normal 4 20 4" xfId="32602" xr:uid="{1246004A-050F-4246-A25A-241315985CEA}"/>
    <cellStyle name="Normal 4 20 4 2" xfId="32603" xr:uid="{6DDDC039-7412-41DC-BA77-7BA3A7506C72}"/>
    <cellStyle name="Normal 4 20 5" xfId="32604" xr:uid="{919E3710-AF93-439F-B42D-A785C5443540}"/>
    <cellStyle name="Normal 4 20 5 2" xfId="32605" xr:uid="{5DD8C9BA-79E5-43C4-BFF5-A40A90EBCD95}"/>
    <cellStyle name="Normal 4 20 6" xfId="32606" xr:uid="{A6652BD8-DCB6-46B5-9823-DF173A95DF6A}"/>
    <cellStyle name="Normal 4 20 6 2" xfId="32607" xr:uid="{2A652A30-46CC-4C9B-9631-D3C576F70B9C}"/>
    <cellStyle name="Normal 4 20 7" xfId="32608" xr:uid="{7E67DF71-88E4-47D3-8E88-8C9CE9A43A78}"/>
    <cellStyle name="Normal 4 21" xfId="32609" xr:uid="{3EC9EF0A-7A06-42CE-A388-0D7FD89EC360}"/>
    <cellStyle name="Normal 4 21 2" xfId="32610" xr:uid="{1F53EE75-7320-4491-B71C-DF229EFF4A2E}"/>
    <cellStyle name="Normal 4 21 2 2" xfId="32611" xr:uid="{2DEF8686-183A-415C-A5C7-4AD208BB0A87}"/>
    <cellStyle name="Normal 4 21 2 2 2" xfId="32612" xr:uid="{4538AD70-4930-4D81-A36E-3652CA2A4835}"/>
    <cellStyle name="Normal 4 21 2 3" xfId="32613" xr:uid="{EBC5ED4D-1B65-43FF-9045-EA984E5DE631}"/>
    <cellStyle name="Normal 4 21 2 3 2" xfId="32614" xr:uid="{5DB95EFB-B5AC-48CC-9AAE-EF0C95AE37B4}"/>
    <cellStyle name="Normal 4 21 2 4" xfId="32615" xr:uid="{51BB74CF-85B9-4512-88EC-482A90E64893}"/>
    <cellStyle name="Normal 4 21 3" xfId="32616" xr:uid="{76FC9603-7D63-41E2-A19A-313A376D4EF1}"/>
    <cellStyle name="Normal 4 21 3 2" xfId="32617" xr:uid="{F450FDC8-CADD-4C2C-B179-17363C63B2EA}"/>
    <cellStyle name="Normal 4 21 4" xfId="32618" xr:uid="{7E17441C-C2A2-4FBA-B83F-86EC130E3883}"/>
    <cellStyle name="Normal 4 21 4 2" xfId="32619" xr:uid="{2682E25A-44A9-4CEB-A277-EFF58DA30005}"/>
    <cellStyle name="Normal 4 21 5" xfId="32620" xr:uid="{540B7A2A-19AB-4F39-8BDF-6444F353FFD9}"/>
    <cellStyle name="Normal 4 21 5 2" xfId="32621" xr:uid="{F0B88B54-C871-4E55-82C6-D0CC12078855}"/>
    <cellStyle name="Normal 4 21 6" xfId="32622" xr:uid="{6660BA02-D66A-41C2-A159-72C5904CA049}"/>
    <cellStyle name="Normal 4 21 6 2" xfId="32623" xr:uid="{B17A12BB-1F2B-4EAD-9FE6-B53DD1400D1F}"/>
    <cellStyle name="Normal 4 21 7" xfId="32624" xr:uid="{8679A8FA-32B4-4FEA-ACB5-AB83EACE2D5E}"/>
    <cellStyle name="Normal 4 22" xfId="32625" xr:uid="{5C004692-A86F-4399-B4E4-D2D59C8EE5DC}"/>
    <cellStyle name="Normal 4 22 2" xfId="32626" xr:uid="{FC849A02-558B-4972-8A3E-64608D9BDA76}"/>
    <cellStyle name="Normal 4 22 2 2" xfId="32627" xr:uid="{22344E43-B698-4463-816B-9F49B2AB533B}"/>
    <cellStyle name="Normal 4 22 2 2 2" xfId="32628" xr:uid="{21E026C9-B965-4963-8F14-09AF1C7CAB52}"/>
    <cellStyle name="Normal 4 22 2 3" xfId="32629" xr:uid="{D5D4C4FA-3534-4268-A8B7-8219A4B14927}"/>
    <cellStyle name="Normal 4 22 2 3 2" xfId="32630" xr:uid="{577E0BD1-B145-449C-BC12-A5876700B9D5}"/>
    <cellStyle name="Normal 4 22 2 4" xfId="32631" xr:uid="{671574D1-DAE8-492A-972A-200C50CE5150}"/>
    <cellStyle name="Normal 4 22 3" xfId="32632" xr:uid="{BE95BFF0-54B1-421A-97F0-366B05835D39}"/>
    <cellStyle name="Normal 4 22 3 2" xfId="32633" xr:uid="{7FF9A481-A7D8-477C-9556-C60AC87A82AA}"/>
    <cellStyle name="Normal 4 22 4" xfId="32634" xr:uid="{1BD0841B-0897-4B2B-A53F-253E310E1615}"/>
    <cellStyle name="Normal 4 22 4 2" xfId="32635" xr:uid="{DDE4B38E-9EDA-44CD-9601-7956AADE75F4}"/>
    <cellStyle name="Normal 4 22 5" xfId="32636" xr:uid="{71F37595-C508-4697-82F9-9F25865A7007}"/>
    <cellStyle name="Normal 4 22 5 2" xfId="32637" xr:uid="{B15DD39C-6C5E-4BAD-A444-3EDDE19FCCA9}"/>
    <cellStyle name="Normal 4 22 6" xfId="32638" xr:uid="{784563BB-A5C7-4DCD-945A-8DB301F69BE4}"/>
    <cellStyle name="Normal 4 22 6 2" xfId="32639" xr:uid="{3B14E530-0F55-4C44-8699-99DB5A3086D5}"/>
    <cellStyle name="Normal 4 22 7" xfId="32640" xr:uid="{47FB819D-676C-4A54-998B-240039F41A6B}"/>
    <cellStyle name="Normal 4 23" xfId="32641" xr:uid="{C28E2F3B-115C-437B-9C1A-CDE7E2544784}"/>
    <cellStyle name="Normal 4 23 2" xfId="32642" xr:uid="{627B9C07-4516-49E4-83A9-7E07D8CC44E5}"/>
    <cellStyle name="Normal 4 23 2 2" xfId="32643" xr:uid="{57E64BE5-2344-4884-B6D2-95A7DE1F8006}"/>
    <cellStyle name="Normal 4 23 2 2 2" xfId="32644" xr:uid="{FB8FFAA0-D8EA-4FFC-A8F6-310E7E134332}"/>
    <cellStyle name="Normal 4 23 2 3" xfId="32645" xr:uid="{0B4637D3-5E60-4AC2-8A54-027E1103AE8A}"/>
    <cellStyle name="Normal 4 23 2 3 2" xfId="32646" xr:uid="{7B37597C-B2C0-43EA-9618-0982C6146933}"/>
    <cellStyle name="Normal 4 23 2 4" xfId="32647" xr:uid="{65157F7A-7883-457E-86E5-2B8A870E1BF8}"/>
    <cellStyle name="Normal 4 23 3" xfId="32648" xr:uid="{746F5FDD-B7F9-49CA-90E3-21D76498781B}"/>
    <cellStyle name="Normal 4 23 3 2" xfId="32649" xr:uid="{54F68DB4-78F2-4CC3-9215-B7835F17B512}"/>
    <cellStyle name="Normal 4 23 4" xfId="32650" xr:uid="{7EB45C47-1708-4EE3-BCE9-F461AFDEAE9F}"/>
    <cellStyle name="Normal 4 23 4 2" xfId="32651" xr:uid="{35ABD46E-A52E-47EF-9162-7D84CE9A6ED9}"/>
    <cellStyle name="Normal 4 23 5" xfId="32652" xr:uid="{59079095-FE70-4699-9E0D-EED45DE60656}"/>
    <cellStyle name="Normal 4 23 5 2" xfId="32653" xr:uid="{D13EFDDF-8D60-45D3-B466-24FAB033083C}"/>
    <cellStyle name="Normal 4 23 6" xfId="32654" xr:uid="{F7AF7A3D-FF7D-4744-8223-EFDAA8559932}"/>
    <cellStyle name="Normal 4 23 6 2" xfId="32655" xr:uid="{61C494FD-FDFD-4B22-BBEE-B9E0EFAE598B}"/>
    <cellStyle name="Normal 4 23 7" xfId="32656" xr:uid="{5F1CDE6F-4BA8-4CA6-BCC8-BDDE97FD2045}"/>
    <cellStyle name="Normal 4 24" xfId="32657" xr:uid="{4EAAF5D1-7A03-4808-A329-64921F39D8F0}"/>
    <cellStyle name="Normal 4 24 2" xfId="32658" xr:uid="{C6F91EDE-05C2-4D04-8F7E-317934C8D078}"/>
    <cellStyle name="Normal 4 24 2 2" xfId="32659" xr:uid="{2C22431F-4A32-44BD-84F6-5C1E606E40D7}"/>
    <cellStyle name="Normal 4 24 2 2 2" xfId="32660" xr:uid="{0B0DDBD1-2953-4272-B4A3-A56F914CBD8F}"/>
    <cellStyle name="Normal 4 24 2 3" xfId="32661" xr:uid="{7E7BEA7B-5C6F-4171-BAD7-068CC74CAA5C}"/>
    <cellStyle name="Normal 4 24 2 3 2" xfId="32662" xr:uid="{EEF29CA9-F207-4D79-91BC-C254EFCD3EE7}"/>
    <cellStyle name="Normal 4 24 2 4" xfId="32663" xr:uid="{613358BD-1EE2-4E86-84F5-84BF879E1177}"/>
    <cellStyle name="Normal 4 24 3" xfId="32664" xr:uid="{245C74C2-77F3-468E-B69D-6D2CE4ECED04}"/>
    <cellStyle name="Normal 4 24 3 2" xfId="32665" xr:uid="{75DB96CD-AAAE-4A4E-AF54-C0C961C74740}"/>
    <cellStyle name="Normal 4 24 4" xfId="32666" xr:uid="{7D3FAB1A-CB7A-4BCE-AFA2-CF3729FDD06A}"/>
    <cellStyle name="Normal 4 24 4 2" xfId="32667" xr:uid="{EBBF9412-EA19-4F5D-999C-88349F218144}"/>
    <cellStyle name="Normal 4 24 5" xfId="32668" xr:uid="{CA9A1B1E-7978-47C0-B5F9-B39A65648A3E}"/>
    <cellStyle name="Normal 4 24 5 2" xfId="32669" xr:uid="{DC43726C-BA81-4A29-8562-055A4B0114E5}"/>
    <cellStyle name="Normal 4 24 6" xfId="32670" xr:uid="{F8F981EA-7788-4798-97C9-805CDA64AC8D}"/>
    <cellStyle name="Normal 4 24 6 2" xfId="32671" xr:uid="{98184F90-83A4-412F-875F-B651DB82C6F0}"/>
    <cellStyle name="Normal 4 24 7" xfId="32672" xr:uid="{B6E7E601-6156-4C9C-9B40-C9AEA57F7FB5}"/>
    <cellStyle name="Normal 4 25" xfId="32673" xr:uid="{C2B19ACF-3E73-4C2D-96DA-9C66260A6928}"/>
    <cellStyle name="Normal 4 25 2" xfId="32674" xr:uid="{86413FE2-5F3F-43BC-B46F-33AA118FF534}"/>
    <cellStyle name="Normal 4 25 2 2" xfId="32675" xr:uid="{3919DABC-7579-4BDD-82A2-F383D552C539}"/>
    <cellStyle name="Normal 4 25 2 2 2" xfId="32676" xr:uid="{9B7591EC-B391-4BDB-B027-07A68425A2FC}"/>
    <cellStyle name="Normal 4 25 2 3" xfId="32677" xr:uid="{4BE2A7C4-2FB8-4FA0-98D1-FED493F9262B}"/>
    <cellStyle name="Normal 4 25 2 3 2" xfId="32678" xr:uid="{0FE1FD46-6026-4599-A9EB-976976330660}"/>
    <cellStyle name="Normal 4 25 2 4" xfId="32679" xr:uid="{D1671315-31C8-4CDC-8C33-91767F1AF676}"/>
    <cellStyle name="Normal 4 25 3" xfId="32680" xr:uid="{E6F40BFE-68CD-4B6F-8DCC-B4AE3D40DBFA}"/>
    <cellStyle name="Normal 4 25 3 2" xfId="32681" xr:uid="{1678CC2F-B2C8-4988-AF58-311E2BC8A851}"/>
    <cellStyle name="Normal 4 25 4" xfId="32682" xr:uid="{6FB70BB1-6CD6-4D9C-A77D-8CF018835CE6}"/>
    <cellStyle name="Normal 4 25 4 2" xfId="32683" xr:uid="{B54386F3-B5B0-4B1D-B10E-71F8637A69F5}"/>
    <cellStyle name="Normal 4 25 5" xfId="32684" xr:uid="{DC9288D8-1BA6-42B3-A02D-166B26F36FCC}"/>
    <cellStyle name="Normal 4 25 5 2" xfId="32685" xr:uid="{D98ADBE2-8414-4CA5-BC1C-D1D755F23BCF}"/>
    <cellStyle name="Normal 4 25 6" xfId="32686" xr:uid="{A413F1E2-BEBC-4764-9484-C16B46E39076}"/>
    <cellStyle name="Normal 4 25 6 2" xfId="32687" xr:uid="{11CE4D3B-6483-454E-8E0A-340DF048A058}"/>
    <cellStyle name="Normal 4 25 7" xfId="32688" xr:uid="{9CF5CAB7-001B-4FFD-A43D-AA61C01DC94C}"/>
    <cellStyle name="Normal 4 26" xfId="32689" xr:uid="{FE6931F9-7D59-498A-B94B-48512C4617FD}"/>
    <cellStyle name="Normal 4 26 2" xfId="32690" xr:uid="{DDF7F9C8-EB50-452B-994B-C103985AC728}"/>
    <cellStyle name="Normal 4 26 2 2" xfId="32691" xr:uid="{C9695222-9A96-4A69-A9D4-6C3797E93000}"/>
    <cellStyle name="Normal 4 26 2 2 2" xfId="32692" xr:uid="{CA3BCA19-B9B4-48C5-9CB2-F681ACC9E333}"/>
    <cellStyle name="Normal 4 26 2 3" xfId="32693" xr:uid="{099DCD0A-F0B1-419D-89D7-25A94CB7BFBA}"/>
    <cellStyle name="Normal 4 26 2 3 2" xfId="32694" xr:uid="{0F0CFB66-428A-4E9E-A17C-F629D24066E6}"/>
    <cellStyle name="Normal 4 26 2 4" xfId="32695" xr:uid="{3DACE4BE-961C-4677-AEDE-A28F9A51346B}"/>
    <cellStyle name="Normal 4 26 3" xfId="32696" xr:uid="{88DCB087-AF50-45DE-A080-7D716A0C91AE}"/>
    <cellStyle name="Normal 4 26 3 2" xfId="32697" xr:uid="{66196000-2654-4FEE-9F59-AAD2CE846F06}"/>
    <cellStyle name="Normal 4 26 4" xfId="32698" xr:uid="{6F13EE64-E524-495F-9338-B5498127F2AE}"/>
    <cellStyle name="Normal 4 26 4 2" xfId="32699" xr:uid="{6DFC8904-40A9-4C0B-ACED-E4A084D531BB}"/>
    <cellStyle name="Normal 4 26 5" xfId="32700" xr:uid="{D3619C54-458F-41CD-AA53-C2401C0D96F4}"/>
    <cellStyle name="Normal 4 26 5 2" xfId="32701" xr:uid="{350E513E-201F-4FBF-BCB0-BF38C6DABF8D}"/>
    <cellStyle name="Normal 4 26 6" xfId="32702" xr:uid="{46919153-B49E-4C8B-B4CC-8A0E0F3AB83F}"/>
    <cellStyle name="Normal 4 26 6 2" xfId="32703" xr:uid="{F079129B-AE50-4CB6-B11C-CD50F07F234D}"/>
    <cellStyle name="Normal 4 26 7" xfId="32704" xr:uid="{62CF4158-5F18-49C2-AD27-61C23F591E3C}"/>
    <cellStyle name="Normal 4 27" xfId="32705" xr:uid="{08FB345C-22CD-4279-B6F9-8E0C6B0F0953}"/>
    <cellStyle name="Normal 4 27 2" xfId="32706" xr:uid="{4164C9A1-179C-4415-BD8F-E8872F52B046}"/>
    <cellStyle name="Normal 4 27 2 2" xfId="32707" xr:uid="{78887764-08B6-4E98-9495-E17B7462778C}"/>
    <cellStyle name="Normal 4 27 2 2 2" xfId="32708" xr:uid="{6128DC45-CDA0-420A-B6D3-2A2CD2007200}"/>
    <cellStyle name="Normal 4 27 2 3" xfId="32709" xr:uid="{31B2DAB4-D35E-46AA-84CF-2487A8C8310B}"/>
    <cellStyle name="Normal 4 27 2 3 2" xfId="32710" xr:uid="{E856B86B-FB1B-48AC-B951-4388CDF14ABD}"/>
    <cellStyle name="Normal 4 27 2 4" xfId="32711" xr:uid="{86884366-D38C-4E31-B962-E9969F826D82}"/>
    <cellStyle name="Normal 4 27 3" xfId="32712" xr:uid="{CE927B48-F4B2-494D-9F79-6073B59F2BE4}"/>
    <cellStyle name="Normal 4 27 3 2" xfId="32713" xr:uid="{BE74BABC-79B7-4DFF-9C68-A19B2F72A259}"/>
    <cellStyle name="Normal 4 27 4" xfId="32714" xr:uid="{30FDE742-2D37-40A2-9822-262847DCC24D}"/>
    <cellStyle name="Normal 4 27 4 2" xfId="32715" xr:uid="{66D23005-085C-4801-B5FC-D7BEA8D7B29A}"/>
    <cellStyle name="Normal 4 27 5" xfId="32716" xr:uid="{D550AD4F-E964-4C84-9CBB-69DCBC49DF7C}"/>
    <cellStyle name="Normal 4 27 5 2" xfId="32717" xr:uid="{162A4BB8-D16F-4474-8037-F886B036A72E}"/>
    <cellStyle name="Normal 4 27 6" xfId="32718" xr:uid="{38B04865-8A59-41CF-A485-D424723C1BD1}"/>
    <cellStyle name="Normal 4 27 6 2" xfId="32719" xr:uid="{22786F49-0324-4D33-BEFB-55DF76C06068}"/>
    <cellStyle name="Normal 4 27 7" xfId="32720" xr:uid="{328D7CB9-7BD1-4344-BD07-8487A6AD9A8B}"/>
    <cellStyle name="Normal 4 28" xfId="32721" xr:uid="{DB86C869-31C1-4424-BE38-7C0E4882FB91}"/>
    <cellStyle name="Normal 4 28 2" xfId="32722" xr:uid="{AF89EF1F-DF7F-4709-AEA5-958EE91ACA91}"/>
    <cellStyle name="Normal 4 28 2 2" xfId="32723" xr:uid="{148F9054-254C-41B6-B986-F6AFF0A0F75E}"/>
    <cellStyle name="Normal 4 28 2 2 2" xfId="32724" xr:uid="{3DDF53D7-8772-4685-A391-A88DE37588AD}"/>
    <cellStyle name="Normal 4 28 2 3" xfId="32725" xr:uid="{3FDF6818-DEF5-4619-9DFD-3FB1607C268F}"/>
    <cellStyle name="Normal 4 28 2 3 2" xfId="32726" xr:uid="{4E4AEDF0-56AB-4BD3-B582-020249C63EF6}"/>
    <cellStyle name="Normal 4 28 2 4" xfId="32727" xr:uid="{9E639509-D423-4811-94A5-8C4D90B3A8C1}"/>
    <cellStyle name="Normal 4 28 3" xfId="32728" xr:uid="{E8D6DA49-37A1-4DF8-ACE0-B4B8F96821B4}"/>
    <cellStyle name="Normal 4 28 3 2" xfId="32729" xr:uid="{0C7E604B-A4F1-4FFA-BDAA-8D9336C29978}"/>
    <cellStyle name="Normal 4 28 4" xfId="32730" xr:uid="{3D9FE131-59B1-462B-863D-6113F8AD28DB}"/>
    <cellStyle name="Normal 4 28 4 2" xfId="32731" xr:uid="{93B55694-A748-4634-9A94-CA0609DE5D68}"/>
    <cellStyle name="Normal 4 28 5" xfId="32732" xr:uid="{C61ABE27-84BE-4256-AD72-D43AD755AC12}"/>
    <cellStyle name="Normal 4 28 5 2" xfId="32733" xr:uid="{2F576F24-DDC1-4099-AB31-34D0AF69D569}"/>
    <cellStyle name="Normal 4 28 6" xfId="32734" xr:uid="{FD4146FA-297C-45F0-85DB-DAEFBF9CE843}"/>
    <cellStyle name="Normal 4 28 6 2" xfId="32735" xr:uid="{94AAB253-9AEC-42EF-97A4-5CA6F4795B70}"/>
    <cellStyle name="Normal 4 28 7" xfId="32736" xr:uid="{16997C22-C1CB-4156-A17E-C7773B37532A}"/>
    <cellStyle name="Normal 4 29" xfId="32737" xr:uid="{5BC3DF2F-37A7-4BA1-8FFF-0E9F33BF61E9}"/>
    <cellStyle name="Normal 4 29 2" xfId="32738" xr:uid="{BB857541-B967-47F5-B8B4-27F0701B7C94}"/>
    <cellStyle name="Normal 4 29 2 2" xfId="32739" xr:uid="{5161356F-2365-435F-9DA0-B1FDAFED82D5}"/>
    <cellStyle name="Normal 4 29 2 2 2" xfId="32740" xr:uid="{F6A0F528-3FC1-4552-85B1-FAC000B8CFED}"/>
    <cellStyle name="Normal 4 29 2 3" xfId="32741" xr:uid="{61794565-11B2-4167-BD4A-36A5E0ADED66}"/>
    <cellStyle name="Normal 4 29 2 3 2" xfId="32742" xr:uid="{138EAF47-A60E-43C1-871E-312ADDB01F6E}"/>
    <cellStyle name="Normal 4 29 2 4" xfId="32743" xr:uid="{115D0B60-42F9-4CF5-B310-15D656790923}"/>
    <cellStyle name="Normal 4 29 3" xfId="32744" xr:uid="{5B261514-92CE-44C6-808B-19FD4A3636F3}"/>
    <cellStyle name="Normal 4 29 3 2" xfId="32745" xr:uid="{0B8150CA-FD51-4E5F-89F6-F2AD2679D4B0}"/>
    <cellStyle name="Normal 4 29 4" xfId="32746" xr:uid="{0F539476-4E7F-4185-94E7-B1427C349CD8}"/>
    <cellStyle name="Normal 4 29 4 2" xfId="32747" xr:uid="{BD5A6328-0D7A-4726-A488-70BE38C65E71}"/>
    <cellStyle name="Normal 4 29 5" xfId="32748" xr:uid="{7FE96316-3F8B-4C12-8EF7-F282FD3DF5C0}"/>
    <cellStyle name="Normal 4 29 5 2" xfId="32749" xr:uid="{A8F52153-5966-4A17-9335-175F7EAC17A3}"/>
    <cellStyle name="Normal 4 29 6" xfId="32750" xr:uid="{3A4143C2-21E4-43D8-A1CF-4587F20F74B2}"/>
    <cellStyle name="Normal 4 29 6 2" xfId="32751" xr:uid="{0F8BC27B-A00D-45BC-8FAC-FA8C6E9AB8C9}"/>
    <cellStyle name="Normal 4 29 7" xfId="32752" xr:uid="{92711D0F-0C4F-46A9-BEDB-854D4CA8E0F4}"/>
    <cellStyle name="Normal 4 3" xfId="414" xr:uid="{E8BCF8EB-3FF5-4EB9-BD5F-1BE98414BF6A}"/>
    <cellStyle name="Normal 4 3 10" xfId="32753" xr:uid="{D2FD2B2A-F09F-495A-B9FE-72987AAC5380}"/>
    <cellStyle name="Normal 4 3 2" xfId="32754" xr:uid="{3D8FB612-2335-49E2-82AC-BC024A6DEA69}"/>
    <cellStyle name="Normal 4 3 2 2" xfId="32755" xr:uid="{82897FE5-6540-4653-A6F2-119E8B88089A}"/>
    <cellStyle name="Normal 4 3 2 2 2" xfId="32756" xr:uid="{7C161D4B-A0DA-44CC-91C3-95EED52BEEA6}"/>
    <cellStyle name="Normal 4 3 2 2 2 2" xfId="32757" xr:uid="{A5E40906-D280-41F6-B1F9-FB918979C9DB}"/>
    <cellStyle name="Normal 4 3 2 2 3" xfId="32758" xr:uid="{FB9D7357-41F7-4BFB-A4B8-76B265D89570}"/>
    <cellStyle name="Normal 4 3 2 2 3 2" xfId="32759" xr:uid="{121C6C52-F0F6-447B-9616-189687FCB5A9}"/>
    <cellStyle name="Normal 4 3 2 2 4" xfId="32760" xr:uid="{3238786B-8536-4EB7-A019-86E1B62D5EB4}"/>
    <cellStyle name="Normal 4 3 2 3" xfId="32761" xr:uid="{416C26EF-48C2-4583-A26C-354D5E7441C2}"/>
    <cellStyle name="Normal 4 3 2 3 2" xfId="32762" xr:uid="{1FB43602-838A-4ABA-AB69-C61BC349DE4F}"/>
    <cellStyle name="Normal 4 3 2 4" xfId="32763" xr:uid="{D92FC05F-98DD-41EC-8ABC-69F04C17008C}"/>
    <cellStyle name="Normal 4 3 2 4 2" xfId="32764" xr:uid="{4502A920-A39F-4F84-8EC9-282EFA668B95}"/>
    <cellStyle name="Normal 4 3 2 5" xfId="32765" xr:uid="{33150BD0-8966-4F9B-B990-5D0B9F59CA3E}"/>
    <cellStyle name="Normal 4 3 2 5 2" xfId="32766" xr:uid="{71F9124B-791B-4B03-88BE-30B8E729C026}"/>
    <cellStyle name="Normal 4 3 2 6" xfId="32767" xr:uid="{2CA946DF-477B-4FD6-94EA-230B9A30C8BB}"/>
    <cellStyle name="Normal 4 3 2 6 2" xfId="32768" xr:uid="{FB226B8E-A788-49AA-A8DA-AFB8A70F46DE}"/>
    <cellStyle name="Normal 4 3 2 7" xfId="32769" xr:uid="{6721CB11-4A45-4C9D-98DF-C06E0B266BC0}"/>
    <cellStyle name="Normal 4 3 2 8" xfId="32770" xr:uid="{CEDAD161-D143-40E2-BB0D-AB979AF52C3A}"/>
    <cellStyle name="Normal 4 3 2 9" xfId="32771" xr:uid="{F893F3B6-57ED-481C-8DEE-F84C0A1468FA}"/>
    <cellStyle name="Normal 4 3 3" xfId="32772" xr:uid="{CE12ECC9-7EC4-4532-BF5E-AF12F1C57867}"/>
    <cellStyle name="Normal 4 3 3 2" xfId="32773" xr:uid="{2B00BA46-CBA6-418F-A285-5EF872993C1A}"/>
    <cellStyle name="Normal 4 3 3 2 2" xfId="32774" xr:uid="{77D369FF-5E75-4DFB-AE46-9983889340F7}"/>
    <cellStyle name="Normal 4 3 3 3" xfId="32775" xr:uid="{24221AA0-0C01-4AB0-882A-9AE6919E0E12}"/>
    <cellStyle name="Normal 4 3 3 3 2" xfId="32776" xr:uid="{8B68608D-E364-4D2D-B564-027BA927E179}"/>
    <cellStyle name="Normal 4 3 3 4" xfId="32777" xr:uid="{F5684231-BB7E-4EA6-B388-90791F960BC6}"/>
    <cellStyle name="Normal 4 3 3 5" xfId="32778" xr:uid="{D675CE6F-4ACE-4766-9847-FC39A67D5E28}"/>
    <cellStyle name="Normal 4 3 4" xfId="32779" xr:uid="{EECEDA75-26C8-492F-A4D9-189CD89750FD}"/>
    <cellStyle name="Normal 4 3 4 2" xfId="32780" xr:uid="{120AE167-7F55-474C-904A-7C7C8DC9314B}"/>
    <cellStyle name="Normal 4 3 5" xfId="32781" xr:uid="{FA0C1B89-82E1-402E-9CD3-08E1F31DA881}"/>
    <cellStyle name="Normal 4 3 5 2" xfId="32782" xr:uid="{57DE6B0A-05BA-491B-BC1C-9F90D748389F}"/>
    <cellStyle name="Normal 4 3 6" xfId="32783" xr:uid="{8076245D-F9DD-4AA3-8828-47C7D048E1E8}"/>
    <cellStyle name="Normal 4 3 6 2" xfId="32784" xr:uid="{1F93531F-54F1-44F2-8DB6-69C9F6611764}"/>
    <cellStyle name="Normal 4 3 7" xfId="32785" xr:uid="{080FE20A-E8AF-45FE-8862-A58EF583A6C2}"/>
    <cellStyle name="Normal 4 3 7 2" xfId="32786" xr:uid="{45DF0150-9D1D-45C3-B156-A95BEB31569D}"/>
    <cellStyle name="Normal 4 3 8" xfId="32787" xr:uid="{9DAEF100-6B20-4AEA-B39D-649577A2E21A}"/>
    <cellStyle name="Normal 4 3 9" xfId="32788" xr:uid="{77F50DDA-4B0A-4F18-8A9F-0B3EC0718BFC}"/>
    <cellStyle name="Normal 4 30" xfId="32789" xr:uid="{41CCAB2B-7E99-420F-ADE3-874F78FC1B82}"/>
    <cellStyle name="Normal 4 30 2" xfId="32790" xr:uid="{1503DCC6-F004-4E9C-9D63-3493157FF09B}"/>
    <cellStyle name="Normal 4 30 2 2" xfId="32791" xr:uid="{5AA59116-05A9-4D6A-B7FB-CB0CD67513FB}"/>
    <cellStyle name="Normal 4 30 2 2 2" xfId="32792" xr:uid="{F8A57D27-8417-4477-A6AC-8D27D8D265E0}"/>
    <cellStyle name="Normal 4 30 2 3" xfId="32793" xr:uid="{BBB6FC19-B63B-4EB1-9A45-402CB93A2519}"/>
    <cellStyle name="Normal 4 30 2 3 2" xfId="32794" xr:uid="{8287B6C0-9A05-4FCB-8F2D-C5BB471CFCC0}"/>
    <cellStyle name="Normal 4 30 2 4" xfId="32795" xr:uid="{5BD3BD1F-E2AF-46AF-B89D-97FEBFB77C2D}"/>
    <cellStyle name="Normal 4 30 3" xfId="32796" xr:uid="{2995650E-C09A-4022-B5FB-D9796166CD70}"/>
    <cellStyle name="Normal 4 30 3 2" xfId="32797" xr:uid="{3C0BB53B-5A23-49BB-8E2E-581DD75F4BE9}"/>
    <cellStyle name="Normal 4 30 4" xfId="32798" xr:uid="{8C3EA7D0-9400-4BFC-8C3C-5F3FB9A616D5}"/>
    <cellStyle name="Normal 4 30 4 2" xfId="32799" xr:uid="{9B09AAD4-4375-4836-B366-3485F0B5858A}"/>
    <cellStyle name="Normal 4 30 5" xfId="32800" xr:uid="{BB3FE241-8477-4471-BCD2-DE8EB4C1AD8F}"/>
    <cellStyle name="Normal 4 30 5 2" xfId="32801" xr:uid="{4820B01B-1F3E-4D58-94DE-99F9870C9CD6}"/>
    <cellStyle name="Normal 4 30 6" xfId="32802" xr:uid="{7759D41F-B769-4B86-B1AE-C0F17C2F379A}"/>
    <cellStyle name="Normal 4 30 6 2" xfId="32803" xr:uid="{7B5D40F3-30FC-4A16-86F2-F9CA14C3C754}"/>
    <cellStyle name="Normal 4 30 7" xfId="32804" xr:uid="{E1E75EC1-117A-49B5-9D38-FD52C4BA9760}"/>
    <cellStyle name="Normal 4 31" xfId="32805" xr:uid="{606BA310-CDD6-45BC-AAF0-A03D2E7C0099}"/>
    <cellStyle name="Normal 4 31 2" xfId="32806" xr:uid="{13B23B1F-C908-4AE2-84FD-BA15DB0D638F}"/>
    <cellStyle name="Normal 4 31 2 2" xfId="32807" xr:uid="{8ADBF370-A971-4357-B65A-0FC6C0B4DBC3}"/>
    <cellStyle name="Normal 4 31 2 2 2" xfId="32808" xr:uid="{A1AA95CA-7F43-4D07-B02F-0F4DDD2E1441}"/>
    <cellStyle name="Normal 4 31 2 3" xfId="32809" xr:uid="{9DAC5D6B-C841-4431-A201-A8D6C0BDD37C}"/>
    <cellStyle name="Normal 4 31 2 3 2" xfId="32810" xr:uid="{487CFCF8-1718-4B0E-960C-41FE4AFF76E8}"/>
    <cellStyle name="Normal 4 31 2 4" xfId="32811" xr:uid="{F4A1FE52-F0FD-4D69-B99B-3E12C3F34218}"/>
    <cellStyle name="Normal 4 31 3" xfId="32812" xr:uid="{261BE5BB-F9E4-472F-AF54-ED6234C548F0}"/>
    <cellStyle name="Normal 4 31 3 2" xfId="32813" xr:uid="{7D3D0AC3-D71A-4538-B0DF-A01C04B06909}"/>
    <cellStyle name="Normal 4 31 4" xfId="32814" xr:uid="{488819D1-5C9A-4CD5-98E2-363FBE9ADC66}"/>
    <cellStyle name="Normal 4 31 4 2" xfId="32815" xr:uid="{3565E787-618D-46B4-B96E-571838FE18D5}"/>
    <cellStyle name="Normal 4 31 5" xfId="32816" xr:uid="{F14057C5-5A8F-4028-8CAE-AC55CD4132DD}"/>
    <cellStyle name="Normal 4 31 5 2" xfId="32817" xr:uid="{990FCDD7-5A1F-4C24-AF29-2EEF46153D26}"/>
    <cellStyle name="Normal 4 31 6" xfId="32818" xr:uid="{9766441C-9F46-4B2E-979B-9AD157A91415}"/>
    <cellStyle name="Normal 4 31 6 2" xfId="32819" xr:uid="{9403D7BB-B5BA-4AB7-A51F-5D0615D51786}"/>
    <cellStyle name="Normal 4 31 7" xfId="32820" xr:uid="{B3BEFF9D-DF9E-4D43-9462-169F547878CD}"/>
    <cellStyle name="Normal 4 32" xfId="32821" xr:uid="{41296B4C-AF71-4AA6-9DB2-3897E723E5DA}"/>
    <cellStyle name="Normal 4 32 2" xfId="32822" xr:uid="{5DC52BB9-6E3E-4D88-8F8D-4C2BA7622F11}"/>
    <cellStyle name="Normal 4 32 2 2" xfId="32823" xr:uid="{496ED00C-AB49-46F0-A30C-9E40B9424269}"/>
    <cellStyle name="Normal 4 32 2 2 2" xfId="32824" xr:uid="{4BD05E16-5ACE-444C-9814-EFC544CEE0B3}"/>
    <cellStyle name="Normal 4 32 2 3" xfId="32825" xr:uid="{AAFE2B99-6F61-40D4-899B-B0B69D6F6577}"/>
    <cellStyle name="Normal 4 32 2 3 2" xfId="32826" xr:uid="{BF68C33A-30CC-48B0-87BB-1D9130D93E02}"/>
    <cellStyle name="Normal 4 32 2 4" xfId="32827" xr:uid="{EE86C25F-4E5F-41F7-B130-07792EEA980B}"/>
    <cellStyle name="Normal 4 32 3" xfId="32828" xr:uid="{965E70CF-86CD-499F-AEF6-C3358460E385}"/>
    <cellStyle name="Normal 4 32 3 2" xfId="32829" xr:uid="{FE26368F-2EF1-486F-8787-3C368DDEFFB0}"/>
    <cellStyle name="Normal 4 32 4" xfId="32830" xr:uid="{3D388A5A-054F-41E2-9526-15271A8C6A5C}"/>
    <cellStyle name="Normal 4 32 4 2" xfId="32831" xr:uid="{4107259F-06A4-4B30-8DBC-B96410AB2A72}"/>
    <cellStyle name="Normal 4 32 5" xfId="32832" xr:uid="{3FF20D4F-B4CD-4724-964C-FCC42EFFB9F0}"/>
    <cellStyle name="Normal 4 32 5 2" xfId="32833" xr:uid="{272EE3A2-523C-4903-82B5-0F84D01EEC47}"/>
    <cellStyle name="Normal 4 32 6" xfId="32834" xr:uid="{65799CF8-59C2-4042-A94E-91B041E24D6E}"/>
    <cellStyle name="Normal 4 32 6 2" xfId="32835" xr:uid="{692655DC-8BA0-464C-90CD-118F0F2AE5BF}"/>
    <cellStyle name="Normal 4 32 7" xfId="32836" xr:uid="{7EF5217D-FFAF-4321-A711-03885CFC3388}"/>
    <cellStyle name="Normal 4 33" xfId="32837" xr:uid="{4F3FB503-F5DF-4830-9EEB-D1A2FBA1A678}"/>
    <cellStyle name="Normal 4 33 2" xfId="32838" xr:uid="{7CC3AFD2-4402-4943-B1CE-02B82B61E30B}"/>
    <cellStyle name="Normal 4 33 2 2" xfId="32839" xr:uid="{199F2796-40F1-4033-BBC5-2A68EC01D5FC}"/>
    <cellStyle name="Normal 4 33 2 2 2" xfId="32840" xr:uid="{E82214F5-E33A-4FEF-BCE5-83D0D6BFD246}"/>
    <cellStyle name="Normal 4 33 2 3" xfId="32841" xr:uid="{798530D6-1235-4280-B5ED-AE54677E65DD}"/>
    <cellStyle name="Normal 4 33 2 3 2" xfId="32842" xr:uid="{E8ADD7B8-3B1B-4E3E-85A2-921FE922C66D}"/>
    <cellStyle name="Normal 4 33 2 4" xfId="32843" xr:uid="{B52F8433-1700-4C63-B419-EC9C5758FF07}"/>
    <cellStyle name="Normal 4 33 3" xfId="32844" xr:uid="{515DF1A6-3513-4964-96CD-DE3D6F1E9F74}"/>
    <cellStyle name="Normal 4 33 3 2" xfId="32845" xr:uid="{51CA8416-830E-48E5-BA0C-8A820A611877}"/>
    <cellStyle name="Normal 4 33 4" xfId="32846" xr:uid="{4CF80CB1-B8A4-4844-A436-207685BF6FC4}"/>
    <cellStyle name="Normal 4 33 4 2" xfId="32847" xr:uid="{92513408-3A8E-43E0-A42F-A0B2BD60C051}"/>
    <cellStyle name="Normal 4 33 5" xfId="32848" xr:uid="{48874D60-47B4-45E3-BD3D-BD3A7797E826}"/>
    <cellStyle name="Normal 4 33 5 2" xfId="32849" xr:uid="{390EDA39-1518-43F8-9637-26E02FD4F0B1}"/>
    <cellStyle name="Normal 4 33 6" xfId="32850" xr:uid="{FF6F70DF-0F9F-4882-9915-226962C4800F}"/>
    <cellStyle name="Normal 4 33 6 2" xfId="32851" xr:uid="{8ED0A9AB-BE78-4150-A648-81EABE6AFC1D}"/>
    <cellStyle name="Normal 4 33 7" xfId="32852" xr:uid="{75ABAA01-421B-486B-A29C-8A8F550E16F0}"/>
    <cellStyle name="Normal 4 34" xfId="32853" xr:uid="{1606576B-64E2-4166-94B3-A40E30D0F9F5}"/>
    <cellStyle name="Normal 4 34 2" xfId="32854" xr:uid="{C806B267-2CB8-4CA7-B6E8-7D894D1A6401}"/>
    <cellStyle name="Normal 4 34 2 2" xfId="32855" xr:uid="{1C5B4D0A-1993-47EA-98D9-B11EDE8236DD}"/>
    <cellStyle name="Normal 4 34 2 2 2" xfId="32856" xr:uid="{A2A4E243-3923-438B-A767-14D04DF282D0}"/>
    <cellStyle name="Normal 4 34 2 3" xfId="32857" xr:uid="{B2A998B5-13A9-4FCB-8C3E-3FB02506843D}"/>
    <cellStyle name="Normal 4 34 2 3 2" xfId="32858" xr:uid="{61F92B8D-5F2B-4AAF-9CC1-E3ED4F8F938A}"/>
    <cellStyle name="Normal 4 34 2 4" xfId="32859" xr:uid="{86AE4799-EA25-4959-BC65-5E1DE210D6B1}"/>
    <cellStyle name="Normal 4 34 3" xfId="32860" xr:uid="{67B4FB16-EF6E-4B41-989B-F218A001960B}"/>
    <cellStyle name="Normal 4 34 3 2" xfId="32861" xr:uid="{AABF2916-F5E9-485B-955D-5224AA229ABB}"/>
    <cellStyle name="Normal 4 34 4" xfId="32862" xr:uid="{5DEC91D5-76B6-4E22-BF63-F4ED7DD35B19}"/>
    <cellStyle name="Normal 4 34 4 2" xfId="32863" xr:uid="{6B0DF84C-FD2F-4A9C-B523-1B8E00C7DD9E}"/>
    <cellStyle name="Normal 4 34 5" xfId="32864" xr:uid="{B5B9EEAF-0977-40C1-849B-6A57E2EF5BC2}"/>
    <cellStyle name="Normal 4 34 5 2" xfId="32865" xr:uid="{77F685DE-AEAC-43D5-931A-BEA779B57A05}"/>
    <cellStyle name="Normal 4 34 6" xfId="32866" xr:uid="{D5847993-FC3B-4696-9E8C-CD250E920223}"/>
    <cellStyle name="Normal 4 34 6 2" xfId="32867" xr:uid="{B1CA6534-2470-4DE4-B7B1-5B89C32F6AC1}"/>
    <cellStyle name="Normal 4 34 7" xfId="32868" xr:uid="{EB4EB18C-C093-48E6-B099-1B714617DABF}"/>
    <cellStyle name="Normal 4 35" xfId="32869" xr:uid="{3E4E6090-B014-407D-A72B-343816674FA2}"/>
    <cellStyle name="Normal 4 35 2" xfId="32870" xr:uid="{FEDF48AB-2C2B-4CE2-AF31-F5F81EF79BE0}"/>
    <cellStyle name="Normal 4 35 2 2" xfId="32871" xr:uid="{6905B27E-F57C-4CEB-A25E-B2C7CBDEDA6E}"/>
    <cellStyle name="Normal 4 35 2 2 2" xfId="32872" xr:uid="{023A675F-1178-4C2B-AB47-0F76F6D49472}"/>
    <cellStyle name="Normal 4 35 2 3" xfId="32873" xr:uid="{E5FF7E39-1C54-4070-B372-A4F1E5F221CC}"/>
    <cellStyle name="Normal 4 35 2 3 2" xfId="32874" xr:uid="{361E0233-0DF7-4388-8335-A25F54E747D1}"/>
    <cellStyle name="Normal 4 35 2 4" xfId="32875" xr:uid="{BC3B321C-7F2B-439C-B1BA-A6DA0E6CD9FC}"/>
    <cellStyle name="Normal 4 35 3" xfId="32876" xr:uid="{04BDB450-0171-4A7B-904F-99BE3C733D56}"/>
    <cellStyle name="Normal 4 35 3 2" xfId="32877" xr:uid="{B18B52ED-730F-44DA-882F-74B06978FEC4}"/>
    <cellStyle name="Normal 4 35 4" xfId="32878" xr:uid="{F9851F62-A5F2-42E6-B722-7BF96DDA6DA5}"/>
    <cellStyle name="Normal 4 35 4 2" xfId="32879" xr:uid="{142B93B8-3520-404E-B57D-C34B1062324F}"/>
    <cellStyle name="Normal 4 35 5" xfId="32880" xr:uid="{449183DB-7D72-43EA-A94D-3743BF506840}"/>
    <cellStyle name="Normal 4 35 5 2" xfId="32881" xr:uid="{008D3D33-102B-423F-BD6D-0E1F6C187232}"/>
    <cellStyle name="Normal 4 35 6" xfId="32882" xr:uid="{E8AA3FF0-46AF-4A76-9CB3-142C61720336}"/>
    <cellStyle name="Normal 4 35 6 2" xfId="32883" xr:uid="{4A987C1F-E8AC-43B7-8BB3-22B12FD162AB}"/>
    <cellStyle name="Normal 4 35 7" xfId="32884" xr:uid="{B1B3E23B-3B22-47BE-A411-953A999BABB2}"/>
    <cellStyle name="Normal 4 36" xfId="32885" xr:uid="{643D5FFB-1A50-4237-95B7-48A53EF0B84A}"/>
    <cellStyle name="Normal 4 36 10" xfId="32886" xr:uid="{D0319976-67A3-4BA8-BB15-FFF259A194D2}"/>
    <cellStyle name="Normal 4 36 10 2" xfId="32887" xr:uid="{616927AF-5ABC-435B-842C-8783CABF22E7}"/>
    <cellStyle name="Normal 4 36 11" xfId="32888" xr:uid="{6080A3A9-C26A-49B9-BCF9-7455901E7290}"/>
    <cellStyle name="Normal 4 36 11 2" xfId="32889" xr:uid="{7583FB25-A812-4F79-8657-4D2B6D2E18E4}"/>
    <cellStyle name="Normal 4 36 12" xfId="32890" xr:uid="{048B0012-D647-4B6C-A44D-16F5A3FCEFF2}"/>
    <cellStyle name="Normal 4 36 12 2" xfId="32891" xr:uid="{5FADA4B5-ACC7-4291-8EB3-DABACC98B4F7}"/>
    <cellStyle name="Normal 4 36 13" xfId="32892" xr:uid="{C019C2BB-EE4E-428D-8DA5-800BE097E6DB}"/>
    <cellStyle name="Normal 4 36 13 2" xfId="32893" xr:uid="{E72D0395-51C5-477D-9072-639DECD5419B}"/>
    <cellStyle name="Normal 4 36 14" xfId="32894" xr:uid="{12E8FE8D-BA76-423F-BBC3-D4F723E7AF51}"/>
    <cellStyle name="Normal 4 36 2" xfId="32895" xr:uid="{57CEF98D-C869-40BE-BCDE-AF231567324E}"/>
    <cellStyle name="Normal 4 36 2 2" xfId="32896" xr:uid="{7D8FC416-4FB4-4CD0-8085-44E43B385504}"/>
    <cellStyle name="Normal 4 36 3" xfId="32897" xr:uid="{7039D597-F808-47D6-8BF2-79B3B4E15EE2}"/>
    <cellStyle name="Normal 4 36 3 2" xfId="32898" xr:uid="{3FAE7ADB-D84E-4347-8FAB-E2899702CD3D}"/>
    <cellStyle name="Normal 4 36 4" xfId="32899" xr:uid="{2B090A94-ED8E-4910-8491-BBC053CF4F62}"/>
    <cellStyle name="Normal 4 36 4 2" xfId="32900" xr:uid="{33602236-6872-4D5F-AD7B-F15A3662FA2F}"/>
    <cellStyle name="Normal 4 36 5" xfId="32901" xr:uid="{20852C67-D6FC-4DFB-9A1C-2EBD62D26131}"/>
    <cellStyle name="Normal 4 36 5 2" xfId="32902" xr:uid="{982FF82E-48FA-45F7-8932-DA76575FE2FA}"/>
    <cellStyle name="Normal 4 36 6" xfId="32903" xr:uid="{3D2C6D71-156F-4A8B-B9D2-94C5F9239750}"/>
    <cellStyle name="Normal 4 36 6 2" xfId="32904" xr:uid="{96D74029-AAB0-4049-A23D-E78A8DB63C1A}"/>
    <cellStyle name="Normal 4 36 7" xfId="32905" xr:uid="{06FA06FF-C714-41E7-A7CC-F4AE8EF7E849}"/>
    <cellStyle name="Normal 4 36 7 2" xfId="32906" xr:uid="{7F897268-43EC-452F-9468-1868FD820B5A}"/>
    <cellStyle name="Normal 4 36 8" xfId="32907" xr:uid="{817F7ACD-4102-44FF-A6F0-5B773713E37D}"/>
    <cellStyle name="Normal 4 36 8 2" xfId="32908" xr:uid="{5FCED229-1330-4E5D-A27A-0A79CD1BC104}"/>
    <cellStyle name="Normal 4 36 8 2 2" xfId="32909" xr:uid="{055F6164-46CC-4E4E-9012-BB5957079FEF}"/>
    <cellStyle name="Normal 4 36 8 3" xfId="32910" xr:uid="{110B6D40-A4F9-49BA-8829-8BC7694A487E}"/>
    <cellStyle name="Normal 4 36 8 3 2" xfId="32911" xr:uid="{27715E69-E4A3-466F-95DF-E00068E56073}"/>
    <cellStyle name="Normal 4 36 8 4" xfId="32912" xr:uid="{B21493CF-AAE3-4B8B-A83B-D1B97A9C0434}"/>
    <cellStyle name="Normal 4 36 9" xfId="32913" xr:uid="{EB246FBC-FB58-4BA1-BB7F-FEA43673B0E7}"/>
    <cellStyle name="Normal 4 36 9 2" xfId="32914" xr:uid="{2F38C602-7D06-471A-AFC7-4E295FA2D284}"/>
    <cellStyle name="Normal 4 37" xfId="32915" xr:uid="{D131E0FE-4971-4D56-9DDE-073EE9C2D506}"/>
    <cellStyle name="Normal 4 37 2" xfId="32916" xr:uid="{D5CAA089-69F9-428A-AD8A-2B054C999AD7}"/>
    <cellStyle name="Normal 4 38" xfId="32917" xr:uid="{9008DD74-C9BE-48E2-861F-44F640F2FDB8}"/>
    <cellStyle name="Normal 4 38 2" xfId="32918" xr:uid="{44F02921-80A4-4716-9D42-301518D67F68}"/>
    <cellStyle name="Normal 4 39" xfId="32919" xr:uid="{121FCE9F-4AD6-4F9B-9547-086625361187}"/>
    <cellStyle name="Normal 4 39 2" xfId="32920" xr:uid="{A70DF8B2-4FF9-4DAE-AC37-0F53804A0468}"/>
    <cellStyle name="Normal 4 4" xfId="32921" xr:uid="{0109F15F-0E78-479A-97B7-7A9EB4293C0C}"/>
    <cellStyle name="Normal 4 4 2" xfId="32922" xr:uid="{9661B1F4-66CB-4977-96CD-AAEA9851D58E}"/>
    <cellStyle name="Normal 4 4 2 10" xfId="32923" xr:uid="{8A0D126B-C8E3-41E8-B42D-19B1217A8E5A}"/>
    <cellStyle name="Normal 4 4 2 10 2" xfId="32924" xr:uid="{077B7F5C-E690-47F1-95D4-C75833AB05FA}"/>
    <cellStyle name="Normal 4 4 2 11" xfId="32925" xr:uid="{97D0D5B6-6DFF-48A9-AF0E-720EDF2E24BA}"/>
    <cellStyle name="Normal 4 4 2 11 2" xfId="32926" xr:uid="{E9490183-0C4D-4010-A3A2-25BDA6E7D1A7}"/>
    <cellStyle name="Normal 4 4 2 12" xfId="32927" xr:uid="{1C0AD7F6-D056-4E1C-A386-EFE97178FB5C}"/>
    <cellStyle name="Normal 4 4 2 12 2" xfId="32928" xr:uid="{8460B4D2-F94F-430A-B27D-1417F446363D}"/>
    <cellStyle name="Normal 4 4 2 13" xfId="32929" xr:uid="{C3E873EA-5594-4E63-8203-B3175C450AFD}"/>
    <cellStyle name="Normal 4 4 2 14" xfId="32930" xr:uid="{32E4C155-8CE6-4BB8-83C4-40C60C967675}"/>
    <cellStyle name="Normal 4 4 2 2" xfId="32931" xr:uid="{89480712-030C-422D-8044-842D2C442717}"/>
    <cellStyle name="Normal 4 4 2 2 2" xfId="32932" xr:uid="{EEFBD83B-3A2C-4EB4-8C2A-9AA978E71852}"/>
    <cellStyle name="Normal 4 4 2 2 2 2" xfId="32933" xr:uid="{24D048AA-55D8-40B9-91AA-68202EEBECF8}"/>
    <cellStyle name="Normal 4 4 2 2 2 2 2" xfId="32934" xr:uid="{36730F4B-4227-482E-9B98-526EEAE5BC05}"/>
    <cellStyle name="Normal 4 4 2 2 2 3" xfId="32935" xr:uid="{8F335CFC-8857-4449-965A-E88ACD26A3EE}"/>
    <cellStyle name="Normal 4 4 2 2 2 3 2" xfId="32936" xr:uid="{6B01B37B-B054-4650-82C1-3AA720B9454E}"/>
    <cellStyle name="Normal 4 4 2 2 2 4" xfId="32937" xr:uid="{583DE22D-BA2D-4F41-8176-3BF3EFE1F9CF}"/>
    <cellStyle name="Normal 4 4 2 2 3" xfId="32938" xr:uid="{53CAFA75-FBAF-4435-9C84-734B2C048B86}"/>
    <cellStyle name="Normal 4 4 2 2 3 2" xfId="32939" xr:uid="{63E65D5F-D896-4E9D-AFE8-B0A5E0586028}"/>
    <cellStyle name="Normal 4 4 2 2 4" xfId="32940" xr:uid="{BCC547D6-90FF-4E9C-9A63-3BA3B1FC8E16}"/>
    <cellStyle name="Normal 4 4 2 2 4 2" xfId="32941" xr:uid="{4FDC2A38-1D75-49F7-9060-4FBBEF4FBD2B}"/>
    <cellStyle name="Normal 4 4 2 2 5" xfId="32942" xr:uid="{D62A072F-2382-4A41-8244-60A81AC51CCC}"/>
    <cellStyle name="Normal 4 4 2 2 5 2" xfId="32943" xr:uid="{E5087EDA-9F75-4315-96E4-2C92263050CF}"/>
    <cellStyle name="Normal 4 4 2 2 6" xfId="32944" xr:uid="{4C427CF3-60CC-42A4-B87D-0031E685A25C}"/>
    <cellStyle name="Normal 4 4 2 2 6 2" xfId="32945" xr:uid="{64C82800-B7CC-48FF-941E-88C2E2263561}"/>
    <cellStyle name="Normal 4 4 2 2 7" xfId="32946" xr:uid="{AD3D53F0-74ED-47F7-BA2C-84C9023E56CA}"/>
    <cellStyle name="Normal 4 4 2 3" xfId="32947" xr:uid="{D878E489-75F2-4AA2-960D-329D495FAFDC}"/>
    <cellStyle name="Normal 4 4 2 3 2" xfId="32948" xr:uid="{14EE99D0-9D9D-4CA3-ADD0-2E7811D490D1}"/>
    <cellStyle name="Normal 4 4 2 4" xfId="32949" xr:uid="{8B00D2C2-CCC6-45E4-B398-6C969F2C26D8}"/>
    <cellStyle name="Normal 4 4 2 4 2" xfId="32950" xr:uid="{2A7AD088-F098-40F0-A6CF-D08722AE4A70}"/>
    <cellStyle name="Normal 4 4 2 5" xfId="32951" xr:uid="{55710AC6-2CB8-4B1A-8C2B-4EBBDD6DB754}"/>
    <cellStyle name="Normal 4 4 2 5 2" xfId="32952" xr:uid="{048395C9-38F8-442A-9E68-76118D33AB91}"/>
    <cellStyle name="Normal 4 4 2 6" xfId="32953" xr:uid="{F1B3D9A0-C9A6-4482-B694-5DF550B403B3}"/>
    <cellStyle name="Normal 4 4 2 6 2" xfId="32954" xr:uid="{571F8530-C7B5-4419-9D06-26BA11AECF81}"/>
    <cellStyle name="Normal 4 4 2 7" xfId="32955" xr:uid="{3A66D5D6-83E1-4A18-B229-E2E54D2086B3}"/>
    <cellStyle name="Normal 4 4 2 7 2" xfId="32956" xr:uid="{3F5F500E-F72C-4EF9-A3AF-EF8A2C705335}"/>
    <cellStyle name="Normal 4 4 2 8" xfId="32957" xr:uid="{9E081E37-2463-45C2-97B2-CA5E1D80B603}"/>
    <cellStyle name="Normal 4 4 2 8 2" xfId="32958" xr:uid="{BF3354F4-FA6F-41C5-92DD-CFF8E9F57D18}"/>
    <cellStyle name="Normal 4 4 2 8 2 2" xfId="32959" xr:uid="{2A5E8EEC-9305-444A-A2C0-CBBDB1B386E6}"/>
    <cellStyle name="Normal 4 4 2 8 3" xfId="32960" xr:uid="{C2EB6D89-97E7-40FC-8162-F598B6ED9C49}"/>
    <cellStyle name="Normal 4 4 2 8 3 2" xfId="32961" xr:uid="{AD2F4A9A-B0B8-456D-A2AF-DF81DB394774}"/>
    <cellStyle name="Normal 4 4 2 8 4" xfId="32962" xr:uid="{BFC53759-B854-4D50-94C5-9F8E10048BD9}"/>
    <cellStyle name="Normal 4 4 2 9" xfId="32963" xr:uid="{DA2E62F5-C944-4D59-8B24-7328850412FB}"/>
    <cellStyle name="Normal 4 4 2 9 2" xfId="32964" xr:uid="{BBF59FCD-7B80-4A0F-82D0-03D4AB2E654D}"/>
    <cellStyle name="Normal 4 4 3" xfId="32965" xr:uid="{640F9FF3-5313-4B23-B5FB-CD40410D12DE}"/>
    <cellStyle name="Normal 4 4 3 2" xfId="32966" xr:uid="{58167573-7A10-410F-9353-CD3850AC1636}"/>
    <cellStyle name="Normal 4 4 3 2 2" xfId="32967" xr:uid="{2D833023-445A-4839-96BC-E37BFF1862CE}"/>
    <cellStyle name="Normal 4 4 3 3" xfId="32968" xr:uid="{EC7F761C-C138-4FDA-AF4F-2D44E427F24A}"/>
    <cellStyle name="Normal 4 4 3 3 2" xfId="32969" xr:uid="{738F2DB6-7F50-4EFB-9056-31451199ECDF}"/>
    <cellStyle name="Normal 4 4 3 4" xfId="32970" xr:uid="{A7FD9FBE-D754-4C4F-A2FC-3435ABBDC610}"/>
    <cellStyle name="Normal 4 4 4" xfId="32971" xr:uid="{90AB3B12-862A-4D95-8731-C208770C300C}"/>
    <cellStyle name="Normal 4 4 4 2" xfId="32972" xr:uid="{5E9DEC23-F661-4E6C-9B31-7E577BD43488}"/>
    <cellStyle name="Normal 4 4 5" xfId="32973" xr:uid="{6816B9B2-377E-4C29-A742-279597F738EC}"/>
    <cellStyle name="Normal 4 4 5 2" xfId="32974" xr:uid="{5E5295B2-011A-44EB-AC57-B720B16F0819}"/>
    <cellStyle name="Normal 4 4 6" xfId="32975" xr:uid="{43000C7B-B2D8-4A4A-BF1B-3170D809978D}"/>
    <cellStyle name="Normal 4 4 6 2" xfId="32976" xr:uid="{5A1FADDB-0B29-44FA-844D-769403C1370B}"/>
    <cellStyle name="Normal 4 4 7" xfId="32977" xr:uid="{F49C28FB-1F14-4BFF-895F-89D1A004F63D}"/>
    <cellStyle name="Normal 4 4 7 2" xfId="32978" xr:uid="{7804F024-49DF-4372-9335-2A7A4F74A704}"/>
    <cellStyle name="Normal 4 4 8" xfId="32979" xr:uid="{564DBC44-9128-455F-A8E6-C1A72C106B12}"/>
    <cellStyle name="Normal 4 4 9" xfId="32980" xr:uid="{510CFF74-EEFF-424D-8BDE-66134259F102}"/>
    <cellStyle name="Normal 4 40" xfId="32981" xr:uid="{D54ED9DA-18BD-4BE5-8B00-9AC15D50C6FF}"/>
    <cellStyle name="Normal 4 40 2" xfId="32982" xr:uid="{17D6DC48-40B1-4730-ADAB-D4DF29F3797D}"/>
    <cellStyle name="Normal 4 41" xfId="32983" xr:uid="{57DB972E-0309-46E1-9827-9F0F3F087EAD}"/>
    <cellStyle name="Normal 4 41 2" xfId="32984" xr:uid="{280F9D44-4607-4B41-B556-B6ECF10BE45C}"/>
    <cellStyle name="Normal 4 42" xfId="32985" xr:uid="{318FA41E-DA31-4DBB-A007-E94676334490}"/>
    <cellStyle name="Normal 4 42 2" xfId="32986" xr:uid="{21574C4F-0C8C-4A99-9996-CBF033688132}"/>
    <cellStyle name="Normal 4 43" xfId="32987" xr:uid="{7BC92DC0-9C92-4105-8E55-1E36DA350060}"/>
    <cellStyle name="Normal 4 43 2" xfId="32988" xr:uid="{843A0A41-AC15-414C-89CC-D01CBB7A64ED}"/>
    <cellStyle name="Normal 4 43 2 2" xfId="32989" xr:uid="{C2BE6F8A-ED98-4D55-A13E-B70E9818889E}"/>
    <cellStyle name="Normal 4 43 3" xfId="32990" xr:uid="{2007B3B8-9A76-4F57-B8EA-E493360E3004}"/>
    <cellStyle name="Normal 4 43 3 2" xfId="32991" xr:uid="{896F27BD-DE6B-466C-970F-8FF2692CF297}"/>
    <cellStyle name="Normal 4 43 4" xfId="32992" xr:uid="{65C41DC0-CA83-4501-A6AA-A05C12A4C317}"/>
    <cellStyle name="Normal 4 44" xfId="32993" xr:uid="{5DEE585D-5F35-4F4C-BA1A-7475C8227B8C}"/>
    <cellStyle name="Normal 4 44 2" xfId="32994" xr:uid="{6688DEB4-2CB3-4854-BD72-F9224680332F}"/>
    <cellStyle name="Normal 4 45" xfId="32995" xr:uid="{899004A8-472B-4212-930F-F4A75F8AEB59}"/>
    <cellStyle name="Normal 4 45 2" xfId="32996" xr:uid="{292B1D00-DF68-40C9-B7ED-863501A5E5AA}"/>
    <cellStyle name="Normal 4 46" xfId="32997" xr:uid="{27BFEF41-EC0F-4FE1-8309-2AABC23F7BB7}"/>
    <cellStyle name="Normal 4 46 2" xfId="32998" xr:uid="{EF4C3307-F1A1-4958-B7ED-11F7B1553583}"/>
    <cellStyle name="Normal 4 47" xfId="32999" xr:uid="{3CBC63C2-9EC0-43C4-8AE6-4F0310306242}"/>
    <cellStyle name="Normal 4 47 2" xfId="33000" xr:uid="{A52A7DF3-B608-4B01-AD69-9B9EB0DA3EAB}"/>
    <cellStyle name="Normal 4 48" xfId="33001" xr:uid="{3EF08DEC-4AEB-4CFA-863A-7C457861D2DB}"/>
    <cellStyle name="Normal 4 49" xfId="33002" xr:uid="{A1A1E02B-F9AB-448D-B533-4A081718F4AC}"/>
    <cellStyle name="Normal 4 5" xfId="33003" xr:uid="{F6EB3347-DF81-47C8-B433-F601B0CE623E}"/>
    <cellStyle name="Normal 4 5 2" xfId="33004" xr:uid="{B7AD53CA-6DA9-4853-8F56-2FB17BF909F0}"/>
    <cellStyle name="Normal 4 5 2 2" xfId="33005" xr:uid="{96300519-0E1B-401B-9E3A-2F8289C585D2}"/>
    <cellStyle name="Normal 4 5 2 2 2" xfId="33006" xr:uid="{51E29396-BE5F-4DEF-8058-7E2011E08674}"/>
    <cellStyle name="Normal 4 5 2 2 2 2" xfId="33007" xr:uid="{D47C2B24-4243-445C-A998-5F1FB0784FCA}"/>
    <cellStyle name="Normal 4 5 2 2 3" xfId="33008" xr:uid="{0300D5F6-F1F7-43AD-BF08-01AAF8E295E2}"/>
    <cellStyle name="Normal 4 5 2 2 3 2" xfId="33009" xr:uid="{3CF7945D-D249-4781-8B8C-661B1F1F1B00}"/>
    <cellStyle name="Normal 4 5 2 2 4" xfId="33010" xr:uid="{B90098AA-BF07-41D5-87A5-1E8E10F92B91}"/>
    <cellStyle name="Normal 4 5 2 3" xfId="33011" xr:uid="{9D79184D-614B-44CB-A7CD-53D7D53C63DD}"/>
    <cellStyle name="Normal 4 5 2 3 2" xfId="33012" xr:uid="{4B186517-655F-4CF1-9985-054172FF7B29}"/>
    <cellStyle name="Normal 4 5 2 4" xfId="33013" xr:uid="{02AC7AFB-13C7-44E4-98A8-61E658D8C6B2}"/>
    <cellStyle name="Normal 4 5 2 4 2" xfId="33014" xr:uid="{3FB5D8F3-D3C5-4248-B3E2-850395BBF047}"/>
    <cellStyle name="Normal 4 5 2 5" xfId="33015" xr:uid="{BFDB9D2E-5118-4FE4-9B7C-AC3EA766FB0E}"/>
    <cellStyle name="Normal 4 5 2 5 2" xfId="33016" xr:uid="{1EF50ACF-AAED-447E-85C5-844CDF75312D}"/>
    <cellStyle name="Normal 4 5 2 6" xfId="33017" xr:uid="{4423DBDD-A00E-47BD-9228-D43C3B2AC3BF}"/>
    <cellStyle name="Normal 4 5 2 6 2" xfId="33018" xr:uid="{A47FD7E2-8A52-4200-8D5D-7D72B3600D63}"/>
    <cellStyle name="Normal 4 5 2 7" xfId="33019" xr:uid="{4CE18D97-A39E-40F3-B757-18A3DE7F64F2}"/>
    <cellStyle name="Normal 4 5 3" xfId="33020" xr:uid="{AD4B5321-44C7-49E8-92DA-18A2C8A1F843}"/>
    <cellStyle name="Normal 4 5 3 2" xfId="33021" xr:uid="{4652730B-0B43-4F0D-A0D0-FD5447A6D01F}"/>
    <cellStyle name="Normal 4 5 3 2 2" xfId="33022" xr:uid="{E65A3958-1A27-4A57-BA7A-7587BDAA66E7}"/>
    <cellStyle name="Normal 4 5 3 3" xfId="33023" xr:uid="{1030F7A5-8978-421F-907F-797EB34C9AD9}"/>
    <cellStyle name="Normal 4 5 3 3 2" xfId="33024" xr:uid="{446077E9-6B37-4060-AF05-17C05817B3DF}"/>
    <cellStyle name="Normal 4 5 3 4" xfId="33025" xr:uid="{74417F62-D747-4F58-ACB4-773F469AC6FF}"/>
    <cellStyle name="Normal 4 5 4" xfId="33026" xr:uid="{9B9D27D7-3C6E-4E79-BC08-F46A8C250E46}"/>
    <cellStyle name="Normal 4 5 4 2" xfId="33027" xr:uid="{D6D7A6F2-1E51-4DF3-B1C0-4BEF5D5681BA}"/>
    <cellStyle name="Normal 4 5 5" xfId="33028" xr:uid="{AC44B858-568F-4879-9494-CBCB16F944EA}"/>
    <cellStyle name="Normal 4 5 5 2" xfId="33029" xr:uid="{E4C3E9F5-4330-4676-9DB0-09F8DBAD8A84}"/>
    <cellStyle name="Normal 4 5 6" xfId="33030" xr:uid="{2E0D866E-A9BB-4DC6-9844-C0118F9FF435}"/>
    <cellStyle name="Normal 4 5 6 2" xfId="33031" xr:uid="{5BA67670-16CC-4C5C-97B0-AE4BE034A875}"/>
    <cellStyle name="Normal 4 5 7" xfId="33032" xr:uid="{44F5FD65-0123-45E8-A431-5D6FC8A2AB2E}"/>
    <cellStyle name="Normal 4 5 7 2" xfId="33033" xr:uid="{397A47FE-F739-45DA-AA8B-0246C17426EA}"/>
    <cellStyle name="Normal 4 5 8" xfId="33034" xr:uid="{E6B1DA0E-EEF5-43CC-BA63-2AD05B929A79}"/>
    <cellStyle name="Normal 4 5 9" xfId="33035" xr:uid="{6AD6D57E-4466-4888-B076-77833D80D8E5}"/>
    <cellStyle name="Normal 4 50" xfId="668" xr:uid="{89D68599-BC90-4148-AC98-9C7E7BFF519E}"/>
    <cellStyle name="Normal 4 6" xfId="33036" xr:uid="{B219F107-4124-4B6D-AB88-D4E49EA887D9}"/>
    <cellStyle name="Normal 4 6 2" xfId="33037" xr:uid="{2119C881-1C67-4B10-99CC-2A9BE2F5577A}"/>
    <cellStyle name="Normal 4 6 2 2" xfId="33038" xr:uid="{C4A12D6E-0277-4016-B17B-51D6A6C560BD}"/>
    <cellStyle name="Normal 4 6 2 2 2" xfId="33039" xr:uid="{1DBCA57B-DC06-421B-BEC4-DFF078FF6269}"/>
    <cellStyle name="Normal 4 6 2 3" xfId="33040" xr:uid="{1E8FA1BD-26FF-4255-9C28-6E4A5415AD7C}"/>
    <cellStyle name="Normal 4 6 2 3 2" xfId="33041" xr:uid="{6257A83E-EF85-4C5A-BFE4-9A3C3E3551D9}"/>
    <cellStyle name="Normal 4 6 2 4" xfId="33042" xr:uid="{42C6CD4D-A23D-4FCD-A1C3-4B981B15AB02}"/>
    <cellStyle name="Normal 4 6 3" xfId="33043" xr:uid="{7006CBD3-01F1-4E7E-A950-BA73564D7B4A}"/>
    <cellStyle name="Normal 4 6 3 2" xfId="33044" xr:uid="{93A76FBC-D2D6-4C8A-9A3F-41B46D4C807B}"/>
    <cellStyle name="Normal 4 6 4" xfId="33045" xr:uid="{44C40369-C25F-4D92-BC07-36AC039C9FF9}"/>
    <cellStyle name="Normal 4 6 4 2" xfId="33046" xr:uid="{781A557C-104A-4EF4-A0F2-DB8F9E892644}"/>
    <cellStyle name="Normal 4 6 5" xfId="33047" xr:uid="{AAAD7E91-F654-4552-B3D1-F1C5123FF897}"/>
    <cellStyle name="Normal 4 6 5 2" xfId="33048" xr:uid="{F0465D9F-1505-43AA-B450-627C953595B9}"/>
    <cellStyle name="Normal 4 6 6" xfId="33049" xr:uid="{419753FB-0C6A-4503-882A-2A7211F94B19}"/>
    <cellStyle name="Normal 4 6 6 2" xfId="33050" xr:uid="{C5A2E021-ACBF-4CBA-85B9-4F220D2EFB7A}"/>
    <cellStyle name="Normal 4 6 7" xfId="33051" xr:uid="{96C7EB73-34C9-4A08-987B-2F6A4E133944}"/>
    <cellStyle name="Normal 4 7" xfId="33052" xr:uid="{BD4AF334-79C9-4C7E-9F37-18DC208FC7F9}"/>
    <cellStyle name="Normal 4 7 2" xfId="33053" xr:uid="{FBA360F2-D1BD-4B5C-A124-16979577F3D3}"/>
    <cellStyle name="Normal 4 7 2 2" xfId="33054" xr:uid="{EAC71914-83CE-4521-9AE0-B69FDF6CA44F}"/>
    <cellStyle name="Normal 4 7 2 2 2" xfId="33055" xr:uid="{B591228A-DB0E-4E5E-B0CE-575AF169717C}"/>
    <cellStyle name="Normal 4 7 2 3" xfId="33056" xr:uid="{85AFAED1-3BF7-45FD-8CDA-DCAA7288784C}"/>
    <cellStyle name="Normal 4 7 2 3 2" xfId="33057" xr:uid="{C77E3489-22EB-4F6F-85DF-0E1F93F6CFED}"/>
    <cellStyle name="Normal 4 7 2 4" xfId="33058" xr:uid="{D6DBA5B2-2759-44C4-8369-5668CCEA3E9C}"/>
    <cellStyle name="Normal 4 7 3" xfId="33059" xr:uid="{FF9225F3-64D0-4885-AEBB-0FC9966F1E4E}"/>
    <cellStyle name="Normal 4 7 3 2" xfId="33060" xr:uid="{5FE672B9-4BBD-43C5-B84F-6E9CF62D26E5}"/>
    <cellStyle name="Normal 4 7 4" xfId="33061" xr:uid="{9B7D6ABA-6296-4486-9DF1-13776F436FAE}"/>
    <cellStyle name="Normal 4 7 4 2" xfId="33062" xr:uid="{79E638DB-E200-41BC-80A6-46CB8C31772B}"/>
    <cellStyle name="Normal 4 7 5" xfId="33063" xr:uid="{31C9F9C7-5E32-4EA4-81A5-E028B863B9A5}"/>
    <cellStyle name="Normal 4 7 5 2" xfId="33064" xr:uid="{C14EC215-C740-45E4-A9D3-41CF1AA935E5}"/>
    <cellStyle name="Normal 4 7 6" xfId="33065" xr:uid="{69707E81-4739-4CF9-9FBA-9688EEAD5D2A}"/>
    <cellStyle name="Normal 4 7 6 2" xfId="33066" xr:uid="{6790A90A-BEDD-4B57-B52E-2D0FD3EC8B60}"/>
    <cellStyle name="Normal 4 7 7" xfId="33067" xr:uid="{FCB50FC9-F0BB-440F-B43F-644D1DF178B2}"/>
    <cellStyle name="Normal 4 8" xfId="33068" xr:uid="{422C0203-4859-4361-B852-D1DC177BCF67}"/>
    <cellStyle name="Normal 4 8 2" xfId="33069" xr:uid="{92ADFBB7-4B55-4E06-B83F-BEEB54FC84FC}"/>
    <cellStyle name="Normal 4 8 2 2" xfId="33070" xr:uid="{BF8915AF-D9A3-4EBC-971D-8D2334B47E0B}"/>
    <cellStyle name="Normal 4 8 2 2 2" xfId="33071" xr:uid="{B2471CCC-80C9-425D-BE2F-9462079C68D5}"/>
    <cellStyle name="Normal 4 8 2 3" xfId="33072" xr:uid="{F61DFD43-30D1-40DE-BD91-D4A432246684}"/>
    <cellStyle name="Normal 4 8 2 3 2" xfId="33073" xr:uid="{1FDD7F84-0B66-4EE7-AA41-1B9B742DB2E0}"/>
    <cellStyle name="Normal 4 8 2 4" xfId="33074" xr:uid="{C0ABB26A-DE35-4FAC-90D9-27525B99D715}"/>
    <cellStyle name="Normal 4 8 3" xfId="33075" xr:uid="{F7E1D809-1434-4396-AEBC-4BA1EFA5C82D}"/>
    <cellStyle name="Normal 4 8 3 2" xfId="33076" xr:uid="{3CC5E978-C43C-4BEF-A2B7-3E17C858B72A}"/>
    <cellStyle name="Normal 4 8 4" xfId="33077" xr:uid="{7C4F71B6-E993-4564-A276-EB2DD21A7918}"/>
    <cellStyle name="Normal 4 8 4 2" xfId="33078" xr:uid="{04B64CA8-9661-4FF1-91D7-FABF7E70A383}"/>
    <cellStyle name="Normal 4 8 5" xfId="33079" xr:uid="{A9E6D4A6-0EA9-4336-9580-8C9A08D21DAA}"/>
    <cellStyle name="Normal 4 8 5 2" xfId="33080" xr:uid="{318C10E0-8C5B-4A65-B0CD-BD5FEECB35D2}"/>
    <cellStyle name="Normal 4 8 6" xfId="33081" xr:uid="{5321F5A2-C7AB-4CCC-BC72-B44C9DE2B47E}"/>
    <cellStyle name="Normal 4 8 6 2" xfId="33082" xr:uid="{B2B06168-7955-4C61-9C0C-C5895F4BDE90}"/>
    <cellStyle name="Normal 4 8 7" xfId="33083" xr:uid="{58401A42-B6A5-4F81-99C2-C5CCC1C3A495}"/>
    <cellStyle name="Normal 4 9" xfId="33084" xr:uid="{2719BC7D-0768-4E03-AE51-E5484A3C3735}"/>
    <cellStyle name="Normal 4 9 2" xfId="33085" xr:uid="{6F56A07A-1BC8-4320-A442-A751B6953EF6}"/>
    <cellStyle name="Normal 4 9 2 2" xfId="33086" xr:uid="{A8BB2C6B-045F-4119-A98F-0EE954208151}"/>
    <cellStyle name="Normal 4 9 2 2 2" xfId="33087" xr:uid="{E3B26234-37AB-48C7-B26B-C2C066A3CAE2}"/>
    <cellStyle name="Normal 4 9 2 3" xfId="33088" xr:uid="{901EB8D8-6DBC-4294-BBB7-01F80C024FE0}"/>
    <cellStyle name="Normal 4 9 2 3 2" xfId="33089" xr:uid="{60EA8CD9-E37D-4D45-B203-EFB510955470}"/>
    <cellStyle name="Normal 4 9 2 4" xfId="33090" xr:uid="{9DCA4AA7-A042-4348-9819-107FDB3E19D7}"/>
    <cellStyle name="Normal 4 9 3" xfId="33091" xr:uid="{819A6EBF-C380-4A33-B31F-E19D334A0161}"/>
    <cellStyle name="Normal 4 9 3 2" xfId="33092" xr:uid="{C37C5EE4-D9DD-4661-A7F7-7CBC5775D5CB}"/>
    <cellStyle name="Normal 4 9 4" xfId="33093" xr:uid="{298CD1D4-5086-48CD-899C-F246F3C66E27}"/>
    <cellStyle name="Normal 4 9 4 2" xfId="33094" xr:uid="{224150E3-97AA-459B-B12D-C5BE2E74964B}"/>
    <cellStyle name="Normal 4 9 5" xfId="33095" xr:uid="{54648172-3D23-4149-873B-E3CC06696375}"/>
    <cellStyle name="Normal 4 9 5 2" xfId="33096" xr:uid="{0C28199E-A41C-486F-851D-20E215F7F0F1}"/>
    <cellStyle name="Normal 4 9 6" xfId="33097" xr:uid="{0BCC4A41-61E5-4406-AA82-E4F30CB1C2DF}"/>
    <cellStyle name="Normal 4 9 6 2" xfId="33098" xr:uid="{BD6234B4-E9CD-4DE1-98D2-CACD75E401FD}"/>
    <cellStyle name="Normal 4 9 7" xfId="33099" xr:uid="{C3D19261-6C93-432B-A90E-07CB3841D3F9}"/>
    <cellStyle name="Normal 4_Plan1" xfId="33100" xr:uid="{130C8132-4DE4-44B9-ABDB-4098BCDC425E}"/>
    <cellStyle name="Normal 40" xfId="33101" xr:uid="{126FD2D9-2BD8-4384-BF4D-59E3109E627C}"/>
    <cellStyle name="Normal 41" xfId="33102" xr:uid="{E0E00B9E-E67E-4407-9ADF-C34EFFDF5ACA}"/>
    <cellStyle name="Normal 41 2" xfId="33103" xr:uid="{2D7EFDAB-13FF-47CA-BE29-5E031BF0BD10}"/>
    <cellStyle name="Normal 42" xfId="33104" xr:uid="{4961DCC9-FE7C-4A84-A2CB-9CF939CF3648}"/>
    <cellStyle name="Normal 43" xfId="33105" xr:uid="{03B0D6F0-37E7-4F4F-BE52-60F830A1C3F5}"/>
    <cellStyle name="Normal 44" xfId="33106" xr:uid="{246252E9-317D-4282-A930-76CCF2B8CED5}"/>
    <cellStyle name="Normal 45" xfId="33107" xr:uid="{841607A7-F42F-46FA-A4C1-761F5438DBA9}"/>
    <cellStyle name="Normal 46" xfId="33108" xr:uid="{481D5C9E-E4D3-4E3B-8D9A-16022DC735B5}"/>
    <cellStyle name="Normal 47" xfId="33109" xr:uid="{E764E2E0-59C7-4608-B265-0FC972AC2A0E}"/>
    <cellStyle name="Normal 48" xfId="33110" xr:uid="{7D4CF9BA-6CDB-4D17-9E8B-4B635DFD8972}"/>
    <cellStyle name="Normal 49" xfId="33111" xr:uid="{B0368FB5-4495-4947-9223-00A2DFB36306}"/>
    <cellStyle name="Normal 49 2" xfId="33112" xr:uid="{85CAED4A-976B-438A-BE6A-BF42C2CE60C8}"/>
    <cellStyle name="Normal 5" xfId="352" xr:uid="{A8F729A0-CC21-4F14-A070-1963143E5BA4}"/>
    <cellStyle name="Normal 5 2" xfId="416" xr:uid="{9E1B05D4-A92C-4F9D-9D1B-D40F19C0086E}"/>
    <cellStyle name="Normal 5 2 2" xfId="662" xr:uid="{B395285B-708B-4169-812C-B9656636DFC4}"/>
    <cellStyle name="Normal 5 2 2 2" xfId="33113" xr:uid="{80AD5060-2306-4CBF-BD1C-C46BEB4406BA}"/>
    <cellStyle name="Normal 5 2 2 2 2" xfId="33114" xr:uid="{8E94AF78-DDC2-47F3-80B9-231E817BF3F7}"/>
    <cellStyle name="Normal 5 2 2 3" xfId="33115" xr:uid="{2E9450EB-7A75-4182-AB8B-36079CD3EEF6}"/>
    <cellStyle name="Normal 5 2 2 3 2" xfId="33116" xr:uid="{80FCB0F5-BD76-4824-AB9B-88C9BC4558B5}"/>
    <cellStyle name="Normal 5 2 2 4" xfId="33117" xr:uid="{55D99CB4-C4C8-4C10-BA76-37AC0CFE8A80}"/>
    <cellStyle name="Normal 5 2 2 5" xfId="33118" xr:uid="{638E53D9-78DC-4A1F-9289-5EC47ED1E266}"/>
    <cellStyle name="Normal 5 2 3" xfId="33119" xr:uid="{D7729ADC-3F9D-4E5E-8485-EB1815BAA7E5}"/>
    <cellStyle name="Normal 5 2 3 2" xfId="33120" xr:uid="{1D604FB4-8852-4104-8ED4-1718DA2581BC}"/>
    <cellStyle name="Normal 5 2 4" xfId="33121" xr:uid="{68D6EC46-2867-4A04-B9B0-7F543DF2FEFF}"/>
    <cellStyle name="Normal 5 2 4 2" xfId="33122" xr:uid="{E1FA9524-3BF6-4032-864E-6BDE267D216B}"/>
    <cellStyle name="Normal 5 2 5" xfId="33123" xr:uid="{4BAEA9CE-89C2-4C73-B6DE-27E526CF4FF3}"/>
    <cellStyle name="Normal 5 2 5 2" xfId="33124" xr:uid="{F3612981-905A-4E2B-BB52-0E4CE6436E62}"/>
    <cellStyle name="Normal 5 2 6" xfId="33125" xr:uid="{16133DC6-D812-4E3A-BB13-FADDB09B7267}"/>
    <cellStyle name="Normal 5 2 6 2" xfId="33126" xr:uid="{71DA6EB5-8907-4D3E-815E-726AA3BD29E7}"/>
    <cellStyle name="Normal 5 2 7" xfId="33127" xr:uid="{0DF5C05B-AF7D-4997-9424-B9C7F975E964}"/>
    <cellStyle name="Normal 5 2 8" xfId="602" xr:uid="{F29A5644-E910-4C29-A1A3-09A0C19A3E94}"/>
    <cellStyle name="Normal 5 3" xfId="601" xr:uid="{A424B201-15FA-4234-9C3B-2E105C4435B7}"/>
    <cellStyle name="Normal 5 3 10" xfId="33128" xr:uid="{70E8FD7F-1FA0-46A5-B323-07E7822320C2}"/>
    <cellStyle name="Normal 5 3 10 2" xfId="33129" xr:uid="{4E23CC0E-27A8-4D12-BEAE-EBA5EFACEF72}"/>
    <cellStyle name="Normal 5 3 11" xfId="33130" xr:uid="{5513A71A-CD1B-4307-86C2-A8F3CFECF92C}"/>
    <cellStyle name="Normal 5 3 11 2" xfId="33131" xr:uid="{DFAD0821-B3FC-473F-B649-F4719164B66C}"/>
    <cellStyle name="Normal 5 3 12" xfId="33132" xr:uid="{6C70BAAF-8EEC-4BA2-B83D-2AE2E5F90019}"/>
    <cellStyle name="Normal 5 3 12 2" xfId="33133" xr:uid="{EF7C8F44-6DA4-480D-9D4C-3F943042F186}"/>
    <cellStyle name="Normal 5 3 13" xfId="33134" xr:uid="{28C6FE9B-AF5B-4624-8E70-617C2B438CF6}"/>
    <cellStyle name="Normal 5 3 14" xfId="33135" xr:uid="{EE4E6220-3966-42C8-93AD-51A8C655E524}"/>
    <cellStyle name="Normal 5 3 2" xfId="33136" xr:uid="{4749B143-5C48-4B9C-89DB-82D865976F9D}"/>
    <cellStyle name="Normal 5 3 2 2" xfId="33137" xr:uid="{B7476DBD-4CA0-4F8F-8FFC-005E2DCCE605}"/>
    <cellStyle name="Normal 5 3 2 2 2" xfId="33138" xr:uid="{E37A7813-D021-4B03-9BA5-5EA9AE3E892C}"/>
    <cellStyle name="Normal 5 3 2 2 2 2" xfId="33139" xr:uid="{F21526F4-D67B-4873-817E-C4DA6D5A97AF}"/>
    <cellStyle name="Normal 5 3 2 2 3" xfId="33140" xr:uid="{CD22F472-CDD1-4800-9BC7-16ED510A5E84}"/>
    <cellStyle name="Normal 5 3 2 2 3 2" xfId="33141" xr:uid="{15637D1A-26F4-4B98-A9DD-408855661FC6}"/>
    <cellStyle name="Normal 5 3 2 2 4" xfId="33142" xr:uid="{5CE8D802-92D9-4AD0-BA99-27D6989F9665}"/>
    <cellStyle name="Normal 5 3 2 3" xfId="33143" xr:uid="{E1913B44-4652-4B37-9AC4-69F1E26CE324}"/>
    <cellStyle name="Normal 5 3 2 3 2" xfId="33144" xr:uid="{28C92717-B9C7-4EF9-812E-6B3B236EB8F1}"/>
    <cellStyle name="Normal 5 3 2 4" xfId="33145" xr:uid="{00A494A4-164B-455A-95BA-14BAD3DB6E8F}"/>
    <cellStyle name="Normal 5 3 2 4 2" xfId="33146" xr:uid="{767C1B07-1234-46FB-A99E-FE438DFACD46}"/>
    <cellStyle name="Normal 5 3 2 5" xfId="33147" xr:uid="{CE96A1EC-BBF8-4713-B805-7F66E05A7CE4}"/>
    <cellStyle name="Normal 5 3 2 5 2" xfId="33148" xr:uid="{3C5BE00D-8B30-446F-ACA6-317D75DB20FF}"/>
    <cellStyle name="Normal 5 3 2 6" xfId="33149" xr:uid="{2BE1E4E4-8CAA-4F48-8090-603EA8576859}"/>
    <cellStyle name="Normal 5 3 2 6 2" xfId="33150" xr:uid="{BD058E87-0CC0-4C55-8462-AADEFC43A42D}"/>
    <cellStyle name="Normal 5 3 2 7" xfId="33151" xr:uid="{22D1B622-EC14-4EC2-9E8A-8BEEACC79C69}"/>
    <cellStyle name="Normal 5 3 2 8" xfId="33152" xr:uid="{ADF5B98F-C444-4B3C-8927-40F3C8A3367D}"/>
    <cellStyle name="Normal 5 3 3" xfId="33153" xr:uid="{5C815EE8-208B-4F97-9278-5A32F0EA6583}"/>
    <cellStyle name="Normal 5 3 3 2" xfId="33154" xr:uid="{A69B3665-3DB5-4DF3-B852-D2F8817C11E8}"/>
    <cellStyle name="Normal 5 3 4" xfId="33155" xr:uid="{B4F11DDC-451E-494E-BC70-98CB411A37BB}"/>
    <cellStyle name="Normal 5 3 4 2" xfId="33156" xr:uid="{A281BD2A-3E46-4F77-AF36-07118772664F}"/>
    <cellStyle name="Normal 5 3 5" xfId="33157" xr:uid="{0ECAB20D-1FB0-41D7-8609-8607B23D3E32}"/>
    <cellStyle name="Normal 5 3 5 2" xfId="33158" xr:uid="{9C12D942-8B62-48C0-8A8B-E8A72F07A9A5}"/>
    <cellStyle name="Normal 5 3 6" xfId="33159" xr:uid="{32BA9EB0-5130-4438-A2ED-29B370894190}"/>
    <cellStyle name="Normal 5 3 6 2" xfId="33160" xr:uid="{3C75C4C7-FD6C-4B24-8D42-DF7F8ACFEBE2}"/>
    <cellStyle name="Normal 5 3 7" xfId="33161" xr:uid="{5F40C012-DB9F-420F-9877-7A17FD398570}"/>
    <cellStyle name="Normal 5 3 7 2" xfId="33162" xr:uid="{1A13D1D3-BCCB-4B38-B878-DBC0A2514A7B}"/>
    <cellStyle name="Normal 5 3 8" xfId="33163" xr:uid="{2179ABCD-C344-4922-9D7F-5EA63EE4C116}"/>
    <cellStyle name="Normal 5 3 8 2" xfId="33164" xr:uid="{8D55B79D-6D97-449B-83E3-52D22565FBF7}"/>
    <cellStyle name="Normal 5 3 8 2 2" xfId="33165" xr:uid="{2E0956A1-0043-4377-8324-3A5A41AC97C5}"/>
    <cellStyle name="Normal 5 3 8 3" xfId="33166" xr:uid="{74A0FA53-0714-4D0D-A60A-61820C37D35E}"/>
    <cellStyle name="Normal 5 3 8 3 2" xfId="33167" xr:uid="{751F9505-46DB-4BD9-A815-E62B091B10A9}"/>
    <cellStyle name="Normal 5 3 8 4" xfId="33168" xr:uid="{4692B094-B775-43D7-A301-816FE71C9041}"/>
    <cellStyle name="Normal 5 3 9" xfId="33169" xr:uid="{04AEA03C-D4F2-4DB9-AFFC-9C1A950E3B87}"/>
    <cellStyle name="Normal 5 3 9 2" xfId="33170" xr:uid="{51A63C80-B6AB-4AEF-9FE6-5BF201C0CBC0}"/>
    <cellStyle name="Normal 5 4" xfId="33171" xr:uid="{BB6C48C0-D82A-4F57-A5C2-049025D10A42}"/>
    <cellStyle name="Normal 5 4 2" xfId="33172" xr:uid="{147E9ED8-3EBE-4F19-8786-0E1DD7733F92}"/>
    <cellStyle name="Normal 5 4 2 2" xfId="33173" xr:uid="{E7B04DAB-E9C4-480B-AE4B-394FC278F02D}"/>
    <cellStyle name="Normal 5 4 3" xfId="33174" xr:uid="{00B6D81B-8BC0-49F3-951B-F36618F7ED33}"/>
    <cellStyle name="Normal 5 4 3 2" xfId="33175" xr:uid="{1A356230-31EE-49B8-BF0B-9AC2C558E6DF}"/>
    <cellStyle name="Normal 5 4 4" xfId="33176" xr:uid="{3FD2543A-AA44-4393-A510-17B725C89D2C}"/>
    <cellStyle name="Normal 5 4 5" xfId="33177" xr:uid="{7E1BD8CE-0040-451D-BC38-15353DD552A9}"/>
    <cellStyle name="Normal 5 5" xfId="33178" xr:uid="{AEA14419-ACFC-4702-9D55-9E9A1D6BABC4}"/>
    <cellStyle name="Normal 5 5 2" xfId="33179" xr:uid="{A70F473D-D946-46B7-990C-B5CC91F52CDD}"/>
    <cellStyle name="Normal 5 6" xfId="33180" xr:uid="{45051CF1-BFA7-4BE8-988D-327A2EA3E39E}"/>
    <cellStyle name="Normal 5 6 2" xfId="33181" xr:uid="{475EFD8C-B4FA-475D-A95F-544A14FDAF35}"/>
    <cellStyle name="Normal 5 6 3" xfId="33182" xr:uid="{01CE1D3C-DF26-4751-8183-7B4D37374C06}"/>
    <cellStyle name="Normal 5 7" xfId="33183" xr:uid="{187D3B77-6321-413B-B87D-6E11337B1659}"/>
    <cellStyle name="Normal 5 7 2" xfId="33184" xr:uid="{F19E45ED-8421-40E5-A234-A1683B415323}"/>
    <cellStyle name="Normal 5 8" xfId="33185" xr:uid="{861ECB53-0ADA-4D4A-BF85-3C5780CC14D3}"/>
    <cellStyle name="Normal 5 8 2" xfId="33186" xr:uid="{E9477D89-003C-46B0-B28C-D7F5478E1858}"/>
    <cellStyle name="Normal 5 9" xfId="33187" xr:uid="{810BFCBE-DEBC-4AF3-9988-50DDD91ADC35}"/>
    <cellStyle name="Normal 50" xfId="33188" xr:uid="{154AD172-CAF4-44D5-BF80-EDE75A4730E5}"/>
    <cellStyle name="Normal 51" xfId="33189" xr:uid="{B022C378-5D3F-4798-92D6-1C44364BCA39}"/>
    <cellStyle name="Normal 52" xfId="33190" xr:uid="{FEA26087-F4EA-4095-970B-9ED1EE72E176}"/>
    <cellStyle name="Normal 53" xfId="33191" xr:uid="{DE0C8E62-DE04-45EA-8896-76F33923E35F}"/>
    <cellStyle name="Normal 54" xfId="33192" xr:uid="{6852C306-1C15-4284-87CD-CAAFF140724C}"/>
    <cellStyle name="Normal 55" xfId="33193" xr:uid="{17B2E67F-2AF8-45B8-9696-9E62435AE817}"/>
    <cellStyle name="Normal 56" xfId="33194" xr:uid="{0A71C1FA-432B-4369-8C31-3CFD016454FC}"/>
    <cellStyle name="Normal 57" xfId="33195" xr:uid="{94812E0F-845D-4C20-92E3-A1FABE753A6C}"/>
    <cellStyle name="Normal 58" xfId="33196" xr:uid="{DB41A130-DAF1-46CC-8A1D-36FC210B9817}"/>
    <cellStyle name="Normal 59" xfId="33197" xr:uid="{7554F779-2768-47F2-A233-30D92BA2A089}"/>
    <cellStyle name="Normal 6" xfId="353" xr:uid="{9E768117-4AC0-40FF-B125-3C0CEB06EB82}"/>
    <cellStyle name="Normal 6 10" xfId="173" xr:uid="{AEAAD9D5-54A1-4FDC-B5D8-0AA2B8E31BEC}"/>
    <cellStyle name="Normal 6 10 2" xfId="33198" xr:uid="{1B0079E3-9516-4A8B-8C43-F387583625AB}"/>
    <cellStyle name="Normal 6 11" xfId="174" xr:uid="{FE7486E8-8C5A-462C-9C72-EA1F36EC836B}"/>
    <cellStyle name="Normal 6 11 2" xfId="33199" xr:uid="{ADEC7B53-B5D5-4663-A196-B3122B71DFBD}"/>
    <cellStyle name="Normal 6 12" xfId="175" xr:uid="{D34CEA48-E18B-4B59-9FE3-99AC6E213044}"/>
    <cellStyle name="Normal 6 12 2" xfId="33200" xr:uid="{D334B89D-2287-4318-BDA5-8CE5CEC5DF12}"/>
    <cellStyle name="Normal 6 13" xfId="176" xr:uid="{F04EE965-4B76-490F-B682-E1941E9A11A7}"/>
    <cellStyle name="Normal 6 13 2" xfId="33201" xr:uid="{4E1BC8B0-0A1F-4A0F-94CB-05A6F0E14C8A}"/>
    <cellStyle name="Normal 6 14" xfId="177" xr:uid="{0412753B-9B5E-466E-B033-288B7495EA99}"/>
    <cellStyle name="Normal 6 14 2" xfId="33202" xr:uid="{7C1AB6F8-B0B2-484E-B933-326265715EE1}"/>
    <cellStyle name="Normal 6 15" xfId="178" xr:uid="{1F129BC5-64CF-4246-9892-43AAD253F414}"/>
    <cellStyle name="Normal 6 15 2" xfId="33203" xr:uid="{90672870-FFC0-46DE-99E3-B0D78975D48B}"/>
    <cellStyle name="Normal 6 16" xfId="179" xr:uid="{3BC809E6-9EE6-40D7-A502-3B099132F3A8}"/>
    <cellStyle name="Normal 6 16 2" xfId="33204" xr:uid="{6990D1C2-E3B7-40E6-99A0-147F4222DE46}"/>
    <cellStyle name="Normal 6 17" xfId="180" xr:uid="{EF862898-17FD-40A8-A759-9265C3257EE7}"/>
    <cellStyle name="Normal 6 17 2" xfId="33205" xr:uid="{C6B2978E-9D48-4A3B-8AC0-666A2D3745B9}"/>
    <cellStyle name="Normal 6 18" xfId="181" xr:uid="{05DF5EF8-D3B7-4666-8FF0-E60DF84C0F84}"/>
    <cellStyle name="Normal 6 18 2" xfId="33206" xr:uid="{CA5B84D7-65D9-4156-86BA-82CA7C9DF1AD}"/>
    <cellStyle name="Normal 6 19" xfId="182" xr:uid="{C234CFD4-3B68-490B-B04E-1A90C0FAC8B6}"/>
    <cellStyle name="Normal 6 19 2" xfId="33207" xr:uid="{7BCE398E-2B91-4324-880A-2F33904494D5}"/>
    <cellStyle name="Normal 6 2" xfId="183" xr:uid="{43758843-838B-47A2-ACC0-3004CCB1BE25}"/>
    <cellStyle name="Normal 6 2 2" xfId="33208" xr:uid="{0481E93D-4D00-40DF-A0E3-295F4DACA4D3}"/>
    <cellStyle name="Normal 6 2 2 2" xfId="33209" xr:uid="{F05B04F7-5D0D-4E70-9514-D90045BC9986}"/>
    <cellStyle name="Normal 6 2 2 2 2" xfId="33210" xr:uid="{F1103FEB-B430-46C1-AC42-E0289FFE0E47}"/>
    <cellStyle name="Normal 6 2 3" xfId="33211" xr:uid="{6F0F1B4E-4EE0-4DFB-8081-20F98FCF9DA6}"/>
    <cellStyle name="Normal 6 2 3 2" xfId="33212" xr:uid="{133C4089-6611-41DC-82B8-BAA381BE21A6}"/>
    <cellStyle name="Normal 6 2 4" xfId="33213" xr:uid="{43A12968-1E8B-498D-ADDF-72AE336F3863}"/>
    <cellStyle name="Normal 6 2 5" xfId="33214" xr:uid="{9CCDC6C9-9525-4E68-BB0D-32399D9C17E1}"/>
    <cellStyle name="Normal 6 20" xfId="184" xr:uid="{2948988D-0BB6-402E-9053-EDBD9FCFC1B3}"/>
    <cellStyle name="Normal 6 20 2" xfId="33215" xr:uid="{11C52526-D755-4AC7-AA43-E81D4B3752F6}"/>
    <cellStyle name="Normal 6 21" xfId="185" xr:uid="{4ADEF7EC-DA16-478E-B406-7ED6E3B176CE}"/>
    <cellStyle name="Normal 6 21 2" xfId="33216" xr:uid="{7F047825-3787-4ACF-87B5-9F56E8087CBB}"/>
    <cellStyle name="Normal 6 22" xfId="32" xr:uid="{3860C2FD-D1F4-474D-918D-4747565AF91E}"/>
    <cellStyle name="Normal 6 22 2" xfId="33217" xr:uid="{F8045DB7-E5D0-46E9-B55D-290B1BE2EB3D}"/>
    <cellStyle name="Normal 6 22 2 2" xfId="33218" xr:uid="{FDB65DFA-4CD3-4A2B-8014-725328474C8B}"/>
    <cellStyle name="Normal 6 22 3" xfId="33219" xr:uid="{E3B0829B-55A6-4452-B399-905F502F0E69}"/>
    <cellStyle name="Normal 6 22 3 2" xfId="33220" xr:uid="{3A876CC1-F630-4292-BD88-BDCA2D20C62E}"/>
    <cellStyle name="Normal 6 22 4" xfId="33221" xr:uid="{55671610-7843-4205-8E10-5B0AAD5F6CAF}"/>
    <cellStyle name="Normal 6 22 5" xfId="33222" xr:uid="{242FE8DD-D738-4C6A-A89B-DA35A54C31BB}"/>
    <cellStyle name="Normal 6 22 6" xfId="33223" xr:uid="{F2B6DFCA-7643-4EB7-BD86-5B70B7A9610E}"/>
    <cellStyle name="Normal 6 22 7" xfId="33224" xr:uid="{C081C4A7-B6EE-4D68-A382-B46255018222}"/>
    <cellStyle name="Normal 6 22 8" xfId="33225" xr:uid="{88528A83-EC16-47FD-B7BB-16837CD2DEED}"/>
    <cellStyle name="Normal 6 23" xfId="33226" xr:uid="{819A1494-CD63-4B4F-AE42-E9D168AC8D49}"/>
    <cellStyle name="Normal 6 23 2" xfId="33227" xr:uid="{A42D665C-5CB8-4ACC-917F-E24746143C02}"/>
    <cellStyle name="Normal 6 23 3" xfId="33228" xr:uid="{05EF15D8-934C-469F-B2D7-A81D996C8EAC}"/>
    <cellStyle name="Normal 6 23 4" xfId="33229" xr:uid="{6907A78E-8DF0-4604-817B-A6534C59E4A4}"/>
    <cellStyle name="Normal 6 23 5" xfId="33230" xr:uid="{8FB2D24D-8587-4AA8-AFA4-735802C7D9D1}"/>
    <cellStyle name="Normal 6 24" xfId="33231" xr:uid="{6B7EB96B-3FA8-44AF-8015-5A2C0E2D2697}"/>
    <cellStyle name="Normal 6 24 2" xfId="33232" xr:uid="{E805F77A-2D26-41BA-84E4-AD158DB785EE}"/>
    <cellStyle name="Normal 6 25" xfId="33233" xr:uid="{13DD2AAA-5B8E-4457-8DB5-4E381562B0F9}"/>
    <cellStyle name="Normal 6 26" xfId="33234" xr:uid="{DAC29C6F-433D-46A0-9180-B6412018EA7D}"/>
    <cellStyle name="Normal 6 27" xfId="33235" xr:uid="{E514303E-227B-42B8-AED4-33A175A14A31}"/>
    <cellStyle name="Normal 6 28" xfId="33236" xr:uid="{3BAED33F-F831-49AD-802A-07D9D23499FF}"/>
    <cellStyle name="Normal 6 29" xfId="33237" xr:uid="{BBFBF9E7-08B5-4A68-8633-847A8AAEFE4F}"/>
    <cellStyle name="Normal 6 3" xfId="186" xr:uid="{8FAB060D-F5E5-4CD7-BF62-4313679BB5BE}"/>
    <cellStyle name="Normal 6 3 2" xfId="33238" xr:uid="{B05C0A2E-A05F-4C8B-BBDB-6A2EDE7BEFB5}"/>
    <cellStyle name="Normal 6 3 3" xfId="33239" xr:uid="{71932A5F-E6A8-493F-ABEA-25F7C3190DB7}"/>
    <cellStyle name="Normal 6 30" xfId="33240" xr:uid="{C1AE3F31-4BDB-42BA-A0C2-1E9FA78C7B79}"/>
    <cellStyle name="Normal 6 31" xfId="33241" xr:uid="{AFF3240D-36D4-4785-8AC2-A4600B94EA06}"/>
    <cellStyle name="Normal 6 4" xfId="187" xr:uid="{53341ACA-65A3-4A1A-8B1B-9391331C371B}"/>
    <cellStyle name="Normal 6 4 2" xfId="33242" xr:uid="{519925EC-AE34-43BE-BA48-FC545712D6FD}"/>
    <cellStyle name="Normal 6 4 3" xfId="33243" xr:uid="{CD33A239-EA6A-4F32-95A3-3939DC113592}"/>
    <cellStyle name="Normal 6 5" xfId="188" xr:uid="{CF975BB6-7A69-4906-9210-A1BFA8F015EA}"/>
    <cellStyle name="Normal 6 5 2" xfId="33244" xr:uid="{04B6220C-531D-4E85-B5ED-D56DED70DEC2}"/>
    <cellStyle name="Normal 6 5 3" xfId="33245" xr:uid="{DF7693F0-221B-40DC-B025-5F0D889A747C}"/>
    <cellStyle name="Normal 6 6" xfId="189" xr:uid="{64B0A2B9-8C34-4845-976E-F7537514E3F0}"/>
    <cellStyle name="Normal 6 6 2" xfId="33246" xr:uid="{05ED5A3A-8341-4654-B02F-33A0EDB9098D}"/>
    <cellStyle name="Normal 6 6 3" xfId="33247" xr:uid="{E32D5D91-C0D4-4A39-BD57-F39D77246ACC}"/>
    <cellStyle name="Normal 6 7" xfId="190" xr:uid="{0C8CD466-2EEF-4A2D-AB41-2E534EFDEC15}"/>
    <cellStyle name="Normal 6 7 2" xfId="33248" xr:uid="{F6A80F50-0CDD-4FFF-8B56-0712C3CE5C27}"/>
    <cellStyle name="Normal 6 8" xfId="191" xr:uid="{954251B4-F59C-497C-8DF7-8C8C798415DF}"/>
    <cellStyle name="Normal 6 8 2" xfId="33249" xr:uid="{EC8B2255-88C9-4635-ACB2-6E3C286EC857}"/>
    <cellStyle name="Normal 6 9" xfId="192" xr:uid="{545F0381-1026-4C24-BF78-4F5C9AC78AE2}"/>
    <cellStyle name="Normal 6 9 2" xfId="33250" xr:uid="{A14011B8-6B16-4371-BCDA-84B56C30B45E}"/>
    <cellStyle name="Normal 6_Default" xfId="33251" xr:uid="{6B7FEF84-CC68-443B-8111-76C27A00875C}"/>
    <cellStyle name="Normal 60" xfId="35" xr:uid="{CB0E3D04-5399-4F5D-8005-66DE52F36E86}"/>
    <cellStyle name="Normal 60 2" xfId="591" xr:uid="{57CE5A68-C3B4-4A1D-9BE2-354256711412}"/>
    <cellStyle name="Normal 61" xfId="24" xr:uid="{DEA36906-2291-458B-B283-6BCA2EE6ECB0}"/>
    <cellStyle name="Normal 61 2" xfId="30" xr:uid="{454E3726-451B-478E-8B80-6B285821CCCF}"/>
    <cellStyle name="Normal 62" xfId="33" xr:uid="{F6D5C9C9-DF3F-431F-A58C-9F7F97128121}"/>
    <cellStyle name="Normal 63" xfId="33252" xr:uid="{799255C4-B3ED-46B7-8D05-C5F5060023CA}"/>
    <cellStyle name="Normal 64" xfId="77" xr:uid="{3AE16012-9777-41BD-9DEB-628E32A6FE28}"/>
    <cellStyle name="Normal 65" xfId="50577" xr:uid="{70D7F736-27C4-4ECE-8519-B2572D83842C}"/>
    <cellStyle name="Normal 66" xfId="50578" xr:uid="{BDD7BCCB-3623-40A9-BFCA-73E90017D7F7}"/>
    <cellStyle name="Normal 67" xfId="50579" xr:uid="{4E94B589-4655-48AB-A4F1-C14008C2D780}"/>
    <cellStyle name="Normal 68" xfId="50580" xr:uid="{1ABD6903-EB94-4008-9C5F-180092B95C5B}"/>
    <cellStyle name="Normal 69" xfId="50581" xr:uid="{4D30B0E8-5B80-4857-A79E-F028360870F4}"/>
    <cellStyle name="Normal 7" xfId="56" xr:uid="{9D7E6540-DE8D-409A-8A46-0244ADFF7A8E}"/>
    <cellStyle name="Normal 7 10" xfId="33253" xr:uid="{1BFBB2A8-5160-4998-AE7E-6BC86D90C9D2}"/>
    <cellStyle name="Normal 7 11" xfId="600" xr:uid="{C6E81761-7359-448B-9300-1C65C127D81F}"/>
    <cellStyle name="Normal 7 2" xfId="62" xr:uid="{217DDA3B-B861-4794-85A1-F8C8CF8D06D4}"/>
    <cellStyle name="Normal 7 2 10" xfId="33254" xr:uid="{A20BDABE-94A9-45CD-B935-20ADA3E36BCD}"/>
    <cellStyle name="Normal 7 2 10 2" xfId="33255" xr:uid="{D2C310E7-6B37-4907-A9C7-27EEB5866FAA}"/>
    <cellStyle name="Normal 7 2 11" xfId="33256" xr:uid="{EC48BFE3-4345-4C9E-B90E-D69BCFF5CFAF}"/>
    <cellStyle name="Normal 7 2 11 2" xfId="33257" xr:uid="{748F88F4-341B-43DC-91FB-7BA76F08CA07}"/>
    <cellStyle name="Normal 7 2 12" xfId="33258" xr:uid="{3C8754C2-5E73-4AE4-AF19-9DFDE025D0B5}"/>
    <cellStyle name="Normal 7 2 12 2" xfId="33259" xr:uid="{73DCF4C9-85C9-492D-8486-E6AC1BB0BDCA}"/>
    <cellStyle name="Normal 7 2 13" xfId="33260" xr:uid="{816D2CFE-C6A3-49CA-8723-07F344FFE8AC}"/>
    <cellStyle name="Normal 7 2 14" xfId="33261" xr:uid="{9D3081B4-380A-4C30-9E3C-AF61F9E9DD2A}"/>
    <cellStyle name="Normal 7 2 15" xfId="599" xr:uid="{6E279C24-FA53-4DF6-90F4-C740DD0B707B}"/>
    <cellStyle name="Normal 7 2 2" xfId="33262" xr:uid="{571FBDAB-CEB9-4B09-9730-7B9A62F99868}"/>
    <cellStyle name="Normal 7 2 2 2" xfId="33263" xr:uid="{B49FD0DC-DFE5-48C5-98CA-DFAB2A664C42}"/>
    <cellStyle name="Normal 7 2 2 3" xfId="33264" xr:uid="{F799242E-08BC-43BB-BBC5-9CD5A6B55B04}"/>
    <cellStyle name="Normal 7 2 3" xfId="33265" xr:uid="{2AB68575-968E-4909-9452-2768B0DA3FB2}"/>
    <cellStyle name="Normal 7 2 3 2" xfId="33266" xr:uid="{999EA3A6-1B73-4BC2-BD2F-4047C8640D2E}"/>
    <cellStyle name="Normal 7 2 3 3" xfId="33267" xr:uid="{3C4C3878-F0D9-4F21-9F6D-72969AD5CC21}"/>
    <cellStyle name="Normal 7 2 4" xfId="33268" xr:uid="{D4CEF9F4-B942-4F8C-8879-38B200D1B6A7}"/>
    <cellStyle name="Normal 7 2 4 2" xfId="33269" xr:uid="{E7435C89-37E8-4035-8CA4-B22B34419CF3}"/>
    <cellStyle name="Normal 7 2 5" xfId="33270" xr:uid="{FB7CE792-67C1-4D83-8BEC-39EFB327FAA1}"/>
    <cellStyle name="Normal 7 2 5 2" xfId="33271" xr:uid="{787C50C7-263A-4EFF-B9AE-55C6A0CAB2D6}"/>
    <cellStyle name="Normal 7 2 6" xfId="33272" xr:uid="{073ADAF0-05E6-41A7-A7CB-995928D437D9}"/>
    <cellStyle name="Normal 7 2 6 2" xfId="33273" xr:uid="{ACBCB4CA-68CC-492B-8E05-01C0FB3EA00A}"/>
    <cellStyle name="Normal 7 2 7" xfId="33274" xr:uid="{F7DBCAE2-8546-45DB-B810-7F4778754402}"/>
    <cellStyle name="Normal 7 2 7 2" xfId="33275" xr:uid="{F77308A4-39E8-4250-AC21-B361EB655C61}"/>
    <cellStyle name="Normal 7 2 8" xfId="33276" xr:uid="{01B155E3-6F46-42E6-9680-F1C0ABD28668}"/>
    <cellStyle name="Normal 7 2 8 2" xfId="33277" xr:uid="{22D6E90B-1840-4A46-82B1-5701F8CAB963}"/>
    <cellStyle name="Normal 7 2 8 2 2" xfId="33278" xr:uid="{1C953699-7CF6-4759-8556-6BA259267E91}"/>
    <cellStyle name="Normal 7 2 8 3" xfId="33279" xr:uid="{93A517B0-B01D-4F17-BD91-FDD68E9133D9}"/>
    <cellStyle name="Normal 7 2 8 3 2" xfId="33280" xr:uid="{B5220887-F130-4A17-9CA3-F5A11052851F}"/>
    <cellStyle name="Normal 7 2 8 4" xfId="33281" xr:uid="{9F0E933D-F3CC-423C-93BD-5B3EF81F20BD}"/>
    <cellStyle name="Normal 7 2 9" xfId="33282" xr:uid="{09E2EDF5-1940-4060-BB24-2D73DAD5D747}"/>
    <cellStyle name="Normal 7 2 9 2" xfId="33283" xr:uid="{471413DA-B9E3-4CAF-82F6-466E4C8C5D10}"/>
    <cellStyle name="Normal 7 3" xfId="33284" xr:uid="{A047739A-72FC-48D4-A066-6314774FD9E2}"/>
    <cellStyle name="Normal 7 3 2" xfId="33285" xr:uid="{F9FD343F-4090-4B2D-844E-4FB7E9DDF463}"/>
    <cellStyle name="Normal 7 3 2 2" xfId="33286" xr:uid="{B6B613D8-DF12-4B46-B869-D178BBE79411}"/>
    <cellStyle name="Normal 7 3 2 2 2" xfId="33287" xr:uid="{91F15A16-3825-4A12-B951-CD32483CE124}"/>
    <cellStyle name="Normal 7 3 2 3" xfId="33288" xr:uid="{329D9428-BDC3-461E-8AD6-1C3C72F078DC}"/>
    <cellStyle name="Normal 7 3 2 3 2" xfId="33289" xr:uid="{7FDDF441-B693-4BA0-BDA7-C59D23A9B69B}"/>
    <cellStyle name="Normal 7 3 2 4" xfId="33290" xr:uid="{EBF1E2AC-74AA-4F61-93B7-51D40F973138}"/>
    <cellStyle name="Normal 7 3 2 5" xfId="33291" xr:uid="{DCBB9D48-48EB-4255-A2EE-BD0C51F19286}"/>
    <cellStyle name="Normal 7 3 3" xfId="33292" xr:uid="{6527BFFE-814D-4362-9B47-6E9EDF52B99C}"/>
    <cellStyle name="Normal 7 3 3 2" xfId="33293" xr:uid="{1EA3B29B-4403-48C8-A40A-A60492775D53}"/>
    <cellStyle name="Normal 7 3 4" xfId="33294" xr:uid="{AC80FBE7-F84A-4947-8165-0FD28490D89C}"/>
    <cellStyle name="Normal 7 3 4 2" xfId="33295" xr:uid="{A32252C8-A6A3-4582-BC0B-FAD9773DBC64}"/>
    <cellStyle name="Normal 7 3 5" xfId="33296" xr:uid="{D7F10736-312F-4A6D-8575-77849495BF8A}"/>
    <cellStyle name="Normal 7 3 5 2" xfId="33297" xr:uid="{DABDF614-7C92-4D69-94E2-6F2FEF881197}"/>
    <cellStyle name="Normal 7 3 6" xfId="33298" xr:uid="{9E363214-50DE-43A9-97C4-74FF267B68B4}"/>
    <cellStyle name="Normal 7 3 6 2" xfId="33299" xr:uid="{968C25A1-BC52-4701-939A-9251861D6CB0}"/>
    <cellStyle name="Normal 7 3 7" xfId="33300" xr:uid="{A1CF3A95-8CDB-4746-BA4B-9EC611B40877}"/>
    <cellStyle name="Normal 7 3 8" xfId="33301" xr:uid="{7AAB6E59-7C0B-40A3-AA11-9AED7B5C35CF}"/>
    <cellStyle name="Normal 7 4" xfId="33302" xr:uid="{FA6C687A-31A2-46A6-B247-FF8A04A0EAD2}"/>
    <cellStyle name="Normal 7 4 2" xfId="33303" xr:uid="{8F2200B2-ED41-478A-A819-74B9E866677A}"/>
    <cellStyle name="Normal 7 4 2 2" xfId="33304" xr:uid="{FCA4B0D1-278F-4297-9DF5-07A0DC0AF22D}"/>
    <cellStyle name="Normal 7 4 3" xfId="33305" xr:uid="{FA333FB5-D492-4983-A9C0-DC5CDB57E107}"/>
    <cellStyle name="Normal 7 4 3 2" xfId="33306" xr:uid="{D0E09FD1-70BD-4038-ACCF-390CCE6AC6BA}"/>
    <cellStyle name="Normal 7 4 4" xfId="33307" xr:uid="{C1AE8CCF-B0D9-4E8E-BB1A-B2AC0A67446D}"/>
    <cellStyle name="Normal 7 4 5" xfId="33308" xr:uid="{6F16C92E-5BF3-46CE-8C31-153913F47340}"/>
    <cellStyle name="Normal 7 5" xfId="33309" xr:uid="{98886A99-4C14-4948-ABAA-2ECAAEED49CF}"/>
    <cellStyle name="Normal 7 5 2" xfId="33310" xr:uid="{246B773F-FBF9-46B0-9B9A-1112518D9A04}"/>
    <cellStyle name="Normal 7 5 3" xfId="33311" xr:uid="{12A00618-7B28-46C0-A8D2-3B16F9329ED1}"/>
    <cellStyle name="Normal 7 6" xfId="33312" xr:uid="{6B20E275-3334-4601-8319-9BFA7E7B4FE0}"/>
    <cellStyle name="Normal 7 6 2" xfId="33313" xr:uid="{775E2F7A-E01D-4B57-BB43-8F85C29860EA}"/>
    <cellStyle name="Normal 7 6 3" xfId="33314" xr:uid="{1947DB11-FDE4-406B-A3C9-A1A235AB0E9A}"/>
    <cellStyle name="Normal 7 7" xfId="33315" xr:uid="{9D13E51C-7C64-4005-A2E1-12407D80A3F7}"/>
    <cellStyle name="Normal 7 7 2" xfId="33316" xr:uid="{05FF9552-1EBB-4AE2-AD14-204E9C569282}"/>
    <cellStyle name="Normal 7 8" xfId="33317" xr:uid="{DB06B038-68DB-47A4-8E1C-24854F5012F2}"/>
    <cellStyle name="Normal 7 8 2" xfId="33318" xr:uid="{69523EE9-9B6E-4633-A6EB-F088C621C0BD}"/>
    <cellStyle name="Normal 7 9" xfId="57" xr:uid="{E681831D-7035-405B-AC1A-1E11E1782648}"/>
    <cellStyle name="Normal 7 9 2" xfId="33319" xr:uid="{D37F64BE-B008-4715-B162-5242D8B6E4E6}"/>
    <cellStyle name="Normal 7_Plan1" xfId="33320" xr:uid="{FE430329-0A11-4EA7-9B91-44F64F8C32E5}"/>
    <cellStyle name="Normal 70" xfId="50582" xr:uid="{640947F9-8A7A-4CF7-A52C-057556B19D24}"/>
    <cellStyle name="Normal 8" xfId="51" xr:uid="{9F9C0070-2B3F-4882-9A02-B1628C851E7F}"/>
    <cellStyle name="Normal 8 10" xfId="33321" xr:uid="{2D88F6C1-8389-4053-AA7E-6871DA97D0AF}"/>
    <cellStyle name="Normal 8 10 2" xfId="33322" xr:uid="{0CDB838E-322C-40DB-9730-47AAD1735C1B}"/>
    <cellStyle name="Normal 8 11" xfId="33323" xr:uid="{10C87ADF-1233-4BF4-8222-2D0D4B491C38}"/>
    <cellStyle name="Normal 8 11 2" xfId="33324" xr:uid="{F5584B9E-153F-4ECF-8560-CD67175C56D2}"/>
    <cellStyle name="Normal 8 12" xfId="33325" xr:uid="{4DE45438-87C2-4F27-8DE9-608404D03871}"/>
    <cellStyle name="Normal 8 12 2" xfId="33326" xr:uid="{98895067-E19F-4259-858B-64803FC4095F}"/>
    <cellStyle name="Normal 8 13" xfId="33327" xr:uid="{3029D146-C75C-4D40-AC67-67433A4DB38A}"/>
    <cellStyle name="Normal 8 13 2" xfId="33328" xr:uid="{2CECC745-F1D8-46B5-8CBF-1CCA36B57254}"/>
    <cellStyle name="Normal 8 14" xfId="33329" xr:uid="{3F57521E-6AF7-45DB-8592-5665D6F90EF0}"/>
    <cellStyle name="Normal 8 15" xfId="33330" xr:uid="{BAF84D99-FB69-4C59-BA70-709BDF1FBA5C}"/>
    <cellStyle name="Normal 8 16" xfId="598" xr:uid="{8F89F225-F6F9-4A2A-B829-2AEEE1E32EAA}"/>
    <cellStyle name="Normal 8 2" xfId="408" xr:uid="{9D96550F-2FCB-4D15-99D0-C772368E0D52}"/>
    <cellStyle name="Normal 8 2 2" xfId="33331" xr:uid="{5AB5724C-374E-4E94-8630-C94A3357A3D4}"/>
    <cellStyle name="Normal 8 2 2 2" xfId="33332" xr:uid="{185E3AC2-2816-43E2-A407-C752E2F8166F}"/>
    <cellStyle name="Normal 8 2 2 2 2" xfId="33333" xr:uid="{B513CA3A-B366-4F22-86B5-E535D630FE47}"/>
    <cellStyle name="Normal 8 2 2 3" xfId="33334" xr:uid="{F7E4FE2B-39C5-4993-8A45-840C4BD105AC}"/>
    <cellStyle name="Normal 8 2 2 3 2" xfId="33335" xr:uid="{644C49E3-D027-4AE5-B0A7-C712F413306A}"/>
    <cellStyle name="Normal 8 2 2 4" xfId="33336" xr:uid="{ABF7216A-C794-4AE2-9F64-0CD1C5090242}"/>
    <cellStyle name="Normal 8 2 2 5" xfId="33337" xr:uid="{FD53BC78-E8AA-4A70-92D3-C5D92FE96C07}"/>
    <cellStyle name="Normal 8 2 3" xfId="33338" xr:uid="{7E188660-DF20-4656-B613-5B274C40C649}"/>
    <cellStyle name="Normal 8 2 3 2" xfId="33339" xr:uid="{7D4765F1-06A8-402B-877D-AD67E901210C}"/>
    <cellStyle name="Normal 8 2 4" xfId="33340" xr:uid="{D8D39898-1462-4F0D-8B6E-A349B29761ED}"/>
    <cellStyle name="Normal 8 2 4 2" xfId="33341" xr:uid="{3D17F051-B7A0-409A-AC52-F0EB9F202A91}"/>
    <cellStyle name="Normal 8 2 5" xfId="33342" xr:uid="{28722E49-B3A9-4E6B-A685-ABC557F091EC}"/>
    <cellStyle name="Normal 8 2 5 2" xfId="33343" xr:uid="{8EB2F5D6-CF6B-46E6-9D07-5CBCCCB4424E}"/>
    <cellStyle name="Normal 8 2 6" xfId="33344" xr:uid="{72F2A6D4-B366-420E-926E-BF647FA0A8C2}"/>
    <cellStyle name="Normal 8 2 6 2" xfId="33345" xr:uid="{A19B517B-593C-4533-8F2B-B5A5DD6BC7C2}"/>
    <cellStyle name="Normal 8 2 7" xfId="33346" xr:uid="{77AA26BF-6EC7-4D44-8F46-F5ECD26D0B3F}"/>
    <cellStyle name="Normal 8 2 8" xfId="597" xr:uid="{51A04C2B-4C73-4EDD-8049-C9CCE102E439}"/>
    <cellStyle name="Normal 8 3" xfId="596" xr:uid="{0EB3CA5D-7589-4FD2-95F3-BCE9EE3CF8ED}"/>
    <cellStyle name="Normal 8 3 2" xfId="33347" xr:uid="{0C427717-A993-4075-B41D-4C8081952463}"/>
    <cellStyle name="Normal 8 3 2 2" xfId="33348" xr:uid="{D53E433D-E345-4308-BA7A-073D7FFA19D6}"/>
    <cellStyle name="Normal 8 3 2 2 2" xfId="33349" xr:uid="{45366598-1E01-4A17-83D1-80E987413F5F}"/>
    <cellStyle name="Normal 8 3 2 3" xfId="33350" xr:uid="{E60AA84F-1BE2-4391-971E-F8FDB0751916}"/>
    <cellStyle name="Normal 8 3 2 3 2" xfId="33351" xr:uid="{326C6E69-AB17-4A79-ACF5-8688ED48EE16}"/>
    <cellStyle name="Normal 8 3 2 4" xfId="33352" xr:uid="{4CF1E8F2-7A6A-4466-B9A1-2E9B4FE8A57E}"/>
    <cellStyle name="Normal 8 3 2 5" xfId="33353" xr:uid="{A0D8E365-A585-4EDE-860A-E1E5EC70FAFA}"/>
    <cellStyle name="Normal 8 3 3" xfId="33354" xr:uid="{F6276150-D6F7-427D-9AB4-DA6B9791B743}"/>
    <cellStyle name="Normal 8 3 3 2" xfId="33355" xr:uid="{75C12FD6-EF9A-4645-A5CA-62A8CDCB01BA}"/>
    <cellStyle name="Normal 8 3 4" xfId="33356" xr:uid="{21721E48-7793-4C19-AEBE-97150D55B4D4}"/>
    <cellStyle name="Normal 8 3 4 2" xfId="33357" xr:uid="{5ED80CAE-EC15-4C3C-BFE5-DE024C55C19D}"/>
    <cellStyle name="Normal 8 3 5" xfId="33358" xr:uid="{2D1E2DD4-92D4-438B-AEB1-963A2D521B04}"/>
    <cellStyle name="Normal 8 3 5 2" xfId="33359" xr:uid="{0DE7BA40-A8A5-44E4-9BC9-8F6434F5A651}"/>
    <cellStyle name="Normal 8 3 6" xfId="33360" xr:uid="{F6FA1174-33C5-4E1E-97BC-07CA00A62D3A}"/>
    <cellStyle name="Normal 8 3 6 2" xfId="33361" xr:uid="{AC011BFC-C900-403D-9EAB-4FF71D33BF9C}"/>
    <cellStyle name="Normal 8 3 7" xfId="33362" xr:uid="{1D281F16-BE56-4346-8DFD-6B76FDFBF4F6}"/>
    <cellStyle name="Normal 8 3 8" xfId="33363" xr:uid="{AC19EFC9-7A6E-45D8-A574-B112CACD7C60}"/>
    <cellStyle name="Normal 8 4" xfId="595" xr:uid="{5A245219-457F-4029-9CC1-AC76C4771FD3}"/>
    <cellStyle name="Normal 8 4 2" xfId="33364" xr:uid="{805E2453-6C37-4B87-9531-D6BD5357AB5C}"/>
    <cellStyle name="Normal 8 4 3" xfId="33365" xr:uid="{F49B5A1B-5807-42F8-A56D-CD306AD3F190}"/>
    <cellStyle name="Normal 8 5" xfId="33366" xr:uid="{9942FA69-ACC0-401D-A2D2-B016D7A10350}"/>
    <cellStyle name="Normal 8 5 2" xfId="33367" xr:uid="{245E596B-B6AE-4CB8-AA4C-E7995394CE37}"/>
    <cellStyle name="Normal 8 5 3" xfId="33368" xr:uid="{53702DF5-27A5-4706-9F44-8047DB1FFD9C}"/>
    <cellStyle name="Normal 8 6" xfId="33369" xr:uid="{C467D068-CE7E-4E64-83BD-CF8194DA8802}"/>
    <cellStyle name="Normal 8 6 2" xfId="33370" xr:uid="{F2F53B2F-1773-4CA0-97F5-088536B854C2}"/>
    <cellStyle name="Normal 8 7" xfId="33371" xr:uid="{C62C5C7D-46C3-41D0-8295-9069DBAC1293}"/>
    <cellStyle name="Normal 8 7 2" xfId="33372" xr:uid="{199E2A1D-57E2-4D62-8288-1082A96BF820}"/>
    <cellStyle name="Normal 8 8" xfId="33373" xr:uid="{CAB37DE2-350F-42CB-994A-F9CB6CFAB257}"/>
    <cellStyle name="Normal 8 8 2" xfId="33374" xr:uid="{1803FC8E-5ECC-45FC-9821-4B297804C50A}"/>
    <cellStyle name="Normal 8 9" xfId="33375" xr:uid="{61FAC36D-3D4E-4236-B8FC-3C68D6188707}"/>
    <cellStyle name="Normal 8 9 2" xfId="33376" xr:uid="{A19C1940-A0EC-4DED-95F6-D0546AD62A43}"/>
    <cellStyle name="Normal 8 9 2 2" xfId="33377" xr:uid="{BE05F6BA-E82D-4F3B-B6ED-C6878BDC9D41}"/>
    <cellStyle name="Normal 8 9 3" xfId="33378" xr:uid="{750BDA86-FA37-4660-860D-AF250058FA36}"/>
    <cellStyle name="Normal 8 9 3 2" xfId="33379" xr:uid="{CBE74345-91FD-4E25-A018-0235A577D963}"/>
    <cellStyle name="Normal 8 9 4" xfId="33380" xr:uid="{9633D3A9-1B8D-4FE8-89CA-4A0DD6AF608D}"/>
    <cellStyle name="Normal 83" xfId="61" xr:uid="{573FE405-ABBE-475F-A6CE-11C8CE30F2D3}"/>
    <cellStyle name="Normal 83 2" xfId="5" xr:uid="{00000000-0005-0000-0000-000007000000}"/>
    <cellStyle name="Normal 83 2 2" xfId="63" xr:uid="{CC94E6CE-91B3-42BC-AE72-FE5E33BAAE75}"/>
    <cellStyle name="Normal 83 5" xfId="82" xr:uid="{6A0C3C93-48D1-4A79-9712-48DEA0EDB34F}"/>
    <cellStyle name="Normal 87" xfId="64" xr:uid="{FB856762-DFAC-4B71-8DB3-22EECA462977}"/>
    <cellStyle name="Normal 9" xfId="594" xr:uid="{D57A86EF-13DF-44D7-BE47-94402865B34D}"/>
    <cellStyle name="Normal 9 2" xfId="267" xr:uid="{75681BB0-2E70-4146-A2EF-25FB8DF50567}"/>
    <cellStyle name="Normal 9 2 2" xfId="33381" xr:uid="{70FAA269-D65C-45E9-98D8-7B5F13714C17}"/>
    <cellStyle name="Normal 9 2 2 2" xfId="33382" xr:uid="{1E180871-41E0-4FC7-B2B8-1A1343AE43BA}"/>
    <cellStyle name="Normal 9 2 2 2 2" xfId="33383" xr:uid="{AFFC3044-945D-4A77-A840-39C2B16589CE}"/>
    <cellStyle name="Normal 9 2 2 3" xfId="33384" xr:uid="{CD6750B7-9821-42F0-95D7-3D4934003924}"/>
    <cellStyle name="Normal 9 2 2 3 2" xfId="33385" xr:uid="{670B6C98-9516-4572-81A2-92B22632717B}"/>
    <cellStyle name="Normal 9 2 2 4" xfId="33386" xr:uid="{F9F61819-8E40-4D9D-B908-ACF5E161DE9F}"/>
    <cellStyle name="Normal 9 2 2 5" xfId="33387" xr:uid="{F3ACA81E-312B-40AD-BEC8-845FA94BFE4C}"/>
    <cellStyle name="Normal 9 2 3" xfId="33388" xr:uid="{71631F28-18E2-4B50-9BF8-FA7E2CC40006}"/>
    <cellStyle name="Normal 9 2 3 2" xfId="33389" xr:uid="{216B08BC-C0FB-43B9-A322-FDD588635C79}"/>
    <cellStyle name="Normal 9 2 4" xfId="33390" xr:uid="{3D4757C0-6B3A-4849-BAC4-9282B3D33F11}"/>
    <cellStyle name="Normal 9 2 4 2" xfId="33391" xr:uid="{854B6E43-CADB-4786-AE1E-B7449A083F94}"/>
    <cellStyle name="Normal 9 2 5" xfId="33392" xr:uid="{FCBB9657-F2AF-4F6F-B7F0-C586B224E3EC}"/>
    <cellStyle name="Normal 9 2 5 2" xfId="33393" xr:uid="{88FCA33F-3D04-42EE-9D7E-7549C3BB294A}"/>
    <cellStyle name="Normal 9 2 6" xfId="33394" xr:uid="{9F8E0DAA-BADF-4BE8-A705-D06FBC10B36B}"/>
    <cellStyle name="Normal 9 2 6 2" xfId="33395" xr:uid="{B72C1120-11E2-4072-AF72-F93BB90E7B36}"/>
    <cellStyle name="Normal 9 2 7" xfId="33396" xr:uid="{436126F7-5CFF-47FE-9ED0-A6D0B52779AA}"/>
    <cellStyle name="Normal 9 2 8" xfId="33397" xr:uid="{FEEF74A4-D852-42D6-9AEF-AFBA7BC792C0}"/>
    <cellStyle name="Normal 9 3" xfId="33398" xr:uid="{871CB69A-51C3-4AE1-8081-7A84A3B35EDC}"/>
    <cellStyle name="Normal 9 3 10" xfId="33399" xr:uid="{68441D96-C164-47D1-AAFB-6A6378CFAC7D}"/>
    <cellStyle name="Normal 9 3 10 2" xfId="33400" xr:uid="{541004C1-1DFF-4D8B-B009-E0E3D80D3528}"/>
    <cellStyle name="Normal 9 3 11" xfId="33401" xr:uid="{5665960B-39D2-45D5-88F6-AADD9D0389D9}"/>
    <cellStyle name="Normal 9 3 11 2" xfId="33402" xr:uid="{5BB5E358-FB52-4D4A-B71C-6487DC171FA2}"/>
    <cellStyle name="Normal 9 3 12" xfId="33403" xr:uid="{E9266678-09A4-49A8-9DD1-F375AD17DCD8}"/>
    <cellStyle name="Normal 9 3 12 2" xfId="33404" xr:uid="{15565B95-4BA8-44FC-B2B3-14C169178D26}"/>
    <cellStyle name="Normal 9 3 13" xfId="33405" xr:uid="{95D81C4C-CA06-4D63-9C28-3E85A395CCD0}"/>
    <cellStyle name="Normal 9 3 14" xfId="33406" xr:uid="{CAF0D382-A3AA-48BE-B532-B2A3B3617AA6}"/>
    <cellStyle name="Normal 9 3 2" xfId="33407" xr:uid="{6E4B0938-D5BA-485C-A039-AF5315674AF5}"/>
    <cellStyle name="Normal 9 3 2 2" xfId="33408" xr:uid="{AA2252E9-6B78-4ABB-8873-8321763D0BFB}"/>
    <cellStyle name="Normal 9 3 2 2 2" xfId="33409" xr:uid="{75F77BC2-A498-4AA6-B701-2887937A3F29}"/>
    <cellStyle name="Normal 9 3 2 2 2 2" xfId="33410" xr:uid="{71385591-01F9-4432-9B4C-8D18E1C3B045}"/>
    <cellStyle name="Normal 9 3 2 2 3" xfId="33411" xr:uid="{BD3115BC-0CD2-4A3D-A64A-45F2C23E6831}"/>
    <cellStyle name="Normal 9 3 2 2 3 2" xfId="33412" xr:uid="{18833873-8103-47EB-A67C-C53E24805E8F}"/>
    <cellStyle name="Normal 9 3 2 2 4" xfId="33413" xr:uid="{528DA56C-45DD-4194-9896-3074352DD89B}"/>
    <cellStyle name="Normal 9 3 2 3" xfId="33414" xr:uid="{0561AB7E-8340-4C8F-BB9D-0AAB89AFC88A}"/>
    <cellStyle name="Normal 9 3 2 3 2" xfId="33415" xr:uid="{E0F2382C-D183-462F-8F21-E7283FC6E2F0}"/>
    <cellStyle name="Normal 9 3 2 4" xfId="33416" xr:uid="{5AAD1195-2D52-4FF5-9447-1F7D62AF82BD}"/>
    <cellStyle name="Normal 9 3 2 4 2" xfId="33417" xr:uid="{8A4E8644-E6DE-4F17-BF8F-612B8D570D78}"/>
    <cellStyle name="Normal 9 3 2 5" xfId="33418" xr:uid="{B050BBBC-78CB-4BC0-9C14-936619BA7CE1}"/>
    <cellStyle name="Normal 9 3 2 5 2" xfId="33419" xr:uid="{2CA19B39-36D3-47F8-BB97-D5355CADC2F8}"/>
    <cellStyle name="Normal 9 3 2 6" xfId="33420" xr:uid="{7E77BA93-C255-4C2D-8DE9-B0174F44E2FD}"/>
    <cellStyle name="Normal 9 3 2 6 2" xfId="33421" xr:uid="{B905C041-C943-4E32-A86A-AC67EDE05BC6}"/>
    <cellStyle name="Normal 9 3 2 7" xfId="33422" xr:uid="{664A3E39-9391-4216-8124-C5C4D288D940}"/>
    <cellStyle name="Normal 9 3 3" xfId="33423" xr:uid="{6C08C517-129B-408A-B51C-F690B13D1C38}"/>
    <cellStyle name="Normal 9 3 3 2" xfId="33424" xr:uid="{C2343090-FCE4-4118-9CD7-18DDF74E57CB}"/>
    <cellStyle name="Normal 9 3 4" xfId="33425" xr:uid="{5EB08FF5-C269-4ACF-A367-8F2680422BA0}"/>
    <cellStyle name="Normal 9 3 4 2" xfId="33426" xr:uid="{18CA5F5B-E91A-4889-9664-6A2A9CB14DD3}"/>
    <cellStyle name="Normal 9 3 5" xfId="33427" xr:uid="{90CC089E-9DD4-473B-A83D-7DE78578F036}"/>
    <cellStyle name="Normal 9 3 5 2" xfId="33428" xr:uid="{698354F4-9446-41F0-8C72-6EA86CD2244C}"/>
    <cellStyle name="Normal 9 3 6" xfId="33429" xr:uid="{5A6CA971-D255-415C-A6C6-6DC440C8015A}"/>
    <cellStyle name="Normal 9 3 6 2" xfId="33430" xr:uid="{1453E0A9-9209-4A8A-8612-3C6773A668F9}"/>
    <cellStyle name="Normal 9 3 7" xfId="33431" xr:uid="{A88B6915-B6E9-4582-8096-5A8EF8AE453B}"/>
    <cellStyle name="Normal 9 3 7 2" xfId="33432" xr:uid="{8ED8C74D-603D-4987-819F-05D3ADEBBA25}"/>
    <cellStyle name="Normal 9 3 8" xfId="33433" xr:uid="{5371C1B4-BDBB-4282-8A13-46C6CC9FF846}"/>
    <cellStyle name="Normal 9 3 8 2" xfId="33434" xr:uid="{A102F14F-0F2F-44D5-97AF-3552AB704173}"/>
    <cellStyle name="Normal 9 3 8 2 2" xfId="33435" xr:uid="{20CEF10C-C7E0-4271-AAF0-8DF198B808C1}"/>
    <cellStyle name="Normal 9 3 8 3" xfId="33436" xr:uid="{CD1A5234-1F36-4ED4-8398-50DD50492647}"/>
    <cellStyle name="Normal 9 3 8 3 2" xfId="33437" xr:uid="{07FE46D7-994A-400B-9CF1-8484FC19470D}"/>
    <cellStyle name="Normal 9 3 8 4" xfId="33438" xr:uid="{1131E502-5CCF-49A8-984B-BFDF268052E9}"/>
    <cellStyle name="Normal 9 3 9" xfId="33439" xr:uid="{BAE62E3C-DE33-4CE1-BF49-B81B2AB1E059}"/>
    <cellStyle name="Normal 9 3 9 2" xfId="33440" xr:uid="{F4A0712A-7B28-4632-9BF2-58597B548155}"/>
    <cellStyle name="Normal 9 4" xfId="33441" xr:uid="{9E441A73-369E-4BDC-B2FA-00097D211FFC}"/>
    <cellStyle name="Normal 9 4 2" xfId="33442" xr:uid="{DDAE75DA-C326-4D48-9F8B-6F0878A2D0EE}"/>
    <cellStyle name="Normal 9 4 2 2" xfId="33443" xr:uid="{6458E2F7-2ECA-4AC7-B7EB-B8BEBADD657F}"/>
    <cellStyle name="Normal 9 4 3" xfId="33444" xr:uid="{988246EC-55FA-4ECC-99B7-14D15BD938FC}"/>
    <cellStyle name="Normal 9 4 3 2" xfId="33445" xr:uid="{C77C2549-3CE6-44A3-B27D-4E5F6836CD5A}"/>
    <cellStyle name="Normal 9 4 4" xfId="33446" xr:uid="{6C6708B0-063A-439E-BDD0-8CBBD8D6E72F}"/>
    <cellStyle name="Normal 9 4 5" xfId="33447" xr:uid="{70039435-36EE-460F-8FA9-C44574C1D033}"/>
    <cellStyle name="Normal 9 5" xfId="33448" xr:uid="{444DFA38-3857-4559-890D-BA4851B5DDA7}"/>
    <cellStyle name="Normal 9 5 2" xfId="33449" xr:uid="{2316C103-F8EA-4845-B657-4D7B458A03F0}"/>
    <cellStyle name="Normal 9 5 3" xfId="33450" xr:uid="{7232E45B-33BC-4F07-A324-FCCEC6046765}"/>
    <cellStyle name="Normal 9 6" xfId="33451" xr:uid="{F128BC8C-EA58-43B5-8CC6-3103B53DDE36}"/>
    <cellStyle name="Normal 9 6 2" xfId="33452" xr:uid="{B53ADE07-4B19-4B83-89E4-999CBB076A37}"/>
    <cellStyle name="Normal 9 7" xfId="33453" xr:uid="{FC95F6C7-485D-4C39-8537-32E08C910AEC}"/>
    <cellStyle name="Normal 9 7 2" xfId="33454" xr:uid="{69010590-14C4-4A64-A9AE-2ABAF20C0908}"/>
    <cellStyle name="Normal 9 8" xfId="33455" xr:uid="{A39C3F0A-4136-48AA-9579-974AA2C93FC5}"/>
    <cellStyle name="Normal 9 8 2" xfId="33456" xr:uid="{CDF8B14E-186D-4BE6-8F04-24CC87A0063B}"/>
    <cellStyle name="Normal 9 9" xfId="33457" xr:uid="{55CE6FA4-3301-4F63-A618-E19C7FE3070C}"/>
    <cellStyle name="Nota 10" xfId="33458" xr:uid="{09DC9DB8-1F53-4CB9-98D9-6AC24CF320C7}"/>
    <cellStyle name="Nota 10 2" xfId="33459" xr:uid="{88141485-836C-4AD3-804B-E84138E243A3}"/>
    <cellStyle name="Nota 10 2 2" xfId="33460" xr:uid="{2A0FC4F9-ABF7-4719-BEE9-D67D089850FB}"/>
    <cellStyle name="Nota 10 2 2 2" xfId="33461" xr:uid="{AD461329-8189-46E2-861D-9A09B44A0EF3}"/>
    <cellStyle name="Nota 10 2 3" xfId="33462" xr:uid="{54578FDE-5FC3-4A1A-A74F-9D31D7C858ED}"/>
    <cellStyle name="Nota 10 2 3 2" xfId="33463" xr:uid="{C38A2F3E-03DC-4F76-82C0-B618634DB5E8}"/>
    <cellStyle name="Nota 10 2 4" xfId="33464" xr:uid="{F2DE2680-69DC-4B6A-8ACD-9BD04738BB4C}"/>
    <cellStyle name="Nota 10 3" xfId="33465" xr:uid="{B6FE3EFD-D9A0-419E-8A3F-548D68C5635E}"/>
    <cellStyle name="Nota 10 3 2" xfId="33466" xr:uid="{37F6451D-16DF-4AD3-9952-690247135B51}"/>
    <cellStyle name="Nota 10 4" xfId="33467" xr:uid="{E16E3392-22D6-4955-9605-8894E6AF154B}"/>
    <cellStyle name="Nota 10 4 2" xfId="33468" xr:uid="{E937F184-75B9-4B5E-9F4C-E108298DDE8C}"/>
    <cellStyle name="Nota 10 5" xfId="33469" xr:uid="{BD5BBF6B-01F4-4C36-BC7F-0E9A352F8311}"/>
    <cellStyle name="Nota 10 5 2" xfId="33470" xr:uid="{B5F7D15B-39F0-403C-9644-A963D5F6FF67}"/>
    <cellStyle name="Nota 10 6" xfId="33471" xr:uid="{B3530F28-8487-4786-AFCF-22ACACB4268E}"/>
    <cellStyle name="Nota 10 6 2" xfId="33472" xr:uid="{D792C102-4D64-450C-9A8D-44AE9E70F2AD}"/>
    <cellStyle name="Nota 10 7" xfId="33473" xr:uid="{AFBA0475-8353-4445-AA1F-2B582C223525}"/>
    <cellStyle name="Nota 11" xfId="33474" xr:uid="{339ADEB6-7309-404E-8C96-1F2085DA4F16}"/>
    <cellStyle name="Nota 11 2" xfId="33475" xr:uid="{CBFFDD77-2C5A-433F-8161-79D24801A572}"/>
    <cellStyle name="Nota 11 2 2" xfId="33476" xr:uid="{CC204187-B32A-45D2-AC65-C6B06FD38E52}"/>
    <cellStyle name="Nota 11 2 2 2" xfId="33477" xr:uid="{2B5E2A9F-C759-42DD-970F-EF0D4943A033}"/>
    <cellStyle name="Nota 11 2 3" xfId="33478" xr:uid="{687D1A1C-D0A2-45C5-80FA-8DD95228BDDD}"/>
    <cellStyle name="Nota 11 2 3 2" xfId="33479" xr:uid="{B5332D5B-0D89-4AA9-9AEE-8E6D004D3613}"/>
    <cellStyle name="Nota 11 2 4" xfId="33480" xr:uid="{9F5D79C8-A397-48A4-8305-3DF8BD23E442}"/>
    <cellStyle name="Nota 11 3" xfId="33481" xr:uid="{E9E649F7-F57A-4E73-A575-25D507784E90}"/>
    <cellStyle name="Nota 11 3 2" xfId="33482" xr:uid="{FC6EF649-3704-45A2-A975-6A7F0AEF0345}"/>
    <cellStyle name="Nota 11 4" xfId="33483" xr:uid="{A60B6875-CD44-47D1-B06E-461BA2EE606B}"/>
    <cellStyle name="Nota 11 4 2" xfId="33484" xr:uid="{8DF33BC9-9A31-478C-9DF7-D378869D5959}"/>
    <cellStyle name="Nota 11 5" xfId="33485" xr:uid="{53F2A080-BAAE-4467-A9D1-E794E9625319}"/>
    <cellStyle name="Nota 11 5 2" xfId="33486" xr:uid="{D94F042A-4EE0-4311-8952-AF175388B19B}"/>
    <cellStyle name="Nota 11 6" xfId="33487" xr:uid="{C6823D22-D6A6-4C17-A07B-9C5500FE55A8}"/>
    <cellStyle name="Nota 11 6 2" xfId="33488" xr:uid="{D123F1FA-FF25-4EA0-ACAA-5472408D605A}"/>
    <cellStyle name="Nota 11 7" xfId="33489" xr:uid="{7B208DE3-5552-4962-95E5-902186CBA413}"/>
    <cellStyle name="Nota 12" xfId="33490" xr:uid="{02FD9BBA-C3A5-4474-97CE-80F4D987A170}"/>
    <cellStyle name="Nota 12 2" xfId="33491" xr:uid="{8356E52D-89FC-48E5-9925-C1A09C4BCF21}"/>
    <cellStyle name="Nota 12 2 2" xfId="33492" xr:uid="{1DDE9279-9E03-457D-8F5C-7C5C98C3A214}"/>
    <cellStyle name="Nota 12 2 2 2" xfId="33493" xr:uid="{6372D3F4-0BBC-49CF-8151-5BB48DE39910}"/>
    <cellStyle name="Nota 12 2 3" xfId="33494" xr:uid="{E8BB6F4D-1FA6-4FA1-A261-A7034D3E888A}"/>
    <cellStyle name="Nota 12 2 3 2" xfId="33495" xr:uid="{690E53FD-ABEC-4707-A1CC-50CD3ACD944F}"/>
    <cellStyle name="Nota 12 2 4" xfId="33496" xr:uid="{7886FA55-69E3-4B25-BB32-980725D8345E}"/>
    <cellStyle name="Nota 12 3" xfId="33497" xr:uid="{455A302E-B2EA-432F-A778-1176C80BEA05}"/>
    <cellStyle name="Nota 12 3 2" xfId="33498" xr:uid="{42EE99EC-43AF-4ED5-8F60-E5577BCEDF9C}"/>
    <cellStyle name="Nota 12 4" xfId="33499" xr:uid="{39B7E22E-3AE9-4DAB-B95B-831BB66F70D0}"/>
    <cellStyle name="Nota 12 4 2" xfId="33500" xr:uid="{1C968261-54DC-4CF7-B9E8-04356EB4316D}"/>
    <cellStyle name="Nota 12 5" xfId="33501" xr:uid="{8FF3949D-30E6-4055-ADE5-C76C0B92150F}"/>
    <cellStyle name="Nota 12 5 2" xfId="33502" xr:uid="{2ED9732E-C5FF-470A-93FC-9787D18BAAA5}"/>
    <cellStyle name="Nota 12 6" xfId="33503" xr:uid="{A68B3A9D-AFC9-4704-9605-363F9B9CDBF0}"/>
    <cellStyle name="Nota 12 6 2" xfId="33504" xr:uid="{A80B96F5-A2CC-4FA8-9E20-66242BEC01FB}"/>
    <cellStyle name="Nota 12 7" xfId="33505" xr:uid="{51A77959-877F-426B-852B-DC8A351BEE43}"/>
    <cellStyle name="Nota 13" xfId="33506" xr:uid="{2886D32D-4AE6-4081-9F3B-6058D1DEE2CB}"/>
    <cellStyle name="Nota 13 2" xfId="33507" xr:uid="{7D8E94F6-AE92-4617-89F8-11B5EC1D18E6}"/>
    <cellStyle name="Nota 13 2 2" xfId="33508" xr:uid="{AFF0E562-D746-4277-AF39-CF899E9D6432}"/>
    <cellStyle name="Nota 13 2 2 2" xfId="33509" xr:uid="{454D1F36-53F8-49B8-8ED7-1F23E8268343}"/>
    <cellStyle name="Nota 13 2 3" xfId="33510" xr:uid="{518085A5-1718-430D-9841-A691A7604F4B}"/>
    <cellStyle name="Nota 13 2 3 2" xfId="33511" xr:uid="{560E9357-B207-460F-BE8D-E3BD065E8501}"/>
    <cellStyle name="Nota 13 2 4" xfId="33512" xr:uid="{E1DA419D-4168-47A7-813C-65865B08ABA7}"/>
    <cellStyle name="Nota 13 3" xfId="33513" xr:uid="{3F236337-EC28-4015-8107-A09F180873D0}"/>
    <cellStyle name="Nota 13 3 2" xfId="33514" xr:uid="{DA20863C-E757-43E2-AFB1-D182EDE9226C}"/>
    <cellStyle name="Nota 13 4" xfId="33515" xr:uid="{AEF34554-1060-43CB-91FB-C26593DD9D28}"/>
    <cellStyle name="Nota 13 4 2" xfId="33516" xr:uid="{C61F2C57-0EB0-44FD-856E-3612E688DDE4}"/>
    <cellStyle name="Nota 13 5" xfId="33517" xr:uid="{C2C6D874-A418-4338-A796-F21D3DB7252B}"/>
    <cellStyle name="Nota 13 5 2" xfId="33518" xr:uid="{5B860910-1CED-48CB-A445-E3E3B6F242F4}"/>
    <cellStyle name="Nota 13 6" xfId="33519" xr:uid="{FCFF6F36-2F4A-4882-A555-4FEE3F7E9811}"/>
    <cellStyle name="Nota 13 6 2" xfId="33520" xr:uid="{6A4108C2-D55B-4C26-AB94-DDD225E6E74A}"/>
    <cellStyle name="Nota 13 7" xfId="33521" xr:uid="{B3E6D699-4E61-4299-93B4-32E6D6AE5539}"/>
    <cellStyle name="Nota 14" xfId="33522" xr:uid="{BD3B7DC9-8361-4122-B7A5-E19245CE8C3F}"/>
    <cellStyle name="Nota 14 2" xfId="33523" xr:uid="{E3727715-FCC8-4CA8-B47C-DF9F9AE750CA}"/>
    <cellStyle name="Nota 14 2 2" xfId="33524" xr:uid="{BAE05E4A-33AF-466C-BEAE-2E3AD6CFF469}"/>
    <cellStyle name="Nota 14 2 2 2" xfId="33525" xr:uid="{955E2916-A43C-4737-B4DF-EA8C49A23655}"/>
    <cellStyle name="Nota 14 2 3" xfId="33526" xr:uid="{534BCFFA-3A9D-48A4-B91D-BA8D907EB7E0}"/>
    <cellStyle name="Nota 14 2 3 2" xfId="33527" xr:uid="{5A5BFC11-794E-48CA-A875-7DD48A0F4E26}"/>
    <cellStyle name="Nota 14 2 4" xfId="33528" xr:uid="{701C4BD0-A473-4981-8E72-EF40CB5D0D6D}"/>
    <cellStyle name="Nota 14 3" xfId="33529" xr:uid="{AB1A2AF7-EDB2-4253-AEB1-8DCA4A346937}"/>
    <cellStyle name="Nota 14 3 2" xfId="33530" xr:uid="{CE7E53A5-EA36-4692-8305-BD111D2775B8}"/>
    <cellStyle name="Nota 14 4" xfId="33531" xr:uid="{CA52E50B-64E6-4B27-85E3-D84EBCCA1165}"/>
    <cellStyle name="Nota 14 4 2" xfId="33532" xr:uid="{09C0A74E-C95D-4FD9-B804-035AAA85A4E8}"/>
    <cellStyle name="Nota 14 5" xfId="33533" xr:uid="{78B5DEDC-E35D-4752-A69A-124762D6277F}"/>
    <cellStyle name="Nota 14 5 2" xfId="33534" xr:uid="{CC50143A-CF3B-4AEE-A6F3-30ABCD7BB1E8}"/>
    <cellStyle name="Nota 14 6" xfId="33535" xr:uid="{767C87B8-17D8-4581-B853-43D854422727}"/>
    <cellStyle name="Nota 14 6 2" xfId="33536" xr:uid="{8953D1A6-6B36-4854-9946-7D7444239150}"/>
    <cellStyle name="Nota 14 7" xfId="33537" xr:uid="{656CA186-0B90-477C-A657-D76D61A8E278}"/>
    <cellStyle name="Nota 15" xfId="33538" xr:uid="{723600D4-23F8-4A0E-9EED-9538B640A0C3}"/>
    <cellStyle name="Nota 15 2" xfId="33539" xr:uid="{0F68652F-9D78-4383-BDB3-671C8786DE05}"/>
    <cellStyle name="Nota 15 2 2" xfId="33540" xr:uid="{20A59DF5-9967-400E-ABD9-1780CFA6753D}"/>
    <cellStyle name="Nota 15 2 2 2" xfId="33541" xr:uid="{4A5F58C7-ED99-4DE9-BE98-7B06A23F37E6}"/>
    <cellStyle name="Nota 15 2 3" xfId="33542" xr:uid="{557B418E-ECC9-4057-9E79-EB71C1CC8790}"/>
    <cellStyle name="Nota 15 2 3 2" xfId="33543" xr:uid="{7C0C4A96-BF28-4358-929A-30A7316E95EA}"/>
    <cellStyle name="Nota 15 2 4" xfId="33544" xr:uid="{6B462246-C29B-4845-AC97-A2ED1402E59F}"/>
    <cellStyle name="Nota 15 3" xfId="33545" xr:uid="{595291BE-D4DB-44AE-B99C-FE4C0BE508B2}"/>
    <cellStyle name="Nota 15 3 2" xfId="33546" xr:uid="{49C55D5E-E8CE-49EF-A891-31F4885A1D99}"/>
    <cellStyle name="Nota 15 4" xfId="33547" xr:uid="{F0AA07D2-FEF6-46E7-96FA-2E06F6D4059E}"/>
    <cellStyle name="Nota 15 4 2" xfId="33548" xr:uid="{05CF7ADB-2DA6-4AEF-9DB3-483F85D1B012}"/>
    <cellStyle name="Nota 15 5" xfId="33549" xr:uid="{720BFCA0-6A8C-4F35-A178-A91E2F8D403F}"/>
    <cellStyle name="Nota 15 5 2" xfId="33550" xr:uid="{F0DB0FBC-3735-49C8-A1B4-085BE1D9C822}"/>
    <cellStyle name="Nota 15 6" xfId="33551" xr:uid="{6D9C3FD9-0685-4408-855F-65449FD60E44}"/>
    <cellStyle name="Nota 15 6 2" xfId="33552" xr:uid="{92EAEEE7-83A2-4E66-9B40-00BF7F28E432}"/>
    <cellStyle name="Nota 15 7" xfId="33553" xr:uid="{07903FDD-FD8B-4366-99BB-540BCA17FCB8}"/>
    <cellStyle name="Nota 16" xfId="33554" xr:uid="{88375C77-B90D-4A8F-AEC5-F7287BEAB54A}"/>
    <cellStyle name="Nota 16 2" xfId="33555" xr:uid="{16C3A293-8C6A-4A35-A0E9-1B6EB872224D}"/>
    <cellStyle name="Nota 16 2 2" xfId="33556" xr:uid="{B5003972-93C7-44BE-A7D8-0F3D6CE04524}"/>
    <cellStyle name="Nota 16 2 2 2" xfId="33557" xr:uid="{780D7388-3442-4310-9DDB-20159503C194}"/>
    <cellStyle name="Nota 16 2 3" xfId="33558" xr:uid="{049BF92F-06BA-4F0E-BA97-E8AE06D67F6C}"/>
    <cellStyle name="Nota 16 2 3 2" xfId="33559" xr:uid="{E29C200F-9610-49E4-8203-107D86F4E42B}"/>
    <cellStyle name="Nota 16 2 4" xfId="33560" xr:uid="{08D198E3-2980-4BBB-9355-1726ADE35ECB}"/>
    <cellStyle name="Nota 16 3" xfId="33561" xr:uid="{D5DA4EDB-91E5-4CA2-8A22-277D0139461E}"/>
    <cellStyle name="Nota 16 3 2" xfId="33562" xr:uid="{5026FBC7-DDE4-4611-B8FD-B82B8DBEDBB2}"/>
    <cellStyle name="Nota 16 4" xfId="33563" xr:uid="{90020F06-27F1-40DF-9641-528386A2DEF0}"/>
    <cellStyle name="Nota 16 4 2" xfId="33564" xr:uid="{657CC01E-D828-4180-9572-C165D715A91C}"/>
    <cellStyle name="Nota 16 5" xfId="33565" xr:uid="{4CAEF344-A4E4-4E43-90D2-12CC068D2126}"/>
    <cellStyle name="Nota 16 5 2" xfId="33566" xr:uid="{3ADD27F4-BCBE-4E40-8B00-81CCEA2F78D1}"/>
    <cellStyle name="Nota 16 6" xfId="33567" xr:uid="{4227774C-58FF-495D-B261-68C3ABF29861}"/>
    <cellStyle name="Nota 16 6 2" xfId="33568" xr:uid="{0FCB90D9-0C85-41D5-9BA9-9FFE75453CCD}"/>
    <cellStyle name="Nota 16 7" xfId="33569" xr:uid="{76CDD893-E79D-440B-8C7C-4DDB3D04A793}"/>
    <cellStyle name="Nota 17" xfId="33570" xr:uid="{E1380914-7D3F-4EFD-812D-EAD743267331}"/>
    <cellStyle name="Nota 17 2" xfId="33571" xr:uid="{7AFEE1E5-DB0C-4913-9CAE-872FCED59BB7}"/>
    <cellStyle name="Nota 17 2 2" xfId="33572" xr:uid="{6B6BF115-C769-4842-A2E3-BEF2F5492A8D}"/>
    <cellStyle name="Nota 17 2 2 2" xfId="33573" xr:uid="{A4E266C6-F989-4E87-A908-F6CEED55D082}"/>
    <cellStyle name="Nota 17 2 3" xfId="33574" xr:uid="{E9984835-FBEC-4D7B-853A-F37DD7A5E2F2}"/>
    <cellStyle name="Nota 17 2 3 2" xfId="33575" xr:uid="{6ADAEF71-936C-4F45-A721-A1648515549C}"/>
    <cellStyle name="Nota 17 2 4" xfId="33576" xr:uid="{91FBE11E-127F-4870-B0EE-B086F83B0A9C}"/>
    <cellStyle name="Nota 17 3" xfId="33577" xr:uid="{B5412F6A-286C-4541-9B21-B88A009A6B25}"/>
    <cellStyle name="Nota 17 3 2" xfId="33578" xr:uid="{2EF20DB0-913E-4415-AADB-75D87F027D5C}"/>
    <cellStyle name="Nota 17 4" xfId="33579" xr:uid="{E457DAA1-4004-45F6-9775-1E8BA11729A2}"/>
    <cellStyle name="Nota 17 4 2" xfId="33580" xr:uid="{91F9DA3E-BE1C-4810-BB2B-0433217914C2}"/>
    <cellStyle name="Nota 17 5" xfId="33581" xr:uid="{2BA196B5-1221-4F79-9146-A1892D280BF5}"/>
    <cellStyle name="Nota 17 5 2" xfId="33582" xr:uid="{CE916072-97DA-4F6D-8006-041D84F6D181}"/>
    <cellStyle name="Nota 17 6" xfId="33583" xr:uid="{56642DA3-F732-4723-A04B-067A31142138}"/>
    <cellStyle name="Nota 17 6 2" xfId="33584" xr:uid="{4D02BF30-ECE8-497F-AF5B-E28C635F4F11}"/>
    <cellStyle name="Nota 17 7" xfId="33585" xr:uid="{96AD5B35-A1DB-4A7B-AC3A-0B8DB2A2FC0F}"/>
    <cellStyle name="Nota 18" xfId="33586" xr:uid="{E993E51D-1AC3-467F-A4B2-B71B6BEB3C20}"/>
    <cellStyle name="Nota 18 2" xfId="33587" xr:uid="{41866F02-CA84-48B0-BBE8-1581A1E0A4C4}"/>
    <cellStyle name="Nota 18 2 2" xfId="33588" xr:uid="{ACF6BD26-4EA8-4833-AC4E-4E977CD9E7A7}"/>
    <cellStyle name="Nota 18 2 2 2" xfId="33589" xr:uid="{5D9519D6-B880-46E2-A29E-4162E05CE113}"/>
    <cellStyle name="Nota 18 2 3" xfId="33590" xr:uid="{E39EC7E5-AAE0-4492-B870-ABD98C14360D}"/>
    <cellStyle name="Nota 18 2 3 2" xfId="33591" xr:uid="{A9E93AF7-F534-40DC-8A21-95804B3E816E}"/>
    <cellStyle name="Nota 18 2 4" xfId="33592" xr:uid="{BB30178F-E90D-429C-ABAB-BC0BD96EF8E4}"/>
    <cellStyle name="Nota 18 3" xfId="33593" xr:uid="{E013B9DE-8D4C-4304-9EAE-1830EE22C5FD}"/>
    <cellStyle name="Nota 18 3 2" xfId="33594" xr:uid="{7B62257A-FB14-4254-8550-C64C0E10F0CB}"/>
    <cellStyle name="Nota 18 4" xfId="33595" xr:uid="{0B05C346-36D1-4E97-B6D6-CDD422581F54}"/>
    <cellStyle name="Nota 18 4 2" xfId="33596" xr:uid="{64F42845-A62C-4EC7-AD92-EE1ADD881968}"/>
    <cellStyle name="Nota 18 5" xfId="33597" xr:uid="{D017217A-46A3-4CF4-8B7A-B5215A925EB1}"/>
    <cellStyle name="Nota 18 5 2" xfId="33598" xr:uid="{7FC4D746-42E7-46E1-B598-9ECC1B56D4DE}"/>
    <cellStyle name="Nota 18 6" xfId="33599" xr:uid="{FF77FCC1-B80F-432D-8EC2-729803659E87}"/>
    <cellStyle name="Nota 18 6 2" xfId="33600" xr:uid="{78761446-6699-4FB1-AB9E-2A289407B4CC}"/>
    <cellStyle name="Nota 18 7" xfId="33601" xr:uid="{648CA100-FDAE-4E01-83D3-1D5CF655727C}"/>
    <cellStyle name="Nota 19" xfId="33602" xr:uid="{2DDCBBAA-39CA-415A-A463-B4E62DAA030D}"/>
    <cellStyle name="Nota 19 2" xfId="33603" xr:uid="{FA1F69DB-D787-47C5-816A-25836705CC37}"/>
    <cellStyle name="Nota 19 2 2" xfId="33604" xr:uid="{51AF05FE-66B2-4753-9CA5-CAE8A25DF72E}"/>
    <cellStyle name="Nota 19 2 2 2" xfId="33605" xr:uid="{14CAF18E-E655-4639-9318-7F2C633A850B}"/>
    <cellStyle name="Nota 19 2 3" xfId="33606" xr:uid="{62964D89-56BB-473F-A3FB-5712C5BCF95D}"/>
    <cellStyle name="Nota 19 2 3 2" xfId="33607" xr:uid="{29F4C0C4-8DA4-4FDD-9604-FE32FA69D2F8}"/>
    <cellStyle name="Nota 19 2 4" xfId="33608" xr:uid="{078096B7-2B13-48C8-BC69-AFCBA70E6B4A}"/>
    <cellStyle name="Nota 19 3" xfId="33609" xr:uid="{43459BBF-9C66-4EB0-B220-332CE25CE805}"/>
    <cellStyle name="Nota 19 3 2" xfId="33610" xr:uid="{5F78F594-82EE-440A-8165-CE06D5480CF6}"/>
    <cellStyle name="Nota 19 4" xfId="33611" xr:uid="{F6C0B72E-92F2-47EA-961A-2CC48CD7D21D}"/>
    <cellStyle name="Nota 19 4 2" xfId="33612" xr:uid="{1C15D79D-AD4B-41C7-8582-32C4350A920F}"/>
    <cellStyle name="Nota 19 5" xfId="33613" xr:uid="{6E99140F-35CE-481B-9F01-24157A9AA789}"/>
    <cellStyle name="Nota 19 5 2" xfId="33614" xr:uid="{55529EB8-134B-4BD0-8373-697AA3696DF8}"/>
    <cellStyle name="Nota 19 6" xfId="33615" xr:uid="{BBDAB8E3-9A91-4452-B177-BBA1DC6E112E}"/>
    <cellStyle name="Nota 19 6 2" xfId="33616" xr:uid="{C53E33C6-1D20-48D1-B6E6-0AC42960748C}"/>
    <cellStyle name="Nota 19 7" xfId="33617" xr:uid="{719FD9CE-91F0-4E25-B3F5-1DA973FD654A}"/>
    <cellStyle name="Nota 2" xfId="33618" xr:uid="{26561728-5BE5-48A9-9372-E5946D8249C1}"/>
    <cellStyle name="Nota 2 10" xfId="33619" xr:uid="{FCB5DB18-F5B7-447C-96F2-ECA398355B8E}"/>
    <cellStyle name="Nota 2 10 2" xfId="33620" xr:uid="{97C84C9D-A0EC-40E1-9247-C264A9765DBF}"/>
    <cellStyle name="Nota 2 10 2 2" xfId="33621" xr:uid="{839A7709-C39D-4765-9AAC-35914C1BF0F6}"/>
    <cellStyle name="Nota 2 10 2 2 2" xfId="33622" xr:uid="{0D2C6AB2-1C42-4AF3-AD8C-903C24E9FE55}"/>
    <cellStyle name="Nota 2 10 2 3" xfId="33623" xr:uid="{2F0DA83C-C90D-4419-8B24-CD71502C1AEE}"/>
    <cellStyle name="Nota 2 10 2 3 2" xfId="33624" xr:uid="{27726282-7A2C-49D5-849C-C9B794782424}"/>
    <cellStyle name="Nota 2 10 2 4" xfId="33625" xr:uid="{46417F30-9CAA-4F99-9189-C1F2BC0D6AF8}"/>
    <cellStyle name="Nota 2 10 3" xfId="33626" xr:uid="{5A7F941F-5AF9-4D6C-B03C-9DD6BD503288}"/>
    <cellStyle name="Nota 2 10 3 2" xfId="33627" xr:uid="{320FF31A-DF98-46B8-ADF6-874E825741D2}"/>
    <cellStyle name="Nota 2 10 4" xfId="33628" xr:uid="{5D968062-70C2-4489-8FFE-EE12BE32B632}"/>
    <cellStyle name="Nota 2 10 4 2" xfId="33629" xr:uid="{AFFD2753-6783-45D1-972F-05738E827DD7}"/>
    <cellStyle name="Nota 2 10 5" xfId="33630" xr:uid="{E46EC6E5-B36A-4160-8991-54C685C9DDE1}"/>
    <cellStyle name="Nota 2 10 5 2" xfId="33631" xr:uid="{4E126564-34A6-48C2-A790-5F54A5635BAE}"/>
    <cellStyle name="Nota 2 10 6" xfId="33632" xr:uid="{E3E5340C-EFE5-46D1-A55C-DACFD4CD57D9}"/>
    <cellStyle name="Nota 2 10 6 2" xfId="33633" xr:uid="{875D09C1-DAAB-4C88-BFD3-665E564631A3}"/>
    <cellStyle name="Nota 2 10 7" xfId="33634" xr:uid="{C1611ECE-EC11-4F97-87BD-C36FA71BFD48}"/>
    <cellStyle name="Nota 2 10 7 2" xfId="33635" xr:uid="{724A9B93-5DFB-42E8-BD94-A703CF5ADCE2}"/>
    <cellStyle name="Nota 2 10 8" xfId="33636" xr:uid="{4F4473CD-B9D6-4087-A608-9D8DFC435B87}"/>
    <cellStyle name="Nota 2 11" xfId="33637" xr:uid="{3A0BD064-0848-49D9-ADD7-DD8D101366BF}"/>
    <cellStyle name="Nota 2 11 2" xfId="33638" xr:uid="{EB7165ED-A8F2-4A56-A37B-5C697E6CB93D}"/>
    <cellStyle name="Nota 2 11 2 2" xfId="33639" xr:uid="{4CB5D819-7884-490B-958F-6FC4803F2192}"/>
    <cellStyle name="Nota 2 11 2 2 2" xfId="33640" xr:uid="{E28EB1EF-8536-4FE2-9C54-51DDA6ACC9DA}"/>
    <cellStyle name="Nota 2 11 2 3" xfId="33641" xr:uid="{EA807CBF-5F4F-49F0-B2D5-99559D426A57}"/>
    <cellStyle name="Nota 2 11 2 3 2" xfId="33642" xr:uid="{963AD265-69D2-45AD-B21A-80DAAB0D0195}"/>
    <cellStyle name="Nota 2 11 2 4" xfId="33643" xr:uid="{54643E84-FA76-4B73-9808-ACA32AB91915}"/>
    <cellStyle name="Nota 2 11 3" xfId="33644" xr:uid="{9D797644-73C1-46F7-8ED8-CA6145EF3501}"/>
    <cellStyle name="Nota 2 11 3 2" xfId="33645" xr:uid="{1B9700D6-5E46-407B-AC0B-357D0BEA2140}"/>
    <cellStyle name="Nota 2 11 4" xfId="33646" xr:uid="{6476EFA8-8503-4D2B-9913-DD4658A05169}"/>
    <cellStyle name="Nota 2 11 4 2" xfId="33647" xr:uid="{DC2C26AF-4A31-4B75-9F01-4D93BF31B3CE}"/>
    <cellStyle name="Nota 2 11 5" xfId="33648" xr:uid="{F7A76A20-BC2C-4E10-AABA-7BE00F9B4592}"/>
    <cellStyle name="Nota 2 11 5 2" xfId="33649" xr:uid="{18E99DC1-D1F3-44CB-A737-9600A8FD930B}"/>
    <cellStyle name="Nota 2 11 6" xfId="33650" xr:uid="{72E3CADD-8C7F-49E7-ACC6-1D85A2345590}"/>
    <cellStyle name="Nota 2 11 6 2" xfId="33651" xr:uid="{9186591E-3BF9-4937-8F3A-618CF42C38E3}"/>
    <cellStyle name="Nota 2 11 7" xfId="33652" xr:uid="{6E48CE70-8FCF-46F9-B55D-CD989DBC2BB8}"/>
    <cellStyle name="Nota 2 11 7 2" xfId="33653" xr:uid="{D7BB8057-1967-48E2-A1BD-F4031F4F2710}"/>
    <cellStyle name="Nota 2 11 8" xfId="33654" xr:uid="{91D779B2-81DB-4D5D-B387-27842EAA65E8}"/>
    <cellStyle name="Nota 2 12" xfId="33655" xr:uid="{3A7FC970-7449-4F08-AF35-B1D0E67DC978}"/>
    <cellStyle name="Nota 2 12 2" xfId="33656" xr:uid="{1AD10EF4-CEA8-4DF5-B6F7-DADA988F1FCC}"/>
    <cellStyle name="Nota 2 12 2 2" xfId="33657" xr:uid="{ECF1DC61-A339-42A2-ACB0-FC39084D92C1}"/>
    <cellStyle name="Nota 2 12 2 2 2" xfId="33658" xr:uid="{4EEF9B46-E654-4D24-9E82-B09605EBE5DD}"/>
    <cellStyle name="Nota 2 12 2 3" xfId="33659" xr:uid="{F6590F5E-0C3E-478E-8164-A8D548768471}"/>
    <cellStyle name="Nota 2 12 2 3 2" xfId="33660" xr:uid="{4D19A692-3C6E-40EE-A743-BDA922F3DEA4}"/>
    <cellStyle name="Nota 2 12 2 4" xfId="33661" xr:uid="{E3CF5E7D-048D-4129-A14B-8E58F4CFBDE3}"/>
    <cellStyle name="Nota 2 12 3" xfId="33662" xr:uid="{1ED50643-92EE-406A-919B-129A7244C63F}"/>
    <cellStyle name="Nota 2 12 3 2" xfId="33663" xr:uid="{2664DE22-1F4E-4888-873A-A2473CCFD62E}"/>
    <cellStyle name="Nota 2 12 4" xfId="33664" xr:uid="{6A0BE8D8-E9A0-42F4-A85F-70EC546F29AF}"/>
    <cellStyle name="Nota 2 12 4 2" xfId="33665" xr:uid="{AABFB34A-38AE-43DD-838A-0EE3486ECFB1}"/>
    <cellStyle name="Nota 2 12 5" xfId="33666" xr:uid="{5ADDC429-3140-4F03-9DB6-7E483A6950B0}"/>
    <cellStyle name="Nota 2 12 5 2" xfId="33667" xr:uid="{4A4F2A60-2D2D-4FFE-BBB5-E6A7E6A22FD3}"/>
    <cellStyle name="Nota 2 12 6" xfId="33668" xr:uid="{965BDBD0-5C9C-4962-A93C-33DF87DB2DA7}"/>
    <cellStyle name="Nota 2 12 6 2" xfId="33669" xr:uid="{7DC549E5-FD88-4FEF-A2B6-BB7BACC436D3}"/>
    <cellStyle name="Nota 2 12 7" xfId="33670" xr:uid="{9865DB0A-CE4B-41A0-9C2B-421D99FA2DDA}"/>
    <cellStyle name="Nota 2 12 7 2" xfId="33671" xr:uid="{2C6ADB50-36BD-441B-9818-BC404B544726}"/>
    <cellStyle name="Nota 2 12 8" xfId="33672" xr:uid="{1862733B-355C-4996-88A8-B7B039CCFD3D}"/>
    <cellStyle name="Nota 2 13" xfId="33673" xr:uid="{F55B0494-ADFA-4205-B859-7F1D3422FD33}"/>
    <cellStyle name="Nota 2 13 2" xfId="33674" xr:uid="{F816960D-58CE-439E-8AF5-B04E42645D35}"/>
    <cellStyle name="Nota 2 13 2 2" xfId="33675" xr:uid="{196FE560-E392-40CC-9A73-74E7218408D6}"/>
    <cellStyle name="Nota 2 13 2 2 2" xfId="33676" xr:uid="{19EC2FCB-E071-42E3-A6A3-7B93E832555E}"/>
    <cellStyle name="Nota 2 13 2 3" xfId="33677" xr:uid="{8B616F41-E7B3-45F1-A6D5-E9F57F3DC404}"/>
    <cellStyle name="Nota 2 13 2 3 2" xfId="33678" xr:uid="{8F07B3A3-A27C-4C5D-AA8A-26E105EE9035}"/>
    <cellStyle name="Nota 2 13 2 4" xfId="33679" xr:uid="{D5EF9E4D-7710-485E-8F9B-4DA897BB8C39}"/>
    <cellStyle name="Nota 2 13 3" xfId="33680" xr:uid="{AEFBD8D7-79FD-4ECD-A168-74DE408D147A}"/>
    <cellStyle name="Nota 2 13 3 2" xfId="33681" xr:uid="{75ACB421-090E-4422-BFF8-3B9CB9409818}"/>
    <cellStyle name="Nota 2 13 4" xfId="33682" xr:uid="{3D0E12C1-B9E5-46C0-8C49-E5F8F73E3A6A}"/>
    <cellStyle name="Nota 2 13 4 2" xfId="33683" xr:uid="{721BD699-CB62-4FA8-B78E-C302A66BFE7B}"/>
    <cellStyle name="Nota 2 13 5" xfId="33684" xr:uid="{06483957-EDA9-491C-AAB3-5E7D62417D56}"/>
    <cellStyle name="Nota 2 13 5 2" xfId="33685" xr:uid="{DBA95361-807D-4005-88A3-8AA3F99FFA05}"/>
    <cellStyle name="Nota 2 13 6" xfId="33686" xr:uid="{3635623E-5F52-4BDE-B98C-6915D887BBF8}"/>
    <cellStyle name="Nota 2 13 6 2" xfId="33687" xr:uid="{A8F537EF-9589-4E11-8834-D6FDD9A60A9F}"/>
    <cellStyle name="Nota 2 13 7" xfId="33688" xr:uid="{A6A6188F-F93C-4496-AA96-7D77E44433EC}"/>
    <cellStyle name="Nota 2 13 7 2" xfId="33689" xr:uid="{AA21BD70-F271-4987-8FE7-0655F60EE5D7}"/>
    <cellStyle name="Nota 2 13 8" xfId="33690" xr:uid="{4FDD5179-920C-4A24-9929-93E85C7CC389}"/>
    <cellStyle name="Nota 2 14" xfId="33691" xr:uid="{3A03CA6B-6BBD-4115-8FFE-696FC118B2C0}"/>
    <cellStyle name="Nota 2 14 2" xfId="33692" xr:uid="{CF70CB56-D4E5-4BD4-B404-1774BEF7372D}"/>
    <cellStyle name="Nota 2 14 2 2" xfId="33693" xr:uid="{DF8FA83D-CE4F-4A0A-9526-84A21D0205DA}"/>
    <cellStyle name="Nota 2 14 2 2 2" xfId="33694" xr:uid="{B013DF8E-9594-421C-B024-1890963FAC38}"/>
    <cellStyle name="Nota 2 14 2 3" xfId="33695" xr:uid="{CA3D1B5D-F433-4588-86A6-6DD3D14A9E3F}"/>
    <cellStyle name="Nota 2 14 2 3 2" xfId="33696" xr:uid="{3EDD3484-995D-41DC-BB84-EF065117AECD}"/>
    <cellStyle name="Nota 2 14 2 4" xfId="33697" xr:uid="{0F4D2401-DB6A-4414-B6A9-143B75E828CC}"/>
    <cellStyle name="Nota 2 14 3" xfId="33698" xr:uid="{65690B7D-524F-4EE6-9AD2-E25A71BFFDC7}"/>
    <cellStyle name="Nota 2 14 3 2" xfId="33699" xr:uid="{329F8DDB-41A3-4570-98EB-47DD339733C2}"/>
    <cellStyle name="Nota 2 14 4" xfId="33700" xr:uid="{0BB35A19-128B-4A88-973B-60322F49A534}"/>
    <cellStyle name="Nota 2 14 4 2" xfId="33701" xr:uid="{6230CBCD-DAB0-4580-AA62-B900F6A8E13B}"/>
    <cellStyle name="Nota 2 14 5" xfId="33702" xr:uid="{7539CF03-1B63-4CEE-8168-6FCC09CD7747}"/>
    <cellStyle name="Nota 2 14 5 2" xfId="33703" xr:uid="{407EBD00-00DB-4415-AAC3-748230BFC5F9}"/>
    <cellStyle name="Nota 2 14 6" xfId="33704" xr:uid="{3D210AC0-1FF3-4617-A0A4-CA5A5846111D}"/>
    <cellStyle name="Nota 2 14 6 2" xfId="33705" xr:uid="{B3C7EB33-94FA-42A3-ABFF-51A63548AEFC}"/>
    <cellStyle name="Nota 2 14 7" xfId="33706" xr:uid="{55A2528C-EBD5-474A-A405-180F7EFD7F2B}"/>
    <cellStyle name="Nota 2 14 7 2" xfId="33707" xr:uid="{9FC602D3-67E4-43C5-8F92-88696D14B79A}"/>
    <cellStyle name="Nota 2 14 8" xfId="33708" xr:uid="{3512C032-1484-4757-9981-3B0B00411F93}"/>
    <cellStyle name="Nota 2 15" xfId="33709" xr:uid="{124CAA55-39A7-47F7-8970-A0AA7BAC8BD6}"/>
    <cellStyle name="Nota 2 15 2" xfId="33710" xr:uid="{494428A7-36B7-4A57-99A4-C7633C30E3D0}"/>
    <cellStyle name="Nota 2 15 2 2" xfId="33711" xr:uid="{243865D9-BBC4-4F78-8084-2C13203F1AA4}"/>
    <cellStyle name="Nota 2 15 2 2 2" xfId="33712" xr:uid="{25A290E0-E6E9-4DEA-83ED-40889CD8C283}"/>
    <cellStyle name="Nota 2 15 2 3" xfId="33713" xr:uid="{1FD540C9-76F6-4CDB-8952-B3B04CB704E7}"/>
    <cellStyle name="Nota 2 15 2 3 2" xfId="33714" xr:uid="{695B7F52-C670-4F9D-8B8F-AFBE77114014}"/>
    <cellStyle name="Nota 2 15 2 4" xfId="33715" xr:uid="{DE6F759B-032F-484D-A449-7DE25F77B0D1}"/>
    <cellStyle name="Nota 2 15 3" xfId="33716" xr:uid="{7AEB1E12-DD31-42A2-BCCD-B8E8626033BB}"/>
    <cellStyle name="Nota 2 15 3 2" xfId="33717" xr:uid="{52A9516D-5405-4223-B251-2C6F4CF9948A}"/>
    <cellStyle name="Nota 2 15 4" xfId="33718" xr:uid="{ADED792F-4B7E-424B-91B7-983C2E8729C4}"/>
    <cellStyle name="Nota 2 15 4 2" xfId="33719" xr:uid="{FB65014A-1995-4D4C-A835-0B0269B94047}"/>
    <cellStyle name="Nota 2 15 5" xfId="33720" xr:uid="{28A2D21D-906B-4ABE-8486-CEA074B830D4}"/>
    <cellStyle name="Nota 2 15 5 2" xfId="33721" xr:uid="{B13846F6-2467-48A6-93FF-19FDF0341B19}"/>
    <cellStyle name="Nota 2 15 6" xfId="33722" xr:uid="{282114DA-A25E-415F-A8E1-A117FD50D716}"/>
    <cellStyle name="Nota 2 15 6 2" xfId="33723" xr:uid="{BB730B8F-308F-4417-A3D4-BE38EE40B381}"/>
    <cellStyle name="Nota 2 15 7" xfId="33724" xr:uid="{9529BF47-C74A-4EE7-8835-ED33CE92A20F}"/>
    <cellStyle name="Nota 2 15 7 2" xfId="33725" xr:uid="{3A9CF6A3-AA7A-4C25-A037-146B10FF4BFD}"/>
    <cellStyle name="Nota 2 15 8" xfId="33726" xr:uid="{5887B321-7F56-4056-AE8E-4678F143831D}"/>
    <cellStyle name="Nota 2 16" xfId="33727" xr:uid="{081800D7-FD2F-4408-9FB1-C676875F696F}"/>
    <cellStyle name="Nota 2 16 2" xfId="33728" xr:uid="{D9DEF15A-6632-4536-8E44-A2BE60172C68}"/>
    <cellStyle name="Nota 2 16 2 2" xfId="33729" xr:uid="{5C90AE3D-BF8E-46D0-AAAE-217146729ECB}"/>
    <cellStyle name="Nota 2 16 2 2 2" xfId="33730" xr:uid="{E4F2D5CF-C569-4893-9070-7F38760E383E}"/>
    <cellStyle name="Nota 2 16 2 3" xfId="33731" xr:uid="{514EBB90-F7BB-40D7-8107-ABF6C13D9FE1}"/>
    <cellStyle name="Nota 2 16 2 3 2" xfId="33732" xr:uid="{87ACE73B-E00F-456A-8F26-04D3357A5379}"/>
    <cellStyle name="Nota 2 16 2 4" xfId="33733" xr:uid="{A8EA4589-D304-4FE3-825D-A16D1839421B}"/>
    <cellStyle name="Nota 2 16 3" xfId="33734" xr:uid="{9D2A375A-2E9E-4B1A-ACFA-359CEAA84D54}"/>
    <cellStyle name="Nota 2 16 3 2" xfId="33735" xr:uid="{EF8513BD-5339-4FD3-9A8E-A3CA8023C0D5}"/>
    <cellStyle name="Nota 2 16 4" xfId="33736" xr:uid="{CE143DEF-5DB2-43AC-B3C0-A2BACC5C8BDD}"/>
    <cellStyle name="Nota 2 16 4 2" xfId="33737" xr:uid="{F3DE103F-9742-4B60-977B-048D333DA406}"/>
    <cellStyle name="Nota 2 16 5" xfId="33738" xr:uid="{DB821FBF-1842-4E76-8C55-D7BACBF6E806}"/>
    <cellStyle name="Nota 2 16 5 2" xfId="33739" xr:uid="{7C79D7A6-5932-4D30-BA55-B5E7F464A1F6}"/>
    <cellStyle name="Nota 2 16 6" xfId="33740" xr:uid="{AA49D9CA-BDAC-4E0E-B1C5-9CDD8D5F4D91}"/>
    <cellStyle name="Nota 2 16 6 2" xfId="33741" xr:uid="{0632F3E3-1922-453E-BD1A-A80BC3B19B4E}"/>
    <cellStyle name="Nota 2 16 7" xfId="33742" xr:uid="{149A3426-859A-4D39-B2B5-46F6FAA8DB95}"/>
    <cellStyle name="Nota 2 16 7 2" xfId="33743" xr:uid="{717AC44B-B554-483F-8103-00A60EB14152}"/>
    <cellStyle name="Nota 2 16 8" xfId="33744" xr:uid="{EAB4CB0E-FA83-4D3F-BAFA-D893386F0B17}"/>
    <cellStyle name="Nota 2 17" xfId="33745" xr:uid="{041AAB13-4D2F-4D5D-A6C4-174D4E368A58}"/>
    <cellStyle name="Nota 2 17 2" xfId="33746" xr:uid="{A4EF3FD1-60AC-4560-84B1-C9B1A8175251}"/>
    <cellStyle name="Nota 2 17 2 2" xfId="33747" xr:uid="{240B8627-F866-41CC-8212-409975DEFA8D}"/>
    <cellStyle name="Nota 2 17 2 2 2" xfId="33748" xr:uid="{6B780F6D-782D-4747-ACDA-3A11659D6476}"/>
    <cellStyle name="Nota 2 17 2 3" xfId="33749" xr:uid="{D21AC6AF-C27C-4C69-B982-C3CF81E4CB35}"/>
    <cellStyle name="Nota 2 17 2 3 2" xfId="33750" xr:uid="{350D675A-03FD-46E8-BBA6-BF90832ACDED}"/>
    <cellStyle name="Nota 2 17 2 4" xfId="33751" xr:uid="{228DEC6A-2215-4543-9175-AB42F8390018}"/>
    <cellStyle name="Nota 2 17 3" xfId="33752" xr:uid="{D61D8883-007E-43FA-AE97-7398DC0B752D}"/>
    <cellStyle name="Nota 2 17 3 2" xfId="33753" xr:uid="{3D11158A-4B91-4EA1-90C7-3449FEBFDA16}"/>
    <cellStyle name="Nota 2 17 4" xfId="33754" xr:uid="{47C9FD62-A7EF-4727-8207-2B4D7752FA00}"/>
    <cellStyle name="Nota 2 17 4 2" xfId="33755" xr:uid="{8D50E34C-C750-41FE-B754-925819095613}"/>
    <cellStyle name="Nota 2 17 5" xfId="33756" xr:uid="{5C5C34C7-2AEB-43F4-AB47-937C98882518}"/>
    <cellStyle name="Nota 2 17 5 2" xfId="33757" xr:uid="{D36AA05F-B894-4ECF-BDD4-07217349CE94}"/>
    <cellStyle name="Nota 2 17 6" xfId="33758" xr:uid="{F416CB57-7E94-4DF6-88D3-0634F49CD5E0}"/>
    <cellStyle name="Nota 2 17 6 2" xfId="33759" xr:uid="{1665D809-43E0-4ED3-A46C-CBD3E0DD37EA}"/>
    <cellStyle name="Nota 2 17 7" xfId="33760" xr:uid="{649EE067-3FC9-41D8-A920-50583A04BB82}"/>
    <cellStyle name="Nota 2 17 7 2" xfId="33761" xr:uid="{732C5097-8A7D-4157-A0AF-EEC808C77CBB}"/>
    <cellStyle name="Nota 2 17 8" xfId="33762" xr:uid="{EC828925-5027-45C0-B33C-A7DF3A429E19}"/>
    <cellStyle name="Nota 2 18" xfId="33763" xr:uid="{2426F684-E095-498F-8259-09E0AEC4F3AE}"/>
    <cellStyle name="Nota 2 18 2" xfId="33764" xr:uid="{1B1FDA56-CA66-4808-883D-A0406D437F90}"/>
    <cellStyle name="Nota 2 18 2 2" xfId="33765" xr:uid="{FA245090-EAC0-4B75-AC46-DFD8569844A3}"/>
    <cellStyle name="Nota 2 18 2 2 2" xfId="33766" xr:uid="{AB49C5E4-79DB-42AE-B58A-92BE612C699C}"/>
    <cellStyle name="Nota 2 18 2 3" xfId="33767" xr:uid="{0B5DECA9-B31E-4D32-B14F-853580A45CEC}"/>
    <cellStyle name="Nota 2 18 2 3 2" xfId="33768" xr:uid="{F405D82F-2CE0-4F83-B191-E4FDD440BE28}"/>
    <cellStyle name="Nota 2 18 2 4" xfId="33769" xr:uid="{74574628-17F3-48AC-B549-D89FF1ABD4BF}"/>
    <cellStyle name="Nota 2 18 3" xfId="33770" xr:uid="{D6573A53-3AD1-4E09-A1A8-7C6E99940CE9}"/>
    <cellStyle name="Nota 2 18 3 2" xfId="33771" xr:uid="{5D865428-CF61-4FE9-A3D8-9F1F7A051568}"/>
    <cellStyle name="Nota 2 18 4" xfId="33772" xr:uid="{3E078FA7-C8D3-4F4D-B8D9-F13F7F9186C1}"/>
    <cellStyle name="Nota 2 18 4 2" xfId="33773" xr:uid="{596F52C1-6CE1-4038-AA76-2BAC8D8DF56F}"/>
    <cellStyle name="Nota 2 18 5" xfId="33774" xr:uid="{832A83AD-2B45-4E27-A3F9-0E8C987B1182}"/>
    <cellStyle name="Nota 2 18 5 2" xfId="33775" xr:uid="{7FBE8B50-BAEF-42DE-8AD2-8BDB86C1588E}"/>
    <cellStyle name="Nota 2 18 6" xfId="33776" xr:uid="{474C3939-9EC0-4ECD-9553-36FFC0499750}"/>
    <cellStyle name="Nota 2 18 6 2" xfId="33777" xr:uid="{8F9FE0AB-BD90-4FFD-8164-67B45EA61061}"/>
    <cellStyle name="Nota 2 18 7" xfId="33778" xr:uid="{295227EE-BB7D-4C08-8BAA-56E72FD761A7}"/>
    <cellStyle name="Nota 2 18 7 2" xfId="33779" xr:uid="{22765CA1-2694-41ED-9933-6E72077A3592}"/>
    <cellStyle name="Nota 2 18 8" xfId="33780" xr:uid="{5822977D-15B5-469A-B07A-4518C0523434}"/>
    <cellStyle name="Nota 2 19" xfId="33781" xr:uid="{41BB82B1-0353-4DBF-BA04-C4888443E27F}"/>
    <cellStyle name="Nota 2 19 2" xfId="33782" xr:uid="{CD254644-A765-4D96-9B91-0E49E9CA31CE}"/>
    <cellStyle name="Nota 2 19 2 2" xfId="33783" xr:uid="{2C8FE613-BF96-4E31-92A3-BFF13A6AEB86}"/>
    <cellStyle name="Nota 2 19 2 2 2" xfId="33784" xr:uid="{A2BF8C67-7665-4EEF-B310-24776735ABE3}"/>
    <cellStyle name="Nota 2 19 2 3" xfId="33785" xr:uid="{D678FBEC-193E-4B9D-BB43-1D4E59C46058}"/>
    <cellStyle name="Nota 2 19 2 3 2" xfId="33786" xr:uid="{6854C515-3E88-4214-9953-F1081523523D}"/>
    <cellStyle name="Nota 2 19 2 4" xfId="33787" xr:uid="{3C22FE72-B279-4517-8EAC-9955C1A80DCF}"/>
    <cellStyle name="Nota 2 19 3" xfId="33788" xr:uid="{7834F16C-66E2-4420-97D5-DB0BEE32C1D5}"/>
    <cellStyle name="Nota 2 19 3 2" xfId="33789" xr:uid="{95A8C99B-61E7-4283-A5EA-3050FE1F3D5F}"/>
    <cellStyle name="Nota 2 19 4" xfId="33790" xr:uid="{0B8B0054-FC65-4ADD-9D9A-FC5731B6F3F9}"/>
    <cellStyle name="Nota 2 19 4 2" xfId="33791" xr:uid="{E04FFA81-75F2-4DD8-AD70-5E21F6C57FD9}"/>
    <cellStyle name="Nota 2 19 5" xfId="33792" xr:uid="{1F804B7A-411C-4814-B2BD-6F68FBA23CC3}"/>
    <cellStyle name="Nota 2 19 5 2" xfId="33793" xr:uid="{2AF5C4CD-788E-4321-9906-A503CBA0F0FD}"/>
    <cellStyle name="Nota 2 19 6" xfId="33794" xr:uid="{97D2E282-0961-4655-8D11-FF8881BFF6ED}"/>
    <cellStyle name="Nota 2 19 6 2" xfId="33795" xr:uid="{09FB12C1-7C18-456C-8362-C4F1CB64A2ED}"/>
    <cellStyle name="Nota 2 19 7" xfId="33796" xr:uid="{9A462E94-1571-4472-A5BA-C77D5009F773}"/>
    <cellStyle name="Nota 2 19 7 2" xfId="33797" xr:uid="{7A27CED8-7484-45EC-80F3-7AA6AA5AD56D}"/>
    <cellStyle name="Nota 2 19 8" xfId="33798" xr:uid="{CDC328F9-21C9-4106-8009-3E56CEA0B96E}"/>
    <cellStyle name="Nota 2 2" xfId="33799" xr:uid="{C31F2F09-F016-4AEC-956D-B11A4106F735}"/>
    <cellStyle name="Nota 2 2 2" xfId="33800" xr:uid="{93A43A6E-6963-4B69-8DB6-BEDE4A4E7ED8}"/>
    <cellStyle name="Nota 2 2 2 2" xfId="33801" xr:uid="{DADBA240-D91C-4112-B77F-13FDDC2C8C93}"/>
    <cellStyle name="Nota 2 2 2 2 2" xfId="33802" xr:uid="{B25ADB57-6E1B-4273-A282-E67FC08A68E7}"/>
    <cellStyle name="Nota 2 2 2 2 2 2" xfId="33803" xr:uid="{5A27FE3C-9320-4368-ADD0-CAF92B84C74B}"/>
    <cellStyle name="Nota 2 2 2 2 3" xfId="33804" xr:uid="{31908212-D7DC-486D-9C25-62CB33123AF4}"/>
    <cellStyle name="Nota 2 2 2 2 3 2" xfId="33805" xr:uid="{FC3E857E-FCA1-4E8B-80D3-E0F8F5C54FEB}"/>
    <cellStyle name="Nota 2 2 2 2 4" xfId="33806" xr:uid="{C47A8E53-8D67-4A4F-A546-F69AEEFF3CE7}"/>
    <cellStyle name="Nota 2 2 2 3" xfId="33807" xr:uid="{E9974322-C0EE-4615-A5AA-1C3E4AE3488A}"/>
    <cellStyle name="Nota 2 2 2 3 2" xfId="33808" xr:uid="{F9ABF0FF-C54A-4C29-B0E3-1ECCDF1543DC}"/>
    <cellStyle name="Nota 2 2 2 4" xfId="33809" xr:uid="{581C3D51-041A-43A9-8F78-51C56B7A725E}"/>
    <cellStyle name="Nota 2 2 2 4 2" xfId="33810" xr:uid="{7C485C82-52A6-46FC-900A-91B30BA4179C}"/>
    <cellStyle name="Nota 2 2 2 5" xfId="33811" xr:uid="{E78C8509-68C2-4EDE-A281-FD847922EA09}"/>
    <cellStyle name="Nota 2 2 2 5 2" xfId="33812" xr:uid="{46EBA82A-1D8B-4B2F-A400-ED084B37E9BA}"/>
    <cellStyle name="Nota 2 2 2 6" xfId="33813" xr:uid="{A902873A-B401-4B09-BE95-B8E21C89D2D3}"/>
    <cellStyle name="Nota 2 2 2 6 2" xfId="33814" xr:uid="{DDC337FB-512A-4186-8CCA-8453BB52BE43}"/>
    <cellStyle name="Nota 2 2 2 7" xfId="33815" xr:uid="{4329CFEA-3515-4091-BAAC-19DE7A9FEE1B}"/>
    <cellStyle name="Nota 2 2 2 7 2" xfId="33816" xr:uid="{D0F18082-0DAF-4911-84FE-6A8C90365A19}"/>
    <cellStyle name="Nota 2 2 2 8" xfId="33817" xr:uid="{0228011E-181B-4302-A833-F71AD8A8D668}"/>
    <cellStyle name="Nota 2 2 3" xfId="33818" xr:uid="{2A929827-5A70-4D6D-85E7-66A9791EE2BB}"/>
    <cellStyle name="Nota 2 2 3 2" xfId="33819" xr:uid="{32B4CE7E-AA03-46A3-97C4-FE71F57717AD}"/>
    <cellStyle name="Nota 2 2 3 2 2" xfId="33820" xr:uid="{C6D591C5-67D4-4778-A58B-04CC97E1930B}"/>
    <cellStyle name="Nota 2 2 3 2 2 2" xfId="33821" xr:uid="{5007872D-6313-45D4-8C83-ADA6435E9D06}"/>
    <cellStyle name="Nota 2 2 3 2 3" xfId="33822" xr:uid="{9D98071D-6F79-4EFD-8B7C-BD08D2A97147}"/>
    <cellStyle name="Nota 2 2 3 2 3 2" xfId="33823" xr:uid="{5905F947-269A-452D-9FD1-B15069E1A4B9}"/>
    <cellStyle name="Nota 2 2 3 2 4" xfId="33824" xr:uid="{D6865BCC-8119-4D3B-8D54-1F5615C3DC97}"/>
    <cellStyle name="Nota 2 2 3 3" xfId="33825" xr:uid="{2195E46F-35EC-4843-8443-6DA321575C28}"/>
    <cellStyle name="Nota 2 2 3 3 2" xfId="33826" xr:uid="{53376EEF-D6FC-4607-AD3B-7D38479C0A34}"/>
    <cellStyle name="Nota 2 2 3 4" xfId="33827" xr:uid="{7740361B-A55E-4EAB-988C-57F802F8DB0C}"/>
    <cellStyle name="Nota 2 2 3 4 2" xfId="33828" xr:uid="{F5F7C23A-BC2F-4AA7-BC13-D68957D6C982}"/>
    <cellStyle name="Nota 2 2 3 5" xfId="33829" xr:uid="{718D3319-3D07-4532-9319-17A4CC697DAB}"/>
    <cellStyle name="Nota 2 2 3 5 2" xfId="33830" xr:uid="{98D57374-FF09-440D-A4A6-7743A274EFD9}"/>
    <cellStyle name="Nota 2 2 3 6" xfId="33831" xr:uid="{C81A7DD9-652E-465C-B0C7-982D9610B909}"/>
    <cellStyle name="Nota 2 2 3 6 2" xfId="33832" xr:uid="{8DCFF16A-4287-4F71-BE66-913EC3FCFF17}"/>
    <cellStyle name="Nota 2 2 3 7" xfId="33833" xr:uid="{DABACF37-B855-4B40-84CE-561B747C22F1}"/>
    <cellStyle name="Nota 2 2 3 7 2" xfId="33834" xr:uid="{7B6A2070-C27A-45BF-A2C1-8415FD4849C2}"/>
    <cellStyle name="Nota 2 2 3 8" xfId="33835" xr:uid="{4ADDE990-FF6B-489C-92A2-91E45D5E0EE5}"/>
    <cellStyle name="Nota 2 2 4" xfId="33836" xr:uid="{362FDD34-B7E9-4C63-AFD7-0B1650439489}"/>
    <cellStyle name="Nota 2 2 4 2" xfId="33837" xr:uid="{B942EEF3-D226-4C1F-B507-F4C066E6AEF6}"/>
    <cellStyle name="Nota 2 2 4 2 2" xfId="33838" xr:uid="{8E5D1695-AC4D-4F4D-A412-E6719C98D4B5}"/>
    <cellStyle name="Nota 2 2 4 3" xfId="33839" xr:uid="{6DBC6F09-9DDD-4CAD-8B6D-ADF0F2A88E4D}"/>
    <cellStyle name="Nota 2 2 4 3 2" xfId="33840" xr:uid="{A880D19C-D396-467F-8557-E4BAB8C4F796}"/>
    <cellStyle name="Nota 2 2 4 4" xfId="33841" xr:uid="{9AB7FE1B-C3DF-4D66-AEA6-30B621DB950F}"/>
    <cellStyle name="Nota 2 2 5" xfId="33842" xr:uid="{4C2B8D17-92B2-4736-BF46-7B16C024433F}"/>
    <cellStyle name="Nota 2 2 5 2" xfId="33843" xr:uid="{16F6915E-9356-4466-8C3C-F5652B9649C0}"/>
    <cellStyle name="Nota 2 2 6" xfId="33844" xr:uid="{62F28157-82A6-4BDD-983F-7B0FC6C8E022}"/>
    <cellStyle name="Nota 2 2 6 2" xfId="33845" xr:uid="{52263C87-F034-4FE4-A06E-C6DF676B93B3}"/>
    <cellStyle name="Nota 2 2 7" xfId="33846" xr:uid="{8DC7762A-C10E-40FC-9BDF-2460A7DED54D}"/>
    <cellStyle name="Nota 2 2 7 2" xfId="33847" xr:uid="{1CC0A66A-5B25-4A30-9746-4BB26E3B2873}"/>
    <cellStyle name="Nota 2 2 8" xfId="33848" xr:uid="{6F610247-D814-4694-A3ED-194FE88B1ED0}"/>
    <cellStyle name="Nota 2 2 8 2" xfId="33849" xr:uid="{6420EE5A-428F-459A-BD08-45D8E1D9B74C}"/>
    <cellStyle name="Nota 2 2 9" xfId="33850" xr:uid="{5B50E461-F749-4CD6-A34D-06FA6219858F}"/>
    <cellStyle name="Nota 2 20" xfId="33851" xr:uid="{2A3842C1-423C-4CF1-AE90-EDB3EA9945F9}"/>
    <cellStyle name="Nota 2 20 2" xfId="33852" xr:uid="{3EE2F3C3-68A0-41A7-A37C-8F83A904E0DB}"/>
    <cellStyle name="Nota 2 20 2 2" xfId="33853" xr:uid="{FC26D891-B8AA-4E0F-B2EF-CB4F9FDCFEB3}"/>
    <cellStyle name="Nota 2 20 2 2 2" xfId="33854" xr:uid="{A8913181-4443-4C38-9E8E-82F6FCC640FA}"/>
    <cellStyle name="Nota 2 20 2 3" xfId="33855" xr:uid="{70CFACAA-B2C1-4194-B0BE-5C942CC13AA4}"/>
    <cellStyle name="Nota 2 20 2 3 2" xfId="33856" xr:uid="{8DEF2C7A-518A-4EE4-B96D-5440356B2323}"/>
    <cellStyle name="Nota 2 20 2 4" xfId="33857" xr:uid="{EFF92C1D-5FF8-4387-AC85-670D4E6A55CB}"/>
    <cellStyle name="Nota 2 20 3" xfId="33858" xr:uid="{BEAFD9F8-F1DB-412B-9A22-FA837C81FF54}"/>
    <cellStyle name="Nota 2 20 3 2" xfId="33859" xr:uid="{C7C97488-633A-4EA3-92A7-51A866E35A67}"/>
    <cellStyle name="Nota 2 20 4" xfId="33860" xr:uid="{25E1F37B-6BAC-4038-AD4F-031519C1D7A0}"/>
    <cellStyle name="Nota 2 20 4 2" xfId="33861" xr:uid="{5913EAA3-923A-4D77-9C68-1D70B403DCF9}"/>
    <cellStyle name="Nota 2 20 5" xfId="33862" xr:uid="{9FD14B2E-125F-4E07-8E48-FB20DC0939F7}"/>
    <cellStyle name="Nota 2 20 5 2" xfId="33863" xr:uid="{E05D9ABA-5095-4332-B92A-24D2A5931D0A}"/>
    <cellStyle name="Nota 2 20 6" xfId="33864" xr:uid="{7B660DF5-FB23-4A32-B3E0-DF643B917556}"/>
    <cellStyle name="Nota 2 20 6 2" xfId="33865" xr:uid="{892FB6AB-08D1-4F64-91DF-F3A69DA1EA65}"/>
    <cellStyle name="Nota 2 20 7" xfId="33866" xr:uid="{30BCD022-5184-4287-A95D-541D6DC084AB}"/>
    <cellStyle name="Nota 2 20 7 2" xfId="33867" xr:uid="{DD7A2D44-A505-480C-A419-1E95002A287C}"/>
    <cellStyle name="Nota 2 20 8" xfId="33868" xr:uid="{C15D7EE9-5A39-47C0-9F3C-7BDC75B10D0C}"/>
    <cellStyle name="Nota 2 21" xfId="33869" xr:uid="{689B17CF-F034-4E70-AFE5-0D7770A05243}"/>
    <cellStyle name="Nota 2 21 2" xfId="33870" xr:uid="{8572DDC2-BF57-4781-A9AD-5EAEA002F223}"/>
    <cellStyle name="Nota 2 21 2 2" xfId="33871" xr:uid="{A7EDE7C6-3F33-4B4C-83EF-F24E24D399B3}"/>
    <cellStyle name="Nota 2 21 2 2 2" xfId="33872" xr:uid="{770B2CA2-08F6-454D-88BD-4D28D63A5F1C}"/>
    <cellStyle name="Nota 2 21 2 3" xfId="33873" xr:uid="{3210D003-0CEC-44C8-89D9-5ACED6026D10}"/>
    <cellStyle name="Nota 2 21 2 3 2" xfId="33874" xr:uid="{98A34635-E123-4689-B01D-67D611432AC9}"/>
    <cellStyle name="Nota 2 21 2 4" xfId="33875" xr:uid="{E15079EF-BF85-43A6-942B-720D53CD4C8D}"/>
    <cellStyle name="Nota 2 21 3" xfId="33876" xr:uid="{F11EC3D3-1930-4959-8EAC-709A3CD1DB35}"/>
    <cellStyle name="Nota 2 21 3 2" xfId="33877" xr:uid="{588968D1-3C04-413E-9E42-D1A6763680A2}"/>
    <cellStyle name="Nota 2 21 4" xfId="33878" xr:uid="{6E7B7547-AE97-440A-9B86-D8DAC3344496}"/>
    <cellStyle name="Nota 2 21 4 2" xfId="33879" xr:uid="{11398FFB-0DDA-4C87-B010-D092E7C0889C}"/>
    <cellStyle name="Nota 2 21 5" xfId="33880" xr:uid="{AA8B91A8-6385-4425-BF4E-086E9C010CE4}"/>
    <cellStyle name="Nota 2 21 5 2" xfId="33881" xr:uid="{04C55800-5255-487E-9D43-E607D3A3ABA5}"/>
    <cellStyle name="Nota 2 21 6" xfId="33882" xr:uid="{B0A2936B-C706-419F-98CC-E1B0BB098226}"/>
    <cellStyle name="Nota 2 21 6 2" xfId="33883" xr:uid="{FDD18F89-DA49-4C18-8EF4-26807CEB1A94}"/>
    <cellStyle name="Nota 2 21 7" xfId="33884" xr:uid="{B754EE5D-5656-4CAC-8DAB-C2A4036D3E26}"/>
    <cellStyle name="Nota 2 21 7 2" xfId="33885" xr:uid="{84CAB71A-6DC0-4D20-9185-ECCC74696BDB}"/>
    <cellStyle name="Nota 2 21 8" xfId="33886" xr:uid="{8FB445C2-F50B-497C-808D-BEDAFB341C77}"/>
    <cellStyle name="Nota 2 22" xfId="33887" xr:uid="{B7FC039D-D017-4863-9AC0-B4FE4B2729A0}"/>
    <cellStyle name="Nota 2 22 2" xfId="33888" xr:uid="{4B8461BE-2E4E-4996-9C1B-DC634452996B}"/>
    <cellStyle name="Nota 2 22 2 2" xfId="33889" xr:uid="{B24C3A55-CC04-4930-A0B5-64D9EF69E523}"/>
    <cellStyle name="Nota 2 22 2 2 2" xfId="33890" xr:uid="{A79A911C-06C7-407C-BFCB-B8D76CEB4704}"/>
    <cellStyle name="Nota 2 22 2 3" xfId="33891" xr:uid="{6E45A30E-0A57-4970-BA18-274C31FB32AB}"/>
    <cellStyle name="Nota 2 22 2 3 2" xfId="33892" xr:uid="{34A41B4A-EF61-4C7D-8870-025301CBDC8D}"/>
    <cellStyle name="Nota 2 22 2 4" xfId="33893" xr:uid="{7812A9A1-EAA7-467E-A121-39DAE7F72EAA}"/>
    <cellStyle name="Nota 2 22 3" xfId="33894" xr:uid="{1BA52E90-43D5-4C36-B8FD-A76A11C9F7BE}"/>
    <cellStyle name="Nota 2 22 3 2" xfId="33895" xr:uid="{D5CDA39C-2BC9-4901-9439-76CF07CF34AE}"/>
    <cellStyle name="Nota 2 22 4" xfId="33896" xr:uid="{9C5E1F21-0F6F-4207-BBA8-A73290EACD33}"/>
    <cellStyle name="Nota 2 22 4 2" xfId="33897" xr:uid="{E3F19C49-02FE-4ED9-9E6F-5674256D85AE}"/>
    <cellStyle name="Nota 2 22 5" xfId="33898" xr:uid="{01C14206-AA38-4A8F-A649-8F26DD780E6F}"/>
    <cellStyle name="Nota 2 22 5 2" xfId="33899" xr:uid="{5E11C6B4-2447-481C-961D-33F8AC2726D6}"/>
    <cellStyle name="Nota 2 22 6" xfId="33900" xr:uid="{95F95CA1-9ABD-4399-ACDB-2100CD99CE12}"/>
    <cellStyle name="Nota 2 22 6 2" xfId="33901" xr:uid="{90D163F5-6592-4AC5-8273-C5ACD6CBA133}"/>
    <cellStyle name="Nota 2 22 7" xfId="33902" xr:uid="{D8BF5D9B-20F0-4BE8-935F-E2CD0DBDB37D}"/>
    <cellStyle name="Nota 2 22 7 2" xfId="33903" xr:uid="{8444F1F6-F4FA-488E-8BB4-061A0A403A1E}"/>
    <cellStyle name="Nota 2 22 8" xfId="33904" xr:uid="{4A3FCF68-B5C4-429B-B05C-A371C040F5FC}"/>
    <cellStyle name="Nota 2 23" xfId="33905" xr:uid="{8FCA602D-FD06-4013-9CA5-5C68988B5A96}"/>
    <cellStyle name="Nota 2 23 2" xfId="33906" xr:uid="{A2F19D54-174C-4AB2-A3CB-0A2523B5B4F5}"/>
    <cellStyle name="Nota 2 23 2 2" xfId="33907" xr:uid="{6A4992C4-E984-45FD-A0C5-4FE2FFDFD959}"/>
    <cellStyle name="Nota 2 23 2 2 2" xfId="33908" xr:uid="{3F731D7A-0AF7-4EA4-BF7D-86EB4F7D59DA}"/>
    <cellStyle name="Nota 2 23 2 3" xfId="33909" xr:uid="{B5B7A2FC-20D8-41A4-8F9B-35F4BB4E9F71}"/>
    <cellStyle name="Nota 2 23 2 3 2" xfId="33910" xr:uid="{6A6B6AC3-8C84-4321-A8E1-6297A57D9A77}"/>
    <cellStyle name="Nota 2 23 2 4" xfId="33911" xr:uid="{3B87E307-5227-49B8-B2FF-1FDE03741B31}"/>
    <cellStyle name="Nota 2 23 3" xfId="33912" xr:uid="{E2AAB1D7-6E75-4A38-BA3B-934871AA2AA1}"/>
    <cellStyle name="Nota 2 23 3 2" xfId="33913" xr:uid="{A56134EB-0EF5-4B32-BD42-21872B1B1FA9}"/>
    <cellStyle name="Nota 2 23 4" xfId="33914" xr:uid="{40360CA7-EA27-49A2-BBA6-2269B271C644}"/>
    <cellStyle name="Nota 2 23 4 2" xfId="33915" xr:uid="{CFA5823D-E037-448D-B730-FB2007BAEC3D}"/>
    <cellStyle name="Nota 2 23 5" xfId="33916" xr:uid="{B6771F68-39C0-4DC3-BDB2-69AEACD2C060}"/>
    <cellStyle name="Nota 2 23 5 2" xfId="33917" xr:uid="{BE49589C-6275-4EDC-B90E-5D12DBF17A27}"/>
    <cellStyle name="Nota 2 23 6" xfId="33918" xr:uid="{0D8DC490-721E-4A19-8BA2-C66B5F5C5F6D}"/>
    <cellStyle name="Nota 2 23 6 2" xfId="33919" xr:uid="{D97C3538-02C9-4A61-A9F3-755E3DC0690D}"/>
    <cellStyle name="Nota 2 23 7" xfId="33920" xr:uid="{B18DF69E-906C-4FC9-A2CC-BE03649265CC}"/>
    <cellStyle name="Nota 2 23 7 2" xfId="33921" xr:uid="{7C497A58-13D9-419B-B12D-53D1FC87D2A2}"/>
    <cellStyle name="Nota 2 23 8" xfId="33922" xr:uid="{C20771B0-F075-4957-BC35-5981FFC3BB76}"/>
    <cellStyle name="Nota 2 24" xfId="33923" xr:uid="{5770CAA6-A2AC-450F-8A5A-97C5E4336C02}"/>
    <cellStyle name="Nota 2 24 2" xfId="33924" xr:uid="{7D18A91C-284D-46F9-8840-6ECA89ED0EDB}"/>
    <cellStyle name="Nota 2 24 2 2" xfId="33925" xr:uid="{50F941D2-FC10-472E-809F-4E95C2BBF4A5}"/>
    <cellStyle name="Nota 2 24 2 2 2" xfId="33926" xr:uid="{EE7CE5F3-C157-483A-BF01-7C0C85F6E532}"/>
    <cellStyle name="Nota 2 24 2 3" xfId="33927" xr:uid="{7BA92BD0-414E-46BD-A3A0-A85F2E09AB80}"/>
    <cellStyle name="Nota 2 24 2 3 2" xfId="33928" xr:uid="{C4AFF2F9-999E-4690-8007-0E207249F626}"/>
    <cellStyle name="Nota 2 24 2 4" xfId="33929" xr:uid="{38E6B013-174B-45A6-8C59-D5013D345369}"/>
    <cellStyle name="Nota 2 24 3" xfId="33930" xr:uid="{040A867A-22BA-40AC-8369-FFF6506EF878}"/>
    <cellStyle name="Nota 2 24 3 2" xfId="33931" xr:uid="{E3DAAF85-DD5A-4C2F-B352-3EC242193F34}"/>
    <cellStyle name="Nota 2 24 4" xfId="33932" xr:uid="{D74EB172-EEAB-4CBF-A727-798CC49E2DA1}"/>
    <cellStyle name="Nota 2 24 4 2" xfId="33933" xr:uid="{E0D9CB84-4265-4374-8119-2B6D4E81AB48}"/>
    <cellStyle name="Nota 2 24 5" xfId="33934" xr:uid="{26971A19-C012-430F-8B5F-CDF741A6B953}"/>
    <cellStyle name="Nota 2 24 5 2" xfId="33935" xr:uid="{41CCADEA-FA37-4763-971D-9B2991A8F8EB}"/>
    <cellStyle name="Nota 2 24 6" xfId="33936" xr:uid="{036BE0A7-8D4B-4A50-8588-6666B21404B1}"/>
    <cellStyle name="Nota 2 24 6 2" xfId="33937" xr:uid="{1B49A2D6-34C1-4673-B9E9-A361CBC36C79}"/>
    <cellStyle name="Nota 2 24 7" xfId="33938" xr:uid="{944C7D3E-40F0-40DD-A3B3-BD3A835C710F}"/>
    <cellStyle name="Nota 2 24 7 2" xfId="33939" xr:uid="{5D317FAB-688C-41EF-95D7-32D656F748FC}"/>
    <cellStyle name="Nota 2 24 8" xfId="33940" xr:uid="{3CE00BE1-A500-4836-B88A-42528F28E0F8}"/>
    <cellStyle name="Nota 2 25" xfId="33941" xr:uid="{9D009E85-9A16-4C52-B663-1EB1A3156F9F}"/>
    <cellStyle name="Nota 2 25 2" xfId="33942" xr:uid="{67D57958-6197-445C-9956-B160C7F215C2}"/>
    <cellStyle name="Nota 2 25 2 2" xfId="33943" xr:uid="{8751E1C7-5958-4D31-943A-5412C48D28E6}"/>
    <cellStyle name="Nota 2 25 2 2 2" xfId="33944" xr:uid="{B1A8C0E8-8FCD-4C83-9706-C4EBDA42B2E8}"/>
    <cellStyle name="Nota 2 25 2 3" xfId="33945" xr:uid="{589CF542-53D5-4CEF-8A7C-E64AE2244993}"/>
    <cellStyle name="Nota 2 25 2 3 2" xfId="33946" xr:uid="{F27A8909-1B8F-4896-ADA3-7841D6876873}"/>
    <cellStyle name="Nota 2 25 2 4" xfId="33947" xr:uid="{340EED8A-5300-4A57-ACD4-41348B2C081C}"/>
    <cellStyle name="Nota 2 25 3" xfId="33948" xr:uid="{8D881058-E545-4159-ADED-F95B19D496B2}"/>
    <cellStyle name="Nota 2 25 3 2" xfId="33949" xr:uid="{6079DE4D-C7D7-4603-9306-D82964B85948}"/>
    <cellStyle name="Nota 2 25 4" xfId="33950" xr:uid="{F198CD08-D877-4A5B-9A6B-5C740F2CC377}"/>
    <cellStyle name="Nota 2 25 4 2" xfId="33951" xr:uid="{8B8CD2BD-B7FF-46CC-9AA6-F1B2AC5C1305}"/>
    <cellStyle name="Nota 2 25 5" xfId="33952" xr:uid="{DA9F798B-207F-4FBF-9EED-B71C38EFADED}"/>
    <cellStyle name="Nota 2 25 5 2" xfId="33953" xr:uid="{89344C83-33D6-4618-858B-7B398030C85C}"/>
    <cellStyle name="Nota 2 25 6" xfId="33954" xr:uid="{70DBC0AF-A957-4782-BFCE-E7620BD9430C}"/>
    <cellStyle name="Nota 2 25 6 2" xfId="33955" xr:uid="{87B21547-C968-425A-BAC5-8F62A2F366A2}"/>
    <cellStyle name="Nota 2 25 7" xfId="33956" xr:uid="{2AA1C204-797F-4A13-B63A-F41989478163}"/>
    <cellStyle name="Nota 2 25 7 2" xfId="33957" xr:uid="{761D382C-1B59-4174-B117-127DE1D78815}"/>
    <cellStyle name="Nota 2 25 8" xfId="33958" xr:uid="{03C3C9E9-75B1-49C4-9B4A-2801F0CD847A}"/>
    <cellStyle name="Nota 2 26" xfId="33959" xr:uid="{C124C136-CB2E-40D5-9B81-970C90C13B6B}"/>
    <cellStyle name="Nota 2 26 2" xfId="33960" xr:uid="{F65FD5FD-C043-41D4-84C5-69B747915F4E}"/>
    <cellStyle name="Nota 2 26 2 2" xfId="33961" xr:uid="{EE427075-5D95-47A6-B965-7F676E06AC33}"/>
    <cellStyle name="Nota 2 26 2 2 2" xfId="33962" xr:uid="{5F3C64ED-4269-4B02-9F74-7A7DC4BE01FB}"/>
    <cellStyle name="Nota 2 26 2 3" xfId="33963" xr:uid="{DBC01D74-2C93-4751-A5C5-ACC1383ED565}"/>
    <cellStyle name="Nota 2 26 2 3 2" xfId="33964" xr:uid="{CD6AC790-5E13-4765-9CC3-FDA11168246E}"/>
    <cellStyle name="Nota 2 26 2 4" xfId="33965" xr:uid="{ACE0A9F5-FCD5-4E1F-9187-3488B177DEAF}"/>
    <cellStyle name="Nota 2 26 3" xfId="33966" xr:uid="{23672DA2-5104-45FB-B43C-2DD95597F622}"/>
    <cellStyle name="Nota 2 26 3 2" xfId="33967" xr:uid="{1A9393E8-CEF4-450B-AC7A-AE132E60A4FB}"/>
    <cellStyle name="Nota 2 26 4" xfId="33968" xr:uid="{BF2D9DE4-A7C7-4C5E-A17A-A06089230B35}"/>
    <cellStyle name="Nota 2 26 4 2" xfId="33969" xr:uid="{D2695314-9E35-46D9-AA6E-31ACBDEC2CF4}"/>
    <cellStyle name="Nota 2 26 5" xfId="33970" xr:uid="{B0643E6A-39FA-441C-9EFF-E38F46743842}"/>
    <cellStyle name="Nota 2 26 5 2" xfId="33971" xr:uid="{D577805A-C087-4A3B-B3D7-1BC1DA984A6B}"/>
    <cellStyle name="Nota 2 26 6" xfId="33972" xr:uid="{F1162116-0961-4FE0-B20C-C79B439836D6}"/>
    <cellStyle name="Nota 2 26 6 2" xfId="33973" xr:uid="{3813CE6B-8BC0-4FEC-BCBF-7ECED8929CF2}"/>
    <cellStyle name="Nota 2 26 7" xfId="33974" xr:uid="{550A8D13-945C-4267-BB66-8932804E15CE}"/>
    <cellStyle name="Nota 2 26 7 2" xfId="33975" xr:uid="{03C06358-32C8-49DB-B4F8-1BF9F2E5743F}"/>
    <cellStyle name="Nota 2 26 8" xfId="33976" xr:uid="{87E96298-BA1D-4429-AA03-D0132FE4E375}"/>
    <cellStyle name="Nota 2 27" xfId="33977" xr:uid="{630BC8CF-AF7D-42A4-BE41-51CF38F145E1}"/>
    <cellStyle name="Nota 2 27 2" xfId="33978" xr:uid="{E0FC8DC9-2BB5-4DB9-8508-DE95053C858E}"/>
    <cellStyle name="Nota 2 27 2 2" xfId="33979" xr:uid="{B0531AF4-F142-40A0-8217-A0A84EACBED2}"/>
    <cellStyle name="Nota 2 27 2 2 2" xfId="33980" xr:uid="{D8C4BC87-66AD-49A6-B0C6-A1A24A3A55DA}"/>
    <cellStyle name="Nota 2 27 2 3" xfId="33981" xr:uid="{5B586641-B929-4551-9C20-0423B0BE35F6}"/>
    <cellStyle name="Nota 2 27 2 3 2" xfId="33982" xr:uid="{85540313-86B5-49DA-B520-64244ADAB197}"/>
    <cellStyle name="Nota 2 27 2 4" xfId="33983" xr:uid="{70F63873-FBA2-4DC6-980B-D3632451FA17}"/>
    <cellStyle name="Nota 2 27 3" xfId="33984" xr:uid="{5B28BD9E-16AF-496A-BEE1-F4BCE9D3B130}"/>
    <cellStyle name="Nota 2 27 3 2" xfId="33985" xr:uid="{04B81748-B591-4886-88AD-2FE737704C02}"/>
    <cellStyle name="Nota 2 27 4" xfId="33986" xr:uid="{89FE0CC1-1B67-4855-B0DB-3F82A5B85B51}"/>
    <cellStyle name="Nota 2 27 4 2" xfId="33987" xr:uid="{94C30CA9-E0BD-4500-84EE-C4FCDDFDFC6A}"/>
    <cellStyle name="Nota 2 27 5" xfId="33988" xr:uid="{22B28A64-BE14-4F1F-B5B7-2830D13A82F2}"/>
    <cellStyle name="Nota 2 27 5 2" xfId="33989" xr:uid="{4BBBBF63-F299-4322-9DE9-A996575BB5A9}"/>
    <cellStyle name="Nota 2 27 6" xfId="33990" xr:uid="{3EFBCB86-04EE-4073-9F84-2D93A60EA785}"/>
    <cellStyle name="Nota 2 27 6 2" xfId="33991" xr:uid="{920AF28C-705B-42AF-BBA6-E85F1CE5E449}"/>
    <cellStyle name="Nota 2 27 7" xfId="33992" xr:uid="{F7F91E3D-42D3-4DFA-8691-E52FD7CE1E0B}"/>
    <cellStyle name="Nota 2 27 7 2" xfId="33993" xr:uid="{976E8DCC-9C17-45AA-A555-DA77B1AAC354}"/>
    <cellStyle name="Nota 2 27 8" xfId="33994" xr:uid="{DA4FB9C6-0CEC-4D21-A0FC-687A200B778F}"/>
    <cellStyle name="Nota 2 28" xfId="33995" xr:uid="{5F7D4196-183D-4FA3-B074-D3A5027A5042}"/>
    <cellStyle name="Nota 2 28 2" xfId="33996" xr:uid="{3BE50B0E-FE28-4FF8-904E-3F44AFC9EED3}"/>
    <cellStyle name="Nota 2 28 2 2" xfId="33997" xr:uid="{DFAE67BC-EF79-4AC8-8CA0-9497A7498751}"/>
    <cellStyle name="Nota 2 28 2 2 2" xfId="33998" xr:uid="{0EE8601C-0454-4825-949C-889938A8AD81}"/>
    <cellStyle name="Nota 2 28 2 3" xfId="33999" xr:uid="{F1058192-18C1-4ED9-A3E1-E475DC35056E}"/>
    <cellStyle name="Nota 2 28 2 3 2" xfId="34000" xr:uid="{AC782B96-5F20-4DE0-9AB4-ACEB242EDD6B}"/>
    <cellStyle name="Nota 2 28 2 4" xfId="34001" xr:uid="{9662B025-9AF2-47BC-9533-A86A74163FC4}"/>
    <cellStyle name="Nota 2 28 3" xfId="34002" xr:uid="{D6CBED93-5415-47B5-A4CB-05E89A85CC02}"/>
    <cellStyle name="Nota 2 28 3 2" xfId="34003" xr:uid="{BB003089-27B8-4202-AB93-68942B42006F}"/>
    <cellStyle name="Nota 2 28 4" xfId="34004" xr:uid="{7CFEA170-81E9-47F1-A1AC-DA71B55954E2}"/>
    <cellStyle name="Nota 2 28 4 2" xfId="34005" xr:uid="{A119FCE7-15AF-4396-81C6-5740F463479B}"/>
    <cellStyle name="Nota 2 28 5" xfId="34006" xr:uid="{B8002BDE-3D00-4A3D-841D-472DF3EC8426}"/>
    <cellStyle name="Nota 2 28 5 2" xfId="34007" xr:uid="{A2410CD6-5790-481C-B81D-0E85A2D19D4F}"/>
    <cellStyle name="Nota 2 28 6" xfId="34008" xr:uid="{625082CC-551C-4528-82A4-7B28F7AC3F15}"/>
    <cellStyle name="Nota 2 28 6 2" xfId="34009" xr:uid="{5E935347-8166-4847-9B07-D6FC3A1C2922}"/>
    <cellStyle name="Nota 2 28 7" xfId="34010" xr:uid="{612C8466-8832-4649-AC60-BA0FFE261C55}"/>
    <cellStyle name="Nota 2 28 7 2" xfId="34011" xr:uid="{936E7A76-C5C7-4EDC-BE83-1C2889ADF446}"/>
    <cellStyle name="Nota 2 28 8" xfId="34012" xr:uid="{742A7152-CD4F-4743-B9C9-F33826A485F2}"/>
    <cellStyle name="Nota 2 29" xfId="34013" xr:uid="{D4FFCAEE-27DC-401A-9F1E-9205A79087BF}"/>
    <cellStyle name="Nota 2 29 2" xfId="34014" xr:uid="{78F44F20-0FEB-4BA7-B315-FBDD242C9B09}"/>
    <cellStyle name="Nota 2 29 2 2" xfId="34015" xr:uid="{773F9A0D-324C-4A5D-83A6-2AC47177CA2D}"/>
    <cellStyle name="Nota 2 29 2 2 2" xfId="34016" xr:uid="{236C3A64-9FBC-45D9-A6A0-052D45027A8E}"/>
    <cellStyle name="Nota 2 29 2 3" xfId="34017" xr:uid="{AB2DA19C-4E4F-4AB2-90CC-EEA62F18E7CF}"/>
    <cellStyle name="Nota 2 29 2 3 2" xfId="34018" xr:uid="{B9CB17A8-26D5-4423-8F40-4D84473C7395}"/>
    <cellStyle name="Nota 2 29 2 4" xfId="34019" xr:uid="{E570506A-65F0-4822-81AA-7995A24236D2}"/>
    <cellStyle name="Nota 2 29 3" xfId="34020" xr:uid="{4941AE73-F003-4C66-9BE6-F153EB75E67F}"/>
    <cellStyle name="Nota 2 29 3 2" xfId="34021" xr:uid="{4545D2C4-C4F1-47ED-9A15-F142271FC748}"/>
    <cellStyle name="Nota 2 29 4" xfId="34022" xr:uid="{E54DD87B-FF50-4E19-9D9A-43830B7D7114}"/>
    <cellStyle name="Nota 2 29 4 2" xfId="34023" xr:uid="{FB2931FD-4824-466A-8688-D8C4F53024C3}"/>
    <cellStyle name="Nota 2 29 5" xfId="34024" xr:uid="{339697A1-0C6C-4B01-B4DE-004D3538771D}"/>
    <cellStyle name="Nota 2 29 5 2" xfId="34025" xr:uid="{54E1DC55-BCC1-49D9-8CA8-5364D9D4F69B}"/>
    <cellStyle name="Nota 2 29 6" xfId="34026" xr:uid="{118A2BB2-3C6F-4ABC-A1AC-0F89E8DC2B12}"/>
    <cellStyle name="Nota 2 29 6 2" xfId="34027" xr:uid="{D31E219D-A953-4059-AAEF-5E86B3FF0565}"/>
    <cellStyle name="Nota 2 29 7" xfId="34028" xr:uid="{19C64798-C5B2-4595-A2AC-C79C8DC66C84}"/>
    <cellStyle name="Nota 2 29 7 2" xfId="34029" xr:uid="{63BAED89-897A-4EFD-BDD1-DA0E1B3AF640}"/>
    <cellStyle name="Nota 2 29 8" xfId="34030" xr:uid="{83A65F6F-959C-47DD-B452-29D9E3F465B4}"/>
    <cellStyle name="Nota 2 3" xfId="34031" xr:uid="{41F9B4F7-AD4D-4831-B9CA-2F75DD436E18}"/>
    <cellStyle name="Nota 2 3 2" xfId="34032" xr:uid="{4D7598CE-84A4-47C7-9055-49B4D74F9AE4}"/>
    <cellStyle name="Nota 2 3 2 2" xfId="34033" xr:uid="{0AF9EB93-5A13-450D-9510-E6E8B11F1995}"/>
    <cellStyle name="Nota 2 3 2 2 2" xfId="34034" xr:uid="{7F11F772-E89A-4658-9D13-5171AA8FFD59}"/>
    <cellStyle name="Nota 2 3 2 3" xfId="34035" xr:uid="{BB738162-1E47-4787-A05B-480B67590EB7}"/>
    <cellStyle name="Nota 2 3 2 3 2" xfId="34036" xr:uid="{F35D4824-4157-47A1-846B-01905A5E115D}"/>
    <cellStyle name="Nota 2 3 2 4" xfId="34037" xr:uid="{9BB23396-98CA-4CF1-8F20-7E822A637C10}"/>
    <cellStyle name="Nota 2 3 3" xfId="34038" xr:uid="{AFFAF0AC-55BD-4038-A03A-852B46AD316C}"/>
    <cellStyle name="Nota 2 3 3 2" xfId="34039" xr:uid="{CD5067E7-BCBF-4BF5-965E-EFD0C2E867BC}"/>
    <cellStyle name="Nota 2 3 4" xfId="34040" xr:uid="{072560DA-EEA7-406D-A560-84BA892A96E0}"/>
    <cellStyle name="Nota 2 3 4 2" xfId="34041" xr:uid="{01218D11-F22B-4BF9-B819-141771EFA729}"/>
    <cellStyle name="Nota 2 3 5" xfId="34042" xr:uid="{89C5B23F-4616-4EA5-8B0A-C87BC2C0EE8B}"/>
    <cellStyle name="Nota 2 3 5 2" xfId="34043" xr:uid="{EB23023A-843F-4F16-888C-770CF209A3F9}"/>
    <cellStyle name="Nota 2 3 6" xfId="34044" xr:uid="{6A9EB436-0D3E-47DF-98B4-E47174F5C1BC}"/>
    <cellStyle name="Nota 2 3 6 2" xfId="34045" xr:uid="{5D7D5716-D488-4F9C-8D8C-EF321AA40004}"/>
    <cellStyle name="Nota 2 3 7" xfId="34046" xr:uid="{51FBB9A5-8673-4BBB-A8BD-D60852C48724}"/>
    <cellStyle name="Nota 2 30" xfId="34047" xr:uid="{C578E90B-36CB-41AB-9E4D-22D716594D3C}"/>
    <cellStyle name="Nota 2 30 2" xfId="34048" xr:uid="{4F892392-3552-49C0-B505-CA118E0B62E8}"/>
    <cellStyle name="Nota 2 30 2 2" xfId="34049" xr:uid="{B6706A71-CB6F-42D2-97E7-02039B878B78}"/>
    <cellStyle name="Nota 2 30 2 2 2" xfId="34050" xr:uid="{BB40882E-2890-4C34-9BB7-A7C37EB1623B}"/>
    <cellStyle name="Nota 2 30 2 3" xfId="34051" xr:uid="{3C3CFC39-7AA7-4920-8EC5-3AC6BD5A311F}"/>
    <cellStyle name="Nota 2 30 2 3 2" xfId="34052" xr:uid="{33563DD0-6845-4122-BA7E-5CA1F09B5A9D}"/>
    <cellStyle name="Nota 2 30 2 4" xfId="34053" xr:uid="{85C77163-C778-4D8D-A322-8D225895757B}"/>
    <cellStyle name="Nota 2 30 3" xfId="34054" xr:uid="{5AB490BE-C839-4D42-92CC-4BE5441D0A3F}"/>
    <cellStyle name="Nota 2 30 3 2" xfId="34055" xr:uid="{8FD20796-66A6-4BA4-830D-7F33008C5BCC}"/>
    <cellStyle name="Nota 2 30 4" xfId="34056" xr:uid="{3CF88C15-5765-4DA5-A073-3535817AFBE2}"/>
    <cellStyle name="Nota 2 30 4 2" xfId="34057" xr:uid="{60661CDE-3AC0-4EC7-B069-44C421539BE2}"/>
    <cellStyle name="Nota 2 30 5" xfId="34058" xr:uid="{0258A212-5149-4A79-9625-069770E5701D}"/>
    <cellStyle name="Nota 2 30 5 2" xfId="34059" xr:uid="{9B9E4585-C4A0-4F8A-9B79-FD1E946FC3C5}"/>
    <cellStyle name="Nota 2 30 6" xfId="34060" xr:uid="{C258F221-5FED-4DC1-9781-12A676BCF61A}"/>
    <cellStyle name="Nota 2 30 6 2" xfId="34061" xr:uid="{A22A6469-DE77-4C1F-AABF-C18E70351A2B}"/>
    <cellStyle name="Nota 2 30 7" xfId="34062" xr:uid="{9CC8AA71-198F-4A20-A84A-F329F76EBF4C}"/>
    <cellStyle name="Nota 2 30 7 2" xfId="34063" xr:uid="{87C5F360-0FA0-40E3-BCF5-3CCFF38D34D6}"/>
    <cellStyle name="Nota 2 30 8" xfId="34064" xr:uid="{9C3F300D-718C-44B4-A2F1-04CD87D9D69E}"/>
    <cellStyle name="Nota 2 31" xfId="34065" xr:uid="{1CE08E26-6173-4546-9373-6DD8944171F7}"/>
    <cellStyle name="Nota 2 31 2" xfId="34066" xr:uid="{B8979D4B-1E88-4A18-B67E-62E9253CB4B5}"/>
    <cellStyle name="Nota 2 31 2 2" xfId="34067" xr:uid="{CC17CF4D-4740-4497-BD22-9B034B37EBE4}"/>
    <cellStyle name="Nota 2 31 2 2 2" xfId="34068" xr:uid="{477EF910-E031-47CD-8493-3E1163E94FA5}"/>
    <cellStyle name="Nota 2 31 2 3" xfId="34069" xr:uid="{966AF65D-1FE2-4732-B45C-F0922D66146F}"/>
    <cellStyle name="Nota 2 31 2 3 2" xfId="34070" xr:uid="{A8BC8E18-64BF-419C-AFB1-7418EE3D35B0}"/>
    <cellStyle name="Nota 2 31 2 4" xfId="34071" xr:uid="{F58665B2-03CE-4454-A715-76C2C6C2AFC9}"/>
    <cellStyle name="Nota 2 31 3" xfId="34072" xr:uid="{AF173E7A-5EF2-459B-B1F2-3CDF6C553A11}"/>
    <cellStyle name="Nota 2 31 3 2" xfId="34073" xr:uid="{88161556-F765-4F1F-B571-A1D8E0B0F097}"/>
    <cellStyle name="Nota 2 31 4" xfId="34074" xr:uid="{AD138FFF-9174-4122-8B9B-F3B591A8D73D}"/>
    <cellStyle name="Nota 2 31 4 2" xfId="34075" xr:uid="{01286D06-145D-4AF6-A941-3F0DED6C40B4}"/>
    <cellStyle name="Nota 2 31 5" xfId="34076" xr:uid="{A7E3FD08-3705-4D22-B8A7-8BFDB0FE4709}"/>
    <cellStyle name="Nota 2 31 5 2" xfId="34077" xr:uid="{5E5EE2AB-4911-415B-A8BC-B6543311F671}"/>
    <cellStyle name="Nota 2 31 6" xfId="34078" xr:uid="{2FBAE1BA-30EA-473B-B682-51A1A6BF832D}"/>
    <cellStyle name="Nota 2 31 6 2" xfId="34079" xr:uid="{B9F7905E-71FE-4A7C-AE0A-D882EB06A811}"/>
    <cellStyle name="Nota 2 31 7" xfId="34080" xr:uid="{3CAD5577-E0CA-41ED-9240-F923FA6BBFBF}"/>
    <cellStyle name="Nota 2 31 7 2" xfId="34081" xr:uid="{542414A0-0AA6-40C8-B1ED-6F5A83CBBEB7}"/>
    <cellStyle name="Nota 2 31 8" xfId="34082" xr:uid="{82685947-934D-4D9C-AABC-EF53B8198E08}"/>
    <cellStyle name="Nota 2 32" xfId="34083" xr:uid="{9992ABC8-A5DD-4E4F-8858-77DFEEF64C7A}"/>
    <cellStyle name="Nota 2 32 2" xfId="34084" xr:uid="{6486AEB8-EED6-4AC6-97EB-E4C37A76C2A3}"/>
    <cellStyle name="Nota 2 32 2 2" xfId="34085" xr:uid="{7B76A0B1-BD62-4C46-89C0-E3A2E7A2D9A6}"/>
    <cellStyle name="Nota 2 32 2 2 2" xfId="34086" xr:uid="{A8933E8D-9BA1-481E-A20A-45F9D46842DE}"/>
    <cellStyle name="Nota 2 32 2 3" xfId="34087" xr:uid="{F8033299-28FB-4D65-9081-42B23B0623BC}"/>
    <cellStyle name="Nota 2 32 2 3 2" xfId="34088" xr:uid="{D7AC253F-3DE6-4004-A177-ED31262E7A31}"/>
    <cellStyle name="Nota 2 32 2 4" xfId="34089" xr:uid="{D3E50BB4-9969-4C10-9F91-AA6F6E9E2F0F}"/>
    <cellStyle name="Nota 2 32 3" xfId="34090" xr:uid="{12CAB2EB-41F4-4F71-8F14-6112A73646F7}"/>
    <cellStyle name="Nota 2 32 3 2" xfId="34091" xr:uid="{C263FC68-881F-4AF8-92E0-FE652F63A1FC}"/>
    <cellStyle name="Nota 2 32 4" xfId="34092" xr:uid="{57DFA034-4A05-4BBB-8926-81254C3AFDDF}"/>
    <cellStyle name="Nota 2 32 4 2" xfId="34093" xr:uid="{5D7EE7CD-EB41-4F18-AC3F-7D56C5939E7E}"/>
    <cellStyle name="Nota 2 32 5" xfId="34094" xr:uid="{96098CA6-66EF-4B4F-945F-32485F2F353D}"/>
    <cellStyle name="Nota 2 32 5 2" xfId="34095" xr:uid="{D9E622B5-7D06-4B55-848E-C270553CD361}"/>
    <cellStyle name="Nota 2 32 6" xfId="34096" xr:uid="{CDBDF06E-6EDC-4511-B341-F645C097A04C}"/>
    <cellStyle name="Nota 2 32 6 2" xfId="34097" xr:uid="{51A58271-11F5-4E83-8C4E-EEE84972DF8B}"/>
    <cellStyle name="Nota 2 32 7" xfId="34098" xr:uid="{474BE1DF-AD40-45B1-8011-E8C14D2C86C5}"/>
    <cellStyle name="Nota 2 32 7 2" xfId="34099" xr:uid="{D58B6A85-2718-424D-BFFF-0AAB6A47F79C}"/>
    <cellStyle name="Nota 2 32 8" xfId="34100" xr:uid="{CBBBEC3E-5162-4D77-8291-23ACC8B791A3}"/>
    <cellStyle name="Nota 2 33" xfId="34101" xr:uid="{199A101D-4841-4052-9EFB-B63260EF49E5}"/>
    <cellStyle name="Nota 2 33 2" xfId="34102" xr:uid="{144AEA0C-4EC8-491A-8C17-29973E1348C9}"/>
    <cellStyle name="Nota 2 33 2 2" xfId="34103" xr:uid="{A8870BD0-BEC6-49C2-9C3B-1B12BD114AEC}"/>
    <cellStyle name="Nota 2 33 2 2 2" xfId="34104" xr:uid="{43A26AAB-4A18-4A01-8C3F-B98768280FC2}"/>
    <cellStyle name="Nota 2 33 2 3" xfId="34105" xr:uid="{8ACC6D2C-1ABC-44A0-AE16-2A927639567E}"/>
    <cellStyle name="Nota 2 33 2 3 2" xfId="34106" xr:uid="{5BA722E3-3495-4816-BDC1-20731DD80464}"/>
    <cellStyle name="Nota 2 33 2 4" xfId="34107" xr:uid="{6DA5F6F3-8EEB-4096-94EF-D3DA8BC4FC8C}"/>
    <cellStyle name="Nota 2 33 3" xfId="34108" xr:uid="{8B486FBB-FE10-4A4F-A72E-36ECCAF0BC3C}"/>
    <cellStyle name="Nota 2 33 3 2" xfId="34109" xr:uid="{A16E08F0-66DA-44C9-A54D-E02192C0F575}"/>
    <cellStyle name="Nota 2 33 4" xfId="34110" xr:uid="{0DF5D3E9-7863-41C4-81A1-927F5318E0CB}"/>
    <cellStyle name="Nota 2 33 4 2" xfId="34111" xr:uid="{93AFD617-F7DD-4BCF-9A91-17BBEFDA3316}"/>
    <cellStyle name="Nota 2 33 5" xfId="34112" xr:uid="{AC8F91B6-1662-42EB-B174-8EBBB9EA86DE}"/>
    <cellStyle name="Nota 2 33 5 2" xfId="34113" xr:uid="{04342AE5-9D0D-4063-B97C-972A031C9C2B}"/>
    <cellStyle name="Nota 2 33 6" xfId="34114" xr:uid="{49791FA3-D8EB-4701-BC76-FAAAE96DF1B6}"/>
    <cellStyle name="Nota 2 33 6 2" xfId="34115" xr:uid="{4AC19EDD-1CAD-4E95-A1D1-35F629C34FE5}"/>
    <cellStyle name="Nota 2 33 7" xfId="34116" xr:uid="{85D20A59-3E7B-4583-93A3-A9956E98007F}"/>
    <cellStyle name="Nota 2 33 7 2" xfId="34117" xr:uid="{6F6D9049-CDD3-49CF-BC1E-1CF3D6139F9C}"/>
    <cellStyle name="Nota 2 33 8" xfId="34118" xr:uid="{67B5D189-1748-4085-8696-89013733884F}"/>
    <cellStyle name="Nota 2 34" xfId="34119" xr:uid="{2A5971EA-7DF1-47E1-BED5-41274DB0C64A}"/>
    <cellStyle name="Nota 2 34 2" xfId="34120" xr:uid="{8AF3988A-88A9-4539-8921-BBD51F722EA7}"/>
    <cellStyle name="Nota 2 34 2 2" xfId="34121" xr:uid="{D4B939BA-BB17-401F-B907-3FF12BD60858}"/>
    <cellStyle name="Nota 2 34 2 2 2" xfId="34122" xr:uid="{B2620FEB-9228-4239-9FBD-EBD62558DF78}"/>
    <cellStyle name="Nota 2 34 2 3" xfId="34123" xr:uid="{0B92636B-3271-4AA5-B378-BF598B558CEE}"/>
    <cellStyle name="Nota 2 34 2 3 2" xfId="34124" xr:uid="{88BA2258-F495-4389-8E60-400A186212D9}"/>
    <cellStyle name="Nota 2 34 2 4" xfId="34125" xr:uid="{5F8EE149-4704-4EB4-850C-C80DEC4AD742}"/>
    <cellStyle name="Nota 2 34 3" xfId="34126" xr:uid="{9B01F7F4-A56D-4F87-961F-06B308FAA7FE}"/>
    <cellStyle name="Nota 2 34 3 2" xfId="34127" xr:uid="{1187C0EF-8450-4E42-9F5B-2D73903F42B8}"/>
    <cellStyle name="Nota 2 34 4" xfId="34128" xr:uid="{F4641EC8-8D48-4435-81DE-68CD681C5CAF}"/>
    <cellStyle name="Nota 2 34 4 2" xfId="34129" xr:uid="{3DD88512-D1C8-41CC-A16E-E6D722FC9900}"/>
    <cellStyle name="Nota 2 34 5" xfId="34130" xr:uid="{E279D24D-8491-458E-A141-C3AAEDBA3692}"/>
    <cellStyle name="Nota 2 34 5 2" xfId="34131" xr:uid="{DDF5A2DC-4774-48A7-A858-E800CE7CFD30}"/>
    <cellStyle name="Nota 2 34 6" xfId="34132" xr:uid="{DC1DF5B5-7B8D-4A57-AAD3-1872263290A3}"/>
    <cellStyle name="Nota 2 34 6 2" xfId="34133" xr:uid="{F502FBD4-BCD6-42F9-AC26-D0DE52BCD5C5}"/>
    <cellStyle name="Nota 2 34 7" xfId="34134" xr:uid="{BDAA18BC-4DB5-464C-AA34-A9CBBFBAD72C}"/>
    <cellStyle name="Nota 2 34 7 2" xfId="34135" xr:uid="{C4109D4F-A91A-4AB1-9153-719428F93B65}"/>
    <cellStyle name="Nota 2 34 8" xfId="34136" xr:uid="{624905DF-84B6-4618-B5D0-F0C5A96E1D8A}"/>
    <cellStyle name="Nota 2 35" xfId="34137" xr:uid="{605E348F-D47A-4294-A1B8-96AB520CE1E9}"/>
    <cellStyle name="Nota 2 35 2" xfId="34138" xr:uid="{69B63C85-7892-4484-BDA3-3A7659D4C87A}"/>
    <cellStyle name="Nota 2 35 2 2" xfId="34139" xr:uid="{7E6B1A42-C3B2-4424-9781-BE559E13C4BE}"/>
    <cellStyle name="Nota 2 35 2 2 2" xfId="34140" xr:uid="{BD6BD0A5-5022-4792-B92B-D351C6A7AC07}"/>
    <cellStyle name="Nota 2 35 2 3" xfId="34141" xr:uid="{A05B7814-B76E-4E2E-ADE4-21F18E2CA813}"/>
    <cellStyle name="Nota 2 35 2 3 2" xfId="34142" xr:uid="{4266C126-05F9-43BA-87B1-08BF8B46C3BD}"/>
    <cellStyle name="Nota 2 35 2 4" xfId="34143" xr:uid="{F57C0AD1-14B8-4CA8-B0CB-5188BACB0777}"/>
    <cellStyle name="Nota 2 35 3" xfId="34144" xr:uid="{BF7D400F-31E1-4D3F-9728-D698D6FAB71D}"/>
    <cellStyle name="Nota 2 35 3 2" xfId="34145" xr:uid="{A027C31D-B0CB-41DD-88D8-B30130A04193}"/>
    <cellStyle name="Nota 2 35 4" xfId="34146" xr:uid="{1396DA3D-93C4-42DD-948E-E6650AD33668}"/>
    <cellStyle name="Nota 2 35 4 2" xfId="34147" xr:uid="{C011BAF1-1D6D-4449-AE02-E76767BF829F}"/>
    <cellStyle name="Nota 2 35 5" xfId="34148" xr:uid="{B8085E05-CE6F-4F8E-AD62-1E2FBE480E4E}"/>
    <cellStyle name="Nota 2 35 5 2" xfId="34149" xr:uid="{C929658A-A225-4C9D-80C8-1DB76AE5B4D9}"/>
    <cellStyle name="Nota 2 35 6" xfId="34150" xr:uid="{8AD3ED39-9286-4000-B493-ABD380B82F95}"/>
    <cellStyle name="Nota 2 35 6 2" xfId="34151" xr:uid="{7B0A1228-F9F9-49CA-99BD-F8C498E40270}"/>
    <cellStyle name="Nota 2 35 7" xfId="34152" xr:uid="{B398192A-383B-4DE7-A447-E6F75ECA6842}"/>
    <cellStyle name="Nota 2 35 7 2" xfId="34153" xr:uid="{2931DA6B-EFD3-443C-B423-9D2BC40688AC}"/>
    <cellStyle name="Nota 2 35 8" xfId="34154" xr:uid="{B4875989-3399-48DA-A94B-A17088AAF0DF}"/>
    <cellStyle name="Nota 2 36" xfId="34155" xr:uid="{B08D4196-2396-4427-9B95-EAB12059BBD1}"/>
    <cellStyle name="Nota 2 36 2" xfId="34156" xr:uid="{11DAC5BD-F6BF-4EF0-BFB4-8FE5AB626B6F}"/>
    <cellStyle name="Nota 2 36 2 2" xfId="34157" xr:uid="{C1CEF740-54B0-4FF5-8992-DB44C69C4DC0}"/>
    <cellStyle name="Nota 2 36 2 2 2" xfId="34158" xr:uid="{02912326-B1AA-426D-BDC3-25DC6444455D}"/>
    <cellStyle name="Nota 2 36 2 3" xfId="34159" xr:uid="{2589B7D1-EB8B-442B-ADA3-159940ADECC5}"/>
    <cellStyle name="Nota 2 36 2 3 2" xfId="34160" xr:uid="{48A4101D-AB73-4EE2-B2BA-C8A26F064957}"/>
    <cellStyle name="Nota 2 36 2 4" xfId="34161" xr:uid="{AC7677F1-4D17-4747-93A1-23080455C4CC}"/>
    <cellStyle name="Nota 2 36 3" xfId="34162" xr:uid="{A1B4A52E-6CBB-4B98-B978-40D28FCAEB6A}"/>
    <cellStyle name="Nota 2 36 3 2" xfId="34163" xr:uid="{993C63C2-7008-43CC-AA08-0369EF68E553}"/>
    <cellStyle name="Nota 2 36 4" xfId="34164" xr:uid="{42D85699-D2D3-43AC-9495-D4949852D74E}"/>
    <cellStyle name="Nota 2 36 4 2" xfId="34165" xr:uid="{1F8DF734-6C26-4722-907C-FF3D0589D945}"/>
    <cellStyle name="Nota 2 36 5" xfId="34166" xr:uid="{7A3CDB5D-8337-4D79-803A-28EB4C109611}"/>
    <cellStyle name="Nota 2 36 5 2" xfId="34167" xr:uid="{CD53D484-BAA5-4FA0-8C24-5D398C46F83E}"/>
    <cellStyle name="Nota 2 36 6" xfId="34168" xr:uid="{BE1E41BC-3C12-4DE6-87D9-B8BE4EAD0806}"/>
    <cellStyle name="Nota 2 36 6 2" xfId="34169" xr:uid="{A12E1083-93C9-4998-9207-7E7F59BD87C5}"/>
    <cellStyle name="Nota 2 36 7" xfId="34170" xr:uid="{1229BB23-925C-4C48-8D21-563556329E82}"/>
    <cellStyle name="Nota 2 36 7 2" xfId="34171" xr:uid="{DC4D8496-9758-48C0-B952-967C9F74A987}"/>
    <cellStyle name="Nota 2 36 8" xfId="34172" xr:uid="{898FF0C1-2776-4C50-A735-A31D782A7ED3}"/>
    <cellStyle name="Nota 2 37" xfId="34173" xr:uid="{75F381C7-0086-4C9D-B236-B3BD965C0C9C}"/>
    <cellStyle name="Nota 2 37 2" xfId="34174" xr:uid="{E047E6A5-E1E4-4425-ACC2-8B275DAA44E6}"/>
    <cellStyle name="Nota 2 38" xfId="34175" xr:uid="{AFE8E9D7-0040-4EBA-9F3B-E84E310A1EDC}"/>
    <cellStyle name="Nota 2 38 2" xfId="34176" xr:uid="{BCB7068C-13BF-4A64-AA99-DF0D6F74738F}"/>
    <cellStyle name="Nota 2 39" xfId="34177" xr:uid="{D5AD1A26-C331-48C6-8246-A384D21105DC}"/>
    <cellStyle name="Nota 2 39 2" xfId="34178" xr:uid="{07662DAB-FE67-4E60-8410-12FDB9924748}"/>
    <cellStyle name="Nota 2 4" xfId="34179" xr:uid="{040BDB91-7C74-4262-A084-1FA63441A3AA}"/>
    <cellStyle name="Nota 2 4 2" xfId="34180" xr:uid="{37B79B45-B135-48F4-9FAA-49CC4A2CC35B}"/>
    <cellStyle name="Nota 2 4 2 2" xfId="34181" xr:uid="{632DE3C7-1BC4-44CE-8901-878516A1C5E7}"/>
    <cellStyle name="Nota 2 4 2 2 2" xfId="34182" xr:uid="{EBE8FB6D-4337-4F6E-9565-8752B1039D5B}"/>
    <cellStyle name="Nota 2 4 2 3" xfId="34183" xr:uid="{0958E67B-D0C0-4F46-93F2-61F032486E0F}"/>
    <cellStyle name="Nota 2 4 2 3 2" xfId="34184" xr:uid="{64C8060E-944A-4C5E-8D52-C0A49994FF55}"/>
    <cellStyle name="Nota 2 4 2 4" xfId="34185" xr:uid="{85826D27-6B4B-49FA-B191-DDCEF4734DEB}"/>
    <cellStyle name="Nota 2 4 3" xfId="34186" xr:uid="{417391D6-59D3-41BB-9F9A-11C122482D46}"/>
    <cellStyle name="Nota 2 4 3 2" xfId="34187" xr:uid="{01C939BC-C952-4C9F-862E-06703F0BC732}"/>
    <cellStyle name="Nota 2 4 4" xfId="34188" xr:uid="{DAF54101-FDA1-4A9F-8AF9-BF2C2042CF36}"/>
    <cellStyle name="Nota 2 4 4 2" xfId="34189" xr:uid="{51484744-19C1-4AAA-937C-E45A3DE0C3F3}"/>
    <cellStyle name="Nota 2 4 5" xfId="34190" xr:uid="{E3C60D72-7C6B-4E94-9BC4-7CC5007B61AA}"/>
    <cellStyle name="Nota 2 4 5 2" xfId="34191" xr:uid="{6F1BC6CA-989F-4A2F-9148-3E06281B756E}"/>
    <cellStyle name="Nota 2 4 6" xfId="34192" xr:uid="{CA2EE53F-FCA4-425E-A62E-D1DCA5B2E637}"/>
    <cellStyle name="Nota 2 4 6 2" xfId="34193" xr:uid="{BA9F17F4-E125-478C-915F-30DD13A29789}"/>
    <cellStyle name="Nota 2 4 7" xfId="34194" xr:uid="{BA916123-89DF-4D0E-AF8E-7873D58DC5D4}"/>
    <cellStyle name="Nota 2 40" xfId="34195" xr:uid="{0306C044-2A79-4886-A536-9265229B1AE6}"/>
    <cellStyle name="Nota 2 40 2" xfId="34196" xr:uid="{95D4D662-5507-4934-A8C3-453122489E50}"/>
    <cellStyle name="Nota 2 41" xfId="34197" xr:uid="{BF20C902-8ED7-446E-AAAC-B59E718AE9C4}"/>
    <cellStyle name="Nota 2 41 2" xfId="34198" xr:uid="{35636423-5516-43BA-9A97-B217141FEDD4}"/>
    <cellStyle name="Nota 2 42" xfId="34199" xr:uid="{D4B61DA1-4ACF-4B81-8AF9-9DD499A52C0E}"/>
    <cellStyle name="Nota 2 42 2" xfId="34200" xr:uid="{15D36D2B-77BA-4C60-AA14-2C5D0F04847B}"/>
    <cellStyle name="Nota 2 43" xfId="34201" xr:uid="{9CE96A44-4089-46C8-B329-7606A3F09646}"/>
    <cellStyle name="Nota 2 43 2" xfId="34202" xr:uid="{9E6EFB97-ADF9-4B86-8049-DD3144AFF82E}"/>
    <cellStyle name="Nota 2 44" xfId="34203" xr:uid="{647567BE-925A-4DA5-9F7F-2ADB72633353}"/>
    <cellStyle name="Nota 2 44 2" xfId="34204" xr:uid="{11078A89-C15F-410B-BB0B-6CA854E2F061}"/>
    <cellStyle name="Nota 2 44 2 2" xfId="34205" xr:uid="{F8B3EAB8-7D0E-4492-BEE6-051D04670202}"/>
    <cellStyle name="Nota 2 44 3" xfId="34206" xr:uid="{6F1084E7-BA02-4B81-BB2E-84B6429AF4E4}"/>
    <cellStyle name="Nota 2 44 3 2" xfId="34207" xr:uid="{B281761E-1B81-47E0-A8C7-7C8BD1033FA2}"/>
    <cellStyle name="Nota 2 44 4" xfId="34208" xr:uid="{ED3D5905-B5EE-4841-B6B5-4E91E3F73F8B}"/>
    <cellStyle name="Nota 2 45" xfId="34209" xr:uid="{6BDF2F83-F445-4F95-93E3-32EA4C574466}"/>
    <cellStyle name="Nota 2 45 2" xfId="34210" xr:uid="{A2072FFF-85B9-4DA3-9C01-F7FCD8E1FAED}"/>
    <cellStyle name="Nota 2 46" xfId="34211" xr:uid="{8078CAEF-3938-4120-8FFF-759AE085A65B}"/>
    <cellStyle name="Nota 2 46 2" xfId="34212" xr:uid="{B6CC8661-305A-42B6-9F08-8DC08A5037F9}"/>
    <cellStyle name="Nota 2 47" xfId="34213" xr:uid="{96D05322-9E05-4A28-9DAD-850FBAE701BA}"/>
    <cellStyle name="Nota 2 47 2" xfId="34214" xr:uid="{19065924-CD2C-4DF8-A07A-8591E88335CE}"/>
    <cellStyle name="Nota 2 48" xfId="34215" xr:uid="{CC096268-5660-47D4-8619-EC09B04940B9}"/>
    <cellStyle name="Nota 2 48 2" xfId="34216" xr:uid="{18A409B5-EC55-4429-B071-C433C56F21A6}"/>
    <cellStyle name="Nota 2 49" xfId="34217" xr:uid="{9BBD3CC0-F136-48FF-B94A-6F662A996A33}"/>
    <cellStyle name="Nota 2 5" xfId="34218" xr:uid="{B3F7A061-2D37-4CDC-B572-840FB33A6611}"/>
    <cellStyle name="Nota 2 5 2" xfId="34219" xr:uid="{89F0BAF5-5282-4528-B25D-8CB8347D826C}"/>
    <cellStyle name="Nota 2 5 2 2" xfId="34220" xr:uid="{D3F87EF7-0390-457D-945C-7C60C878C02C}"/>
    <cellStyle name="Nota 2 5 2 2 2" xfId="34221" xr:uid="{FF03D705-0B08-4723-8FFB-5BBA9BAB187A}"/>
    <cellStyle name="Nota 2 5 2 3" xfId="34222" xr:uid="{63F2B904-9E2C-40A5-99E5-E5511E0DE9EA}"/>
    <cellStyle name="Nota 2 5 2 3 2" xfId="34223" xr:uid="{D03E4BD2-493C-4442-B841-645102EEEE18}"/>
    <cellStyle name="Nota 2 5 2 4" xfId="34224" xr:uid="{3630DEDC-FC4A-4D54-8A0C-5D0447F47572}"/>
    <cellStyle name="Nota 2 5 3" xfId="34225" xr:uid="{DCA7DD09-231B-4E55-8DF4-DA477062FF0C}"/>
    <cellStyle name="Nota 2 5 3 2" xfId="34226" xr:uid="{3AA18D2C-1548-4BE9-B1A8-F3F85D7811A1}"/>
    <cellStyle name="Nota 2 5 4" xfId="34227" xr:uid="{B2A3CBD8-4C25-4FA3-914B-07FF85778C17}"/>
    <cellStyle name="Nota 2 5 4 2" xfId="34228" xr:uid="{B666BBA3-4C3F-400C-AF65-5DF2CF93B776}"/>
    <cellStyle name="Nota 2 5 5" xfId="34229" xr:uid="{65A7C43E-A2B2-4BA4-A86B-9B4B8DC57600}"/>
    <cellStyle name="Nota 2 5 5 2" xfId="34230" xr:uid="{16C0969C-493D-48F9-ADDF-34D8B6938D97}"/>
    <cellStyle name="Nota 2 5 6" xfId="34231" xr:uid="{08D7BDD2-4972-4E96-A6BF-1DED793C5391}"/>
    <cellStyle name="Nota 2 5 6 2" xfId="34232" xr:uid="{D4752A4E-4473-40E1-8A6F-CB58FC450244}"/>
    <cellStyle name="Nota 2 5 7" xfId="34233" xr:uid="{9D58AB4A-9343-4AA1-8D1B-B5679778AAB1}"/>
    <cellStyle name="Nota 2 6" xfId="34234" xr:uid="{2516CCB3-8D27-4E1D-B499-CC205EA7CEA9}"/>
    <cellStyle name="Nota 2 6 2" xfId="34235" xr:uid="{C8629AF0-E2BA-4595-8C99-76B3283915FD}"/>
    <cellStyle name="Nota 2 6 2 2" xfId="34236" xr:uid="{10529802-9B28-4708-B274-678C53442172}"/>
    <cellStyle name="Nota 2 6 2 2 2" xfId="34237" xr:uid="{ABE10CFA-A981-4F49-A56D-834CFBA45104}"/>
    <cellStyle name="Nota 2 6 2 3" xfId="34238" xr:uid="{4E5FDB91-D396-416C-B059-BD17C1814ED5}"/>
    <cellStyle name="Nota 2 6 2 3 2" xfId="34239" xr:uid="{B103206B-FA8C-4799-8E05-77AF185C6344}"/>
    <cellStyle name="Nota 2 6 2 4" xfId="34240" xr:uid="{DE40DF2D-A8DD-44FD-89C8-41D7E4AE2755}"/>
    <cellStyle name="Nota 2 6 3" xfId="34241" xr:uid="{E20A3755-2BD5-48BA-ACD3-C8A511DE8DA1}"/>
    <cellStyle name="Nota 2 6 3 2" xfId="34242" xr:uid="{F84825E9-A76D-4DB1-B6C5-33004F3FF1DA}"/>
    <cellStyle name="Nota 2 6 4" xfId="34243" xr:uid="{F70B4FD8-C4EA-4EB6-BFAA-E349761CE5B5}"/>
    <cellStyle name="Nota 2 6 4 2" xfId="34244" xr:uid="{986D5EA8-1A85-4775-A019-A9290771867C}"/>
    <cellStyle name="Nota 2 6 5" xfId="34245" xr:uid="{D8239DE4-2009-4E29-9E51-EF511C7F1074}"/>
    <cellStyle name="Nota 2 6 5 2" xfId="34246" xr:uid="{9A487F81-15C9-4242-932D-8EE4892B29BB}"/>
    <cellStyle name="Nota 2 6 6" xfId="34247" xr:uid="{8F5D657A-18DA-4611-8ED8-5C75C7A15E46}"/>
    <cellStyle name="Nota 2 6 6 2" xfId="34248" xr:uid="{F8706540-D863-4CB6-AAFC-7CBD6C259031}"/>
    <cellStyle name="Nota 2 6 7" xfId="34249" xr:uid="{F1CB8E4C-9D3A-4C1F-879B-A6605ACAFAC1}"/>
    <cellStyle name="Nota 2 6 7 2" xfId="34250" xr:uid="{6DE0AAB2-A30D-40CB-98D0-4BC077638678}"/>
    <cellStyle name="Nota 2 6 8" xfId="34251" xr:uid="{F837D003-1610-4869-B1FD-3B9DB444CD71}"/>
    <cellStyle name="Nota 2 7" xfId="34252" xr:uid="{0280D1D5-7170-4095-AB3C-69689F1AB32B}"/>
    <cellStyle name="Nota 2 7 2" xfId="34253" xr:uid="{10DDFCB6-CE24-41E7-AA14-DE72D67EEDE9}"/>
    <cellStyle name="Nota 2 7 2 2" xfId="34254" xr:uid="{9FCF6589-6492-4314-9648-9D59C774033B}"/>
    <cellStyle name="Nota 2 7 2 2 2" xfId="34255" xr:uid="{9DA9022A-2B11-4A16-BE52-3B60EAD891C3}"/>
    <cellStyle name="Nota 2 7 2 3" xfId="34256" xr:uid="{F51F95B0-5AFF-44B6-AA8D-BE7228C83D54}"/>
    <cellStyle name="Nota 2 7 2 3 2" xfId="34257" xr:uid="{33A5F03F-F253-4D17-99CA-DB74D5E44643}"/>
    <cellStyle name="Nota 2 7 2 4" xfId="34258" xr:uid="{B7D826CA-2B49-4A17-ADDE-21C8C0621F7C}"/>
    <cellStyle name="Nota 2 7 3" xfId="34259" xr:uid="{BD099C9F-6056-4F9F-9484-2D0A5D45F8AE}"/>
    <cellStyle name="Nota 2 7 3 2" xfId="34260" xr:uid="{1D7361D7-F5FE-482D-BB42-9F15B318CC2E}"/>
    <cellStyle name="Nota 2 7 4" xfId="34261" xr:uid="{F32BA2A6-FA40-4582-A23C-9DB18B059703}"/>
    <cellStyle name="Nota 2 7 4 2" xfId="34262" xr:uid="{BC77DEE9-84B3-409C-8470-637BB3B340F9}"/>
    <cellStyle name="Nota 2 7 5" xfId="34263" xr:uid="{BE45C4A2-98E7-44BB-AB7F-8DE46C693CF8}"/>
    <cellStyle name="Nota 2 7 5 2" xfId="34264" xr:uid="{A1D137CC-42D1-4C3C-B200-5692C7553CD2}"/>
    <cellStyle name="Nota 2 7 6" xfId="34265" xr:uid="{2CEEA111-74A2-408E-AD94-0F8F818A2CFA}"/>
    <cellStyle name="Nota 2 7 6 2" xfId="34266" xr:uid="{060813CD-78EB-4F4E-8419-214D2E948E9D}"/>
    <cellStyle name="Nota 2 7 7" xfId="34267" xr:uid="{E3BAAC86-02D1-4FB5-99E9-865E0DF8B5AB}"/>
    <cellStyle name="Nota 2 7 7 2" xfId="34268" xr:uid="{08BB7CC6-B6B0-4571-8FF8-3AC12980BF05}"/>
    <cellStyle name="Nota 2 7 8" xfId="34269" xr:uid="{5AF862E2-7726-47F4-9EE8-1CAD86E18B2D}"/>
    <cellStyle name="Nota 2 8" xfId="34270" xr:uid="{4365B43D-ACA5-4726-8F73-6B0552652688}"/>
    <cellStyle name="Nota 2 8 2" xfId="34271" xr:uid="{02FFE4A7-0183-4D6D-8B94-BC7D3CCCAE4F}"/>
    <cellStyle name="Nota 2 8 2 2" xfId="34272" xr:uid="{81FF2C2F-38E9-4909-9222-0F04A1018E69}"/>
    <cellStyle name="Nota 2 8 2 2 2" xfId="34273" xr:uid="{D9A8CCE5-7890-4080-B1E0-86B9EBCE650E}"/>
    <cellStyle name="Nota 2 8 2 3" xfId="34274" xr:uid="{C89D43D5-2D9C-41E5-B34E-C8E826C50CED}"/>
    <cellStyle name="Nota 2 8 2 3 2" xfId="34275" xr:uid="{EF48C1C8-50DA-46AD-9C62-B3F7E0EE6A3F}"/>
    <cellStyle name="Nota 2 8 2 4" xfId="34276" xr:uid="{FC0347A2-F3E1-494E-A149-953CFC2773D3}"/>
    <cellStyle name="Nota 2 8 3" xfId="34277" xr:uid="{007E3A63-E91C-49B4-913C-978F16CF4A1E}"/>
    <cellStyle name="Nota 2 8 3 2" xfId="34278" xr:uid="{97671E1A-7F59-4CF8-B761-D53640B87184}"/>
    <cellStyle name="Nota 2 8 4" xfId="34279" xr:uid="{D9F34190-02F8-40F4-A24F-728EBE625760}"/>
    <cellStyle name="Nota 2 8 4 2" xfId="34280" xr:uid="{AE3AB379-4FDD-4F28-BB51-038A633C9239}"/>
    <cellStyle name="Nota 2 8 5" xfId="34281" xr:uid="{C46212FE-78BA-4A72-A941-22165282DEA6}"/>
    <cellStyle name="Nota 2 8 5 2" xfId="34282" xr:uid="{13AB0366-69F3-40BD-B61B-A80F67087605}"/>
    <cellStyle name="Nota 2 8 6" xfId="34283" xr:uid="{18EBE0E6-B5FD-4FE8-AE78-E316496228E9}"/>
    <cellStyle name="Nota 2 8 6 2" xfId="34284" xr:uid="{EAD7E8CC-A0CD-4698-9C42-2A7C3863AB3F}"/>
    <cellStyle name="Nota 2 8 7" xfId="34285" xr:uid="{91965212-CE92-4D19-AA86-32F43882C90B}"/>
    <cellStyle name="Nota 2 8 7 2" xfId="34286" xr:uid="{90233494-02AE-413A-8132-42AF07AB7571}"/>
    <cellStyle name="Nota 2 8 8" xfId="34287" xr:uid="{831FF193-E0EE-4012-A3EA-744676925E3E}"/>
    <cellStyle name="Nota 2 9" xfId="34288" xr:uid="{DFDF6FFE-1306-406E-B1A5-8265438B563D}"/>
    <cellStyle name="Nota 2 9 2" xfId="34289" xr:uid="{FD880532-0660-41A8-84A1-A8052BF3FBA8}"/>
    <cellStyle name="Nota 2 9 2 2" xfId="34290" xr:uid="{A7910E4D-3990-4BA3-9C1F-318E7A1906D1}"/>
    <cellStyle name="Nota 2 9 2 2 2" xfId="34291" xr:uid="{8B45D335-51CA-40BA-8494-0DE6542E7E62}"/>
    <cellStyle name="Nota 2 9 2 3" xfId="34292" xr:uid="{26844551-F618-442D-B9DD-689A382A4C88}"/>
    <cellStyle name="Nota 2 9 2 3 2" xfId="34293" xr:uid="{44E519A7-477E-4778-9EC3-043924F6735A}"/>
    <cellStyle name="Nota 2 9 2 4" xfId="34294" xr:uid="{8620D509-5F4E-4B6F-B31B-20EEBA4800EE}"/>
    <cellStyle name="Nota 2 9 3" xfId="34295" xr:uid="{9AE6DBA1-0A6D-4DAF-B785-B3D3FA8FA5A6}"/>
    <cellStyle name="Nota 2 9 3 2" xfId="34296" xr:uid="{6019FC92-AF28-4D2F-A511-D71E494083AD}"/>
    <cellStyle name="Nota 2 9 4" xfId="34297" xr:uid="{61C248D3-2D20-4A36-954D-9964C2F0A0A1}"/>
    <cellStyle name="Nota 2 9 4 2" xfId="34298" xr:uid="{1B04BD25-FF42-4638-A957-B9813CCA74D2}"/>
    <cellStyle name="Nota 2 9 5" xfId="34299" xr:uid="{5F771482-B59E-4F85-8256-05487D813E10}"/>
    <cellStyle name="Nota 2 9 5 2" xfId="34300" xr:uid="{8A874D7C-FCF7-4EEE-AB3F-3CBF81B9DDE1}"/>
    <cellStyle name="Nota 2 9 6" xfId="34301" xr:uid="{2BFC8E4C-CD8A-4B8D-994D-88043EE4BD57}"/>
    <cellStyle name="Nota 2 9 6 2" xfId="34302" xr:uid="{841600AE-45B7-43F8-B5B2-4132951591A5}"/>
    <cellStyle name="Nota 2 9 7" xfId="34303" xr:uid="{E51B23F2-E2B2-4CF6-B28C-4D4CB2BB6E7A}"/>
    <cellStyle name="Nota 2 9 7 2" xfId="34304" xr:uid="{E04ECC2B-EAAA-42B8-B95F-128DA4B85462}"/>
    <cellStyle name="Nota 2 9 8" xfId="34305" xr:uid="{8DDA436F-3F22-4507-A055-54E562091E0E}"/>
    <cellStyle name="Nota 20" xfId="34306" xr:uid="{8EEAC15B-80AB-4C61-A8DB-608F682F6BFF}"/>
    <cellStyle name="Nota 20 2" xfId="34307" xr:uid="{4E29EFD0-E098-4C69-90BF-1B3771BE36F5}"/>
    <cellStyle name="Nota 20 2 2" xfId="34308" xr:uid="{CB3956F2-4D10-4029-B6E4-BE9044F2E7D9}"/>
    <cellStyle name="Nota 20 2 2 2" xfId="34309" xr:uid="{35358786-BFC7-4E44-AC4E-D268665571FC}"/>
    <cellStyle name="Nota 20 2 3" xfId="34310" xr:uid="{72760E32-A2C1-4AAA-884E-DF144E691C82}"/>
    <cellStyle name="Nota 20 2 3 2" xfId="34311" xr:uid="{54E9CD89-42E3-4046-B5AF-DA5E74407894}"/>
    <cellStyle name="Nota 20 2 4" xfId="34312" xr:uid="{0C69276A-C528-4C77-AFE9-B6A7D0E3D57F}"/>
    <cellStyle name="Nota 20 3" xfId="34313" xr:uid="{295AB2EE-F79F-4A21-830C-80CDA7CFDEAF}"/>
    <cellStyle name="Nota 20 3 2" xfId="34314" xr:uid="{72D7B4B0-10E3-4E31-8878-DC2598374C7F}"/>
    <cellStyle name="Nota 20 4" xfId="34315" xr:uid="{D2C98C84-D369-456B-B337-4B96827D6C62}"/>
    <cellStyle name="Nota 20 4 2" xfId="34316" xr:uid="{ED1EE275-EBD6-4A51-B3D0-DE2BAAE8473A}"/>
    <cellStyle name="Nota 20 5" xfId="34317" xr:uid="{9DBD08CA-0DA0-4760-8174-60EE71E1B768}"/>
    <cellStyle name="Nota 20 5 2" xfId="34318" xr:uid="{CB1E647A-7F01-495C-BAF8-3FB2968E6373}"/>
    <cellStyle name="Nota 20 6" xfId="34319" xr:uid="{9508C7C3-3042-4097-8FED-CEE285E8AB49}"/>
    <cellStyle name="Nota 20 6 2" xfId="34320" xr:uid="{64EC8177-C708-4E50-9280-541CB5E9EC4C}"/>
    <cellStyle name="Nota 20 7" xfId="34321" xr:uid="{23CD92D6-DC19-4AEA-8725-EF4FD557CDC1}"/>
    <cellStyle name="Nota 21" xfId="34322" xr:uid="{AAB47A27-3705-41CA-9ECD-07FBED9F1917}"/>
    <cellStyle name="Nota 21 2" xfId="34323" xr:uid="{3E51C619-1F9C-4C7D-900B-E53667757E8A}"/>
    <cellStyle name="Nota 21 2 2" xfId="34324" xr:uid="{85714FB8-7969-45A9-B27C-1F02F614AB95}"/>
    <cellStyle name="Nota 21 2 2 2" xfId="34325" xr:uid="{FE396641-3E1C-447F-99B9-F2518FC74E79}"/>
    <cellStyle name="Nota 21 2 3" xfId="34326" xr:uid="{90671B2E-A0B3-433F-A66C-396A8A9E7E9D}"/>
    <cellStyle name="Nota 21 2 3 2" xfId="34327" xr:uid="{77777DEE-72C8-4DB4-9E9C-B76F5CD8C857}"/>
    <cellStyle name="Nota 21 2 4" xfId="34328" xr:uid="{2F359406-C624-4769-B775-A9D2872F84C4}"/>
    <cellStyle name="Nota 21 3" xfId="34329" xr:uid="{9121B872-E355-4835-B434-362A96DA4B3E}"/>
    <cellStyle name="Nota 21 3 2" xfId="34330" xr:uid="{1277E485-BDEB-4405-9557-13D19E62FA0B}"/>
    <cellStyle name="Nota 21 4" xfId="34331" xr:uid="{EE8AD78C-3ABB-4206-8A6C-8368A948E717}"/>
    <cellStyle name="Nota 21 4 2" xfId="34332" xr:uid="{899C0164-ADFF-4D08-87E9-4FE0DDBA297A}"/>
    <cellStyle name="Nota 21 5" xfId="34333" xr:uid="{08282B3E-9566-43D9-8CC0-B43F126F516D}"/>
    <cellStyle name="Nota 21 5 2" xfId="34334" xr:uid="{577F6180-FCFE-4685-9C0E-916842C24CAE}"/>
    <cellStyle name="Nota 21 6" xfId="34335" xr:uid="{5FB880BC-AFF8-4F0A-8EDD-3A2A08224E8B}"/>
    <cellStyle name="Nota 21 6 2" xfId="34336" xr:uid="{04C89F01-C0F6-4E5C-A5F6-C32B46527F95}"/>
    <cellStyle name="Nota 21 7" xfId="34337" xr:uid="{0BF243DD-6EAF-4530-8289-3F7D6E5DB089}"/>
    <cellStyle name="Nota 22" xfId="34338" xr:uid="{E58439FD-A1EB-4B3A-9D8A-B60141D24EA5}"/>
    <cellStyle name="Nota 22 2" xfId="34339" xr:uid="{CADB1C0F-1B1A-4EE2-B283-BCD65E774C82}"/>
    <cellStyle name="Nota 22 2 2" xfId="34340" xr:uid="{21577FE1-4363-4C4E-8E9C-7377BCF9C530}"/>
    <cellStyle name="Nota 22 2 2 2" xfId="34341" xr:uid="{C3806494-5483-4DB3-A6AF-80096E5FF11B}"/>
    <cellStyle name="Nota 22 2 3" xfId="34342" xr:uid="{104D62FF-D945-4CD4-A56F-CC653220307E}"/>
    <cellStyle name="Nota 22 2 3 2" xfId="34343" xr:uid="{B2954914-4116-45A3-A962-B148CF06BF7E}"/>
    <cellStyle name="Nota 22 2 4" xfId="34344" xr:uid="{5956FE50-D470-43A5-9244-0B4F54F393D8}"/>
    <cellStyle name="Nota 22 3" xfId="34345" xr:uid="{BDC981B2-6BE1-485B-87D3-156A886F86EF}"/>
    <cellStyle name="Nota 22 3 2" xfId="34346" xr:uid="{767E7654-0208-4B19-A058-DC048CAEF88D}"/>
    <cellStyle name="Nota 22 4" xfId="34347" xr:uid="{FB6DF321-78BE-4173-8754-645187B8B4F1}"/>
    <cellStyle name="Nota 22 4 2" xfId="34348" xr:uid="{C602EC6D-5612-4780-ACAC-B62448BF2632}"/>
    <cellStyle name="Nota 22 5" xfId="34349" xr:uid="{29966FA5-3E35-46F3-BBD1-2AA78162ECE2}"/>
    <cellStyle name="Nota 22 5 2" xfId="34350" xr:uid="{2E429672-5F92-4B89-8AF7-68A5C0D962C8}"/>
    <cellStyle name="Nota 22 6" xfId="34351" xr:uid="{458A1928-A460-40D2-B74D-53D6A80BFBAF}"/>
    <cellStyle name="Nota 22 6 2" xfId="34352" xr:uid="{D23E4878-1E73-49F1-8CD4-59EDD369FF5D}"/>
    <cellStyle name="Nota 22 7" xfId="34353" xr:uid="{05160A89-F91B-46C7-BF72-EA1F0D24E09D}"/>
    <cellStyle name="Nota 23" xfId="34354" xr:uid="{F69BE802-2C62-48BB-A169-F70051D8EFB5}"/>
    <cellStyle name="Nota 23 2" xfId="34355" xr:uid="{77E366AF-80A0-4BB0-9C65-6C0D4DAE3673}"/>
    <cellStyle name="Nota 23 2 2" xfId="34356" xr:uid="{10FD7BA1-AAA7-475B-9A5B-CE637D3C8D15}"/>
    <cellStyle name="Nota 23 2 2 2" xfId="34357" xr:uid="{E7E69B61-8DFF-4A55-98E1-957A3BC8F02F}"/>
    <cellStyle name="Nota 23 2 3" xfId="34358" xr:uid="{4E60576F-4FD0-45EF-863C-400DD1703F51}"/>
    <cellStyle name="Nota 23 2 3 2" xfId="34359" xr:uid="{923795DD-194B-4DA8-8759-7BA93BDF3FB2}"/>
    <cellStyle name="Nota 23 2 4" xfId="34360" xr:uid="{3DDF53A3-F827-4D16-85AA-B1F5509EC472}"/>
    <cellStyle name="Nota 23 3" xfId="34361" xr:uid="{F5A39699-2AC3-4A33-AF08-CB8D2DD02453}"/>
    <cellStyle name="Nota 23 3 2" xfId="34362" xr:uid="{27973F9B-CDC4-4FB4-839C-23A6D53B04CE}"/>
    <cellStyle name="Nota 23 4" xfId="34363" xr:uid="{000AA014-FCBD-4DAD-97E9-9CFFBC5C52F1}"/>
    <cellStyle name="Nota 23 4 2" xfId="34364" xr:uid="{3BCE97F8-E17A-4F7E-A733-A7FC6FB6C78D}"/>
    <cellStyle name="Nota 23 5" xfId="34365" xr:uid="{A0691A66-3407-4695-9EBA-6C67B74D20C5}"/>
    <cellStyle name="Nota 23 5 2" xfId="34366" xr:uid="{C4D9F0A7-3E5C-41AE-82F8-D506691B80FD}"/>
    <cellStyle name="Nota 23 6" xfId="34367" xr:uid="{452B2E11-B4A6-4259-99C7-CA221B7D5E04}"/>
    <cellStyle name="Nota 23 6 2" xfId="34368" xr:uid="{E29C7E8F-9ADA-4A4B-BE87-904DEDA0E24A}"/>
    <cellStyle name="Nota 23 7" xfId="34369" xr:uid="{973EA51B-8BEB-45BD-BB18-2BF9475E5F61}"/>
    <cellStyle name="Nota 24" xfId="34370" xr:uid="{6A999C60-3268-4298-9FDA-649742D375B1}"/>
    <cellStyle name="Nota 24 2" xfId="34371" xr:uid="{6E0D837B-A21F-471A-8197-3F45385ECD6F}"/>
    <cellStyle name="Nota 24 2 2" xfId="34372" xr:uid="{5E3CC12C-EDF0-41E9-B7BD-2E0A2C572DDA}"/>
    <cellStyle name="Nota 24 2 2 2" xfId="34373" xr:uid="{93B1ED87-5303-42C8-B1BD-8F7C2E2DA2DD}"/>
    <cellStyle name="Nota 24 2 3" xfId="34374" xr:uid="{B6974AE0-951F-43E1-8D57-6D2D7D973453}"/>
    <cellStyle name="Nota 24 2 3 2" xfId="34375" xr:uid="{8A2D9D57-1718-4B85-9B37-211D36AFCFF2}"/>
    <cellStyle name="Nota 24 2 4" xfId="34376" xr:uid="{BB14FAA9-439B-4B82-B8B7-91C7F4EF6672}"/>
    <cellStyle name="Nota 24 3" xfId="34377" xr:uid="{747EA9B5-A97C-4DFE-BE41-9B873786198E}"/>
    <cellStyle name="Nota 24 3 2" xfId="34378" xr:uid="{C3F70E35-EBB9-4E14-BE42-9763B34EC032}"/>
    <cellStyle name="Nota 24 4" xfId="34379" xr:uid="{D2308416-F020-449D-BF49-E686998508A2}"/>
    <cellStyle name="Nota 24 4 2" xfId="34380" xr:uid="{276E36AD-FBDD-48E8-9B58-C02857C83FCC}"/>
    <cellStyle name="Nota 24 5" xfId="34381" xr:uid="{E5F92B56-515B-4AFA-A3D3-14421CD4B674}"/>
    <cellStyle name="Nota 24 5 2" xfId="34382" xr:uid="{44D8F719-C7FB-41FF-9FD4-24C95F03E959}"/>
    <cellStyle name="Nota 24 6" xfId="34383" xr:uid="{5088D42A-3F60-4099-9A38-A1676A390278}"/>
    <cellStyle name="Nota 24 6 2" xfId="34384" xr:uid="{D6F5BCF5-39D0-45B2-AA32-E805B56B6701}"/>
    <cellStyle name="Nota 24 7" xfId="34385" xr:uid="{D682B152-8E43-44E7-8A98-ABFA7F1E2AC4}"/>
    <cellStyle name="Nota 25" xfId="34386" xr:uid="{650AC99D-542C-42A5-B2CA-68FD257796A3}"/>
    <cellStyle name="Nota 25 2" xfId="34387" xr:uid="{CDCDC4FF-0E83-49E2-AC9A-E47585817561}"/>
    <cellStyle name="Nota 25 2 2" xfId="34388" xr:uid="{2D776CA1-2B8D-4088-84D9-E02C986165A0}"/>
    <cellStyle name="Nota 25 2 2 2" xfId="34389" xr:uid="{33B367B8-3181-4D32-88AB-8324B8077E80}"/>
    <cellStyle name="Nota 25 2 3" xfId="34390" xr:uid="{9D69EBA0-CBDD-4B19-AF78-9C16908794EE}"/>
    <cellStyle name="Nota 25 2 3 2" xfId="34391" xr:uid="{580A3899-28DA-4032-A52E-27A9F8AA8195}"/>
    <cellStyle name="Nota 25 2 4" xfId="34392" xr:uid="{70B06242-0267-4E55-890A-5861B79D6259}"/>
    <cellStyle name="Nota 25 3" xfId="34393" xr:uid="{FE5DBFB6-BDE3-458F-8EE2-847E46A94DF8}"/>
    <cellStyle name="Nota 25 3 2" xfId="34394" xr:uid="{CDC4B384-F2F3-43AF-A561-8D7F2BE2B09D}"/>
    <cellStyle name="Nota 25 4" xfId="34395" xr:uid="{6E6B72FA-9FFB-4C65-97EF-CD56FAB2F6F6}"/>
    <cellStyle name="Nota 25 4 2" xfId="34396" xr:uid="{6C2872C5-6021-4A9A-80D9-B209A69AF6F9}"/>
    <cellStyle name="Nota 25 5" xfId="34397" xr:uid="{5A2E410C-83DA-4F53-A7B1-6620925A9754}"/>
    <cellStyle name="Nota 25 5 2" xfId="34398" xr:uid="{3629EAEE-A647-4C12-8B2A-124CB2A2C17B}"/>
    <cellStyle name="Nota 25 6" xfId="34399" xr:uid="{AFC18319-CA8E-4DA9-A63F-0392458DDC50}"/>
    <cellStyle name="Nota 25 6 2" xfId="34400" xr:uid="{8B573698-D1FA-4C7C-87EB-595F10BF36D3}"/>
    <cellStyle name="Nota 25 7" xfId="34401" xr:uid="{6B00253F-CA17-4577-8214-60F7FAC04A69}"/>
    <cellStyle name="Nota 26" xfId="34402" xr:uid="{82BC5522-D27F-43F5-AB4E-4064B8D7A594}"/>
    <cellStyle name="Nota 26 2" xfId="34403" xr:uid="{A8FF9CB0-2720-466D-83DC-26B686B90B8A}"/>
    <cellStyle name="Nota 26 2 2" xfId="34404" xr:uid="{B7CA9639-CF6E-4345-818C-313FC3C0F0A7}"/>
    <cellStyle name="Nota 26 2 2 2" xfId="34405" xr:uid="{6CC4D6C8-811E-4E5E-A575-9942B38F8929}"/>
    <cellStyle name="Nota 26 2 3" xfId="34406" xr:uid="{F651203C-8456-42CC-BFF9-9C5A25E40FF5}"/>
    <cellStyle name="Nota 26 2 3 2" xfId="34407" xr:uid="{E457C59E-CD15-4CB2-9DA1-D8B095D122FA}"/>
    <cellStyle name="Nota 26 2 4" xfId="34408" xr:uid="{AEF84DD1-E0A6-4487-9D0E-6C997B17F7DB}"/>
    <cellStyle name="Nota 26 3" xfId="34409" xr:uid="{0E7786A9-0775-4FD3-B610-43426D0C1D87}"/>
    <cellStyle name="Nota 26 3 2" xfId="34410" xr:uid="{E9B89EFE-D046-43AA-AFE5-96862539E3D4}"/>
    <cellStyle name="Nota 26 4" xfId="34411" xr:uid="{F7C7E222-CF4B-4750-9A39-FA669F2B8EEA}"/>
    <cellStyle name="Nota 26 4 2" xfId="34412" xr:uid="{77C321FE-A3F0-4225-957D-8F3BCF1896F6}"/>
    <cellStyle name="Nota 26 5" xfId="34413" xr:uid="{9CE044CE-BCC9-4066-89BC-8D37AABF9D69}"/>
    <cellStyle name="Nota 26 5 2" xfId="34414" xr:uid="{CF4A94DC-1950-4EFD-99E6-BE6BF22C1F85}"/>
    <cellStyle name="Nota 26 6" xfId="34415" xr:uid="{5ECA13CC-E432-4E5F-814A-AEBD5BD2C01D}"/>
    <cellStyle name="Nota 26 6 2" xfId="34416" xr:uid="{4FD75209-7B39-4023-B2D7-EB3E79F215F8}"/>
    <cellStyle name="Nota 26 7" xfId="34417" xr:uid="{540A68E3-5EA5-4A80-BE49-ABEB4E4B7931}"/>
    <cellStyle name="Nota 27" xfId="34418" xr:uid="{A73ADF59-C665-4EAF-A948-68674AE8D6AC}"/>
    <cellStyle name="Nota 27 2" xfId="34419" xr:uid="{109F4234-9267-4BE3-A452-F26BCEC4E530}"/>
    <cellStyle name="Nota 27 2 2" xfId="34420" xr:uid="{DA90F706-A47F-4700-B53A-38E4734877D9}"/>
    <cellStyle name="Nota 27 2 2 2" xfId="34421" xr:uid="{2B4C2DDB-6C0E-4176-806D-088A22F1BDBD}"/>
    <cellStyle name="Nota 27 2 3" xfId="34422" xr:uid="{F2527458-2B06-4004-ABA9-E0F8FE9C2789}"/>
    <cellStyle name="Nota 27 2 3 2" xfId="34423" xr:uid="{F1D1DABE-8289-406F-96AE-C852AD576330}"/>
    <cellStyle name="Nota 27 2 4" xfId="34424" xr:uid="{D3CACB9A-C279-4677-8C38-9CD9ACA5CC4B}"/>
    <cellStyle name="Nota 27 3" xfId="34425" xr:uid="{7CBFE119-DED7-4730-8E5B-5ED285E2176D}"/>
    <cellStyle name="Nota 27 3 2" xfId="34426" xr:uid="{19200B8B-8D03-4CFC-9D7B-284898A50D41}"/>
    <cellStyle name="Nota 27 4" xfId="34427" xr:uid="{A16BF0D6-8677-419F-BC3E-639A595824CE}"/>
    <cellStyle name="Nota 27 4 2" xfId="34428" xr:uid="{5FE6C57A-F7A6-41FE-8C46-0C6C0C5E0D75}"/>
    <cellStyle name="Nota 27 5" xfId="34429" xr:uid="{7F7F8005-7EE4-40D4-B386-F2BAB0C6DFE1}"/>
    <cellStyle name="Nota 27 5 2" xfId="34430" xr:uid="{12C282D0-C046-4880-9A95-7C094C2B0AF7}"/>
    <cellStyle name="Nota 27 6" xfId="34431" xr:uid="{5ACDAC37-ADE9-4D17-B48B-01568E6797B4}"/>
    <cellStyle name="Nota 27 6 2" xfId="34432" xr:uid="{6AC72DC6-9D1C-48CD-991B-4B0E69DC154F}"/>
    <cellStyle name="Nota 27 7" xfId="34433" xr:uid="{BAE74FBF-8F10-4B56-8495-FDEC156C730B}"/>
    <cellStyle name="Nota 28" xfId="34434" xr:uid="{EFAE2730-29E3-426A-908E-2E78A84C13D2}"/>
    <cellStyle name="Nota 28 2" xfId="34435" xr:uid="{1821C6E1-E41A-4131-90C4-DA4D72A9D371}"/>
    <cellStyle name="Nota 28 2 2" xfId="34436" xr:uid="{EDC1FBCA-F835-42A9-A4A8-852794601AC8}"/>
    <cellStyle name="Nota 28 2 2 2" xfId="34437" xr:uid="{A7FEEE47-D60E-4691-AB8E-E2BCFC3C5FAF}"/>
    <cellStyle name="Nota 28 2 3" xfId="34438" xr:uid="{2C7ECEA3-CA3B-460E-85F1-DC1E38EF021A}"/>
    <cellStyle name="Nota 28 2 3 2" xfId="34439" xr:uid="{550A8044-B8DD-4B62-8AEE-50E1CFF54DAF}"/>
    <cellStyle name="Nota 28 2 4" xfId="34440" xr:uid="{EEE9DF96-4335-4103-818E-BC99308E9615}"/>
    <cellStyle name="Nota 28 3" xfId="34441" xr:uid="{8B3BDF58-82DD-4799-9395-E36F7705E7D8}"/>
    <cellStyle name="Nota 28 3 2" xfId="34442" xr:uid="{C71FAAD4-CD39-4525-B6D9-1DEC66200B59}"/>
    <cellStyle name="Nota 28 4" xfId="34443" xr:uid="{C330CB85-338C-4EC6-80ED-C1FB131C7218}"/>
    <cellStyle name="Nota 28 4 2" xfId="34444" xr:uid="{DF8F706A-7B8A-495F-A9A1-997A9FD69E99}"/>
    <cellStyle name="Nota 28 5" xfId="34445" xr:uid="{777DEACE-14D9-49EA-B5C0-1258518B6953}"/>
    <cellStyle name="Nota 28 5 2" xfId="34446" xr:uid="{0EAC1120-B694-4C4E-821F-2491D50ABF68}"/>
    <cellStyle name="Nota 28 6" xfId="34447" xr:uid="{43C017B2-8F3E-4E9F-BB46-E32494EE4E40}"/>
    <cellStyle name="Nota 28 6 2" xfId="34448" xr:uid="{9A8F7F1A-A1B5-4E5E-BB86-E86A32079077}"/>
    <cellStyle name="Nota 28 7" xfId="34449" xr:uid="{CCA545A0-28D3-4449-A3D2-7B9913C77578}"/>
    <cellStyle name="Nota 29" xfId="34450" xr:uid="{0F08A257-900C-4700-A761-0FFA2EC5A974}"/>
    <cellStyle name="Nota 29 2" xfId="34451" xr:uid="{AD5E44A0-A02D-450C-B74A-092C5F04CC9E}"/>
    <cellStyle name="Nota 29 2 2" xfId="34452" xr:uid="{6C5C59E6-2F0B-4117-A742-72D41E2460DE}"/>
    <cellStyle name="Nota 29 2 2 2" xfId="34453" xr:uid="{275735A4-72B2-4689-88D3-C674CCAB9D7A}"/>
    <cellStyle name="Nota 29 2 3" xfId="34454" xr:uid="{548D66A7-3875-49DF-8409-709983006D03}"/>
    <cellStyle name="Nota 29 2 3 2" xfId="34455" xr:uid="{56317F57-3963-4185-ABE2-F2ED7A8204DC}"/>
    <cellStyle name="Nota 29 2 4" xfId="34456" xr:uid="{1725B940-7B17-49C4-9B8E-E85A1E522880}"/>
    <cellStyle name="Nota 29 3" xfId="34457" xr:uid="{52BE0200-0C06-480D-9B56-0AB7B2627BC9}"/>
    <cellStyle name="Nota 29 3 2" xfId="34458" xr:uid="{C94BF0F3-4C07-4985-9103-6D04E4138B1D}"/>
    <cellStyle name="Nota 29 4" xfId="34459" xr:uid="{8AF8A10B-DF03-4E6F-A64E-FAF7BF2F7697}"/>
    <cellStyle name="Nota 29 4 2" xfId="34460" xr:uid="{B9495C23-DD76-428B-8875-51B5EE2AD904}"/>
    <cellStyle name="Nota 29 5" xfId="34461" xr:uid="{923F882A-E89F-41CC-8204-85F082968DC1}"/>
    <cellStyle name="Nota 29 5 2" xfId="34462" xr:uid="{0B57E314-86C0-41F7-AD03-CC4C2566643E}"/>
    <cellStyle name="Nota 29 6" xfId="34463" xr:uid="{68830C3E-4F8E-49E2-9393-71E4E7352760}"/>
    <cellStyle name="Nota 29 6 2" xfId="34464" xr:uid="{F00326F0-3B13-4AFE-9A5D-EA9F65E6DF83}"/>
    <cellStyle name="Nota 29 7" xfId="34465" xr:uid="{3087FC58-BBF5-4028-AFC7-E4516D33DA07}"/>
    <cellStyle name="Nota 3" xfId="34466" xr:uid="{596F9B1F-B01F-4A30-B1C8-7D33ACD4392F}"/>
    <cellStyle name="Nota 3 10" xfId="34467" xr:uid="{CAC72821-0A36-4D02-AB9D-6A97EFFFCFBE}"/>
    <cellStyle name="Nota 3 10 2" xfId="34468" xr:uid="{AF2D657E-1D68-48D1-891C-ABB90BA09109}"/>
    <cellStyle name="Nota 3 11" xfId="34469" xr:uid="{7F8D792E-7271-4118-A29A-9820057D580D}"/>
    <cellStyle name="Nota 3 11 2" xfId="34470" xr:uid="{F4292E28-4489-4EF0-95D2-5CE6BD9AB1AB}"/>
    <cellStyle name="Nota 3 11 2 2" xfId="34471" xr:uid="{3B7B2333-3AD4-4E91-A70F-6289F8618D99}"/>
    <cellStyle name="Nota 3 11 3" xfId="34472" xr:uid="{9C2A0A6E-0E20-42B3-B778-51FAB9DFDFA2}"/>
    <cellStyle name="Nota 3 11 3 2" xfId="34473" xr:uid="{4DCC246C-9603-48A8-8184-8FC15F450F3B}"/>
    <cellStyle name="Nota 3 11 4" xfId="34474" xr:uid="{BAC97DB3-7DA8-4E71-9CA5-862275D24E28}"/>
    <cellStyle name="Nota 3 12" xfId="34475" xr:uid="{78B1DFD6-33C8-4D0D-81FE-82A5705B9295}"/>
    <cellStyle name="Nota 3 12 2" xfId="34476" xr:uid="{EA341CA4-A7D7-44DB-937F-67040D6EB887}"/>
    <cellStyle name="Nota 3 13" xfId="34477" xr:uid="{20C600F6-9D88-4F98-8F79-18D6F700AFAF}"/>
    <cellStyle name="Nota 3 13 2" xfId="34478" xr:uid="{5A10EE8B-2C02-462D-91D6-CEA370A139C7}"/>
    <cellStyle name="Nota 3 14" xfId="34479" xr:uid="{60508D32-859B-4298-8B38-B5D48DFF3E0D}"/>
    <cellStyle name="Nota 3 14 2" xfId="34480" xr:uid="{B7681B8F-AA56-43EC-A392-3ADD4D78E03B}"/>
    <cellStyle name="Nota 3 15" xfId="34481" xr:uid="{4C5CFF94-8096-473E-8994-DA31CB42BC75}"/>
    <cellStyle name="Nota 3 15 2" xfId="34482" xr:uid="{3AA88C0A-446C-4204-A4CE-DCCA9A8B97BB}"/>
    <cellStyle name="Nota 3 16" xfId="34483" xr:uid="{63803EE9-B34B-4EAB-A07F-0B1A762AEA45}"/>
    <cellStyle name="Nota 3 2" xfId="34484" xr:uid="{76CC70B6-62B6-4713-B3F7-67BD2FB049F9}"/>
    <cellStyle name="Nota 3 2 2" xfId="34485" xr:uid="{D01C9125-1A94-4081-AD8D-03C838B42A13}"/>
    <cellStyle name="Nota 3 2 2 2" xfId="34486" xr:uid="{C3D69792-5F81-4D40-B691-26E09E9D4E11}"/>
    <cellStyle name="Nota 3 2 2 2 2" xfId="34487" xr:uid="{AA1C135B-7AFD-47BC-A2DE-BB79663FD7AA}"/>
    <cellStyle name="Nota 3 2 2 3" xfId="34488" xr:uid="{C1F830BB-5B73-4686-8CA7-97306B948405}"/>
    <cellStyle name="Nota 3 2 2 3 2" xfId="34489" xr:uid="{34E39721-1621-4547-B684-71015D71BB96}"/>
    <cellStyle name="Nota 3 2 2 4" xfId="34490" xr:uid="{9E118BD9-4372-4DC9-8482-F1C0876DAC63}"/>
    <cellStyle name="Nota 3 2 3" xfId="34491" xr:uid="{3DB8A61A-B2B2-4021-BA76-5057F1BECB20}"/>
    <cellStyle name="Nota 3 2 3 2" xfId="34492" xr:uid="{EBD80F2D-277C-4BDE-A7EF-5AF8C7BDF1C1}"/>
    <cellStyle name="Nota 3 2 4" xfId="34493" xr:uid="{E502617C-092D-4555-BB97-1F55004DDD72}"/>
    <cellStyle name="Nota 3 2 4 2" xfId="34494" xr:uid="{3E89333A-8BCE-48C0-B844-076F3ADB1E9B}"/>
    <cellStyle name="Nota 3 2 5" xfId="34495" xr:uid="{E2188B53-4725-4886-B7A0-8306BD8B1E26}"/>
    <cellStyle name="Nota 3 2 5 2" xfId="34496" xr:uid="{44DA5464-3798-47F0-AFE3-950ED5B00401}"/>
    <cellStyle name="Nota 3 2 6" xfId="34497" xr:uid="{0CFE1EC9-E4B2-4518-85C0-546BFF8D2F21}"/>
    <cellStyle name="Nota 3 2 6 2" xfId="34498" xr:uid="{3C329254-9A57-4995-87CA-D3D4EB797605}"/>
    <cellStyle name="Nota 3 2 7" xfId="34499" xr:uid="{70138D3C-0D86-4C2D-A173-806554C3C1BE}"/>
    <cellStyle name="Nota 3 3" xfId="34500" xr:uid="{9DB5082F-63C5-4D4A-ABEB-E82711B7F4A3}"/>
    <cellStyle name="Nota 3 3 2" xfId="34501" xr:uid="{94E7AB3F-2CBF-4400-8067-CD7F2D20D487}"/>
    <cellStyle name="Nota 3 3 2 2" xfId="34502" xr:uid="{008497F0-BA18-41EE-ACCB-5D3998429FEC}"/>
    <cellStyle name="Nota 3 3 2 2 2" xfId="34503" xr:uid="{B27FBFA0-3847-4209-ACA5-1BE2737067E1}"/>
    <cellStyle name="Nota 3 3 2 3" xfId="34504" xr:uid="{28CABC98-7F97-4F7E-A991-D408731185B4}"/>
    <cellStyle name="Nota 3 3 2 3 2" xfId="34505" xr:uid="{587C9ACE-9FC5-4EF0-9B11-14BB3CE82CB8}"/>
    <cellStyle name="Nota 3 3 2 4" xfId="34506" xr:uid="{EB0E1F66-C7B2-46AF-8805-7104183E029D}"/>
    <cellStyle name="Nota 3 3 3" xfId="34507" xr:uid="{977F1D37-FCFF-4AD9-80AC-2FF8B11F18EA}"/>
    <cellStyle name="Nota 3 3 3 2" xfId="34508" xr:uid="{D5961AE7-1969-4450-A06F-1B6562707A50}"/>
    <cellStyle name="Nota 3 3 4" xfId="34509" xr:uid="{E941E990-E344-4700-B8A2-AF4EE116B3E9}"/>
    <cellStyle name="Nota 3 3 4 2" xfId="34510" xr:uid="{48191871-0128-4C31-B38D-77E1F8E5C4AB}"/>
    <cellStyle name="Nota 3 3 5" xfId="34511" xr:uid="{D26A2FED-361A-4410-9FE0-3ACB40AC3772}"/>
    <cellStyle name="Nota 3 3 5 2" xfId="34512" xr:uid="{48C41E36-1606-4218-8D54-BB323E4E2B51}"/>
    <cellStyle name="Nota 3 3 6" xfId="34513" xr:uid="{970EC411-76FD-4BB7-9C0A-1B14C01BC7DF}"/>
    <cellStyle name="Nota 3 3 6 2" xfId="34514" xr:uid="{B68492EA-4116-4C80-BA5A-F3BA400EDE83}"/>
    <cellStyle name="Nota 3 3 7" xfId="34515" xr:uid="{9C2B0A96-5BFB-4616-A571-15F372585B38}"/>
    <cellStyle name="Nota 3 4" xfId="34516" xr:uid="{7489BFC6-CD5E-4403-AAA8-F46C265CBB86}"/>
    <cellStyle name="Nota 3 4 2" xfId="34517" xr:uid="{86712ED8-C3AD-42EE-B26B-D9502F47A95B}"/>
    <cellStyle name="Nota 3 5" xfId="34518" xr:uid="{5B855AB8-C806-40F4-A0DC-B74F4F6E2A1D}"/>
    <cellStyle name="Nota 3 5 2" xfId="34519" xr:uid="{75918FC8-5F89-4A62-B847-DC5CD4E08B6E}"/>
    <cellStyle name="Nota 3 6" xfId="34520" xr:uid="{32365459-59A5-441F-A41E-F3600645124E}"/>
    <cellStyle name="Nota 3 6 2" xfId="34521" xr:uid="{DE18ECC9-D989-437A-A49A-DC2DA997CF34}"/>
    <cellStyle name="Nota 3 7" xfId="34522" xr:uid="{1F6AD5F4-4114-40F7-9B8C-34FB64613C50}"/>
    <cellStyle name="Nota 3 7 2" xfId="34523" xr:uid="{9641E2EF-FBDA-4869-B96C-EF3214B70174}"/>
    <cellStyle name="Nota 3 8" xfId="34524" xr:uid="{29141600-2251-4DD9-85DE-B5CF203E4EBB}"/>
    <cellStyle name="Nota 3 8 2" xfId="34525" xr:uid="{1A4F868D-3841-465B-AB89-A7492AD31E5D}"/>
    <cellStyle name="Nota 3 9" xfId="34526" xr:uid="{10BBD790-5922-49D0-8DFD-F00B498C9E29}"/>
    <cellStyle name="Nota 3 9 2" xfId="34527" xr:uid="{3940C4A5-97C0-4073-9F87-2ED8A8B41685}"/>
    <cellStyle name="Nota 30" xfId="34528" xr:uid="{99B6331C-8A61-4AED-844C-8DD25C2A5E18}"/>
    <cellStyle name="Nota 30 2" xfId="34529" xr:uid="{224F2672-39E8-45F8-895B-24BB3BD702C4}"/>
    <cellStyle name="Nota 30 2 2" xfId="34530" xr:uid="{31D75E73-83A9-48B7-A0E3-C10F2531DD55}"/>
    <cellStyle name="Nota 30 2 2 2" xfId="34531" xr:uid="{3DE00A0C-1C0B-4197-B548-73D9A81E874C}"/>
    <cellStyle name="Nota 30 2 3" xfId="34532" xr:uid="{BEA1A30F-317C-4617-819F-E38A7858D679}"/>
    <cellStyle name="Nota 30 2 3 2" xfId="34533" xr:uid="{E7A4E515-BAAB-4881-9CE3-273FBABB7B41}"/>
    <cellStyle name="Nota 30 2 4" xfId="34534" xr:uid="{6837BE29-AE2D-4330-99BD-995A1388EF06}"/>
    <cellStyle name="Nota 30 3" xfId="34535" xr:uid="{1EEA7899-4EAA-4D9F-AF5F-3EA35E15A5C2}"/>
    <cellStyle name="Nota 30 3 2" xfId="34536" xr:uid="{AE70CDC1-0413-4210-803C-FD8B6A7B9AC6}"/>
    <cellStyle name="Nota 30 4" xfId="34537" xr:uid="{0F08C29D-437A-429F-97A2-70B34607BBCB}"/>
    <cellStyle name="Nota 30 4 2" xfId="34538" xr:uid="{771813A3-9695-4EA8-9CA9-7756EAB1ED39}"/>
    <cellStyle name="Nota 30 5" xfId="34539" xr:uid="{37D52E3D-C7DD-4A4B-99C1-7B0573323501}"/>
    <cellStyle name="Nota 30 5 2" xfId="34540" xr:uid="{70397BFF-AE81-4E62-AD40-CF64761398A2}"/>
    <cellStyle name="Nota 30 6" xfId="34541" xr:uid="{39BC44D4-049B-4CAE-ABA3-FED60EA6BBF5}"/>
    <cellStyle name="Nota 30 6 2" xfId="34542" xr:uid="{246B3BFE-E241-41F1-A668-575C362184EA}"/>
    <cellStyle name="Nota 30 7" xfId="34543" xr:uid="{AD2AE27B-0936-4AAF-812C-14398D986241}"/>
    <cellStyle name="Nota 31" xfId="34544" xr:uid="{7340371C-E375-46DF-84BE-A127417D2284}"/>
    <cellStyle name="Nota 31 2" xfId="34545" xr:uid="{9DD2993F-D6F9-4DCC-8AA5-57C4992666D1}"/>
    <cellStyle name="Nota 31 2 2" xfId="34546" xr:uid="{74F46C53-C801-48F0-B039-47CBC487D6D1}"/>
    <cellStyle name="Nota 31 2 2 2" xfId="34547" xr:uid="{EEA2358E-5F18-43B8-AD4F-ED4108829085}"/>
    <cellStyle name="Nota 31 2 3" xfId="34548" xr:uid="{F006714A-821E-4D6E-B895-1D1A998D388E}"/>
    <cellStyle name="Nota 31 2 3 2" xfId="34549" xr:uid="{A6267F1C-AFBC-4C5B-8D8E-82CF0193BA90}"/>
    <cellStyle name="Nota 31 2 4" xfId="34550" xr:uid="{8DA6705A-5389-4BC1-8480-990E63785114}"/>
    <cellStyle name="Nota 31 3" xfId="34551" xr:uid="{A48707FE-E14F-4CDF-9672-2D3203E84908}"/>
    <cellStyle name="Nota 31 3 2" xfId="34552" xr:uid="{1733EA2D-0481-4E97-A1A1-19B87DBB6432}"/>
    <cellStyle name="Nota 31 4" xfId="34553" xr:uid="{3D7147CF-EEDA-4732-B0DA-14C303263302}"/>
    <cellStyle name="Nota 31 4 2" xfId="34554" xr:uid="{4FA72C33-290D-43E8-831B-DFDEE2621538}"/>
    <cellStyle name="Nota 31 5" xfId="34555" xr:uid="{78A9ECE1-7D09-4CDE-BE9E-D8F2C41EFE4D}"/>
    <cellStyle name="Nota 31 5 2" xfId="34556" xr:uid="{36742FB2-188C-4B68-8F51-B9630E225667}"/>
    <cellStyle name="Nota 31 6" xfId="34557" xr:uid="{80265E31-48A8-4E06-A11D-23CED192C1C5}"/>
    <cellStyle name="Nota 31 6 2" xfId="34558" xr:uid="{18271CBE-68BE-41D7-8067-0666C85BE209}"/>
    <cellStyle name="Nota 31 7" xfId="34559" xr:uid="{8E5574A5-9A55-43FE-AC9E-B3E1676A4E9D}"/>
    <cellStyle name="Nota 32" xfId="34560" xr:uid="{65835CF2-23A4-4A51-965C-DAFE583A2A71}"/>
    <cellStyle name="Nota 32 2" xfId="34561" xr:uid="{BA1AB45E-8BF6-4E3F-93F3-3D5B7013A742}"/>
    <cellStyle name="Nota 32 2 2" xfId="34562" xr:uid="{0FBA8824-7BFF-4404-AE1A-38FFD7316E5F}"/>
    <cellStyle name="Nota 32 2 2 2" xfId="34563" xr:uid="{A4298CF6-9695-431C-A38A-1BDCEB32B817}"/>
    <cellStyle name="Nota 32 2 3" xfId="34564" xr:uid="{6158C42F-70D0-471C-AD55-B0929614CE9F}"/>
    <cellStyle name="Nota 32 2 3 2" xfId="34565" xr:uid="{E1D2F335-D18E-4F1E-9D51-ACE2516799AF}"/>
    <cellStyle name="Nota 32 2 4" xfId="34566" xr:uid="{850ED5FF-AD7E-4AC0-BA2D-07F18AA293E3}"/>
    <cellStyle name="Nota 32 3" xfId="34567" xr:uid="{AFC94BA2-43E5-421F-9DBC-C8A9D3E23CA3}"/>
    <cellStyle name="Nota 32 3 2" xfId="34568" xr:uid="{E31DC8C7-69B8-4781-ADDE-2DAC7DF04B53}"/>
    <cellStyle name="Nota 32 4" xfId="34569" xr:uid="{4CD23150-9BF2-44F7-9E89-4DA341EC37C6}"/>
    <cellStyle name="Nota 32 4 2" xfId="34570" xr:uid="{45E6948F-C08E-41E6-88AF-89328821EEDB}"/>
    <cellStyle name="Nota 32 5" xfId="34571" xr:uid="{7633C31B-D30E-4682-BB9A-A5D0817D9E2E}"/>
    <cellStyle name="Nota 32 5 2" xfId="34572" xr:uid="{D0B2CF97-A159-4BF4-8D65-83DEA9A6DC76}"/>
    <cellStyle name="Nota 32 6" xfId="34573" xr:uid="{7B194CEA-2837-4CD4-85CE-51FD2DD22DA7}"/>
    <cellStyle name="Nota 32 6 2" xfId="34574" xr:uid="{2B9C9278-921A-4E0E-9AFB-53DBC1C0FE9D}"/>
    <cellStyle name="Nota 32 7" xfId="34575" xr:uid="{ECDAB2D5-97B2-45F6-A3A3-B034606259A9}"/>
    <cellStyle name="Nota 33" xfId="34576" xr:uid="{2CCA4C4F-EFD3-4C2C-8D02-8030FF2A8BC5}"/>
    <cellStyle name="Nota 33 2" xfId="34577" xr:uid="{C5823E18-C972-4D0F-A6A2-D4B10F91186C}"/>
    <cellStyle name="Nota 33 2 2" xfId="34578" xr:uid="{CEBE4B21-549F-47E2-80D4-CE064AFC7EE1}"/>
    <cellStyle name="Nota 33 2 2 2" xfId="34579" xr:uid="{32D15F77-CBE1-49EC-AB2F-17C305D3361C}"/>
    <cellStyle name="Nota 33 2 3" xfId="34580" xr:uid="{AE432866-785D-4D64-A651-6D2CA263CB62}"/>
    <cellStyle name="Nota 33 2 3 2" xfId="34581" xr:uid="{EAB8A917-554A-4F07-B594-6529367E04E7}"/>
    <cellStyle name="Nota 33 2 4" xfId="34582" xr:uid="{B923C26C-BB9B-4607-A0DC-B60306903E6B}"/>
    <cellStyle name="Nota 33 3" xfId="34583" xr:uid="{AE7A5902-C9DD-473D-AFA9-442907F47E64}"/>
    <cellStyle name="Nota 33 3 2" xfId="34584" xr:uid="{FC9AF710-AAA6-41B4-9CA6-96F5728840BC}"/>
    <cellStyle name="Nota 33 4" xfId="34585" xr:uid="{8BD31639-C4E4-4C62-B357-FFC404042EE6}"/>
    <cellStyle name="Nota 33 4 2" xfId="34586" xr:uid="{DF85F32B-BEC2-4E08-AB41-9B85DB32EABE}"/>
    <cellStyle name="Nota 33 5" xfId="34587" xr:uid="{C60CD167-100C-42A6-A2DA-27EA321B79E7}"/>
    <cellStyle name="Nota 33 5 2" xfId="34588" xr:uid="{E886E7B6-05AC-4136-BCEA-8DD760A2E8D0}"/>
    <cellStyle name="Nota 33 6" xfId="34589" xr:uid="{68D4AE92-E281-48FC-9B31-F8E947D4BC41}"/>
    <cellStyle name="Nota 33 6 2" xfId="34590" xr:uid="{29EB66DF-2DAD-4CD6-8B35-6DCC01D038A9}"/>
    <cellStyle name="Nota 33 7" xfId="34591" xr:uid="{1F1143ED-5F2E-4615-8575-544D40067F7C}"/>
    <cellStyle name="Nota 34" xfId="34592" xr:uid="{BF3F34AC-4808-4C72-B0EC-97260A798D08}"/>
    <cellStyle name="Nota 34 2" xfId="34593" xr:uid="{3F03104B-A8B3-4514-BE53-89FCE988DC0A}"/>
    <cellStyle name="Nota 34 2 2" xfId="34594" xr:uid="{E918DCBE-11B7-401C-8FAD-2899C721ABFF}"/>
    <cellStyle name="Nota 34 2 2 2" xfId="34595" xr:uid="{B52E9295-F870-4650-93FB-9565319110BC}"/>
    <cellStyle name="Nota 34 2 3" xfId="34596" xr:uid="{7A7F0C4E-6F80-401A-B47F-320E5CCFD419}"/>
    <cellStyle name="Nota 34 2 3 2" xfId="34597" xr:uid="{AF6253A6-D2C3-47C1-B740-4586031C63D8}"/>
    <cellStyle name="Nota 34 2 4" xfId="34598" xr:uid="{499B0751-B410-4CB2-A4D7-D04EBCD432E7}"/>
    <cellStyle name="Nota 34 3" xfId="34599" xr:uid="{98FE9FA5-DE1B-4D65-BDE2-909F113F4329}"/>
    <cellStyle name="Nota 34 3 2" xfId="34600" xr:uid="{36182FA3-BDEB-44D4-9C4A-ECCD75DDD059}"/>
    <cellStyle name="Nota 34 4" xfId="34601" xr:uid="{953D956A-AF62-4D70-872F-291C61B950D0}"/>
    <cellStyle name="Nota 34 4 2" xfId="34602" xr:uid="{6F311F4E-73B3-4391-81F1-C97CEEF0C7D8}"/>
    <cellStyle name="Nota 34 5" xfId="34603" xr:uid="{D230EA0A-06B0-4071-8E59-E62EDB326250}"/>
    <cellStyle name="Nota 34 5 2" xfId="34604" xr:uid="{76F6039C-7BBD-4A39-A06B-8F55F86D4ADC}"/>
    <cellStyle name="Nota 34 6" xfId="34605" xr:uid="{26C8AF02-60DA-4D35-B034-F805DBC4CB24}"/>
    <cellStyle name="Nota 34 6 2" xfId="34606" xr:uid="{5462C955-C578-43BA-A666-07FCC2023D68}"/>
    <cellStyle name="Nota 34 7" xfId="34607" xr:uid="{E184670A-5D22-4E89-9E19-59E8CEC365BD}"/>
    <cellStyle name="Nota 35" xfId="34608" xr:uid="{AC7250E5-441E-420B-956E-9497F4C0E5DB}"/>
    <cellStyle name="Nota 35 2" xfId="34609" xr:uid="{1B21E4FC-D476-4CF7-8F4F-39C95586D35B}"/>
    <cellStyle name="Nota 35 2 2" xfId="34610" xr:uid="{05417A29-1369-48DA-855E-0CC15F028C4A}"/>
    <cellStyle name="Nota 35 2 2 2" xfId="34611" xr:uid="{069816DF-6E7B-4573-A184-C4F294F46858}"/>
    <cellStyle name="Nota 35 2 3" xfId="34612" xr:uid="{DBA2F56C-C390-4DC4-A02A-E3DD74963724}"/>
    <cellStyle name="Nota 35 2 3 2" xfId="34613" xr:uid="{F19CEB1F-BEC1-4163-AE2E-25426971E0EA}"/>
    <cellStyle name="Nota 35 2 4" xfId="34614" xr:uid="{C071B429-7711-4ADF-8209-5992861B4E24}"/>
    <cellStyle name="Nota 35 3" xfId="34615" xr:uid="{DF5E2442-D918-48ED-9863-A1EA9523058B}"/>
    <cellStyle name="Nota 35 3 2" xfId="34616" xr:uid="{FAA6845A-4140-4A54-BFE2-83E3C14AA2D0}"/>
    <cellStyle name="Nota 35 4" xfId="34617" xr:uid="{C2382CC8-91F9-49EE-9821-2D94C836A504}"/>
    <cellStyle name="Nota 35 4 2" xfId="34618" xr:uid="{5C335E9D-FA9B-4304-90DE-DB2470F0A834}"/>
    <cellStyle name="Nota 35 5" xfId="34619" xr:uid="{6726627A-AEFF-40DF-9EB2-1C421847F4B7}"/>
    <cellStyle name="Nota 35 5 2" xfId="34620" xr:uid="{09F5AA4B-13B7-43DE-BB3B-7811072A0CC0}"/>
    <cellStyle name="Nota 35 6" xfId="34621" xr:uid="{EB7E3A67-53CF-4E13-BB3C-523FF76D277F}"/>
    <cellStyle name="Nota 35 6 2" xfId="34622" xr:uid="{95A7D934-3823-47A2-A945-09BA1E13F606}"/>
    <cellStyle name="Nota 35 7" xfId="34623" xr:uid="{B8ED15D1-0C92-48E7-B462-69311CD39D9E}"/>
    <cellStyle name="Nota 4" xfId="34624" xr:uid="{4C47A614-EDE9-47B6-AD2E-9BDF9DA8E1C9}"/>
    <cellStyle name="Nota 4 10" xfId="34625" xr:uid="{C17E2773-E941-4A0B-A874-A8E6CD7653D3}"/>
    <cellStyle name="Nota 4 10 2" xfId="34626" xr:uid="{725BED0B-5795-41BA-B056-C2382B8E7DAF}"/>
    <cellStyle name="Nota 4 11" xfId="34627" xr:uid="{C09A8B20-4A37-461D-9A11-0017E4A660D2}"/>
    <cellStyle name="Nota 4 11 2" xfId="34628" xr:uid="{00E5B37C-ADCE-405D-9561-C19690D987CA}"/>
    <cellStyle name="Nota 4 12" xfId="34629" xr:uid="{C0F5DBA5-249C-4DB5-B217-2A2DF58DA032}"/>
    <cellStyle name="Nota 4 12 2" xfId="34630" xr:uid="{09153C79-6DED-4378-B6E1-750A5BACCEBC}"/>
    <cellStyle name="Nota 4 13" xfId="34631" xr:uid="{73143A71-970E-4132-98DC-FA1895AE95D4}"/>
    <cellStyle name="Nota 4 13 2" xfId="34632" xr:uid="{79C42FB0-13A8-48C4-B14B-0674D9B6E737}"/>
    <cellStyle name="Nota 4 14" xfId="34633" xr:uid="{5CC6ED02-8C90-4E7D-A4D5-E147379CDFE7}"/>
    <cellStyle name="Nota 4 2" xfId="34634" xr:uid="{040BD84B-F338-4FDA-9975-33B1EBAFC90E}"/>
    <cellStyle name="Nota 4 2 2" xfId="34635" xr:uid="{56294939-5321-4731-A9BE-C3FCC05F545C}"/>
    <cellStyle name="Nota 4 3" xfId="34636" xr:uid="{CB804D81-ADCF-4614-9DFF-B8C123CF29A8}"/>
    <cellStyle name="Nota 4 3 2" xfId="34637" xr:uid="{F36CAD52-DFA5-4AA8-9F87-9394311C802A}"/>
    <cellStyle name="Nota 4 4" xfId="34638" xr:uid="{3E736FF7-EF67-41AB-8BCB-257F0E041C9A}"/>
    <cellStyle name="Nota 4 4 2" xfId="34639" xr:uid="{9DC20088-B29A-46A3-9ACA-57F8DBCC1940}"/>
    <cellStyle name="Nota 4 5" xfId="34640" xr:uid="{6C21B03A-2275-4493-9090-AC6A5F8218AD}"/>
    <cellStyle name="Nota 4 5 2" xfId="34641" xr:uid="{91AB9824-07B1-4A93-8666-58CB239D5490}"/>
    <cellStyle name="Nota 4 6" xfId="34642" xr:uid="{5BCC20E0-69AF-408E-9643-9F98F7F92418}"/>
    <cellStyle name="Nota 4 6 2" xfId="34643" xr:uid="{27CD957C-B568-41B7-999A-13B67C42E49A}"/>
    <cellStyle name="Nota 4 7" xfId="34644" xr:uid="{17FD91A0-BE73-4E96-9BA3-CDE0C344BADF}"/>
    <cellStyle name="Nota 4 7 2" xfId="34645" xr:uid="{76E862C7-2224-4C67-9F4D-4CA32DA59EB2}"/>
    <cellStyle name="Nota 4 8" xfId="34646" xr:uid="{9F6CBF8C-D756-4F3D-A8C4-92F7E613C941}"/>
    <cellStyle name="Nota 4 8 2" xfId="34647" xr:uid="{A07BBFC8-0404-4C2E-BD90-B6F89884FF6A}"/>
    <cellStyle name="Nota 4 9" xfId="34648" xr:uid="{C90D2F72-5F8A-4936-88E4-D7B77376504E}"/>
    <cellStyle name="Nota 4 9 2" xfId="34649" xr:uid="{1F022D98-9EDE-449D-BCBF-69E386D09938}"/>
    <cellStyle name="Nota 4 9 2 2" xfId="34650" xr:uid="{AF964FF1-179A-4F5F-A09C-6D6E4DD5F0B7}"/>
    <cellStyle name="Nota 4 9 3" xfId="34651" xr:uid="{C289CC38-C373-48E2-A44D-EAF654D99904}"/>
    <cellStyle name="Nota 4 9 3 2" xfId="34652" xr:uid="{A2E23315-201B-4A36-ADD9-0405A2627267}"/>
    <cellStyle name="Nota 4 9 4" xfId="34653" xr:uid="{5CF24456-4347-421E-A57E-2F4FFA77A6B4}"/>
    <cellStyle name="Nota 5" xfId="34654" xr:uid="{8A39368A-D885-4A1F-89B2-FA0421813C99}"/>
    <cellStyle name="Nota 5 2" xfId="34655" xr:uid="{176F5650-16D4-4197-962C-F219A15AD56F}"/>
    <cellStyle name="Nota 5 2 2" xfId="34656" xr:uid="{7B6231B1-69EF-4F46-95B4-D8C250E3DD9C}"/>
    <cellStyle name="Nota 5 2 2 2" xfId="34657" xr:uid="{7166DBE8-A08F-46AC-88C5-0F1E47A3121D}"/>
    <cellStyle name="Nota 5 2 3" xfId="34658" xr:uid="{B9E1A902-A3A1-4530-AF6E-35E65F38ECDA}"/>
    <cellStyle name="Nota 5 2 3 2" xfId="34659" xr:uid="{419C3127-EE36-4F0B-8F1E-742D3003D7BD}"/>
    <cellStyle name="Nota 5 2 4" xfId="34660" xr:uid="{DB7A8FD1-B32C-4065-AD96-D4A96BD3BB0C}"/>
    <cellStyle name="Nota 5 3" xfId="34661" xr:uid="{D98F8010-9C30-436F-B40F-55ECD177873A}"/>
    <cellStyle name="Nota 5 3 2" xfId="34662" xr:uid="{B4241BE6-F074-4403-8A87-837D536DC5AA}"/>
    <cellStyle name="Nota 5 4" xfId="34663" xr:uid="{B3C08961-4BF7-4EF7-B340-6656018FEED6}"/>
    <cellStyle name="Nota 5 4 2" xfId="34664" xr:uid="{6639F9CB-9C5B-456F-85AE-BAE8738F910C}"/>
    <cellStyle name="Nota 5 5" xfId="34665" xr:uid="{B8ABE1C3-A49F-49FE-BC64-296E1BC3CB09}"/>
    <cellStyle name="Nota 5 5 2" xfId="34666" xr:uid="{05AB70FE-930C-46B1-B2B4-871A7D6D60EE}"/>
    <cellStyle name="Nota 5 6" xfId="34667" xr:uid="{7DD6264F-1E34-4FB5-9196-4A222F8BCA87}"/>
    <cellStyle name="Nota 5 6 2" xfId="34668" xr:uid="{A078EB30-6DA6-49C7-BC41-90831AF85FE2}"/>
    <cellStyle name="Nota 5 7" xfId="34669" xr:uid="{5C5E8594-3CB8-4808-8A83-EC5832A2736A}"/>
    <cellStyle name="Nota 6" xfId="34670" xr:uid="{E270E236-9EBF-46B6-937F-5CE81A91115A}"/>
    <cellStyle name="Nota 6 2" xfId="34671" xr:uid="{E061DB8F-184A-42EA-B9DD-C96F7EBCF25C}"/>
    <cellStyle name="Nota 6 2 2" xfId="34672" xr:uid="{5CED4156-FE36-48B7-AA14-41F9A07523F0}"/>
    <cellStyle name="Nota 6 2 2 2" xfId="34673" xr:uid="{58B34BB1-74DF-480C-B15B-657F883EAC1E}"/>
    <cellStyle name="Nota 6 2 3" xfId="34674" xr:uid="{847E8C2E-5227-48F5-9FBC-751DEE3E6496}"/>
    <cellStyle name="Nota 6 2 3 2" xfId="34675" xr:uid="{460C4083-6BDE-4068-8DC4-3037FE25FF0A}"/>
    <cellStyle name="Nota 6 2 4" xfId="34676" xr:uid="{FC5E04AA-3AA4-4C25-8AB6-72627CB9B1F3}"/>
    <cellStyle name="Nota 6 3" xfId="34677" xr:uid="{FA53AB9D-C499-4AFE-8A55-7CD2ECA8D9EC}"/>
    <cellStyle name="Nota 6 3 2" xfId="34678" xr:uid="{B272F4E0-65D2-4718-BDAF-C604A761A558}"/>
    <cellStyle name="Nota 6 4" xfId="34679" xr:uid="{724FA572-C6A2-4CDE-AD90-EF6E02AEC4FB}"/>
    <cellStyle name="Nota 6 4 2" xfId="34680" xr:uid="{9E6DDCB9-FA40-4B7D-AA45-9B00C9736052}"/>
    <cellStyle name="Nota 6 5" xfId="34681" xr:uid="{C9B08E09-1D23-4DC3-8967-414069762DBE}"/>
    <cellStyle name="Nota 6 5 2" xfId="34682" xr:uid="{15E96997-CF82-44C8-A152-BEC77D6F2C58}"/>
    <cellStyle name="Nota 6 6" xfId="34683" xr:uid="{7C7C67D7-B59D-4B79-8757-E5518C130202}"/>
    <cellStyle name="Nota 6 6 2" xfId="34684" xr:uid="{EEAF9D5D-7667-4144-95F1-BE69E83354CB}"/>
    <cellStyle name="Nota 6 7" xfId="34685" xr:uid="{4DC42964-C08B-49D2-B79C-5FA19F88A934}"/>
    <cellStyle name="Nota 7" xfId="34686" xr:uid="{51379B51-5B9D-4AC1-97B8-87030FBF3C91}"/>
    <cellStyle name="Nota 7 2" xfId="34687" xr:uid="{8BBB9B0C-6E22-41D4-9B3A-08593FB2291F}"/>
    <cellStyle name="Nota 7 2 2" xfId="34688" xr:uid="{8AD99774-BB84-45CC-BD4E-2EE51B9ECC2E}"/>
    <cellStyle name="Nota 7 2 2 2" xfId="34689" xr:uid="{C0EFF06E-757C-4D20-9625-CD9BEA2A9AB1}"/>
    <cellStyle name="Nota 7 2 3" xfId="34690" xr:uid="{F71F2E51-B52A-432C-8179-D09D3439BA2B}"/>
    <cellStyle name="Nota 7 2 3 2" xfId="34691" xr:uid="{91C20C3C-E5C8-4E2D-8594-33375BFC0D97}"/>
    <cellStyle name="Nota 7 2 4" xfId="34692" xr:uid="{949C72E4-8203-4D9A-A28F-897EF4A359CB}"/>
    <cellStyle name="Nota 7 3" xfId="34693" xr:uid="{1D8D7621-9AF2-4EA3-82E1-8389F50F8A71}"/>
    <cellStyle name="Nota 7 3 2" xfId="34694" xr:uid="{8C5B593E-CE9E-4589-A483-86C7006BF81B}"/>
    <cellStyle name="Nota 7 4" xfId="34695" xr:uid="{5D6CED8F-C26B-49C8-8B6D-90D3BB59D0A7}"/>
    <cellStyle name="Nota 7 4 2" xfId="34696" xr:uid="{F3FA26D0-703C-4849-A29F-34E81C8DD207}"/>
    <cellStyle name="Nota 7 5" xfId="34697" xr:uid="{9714DE92-D8D2-404E-8AA4-B8EB3A48B131}"/>
    <cellStyle name="Nota 7 5 2" xfId="34698" xr:uid="{EF088BB2-8BC2-48AC-B19B-79EDD0386866}"/>
    <cellStyle name="Nota 7 6" xfId="34699" xr:uid="{6781DC2A-4583-4AF0-BF33-A4E1969B3C3D}"/>
    <cellStyle name="Nota 7 6 2" xfId="34700" xr:uid="{B64CC375-EFF7-4C1B-A7B6-6D0FBC22004C}"/>
    <cellStyle name="Nota 7 7" xfId="34701" xr:uid="{BEE04044-0D27-4A81-B008-FC34D50AA02C}"/>
    <cellStyle name="Nota 8" xfId="34702" xr:uid="{A4ABB663-5821-4D8C-9018-377A9433B4E4}"/>
    <cellStyle name="Nota 8 2" xfId="34703" xr:uid="{22F2BA04-C572-48BC-BE1E-944480DA6846}"/>
    <cellStyle name="Nota 8 2 2" xfId="34704" xr:uid="{B259FE5B-13AD-468D-AF93-A856096111A5}"/>
    <cellStyle name="Nota 8 2 2 2" xfId="34705" xr:uid="{DC4F3324-E8D3-4328-B969-9F14597A6D0A}"/>
    <cellStyle name="Nota 8 2 3" xfId="34706" xr:uid="{94782C5E-30F8-46A9-9B56-C1EC167027CC}"/>
    <cellStyle name="Nota 8 2 3 2" xfId="34707" xr:uid="{55AAE7A0-47E5-4566-A51F-AE3E498A04FF}"/>
    <cellStyle name="Nota 8 2 4" xfId="34708" xr:uid="{2314C76B-22C8-47EE-8747-A654D2C3BBE3}"/>
    <cellStyle name="Nota 8 3" xfId="34709" xr:uid="{BB9C7969-6D98-43B7-8462-60D1D10FCB06}"/>
    <cellStyle name="Nota 8 3 2" xfId="34710" xr:uid="{0264A0CB-9F1B-413E-85AA-23791BD3F760}"/>
    <cellStyle name="Nota 8 4" xfId="34711" xr:uid="{D59287D0-4F42-4271-AB90-95B1027B3E06}"/>
    <cellStyle name="Nota 8 4 2" xfId="34712" xr:uid="{212470BA-9589-407F-84BC-8CD564BB4CA6}"/>
    <cellStyle name="Nota 8 5" xfId="34713" xr:uid="{7AEFE813-F84C-4D24-9DE8-243EFC6B9531}"/>
    <cellStyle name="Nota 8 5 2" xfId="34714" xr:uid="{F28C347B-711B-46A2-A913-683F65022CF7}"/>
    <cellStyle name="Nota 8 6" xfId="34715" xr:uid="{288AF15D-DEAC-4187-B054-1717C3EB9EFD}"/>
    <cellStyle name="Nota 8 6 2" xfId="34716" xr:uid="{719035C6-F770-49AF-A027-2CCA56D4013D}"/>
    <cellStyle name="Nota 8 7" xfId="34717" xr:uid="{9ACF5DA4-55F6-4361-95F7-7E62B8EC1842}"/>
    <cellStyle name="Nota 9" xfId="34718" xr:uid="{8E3A948F-EDE3-4AC9-9B08-E014312B0E74}"/>
    <cellStyle name="Nota 9 2" xfId="34719" xr:uid="{1ECCF31A-73CB-48F1-8B2F-E1796BBD2F99}"/>
    <cellStyle name="Nota 9 2 2" xfId="34720" xr:uid="{5D15708D-C2CA-44F6-8A45-49B9F5DFF883}"/>
    <cellStyle name="Nota 9 2 2 2" xfId="34721" xr:uid="{66A00C69-6230-4548-9E0B-DC8D63D78B04}"/>
    <cellStyle name="Nota 9 2 3" xfId="34722" xr:uid="{41A21277-8142-4937-A33F-03B11CBCCF45}"/>
    <cellStyle name="Nota 9 2 3 2" xfId="34723" xr:uid="{B7B827B6-A5CE-4CD0-8DBE-94ED03CE5F3D}"/>
    <cellStyle name="Nota 9 2 4" xfId="34724" xr:uid="{03496342-1BD6-426C-8030-F5CDD3B3BABC}"/>
    <cellStyle name="Nota 9 3" xfId="34725" xr:uid="{B8793CEF-8D6D-44E8-9CF5-B6167B6D977C}"/>
    <cellStyle name="Nota 9 3 2" xfId="34726" xr:uid="{D0A9B6E5-D5B1-4CC0-B32B-00D9EF42F6FC}"/>
    <cellStyle name="Nota 9 4" xfId="34727" xr:uid="{413F654F-3C21-4CE2-AED7-BBAC08CDE13F}"/>
    <cellStyle name="Nota 9 4 2" xfId="34728" xr:uid="{4CD3039B-B979-4CAF-9211-C04355980EFB}"/>
    <cellStyle name="Nota 9 5" xfId="34729" xr:uid="{40045D39-2B41-46E0-BEFE-858CFD4E9EA6}"/>
    <cellStyle name="Nota 9 5 2" xfId="34730" xr:uid="{1BE0F463-9631-429C-95F9-92B3AD11115F}"/>
    <cellStyle name="Nota 9 6" xfId="34731" xr:uid="{E5385F2F-3865-4BD2-B6CE-80B836259837}"/>
    <cellStyle name="Nota 9 6 2" xfId="34732" xr:uid="{BB112D88-90C5-4B42-8EF4-6E63CD0A3F75}"/>
    <cellStyle name="Nota 9 7" xfId="34733" xr:uid="{0B2F2019-2CBD-424A-A88D-557B72CE1E76}"/>
    <cellStyle name="Note" xfId="34734" xr:uid="{303F164C-674D-40E6-BE2F-A027F4E6FFE5}"/>
    <cellStyle name="OT" xfId="34735" xr:uid="{7A853006-29CB-4A89-AFD2-940F150FBF85}"/>
    <cellStyle name="Output" xfId="34736" xr:uid="{636347CF-A7A2-4677-AB4D-1541109D7853}"/>
    <cellStyle name="Percent [0]" xfId="34737" xr:uid="{B1BDAAA8-C4F2-4AF2-AD7B-D8B13DA14001}"/>
    <cellStyle name="Percent [2]" xfId="34738" xr:uid="{B32CC65F-5AB7-4F79-9FA3-9D55D531E6C3}"/>
    <cellStyle name="Percent 2" xfId="34739" xr:uid="{8FE603B3-7A37-44BD-9969-CE3E1629878D}"/>
    <cellStyle name="Percent 2 2" xfId="34740" xr:uid="{DF69196D-17CC-4817-B580-458AB80D5631}"/>
    <cellStyle name="Percent 2 2 2" xfId="34741" xr:uid="{FCEE7228-A5A8-448A-B0BE-C9887E9706B0}"/>
    <cellStyle name="Percent 2 2 2 2" xfId="34742" xr:uid="{A2B89EFD-1DCE-43FD-A7DA-F4A5C54381B7}"/>
    <cellStyle name="Percent 2 2 3" xfId="34743" xr:uid="{C92F5E3D-7420-441F-B1C6-CBD8E270B3E6}"/>
    <cellStyle name="Percent 2 2 3 2" xfId="34744" xr:uid="{786B9F41-2D63-46D6-92CB-6747102D2912}"/>
    <cellStyle name="Percent 2 2 4" xfId="34745" xr:uid="{1D34DC24-A296-48BA-A77B-B50AD241409E}"/>
    <cellStyle name="Percent 2 3" xfId="34746" xr:uid="{08C28ECE-A58D-4BF4-AA85-151527E12C5C}"/>
    <cellStyle name="Percent 2 3 2" xfId="34747" xr:uid="{A0F9334A-1BA2-430D-8A77-5A83434EB47D}"/>
    <cellStyle name="Percent 2 4" xfId="34748" xr:uid="{69EF499A-2DE8-460E-B5A1-8140DC6FCD51}"/>
    <cellStyle name="Percent 2 4 2" xfId="34749" xr:uid="{71D681B9-6D4E-4463-9777-E1534A10A017}"/>
    <cellStyle name="Percent 2 5" xfId="34750" xr:uid="{67205BD0-8010-4ECC-889B-F464A641BF61}"/>
    <cellStyle name="Percent 2 5 2" xfId="34751" xr:uid="{91228EED-E7C8-4E6D-97FD-271A1363D295}"/>
    <cellStyle name="Percent 2 6" xfId="34752" xr:uid="{AF048903-1DB1-4439-AF13-4381F2061C94}"/>
    <cellStyle name="Percent 2 6 2" xfId="34753" xr:uid="{1013ED0E-85BD-4922-95CE-A7C81D4FA396}"/>
    <cellStyle name="Percent 2 7" xfId="34754" xr:uid="{5F5C789E-AEF8-485A-BF41-C82E14FE0D53}"/>
    <cellStyle name="Percent 3" xfId="34755" xr:uid="{F4B2F089-DA8D-4AE2-9D4D-0C5BF16202C2}"/>
    <cellStyle name="Percentual" xfId="34756" xr:uid="{7E0DE0EC-B903-4872-8D14-153598532BEB}"/>
    <cellStyle name="Ponto" xfId="34757" xr:uid="{6EFB496C-D128-4E53-8DC8-6F0DFA843495}"/>
    <cellStyle name="Porcentagem" xfId="15" builtinId="5"/>
    <cellStyle name="Porcentagem 10" xfId="34758" xr:uid="{7A5B69CF-466A-4C2D-B2E0-8A279CC488C5}"/>
    <cellStyle name="Porcentagem 10 2" xfId="6" xr:uid="{00000000-0005-0000-0000-000009000000}"/>
    <cellStyle name="Porcentagem 11" xfId="34759" xr:uid="{2255AA84-077C-4B77-86B9-8A7ED6871364}"/>
    <cellStyle name="Porcentagem 11 2" xfId="34760" xr:uid="{8FD45F9F-6894-4F1E-824E-055AC1729841}"/>
    <cellStyle name="Porcentagem 12" xfId="29" xr:uid="{8E60A40D-CEDB-4363-AF16-E6538D7486B9}"/>
    <cellStyle name="Porcentagem 12 10" xfId="34761" xr:uid="{A045FB14-C5BC-40D7-A73E-292ACC3383CC}"/>
    <cellStyle name="Porcentagem 12 2" xfId="193" xr:uid="{305AB5E7-C74D-4FF7-BB27-4B1BBB9F38AA}"/>
    <cellStyle name="Porcentagem 12 2 2" xfId="34762" xr:uid="{338E6596-039B-4F4A-8A33-85A02B8F9B88}"/>
    <cellStyle name="Porcentagem 12 3" xfId="194" xr:uid="{5DB7E0DA-B101-45BA-911F-2ED2519C3BDA}"/>
    <cellStyle name="Porcentagem 12 4" xfId="355" xr:uid="{D242CD0C-E42D-4387-B4C8-92501AA789F1}"/>
    <cellStyle name="Porcentagem 12 5" xfId="356" xr:uid="{33E1DDA6-3170-4330-BB11-C434F7999413}"/>
    <cellStyle name="Porcentagem 12 6" xfId="357" xr:uid="{785EEC27-FA77-4E56-84F8-CB1D0C1C34BD}"/>
    <cellStyle name="Porcentagem 12 7" xfId="358" xr:uid="{6DB5E67E-6AC0-49CA-88EB-C27ADFBBA741}"/>
    <cellStyle name="Porcentagem 12 8" xfId="359" xr:uid="{D98D1811-169B-4506-9B8F-1C4086CE0FD2}"/>
    <cellStyle name="Porcentagem 12 9" xfId="34763" xr:uid="{97A2E42A-B90A-4FFD-A079-E60B4CE33718}"/>
    <cellStyle name="Porcentagem 13" xfId="360" xr:uid="{2FB02789-CD0D-4E6B-B7CE-C0F5D61A0761}"/>
    <cellStyle name="Porcentagem 13 2" xfId="195" xr:uid="{5AB31AD2-2876-4471-9258-9F9E723632B5}"/>
    <cellStyle name="Porcentagem 13 2 2" xfId="34764" xr:uid="{7DC7371F-E4E2-408D-A613-A19E450803A2}"/>
    <cellStyle name="Porcentagem 14" xfId="361" xr:uid="{F461EC42-3958-40DD-9B10-27D3A410E6F1}"/>
    <cellStyle name="Porcentagem 14 2" xfId="196" xr:uid="{7482BC1D-F8EC-4442-B4F9-41FE1B43D006}"/>
    <cellStyle name="Porcentagem 14 2 2" xfId="34765" xr:uid="{3EC8C2F3-B7D9-40BE-8F32-EDB5C30E14DF}"/>
    <cellStyle name="Porcentagem 15" xfId="362" xr:uid="{83A1E24A-00C8-407E-9BC6-5525CB47EED8}"/>
    <cellStyle name="Porcentagem 15 2" xfId="197" xr:uid="{FAFF6EB3-0772-462F-AA87-B3EC14536644}"/>
    <cellStyle name="Porcentagem 15 2 2" xfId="34766" xr:uid="{49F91036-379C-4182-97DB-B796985E75D2}"/>
    <cellStyle name="Porcentagem 16" xfId="363" xr:uid="{01ACB069-85B0-4254-968E-5B1E90D28AB5}"/>
    <cellStyle name="Porcentagem 16 2" xfId="198" xr:uid="{86F038AD-0596-43E3-8B74-0CCFDC184CDC}"/>
    <cellStyle name="Porcentagem 16 2 2" xfId="34767" xr:uid="{8FCC4C8D-903F-4A27-9351-DEB328854137}"/>
    <cellStyle name="Porcentagem 17" xfId="364" xr:uid="{6E237B5D-ABFB-4876-B9B5-4D19703DB556}"/>
    <cellStyle name="Porcentagem 17 2" xfId="199" xr:uid="{F20F400C-C4B8-42EB-AECC-41F7D210C231}"/>
    <cellStyle name="Porcentagem 17 2 2" xfId="34768" xr:uid="{FE01B509-9D12-48DC-96A9-596F22153229}"/>
    <cellStyle name="Porcentagem 18" xfId="365" xr:uid="{EA18A5F2-9CE6-43D5-A855-8F286AE7A578}"/>
    <cellStyle name="Porcentagem 18 2" xfId="200" xr:uid="{606FD3BD-EF0A-49CB-91C8-79D2049D9256}"/>
    <cellStyle name="Porcentagem 18 2 2" xfId="34769" xr:uid="{56B2E8F2-6F1F-423C-BD33-57AB5623E79B}"/>
    <cellStyle name="Porcentagem 19" xfId="366" xr:uid="{1844A19F-257D-41AC-8C1F-784A30059544}"/>
    <cellStyle name="Porcentagem 19 2" xfId="201" xr:uid="{6F721D69-BE36-4AF3-9E36-D948CC0CF7F5}"/>
    <cellStyle name="Porcentagem 19 2 2" xfId="34770" xr:uid="{D239F0DF-128D-4076-837C-790F0CE8F15D}"/>
    <cellStyle name="Porcentagem 2" xfId="2" xr:uid="{00000000-0005-0000-0000-00000A000000}"/>
    <cellStyle name="Porcentagem 2 10" xfId="203" xr:uid="{20CD6207-5478-467C-B857-F7B3ED4BB86D}"/>
    <cellStyle name="Porcentagem 2 10 2" xfId="367" xr:uid="{8E49AF55-7430-4F1E-874A-5431ECBC18C3}"/>
    <cellStyle name="Porcentagem 2 11" xfId="204" xr:uid="{53D48979-1D9A-4E08-BD76-EE17D74D1579}"/>
    <cellStyle name="Porcentagem 2 11 2" xfId="34771" xr:uid="{C9F36801-602A-4859-8284-527EAAB54093}"/>
    <cellStyle name="Porcentagem 2 12" xfId="205" xr:uid="{63C64AE4-AA70-46E1-9F11-B10399B313E6}"/>
    <cellStyle name="Porcentagem 2 12 2" xfId="34772" xr:uid="{AAC68465-C7B1-4C14-B330-07ADA149F44F}"/>
    <cellStyle name="Porcentagem 2 13" xfId="206" xr:uid="{893C6ADF-BCDE-46A4-AFC1-6B141758E346}"/>
    <cellStyle name="Porcentagem 2 13 2" xfId="34773" xr:uid="{27613D79-1F6C-4553-B5BD-EC3CE742D830}"/>
    <cellStyle name="Porcentagem 2 14" xfId="207" xr:uid="{1606675F-6949-47C0-8450-3DCC40EBA68B}"/>
    <cellStyle name="Porcentagem 2 14 2" xfId="34774" xr:uid="{F8EA356E-B759-474F-A7FA-A573AD21C212}"/>
    <cellStyle name="Porcentagem 2 15" xfId="208" xr:uid="{1B5F3953-18F1-4803-8DD4-0AC767E7A18D}"/>
    <cellStyle name="Porcentagem 2 15 2" xfId="34775" xr:uid="{D4DB5184-329F-4559-9324-3CB14F506A61}"/>
    <cellStyle name="Porcentagem 2 16" xfId="209" xr:uid="{ACA870B5-FDD0-45D8-91A3-C610D03EA155}"/>
    <cellStyle name="Porcentagem 2 16 2" xfId="34776" xr:uid="{F4B5DE3E-3CF9-49B9-BA13-C7456C338FEE}"/>
    <cellStyle name="Porcentagem 2 17" xfId="210" xr:uid="{4DEF50F9-C9A8-417E-9485-53A2E8FAAA20}"/>
    <cellStyle name="Porcentagem 2 17 2" xfId="34777" xr:uid="{DDC5B426-0B2C-4B76-A8C9-065E7A2C0E46}"/>
    <cellStyle name="Porcentagem 2 18" xfId="211" xr:uid="{3AD73AC4-889B-4E14-9C88-4561D69BC35C}"/>
    <cellStyle name="Porcentagem 2 18 2" xfId="34778" xr:uid="{ADCFF72E-ADC8-4B35-BC85-7E11E03EB059}"/>
    <cellStyle name="Porcentagem 2 19" xfId="212" xr:uid="{8269AB2E-7FEF-4661-8B0B-582FA389B301}"/>
    <cellStyle name="Porcentagem 2 19 2" xfId="34779" xr:uid="{BEA6AA0E-4C20-4F30-B732-9C275A1E89B7}"/>
    <cellStyle name="Porcentagem 2 2" xfId="69" xr:uid="{E8593D42-AB3B-446B-952D-D3E22A6CD8A9}"/>
    <cellStyle name="Porcentagem 2 2 10" xfId="34780" xr:uid="{155ACDBB-F930-48E6-A3F4-22191AF7544B}"/>
    <cellStyle name="Porcentagem 2 2 10 2" xfId="34781" xr:uid="{5D7862B8-9200-4E02-A227-67B0829C3EFF}"/>
    <cellStyle name="Porcentagem 2 2 11" xfId="34782" xr:uid="{30856D6A-6F24-47FF-85D1-18169C6CC183}"/>
    <cellStyle name="Porcentagem 2 2 11 2" xfId="34783" xr:uid="{7F3713C9-FA6B-4CAC-BB20-1337CE1FCB0F}"/>
    <cellStyle name="Porcentagem 2 2 11 2 2" xfId="34784" xr:uid="{1C7034D5-0DAC-448D-8A91-0D94DBAA4F92}"/>
    <cellStyle name="Porcentagem 2 2 11 2 2 2" xfId="34785" xr:uid="{D76A7E48-E1AC-440F-AB7F-0A21C90827BC}"/>
    <cellStyle name="Porcentagem 2 2 11 2 2 2 2" xfId="34786" xr:uid="{39F371DF-819B-4CFD-BD26-2D70EFB9A3A0}"/>
    <cellStyle name="Porcentagem 2 2 11 2 2 2 2 2" xfId="34787" xr:uid="{470E6C51-A251-4CED-BECF-446A8C9428CB}"/>
    <cellStyle name="Porcentagem 2 2 11 2 2 2 2 2 2" xfId="34788" xr:uid="{896CED25-AA9D-4269-9572-CA3295690EF0}"/>
    <cellStyle name="Porcentagem 2 2 11 2 2 2 2 2 2 2" xfId="34789" xr:uid="{58A6C082-999D-4947-B74C-74DFB9543646}"/>
    <cellStyle name="Porcentagem 2 2 11 2 2 2 2 2 2 2 2" xfId="34790" xr:uid="{1B53D24C-884F-4C69-A5EC-20437DDCE122}"/>
    <cellStyle name="Porcentagem 2 2 11 2 2 2 2 2 2 2 2 2" xfId="34791" xr:uid="{E38A57B7-02DE-4C42-92D7-C2E8F2265069}"/>
    <cellStyle name="Porcentagem 2 2 11 2 2 2 2 2 2 3" xfId="34792" xr:uid="{427B049F-DBED-46F8-A7DF-1D6AA94DF254}"/>
    <cellStyle name="Porcentagem 2 2 11 2 2 2 2 2 3" xfId="34793" xr:uid="{A0D4629D-E4FF-4389-B094-7052C3B67645}"/>
    <cellStyle name="Porcentagem 2 2 11 2 2 2 2 2 3 2" xfId="34794" xr:uid="{318C0DBC-85D0-455B-815C-B1330A9DB0B0}"/>
    <cellStyle name="Porcentagem 2 2 11 2 2 2 2 3" xfId="34795" xr:uid="{67C1E387-406B-4393-8C8C-AA491C520B13}"/>
    <cellStyle name="Porcentagem 2 2 11 2 2 2 2 3 2" xfId="34796" xr:uid="{E7CC8642-42C1-4634-8E54-A6BE29DD2E09}"/>
    <cellStyle name="Porcentagem 2 2 11 2 2 2 2 3 2 2" xfId="34797" xr:uid="{259DDC95-6DDE-4620-B667-1D4EB3876A09}"/>
    <cellStyle name="Porcentagem 2 2 11 2 2 2 2 4" xfId="34798" xr:uid="{2944F307-423A-48A5-8C67-76A98D44260C}"/>
    <cellStyle name="Porcentagem 2 2 11 2 2 2 3" xfId="34799" xr:uid="{26D0AD9D-FF49-4543-9141-9ED57217BAAB}"/>
    <cellStyle name="Porcentagem 2 2 11 2 2 2 3 2" xfId="34800" xr:uid="{5CA2F159-28FF-4A4C-99DE-41BE6480F397}"/>
    <cellStyle name="Porcentagem 2 2 11 2 2 2 3 2 2" xfId="34801" xr:uid="{1B9153F3-A432-4678-9890-8755A1915A6C}"/>
    <cellStyle name="Porcentagem 2 2 11 2 2 2 3 2 2 2" xfId="34802" xr:uid="{BD9C4022-8A96-4F5D-BCF7-23613AA013D9}"/>
    <cellStyle name="Porcentagem 2 2 11 2 2 2 3 3" xfId="34803" xr:uid="{970858C0-8C39-46ED-A508-215BB86994AC}"/>
    <cellStyle name="Porcentagem 2 2 11 2 2 2 4" xfId="34804" xr:uid="{73A8F5D4-8F31-4338-81B1-009FF45F7FFB}"/>
    <cellStyle name="Porcentagem 2 2 11 2 2 2 4 2" xfId="34805" xr:uid="{7D2F2AD8-F67D-4914-9B96-196B6AACBCF1}"/>
    <cellStyle name="Porcentagem 2 2 11 2 2 3" xfId="34806" xr:uid="{1D7A39ED-EEBC-4AF7-A703-AB9125DD5BD3}"/>
    <cellStyle name="Porcentagem 2 2 11 2 2 3 2" xfId="34807" xr:uid="{49D5280D-36DC-4EEE-948E-58984619F716}"/>
    <cellStyle name="Porcentagem 2 2 11 2 2 3 2 2" xfId="34808" xr:uid="{470C2060-ADA5-4E9B-9AB9-6B92E4859C71}"/>
    <cellStyle name="Porcentagem 2 2 11 2 2 3 2 2 2" xfId="34809" xr:uid="{19567CEC-B53B-45EB-B26C-3431F3DC0AF5}"/>
    <cellStyle name="Porcentagem 2 2 11 2 2 3 2 2 2 2" xfId="34810" xr:uid="{20702BAA-95CC-4481-B87A-69771BC784F9}"/>
    <cellStyle name="Porcentagem 2 2 11 2 2 3 2 3" xfId="34811" xr:uid="{5D2E6710-45D9-4085-A07A-F64A10BE4D98}"/>
    <cellStyle name="Porcentagem 2 2 11 2 2 3 3" xfId="34812" xr:uid="{D7FBB885-0A28-4EA5-8F4B-98A3E2654E07}"/>
    <cellStyle name="Porcentagem 2 2 11 2 2 3 3 2" xfId="34813" xr:uid="{96873A4C-2EDB-4547-812D-EAB065C335F9}"/>
    <cellStyle name="Porcentagem 2 2 11 2 2 4" xfId="34814" xr:uid="{0EEC4C75-955E-4FF2-84D8-11DC29D9AE65}"/>
    <cellStyle name="Porcentagem 2 2 11 2 2 4 2" xfId="34815" xr:uid="{A9F24AC8-068A-4BA0-950F-9CFDB66DABCB}"/>
    <cellStyle name="Porcentagem 2 2 11 2 2 4 2 2" xfId="34816" xr:uid="{C974BCE2-EB5A-44CD-953D-E6AA08CBCF5A}"/>
    <cellStyle name="Porcentagem 2 2 11 2 2 5" xfId="34817" xr:uid="{69323CF6-4DBD-4F62-8964-EFF2B860898A}"/>
    <cellStyle name="Porcentagem 2 2 11 2 3" xfId="34818" xr:uid="{5D6F6091-F1FD-44F7-B13F-D0DB033AB951}"/>
    <cellStyle name="Porcentagem 2 2 11 2 3 2" xfId="34819" xr:uid="{C33FD257-8041-4F4C-BA00-B9F329B9A5FA}"/>
    <cellStyle name="Porcentagem 2 2 11 2 3 2 2" xfId="34820" xr:uid="{8101F562-807C-4D34-A9F1-6795BDAC246C}"/>
    <cellStyle name="Porcentagem 2 2 11 2 3 2 2 2" xfId="34821" xr:uid="{3D921086-43BC-4AE8-91B7-50F32A510000}"/>
    <cellStyle name="Porcentagem 2 2 11 2 3 2 2 2 2" xfId="34822" xr:uid="{4037CF50-A006-40A6-A7BD-EEBB27A6B051}"/>
    <cellStyle name="Porcentagem 2 2 11 2 3 2 2 2 2 2" xfId="34823" xr:uid="{EE67658F-F72D-40CC-B45D-92B48D5EDB34}"/>
    <cellStyle name="Porcentagem 2 2 11 2 3 2 2 3" xfId="34824" xr:uid="{B366E28D-AFD1-4B0A-BD53-90C910B26B45}"/>
    <cellStyle name="Porcentagem 2 2 11 2 3 2 3" xfId="34825" xr:uid="{78F31461-3D26-4663-AAC3-0290AFB82968}"/>
    <cellStyle name="Porcentagem 2 2 11 2 3 2 3 2" xfId="34826" xr:uid="{9C5E032D-A03E-4474-B19B-F26CDFA8070C}"/>
    <cellStyle name="Porcentagem 2 2 11 2 3 3" xfId="34827" xr:uid="{BB727DE3-7B10-415A-9CD4-728BD1E7D0D9}"/>
    <cellStyle name="Porcentagem 2 2 11 2 3 3 2" xfId="34828" xr:uid="{372AAEC8-5375-45EE-A9BD-90D44B812D98}"/>
    <cellStyle name="Porcentagem 2 2 11 2 3 3 2 2" xfId="34829" xr:uid="{677D646D-1012-4018-81F6-95E5D38F423F}"/>
    <cellStyle name="Porcentagem 2 2 11 2 3 4" xfId="34830" xr:uid="{1A534B15-8668-481B-99E6-80212FAB46FB}"/>
    <cellStyle name="Porcentagem 2 2 11 2 4" xfId="34831" xr:uid="{3E1C75F3-581A-4492-AD3A-ADC303C179BD}"/>
    <cellStyle name="Porcentagem 2 2 11 2 4 2" xfId="34832" xr:uid="{A3917ABE-6FDF-4A98-A6E2-4E8AF7126E56}"/>
    <cellStyle name="Porcentagem 2 2 11 2 4 2 2" xfId="34833" xr:uid="{8A59BCCB-5238-4D87-A609-463CF6F8D034}"/>
    <cellStyle name="Porcentagem 2 2 11 2 4 2 2 2" xfId="34834" xr:uid="{FB9D3A07-B6CA-400A-9F5C-92DE4F3139AC}"/>
    <cellStyle name="Porcentagem 2 2 11 2 4 3" xfId="34835" xr:uid="{CBD04C55-0CE9-417D-B8F0-F83168389D73}"/>
    <cellStyle name="Porcentagem 2 2 11 2 5" xfId="34836" xr:uid="{7FFF0B05-4766-4DEA-950D-2101370AE13E}"/>
    <cellStyle name="Porcentagem 2 2 11 2 5 2" xfId="34837" xr:uid="{F2AB73A7-0759-4183-8DB8-813B9936D7AD}"/>
    <cellStyle name="Porcentagem 2 2 11 3" xfId="34838" xr:uid="{725B9DAA-DE53-4011-8B7B-2EAF526BF467}"/>
    <cellStyle name="Porcentagem 2 2 11 3 2" xfId="34839" xr:uid="{5EB4502C-49D3-4A3B-8B6B-6FB0D6E0E0EA}"/>
    <cellStyle name="Porcentagem 2 2 11 3 2 2" xfId="34840" xr:uid="{7E388705-99E5-42F9-8D09-8E717809AE77}"/>
    <cellStyle name="Porcentagem 2 2 11 3 2 2 2" xfId="34841" xr:uid="{C504F9C4-7B2B-46F3-8098-1275F8608C4B}"/>
    <cellStyle name="Porcentagem 2 2 11 3 2 2 2 2" xfId="34842" xr:uid="{681374D0-BF6B-46DE-A8B1-9FE78B2CE739}"/>
    <cellStyle name="Porcentagem 2 2 11 3 2 2 2 2 2" xfId="34843" xr:uid="{621D2BC3-FBC8-4DDA-9F66-3BC352D981D0}"/>
    <cellStyle name="Porcentagem 2 2 11 3 2 2 2 2 2 2" xfId="34844" xr:uid="{AED286AB-049F-4792-8145-D190028DE2F9}"/>
    <cellStyle name="Porcentagem 2 2 11 3 2 2 2 3" xfId="34845" xr:uid="{C688FF3F-2DB6-42D0-8DB4-FB32CF11B879}"/>
    <cellStyle name="Porcentagem 2 2 11 3 2 2 3" xfId="34846" xr:uid="{EB7911CC-D342-42A6-968C-21429B9EAB77}"/>
    <cellStyle name="Porcentagem 2 2 11 3 2 2 3 2" xfId="34847" xr:uid="{FF2A938B-986D-4057-B926-CC88D7FA2991}"/>
    <cellStyle name="Porcentagem 2 2 11 3 2 3" xfId="34848" xr:uid="{D5E189EA-4F2E-4FFC-95AE-F049C1284B42}"/>
    <cellStyle name="Porcentagem 2 2 11 3 2 3 2" xfId="34849" xr:uid="{F28D4FEC-14AD-4501-8D5A-AC9732C37723}"/>
    <cellStyle name="Porcentagem 2 2 11 3 2 3 2 2" xfId="34850" xr:uid="{9FE34E9D-6212-4CA2-B7D0-8B402E0ABB1F}"/>
    <cellStyle name="Porcentagem 2 2 11 3 2 4" xfId="34851" xr:uid="{96E6379D-AF39-4549-A7D0-E6BB63DE4214}"/>
    <cellStyle name="Porcentagem 2 2 11 3 3" xfId="34852" xr:uid="{F7EF26FF-2DEA-4BF5-B477-205DB3A1B711}"/>
    <cellStyle name="Porcentagem 2 2 11 3 3 2" xfId="34853" xr:uid="{8CE5F266-F932-4E64-A265-E441ED89F454}"/>
    <cellStyle name="Porcentagem 2 2 11 3 3 2 2" xfId="34854" xr:uid="{E686023F-8006-4134-A670-CE7B01BEB530}"/>
    <cellStyle name="Porcentagem 2 2 11 3 3 2 2 2" xfId="34855" xr:uid="{74ECF4D6-9F75-434C-8F52-60D36A1FE4DE}"/>
    <cellStyle name="Porcentagem 2 2 11 3 3 3" xfId="34856" xr:uid="{7E2D4E69-740F-4255-A11D-00F0BE54FF35}"/>
    <cellStyle name="Porcentagem 2 2 11 3 4" xfId="34857" xr:uid="{615C88EF-436A-4237-A772-C412FF7BCBA0}"/>
    <cellStyle name="Porcentagem 2 2 11 3 4 2" xfId="34858" xr:uid="{D1066920-FE5C-433E-B00C-5803F976CCB8}"/>
    <cellStyle name="Porcentagem 2 2 11 4" xfId="34859" xr:uid="{66F9EB31-3A98-4769-B434-8448093AB302}"/>
    <cellStyle name="Porcentagem 2 2 11 4 2" xfId="34860" xr:uid="{1CC0E271-E062-4AF9-B034-F0523C4AEE31}"/>
    <cellStyle name="Porcentagem 2 2 11 4 2 2" xfId="34861" xr:uid="{D5AF8BA8-A62A-46C5-9EAB-0B5BB502C4B6}"/>
    <cellStyle name="Porcentagem 2 2 11 4 2 2 2" xfId="34862" xr:uid="{32134F0B-4FDA-4064-818F-A6F79ED479D7}"/>
    <cellStyle name="Porcentagem 2 2 11 4 2 2 2 2" xfId="34863" xr:uid="{630558BD-AEBD-4DA5-9A98-FBDEF98A4EB2}"/>
    <cellStyle name="Porcentagem 2 2 11 4 2 3" xfId="34864" xr:uid="{A6748240-85E6-4302-9AF8-4D043E242240}"/>
    <cellStyle name="Porcentagem 2 2 11 4 3" xfId="34865" xr:uid="{CADD04AD-EB46-4ECE-8B2F-896AFD4B59B1}"/>
    <cellStyle name="Porcentagem 2 2 11 4 3 2" xfId="34866" xr:uid="{B7AFB72C-A7C1-4A75-B62C-E81F5FC587AA}"/>
    <cellStyle name="Porcentagem 2 2 11 5" xfId="34867" xr:uid="{FFDA793E-3F26-4645-9479-A0ED50E89F82}"/>
    <cellStyle name="Porcentagem 2 2 11 5 2" xfId="34868" xr:uid="{C62F28DD-4600-46FF-9D59-DBE42190DA72}"/>
    <cellStyle name="Porcentagem 2 2 11 5 2 2" xfId="34869" xr:uid="{3680B461-E13A-4D30-A4C7-E8BB67AC3523}"/>
    <cellStyle name="Porcentagem 2 2 11 6" xfId="34870" xr:uid="{5D06A9E0-B170-406D-9156-745D91003612}"/>
    <cellStyle name="Porcentagem 2 2 12" xfId="34871" xr:uid="{9E8FB8FA-D3E0-431E-88BB-B167358D53D3}"/>
    <cellStyle name="Porcentagem 2 2 12 2" xfId="34872" xr:uid="{46495E44-180B-483D-9590-1E0A692ECFB6}"/>
    <cellStyle name="Porcentagem 2 2 12 2 2" xfId="34873" xr:uid="{AC900E78-F04D-4C09-A49B-52FA85AF043F}"/>
    <cellStyle name="Porcentagem 2 2 12 2 2 2" xfId="34874" xr:uid="{F9232B55-D1DF-4F0A-98D3-79B196EC8BC4}"/>
    <cellStyle name="Porcentagem 2 2 12 2 2 2 2" xfId="34875" xr:uid="{D7FAAF32-1467-47D0-B060-12B19CA00345}"/>
    <cellStyle name="Porcentagem 2 2 12 2 2 2 2 2" xfId="34876" xr:uid="{B3A71724-CBDA-4BEC-8662-BEB9C72B1C90}"/>
    <cellStyle name="Porcentagem 2 2 12 2 2 2 2 2 2" xfId="34877" xr:uid="{BEF324D7-A338-4EF6-BEAA-A487E73747A8}"/>
    <cellStyle name="Porcentagem 2 2 12 2 2 2 2 2 2 2" xfId="34878" xr:uid="{8A0A6B9B-202E-48E6-A325-0ED89671FF05}"/>
    <cellStyle name="Porcentagem 2 2 12 2 2 2 2 3" xfId="34879" xr:uid="{EA8A8DFD-9EB9-4902-B018-01D2EF3780D8}"/>
    <cellStyle name="Porcentagem 2 2 12 2 2 2 3" xfId="34880" xr:uid="{B55C2C91-E1EA-4DE9-917A-4BEB22898493}"/>
    <cellStyle name="Porcentagem 2 2 12 2 2 2 3 2" xfId="34881" xr:uid="{8F68ECC3-83C4-4597-A9E0-4F474973D363}"/>
    <cellStyle name="Porcentagem 2 2 12 2 2 3" xfId="34882" xr:uid="{CCA7CB8E-690A-47CB-B003-B24B35A61B31}"/>
    <cellStyle name="Porcentagem 2 2 12 2 2 3 2" xfId="34883" xr:uid="{1E0EFE0B-DA93-4693-9C9C-81C8FBE93F90}"/>
    <cellStyle name="Porcentagem 2 2 12 2 2 3 2 2" xfId="34884" xr:uid="{FDF4687D-83E3-4BA2-8C9F-8AB6EE4DC698}"/>
    <cellStyle name="Porcentagem 2 2 12 2 2 4" xfId="34885" xr:uid="{974257FA-C03C-4603-B5C2-059C87DA197F}"/>
    <cellStyle name="Porcentagem 2 2 12 2 3" xfId="34886" xr:uid="{6EE7D0C9-D137-482F-933F-2AF20D656A74}"/>
    <cellStyle name="Porcentagem 2 2 12 2 3 2" xfId="34887" xr:uid="{F7721F73-FE40-406B-9FB5-C64523A09FEB}"/>
    <cellStyle name="Porcentagem 2 2 12 2 3 2 2" xfId="34888" xr:uid="{A6EA6650-048A-4FFC-AE10-4AFB54843451}"/>
    <cellStyle name="Porcentagem 2 2 12 2 3 2 2 2" xfId="34889" xr:uid="{B5639599-3F4C-47A0-88F0-B1BA562159F1}"/>
    <cellStyle name="Porcentagem 2 2 12 2 3 3" xfId="34890" xr:uid="{5DCB5FBE-E4FD-446F-9D24-CCB0ABFA43EA}"/>
    <cellStyle name="Porcentagem 2 2 12 2 4" xfId="34891" xr:uid="{BB37EE0A-D102-48AF-A679-127B67D458A2}"/>
    <cellStyle name="Porcentagem 2 2 12 2 4 2" xfId="34892" xr:uid="{FA18819C-C585-4DB9-B147-6B2398686EA8}"/>
    <cellStyle name="Porcentagem 2 2 12 3" xfId="34893" xr:uid="{A6B9BBFC-5726-4465-8EAF-3B0961ADCD38}"/>
    <cellStyle name="Porcentagem 2 2 12 3 2" xfId="34894" xr:uid="{0C45151D-9568-4864-8821-5CB99A9ECCF3}"/>
    <cellStyle name="Porcentagem 2 2 12 3 2 2" xfId="34895" xr:uid="{7D6C61ED-992E-4419-821B-725A51B8B13C}"/>
    <cellStyle name="Porcentagem 2 2 12 3 2 2 2" xfId="34896" xr:uid="{6839CDCE-7069-4ED8-B71F-F42C262DA213}"/>
    <cellStyle name="Porcentagem 2 2 12 3 2 2 2 2" xfId="34897" xr:uid="{CE1CCBE3-3D90-4E27-A86F-0B34A69F41EF}"/>
    <cellStyle name="Porcentagem 2 2 12 3 2 3" xfId="34898" xr:uid="{447DEC6D-8FDD-4FA1-922A-52D85E7E0635}"/>
    <cellStyle name="Porcentagem 2 2 12 3 3" xfId="34899" xr:uid="{CA0EFE96-3462-49BB-8955-6C565C5E38DA}"/>
    <cellStyle name="Porcentagem 2 2 12 3 3 2" xfId="34900" xr:uid="{4EFA26FF-9F4C-4718-93C0-A384F78B0ACE}"/>
    <cellStyle name="Porcentagem 2 2 12 4" xfId="34901" xr:uid="{5E78D2B0-DB03-4365-B2DE-26C7405F3933}"/>
    <cellStyle name="Porcentagem 2 2 12 4 2" xfId="34902" xr:uid="{ECBBA9B9-CB35-44D7-B280-EAA14FDEB010}"/>
    <cellStyle name="Porcentagem 2 2 12 4 2 2" xfId="34903" xr:uid="{3448C121-8414-49F4-83FE-ACF9B3582315}"/>
    <cellStyle name="Porcentagem 2 2 12 5" xfId="34904" xr:uid="{7884A267-3214-4B6E-A244-EEDE97F61C6F}"/>
    <cellStyle name="Porcentagem 2 2 13" xfId="34905" xr:uid="{4E2415EF-D9F4-473E-8F05-9AABB2DF3AA6}"/>
    <cellStyle name="Porcentagem 2 2 13 2" xfId="34906" xr:uid="{1944CFBA-0CBA-4153-9B99-49EAC46C8CC0}"/>
    <cellStyle name="Porcentagem 2 2 13 2 2" xfId="34907" xr:uid="{E341F7E3-B965-4133-B5D8-6C73D6CB8CFD}"/>
    <cellStyle name="Porcentagem 2 2 13 2 2 2" xfId="34908" xr:uid="{8466E20E-6228-46A9-A14F-2EC1B80E3F44}"/>
    <cellStyle name="Porcentagem 2 2 13 2 2 2 2" xfId="34909" xr:uid="{9A5838CC-5E4C-4BC5-B3BE-72628DD3EE0B}"/>
    <cellStyle name="Porcentagem 2 2 13 2 2 2 2 2" xfId="34910" xr:uid="{6E8DD6D7-4D30-4493-8B23-2FC517F2F1F7}"/>
    <cellStyle name="Porcentagem 2 2 13 2 2 3" xfId="34911" xr:uid="{0B509A6A-68B4-4D25-B0AA-894E14AA6282}"/>
    <cellStyle name="Porcentagem 2 2 13 2 3" xfId="34912" xr:uid="{B2D3AAA1-DDE0-4956-80FE-1A2A089E2F73}"/>
    <cellStyle name="Porcentagem 2 2 13 2 3 2" xfId="34913" xr:uid="{D4EF91D3-F572-406A-BB58-048955F3E375}"/>
    <cellStyle name="Porcentagem 2 2 13 3" xfId="34914" xr:uid="{39B4EBD8-D0ED-45B0-B5EA-067F8685149E}"/>
    <cellStyle name="Porcentagem 2 2 13 3 2" xfId="34915" xr:uid="{F47FDF87-8224-4F6E-B36F-1D644E23E48A}"/>
    <cellStyle name="Porcentagem 2 2 13 3 2 2" xfId="34916" xr:uid="{7F54367B-6117-4E3B-B4C9-0D2DA55AD8E2}"/>
    <cellStyle name="Porcentagem 2 2 13 4" xfId="34917" xr:uid="{C4D1024C-EC03-4DAC-81E5-596EE8FAD152}"/>
    <cellStyle name="Porcentagem 2 2 14" xfId="34918" xr:uid="{4AF816B9-8892-491C-8F99-AAB6F773D25F}"/>
    <cellStyle name="Porcentagem 2 2 14 2" xfId="34919" xr:uid="{6CC638B7-B6D0-46C9-A00A-BD308AB57EF1}"/>
    <cellStyle name="Porcentagem 2 2 14 2 2" xfId="34920" xr:uid="{7B4E6A4A-651F-482C-B683-5A1198D9B375}"/>
    <cellStyle name="Porcentagem 2 2 14 2 2 2" xfId="34921" xr:uid="{7D28ED73-A923-4C38-941B-8EDB10706EAF}"/>
    <cellStyle name="Porcentagem 2 2 14 3" xfId="34922" xr:uid="{84024515-5C82-4E92-8A20-A42A055F14B8}"/>
    <cellStyle name="Porcentagem 2 2 15" xfId="34923" xr:uid="{E393D9BD-D57D-4C1C-B62E-752B9F8486BD}"/>
    <cellStyle name="Porcentagem 2 2 15 2" xfId="34924" xr:uid="{275EE9A5-5B89-4D34-8C94-E802A043C938}"/>
    <cellStyle name="Porcentagem 2 2 16" xfId="661" xr:uid="{334974AE-4F1D-41AB-9A93-E1D09FB8C32A}"/>
    <cellStyle name="Porcentagem 2 2 2" xfId="213" xr:uid="{443B1D10-AF79-41FB-9733-8D71205187FE}"/>
    <cellStyle name="Porcentagem 2 2 2 10" xfId="34925" xr:uid="{F46F085A-5E88-455F-A3E7-88806BB4AF78}"/>
    <cellStyle name="Porcentagem 2 2 2 10 2" xfId="34926" xr:uid="{130B50B5-50F9-441C-8811-832EA636FCE3}"/>
    <cellStyle name="Porcentagem 2 2 2 10 2 2" xfId="34927" xr:uid="{ED035180-172F-47F1-B38F-7DC24883F2CE}"/>
    <cellStyle name="Porcentagem 2 2 2 10 2 2 2" xfId="34928" xr:uid="{518AC7B2-60AF-44A7-8E20-E954FCFD93E0}"/>
    <cellStyle name="Porcentagem 2 2 2 10 2 2 2 2" xfId="34929" xr:uid="{D4A6EC7A-7FF1-41B6-BE07-7FDA222689B2}"/>
    <cellStyle name="Porcentagem 2 2 2 10 2 2 2 2 2" xfId="34930" xr:uid="{EC39245A-9652-4CFC-8FEB-875CEC1D0364}"/>
    <cellStyle name="Porcentagem 2 2 2 10 2 2 2 2 2 2" xfId="34931" xr:uid="{338C8852-2752-4345-AA08-B84085033D0B}"/>
    <cellStyle name="Porcentagem 2 2 2 10 2 2 2 2 2 2 2" xfId="34932" xr:uid="{BFBA4A82-44E5-4039-A806-55256ACEBDA2}"/>
    <cellStyle name="Porcentagem 2 2 2 10 2 2 2 2 2 2 2 2" xfId="34933" xr:uid="{FA385E11-DC55-4F9C-9A36-A2989FFBA3A5}"/>
    <cellStyle name="Porcentagem 2 2 2 10 2 2 2 2 2 2 2 2 2" xfId="34934" xr:uid="{A5ACA9D9-157F-4057-82F5-3B9984CFC986}"/>
    <cellStyle name="Porcentagem 2 2 2 10 2 2 2 2 2 2 3" xfId="34935" xr:uid="{3745E4FC-8E77-4DFC-BA2E-ED43E0587E27}"/>
    <cellStyle name="Porcentagem 2 2 2 10 2 2 2 2 2 3" xfId="34936" xr:uid="{139F5D97-52C7-45B2-9698-075E70CDA6CA}"/>
    <cellStyle name="Porcentagem 2 2 2 10 2 2 2 2 2 3 2" xfId="34937" xr:uid="{F260A1CD-64F6-4B82-9A99-95A79478EED5}"/>
    <cellStyle name="Porcentagem 2 2 2 10 2 2 2 2 3" xfId="34938" xr:uid="{7F3BA24E-C61A-4B1B-BC48-D823A29BA422}"/>
    <cellStyle name="Porcentagem 2 2 2 10 2 2 2 2 3 2" xfId="34939" xr:uid="{82849974-CBD7-4285-9A6E-BE6A1813ADFC}"/>
    <cellStyle name="Porcentagem 2 2 2 10 2 2 2 2 3 2 2" xfId="34940" xr:uid="{A0480DF9-D300-4794-9030-4EE011362B43}"/>
    <cellStyle name="Porcentagem 2 2 2 10 2 2 2 2 4" xfId="34941" xr:uid="{BF6B22B7-D637-4606-A6B8-9EA96841F9EB}"/>
    <cellStyle name="Porcentagem 2 2 2 10 2 2 2 3" xfId="34942" xr:uid="{B9A52E8F-B3B5-4ED4-99D9-B18B231D10A4}"/>
    <cellStyle name="Porcentagem 2 2 2 10 2 2 2 3 2" xfId="34943" xr:uid="{D351043F-F0AB-46B6-BE13-48E9F8F14FF4}"/>
    <cellStyle name="Porcentagem 2 2 2 10 2 2 2 3 2 2" xfId="34944" xr:uid="{F727ACE1-4D75-408A-811D-D477225892D7}"/>
    <cellStyle name="Porcentagem 2 2 2 10 2 2 2 3 2 2 2" xfId="34945" xr:uid="{9E7F1074-3BE9-4635-9606-12DE9C53B48D}"/>
    <cellStyle name="Porcentagem 2 2 2 10 2 2 2 3 3" xfId="34946" xr:uid="{48A3C8DF-2F93-4F07-8805-0946C6AD71EF}"/>
    <cellStyle name="Porcentagem 2 2 2 10 2 2 2 4" xfId="34947" xr:uid="{88CA2717-88FB-4F18-93A8-E6F3DF978BDA}"/>
    <cellStyle name="Porcentagem 2 2 2 10 2 2 2 4 2" xfId="34948" xr:uid="{2D834127-026C-4927-9167-F8E5B5AF6BDA}"/>
    <cellStyle name="Porcentagem 2 2 2 10 2 2 3" xfId="34949" xr:uid="{5AF5507D-24BB-40E2-8C9A-D5A9E9214873}"/>
    <cellStyle name="Porcentagem 2 2 2 10 2 2 3 2" xfId="34950" xr:uid="{AB3F4B79-1D91-4A9C-A98A-CBB34567DCE6}"/>
    <cellStyle name="Porcentagem 2 2 2 10 2 2 3 2 2" xfId="34951" xr:uid="{D258F697-DB28-4ECA-8D14-B1FF0A960B2D}"/>
    <cellStyle name="Porcentagem 2 2 2 10 2 2 3 2 2 2" xfId="34952" xr:uid="{BECE0751-E1FC-49A4-B3F6-9A196FBFB065}"/>
    <cellStyle name="Porcentagem 2 2 2 10 2 2 3 2 2 2 2" xfId="34953" xr:uid="{A2980AF2-E295-4668-A2F9-F0578062F627}"/>
    <cellStyle name="Porcentagem 2 2 2 10 2 2 3 2 3" xfId="34954" xr:uid="{4EA5F77F-3F32-4910-B733-CD1EDE028188}"/>
    <cellStyle name="Porcentagem 2 2 2 10 2 2 3 3" xfId="34955" xr:uid="{80B3F32F-1010-4926-91E3-FFAC9A1515B1}"/>
    <cellStyle name="Porcentagem 2 2 2 10 2 2 3 3 2" xfId="34956" xr:uid="{6EB7AC74-846A-41C3-9A22-15051850B2DC}"/>
    <cellStyle name="Porcentagem 2 2 2 10 2 2 4" xfId="34957" xr:uid="{38F42EE0-7039-459F-842D-8B88A5DFCC68}"/>
    <cellStyle name="Porcentagem 2 2 2 10 2 2 4 2" xfId="34958" xr:uid="{ADABD872-8EA0-4EBC-958C-D95F8AB0A7C6}"/>
    <cellStyle name="Porcentagem 2 2 2 10 2 2 4 2 2" xfId="34959" xr:uid="{E39CE29A-38BB-4595-9922-13F1D8EE5DD3}"/>
    <cellStyle name="Porcentagem 2 2 2 10 2 2 5" xfId="34960" xr:uid="{0544DC7D-51F7-42F2-9D71-0D6B428D8A73}"/>
    <cellStyle name="Porcentagem 2 2 2 10 2 3" xfId="34961" xr:uid="{E5B8E37B-93D1-448A-910F-7C89100B12C0}"/>
    <cellStyle name="Porcentagem 2 2 2 10 2 3 2" xfId="34962" xr:uid="{FD502FF8-DF4F-4087-A35F-CD8812DE8095}"/>
    <cellStyle name="Porcentagem 2 2 2 10 2 3 2 2" xfId="34963" xr:uid="{AE0E0C71-68BE-4CD9-AB87-4C305FD8C4F4}"/>
    <cellStyle name="Porcentagem 2 2 2 10 2 3 2 2 2" xfId="34964" xr:uid="{C32B82F6-DDD6-472C-B0F4-A8582A72717A}"/>
    <cellStyle name="Porcentagem 2 2 2 10 2 3 2 2 2 2" xfId="34965" xr:uid="{4B0FD5E9-BF5F-4335-8277-603CBB478727}"/>
    <cellStyle name="Porcentagem 2 2 2 10 2 3 2 2 2 2 2" xfId="34966" xr:uid="{B5F34929-D006-411F-9223-2EC0E7868BAA}"/>
    <cellStyle name="Porcentagem 2 2 2 10 2 3 2 2 3" xfId="34967" xr:uid="{DD0F6F20-5107-4395-8685-924F897F7B95}"/>
    <cellStyle name="Porcentagem 2 2 2 10 2 3 2 3" xfId="34968" xr:uid="{1C896D43-F26C-43F0-86A1-452A796BF615}"/>
    <cellStyle name="Porcentagem 2 2 2 10 2 3 2 3 2" xfId="34969" xr:uid="{F039A027-3C3B-4577-AD7F-C8E496DF1B5F}"/>
    <cellStyle name="Porcentagem 2 2 2 10 2 3 3" xfId="34970" xr:uid="{34B76CF4-78FA-42B1-AF11-50FCD1ABABC9}"/>
    <cellStyle name="Porcentagem 2 2 2 10 2 3 3 2" xfId="34971" xr:uid="{70716929-11FB-488E-BCF4-B43E74D18B9B}"/>
    <cellStyle name="Porcentagem 2 2 2 10 2 3 3 2 2" xfId="34972" xr:uid="{0DE3B940-7696-4548-BA8B-2B59B01A2D41}"/>
    <cellStyle name="Porcentagem 2 2 2 10 2 3 4" xfId="34973" xr:uid="{FAF7D50A-DFB3-4208-869D-8E75C5B2609A}"/>
    <cellStyle name="Porcentagem 2 2 2 10 2 4" xfId="34974" xr:uid="{2FFF6B83-1ED1-4A54-B867-FBB3AB3AADAE}"/>
    <cellStyle name="Porcentagem 2 2 2 10 2 4 2" xfId="34975" xr:uid="{05030FEF-9BA7-4D23-AF03-72AC794A9988}"/>
    <cellStyle name="Porcentagem 2 2 2 10 2 4 2 2" xfId="34976" xr:uid="{FFD1F553-3F85-43ED-A24B-E28DD5723627}"/>
    <cellStyle name="Porcentagem 2 2 2 10 2 4 2 2 2" xfId="34977" xr:uid="{A1C60A9F-EA9F-49F3-8344-360D48C7B5D4}"/>
    <cellStyle name="Porcentagem 2 2 2 10 2 4 3" xfId="34978" xr:uid="{EE5B286D-25AB-4F28-B9A3-52EEEEC9D206}"/>
    <cellStyle name="Porcentagem 2 2 2 10 2 5" xfId="34979" xr:uid="{E036EA81-625E-4400-9490-80A808CEA658}"/>
    <cellStyle name="Porcentagem 2 2 2 10 2 5 2" xfId="34980" xr:uid="{8A23A9D5-206E-4F01-B150-054F8B342D9B}"/>
    <cellStyle name="Porcentagem 2 2 2 10 3" xfId="34981" xr:uid="{4C9FED49-FFD6-462F-A57A-0C6B83234CFB}"/>
    <cellStyle name="Porcentagem 2 2 2 10 3 2" xfId="34982" xr:uid="{B85BF503-9365-43C0-98CF-19145D006ED9}"/>
    <cellStyle name="Porcentagem 2 2 2 10 3 2 2" xfId="34983" xr:uid="{5955DC5D-C28F-4F85-8F55-FE9A4D2E3E1D}"/>
    <cellStyle name="Porcentagem 2 2 2 10 3 2 2 2" xfId="34984" xr:uid="{B91917C7-51B6-4D45-BD9F-6FBF3504017C}"/>
    <cellStyle name="Porcentagem 2 2 2 10 3 2 2 2 2" xfId="34985" xr:uid="{2FB0F96B-8EE1-4043-8456-CCC10DD557C5}"/>
    <cellStyle name="Porcentagem 2 2 2 10 3 2 2 2 2 2" xfId="34986" xr:uid="{0D65E2B4-69DB-429C-8FB3-DCBA1381416B}"/>
    <cellStyle name="Porcentagem 2 2 2 10 3 2 2 2 2 2 2" xfId="34987" xr:uid="{EA936EDF-9BB1-4D53-88CD-8EE77D8D36E4}"/>
    <cellStyle name="Porcentagem 2 2 2 10 3 2 2 2 3" xfId="34988" xr:uid="{92591C05-8242-4D32-AAA8-C315215FB11C}"/>
    <cellStyle name="Porcentagem 2 2 2 10 3 2 2 3" xfId="34989" xr:uid="{9FEC9669-F59A-4A36-86A6-AEA578D9193E}"/>
    <cellStyle name="Porcentagem 2 2 2 10 3 2 2 3 2" xfId="34990" xr:uid="{4F862123-6065-4E4A-8A43-C8C9ABEA6DA0}"/>
    <cellStyle name="Porcentagem 2 2 2 10 3 2 3" xfId="34991" xr:uid="{2EB6F334-BCA5-4AAE-8F25-B54D6A395CEF}"/>
    <cellStyle name="Porcentagem 2 2 2 10 3 2 3 2" xfId="34992" xr:uid="{41F7570C-5A62-4279-8BF2-F6C846446A48}"/>
    <cellStyle name="Porcentagem 2 2 2 10 3 2 3 2 2" xfId="34993" xr:uid="{97F1BF03-CE27-47F4-AEA2-074CCC67BE4A}"/>
    <cellStyle name="Porcentagem 2 2 2 10 3 2 4" xfId="34994" xr:uid="{E2D8E44B-9BE3-47EF-9B08-BADD51477E5F}"/>
    <cellStyle name="Porcentagem 2 2 2 10 3 3" xfId="34995" xr:uid="{C8061C7C-1C67-48A2-BD7C-A35809AC6BBB}"/>
    <cellStyle name="Porcentagem 2 2 2 10 3 3 2" xfId="34996" xr:uid="{2F2F04ED-97BA-4B7F-8C4D-CDDA0129AD86}"/>
    <cellStyle name="Porcentagem 2 2 2 10 3 3 2 2" xfId="34997" xr:uid="{8E729837-4C7E-4063-AAC2-8190127643ED}"/>
    <cellStyle name="Porcentagem 2 2 2 10 3 3 2 2 2" xfId="34998" xr:uid="{7B6B797E-9235-48EA-BCE5-80E5D00439C5}"/>
    <cellStyle name="Porcentagem 2 2 2 10 3 3 3" xfId="34999" xr:uid="{FBA86FD7-E3AE-415B-AFEC-C6BA810E5C87}"/>
    <cellStyle name="Porcentagem 2 2 2 10 3 4" xfId="35000" xr:uid="{58C1A1CB-928E-468D-A2A7-DEA083CB8C94}"/>
    <cellStyle name="Porcentagem 2 2 2 10 3 4 2" xfId="35001" xr:uid="{5745DC58-27A5-4B8D-9F2A-3456F0B6BA9D}"/>
    <cellStyle name="Porcentagem 2 2 2 10 4" xfId="35002" xr:uid="{38C91C3B-332E-48D1-9D12-4224EDEBDB24}"/>
    <cellStyle name="Porcentagem 2 2 2 10 4 2" xfId="35003" xr:uid="{F2F681B6-2C74-4C79-849F-10992DA6A38F}"/>
    <cellStyle name="Porcentagem 2 2 2 10 4 2 2" xfId="35004" xr:uid="{4E3F5201-1D49-47C5-A8C6-085FEDDD4CA0}"/>
    <cellStyle name="Porcentagem 2 2 2 10 4 2 2 2" xfId="35005" xr:uid="{37B778E1-D38C-406A-931C-D88DEFF4E4F4}"/>
    <cellStyle name="Porcentagem 2 2 2 10 4 2 2 2 2" xfId="35006" xr:uid="{3B18E065-FA07-4002-A8C0-614F6CA459FC}"/>
    <cellStyle name="Porcentagem 2 2 2 10 4 2 3" xfId="35007" xr:uid="{2D616A45-B160-4E11-96C3-6B6D3CC71D7B}"/>
    <cellStyle name="Porcentagem 2 2 2 10 4 3" xfId="35008" xr:uid="{0294F3E7-9056-411C-BDDE-44B21477F0F1}"/>
    <cellStyle name="Porcentagem 2 2 2 10 4 3 2" xfId="35009" xr:uid="{C5767CC8-7692-4D31-A0C6-9E56057A0E76}"/>
    <cellStyle name="Porcentagem 2 2 2 10 5" xfId="35010" xr:uid="{2860BC70-CB9A-4AEF-9859-D55B4216E06A}"/>
    <cellStyle name="Porcentagem 2 2 2 10 5 2" xfId="35011" xr:uid="{0CCACA35-881A-49BF-BB70-EF977534DA94}"/>
    <cellStyle name="Porcentagem 2 2 2 10 5 2 2" xfId="35012" xr:uid="{2AB89450-088B-43E5-B910-569FE3203FC7}"/>
    <cellStyle name="Porcentagem 2 2 2 10 6" xfId="35013" xr:uid="{780F34F8-736F-405E-94A1-6E07D540D5F5}"/>
    <cellStyle name="Porcentagem 2 2 2 11" xfId="35014" xr:uid="{A65A1EAF-F306-49F0-BACC-2141F7B985FD}"/>
    <cellStyle name="Porcentagem 2 2 2 11 2" xfId="35015" xr:uid="{8B79CEDA-0CDD-438C-BE1E-55CE1E71B05B}"/>
    <cellStyle name="Porcentagem 2 2 2 11 2 2" xfId="35016" xr:uid="{CDE7BCE7-208A-4C1C-BF03-33B645B12702}"/>
    <cellStyle name="Porcentagem 2 2 2 11 2 2 2" xfId="35017" xr:uid="{DD9BD3CC-C0C6-461D-AF63-D3E10CA539B7}"/>
    <cellStyle name="Porcentagem 2 2 2 11 2 2 2 2" xfId="35018" xr:uid="{8EBA8B23-12D8-48BD-B462-C693C44C0A48}"/>
    <cellStyle name="Porcentagem 2 2 2 11 2 2 2 2 2" xfId="35019" xr:uid="{7A8D6562-94EA-4821-9008-9C89682C8490}"/>
    <cellStyle name="Porcentagem 2 2 2 11 2 2 2 2 2 2" xfId="35020" xr:uid="{79EE907D-5CD0-4E0A-A00E-A06CD3546F65}"/>
    <cellStyle name="Porcentagem 2 2 2 11 2 2 2 2 2 2 2" xfId="35021" xr:uid="{AA10F0C4-D1B4-45FC-A6BB-C8F7F9AD1783}"/>
    <cellStyle name="Porcentagem 2 2 2 11 2 2 2 2 3" xfId="35022" xr:uid="{FE7376EE-C763-4D47-8124-06692C40D777}"/>
    <cellStyle name="Porcentagem 2 2 2 11 2 2 2 3" xfId="35023" xr:uid="{EA58C6A4-A286-4C3A-B0FF-F48D0FAD8332}"/>
    <cellStyle name="Porcentagem 2 2 2 11 2 2 2 3 2" xfId="35024" xr:uid="{E5C518E4-2F7F-49CB-B93E-BA4AFD1B216C}"/>
    <cellStyle name="Porcentagem 2 2 2 11 2 2 3" xfId="35025" xr:uid="{0F70F2A2-FB2E-4E42-85D5-2A4392276956}"/>
    <cellStyle name="Porcentagem 2 2 2 11 2 2 3 2" xfId="35026" xr:uid="{F3A52C1A-9BC2-49E2-A32E-B55AB6607674}"/>
    <cellStyle name="Porcentagem 2 2 2 11 2 2 3 2 2" xfId="35027" xr:uid="{7D9E109E-F72C-4CEF-9166-67863A8324BA}"/>
    <cellStyle name="Porcentagem 2 2 2 11 2 2 4" xfId="35028" xr:uid="{EA5D6579-A1B7-47E3-A5EB-8C78DA23584D}"/>
    <cellStyle name="Porcentagem 2 2 2 11 2 3" xfId="35029" xr:uid="{F0C582C6-8559-4795-B2A4-A72AD79CA7FC}"/>
    <cellStyle name="Porcentagem 2 2 2 11 2 3 2" xfId="35030" xr:uid="{C5A054AF-4539-4D29-9C4A-E3ED95BA5465}"/>
    <cellStyle name="Porcentagem 2 2 2 11 2 3 2 2" xfId="35031" xr:uid="{8E75F14B-5911-4817-8408-09CD50DCD9A0}"/>
    <cellStyle name="Porcentagem 2 2 2 11 2 3 2 2 2" xfId="35032" xr:uid="{AC0394B6-737B-4D9F-826E-402B1104EE98}"/>
    <cellStyle name="Porcentagem 2 2 2 11 2 3 3" xfId="35033" xr:uid="{803A87B0-7ADF-4B01-9AC4-83A2B1D91454}"/>
    <cellStyle name="Porcentagem 2 2 2 11 2 4" xfId="35034" xr:uid="{42C9B89D-8CBB-4FE1-8227-53944168A3AA}"/>
    <cellStyle name="Porcentagem 2 2 2 11 2 4 2" xfId="35035" xr:uid="{FB3D41BB-892B-4F17-B2E3-3535C9E48C42}"/>
    <cellStyle name="Porcentagem 2 2 2 11 3" xfId="35036" xr:uid="{FA46A86F-2D7B-4F4F-90A2-CB3613191DBE}"/>
    <cellStyle name="Porcentagem 2 2 2 11 3 2" xfId="35037" xr:uid="{BC6065B5-C2AE-4E16-AE80-A1A16B8AB492}"/>
    <cellStyle name="Porcentagem 2 2 2 11 3 2 2" xfId="35038" xr:uid="{5064DF4A-693D-45CD-A5B3-C29409D038F3}"/>
    <cellStyle name="Porcentagem 2 2 2 11 3 2 2 2" xfId="35039" xr:uid="{477EC813-9D14-4885-899D-7E35D5CCEA20}"/>
    <cellStyle name="Porcentagem 2 2 2 11 3 2 2 2 2" xfId="35040" xr:uid="{ADE4B438-480C-4686-B866-46A66CE76E7D}"/>
    <cellStyle name="Porcentagem 2 2 2 11 3 2 3" xfId="35041" xr:uid="{7902B666-6AC8-44EF-A9B8-90A56028504C}"/>
    <cellStyle name="Porcentagem 2 2 2 11 3 3" xfId="35042" xr:uid="{F362B962-3D45-4F6B-BBAC-D598B2A32354}"/>
    <cellStyle name="Porcentagem 2 2 2 11 3 3 2" xfId="35043" xr:uid="{83798A0B-2050-4A23-A268-6CFF063FF976}"/>
    <cellStyle name="Porcentagem 2 2 2 11 4" xfId="35044" xr:uid="{C394ECDC-1917-4080-9C2D-80BEBF8A4B52}"/>
    <cellStyle name="Porcentagem 2 2 2 11 4 2" xfId="35045" xr:uid="{A077A31D-08FB-4FF7-ACCD-33E0E36CB2CC}"/>
    <cellStyle name="Porcentagem 2 2 2 11 4 2 2" xfId="35046" xr:uid="{B47C8585-4A3B-45DB-BF04-64A3F5F29D7C}"/>
    <cellStyle name="Porcentagem 2 2 2 11 5" xfId="35047" xr:uid="{550346C4-68B8-426D-8080-CDD274AB20D5}"/>
    <cellStyle name="Porcentagem 2 2 2 12" xfId="35048" xr:uid="{8A57A734-DCAE-4B52-9214-5C00D5B8DB28}"/>
    <cellStyle name="Porcentagem 2 2 2 12 2" xfId="35049" xr:uid="{C3939AC8-0903-41CE-A0A8-DBC552CAA77F}"/>
    <cellStyle name="Porcentagem 2 2 2 12 2 2" xfId="35050" xr:uid="{9D0B4784-FDA8-4B61-AE08-01EFD0582057}"/>
    <cellStyle name="Porcentagem 2 2 2 12 2 2 2" xfId="35051" xr:uid="{3B29882D-BF8A-4C0F-8216-1B00296C3CDA}"/>
    <cellStyle name="Porcentagem 2 2 2 12 2 2 2 2" xfId="35052" xr:uid="{1530ECA6-3D73-4D8C-83B5-65F41676D3DA}"/>
    <cellStyle name="Porcentagem 2 2 2 12 2 2 2 2 2" xfId="35053" xr:uid="{7C93D0EC-5FD1-46EC-9893-41F07A5EC268}"/>
    <cellStyle name="Porcentagem 2 2 2 12 2 2 3" xfId="35054" xr:uid="{BFAABE93-24B6-4AFA-B056-8BD7EF963BE1}"/>
    <cellStyle name="Porcentagem 2 2 2 12 2 3" xfId="35055" xr:uid="{224700C6-B806-4A38-8276-AE76584F228F}"/>
    <cellStyle name="Porcentagem 2 2 2 12 2 3 2" xfId="35056" xr:uid="{1C1A7992-0FF8-4C49-9A21-47B75B95C085}"/>
    <cellStyle name="Porcentagem 2 2 2 12 3" xfId="35057" xr:uid="{123A5F4D-A33C-4147-B9BF-45C251484E1C}"/>
    <cellStyle name="Porcentagem 2 2 2 12 3 2" xfId="35058" xr:uid="{20259A80-D664-4810-ABA4-0B2E2E4B63DF}"/>
    <cellStyle name="Porcentagem 2 2 2 12 3 2 2" xfId="35059" xr:uid="{F8426682-EEF6-4E68-B850-28EACE1572AD}"/>
    <cellStyle name="Porcentagem 2 2 2 12 4" xfId="35060" xr:uid="{3CE9F12C-C083-4FF1-97C0-233FF91DED80}"/>
    <cellStyle name="Porcentagem 2 2 2 13" xfId="35061" xr:uid="{087DAA4B-9E96-4A8A-A59D-F82F7280ED8F}"/>
    <cellStyle name="Porcentagem 2 2 2 13 2" xfId="35062" xr:uid="{AE4D08EF-DA7B-4B85-8896-2CAF8223360E}"/>
    <cellStyle name="Porcentagem 2 2 2 13 2 2" xfId="35063" xr:uid="{C32DED44-84EF-47D4-AEBA-D5205FBB9874}"/>
    <cellStyle name="Porcentagem 2 2 2 13 2 2 2" xfId="35064" xr:uid="{40D30406-8E67-4D31-8924-930FB1E6FE63}"/>
    <cellStyle name="Porcentagem 2 2 2 13 3" xfId="35065" xr:uid="{ADB0B078-B656-4AA4-B24A-F44B1C4F4D5D}"/>
    <cellStyle name="Porcentagem 2 2 2 14" xfId="35066" xr:uid="{52845496-13E0-4148-82C1-F4DB0C5512E6}"/>
    <cellStyle name="Porcentagem 2 2 2 14 2" xfId="35067" xr:uid="{59A3BFE3-52C3-4C53-9BE8-F43FBDA7CF4F}"/>
    <cellStyle name="Porcentagem 2 2 2 2" xfId="35068" xr:uid="{B0207C7E-661E-4573-B5AB-3E0C7646DCD9}"/>
    <cellStyle name="Porcentagem 2 2 2 2 10" xfId="35069" xr:uid="{7201B256-7349-4302-B4F7-567558A7FA2F}"/>
    <cellStyle name="Porcentagem 2 2 2 2 10 2" xfId="35070" xr:uid="{A92D551A-955E-47D2-B9AE-79A57E2D392A}"/>
    <cellStyle name="Porcentagem 2 2 2 2 10 2 2" xfId="35071" xr:uid="{8E031B1C-571C-4A6E-9E7E-9BEAFAF4A606}"/>
    <cellStyle name="Porcentagem 2 2 2 2 10 2 2 2" xfId="35072" xr:uid="{5825055C-E425-4AD6-AA6C-036473F26B59}"/>
    <cellStyle name="Porcentagem 2 2 2 2 10 2 2 2 2" xfId="35073" xr:uid="{0EE5BDA0-DFC1-4C8C-A646-7EFA92AC615E}"/>
    <cellStyle name="Porcentagem 2 2 2 2 10 2 2 2 2 2" xfId="35074" xr:uid="{63B65BC8-A3B7-42C1-8EDD-F0630FEB1395}"/>
    <cellStyle name="Porcentagem 2 2 2 2 10 2 2 2 2 2 2" xfId="35075" xr:uid="{8D4380A0-836A-450E-B0D5-E226D68C1199}"/>
    <cellStyle name="Porcentagem 2 2 2 2 10 2 2 2 2 2 2 2" xfId="35076" xr:uid="{7214D044-5B1D-44E2-80FC-D6676BD25F8F}"/>
    <cellStyle name="Porcentagem 2 2 2 2 10 2 2 2 2 2 2 2 2" xfId="35077" xr:uid="{B0C74059-9D45-452E-8D02-61E737501D42}"/>
    <cellStyle name="Porcentagem 2 2 2 2 10 2 2 2 2 2 2 2 2 2" xfId="35078" xr:uid="{41E8FFBE-B202-4953-92DE-15A3940948DF}"/>
    <cellStyle name="Porcentagem 2 2 2 2 10 2 2 2 2 2 2 3" xfId="35079" xr:uid="{AD1FAC18-A93F-4248-9CA2-4FB8C4FF3A9F}"/>
    <cellStyle name="Porcentagem 2 2 2 2 10 2 2 2 2 2 3" xfId="35080" xr:uid="{B1D2CA4F-4CFD-49C7-8454-5AB01FBE06A5}"/>
    <cellStyle name="Porcentagem 2 2 2 2 10 2 2 2 2 2 3 2" xfId="35081" xr:uid="{ACCBA41F-D240-46BE-96D9-5658ABEC4485}"/>
    <cellStyle name="Porcentagem 2 2 2 2 10 2 2 2 2 3" xfId="35082" xr:uid="{C9568520-0A1F-4FC4-A966-AB8700F2148C}"/>
    <cellStyle name="Porcentagem 2 2 2 2 10 2 2 2 2 3 2" xfId="35083" xr:uid="{069413AC-C8FB-46BD-BACF-F7D3032C68BA}"/>
    <cellStyle name="Porcentagem 2 2 2 2 10 2 2 2 2 3 2 2" xfId="35084" xr:uid="{D2396DEE-2713-4077-871C-4C8946F2438E}"/>
    <cellStyle name="Porcentagem 2 2 2 2 10 2 2 2 2 4" xfId="35085" xr:uid="{49B95023-E5AA-479F-944C-64BDC2217CFF}"/>
    <cellStyle name="Porcentagem 2 2 2 2 10 2 2 2 3" xfId="35086" xr:uid="{1C6C8633-5DA9-471C-9F37-607FE69A3033}"/>
    <cellStyle name="Porcentagem 2 2 2 2 10 2 2 2 3 2" xfId="35087" xr:uid="{8C6995DF-CD53-4A0D-84E8-C01ADB6D3B3E}"/>
    <cellStyle name="Porcentagem 2 2 2 2 10 2 2 2 3 2 2" xfId="35088" xr:uid="{0EB1D51E-5162-4167-BA2C-3457036408D6}"/>
    <cellStyle name="Porcentagem 2 2 2 2 10 2 2 2 3 2 2 2" xfId="35089" xr:uid="{D016723B-B47A-4D20-9DE3-82C61C0C796A}"/>
    <cellStyle name="Porcentagem 2 2 2 2 10 2 2 2 3 3" xfId="35090" xr:uid="{4A6D0108-DDE3-4DED-8835-E6FC17557D3C}"/>
    <cellStyle name="Porcentagem 2 2 2 2 10 2 2 2 4" xfId="35091" xr:uid="{7D197BAF-1D60-4B60-B247-2C2ABE9FB64D}"/>
    <cellStyle name="Porcentagem 2 2 2 2 10 2 2 2 4 2" xfId="35092" xr:uid="{8094274E-4866-477C-A9E9-5DC1F9533C9E}"/>
    <cellStyle name="Porcentagem 2 2 2 2 10 2 2 3" xfId="35093" xr:uid="{D3EDB189-DB83-4C87-AF56-EF90C35408C4}"/>
    <cellStyle name="Porcentagem 2 2 2 2 10 2 2 3 2" xfId="35094" xr:uid="{AF49F147-F438-4B87-ACE5-9E8DDF88487E}"/>
    <cellStyle name="Porcentagem 2 2 2 2 10 2 2 3 2 2" xfId="35095" xr:uid="{C44022EF-D313-4FAD-B222-C8ECDC2D4FEF}"/>
    <cellStyle name="Porcentagem 2 2 2 2 10 2 2 3 2 2 2" xfId="35096" xr:uid="{47AE9ACE-DEDF-46E1-AA91-0EBFE430F56B}"/>
    <cellStyle name="Porcentagem 2 2 2 2 10 2 2 3 2 2 2 2" xfId="35097" xr:uid="{A52C2719-2B34-4D90-A266-CA753F80DF23}"/>
    <cellStyle name="Porcentagem 2 2 2 2 10 2 2 3 2 3" xfId="35098" xr:uid="{3833E61C-05A8-4DDE-925D-841F11E40D47}"/>
    <cellStyle name="Porcentagem 2 2 2 2 10 2 2 3 3" xfId="35099" xr:uid="{DF3EDCBC-F702-495A-AD0E-012FB3763424}"/>
    <cellStyle name="Porcentagem 2 2 2 2 10 2 2 3 3 2" xfId="35100" xr:uid="{39C117D8-0055-40AD-8200-2F091C56FA45}"/>
    <cellStyle name="Porcentagem 2 2 2 2 10 2 2 4" xfId="35101" xr:uid="{C822B745-7249-415C-9DDD-4223F6DA3EE7}"/>
    <cellStyle name="Porcentagem 2 2 2 2 10 2 2 4 2" xfId="35102" xr:uid="{F24283F5-151D-4900-8D6F-F6172132387D}"/>
    <cellStyle name="Porcentagem 2 2 2 2 10 2 2 4 2 2" xfId="35103" xr:uid="{893D04A6-FDF2-4E66-ADE5-A87E7CE44D72}"/>
    <cellStyle name="Porcentagem 2 2 2 2 10 2 2 5" xfId="35104" xr:uid="{97A71BDF-5D57-417D-A806-F41E4353FB5E}"/>
    <cellStyle name="Porcentagem 2 2 2 2 10 2 3" xfId="35105" xr:uid="{4FDB0B36-0B23-4F22-8D6B-6E50B968A5FD}"/>
    <cellStyle name="Porcentagem 2 2 2 2 10 2 3 2" xfId="35106" xr:uid="{D797F2D6-97C8-485E-92B6-5FC72D2E31FE}"/>
    <cellStyle name="Porcentagem 2 2 2 2 10 2 3 2 2" xfId="35107" xr:uid="{9954AA1C-1F4A-4427-83D3-EF29A15A67F5}"/>
    <cellStyle name="Porcentagem 2 2 2 2 10 2 3 2 2 2" xfId="35108" xr:uid="{5E32C163-4E94-4897-AAD0-391CBAAB7D8F}"/>
    <cellStyle name="Porcentagem 2 2 2 2 10 2 3 2 2 2 2" xfId="35109" xr:uid="{6BB57494-49BB-4CAE-ADC2-1C97135B26B0}"/>
    <cellStyle name="Porcentagem 2 2 2 2 10 2 3 2 2 2 2 2" xfId="35110" xr:uid="{60A80433-64F6-4711-B9BA-E83499BCDE37}"/>
    <cellStyle name="Porcentagem 2 2 2 2 10 2 3 2 2 3" xfId="35111" xr:uid="{DB316E39-EEF9-4F86-ADC0-1FCB836C074A}"/>
    <cellStyle name="Porcentagem 2 2 2 2 10 2 3 2 3" xfId="35112" xr:uid="{EA0BCBAF-FA27-4F21-B7DE-3669A89D7F8C}"/>
    <cellStyle name="Porcentagem 2 2 2 2 10 2 3 2 3 2" xfId="35113" xr:uid="{81636CD9-F64C-4828-936D-975271F18672}"/>
    <cellStyle name="Porcentagem 2 2 2 2 10 2 3 3" xfId="35114" xr:uid="{897AF93E-D2E1-42D4-8876-56766585F76C}"/>
    <cellStyle name="Porcentagem 2 2 2 2 10 2 3 3 2" xfId="35115" xr:uid="{061CFF55-E29D-42F0-B78A-A5C3DFDAE039}"/>
    <cellStyle name="Porcentagem 2 2 2 2 10 2 3 3 2 2" xfId="35116" xr:uid="{118BAF6F-C55D-46F3-B139-5345DDE7EE29}"/>
    <cellStyle name="Porcentagem 2 2 2 2 10 2 3 4" xfId="35117" xr:uid="{D87AE060-6163-46F8-ACBF-CB261E14727D}"/>
    <cellStyle name="Porcentagem 2 2 2 2 10 2 4" xfId="35118" xr:uid="{F8CABFF5-1160-45A2-B5F5-1BBAECAB8DCB}"/>
    <cellStyle name="Porcentagem 2 2 2 2 10 2 4 2" xfId="35119" xr:uid="{D10C0B34-E372-4D47-B901-79514FBE203C}"/>
    <cellStyle name="Porcentagem 2 2 2 2 10 2 4 2 2" xfId="35120" xr:uid="{9E970799-7A35-4B60-9614-E92A836871FA}"/>
    <cellStyle name="Porcentagem 2 2 2 2 10 2 4 2 2 2" xfId="35121" xr:uid="{278ABF15-A5F5-4453-A43E-FC1102084D2F}"/>
    <cellStyle name="Porcentagem 2 2 2 2 10 2 4 3" xfId="35122" xr:uid="{C550E8CF-7F7A-4103-94D0-0255DDEEFE5D}"/>
    <cellStyle name="Porcentagem 2 2 2 2 10 2 5" xfId="35123" xr:uid="{E869064D-700F-4EEC-9934-C06D441A45BD}"/>
    <cellStyle name="Porcentagem 2 2 2 2 10 2 5 2" xfId="35124" xr:uid="{0B44809B-D4B9-4153-84D4-8CA9E134F292}"/>
    <cellStyle name="Porcentagem 2 2 2 2 10 3" xfId="35125" xr:uid="{FC6B4076-7CD7-417D-A74B-950176B0110A}"/>
    <cellStyle name="Porcentagem 2 2 2 2 10 3 2" xfId="35126" xr:uid="{39411415-6258-4CA4-926A-D70F4B893AD1}"/>
    <cellStyle name="Porcentagem 2 2 2 2 10 3 2 2" xfId="35127" xr:uid="{2C4864CC-D404-4259-BA43-35AA2FD533DA}"/>
    <cellStyle name="Porcentagem 2 2 2 2 10 3 2 2 2" xfId="35128" xr:uid="{F630AD81-7901-45FA-A4B9-3931868A93EA}"/>
    <cellStyle name="Porcentagem 2 2 2 2 10 3 2 2 2 2" xfId="35129" xr:uid="{65B4383E-56C5-4CFF-A35B-43F70B698200}"/>
    <cellStyle name="Porcentagem 2 2 2 2 10 3 2 2 2 2 2" xfId="35130" xr:uid="{B2D018AC-FDC5-4AF8-9B0E-692EC6F64112}"/>
    <cellStyle name="Porcentagem 2 2 2 2 10 3 2 2 2 2 2 2" xfId="35131" xr:uid="{CBF3CB51-4F94-4385-B234-25479B73D272}"/>
    <cellStyle name="Porcentagem 2 2 2 2 10 3 2 2 2 3" xfId="35132" xr:uid="{8B72B7EC-187F-4B47-AD47-05F46ECCB082}"/>
    <cellStyle name="Porcentagem 2 2 2 2 10 3 2 2 3" xfId="35133" xr:uid="{2D5EA619-0F32-4642-B7F9-8473670F21AA}"/>
    <cellStyle name="Porcentagem 2 2 2 2 10 3 2 2 3 2" xfId="35134" xr:uid="{7AB72F5A-2A22-49DD-8AC2-743A167595AA}"/>
    <cellStyle name="Porcentagem 2 2 2 2 10 3 2 3" xfId="35135" xr:uid="{8772291F-CF36-43E8-92D5-108CD3C95460}"/>
    <cellStyle name="Porcentagem 2 2 2 2 10 3 2 3 2" xfId="35136" xr:uid="{8F9104A5-DD31-45C3-B24A-F89436AF08A4}"/>
    <cellStyle name="Porcentagem 2 2 2 2 10 3 2 3 2 2" xfId="35137" xr:uid="{457B7797-1EED-4EF7-BC32-279423808913}"/>
    <cellStyle name="Porcentagem 2 2 2 2 10 3 2 4" xfId="35138" xr:uid="{5DB575EB-9C8B-4186-B17A-7E1418865D97}"/>
    <cellStyle name="Porcentagem 2 2 2 2 10 3 3" xfId="35139" xr:uid="{112A0EDD-D044-4BA9-8EDF-3D99A402D32A}"/>
    <cellStyle name="Porcentagem 2 2 2 2 10 3 3 2" xfId="35140" xr:uid="{2092A0C4-0E27-403F-8F32-270329D1BB0E}"/>
    <cellStyle name="Porcentagem 2 2 2 2 10 3 3 2 2" xfId="35141" xr:uid="{2B9C37A8-E04E-4AC8-8435-C8E93F0191D0}"/>
    <cellStyle name="Porcentagem 2 2 2 2 10 3 3 2 2 2" xfId="35142" xr:uid="{6D05B1AE-73D0-41A3-B72B-6F4B4BDEE1FA}"/>
    <cellStyle name="Porcentagem 2 2 2 2 10 3 3 3" xfId="35143" xr:uid="{768A129D-5972-4AEB-AB32-E71DBFE90F6F}"/>
    <cellStyle name="Porcentagem 2 2 2 2 10 3 4" xfId="35144" xr:uid="{B673F9D2-1E30-4DF9-B594-D34C75FF1ECA}"/>
    <cellStyle name="Porcentagem 2 2 2 2 10 3 4 2" xfId="35145" xr:uid="{DAC1C9F7-297B-4F85-A11C-28F64C0A18E5}"/>
    <cellStyle name="Porcentagem 2 2 2 2 10 4" xfId="35146" xr:uid="{E6095AF5-425E-45C9-BABC-DA4FFC4E8B30}"/>
    <cellStyle name="Porcentagem 2 2 2 2 10 4 2" xfId="35147" xr:uid="{7729EAF5-6F28-409D-B653-27F21CAED64E}"/>
    <cellStyle name="Porcentagem 2 2 2 2 10 4 2 2" xfId="35148" xr:uid="{FA7313EE-605C-4DCD-90B3-A26223FF3C18}"/>
    <cellStyle name="Porcentagem 2 2 2 2 10 4 2 2 2" xfId="35149" xr:uid="{81549EAF-DA54-49D7-8C7B-A65BED0C30D5}"/>
    <cellStyle name="Porcentagem 2 2 2 2 10 4 2 2 2 2" xfId="35150" xr:uid="{597F41BC-EF90-4529-BC5E-E6F0903AC388}"/>
    <cellStyle name="Porcentagem 2 2 2 2 10 4 2 3" xfId="35151" xr:uid="{4248786A-25AF-4196-A1DD-59C91922C7E8}"/>
    <cellStyle name="Porcentagem 2 2 2 2 10 4 3" xfId="35152" xr:uid="{BBEDA6FF-9053-4942-B537-F391845461BF}"/>
    <cellStyle name="Porcentagem 2 2 2 2 10 4 3 2" xfId="35153" xr:uid="{0A270094-BB0D-412E-AB15-AAB91743EC78}"/>
    <cellStyle name="Porcentagem 2 2 2 2 10 5" xfId="35154" xr:uid="{9E71414A-5791-4AE0-B85E-60E407BDE174}"/>
    <cellStyle name="Porcentagem 2 2 2 2 10 5 2" xfId="35155" xr:uid="{B9C8910C-F5D9-47E2-B866-2DE968FE4C1E}"/>
    <cellStyle name="Porcentagem 2 2 2 2 10 5 2 2" xfId="35156" xr:uid="{163E8114-58EC-4E2F-8A67-CDCB55CA822C}"/>
    <cellStyle name="Porcentagem 2 2 2 2 10 6" xfId="35157" xr:uid="{BE634C45-D60C-4046-A02E-B7412CB0219E}"/>
    <cellStyle name="Porcentagem 2 2 2 2 11" xfId="35158" xr:uid="{FE39E150-B495-45F7-9E44-9C81FB5ABBFD}"/>
    <cellStyle name="Porcentagem 2 2 2 2 11 2" xfId="35159" xr:uid="{14D8E1B5-6B8E-40C7-8883-7351E464275D}"/>
    <cellStyle name="Porcentagem 2 2 2 2 11 2 2" xfId="35160" xr:uid="{F6B2E663-E2CA-4519-81EE-DA98705BB15F}"/>
    <cellStyle name="Porcentagem 2 2 2 2 11 2 2 2" xfId="35161" xr:uid="{B2A44AE1-DDA3-4014-AF53-3A3D35EDE602}"/>
    <cellStyle name="Porcentagem 2 2 2 2 11 2 2 2 2" xfId="35162" xr:uid="{16AC243F-A4E7-42CA-88B5-79E474A71C85}"/>
    <cellStyle name="Porcentagem 2 2 2 2 11 2 2 2 2 2" xfId="35163" xr:uid="{F4BD2EF1-00FC-4DE9-9984-68178EA09566}"/>
    <cellStyle name="Porcentagem 2 2 2 2 11 2 2 2 2 2 2" xfId="35164" xr:uid="{C3EAFAC7-2F92-4A93-8BF1-CCC77D90001E}"/>
    <cellStyle name="Porcentagem 2 2 2 2 11 2 2 2 2 2 2 2" xfId="35165" xr:uid="{CB967B26-B1F2-4083-95CF-498E0733193F}"/>
    <cellStyle name="Porcentagem 2 2 2 2 11 2 2 2 2 3" xfId="35166" xr:uid="{6584C2EA-4525-4B42-A299-A2EF5277A3D6}"/>
    <cellStyle name="Porcentagem 2 2 2 2 11 2 2 2 3" xfId="35167" xr:uid="{3CDC6B00-54C0-4C9F-B7D2-A56283CC8CD4}"/>
    <cellStyle name="Porcentagem 2 2 2 2 11 2 2 2 3 2" xfId="35168" xr:uid="{498668E2-80B0-4A24-9A70-06DB67E42DF1}"/>
    <cellStyle name="Porcentagem 2 2 2 2 11 2 2 3" xfId="35169" xr:uid="{7EEF4DDD-5A65-422C-998F-5E8C26119780}"/>
    <cellStyle name="Porcentagem 2 2 2 2 11 2 2 3 2" xfId="35170" xr:uid="{F37A6F19-79BF-4ADE-AD68-040B30117C60}"/>
    <cellStyle name="Porcentagem 2 2 2 2 11 2 2 3 2 2" xfId="35171" xr:uid="{943FA7AE-CE75-48EC-847A-731B4BB93954}"/>
    <cellStyle name="Porcentagem 2 2 2 2 11 2 2 4" xfId="35172" xr:uid="{58E55685-E949-4981-84AA-B779BBF218E0}"/>
    <cellStyle name="Porcentagem 2 2 2 2 11 2 3" xfId="35173" xr:uid="{8B567FEC-94B3-40D5-90C7-34CAFD549F1A}"/>
    <cellStyle name="Porcentagem 2 2 2 2 11 2 3 2" xfId="35174" xr:uid="{D8840C10-86C1-4D31-A35E-15D98471D456}"/>
    <cellStyle name="Porcentagem 2 2 2 2 11 2 3 2 2" xfId="35175" xr:uid="{79911052-669A-4117-9650-D0D06F955289}"/>
    <cellStyle name="Porcentagem 2 2 2 2 11 2 3 2 2 2" xfId="35176" xr:uid="{19041159-A2AE-480B-B756-2F624EBCC34E}"/>
    <cellStyle name="Porcentagem 2 2 2 2 11 2 3 3" xfId="35177" xr:uid="{F34E9CCC-B805-4822-A84E-E333D9A7008D}"/>
    <cellStyle name="Porcentagem 2 2 2 2 11 2 4" xfId="35178" xr:uid="{1083CBC1-810A-4568-B27D-696BE107B0ED}"/>
    <cellStyle name="Porcentagem 2 2 2 2 11 2 4 2" xfId="35179" xr:uid="{CA1D2D98-1F61-4974-8B6D-E2C361A3D698}"/>
    <cellStyle name="Porcentagem 2 2 2 2 11 3" xfId="35180" xr:uid="{C1DE2C80-524C-4224-9D7C-D4F01AD075D9}"/>
    <cellStyle name="Porcentagem 2 2 2 2 11 3 2" xfId="35181" xr:uid="{D9E53CAF-3CF9-4056-BB41-65DDB735B479}"/>
    <cellStyle name="Porcentagem 2 2 2 2 11 3 2 2" xfId="35182" xr:uid="{77B4ACF5-AB06-44C6-9EC5-6B15E24EF221}"/>
    <cellStyle name="Porcentagem 2 2 2 2 11 3 2 2 2" xfId="35183" xr:uid="{76841C5F-9A2E-405B-A651-FC454AC7BEB8}"/>
    <cellStyle name="Porcentagem 2 2 2 2 11 3 2 2 2 2" xfId="35184" xr:uid="{50E4EE7A-4F04-4051-99E0-8A5D6C1BBD34}"/>
    <cellStyle name="Porcentagem 2 2 2 2 11 3 2 3" xfId="35185" xr:uid="{ABF6C57B-F5BF-4541-AA3D-02E0D3615BA9}"/>
    <cellStyle name="Porcentagem 2 2 2 2 11 3 3" xfId="35186" xr:uid="{8BB82A93-1CAF-4468-B4D6-F52ABB92046F}"/>
    <cellStyle name="Porcentagem 2 2 2 2 11 3 3 2" xfId="35187" xr:uid="{2389205E-9E13-43EB-9C40-D0DA9AC03445}"/>
    <cellStyle name="Porcentagem 2 2 2 2 11 4" xfId="35188" xr:uid="{93E7FF46-873B-42E6-A9FA-73614728D3C7}"/>
    <cellStyle name="Porcentagem 2 2 2 2 11 4 2" xfId="35189" xr:uid="{E9DACC8D-C6A4-4182-856A-3FAE613410D2}"/>
    <cellStyle name="Porcentagem 2 2 2 2 11 4 2 2" xfId="35190" xr:uid="{30CD7008-C452-4748-9F7A-663701127B18}"/>
    <cellStyle name="Porcentagem 2 2 2 2 11 5" xfId="35191" xr:uid="{FD1D091C-BD5D-42E4-849B-3F24B3E07908}"/>
    <cellStyle name="Porcentagem 2 2 2 2 12" xfId="35192" xr:uid="{6131A764-0801-4D19-909E-FC9A37182562}"/>
    <cellStyle name="Porcentagem 2 2 2 2 12 2" xfId="35193" xr:uid="{6E863EEF-0834-47EF-973F-79A6DF6B1A2A}"/>
    <cellStyle name="Porcentagem 2 2 2 2 12 2 2" xfId="35194" xr:uid="{E63A7319-81F0-468C-B405-1E039C1B4A19}"/>
    <cellStyle name="Porcentagem 2 2 2 2 12 2 2 2" xfId="35195" xr:uid="{3A2736E2-F51F-48C4-BD61-E29C5B9A0755}"/>
    <cellStyle name="Porcentagem 2 2 2 2 12 2 2 2 2" xfId="35196" xr:uid="{F17F5F24-C5EC-48BF-9DC6-4B0F44281209}"/>
    <cellStyle name="Porcentagem 2 2 2 2 12 2 2 2 2 2" xfId="35197" xr:uid="{E94800B1-4115-44E1-9EAB-C9133B686514}"/>
    <cellStyle name="Porcentagem 2 2 2 2 12 2 2 3" xfId="35198" xr:uid="{86278233-AB11-4CC6-BF7D-FAB57933310E}"/>
    <cellStyle name="Porcentagem 2 2 2 2 12 2 3" xfId="35199" xr:uid="{2417FA0B-CA81-4AFF-B843-076511B90BC9}"/>
    <cellStyle name="Porcentagem 2 2 2 2 12 2 3 2" xfId="35200" xr:uid="{0CA17054-FBD4-4721-94CB-FAEC7DC0FB75}"/>
    <cellStyle name="Porcentagem 2 2 2 2 12 3" xfId="35201" xr:uid="{76F663D2-06BA-482B-9914-3A11D42C0C36}"/>
    <cellStyle name="Porcentagem 2 2 2 2 12 3 2" xfId="35202" xr:uid="{EE864B5F-37AE-4725-B902-DD116F28B656}"/>
    <cellStyle name="Porcentagem 2 2 2 2 12 3 2 2" xfId="35203" xr:uid="{86185A91-ACEE-4AA5-9159-99258F106AC9}"/>
    <cellStyle name="Porcentagem 2 2 2 2 12 4" xfId="35204" xr:uid="{0DB52D8A-B2E0-4441-8D34-149CBC6D7A2B}"/>
    <cellStyle name="Porcentagem 2 2 2 2 13" xfId="35205" xr:uid="{E41487B4-8655-4674-A54E-C2698D83D729}"/>
    <cellStyle name="Porcentagem 2 2 2 2 13 2" xfId="35206" xr:uid="{A9E046FE-6BF0-4B9D-86B8-801028FC00DC}"/>
    <cellStyle name="Porcentagem 2 2 2 2 13 2 2" xfId="35207" xr:uid="{E63BB9BA-4D71-4A40-BA60-D79050AB8E5E}"/>
    <cellStyle name="Porcentagem 2 2 2 2 13 2 2 2" xfId="35208" xr:uid="{C831147B-6505-4F4F-9E12-E5BBBFF4C4A6}"/>
    <cellStyle name="Porcentagem 2 2 2 2 13 3" xfId="35209" xr:uid="{0EF5863C-448E-49FD-A0E8-9C5C1CDA72E2}"/>
    <cellStyle name="Porcentagem 2 2 2 2 14" xfId="35210" xr:uid="{CD33468F-7B1B-4E1A-AD13-1687E1321A12}"/>
    <cellStyle name="Porcentagem 2 2 2 2 14 2" xfId="35211" xr:uid="{C57B43F3-A023-4116-97CE-93EF2B0A766A}"/>
    <cellStyle name="Porcentagem 2 2 2 2 15" xfId="35212" xr:uid="{176ACB53-DCAE-45C7-9B60-F643E50F16F6}"/>
    <cellStyle name="Porcentagem 2 2 2 2 2" xfId="35213" xr:uid="{A1504A67-5306-461A-A8EB-61ED0DA1E658}"/>
    <cellStyle name="Porcentagem 2 2 2 2 2 10" xfId="35214" xr:uid="{D1DE500F-7FDC-4B0C-90EC-1314ADC263C0}"/>
    <cellStyle name="Porcentagem 2 2 2 2 2 10 2" xfId="35215" xr:uid="{2DC3ED27-AD4F-478D-B1B3-11A12D67F6EE}"/>
    <cellStyle name="Porcentagem 2 2 2 2 2 10 2 2" xfId="35216" xr:uid="{11E8BB18-6F4C-495A-8800-4A432FCF4387}"/>
    <cellStyle name="Porcentagem 2 2 2 2 2 10 2 2 2" xfId="35217" xr:uid="{1DC12972-E056-43AD-A149-1361733A49AE}"/>
    <cellStyle name="Porcentagem 2 2 2 2 2 10 2 2 2 2" xfId="35218" xr:uid="{8168849B-B4AA-4FD9-A314-B83DAF138B48}"/>
    <cellStyle name="Porcentagem 2 2 2 2 2 10 2 2 2 2 2" xfId="35219" xr:uid="{D5AA9093-DE9B-47EC-95D7-5C42EDA3F186}"/>
    <cellStyle name="Porcentagem 2 2 2 2 2 10 2 2 2 2 2 2" xfId="35220" xr:uid="{AA64E003-9A44-4047-BD3C-4D2A7F644AF4}"/>
    <cellStyle name="Porcentagem 2 2 2 2 2 10 2 2 2 2 2 2 2" xfId="35221" xr:uid="{5FE1F0E8-6271-4FDC-9537-310100359770}"/>
    <cellStyle name="Porcentagem 2 2 2 2 2 10 2 2 2 2 3" xfId="35222" xr:uid="{B7662766-7749-4FFA-87E2-92FF23DF3C15}"/>
    <cellStyle name="Porcentagem 2 2 2 2 2 10 2 2 2 3" xfId="35223" xr:uid="{9C5F3BEA-311E-4BD1-A4BC-E33B91D90735}"/>
    <cellStyle name="Porcentagem 2 2 2 2 2 10 2 2 2 3 2" xfId="35224" xr:uid="{817F2B72-C26E-433E-9100-3E035C2B24A7}"/>
    <cellStyle name="Porcentagem 2 2 2 2 2 10 2 2 3" xfId="35225" xr:uid="{C68C3E4A-1832-4357-8C25-B1DDC300B3E9}"/>
    <cellStyle name="Porcentagem 2 2 2 2 2 10 2 2 3 2" xfId="35226" xr:uid="{27BCC0E4-89A3-4177-AD78-A2711C6622A3}"/>
    <cellStyle name="Porcentagem 2 2 2 2 2 10 2 2 3 2 2" xfId="35227" xr:uid="{DBC4A57E-4216-477A-83AF-1DAFE03FD0F4}"/>
    <cellStyle name="Porcentagem 2 2 2 2 2 10 2 2 4" xfId="35228" xr:uid="{1CF6AAA9-3FD1-433D-B85B-D00FB4570E30}"/>
    <cellStyle name="Porcentagem 2 2 2 2 2 10 2 3" xfId="35229" xr:uid="{95FC4569-B500-48CD-863A-AC53C9E90455}"/>
    <cellStyle name="Porcentagem 2 2 2 2 2 10 2 3 2" xfId="35230" xr:uid="{BFF92282-3B22-4931-84EC-57900D33B352}"/>
    <cellStyle name="Porcentagem 2 2 2 2 2 10 2 3 2 2" xfId="35231" xr:uid="{A7A775B5-E9EF-4489-838B-365D35FA7D01}"/>
    <cellStyle name="Porcentagem 2 2 2 2 2 10 2 3 2 2 2" xfId="35232" xr:uid="{18E7A8D2-3A70-4CBE-A134-091C5883C1C0}"/>
    <cellStyle name="Porcentagem 2 2 2 2 2 10 2 3 3" xfId="35233" xr:uid="{BF326160-A60D-4BCF-8754-59FFBE306C8C}"/>
    <cellStyle name="Porcentagem 2 2 2 2 2 10 2 4" xfId="35234" xr:uid="{9DBCA70D-9A17-40B1-B4CC-D8AA1E508464}"/>
    <cellStyle name="Porcentagem 2 2 2 2 2 10 2 4 2" xfId="35235" xr:uid="{59E4933C-3642-4BB9-B613-6B132A7F5EFA}"/>
    <cellStyle name="Porcentagem 2 2 2 2 2 10 3" xfId="35236" xr:uid="{D69E0822-2C38-4E80-83D7-44C1D9BEF6F1}"/>
    <cellStyle name="Porcentagem 2 2 2 2 2 10 3 2" xfId="35237" xr:uid="{9011473E-811F-4E7F-BE0C-F817DAA8ACF7}"/>
    <cellStyle name="Porcentagem 2 2 2 2 2 10 3 2 2" xfId="35238" xr:uid="{C32B6CAF-1811-40E6-BE80-79FFC19B5D80}"/>
    <cellStyle name="Porcentagem 2 2 2 2 2 10 3 2 2 2" xfId="35239" xr:uid="{2111F2F1-22CE-4CD7-8376-3BA1B309BE37}"/>
    <cellStyle name="Porcentagem 2 2 2 2 2 10 3 2 2 2 2" xfId="35240" xr:uid="{3E4C9F00-C347-4601-8B76-7465F562B6D7}"/>
    <cellStyle name="Porcentagem 2 2 2 2 2 10 3 2 3" xfId="35241" xr:uid="{C2E4CB2C-1C0A-4203-943D-839C5C58A5FA}"/>
    <cellStyle name="Porcentagem 2 2 2 2 2 10 3 3" xfId="35242" xr:uid="{F0BAA76E-2A3C-4ADC-8FE2-2088A001C438}"/>
    <cellStyle name="Porcentagem 2 2 2 2 2 10 3 3 2" xfId="35243" xr:uid="{77A0F1A8-C718-446F-90CA-66698B235A16}"/>
    <cellStyle name="Porcentagem 2 2 2 2 2 10 4" xfId="35244" xr:uid="{C0EF304C-2B56-45C8-8A40-5081F13B230D}"/>
    <cellStyle name="Porcentagem 2 2 2 2 2 10 4 2" xfId="35245" xr:uid="{3C6C6F72-BDAE-44EC-AE1B-C1EDC0854C70}"/>
    <cellStyle name="Porcentagem 2 2 2 2 2 10 4 2 2" xfId="35246" xr:uid="{58DADA0F-93F4-4D3F-9103-480F8748B419}"/>
    <cellStyle name="Porcentagem 2 2 2 2 2 10 5" xfId="35247" xr:uid="{FDB1D703-6F8D-4998-92B0-029E12FD1AD7}"/>
    <cellStyle name="Porcentagem 2 2 2 2 2 11" xfId="35248" xr:uid="{17F6F590-3243-4C2F-B069-639D9052104F}"/>
    <cellStyle name="Porcentagem 2 2 2 2 2 11 2" xfId="35249" xr:uid="{065849AB-C1A2-4EA6-A013-B8571DC5272B}"/>
    <cellStyle name="Porcentagem 2 2 2 2 2 11 2 2" xfId="35250" xr:uid="{3B539525-E0AA-4C2D-8E85-936CE829D27F}"/>
    <cellStyle name="Porcentagem 2 2 2 2 2 11 2 2 2" xfId="35251" xr:uid="{6C31B8E1-52FB-4A97-9018-3235B4BB7DEA}"/>
    <cellStyle name="Porcentagem 2 2 2 2 2 11 2 2 2 2" xfId="35252" xr:uid="{26CF8CB8-9B06-4A2B-BFC4-3E35D219506B}"/>
    <cellStyle name="Porcentagem 2 2 2 2 2 11 2 2 2 2 2" xfId="35253" xr:uid="{928B74B5-A9FB-4CC9-9192-8E3311BC44E1}"/>
    <cellStyle name="Porcentagem 2 2 2 2 2 11 2 2 3" xfId="35254" xr:uid="{BA0A86F3-C3A6-42DF-A8F9-7F011CF4ACE5}"/>
    <cellStyle name="Porcentagem 2 2 2 2 2 11 2 3" xfId="35255" xr:uid="{291C9A13-5044-4CF3-984E-9896C27637F2}"/>
    <cellStyle name="Porcentagem 2 2 2 2 2 11 2 3 2" xfId="35256" xr:uid="{940A335F-7780-417C-9AD6-53244E2CC08F}"/>
    <cellStyle name="Porcentagem 2 2 2 2 2 11 3" xfId="35257" xr:uid="{D1ED612B-6DB2-435C-8D2A-4A915E46AF9D}"/>
    <cellStyle name="Porcentagem 2 2 2 2 2 11 3 2" xfId="35258" xr:uid="{1BDD879F-CD90-4538-BA85-459288752EFF}"/>
    <cellStyle name="Porcentagem 2 2 2 2 2 11 3 2 2" xfId="35259" xr:uid="{7D310E97-ADF9-43DF-8355-A7636765A004}"/>
    <cellStyle name="Porcentagem 2 2 2 2 2 11 4" xfId="35260" xr:uid="{F28DE5E4-3DF5-4FA7-8AB2-B65D5FAD4D42}"/>
    <cellStyle name="Porcentagem 2 2 2 2 2 12" xfId="35261" xr:uid="{B7906019-8FC6-4772-9911-20C39C36E9F4}"/>
    <cellStyle name="Porcentagem 2 2 2 2 2 12 2" xfId="35262" xr:uid="{1001C267-31E8-4E1F-B53E-1162C98FB52F}"/>
    <cellStyle name="Porcentagem 2 2 2 2 2 12 2 2" xfId="35263" xr:uid="{EE06EA8B-455E-43E2-AFE1-89AA4175DB9B}"/>
    <cellStyle name="Porcentagem 2 2 2 2 2 12 2 2 2" xfId="35264" xr:uid="{AF501FED-CDDA-4A9B-BCCA-CFA7A692BA46}"/>
    <cellStyle name="Porcentagem 2 2 2 2 2 12 3" xfId="35265" xr:uid="{428B8B32-1BA9-4485-8D02-74EFB0989516}"/>
    <cellStyle name="Porcentagem 2 2 2 2 2 13" xfId="35266" xr:uid="{8F22BD40-B17E-4D94-AAB2-C92C9A5394A7}"/>
    <cellStyle name="Porcentagem 2 2 2 2 2 13 2" xfId="35267" xr:uid="{3904747A-77DE-43B6-BBE8-90EA3F839C99}"/>
    <cellStyle name="Porcentagem 2 2 2 2 2 14" xfId="35268" xr:uid="{2D6C2845-45E4-47D1-8BAC-6F2D71528ED6}"/>
    <cellStyle name="Porcentagem 2 2 2 2 2 2" xfId="35269" xr:uid="{55150D49-2889-4508-BF73-3448DC02DA3C}"/>
    <cellStyle name="Porcentagem 2 2 2 2 2 2 10" xfId="35270" xr:uid="{8CE5AAFD-F243-4174-8962-8CB4178A1419}"/>
    <cellStyle name="Porcentagem 2 2 2 2 2 2 10 2" xfId="35271" xr:uid="{E9A2C460-1FD4-4C0C-AF19-4EA9553A38CA}"/>
    <cellStyle name="Porcentagem 2 2 2 2 2 2 10 2 2" xfId="35272" xr:uid="{E012DD3B-F3E6-4A7A-9E50-59F6AA1ED679}"/>
    <cellStyle name="Porcentagem 2 2 2 2 2 2 10 2 2 2" xfId="35273" xr:uid="{67762A99-D22C-4927-A513-4470835BE4A9}"/>
    <cellStyle name="Porcentagem 2 2 2 2 2 2 10 3" xfId="35274" xr:uid="{84E35920-E340-4856-A8B0-EFCDDFAF8417}"/>
    <cellStyle name="Porcentagem 2 2 2 2 2 2 11" xfId="35275" xr:uid="{1A8FADF7-875A-4044-B512-8BE1B999FF1B}"/>
    <cellStyle name="Porcentagem 2 2 2 2 2 2 11 2" xfId="35276" xr:uid="{9069033B-2DC2-45F1-83C8-4FC09E34CA30}"/>
    <cellStyle name="Porcentagem 2 2 2 2 2 2 12" xfId="35277" xr:uid="{100B5887-7C75-405E-A413-3491160886C4}"/>
    <cellStyle name="Porcentagem 2 2 2 2 2 2 2" xfId="35278" xr:uid="{622B8407-9C55-42F5-B7A9-8868002A79DF}"/>
    <cellStyle name="Porcentagem 2 2 2 2 2 2 2 2" xfId="35279" xr:uid="{38A6D80C-9E64-4F17-8411-84DB21606C6D}"/>
    <cellStyle name="Porcentagem 2 2 2 2 2 2 2 2 2" xfId="35280" xr:uid="{2625AA11-1688-4D17-BF9A-DB53ED4F9507}"/>
    <cellStyle name="Porcentagem 2 2 2 2 2 2 2 2 2 2" xfId="35281" xr:uid="{79E3BBFE-419F-43E8-9635-DA9F63EFB9D3}"/>
    <cellStyle name="Porcentagem 2 2 2 2 2 2 2 2 2 2 2" xfId="35282" xr:uid="{46673A8F-3D9C-4441-99D0-1B26C65D3F09}"/>
    <cellStyle name="Porcentagem 2 2 2 2 2 2 2 2 2 2 2 2" xfId="35283" xr:uid="{5D598E96-060C-4A92-ADC8-8F806A134194}"/>
    <cellStyle name="Porcentagem 2 2 2 2 2 2 2 2 2 2 2 2 2" xfId="35284" xr:uid="{9E37E033-1638-4909-BFE2-32FC9F1842AC}"/>
    <cellStyle name="Porcentagem 2 2 2 2 2 2 2 2 2 2 2 2 2 2" xfId="35285" xr:uid="{96DE45A9-D1EA-4A7A-9E49-A99DDBB98992}"/>
    <cellStyle name="Porcentagem 2 2 2 2 2 2 2 2 2 2 2 2 2 2 2" xfId="35286" xr:uid="{868015D2-5161-493D-815A-2A53F710F0FF}"/>
    <cellStyle name="Porcentagem 2 2 2 2 2 2 2 2 2 2 2 2 2 2 2 2" xfId="35287" xr:uid="{5CC0B478-7BDD-4C27-9D16-F0FC7A9A7BF2}"/>
    <cellStyle name="Porcentagem 2 2 2 2 2 2 2 2 2 2 2 2 2 2 2 2 2" xfId="35288" xr:uid="{98A37CA5-779D-4275-B6FA-DAC02947C547}"/>
    <cellStyle name="Porcentagem 2 2 2 2 2 2 2 2 2 2 2 2 2 2 2 2 2 2" xfId="35289" xr:uid="{1CB25857-3C7C-4E83-893B-F1C5071EDABE}"/>
    <cellStyle name="Porcentagem 2 2 2 2 2 2 2 2 2 2 2 2 2 2 2 3" xfId="35290" xr:uid="{589220D5-0E76-41B9-BEE8-965D96F0212B}"/>
    <cellStyle name="Porcentagem 2 2 2 2 2 2 2 2 2 2 2 2 2 2 3" xfId="35291" xr:uid="{D0EBFE4B-2553-41AD-93EF-7E4863A71FBC}"/>
    <cellStyle name="Porcentagem 2 2 2 2 2 2 2 2 2 2 2 2 2 2 3 2" xfId="35292" xr:uid="{4E6A9100-54ED-4902-9F01-33525F0727F3}"/>
    <cellStyle name="Porcentagem 2 2 2 2 2 2 2 2 2 2 2 2 2 3" xfId="35293" xr:uid="{960C4FE4-D289-4721-9BEF-5F74131E9A23}"/>
    <cellStyle name="Porcentagem 2 2 2 2 2 2 2 2 2 2 2 2 2 3 2" xfId="35294" xr:uid="{2A40DEF7-C848-4078-9783-4A7BD2BF0FBC}"/>
    <cellStyle name="Porcentagem 2 2 2 2 2 2 2 2 2 2 2 2 2 3 2 2" xfId="35295" xr:uid="{96B25256-445B-4517-892C-7F20A445058E}"/>
    <cellStyle name="Porcentagem 2 2 2 2 2 2 2 2 2 2 2 2 2 4" xfId="35296" xr:uid="{D679A93D-521E-4809-9D98-C3847AD71027}"/>
    <cellStyle name="Porcentagem 2 2 2 2 2 2 2 2 2 2 2 2 3" xfId="35297" xr:uid="{37D02E03-9824-43EB-92A5-6E650B162230}"/>
    <cellStyle name="Porcentagem 2 2 2 2 2 2 2 2 2 2 2 2 3 2" xfId="35298" xr:uid="{74B9098D-060A-4D1E-88F5-0208C3AEF254}"/>
    <cellStyle name="Porcentagem 2 2 2 2 2 2 2 2 2 2 2 2 3 2 2" xfId="35299" xr:uid="{664620A7-BAF9-4809-B934-153E14DABCCA}"/>
    <cellStyle name="Porcentagem 2 2 2 2 2 2 2 2 2 2 2 2 3 2 2 2" xfId="35300" xr:uid="{851A86DA-C438-4E80-B443-066FD9EDE5E0}"/>
    <cellStyle name="Porcentagem 2 2 2 2 2 2 2 2 2 2 2 2 3 3" xfId="35301" xr:uid="{56617791-8DED-471F-BAC3-8F97328B4ED9}"/>
    <cellStyle name="Porcentagem 2 2 2 2 2 2 2 2 2 2 2 2 4" xfId="35302" xr:uid="{70CB08BE-A1AA-4CCE-84EA-442223008AA4}"/>
    <cellStyle name="Porcentagem 2 2 2 2 2 2 2 2 2 2 2 2 4 2" xfId="35303" xr:uid="{09A0478F-1CC2-4C8E-8393-4FCD45E48E6D}"/>
    <cellStyle name="Porcentagem 2 2 2 2 2 2 2 2 2 2 2 3" xfId="35304" xr:uid="{439D530B-D3BE-443C-B648-F77660C7DDEF}"/>
    <cellStyle name="Porcentagem 2 2 2 2 2 2 2 2 2 2 2 3 2" xfId="35305" xr:uid="{3E909497-EC51-48C2-B030-DEBFB3E5A6F7}"/>
    <cellStyle name="Porcentagem 2 2 2 2 2 2 2 2 2 2 2 3 2 2" xfId="35306" xr:uid="{8917270A-AA25-46C3-9C15-4596764F8336}"/>
    <cellStyle name="Porcentagem 2 2 2 2 2 2 2 2 2 2 2 3 2 2 2" xfId="35307" xr:uid="{393A0117-5533-4EFC-921D-7130739D27B0}"/>
    <cellStyle name="Porcentagem 2 2 2 2 2 2 2 2 2 2 2 3 2 2 2 2" xfId="35308" xr:uid="{87B4D491-E5C6-4298-A7B7-66713E8AEB0D}"/>
    <cellStyle name="Porcentagem 2 2 2 2 2 2 2 2 2 2 2 3 2 3" xfId="35309" xr:uid="{F2121742-A938-4B77-8E90-CAB178BD477A}"/>
    <cellStyle name="Porcentagem 2 2 2 2 2 2 2 2 2 2 2 3 3" xfId="35310" xr:uid="{92DA9A8B-6F34-44A2-85F8-97A78AAF61A6}"/>
    <cellStyle name="Porcentagem 2 2 2 2 2 2 2 2 2 2 2 3 3 2" xfId="35311" xr:uid="{C05F1F44-41B7-41CA-AEEC-0B33D2C0ADAC}"/>
    <cellStyle name="Porcentagem 2 2 2 2 2 2 2 2 2 2 2 4" xfId="35312" xr:uid="{21E468A1-0AB3-4023-B0E6-42C34C14B29C}"/>
    <cellStyle name="Porcentagem 2 2 2 2 2 2 2 2 2 2 2 4 2" xfId="35313" xr:uid="{8AF6C199-B73C-4713-AFDD-2910264B0F73}"/>
    <cellStyle name="Porcentagem 2 2 2 2 2 2 2 2 2 2 2 4 2 2" xfId="35314" xr:uid="{DE6DCCFF-ED30-48F5-807C-E832F5297CE4}"/>
    <cellStyle name="Porcentagem 2 2 2 2 2 2 2 2 2 2 2 5" xfId="35315" xr:uid="{EDDC43B9-55CA-409D-A5BC-9673A20EBEED}"/>
    <cellStyle name="Porcentagem 2 2 2 2 2 2 2 2 2 2 3" xfId="35316" xr:uid="{B3CEB463-6A86-4626-846B-EC3456EA6353}"/>
    <cellStyle name="Porcentagem 2 2 2 2 2 2 2 2 2 2 3 2" xfId="35317" xr:uid="{800E4971-4188-4683-B1F0-32E0DA1F26EF}"/>
    <cellStyle name="Porcentagem 2 2 2 2 2 2 2 2 2 2 3 2 2" xfId="35318" xr:uid="{90695F3B-3FD0-4D3E-979A-88B3B8EB3E3B}"/>
    <cellStyle name="Porcentagem 2 2 2 2 2 2 2 2 2 2 3 2 2 2" xfId="35319" xr:uid="{2C1F60ED-F5FB-4E8A-8424-96FB6B1A7C35}"/>
    <cellStyle name="Porcentagem 2 2 2 2 2 2 2 2 2 2 3 2 2 2 2" xfId="35320" xr:uid="{650DC2C5-E3EC-4655-93ED-90711E6FA9E2}"/>
    <cellStyle name="Porcentagem 2 2 2 2 2 2 2 2 2 2 3 2 2 2 2 2" xfId="35321" xr:uid="{D277B330-816C-40F6-9C29-C811C935DA38}"/>
    <cellStyle name="Porcentagem 2 2 2 2 2 2 2 2 2 2 3 2 2 3" xfId="35322" xr:uid="{C2078BD7-0119-4286-9496-788E11BA548C}"/>
    <cellStyle name="Porcentagem 2 2 2 2 2 2 2 2 2 2 3 2 3" xfId="35323" xr:uid="{D41FDC2B-0ECB-4C70-9DCA-72CA04D8B7DB}"/>
    <cellStyle name="Porcentagem 2 2 2 2 2 2 2 2 2 2 3 2 3 2" xfId="35324" xr:uid="{0D079061-0D4B-49FC-AF52-ACE6846E8DCB}"/>
    <cellStyle name="Porcentagem 2 2 2 2 2 2 2 2 2 2 3 3" xfId="35325" xr:uid="{283C5F2F-A622-42F4-9100-04910F97BB03}"/>
    <cellStyle name="Porcentagem 2 2 2 2 2 2 2 2 2 2 3 3 2" xfId="35326" xr:uid="{B307B134-77F9-45D0-9A02-0176124701C0}"/>
    <cellStyle name="Porcentagem 2 2 2 2 2 2 2 2 2 2 3 3 2 2" xfId="35327" xr:uid="{7929F563-E250-4503-B68D-8851D81C739A}"/>
    <cellStyle name="Porcentagem 2 2 2 2 2 2 2 2 2 2 3 4" xfId="35328" xr:uid="{2446F9AF-A087-4FEB-86BE-1DD5C1406221}"/>
    <cellStyle name="Porcentagem 2 2 2 2 2 2 2 2 2 2 4" xfId="35329" xr:uid="{843B8A7E-EA9C-4FB9-B194-6363D9F0B954}"/>
    <cellStyle name="Porcentagem 2 2 2 2 2 2 2 2 2 2 4 2" xfId="35330" xr:uid="{1411E679-B3E8-4449-84EE-5E5796C1F921}"/>
    <cellStyle name="Porcentagem 2 2 2 2 2 2 2 2 2 2 4 2 2" xfId="35331" xr:uid="{03329738-FF8D-4B00-80A9-8C18C297FB3E}"/>
    <cellStyle name="Porcentagem 2 2 2 2 2 2 2 2 2 2 4 2 2 2" xfId="35332" xr:uid="{99FC5B99-5D2C-4151-B3B0-DE2F4328C899}"/>
    <cellStyle name="Porcentagem 2 2 2 2 2 2 2 2 2 2 4 3" xfId="35333" xr:uid="{D4462BC6-24B7-450B-8C75-5D1F3C8D3F89}"/>
    <cellStyle name="Porcentagem 2 2 2 2 2 2 2 2 2 2 5" xfId="35334" xr:uid="{7FDA2FE3-2838-44CD-AB6A-CFD2AF397A54}"/>
    <cellStyle name="Porcentagem 2 2 2 2 2 2 2 2 2 2 5 2" xfId="35335" xr:uid="{C5637353-D764-4196-9A3C-74F7E93948CC}"/>
    <cellStyle name="Porcentagem 2 2 2 2 2 2 2 2 2 3" xfId="35336" xr:uid="{8FAA15D6-4CCE-447C-A645-F3EE29A0C334}"/>
    <cellStyle name="Porcentagem 2 2 2 2 2 2 2 2 2 3 2" xfId="35337" xr:uid="{078B65E2-7D99-4B8A-A0BF-E7651E996D5B}"/>
    <cellStyle name="Porcentagem 2 2 2 2 2 2 2 2 2 3 2 2" xfId="35338" xr:uid="{7D5558EC-00C6-4ACC-B00D-8DF45CDAEE2D}"/>
    <cellStyle name="Porcentagem 2 2 2 2 2 2 2 2 2 3 2 2 2" xfId="35339" xr:uid="{D8810001-F5D6-43D6-B856-9BFE80EEF810}"/>
    <cellStyle name="Porcentagem 2 2 2 2 2 2 2 2 2 3 2 2 2 2" xfId="35340" xr:uid="{D36ABB54-4C95-4F77-961E-24FC3C6ADCFC}"/>
    <cellStyle name="Porcentagem 2 2 2 2 2 2 2 2 2 3 2 2 2 2 2" xfId="35341" xr:uid="{622AEAEE-9F0F-4322-92D5-94CC0B85CE24}"/>
    <cellStyle name="Porcentagem 2 2 2 2 2 2 2 2 2 3 2 2 2 2 2 2" xfId="35342" xr:uid="{29C05B28-2AB9-4017-9329-2ABAF6DC7EB0}"/>
    <cellStyle name="Porcentagem 2 2 2 2 2 2 2 2 2 3 2 2 2 3" xfId="35343" xr:uid="{5BC43C76-9064-4C0B-A659-2C4828B2B5E4}"/>
    <cellStyle name="Porcentagem 2 2 2 2 2 2 2 2 2 3 2 2 3" xfId="35344" xr:uid="{C30C98FC-7490-49CC-B698-A4950A80501F}"/>
    <cellStyle name="Porcentagem 2 2 2 2 2 2 2 2 2 3 2 2 3 2" xfId="35345" xr:uid="{0C56117A-4BB4-436E-BB69-FF4519C64EB4}"/>
    <cellStyle name="Porcentagem 2 2 2 2 2 2 2 2 2 3 2 3" xfId="35346" xr:uid="{940B46AC-CB6F-48F3-A557-106505EFA669}"/>
    <cellStyle name="Porcentagem 2 2 2 2 2 2 2 2 2 3 2 3 2" xfId="35347" xr:uid="{6D39C09C-1009-4AFE-B162-FB7B860515F4}"/>
    <cellStyle name="Porcentagem 2 2 2 2 2 2 2 2 2 3 2 3 2 2" xfId="35348" xr:uid="{8C20E9B0-923F-4595-9736-BC33F60DA0C7}"/>
    <cellStyle name="Porcentagem 2 2 2 2 2 2 2 2 2 3 2 4" xfId="35349" xr:uid="{9D2151FF-DBD7-475A-9DDE-A15D2527A6A3}"/>
    <cellStyle name="Porcentagem 2 2 2 2 2 2 2 2 2 3 3" xfId="35350" xr:uid="{64BC58BD-341F-444E-B2E6-9564F769ABD1}"/>
    <cellStyle name="Porcentagem 2 2 2 2 2 2 2 2 2 3 3 2" xfId="35351" xr:uid="{2E2A9CB8-703F-4005-9423-88D7AAD9E530}"/>
    <cellStyle name="Porcentagem 2 2 2 2 2 2 2 2 2 3 3 2 2" xfId="35352" xr:uid="{C45D9052-6FE7-46AC-96FF-1DAB5BCA3E6F}"/>
    <cellStyle name="Porcentagem 2 2 2 2 2 2 2 2 2 3 3 2 2 2" xfId="35353" xr:uid="{619402AE-38C7-497F-92F1-EF512DB05760}"/>
    <cellStyle name="Porcentagem 2 2 2 2 2 2 2 2 2 3 3 3" xfId="35354" xr:uid="{69D7D82C-74A7-465C-B055-79A3CC282E1E}"/>
    <cellStyle name="Porcentagem 2 2 2 2 2 2 2 2 2 3 4" xfId="35355" xr:uid="{D7DFB1FE-7D06-4A56-AF50-C5F9D4F199D4}"/>
    <cellStyle name="Porcentagem 2 2 2 2 2 2 2 2 2 3 4 2" xfId="35356" xr:uid="{729EF174-488C-4184-9850-CDD3FF9A9A24}"/>
    <cellStyle name="Porcentagem 2 2 2 2 2 2 2 2 2 4" xfId="35357" xr:uid="{D531BB72-8BED-4F51-BE6D-42E951AD771A}"/>
    <cellStyle name="Porcentagem 2 2 2 2 2 2 2 2 2 4 2" xfId="35358" xr:uid="{AB544DE1-CEC4-4574-87A7-3CFC9752B23C}"/>
    <cellStyle name="Porcentagem 2 2 2 2 2 2 2 2 2 4 2 2" xfId="35359" xr:uid="{ADA771C4-08C5-4293-81A8-485714011FFA}"/>
    <cellStyle name="Porcentagem 2 2 2 2 2 2 2 2 2 4 2 2 2" xfId="35360" xr:uid="{2E2919A3-C5B7-4B20-99F3-EED70591CFAD}"/>
    <cellStyle name="Porcentagem 2 2 2 2 2 2 2 2 2 4 2 2 2 2" xfId="35361" xr:uid="{E8795A53-13B9-4369-99B1-EEED4907F31E}"/>
    <cellStyle name="Porcentagem 2 2 2 2 2 2 2 2 2 4 2 3" xfId="35362" xr:uid="{F42B622B-8633-46BD-AA1D-213746B168CF}"/>
    <cellStyle name="Porcentagem 2 2 2 2 2 2 2 2 2 4 3" xfId="35363" xr:uid="{7C08E0E6-3A9A-436E-9056-D0407EBB011A}"/>
    <cellStyle name="Porcentagem 2 2 2 2 2 2 2 2 2 4 3 2" xfId="35364" xr:uid="{673EF727-0FBE-4AF7-9FC5-1066DA636DAE}"/>
    <cellStyle name="Porcentagem 2 2 2 2 2 2 2 2 2 5" xfId="35365" xr:uid="{A5F4E45D-1E87-4A65-AA61-F5E3D8679C5B}"/>
    <cellStyle name="Porcentagem 2 2 2 2 2 2 2 2 2 5 2" xfId="35366" xr:uid="{257F64DE-0194-43C6-8446-D6CC59651975}"/>
    <cellStyle name="Porcentagem 2 2 2 2 2 2 2 2 2 5 2 2" xfId="35367" xr:uid="{BDDB60DB-500E-40C2-8FCA-7AC5B9B81427}"/>
    <cellStyle name="Porcentagem 2 2 2 2 2 2 2 2 2 6" xfId="35368" xr:uid="{9E099792-2A16-4A22-A377-CDE1D4D1C5F2}"/>
    <cellStyle name="Porcentagem 2 2 2 2 2 2 2 2 3" xfId="35369" xr:uid="{51FC0195-D892-4C8F-866A-77780C381D32}"/>
    <cellStyle name="Porcentagem 2 2 2 2 2 2 2 2 3 2" xfId="35370" xr:uid="{610E4A64-237A-437B-BA24-D5037BAF0294}"/>
    <cellStyle name="Porcentagem 2 2 2 2 2 2 2 2 3 2 2" xfId="35371" xr:uid="{371ECEFD-AB6D-439C-9304-556DCF169307}"/>
    <cellStyle name="Porcentagem 2 2 2 2 2 2 2 2 3 2 2 2" xfId="35372" xr:uid="{9CE6E797-E06F-487F-8E27-8A7FC5638580}"/>
    <cellStyle name="Porcentagem 2 2 2 2 2 2 2 2 3 2 2 2 2" xfId="35373" xr:uid="{DD96E332-09A2-474C-BB36-1825872EC3DB}"/>
    <cellStyle name="Porcentagem 2 2 2 2 2 2 2 2 3 2 2 2 2 2" xfId="35374" xr:uid="{A47C2BE3-BDC6-4716-A56F-44C4D63EE836}"/>
    <cellStyle name="Porcentagem 2 2 2 2 2 2 2 2 3 2 2 2 2 2 2" xfId="35375" xr:uid="{FC1DAEA2-F916-436C-BD0F-87CA5A941A4F}"/>
    <cellStyle name="Porcentagem 2 2 2 2 2 2 2 2 3 2 2 2 2 2 2 2" xfId="35376" xr:uid="{4585951B-03DB-4B4F-A8FE-3A7B52EA501D}"/>
    <cellStyle name="Porcentagem 2 2 2 2 2 2 2 2 3 2 2 2 2 3" xfId="35377" xr:uid="{5C6159EE-6ADD-4AD5-B9BA-6F9EA1061014}"/>
    <cellStyle name="Porcentagem 2 2 2 2 2 2 2 2 3 2 2 2 3" xfId="35378" xr:uid="{C50D5EEF-6640-4232-9D14-4CE554861159}"/>
    <cellStyle name="Porcentagem 2 2 2 2 2 2 2 2 3 2 2 2 3 2" xfId="35379" xr:uid="{5852C858-780E-4833-A7D5-2B19E3802AB5}"/>
    <cellStyle name="Porcentagem 2 2 2 2 2 2 2 2 3 2 2 3" xfId="35380" xr:uid="{E41DFE55-F0AF-41E5-B6FB-32FAFC8515A8}"/>
    <cellStyle name="Porcentagem 2 2 2 2 2 2 2 2 3 2 2 3 2" xfId="35381" xr:uid="{53D58C7D-878E-4EEA-936F-58BD0B3ADC1D}"/>
    <cellStyle name="Porcentagem 2 2 2 2 2 2 2 2 3 2 2 3 2 2" xfId="35382" xr:uid="{5A4BAC0D-0C6F-4302-B421-3993C477F972}"/>
    <cellStyle name="Porcentagem 2 2 2 2 2 2 2 2 3 2 2 4" xfId="35383" xr:uid="{BBA4873D-576B-41EE-8EEB-60B554074B86}"/>
    <cellStyle name="Porcentagem 2 2 2 2 2 2 2 2 3 2 3" xfId="35384" xr:uid="{B7DAF2FC-CF6B-4A39-8B6B-57C33B7C5BC4}"/>
    <cellStyle name="Porcentagem 2 2 2 2 2 2 2 2 3 2 3 2" xfId="35385" xr:uid="{B78A5EC4-6CEF-489F-B332-773A5666FABF}"/>
    <cellStyle name="Porcentagem 2 2 2 2 2 2 2 2 3 2 3 2 2" xfId="35386" xr:uid="{4BC184CF-6C34-4224-93AE-9E4939AC17E4}"/>
    <cellStyle name="Porcentagem 2 2 2 2 2 2 2 2 3 2 3 2 2 2" xfId="35387" xr:uid="{E6DB0CC9-E05D-463B-82E5-35439CAD3561}"/>
    <cellStyle name="Porcentagem 2 2 2 2 2 2 2 2 3 2 3 3" xfId="35388" xr:uid="{FFE4BE83-669E-41AE-994F-6EC0A9230872}"/>
    <cellStyle name="Porcentagem 2 2 2 2 2 2 2 2 3 2 4" xfId="35389" xr:uid="{F3058E6F-A6BB-4482-B8E2-7CBEBE5BBA82}"/>
    <cellStyle name="Porcentagem 2 2 2 2 2 2 2 2 3 2 4 2" xfId="35390" xr:uid="{596EA1C2-BE71-4F64-978F-806CEC4877A6}"/>
    <cellStyle name="Porcentagem 2 2 2 2 2 2 2 2 3 3" xfId="35391" xr:uid="{D3E2D3C0-5174-4C02-AB61-3CA2083D806F}"/>
    <cellStyle name="Porcentagem 2 2 2 2 2 2 2 2 3 3 2" xfId="35392" xr:uid="{DBDDF147-3662-4BAB-BDF6-2F8F530ED80B}"/>
    <cellStyle name="Porcentagem 2 2 2 2 2 2 2 2 3 3 2 2" xfId="35393" xr:uid="{0D229323-76B7-4E42-9C91-34D4B96A1D7E}"/>
    <cellStyle name="Porcentagem 2 2 2 2 2 2 2 2 3 3 2 2 2" xfId="35394" xr:uid="{EFDEE396-B153-4FC9-9A98-F1D18B5FCD05}"/>
    <cellStyle name="Porcentagem 2 2 2 2 2 2 2 2 3 3 2 2 2 2" xfId="35395" xr:uid="{478D4ED3-350E-447B-A281-0FEDF27C6420}"/>
    <cellStyle name="Porcentagem 2 2 2 2 2 2 2 2 3 3 2 3" xfId="35396" xr:uid="{3A46B8DF-BD05-4FAD-B4F5-07C5EB5D1CF4}"/>
    <cellStyle name="Porcentagem 2 2 2 2 2 2 2 2 3 3 3" xfId="35397" xr:uid="{F02D52D7-EAE3-46C2-B6F8-3FC4DD7DCF09}"/>
    <cellStyle name="Porcentagem 2 2 2 2 2 2 2 2 3 3 3 2" xfId="35398" xr:uid="{ECF14565-85FB-47C2-8809-6658E03A9330}"/>
    <cellStyle name="Porcentagem 2 2 2 2 2 2 2 2 3 4" xfId="35399" xr:uid="{AFCA32F6-9F08-4AED-9E0A-594722AAFD1F}"/>
    <cellStyle name="Porcentagem 2 2 2 2 2 2 2 2 3 4 2" xfId="35400" xr:uid="{1D27196F-C048-416B-97E1-1DCA31BD2F45}"/>
    <cellStyle name="Porcentagem 2 2 2 2 2 2 2 2 3 4 2 2" xfId="35401" xr:uid="{B5102F64-E10B-4BD8-8FE5-CB01A0EA3821}"/>
    <cellStyle name="Porcentagem 2 2 2 2 2 2 2 2 3 5" xfId="35402" xr:uid="{C517EA18-A112-4D94-B164-CBA62BCF4008}"/>
    <cellStyle name="Porcentagem 2 2 2 2 2 2 2 2 4" xfId="35403" xr:uid="{DD06287F-B6DD-41FC-A966-8D3F35FAEC07}"/>
    <cellStyle name="Porcentagem 2 2 2 2 2 2 2 2 4 2" xfId="35404" xr:uid="{90612FC6-42B3-47FC-8D30-E890C9B52C8C}"/>
    <cellStyle name="Porcentagem 2 2 2 2 2 2 2 2 4 2 2" xfId="35405" xr:uid="{139AFBE6-BC02-4AF2-A58A-290F4252E892}"/>
    <cellStyle name="Porcentagem 2 2 2 2 2 2 2 2 4 2 2 2" xfId="35406" xr:uid="{9455242F-4449-4C0A-98D9-F97723B68E0D}"/>
    <cellStyle name="Porcentagem 2 2 2 2 2 2 2 2 4 2 2 2 2" xfId="35407" xr:uid="{063D9D0A-136A-4364-AD79-22B2F9E21EE8}"/>
    <cellStyle name="Porcentagem 2 2 2 2 2 2 2 2 4 2 2 2 2 2" xfId="35408" xr:uid="{BCC2AF33-D985-42DC-A3D0-3D0976950251}"/>
    <cellStyle name="Porcentagem 2 2 2 2 2 2 2 2 4 2 2 3" xfId="35409" xr:uid="{AE1A3823-AB35-4368-A719-5658109F51B4}"/>
    <cellStyle name="Porcentagem 2 2 2 2 2 2 2 2 4 2 3" xfId="35410" xr:uid="{F89969CD-1B5B-4BD4-A658-CFB5108B9CE0}"/>
    <cellStyle name="Porcentagem 2 2 2 2 2 2 2 2 4 2 3 2" xfId="35411" xr:uid="{6C9DAFA4-3CD5-4F7B-A2B9-4D83AC373FB4}"/>
    <cellStyle name="Porcentagem 2 2 2 2 2 2 2 2 4 3" xfId="35412" xr:uid="{AF7E428A-91C5-4510-A616-3116CCC36878}"/>
    <cellStyle name="Porcentagem 2 2 2 2 2 2 2 2 4 3 2" xfId="35413" xr:uid="{71BCDE64-EBA8-47C9-9A10-3863249EE877}"/>
    <cellStyle name="Porcentagem 2 2 2 2 2 2 2 2 4 3 2 2" xfId="35414" xr:uid="{D0CF616E-73D5-439C-A7B9-D694064F12A8}"/>
    <cellStyle name="Porcentagem 2 2 2 2 2 2 2 2 4 4" xfId="35415" xr:uid="{7E0F1C91-BD99-4E0F-AC44-1F4F681F5899}"/>
    <cellStyle name="Porcentagem 2 2 2 2 2 2 2 2 5" xfId="35416" xr:uid="{0FD046B2-69AF-4D79-BB95-11E6996CCE86}"/>
    <cellStyle name="Porcentagem 2 2 2 2 2 2 2 2 5 2" xfId="35417" xr:uid="{EF0327CC-CD55-411F-9FE7-8B792E657FAD}"/>
    <cellStyle name="Porcentagem 2 2 2 2 2 2 2 2 5 2 2" xfId="35418" xr:uid="{04500E9D-39EA-4267-AA30-F74EF790A768}"/>
    <cellStyle name="Porcentagem 2 2 2 2 2 2 2 2 5 2 2 2" xfId="35419" xr:uid="{57A0DB44-4A93-4B93-A9F9-D01D213CC12F}"/>
    <cellStyle name="Porcentagem 2 2 2 2 2 2 2 2 5 3" xfId="35420" xr:uid="{F40262A1-0A18-4C67-B6E8-CDDC74E5FDB8}"/>
    <cellStyle name="Porcentagem 2 2 2 2 2 2 2 2 6" xfId="35421" xr:uid="{9BC7ECDE-7CE2-4569-941D-48B4B28D1802}"/>
    <cellStyle name="Porcentagem 2 2 2 2 2 2 2 2 6 2" xfId="35422" xr:uid="{295845DA-7314-46C4-9BDB-9A1593114527}"/>
    <cellStyle name="Porcentagem 2 2 2 2 2 2 2 3" xfId="35423" xr:uid="{E147B839-4BCC-4E82-9D72-4B4229E3F3AB}"/>
    <cellStyle name="Porcentagem 2 2 2 2 2 2 2 3 2" xfId="35424" xr:uid="{4A4867BF-C863-459E-9C74-3E56F1A369B3}"/>
    <cellStyle name="Porcentagem 2 2 2 2 2 2 2 3 2 2" xfId="35425" xr:uid="{C879FF63-92BD-40CC-800B-9A008B6D8235}"/>
    <cellStyle name="Porcentagem 2 2 2 2 2 2 2 3 2 2 2" xfId="35426" xr:uid="{A1BD637E-344E-4C34-BA31-369995F674BE}"/>
    <cellStyle name="Porcentagem 2 2 2 2 2 2 2 3 2 2 2 2" xfId="35427" xr:uid="{7FE7F088-1AA4-4799-B506-3D6F0C2321F4}"/>
    <cellStyle name="Porcentagem 2 2 2 2 2 2 2 3 2 2 2 2 2" xfId="35428" xr:uid="{29A9AA69-FBB4-4E34-8F20-5B4795E15A4A}"/>
    <cellStyle name="Porcentagem 2 2 2 2 2 2 2 3 2 2 2 2 2 2" xfId="35429" xr:uid="{AFAFFF49-9FC5-4F31-92C5-96765D325514}"/>
    <cellStyle name="Porcentagem 2 2 2 2 2 2 2 3 2 2 2 2 2 2 2" xfId="35430" xr:uid="{D2F6E33E-D94C-4CCF-B744-4C722B40C4C2}"/>
    <cellStyle name="Porcentagem 2 2 2 2 2 2 2 3 2 2 2 2 2 2 2 2" xfId="35431" xr:uid="{B42D2414-FEC2-489B-A473-69F1A5164523}"/>
    <cellStyle name="Porcentagem 2 2 2 2 2 2 2 3 2 2 2 2 2 3" xfId="35432" xr:uid="{F0569F64-E8BB-4D57-B221-77C59C173155}"/>
    <cellStyle name="Porcentagem 2 2 2 2 2 2 2 3 2 2 2 2 3" xfId="35433" xr:uid="{587C93D5-CF7A-4095-A598-744398B94767}"/>
    <cellStyle name="Porcentagem 2 2 2 2 2 2 2 3 2 2 2 2 3 2" xfId="35434" xr:uid="{5BC04446-78DD-424A-BB4B-6D2F0D3253A6}"/>
    <cellStyle name="Porcentagem 2 2 2 2 2 2 2 3 2 2 2 3" xfId="35435" xr:uid="{6C2A4CEC-08BD-41C8-80DD-95E31A80A16E}"/>
    <cellStyle name="Porcentagem 2 2 2 2 2 2 2 3 2 2 2 3 2" xfId="35436" xr:uid="{01D42CCA-27D1-492B-A77A-D9D45059E446}"/>
    <cellStyle name="Porcentagem 2 2 2 2 2 2 2 3 2 2 2 3 2 2" xfId="35437" xr:uid="{E5715054-97F5-4FF5-95C8-9BCF7D226AC7}"/>
    <cellStyle name="Porcentagem 2 2 2 2 2 2 2 3 2 2 2 4" xfId="35438" xr:uid="{3FDC64F5-0077-4148-9CAA-46CE5E6481E6}"/>
    <cellStyle name="Porcentagem 2 2 2 2 2 2 2 3 2 2 3" xfId="35439" xr:uid="{165ABB03-E0F8-4FF3-A6FE-955BF2C56304}"/>
    <cellStyle name="Porcentagem 2 2 2 2 2 2 2 3 2 2 3 2" xfId="35440" xr:uid="{8247273E-2334-4CF0-9F05-60261FE0DE7F}"/>
    <cellStyle name="Porcentagem 2 2 2 2 2 2 2 3 2 2 3 2 2" xfId="35441" xr:uid="{92E9159D-753B-4EE7-A110-CF9F9C7819AD}"/>
    <cellStyle name="Porcentagem 2 2 2 2 2 2 2 3 2 2 3 2 2 2" xfId="35442" xr:uid="{7E6EA19B-6FCB-42C9-A457-461AC8C8D660}"/>
    <cellStyle name="Porcentagem 2 2 2 2 2 2 2 3 2 2 3 3" xfId="35443" xr:uid="{89D336A8-F9F7-44AF-ABCA-B759FEED57DC}"/>
    <cellStyle name="Porcentagem 2 2 2 2 2 2 2 3 2 2 4" xfId="35444" xr:uid="{BD70679A-C362-4C22-B295-868B172591B5}"/>
    <cellStyle name="Porcentagem 2 2 2 2 2 2 2 3 2 2 4 2" xfId="35445" xr:uid="{9585A98D-14F4-4C9E-B5E5-69D4FC4EFC96}"/>
    <cellStyle name="Porcentagem 2 2 2 2 2 2 2 3 2 3" xfId="35446" xr:uid="{4B72ED17-368C-4EC6-BF39-5AAF462E67FC}"/>
    <cellStyle name="Porcentagem 2 2 2 2 2 2 2 3 2 3 2" xfId="35447" xr:uid="{D3406560-6745-4FAF-8915-007A811BA536}"/>
    <cellStyle name="Porcentagem 2 2 2 2 2 2 2 3 2 3 2 2" xfId="35448" xr:uid="{348FA5DF-E52D-4945-AADD-2E5E701F4EBB}"/>
    <cellStyle name="Porcentagem 2 2 2 2 2 2 2 3 2 3 2 2 2" xfId="35449" xr:uid="{E8D92DC1-E3B2-4FC3-A1B2-0607BAD41216}"/>
    <cellStyle name="Porcentagem 2 2 2 2 2 2 2 3 2 3 2 2 2 2" xfId="35450" xr:uid="{B4B76590-A99E-460C-9A08-12E7DFF1150B}"/>
    <cellStyle name="Porcentagem 2 2 2 2 2 2 2 3 2 3 2 3" xfId="35451" xr:uid="{77021D14-985D-4603-8CDC-12EE416166EB}"/>
    <cellStyle name="Porcentagem 2 2 2 2 2 2 2 3 2 3 3" xfId="35452" xr:uid="{8994EBA9-5384-40CD-B01C-868741BB00B7}"/>
    <cellStyle name="Porcentagem 2 2 2 2 2 2 2 3 2 3 3 2" xfId="35453" xr:uid="{8354FFD8-F820-4694-A355-BCB21C9AB41F}"/>
    <cellStyle name="Porcentagem 2 2 2 2 2 2 2 3 2 4" xfId="35454" xr:uid="{2D60744E-4694-454C-9569-B2E3A10FF094}"/>
    <cellStyle name="Porcentagem 2 2 2 2 2 2 2 3 2 4 2" xfId="35455" xr:uid="{D90085C1-3C7E-450D-B08A-5E51FB7316F8}"/>
    <cellStyle name="Porcentagem 2 2 2 2 2 2 2 3 2 4 2 2" xfId="35456" xr:uid="{B3B3C5CD-A5E1-4F56-A718-EBB2747814F2}"/>
    <cellStyle name="Porcentagem 2 2 2 2 2 2 2 3 2 5" xfId="35457" xr:uid="{A99288B7-F512-4C88-8269-9CF5CAB6BD60}"/>
    <cellStyle name="Porcentagem 2 2 2 2 2 2 2 3 3" xfId="35458" xr:uid="{C601ABC2-0329-4615-A0AE-D31A91408D62}"/>
    <cellStyle name="Porcentagem 2 2 2 2 2 2 2 3 3 2" xfId="35459" xr:uid="{FCBD4CAD-80C0-4E27-AB62-0C7D69328696}"/>
    <cellStyle name="Porcentagem 2 2 2 2 2 2 2 3 3 2 2" xfId="35460" xr:uid="{2279DF54-26D8-46A7-8346-0D16473640A8}"/>
    <cellStyle name="Porcentagem 2 2 2 2 2 2 2 3 3 2 2 2" xfId="35461" xr:uid="{94656C04-2083-4A23-8CCB-8611BC1D8178}"/>
    <cellStyle name="Porcentagem 2 2 2 2 2 2 2 3 3 2 2 2 2" xfId="35462" xr:uid="{2023F3AE-2316-4EBF-9AD0-A90920FE3B58}"/>
    <cellStyle name="Porcentagem 2 2 2 2 2 2 2 3 3 2 2 2 2 2" xfId="35463" xr:uid="{3446369E-30CD-4CB3-A697-85E55657C8DA}"/>
    <cellStyle name="Porcentagem 2 2 2 2 2 2 2 3 3 2 2 3" xfId="35464" xr:uid="{30223E44-7552-4DA7-8DD2-0FEC9E695965}"/>
    <cellStyle name="Porcentagem 2 2 2 2 2 2 2 3 3 2 3" xfId="35465" xr:uid="{622BB82F-6086-44E8-9597-61D76660012B}"/>
    <cellStyle name="Porcentagem 2 2 2 2 2 2 2 3 3 2 3 2" xfId="35466" xr:uid="{F6949778-38BD-4B91-95F3-DFBF537C0736}"/>
    <cellStyle name="Porcentagem 2 2 2 2 2 2 2 3 3 3" xfId="35467" xr:uid="{1248A493-0EB1-48A4-B0CB-940A4082D0BD}"/>
    <cellStyle name="Porcentagem 2 2 2 2 2 2 2 3 3 3 2" xfId="35468" xr:uid="{AF06EDD9-915D-436D-B633-5EF70E06D5A2}"/>
    <cellStyle name="Porcentagem 2 2 2 2 2 2 2 3 3 3 2 2" xfId="35469" xr:uid="{0D3665C5-4621-4C1F-86C4-F249287BAE02}"/>
    <cellStyle name="Porcentagem 2 2 2 2 2 2 2 3 3 4" xfId="35470" xr:uid="{3A4E2B65-15E6-4A78-AE6F-66833B99D2EB}"/>
    <cellStyle name="Porcentagem 2 2 2 2 2 2 2 3 4" xfId="35471" xr:uid="{1D5259B4-D537-488E-A625-CE8204498D88}"/>
    <cellStyle name="Porcentagem 2 2 2 2 2 2 2 3 4 2" xfId="35472" xr:uid="{D70524E7-20D7-482E-959C-2FC6FDF2215E}"/>
    <cellStyle name="Porcentagem 2 2 2 2 2 2 2 3 4 2 2" xfId="35473" xr:uid="{829C8C9D-967C-4CBA-8AE9-59A24D65E5C2}"/>
    <cellStyle name="Porcentagem 2 2 2 2 2 2 2 3 4 2 2 2" xfId="35474" xr:uid="{57B9C109-0BC4-4C2C-85AA-4ABC8601DC72}"/>
    <cellStyle name="Porcentagem 2 2 2 2 2 2 2 3 4 3" xfId="35475" xr:uid="{779C3857-DF8A-43D1-B543-7B9B2DE8E145}"/>
    <cellStyle name="Porcentagem 2 2 2 2 2 2 2 3 5" xfId="35476" xr:uid="{A6D2EAE4-8C69-43DF-9E10-440C37FE30CF}"/>
    <cellStyle name="Porcentagem 2 2 2 2 2 2 2 3 5 2" xfId="35477" xr:uid="{5ABA93DB-71E1-4AF7-9B74-38E6A98A6FC0}"/>
    <cellStyle name="Porcentagem 2 2 2 2 2 2 2 4" xfId="35478" xr:uid="{6E44F4B3-D8C8-47B8-92E2-1E743BF71953}"/>
    <cellStyle name="Porcentagem 2 2 2 2 2 2 2 4 2" xfId="35479" xr:uid="{6454CE3F-F127-4177-9BF4-D494ABAC82DD}"/>
    <cellStyle name="Porcentagem 2 2 2 2 2 2 2 4 2 2" xfId="35480" xr:uid="{2125F4E5-D7B9-4C13-951D-30ECB0B7007D}"/>
    <cellStyle name="Porcentagem 2 2 2 2 2 2 2 4 2 2 2" xfId="35481" xr:uid="{1337D167-9417-4ADC-A1F5-93EAFE755D1A}"/>
    <cellStyle name="Porcentagem 2 2 2 2 2 2 2 4 2 2 2 2" xfId="35482" xr:uid="{5E1310B9-C71C-415D-A80A-FF93F2906785}"/>
    <cellStyle name="Porcentagem 2 2 2 2 2 2 2 4 2 2 2 2 2" xfId="35483" xr:uid="{6C372D8B-5787-4979-B3FB-EA3A5A63F2E3}"/>
    <cellStyle name="Porcentagem 2 2 2 2 2 2 2 4 2 2 2 2 2 2" xfId="35484" xr:uid="{99C4E73D-7C2E-44F7-91E0-F0D160C55F9C}"/>
    <cellStyle name="Porcentagem 2 2 2 2 2 2 2 4 2 2 2 3" xfId="35485" xr:uid="{C5EF89A7-D88D-46B3-869E-002603B9D208}"/>
    <cellStyle name="Porcentagem 2 2 2 2 2 2 2 4 2 2 3" xfId="35486" xr:uid="{E1E002E6-C071-41A1-9EC8-5E5B2FCE2E5C}"/>
    <cellStyle name="Porcentagem 2 2 2 2 2 2 2 4 2 2 3 2" xfId="35487" xr:uid="{FFFB17A0-53B8-4471-BCF4-01E18DF8266F}"/>
    <cellStyle name="Porcentagem 2 2 2 2 2 2 2 4 2 3" xfId="35488" xr:uid="{F2739797-35A8-4DDB-95FD-376BC3C1F3E0}"/>
    <cellStyle name="Porcentagem 2 2 2 2 2 2 2 4 2 3 2" xfId="35489" xr:uid="{658CD9D1-969A-4D5E-BBEC-2874857BA34E}"/>
    <cellStyle name="Porcentagem 2 2 2 2 2 2 2 4 2 3 2 2" xfId="35490" xr:uid="{36F53A4D-BE61-42B1-858A-ED0B0F281324}"/>
    <cellStyle name="Porcentagem 2 2 2 2 2 2 2 4 2 4" xfId="35491" xr:uid="{3C24D429-3FA8-4B3E-9C30-3E9B40C9E9F3}"/>
    <cellStyle name="Porcentagem 2 2 2 2 2 2 2 4 3" xfId="35492" xr:uid="{646312BD-F04E-4A81-8DB3-520D92E024C7}"/>
    <cellStyle name="Porcentagem 2 2 2 2 2 2 2 4 3 2" xfId="35493" xr:uid="{4F6E288A-5BCB-4F4E-A5B6-848E6EA06CC6}"/>
    <cellStyle name="Porcentagem 2 2 2 2 2 2 2 4 3 2 2" xfId="35494" xr:uid="{6BE9F6B6-8CE1-48C6-B28A-3AFC3A1F232D}"/>
    <cellStyle name="Porcentagem 2 2 2 2 2 2 2 4 3 2 2 2" xfId="35495" xr:uid="{67C92E29-C28A-4332-86B6-1A95DF7775CD}"/>
    <cellStyle name="Porcentagem 2 2 2 2 2 2 2 4 3 3" xfId="35496" xr:uid="{0C3247B4-099A-4DCE-A172-845416E3816F}"/>
    <cellStyle name="Porcentagem 2 2 2 2 2 2 2 4 4" xfId="35497" xr:uid="{0CE61B11-0315-4230-8F1B-6E42ADDA7683}"/>
    <cellStyle name="Porcentagem 2 2 2 2 2 2 2 4 4 2" xfId="35498" xr:uid="{E21EF5E1-6089-4F08-955F-5CB55B7A3A40}"/>
    <cellStyle name="Porcentagem 2 2 2 2 2 2 2 5" xfId="35499" xr:uid="{F20DE257-745F-42FF-BD0F-64DEC8477D22}"/>
    <cellStyle name="Porcentagem 2 2 2 2 2 2 2 5 2" xfId="35500" xr:uid="{8B84DD61-5B6E-458E-BC20-6DBE8DF653A4}"/>
    <cellStyle name="Porcentagem 2 2 2 2 2 2 2 5 2 2" xfId="35501" xr:uid="{D420E6B3-0709-45C3-834A-B917BB52FD19}"/>
    <cellStyle name="Porcentagem 2 2 2 2 2 2 2 5 2 2 2" xfId="35502" xr:uid="{8ADAB294-E712-475E-81BF-D3A28A7EE9F1}"/>
    <cellStyle name="Porcentagem 2 2 2 2 2 2 2 5 2 2 2 2" xfId="35503" xr:uid="{B0C5331A-2CF0-4D5C-A44E-4FA18499891B}"/>
    <cellStyle name="Porcentagem 2 2 2 2 2 2 2 5 2 3" xfId="35504" xr:uid="{2EAC4915-9DCC-4967-B7A1-A9438912A64C}"/>
    <cellStyle name="Porcentagem 2 2 2 2 2 2 2 5 3" xfId="35505" xr:uid="{9579468E-247C-4234-9039-4ECB42A6EB63}"/>
    <cellStyle name="Porcentagem 2 2 2 2 2 2 2 5 3 2" xfId="35506" xr:uid="{8B9224AB-A7E0-450B-ADAC-B012D1A15E7F}"/>
    <cellStyle name="Porcentagem 2 2 2 2 2 2 2 6" xfId="35507" xr:uid="{7C179683-D10C-4910-B2C8-9F32DA0C537E}"/>
    <cellStyle name="Porcentagem 2 2 2 2 2 2 2 6 2" xfId="35508" xr:uid="{6AA7DD5B-D0B3-4D9A-9DB5-DAAD69DC0D40}"/>
    <cellStyle name="Porcentagem 2 2 2 2 2 2 2 6 2 2" xfId="35509" xr:uid="{AE9F727D-73FC-496A-B980-1429A34BF4E9}"/>
    <cellStyle name="Porcentagem 2 2 2 2 2 2 2 7" xfId="35510" xr:uid="{3696CA4B-18D9-471F-BD5F-EDEF60017264}"/>
    <cellStyle name="Porcentagem 2 2 2 2 2 2 3" xfId="35511" xr:uid="{319BCF98-EDE7-4407-94D3-9985AABD026F}"/>
    <cellStyle name="Porcentagem 2 2 2 2 2 2 4" xfId="35512" xr:uid="{8CD1DC2D-24D9-41E2-A714-61CBFDF1E0B2}"/>
    <cellStyle name="Porcentagem 2 2 2 2 2 2 5" xfId="35513" xr:uid="{B300A9E5-0A67-4C7B-BF33-02B4844F10A0}"/>
    <cellStyle name="Porcentagem 2 2 2 2 2 2 6" xfId="35514" xr:uid="{B313198E-19F9-40EF-87CF-45FAA480BE55}"/>
    <cellStyle name="Porcentagem 2 2 2 2 2 2 7" xfId="35515" xr:uid="{C3C42CCA-196D-4EAD-9EBC-C63DA02255D9}"/>
    <cellStyle name="Porcentagem 2 2 2 2 2 2 7 2" xfId="35516" xr:uid="{FCC7260F-56CD-4CD7-B862-D1A12462157E}"/>
    <cellStyle name="Porcentagem 2 2 2 2 2 2 7 2 2" xfId="35517" xr:uid="{94AE3F7C-8388-4C69-B299-C098CC41BA68}"/>
    <cellStyle name="Porcentagem 2 2 2 2 2 2 7 2 2 2" xfId="35518" xr:uid="{DF04497D-5F36-4866-8E18-0B433F2AD278}"/>
    <cellStyle name="Porcentagem 2 2 2 2 2 2 7 2 2 2 2" xfId="35519" xr:uid="{3744D52E-9453-415F-A03F-3A5844F14D11}"/>
    <cellStyle name="Porcentagem 2 2 2 2 2 2 7 2 2 2 2 2" xfId="35520" xr:uid="{752E8405-1C2C-4A9C-839C-B84341FDC59A}"/>
    <cellStyle name="Porcentagem 2 2 2 2 2 2 7 2 2 2 2 2 2" xfId="35521" xr:uid="{0F06C936-5482-478B-9D39-B49572948047}"/>
    <cellStyle name="Porcentagem 2 2 2 2 2 2 7 2 2 2 2 2 2 2" xfId="35522" xr:uid="{B5CF8BE7-19D9-4331-B817-D5F24EB8DD4D}"/>
    <cellStyle name="Porcentagem 2 2 2 2 2 2 7 2 2 2 2 2 2 2 2" xfId="35523" xr:uid="{34631F17-2FA9-4143-A9B3-E824C1A5CA42}"/>
    <cellStyle name="Porcentagem 2 2 2 2 2 2 7 2 2 2 2 2 2 2 2 2" xfId="35524" xr:uid="{F1AA87B7-6293-482C-BC55-87CE40AF2950}"/>
    <cellStyle name="Porcentagem 2 2 2 2 2 2 7 2 2 2 2 2 2 3" xfId="35525" xr:uid="{A2E9679D-4E15-4BE1-803F-7F383F53FBAB}"/>
    <cellStyle name="Porcentagem 2 2 2 2 2 2 7 2 2 2 2 2 3" xfId="35526" xr:uid="{C47E9AE6-01A2-4287-910D-BF136F6FC2F0}"/>
    <cellStyle name="Porcentagem 2 2 2 2 2 2 7 2 2 2 2 2 3 2" xfId="35527" xr:uid="{CFB66185-959E-48C9-AABF-7B3085C6617C}"/>
    <cellStyle name="Porcentagem 2 2 2 2 2 2 7 2 2 2 2 3" xfId="35528" xr:uid="{41C66BFE-524A-444F-B43C-5F95B3EB49F9}"/>
    <cellStyle name="Porcentagem 2 2 2 2 2 2 7 2 2 2 2 3 2" xfId="35529" xr:uid="{27F6C1E5-0B47-41A5-BC4B-E116A6C8B5E1}"/>
    <cellStyle name="Porcentagem 2 2 2 2 2 2 7 2 2 2 2 3 2 2" xfId="35530" xr:uid="{CA116290-5393-4DA0-98B7-BB62DC308581}"/>
    <cellStyle name="Porcentagem 2 2 2 2 2 2 7 2 2 2 2 4" xfId="35531" xr:uid="{45A6792B-6288-46B4-8BFD-FB55FA7B61FF}"/>
    <cellStyle name="Porcentagem 2 2 2 2 2 2 7 2 2 2 3" xfId="35532" xr:uid="{42EF1FD6-E1D0-4C98-9804-BB59D6FF8C0A}"/>
    <cellStyle name="Porcentagem 2 2 2 2 2 2 7 2 2 2 3 2" xfId="35533" xr:uid="{115C015F-25BB-4F2C-89C0-BEFBBE4CD3F5}"/>
    <cellStyle name="Porcentagem 2 2 2 2 2 2 7 2 2 2 3 2 2" xfId="35534" xr:uid="{7B339796-D8C3-4D3B-B911-1EA6E7360389}"/>
    <cellStyle name="Porcentagem 2 2 2 2 2 2 7 2 2 2 3 2 2 2" xfId="35535" xr:uid="{F9531FF6-DD7B-43F0-84B4-BA65D4B98EA2}"/>
    <cellStyle name="Porcentagem 2 2 2 2 2 2 7 2 2 2 3 3" xfId="35536" xr:uid="{147F8CA8-A3B4-4998-B234-40CC3EC72042}"/>
    <cellStyle name="Porcentagem 2 2 2 2 2 2 7 2 2 2 4" xfId="35537" xr:uid="{625D1754-E3F7-4CC7-86BC-5B435D4F7B9A}"/>
    <cellStyle name="Porcentagem 2 2 2 2 2 2 7 2 2 2 4 2" xfId="35538" xr:uid="{2E871FCC-E9AD-45B7-BC7C-17E186C8A69B}"/>
    <cellStyle name="Porcentagem 2 2 2 2 2 2 7 2 2 3" xfId="35539" xr:uid="{05A17C84-852C-43F2-A812-3F39B20498E7}"/>
    <cellStyle name="Porcentagem 2 2 2 2 2 2 7 2 2 3 2" xfId="35540" xr:uid="{D569D470-222B-41ED-AE6B-7CAE903AB10F}"/>
    <cellStyle name="Porcentagem 2 2 2 2 2 2 7 2 2 3 2 2" xfId="35541" xr:uid="{E07C3AF1-337E-4571-A49F-DB8580A6C07F}"/>
    <cellStyle name="Porcentagem 2 2 2 2 2 2 7 2 2 3 2 2 2" xfId="35542" xr:uid="{9FCC5944-A10D-449B-B6BC-300A768D8865}"/>
    <cellStyle name="Porcentagem 2 2 2 2 2 2 7 2 2 3 2 2 2 2" xfId="35543" xr:uid="{CACAF518-A408-4884-B3F5-C0D81A9AA653}"/>
    <cellStyle name="Porcentagem 2 2 2 2 2 2 7 2 2 3 2 3" xfId="35544" xr:uid="{3F68DC54-C64E-4DE9-84AD-85AC839F676F}"/>
    <cellStyle name="Porcentagem 2 2 2 2 2 2 7 2 2 3 3" xfId="35545" xr:uid="{2B30B3CD-AAC1-4279-8A76-1EA46783424D}"/>
    <cellStyle name="Porcentagem 2 2 2 2 2 2 7 2 2 3 3 2" xfId="35546" xr:uid="{052D40D5-13E6-4834-8843-97B4194DE409}"/>
    <cellStyle name="Porcentagem 2 2 2 2 2 2 7 2 2 4" xfId="35547" xr:uid="{808561BF-F057-4C1F-B79C-DBD04D062840}"/>
    <cellStyle name="Porcentagem 2 2 2 2 2 2 7 2 2 4 2" xfId="35548" xr:uid="{94CD1284-4BE3-4940-B83E-E5A08925F90B}"/>
    <cellStyle name="Porcentagem 2 2 2 2 2 2 7 2 2 4 2 2" xfId="35549" xr:uid="{4AA1ECBD-D241-4BC6-932C-A0491BFD227D}"/>
    <cellStyle name="Porcentagem 2 2 2 2 2 2 7 2 2 5" xfId="35550" xr:uid="{0C6A5CB5-E249-437F-9D53-B49D949B01BB}"/>
    <cellStyle name="Porcentagem 2 2 2 2 2 2 7 2 3" xfId="35551" xr:uid="{8362B8F5-1FF6-4334-A493-64F592D19CB6}"/>
    <cellStyle name="Porcentagem 2 2 2 2 2 2 7 2 3 2" xfId="35552" xr:uid="{E4F8D36D-23B0-4259-B131-D2CA1F7023D1}"/>
    <cellStyle name="Porcentagem 2 2 2 2 2 2 7 2 3 2 2" xfId="35553" xr:uid="{5E48F936-2A28-41AA-9DBD-A5ADE25F1D15}"/>
    <cellStyle name="Porcentagem 2 2 2 2 2 2 7 2 3 2 2 2" xfId="35554" xr:uid="{FA0053CD-97E7-4752-B4C4-FF8269576CC5}"/>
    <cellStyle name="Porcentagem 2 2 2 2 2 2 7 2 3 2 2 2 2" xfId="35555" xr:uid="{48FEDE9E-8778-43FC-9753-64A7CCE18563}"/>
    <cellStyle name="Porcentagem 2 2 2 2 2 2 7 2 3 2 2 2 2 2" xfId="35556" xr:uid="{75E0FF88-26BB-44E3-AA1D-311FBB8AFE1D}"/>
    <cellStyle name="Porcentagem 2 2 2 2 2 2 7 2 3 2 2 3" xfId="35557" xr:uid="{65CD9261-FD99-4EA1-B9C5-8A4DC7C1047C}"/>
    <cellStyle name="Porcentagem 2 2 2 2 2 2 7 2 3 2 3" xfId="35558" xr:uid="{FFA5B39A-C366-4A23-B800-3645F870F3D3}"/>
    <cellStyle name="Porcentagem 2 2 2 2 2 2 7 2 3 2 3 2" xfId="35559" xr:uid="{7943DCAD-517A-45F7-8A17-6D1F676C1171}"/>
    <cellStyle name="Porcentagem 2 2 2 2 2 2 7 2 3 3" xfId="35560" xr:uid="{57A4CE5D-13FF-449F-87DA-F2CF4DA736E0}"/>
    <cellStyle name="Porcentagem 2 2 2 2 2 2 7 2 3 3 2" xfId="35561" xr:uid="{523562BA-2115-44F4-86FA-EE881C517A6A}"/>
    <cellStyle name="Porcentagem 2 2 2 2 2 2 7 2 3 3 2 2" xfId="35562" xr:uid="{04C354B4-5482-4091-80D3-3DAFB1ED3A9D}"/>
    <cellStyle name="Porcentagem 2 2 2 2 2 2 7 2 3 4" xfId="35563" xr:uid="{6ABF065F-15E5-4983-837C-85207C026CC3}"/>
    <cellStyle name="Porcentagem 2 2 2 2 2 2 7 2 4" xfId="35564" xr:uid="{1F6B1940-4EBE-4784-A29D-38DAC4323E32}"/>
    <cellStyle name="Porcentagem 2 2 2 2 2 2 7 2 4 2" xfId="35565" xr:uid="{DB0DE70D-B0E5-4658-8B6D-8B387188CBED}"/>
    <cellStyle name="Porcentagem 2 2 2 2 2 2 7 2 4 2 2" xfId="35566" xr:uid="{0FA54FD0-F29E-48DF-B001-2251E6086AF6}"/>
    <cellStyle name="Porcentagem 2 2 2 2 2 2 7 2 4 2 2 2" xfId="35567" xr:uid="{34F3FAF4-195D-430E-97A1-BFD0BF7FFD34}"/>
    <cellStyle name="Porcentagem 2 2 2 2 2 2 7 2 4 3" xfId="35568" xr:uid="{95F3B986-DA3E-4637-BC46-3E6EDEE9712F}"/>
    <cellStyle name="Porcentagem 2 2 2 2 2 2 7 2 5" xfId="35569" xr:uid="{620BA8FE-F647-4921-8015-AA208FEFFE10}"/>
    <cellStyle name="Porcentagem 2 2 2 2 2 2 7 2 5 2" xfId="35570" xr:uid="{A99B48F0-096B-4BD5-AC91-844CA36C465D}"/>
    <cellStyle name="Porcentagem 2 2 2 2 2 2 7 3" xfId="35571" xr:uid="{0081A2AB-BA25-449B-A33B-65012497E065}"/>
    <cellStyle name="Porcentagem 2 2 2 2 2 2 7 3 2" xfId="35572" xr:uid="{CB79D710-AA93-4E57-9B27-BD8C5B5058B8}"/>
    <cellStyle name="Porcentagem 2 2 2 2 2 2 7 3 2 2" xfId="35573" xr:uid="{0405FEC8-2610-44E7-873C-210CA55D9AD4}"/>
    <cellStyle name="Porcentagem 2 2 2 2 2 2 7 3 2 2 2" xfId="35574" xr:uid="{E7CEB990-692E-471D-90E0-93BAF9405081}"/>
    <cellStyle name="Porcentagem 2 2 2 2 2 2 7 3 2 2 2 2" xfId="35575" xr:uid="{59E72889-9F52-47FB-8A73-6E24045731D5}"/>
    <cellStyle name="Porcentagem 2 2 2 2 2 2 7 3 2 2 2 2 2" xfId="35576" xr:uid="{EACBB66C-5095-482A-A9BD-FEA13AEAA3B4}"/>
    <cellStyle name="Porcentagem 2 2 2 2 2 2 7 3 2 2 2 2 2 2" xfId="35577" xr:uid="{4D94CE21-AD92-4EF1-8A4E-17AC181AF84F}"/>
    <cellStyle name="Porcentagem 2 2 2 2 2 2 7 3 2 2 2 3" xfId="35578" xr:uid="{A96B5D61-ADDD-4CBE-AEAA-38DC9983810A}"/>
    <cellStyle name="Porcentagem 2 2 2 2 2 2 7 3 2 2 3" xfId="35579" xr:uid="{1BC53BD4-33CF-40BC-8EE8-45AA92D8DDCD}"/>
    <cellStyle name="Porcentagem 2 2 2 2 2 2 7 3 2 2 3 2" xfId="35580" xr:uid="{2191EB58-55E9-41E1-AEBC-3ED31E19571F}"/>
    <cellStyle name="Porcentagem 2 2 2 2 2 2 7 3 2 3" xfId="35581" xr:uid="{5D0791DC-ACD3-47F2-AECC-5D82AC5E8317}"/>
    <cellStyle name="Porcentagem 2 2 2 2 2 2 7 3 2 3 2" xfId="35582" xr:uid="{CF4BB789-6D83-4522-A4AA-39FB8E2B9931}"/>
    <cellStyle name="Porcentagem 2 2 2 2 2 2 7 3 2 3 2 2" xfId="35583" xr:uid="{19D067AB-D07E-489D-9155-F68920A2359C}"/>
    <cellStyle name="Porcentagem 2 2 2 2 2 2 7 3 2 4" xfId="35584" xr:uid="{FA1B47FF-F315-4383-B073-C11FF2F77FD2}"/>
    <cellStyle name="Porcentagem 2 2 2 2 2 2 7 3 3" xfId="35585" xr:uid="{DE32FBD8-F4D0-4E09-8611-F67EC8FE9963}"/>
    <cellStyle name="Porcentagem 2 2 2 2 2 2 7 3 3 2" xfId="35586" xr:uid="{931C57CA-0AC7-438C-8404-65D19C4E0881}"/>
    <cellStyle name="Porcentagem 2 2 2 2 2 2 7 3 3 2 2" xfId="35587" xr:uid="{AE3B461B-02D8-4168-9569-4E3E2F664B88}"/>
    <cellStyle name="Porcentagem 2 2 2 2 2 2 7 3 3 2 2 2" xfId="35588" xr:uid="{ACD194E7-0880-40C7-A719-98F718BEF1B2}"/>
    <cellStyle name="Porcentagem 2 2 2 2 2 2 7 3 3 3" xfId="35589" xr:uid="{B9FE78CB-CE3F-435D-96B8-1022CC780F0F}"/>
    <cellStyle name="Porcentagem 2 2 2 2 2 2 7 3 4" xfId="35590" xr:uid="{40F28079-9A9D-4904-B184-161F6E27504C}"/>
    <cellStyle name="Porcentagem 2 2 2 2 2 2 7 3 4 2" xfId="35591" xr:uid="{5127E592-286A-4C80-B81F-FE9D54EB57F7}"/>
    <cellStyle name="Porcentagem 2 2 2 2 2 2 7 4" xfId="35592" xr:uid="{19D0488D-9943-47A7-BFED-DCC511CEB951}"/>
    <cellStyle name="Porcentagem 2 2 2 2 2 2 7 4 2" xfId="35593" xr:uid="{A06B5220-6DC0-48D8-BE91-4A6BA20BC49E}"/>
    <cellStyle name="Porcentagem 2 2 2 2 2 2 7 4 2 2" xfId="35594" xr:uid="{8AD95E8D-CC4D-4E8D-AFFB-7EC15F984ED3}"/>
    <cellStyle name="Porcentagem 2 2 2 2 2 2 7 4 2 2 2" xfId="35595" xr:uid="{6E04E970-33FF-45B8-A7C5-03C5F7049AF2}"/>
    <cellStyle name="Porcentagem 2 2 2 2 2 2 7 4 2 2 2 2" xfId="35596" xr:uid="{A71A871B-382B-41D6-99FE-C800B196F54C}"/>
    <cellStyle name="Porcentagem 2 2 2 2 2 2 7 4 2 3" xfId="35597" xr:uid="{D48F2D17-5073-4E1E-903E-D6CA4AC7711C}"/>
    <cellStyle name="Porcentagem 2 2 2 2 2 2 7 4 3" xfId="35598" xr:uid="{FCCA6E4C-339A-4DC6-91EB-171BFC34F7BD}"/>
    <cellStyle name="Porcentagem 2 2 2 2 2 2 7 4 3 2" xfId="35599" xr:uid="{FE9878C4-1944-40F0-9EB7-E9721B63E6F7}"/>
    <cellStyle name="Porcentagem 2 2 2 2 2 2 7 5" xfId="35600" xr:uid="{F3D0D511-619E-4DA7-96B2-974118417CF1}"/>
    <cellStyle name="Porcentagem 2 2 2 2 2 2 7 5 2" xfId="35601" xr:uid="{4C59E745-F4D9-4187-B599-2C8717DCC6CD}"/>
    <cellStyle name="Porcentagem 2 2 2 2 2 2 7 5 2 2" xfId="35602" xr:uid="{A153EA4E-6805-425D-90B4-5C05DB8799A6}"/>
    <cellStyle name="Porcentagem 2 2 2 2 2 2 7 6" xfId="35603" xr:uid="{B71B9665-3D4E-4569-A888-9CF9E74DBC76}"/>
    <cellStyle name="Porcentagem 2 2 2 2 2 2 8" xfId="35604" xr:uid="{5B1FE0B9-BCE7-4C7F-AB53-F77C7D68B9DB}"/>
    <cellStyle name="Porcentagem 2 2 2 2 2 2 8 2" xfId="35605" xr:uid="{F8CD8B72-55AE-489C-80F7-9C1241EF2A68}"/>
    <cellStyle name="Porcentagem 2 2 2 2 2 2 8 2 2" xfId="35606" xr:uid="{3480EE22-6406-4760-888E-D625595E0957}"/>
    <cellStyle name="Porcentagem 2 2 2 2 2 2 8 2 2 2" xfId="35607" xr:uid="{3B5C91F9-055F-44E7-B826-36004A5109E0}"/>
    <cellStyle name="Porcentagem 2 2 2 2 2 2 8 2 2 2 2" xfId="35608" xr:uid="{AE30D1BD-D579-4C9C-822B-3F3BB210182C}"/>
    <cellStyle name="Porcentagem 2 2 2 2 2 2 8 2 2 2 2 2" xfId="35609" xr:uid="{F62DEEF9-D842-4FFA-A21E-9CB841FD755C}"/>
    <cellStyle name="Porcentagem 2 2 2 2 2 2 8 2 2 2 2 2 2" xfId="35610" xr:uid="{7C9C2A53-C03C-4352-8627-2B47BDDCC8CA}"/>
    <cellStyle name="Porcentagem 2 2 2 2 2 2 8 2 2 2 2 2 2 2" xfId="35611" xr:uid="{6152DA87-45E2-40EC-BB99-6BDFE291C345}"/>
    <cellStyle name="Porcentagem 2 2 2 2 2 2 8 2 2 2 2 3" xfId="35612" xr:uid="{6B6338CE-906E-46B1-9550-FA82DD78E208}"/>
    <cellStyle name="Porcentagem 2 2 2 2 2 2 8 2 2 2 3" xfId="35613" xr:uid="{287D52AF-8511-40CD-AB40-C94319972B5F}"/>
    <cellStyle name="Porcentagem 2 2 2 2 2 2 8 2 2 2 3 2" xfId="35614" xr:uid="{067CCA93-840E-419B-A1FF-B6D877A46C0B}"/>
    <cellStyle name="Porcentagem 2 2 2 2 2 2 8 2 2 3" xfId="35615" xr:uid="{AC973FD1-03C5-430E-893E-69D69C6FD724}"/>
    <cellStyle name="Porcentagem 2 2 2 2 2 2 8 2 2 3 2" xfId="35616" xr:uid="{40EF8C23-05BC-4E62-9D56-9B765211BAAF}"/>
    <cellStyle name="Porcentagem 2 2 2 2 2 2 8 2 2 3 2 2" xfId="35617" xr:uid="{70B6813F-CED4-42E7-AB22-37D55D67BD86}"/>
    <cellStyle name="Porcentagem 2 2 2 2 2 2 8 2 2 4" xfId="35618" xr:uid="{B6EC34BC-2FCB-4FDA-A423-F8C41BDC82C2}"/>
    <cellStyle name="Porcentagem 2 2 2 2 2 2 8 2 3" xfId="35619" xr:uid="{736EB1B4-E298-4BE2-9600-C105F9DC035C}"/>
    <cellStyle name="Porcentagem 2 2 2 2 2 2 8 2 3 2" xfId="35620" xr:uid="{D2BB6565-CD88-4C0B-8667-59155FFF5776}"/>
    <cellStyle name="Porcentagem 2 2 2 2 2 2 8 2 3 2 2" xfId="35621" xr:uid="{FA957E33-03DF-45B0-874A-405AF71FEA52}"/>
    <cellStyle name="Porcentagem 2 2 2 2 2 2 8 2 3 2 2 2" xfId="35622" xr:uid="{6054F707-F449-4EBA-AA23-A9A300DD185C}"/>
    <cellStyle name="Porcentagem 2 2 2 2 2 2 8 2 3 3" xfId="35623" xr:uid="{315B54E6-2164-4875-8567-D5089635609E}"/>
    <cellStyle name="Porcentagem 2 2 2 2 2 2 8 2 4" xfId="35624" xr:uid="{6A0C9581-79FC-43D7-A5E0-A2346FF419D8}"/>
    <cellStyle name="Porcentagem 2 2 2 2 2 2 8 2 4 2" xfId="35625" xr:uid="{01E5A388-82DB-45F1-A237-A8F7148831F8}"/>
    <cellStyle name="Porcentagem 2 2 2 2 2 2 8 3" xfId="35626" xr:uid="{B40C61B5-2EF8-4EA8-99B3-2FA3D67333F9}"/>
    <cellStyle name="Porcentagem 2 2 2 2 2 2 8 3 2" xfId="35627" xr:uid="{9EB20812-5D75-45C0-8795-151E54DC2365}"/>
    <cellStyle name="Porcentagem 2 2 2 2 2 2 8 3 2 2" xfId="35628" xr:uid="{A14E6C46-4228-4B19-A5BE-3B351A66C322}"/>
    <cellStyle name="Porcentagem 2 2 2 2 2 2 8 3 2 2 2" xfId="35629" xr:uid="{BB5F83C6-FD95-4041-9521-5DC075ADC66C}"/>
    <cellStyle name="Porcentagem 2 2 2 2 2 2 8 3 2 2 2 2" xfId="35630" xr:uid="{1B864833-EFCE-4404-B1BC-D53E4ADE5691}"/>
    <cellStyle name="Porcentagem 2 2 2 2 2 2 8 3 2 3" xfId="35631" xr:uid="{2CF399DE-44A4-42AC-8929-38F192F77154}"/>
    <cellStyle name="Porcentagem 2 2 2 2 2 2 8 3 3" xfId="35632" xr:uid="{F4859922-2DA3-4E7B-B9B0-67809654BE01}"/>
    <cellStyle name="Porcentagem 2 2 2 2 2 2 8 3 3 2" xfId="35633" xr:uid="{7281002A-EB11-4A2B-B993-CA2E85F3B5C6}"/>
    <cellStyle name="Porcentagem 2 2 2 2 2 2 8 4" xfId="35634" xr:uid="{187CB852-5802-4679-AE9B-D5539B52F920}"/>
    <cellStyle name="Porcentagem 2 2 2 2 2 2 8 4 2" xfId="35635" xr:uid="{C9B45FD2-259F-4105-8C2A-5B3C738A0AAF}"/>
    <cellStyle name="Porcentagem 2 2 2 2 2 2 8 4 2 2" xfId="35636" xr:uid="{3752D19B-F36C-4226-8CF3-7C034EDF7021}"/>
    <cellStyle name="Porcentagem 2 2 2 2 2 2 8 5" xfId="35637" xr:uid="{DF9041D6-3B55-45E5-B9D1-A1BEAC6FF251}"/>
    <cellStyle name="Porcentagem 2 2 2 2 2 2 9" xfId="35638" xr:uid="{E5609162-B4F3-47DC-A83D-AA08E465C3DD}"/>
    <cellStyle name="Porcentagem 2 2 2 2 2 2 9 2" xfId="35639" xr:uid="{94A66F42-1776-40E8-A3A0-0E452685C196}"/>
    <cellStyle name="Porcentagem 2 2 2 2 2 2 9 2 2" xfId="35640" xr:uid="{996B5B62-5FDA-4B28-90F6-6A4E7EB0F199}"/>
    <cellStyle name="Porcentagem 2 2 2 2 2 2 9 2 2 2" xfId="35641" xr:uid="{5DA7C5B1-2197-422C-897E-3CB105F5A0E8}"/>
    <cellStyle name="Porcentagem 2 2 2 2 2 2 9 2 2 2 2" xfId="35642" xr:uid="{F832588E-B25F-4A4A-97E3-296D44B5EC43}"/>
    <cellStyle name="Porcentagem 2 2 2 2 2 2 9 2 2 2 2 2" xfId="35643" xr:uid="{B93D1B45-77CB-483B-B565-AAC4BFAE4F2C}"/>
    <cellStyle name="Porcentagem 2 2 2 2 2 2 9 2 2 3" xfId="35644" xr:uid="{638DCE0C-6CE1-4586-BD22-69FF671F7288}"/>
    <cellStyle name="Porcentagem 2 2 2 2 2 2 9 2 3" xfId="35645" xr:uid="{D28F34AD-69F8-4DB4-8E5D-0A7E7092ABD4}"/>
    <cellStyle name="Porcentagem 2 2 2 2 2 2 9 2 3 2" xfId="35646" xr:uid="{B5B22901-9007-4370-90F3-F076AA13AAC1}"/>
    <cellStyle name="Porcentagem 2 2 2 2 2 2 9 3" xfId="35647" xr:uid="{71E57B76-9A3E-4EEA-AB03-150E1230F420}"/>
    <cellStyle name="Porcentagem 2 2 2 2 2 2 9 3 2" xfId="35648" xr:uid="{588B272C-1C37-4E60-841E-38EE55DA4910}"/>
    <cellStyle name="Porcentagem 2 2 2 2 2 2 9 3 2 2" xfId="35649" xr:uid="{7D15243C-1B16-4B6C-A540-9C654EB18DF9}"/>
    <cellStyle name="Porcentagem 2 2 2 2 2 2 9 4" xfId="35650" xr:uid="{546C4D2F-1932-49A2-9D92-30D168E28FD9}"/>
    <cellStyle name="Porcentagem 2 2 2 2 2 3" xfId="35651" xr:uid="{69198EED-09E0-47A8-8B31-39DBF59EA1C5}"/>
    <cellStyle name="Porcentagem 2 2 2 2 2 4" xfId="35652" xr:uid="{DBCDD02B-2C39-4B65-92FF-791254D8D04E}"/>
    <cellStyle name="Porcentagem 2 2 2 2 2 5" xfId="35653" xr:uid="{D570A093-2B34-4DD9-A823-D14931B7EDF0}"/>
    <cellStyle name="Porcentagem 2 2 2 2 2 5 2" xfId="35654" xr:uid="{C68DFD83-8897-41C2-B4EB-DE62582E7F7F}"/>
    <cellStyle name="Porcentagem 2 2 2 2 2 5 2 2" xfId="35655" xr:uid="{C75D4342-88F9-4321-8DED-4E43C448B766}"/>
    <cellStyle name="Porcentagem 2 2 2 2 2 5 2 2 2" xfId="35656" xr:uid="{E82C4EA3-29E1-4ED0-B25C-C8A8B402BD0D}"/>
    <cellStyle name="Porcentagem 2 2 2 2 2 5 2 2 2 2" xfId="35657" xr:uid="{63BA7A09-1213-41E5-A651-92D52F8EE799}"/>
    <cellStyle name="Porcentagem 2 2 2 2 2 5 2 2 2 2 2" xfId="35658" xr:uid="{ACD89D18-FE9B-404A-8556-F256456F4451}"/>
    <cellStyle name="Porcentagem 2 2 2 2 2 5 2 2 2 2 2 2" xfId="35659" xr:uid="{13DA0A7D-FEA2-4708-B4C8-988210B3C434}"/>
    <cellStyle name="Porcentagem 2 2 2 2 2 5 2 2 2 2 2 2 2" xfId="35660" xr:uid="{60497610-5588-49F4-B2B4-1207C01F81C7}"/>
    <cellStyle name="Porcentagem 2 2 2 2 2 5 2 2 2 2 2 2 2 2" xfId="35661" xr:uid="{11723B6B-5730-4C64-B81E-F8F974DF01D9}"/>
    <cellStyle name="Porcentagem 2 2 2 2 2 5 2 2 2 2 2 2 2 2 2" xfId="35662" xr:uid="{E1FDFFB8-F645-4663-9E41-33104954293F}"/>
    <cellStyle name="Porcentagem 2 2 2 2 2 5 2 2 2 2 2 2 2 2 2 2" xfId="35663" xr:uid="{92187070-2EE7-42B9-9CCD-3FB7E6383182}"/>
    <cellStyle name="Porcentagem 2 2 2 2 2 5 2 2 2 2 2 2 2 2 2 2 2" xfId="35664" xr:uid="{76CD4CB0-5E16-4AF1-9139-930AFD42D82F}"/>
    <cellStyle name="Porcentagem 2 2 2 2 2 5 2 2 2 2 2 2 2 2 3" xfId="35665" xr:uid="{7FF969C6-3071-497E-A62C-052F71DF5A27}"/>
    <cellStyle name="Porcentagem 2 2 2 2 2 5 2 2 2 2 2 2 2 3" xfId="35666" xr:uid="{A91717E3-D291-4750-AE43-C4BD38554E90}"/>
    <cellStyle name="Porcentagem 2 2 2 2 2 5 2 2 2 2 2 2 2 3 2" xfId="35667" xr:uid="{DD046F8E-C83C-4CF4-97AB-ECAE732C0C81}"/>
    <cellStyle name="Porcentagem 2 2 2 2 2 5 2 2 2 2 2 2 3" xfId="35668" xr:uid="{A90A3B0F-87F5-4E82-AF1F-012D497E9F71}"/>
    <cellStyle name="Porcentagem 2 2 2 2 2 5 2 2 2 2 2 2 3 2" xfId="35669" xr:uid="{05445A72-F21D-4DFF-BAF9-1897EC37A48C}"/>
    <cellStyle name="Porcentagem 2 2 2 2 2 5 2 2 2 2 2 2 3 2 2" xfId="35670" xr:uid="{8DEC2397-41EF-41D4-A9D8-B9AA6220D4DE}"/>
    <cellStyle name="Porcentagem 2 2 2 2 2 5 2 2 2 2 2 2 4" xfId="35671" xr:uid="{8CD0871B-363F-4C1C-9793-C00603DBF275}"/>
    <cellStyle name="Porcentagem 2 2 2 2 2 5 2 2 2 2 2 3" xfId="35672" xr:uid="{A1B7FA80-7F04-4E58-AF26-9092E0E59F1D}"/>
    <cellStyle name="Porcentagem 2 2 2 2 2 5 2 2 2 2 2 3 2" xfId="35673" xr:uid="{B7989902-B84E-4ED8-9E1D-92DA338625D2}"/>
    <cellStyle name="Porcentagem 2 2 2 2 2 5 2 2 2 2 2 3 2 2" xfId="35674" xr:uid="{A8A22E9A-F46D-444E-92C5-3692F62E22AC}"/>
    <cellStyle name="Porcentagem 2 2 2 2 2 5 2 2 2 2 2 3 2 2 2" xfId="35675" xr:uid="{13DD922B-807F-45D5-9E32-00F4C27995B7}"/>
    <cellStyle name="Porcentagem 2 2 2 2 2 5 2 2 2 2 2 3 3" xfId="35676" xr:uid="{FB6BDE94-E4CB-42C3-BCCD-90F9C64B6377}"/>
    <cellStyle name="Porcentagem 2 2 2 2 2 5 2 2 2 2 2 4" xfId="35677" xr:uid="{90B1F856-9155-4770-991E-6ECCCC199D99}"/>
    <cellStyle name="Porcentagem 2 2 2 2 2 5 2 2 2 2 2 4 2" xfId="35678" xr:uid="{6AEC23E5-C95D-49D9-9500-DCEC19123D71}"/>
    <cellStyle name="Porcentagem 2 2 2 2 2 5 2 2 2 2 3" xfId="35679" xr:uid="{5619B084-BFF2-4DE6-834C-0A0AA0ACAFB9}"/>
    <cellStyle name="Porcentagem 2 2 2 2 2 5 2 2 2 2 3 2" xfId="35680" xr:uid="{9E09DBA1-1BC0-48F5-91FD-293BE83FD0F0}"/>
    <cellStyle name="Porcentagem 2 2 2 2 2 5 2 2 2 2 3 2 2" xfId="35681" xr:uid="{99D46FE7-EFFF-40FC-A534-E7B05BB0F790}"/>
    <cellStyle name="Porcentagem 2 2 2 2 2 5 2 2 2 2 3 2 2 2" xfId="35682" xr:uid="{98AE6E7E-05FF-4892-9DAD-A4670FF60FC2}"/>
    <cellStyle name="Porcentagem 2 2 2 2 2 5 2 2 2 2 3 2 2 2 2" xfId="35683" xr:uid="{79002548-35D9-43A1-ADF9-0EE10784FCF2}"/>
    <cellStyle name="Porcentagem 2 2 2 2 2 5 2 2 2 2 3 2 3" xfId="35684" xr:uid="{091B5527-F6DA-44DD-A3F9-148E4356D97B}"/>
    <cellStyle name="Porcentagem 2 2 2 2 2 5 2 2 2 2 3 3" xfId="35685" xr:uid="{DAB910D0-C2E0-45E8-86E6-52F2A11AC360}"/>
    <cellStyle name="Porcentagem 2 2 2 2 2 5 2 2 2 2 3 3 2" xfId="35686" xr:uid="{FEA06569-74AD-4BCD-8F10-623293AE11FE}"/>
    <cellStyle name="Porcentagem 2 2 2 2 2 5 2 2 2 2 4" xfId="35687" xr:uid="{590D61E4-BB4A-4801-A15C-03E1C118DA85}"/>
    <cellStyle name="Porcentagem 2 2 2 2 2 5 2 2 2 2 4 2" xfId="35688" xr:uid="{8192A777-C167-4FA5-A21F-A24E25E1164B}"/>
    <cellStyle name="Porcentagem 2 2 2 2 2 5 2 2 2 2 4 2 2" xfId="35689" xr:uid="{E393D681-0E8F-4C29-9F76-B38F6A9690E6}"/>
    <cellStyle name="Porcentagem 2 2 2 2 2 5 2 2 2 2 5" xfId="35690" xr:uid="{DE9A0DAC-B003-48B2-92C7-09F5174FB8F6}"/>
    <cellStyle name="Porcentagem 2 2 2 2 2 5 2 2 2 3" xfId="35691" xr:uid="{1F9AEC41-9BE8-4595-931D-8A1CAA6F05D3}"/>
    <cellStyle name="Porcentagem 2 2 2 2 2 5 2 2 2 3 2" xfId="35692" xr:uid="{32F31F02-B5A8-469C-9CF9-76BE30092EA3}"/>
    <cellStyle name="Porcentagem 2 2 2 2 2 5 2 2 2 3 2 2" xfId="35693" xr:uid="{CB3D8B72-7801-43E7-B02B-6EE275395FD3}"/>
    <cellStyle name="Porcentagem 2 2 2 2 2 5 2 2 2 3 2 2 2" xfId="35694" xr:uid="{DEBF0046-55EF-4E9A-A5C1-B0D3E7B60C77}"/>
    <cellStyle name="Porcentagem 2 2 2 2 2 5 2 2 2 3 2 2 2 2" xfId="35695" xr:uid="{F8AC7CA3-51B4-4618-B5B1-47CAAF6167B0}"/>
    <cellStyle name="Porcentagem 2 2 2 2 2 5 2 2 2 3 2 2 2 2 2" xfId="35696" xr:uid="{5B409232-6D26-41D3-99E7-B89EE6185758}"/>
    <cellStyle name="Porcentagem 2 2 2 2 2 5 2 2 2 3 2 2 3" xfId="35697" xr:uid="{28516FC4-8CA6-46A8-A3EE-B01B1F50E7E6}"/>
    <cellStyle name="Porcentagem 2 2 2 2 2 5 2 2 2 3 2 3" xfId="35698" xr:uid="{054E12E6-4E3C-4598-8C0D-FC68958EF229}"/>
    <cellStyle name="Porcentagem 2 2 2 2 2 5 2 2 2 3 2 3 2" xfId="35699" xr:uid="{83FD387F-EA56-4967-8068-6B171658B5E3}"/>
    <cellStyle name="Porcentagem 2 2 2 2 2 5 2 2 2 3 3" xfId="35700" xr:uid="{3C9A9663-6D27-4EC4-BAEB-B448CB9591AF}"/>
    <cellStyle name="Porcentagem 2 2 2 2 2 5 2 2 2 3 3 2" xfId="35701" xr:uid="{7319713B-013F-425D-8AD6-DACD55057CF1}"/>
    <cellStyle name="Porcentagem 2 2 2 2 2 5 2 2 2 3 3 2 2" xfId="35702" xr:uid="{DACA47BB-5233-4D13-B524-D2A83ADE0EB4}"/>
    <cellStyle name="Porcentagem 2 2 2 2 2 5 2 2 2 3 4" xfId="35703" xr:uid="{0B8B3DBE-161B-438B-A9B7-0A43A052F7B8}"/>
    <cellStyle name="Porcentagem 2 2 2 2 2 5 2 2 2 4" xfId="35704" xr:uid="{8B5FDAE1-92E7-4A65-9A48-DC56B3A69F17}"/>
    <cellStyle name="Porcentagem 2 2 2 2 2 5 2 2 2 4 2" xfId="35705" xr:uid="{6E0743C1-DC20-4954-B1DA-277475A39F59}"/>
    <cellStyle name="Porcentagem 2 2 2 2 2 5 2 2 2 4 2 2" xfId="35706" xr:uid="{361B21D1-FCCA-4C2E-9A4D-57FA45FBFE51}"/>
    <cellStyle name="Porcentagem 2 2 2 2 2 5 2 2 2 4 2 2 2" xfId="35707" xr:uid="{702AEE75-DF8C-492B-8CE4-2BF8795C6D4B}"/>
    <cellStyle name="Porcentagem 2 2 2 2 2 5 2 2 2 4 3" xfId="35708" xr:uid="{04E7C939-9BB6-4B88-9FD1-93AC28EFCAE4}"/>
    <cellStyle name="Porcentagem 2 2 2 2 2 5 2 2 2 5" xfId="35709" xr:uid="{EE034BF3-BA36-48E7-89F8-479845FD096B}"/>
    <cellStyle name="Porcentagem 2 2 2 2 2 5 2 2 2 5 2" xfId="35710" xr:uid="{6B173D72-0145-46FB-9F74-1A59E27C6904}"/>
    <cellStyle name="Porcentagem 2 2 2 2 2 5 2 2 3" xfId="35711" xr:uid="{BC3CADCF-E307-40AE-9109-3F387D640087}"/>
    <cellStyle name="Porcentagem 2 2 2 2 2 5 2 2 3 2" xfId="35712" xr:uid="{78383145-7058-4C4A-9737-D2495C5EED14}"/>
    <cellStyle name="Porcentagem 2 2 2 2 2 5 2 2 3 2 2" xfId="35713" xr:uid="{6AB3BED4-AF9F-41B8-B730-2DB9C93B6E3F}"/>
    <cellStyle name="Porcentagem 2 2 2 2 2 5 2 2 3 2 2 2" xfId="35714" xr:uid="{90C2F060-61F8-4279-9E2A-DC7087A6F50E}"/>
    <cellStyle name="Porcentagem 2 2 2 2 2 5 2 2 3 2 2 2 2" xfId="35715" xr:uid="{99900366-EE8F-42B8-9AEF-6F0C66654206}"/>
    <cellStyle name="Porcentagem 2 2 2 2 2 5 2 2 3 2 2 2 2 2" xfId="35716" xr:uid="{0B972F09-2138-471E-8E04-97503B84950B}"/>
    <cellStyle name="Porcentagem 2 2 2 2 2 5 2 2 3 2 2 2 2 2 2" xfId="35717" xr:uid="{1F175655-B607-475D-8AFE-993E924454BF}"/>
    <cellStyle name="Porcentagem 2 2 2 2 2 5 2 2 3 2 2 2 3" xfId="35718" xr:uid="{A006F530-0B3F-4574-9A2E-4EC6C9BCFBB4}"/>
    <cellStyle name="Porcentagem 2 2 2 2 2 5 2 2 3 2 2 3" xfId="35719" xr:uid="{42D6EFA4-95FD-48D4-80CC-C1641366D55D}"/>
    <cellStyle name="Porcentagem 2 2 2 2 2 5 2 2 3 2 2 3 2" xfId="35720" xr:uid="{49527405-2288-4184-9584-A3B01BAF062C}"/>
    <cellStyle name="Porcentagem 2 2 2 2 2 5 2 2 3 2 3" xfId="35721" xr:uid="{72CF6B07-B0E3-471D-A866-45D470982B98}"/>
    <cellStyle name="Porcentagem 2 2 2 2 2 5 2 2 3 2 3 2" xfId="35722" xr:uid="{A977E35D-BB10-4613-B5E7-F45B58358F26}"/>
    <cellStyle name="Porcentagem 2 2 2 2 2 5 2 2 3 2 3 2 2" xfId="35723" xr:uid="{7F3FE0B4-ED53-4446-BCD6-8032B070F497}"/>
    <cellStyle name="Porcentagem 2 2 2 2 2 5 2 2 3 2 4" xfId="35724" xr:uid="{52F607FB-83B1-47D8-835A-71F868054348}"/>
    <cellStyle name="Porcentagem 2 2 2 2 2 5 2 2 3 3" xfId="35725" xr:uid="{A4FF5624-6EC0-4137-AA94-F2BE11A674B8}"/>
    <cellStyle name="Porcentagem 2 2 2 2 2 5 2 2 3 3 2" xfId="35726" xr:uid="{01004485-8802-44D9-86B7-9A67147A5624}"/>
    <cellStyle name="Porcentagem 2 2 2 2 2 5 2 2 3 3 2 2" xfId="35727" xr:uid="{51BB9642-123D-4139-A14D-AFDFFBD8C0BA}"/>
    <cellStyle name="Porcentagem 2 2 2 2 2 5 2 2 3 3 2 2 2" xfId="35728" xr:uid="{1A2C0791-6870-41C2-9B40-D224FA771CBB}"/>
    <cellStyle name="Porcentagem 2 2 2 2 2 5 2 2 3 3 3" xfId="35729" xr:uid="{B3E21D86-EB4E-429A-9018-96BAF9146F6C}"/>
    <cellStyle name="Porcentagem 2 2 2 2 2 5 2 2 3 4" xfId="35730" xr:uid="{A2F839A2-54B9-4C16-8E50-84EADF4300C2}"/>
    <cellStyle name="Porcentagem 2 2 2 2 2 5 2 2 3 4 2" xfId="35731" xr:uid="{4B09B2F7-D8CC-4EED-BF00-AFE975AC7B8C}"/>
    <cellStyle name="Porcentagem 2 2 2 2 2 5 2 2 4" xfId="35732" xr:uid="{55350FB9-BAFF-413B-9010-73A2B151938D}"/>
    <cellStyle name="Porcentagem 2 2 2 2 2 5 2 2 4 2" xfId="35733" xr:uid="{368CA2B8-3E53-467B-9835-8CF59ACF0559}"/>
    <cellStyle name="Porcentagem 2 2 2 2 2 5 2 2 4 2 2" xfId="35734" xr:uid="{11FB0165-2A4C-4202-857D-D764E9DB8D5E}"/>
    <cellStyle name="Porcentagem 2 2 2 2 2 5 2 2 4 2 2 2" xfId="35735" xr:uid="{EE89FF36-C7D9-4A11-9F34-1FE7BE7A543B}"/>
    <cellStyle name="Porcentagem 2 2 2 2 2 5 2 2 4 2 2 2 2" xfId="35736" xr:uid="{CBE6C507-2C8E-48E1-8461-B8EF2D3A92BC}"/>
    <cellStyle name="Porcentagem 2 2 2 2 2 5 2 2 4 2 3" xfId="35737" xr:uid="{812BF234-F60C-446D-9D7D-25DF77D78733}"/>
    <cellStyle name="Porcentagem 2 2 2 2 2 5 2 2 4 3" xfId="35738" xr:uid="{0132419D-3DE8-44D9-A857-DE20B647063A}"/>
    <cellStyle name="Porcentagem 2 2 2 2 2 5 2 2 4 3 2" xfId="35739" xr:uid="{A6DBDBAA-CB9B-40C7-B0E4-A285E7FA3974}"/>
    <cellStyle name="Porcentagem 2 2 2 2 2 5 2 2 5" xfId="35740" xr:uid="{13C304D4-6D9E-46C2-90A7-1A6FB9C90FC1}"/>
    <cellStyle name="Porcentagem 2 2 2 2 2 5 2 2 5 2" xfId="35741" xr:uid="{9C1515CC-7B8E-4E0A-A509-E2A08C32FAED}"/>
    <cellStyle name="Porcentagem 2 2 2 2 2 5 2 2 5 2 2" xfId="35742" xr:uid="{1D96B312-F13F-4D9F-A0E4-88963FAD333F}"/>
    <cellStyle name="Porcentagem 2 2 2 2 2 5 2 2 6" xfId="35743" xr:uid="{E7CA94D1-7082-4093-ADD2-F50C9B449879}"/>
    <cellStyle name="Porcentagem 2 2 2 2 2 5 2 3" xfId="35744" xr:uid="{88C093BC-EB4E-4D27-9CB5-D1746155842D}"/>
    <cellStyle name="Porcentagem 2 2 2 2 2 5 2 3 2" xfId="35745" xr:uid="{7E2EBF1E-E85A-4411-87B7-4D0BF1E3027F}"/>
    <cellStyle name="Porcentagem 2 2 2 2 2 5 2 3 2 2" xfId="35746" xr:uid="{3542F5F0-2711-4514-8D4A-660F3BD36A0D}"/>
    <cellStyle name="Porcentagem 2 2 2 2 2 5 2 3 2 2 2" xfId="35747" xr:uid="{4050770C-5175-45B3-A1AE-6AF01350155F}"/>
    <cellStyle name="Porcentagem 2 2 2 2 2 5 2 3 2 2 2 2" xfId="35748" xr:uid="{E752A809-5D12-4AF8-8764-23290B3E81F3}"/>
    <cellStyle name="Porcentagem 2 2 2 2 2 5 2 3 2 2 2 2 2" xfId="35749" xr:uid="{6F71E30F-8FA6-4926-9556-C9B140B51126}"/>
    <cellStyle name="Porcentagem 2 2 2 2 2 5 2 3 2 2 2 2 2 2" xfId="35750" xr:uid="{141802F0-6D16-4708-9E4A-ADB2C5CAAF7E}"/>
    <cellStyle name="Porcentagem 2 2 2 2 2 5 2 3 2 2 2 2 2 2 2" xfId="35751" xr:uid="{AA8AA115-E24F-4379-8662-0D46FE2B058A}"/>
    <cellStyle name="Porcentagem 2 2 2 2 2 5 2 3 2 2 2 2 3" xfId="35752" xr:uid="{84AFB077-C43B-4A0E-B7E6-5ACBF758C6D3}"/>
    <cellStyle name="Porcentagem 2 2 2 2 2 5 2 3 2 2 2 3" xfId="35753" xr:uid="{A6193537-B699-41AA-BB24-C402E7978EEF}"/>
    <cellStyle name="Porcentagem 2 2 2 2 2 5 2 3 2 2 2 3 2" xfId="35754" xr:uid="{E31C5A61-9834-47C3-9769-7F3EFAB5BF5D}"/>
    <cellStyle name="Porcentagem 2 2 2 2 2 5 2 3 2 2 3" xfId="35755" xr:uid="{510D9F1B-7D7B-42AD-810F-A01F0D0F69BA}"/>
    <cellStyle name="Porcentagem 2 2 2 2 2 5 2 3 2 2 3 2" xfId="35756" xr:uid="{200B5233-01D7-4774-A03A-4B8E20780B62}"/>
    <cellStyle name="Porcentagem 2 2 2 2 2 5 2 3 2 2 3 2 2" xfId="35757" xr:uid="{1EE7220B-444A-4967-BAFD-920451335FE5}"/>
    <cellStyle name="Porcentagem 2 2 2 2 2 5 2 3 2 2 4" xfId="35758" xr:uid="{EB46082C-D17F-422E-A9CC-874836112475}"/>
    <cellStyle name="Porcentagem 2 2 2 2 2 5 2 3 2 3" xfId="35759" xr:uid="{78E9561E-EDFA-4530-A441-95A0A8932FDC}"/>
    <cellStyle name="Porcentagem 2 2 2 2 2 5 2 3 2 3 2" xfId="35760" xr:uid="{66B0BC02-AC4B-452D-A85A-FDB568C86A9C}"/>
    <cellStyle name="Porcentagem 2 2 2 2 2 5 2 3 2 3 2 2" xfId="35761" xr:uid="{FF52C4B6-0675-4ECA-8764-D66BE6A0D9AC}"/>
    <cellStyle name="Porcentagem 2 2 2 2 2 5 2 3 2 3 2 2 2" xfId="35762" xr:uid="{E9FB7436-D4E9-423D-A3F8-C129A670F0EE}"/>
    <cellStyle name="Porcentagem 2 2 2 2 2 5 2 3 2 3 3" xfId="35763" xr:uid="{52CC0FED-7C90-4D46-B782-D8867631D258}"/>
    <cellStyle name="Porcentagem 2 2 2 2 2 5 2 3 2 4" xfId="35764" xr:uid="{CA6C1BF5-84C8-4C48-B99C-68D5D255446F}"/>
    <cellStyle name="Porcentagem 2 2 2 2 2 5 2 3 2 4 2" xfId="35765" xr:uid="{CB1A0742-BB1B-4633-9508-FF81F0F74F23}"/>
    <cellStyle name="Porcentagem 2 2 2 2 2 5 2 3 3" xfId="35766" xr:uid="{A088771B-5946-48A5-8AA6-90D85BF6DB75}"/>
    <cellStyle name="Porcentagem 2 2 2 2 2 5 2 3 3 2" xfId="35767" xr:uid="{E8C24144-EB44-4C47-981C-26C8185F5214}"/>
    <cellStyle name="Porcentagem 2 2 2 2 2 5 2 3 3 2 2" xfId="35768" xr:uid="{7E1CFFD0-1DC0-420B-A130-AF2195EA8664}"/>
    <cellStyle name="Porcentagem 2 2 2 2 2 5 2 3 3 2 2 2" xfId="35769" xr:uid="{AC37B9D9-CA9D-4835-97A4-E5EE8992D2C4}"/>
    <cellStyle name="Porcentagem 2 2 2 2 2 5 2 3 3 2 2 2 2" xfId="35770" xr:uid="{FAAC712A-8E5F-45C8-A2B6-730ED37B11F1}"/>
    <cellStyle name="Porcentagem 2 2 2 2 2 5 2 3 3 2 3" xfId="35771" xr:uid="{EEB236C3-F121-4F29-BE3A-EFDBF9300FC9}"/>
    <cellStyle name="Porcentagem 2 2 2 2 2 5 2 3 3 3" xfId="35772" xr:uid="{1F1AA029-D0FB-44C0-90AD-38CB669D0572}"/>
    <cellStyle name="Porcentagem 2 2 2 2 2 5 2 3 3 3 2" xfId="35773" xr:uid="{6FE1E6CA-DB21-4D31-AA89-E548C6C11CFB}"/>
    <cellStyle name="Porcentagem 2 2 2 2 2 5 2 3 4" xfId="35774" xr:uid="{3BA52D81-1924-4506-8893-359C08C0555F}"/>
    <cellStyle name="Porcentagem 2 2 2 2 2 5 2 3 4 2" xfId="35775" xr:uid="{DC095D9C-7BF2-4989-A4A2-12BA1C6EF484}"/>
    <cellStyle name="Porcentagem 2 2 2 2 2 5 2 3 4 2 2" xfId="35776" xr:uid="{07A8AE93-38D3-4E39-B89D-4D46BD99CDEE}"/>
    <cellStyle name="Porcentagem 2 2 2 2 2 5 2 3 5" xfId="35777" xr:uid="{D4E2953C-C76D-43C4-AD4A-CC2C3608AA5A}"/>
    <cellStyle name="Porcentagem 2 2 2 2 2 5 2 4" xfId="35778" xr:uid="{039E9EEC-EDE1-42F7-82CA-1A2C93E1E3A2}"/>
    <cellStyle name="Porcentagem 2 2 2 2 2 5 2 4 2" xfId="35779" xr:uid="{B5C1310A-D4DF-4393-826C-843E66829D87}"/>
    <cellStyle name="Porcentagem 2 2 2 2 2 5 2 4 2 2" xfId="35780" xr:uid="{4CDEFE33-616E-4FEA-89D0-751CC22DB5F5}"/>
    <cellStyle name="Porcentagem 2 2 2 2 2 5 2 4 2 2 2" xfId="35781" xr:uid="{5FCF7ED1-50C7-454E-9E08-63225F42509D}"/>
    <cellStyle name="Porcentagem 2 2 2 2 2 5 2 4 2 2 2 2" xfId="35782" xr:uid="{1A7B83C9-29C2-4515-8016-620141C38D42}"/>
    <cellStyle name="Porcentagem 2 2 2 2 2 5 2 4 2 2 2 2 2" xfId="35783" xr:uid="{893A932B-7374-42C4-BE36-37153AA63EC2}"/>
    <cellStyle name="Porcentagem 2 2 2 2 2 5 2 4 2 2 3" xfId="35784" xr:uid="{83DE43CC-0B22-4149-BAB6-3863FB76E505}"/>
    <cellStyle name="Porcentagem 2 2 2 2 2 5 2 4 2 3" xfId="35785" xr:uid="{08876D9B-982C-4F72-98C7-40C9497AEE40}"/>
    <cellStyle name="Porcentagem 2 2 2 2 2 5 2 4 2 3 2" xfId="35786" xr:uid="{3CF9548F-FEDE-45D8-9248-F9A60248242D}"/>
    <cellStyle name="Porcentagem 2 2 2 2 2 5 2 4 3" xfId="35787" xr:uid="{1586EA36-2B7D-4061-8BD2-125D9A36CD7D}"/>
    <cellStyle name="Porcentagem 2 2 2 2 2 5 2 4 3 2" xfId="35788" xr:uid="{F466253C-79B5-4F2D-8931-39510A5AC5F7}"/>
    <cellStyle name="Porcentagem 2 2 2 2 2 5 2 4 3 2 2" xfId="35789" xr:uid="{1F276512-5598-44F2-8282-7A89D4838832}"/>
    <cellStyle name="Porcentagem 2 2 2 2 2 5 2 4 4" xfId="35790" xr:uid="{07ABC138-DA95-4404-8E62-1590BBD51626}"/>
    <cellStyle name="Porcentagem 2 2 2 2 2 5 2 5" xfId="35791" xr:uid="{0E96FA45-C789-4FA2-892E-3F0ECAE9C414}"/>
    <cellStyle name="Porcentagem 2 2 2 2 2 5 2 5 2" xfId="35792" xr:uid="{0B0EB703-5C90-45B4-82E8-ED31A4D36C4A}"/>
    <cellStyle name="Porcentagem 2 2 2 2 2 5 2 5 2 2" xfId="35793" xr:uid="{8428503D-23D5-44CC-B2BE-19514D22AE92}"/>
    <cellStyle name="Porcentagem 2 2 2 2 2 5 2 5 2 2 2" xfId="35794" xr:uid="{805AA268-248D-4A6B-91AD-BADFB21EACDD}"/>
    <cellStyle name="Porcentagem 2 2 2 2 2 5 2 5 3" xfId="35795" xr:uid="{1B659A2F-A5CA-4E5B-AB12-253405B8F48C}"/>
    <cellStyle name="Porcentagem 2 2 2 2 2 5 2 6" xfId="35796" xr:uid="{4BA16B01-7304-48D0-9585-71BEADF12167}"/>
    <cellStyle name="Porcentagem 2 2 2 2 2 5 2 6 2" xfId="35797" xr:uid="{D50E33AC-DC19-457A-BD36-A672B74EC00C}"/>
    <cellStyle name="Porcentagem 2 2 2 2 2 5 3" xfId="35798" xr:uid="{D2F7DD84-DBE7-48B7-97A8-A83CA5ED920B}"/>
    <cellStyle name="Porcentagem 2 2 2 2 2 5 3 2" xfId="35799" xr:uid="{D67E6E02-9AF7-448B-ABC4-347E4D49E6AF}"/>
    <cellStyle name="Porcentagem 2 2 2 2 2 5 3 2 2" xfId="35800" xr:uid="{27B4AD02-275B-405A-B75B-EE3DC7A8AEE7}"/>
    <cellStyle name="Porcentagem 2 2 2 2 2 5 3 2 2 2" xfId="35801" xr:uid="{D86A961C-C07D-416E-8B8F-ECFFE9F5D63F}"/>
    <cellStyle name="Porcentagem 2 2 2 2 2 5 3 2 2 2 2" xfId="35802" xr:uid="{CDB919FA-24B8-4E72-A88A-24190E8A06B5}"/>
    <cellStyle name="Porcentagem 2 2 2 2 2 5 3 2 2 2 2 2" xfId="35803" xr:uid="{54F26B96-1DEF-4286-AE7E-20CCEBA9CCCC}"/>
    <cellStyle name="Porcentagem 2 2 2 2 2 5 3 2 2 2 2 2 2" xfId="35804" xr:uid="{C00171D6-DBE3-47BC-B3D9-14E70A654212}"/>
    <cellStyle name="Porcentagem 2 2 2 2 2 5 3 2 2 2 2 2 2 2" xfId="35805" xr:uid="{26EE405A-8F4F-4C4A-B1EF-EA8A888D0329}"/>
    <cellStyle name="Porcentagem 2 2 2 2 2 5 3 2 2 2 2 2 2 2 2" xfId="35806" xr:uid="{F66E2FB3-704E-4292-A450-B5451E3B2ACC}"/>
    <cellStyle name="Porcentagem 2 2 2 2 2 5 3 2 2 2 2 2 3" xfId="35807" xr:uid="{14570949-6877-4B6A-86CC-A0E05046E488}"/>
    <cellStyle name="Porcentagem 2 2 2 2 2 5 3 2 2 2 2 3" xfId="35808" xr:uid="{621015A4-9315-44E6-BB43-7842CC965FF8}"/>
    <cellStyle name="Porcentagem 2 2 2 2 2 5 3 2 2 2 2 3 2" xfId="35809" xr:uid="{C149DF93-50AE-4C0D-B6D5-06D2AACB96BE}"/>
    <cellStyle name="Porcentagem 2 2 2 2 2 5 3 2 2 2 3" xfId="35810" xr:uid="{4F4C8760-4754-4AAF-9CAF-8EED04891A68}"/>
    <cellStyle name="Porcentagem 2 2 2 2 2 5 3 2 2 2 3 2" xfId="35811" xr:uid="{796C148E-9595-46F2-8254-94F17454735B}"/>
    <cellStyle name="Porcentagem 2 2 2 2 2 5 3 2 2 2 3 2 2" xfId="35812" xr:uid="{55170DF8-12E4-4ECC-A5A6-D50927986B27}"/>
    <cellStyle name="Porcentagem 2 2 2 2 2 5 3 2 2 2 4" xfId="35813" xr:uid="{E56B9A3B-975D-4B8C-A623-6FBC5C7A4111}"/>
    <cellStyle name="Porcentagem 2 2 2 2 2 5 3 2 2 3" xfId="35814" xr:uid="{77500F8C-8A8C-4057-982C-FE7D6DB81976}"/>
    <cellStyle name="Porcentagem 2 2 2 2 2 5 3 2 2 3 2" xfId="35815" xr:uid="{7A025470-243B-45F8-B4C0-0A1D3CCB7338}"/>
    <cellStyle name="Porcentagem 2 2 2 2 2 5 3 2 2 3 2 2" xfId="35816" xr:uid="{3420DEB2-80E0-44A1-B2C8-60A87BEFEB69}"/>
    <cellStyle name="Porcentagem 2 2 2 2 2 5 3 2 2 3 2 2 2" xfId="35817" xr:uid="{A5D74461-CFDE-430B-83CE-1A0BBDB735D4}"/>
    <cellStyle name="Porcentagem 2 2 2 2 2 5 3 2 2 3 3" xfId="35818" xr:uid="{52FF3151-2C2F-494A-A78E-BE367BCFFCF8}"/>
    <cellStyle name="Porcentagem 2 2 2 2 2 5 3 2 2 4" xfId="35819" xr:uid="{2F5A09A0-E693-47EF-BF5C-92EA40670741}"/>
    <cellStyle name="Porcentagem 2 2 2 2 2 5 3 2 2 4 2" xfId="35820" xr:uid="{FC087C74-CF31-461D-913C-4BF1189A6384}"/>
    <cellStyle name="Porcentagem 2 2 2 2 2 5 3 2 3" xfId="35821" xr:uid="{3A23073F-9291-471B-8F3D-DDA41EC6F4BC}"/>
    <cellStyle name="Porcentagem 2 2 2 2 2 5 3 2 3 2" xfId="35822" xr:uid="{34AD4DF4-2A70-4A5C-AA9C-5681DFE17050}"/>
    <cellStyle name="Porcentagem 2 2 2 2 2 5 3 2 3 2 2" xfId="35823" xr:uid="{845E4336-9FDC-4EB4-8403-EBC0ECA82BB0}"/>
    <cellStyle name="Porcentagem 2 2 2 2 2 5 3 2 3 2 2 2" xfId="35824" xr:uid="{AF5CD76B-DE80-429A-8A5E-57B7F99579A5}"/>
    <cellStyle name="Porcentagem 2 2 2 2 2 5 3 2 3 2 2 2 2" xfId="35825" xr:uid="{ED6F5DB4-981C-4D2D-B266-CF5B24895457}"/>
    <cellStyle name="Porcentagem 2 2 2 2 2 5 3 2 3 2 3" xfId="35826" xr:uid="{EAD3AF36-F7BE-4743-9E92-B98C41D86435}"/>
    <cellStyle name="Porcentagem 2 2 2 2 2 5 3 2 3 3" xfId="35827" xr:uid="{CDA41B32-F26F-4FF7-9622-557BDB8D69F2}"/>
    <cellStyle name="Porcentagem 2 2 2 2 2 5 3 2 3 3 2" xfId="35828" xr:uid="{88363F9D-7422-4330-97B7-5A0EDA0E81D5}"/>
    <cellStyle name="Porcentagem 2 2 2 2 2 5 3 2 4" xfId="35829" xr:uid="{EDBEDF5C-E863-4E11-8146-2F469199DD5C}"/>
    <cellStyle name="Porcentagem 2 2 2 2 2 5 3 2 4 2" xfId="35830" xr:uid="{648B280E-631B-43A0-97AA-9D387AD5EFB6}"/>
    <cellStyle name="Porcentagem 2 2 2 2 2 5 3 2 4 2 2" xfId="35831" xr:uid="{0F8E39C6-E6EB-46CF-BB25-6CFC1B02AC4A}"/>
    <cellStyle name="Porcentagem 2 2 2 2 2 5 3 2 5" xfId="35832" xr:uid="{A32479E7-3FB8-4C03-80E8-91F1945289F4}"/>
    <cellStyle name="Porcentagem 2 2 2 2 2 5 3 3" xfId="35833" xr:uid="{B959BAF7-1998-46D4-89A5-E6A589FE6A3B}"/>
    <cellStyle name="Porcentagem 2 2 2 2 2 5 3 3 2" xfId="35834" xr:uid="{318627B2-E5E0-4922-BBC2-1FA5E4C98B39}"/>
    <cellStyle name="Porcentagem 2 2 2 2 2 5 3 3 2 2" xfId="35835" xr:uid="{9DA91329-0074-4E7E-91FF-3C16CCBA26DB}"/>
    <cellStyle name="Porcentagem 2 2 2 2 2 5 3 3 2 2 2" xfId="35836" xr:uid="{7F8BE587-65A2-486D-BB45-BC6FBE5E655E}"/>
    <cellStyle name="Porcentagem 2 2 2 2 2 5 3 3 2 2 2 2" xfId="35837" xr:uid="{A73E01E6-A678-412F-9094-91D892ABBBA9}"/>
    <cellStyle name="Porcentagem 2 2 2 2 2 5 3 3 2 2 2 2 2" xfId="35838" xr:uid="{A5CCB5FE-D336-4D72-B1C1-81536DDD08A3}"/>
    <cellStyle name="Porcentagem 2 2 2 2 2 5 3 3 2 2 3" xfId="35839" xr:uid="{033449EF-0778-423F-89AB-F850EE5B6CE8}"/>
    <cellStyle name="Porcentagem 2 2 2 2 2 5 3 3 2 3" xfId="35840" xr:uid="{8B7F462D-E82C-4BBE-9B89-8331224F3BEF}"/>
    <cellStyle name="Porcentagem 2 2 2 2 2 5 3 3 2 3 2" xfId="35841" xr:uid="{6E284424-59A2-4616-9BB5-DC3AC9FF9E1A}"/>
    <cellStyle name="Porcentagem 2 2 2 2 2 5 3 3 3" xfId="35842" xr:uid="{59CE7F1A-CA50-4D08-9EC1-C7BC795B682A}"/>
    <cellStyle name="Porcentagem 2 2 2 2 2 5 3 3 3 2" xfId="35843" xr:uid="{74BF93D7-947F-46F5-9714-E09421EE2DDA}"/>
    <cellStyle name="Porcentagem 2 2 2 2 2 5 3 3 3 2 2" xfId="35844" xr:uid="{AB236F3B-556B-4238-B1F6-D0DCB2F5C99F}"/>
    <cellStyle name="Porcentagem 2 2 2 2 2 5 3 3 4" xfId="35845" xr:uid="{8944955B-910F-4C1A-8192-C1FB40D35DC3}"/>
    <cellStyle name="Porcentagem 2 2 2 2 2 5 3 4" xfId="35846" xr:uid="{604CE416-0AAC-4310-8128-9CAC8301753B}"/>
    <cellStyle name="Porcentagem 2 2 2 2 2 5 3 4 2" xfId="35847" xr:uid="{BE5D237E-415B-44E0-AEBC-416FDD7ED12B}"/>
    <cellStyle name="Porcentagem 2 2 2 2 2 5 3 4 2 2" xfId="35848" xr:uid="{2425BB1B-5E4B-4F76-AAFF-445FD584C081}"/>
    <cellStyle name="Porcentagem 2 2 2 2 2 5 3 4 2 2 2" xfId="35849" xr:uid="{20E1B54D-078E-4D0D-9905-E6EA96B3D739}"/>
    <cellStyle name="Porcentagem 2 2 2 2 2 5 3 4 3" xfId="35850" xr:uid="{B7DB5628-F28F-48C3-9917-697DD8B3E62E}"/>
    <cellStyle name="Porcentagem 2 2 2 2 2 5 3 5" xfId="35851" xr:uid="{3502BC28-C7E2-4EA2-B475-8DDD03760B58}"/>
    <cellStyle name="Porcentagem 2 2 2 2 2 5 3 5 2" xfId="35852" xr:uid="{75E34147-BBFD-4009-9864-5A5403C0142D}"/>
    <cellStyle name="Porcentagem 2 2 2 2 2 5 4" xfId="35853" xr:uid="{352B23BE-512B-4FD5-80D4-D02042BE37A3}"/>
    <cellStyle name="Porcentagem 2 2 2 2 2 5 4 2" xfId="35854" xr:uid="{94094E4C-950D-48F8-9637-963BAA75A40F}"/>
    <cellStyle name="Porcentagem 2 2 2 2 2 5 4 2 2" xfId="35855" xr:uid="{87521FA1-5BD6-44A2-8CB3-3912309158B1}"/>
    <cellStyle name="Porcentagem 2 2 2 2 2 5 4 2 2 2" xfId="35856" xr:uid="{02CBE978-4B49-4BDD-8169-3F89E9C9A794}"/>
    <cellStyle name="Porcentagem 2 2 2 2 2 5 4 2 2 2 2" xfId="35857" xr:uid="{B78D204B-D512-48B5-86D0-E01BB4B647E5}"/>
    <cellStyle name="Porcentagem 2 2 2 2 2 5 4 2 2 2 2 2" xfId="35858" xr:uid="{86EF55FD-53F0-49CC-91A8-EEF67CF868DA}"/>
    <cellStyle name="Porcentagem 2 2 2 2 2 5 4 2 2 2 2 2 2" xfId="35859" xr:uid="{B9044872-0D5E-42E4-9943-EB7BE43D3A97}"/>
    <cellStyle name="Porcentagem 2 2 2 2 2 5 4 2 2 2 3" xfId="35860" xr:uid="{D43F44D4-964F-4129-BD7C-A202DAFA42BD}"/>
    <cellStyle name="Porcentagem 2 2 2 2 2 5 4 2 2 3" xfId="35861" xr:uid="{C3B3CCC5-ED01-490C-83C6-D37FB6097311}"/>
    <cellStyle name="Porcentagem 2 2 2 2 2 5 4 2 2 3 2" xfId="35862" xr:uid="{B92163C3-2AC3-4C05-AF15-499189DFA34E}"/>
    <cellStyle name="Porcentagem 2 2 2 2 2 5 4 2 3" xfId="35863" xr:uid="{0FE18B82-31E0-4EA9-8C4D-8BC8838DE0F3}"/>
    <cellStyle name="Porcentagem 2 2 2 2 2 5 4 2 3 2" xfId="35864" xr:uid="{1C7FA7A9-351F-451B-A7E8-F118AEAFC88D}"/>
    <cellStyle name="Porcentagem 2 2 2 2 2 5 4 2 3 2 2" xfId="35865" xr:uid="{9DC65316-2BD3-4868-ADE2-53F790C235DB}"/>
    <cellStyle name="Porcentagem 2 2 2 2 2 5 4 2 4" xfId="35866" xr:uid="{780E5911-AA27-4DF1-A50D-52F534166E04}"/>
    <cellStyle name="Porcentagem 2 2 2 2 2 5 4 3" xfId="35867" xr:uid="{BCF87AEC-F6D1-4D4E-8A10-EA8ACFC36D7C}"/>
    <cellStyle name="Porcentagem 2 2 2 2 2 5 4 3 2" xfId="35868" xr:uid="{F025A2A8-1079-43B4-938C-0AA2A7AB7A87}"/>
    <cellStyle name="Porcentagem 2 2 2 2 2 5 4 3 2 2" xfId="35869" xr:uid="{4782817B-64C5-43AE-8875-FC60F4FC6F81}"/>
    <cellStyle name="Porcentagem 2 2 2 2 2 5 4 3 2 2 2" xfId="35870" xr:uid="{FBDDE6B7-50C5-4D71-90AE-A3DF026CADFF}"/>
    <cellStyle name="Porcentagem 2 2 2 2 2 5 4 3 3" xfId="35871" xr:uid="{5F79A207-1CDA-461D-AB36-5D714B1588C3}"/>
    <cellStyle name="Porcentagem 2 2 2 2 2 5 4 4" xfId="35872" xr:uid="{C903C249-90A8-475A-82E7-A2719C5FC039}"/>
    <cellStyle name="Porcentagem 2 2 2 2 2 5 4 4 2" xfId="35873" xr:uid="{97BC623E-2260-4AD2-A585-7248F1D80054}"/>
    <cellStyle name="Porcentagem 2 2 2 2 2 5 5" xfId="35874" xr:uid="{6F768A2C-751C-46AF-9BAC-DE87F4EE77D1}"/>
    <cellStyle name="Porcentagem 2 2 2 2 2 5 5 2" xfId="35875" xr:uid="{0FFE3B42-4DF5-430D-BDCF-324953F47121}"/>
    <cellStyle name="Porcentagem 2 2 2 2 2 5 5 2 2" xfId="35876" xr:uid="{980D4D35-987E-465D-B8CB-2C308E1199DB}"/>
    <cellStyle name="Porcentagem 2 2 2 2 2 5 5 2 2 2" xfId="35877" xr:uid="{A8149903-C24D-4AAA-8E58-021A73E2AE19}"/>
    <cellStyle name="Porcentagem 2 2 2 2 2 5 5 2 2 2 2" xfId="35878" xr:uid="{5C435E4F-2085-407F-858F-C2BFB260E5FB}"/>
    <cellStyle name="Porcentagem 2 2 2 2 2 5 5 2 3" xfId="35879" xr:uid="{88454FB2-AF9E-4C78-BC12-A1F09D0AB9CA}"/>
    <cellStyle name="Porcentagem 2 2 2 2 2 5 5 3" xfId="35880" xr:uid="{5607866F-C3BC-4935-9968-B18203DCF68D}"/>
    <cellStyle name="Porcentagem 2 2 2 2 2 5 5 3 2" xfId="35881" xr:uid="{D7725CA4-45D9-415B-AEC1-1306ED3077A5}"/>
    <cellStyle name="Porcentagem 2 2 2 2 2 5 6" xfId="35882" xr:uid="{976EE954-B16F-422B-925B-101657F4D28C}"/>
    <cellStyle name="Porcentagem 2 2 2 2 2 5 6 2" xfId="35883" xr:uid="{D33873BB-6504-4C39-BF72-F4B5C56BC39E}"/>
    <cellStyle name="Porcentagem 2 2 2 2 2 5 6 2 2" xfId="35884" xr:uid="{0121C185-EF5A-485B-AB8A-8438F8EC592D}"/>
    <cellStyle name="Porcentagem 2 2 2 2 2 5 7" xfId="35885" xr:uid="{63308C61-9382-4FEF-9DA3-945F5647A091}"/>
    <cellStyle name="Porcentagem 2 2 2 2 2 6" xfId="35886" xr:uid="{53F53EA3-B9E4-4DBB-930B-FCAC3EA2D527}"/>
    <cellStyle name="Porcentagem 2 2 2 2 2 7" xfId="35887" xr:uid="{2B558F2D-BEBF-4E67-B890-0246C19F5C86}"/>
    <cellStyle name="Porcentagem 2 2 2 2 2 8" xfId="35888" xr:uid="{3649A615-DA6A-4C1A-B925-17897F60821F}"/>
    <cellStyle name="Porcentagem 2 2 2 2 2 9" xfId="35889" xr:uid="{4B897A05-74B9-4AFE-92B1-C4A149640939}"/>
    <cellStyle name="Porcentagem 2 2 2 2 2 9 2" xfId="35890" xr:uid="{F2DBBFD0-1037-4728-9876-A0A355CEE6DF}"/>
    <cellStyle name="Porcentagem 2 2 2 2 2 9 2 2" xfId="35891" xr:uid="{2B2C8227-30A9-4394-A7C0-C3DA28D3B255}"/>
    <cellStyle name="Porcentagem 2 2 2 2 2 9 2 2 2" xfId="35892" xr:uid="{6E5ABF61-C045-4253-896E-E481D2F42415}"/>
    <cellStyle name="Porcentagem 2 2 2 2 2 9 2 2 2 2" xfId="35893" xr:uid="{B0DE4879-C351-406C-8386-0D92D1879291}"/>
    <cellStyle name="Porcentagem 2 2 2 2 2 9 2 2 2 2 2" xfId="35894" xr:uid="{5156AAF8-E853-40C1-B930-4A71D01CC35C}"/>
    <cellStyle name="Porcentagem 2 2 2 2 2 9 2 2 2 2 2 2" xfId="35895" xr:uid="{639A0D7E-5683-4023-AD3C-D3B1B163A5AE}"/>
    <cellStyle name="Porcentagem 2 2 2 2 2 9 2 2 2 2 2 2 2" xfId="35896" xr:uid="{61FDDD16-32B5-45B3-B7C8-8F588762EC77}"/>
    <cellStyle name="Porcentagem 2 2 2 2 2 9 2 2 2 2 2 2 2 2" xfId="35897" xr:uid="{9A09EAE1-64B3-43E9-A9A6-3100E1FE44C5}"/>
    <cellStyle name="Porcentagem 2 2 2 2 2 9 2 2 2 2 2 2 2 2 2" xfId="35898" xr:uid="{4CB10CCA-A2C1-4CB8-A15C-366AF9A7B751}"/>
    <cellStyle name="Porcentagem 2 2 2 2 2 9 2 2 2 2 2 2 3" xfId="35899" xr:uid="{571F5AB1-6C2C-4FE8-81EC-045A068C3A1C}"/>
    <cellStyle name="Porcentagem 2 2 2 2 2 9 2 2 2 2 2 3" xfId="35900" xr:uid="{A6E2E176-B1E2-4322-A17B-BDEE2A474972}"/>
    <cellStyle name="Porcentagem 2 2 2 2 2 9 2 2 2 2 2 3 2" xfId="35901" xr:uid="{22D8EEA2-54E2-4491-8CDC-97F067834350}"/>
    <cellStyle name="Porcentagem 2 2 2 2 2 9 2 2 2 2 3" xfId="35902" xr:uid="{A5004D99-61C4-4A5A-BEB6-78127D56F8CE}"/>
    <cellStyle name="Porcentagem 2 2 2 2 2 9 2 2 2 2 3 2" xfId="35903" xr:uid="{C8A20207-B2E7-4EDF-82FF-7B1DF67EFFDC}"/>
    <cellStyle name="Porcentagem 2 2 2 2 2 9 2 2 2 2 3 2 2" xfId="35904" xr:uid="{674F0FF3-1147-44A0-9DB9-41161D8F3179}"/>
    <cellStyle name="Porcentagem 2 2 2 2 2 9 2 2 2 2 4" xfId="35905" xr:uid="{B5612771-779E-4F46-9686-AF4656F5A625}"/>
    <cellStyle name="Porcentagem 2 2 2 2 2 9 2 2 2 3" xfId="35906" xr:uid="{D5BA6DF9-7EAE-4F33-9109-28AE09EDE826}"/>
    <cellStyle name="Porcentagem 2 2 2 2 2 9 2 2 2 3 2" xfId="35907" xr:uid="{B1C1E88B-1764-4AE9-827A-71B90F16C772}"/>
    <cellStyle name="Porcentagem 2 2 2 2 2 9 2 2 2 3 2 2" xfId="35908" xr:uid="{447A6152-348F-458D-AC27-81A38199A4B7}"/>
    <cellStyle name="Porcentagem 2 2 2 2 2 9 2 2 2 3 2 2 2" xfId="35909" xr:uid="{D5EC8F7E-08B2-491D-86A2-FCDDA4C1E265}"/>
    <cellStyle name="Porcentagem 2 2 2 2 2 9 2 2 2 3 3" xfId="35910" xr:uid="{7FC6DA35-3AC3-4BFA-BFC5-66AB7E808D73}"/>
    <cellStyle name="Porcentagem 2 2 2 2 2 9 2 2 2 4" xfId="35911" xr:uid="{F64D16DA-B385-462E-A75B-04F2BEE9EDDA}"/>
    <cellStyle name="Porcentagem 2 2 2 2 2 9 2 2 2 4 2" xfId="35912" xr:uid="{274573F2-5DBC-4326-AC46-2B7B4A766F9C}"/>
    <cellStyle name="Porcentagem 2 2 2 2 2 9 2 2 3" xfId="35913" xr:uid="{881FA0B0-1D23-4428-8DC4-BEE6EB3C02EC}"/>
    <cellStyle name="Porcentagem 2 2 2 2 2 9 2 2 3 2" xfId="35914" xr:uid="{42A76051-E063-4DC5-8FFF-B07EC2DAAC8D}"/>
    <cellStyle name="Porcentagem 2 2 2 2 2 9 2 2 3 2 2" xfId="35915" xr:uid="{2899C758-9667-4B6C-831D-E64B8FBE547B}"/>
    <cellStyle name="Porcentagem 2 2 2 2 2 9 2 2 3 2 2 2" xfId="35916" xr:uid="{AC71BA3E-8E7C-47CB-8BDA-08B68A152CA4}"/>
    <cellStyle name="Porcentagem 2 2 2 2 2 9 2 2 3 2 2 2 2" xfId="35917" xr:uid="{13854CA8-E8FA-4530-98DB-284FB4A48294}"/>
    <cellStyle name="Porcentagem 2 2 2 2 2 9 2 2 3 2 3" xfId="35918" xr:uid="{43C36A59-141D-481A-96B7-ABFDB262AF62}"/>
    <cellStyle name="Porcentagem 2 2 2 2 2 9 2 2 3 3" xfId="35919" xr:uid="{D8719228-3C69-4892-AEC8-D41ADC7A78B7}"/>
    <cellStyle name="Porcentagem 2 2 2 2 2 9 2 2 3 3 2" xfId="35920" xr:uid="{8242994D-B18D-4995-AA52-336868B13D57}"/>
    <cellStyle name="Porcentagem 2 2 2 2 2 9 2 2 4" xfId="35921" xr:uid="{4140D5B4-DD99-4626-A0A7-0C32A2B200E5}"/>
    <cellStyle name="Porcentagem 2 2 2 2 2 9 2 2 4 2" xfId="35922" xr:uid="{FAB25DB1-B9B3-477E-A561-2D6BC0C5B02B}"/>
    <cellStyle name="Porcentagem 2 2 2 2 2 9 2 2 4 2 2" xfId="35923" xr:uid="{AC74D153-8906-4A67-B4FA-BCC3E4F63DE0}"/>
    <cellStyle name="Porcentagem 2 2 2 2 2 9 2 2 5" xfId="35924" xr:uid="{3B68DF29-7A06-4F92-9C04-943456627001}"/>
    <cellStyle name="Porcentagem 2 2 2 2 2 9 2 3" xfId="35925" xr:uid="{C5AFC579-B025-4790-9EBB-66B2DAB39A4A}"/>
    <cellStyle name="Porcentagem 2 2 2 2 2 9 2 3 2" xfId="35926" xr:uid="{5ADBBF9B-93BB-421A-AE61-737237394AF2}"/>
    <cellStyle name="Porcentagem 2 2 2 2 2 9 2 3 2 2" xfId="35927" xr:uid="{52515927-4497-475D-BDFC-6E4890D43B16}"/>
    <cellStyle name="Porcentagem 2 2 2 2 2 9 2 3 2 2 2" xfId="35928" xr:uid="{F86FC11E-A5E1-4DAC-901F-E600A4E3C303}"/>
    <cellStyle name="Porcentagem 2 2 2 2 2 9 2 3 2 2 2 2" xfId="35929" xr:uid="{EA68D802-5079-4575-86A2-1C6877E2FEAF}"/>
    <cellStyle name="Porcentagem 2 2 2 2 2 9 2 3 2 2 2 2 2" xfId="35930" xr:uid="{5885316C-B3A1-4F5B-AE55-A3A100D79367}"/>
    <cellStyle name="Porcentagem 2 2 2 2 2 9 2 3 2 2 3" xfId="35931" xr:uid="{145F1023-7715-4CFD-B5F6-B61B6C9E3F5B}"/>
    <cellStyle name="Porcentagem 2 2 2 2 2 9 2 3 2 3" xfId="35932" xr:uid="{D2D3180B-18C8-429D-A307-87BBBCD34F5C}"/>
    <cellStyle name="Porcentagem 2 2 2 2 2 9 2 3 2 3 2" xfId="35933" xr:uid="{039AF54D-40D3-4182-8FBE-88F332607254}"/>
    <cellStyle name="Porcentagem 2 2 2 2 2 9 2 3 3" xfId="35934" xr:uid="{5DE40760-F78C-424F-BF78-8B689C004E39}"/>
    <cellStyle name="Porcentagem 2 2 2 2 2 9 2 3 3 2" xfId="35935" xr:uid="{CF111487-08FD-4DF3-8144-A4DF231AEBAF}"/>
    <cellStyle name="Porcentagem 2 2 2 2 2 9 2 3 3 2 2" xfId="35936" xr:uid="{744B2966-6FAB-4728-8EDD-68BD028E3E63}"/>
    <cellStyle name="Porcentagem 2 2 2 2 2 9 2 3 4" xfId="35937" xr:uid="{AA8995E2-6796-4116-A438-7339E44AA571}"/>
    <cellStyle name="Porcentagem 2 2 2 2 2 9 2 4" xfId="35938" xr:uid="{28ED89ED-1F7F-42E9-9DC1-9AE90874ED71}"/>
    <cellStyle name="Porcentagem 2 2 2 2 2 9 2 4 2" xfId="35939" xr:uid="{639980EA-4EF7-4384-93B6-F63D1D91D7DC}"/>
    <cellStyle name="Porcentagem 2 2 2 2 2 9 2 4 2 2" xfId="35940" xr:uid="{C685499A-1CB2-49E1-968C-0A544F27E35F}"/>
    <cellStyle name="Porcentagem 2 2 2 2 2 9 2 4 2 2 2" xfId="35941" xr:uid="{0845BBEF-DA4D-4B65-98BB-D8463292E350}"/>
    <cellStyle name="Porcentagem 2 2 2 2 2 9 2 4 3" xfId="35942" xr:uid="{95D73153-0949-4419-8C81-B0D1000C9B00}"/>
    <cellStyle name="Porcentagem 2 2 2 2 2 9 2 5" xfId="35943" xr:uid="{57DBBC02-4B13-46F7-B6F8-C962AEA025AD}"/>
    <cellStyle name="Porcentagem 2 2 2 2 2 9 2 5 2" xfId="35944" xr:uid="{36AB14DC-D877-452B-83BD-D5342B060D7E}"/>
    <cellStyle name="Porcentagem 2 2 2 2 2 9 3" xfId="35945" xr:uid="{5F0B0A27-D7BF-4636-A6BA-D018E8901823}"/>
    <cellStyle name="Porcentagem 2 2 2 2 2 9 3 2" xfId="35946" xr:uid="{2655C706-2856-4081-AA1E-1757FB5D45F7}"/>
    <cellStyle name="Porcentagem 2 2 2 2 2 9 3 2 2" xfId="35947" xr:uid="{915AB0FB-125B-4A34-9228-4DC0AC382FB4}"/>
    <cellStyle name="Porcentagem 2 2 2 2 2 9 3 2 2 2" xfId="35948" xr:uid="{60F3F806-DCA1-4976-8322-1F869E7EE04E}"/>
    <cellStyle name="Porcentagem 2 2 2 2 2 9 3 2 2 2 2" xfId="35949" xr:uid="{5E57B668-53BF-40A5-86F0-E093AFF6AD8B}"/>
    <cellStyle name="Porcentagem 2 2 2 2 2 9 3 2 2 2 2 2" xfId="35950" xr:uid="{2DAECD37-340A-4A39-87A6-2AF188C7D1EB}"/>
    <cellStyle name="Porcentagem 2 2 2 2 2 9 3 2 2 2 2 2 2" xfId="35951" xr:uid="{FB9E4A3C-B903-49AF-ACF7-ED6733BB3DE3}"/>
    <cellStyle name="Porcentagem 2 2 2 2 2 9 3 2 2 2 3" xfId="35952" xr:uid="{E21D8A8F-8A8B-4C9A-BEE1-9912E7809756}"/>
    <cellStyle name="Porcentagem 2 2 2 2 2 9 3 2 2 3" xfId="35953" xr:uid="{33B9C177-6A6D-4837-B433-DB3AED07E2DA}"/>
    <cellStyle name="Porcentagem 2 2 2 2 2 9 3 2 2 3 2" xfId="35954" xr:uid="{D6225864-C0A6-4FC1-89DA-721F6F2DC457}"/>
    <cellStyle name="Porcentagem 2 2 2 2 2 9 3 2 3" xfId="35955" xr:uid="{1AF68F5A-9169-45B8-A21C-AD997E096505}"/>
    <cellStyle name="Porcentagem 2 2 2 2 2 9 3 2 3 2" xfId="35956" xr:uid="{CDD2083E-E14B-49FE-B49B-4211E3DC3C47}"/>
    <cellStyle name="Porcentagem 2 2 2 2 2 9 3 2 3 2 2" xfId="35957" xr:uid="{4A84128D-DA23-41CD-BF0D-99150E782BAF}"/>
    <cellStyle name="Porcentagem 2 2 2 2 2 9 3 2 4" xfId="35958" xr:uid="{6A1ABBCB-8C95-4275-B41B-A750AA162E26}"/>
    <cellStyle name="Porcentagem 2 2 2 2 2 9 3 3" xfId="35959" xr:uid="{AE2E4397-120D-49C8-BFE4-B4BE280BF87C}"/>
    <cellStyle name="Porcentagem 2 2 2 2 2 9 3 3 2" xfId="35960" xr:uid="{0CCE961E-1EF9-45A8-88FE-9E7F87DAA6E4}"/>
    <cellStyle name="Porcentagem 2 2 2 2 2 9 3 3 2 2" xfId="35961" xr:uid="{CCCB6446-0138-4FB2-930D-0B1AFFA9491E}"/>
    <cellStyle name="Porcentagem 2 2 2 2 2 9 3 3 2 2 2" xfId="35962" xr:uid="{172C6280-6DBF-43B0-AB8A-BD875C175562}"/>
    <cellStyle name="Porcentagem 2 2 2 2 2 9 3 3 3" xfId="35963" xr:uid="{1D06BE91-255F-4C30-B4FE-102D56FDECDD}"/>
    <cellStyle name="Porcentagem 2 2 2 2 2 9 3 4" xfId="35964" xr:uid="{27687D0B-B529-47D6-B542-838B4F6466EA}"/>
    <cellStyle name="Porcentagem 2 2 2 2 2 9 3 4 2" xfId="35965" xr:uid="{E6DE569C-9D3C-4D07-B1F2-C0D1766260EC}"/>
    <cellStyle name="Porcentagem 2 2 2 2 2 9 4" xfId="35966" xr:uid="{A77C49E1-EB17-4E1D-B16C-F9A364B27CBA}"/>
    <cellStyle name="Porcentagem 2 2 2 2 2 9 4 2" xfId="35967" xr:uid="{0FA70BEB-0BB9-42F5-BD0E-2F9510EA5A79}"/>
    <cellStyle name="Porcentagem 2 2 2 2 2 9 4 2 2" xfId="35968" xr:uid="{DF3D0174-29A2-4809-BB23-F649F897EBC4}"/>
    <cellStyle name="Porcentagem 2 2 2 2 2 9 4 2 2 2" xfId="35969" xr:uid="{271A9E1E-0B18-43BB-BB72-A0CAD13ECDB1}"/>
    <cellStyle name="Porcentagem 2 2 2 2 2 9 4 2 2 2 2" xfId="35970" xr:uid="{1A53F83E-4609-40A3-96FB-69CE2F6A428C}"/>
    <cellStyle name="Porcentagem 2 2 2 2 2 9 4 2 3" xfId="35971" xr:uid="{B4028E44-0BF8-4783-BF5B-E03B42C4468C}"/>
    <cellStyle name="Porcentagem 2 2 2 2 2 9 4 3" xfId="35972" xr:uid="{A5CA4B05-E940-4FCB-976E-E62806D6A020}"/>
    <cellStyle name="Porcentagem 2 2 2 2 2 9 4 3 2" xfId="35973" xr:uid="{DCCFE830-1D0A-48ED-A0EA-BD8637E8B208}"/>
    <cellStyle name="Porcentagem 2 2 2 2 2 9 5" xfId="35974" xr:uid="{076973E6-4580-449E-955A-66B8104F6303}"/>
    <cellStyle name="Porcentagem 2 2 2 2 2 9 5 2" xfId="35975" xr:uid="{5B876EC0-64E1-4298-A604-642E88B9D141}"/>
    <cellStyle name="Porcentagem 2 2 2 2 2 9 5 2 2" xfId="35976" xr:uid="{6E22547A-BCE4-4084-961B-DE767BD2FC38}"/>
    <cellStyle name="Porcentagem 2 2 2 2 2 9 6" xfId="35977" xr:uid="{208E6811-622E-4BFE-923B-E7A9B3CFD79C}"/>
    <cellStyle name="Porcentagem 2 2 2 2 3" xfId="35978" xr:uid="{CD35332F-140A-4532-9670-78B5E3D04AEA}"/>
    <cellStyle name="Porcentagem 2 2 2 2 3 2" xfId="35979" xr:uid="{29124481-2E2C-4199-826F-CF8B164D6F3F}"/>
    <cellStyle name="Porcentagem 2 2 2 2 3 3" xfId="35980" xr:uid="{6C4F103F-094F-4E8D-A27D-12F72979CE85}"/>
    <cellStyle name="Porcentagem 2 2 2 2 4" xfId="35981" xr:uid="{15996101-3719-4938-BB04-ED643B9E6F24}"/>
    <cellStyle name="Porcentagem 2 2 2 2 4 2" xfId="35982" xr:uid="{99C36FBE-41E2-4598-A723-2108C6A02FF3}"/>
    <cellStyle name="Porcentagem 2 2 2 2 5" xfId="35983" xr:uid="{28FF150E-B096-422B-B05E-1D77FFC451CE}"/>
    <cellStyle name="Porcentagem 2 2 2 2 6" xfId="35984" xr:uid="{346B8B77-B9B0-4AE2-9B3E-C92B2A1D43AD}"/>
    <cellStyle name="Porcentagem 2 2 2 2 6 2" xfId="35985" xr:uid="{8910848E-CCE0-4EAE-A7FF-CE8F1839C428}"/>
    <cellStyle name="Porcentagem 2 2 2 2 6 2 2" xfId="35986" xr:uid="{BB58C741-2935-44CC-ABD0-C05E4FC6931A}"/>
    <cellStyle name="Porcentagem 2 2 2 2 6 2 2 2" xfId="35987" xr:uid="{0882CD34-387D-4ABA-8337-06BC854F8143}"/>
    <cellStyle name="Porcentagem 2 2 2 2 6 2 2 2 2" xfId="35988" xr:uid="{C2F09683-981E-4DDA-86F8-425063B5AAAF}"/>
    <cellStyle name="Porcentagem 2 2 2 2 6 2 2 2 2 2" xfId="35989" xr:uid="{7B1D382A-3F8F-4024-8079-922DC236B0FE}"/>
    <cellStyle name="Porcentagem 2 2 2 2 6 2 2 2 2 2 2" xfId="35990" xr:uid="{4A4DDADC-4057-4A06-BE10-C65334454C6B}"/>
    <cellStyle name="Porcentagem 2 2 2 2 6 2 2 2 2 2 2 2" xfId="35991" xr:uid="{B577D901-E905-48CD-B3CA-32B6D3BA54EC}"/>
    <cellStyle name="Porcentagem 2 2 2 2 6 2 2 2 2 2 2 2 2" xfId="35992" xr:uid="{B5C8C2F7-41ED-4B85-965D-E4582170AAFB}"/>
    <cellStyle name="Porcentagem 2 2 2 2 6 2 2 2 2 2 2 2 2 2" xfId="35993" xr:uid="{C79A4C2A-8C2E-4389-A258-207259FE8EAC}"/>
    <cellStyle name="Porcentagem 2 2 2 2 6 2 2 2 2 2 2 2 2 2 2" xfId="35994" xr:uid="{698B6E7D-D95A-4133-8CA0-02853EC604E2}"/>
    <cellStyle name="Porcentagem 2 2 2 2 6 2 2 2 2 2 2 2 2 2 2 2" xfId="35995" xr:uid="{2D454CDE-23BC-482B-BE0E-E23218F8A87B}"/>
    <cellStyle name="Porcentagem 2 2 2 2 6 2 2 2 2 2 2 2 2 3" xfId="35996" xr:uid="{BE6E5320-7C19-4830-BC75-71F157F53D44}"/>
    <cellStyle name="Porcentagem 2 2 2 2 6 2 2 2 2 2 2 2 3" xfId="35997" xr:uid="{537090FF-3764-4A87-8F6C-74ACC5E7F9B7}"/>
    <cellStyle name="Porcentagem 2 2 2 2 6 2 2 2 2 2 2 2 3 2" xfId="35998" xr:uid="{50B0AD74-A593-4628-A71A-7DEFC202EEF7}"/>
    <cellStyle name="Porcentagem 2 2 2 2 6 2 2 2 2 2 2 3" xfId="35999" xr:uid="{BDB0FAE0-C089-4B03-9D34-6990275C7AFE}"/>
    <cellStyle name="Porcentagem 2 2 2 2 6 2 2 2 2 2 2 3 2" xfId="36000" xr:uid="{9912D53F-9231-4A8E-96E2-FF0EAE59C654}"/>
    <cellStyle name="Porcentagem 2 2 2 2 6 2 2 2 2 2 2 3 2 2" xfId="36001" xr:uid="{C1DEF702-5249-4097-9937-95F29D7263C4}"/>
    <cellStyle name="Porcentagem 2 2 2 2 6 2 2 2 2 2 2 4" xfId="36002" xr:uid="{1433845B-9628-4F2F-BC4E-85E2BFF6665A}"/>
    <cellStyle name="Porcentagem 2 2 2 2 6 2 2 2 2 2 3" xfId="36003" xr:uid="{94200089-E3CC-422E-B37C-6D3745615533}"/>
    <cellStyle name="Porcentagem 2 2 2 2 6 2 2 2 2 2 3 2" xfId="36004" xr:uid="{1FB6F8AD-3F9F-45BB-83C9-C4316E012BDA}"/>
    <cellStyle name="Porcentagem 2 2 2 2 6 2 2 2 2 2 3 2 2" xfId="36005" xr:uid="{54836231-C6B4-4054-9694-C1C7BDC1A8A6}"/>
    <cellStyle name="Porcentagem 2 2 2 2 6 2 2 2 2 2 3 2 2 2" xfId="36006" xr:uid="{1AAC2252-2290-4EF9-BF7C-0CFEA8392716}"/>
    <cellStyle name="Porcentagem 2 2 2 2 6 2 2 2 2 2 3 3" xfId="36007" xr:uid="{47C0E600-0EAF-4BA5-AC01-37DF0D3D9DAE}"/>
    <cellStyle name="Porcentagem 2 2 2 2 6 2 2 2 2 2 4" xfId="36008" xr:uid="{BDC990FD-7BB0-48E3-8DFC-8271F8036E53}"/>
    <cellStyle name="Porcentagem 2 2 2 2 6 2 2 2 2 2 4 2" xfId="36009" xr:uid="{B7F6F654-C58B-4444-BE8E-7C2C4970D0F5}"/>
    <cellStyle name="Porcentagem 2 2 2 2 6 2 2 2 2 3" xfId="36010" xr:uid="{39797917-3565-4EE7-82B1-E043455470CC}"/>
    <cellStyle name="Porcentagem 2 2 2 2 6 2 2 2 2 3 2" xfId="36011" xr:uid="{AB8B6F31-2ADF-488A-82C6-7F0DA5D48548}"/>
    <cellStyle name="Porcentagem 2 2 2 2 6 2 2 2 2 3 2 2" xfId="36012" xr:uid="{C589766A-2C47-4C24-B16E-EE1AC6E4B5B4}"/>
    <cellStyle name="Porcentagem 2 2 2 2 6 2 2 2 2 3 2 2 2" xfId="36013" xr:uid="{0F667370-60A6-4299-941D-475C2DF682CD}"/>
    <cellStyle name="Porcentagem 2 2 2 2 6 2 2 2 2 3 2 2 2 2" xfId="36014" xr:uid="{C6C952B3-7727-4AA5-A866-F6E8DDACF98F}"/>
    <cellStyle name="Porcentagem 2 2 2 2 6 2 2 2 2 3 2 3" xfId="36015" xr:uid="{480DD28E-EF3A-4F3A-99D4-6C5C51DF67FC}"/>
    <cellStyle name="Porcentagem 2 2 2 2 6 2 2 2 2 3 3" xfId="36016" xr:uid="{488F24BC-E906-4D9E-87F8-FB543AC6A67A}"/>
    <cellStyle name="Porcentagem 2 2 2 2 6 2 2 2 2 3 3 2" xfId="36017" xr:uid="{B44EC930-7EFF-4648-A236-8C5D771E1098}"/>
    <cellStyle name="Porcentagem 2 2 2 2 6 2 2 2 2 4" xfId="36018" xr:uid="{309BE57C-95F4-4332-AF5F-C6C1D21B27D8}"/>
    <cellStyle name="Porcentagem 2 2 2 2 6 2 2 2 2 4 2" xfId="36019" xr:uid="{2D8A5D3D-B289-48C3-9537-98B4A5DCC243}"/>
    <cellStyle name="Porcentagem 2 2 2 2 6 2 2 2 2 4 2 2" xfId="36020" xr:uid="{B5BCFCCD-6287-4A02-9B9B-A37A44A8CCB2}"/>
    <cellStyle name="Porcentagem 2 2 2 2 6 2 2 2 2 5" xfId="36021" xr:uid="{56155BD7-F680-4C5E-BC60-64B8C32D0750}"/>
    <cellStyle name="Porcentagem 2 2 2 2 6 2 2 2 3" xfId="36022" xr:uid="{63F9B261-5AF3-4980-BCF0-A9CC43E090AB}"/>
    <cellStyle name="Porcentagem 2 2 2 2 6 2 2 2 3 2" xfId="36023" xr:uid="{462E45DA-3F4F-487D-83B9-6FBCCE6444D3}"/>
    <cellStyle name="Porcentagem 2 2 2 2 6 2 2 2 3 2 2" xfId="36024" xr:uid="{CAF8BD32-77EB-4B17-83D7-E65AC16794E9}"/>
    <cellStyle name="Porcentagem 2 2 2 2 6 2 2 2 3 2 2 2" xfId="36025" xr:uid="{CC18184E-BB47-48D0-8C97-6F38F49927ED}"/>
    <cellStyle name="Porcentagem 2 2 2 2 6 2 2 2 3 2 2 2 2" xfId="36026" xr:uid="{BD635BD5-102D-477D-8B8C-A7E9D888DA7C}"/>
    <cellStyle name="Porcentagem 2 2 2 2 6 2 2 2 3 2 2 2 2 2" xfId="36027" xr:uid="{12AFF3FA-8365-4B6D-AE87-7A3A929500AF}"/>
    <cellStyle name="Porcentagem 2 2 2 2 6 2 2 2 3 2 2 3" xfId="36028" xr:uid="{ED15AD4E-0779-44EA-85E7-BBE4EF5CAA23}"/>
    <cellStyle name="Porcentagem 2 2 2 2 6 2 2 2 3 2 3" xfId="36029" xr:uid="{4EF39C2D-D3D4-4702-A4ED-2D0A7A31EDB8}"/>
    <cellStyle name="Porcentagem 2 2 2 2 6 2 2 2 3 2 3 2" xfId="36030" xr:uid="{29B62B64-2C0A-4C17-99B7-F16D119D5AA0}"/>
    <cellStyle name="Porcentagem 2 2 2 2 6 2 2 2 3 3" xfId="36031" xr:uid="{CDAA999A-2EDC-4238-B594-F0D8513FDAFE}"/>
    <cellStyle name="Porcentagem 2 2 2 2 6 2 2 2 3 3 2" xfId="36032" xr:uid="{C01B9884-CCF3-47F2-8CFC-B285B0953363}"/>
    <cellStyle name="Porcentagem 2 2 2 2 6 2 2 2 3 3 2 2" xfId="36033" xr:uid="{CC3E2931-A4DB-4383-899F-439520CA5289}"/>
    <cellStyle name="Porcentagem 2 2 2 2 6 2 2 2 3 4" xfId="36034" xr:uid="{E1C8D86A-3389-4978-B7EA-E6F315097715}"/>
    <cellStyle name="Porcentagem 2 2 2 2 6 2 2 2 4" xfId="36035" xr:uid="{6B7F3DB0-2CF2-4C7A-AE4C-BA00C5FA6FB8}"/>
    <cellStyle name="Porcentagem 2 2 2 2 6 2 2 2 4 2" xfId="36036" xr:uid="{5D525EC3-AA5B-4A5C-939D-21F6D11D330F}"/>
    <cellStyle name="Porcentagem 2 2 2 2 6 2 2 2 4 2 2" xfId="36037" xr:uid="{BF428B7F-3632-4D9F-B2F1-BDA836594449}"/>
    <cellStyle name="Porcentagem 2 2 2 2 6 2 2 2 4 2 2 2" xfId="36038" xr:uid="{BB470FCA-D409-42B8-92EE-3BA4D5AFB279}"/>
    <cellStyle name="Porcentagem 2 2 2 2 6 2 2 2 4 3" xfId="36039" xr:uid="{11F9CAAA-80BA-419F-8813-7AFA02DE5B1C}"/>
    <cellStyle name="Porcentagem 2 2 2 2 6 2 2 2 5" xfId="36040" xr:uid="{8A1D70F8-03C5-47F3-A2D1-9D7F1739DB5F}"/>
    <cellStyle name="Porcentagem 2 2 2 2 6 2 2 2 5 2" xfId="36041" xr:uid="{6DA5DBCC-7FEC-4702-A3B1-AC9857456C93}"/>
    <cellStyle name="Porcentagem 2 2 2 2 6 2 2 3" xfId="36042" xr:uid="{6DF5DEBE-1639-4776-A133-6A0734D397B2}"/>
    <cellStyle name="Porcentagem 2 2 2 2 6 2 2 3 2" xfId="36043" xr:uid="{F68716F8-9ABC-4A0D-A3AC-3BFDF24214F9}"/>
    <cellStyle name="Porcentagem 2 2 2 2 6 2 2 3 2 2" xfId="36044" xr:uid="{31C29C51-B060-4EF3-82C9-AC85254A4444}"/>
    <cellStyle name="Porcentagem 2 2 2 2 6 2 2 3 2 2 2" xfId="36045" xr:uid="{FFE1B524-9027-4F9D-A1A4-ABEC2AFF46BC}"/>
    <cellStyle name="Porcentagem 2 2 2 2 6 2 2 3 2 2 2 2" xfId="36046" xr:uid="{14006900-0176-467B-9FC1-72CABA1B923A}"/>
    <cellStyle name="Porcentagem 2 2 2 2 6 2 2 3 2 2 2 2 2" xfId="36047" xr:uid="{3CCFD807-F41B-458F-8855-6C407EBB957C}"/>
    <cellStyle name="Porcentagem 2 2 2 2 6 2 2 3 2 2 2 2 2 2" xfId="36048" xr:uid="{7CD89BB7-7B62-4D38-B9AB-5D23257794AB}"/>
    <cellStyle name="Porcentagem 2 2 2 2 6 2 2 3 2 2 2 3" xfId="36049" xr:uid="{4B72ED38-635C-49FE-B7B7-2A5833188F86}"/>
    <cellStyle name="Porcentagem 2 2 2 2 6 2 2 3 2 2 3" xfId="36050" xr:uid="{DCABFE77-AB33-4D15-8993-0D1D13E57112}"/>
    <cellStyle name="Porcentagem 2 2 2 2 6 2 2 3 2 2 3 2" xfId="36051" xr:uid="{EB380357-376A-4A7D-BB82-479224F7AE75}"/>
    <cellStyle name="Porcentagem 2 2 2 2 6 2 2 3 2 3" xfId="36052" xr:uid="{1C03AC72-6731-457B-9077-1CE61E30138B}"/>
    <cellStyle name="Porcentagem 2 2 2 2 6 2 2 3 2 3 2" xfId="36053" xr:uid="{09947A7E-1C51-4B03-93D5-6C4B98886996}"/>
    <cellStyle name="Porcentagem 2 2 2 2 6 2 2 3 2 3 2 2" xfId="36054" xr:uid="{D9FE1BD4-ACAD-4FF8-9E90-877A6A3FCED1}"/>
    <cellStyle name="Porcentagem 2 2 2 2 6 2 2 3 2 4" xfId="36055" xr:uid="{74C0719D-ADA1-4616-8134-EF71A4C2D03B}"/>
    <cellStyle name="Porcentagem 2 2 2 2 6 2 2 3 3" xfId="36056" xr:uid="{E68B44F4-8C85-4D74-B959-92089DF9EE61}"/>
    <cellStyle name="Porcentagem 2 2 2 2 6 2 2 3 3 2" xfId="36057" xr:uid="{6FEC811E-0F43-42BE-88CB-FA8ACE11C0D7}"/>
    <cellStyle name="Porcentagem 2 2 2 2 6 2 2 3 3 2 2" xfId="36058" xr:uid="{E4844F28-5705-4B8E-B0AD-072B7C1F76E8}"/>
    <cellStyle name="Porcentagem 2 2 2 2 6 2 2 3 3 2 2 2" xfId="36059" xr:uid="{5DD37B06-003C-4D67-8338-99DAC3022819}"/>
    <cellStyle name="Porcentagem 2 2 2 2 6 2 2 3 3 3" xfId="36060" xr:uid="{C2885B52-09B0-465F-90AF-094BEF6FD081}"/>
    <cellStyle name="Porcentagem 2 2 2 2 6 2 2 3 4" xfId="36061" xr:uid="{89E1A6BC-3A7C-43B8-914E-788210883192}"/>
    <cellStyle name="Porcentagem 2 2 2 2 6 2 2 3 4 2" xfId="36062" xr:uid="{3F1193AE-121F-472E-A6E1-0388F8AC5050}"/>
    <cellStyle name="Porcentagem 2 2 2 2 6 2 2 4" xfId="36063" xr:uid="{D9997DB4-61DA-4FE2-9CFB-7FD9BFE904D2}"/>
    <cellStyle name="Porcentagem 2 2 2 2 6 2 2 4 2" xfId="36064" xr:uid="{1AB71B04-1B24-4578-BCA4-71C3F1B8B572}"/>
    <cellStyle name="Porcentagem 2 2 2 2 6 2 2 4 2 2" xfId="36065" xr:uid="{587D5F70-59B8-4139-911B-EC7D7241F982}"/>
    <cellStyle name="Porcentagem 2 2 2 2 6 2 2 4 2 2 2" xfId="36066" xr:uid="{6EC57461-0649-4A97-8267-ECC4A95AF117}"/>
    <cellStyle name="Porcentagem 2 2 2 2 6 2 2 4 2 2 2 2" xfId="36067" xr:uid="{1A190254-6E48-41CA-8974-42A77D1F362E}"/>
    <cellStyle name="Porcentagem 2 2 2 2 6 2 2 4 2 3" xfId="36068" xr:uid="{93A0EBFA-5C37-40A9-AEB2-66BC3E3B1957}"/>
    <cellStyle name="Porcentagem 2 2 2 2 6 2 2 4 3" xfId="36069" xr:uid="{9A666FAD-A552-4CB3-8B51-F33BBD3E185E}"/>
    <cellStyle name="Porcentagem 2 2 2 2 6 2 2 4 3 2" xfId="36070" xr:uid="{56425778-FD83-40E9-9907-F3464BB13A44}"/>
    <cellStyle name="Porcentagem 2 2 2 2 6 2 2 5" xfId="36071" xr:uid="{00A5FD48-64C2-4F8E-99E6-41DF8243D2B2}"/>
    <cellStyle name="Porcentagem 2 2 2 2 6 2 2 5 2" xfId="36072" xr:uid="{81CC094E-BA56-43FE-8B80-FF9D8335DAA6}"/>
    <cellStyle name="Porcentagem 2 2 2 2 6 2 2 5 2 2" xfId="36073" xr:uid="{BDAD08A4-0E55-4FAA-86B5-DED85E6463CF}"/>
    <cellStyle name="Porcentagem 2 2 2 2 6 2 2 6" xfId="36074" xr:uid="{E7764829-F082-475F-9904-8A8D192249D9}"/>
    <cellStyle name="Porcentagem 2 2 2 2 6 2 3" xfId="36075" xr:uid="{910D1BE0-2EF8-45CE-8CDF-5357E5EC44C4}"/>
    <cellStyle name="Porcentagem 2 2 2 2 6 2 3 2" xfId="36076" xr:uid="{2EED62A7-080E-44AE-9FAB-5E7FD28CF832}"/>
    <cellStyle name="Porcentagem 2 2 2 2 6 2 3 2 2" xfId="36077" xr:uid="{2F14C06C-3B31-477D-B3AF-C25B658CF932}"/>
    <cellStyle name="Porcentagem 2 2 2 2 6 2 3 2 2 2" xfId="36078" xr:uid="{A6A51C73-FD52-418B-8142-2F45A956FDDE}"/>
    <cellStyle name="Porcentagem 2 2 2 2 6 2 3 2 2 2 2" xfId="36079" xr:uid="{1DD8AD78-198B-48BA-B131-5540A01F3C6A}"/>
    <cellStyle name="Porcentagem 2 2 2 2 6 2 3 2 2 2 2 2" xfId="36080" xr:uid="{0A442DAF-F281-469B-95BA-1FD16945D2E8}"/>
    <cellStyle name="Porcentagem 2 2 2 2 6 2 3 2 2 2 2 2 2" xfId="36081" xr:uid="{3C62B683-666A-4A30-8C93-028EEC7F0D00}"/>
    <cellStyle name="Porcentagem 2 2 2 2 6 2 3 2 2 2 2 2 2 2" xfId="36082" xr:uid="{C7229AAE-DEBA-465B-8704-73BE737AC701}"/>
    <cellStyle name="Porcentagem 2 2 2 2 6 2 3 2 2 2 2 3" xfId="36083" xr:uid="{1E92905B-B6BE-4ACE-AD61-9C28CBD123C5}"/>
    <cellStyle name="Porcentagem 2 2 2 2 6 2 3 2 2 2 3" xfId="36084" xr:uid="{66470F92-EDC3-4774-A422-2127ACD85782}"/>
    <cellStyle name="Porcentagem 2 2 2 2 6 2 3 2 2 2 3 2" xfId="36085" xr:uid="{72E6E706-6764-4BE0-94DF-F2CF909E22FA}"/>
    <cellStyle name="Porcentagem 2 2 2 2 6 2 3 2 2 3" xfId="36086" xr:uid="{023F3648-960E-4278-9759-8E2EA1A9A127}"/>
    <cellStyle name="Porcentagem 2 2 2 2 6 2 3 2 2 3 2" xfId="36087" xr:uid="{A8264E4F-A18D-4A22-B0B9-5B67260BE96C}"/>
    <cellStyle name="Porcentagem 2 2 2 2 6 2 3 2 2 3 2 2" xfId="36088" xr:uid="{4E7F8795-840B-49E9-BB84-1F2F9782317D}"/>
    <cellStyle name="Porcentagem 2 2 2 2 6 2 3 2 2 4" xfId="36089" xr:uid="{23E0F326-233E-4C28-81E0-526DA2FB3F4A}"/>
    <cellStyle name="Porcentagem 2 2 2 2 6 2 3 2 3" xfId="36090" xr:uid="{031EB00D-83A7-47D8-88B7-644506ED7FA2}"/>
    <cellStyle name="Porcentagem 2 2 2 2 6 2 3 2 3 2" xfId="36091" xr:uid="{5FAB713F-CA01-49CB-A22A-9241F134F55C}"/>
    <cellStyle name="Porcentagem 2 2 2 2 6 2 3 2 3 2 2" xfId="36092" xr:uid="{7424BBB7-F381-4E32-9BE4-46E548BA04EA}"/>
    <cellStyle name="Porcentagem 2 2 2 2 6 2 3 2 3 2 2 2" xfId="36093" xr:uid="{38ECC758-8CB3-4D0B-902F-9F77A4717188}"/>
    <cellStyle name="Porcentagem 2 2 2 2 6 2 3 2 3 3" xfId="36094" xr:uid="{480F3E8D-B3A0-46E6-9DC3-1678570091FC}"/>
    <cellStyle name="Porcentagem 2 2 2 2 6 2 3 2 4" xfId="36095" xr:uid="{53FDE639-FC39-418C-AE60-A90B5A0F5E2D}"/>
    <cellStyle name="Porcentagem 2 2 2 2 6 2 3 2 4 2" xfId="36096" xr:uid="{6E25B179-B9F0-4D4F-A6A2-9C779D3873C8}"/>
    <cellStyle name="Porcentagem 2 2 2 2 6 2 3 3" xfId="36097" xr:uid="{C308E368-5324-4E40-8BBF-558E62AE20FA}"/>
    <cellStyle name="Porcentagem 2 2 2 2 6 2 3 3 2" xfId="36098" xr:uid="{40C56F37-4DB7-40EC-B66C-146A0D9F52AB}"/>
    <cellStyle name="Porcentagem 2 2 2 2 6 2 3 3 2 2" xfId="36099" xr:uid="{684AF8EF-3132-434B-9445-813B9AF55358}"/>
    <cellStyle name="Porcentagem 2 2 2 2 6 2 3 3 2 2 2" xfId="36100" xr:uid="{4F456181-DF4F-430F-96B1-651C52E25487}"/>
    <cellStyle name="Porcentagem 2 2 2 2 6 2 3 3 2 2 2 2" xfId="36101" xr:uid="{3A1AFD01-C15A-4F2A-AFC0-FBD98F6ADB0A}"/>
    <cellStyle name="Porcentagem 2 2 2 2 6 2 3 3 2 3" xfId="36102" xr:uid="{8ACCF5A6-B2FE-469B-A352-FB2A5287382C}"/>
    <cellStyle name="Porcentagem 2 2 2 2 6 2 3 3 3" xfId="36103" xr:uid="{F232021D-5733-4B99-9B18-B44881D0F4BF}"/>
    <cellStyle name="Porcentagem 2 2 2 2 6 2 3 3 3 2" xfId="36104" xr:uid="{407163B2-1056-4236-909A-715C44379D26}"/>
    <cellStyle name="Porcentagem 2 2 2 2 6 2 3 4" xfId="36105" xr:uid="{4EB3E62D-6D8A-444A-A9DC-C30F7CC6A80E}"/>
    <cellStyle name="Porcentagem 2 2 2 2 6 2 3 4 2" xfId="36106" xr:uid="{09067860-A579-4274-9571-446E3291028C}"/>
    <cellStyle name="Porcentagem 2 2 2 2 6 2 3 4 2 2" xfId="36107" xr:uid="{576A3B52-08D7-4DDE-B8DB-F0E0A0A4028B}"/>
    <cellStyle name="Porcentagem 2 2 2 2 6 2 3 5" xfId="36108" xr:uid="{423F3FA8-12AD-4F3A-9A5F-6CC7836EE813}"/>
    <cellStyle name="Porcentagem 2 2 2 2 6 2 4" xfId="36109" xr:uid="{32D42BB1-36C4-4859-A67B-6ABD09F9A200}"/>
    <cellStyle name="Porcentagem 2 2 2 2 6 2 4 2" xfId="36110" xr:uid="{85AF7C30-25E1-4034-9FAD-74771AC43A06}"/>
    <cellStyle name="Porcentagem 2 2 2 2 6 2 4 2 2" xfId="36111" xr:uid="{43866620-1B63-4E63-925C-552D56F246FC}"/>
    <cellStyle name="Porcentagem 2 2 2 2 6 2 4 2 2 2" xfId="36112" xr:uid="{D990E115-9382-4378-8364-272485C52F53}"/>
    <cellStyle name="Porcentagem 2 2 2 2 6 2 4 2 2 2 2" xfId="36113" xr:uid="{85175030-3B20-4487-84CF-D9419CB81E66}"/>
    <cellStyle name="Porcentagem 2 2 2 2 6 2 4 2 2 2 2 2" xfId="36114" xr:uid="{FB1974C8-CD59-475F-ACD9-FD91F02E286B}"/>
    <cellStyle name="Porcentagem 2 2 2 2 6 2 4 2 2 3" xfId="36115" xr:uid="{8D6B6E7B-5CC7-4408-8DEA-2DD1F552EDBC}"/>
    <cellStyle name="Porcentagem 2 2 2 2 6 2 4 2 3" xfId="36116" xr:uid="{6B83E24D-AB89-44E5-A28E-1B42AEF960AD}"/>
    <cellStyle name="Porcentagem 2 2 2 2 6 2 4 2 3 2" xfId="36117" xr:uid="{F4734CD7-2780-45C5-8882-A971487DAE6A}"/>
    <cellStyle name="Porcentagem 2 2 2 2 6 2 4 3" xfId="36118" xr:uid="{3AC2BAD0-A517-41B6-AB39-7178EC456DC5}"/>
    <cellStyle name="Porcentagem 2 2 2 2 6 2 4 3 2" xfId="36119" xr:uid="{015E02DA-2376-4752-AD60-3DAD03B18F56}"/>
    <cellStyle name="Porcentagem 2 2 2 2 6 2 4 3 2 2" xfId="36120" xr:uid="{42402012-CF02-4A7C-8ABA-103539D580AE}"/>
    <cellStyle name="Porcentagem 2 2 2 2 6 2 4 4" xfId="36121" xr:uid="{612FBC2F-54B1-4536-83E1-B09B31A99CF5}"/>
    <cellStyle name="Porcentagem 2 2 2 2 6 2 5" xfId="36122" xr:uid="{A5DF4556-2906-4DAA-8DD6-AE7547D8F600}"/>
    <cellStyle name="Porcentagem 2 2 2 2 6 2 5 2" xfId="36123" xr:uid="{C28153F2-0942-4999-A5D4-C1098531BB20}"/>
    <cellStyle name="Porcentagem 2 2 2 2 6 2 5 2 2" xfId="36124" xr:uid="{75A2ABB6-4349-45B9-90B4-039B4B58A509}"/>
    <cellStyle name="Porcentagem 2 2 2 2 6 2 5 2 2 2" xfId="36125" xr:uid="{E02C020A-1BB4-4F93-B2D3-A5CE45A9F7DE}"/>
    <cellStyle name="Porcentagem 2 2 2 2 6 2 5 3" xfId="36126" xr:uid="{25E66D54-6500-462E-9104-C5E846763E52}"/>
    <cellStyle name="Porcentagem 2 2 2 2 6 2 6" xfId="36127" xr:uid="{AA8308B2-33FB-4F27-957D-CC9E56CEB39A}"/>
    <cellStyle name="Porcentagem 2 2 2 2 6 2 6 2" xfId="36128" xr:uid="{88FD7DFB-EAC6-40C7-9643-6966582697C7}"/>
    <cellStyle name="Porcentagem 2 2 2 2 6 3" xfId="36129" xr:uid="{821A533D-7126-4DB1-8621-96CB96FF2DCD}"/>
    <cellStyle name="Porcentagem 2 2 2 2 6 3 2" xfId="36130" xr:uid="{96AA0299-72A2-4488-A817-5BE80B1E5995}"/>
    <cellStyle name="Porcentagem 2 2 2 2 6 3 2 2" xfId="36131" xr:uid="{848C1BBE-848D-4CC4-821D-C93701718EB4}"/>
    <cellStyle name="Porcentagem 2 2 2 2 6 3 2 2 2" xfId="36132" xr:uid="{5338FB6A-C926-4D49-8075-2EE80B2D40D6}"/>
    <cellStyle name="Porcentagem 2 2 2 2 6 3 2 2 2 2" xfId="36133" xr:uid="{A6B1DA45-FBEA-4516-988A-D5C4E89A193B}"/>
    <cellStyle name="Porcentagem 2 2 2 2 6 3 2 2 2 2 2" xfId="36134" xr:uid="{45A76AA2-C37D-4DD4-A8AD-20CE8F745F4B}"/>
    <cellStyle name="Porcentagem 2 2 2 2 6 3 2 2 2 2 2 2" xfId="36135" xr:uid="{DC204C1C-1A8A-4021-ABDD-6FCB830E72E7}"/>
    <cellStyle name="Porcentagem 2 2 2 2 6 3 2 2 2 2 2 2 2" xfId="36136" xr:uid="{E48E44AD-6253-41F2-A3FB-7927F543DAB8}"/>
    <cellStyle name="Porcentagem 2 2 2 2 6 3 2 2 2 2 2 2 2 2" xfId="36137" xr:uid="{727CA29A-FD18-4067-B3A5-6864F45AABA1}"/>
    <cellStyle name="Porcentagem 2 2 2 2 6 3 2 2 2 2 2 3" xfId="36138" xr:uid="{34F11311-6C0F-4A25-BA9D-F45636A9F585}"/>
    <cellStyle name="Porcentagem 2 2 2 2 6 3 2 2 2 2 3" xfId="36139" xr:uid="{44AE3921-8392-4D35-8EFB-0C3CB79D6F37}"/>
    <cellStyle name="Porcentagem 2 2 2 2 6 3 2 2 2 2 3 2" xfId="36140" xr:uid="{8BDDDF6B-75B9-4ED1-99B0-4BA30D151DFE}"/>
    <cellStyle name="Porcentagem 2 2 2 2 6 3 2 2 2 3" xfId="36141" xr:uid="{D54E451E-0DD7-47EA-B0C9-1195616938F0}"/>
    <cellStyle name="Porcentagem 2 2 2 2 6 3 2 2 2 3 2" xfId="36142" xr:uid="{7550F6D5-7DED-4DBF-B6A3-5E480BF91A9E}"/>
    <cellStyle name="Porcentagem 2 2 2 2 6 3 2 2 2 3 2 2" xfId="36143" xr:uid="{DA352B8D-C88E-4CC3-A1D6-759756D204D6}"/>
    <cellStyle name="Porcentagem 2 2 2 2 6 3 2 2 2 4" xfId="36144" xr:uid="{7D2D0CDD-45A2-4D0F-9F8F-553C24898233}"/>
    <cellStyle name="Porcentagem 2 2 2 2 6 3 2 2 3" xfId="36145" xr:uid="{B0D813F9-DDF8-46BA-A5E5-B77D5AC65A84}"/>
    <cellStyle name="Porcentagem 2 2 2 2 6 3 2 2 3 2" xfId="36146" xr:uid="{3466CFB1-5D36-4D7B-86A0-E7D70A249C3C}"/>
    <cellStyle name="Porcentagem 2 2 2 2 6 3 2 2 3 2 2" xfId="36147" xr:uid="{4DC0F21E-AD39-422B-BB0F-8F545B0515A9}"/>
    <cellStyle name="Porcentagem 2 2 2 2 6 3 2 2 3 2 2 2" xfId="36148" xr:uid="{A3ABF20B-0D44-4B1D-8A02-56E8E5B764BF}"/>
    <cellStyle name="Porcentagem 2 2 2 2 6 3 2 2 3 3" xfId="36149" xr:uid="{9930F632-7DF9-4AC7-B6F4-5DF53D0695A0}"/>
    <cellStyle name="Porcentagem 2 2 2 2 6 3 2 2 4" xfId="36150" xr:uid="{C4199116-CEBB-4279-93C9-DF03083AFB46}"/>
    <cellStyle name="Porcentagem 2 2 2 2 6 3 2 2 4 2" xfId="36151" xr:uid="{2E9C4D6C-FB49-425F-8202-CAB129D8FE02}"/>
    <cellStyle name="Porcentagem 2 2 2 2 6 3 2 3" xfId="36152" xr:uid="{B83C94CC-F918-4C76-BD0B-19ACC5E139C3}"/>
    <cellStyle name="Porcentagem 2 2 2 2 6 3 2 3 2" xfId="36153" xr:uid="{4CC3BC35-5578-486D-858D-737CD30C5759}"/>
    <cellStyle name="Porcentagem 2 2 2 2 6 3 2 3 2 2" xfId="36154" xr:uid="{8F1DF9BF-E107-45F1-9CDB-09A1ED6429E6}"/>
    <cellStyle name="Porcentagem 2 2 2 2 6 3 2 3 2 2 2" xfId="36155" xr:uid="{E7C8FDD3-EC27-4A12-86F5-26859E738C38}"/>
    <cellStyle name="Porcentagem 2 2 2 2 6 3 2 3 2 2 2 2" xfId="36156" xr:uid="{58109A04-1A84-4A60-9602-20959FA68C2E}"/>
    <cellStyle name="Porcentagem 2 2 2 2 6 3 2 3 2 3" xfId="36157" xr:uid="{DE84A84E-422A-4E74-8210-C5AC31A6F98A}"/>
    <cellStyle name="Porcentagem 2 2 2 2 6 3 2 3 3" xfId="36158" xr:uid="{9BFAEBD8-0853-4679-9FAA-D57BEB457088}"/>
    <cellStyle name="Porcentagem 2 2 2 2 6 3 2 3 3 2" xfId="36159" xr:uid="{E9D3A7F7-7EAC-4BB9-B87E-94400D8A4902}"/>
    <cellStyle name="Porcentagem 2 2 2 2 6 3 2 4" xfId="36160" xr:uid="{41E82A02-50B9-4512-8891-E05959B01A86}"/>
    <cellStyle name="Porcentagem 2 2 2 2 6 3 2 4 2" xfId="36161" xr:uid="{B66ACE78-3519-4547-81F3-108405686BFB}"/>
    <cellStyle name="Porcentagem 2 2 2 2 6 3 2 4 2 2" xfId="36162" xr:uid="{BBDA3022-DE99-4D26-BBFA-3F000122BCDF}"/>
    <cellStyle name="Porcentagem 2 2 2 2 6 3 2 5" xfId="36163" xr:uid="{3F88AFE1-72AD-4184-A33D-C3FE85541064}"/>
    <cellStyle name="Porcentagem 2 2 2 2 6 3 3" xfId="36164" xr:uid="{8DCBA36D-B9E7-4DD7-85DA-F4BEFBDEF65C}"/>
    <cellStyle name="Porcentagem 2 2 2 2 6 3 3 2" xfId="36165" xr:uid="{30B6DA9B-FC16-4BA4-9DEF-9221EF788CC6}"/>
    <cellStyle name="Porcentagem 2 2 2 2 6 3 3 2 2" xfId="36166" xr:uid="{7E312EC7-D43B-49C5-8BBC-49B0703FCD2F}"/>
    <cellStyle name="Porcentagem 2 2 2 2 6 3 3 2 2 2" xfId="36167" xr:uid="{10C5A6BF-8516-4615-8CB0-02B8EAA6F24D}"/>
    <cellStyle name="Porcentagem 2 2 2 2 6 3 3 2 2 2 2" xfId="36168" xr:uid="{E31AE3DB-7643-471C-8250-9F9785285681}"/>
    <cellStyle name="Porcentagem 2 2 2 2 6 3 3 2 2 2 2 2" xfId="36169" xr:uid="{49476266-4B0C-42BF-A450-B255F3F7F602}"/>
    <cellStyle name="Porcentagem 2 2 2 2 6 3 3 2 2 3" xfId="36170" xr:uid="{F6CC11DD-3264-4B22-9E0E-A6FCC89A4EBF}"/>
    <cellStyle name="Porcentagem 2 2 2 2 6 3 3 2 3" xfId="36171" xr:uid="{23EAEF19-D2CE-4EE2-8C29-2A0FA512CC85}"/>
    <cellStyle name="Porcentagem 2 2 2 2 6 3 3 2 3 2" xfId="36172" xr:uid="{9271C163-47A4-447A-813C-A6FB6871F58C}"/>
    <cellStyle name="Porcentagem 2 2 2 2 6 3 3 3" xfId="36173" xr:uid="{FF256F99-BE3C-4DD6-AAC0-B92D94A15DC4}"/>
    <cellStyle name="Porcentagem 2 2 2 2 6 3 3 3 2" xfId="36174" xr:uid="{039CEE68-F4B2-40F3-84B2-BCE07F53F1B4}"/>
    <cellStyle name="Porcentagem 2 2 2 2 6 3 3 3 2 2" xfId="36175" xr:uid="{7F2ECD05-CDC4-4DDA-9974-47CF85BC1281}"/>
    <cellStyle name="Porcentagem 2 2 2 2 6 3 3 4" xfId="36176" xr:uid="{9360DD5B-0BB9-4A1B-A675-B3C0A1DBC599}"/>
    <cellStyle name="Porcentagem 2 2 2 2 6 3 4" xfId="36177" xr:uid="{8EFB198D-C147-46BE-9FC5-52EFCE1E565E}"/>
    <cellStyle name="Porcentagem 2 2 2 2 6 3 4 2" xfId="36178" xr:uid="{71BDCD5F-8D84-498C-969E-BFCBFEAD5230}"/>
    <cellStyle name="Porcentagem 2 2 2 2 6 3 4 2 2" xfId="36179" xr:uid="{1D941216-1C74-4E17-99DB-0E7E26C24725}"/>
    <cellStyle name="Porcentagem 2 2 2 2 6 3 4 2 2 2" xfId="36180" xr:uid="{ECC0AC7E-3FF2-48E2-89B3-BD4565AA4246}"/>
    <cellStyle name="Porcentagem 2 2 2 2 6 3 4 3" xfId="36181" xr:uid="{107B8550-3F6B-480B-9563-08A8729849AA}"/>
    <cellStyle name="Porcentagem 2 2 2 2 6 3 5" xfId="36182" xr:uid="{7537C99F-DAE5-42EB-8E3B-ADC18A286F0D}"/>
    <cellStyle name="Porcentagem 2 2 2 2 6 3 5 2" xfId="36183" xr:uid="{CB0721A5-CFA2-4712-93EA-06A25B92C189}"/>
    <cellStyle name="Porcentagem 2 2 2 2 6 4" xfId="36184" xr:uid="{561ABAD2-E1EB-4789-AB83-032162860465}"/>
    <cellStyle name="Porcentagem 2 2 2 2 6 4 2" xfId="36185" xr:uid="{6390E18E-50C9-46B3-ADFB-1FE09B082D1B}"/>
    <cellStyle name="Porcentagem 2 2 2 2 6 4 2 2" xfId="36186" xr:uid="{3354E948-8430-49E0-9DC6-296EB9E08826}"/>
    <cellStyle name="Porcentagem 2 2 2 2 6 4 2 2 2" xfId="36187" xr:uid="{E2EE7704-BC24-490E-8D41-93E4EDC30AB7}"/>
    <cellStyle name="Porcentagem 2 2 2 2 6 4 2 2 2 2" xfId="36188" xr:uid="{9D5E41F6-7187-4B05-BC29-A657D082A148}"/>
    <cellStyle name="Porcentagem 2 2 2 2 6 4 2 2 2 2 2" xfId="36189" xr:uid="{91697DCE-A5F1-4BEB-A94E-9776F723D814}"/>
    <cellStyle name="Porcentagem 2 2 2 2 6 4 2 2 2 2 2 2" xfId="36190" xr:uid="{6F472E4B-2777-4162-9CE9-82EDEFC495A2}"/>
    <cellStyle name="Porcentagem 2 2 2 2 6 4 2 2 2 3" xfId="36191" xr:uid="{1C720D11-6BFE-4150-8B45-F8837169A499}"/>
    <cellStyle name="Porcentagem 2 2 2 2 6 4 2 2 3" xfId="36192" xr:uid="{391A3261-A7C3-4D74-A0CC-4B657426C24A}"/>
    <cellStyle name="Porcentagem 2 2 2 2 6 4 2 2 3 2" xfId="36193" xr:uid="{F24B133F-1A8C-418C-BEAC-AE566AC81768}"/>
    <cellStyle name="Porcentagem 2 2 2 2 6 4 2 3" xfId="36194" xr:uid="{C166C866-C2FD-4032-B239-555F19D74ADC}"/>
    <cellStyle name="Porcentagem 2 2 2 2 6 4 2 3 2" xfId="36195" xr:uid="{F796B1B8-CDC8-4DBD-86A0-AF04E5A0B4F3}"/>
    <cellStyle name="Porcentagem 2 2 2 2 6 4 2 3 2 2" xfId="36196" xr:uid="{982E774A-B14F-4A51-97FC-1860A91CD79D}"/>
    <cellStyle name="Porcentagem 2 2 2 2 6 4 2 4" xfId="36197" xr:uid="{9DFCF386-DDCE-4ED6-836E-0FC94C78BBD9}"/>
    <cellStyle name="Porcentagem 2 2 2 2 6 4 3" xfId="36198" xr:uid="{249F1E50-53FC-4AA9-88DA-2B4DD3B7D418}"/>
    <cellStyle name="Porcentagem 2 2 2 2 6 4 3 2" xfId="36199" xr:uid="{FF71DF3F-F515-43CD-9283-B5CF26904D8C}"/>
    <cellStyle name="Porcentagem 2 2 2 2 6 4 3 2 2" xfId="36200" xr:uid="{C6D1C6B6-D1DA-4727-A7B0-BD1DEF5F8420}"/>
    <cellStyle name="Porcentagem 2 2 2 2 6 4 3 2 2 2" xfId="36201" xr:uid="{1483A8D3-BF4E-4003-95B3-97F6B3A74B8A}"/>
    <cellStyle name="Porcentagem 2 2 2 2 6 4 3 3" xfId="36202" xr:uid="{01F07A2D-6749-4667-A9F7-6440FA4A938C}"/>
    <cellStyle name="Porcentagem 2 2 2 2 6 4 4" xfId="36203" xr:uid="{BC129EE6-9F0E-4E04-BB3A-C49225BE3AC5}"/>
    <cellStyle name="Porcentagem 2 2 2 2 6 4 4 2" xfId="36204" xr:uid="{98D7723F-D292-4593-B366-4FCD01B45807}"/>
    <cellStyle name="Porcentagem 2 2 2 2 6 5" xfId="36205" xr:uid="{DBC0753B-0B89-4147-A32E-82235BF614A8}"/>
    <cellStyle name="Porcentagem 2 2 2 2 6 5 2" xfId="36206" xr:uid="{ED50584A-98E1-48C6-9155-ED6155461342}"/>
    <cellStyle name="Porcentagem 2 2 2 2 6 5 2 2" xfId="36207" xr:uid="{AE70D635-5905-4453-B686-EB8ECB0600D4}"/>
    <cellStyle name="Porcentagem 2 2 2 2 6 5 2 2 2" xfId="36208" xr:uid="{E177BCAF-47D6-4104-A6A4-441E91687038}"/>
    <cellStyle name="Porcentagem 2 2 2 2 6 5 2 2 2 2" xfId="36209" xr:uid="{CB25501B-966F-45B2-87A1-A6542D449754}"/>
    <cellStyle name="Porcentagem 2 2 2 2 6 5 2 3" xfId="36210" xr:uid="{8AD5D700-26A9-463A-ABE4-888826DD4859}"/>
    <cellStyle name="Porcentagem 2 2 2 2 6 5 3" xfId="36211" xr:uid="{FAFB0529-BCAF-4DD8-9F18-2A99C6976774}"/>
    <cellStyle name="Porcentagem 2 2 2 2 6 5 3 2" xfId="36212" xr:uid="{871780A7-C45A-4682-AE5C-AB0CA524936C}"/>
    <cellStyle name="Porcentagem 2 2 2 2 6 6" xfId="36213" xr:uid="{8D0E8A42-9CCE-4B60-95FD-FC693B64E567}"/>
    <cellStyle name="Porcentagem 2 2 2 2 6 6 2" xfId="36214" xr:uid="{98DE0AAE-676C-41E7-88E0-31248801FAA8}"/>
    <cellStyle name="Porcentagem 2 2 2 2 6 6 2 2" xfId="36215" xr:uid="{5B16522C-0B5E-4B8E-A2FF-9E201A1F76D9}"/>
    <cellStyle name="Porcentagem 2 2 2 2 6 7" xfId="36216" xr:uid="{B2FF8835-C7DD-4F68-BE2C-8BF75CD2B1E6}"/>
    <cellStyle name="Porcentagem 2 2 2 2 7" xfId="36217" xr:uid="{F6EC8C60-3DD1-4B60-901B-D40CD69CF90B}"/>
    <cellStyle name="Porcentagem 2 2 2 2 8" xfId="36218" xr:uid="{5CF8464B-20FF-49A7-922D-FE82F140BBF2}"/>
    <cellStyle name="Porcentagem 2 2 2 2 9" xfId="36219" xr:uid="{4AEB2387-6A94-4389-A80F-ADEE332E445E}"/>
    <cellStyle name="Porcentagem 2 2 2 3" xfId="36220" xr:uid="{DB9F3C74-FAA5-4C3F-8F9D-798833BB688E}"/>
    <cellStyle name="Porcentagem 2 2 2 3 2" xfId="36221" xr:uid="{30D3308F-8A73-4BC9-BF60-17B9460F7FD6}"/>
    <cellStyle name="Porcentagem 2 2 2 3 2 2" xfId="36222" xr:uid="{2316F4AF-7C88-41AC-A884-3ECF77CC3970}"/>
    <cellStyle name="Porcentagem 2 2 2 3 3" xfId="36223" xr:uid="{C6674422-9069-4F21-9D86-5D5D43551EB1}"/>
    <cellStyle name="Porcentagem 2 2 2 3 4" xfId="36224" xr:uid="{4A53604C-0234-4361-BCF7-39367437E7B1}"/>
    <cellStyle name="Porcentagem 2 2 2 3 5" xfId="36225" xr:uid="{2E116C9B-D88E-4276-8076-BD86C4045513}"/>
    <cellStyle name="Porcentagem 2 2 2 4" xfId="36226" xr:uid="{7DE41041-A6F2-4FD1-B0ED-9CCE13843BE8}"/>
    <cellStyle name="Porcentagem 2 2 2 4 2" xfId="36227" xr:uid="{CE2678B0-6C12-4E48-834A-303239632F24}"/>
    <cellStyle name="Porcentagem 2 2 2 4 3" xfId="36228" xr:uid="{47DE36AA-CF88-4D87-8C9F-DE5E7B251E97}"/>
    <cellStyle name="Porcentagem 2 2 2 5" xfId="36229" xr:uid="{F3E3F0A1-FFA9-4264-9575-F397FF0269B6}"/>
    <cellStyle name="Porcentagem 2 2 2 5 2" xfId="36230" xr:uid="{24E12CF1-483D-4D31-BABC-AB5F2D61515B}"/>
    <cellStyle name="Porcentagem 2 2 2 5 3" xfId="36231" xr:uid="{5EC454C3-9CF6-4079-A05E-075A6B545ACD}"/>
    <cellStyle name="Porcentagem 2 2 2 6" xfId="36232" xr:uid="{A56A9454-3D0F-40F1-8F92-849B85295529}"/>
    <cellStyle name="Porcentagem 2 2 2 6 2" xfId="36233" xr:uid="{6CC0EE5F-5A29-43EE-A5C1-90388A678036}"/>
    <cellStyle name="Porcentagem 2 2 2 6 2 2" xfId="36234" xr:uid="{A135253A-165D-42F2-9F4E-B1BE6F65FFEB}"/>
    <cellStyle name="Porcentagem 2 2 2 6 2 2 2" xfId="36235" xr:uid="{CE8E17DB-AF79-4AF4-A0C0-DCBB38A98F14}"/>
    <cellStyle name="Porcentagem 2 2 2 6 2 2 2 2" xfId="36236" xr:uid="{F0454762-7F40-4863-9D0B-1506852694DE}"/>
    <cellStyle name="Porcentagem 2 2 2 6 2 2 2 2 2" xfId="36237" xr:uid="{0686921F-B944-4427-9F24-3803F3CDA8EB}"/>
    <cellStyle name="Porcentagem 2 2 2 6 2 2 2 2 2 2" xfId="36238" xr:uid="{7E943ACF-0563-41D1-82F5-C283EF2CF591}"/>
    <cellStyle name="Porcentagem 2 2 2 6 2 2 2 2 2 2 2" xfId="36239" xr:uid="{180E2C4B-3586-4F01-A597-5BA089186121}"/>
    <cellStyle name="Porcentagem 2 2 2 6 2 2 2 2 2 2 2 2" xfId="36240" xr:uid="{8E09EF3F-9FE8-4132-9A1C-BBD4F7E3B70B}"/>
    <cellStyle name="Porcentagem 2 2 2 6 2 2 2 2 2 2 2 2 2" xfId="36241" xr:uid="{328189FD-4930-4A49-9C5B-8DC6AFA2BBF5}"/>
    <cellStyle name="Porcentagem 2 2 2 6 2 2 2 2 2 2 2 2 2 2" xfId="36242" xr:uid="{5A6EBC61-D1F7-4DAB-89BD-49879F4F5FB4}"/>
    <cellStyle name="Porcentagem 2 2 2 6 2 2 2 2 2 2 2 2 2 2 2" xfId="36243" xr:uid="{DB40714B-1BF3-4EFB-8FE5-4B46F8147FC9}"/>
    <cellStyle name="Porcentagem 2 2 2 6 2 2 2 2 2 2 2 2 3" xfId="36244" xr:uid="{97545C3E-B755-4B55-A105-AD7081ACEA96}"/>
    <cellStyle name="Porcentagem 2 2 2 6 2 2 2 2 2 2 2 3" xfId="36245" xr:uid="{C26C17CE-AA64-47DA-A7DB-688881BDAB35}"/>
    <cellStyle name="Porcentagem 2 2 2 6 2 2 2 2 2 2 2 3 2" xfId="36246" xr:uid="{A1AC2D58-A3B6-49F0-B539-D5151455D30A}"/>
    <cellStyle name="Porcentagem 2 2 2 6 2 2 2 2 2 2 3" xfId="36247" xr:uid="{B2EE1F63-BEB1-451B-B9AE-EBDC56A3FD5B}"/>
    <cellStyle name="Porcentagem 2 2 2 6 2 2 2 2 2 2 3 2" xfId="36248" xr:uid="{7F78E188-2B99-4ACF-BD6C-3608BE37EB88}"/>
    <cellStyle name="Porcentagem 2 2 2 6 2 2 2 2 2 2 3 2 2" xfId="36249" xr:uid="{014B813C-1635-4007-BE84-9708D7F24305}"/>
    <cellStyle name="Porcentagem 2 2 2 6 2 2 2 2 2 2 4" xfId="36250" xr:uid="{451EC329-02B2-466F-915D-ABA5235C2CFD}"/>
    <cellStyle name="Porcentagem 2 2 2 6 2 2 2 2 2 3" xfId="36251" xr:uid="{B458A31A-66EC-42EC-B4CC-A13235ACA0D8}"/>
    <cellStyle name="Porcentagem 2 2 2 6 2 2 2 2 2 3 2" xfId="36252" xr:uid="{BFB982A5-E408-42E2-AF42-11EE67F4B9E4}"/>
    <cellStyle name="Porcentagem 2 2 2 6 2 2 2 2 2 3 2 2" xfId="36253" xr:uid="{2003F6CB-36C1-4076-BEA5-DDC92B634C4C}"/>
    <cellStyle name="Porcentagem 2 2 2 6 2 2 2 2 2 3 2 2 2" xfId="36254" xr:uid="{6B820D27-F970-4A12-9139-45A2EBB2A581}"/>
    <cellStyle name="Porcentagem 2 2 2 6 2 2 2 2 2 3 3" xfId="36255" xr:uid="{B471BB78-5055-4162-B3D3-11E3E75DEEFA}"/>
    <cellStyle name="Porcentagem 2 2 2 6 2 2 2 2 2 4" xfId="36256" xr:uid="{0C274D81-0226-40B4-BBE2-750E2A768F35}"/>
    <cellStyle name="Porcentagem 2 2 2 6 2 2 2 2 2 4 2" xfId="36257" xr:uid="{C6F7E8C2-01C6-4458-AB19-5AF8D3AB7CEE}"/>
    <cellStyle name="Porcentagem 2 2 2 6 2 2 2 2 3" xfId="36258" xr:uid="{0D9ED0CE-1166-4AC7-982A-791BA4E30B33}"/>
    <cellStyle name="Porcentagem 2 2 2 6 2 2 2 2 3 2" xfId="36259" xr:uid="{85900ECB-E04C-4CD0-BFE9-DF34978CD313}"/>
    <cellStyle name="Porcentagem 2 2 2 6 2 2 2 2 3 2 2" xfId="36260" xr:uid="{7EAFAB85-D828-48CB-9512-9EA3D9D63AA7}"/>
    <cellStyle name="Porcentagem 2 2 2 6 2 2 2 2 3 2 2 2" xfId="36261" xr:uid="{D5B711AC-1D84-4BD0-BAB5-3500D1FA8EC2}"/>
    <cellStyle name="Porcentagem 2 2 2 6 2 2 2 2 3 2 2 2 2" xfId="36262" xr:uid="{D6A0E203-1401-46B5-87BF-F327D97FFC34}"/>
    <cellStyle name="Porcentagem 2 2 2 6 2 2 2 2 3 2 3" xfId="36263" xr:uid="{121B6ADB-79F5-4083-8B79-D134D0677DB6}"/>
    <cellStyle name="Porcentagem 2 2 2 6 2 2 2 2 3 3" xfId="36264" xr:uid="{374D356D-8D96-4FD6-BD11-C4D6DED16D44}"/>
    <cellStyle name="Porcentagem 2 2 2 6 2 2 2 2 3 3 2" xfId="36265" xr:uid="{78AD6752-6E0B-4399-9806-9DBE2BDA3008}"/>
    <cellStyle name="Porcentagem 2 2 2 6 2 2 2 2 4" xfId="36266" xr:uid="{B22F77F9-87D6-4A3B-9658-D9229A650C0F}"/>
    <cellStyle name="Porcentagem 2 2 2 6 2 2 2 2 4 2" xfId="36267" xr:uid="{C27FBBE2-75E7-4069-B743-222FCC8E73F0}"/>
    <cellStyle name="Porcentagem 2 2 2 6 2 2 2 2 4 2 2" xfId="36268" xr:uid="{306F6ACF-D39C-486B-BE49-0A8AD349E63E}"/>
    <cellStyle name="Porcentagem 2 2 2 6 2 2 2 2 5" xfId="36269" xr:uid="{82049752-11F1-40A0-8323-08651EA98AE9}"/>
    <cellStyle name="Porcentagem 2 2 2 6 2 2 2 3" xfId="36270" xr:uid="{C2DCA738-E61F-420C-A462-7FAB30F5E659}"/>
    <cellStyle name="Porcentagem 2 2 2 6 2 2 2 3 2" xfId="36271" xr:uid="{C2EF7D25-A8FE-453E-9375-98E4F980762A}"/>
    <cellStyle name="Porcentagem 2 2 2 6 2 2 2 3 2 2" xfId="36272" xr:uid="{B158B933-4099-4E68-BD84-0DF3A2496F06}"/>
    <cellStyle name="Porcentagem 2 2 2 6 2 2 2 3 2 2 2" xfId="36273" xr:uid="{C5D3501E-2714-407F-9CAF-DDA55E557EA3}"/>
    <cellStyle name="Porcentagem 2 2 2 6 2 2 2 3 2 2 2 2" xfId="36274" xr:uid="{398A0ED9-4BA0-4BDB-A735-457C3B798C61}"/>
    <cellStyle name="Porcentagem 2 2 2 6 2 2 2 3 2 2 2 2 2" xfId="36275" xr:uid="{39D38F7E-18CB-482D-9A06-FA4AC5D5AB52}"/>
    <cellStyle name="Porcentagem 2 2 2 6 2 2 2 3 2 2 3" xfId="36276" xr:uid="{F1358FE9-B0A6-487F-8A2B-FD804F1412C0}"/>
    <cellStyle name="Porcentagem 2 2 2 6 2 2 2 3 2 3" xfId="36277" xr:uid="{A024A64E-4236-4197-82AB-AB47E7B605B6}"/>
    <cellStyle name="Porcentagem 2 2 2 6 2 2 2 3 2 3 2" xfId="36278" xr:uid="{51E67F36-43F1-4CC9-A50A-DF4B690612CA}"/>
    <cellStyle name="Porcentagem 2 2 2 6 2 2 2 3 3" xfId="36279" xr:uid="{F89C722A-B79A-4067-BC50-ACF5F9143C20}"/>
    <cellStyle name="Porcentagem 2 2 2 6 2 2 2 3 3 2" xfId="36280" xr:uid="{785FC578-D7C3-441A-A67B-0E51F0C70B28}"/>
    <cellStyle name="Porcentagem 2 2 2 6 2 2 2 3 3 2 2" xfId="36281" xr:uid="{762CEC92-7729-4011-9F89-A06DC5CDE42A}"/>
    <cellStyle name="Porcentagem 2 2 2 6 2 2 2 3 4" xfId="36282" xr:uid="{0A199D20-C0E0-4041-8595-CA6FC89EA198}"/>
    <cellStyle name="Porcentagem 2 2 2 6 2 2 2 4" xfId="36283" xr:uid="{5FBC3B07-2DC5-4A85-9F4A-D72D6A6A4A14}"/>
    <cellStyle name="Porcentagem 2 2 2 6 2 2 2 4 2" xfId="36284" xr:uid="{DBF3616F-A1F1-41D2-B3A8-4CD31E6D92CB}"/>
    <cellStyle name="Porcentagem 2 2 2 6 2 2 2 4 2 2" xfId="36285" xr:uid="{E0EC5DF3-E752-48D4-A0BF-281B30407FFD}"/>
    <cellStyle name="Porcentagem 2 2 2 6 2 2 2 4 2 2 2" xfId="36286" xr:uid="{F0844619-BF7C-42BF-B70B-A7F745E13AC0}"/>
    <cellStyle name="Porcentagem 2 2 2 6 2 2 2 4 3" xfId="36287" xr:uid="{0BCC11CA-7612-418B-A705-3D41F8863D2F}"/>
    <cellStyle name="Porcentagem 2 2 2 6 2 2 2 5" xfId="36288" xr:uid="{9EFDBEEC-F424-422E-853C-7873F8B53138}"/>
    <cellStyle name="Porcentagem 2 2 2 6 2 2 2 5 2" xfId="36289" xr:uid="{01FEB1AB-C06A-401D-B0D0-229A1C70888C}"/>
    <cellStyle name="Porcentagem 2 2 2 6 2 2 3" xfId="36290" xr:uid="{8E9FFB75-1547-4B0A-8CE0-570ECA2A1783}"/>
    <cellStyle name="Porcentagem 2 2 2 6 2 2 3 2" xfId="36291" xr:uid="{FC2F3861-5A20-4772-A095-F282288B1FB3}"/>
    <cellStyle name="Porcentagem 2 2 2 6 2 2 3 2 2" xfId="36292" xr:uid="{E7C3D4BF-07F0-4397-BEFD-A6FD3E016A14}"/>
    <cellStyle name="Porcentagem 2 2 2 6 2 2 3 2 2 2" xfId="36293" xr:uid="{96D06219-625E-408B-B268-EB34C5F0F5CE}"/>
    <cellStyle name="Porcentagem 2 2 2 6 2 2 3 2 2 2 2" xfId="36294" xr:uid="{0E70592D-2ABB-4E88-BED9-99F93B665B53}"/>
    <cellStyle name="Porcentagem 2 2 2 6 2 2 3 2 2 2 2 2" xfId="36295" xr:uid="{C8D86EFF-774B-4E96-9857-AF536341F8F6}"/>
    <cellStyle name="Porcentagem 2 2 2 6 2 2 3 2 2 2 2 2 2" xfId="36296" xr:uid="{507AEB73-B35F-4AFA-BAC8-FA21F4573AAC}"/>
    <cellStyle name="Porcentagem 2 2 2 6 2 2 3 2 2 2 3" xfId="36297" xr:uid="{2599EF74-2EB4-4696-B33E-4D16E25D8320}"/>
    <cellStyle name="Porcentagem 2 2 2 6 2 2 3 2 2 3" xfId="36298" xr:uid="{8D814C4A-C671-4D4B-8AAF-28A0E95FD6F8}"/>
    <cellStyle name="Porcentagem 2 2 2 6 2 2 3 2 2 3 2" xfId="36299" xr:uid="{526C80E9-5BF9-413D-A463-4388771C2FF4}"/>
    <cellStyle name="Porcentagem 2 2 2 6 2 2 3 2 3" xfId="36300" xr:uid="{A9284DE5-6B81-4BA7-A907-313C99358E53}"/>
    <cellStyle name="Porcentagem 2 2 2 6 2 2 3 2 3 2" xfId="36301" xr:uid="{33D6E72C-66DC-46DF-A70E-3978CA1C80BB}"/>
    <cellStyle name="Porcentagem 2 2 2 6 2 2 3 2 3 2 2" xfId="36302" xr:uid="{860FF08E-FF33-4FBF-AB3E-4AAD8C491A03}"/>
    <cellStyle name="Porcentagem 2 2 2 6 2 2 3 2 4" xfId="36303" xr:uid="{7E7C845F-E65D-4DC7-9D5C-DA87AFDFF290}"/>
    <cellStyle name="Porcentagem 2 2 2 6 2 2 3 3" xfId="36304" xr:uid="{9C58D8D9-B836-42FE-A689-F44D3D1FBA29}"/>
    <cellStyle name="Porcentagem 2 2 2 6 2 2 3 3 2" xfId="36305" xr:uid="{BC06ABB8-15BB-4CC2-913E-ACFDC170B9ED}"/>
    <cellStyle name="Porcentagem 2 2 2 6 2 2 3 3 2 2" xfId="36306" xr:uid="{8B37AF59-D019-4544-AA8D-2C99A5024780}"/>
    <cellStyle name="Porcentagem 2 2 2 6 2 2 3 3 2 2 2" xfId="36307" xr:uid="{305CC890-4659-4459-B996-CD93739EC1B2}"/>
    <cellStyle name="Porcentagem 2 2 2 6 2 2 3 3 3" xfId="36308" xr:uid="{B774AFE4-0188-4AD2-89B2-4F17B719EE6D}"/>
    <cellStyle name="Porcentagem 2 2 2 6 2 2 3 4" xfId="36309" xr:uid="{A5673F13-45D8-444B-BBA1-F9E4773B393F}"/>
    <cellStyle name="Porcentagem 2 2 2 6 2 2 3 4 2" xfId="36310" xr:uid="{E2ED8C9D-C301-4EE7-978A-AFCF805593EF}"/>
    <cellStyle name="Porcentagem 2 2 2 6 2 2 4" xfId="36311" xr:uid="{1B3FF035-985E-4893-A179-4A188731C6AC}"/>
    <cellStyle name="Porcentagem 2 2 2 6 2 2 4 2" xfId="36312" xr:uid="{C81084A0-DAD6-4B44-BA92-496C26CCE54F}"/>
    <cellStyle name="Porcentagem 2 2 2 6 2 2 4 2 2" xfId="36313" xr:uid="{4F152D9A-AEDC-45FB-ACF9-5192542D32A0}"/>
    <cellStyle name="Porcentagem 2 2 2 6 2 2 4 2 2 2" xfId="36314" xr:uid="{FA7284D2-82D3-43B0-B7DA-E473F3232780}"/>
    <cellStyle name="Porcentagem 2 2 2 6 2 2 4 2 2 2 2" xfId="36315" xr:uid="{DB9F6B3D-F260-47E5-B703-980A59AEB864}"/>
    <cellStyle name="Porcentagem 2 2 2 6 2 2 4 2 3" xfId="36316" xr:uid="{94E01609-D1C5-41C2-BFED-264C349B987C}"/>
    <cellStyle name="Porcentagem 2 2 2 6 2 2 4 3" xfId="36317" xr:uid="{E8519172-4826-4BAD-A151-992A95A7C1D6}"/>
    <cellStyle name="Porcentagem 2 2 2 6 2 2 4 3 2" xfId="36318" xr:uid="{1D8701EB-C528-4354-B499-49AE395D3B07}"/>
    <cellStyle name="Porcentagem 2 2 2 6 2 2 5" xfId="36319" xr:uid="{3AB03941-D11B-4C86-9C68-3E21F75A78E4}"/>
    <cellStyle name="Porcentagem 2 2 2 6 2 2 5 2" xfId="36320" xr:uid="{2012F61C-F220-4867-AE83-C12CBAECDC60}"/>
    <cellStyle name="Porcentagem 2 2 2 6 2 2 5 2 2" xfId="36321" xr:uid="{579BA5B7-BCF6-402E-8991-0E2DD13C2DAF}"/>
    <cellStyle name="Porcentagem 2 2 2 6 2 2 6" xfId="36322" xr:uid="{91B21BDE-EC40-4BD6-845A-8B22E27E2B0E}"/>
    <cellStyle name="Porcentagem 2 2 2 6 2 3" xfId="36323" xr:uid="{5B53689A-FE57-4829-9B1A-8D969CC41F7F}"/>
    <cellStyle name="Porcentagem 2 2 2 6 2 3 2" xfId="36324" xr:uid="{F2DC1E71-FC4A-4B81-A747-E692D7490322}"/>
    <cellStyle name="Porcentagem 2 2 2 6 2 3 2 2" xfId="36325" xr:uid="{0410C4D5-2DCC-4711-A1A1-4AC0EE3CC51E}"/>
    <cellStyle name="Porcentagem 2 2 2 6 2 3 2 2 2" xfId="36326" xr:uid="{F0424D8E-A227-4EFF-B2EF-F9B29F09387B}"/>
    <cellStyle name="Porcentagem 2 2 2 6 2 3 2 2 2 2" xfId="36327" xr:uid="{FDBC55BB-DC88-490C-B3EA-04F9557BBCF5}"/>
    <cellStyle name="Porcentagem 2 2 2 6 2 3 2 2 2 2 2" xfId="36328" xr:uid="{BC140A2F-F428-4A28-A1D4-A8527BD72FB7}"/>
    <cellStyle name="Porcentagem 2 2 2 6 2 3 2 2 2 2 2 2" xfId="36329" xr:uid="{FA1B48E7-2947-4F13-8F4B-380CC864A55C}"/>
    <cellStyle name="Porcentagem 2 2 2 6 2 3 2 2 2 2 2 2 2" xfId="36330" xr:uid="{4FCC821B-A81C-4A15-8AD8-78C10B80FC74}"/>
    <cellStyle name="Porcentagem 2 2 2 6 2 3 2 2 2 2 3" xfId="36331" xr:uid="{6B212F4A-7C59-48E3-A71B-170AD9FE8405}"/>
    <cellStyle name="Porcentagem 2 2 2 6 2 3 2 2 2 3" xfId="36332" xr:uid="{9E5FB7AE-93C6-4B41-99BF-444E8388300C}"/>
    <cellStyle name="Porcentagem 2 2 2 6 2 3 2 2 2 3 2" xfId="36333" xr:uid="{0D9FD06C-D9E3-4035-966D-A187571D3C61}"/>
    <cellStyle name="Porcentagem 2 2 2 6 2 3 2 2 3" xfId="36334" xr:uid="{B1B4D419-7407-46BC-9235-015BB8A92F9E}"/>
    <cellStyle name="Porcentagem 2 2 2 6 2 3 2 2 3 2" xfId="36335" xr:uid="{4167061D-C08B-4B89-B5DE-88A4DFDF6101}"/>
    <cellStyle name="Porcentagem 2 2 2 6 2 3 2 2 3 2 2" xfId="36336" xr:uid="{E7ECBFCB-AB94-41AF-B0BE-505FA6556997}"/>
    <cellStyle name="Porcentagem 2 2 2 6 2 3 2 2 4" xfId="36337" xr:uid="{E54BF412-25A6-4BBE-BF6C-39523D5CCF7B}"/>
    <cellStyle name="Porcentagem 2 2 2 6 2 3 2 3" xfId="36338" xr:uid="{093D7296-D6E5-44F0-AFB0-082E90CEEE2C}"/>
    <cellStyle name="Porcentagem 2 2 2 6 2 3 2 3 2" xfId="36339" xr:uid="{B7492ECA-E44B-42E6-AE7B-64A82E392E8B}"/>
    <cellStyle name="Porcentagem 2 2 2 6 2 3 2 3 2 2" xfId="36340" xr:uid="{F4C229FA-82B8-4D5B-97F0-20D517162BF4}"/>
    <cellStyle name="Porcentagem 2 2 2 6 2 3 2 3 2 2 2" xfId="36341" xr:uid="{2AC47333-2C8C-448B-81F8-C349D2F74E82}"/>
    <cellStyle name="Porcentagem 2 2 2 6 2 3 2 3 3" xfId="36342" xr:uid="{C58F3833-F772-4EA4-AB8A-98A3785978A4}"/>
    <cellStyle name="Porcentagem 2 2 2 6 2 3 2 4" xfId="36343" xr:uid="{0D1C2048-073E-456B-949F-37AD0F7A0147}"/>
    <cellStyle name="Porcentagem 2 2 2 6 2 3 2 4 2" xfId="36344" xr:uid="{9562719A-59B5-45D3-831C-47A28887FD68}"/>
    <cellStyle name="Porcentagem 2 2 2 6 2 3 3" xfId="36345" xr:uid="{6D06FF7C-F5EA-4C4F-B167-2B340FFFADAD}"/>
    <cellStyle name="Porcentagem 2 2 2 6 2 3 3 2" xfId="36346" xr:uid="{57C5AD37-F582-4455-8531-A8CC3C08CA0D}"/>
    <cellStyle name="Porcentagem 2 2 2 6 2 3 3 2 2" xfId="36347" xr:uid="{F94CF6F7-EE02-44D1-B893-66AB10F00748}"/>
    <cellStyle name="Porcentagem 2 2 2 6 2 3 3 2 2 2" xfId="36348" xr:uid="{9D02E216-0640-4344-84B5-EFCCBFD5272E}"/>
    <cellStyle name="Porcentagem 2 2 2 6 2 3 3 2 2 2 2" xfId="36349" xr:uid="{5EA0EEB1-AC61-49A7-BDD3-AB0B3998A9A7}"/>
    <cellStyle name="Porcentagem 2 2 2 6 2 3 3 2 3" xfId="36350" xr:uid="{369A19CF-A0F4-4A34-BA98-DA45819D07A1}"/>
    <cellStyle name="Porcentagem 2 2 2 6 2 3 3 3" xfId="36351" xr:uid="{CDE4D43E-0498-48F5-ACCD-1AAC33CC6E53}"/>
    <cellStyle name="Porcentagem 2 2 2 6 2 3 3 3 2" xfId="36352" xr:uid="{1AD16C9F-62E6-4C4F-8E09-512BDFDE7948}"/>
    <cellStyle name="Porcentagem 2 2 2 6 2 3 4" xfId="36353" xr:uid="{A7FF54BA-7465-4133-889B-61DF9C8B99A1}"/>
    <cellStyle name="Porcentagem 2 2 2 6 2 3 4 2" xfId="36354" xr:uid="{242DCED2-34F3-4DB9-95C3-9623C7F35CD5}"/>
    <cellStyle name="Porcentagem 2 2 2 6 2 3 4 2 2" xfId="36355" xr:uid="{CB53A4F5-9819-4F18-B3D1-167C70280B3F}"/>
    <cellStyle name="Porcentagem 2 2 2 6 2 3 5" xfId="36356" xr:uid="{DF0E2D4A-25C7-4CA0-997B-0A2BBDD72519}"/>
    <cellStyle name="Porcentagem 2 2 2 6 2 4" xfId="36357" xr:uid="{FA1D55E0-295B-44E4-A17E-20146252CB7F}"/>
    <cellStyle name="Porcentagem 2 2 2 6 2 4 2" xfId="36358" xr:uid="{25FFF645-2BA3-4A69-BDC9-BDD51F7397DE}"/>
    <cellStyle name="Porcentagem 2 2 2 6 2 4 2 2" xfId="36359" xr:uid="{D2D5A95C-69A6-4529-97A5-35E5769699BC}"/>
    <cellStyle name="Porcentagem 2 2 2 6 2 4 2 2 2" xfId="36360" xr:uid="{7B14099C-2D2C-421E-80F5-B93AFA08EF40}"/>
    <cellStyle name="Porcentagem 2 2 2 6 2 4 2 2 2 2" xfId="36361" xr:uid="{7B2573C4-CE57-4581-A0F6-EFECA48688B1}"/>
    <cellStyle name="Porcentagem 2 2 2 6 2 4 2 2 2 2 2" xfId="36362" xr:uid="{9A289552-B419-4DFD-A75B-4DD51D90E020}"/>
    <cellStyle name="Porcentagem 2 2 2 6 2 4 2 2 3" xfId="36363" xr:uid="{CA4131D3-818B-4ACA-9DA3-BB53B127680C}"/>
    <cellStyle name="Porcentagem 2 2 2 6 2 4 2 3" xfId="36364" xr:uid="{2D1B68BE-0EE5-4B1B-9980-51ACB5D68C7B}"/>
    <cellStyle name="Porcentagem 2 2 2 6 2 4 2 3 2" xfId="36365" xr:uid="{D7DD11CB-B5AB-4A6C-BD36-45341BD984E9}"/>
    <cellStyle name="Porcentagem 2 2 2 6 2 4 3" xfId="36366" xr:uid="{A716352E-9308-4CC1-9500-9925C70477C1}"/>
    <cellStyle name="Porcentagem 2 2 2 6 2 4 3 2" xfId="36367" xr:uid="{05AC6C2D-6C7D-408C-91D5-49E24347FCC3}"/>
    <cellStyle name="Porcentagem 2 2 2 6 2 4 3 2 2" xfId="36368" xr:uid="{647E24F9-53FD-4537-8E65-075025FEAF76}"/>
    <cellStyle name="Porcentagem 2 2 2 6 2 4 4" xfId="36369" xr:uid="{CD19E2CB-3021-486C-8AF8-9B8C80677C13}"/>
    <cellStyle name="Porcentagem 2 2 2 6 2 5" xfId="36370" xr:uid="{6682F0E1-D0D5-4CD5-80E5-02FCF2EAA0B3}"/>
    <cellStyle name="Porcentagem 2 2 2 6 2 5 2" xfId="36371" xr:uid="{34A1DE92-57CF-4107-9A81-F0D18FFE3278}"/>
    <cellStyle name="Porcentagem 2 2 2 6 2 5 2 2" xfId="36372" xr:uid="{4A014909-33CF-4BB1-AD63-E4B75D0AC603}"/>
    <cellStyle name="Porcentagem 2 2 2 6 2 5 2 2 2" xfId="36373" xr:uid="{516D7770-C868-45A5-B5F7-B9CF83068645}"/>
    <cellStyle name="Porcentagem 2 2 2 6 2 5 3" xfId="36374" xr:uid="{2912532F-45DF-487F-A5ED-0CABBA99D7DE}"/>
    <cellStyle name="Porcentagem 2 2 2 6 2 6" xfId="36375" xr:uid="{0BA80BD5-9D9E-493D-BCC5-969201F779DF}"/>
    <cellStyle name="Porcentagem 2 2 2 6 2 6 2" xfId="36376" xr:uid="{317BFCEA-BFDF-4A16-B6FC-43210BBD78BE}"/>
    <cellStyle name="Porcentagem 2 2 2 6 2 7" xfId="36377" xr:uid="{693C914C-A80C-4E20-BF5A-7632EE96975E}"/>
    <cellStyle name="Porcentagem 2 2 2 6 3" xfId="36378" xr:uid="{7599DAD0-F3C1-43A4-817E-F7D07EEB7680}"/>
    <cellStyle name="Porcentagem 2 2 2 6 3 2" xfId="36379" xr:uid="{3D327F05-E079-4294-9F1D-C550C3C8D4F2}"/>
    <cellStyle name="Porcentagem 2 2 2 6 3 2 2" xfId="36380" xr:uid="{1E2138AC-0B68-4AF7-9E53-6B8DB9A4129E}"/>
    <cellStyle name="Porcentagem 2 2 2 6 3 2 2 2" xfId="36381" xr:uid="{FF333012-907F-42AC-B249-AC4CA8457DCA}"/>
    <cellStyle name="Porcentagem 2 2 2 6 3 2 2 2 2" xfId="36382" xr:uid="{7A8286A1-1188-4DE7-BDCC-D63C3838A9D2}"/>
    <cellStyle name="Porcentagem 2 2 2 6 3 2 2 2 2 2" xfId="36383" xr:uid="{7E9D962D-309C-41B8-8CE0-9440DAE818B4}"/>
    <cellStyle name="Porcentagem 2 2 2 6 3 2 2 2 2 2 2" xfId="36384" xr:uid="{923FCE8C-7FC4-4D18-906C-F481CD3A8116}"/>
    <cellStyle name="Porcentagem 2 2 2 6 3 2 2 2 2 2 2 2" xfId="36385" xr:uid="{7240BD90-BA59-4B5B-A753-631B606C33E7}"/>
    <cellStyle name="Porcentagem 2 2 2 6 3 2 2 2 2 2 2 2 2" xfId="36386" xr:uid="{0A4472A5-CDEE-4EB8-AC07-01D591AE226E}"/>
    <cellStyle name="Porcentagem 2 2 2 6 3 2 2 2 2 2 3" xfId="36387" xr:uid="{23070697-1EA1-453F-8450-25E3B0D53658}"/>
    <cellStyle name="Porcentagem 2 2 2 6 3 2 2 2 2 3" xfId="36388" xr:uid="{1470DA3F-898F-4820-B4B9-F0ADC3D3F661}"/>
    <cellStyle name="Porcentagem 2 2 2 6 3 2 2 2 2 3 2" xfId="36389" xr:uid="{EA6C2381-75E6-4EDE-B4BD-7918DF5EAB2E}"/>
    <cellStyle name="Porcentagem 2 2 2 6 3 2 2 2 3" xfId="36390" xr:uid="{1863AD4E-0469-456F-BBD5-02E5DB4EA51A}"/>
    <cellStyle name="Porcentagem 2 2 2 6 3 2 2 2 3 2" xfId="36391" xr:uid="{20B81B53-E323-41B3-8A04-21404A0C4709}"/>
    <cellStyle name="Porcentagem 2 2 2 6 3 2 2 2 3 2 2" xfId="36392" xr:uid="{2D5C74C5-D08A-4B2F-9280-111D015484BD}"/>
    <cellStyle name="Porcentagem 2 2 2 6 3 2 2 2 4" xfId="36393" xr:uid="{2478EF7A-D0F9-4BCC-9ABA-F8F1E67E51BA}"/>
    <cellStyle name="Porcentagem 2 2 2 6 3 2 2 3" xfId="36394" xr:uid="{1EFB0294-3B9F-46F5-91A5-3D64442FC070}"/>
    <cellStyle name="Porcentagem 2 2 2 6 3 2 2 3 2" xfId="36395" xr:uid="{CA65FF91-9986-4114-B9B7-91636395FF16}"/>
    <cellStyle name="Porcentagem 2 2 2 6 3 2 2 3 2 2" xfId="36396" xr:uid="{7672979D-C7EF-4D35-91E1-66C852FCD2AA}"/>
    <cellStyle name="Porcentagem 2 2 2 6 3 2 2 3 2 2 2" xfId="36397" xr:uid="{2E5ECE27-4CE7-4130-B105-4344288D6E32}"/>
    <cellStyle name="Porcentagem 2 2 2 6 3 2 2 3 3" xfId="36398" xr:uid="{4B9582AE-1E7D-4C94-8A4C-F6952EB20EF4}"/>
    <cellStyle name="Porcentagem 2 2 2 6 3 2 2 4" xfId="36399" xr:uid="{10DAB12E-FDE5-457A-ABD9-BDEC0F08D164}"/>
    <cellStyle name="Porcentagem 2 2 2 6 3 2 2 4 2" xfId="36400" xr:uid="{BB9EBA7F-F95D-41B2-B0A7-AC7CBFB2A98E}"/>
    <cellStyle name="Porcentagem 2 2 2 6 3 2 3" xfId="36401" xr:uid="{2E058948-D5E5-40C4-AD4E-7ED6F49C3526}"/>
    <cellStyle name="Porcentagem 2 2 2 6 3 2 3 2" xfId="36402" xr:uid="{502D5ED1-3DF2-459F-AE93-EE9639FE79F0}"/>
    <cellStyle name="Porcentagem 2 2 2 6 3 2 3 2 2" xfId="36403" xr:uid="{5F8423B9-D357-43E1-8966-56C1BD6D67C4}"/>
    <cellStyle name="Porcentagem 2 2 2 6 3 2 3 2 2 2" xfId="36404" xr:uid="{4633B10D-4964-4C99-BC26-8F0D969C073A}"/>
    <cellStyle name="Porcentagem 2 2 2 6 3 2 3 2 2 2 2" xfId="36405" xr:uid="{A3906689-AD58-4600-AE79-869D590D176D}"/>
    <cellStyle name="Porcentagem 2 2 2 6 3 2 3 2 3" xfId="36406" xr:uid="{34DC23D5-DC20-4EEA-A5EE-A15858D13940}"/>
    <cellStyle name="Porcentagem 2 2 2 6 3 2 3 3" xfId="36407" xr:uid="{4F45C14D-48DD-42D1-AA7D-7092D79593DF}"/>
    <cellStyle name="Porcentagem 2 2 2 6 3 2 3 3 2" xfId="36408" xr:uid="{C88D01D7-7452-47AB-B612-6016D97548D3}"/>
    <cellStyle name="Porcentagem 2 2 2 6 3 2 4" xfId="36409" xr:uid="{49C0B24A-DFB0-44A0-B8E1-A63D0DE006B7}"/>
    <cellStyle name="Porcentagem 2 2 2 6 3 2 4 2" xfId="36410" xr:uid="{21615231-B4D2-4390-AD11-22A58BCF5679}"/>
    <cellStyle name="Porcentagem 2 2 2 6 3 2 4 2 2" xfId="36411" xr:uid="{BD583C64-C284-4056-A592-49316ED690CA}"/>
    <cellStyle name="Porcentagem 2 2 2 6 3 2 5" xfId="36412" xr:uid="{895871F2-3287-4C63-BB61-1C2513B5FAFC}"/>
    <cellStyle name="Porcentagem 2 2 2 6 3 3" xfId="36413" xr:uid="{B2B9F3FC-731E-4A25-B854-378D96487F6B}"/>
    <cellStyle name="Porcentagem 2 2 2 6 3 3 2" xfId="36414" xr:uid="{8D961873-1DE2-445C-B8C3-19A3379F3514}"/>
    <cellStyle name="Porcentagem 2 2 2 6 3 3 2 2" xfId="36415" xr:uid="{5A9E30FE-3F35-42D5-A174-FC4C2243BB48}"/>
    <cellStyle name="Porcentagem 2 2 2 6 3 3 2 2 2" xfId="36416" xr:uid="{E12C779E-A1D0-4529-B157-DEBC6DE207DE}"/>
    <cellStyle name="Porcentagem 2 2 2 6 3 3 2 2 2 2" xfId="36417" xr:uid="{B6715413-F6A7-4356-A19F-416042F08918}"/>
    <cellStyle name="Porcentagem 2 2 2 6 3 3 2 2 2 2 2" xfId="36418" xr:uid="{207C3E52-5393-455C-8378-D9459511A8A1}"/>
    <cellStyle name="Porcentagem 2 2 2 6 3 3 2 2 3" xfId="36419" xr:uid="{4E308035-82BF-471B-88CA-1E2BEC0DE39B}"/>
    <cellStyle name="Porcentagem 2 2 2 6 3 3 2 3" xfId="36420" xr:uid="{59739CDC-CBA9-4D02-BE3C-D16CAA068EC1}"/>
    <cellStyle name="Porcentagem 2 2 2 6 3 3 2 3 2" xfId="36421" xr:uid="{B26080EB-16A0-4F47-BA0A-AB80AF1DB6C5}"/>
    <cellStyle name="Porcentagem 2 2 2 6 3 3 3" xfId="36422" xr:uid="{0ABBC582-FA56-481C-A671-10D5B84BCF4C}"/>
    <cellStyle name="Porcentagem 2 2 2 6 3 3 3 2" xfId="36423" xr:uid="{5A1590E2-55C9-4B16-A41B-1D1F3339A33E}"/>
    <cellStyle name="Porcentagem 2 2 2 6 3 3 3 2 2" xfId="36424" xr:uid="{AB21C38A-165E-402B-89F8-30422E31D61B}"/>
    <cellStyle name="Porcentagem 2 2 2 6 3 3 4" xfId="36425" xr:uid="{F04AFA65-9805-4DF9-B6B2-737594FE694A}"/>
    <cellStyle name="Porcentagem 2 2 2 6 3 4" xfId="36426" xr:uid="{8401B237-FB41-409A-BCA1-585ED5827A0A}"/>
    <cellStyle name="Porcentagem 2 2 2 6 3 4 2" xfId="36427" xr:uid="{7D818186-FD4B-434E-AFEC-BCC75D117881}"/>
    <cellStyle name="Porcentagem 2 2 2 6 3 4 2 2" xfId="36428" xr:uid="{6E79CA9D-F3D8-4A4A-9766-F8B70E04F482}"/>
    <cellStyle name="Porcentagem 2 2 2 6 3 4 2 2 2" xfId="36429" xr:uid="{963C851E-40D7-42A3-8042-05CF4F8636AE}"/>
    <cellStyle name="Porcentagem 2 2 2 6 3 4 3" xfId="36430" xr:uid="{3610A0BC-C489-4F4E-A1BC-663E48613D6F}"/>
    <cellStyle name="Porcentagem 2 2 2 6 3 5" xfId="36431" xr:uid="{CA0C3B2C-E1B9-4282-B9F3-4C3966DFB1F5}"/>
    <cellStyle name="Porcentagem 2 2 2 6 3 5 2" xfId="36432" xr:uid="{9865BE24-5A0B-4AB9-B932-C811AD23CCD8}"/>
    <cellStyle name="Porcentagem 2 2 2 6 4" xfId="36433" xr:uid="{76EC8709-D1CC-4C84-BF37-58978F3F406E}"/>
    <cellStyle name="Porcentagem 2 2 2 6 4 2" xfId="36434" xr:uid="{DB019D69-1851-496B-8466-F60C3AD5E687}"/>
    <cellStyle name="Porcentagem 2 2 2 6 4 2 2" xfId="36435" xr:uid="{6E0F8612-B959-4A43-9EF7-D5F09D2A87D3}"/>
    <cellStyle name="Porcentagem 2 2 2 6 4 2 2 2" xfId="36436" xr:uid="{EEE7CCE2-03A9-4F75-B55B-492F7F35BB96}"/>
    <cellStyle name="Porcentagem 2 2 2 6 4 2 2 2 2" xfId="36437" xr:uid="{EEC1F75A-A47A-4820-8BFA-E29DE1B5421F}"/>
    <cellStyle name="Porcentagem 2 2 2 6 4 2 2 2 2 2" xfId="36438" xr:uid="{DFB9AEC9-C56B-428B-9DEE-F6EC60636D86}"/>
    <cellStyle name="Porcentagem 2 2 2 6 4 2 2 2 2 2 2" xfId="36439" xr:uid="{648516E8-BC7C-4021-B813-1E5888227BB5}"/>
    <cellStyle name="Porcentagem 2 2 2 6 4 2 2 2 3" xfId="36440" xr:uid="{4E95B4A0-8E43-48D2-A745-B463345FD0A0}"/>
    <cellStyle name="Porcentagem 2 2 2 6 4 2 2 3" xfId="36441" xr:uid="{9601717C-44B1-4AA5-B4CB-B1A2A1F40BF6}"/>
    <cellStyle name="Porcentagem 2 2 2 6 4 2 2 3 2" xfId="36442" xr:uid="{8A7C82FE-E73C-4504-BDEF-716A56E752D5}"/>
    <cellStyle name="Porcentagem 2 2 2 6 4 2 3" xfId="36443" xr:uid="{92A6CD51-02A6-4A75-BFD8-0C6913471AEE}"/>
    <cellStyle name="Porcentagem 2 2 2 6 4 2 3 2" xfId="36444" xr:uid="{126ABA11-B6D7-49B7-B156-CCA077D612C6}"/>
    <cellStyle name="Porcentagem 2 2 2 6 4 2 3 2 2" xfId="36445" xr:uid="{8464964E-74D8-45A0-9BBA-C4C84C2F13F4}"/>
    <cellStyle name="Porcentagem 2 2 2 6 4 2 4" xfId="36446" xr:uid="{234BB54C-1491-4F37-B939-2B3E0985C45F}"/>
    <cellStyle name="Porcentagem 2 2 2 6 4 3" xfId="36447" xr:uid="{3169B63E-C333-433E-A9A6-03C2E190A430}"/>
    <cellStyle name="Porcentagem 2 2 2 6 4 3 2" xfId="36448" xr:uid="{C3F59DD3-76A6-465B-BF4B-3CA8991C7D38}"/>
    <cellStyle name="Porcentagem 2 2 2 6 4 3 2 2" xfId="36449" xr:uid="{7B4F457B-780B-4973-B20F-87295B0A7E62}"/>
    <cellStyle name="Porcentagem 2 2 2 6 4 3 2 2 2" xfId="36450" xr:uid="{A6517B5B-6240-444E-8545-5904E6C4C41A}"/>
    <cellStyle name="Porcentagem 2 2 2 6 4 3 3" xfId="36451" xr:uid="{AD76EDAD-5685-4C66-BB9F-161504043AAB}"/>
    <cellStyle name="Porcentagem 2 2 2 6 4 4" xfId="36452" xr:uid="{C4221366-93DB-4DF2-868D-C6C4A51D5C6E}"/>
    <cellStyle name="Porcentagem 2 2 2 6 4 4 2" xfId="36453" xr:uid="{ABC767CE-E654-4892-8D95-BF0E9F670826}"/>
    <cellStyle name="Porcentagem 2 2 2 6 5" xfId="36454" xr:uid="{648ADDB4-B2BE-42D2-BF1E-81EC8E20C568}"/>
    <cellStyle name="Porcentagem 2 2 2 6 5 2" xfId="36455" xr:uid="{96EA9E28-4764-45D0-B827-2B6D78AFC051}"/>
    <cellStyle name="Porcentagem 2 2 2 6 5 2 2" xfId="36456" xr:uid="{89E37134-7436-45C3-97D3-3C7EFFB55CC2}"/>
    <cellStyle name="Porcentagem 2 2 2 6 5 2 2 2" xfId="36457" xr:uid="{6325C96A-AFBF-41F7-93BA-D2A73BF92C44}"/>
    <cellStyle name="Porcentagem 2 2 2 6 5 2 2 2 2" xfId="36458" xr:uid="{D31E7750-6071-43E3-A428-B22976DB9D5B}"/>
    <cellStyle name="Porcentagem 2 2 2 6 5 2 3" xfId="36459" xr:uid="{E401E222-F9FA-4497-9C54-BF36EA242169}"/>
    <cellStyle name="Porcentagem 2 2 2 6 5 3" xfId="36460" xr:uid="{D369365E-0189-4FCA-B62C-5C18A8458163}"/>
    <cellStyle name="Porcentagem 2 2 2 6 5 3 2" xfId="36461" xr:uid="{120C4533-AEAF-4907-BD1F-BDE9B975DE78}"/>
    <cellStyle name="Porcentagem 2 2 2 6 6" xfId="36462" xr:uid="{314D1EB9-CC3A-4982-9FB5-11E7F6B75400}"/>
    <cellStyle name="Porcentagem 2 2 2 6 6 2" xfId="36463" xr:uid="{5C4BFBF7-10BD-49AD-B4C0-84EC00741FD5}"/>
    <cellStyle name="Porcentagem 2 2 2 6 6 2 2" xfId="36464" xr:uid="{3751CEAA-AF3A-4956-B29D-42CF06355668}"/>
    <cellStyle name="Porcentagem 2 2 2 6 7" xfId="36465" xr:uid="{B6C55C3A-81F6-49B8-8A39-C4169CFD7C21}"/>
    <cellStyle name="Porcentagem 2 2 2 6 8" xfId="36466" xr:uid="{B93DCCFA-EA6D-44DE-BA3A-FE450E14A059}"/>
    <cellStyle name="Porcentagem 2 2 2 7" xfId="36467" xr:uid="{82BC717A-CF56-4317-9418-43476947106B}"/>
    <cellStyle name="Porcentagem 2 2 2 8" xfId="36468" xr:uid="{8DE0F85E-330B-48AE-BD83-04B2BB5C0A9A}"/>
    <cellStyle name="Porcentagem 2 2 2 9" xfId="36469" xr:uid="{95BDA10F-4525-4C19-B2B1-358C8C962935}"/>
    <cellStyle name="Porcentagem 2 2 3" xfId="36470" xr:uid="{BF33E820-BB08-4A18-89C6-BE45D125771F}"/>
    <cellStyle name="Porcentagem 2 2 3 2" xfId="36471" xr:uid="{4DD2D112-4C87-401B-84E2-14B0787DE4C8}"/>
    <cellStyle name="Porcentagem 2 2 3 2 2" xfId="36472" xr:uid="{58CFD365-D4B4-493D-A79C-F67D998DE0B3}"/>
    <cellStyle name="Porcentagem 2 2 3 2 2 2" xfId="36473" xr:uid="{4D77B086-E013-4F69-B665-7630F828134E}"/>
    <cellStyle name="Porcentagem 2 2 3 2 3" xfId="36474" xr:uid="{847E9550-374B-43E4-91FF-42AC170A69E0}"/>
    <cellStyle name="Porcentagem 2 2 3 2 3 2" xfId="36475" xr:uid="{054B0C2F-75B7-4B98-89EA-0B6B2192A16D}"/>
    <cellStyle name="Porcentagem 2 2 3 2 4" xfId="36476" xr:uid="{E3425318-A143-4805-9AA4-1D9BAA4F546C}"/>
    <cellStyle name="Porcentagem 2 2 3 3" xfId="36477" xr:uid="{0164E710-0FF7-4F4A-901C-F98DD61938AB}"/>
    <cellStyle name="Porcentagem 2 2 3 3 2" xfId="36478" xr:uid="{79A60BCA-142A-45F9-B5F3-B776DC6062BB}"/>
    <cellStyle name="Porcentagem 2 2 3 4" xfId="36479" xr:uid="{3B32A6F5-45F3-481A-B4C7-32E54D13AFD9}"/>
    <cellStyle name="Porcentagem 2 2 3 4 2" xfId="36480" xr:uid="{A6E31B8E-67C6-4CB8-AE3E-7F8B75A2575C}"/>
    <cellStyle name="Porcentagem 2 2 3 5" xfId="36481" xr:uid="{B5E7EE1F-30F9-49B1-920E-F32609E8996F}"/>
    <cellStyle name="Porcentagem 2 2 3 5 2" xfId="36482" xr:uid="{562330F4-7F24-4F81-8FD6-050603DE70A7}"/>
    <cellStyle name="Porcentagem 2 2 3 6" xfId="36483" xr:uid="{02A98932-E06E-4EC3-B731-4C4C7E795154}"/>
    <cellStyle name="Porcentagem 2 2 3 6 2" xfId="36484" xr:uid="{6B8F91FE-33E0-411F-BFA8-B34C6891700C}"/>
    <cellStyle name="Porcentagem 2 2 3 7" xfId="36485" xr:uid="{2F839D77-EA57-4810-AD4C-BBDBA07480BB}"/>
    <cellStyle name="Porcentagem 2 2 4" xfId="36486" xr:uid="{6845CD58-5EE7-43D0-AD4E-099C06F422B5}"/>
    <cellStyle name="Porcentagem 2 2 4 2" xfId="36487" xr:uid="{267C8810-1CA4-4D0A-B90A-40B674E0183C}"/>
    <cellStyle name="Porcentagem 2 2 4 2 2" xfId="36488" xr:uid="{39D067D9-F092-44BB-B5E0-565873691B58}"/>
    <cellStyle name="Porcentagem 2 2 4 2 3" xfId="36489" xr:uid="{638D4C46-B22A-4274-AF05-F88FCD91B792}"/>
    <cellStyle name="Porcentagem 2 2 4 3" xfId="36490" xr:uid="{D51D29DF-9504-4F0D-BF8C-5C30B3E96FFD}"/>
    <cellStyle name="Porcentagem 2 2 4 3 2" xfId="36491" xr:uid="{306FAF4A-3513-4946-B85F-EE122D6EA120}"/>
    <cellStyle name="Porcentagem 2 2 4 3 3" xfId="36492" xr:uid="{978BD8E6-B4CB-41B1-A8D9-9C481C8C541E}"/>
    <cellStyle name="Porcentagem 2 2 4 4" xfId="36493" xr:uid="{C2B2C1DD-1996-463F-9E33-D8DDAA331925}"/>
    <cellStyle name="Porcentagem 2 2 4 4 2" xfId="36494" xr:uid="{E0BCA2C3-8C4F-48EB-9D26-CC813486AA27}"/>
    <cellStyle name="Porcentagem 2 2 5" xfId="36495" xr:uid="{1F2F0353-F606-475A-AEA7-7DC3A8D40DE8}"/>
    <cellStyle name="Porcentagem 2 2 5 2" xfId="36496" xr:uid="{28C0CF91-CD22-4E15-8FD9-B625956C23A1}"/>
    <cellStyle name="Porcentagem 2 2 5 3" xfId="36497" xr:uid="{5F2EF359-F53A-494B-88FE-ED0FA948AE5D}"/>
    <cellStyle name="Porcentagem 2 2 6" xfId="36498" xr:uid="{292B7864-0D74-44EB-B453-D2D7FADAAEDA}"/>
    <cellStyle name="Porcentagem 2 2 6 2" xfId="36499" xr:uid="{9EE54C57-306F-46CC-A968-296B33BC0152}"/>
    <cellStyle name="Porcentagem 2 2 6 3" xfId="36500" xr:uid="{FDA6A523-B3E5-446D-BA99-074463E9BDE0}"/>
    <cellStyle name="Porcentagem 2 2 7" xfId="36501" xr:uid="{4E6EAF2B-2F86-44AA-9E9B-F5A5051E6D95}"/>
    <cellStyle name="Porcentagem 2 2 7 2" xfId="36502" xr:uid="{FA890B6D-A989-4559-846A-E9CA278D853D}"/>
    <cellStyle name="Porcentagem 2 2 7 2 2" xfId="36503" xr:uid="{46500D9E-389E-4A07-B3E6-8CC8FF41EC01}"/>
    <cellStyle name="Porcentagem 2 2 7 2 2 2" xfId="36504" xr:uid="{B081AC08-06C3-4A07-86DE-C48318445174}"/>
    <cellStyle name="Porcentagem 2 2 7 2 2 2 2" xfId="36505" xr:uid="{243FAD77-F0F4-4496-925D-331353DC7B3C}"/>
    <cellStyle name="Porcentagem 2 2 7 2 2 2 2 2" xfId="36506" xr:uid="{86508E88-4CC1-412F-B718-E9CFE83D83C4}"/>
    <cellStyle name="Porcentagem 2 2 7 2 2 2 2 2 2" xfId="36507" xr:uid="{7899F61E-62B9-489D-9C0F-E90C3579F848}"/>
    <cellStyle name="Porcentagem 2 2 7 2 2 2 2 2 2 2" xfId="36508" xr:uid="{BEDE0B58-4B45-4BBE-B9E7-F71B2BE49349}"/>
    <cellStyle name="Porcentagem 2 2 7 2 2 2 2 2 2 2 2" xfId="36509" xr:uid="{69ED4837-BA07-47C4-BDA4-FE8A41A23B74}"/>
    <cellStyle name="Porcentagem 2 2 7 2 2 2 2 2 2 2 2 2" xfId="36510" xr:uid="{1BC6DDCC-92B9-46AB-8736-1AB6857AA55F}"/>
    <cellStyle name="Porcentagem 2 2 7 2 2 2 2 2 2 2 2 2 2" xfId="36511" xr:uid="{D88733EF-777E-4D7E-B355-7CD376495A91}"/>
    <cellStyle name="Porcentagem 2 2 7 2 2 2 2 2 2 2 2 2 2 2" xfId="36512" xr:uid="{2B7634E4-ADDB-4952-8501-AD222E66B144}"/>
    <cellStyle name="Porcentagem 2 2 7 2 2 2 2 2 2 2 2 3" xfId="36513" xr:uid="{EC2CB751-F926-46D3-B66A-836BD7365A3B}"/>
    <cellStyle name="Porcentagem 2 2 7 2 2 2 2 2 2 2 3" xfId="36514" xr:uid="{F9C56DD4-823C-4ECB-99F7-27ED629A876F}"/>
    <cellStyle name="Porcentagem 2 2 7 2 2 2 2 2 2 2 3 2" xfId="36515" xr:uid="{DB9FE774-E423-44FA-B3E0-675F309BD6E1}"/>
    <cellStyle name="Porcentagem 2 2 7 2 2 2 2 2 2 3" xfId="36516" xr:uid="{D26A0D48-5DA5-499C-B6A4-F80F425FF892}"/>
    <cellStyle name="Porcentagem 2 2 7 2 2 2 2 2 2 3 2" xfId="36517" xr:uid="{A08800A2-805F-4183-A5AF-38DC723142A1}"/>
    <cellStyle name="Porcentagem 2 2 7 2 2 2 2 2 2 3 2 2" xfId="36518" xr:uid="{8C474D51-3F3F-4B29-8925-06C51B9DABF6}"/>
    <cellStyle name="Porcentagem 2 2 7 2 2 2 2 2 2 4" xfId="36519" xr:uid="{E71F7E09-C039-479A-8C6F-C48667E81093}"/>
    <cellStyle name="Porcentagem 2 2 7 2 2 2 2 2 3" xfId="36520" xr:uid="{D18BDDF9-33A1-40E5-852E-5E8C7FF8CF9C}"/>
    <cellStyle name="Porcentagem 2 2 7 2 2 2 2 2 3 2" xfId="36521" xr:uid="{E29E6F1A-95CD-41D7-9416-A88576F3D266}"/>
    <cellStyle name="Porcentagem 2 2 7 2 2 2 2 2 3 2 2" xfId="36522" xr:uid="{D720A75D-BA3F-49D2-8410-4169CE3A463B}"/>
    <cellStyle name="Porcentagem 2 2 7 2 2 2 2 2 3 2 2 2" xfId="36523" xr:uid="{C6F99278-6C2D-431B-ABF0-318EBA2BF90A}"/>
    <cellStyle name="Porcentagem 2 2 7 2 2 2 2 2 3 3" xfId="36524" xr:uid="{7C4A37E3-8278-4BF4-9A3C-DCAB68B449A5}"/>
    <cellStyle name="Porcentagem 2 2 7 2 2 2 2 2 4" xfId="36525" xr:uid="{2B626399-908D-4A2A-8129-20BC839C394F}"/>
    <cellStyle name="Porcentagem 2 2 7 2 2 2 2 2 4 2" xfId="36526" xr:uid="{202431E2-7890-427E-8D09-73A69DD26310}"/>
    <cellStyle name="Porcentagem 2 2 7 2 2 2 2 3" xfId="36527" xr:uid="{D256CFE0-D2C5-4DE1-9DDE-6F4B811363AE}"/>
    <cellStyle name="Porcentagem 2 2 7 2 2 2 2 3 2" xfId="36528" xr:uid="{34298898-F40A-42CB-A24E-D51401ADAD1D}"/>
    <cellStyle name="Porcentagem 2 2 7 2 2 2 2 3 2 2" xfId="36529" xr:uid="{C0361A69-1109-47A3-8F59-DD1EF7F11829}"/>
    <cellStyle name="Porcentagem 2 2 7 2 2 2 2 3 2 2 2" xfId="36530" xr:uid="{7639A7F5-79AE-47BF-8874-2E2DCB1C99AD}"/>
    <cellStyle name="Porcentagem 2 2 7 2 2 2 2 3 2 2 2 2" xfId="36531" xr:uid="{F4557D0E-84FC-40DD-9045-E82F532CB6B1}"/>
    <cellStyle name="Porcentagem 2 2 7 2 2 2 2 3 2 3" xfId="36532" xr:uid="{78805247-A6B7-4487-8B3C-97361FD3357A}"/>
    <cellStyle name="Porcentagem 2 2 7 2 2 2 2 3 3" xfId="36533" xr:uid="{14C745DB-8764-4CC7-BCD5-224163769055}"/>
    <cellStyle name="Porcentagem 2 2 7 2 2 2 2 3 3 2" xfId="36534" xr:uid="{147A7195-99A6-48A8-81A2-43235FE045C1}"/>
    <cellStyle name="Porcentagem 2 2 7 2 2 2 2 4" xfId="36535" xr:uid="{03CD49E2-C4F6-4CB2-A631-D00B75C2914D}"/>
    <cellStyle name="Porcentagem 2 2 7 2 2 2 2 4 2" xfId="36536" xr:uid="{4EBC99E8-3E31-40CF-A20B-63DCA170D18C}"/>
    <cellStyle name="Porcentagem 2 2 7 2 2 2 2 4 2 2" xfId="36537" xr:uid="{D7AC6AE4-8116-40E7-8E38-48EBB89D065F}"/>
    <cellStyle name="Porcentagem 2 2 7 2 2 2 2 5" xfId="36538" xr:uid="{48FFDC14-9AB7-494E-A21A-FE89FE133D08}"/>
    <cellStyle name="Porcentagem 2 2 7 2 2 2 3" xfId="36539" xr:uid="{233BC50A-EF8B-49D6-87F5-B76C36A8B3E4}"/>
    <cellStyle name="Porcentagem 2 2 7 2 2 2 3 2" xfId="36540" xr:uid="{E1CBD5F4-D751-420B-9D08-8039C72910B9}"/>
    <cellStyle name="Porcentagem 2 2 7 2 2 2 3 2 2" xfId="36541" xr:uid="{C1375AB5-EFFF-454A-907E-320CBCAD858A}"/>
    <cellStyle name="Porcentagem 2 2 7 2 2 2 3 2 2 2" xfId="36542" xr:uid="{50C24593-E649-43DA-B34E-F7D7A5FDA007}"/>
    <cellStyle name="Porcentagem 2 2 7 2 2 2 3 2 2 2 2" xfId="36543" xr:uid="{4F472EC1-4F81-426F-9474-81CD6BA95299}"/>
    <cellStyle name="Porcentagem 2 2 7 2 2 2 3 2 2 2 2 2" xfId="36544" xr:uid="{315101E8-9F4C-4E4D-BA80-6894F0005556}"/>
    <cellStyle name="Porcentagem 2 2 7 2 2 2 3 2 2 3" xfId="36545" xr:uid="{AF509113-6228-42D8-AACB-09AAD4BAD5ED}"/>
    <cellStyle name="Porcentagem 2 2 7 2 2 2 3 2 3" xfId="36546" xr:uid="{2A579FD1-748B-4BAF-B9E7-7928DC86D1A4}"/>
    <cellStyle name="Porcentagem 2 2 7 2 2 2 3 2 3 2" xfId="36547" xr:uid="{77C33801-9372-4539-ABB5-260EEADC541C}"/>
    <cellStyle name="Porcentagem 2 2 7 2 2 2 3 3" xfId="36548" xr:uid="{824F33DA-F6A8-4A31-AAE4-4F9E2ACA71E4}"/>
    <cellStyle name="Porcentagem 2 2 7 2 2 2 3 3 2" xfId="36549" xr:uid="{8D19F26C-CF6F-4AC6-BDDF-370FC2440B4A}"/>
    <cellStyle name="Porcentagem 2 2 7 2 2 2 3 3 2 2" xfId="36550" xr:uid="{5A29AE50-95C6-4528-BA63-B6973167EB32}"/>
    <cellStyle name="Porcentagem 2 2 7 2 2 2 3 4" xfId="36551" xr:uid="{061AAE3B-18F0-4B60-AA80-9BD84F940478}"/>
    <cellStyle name="Porcentagem 2 2 7 2 2 2 4" xfId="36552" xr:uid="{2C6805AB-2C91-449C-AEB5-62A5C6DA711A}"/>
    <cellStyle name="Porcentagem 2 2 7 2 2 2 4 2" xfId="36553" xr:uid="{6463B776-5CA0-4E62-9B29-882E22877F2A}"/>
    <cellStyle name="Porcentagem 2 2 7 2 2 2 4 2 2" xfId="36554" xr:uid="{8AC15D45-FB39-4A55-BAA5-E314F53D3B34}"/>
    <cellStyle name="Porcentagem 2 2 7 2 2 2 4 2 2 2" xfId="36555" xr:uid="{98F1A42B-4028-4885-83F0-DB5B74B246F4}"/>
    <cellStyle name="Porcentagem 2 2 7 2 2 2 4 3" xfId="36556" xr:uid="{C35752CE-3E8B-4EAE-B1B3-0D2A0FD51D70}"/>
    <cellStyle name="Porcentagem 2 2 7 2 2 2 5" xfId="36557" xr:uid="{68379238-E7E8-442B-A963-26B79DE1FAE2}"/>
    <cellStyle name="Porcentagem 2 2 7 2 2 2 5 2" xfId="36558" xr:uid="{369BF379-B7B0-44A3-BA0B-BD01ECF81946}"/>
    <cellStyle name="Porcentagem 2 2 7 2 2 3" xfId="36559" xr:uid="{16CD6588-FEBA-4D18-A7FD-3F1EFD7DD05D}"/>
    <cellStyle name="Porcentagem 2 2 7 2 2 3 2" xfId="36560" xr:uid="{82757A57-C08F-49AD-9535-D30D89D8EE72}"/>
    <cellStyle name="Porcentagem 2 2 7 2 2 3 2 2" xfId="36561" xr:uid="{C2C92990-3CD1-4FF4-A3C3-586C2E83A87E}"/>
    <cellStyle name="Porcentagem 2 2 7 2 2 3 2 2 2" xfId="36562" xr:uid="{7C89E96A-1CAB-48DD-8D9F-7ACB7A2F7D57}"/>
    <cellStyle name="Porcentagem 2 2 7 2 2 3 2 2 2 2" xfId="36563" xr:uid="{228E38AC-4966-423C-B84A-549862756052}"/>
    <cellStyle name="Porcentagem 2 2 7 2 2 3 2 2 2 2 2" xfId="36564" xr:uid="{F5E2AA71-7C12-4553-9732-42E141588161}"/>
    <cellStyle name="Porcentagem 2 2 7 2 2 3 2 2 2 2 2 2" xfId="36565" xr:uid="{4ABD1898-7C0B-44B9-BFA4-0A1345E7C283}"/>
    <cellStyle name="Porcentagem 2 2 7 2 2 3 2 2 2 3" xfId="36566" xr:uid="{CF39B188-693E-452C-B1A6-0749F9A9185F}"/>
    <cellStyle name="Porcentagem 2 2 7 2 2 3 2 2 3" xfId="36567" xr:uid="{C005965D-C56F-43EF-B6B4-1A124E46CAA0}"/>
    <cellStyle name="Porcentagem 2 2 7 2 2 3 2 2 3 2" xfId="36568" xr:uid="{B9892194-C48B-42D7-B564-BCAC7A102FFB}"/>
    <cellStyle name="Porcentagem 2 2 7 2 2 3 2 3" xfId="36569" xr:uid="{42B167A8-29E0-4734-B48C-21A3772DA5BC}"/>
    <cellStyle name="Porcentagem 2 2 7 2 2 3 2 3 2" xfId="36570" xr:uid="{FEBC4F7D-9283-474E-BA0C-E96C7EE4C64D}"/>
    <cellStyle name="Porcentagem 2 2 7 2 2 3 2 3 2 2" xfId="36571" xr:uid="{CF217798-6C01-4ADB-BA4B-B3AA37C80A0F}"/>
    <cellStyle name="Porcentagem 2 2 7 2 2 3 2 4" xfId="36572" xr:uid="{62380504-7AB9-4BC7-99FE-46C23D2E865C}"/>
    <cellStyle name="Porcentagem 2 2 7 2 2 3 3" xfId="36573" xr:uid="{183DED3E-7BF4-4C23-93B9-041AA6C7D0C7}"/>
    <cellStyle name="Porcentagem 2 2 7 2 2 3 3 2" xfId="36574" xr:uid="{C448B8D0-84D8-4803-8D80-6F14ED132B72}"/>
    <cellStyle name="Porcentagem 2 2 7 2 2 3 3 2 2" xfId="36575" xr:uid="{5DB13429-A690-40DF-ABB4-0E321E20E2A9}"/>
    <cellStyle name="Porcentagem 2 2 7 2 2 3 3 2 2 2" xfId="36576" xr:uid="{AF085C13-C53E-440A-93C4-14DDB01D54B4}"/>
    <cellStyle name="Porcentagem 2 2 7 2 2 3 3 3" xfId="36577" xr:uid="{304E69A7-0ACA-4569-800C-15E67C2BDAE8}"/>
    <cellStyle name="Porcentagem 2 2 7 2 2 3 4" xfId="36578" xr:uid="{F2E80BDA-ED76-463D-A987-EF1A768386A0}"/>
    <cellStyle name="Porcentagem 2 2 7 2 2 3 4 2" xfId="36579" xr:uid="{65942FE3-889A-4CF4-95D2-CA1A3F77C019}"/>
    <cellStyle name="Porcentagem 2 2 7 2 2 4" xfId="36580" xr:uid="{AFB56117-E536-4B1C-B891-7D900CDD2C27}"/>
    <cellStyle name="Porcentagem 2 2 7 2 2 4 2" xfId="36581" xr:uid="{BDB9F663-A1B7-4464-ADEB-F0BDE2D33591}"/>
    <cellStyle name="Porcentagem 2 2 7 2 2 4 2 2" xfId="36582" xr:uid="{B4B98F18-92BD-43CA-916E-B3C937ACF9DE}"/>
    <cellStyle name="Porcentagem 2 2 7 2 2 4 2 2 2" xfId="36583" xr:uid="{C5B006E7-2A54-4D6A-A9EA-B4D45F6601B9}"/>
    <cellStyle name="Porcentagem 2 2 7 2 2 4 2 2 2 2" xfId="36584" xr:uid="{065823E7-6E7F-4372-B809-6F2BE952210F}"/>
    <cellStyle name="Porcentagem 2 2 7 2 2 4 2 3" xfId="36585" xr:uid="{ADA4B20F-B702-4534-8837-C8F7D51F643B}"/>
    <cellStyle name="Porcentagem 2 2 7 2 2 4 3" xfId="36586" xr:uid="{0123E9AC-1A5F-43A9-B87A-4DC40339D607}"/>
    <cellStyle name="Porcentagem 2 2 7 2 2 4 3 2" xfId="36587" xr:uid="{EC6DD3A5-D6A8-48A4-889E-02BC821F2D24}"/>
    <cellStyle name="Porcentagem 2 2 7 2 2 5" xfId="36588" xr:uid="{256BE34A-6CBF-4667-A63E-E2ADFD806EC4}"/>
    <cellStyle name="Porcentagem 2 2 7 2 2 5 2" xfId="36589" xr:uid="{6FCA6EEB-3C5E-4768-A2ED-57B42D1DD534}"/>
    <cellStyle name="Porcentagem 2 2 7 2 2 5 2 2" xfId="36590" xr:uid="{F835778B-E4BC-4D4A-91C1-F46C82E79D0E}"/>
    <cellStyle name="Porcentagem 2 2 7 2 2 6" xfId="36591" xr:uid="{F11C6C6B-DF41-4B46-9EB4-F1FA73465DC0}"/>
    <cellStyle name="Porcentagem 2 2 7 2 3" xfId="36592" xr:uid="{280FEF1F-DDBC-4B90-8754-F80A95383773}"/>
    <cellStyle name="Porcentagem 2 2 7 2 3 2" xfId="36593" xr:uid="{D2D53A4B-8F9B-4289-B83D-29ADE5E77092}"/>
    <cellStyle name="Porcentagem 2 2 7 2 3 2 2" xfId="36594" xr:uid="{08217A2D-393B-4814-9281-B093EB8D5C1D}"/>
    <cellStyle name="Porcentagem 2 2 7 2 3 2 2 2" xfId="36595" xr:uid="{BB85CA4E-4905-401A-972B-A593C6A75457}"/>
    <cellStyle name="Porcentagem 2 2 7 2 3 2 2 2 2" xfId="36596" xr:uid="{24B827BB-0B0A-495E-B107-3A6B6A2D3000}"/>
    <cellStyle name="Porcentagem 2 2 7 2 3 2 2 2 2 2" xfId="36597" xr:uid="{3CDA5974-899C-4C19-8A4D-A0F8B63A7695}"/>
    <cellStyle name="Porcentagem 2 2 7 2 3 2 2 2 2 2 2" xfId="36598" xr:uid="{C9DD223E-BEBA-4813-93F3-4F4C3C9276E4}"/>
    <cellStyle name="Porcentagem 2 2 7 2 3 2 2 2 2 2 2 2" xfId="36599" xr:uid="{CC7B06AF-66BF-4B88-A909-72575AA0869C}"/>
    <cellStyle name="Porcentagem 2 2 7 2 3 2 2 2 2 3" xfId="36600" xr:uid="{C0D28D46-9B5B-420F-A5EE-8ABD3B07DC8C}"/>
    <cellStyle name="Porcentagem 2 2 7 2 3 2 2 2 3" xfId="36601" xr:uid="{FBE170D4-80C8-41BD-98FC-29A521EA6845}"/>
    <cellStyle name="Porcentagem 2 2 7 2 3 2 2 2 3 2" xfId="36602" xr:uid="{CBEB9FA6-3E2E-4067-848A-F98C09305F0D}"/>
    <cellStyle name="Porcentagem 2 2 7 2 3 2 2 3" xfId="36603" xr:uid="{19B33FD6-85B5-4FDB-8965-C2FB2CC303D8}"/>
    <cellStyle name="Porcentagem 2 2 7 2 3 2 2 3 2" xfId="36604" xr:uid="{DA5CB901-28D0-406D-9F6D-7EDCF6284B1E}"/>
    <cellStyle name="Porcentagem 2 2 7 2 3 2 2 3 2 2" xfId="36605" xr:uid="{70EF5D03-9FDF-4EAA-82D6-314B29454E73}"/>
    <cellStyle name="Porcentagem 2 2 7 2 3 2 2 4" xfId="36606" xr:uid="{A5644B7F-4F8D-4E42-ADD7-7E3518A2FA6D}"/>
    <cellStyle name="Porcentagem 2 2 7 2 3 2 3" xfId="36607" xr:uid="{FF7A8718-AA29-4CA2-AEEC-223C8DC49116}"/>
    <cellStyle name="Porcentagem 2 2 7 2 3 2 3 2" xfId="36608" xr:uid="{2D481FA6-FBEE-4D0F-A4AD-D9FF2846D63E}"/>
    <cellStyle name="Porcentagem 2 2 7 2 3 2 3 2 2" xfId="36609" xr:uid="{DECA37FC-1E02-439F-9ED3-B85C3C50A4BD}"/>
    <cellStyle name="Porcentagem 2 2 7 2 3 2 3 2 2 2" xfId="36610" xr:uid="{C2AEBA0F-F27A-4E63-9CF3-B22108386AE8}"/>
    <cellStyle name="Porcentagem 2 2 7 2 3 2 3 3" xfId="36611" xr:uid="{523B836C-97AD-4616-994D-C2D3FAD55D52}"/>
    <cellStyle name="Porcentagem 2 2 7 2 3 2 4" xfId="36612" xr:uid="{1EBDBC21-D483-408D-834F-3E433787F448}"/>
    <cellStyle name="Porcentagem 2 2 7 2 3 2 4 2" xfId="36613" xr:uid="{A2E5B6A5-6326-4801-9BF6-368F495CC5A0}"/>
    <cellStyle name="Porcentagem 2 2 7 2 3 3" xfId="36614" xr:uid="{5A56B397-12CD-4E4E-ADC1-92B5F0772D7E}"/>
    <cellStyle name="Porcentagem 2 2 7 2 3 3 2" xfId="36615" xr:uid="{486ED9DE-76A2-4B9E-B56D-5A75DD0501F4}"/>
    <cellStyle name="Porcentagem 2 2 7 2 3 3 2 2" xfId="36616" xr:uid="{84CE0719-9B42-4834-B817-78B16DC641C3}"/>
    <cellStyle name="Porcentagem 2 2 7 2 3 3 2 2 2" xfId="36617" xr:uid="{02E33AF7-7532-447B-940D-D901E1BEF74B}"/>
    <cellStyle name="Porcentagem 2 2 7 2 3 3 2 2 2 2" xfId="36618" xr:uid="{14288E30-9B4A-4A6C-AEF1-6A129449E250}"/>
    <cellStyle name="Porcentagem 2 2 7 2 3 3 2 3" xfId="36619" xr:uid="{AA8A8019-94A0-4EA4-9D0F-CF62F224E0D1}"/>
    <cellStyle name="Porcentagem 2 2 7 2 3 3 3" xfId="36620" xr:uid="{B8AA0E3E-2899-46A1-BF06-49513906B20B}"/>
    <cellStyle name="Porcentagem 2 2 7 2 3 3 3 2" xfId="36621" xr:uid="{B61CFFB0-F2F8-433C-A33B-5DB5D1299440}"/>
    <cellStyle name="Porcentagem 2 2 7 2 3 4" xfId="36622" xr:uid="{5A070A0B-3B04-4F27-95F2-2A3E25F2B8A8}"/>
    <cellStyle name="Porcentagem 2 2 7 2 3 4 2" xfId="36623" xr:uid="{E1A594CA-E55D-4A6B-9015-79BE74403C86}"/>
    <cellStyle name="Porcentagem 2 2 7 2 3 4 2 2" xfId="36624" xr:uid="{22B3F50C-F97A-4943-918F-57B017376B07}"/>
    <cellStyle name="Porcentagem 2 2 7 2 3 5" xfId="36625" xr:uid="{275B426B-D59F-4862-B7E1-A24248C75BB8}"/>
    <cellStyle name="Porcentagem 2 2 7 2 4" xfId="36626" xr:uid="{95401416-5F6F-460C-9D18-466E0A9C08F2}"/>
    <cellStyle name="Porcentagem 2 2 7 2 4 2" xfId="36627" xr:uid="{5EAF8E5B-7C87-46BF-8181-55502BB5F2C0}"/>
    <cellStyle name="Porcentagem 2 2 7 2 4 2 2" xfId="36628" xr:uid="{402B16D9-607C-4032-888F-544A9DC5740E}"/>
    <cellStyle name="Porcentagem 2 2 7 2 4 2 2 2" xfId="36629" xr:uid="{0632259D-0CC4-4D11-A288-82F5C348CCAA}"/>
    <cellStyle name="Porcentagem 2 2 7 2 4 2 2 2 2" xfId="36630" xr:uid="{6F849ADB-7C7D-4ED6-A85C-1316180B347A}"/>
    <cellStyle name="Porcentagem 2 2 7 2 4 2 2 2 2 2" xfId="36631" xr:uid="{61BD3FF6-FD7A-4C1F-91A4-C0CCB0565798}"/>
    <cellStyle name="Porcentagem 2 2 7 2 4 2 2 3" xfId="36632" xr:uid="{6B342D1F-C56C-4754-8C09-8ACD33C9FBCD}"/>
    <cellStyle name="Porcentagem 2 2 7 2 4 2 3" xfId="36633" xr:uid="{3A2A953A-EC94-4414-ADF3-70A6D7871176}"/>
    <cellStyle name="Porcentagem 2 2 7 2 4 2 3 2" xfId="36634" xr:uid="{D58001DC-6A7D-4ACA-9C8F-A1730790AE96}"/>
    <cellStyle name="Porcentagem 2 2 7 2 4 3" xfId="36635" xr:uid="{67ECC824-708E-4604-ABB3-82E2A8A56141}"/>
    <cellStyle name="Porcentagem 2 2 7 2 4 3 2" xfId="36636" xr:uid="{F996D755-B37F-4E7C-B0E5-BBACDA5F96D0}"/>
    <cellStyle name="Porcentagem 2 2 7 2 4 3 2 2" xfId="36637" xr:uid="{15335E3C-0E9F-4998-8C55-AA54004F1B6F}"/>
    <cellStyle name="Porcentagem 2 2 7 2 4 4" xfId="36638" xr:uid="{E3E3E52D-FF32-4D75-A57F-CB8F34E35D02}"/>
    <cellStyle name="Porcentagem 2 2 7 2 5" xfId="36639" xr:uid="{6B61427F-8602-4A72-8207-60766BCD7E28}"/>
    <cellStyle name="Porcentagem 2 2 7 2 5 2" xfId="36640" xr:uid="{6FFFB8DE-75AD-4C84-B439-B73F6E032DB3}"/>
    <cellStyle name="Porcentagem 2 2 7 2 5 2 2" xfId="36641" xr:uid="{64B1BBDE-C046-47E5-B0C4-6845FBA3AE25}"/>
    <cellStyle name="Porcentagem 2 2 7 2 5 2 2 2" xfId="36642" xr:uid="{81F8F046-8AB0-48C4-B0F8-10B49F61749E}"/>
    <cellStyle name="Porcentagem 2 2 7 2 5 3" xfId="36643" xr:uid="{AD577F61-AB58-48AA-8A09-946E5C3B7B10}"/>
    <cellStyle name="Porcentagem 2 2 7 2 6" xfId="36644" xr:uid="{34C4780B-B52E-46A8-8EC6-2E50EF289282}"/>
    <cellStyle name="Porcentagem 2 2 7 2 6 2" xfId="36645" xr:uid="{5F95D0A4-1F1C-4266-93B9-AD3B304DCB69}"/>
    <cellStyle name="Porcentagem 2 2 7 2 7" xfId="36646" xr:uid="{45A58C22-B3AA-40B6-BEC4-D1F672A1351C}"/>
    <cellStyle name="Porcentagem 2 2 7 3" xfId="36647" xr:uid="{E54DB5B5-EDAD-413B-ADAD-FB795BE7B86A}"/>
    <cellStyle name="Porcentagem 2 2 7 3 2" xfId="36648" xr:uid="{F5ABDA42-04EF-478F-A4D1-75211243A3D9}"/>
    <cellStyle name="Porcentagem 2 2 7 3 2 2" xfId="36649" xr:uid="{0C7056C0-13BF-496E-85B6-985F6E0D8A41}"/>
    <cellStyle name="Porcentagem 2 2 7 3 2 2 2" xfId="36650" xr:uid="{2C5876F5-AE8D-4CAA-875B-0072581C4367}"/>
    <cellStyle name="Porcentagem 2 2 7 3 2 2 2 2" xfId="36651" xr:uid="{44C712C7-A138-4E5A-8B6F-0909852A223A}"/>
    <cellStyle name="Porcentagem 2 2 7 3 2 2 2 2 2" xfId="36652" xr:uid="{D5E62419-BEEA-4603-A565-5AB192FEEC46}"/>
    <cellStyle name="Porcentagem 2 2 7 3 2 2 2 2 2 2" xfId="36653" xr:uid="{0A40088E-68DF-4D68-B5BB-105E18EFCEE6}"/>
    <cellStyle name="Porcentagem 2 2 7 3 2 2 2 2 2 2 2" xfId="36654" xr:uid="{70BC2F34-F242-4DAB-8193-A0EFD85F4DEA}"/>
    <cellStyle name="Porcentagem 2 2 7 3 2 2 2 2 2 2 2 2" xfId="36655" xr:uid="{F52ED17F-5D07-4006-882B-81009CE6B75F}"/>
    <cellStyle name="Porcentagem 2 2 7 3 2 2 2 2 2 3" xfId="36656" xr:uid="{C3704A76-42EE-4576-9A4E-6C9055EC16BA}"/>
    <cellStyle name="Porcentagem 2 2 7 3 2 2 2 2 3" xfId="36657" xr:uid="{D14EB502-AF77-4AB5-856F-3FABD35D3874}"/>
    <cellStyle name="Porcentagem 2 2 7 3 2 2 2 2 3 2" xfId="36658" xr:uid="{5E9E9820-D52F-474D-995A-911754AC439E}"/>
    <cellStyle name="Porcentagem 2 2 7 3 2 2 2 3" xfId="36659" xr:uid="{E00F2356-9358-4251-9CCE-E8B4CC4D6948}"/>
    <cellStyle name="Porcentagem 2 2 7 3 2 2 2 3 2" xfId="36660" xr:uid="{DAFC8B54-1F52-40F4-8A1C-D66974AB8D22}"/>
    <cellStyle name="Porcentagem 2 2 7 3 2 2 2 3 2 2" xfId="36661" xr:uid="{EF4B889D-E11F-4637-97D1-73AE4F36320D}"/>
    <cellStyle name="Porcentagem 2 2 7 3 2 2 2 4" xfId="36662" xr:uid="{DD69E94F-57D1-4527-B3BF-89EBC98195AB}"/>
    <cellStyle name="Porcentagem 2 2 7 3 2 2 3" xfId="36663" xr:uid="{04323500-51AA-4834-A9D9-480156F0C812}"/>
    <cellStyle name="Porcentagem 2 2 7 3 2 2 3 2" xfId="36664" xr:uid="{9BB91B13-36A3-4214-9E1E-F06EE965A228}"/>
    <cellStyle name="Porcentagem 2 2 7 3 2 2 3 2 2" xfId="36665" xr:uid="{58D55F6D-B3C9-4532-92D8-D9E30C1269E5}"/>
    <cellStyle name="Porcentagem 2 2 7 3 2 2 3 2 2 2" xfId="36666" xr:uid="{4D3F7653-5D81-46E8-9B59-1341DB20A7B9}"/>
    <cellStyle name="Porcentagem 2 2 7 3 2 2 3 3" xfId="36667" xr:uid="{310B170C-C6AD-4462-9186-6E3E59C17F3C}"/>
    <cellStyle name="Porcentagem 2 2 7 3 2 2 4" xfId="36668" xr:uid="{42915682-BB32-4260-8DAC-90D52D10CBAB}"/>
    <cellStyle name="Porcentagem 2 2 7 3 2 2 4 2" xfId="36669" xr:uid="{B44C35C0-C670-4D39-9DD9-02C922964863}"/>
    <cellStyle name="Porcentagem 2 2 7 3 2 3" xfId="36670" xr:uid="{B4E37240-D95A-4AD1-BA0D-317272B9D9EF}"/>
    <cellStyle name="Porcentagem 2 2 7 3 2 3 2" xfId="36671" xr:uid="{E73A7395-B7F7-4AAD-B272-FBC714150A62}"/>
    <cellStyle name="Porcentagem 2 2 7 3 2 3 2 2" xfId="36672" xr:uid="{C9482273-E1C6-40BE-96F5-E94B3FF1A890}"/>
    <cellStyle name="Porcentagem 2 2 7 3 2 3 2 2 2" xfId="36673" xr:uid="{CECDBEB3-63D8-4AEC-871F-C41153C83ABD}"/>
    <cellStyle name="Porcentagem 2 2 7 3 2 3 2 2 2 2" xfId="36674" xr:uid="{F31ED89B-C85B-4D7F-BC44-672032C96F80}"/>
    <cellStyle name="Porcentagem 2 2 7 3 2 3 2 3" xfId="36675" xr:uid="{66E16BFE-CF17-4289-86A9-E39FB232CBED}"/>
    <cellStyle name="Porcentagem 2 2 7 3 2 3 3" xfId="36676" xr:uid="{C504EB62-9727-48B3-B304-1F2C3929E826}"/>
    <cellStyle name="Porcentagem 2 2 7 3 2 3 3 2" xfId="36677" xr:uid="{BEDE5EAB-19EF-4ADF-86E1-0518BF82D1C0}"/>
    <cellStyle name="Porcentagem 2 2 7 3 2 4" xfId="36678" xr:uid="{2B563131-4861-4185-9039-76AF6643A4C0}"/>
    <cellStyle name="Porcentagem 2 2 7 3 2 4 2" xfId="36679" xr:uid="{8BA6A1F0-09A5-4606-A21B-0DA328CC60C8}"/>
    <cellStyle name="Porcentagem 2 2 7 3 2 4 2 2" xfId="36680" xr:uid="{DBC40E73-32A2-4E4F-8CB5-E3DD1C3AB661}"/>
    <cellStyle name="Porcentagem 2 2 7 3 2 5" xfId="36681" xr:uid="{3A8F0765-DB69-4189-8EBB-487799164AAA}"/>
    <cellStyle name="Porcentagem 2 2 7 3 3" xfId="36682" xr:uid="{2A8131C2-9950-4EB6-8E3A-A3FEACCDF8F3}"/>
    <cellStyle name="Porcentagem 2 2 7 3 3 2" xfId="36683" xr:uid="{93C0A3C7-CE64-41CC-BAF7-A94E96D21097}"/>
    <cellStyle name="Porcentagem 2 2 7 3 3 2 2" xfId="36684" xr:uid="{1CC6968E-A06E-4D30-9584-76691A9A88A1}"/>
    <cellStyle name="Porcentagem 2 2 7 3 3 2 2 2" xfId="36685" xr:uid="{768006BD-FC9D-4A12-80BA-20937F1DCF34}"/>
    <cellStyle name="Porcentagem 2 2 7 3 3 2 2 2 2" xfId="36686" xr:uid="{89DF4E10-7C42-400B-941C-BDAE9D493BF0}"/>
    <cellStyle name="Porcentagem 2 2 7 3 3 2 2 2 2 2" xfId="36687" xr:uid="{89D1A826-3CF7-4AB4-A5F2-06EA70B9BE79}"/>
    <cellStyle name="Porcentagem 2 2 7 3 3 2 2 3" xfId="36688" xr:uid="{40D24327-E98C-4C58-880B-B684CD6F5930}"/>
    <cellStyle name="Porcentagem 2 2 7 3 3 2 3" xfId="36689" xr:uid="{95E9773C-6CBB-489E-BA44-71D62DA0E8EA}"/>
    <cellStyle name="Porcentagem 2 2 7 3 3 2 3 2" xfId="36690" xr:uid="{F781FB84-B399-43D8-9806-90A6C5531AD4}"/>
    <cellStyle name="Porcentagem 2 2 7 3 3 3" xfId="36691" xr:uid="{63DFC859-8C25-4A38-88B7-1FECBA597292}"/>
    <cellStyle name="Porcentagem 2 2 7 3 3 3 2" xfId="36692" xr:uid="{CB9613D4-E3EA-4ABB-B61D-DFF937A56656}"/>
    <cellStyle name="Porcentagem 2 2 7 3 3 3 2 2" xfId="36693" xr:uid="{5DBF4B36-7A92-4691-AF47-E626E661A018}"/>
    <cellStyle name="Porcentagem 2 2 7 3 3 4" xfId="36694" xr:uid="{332E573F-5052-4D2D-B12A-9154423B0D24}"/>
    <cellStyle name="Porcentagem 2 2 7 3 4" xfId="36695" xr:uid="{F74AE976-EACB-4D3F-A7E3-7FA7D937D919}"/>
    <cellStyle name="Porcentagem 2 2 7 3 4 2" xfId="36696" xr:uid="{37D45860-2204-4FCA-88EF-8F05DD0C54DD}"/>
    <cellStyle name="Porcentagem 2 2 7 3 4 2 2" xfId="36697" xr:uid="{7D020389-28EF-4B78-949C-3387B5F32FF1}"/>
    <cellStyle name="Porcentagem 2 2 7 3 4 2 2 2" xfId="36698" xr:uid="{8F06BD09-CE29-44C1-9038-87D9C65084EC}"/>
    <cellStyle name="Porcentagem 2 2 7 3 4 3" xfId="36699" xr:uid="{1F94D5E0-5561-4AE9-BB0C-514EE2D3B0E1}"/>
    <cellStyle name="Porcentagem 2 2 7 3 5" xfId="36700" xr:uid="{B123A359-6299-48F0-9CBC-18CDBC3456D5}"/>
    <cellStyle name="Porcentagem 2 2 7 3 5 2" xfId="36701" xr:uid="{C6989C47-4908-494D-B3F1-72DF81105ED4}"/>
    <cellStyle name="Porcentagem 2 2 7 4" xfId="36702" xr:uid="{B392DF43-084C-4ED1-B996-0D017B02E5E2}"/>
    <cellStyle name="Porcentagem 2 2 7 4 2" xfId="36703" xr:uid="{65371781-9F9F-49F0-9E34-7B8DB06DCEAF}"/>
    <cellStyle name="Porcentagem 2 2 7 4 2 2" xfId="36704" xr:uid="{13EC350A-F175-46F6-854A-2E24395F9C84}"/>
    <cellStyle name="Porcentagem 2 2 7 4 2 2 2" xfId="36705" xr:uid="{ECA9DB0A-4880-4BA1-9878-074028A9DDB9}"/>
    <cellStyle name="Porcentagem 2 2 7 4 2 2 2 2" xfId="36706" xr:uid="{64170B0F-500A-4434-AD6B-CC15820CF6FB}"/>
    <cellStyle name="Porcentagem 2 2 7 4 2 2 2 2 2" xfId="36707" xr:uid="{609A2B5B-0F86-4FA7-9EAF-83550785A09A}"/>
    <cellStyle name="Porcentagem 2 2 7 4 2 2 2 2 2 2" xfId="36708" xr:uid="{AB786005-F1B8-407C-BB7E-F477C37EF50C}"/>
    <cellStyle name="Porcentagem 2 2 7 4 2 2 2 3" xfId="36709" xr:uid="{423F9042-97E6-4563-A26E-C9CAA6F18F69}"/>
    <cellStyle name="Porcentagem 2 2 7 4 2 2 3" xfId="36710" xr:uid="{6FDAFA2A-34B5-48DF-9481-F39B8D57AFDB}"/>
    <cellStyle name="Porcentagem 2 2 7 4 2 2 3 2" xfId="36711" xr:uid="{51FA47FA-EA8F-427F-8C0D-F362FCC240AE}"/>
    <cellStyle name="Porcentagem 2 2 7 4 2 3" xfId="36712" xr:uid="{0F1A55BD-0E1F-4AC3-8925-942698A9E706}"/>
    <cellStyle name="Porcentagem 2 2 7 4 2 3 2" xfId="36713" xr:uid="{B1064AC9-8BBD-4780-8D20-53F8B936C1E1}"/>
    <cellStyle name="Porcentagem 2 2 7 4 2 3 2 2" xfId="36714" xr:uid="{50F06B98-3737-4F12-B7AC-66081E7F9BE8}"/>
    <cellStyle name="Porcentagem 2 2 7 4 2 4" xfId="36715" xr:uid="{C7FD96EF-9527-44DE-9BFC-DCAE1F7B2924}"/>
    <cellStyle name="Porcentagem 2 2 7 4 3" xfId="36716" xr:uid="{24C21CEB-A024-4224-9A4A-DAA3908C6523}"/>
    <cellStyle name="Porcentagem 2 2 7 4 3 2" xfId="36717" xr:uid="{143BB9B2-41F6-4F71-BCCD-F817A1CA8D51}"/>
    <cellStyle name="Porcentagem 2 2 7 4 3 2 2" xfId="36718" xr:uid="{D7632BEC-4AD5-4049-AF06-A8BCE3A671FA}"/>
    <cellStyle name="Porcentagem 2 2 7 4 3 2 2 2" xfId="36719" xr:uid="{D3CDCF92-A865-4A68-B2EB-25FCB0168347}"/>
    <cellStyle name="Porcentagem 2 2 7 4 3 3" xfId="36720" xr:uid="{D5F9BD6C-FC50-43A7-9DA7-A1108FFEDA9D}"/>
    <cellStyle name="Porcentagem 2 2 7 4 4" xfId="36721" xr:uid="{AC3786C0-D6A9-4AD3-9D66-7A13D951F278}"/>
    <cellStyle name="Porcentagem 2 2 7 4 4 2" xfId="36722" xr:uid="{F9386C5C-D74E-4608-9B74-CACADBA6CFC8}"/>
    <cellStyle name="Porcentagem 2 2 7 5" xfId="36723" xr:uid="{67425CD9-7005-46E4-8CEE-E66D4FA33025}"/>
    <cellStyle name="Porcentagem 2 2 7 5 2" xfId="36724" xr:uid="{BF6BD391-2A8B-46B3-8342-8F5BAE8917E8}"/>
    <cellStyle name="Porcentagem 2 2 7 5 2 2" xfId="36725" xr:uid="{DD8AB412-A19D-4464-9242-96DBFE6C34BA}"/>
    <cellStyle name="Porcentagem 2 2 7 5 2 2 2" xfId="36726" xr:uid="{D3D2CFE8-FDCF-4602-8B77-ECC157AD6F0C}"/>
    <cellStyle name="Porcentagem 2 2 7 5 2 2 2 2" xfId="36727" xr:uid="{6DA3BB4D-9E4A-48F8-B4A6-91BB81FD1ECF}"/>
    <cellStyle name="Porcentagem 2 2 7 5 2 3" xfId="36728" xr:uid="{51232EA4-58E4-4572-B3DC-D0CF35768A8A}"/>
    <cellStyle name="Porcentagem 2 2 7 5 3" xfId="36729" xr:uid="{B8C91155-F80C-456C-B119-127096A530BC}"/>
    <cellStyle name="Porcentagem 2 2 7 5 3 2" xfId="36730" xr:uid="{36A7AFFE-B6BA-4224-AD6E-ADD053A8D697}"/>
    <cellStyle name="Porcentagem 2 2 7 6" xfId="36731" xr:uid="{9F5349FB-03F2-41D2-AD30-BDAF2C751943}"/>
    <cellStyle name="Porcentagem 2 2 7 6 2" xfId="36732" xr:uid="{EE2F6DAB-733F-4D49-8044-B320B4E09AFD}"/>
    <cellStyle name="Porcentagem 2 2 7 6 2 2" xfId="36733" xr:uid="{56531291-3ADE-477E-A97C-24B8C7F6C621}"/>
    <cellStyle name="Porcentagem 2 2 7 7" xfId="36734" xr:uid="{50F2D252-85EC-4E0D-9DF5-2BD9F079BCFE}"/>
    <cellStyle name="Porcentagem 2 2 7 8" xfId="36735" xr:uid="{9593E346-77AF-432B-8560-6390E83D4A8F}"/>
    <cellStyle name="Porcentagem 2 2 8" xfId="36736" xr:uid="{1832D984-7509-4AC6-ACF2-49239F1E63EF}"/>
    <cellStyle name="Porcentagem 2 2 8 2" xfId="36737" xr:uid="{F51F4D72-0157-47C4-A16E-0E2034701FB6}"/>
    <cellStyle name="Porcentagem 2 2 8 3" xfId="36738" xr:uid="{A4D4111B-1915-4030-AF2E-88F71EC2B943}"/>
    <cellStyle name="Porcentagem 2 2 9" xfId="36739" xr:uid="{A5838EC5-B5EA-4BB0-B249-EF9BD7B063EE}"/>
    <cellStyle name="Porcentagem 2 2 9 2" xfId="36740" xr:uid="{1507281D-A1B5-4997-A8A9-9C7A9C476C47}"/>
    <cellStyle name="Porcentagem 2 20" xfId="214" xr:uid="{3C29A9BD-9F09-4F67-BA23-0A3C6D88CBBE}"/>
    <cellStyle name="Porcentagem 2 20 2" xfId="36741" xr:uid="{0A261198-9199-415B-81BE-B4FD9C7993C8}"/>
    <cellStyle name="Porcentagem 2 21" xfId="215" xr:uid="{A1E3AF2B-3477-4D7C-AC0F-91808552B0BB}"/>
    <cellStyle name="Porcentagem 2 21 2" xfId="36742" xr:uid="{B8344871-1E7E-4747-AC97-EA5FA4F755CE}"/>
    <cellStyle name="Porcentagem 2 22" xfId="202" xr:uid="{FAA01E42-F634-4E6B-951C-6AEBDF056710}"/>
    <cellStyle name="Porcentagem 2 3" xfId="216" xr:uid="{26CCD841-8EB5-4A82-A552-CCD36E6B98F5}"/>
    <cellStyle name="Porcentagem 2 3 2" xfId="36743" xr:uid="{6EE55D34-7328-4A48-A80B-EC2B53B2F129}"/>
    <cellStyle name="Porcentagem 2 3 2 2" xfId="36744" xr:uid="{C8BDE226-C5BF-4FFA-A3F7-293D89119860}"/>
    <cellStyle name="Porcentagem 2 3 2 2 2" xfId="36745" xr:uid="{ACB3095B-D7B4-42A0-8BAC-879C0ED3BE98}"/>
    <cellStyle name="Porcentagem 2 3 2 3" xfId="36746" xr:uid="{83778D62-C5D4-4E24-98F4-4558CA20410C}"/>
    <cellStyle name="Porcentagem 2 3 2 3 2" xfId="36747" xr:uid="{4BA8FD4D-BC4D-4010-85ED-EFBC082B26F6}"/>
    <cellStyle name="Porcentagem 2 3 2 4" xfId="36748" xr:uid="{C1E53AE3-1A42-4073-9E05-20DF609C3AD6}"/>
    <cellStyle name="Porcentagem 2 3 3" xfId="36749" xr:uid="{E0926371-02D4-4EA2-9E51-238C3310DAA0}"/>
    <cellStyle name="Porcentagem 2 3 3 2" xfId="36750" xr:uid="{980ACAF0-F955-4396-AB35-1D72D73DBA7C}"/>
    <cellStyle name="Porcentagem 2 3 4" xfId="36751" xr:uid="{AE2EC4C9-CB64-41CF-9A4A-6B51B597F707}"/>
    <cellStyle name="Porcentagem 2 3 4 2" xfId="36752" xr:uid="{F1C1C860-25F7-4BE0-99C2-6FBDADDF707D}"/>
    <cellStyle name="Porcentagem 2 3 5" xfId="36753" xr:uid="{BB6D0F63-98D3-4652-A57E-36F4D52AB004}"/>
    <cellStyle name="Porcentagem 2 3 5 2" xfId="36754" xr:uid="{00CED0F5-B15E-457A-B725-13A9DC9C9CCA}"/>
    <cellStyle name="Porcentagem 2 3 6" xfId="36755" xr:uid="{8F46CA55-E9BC-4B26-9C29-05D005576B9B}"/>
    <cellStyle name="Porcentagem 2 3 6 2" xfId="36756" xr:uid="{72B0196F-D01B-4F53-84F1-C25E691165ED}"/>
    <cellStyle name="Porcentagem 2 3 7" xfId="36757" xr:uid="{2182BAFA-16D2-4380-BBEF-E6A208DF295A}"/>
    <cellStyle name="Porcentagem 2 3 8" xfId="36758" xr:uid="{D9B0F159-D983-4BCB-BB12-510E042700B8}"/>
    <cellStyle name="Porcentagem 2 4" xfId="217" xr:uid="{D39C0DAD-8EAF-4618-82E5-896BA8558166}"/>
    <cellStyle name="Porcentagem 2 4 2" xfId="36759" xr:uid="{CB53EB84-9F45-46A7-B8DA-706724D2AE00}"/>
    <cellStyle name="Porcentagem 2 4 2 2" xfId="36760" xr:uid="{CAF3020F-EB25-47D1-A653-918DDFB56EF1}"/>
    <cellStyle name="Porcentagem 2 4 2 2 2" xfId="36761" xr:uid="{84E99C36-56CD-449A-86A7-156D1F84C670}"/>
    <cellStyle name="Porcentagem 2 4 2 2 2 2" xfId="36762" xr:uid="{E3CBA010-D737-4E60-8828-650093BEC470}"/>
    <cellStyle name="Porcentagem 2 4 2 2 3" xfId="36763" xr:uid="{E1BD5D07-7239-49CC-8F96-5060690E87F7}"/>
    <cellStyle name="Porcentagem 2 4 2 2 3 2" xfId="36764" xr:uid="{AD89A9AD-DD89-443F-9DA6-F359623B2F6B}"/>
    <cellStyle name="Porcentagem 2 4 2 2 4" xfId="36765" xr:uid="{D75BCD59-B7D7-4EAB-A33A-22DC62137565}"/>
    <cellStyle name="Porcentagem 2 4 2 3" xfId="36766" xr:uid="{BCC06F10-D869-410A-8D32-5866D1E544E8}"/>
    <cellStyle name="Porcentagem 2 4 2 3 2" xfId="36767" xr:uid="{F99697C0-89F3-4E7D-BA3E-1E897F5D34BC}"/>
    <cellStyle name="Porcentagem 2 4 2 4" xfId="36768" xr:uid="{8761EF12-EDDC-4E6F-937E-3E44E895D9C4}"/>
    <cellStyle name="Porcentagem 2 4 2 4 2" xfId="36769" xr:uid="{E2838E2E-BDDC-43D5-86DA-5C9C5F7D0C05}"/>
    <cellStyle name="Porcentagem 2 4 2 5" xfId="36770" xr:uid="{D36F8841-8273-4920-9A42-B205853A68F3}"/>
    <cellStyle name="Porcentagem 2 4 2 5 2" xfId="36771" xr:uid="{CF9D5FC8-BF60-42F6-8BA3-A42168F7287C}"/>
    <cellStyle name="Porcentagem 2 4 2 6" xfId="36772" xr:uid="{4000D0BD-15B6-447F-A9FE-670B09A05303}"/>
    <cellStyle name="Porcentagem 2 4 2 6 2" xfId="36773" xr:uid="{1282EF47-34C4-403F-8292-1E66D878EB0D}"/>
    <cellStyle name="Porcentagem 2 4 2 7" xfId="36774" xr:uid="{72F28CD1-97A5-44F3-BAB8-80740BE110A0}"/>
    <cellStyle name="Porcentagem 2 4 3" xfId="36775" xr:uid="{95CA4EDB-8315-4012-9BED-920F9ECCA17C}"/>
    <cellStyle name="Porcentagem 2 4 3 2" xfId="36776" xr:uid="{5112C81E-908D-4B2E-9E49-C98BF9048D90}"/>
    <cellStyle name="Porcentagem 2 4 3 2 2" xfId="36777" xr:uid="{86C1B9EA-EDD8-4E2C-8B13-85F71D4210DA}"/>
    <cellStyle name="Porcentagem 2 4 3 3" xfId="36778" xr:uid="{B004249A-F036-466D-AC0F-6FF674186050}"/>
    <cellStyle name="Porcentagem 2 4 3 3 2" xfId="36779" xr:uid="{07CC90EE-5895-48F8-BD0A-03FB18E9C3D0}"/>
    <cellStyle name="Porcentagem 2 4 3 4" xfId="36780" xr:uid="{013E1914-A0D7-4002-81EE-E1BF3EC0FBB0}"/>
    <cellStyle name="Porcentagem 2 4 4" xfId="36781" xr:uid="{2C306C5D-73D9-4B34-89C1-3E78B27853A5}"/>
    <cellStyle name="Porcentagem 2 4 4 2" xfId="36782" xr:uid="{05105B24-30B9-4DE1-AF73-21A8450B6A7A}"/>
    <cellStyle name="Porcentagem 2 4 5" xfId="36783" xr:uid="{CE00D4E9-F43A-4056-83E1-B08B409BAB89}"/>
    <cellStyle name="Porcentagem 2 4 5 2" xfId="36784" xr:uid="{1CBF4E12-B066-4A39-809D-822985CB49A3}"/>
    <cellStyle name="Porcentagem 2 4 6" xfId="36785" xr:uid="{3D3A261D-14AF-477B-B979-1CE5BD2DCE30}"/>
    <cellStyle name="Porcentagem 2 4 6 2" xfId="36786" xr:uid="{9594F0C4-52F6-4616-A3E1-4E9D34FE564D}"/>
    <cellStyle name="Porcentagem 2 4 7" xfId="36787" xr:uid="{E709FAD1-17E0-47C9-B268-C065D9BEE993}"/>
    <cellStyle name="Porcentagem 2 4 7 2" xfId="36788" xr:uid="{150CE559-8A2A-4E52-B9C5-37DD171CE157}"/>
    <cellStyle name="Porcentagem 2 4 8" xfId="36789" xr:uid="{4A202B3D-DE9C-4196-87C6-3041C99A572D}"/>
    <cellStyle name="Porcentagem 2 5" xfId="218" xr:uid="{2B8C4744-36B0-4DF2-BE98-C2C664B9534A}"/>
    <cellStyle name="Porcentagem 2 5 2" xfId="36790" xr:uid="{492EAE15-7F42-4F4E-8ACD-0D1B2BAF201F}"/>
    <cellStyle name="Porcentagem 2 5 2 2" xfId="36791" xr:uid="{CEA0F215-101B-4D62-9EEC-83CCF2B8F52D}"/>
    <cellStyle name="Porcentagem 2 5 3" xfId="36792" xr:uid="{58FFCC10-8B25-418F-941E-6BD272E75B4E}"/>
    <cellStyle name="Porcentagem 2 5 3 2" xfId="36793" xr:uid="{FF66307A-153C-41C6-9014-1CD809BE4037}"/>
    <cellStyle name="Porcentagem 2 5 4" xfId="36794" xr:uid="{DA80843C-1BE8-4CF5-A108-862D8409E2A5}"/>
    <cellStyle name="Porcentagem 2 5 5" xfId="36795" xr:uid="{468BB196-37A0-4D47-A8BC-DEB05A5FB5C9}"/>
    <cellStyle name="Porcentagem 2 6" xfId="219" xr:uid="{EA07E191-E361-42A9-9719-37498DB2C9E3}"/>
    <cellStyle name="Porcentagem 2 6 2" xfId="36796" xr:uid="{12A46FF8-376A-4531-826C-915B99288B02}"/>
    <cellStyle name="Porcentagem 2 6 3" xfId="36797" xr:uid="{A31F4D40-70E3-4393-93AB-C22DC4C0E04B}"/>
    <cellStyle name="Porcentagem 2 7" xfId="220" xr:uid="{6F375E43-0033-4685-9B03-6710BCC6FCD8}"/>
    <cellStyle name="Porcentagem 2 7 2" xfId="36798" xr:uid="{D0BD3904-7D64-4988-9080-D7C51677B1B0}"/>
    <cellStyle name="Porcentagem 2 7 3" xfId="36799" xr:uid="{15DFFA4E-3677-438C-B46D-64E8D43EFAE3}"/>
    <cellStyle name="Porcentagem 2 8" xfId="221" xr:uid="{8866EB96-2BDB-4A97-B723-128FACBE1BFA}"/>
    <cellStyle name="Porcentagem 2 8 2" xfId="36800" xr:uid="{81B2E509-0D38-4E12-A950-9000954CB039}"/>
    <cellStyle name="Porcentagem 2 8 3" xfId="36801" xr:uid="{C2314E54-3C48-45A1-8045-B9D61CA3CA5B}"/>
    <cellStyle name="Porcentagem 2 9" xfId="222" xr:uid="{CC70E700-F670-42FE-B10C-93B05ACC92A2}"/>
    <cellStyle name="Porcentagem 2 9 2" xfId="36802" xr:uid="{7BE26B6D-8453-4568-9B44-C4A15F137191}"/>
    <cellStyle name="Porcentagem 2 9 3" xfId="36803" xr:uid="{00E01BE9-912C-4C71-B988-D80CED1DF3D0}"/>
    <cellStyle name="Porcentagem 20" xfId="368" xr:uid="{42173CFA-3878-48EA-8210-00F9760BABA7}"/>
    <cellStyle name="Porcentagem 20 2" xfId="223" xr:uid="{9D01EDD9-6159-4F3C-B0F1-2B6CED440C93}"/>
    <cellStyle name="Porcentagem 20 2 2" xfId="36804" xr:uid="{2E65E19E-10A1-44C9-977A-6C835D8A0FE8}"/>
    <cellStyle name="Porcentagem 21" xfId="369" xr:uid="{AC3AFC64-DE55-4D3E-BC6A-9363F6CC28D7}"/>
    <cellStyle name="Porcentagem 21 2" xfId="224" xr:uid="{34141FD5-5E24-42BA-91E8-F01C5AE66345}"/>
    <cellStyle name="Porcentagem 21 2 2" xfId="36805" xr:uid="{84C6A12C-69F9-4B3A-9F13-AD113094172B}"/>
    <cellStyle name="Porcentagem 22" xfId="370" xr:uid="{8CF7C478-777B-4161-BE0B-72A7D2728778}"/>
    <cellStyle name="Porcentagem 22 2" xfId="225" xr:uid="{81E43583-C25E-420A-9BFD-372B5BBF1BF0}"/>
    <cellStyle name="Porcentagem 22 2 2" xfId="36806" xr:uid="{089887BE-0F60-4EF6-B117-0BBCA39BA36C}"/>
    <cellStyle name="Porcentagem 23" xfId="371" xr:uid="{C18BA415-270E-4F2C-B326-C4D4C74D0350}"/>
    <cellStyle name="Porcentagem 23 2" xfId="226" xr:uid="{66628DB7-2759-42D6-A5B9-D0B5DA1882BA}"/>
    <cellStyle name="Porcentagem 23 2 2" xfId="36807" xr:uid="{D722BCB5-D0B9-4069-8A25-6D1DFFFD6574}"/>
    <cellStyle name="Porcentagem 24" xfId="372" xr:uid="{D7A53CAE-149D-4D72-8920-C714A4AE883D}"/>
    <cellStyle name="Porcentagem 24 2" xfId="227" xr:uid="{74E427F1-C72A-4DE7-B3DF-ABB3562D2A04}"/>
    <cellStyle name="Porcentagem 24 2 2" xfId="36808" xr:uid="{37215698-EE77-4747-8DC1-EE6B967C2800}"/>
    <cellStyle name="Porcentagem 25" xfId="373" xr:uid="{253D7F0A-11DA-47A5-BA7A-FFADC00B8D18}"/>
    <cellStyle name="Porcentagem 25 2" xfId="228" xr:uid="{3C93F246-2701-4E5A-BD9A-C29F9AA0B6D9}"/>
    <cellStyle name="Porcentagem 25 2 2" xfId="36809" xr:uid="{2BA974F1-5CCF-404C-9D83-785E35E21108}"/>
    <cellStyle name="Porcentagem 26" xfId="374" xr:uid="{B95E4505-16A0-4262-87D9-044E2F401000}"/>
    <cellStyle name="Porcentagem 26 2" xfId="229" xr:uid="{E416E461-12B5-42DA-B299-8ACB6D548863}"/>
    <cellStyle name="Porcentagem 26 2 2" xfId="36810" xr:uid="{A295726D-562D-4882-ADDF-1CBBF85C0A2A}"/>
    <cellStyle name="Porcentagem 27" xfId="375" xr:uid="{DED495D1-AFB3-470B-8DDF-021F44F320D6}"/>
    <cellStyle name="Porcentagem 27 2" xfId="230" xr:uid="{9042CAF3-6F2F-4BD8-8D00-4AB8301871B1}"/>
    <cellStyle name="Porcentagem 27 2 2" xfId="36811" xr:uid="{6596149C-C5FD-4A4F-9F45-36B848641393}"/>
    <cellStyle name="Porcentagem 28" xfId="376" xr:uid="{09ADE624-D1A3-4900-84C6-D8F2A0212088}"/>
    <cellStyle name="Porcentagem 28 2" xfId="231" xr:uid="{6B2974FE-E7E1-4672-B942-9154707574F1}"/>
    <cellStyle name="Porcentagem 28 2 2" xfId="36812" xr:uid="{92B71E1C-20F2-48D5-9436-0A37FDA7BE40}"/>
    <cellStyle name="Porcentagem 29" xfId="377" xr:uid="{22A803CB-3873-4268-9687-C63855E0230A}"/>
    <cellStyle name="Porcentagem 29 2" xfId="232" xr:uid="{93F396F8-B1B2-4610-AC70-A1520CAC343B}"/>
    <cellStyle name="Porcentagem 29 2 2" xfId="36813" xr:uid="{FF978953-130A-4D96-BF2F-34DD20865791}"/>
    <cellStyle name="Porcentagem 3" xfId="378" xr:uid="{73DC3B4C-FEC6-403C-A753-095F5455872A}"/>
    <cellStyle name="Porcentagem 3 2" xfId="233" xr:uid="{A2DDE0A7-F8A8-47B6-B787-61AF2CFB0662}"/>
    <cellStyle name="Porcentagem 3 2 2" xfId="36814" xr:uid="{CF947CB8-F1CE-4568-8259-DD53EB9A0472}"/>
    <cellStyle name="Porcentagem 3 2 2 2" xfId="36815" xr:uid="{195ADA06-242F-4F5E-B025-252BEE28C16E}"/>
    <cellStyle name="Porcentagem 3 2 3" xfId="36816" xr:uid="{ABFF4285-3886-422A-AE00-AC1A0937115A}"/>
    <cellStyle name="Porcentagem 3 2 3 2" xfId="36817" xr:uid="{DE5F4FB6-7981-40C8-9BEE-C1F57D525746}"/>
    <cellStyle name="Porcentagem 3 2 4" xfId="36818" xr:uid="{6D57A39A-A224-4352-B5D9-271634CF91B0}"/>
    <cellStyle name="Porcentagem 3 2 5" xfId="36819" xr:uid="{9F718C75-FDEC-4DB0-8D02-FEFD49ACC0DC}"/>
    <cellStyle name="Porcentagem 3 2 6" xfId="36820" xr:uid="{C75F9F2C-56D4-4A9E-9C3E-88A7BA5C1A10}"/>
    <cellStyle name="Porcentagem 3 3" xfId="379" xr:uid="{39ABA36A-A6FD-4603-80AE-D6FE7E6A2B17}"/>
    <cellStyle name="Porcentagem 3 3 2" xfId="36821" xr:uid="{9F1E3A2E-8F2C-4A00-BFDD-C7D90FA49D87}"/>
    <cellStyle name="Porcentagem 3 3 3" xfId="36822" xr:uid="{3B1CDE97-0EC4-4B28-A897-12128912D710}"/>
    <cellStyle name="Porcentagem 3 4" xfId="36823" xr:uid="{FC156457-B9B9-4619-A15E-D10BECAFB646}"/>
    <cellStyle name="Porcentagem 3 4 2" xfId="36824" xr:uid="{BD383E30-16C2-4736-A3AB-0B8BE6E9C47A}"/>
    <cellStyle name="Porcentagem 3 5" xfId="36825" xr:uid="{9C11D6A4-B6F0-452A-A81E-2C6554FEE6DC}"/>
    <cellStyle name="Porcentagem 3 5 2" xfId="36826" xr:uid="{ED60215B-E8DF-4440-B024-574254B3719F}"/>
    <cellStyle name="Porcentagem 3 6" xfId="36827" xr:uid="{8A934A2F-E869-448B-A87E-BB0716FDA568}"/>
    <cellStyle name="Porcentagem 3 6 2" xfId="36828" xr:uid="{DF22265A-871C-4838-B126-02274363BFE8}"/>
    <cellStyle name="Porcentagem 3 7" xfId="36829" xr:uid="{52FBCB48-30EF-4723-A4FA-6B714C007B09}"/>
    <cellStyle name="Porcentagem 3 8" xfId="101" xr:uid="{5B67F921-93E5-4892-B80F-ADD4202B3B98}"/>
    <cellStyle name="Porcentagem 30" xfId="36830" xr:uid="{71FAA16C-F660-4B35-8CC6-18C243B6C337}"/>
    <cellStyle name="Porcentagem 31" xfId="78" xr:uid="{B63CAFCF-B334-4EEA-B71D-D576543747B1}"/>
    <cellStyle name="Porcentagem 31 2" xfId="36831" xr:uid="{FF1F90A0-2FD9-4166-8953-CEBF33C79750}"/>
    <cellStyle name="Porcentagem 32" xfId="40632" xr:uid="{67DF2D33-BFBC-4A61-8D42-3A023A0AC61D}"/>
    <cellStyle name="Porcentagem 4" xfId="234" xr:uid="{A615B16B-3F93-41EC-8499-C42D7DFFAEB8}"/>
    <cellStyle name="Porcentagem 4 10" xfId="36832" xr:uid="{E3899CDE-9DE4-4DB9-BF87-78AD745970E2}"/>
    <cellStyle name="Porcentagem 4 10 2" xfId="36833" xr:uid="{D961F207-EAED-462A-BBB6-31382164267D}"/>
    <cellStyle name="Porcentagem 4 11" xfId="36834" xr:uid="{2E856D32-DDDF-4BC9-AD3A-74AE2AD6467C}"/>
    <cellStyle name="Porcentagem 4 11 2" xfId="36835" xr:uid="{D79E2C0D-809F-42C3-82AF-4D41C2A9B0C0}"/>
    <cellStyle name="Porcentagem 4 12" xfId="36836" xr:uid="{FA3A1789-A129-4BFE-9461-8BC44251E0C0}"/>
    <cellStyle name="Porcentagem 4 12 2" xfId="36837" xr:uid="{14A8178A-6D13-40FB-9774-6183FFEF2C56}"/>
    <cellStyle name="Porcentagem 4 13" xfId="36838" xr:uid="{FB053E20-0F96-4402-A8C8-F1DF943C387A}"/>
    <cellStyle name="Porcentagem 4 2" xfId="235" xr:uid="{2276DDBB-B6F0-40FD-9747-62BD1AAA4359}"/>
    <cellStyle name="Porcentagem 4 2 2" xfId="236" xr:uid="{44CDD831-54C4-4FFD-B745-8B1ED8D83A1E}"/>
    <cellStyle name="Porcentagem 4 2 2 2" xfId="36839" xr:uid="{8D927DAB-8454-4E76-B882-3E0313D41BDD}"/>
    <cellStyle name="Porcentagem 4 2 2 2 2" xfId="36840" xr:uid="{558D5B20-C24A-4E91-883C-34F8155426C2}"/>
    <cellStyle name="Porcentagem 4 2 2 3" xfId="36841" xr:uid="{D63197E1-D3B8-4574-B034-B851CA8243A7}"/>
    <cellStyle name="Porcentagem 4 2 2 3 2" xfId="36842" xr:uid="{1394DF47-1508-4A0E-A678-0185EBB7F573}"/>
    <cellStyle name="Porcentagem 4 2 2 4" xfId="36843" xr:uid="{3DFECB39-5263-442B-98FD-62C1B382C825}"/>
    <cellStyle name="Porcentagem 4 2 2 5" xfId="36844" xr:uid="{E10B829C-D18B-4200-9FA6-61DE97D7D90A}"/>
    <cellStyle name="Porcentagem 4 2 3" xfId="36845" xr:uid="{1DE566F6-EDCF-458B-90C1-ECADB5DA7EEE}"/>
    <cellStyle name="Porcentagem 4 2 3 2" xfId="36846" xr:uid="{0AC42EDC-AD3D-4045-841C-E61205042E76}"/>
    <cellStyle name="Porcentagem 4 2 4" xfId="36847" xr:uid="{17F8A072-C150-4273-9F60-DDA3D7426359}"/>
    <cellStyle name="Porcentagem 4 2 4 2" xfId="36848" xr:uid="{6E4F5EB9-991F-4D79-B4E7-EF29DBCAB5A9}"/>
    <cellStyle name="Porcentagem 4 2 5" xfId="36849" xr:uid="{6003CC3A-9B7C-4223-A94B-2D092824970B}"/>
    <cellStyle name="Porcentagem 4 2 5 2" xfId="36850" xr:uid="{58EAA453-6B24-4469-88C6-20242A7293CA}"/>
    <cellStyle name="Porcentagem 4 2 6" xfId="36851" xr:uid="{69C5C7F3-3565-4F25-BEB6-44B309B2BD2B}"/>
    <cellStyle name="Porcentagem 4 2 6 2" xfId="36852" xr:uid="{AD76B4B4-A282-4EFE-9D74-7EDB3898DE13}"/>
    <cellStyle name="Porcentagem 4 2 7" xfId="36853" xr:uid="{E77EE822-AE21-4C06-97F3-0E0C758559E9}"/>
    <cellStyle name="Porcentagem 4 3" xfId="36854" xr:uid="{AB88DA87-6401-47DF-B5F5-BC69B590FD76}"/>
    <cellStyle name="Porcentagem 4 3 2" xfId="36855" xr:uid="{96E0E559-2066-4486-8BF4-2ED7C9A1DE3C}"/>
    <cellStyle name="Porcentagem 4 3 3" xfId="36856" xr:uid="{A7662580-2C99-4349-AA5F-AF50C6935613}"/>
    <cellStyle name="Porcentagem 4 4" xfId="36857" xr:uid="{4E1F9F30-0C10-4CF6-858E-AFC09F836A0F}"/>
    <cellStyle name="Porcentagem 4 4 2" xfId="36858" xr:uid="{92A71009-324C-48AE-90B1-95803FB06C5B}"/>
    <cellStyle name="Porcentagem 4 4 3" xfId="36859" xr:uid="{94FFDEB4-A383-448F-BD27-AA093798CFCD}"/>
    <cellStyle name="Porcentagem 4 5" xfId="36860" xr:uid="{54CEE631-EFD0-48CC-9EEF-827B03A3A9C6}"/>
    <cellStyle name="Porcentagem 4 5 2" xfId="36861" xr:uid="{5A7F1D4D-EAA2-444E-9E53-AF5E2F4284EB}"/>
    <cellStyle name="Porcentagem 4 6" xfId="36862" xr:uid="{6C52C2A2-6831-4832-BF65-8DFAEF8C71FC}"/>
    <cellStyle name="Porcentagem 4 6 2" xfId="36863" xr:uid="{6B98C6B3-497B-4EE5-9099-88CB9191422C}"/>
    <cellStyle name="Porcentagem 4 7" xfId="36864" xr:uid="{878A2326-3AE2-4360-9BEC-00DDAC55A907}"/>
    <cellStyle name="Porcentagem 4 7 2" xfId="36865" xr:uid="{9BC8FA72-3FB8-4115-A990-66478F712A81}"/>
    <cellStyle name="Porcentagem 4 8" xfId="36866" xr:uid="{BECFB3A8-C3FC-4B91-BA66-857EFEA8B92F}"/>
    <cellStyle name="Porcentagem 4 8 2" xfId="36867" xr:uid="{ED7752D4-29E4-419C-9251-FFEC411145A9}"/>
    <cellStyle name="Porcentagem 4 8 2 2" xfId="36868" xr:uid="{5DF9F4BB-C2A6-44D0-BD52-5EFF014752D3}"/>
    <cellStyle name="Porcentagem 4 8 3" xfId="36869" xr:uid="{96B7B60C-B960-43B1-803A-5E99AFC110FA}"/>
    <cellStyle name="Porcentagem 4 8 3 2" xfId="36870" xr:uid="{EB16F188-2ECE-48B1-8ED3-C72F8EDE56D2}"/>
    <cellStyle name="Porcentagem 4 8 4" xfId="36871" xr:uid="{F5B55FB6-8123-46DE-BC93-627B70466416}"/>
    <cellStyle name="Porcentagem 4 9" xfId="36872" xr:uid="{FB69B1E5-7BBB-42F9-AA26-C563B3032753}"/>
    <cellStyle name="Porcentagem 4 9 2" xfId="36873" xr:uid="{74FB985C-E0D4-459E-A1EC-80507D53FFA4}"/>
    <cellStyle name="Porcentagem 5" xfId="237" xr:uid="{A7CBD559-127D-4620-8E05-0245064CF646}"/>
    <cellStyle name="Porcentagem 5 2" xfId="36874" xr:uid="{C49EA3EF-59D0-404B-BB5F-EA1F630FFA93}"/>
    <cellStyle name="Porcentagem 6" xfId="36875" xr:uid="{254B71B0-BBCC-4EEB-913D-B3E312EA0C98}"/>
    <cellStyle name="Porcentagem 6 10" xfId="238" xr:uid="{2F08F56B-152C-44AE-BD2F-AF416A87A774}"/>
    <cellStyle name="Porcentagem 6 10 2" xfId="36876" xr:uid="{125CB087-EDEA-4E3C-9E92-8875EBAB65C4}"/>
    <cellStyle name="Porcentagem 6 11" xfId="239" xr:uid="{1BDE39B4-1A4C-46CB-94B5-297005C7188E}"/>
    <cellStyle name="Porcentagem 6 11 2" xfId="36877" xr:uid="{F5FECB72-8472-494B-A9B2-54E0A3D28235}"/>
    <cellStyle name="Porcentagem 6 12" xfId="240" xr:uid="{050608D9-24CB-46DE-B35D-CF3069460983}"/>
    <cellStyle name="Porcentagem 6 12 2" xfId="36878" xr:uid="{9EA005B9-727A-4DC2-BF52-98A9EFF49AB9}"/>
    <cellStyle name="Porcentagem 6 13" xfId="241" xr:uid="{5958EA07-6A24-4FE3-9172-DCA0C2F9E825}"/>
    <cellStyle name="Porcentagem 6 13 2" xfId="36879" xr:uid="{AB3710DF-4245-46D6-ABAA-E43AE46CEADB}"/>
    <cellStyle name="Porcentagem 6 14" xfId="242" xr:uid="{CE045F67-ED00-41DA-BE02-F36479F2B21B}"/>
    <cellStyle name="Porcentagem 6 14 2" xfId="36880" xr:uid="{86BF4F02-93E4-463E-9EED-C53D4ECBEB85}"/>
    <cellStyle name="Porcentagem 6 15" xfId="243" xr:uid="{44B40199-3579-4232-8C99-FCFA56A49B43}"/>
    <cellStyle name="Porcentagem 6 15 2" xfId="36881" xr:uid="{3352BBC8-E290-496F-A936-B10C9C5E6A30}"/>
    <cellStyle name="Porcentagem 6 16" xfId="244" xr:uid="{127F5152-7E87-464D-80A0-453AE7737A9B}"/>
    <cellStyle name="Porcentagem 6 16 2" xfId="36882" xr:uid="{C6484FA6-9023-442A-90CE-63BF1CFD38EF}"/>
    <cellStyle name="Porcentagem 6 17" xfId="245" xr:uid="{3E4C2D59-4C42-46C6-B2F2-DDCF6C21670E}"/>
    <cellStyle name="Porcentagem 6 17 2" xfId="36883" xr:uid="{3178DAB9-524B-4F13-AE73-1BCB8EAFE813}"/>
    <cellStyle name="Porcentagem 6 18" xfId="246" xr:uid="{01E63B60-4C4C-427F-8CEF-4BE70BF8FF4B}"/>
    <cellStyle name="Porcentagem 6 18 2" xfId="36884" xr:uid="{4521ECE5-282E-4C4A-81A2-7DDC0794026C}"/>
    <cellStyle name="Porcentagem 6 19" xfId="247" xr:uid="{7D301B27-84B7-4233-9B0E-D4AB3F364B54}"/>
    <cellStyle name="Porcentagem 6 19 2" xfId="36885" xr:uid="{50CEAA89-C34C-462F-8231-6CB153759FB9}"/>
    <cellStyle name="Porcentagem 6 2" xfId="248" xr:uid="{D5730710-C7B1-4A4D-92E3-B89ACE1128C9}"/>
    <cellStyle name="Porcentagem 6 2 2" xfId="36886" xr:uid="{003CE341-587A-4384-B0DF-80FF972194B1}"/>
    <cellStyle name="Porcentagem 6 20" xfId="249" xr:uid="{B4108876-C08D-4FAC-A7AA-CDCFB338995E}"/>
    <cellStyle name="Porcentagem 6 20 2" xfId="36887" xr:uid="{D9498625-5EEF-4581-9059-75BB0369BA54}"/>
    <cellStyle name="Porcentagem 6 21" xfId="250" xr:uid="{F04C09B2-1855-4DAA-9BDA-AE3B72F4C652}"/>
    <cellStyle name="Porcentagem 6 21 2" xfId="36888" xr:uid="{40B5908B-32BC-44BD-AD67-82F17433316F}"/>
    <cellStyle name="Porcentagem 6 22" xfId="36889" xr:uid="{CFDC114B-3018-4B8A-A386-3099D2D19244}"/>
    <cellStyle name="Porcentagem 6 23" xfId="36890" xr:uid="{BBD88F85-9CFC-4439-97E3-6B5803F7DD4C}"/>
    <cellStyle name="Porcentagem 6 3" xfId="251" xr:uid="{C360481B-5D0E-48EB-85E2-8A7BF87A8FB8}"/>
    <cellStyle name="Porcentagem 6 3 2" xfId="36891" xr:uid="{1866B21E-E25A-4407-9BDB-3DBFA6399F23}"/>
    <cellStyle name="Porcentagem 6 4" xfId="252" xr:uid="{325E9122-1778-49B8-A4D5-1C5795B43651}"/>
    <cellStyle name="Porcentagem 6 4 2" xfId="36892" xr:uid="{75292474-095B-4497-8820-ECA1789E5314}"/>
    <cellStyle name="Porcentagem 6 5" xfId="253" xr:uid="{5A5C3F33-B840-473D-ACBA-81608333E012}"/>
    <cellStyle name="Porcentagem 6 5 2" xfId="36893" xr:uid="{39255AEF-F189-48A1-A44B-F59821592850}"/>
    <cellStyle name="Porcentagem 6 6" xfId="254" xr:uid="{FB1024E7-236F-4855-A0EA-2282CA13F833}"/>
    <cellStyle name="Porcentagem 6 6 2" xfId="36894" xr:uid="{99FEBFD6-2E8E-4697-9499-075B16823B36}"/>
    <cellStyle name="Porcentagem 6 7" xfId="255" xr:uid="{B1F1EE5E-21C7-4709-A8AC-557CD35CCC72}"/>
    <cellStyle name="Porcentagem 6 7 2" xfId="36895" xr:uid="{7864736F-290E-426F-8934-7D3B05915917}"/>
    <cellStyle name="Porcentagem 6 8" xfId="256" xr:uid="{9CE4A69A-FF78-4D66-B572-40CC37AF7982}"/>
    <cellStyle name="Porcentagem 6 8 2" xfId="36896" xr:uid="{69C57B54-7A8D-43D8-A0B7-A0256F0C9F64}"/>
    <cellStyle name="Porcentagem 6 9" xfId="257" xr:uid="{C2BE98BD-5B17-43CB-A573-6D48A451C492}"/>
    <cellStyle name="Porcentagem 6 9 2" xfId="36897" xr:uid="{1FBBC8E4-7A11-4FAD-91E0-B94CB6BFBE84}"/>
    <cellStyle name="Porcentagem 7" xfId="36898" xr:uid="{11928BF5-E550-40A1-8314-3F6CA9EA2DD2}"/>
    <cellStyle name="Porcentagem 7 2" xfId="36899" xr:uid="{68423ECF-0E49-443F-BB95-4DE55DFC7524}"/>
    <cellStyle name="Porcentagem 7 3" xfId="36900" xr:uid="{ACF0BFE8-E0F4-4094-9CDD-CF5BCA117E5E}"/>
    <cellStyle name="Porcentagem 8" xfId="36901" xr:uid="{1B090AA4-8AF1-4CEB-BB36-FEB9003ED57C}"/>
    <cellStyle name="Porcentagem 8 2" xfId="36902" xr:uid="{3BFB82F5-0099-4845-847C-CC8E2EC2F704}"/>
    <cellStyle name="Porcentagem 8 3" xfId="36903" xr:uid="{3D635555-E4CB-4786-8FAA-44E73F5E1E1F}"/>
    <cellStyle name="Porcentagem 8 4" xfId="36904" xr:uid="{118EEFB1-1661-4A01-8190-9044B5E2B047}"/>
    <cellStyle name="Porcentagem 9" xfId="36905" xr:uid="{80C25F1C-A227-4CED-8C4E-8C45A35DE113}"/>
    <cellStyle name="Porcentagem 9 2" xfId="36906" xr:uid="{308462A5-8513-4269-8E1C-6AA6FD750B5E}"/>
    <cellStyle name="Ratio" xfId="36907" xr:uid="{46CFAD65-8556-4008-91F3-C472117DBB5E}"/>
    <cellStyle name="reviseExposure" xfId="36908" xr:uid="{F33D1F14-C622-4759-B169-4521475E14C3}"/>
    <cellStyle name="rodape" xfId="36909" xr:uid="{C5210CEF-AF75-45C9-94A7-71EE19D2C7E0}"/>
    <cellStyle name="Saída 10" xfId="36910" xr:uid="{75D4D307-270F-4D70-BE1C-1D1CB0052C1C}"/>
    <cellStyle name="Saída 10 2" xfId="36911" xr:uid="{8B713FE7-FB28-41D6-ACF8-3CAE0ED262D7}"/>
    <cellStyle name="Saída 10 2 2" xfId="36912" xr:uid="{8943C420-5B6B-4C46-9934-29E2DCD77941}"/>
    <cellStyle name="Saída 10 2 2 2" xfId="36913" xr:uid="{B81A9B33-744B-4E16-AD35-07BC49355CC5}"/>
    <cellStyle name="Saída 10 2 3" xfId="36914" xr:uid="{0A6B80B7-680B-41AD-8A71-2CCDD865F64D}"/>
    <cellStyle name="Saída 10 2 3 2" xfId="36915" xr:uid="{47A44305-55E0-42FB-BC64-48F94B18945E}"/>
    <cellStyle name="Saída 10 2 4" xfId="36916" xr:uid="{1DA74F69-0068-46C3-A334-847CC3D4D082}"/>
    <cellStyle name="Saída 10 3" xfId="36917" xr:uid="{520CA520-B063-43E0-97CA-BA7AF18BE0C0}"/>
    <cellStyle name="Saída 10 3 2" xfId="36918" xr:uid="{94496CCB-D7A4-469A-90B5-1B7B680E7FD2}"/>
    <cellStyle name="Saída 10 4" xfId="36919" xr:uid="{42004F3E-6438-4318-AA4A-FDAEDA9BDE2E}"/>
    <cellStyle name="Saída 10 4 2" xfId="36920" xr:uid="{E6C43A73-91C9-4B37-ACC5-5E644CFA7EB8}"/>
    <cellStyle name="Saída 10 5" xfId="36921" xr:uid="{02099E0B-5C77-421E-A049-49078BE4A24F}"/>
    <cellStyle name="Saída 10 5 2" xfId="36922" xr:uid="{5680B284-2D0B-4FED-808A-5D1715C17115}"/>
    <cellStyle name="Saída 10 6" xfId="36923" xr:uid="{5DE234E1-D08F-4F63-B244-A337C8AB724C}"/>
    <cellStyle name="Saída 10 6 2" xfId="36924" xr:uid="{74670B0D-1BFC-4B43-A705-432CAC819D85}"/>
    <cellStyle name="Saída 10 7" xfId="36925" xr:uid="{0A4C780C-175E-40F3-B19C-67A66E414058}"/>
    <cellStyle name="Saída 11" xfId="36926" xr:uid="{F5327A06-41D3-492D-8832-920D72942850}"/>
    <cellStyle name="Saída 11 2" xfId="36927" xr:uid="{C441A87C-1721-43BD-8029-E9ACB195EC81}"/>
    <cellStyle name="Saída 11 2 2" xfId="36928" xr:uid="{776CB823-F406-44E0-82B0-240E8F3F6068}"/>
    <cellStyle name="Saída 11 2 2 2" xfId="36929" xr:uid="{4E7A9C31-7B0E-4B28-83BC-245C8C04F347}"/>
    <cellStyle name="Saída 11 2 3" xfId="36930" xr:uid="{2FFD6577-AFB8-40E1-AE4A-C55A8496FBF5}"/>
    <cellStyle name="Saída 11 2 3 2" xfId="36931" xr:uid="{3B1990FE-7B4E-43D9-8B12-FC5FD1C6C0D0}"/>
    <cellStyle name="Saída 11 2 4" xfId="36932" xr:uid="{CE12F645-417F-4F5D-8648-FC3DDC61E4E4}"/>
    <cellStyle name="Saída 11 3" xfId="36933" xr:uid="{7853EC09-F90E-4182-B2B5-F339531D6E0A}"/>
    <cellStyle name="Saída 11 3 2" xfId="36934" xr:uid="{177046F3-D795-48E0-864F-91E9D7586B6F}"/>
    <cellStyle name="Saída 11 4" xfId="36935" xr:uid="{E2BE088A-D50E-4C35-91A6-E4553FCF5F0B}"/>
    <cellStyle name="Saída 11 4 2" xfId="36936" xr:uid="{3D53F5BA-7CBE-4A74-8355-BDDEC23578E9}"/>
    <cellStyle name="Saída 11 5" xfId="36937" xr:uid="{3428FA02-F30E-4044-9DB8-A0C652C2687B}"/>
    <cellStyle name="Saída 11 5 2" xfId="36938" xr:uid="{23A668AC-8153-4D65-8D6B-F73AAB46E1F4}"/>
    <cellStyle name="Saída 11 6" xfId="36939" xr:uid="{529B114B-464A-4704-9C36-7D4973F73FD1}"/>
    <cellStyle name="Saída 11 6 2" xfId="36940" xr:uid="{053F1557-3735-4364-9052-EBB9D3516FBA}"/>
    <cellStyle name="Saída 11 7" xfId="36941" xr:uid="{FD85C050-85F7-4C8F-A76C-FDD8C205B4D9}"/>
    <cellStyle name="Saída 12" xfId="36942" xr:uid="{58C734A6-DE22-4440-8C51-CA98C3115FEB}"/>
    <cellStyle name="Saída 12 2" xfId="36943" xr:uid="{0E7529F3-6994-44DF-A933-99DB5D83AC6B}"/>
    <cellStyle name="Saída 12 2 2" xfId="36944" xr:uid="{D1AB6294-C5A0-44FF-AC46-35331BA9CC10}"/>
    <cellStyle name="Saída 12 2 2 2" xfId="36945" xr:uid="{622BF4A7-2EEF-48CF-A806-501B54EDAAC8}"/>
    <cellStyle name="Saída 12 2 3" xfId="36946" xr:uid="{4D653810-B1E2-433C-A211-F59566A9D128}"/>
    <cellStyle name="Saída 12 2 3 2" xfId="36947" xr:uid="{12AC3478-6F75-4A19-84A4-EA1222D5020B}"/>
    <cellStyle name="Saída 12 2 4" xfId="36948" xr:uid="{96091ABD-D370-4F54-A4FA-5B483E5BD714}"/>
    <cellStyle name="Saída 12 3" xfId="36949" xr:uid="{B895BE89-D46D-46F7-AE10-AE2108851428}"/>
    <cellStyle name="Saída 12 3 2" xfId="36950" xr:uid="{45F6D677-55D5-43A0-BE5F-DDA729A1FDB3}"/>
    <cellStyle name="Saída 12 4" xfId="36951" xr:uid="{DB76327A-E40D-47B6-A507-342B4FA05B65}"/>
    <cellStyle name="Saída 12 4 2" xfId="36952" xr:uid="{B377BCA1-7FE2-4AA5-B78B-B454EDD2148E}"/>
    <cellStyle name="Saída 12 5" xfId="36953" xr:uid="{6EB3853F-005D-4F86-9F90-A5FFD5EC0027}"/>
    <cellStyle name="Saída 12 5 2" xfId="36954" xr:uid="{BF5A9531-A014-4255-98EC-6FBF751CFF3C}"/>
    <cellStyle name="Saída 12 6" xfId="36955" xr:uid="{BB8A99F9-7A60-4800-8BDD-69B47010A220}"/>
    <cellStyle name="Saída 12 6 2" xfId="36956" xr:uid="{6D1093DD-3F2F-4361-9760-C07136555DA9}"/>
    <cellStyle name="Saída 12 7" xfId="36957" xr:uid="{8D058FB7-D1EA-4163-92C1-0F7466B9A873}"/>
    <cellStyle name="Saída 13" xfId="36958" xr:uid="{32C17A67-7B22-4098-B7CA-55D66CEE87B5}"/>
    <cellStyle name="Saída 13 2" xfId="36959" xr:uid="{5C7BBCBA-F0E3-44E6-A88D-A0A2A76AB23D}"/>
    <cellStyle name="Saída 13 2 2" xfId="36960" xr:uid="{7D4930FC-2465-4EE0-B717-4F9B12E07A8F}"/>
    <cellStyle name="Saída 13 2 2 2" xfId="36961" xr:uid="{CE117D3B-F28A-4245-B0B5-04869DAECF60}"/>
    <cellStyle name="Saída 13 2 3" xfId="36962" xr:uid="{69DD7512-D06F-408C-98BC-27960DE039A0}"/>
    <cellStyle name="Saída 13 2 3 2" xfId="36963" xr:uid="{8539D05D-13A5-4D5E-A230-B6AC9561B661}"/>
    <cellStyle name="Saída 13 2 4" xfId="36964" xr:uid="{EB198B7A-2372-49BB-9F95-2853446C6ACC}"/>
    <cellStyle name="Saída 13 3" xfId="36965" xr:uid="{3657DE74-ADDF-4C8F-9B99-2999018C94EF}"/>
    <cellStyle name="Saída 13 3 2" xfId="36966" xr:uid="{B85FEEDC-1007-418A-B745-FC74419574FD}"/>
    <cellStyle name="Saída 13 4" xfId="36967" xr:uid="{C5AACBA8-3A32-4953-A48F-7BEB27E7214D}"/>
    <cellStyle name="Saída 13 4 2" xfId="36968" xr:uid="{405705A4-920A-49E9-8255-ACA3F2C20990}"/>
    <cellStyle name="Saída 13 5" xfId="36969" xr:uid="{1425988B-A22B-4239-8418-DA5855B7FDF2}"/>
    <cellStyle name="Saída 13 5 2" xfId="36970" xr:uid="{54D1BB61-E126-4632-96CB-047422828803}"/>
    <cellStyle name="Saída 13 6" xfId="36971" xr:uid="{B3EB85E0-F9D7-4736-9BDA-FB238DA18F17}"/>
    <cellStyle name="Saída 13 6 2" xfId="36972" xr:uid="{0A5E6654-2E85-46DF-809C-8FE9A59B7E42}"/>
    <cellStyle name="Saída 13 7" xfId="36973" xr:uid="{B2A0ECEC-149C-4FA4-A94F-62D3E467F101}"/>
    <cellStyle name="Saída 14" xfId="36974" xr:uid="{E2446627-5961-448B-8611-D3213F0F16B7}"/>
    <cellStyle name="Saída 14 2" xfId="36975" xr:uid="{9921FC66-040F-4D11-819E-65D6882320B4}"/>
    <cellStyle name="Saída 14 2 2" xfId="36976" xr:uid="{855DA624-1D51-4ACD-B7CE-132F8A29B343}"/>
    <cellStyle name="Saída 14 2 2 2" xfId="36977" xr:uid="{16B75E1D-25D2-48FB-B57A-77B738CB210C}"/>
    <cellStyle name="Saída 14 2 3" xfId="36978" xr:uid="{0EC59B73-3FDE-46DE-A005-4C82624F1EA7}"/>
    <cellStyle name="Saída 14 2 3 2" xfId="36979" xr:uid="{498B1373-99BC-4187-84E6-12A07ABD2348}"/>
    <cellStyle name="Saída 14 2 4" xfId="36980" xr:uid="{2D476944-F390-4EFC-9F2E-8A0D75C1E5CE}"/>
    <cellStyle name="Saída 14 3" xfId="36981" xr:uid="{9E50AC6B-469A-4492-8E0E-F02318E31EA5}"/>
    <cellStyle name="Saída 14 3 2" xfId="36982" xr:uid="{EF13B074-477C-4BC5-B38E-12D6F68D4E5F}"/>
    <cellStyle name="Saída 14 4" xfId="36983" xr:uid="{C6A23010-249D-4F44-A07D-3FB9D2018E5B}"/>
    <cellStyle name="Saída 14 4 2" xfId="36984" xr:uid="{3320F5EC-BB14-49BA-8F95-E858896628D4}"/>
    <cellStyle name="Saída 14 5" xfId="36985" xr:uid="{8A99613B-932B-4223-BF92-844AF363B813}"/>
    <cellStyle name="Saída 14 5 2" xfId="36986" xr:uid="{4702326F-F9DC-48E8-A669-B1292E72B924}"/>
    <cellStyle name="Saída 14 6" xfId="36987" xr:uid="{0D1BD0D2-099C-4A02-84E5-B80E0C925B58}"/>
    <cellStyle name="Saída 14 6 2" xfId="36988" xr:uid="{060FA579-3FCF-4AAA-89FE-3FCDB4EC06FF}"/>
    <cellStyle name="Saída 14 7" xfId="36989" xr:uid="{A457D0B3-E85B-45C3-A4A6-C13A4A56CBD1}"/>
    <cellStyle name="Saída 15" xfId="36990" xr:uid="{2BF2C99E-DE70-4E51-9BEE-E91CE9AC1E81}"/>
    <cellStyle name="Saída 15 2" xfId="36991" xr:uid="{744D6550-9F0D-4CA6-B547-CABB14E0F960}"/>
    <cellStyle name="Saída 15 2 2" xfId="36992" xr:uid="{5A148110-781D-4279-8D64-14C3AC20AFD8}"/>
    <cellStyle name="Saída 15 2 2 2" xfId="36993" xr:uid="{23E7F72E-3983-4458-B873-C1059E8B9275}"/>
    <cellStyle name="Saída 15 2 3" xfId="36994" xr:uid="{18B7F400-C573-41D7-9466-BA34DFF81FDA}"/>
    <cellStyle name="Saída 15 2 3 2" xfId="36995" xr:uid="{6791BDCE-5CE1-46DE-86CD-29F7925C2219}"/>
    <cellStyle name="Saída 15 2 4" xfId="36996" xr:uid="{C2230825-B06F-47A5-B705-7512E383ED46}"/>
    <cellStyle name="Saída 15 3" xfId="36997" xr:uid="{70E95F75-C6F3-4058-AAAE-027736279573}"/>
    <cellStyle name="Saída 15 3 2" xfId="36998" xr:uid="{3BF7CA03-4E55-4BE6-9F28-7287E70BEFF4}"/>
    <cellStyle name="Saída 15 4" xfId="36999" xr:uid="{2F511C06-44FB-4537-9679-D332F25D4221}"/>
    <cellStyle name="Saída 15 4 2" xfId="37000" xr:uid="{EEC7E94A-DE05-478A-9AA0-191793B6B22B}"/>
    <cellStyle name="Saída 15 5" xfId="37001" xr:uid="{5511533C-B1D2-4B0F-B664-4F9C5F45C03D}"/>
    <cellStyle name="Saída 15 5 2" xfId="37002" xr:uid="{D381D50E-FD9A-4443-85C2-85657F2673AB}"/>
    <cellStyle name="Saída 15 6" xfId="37003" xr:uid="{FF249410-4403-43DD-BFF9-5B1C159F213C}"/>
    <cellStyle name="Saída 15 6 2" xfId="37004" xr:uid="{41CC7B0E-7715-45DE-964B-3BC49E49ECDA}"/>
    <cellStyle name="Saída 15 7" xfId="37005" xr:uid="{A6A314A2-51A5-4079-B9AE-3B2D67ED981F}"/>
    <cellStyle name="Saída 16" xfId="37006" xr:uid="{6EC8F605-AEAA-4940-B50C-0165EFA7EFE7}"/>
    <cellStyle name="Saída 16 2" xfId="37007" xr:uid="{6A388DF0-80FB-411D-8F30-432FDCA7E1DE}"/>
    <cellStyle name="Saída 16 2 2" xfId="37008" xr:uid="{1224F658-8C76-400D-9D83-9E305E091814}"/>
    <cellStyle name="Saída 16 2 2 2" xfId="37009" xr:uid="{3518A3C2-9FF1-4209-A655-9BAEE943A46E}"/>
    <cellStyle name="Saída 16 2 3" xfId="37010" xr:uid="{4483C81F-0B69-4D97-8665-9FCA89097503}"/>
    <cellStyle name="Saída 16 2 3 2" xfId="37011" xr:uid="{0DA7FF4F-0EE4-4B9F-8A73-4517A95F3829}"/>
    <cellStyle name="Saída 16 2 4" xfId="37012" xr:uid="{AA33BE8A-1A96-49D1-A3D1-B6C1FFE6072C}"/>
    <cellStyle name="Saída 16 3" xfId="37013" xr:uid="{5ECE159C-78A4-43BB-854F-2AFF6DA4CCA2}"/>
    <cellStyle name="Saída 16 3 2" xfId="37014" xr:uid="{2F4CF3D0-2B04-47C6-845E-EED2269D5859}"/>
    <cellStyle name="Saída 16 4" xfId="37015" xr:uid="{2FAB67A7-8478-4CDB-BB2B-3B7FD0C94362}"/>
    <cellStyle name="Saída 16 4 2" xfId="37016" xr:uid="{DEDC896E-023B-4C0E-8E1E-70DD69BD9A0C}"/>
    <cellStyle name="Saída 16 5" xfId="37017" xr:uid="{4795B691-4727-4F5F-8673-15077A85219D}"/>
    <cellStyle name="Saída 16 5 2" xfId="37018" xr:uid="{158E7DF3-9DDF-4AEA-87A3-B113A33E7EF3}"/>
    <cellStyle name="Saída 16 6" xfId="37019" xr:uid="{51E07D99-E283-439F-A378-A93E804597BE}"/>
    <cellStyle name="Saída 16 6 2" xfId="37020" xr:uid="{72E1307C-3ED8-46D7-B624-3E83BCA9DEA0}"/>
    <cellStyle name="Saída 16 7" xfId="37021" xr:uid="{34A43B75-70A5-439C-803A-21533202DEA7}"/>
    <cellStyle name="Saída 17" xfId="37022" xr:uid="{68592013-E308-48D0-9C81-8C10E94FF71B}"/>
    <cellStyle name="Saída 17 2" xfId="37023" xr:uid="{AD3A155F-C9AF-44B1-8BBC-482CA0D1A34D}"/>
    <cellStyle name="Saída 17 2 2" xfId="37024" xr:uid="{0EC82A5C-1AE3-4711-952B-C37769B51599}"/>
    <cellStyle name="Saída 17 2 2 2" xfId="37025" xr:uid="{1A1026CA-F464-4682-98D1-B490487E3510}"/>
    <cellStyle name="Saída 17 2 3" xfId="37026" xr:uid="{B6840027-B1E8-4C59-B83B-010E5CF1F7E5}"/>
    <cellStyle name="Saída 17 2 3 2" xfId="37027" xr:uid="{53E3EC57-F75B-4BCD-8FD5-CA3CFFD8BDB4}"/>
    <cellStyle name="Saída 17 2 4" xfId="37028" xr:uid="{2BB6D074-7AF2-4F09-863E-AB310AACC5C7}"/>
    <cellStyle name="Saída 17 3" xfId="37029" xr:uid="{3E4D14B6-504D-4597-9E56-AF0A0E1A7067}"/>
    <cellStyle name="Saída 17 3 2" xfId="37030" xr:uid="{0A07DFB6-EACA-4868-99C6-FCFDB697BDF3}"/>
    <cellStyle name="Saída 17 4" xfId="37031" xr:uid="{D42AF0BE-524C-41FD-BB62-0C4918B76CB2}"/>
    <cellStyle name="Saída 17 4 2" xfId="37032" xr:uid="{4211B327-6AC9-472A-8911-3B67B651E6F0}"/>
    <cellStyle name="Saída 17 5" xfId="37033" xr:uid="{B7B0EDE0-E96A-4617-AC2A-41376605786D}"/>
    <cellStyle name="Saída 17 5 2" xfId="37034" xr:uid="{4DBEE12F-EBF6-4524-A2F5-3E7A6CFD09F5}"/>
    <cellStyle name="Saída 17 6" xfId="37035" xr:uid="{E7F0C8B7-74FB-4204-BBF5-AE84CD5E7DAE}"/>
    <cellStyle name="Saída 17 6 2" xfId="37036" xr:uid="{530D30AB-361A-453F-A149-728FBE22E8C2}"/>
    <cellStyle name="Saída 17 7" xfId="37037" xr:uid="{20BB9380-31E0-4474-BB29-4922372A9919}"/>
    <cellStyle name="Saída 18" xfId="37038" xr:uid="{87DEEAC3-A9F8-4738-A03F-706E8C87D0FA}"/>
    <cellStyle name="Saída 18 2" xfId="37039" xr:uid="{43566680-A2A2-4EB8-8C53-5D84AC54FDDB}"/>
    <cellStyle name="Saída 18 2 2" xfId="37040" xr:uid="{8092693D-CC37-4D14-BE78-10749DC1BD9F}"/>
    <cellStyle name="Saída 18 2 2 2" xfId="37041" xr:uid="{E86518C5-2B3A-4AFF-8414-77B544A920A9}"/>
    <cellStyle name="Saída 18 2 3" xfId="37042" xr:uid="{5130EA77-7417-4CA8-908F-9D6AF695C7B3}"/>
    <cellStyle name="Saída 18 2 3 2" xfId="37043" xr:uid="{3CB2B5E5-C725-4AF6-8742-C000C8A3053B}"/>
    <cellStyle name="Saída 18 2 4" xfId="37044" xr:uid="{DCC5C40D-0068-441B-8617-7B342906CA5D}"/>
    <cellStyle name="Saída 18 3" xfId="37045" xr:uid="{B3E00493-B1B9-4BDE-889C-5CEA9A66CFD2}"/>
    <cellStyle name="Saída 18 3 2" xfId="37046" xr:uid="{C5C8F950-DB79-43EA-9CBC-8EA4E1EA4731}"/>
    <cellStyle name="Saída 18 4" xfId="37047" xr:uid="{88C8E260-3357-46C6-A11F-03C37F68334E}"/>
    <cellStyle name="Saída 18 4 2" xfId="37048" xr:uid="{D6512B9A-D479-4E17-9FCF-525272AAF436}"/>
    <cellStyle name="Saída 18 5" xfId="37049" xr:uid="{03127E09-C727-40B0-8BBA-C318911A168F}"/>
    <cellStyle name="Saída 18 5 2" xfId="37050" xr:uid="{065CD276-01FE-40FF-B0FE-6869F2B0916C}"/>
    <cellStyle name="Saída 18 6" xfId="37051" xr:uid="{0A201E46-AC95-4229-9334-AAF941AE7805}"/>
    <cellStyle name="Saída 18 6 2" xfId="37052" xr:uid="{951B1594-D0E1-454E-B067-E44C64D56218}"/>
    <cellStyle name="Saída 18 7" xfId="37053" xr:uid="{48CB2865-4374-43E4-A0CD-E9FB9DC0BBF7}"/>
    <cellStyle name="Saída 19" xfId="37054" xr:uid="{722EFEFA-D392-4274-936D-DE7DD48D714A}"/>
    <cellStyle name="Saída 19 2" xfId="37055" xr:uid="{262F9EEA-2A07-480D-9D2A-C49E8F4136EA}"/>
    <cellStyle name="Saída 19 2 2" xfId="37056" xr:uid="{B4B27D02-1582-45EA-B2FC-F07C6AB0892E}"/>
    <cellStyle name="Saída 19 2 2 2" xfId="37057" xr:uid="{E3A63598-0797-4DE4-BFAB-B983122CBD04}"/>
    <cellStyle name="Saída 19 2 3" xfId="37058" xr:uid="{77B736A2-118C-471B-B929-4322D6FD846B}"/>
    <cellStyle name="Saída 19 2 3 2" xfId="37059" xr:uid="{B5C570FB-B472-4248-982B-558C0964DE17}"/>
    <cellStyle name="Saída 19 2 4" xfId="37060" xr:uid="{45C57516-D896-43E0-AC61-77428A59B710}"/>
    <cellStyle name="Saída 19 3" xfId="37061" xr:uid="{20FCDE21-C01C-486C-BD58-194B2A666CBE}"/>
    <cellStyle name="Saída 19 3 2" xfId="37062" xr:uid="{F7DFD9BC-598A-4186-B73F-253EF4965A21}"/>
    <cellStyle name="Saída 19 4" xfId="37063" xr:uid="{6BF1B018-7552-45CD-97A6-CB2DAEFDFF99}"/>
    <cellStyle name="Saída 19 4 2" xfId="37064" xr:uid="{013C24D3-B5BE-4598-990F-4761D47DB0E9}"/>
    <cellStyle name="Saída 19 5" xfId="37065" xr:uid="{0C3C4B0E-A6F2-460A-AFF0-C2EFA2A057D9}"/>
    <cellStyle name="Saída 19 5 2" xfId="37066" xr:uid="{B0A7069A-EEB5-40B3-80C0-0123265AF643}"/>
    <cellStyle name="Saída 19 6" xfId="37067" xr:uid="{9125D7C0-26B7-40FD-A15F-000754CAD7D8}"/>
    <cellStyle name="Saída 19 6 2" xfId="37068" xr:uid="{F205E94F-0CB8-4989-BD97-00DDE31AA68B}"/>
    <cellStyle name="Saída 19 7" xfId="37069" xr:uid="{6D801D55-4757-4E36-89B4-033F6C31E9DD}"/>
    <cellStyle name="Saída 2" xfId="37070" xr:uid="{85E0A8A8-7DDF-4D77-BBBF-96B6D8B01B31}"/>
    <cellStyle name="Saída 2 10" xfId="37071" xr:uid="{C9479DAA-784A-45B8-9F5B-B2E672DCDA34}"/>
    <cellStyle name="Saída 2 10 2" xfId="37072" xr:uid="{738B869C-E360-4107-9A6E-8992225128AE}"/>
    <cellStyle name="Saída 2 10 2 2" xfId="37073" xr:uid="{D29E0A89-6BD3-4AF5-9677-1038B580DA40}"/>
    <cellStyle name="Saída 2 10 2 2 2" xfId="37074" xr:uid="{EFEC04D3-DD2B-4223-85E8-AB3696396BF9}"/>
    <cellStyle name="Saída 2 10 2 3" xfId="37075" xr:uid="{1386B9DA-02B4-4161-A4A2-6A4D2577FAF1}"/>
    <cellStyle name="Saída 2 10 2 3 2" xfId="37076" xr:uid="{3AD6BA74-573C-4FB1-B917-7B9B67AADA73}"/>
    <cellStyle name="Saída 2 10 2 4" xfId="37077" xr:uid="{73E70013-682A-43EF-BF44-EBD248A0A385}"/>
    <cellStyle name="Saída 2 10 3" xfId="37078" xr:uid="{CC962748-4A32-4353-BAFA-F92290DC17FE}"/>
    <cellStyle name="Saída 2 10 3 2" xfId="37079" xr:uid="{9B9A4BF1-A691-4791-805E-E0B9BC01CF00}"/>
    <cellStyle name="Saída 2 10 4" xfId="37080" xr:uid="{FEA75ED4-EFF4-4D16-9A93-F30106EAF236}"/>
    <cellStyle name="Saída 2 10 4 2" xfId="37081" xr:uid="{1B2E6928-F724-424D-A4E2-CD12F7174021}"/>
    <cellStyle name="Saída 2 10 5" xfId="37082" xr:uid="{284D96C4-F9B6-4560-B1E8-84ABD6F9D281}"/>
    <cellStyle name="Saída 2 10 5 2" xfId="37083" xr:uid="{DBE5AC1B-D373-4213-8828-17112D8B9C79}"/>
    <cellStyle name="Saída 2 10 6" xfId="37084" xr:uid="{CAC3A721-5E6C-4573-90B2-66092614FE04}"/>
    <cellStyle name="Saída 2 10 6 2" xfId="37085" xr:uid="{C0CE1389-5A85-4C8D-9275-11EE2DE8BE0A}"/>
    <cellStyle name="Saída 2 10 7" xfId="37086" xr:uid="{C554E323-B900-4A97-B135-94C736747DCD}"/>
    <cellStyle name="Saída 2 10 7 2" xfId="37087" xr:uid="{002F273C-CC47-46AE-BC3C-935AC607AFB9}"/>
    <cellStyle name="Saída 2 10 8" xfId="37088" xr:uid="{B6374D03-7B66-4861-9F6C-544997B10144}"/>
    <cellStyle name="Saída 2 11" xfId="37089" xr:uid="{54B694A4-EB9D-4409-BC34-1B6E3494A294}"/>
    <cellStyle name="Saída 2 11 2" xfId="37090" xr:uid="{2E638CDE-F534-4CA1-AE1B-6629A2190BEE}"/>
    <cellStyle name="Saída 2 11 2 2" xfId="37091" xr:uid="{85AB3E71-5DAA-4FAE-AFA6-D82D104DC571}"/>
    <cellStyle name="Saída 2 11 2 2 2" xfId="37092" xr:uid="{BEE1ADF2-AD5D-4E14-A7E0-FFD9E8A6608F}"/>
    <cellStyle name="Saída 2 11 2 3" xfId="37093" xr:uid="{A5DF8030-2F54-4ACC-860A-C962D87C99E7}"/>
    <cellStyle name="Saída 2 11 2 3 2" xfId="37094" xr:uid="{47C6D4C4-582D-412E-A98C-4CB2BDE5C97E}"/>
    <cellStyle name="Saída 2 11 2 4" xfId="37095" xr:uid="{AF544AAD-1C51-4418-B315-75B97079D268}"/>
    <cellStyle name="Saída 2 11 3" xfId="37096" xr:uid="{5828AB7B-E03A-424B-86C4-78BC13E368F5}"/>
    <cellStyle name="Saída 2 11 3 2" xfId="37097" xr:uid="{32450CF4-FF8B-49A2-9793-AD941B1D5AE8}"/>
    <cellStyle name="Saída 2 11 4" xfId="37098" xr:uid="{064F3AED-DF1E-4B18-9444-116EB13DB4AC}"/>
    <cellStyle name="Saída 2 11 4 2" xfId="37099" xr:uid="{B4327ABC-A509-484E-8882-8626DD62042C}"/>
    <cellStyle name="Saída 2 11 5" xfId="37100" xr:uid="{5A31D822-03A0-41CC-A9B4-84008CC85907}"/>
    <cellStyle name="Saída 2 11 5 2" xfId="37101" xr:uid="{43695E4F-0B50-466D-B7F3-61C607B9C648}"/>
    <cellStyle name="Saída 2 11 6" xfId="37102" xr:uid="{20D8464E-1C44-438A-B9B4-C0D4B0D1D86B}"/>
    <cellStyle name="Saída 2 11 6 2" xfId="37103" xr:uid="{DBE0251D-D8E6-48C1-B969-BC55C3F3BB03}"/>
    <cellStyle name="Saída 2 11 7" xfId="37104" xr:uid="{D4722955-4061-4C84-A370-82F914D73856}"/>
    <cellStyle name="Saída 2 11 7 2" xfId="37105" xr:uid="{B4B6975B-C0F9-4C46-91CC-F84DBE577F89}"/>
    <cellStyle name="Saída 2 11 8" xfId="37106" xr:uid="{7D738212-ED33-4472-9255-6996CB982E22}"/>
    <cellStyle name="Saída 2 12" xfId="37107" xr:uid="{069671AE-50F3-4053-852F-AC2AE8E9BDFD}"/>
    <cellStyle name="Saída 2 12 2" xfId="37108" xr:uid="{DF024793-BF85-4B62-8F94-A742B21E44C6}"/>
    <cellStyle name="Saída 2 12 2 2" xfId="37109" xr:uid="{B524F391-0403-4730-A8FA-0262593C109B}"/>
    <cellStyle name="Saída 2 12 2 2 2" xfId="37110" xr:uid="{9A96DDD9-6DDE-4DB8-B51B-F123E29D467F}"/>
    <cellStyle name="Saída 2 12 2 3" xfId="37111" xr:uid="{AB95F636-CC44-4509-9E00-6C72E09414BC}"/>
    <cellStyle name="Saída 2 12 2 3 2" xfId="37112" xr:uid="{B6A06C9B-9E73-4F63-A8F7-BA9AD27F6028}"/>
    <cellStyle name="Saída 2 12 2 4" xfId="37113" xr:uid="{59E6DC36-A63A-4E94-8645-7BDCD9F87A7A}"/>
    <cellStyle name="Saída 2 12 3" xfId="37114" xr:uid="{AC625720-63A5-48C1-B42C-874795D1BF44}"/>
    <cellStyle name="Saída 2 12 3 2" xfId="37115" xr:uid="{05B93E91-8D09-4F1C-8479-D262F4F6F86C}"/>
    <cellStyle name="Saída 2 12 4" xfId="37116" xr:uid="{E9CE5A11-18DD-437A-A4E4-163CE391A5A2}"/>
    <cellStyle name="Saída 2 12 4 2" xfId="37117" xr:uid="{82B46DC5-C331-4C38-9006-0F58C9D2D10C}"/>
    <cellStyle name="Saída 2 12 5" xfId="37118" xr:uid="{91B31E17-FE71-4ABB-B846-C413B6C8690C}"/>
    <cellStyle name="Saída 2 12 5 2" xfId="37119" xr:uid="{804A2FD1-86D5-4864-8D58-F58C6C470E51}"/>
    <cellStyle name="Saída 2 12 6" xfId="37120" xr:uid="{8CB46435-DEEA-44E9-9B07-E8A50D83494E}"/>
    <cellStyle name="Saída 2 12 6 2" xfId="37121" xr:uid="{DC437D1B-123B-4A9B-AD0B-3238B118833B}"/>
    <cellStyle name="Saída 2 12 7" xfId="37122" xr:uid="{E938C1E6-11EA-4471-AF91-31AD22458272}"/>
    <cellStyle name="Saída 2 12 7 2" xfId="37123" xr:uid="{B81A5573-B625-40AE-B27B-89D38712C9FB}"/>
    <cellStyle name="Saída 2 12 8" xfId="37124" xr:uid="{7AD9554B-8275-456A-81FF-BFB4C0AD34DC}"/>
    <cellStyle name="Saída 2 13" xfId="37125" xr:uid="{C75CE252-D0F6-423A-9D3E-C8717D8384C6}"/>
    <cellStyle name="Saída 2 13 2" xfId="37126" xr:uid="{2D52D386-1DC0-4408-A3D2-24E55D643A55}"/>
    <cellStyle name="Saída 2 13 2 2" xfId="37127" xr:uid="{08EC6875-73C7-4B35-9908-94A79ADBDBFE}"/>
    <cellStyle name="Saída 2 13 2 2 2" xfId="37128" xr:uid="{E23C0691-05EF-4B0B-AC7D-87D4220CF310}"/>
    <cellStyle name="Saída 2 13 2 3" xfId="37129" xr:uid="{B242BA62-22E5-4D93-9AAC-98F76FABD9EA}"/>
    <cellStyle name="Saída 2 13 2 3 2" xfId="37130" xr:uid="{A993662C-0A1B-4D05-9D10-E3013843385C}"/>
    <cellStyle name="Saída 2 13 2 4" xfId="37131" xr:uid="{FB83711F-37EB-4340-ABC6-24EC4DB30939}"/>
    <cellStyle name="Saída 2 13 3" xfId="37132" xr:uid="{C81B7401-D499-4AB3-88CC-88F10F270070}"/>
    <cellStyle name="Saída 2 13 3 2" xfId="37133" xr:uid="{BF0C1B96-6CA7-4649-965C-B83E9B960BF4}"/>
    <cellStyle name="Saída 2 13 4" xfId="37134" xr:uid="{E27A629F-60F2-4C6E-890F-BBE4A184E02A}"/>
    <cellStyle name="Saída 2 13 4 2" xfId="37135" xr:uid="{7B2E2A7E-3BA4-4E9A-9F7A-933BED8B1641}"/>
    <cellStyle name="Saída 2 13 5" xfId="37136" xr:uid="{C043E063-4D97-4D39-BB31-17D29336E8F6}"/>
    <cellStyle name="Saída 2 13 5 2" xfId="37137" xr:uid="{3C61BCDB-7634-477E-BE25-B3334F3AEAB5}"/>
    <cellStyle name="Saída 2 13 6" xfId="37138" xr:uid="{BACFB492-77D9-4C1D-9156-272706F71260}"/>
    <cellStyle name="Saída 2 13 6 2" xfId="37139" xr:uid="{B8C84CD8-45D0-49D1-8DEB-97725001AAFA}"/>
    <cellStyle name="Saída 2 13 7" xfId="37140" xr:uid="{35FCDA6C-505F-4C10-8F2A-CA36B06E96E4}"/>
    <cellStyle name="Saída 2 13 7 2" xfId="37141" xr:uid="{CA12B2C1-11F1-44D3-9A9F-99A1869F6591}"/>
    <cellStyle name="Saída 2 13 8" xfId="37142" xr:uid="{935C9980-E27B-41C1-81CD-D9CE18A73F3C}"/>
    <cellStyle name="Saída 2 14" xfId="37143" xr:uid="{3C077F8B-2CD3-4A4B-BE57-0C2BB16FD741}"/>
    <cellStyle name="Saída 2 14 2" xfId="37144" xr:uid="{5A547482-77CB-4988-8FB1-2BAC21E893D0}"/>
    <cellStyle name="Saída 2 14 2 2" xfId="37145" xr:uid="{88D82EE0-EEAB-4651-A492-7EE4E1E6B9EF}"/>
    <cellStyle name="Saída 2 14 2 2 2" xfId="37146" xr:uid="{26526185-8057-4FB3-B387-D35004F93394}"/>
    <cellStyle name="Saída 2 14 2 3" xfId="37147" xr:uid="{05EF40F4-38B7-4134-870B-DF3B2F42F128}"/>
    <cellStyle name="Saída 2 14 2 3 2" xfId="37148" xr:uid="{6CC63349-5632-41FC-AB51-F32D9F53F69B}"/>
    <cellStyle name="Saída 2 14 2 4" xfId="37149" xr:uid="{65EC111B-F6DA-4DE8-A49B-85C61F2A8263}"/>
    <cellStyle name="Saída 2 14 3" xfId="37150" xr:uid="{F8AC11F3-323E-4D6A-95EC-2ABCC3EB9373}"/>
    <cellStyle name="Saída 2 14 3 2" xfId="37151" xr:uid="{906E77B2-1464-4E4E-BAB0-589BC984788C}"/>
    <cellStyle name="Saída 2 14 4" xfId="37152" xr:uid="{2AD82697-0CC1-4E65-B48F-9FE8A3ED86E8}"/>
    <cellStyle name="Saída 2 14 4 2" xfId="37153" xr:uid="{75252CAE-9F42-4806-AF02-41287125B875}"/>
    <cellStyle name="Saída 2 14 5" xfId="37154" xr:uid="{1B471127-E44B-4BC3-8CA6-CA6B245A6FB6}"/>
    <cellStyle name="Saída 2 14 5 2" xfId="37155" xr:uid="{89DAC283-D3D7-404D-8EC6-0D1292F16311}"/>
    <cellStyle name="Saída 2 14 6" xfId="37156" xr:uid="{D1CA592F-6884-4CD5-BA2D-4E9843CD32B7}"/>
    <cellStyle name="Saída 2 14 6 2" xfId="37157" xr:uid="{0760F9BA-A1A7-47A9-9EA8-57B8E189304B}"/>
    <cellStyle name="Saída 2 14 7" xfId="37158" xr:uid="{8EC66624-45C0-40AF-882B-BABB0C5E7B27}"/>
    <cellStyle name="Saída 2 14 7 2" xfId="37159" xr:uid="{D5C18B04-5194-4241-A399-2BBB402BD2B8}"/>
    <cellStyle name="Saída 2 14 8" xfId="37160" xr:uid="{844DE0C0-1D07-41D4-8FD8-7129027F3EFD}"/>
    <cellStyle name="Saída 2 15" xfId="37161" xr:uid="{E19309AB-C008-4B23-853F-ED566C406878}"/>
    <cellStyle name="Saída 2 15 2" xfId="37162" xr:uid="{F2BF9A3F-6DCA-45A7-933F-347BE2496326}"/>
    <cellStyle name="Saída 2 15 2 2" xfId="37163" xr:uid="{A7B0F037-DFA5-4EEF-B727-7A8CE9BFB2D5}"/>
    <cellStyle name="Saída 2 15 2 2 2" xfId="37164" xr:uid="{34CCDC1B-0B98-43AB-A56D-FF055DF17C83}"/>
    <cellStyle name="Saída 2 15 2 3" xfId="37165" xr:uid="{618F4719-1697-4380-9FC0-776581B07EA7}"/>
    <cellStyle name="Saída 2 15 2 3 2" xfId="37166" xr:uid="{338F579A-2494-427D-83CC-99647CAD8F47}"/>
    <cellStyle name="Saída 2 15 2 4" xfId="37167" xr:uid="{3652DABB-A82D-446A-A904-29D34C85CAD8}"/>
    <cellStyle name="Saída 2 15 3" xfId="37168" xr:uid="{670A1527-4FEF-4401-B369-E8931CC0EC16}"/>
    <cellStyle name="Saída 2 15 3 2" xfId="37169" xr:uid="{3F2D6D8F-D1C6-4A88-BBE3-62133147F8AD}"/>
    <cellStyle name="Saída 2 15 4" xfId="37170" xr:uid="{30FCEF29-FE94-4708-89FE-CFE348414288}"/>
    <cellStyle name="Saída 2 15 4 2" xfId="37171" xr:uid="{C9AE6FA5-D261-4E18-9AB7-ED1F955BAC63}"/>
    <cellStyle name="Saída 2 15 5" xfId="37172" xr:uid="{5F8394B0-13B2-43C6-A3AB-E61991B9EF04}"/>
    <cellStyle name="Saída 2 15 5 2" xfId="37173" xr:uid="{907165A9-45DE-48A3-89FF-C8ED008F111E}"/>
    <cellStyle name="Saída 2 15 6" xfId="37174" xr:uid="{87ACB291-526E-4F7C-A121-17A2D07DFFC7}"/>
    <cellStyle name="Saída 2 15 6 2" xfId="37175" xr:uid="{7CECE62F-56A0-4A0C-9C0F-5AA756298965}"/>
    <cellStyle name="Saída 2 15 7" xfId="37176" xr:uid="{FA146EC3-77FE-4C73-9AD3-E41CF2287F6E}"/>
    <cellStyle name="Saída 2 15 7 2" xfId="37177" xr:uid="{5413E86C-84F4-47AC-96EB-CBD5439515B3}"/>
    <cellStyle name="Saída 2 15 8" xfId="37178" xr:uid="{84126612-5072-451A-90C2-ED52DF9DD33C}"/>
    <cellStyle name="Saída 2 16" xfId="37179" xr:uid="{AC1A51C2-810F-475F-8026-BE1C11831806}"/>
    <cellStyle name="Saída 2 16 2" xfId="37180" xr:uid="{9D5116CE-A5B6-4F57-8F4D-9448E77FF83E}"/>
    <cellStyle name="Saída 2 16 2 2" xfId="37181" xr:uid="{6490E15A-8B37-4B0A-B29A-D76252D49A36}"/>
    <cellStyle name="Saída 2 16 2 2 2" xfId="37182" xr:uid="{23EEDCE0-27CE-4E05-9877-8E010A516B4D}"/>
    <cellStyle name="Saída 2 16 2 3" xfId="37183" xr:uid="{387D5CC9-AA4A-4B2A-A81E-B1D3D4636779}"/>
    <cellStyle name="Saída 2 16 2 3 2" xfId="37184" xr:uid="{264ACDDF-8D73-4465-93A3-7C9D38E79511}"/>
    <cellStyle name="Saída 2 16 2 4" xfId="37185" xr:uid="{D9329706-71E0-4FED-9482-6474AA660F61}"/>
    <cellStyle name="Saída 2 16 3" xfId="37186" xr:uid="{BA62CAE2-756C-4E2E-B49B-0FF0B3153249}"/>
    <cellStyle name="Saída 2 16 3 2" xfId="37187" xr:uid="{2B59E380-4EE7-47FC-BD86-E9116563B6A3}"/>
    <cellStyle name="Saída 2 16 4" xfId="37188" xr:uid="{B6DC0ACF-8856-466A-8D8A-01CF8EF16B29}"/>
    <cellStyle name="Saída 2 16 4 2" xfId="37189" xr:uid="{1D8A274C-C230-46EC-91E4-E60161C2C8C2}"/>
    <cellStyle name="Saída 2 16 5" xfId="37190" xr:uid="{364FE234-E13C-485B-A9C8-E9AA67BB55CA}"/>
    <cellStyle name="Saída 2 16 5 2" xfId="37191" xr:uid="{645AAB9B-ACE2-4465-B6B1-B26D1843671C}"/>
    <cellStyle name="Saída 2 16 6" xfId="37192" xr:uid="{4A7E0B34-C080-407E-9DBF-20847AC48E57}"/>
    <cellStyle name="Saída 2 16 6 2" xfId="37193" xr:uid="{45A7129E-8FCD-47ED-93A2-8ADA487AC871}"/>
    <cellStyle name="Saída 2 16 7" xfId="37194" xr:uid="{E69D0938-5D52-4A11-B5C7-34F91A014CCD}"/>
    <cellStyle name="Saída 2 16 7 2" xfId="37195" xr:uid="{A447A630-DF4F-46C3-84DA-5AC57EE4D76A}"/>
    <cellStyle name="Saída 2 16 8" xfId="37196" xr:uid="{14C1A597-ED60-4BFD-8F0B-623DB45C0AAB}"/>
    <cellStyle name="Saída 2 17" xfId="37197" xr:uid="{AEC79013-9142-487F-9BFC-081612DCFAB7}"/>
    <cellStyle name="Saída 2 17 2" xfId="37198" xr:uid="{D76EA8A2-75AE-4635-8738-86463D1F81AC}"/>
    <cellStyle name="Saída 2 17 2 2" xfId="37199" xr:uid="{626B3077-FAC1-41B2-88C0-369B92C277A8}"/>
    <cellStyle name="Saída 2 17 2 2 2" xfId="37200" xr:uid="{4FAF00F0-0FC7-4AB0-94C2-5BD43CAE53F3}"/>
    <cellStyle name="Saída 2 17 2 3" xfId="37201" xr:uid="{C97281E2-54D5-442C-B1ED-4E6206FE0EE3}"/>
    <cellStyle name="Saída 2 17 2 3 2" xfId="37202" xr:uid="{3CBB48DD-BE85-41FE-91C9-37CE58296E82}"/>
    <cellStyle name="Saída 2 17 2 4" xfId="37203" xr:uid="{C4F40A17-AC8F-4C7C-A956-4F9E57B22EE3}"/>
    <cellStyle name="Saída 2 17 3" xfId="37204" xr:uid="{ABECFE7D-9CF0-42BF-8A10-8FEFF104DC78}"/>
    <cellStyle name="Saída 2 17 3 2" xfId="37205" xr:uid="{A0A89A30-75B1-4576-ADE5-A875AE32E49A}"/>
    <cellStyle name="Saída 2 17 4" xfId="37206" xr:uid="{04B7A0C7-D933-4A0F-B019-927BDC085B22}"/>
    <cellStyle name="Saída 2 17 4 2" xfId="37207" xr:uid="{C3B4CF67-AD3A-4EB1-BEFC-455A06941E92}"/>
    <cellStyle name="Saída 2 17 5" xfId="37208" xr:uid="{D242A7F6-1C1E-48C2-8134-97E72387E174}"/>
    <cellStyle name="Saída 2 17 5 2" xfId="37209" xr:uid="{13EBA855-0104-40F5-8419-4940CE691455}"/>
    <cellStyle name="Saída 2 17 6" xfId="37210" xr:uid="{78E94E46-05A9-4B44-BC31-807133449E5F}"/>
    <cellStyle name="Saída 2 17 6 2" xfId="37211" xr:uid="{68161B3C-8D63-436F-82D7-C40495910FC1}"/>
    <cellStyle name="Saída 2 17 7" xfId="37212" xr:uid="{F9B5A790-07D6-4BC0-9C8E-0D3A89726B9C}"/>
    <cellStyle name="Saída 2 17 7 2" xfId="37213" xr:uid="{021E9FDE-5F5A-4256-BD7D-7A812DB1D63E}"/>
    <cellStyle name="Saída 2 17 8" xfId="37214" xr:uid="{E313076E-9C0F-4656-B298-7B4FC330F423}"/>
    <cellStyle name="Saída 2 18" xfId="37215" xr:uid="{F28AFC7C-4C9A-4AE6-9587-F43FA2FEE71E}"/>
    <cellStyle name="Saída 2 18 2" xfId="37216" xr:uid="{CB6B264F-7C96-452C-A89E-751AE97F2FFE}"/>
    <cellStyle name="Saída 2 18 2 2" xfId="37217" xr:uid="{8CF718DB-BC5B-44F0-9E06-777BCC92CAEF}"/>
    <cellStyle name="Saída 2 18 2 2 2" xfId="37218" xr:uid="{F476234B-2EB7-4E4F-A204-6BA507EB79ED}"/>
    <cellStyle name="Saída 2 18 2 3" xfId="37219" xr:uid="{7DC5FD9E-1054-402C-A26D-1964EF533107}"/>
    <cellStyle name="Saída 2 18 2 3 2" xfId="37220" xr:uid="{885B1B4A-6D0B-4FE9-BFE3-071C317D2C09}"/>
    <cellStyle name="Saída 2 18 2 4" xfId="37221" xr:uid="{0E90AF32-E3F9-4609-9284-8AC728260B48}"/>
    <cellStyle name="Saída 2 18 3" xfId="37222" xr:uid="{B13E49F7-8830-43AD-A7EE-30ADAF6805AB}"/>
    <cellStyle name="Saída 2 18 3 2" xfId="37223" xr:uid="{EA1F3D05-948C-494B-A1ED-F1F96422FAB4}"/>
    <cellStyle name="Saída 2 18 4" xfId="37224" xr:uid="{DC5374AB-19A6-4566-986C-BDCCA5E55F4F}"/>
    <cellStyle name="Saída 2 18 4 2" xfId="37225" xr:uid="{F1B5EB51-2E61-44E8-BA56-2E68B439BDCC}"/>
    <cellStyle name="Saída 2 18 5" xfId="37226" xr:uid="{40AF97B1-7628-45D7-A917-5C037E9E7F74}"/>
    <cellStyle name="Saída 2 18 5 2" xfId="37227" xr:uid="{D1AF86ED-6CB9-4A08-B63F-652B8428F7E4}"/>
    <cellStyle name="Saída 2 18 6" xfId="37228" xr:uid="{0F7DC302-B4C9-4521-AF6A-9A9391CFFAEA}"/>
    <cellStyle name="Saída 2 18 6 2" xfId="37229" xr:uid="{E961711B-2CBB-4B97-BECF-320C9F10EA02}"/>
    <cellStyle name="Saída 2 18 7" xfId="37230" xr:uid="{454338F6-C561-46A4-A547-AB42A7837FA5}"/>
    <cellStyle name="Saída 2 18 7 2" xfId="37231" xr:uid="{8AFE059A-5D79-45A0-B72F-934F1AE6D6BC}"/>
    <cellStyle name="Saída 2 18 8" xfId="37232" xr:uid="{DCD34C21-AFD4-4280-BD53-CE91720863E5}"/>
    <cellStyle name="Saída 2 19" xfId="37233" xr:uid="{F6EB44ED-4F99-40F1-81D1-71A953F55078}"/>
    <cellStyle name="Saída 2 19 2" xfId="37234" xr:uid="{8A30F247-F554-4BAB-B9C9-0F4EE1A0E654}"/>
    <cellStyle name="Saída 2 19 2 2" xfId="37235" xr:uid="{F80AB28E-D633-409D-949A-0F17ED3C4F87}"/>
    <cellStyle name="Saída 2 19 2 2 2" xfId="37236" xr:uid="{D1D8DFBF-D597-482D-B03E-24E427876511}"/>
    <cellStyle name="Saída 2 19 2 3" xfId="37237" xr:uid="{75784A6E-563B-412B-A935-F8DF9242865A}"/>
    <cellStyle name="Saída 2 19 2 3 2" xfId="37238" xr:uid="{2E7ABC55-2090-49BE-82A4-0D1F797C102D}"/>
    <cellStyle name="Saída 2 19 2 4" xfId="37239" xr:uid="{FB71F675-7E35-42B9-A58A-8CDF8EB0C125}"/>
    <cellStyle name="Saída 2 19 3" xfId="37240" xr:uid="{780B61DA-94B2-4CB0-AB5C-AB2DCAF2039A}"/>
    <cellStyle name="Saída 2 19 3 2" xfId="37241" xr:uid="{58693EF2-0175-47B5-B76C-51E538DE9A98}"/>
    <cellStyle name="Saída 2 19 4" xfId="37242" xr:uid="{F48E9F3F-CAF8-49E4-A898-C6C619D2388C}"/>
    <cellStyle name="Saída 2 19 4 2" xfId="37243" xr:uid="{5726FA99-250D-41E2-B830-F500D913E3AE}"/>
    <cellStyle name="Saída 2 19 5" xfId="37244" xr:uid="{3A35B0BB-500C-40F6-86F1-A0B887DEEE7B}"/>
    <cellStyle name="Saída 2 19 5 2" xfId="37245" xr:uid="{9C94435D-8A44-4A9C-AE69-0B00650D0132}"/>
    <cellStyle name="Saída 2 19 6" xfId="37246" xr:uid="{9B0A1F04-04ED-4942-B7CE-756676700230}"/>
    <cellStyle name="Saída 2 19 6 2" xfId="37247" xr:uid="{C4F48527-C0C9-467E-925B-5DC02DB3939B}"/>
    <cellStyle name="Saída 2 19 7" xfId="37248" xr:uid="{CBD4CB62-F770-4AAA-91C3-437E3AF691A9}"/>
    <cellStyle name="Saída 2 19 7 2" xfId="37249" xr:uid="{3526BACE-98EC-4AD9-AAA4-71182B1D9471}"/>
    <cellStyle name="Saída 2 19 8" xfId="37250" xr:uid="{FF0D1FCB-D20D-4744-935D-7C18DD318D51}"/>
    <cellStyle name="Saída 2 2" xfId="37251" xr:uid="{A4BD8A66-B97C-4B49-9F4D-FD2DDE81C75B}"/>
    <cellStyle name="Saída 2 2 2" xfId="37252" xr:uid="{83787B54-67D0-4623-BAF3-557439B4C3F2}"/>
    <cellStyle name="Saída 2 2 2 2" xfId="37253" xr:uid="{E2715488-54A2-4287-A6D6-95448BCD9955}"/>
    <cellStyle name="Saída 2 2 2 2 2" xfId="37254" xr:uid="{141A8020-B991-4A0F-928B-FE2F1404F72F}"/>
    <cellStyle name="Saída 2 2 2 3" xfId="37255" xr:uid="{90FDEB97-D4F1-4346-A732-6CC5F3FBE73C}"/>
    <cellStyle name="Saída 2 2 2 3 2" xfId="37256" xr:uid="{B2FB64EB-1F1A-4B5F-82B7-669AE7A19192}"/>
    <cellStyle name="Saída 2 2 2 4" xfId="37257" xr:uid="{C88C8C2E-43A1-43CF-830A-973B04108924}"/>
    <cellStyle name="Saída 2 2 3" xfId="37258" xr:uid="{3A8B7224-600F-4417-BF3A-B764375E8345}"/>
    <cellStyle name="Saída 2 2 3 2" xfId="37259" xr:uid="{F2EAC758-4DA5-4DB4-BF67-BDE7E48C4A10}"/>
    <cellStyle name="Saída 2 2 4" xfId="37260" xr:uid="{6AC84135-AA4A-4CE5-990A-0728EF35CEC0}"/>
    <cellStyle name="Saída 2 2 4 2" xfId="37261" xr:uid="{187E56D5-EAF7-4D5B-A87E-843AB19B8FAF}"/>
    <cellStyle name="Saída 2 2 5" xfId="37262" xr:uid="{A0138040-637B-46F7-BEAB-BE49F1F4759F}"/>
    <cellStyle name="Saída 2 2 5 2" xfId="37263" xr:uid="{2B821003-67B8-4F2D-AC18-68442A433D9B}"/>
    <cellStyle name="Saída 2 2 6" xfId="37264" xr:uid="{AB25301F-4380-4059-8B71-53F819E60D00}"/>
    <cellStyle name="Saída 2 2 6 2" xfId="37265" xr:uid="{2C9142A0-474A-4CE2-A203-2F620CCEDAB0}"/>
    <cellStyle name="Saída 2 2 7" xfId="37266" xr:uid="{8A15139E-6384-40BD-AA0A-7C3C11BE1BE9}"/>
    <cellStyle name="Saída 2 2 7 2" xfId="37267" xr:uid="{6C1AD83D-E0A8-449E-8255-71D05EEF60CA}"/>
    <cellStyle name="Saída 2 2 8" xfId="37268" xr:uid="{CA4663A7-C656-4E66-948E-855819E60CA6}"/>
    <cellStyle name="Saída 2 20" xfId="37269" xr:uid="{2926AADA-EC6F-4F1A-B008-8C8EE28EB5D5}"/>
    <cellStyle name="Saída 2 20 2" xfId="37270" xr:uid="{1E766B70-49AA-42A4-A713-23D7F6211C62}"/>
    <cellStyle name="Saída 2 20 2 2" xfId="37271" xr:uid="{8DDB2C67-D6D7-4703-AE4F-C11D3CA968EE}"/>
    <cellStyle name="Saída 2 20 2 2 2" xfId="37272" xr:uid="{C954E457-0303-4318-ABFB-6AEC8C55B97F}"/>
    <cellStyle name="Saída 2 20 2 3" xfId="37273" xr:uid="{625A13CA-E6E4-42C1-8EDB-9A6DC519110B}"/>
    <cellStyle name="Saída 2 20 2 3 2" xfId="37274" xr:uid="{91D195B3-77F4-4BB4-B473-E90193BDACBC}"/>
    <cellStyle name="Saída 2 20 2 4" xfId="37275" xr:uid="{F22A3544-22B5-4383-B841-7BF1C477EA0C}"/>
    <cellStyle name="Saída 2 20 3" xfId="37276" xr:uid="{3DFD7095-0656-40BD-BD2D-F612CFE3D94F}"/>
    <cellStyle name="Saída 2 20 3 2" xfId="37277" xr:uid="{B505AA28-9BED-402A-8D51-F22FFDB8BF5F}"/>
    <cellStyle name="Saída 2 20 4" xfId="37278" xr:uid="{B475976A-47FD-4279-87FE-257379992F8A}"/>
    <cellStyle name="Saída 2 20 4 2" xfId="37279" xr:uid="{3BDAE8D4-AC7A-4489-B9DD-FBAF72BB9480}"/>
    <cellStyle name="Saída 2 20 5" xfId="37280" xr:uid="{F0ACE096-62B5-4F34-882E-81E5FBA9E05A}"/>
    <cellStyle name="Saída 2 20 5 2" xfId="37281" xr:uid="{775D63BE-16DE-43BB-B916-8D1B5A6A0A70}"/>
    <cellStyle name="Saída 2 20 6" xfId="37282" xr:uid="{5F398A72-F353-485C-BABC-9F164AFD12AF}"/>
    <cellStyle name="Saída 2 20 6 2" xfId="37283" xr:uid="{F43DBC77-4AB7-4C11-B462-503EA97F7875}"/>
    <cellStyle name="Saída 2 20 7" xfId="37284" xr:uid="{F7DC28A1-4039-48F6-BBCA-FDE866763AF0}"/>
    <cellStyle name="Saída 2 20 7 2" xfId="37285" xr:uid="{D651C767-7950-4D7E-93EB-E42DEF2173D0}"/>
    <cellStyle name="Saída 2 20 8" xfId="37286" xr:uid="{85940BE7-B1AF-4633-8020-990423F63BEF}"/>
    <cellStyle name="Saída 2 21" xfId="37287" xr:uid="{EF864CFD-0CF2-4385-B154-CA783A02231C}"/>
    <cellStyle name="Saída 2 21 2" xfId="37288" xr:uid="{DC76C11B-B210-4CF8-A414-DC103A66F107}"/>
    <cellStyle name="Saída 2 21 2 2" xfId="37289" xr:uid="{0A1CE698-9B95-4D73-A133-C712AAE29B4E}"/>
    <cellStyle name="Saída 2 21 2 2 2" xfId="37290" xr:uid="{1E66BB1B-2ABB-49CB-97B9-35A8E23A864C}"/>
    <cellStyle name="Saída 2 21 2 3" xfId="37291" xr:uid="{C457605C-1B01-476A-B8DC-001163752B3B}"/>
    <cellStyle name="Saída 2 21 2 3 2" xfId="37292" xr:uid="{06BDA78A-668D-4788-90B0-C34E0A0373D6}"/>
    <cellStyle name="Saída 2 21 2 4" xfId="37293" xr:uid="{BFDB06E0-04CB-447F-824A-3CF26C0D200D}"/>
    <cellStyle name="Saída 2 21 3" xfId="37294" xr:uid="{A29EB849-BEFE-4E85-9FE3-2E2473E3D0E0}"/>
    <cellStyle name="Saída 2 21 3 2" xfId="37295" xr:uid="{DC295C19-4002-4E80-8F65-AF765A472AA6}"/>
    <cellStyle name="Saída 2 21 4" xfId="37296" xr:uid="{653C5425-7321-416D-9FBD-FF98D61839EA}"/>
    <cellStyle name="Saída 2 21 4 2" xfId="37297" xr:uid="{C299BFAC-9C95-4D59-A4C0-5D9EF9EBF978}"/>
    <cellStyle name="Saída 2 21 5" xfId="37298" xr:uid="{7FCC5A4E-E986-4DF1-881F-1268F3AB0D93}"/>
    <cellStyle name="Saída 2 21 5 2" xfId="37299" xr:uid="{8DCA5E7C-8E52-47B7-9E40-1AEB8AD3A7DC}"/>
    <cellStyle name="Saída 2 21 6" xfId="37300" xr:uid="{0610DBCF-9188-435F-9AC2-D3985A4E2ADB}"/>
    <cellStyle name="Saída 2 21 6 2" xfId="37301" xr:uid="{F4ED5D5D-5D3D-4F8E-8509-D1159AE7C984}"/>
    <cellStyle name="Saída 2 21 7" xfId="37302" xr:uid="{AE6E32CC-EA2C-420A-A41E-158F6ED945E8}"/>
    <cellStyle name="Saída 2 21 7 2" xfId="37303" xr:uid="{CCBE1242-6E64-42EE-AD7F-C4C4CD6A4D27}"/>
    <cellStyle name="Saída 2 21 8" xfId="37304" xr:uid="{6B4EC1C9-363A-4A78-A135-FC170D7E3E8D}"/>
    <cellStyle name="Saída 2 22" xfId="37305" xr:uid="{234C6154-603B-496A-978F-F5283878982F}"/>
    <cellStyle name="Saída 2 22 2" xfId="37306" xr:uid="{85883639-6897-4D8C-8AAB-C343C8431D48}"/>
    <cellStyle name="Saída 2 22 2 2" xfId="37307" xr:uid="{155A0AFA-4A97-49C0-BE9B-3D75A1207A55}"/>
    <cellStyle name="Saída 2 22 2 2 2" xfId="37308" xr:uid="{5F5EB76A-D04A-4642-A106-8216A3D9AE2C}"/>
    <cellStyle name="Saída 2 22 2 3" xfId="37309" xr:uid="{81FB7BCD-12DC-496C-8F82-45CB4E1EDF85}"/>
    <cellStyle name="Saída 2 22 2 3 2" xfId="37310" xr:uid="{989CBE38-D096-499D-B813-1393BDB5BE0B}"/>
    <cellStyle name="Saída 2 22 2 4" xfId="37311" xr:uid="{94EF7B73-438C-4785-807E-6E5A30F78DF9}"/>
    <cellStyle name="Saída 2 22 3" xfId="37312" xr:uid="{13ED06B1-EB31-467C-A054-30F27AC26A7A}"/>
    <cellStyle name="Saída 2 22 3 2" xfId="37313" xr:uid="{7742C9BB-9CED-42BD-AB52-3952031CBE2C}"/>
    <cellStyle name="Saída 2 22 4" xfId="37314" xr:uid="{9C71FF03-BAD3-452A-B208-E33B0396423E}"/>
    <cellStyle name="Saída 2 22 4 2" xfId="37315" xr:uid="{9FDAB00B-62C5-4A3C-84D7-ED98B470533A}"/>
    <cellStyle name="Saída 2 22 5" xfId="37316" xr:uid="{87288F01-8C94-43AF-8440-9B1448824249}"/>
    <cellStyle name="Saída 2 22 5 2" xfId="37317" xr:uid="{82691FBB-FD05-4693-8A2F-D597A7E4821A}"/>
    <cellStyle name="Saída 2 22 6" xfId="37318" xr:uid="{83D54130-2C14-45CC-98A4-CC3AF3BFD4CE}"/>
    <cellStyle name="Saída 2 22 6 2" xfId="37319" xr:uid="{AF52E83B-E62C-4346-8FA4-2872DB1ADFD3}"/>
    <cellStyle name="Saída 2 22 7" xfId="37320" xr:uid="{8EE82B67-4B09-4BD7-9FFA-D816FBBD1F58}"/>
    <cellStyle name="Saída 2 22 7 2" xfId="37321" xr:uid="{FE5522B7-558F-4913-8F5D-6A3EF6083E12}"/>
    <cellStyle name="Saída 2 22 8" xfId="37322" xr:uid="{FBC5136B-4DF2-4E53-B26A-9B4B64E1CE24}"/>
    <cellStyle name="Saída 2 23" xfId="37323" xr:uid="{E10AB65A-CEAB-4FE9-871C-D7DFB91A23E4}"/>
    <cellStyle name="Saída 2 23 2" xfId="37324" xr:uid="{6408EB5E-6926-4894-8E51-958BB6E154F1}"/>
    <cellStyle name="Saída 2 23 2 2" xfId="37325" xr:uid="{8BD053AC-0648-4B8E-A4A4-F6949E4D4088}"/>
    <cellStyle name="Saída 2 23 2 2 2" xfId="37326" xr:uid="{2938721A-EE04-43FF-A41E-B4026DDE8575}"/>
    <cellStyle name="Saída 2 23 2 3" xfId="37327" xr:uid="{1F91DAB7-90EB-40D2-B7C5-7E290C2C4A3E}"/>
    <cellStyle name="Saída 2 23 2 3 2" xfId="37328" xr:uid="{32561953-9D6F-4141-B80D-3117C25C3D9F}"/>
    <cellStyle name="Saída 2 23 2 4" xfId="37329" xr:uid="{9BD961B8-7EB2-4342-8488-1735A75E2E39}"/>
    <cellStyle name="Saída 2 23 3" xfId="37330" xr:uid="{773381AE-1947-48CE-BD1F-9BF645549FB2}"/>
    <cellStyle name="Saída 2 23 3 2" xfId="37331" xr:uid="{84F2C92D-4480-45AB-86D9-EC9DF92910AC}"/>
    <cellStyle name="Saída 2 23 4" xfId="37332" xr:uid="{A74BB01D-C2D1-4AB7-A7C3-20E7622C5A1F}"/>
    <cellStyle name="Saída 2 23 4 2" xfId="37333" xr:uid="{B808958A-D70F-4481-BD3A-A199C516D557}"/>
    <cellStyle name="Saída 2 23 5" xfId="37334" xr:uid="{17FE5048-A44A-46EE-A1ED-E1E803A6C472}"/>
    <cellStyle name="Saída 2 23 5 2" xfId="37335" xr:uid="{4FE4EC71-F281-4ACC-ACCA-0636A2DB095C}"/>
    <cellStyle name="Saída 2 23 6" xfId="37336" xr:uid="{6E5A5E15-8513-4196-941C-0222C94594E3}"/>
    <cellStyle name="Saída 2 23 6 2" xfId="37337" xr:uid="{5E07549C-8D0F-40EE-A7D2-547EC64057B3}"/>
    <cellStyle name="Saída 2 23 7" xfId="37338" xr:uid="{D4E0F81A-2B3F-471C-A5D4-DDF6E64ADB63}"/>
    <cellStyle name="Saída 2 23 7 2" xfId="37339" xr:uid="{08E07A0A-0472-49AC-A19E-8DFB92E8F94B}"/>
    <cellStyle name="Saída 2 23 8" xfId="37340" xr:uid="{75CE45F8-F4AE-4ACB-B4B7-2A8F61E361AF}"/>
    <cellStyle name="Saída 2 24" xfId="37341" xr:uid="{D4E824F4-56F9-48A2-9C0A-19C210FD553A}"/>
    <cellStyle name="Saída 2 24 2" xfId="37342" xr:uid="{BA2268B1-EBF9-4209-A8B3-A454777AEC91}"/>
    <cellStyle name="Saída 2 24 2 2" xfId="37343" xr:uid="{6472BEAF-5AB4-4DBD-B24C-04CF9BDA22DD}"/>
    <cellStyle name="Saída 2 24 2 2 2" xfId="37344" xr:uid="{BF4F8920-A1C1-4E59-8D70-FA690F5504DE}"/>
    <cellStyle name="Saída 2 24 2 3" xfId="37345" xr:uid="{2659CCCE-CE2B-47AE-B3F2-C00308CD32E2}"/>
    <cellStyle name="Saída 2 24 2 3 2" xfId="37346" xr:uid="{6A833B03-7D61-492A-887E-9B454B9372C9}"/>
    <cellStyle name="Saída 2 24 2 4" xfId="37347" xr:uid="{013FAF1E-374F-4EC7-BF5E-1AB7606CF923}"/>
    <cellStyle name="Saída 2 24 3" xfId="37348" xr:uid="{0BF4CCC1-3E15-4C5F-B754-D6009029918C}"/>
    <cellStyle name="Saída 2 24 3 2" xfId="37349" xr:uid="{AEFE5149-ECB3-46BB-8BD4-DCC01C8AAD16}"/>
    <cellStyle name="Saída 2 24 4" xfId="37350" xr:uid="{A18E9ABA-7CED-4585-8360-EA3EB8C815F3}"/>
    <cellStyle name="Saída 2 24 4 2" xfId="37351" xr:uid="{8603D361-1C5A-42F3-B355-4750D08912D2}"/>
    <cellStyle name="Saída 2 24 5" xfId="37352" xr:uid="{41B6302F-4FD5-484D-BD1C-940F6E67AE1D}"/>
    <cellStyle name="Saída 2 24 5 2" xfId="37353" xr:uid="{C854ABB8-6DC0-4D2D-8BAC-B5E03D1034E8}"/>
    <cellStyle name="Saída 2 24 6" xfId="37354" xr:uid="{4421FC3C-0628-47AD-9865-73BA799CA5E9}"/>
    <cellStyle name="Saída 2 24 6 2" xfId="37355" xr:uid="{4DDE8D12-EE2B-49DD-A969-9012C037D4BA}"/>
    <cellStyle name="Saída 2 24 7" xfId="37356" xr:uid="{FF11B855-7D7F-4737-AE55-318FE47EC60C}"/>
    <cellStyle name="Saída 2 24 7 2" xfId="37357" xr:uid="{330ED7A5-76AE-450B-BB92-C54EBE6292A3}"/>
    <cellStyle name="Saída 2 24 8" xfId="37358" xr:uid="{C7D5F3FF-D098-490B-ABD1-4EE3124CABFA}"/>
    <cellStyle name="Saída 2 25" xfId="37359" xr:uid="{B10ECF9B-C95E-427B-9CC1-9969509781B9}"/>
    <cellStyle name="Saída 2 25 2" xfId="37360" xr:uid="{E27676A1-8EE0-4A74-841B-A4F451450050}"/>
    <cellStyle name="Saída 2 25 2 2" xfId="37361" xr:uid="{7914B46E-6440-4EEB-B9B2-DD3208E5C6C5}"/>
    <cellStyle name="Saída 2 25 2 2 2" xfId="37362" xr:uid="{DA0ED1F9-1FDB-48D9-A7A2-61C3D5BC4DD7}"/>
    <cellStyle name="Saída 2 25 2 3" xfId="37363" xr:uid="{9DBCB2AB-F80B-4756-B7CE-F5594CD69849}"/>
    <cellStyle name="Saída 2 25 2 3 2" xfId="37364" xr:uid="{ECEF98E6-09DF-4A42-BE37-11DCDAFBD804}"/>
    <cellStyle name="Saída 2 25 2 4" xfId="37365" xr:uid="{DC56F90C-2D88-48BF-B529-20A913E6B0D5}"/>
    <cellStyle name="Saída 2 25 3" xfId="37366" xr:uid="{4A4BF581-B189-4640-94B0-25667A8D2955}"/>
    <cellStyle name="Saída 2 25 3 2" xfId="37367" xr:uid="{8AC78557-FF84-4077-A3B9-1B1DE0761734}"/>
    <cellStyle name="Saída 2 25 4" xfId="37368" xr:uid="{B27BAF4B-F651-4E2E-A8F5-6B1B431864C0}"/>
    <cellStyle name="Saída 2 25 4 2" xfId="37369" xr:uid="{B6ADFE3F-82F6-4074-BDCE-FEC9603D0055}"/>
    <cellStyle name="Saída 2 25 5" xfId="37370" xr:uid="{301BC2CF-5A74-48C2-B854-92605B147DB5}"/>
    <cellStyle name="Saída 2 25 5 2" xfId="37371" xr:uid="{FDBF8916-7778-49DB-B752-E38F6FDDF635}"/>
    <cellStyle name="Saída 2 25 6" xfId="37372" xr:uid="{858048F5-63FF-47FB-BE06-1B1E6052B794}"/>
    <cellStyle name="Saída 2 25 6 2" xfId="37373" xr:uid="{C2A3F72F-A3E4-45B7-B682-8302B6007827}"/>
    <cellStyle name="Saída 2 25 7" xfId="37374" xr:uid="{51C303CE-2689-41C0-B722-CF82932D56BB}"/>
    <cellStyle name="Saída 2 25 7 2" xfId="37375" xr:uid="{E763FBF5-B4A3-4321-B327-0A2A3C96B5DE}"/>
    <cellStyle name="Saída 2 25 8" xfId="37376" xr:uid="{79CDC885-C057-4DAD-B2F0-57652B22BC19}"/>
    <cellStyle name="Saída 2 26" xfId="37377" xr:uid="{9B3FC20E-5865-40B5-A406-FC80603FE3BE}"/>
    <cellStyle name="Saída 2 26 2" xfId="37378" xr:uid="{DD35587B-5804-4A4A-9AA6-F7A5B8ADBBE8}"/>
    <cellStyle name="Saída 2 26 2 2" xfId="37379" xr:uid="{B2FB9DD3-B804-495B-8ADA-4520B7438917}"/>
    <cellStyle name="Saída 2 26 2 2 2" xfId="37380" xr:uid="{CF47E668-E5AB-4136-9CE0-CF3DD3D80220}"/>
    <cellStyle name="Saída 2 26 2 3" xfId="37381" xr:uid="{BED23E67-B909-4376-A894-F790BC93A34E}"/>
    <cellStyle name="Saída 2 26 2 3 2" xfId="37382" xr:uid="{24939C91-6629-4E27-AA23-7D15C5CE2C43}"/>
    <cellStyle name="Saída 2 26 2 4" xfId="37383" xr:uid="{A742D7A2-1A3F-4ACB-B8FA-4FB8E303FCF4}"/>
    <cellStyle name="Saída 2 26 3" xfId="37384" xr:uid="{90A6ED7B-D957-43D6-8873-416B9853A106}"/>
    <cellStyle name="Saída 2 26 3 2" xfId="37385" xr:uid="{D31CFAB0-F57D-45F0-9877-CBBE8CEEA882}"/>
    <cellStyle name="Saída 2 26 4" xfId="37386" xr:uid="{8C85A31C-B226-4B67-8F3F-408DDD53238C}"/>
    <cellStyle name="Saída 2 26 4 2" xfId="37387" xr:uid="{6580DA47-47C0-400A-8BF8-89340AE84A81}"/>
    <cellStyle name="Saída 2 26 5" xfId="37388" xr:uid="{2B7ED448-AE7C-4428-9524-50048D664A3D}"/>
    <cellStyle name="Saída 2 26 5 2" xfId="37389" xr:uid="{BAD1A35E-9B9F-4040-A7E7-5E871A39F685}"/>
    <cellStyle name="Saída 2 26 6" xfId="37390" xr:uid="{145B4479-25A2-4ABE-B170-2EB504437459}"/>
    <cellStyle name="Saída 2 26 6 2" xfId="37391" xr:uid="{6BEAF69F-1BE8-4D36-A908-2D5729354282}"/>
    <cellStyle name="Saída 2 26 7" xfId="37392" xr:uid="{6BBDAF34-586E-4A6A-A611-6F5A0D280F8F}"/>
    <cellStyle name="Saída 2 26 7 2" xfId="37393" xr:uid="{5EC90994-55E1-407D-AB42-2A51057899EC}"/>
    <cellStyle name="Saída 2 26 8" xfId="37394" xr:uid="{DA83DD0E-BF87-4141-9B35-9DCA573A8B03}"/>
    <cellStyle name="Saída 2 27" xfId="37395" xr:uid="{024E2989-E1DF-4463-BBBB-43A6C958DF32}"/>
    <cellStyle name="Saída 2 27 2" xfId="37396" xr:uid="{2D37EFFF-B277-4AF6-8546-1932B3256C5C}"/>
    <cellStyle name="Saída 2 27 2 2" xfId="37397" xr:uid="{D308C3D4-4965-4FDE-8375-8423C6E83F6B}"/>
    <cellStyle name="Saída 2 27 2 2 2" xfId="37398" xr:uid="{1205D1E5-6D37-4957-9FE9-00B0FC11DB54}"/>
    <cellStyle name="Saída 2 27 2 3" xfId="37399" xr:uid="{9EA35987-8049-4714-81C6-07BE9258AFAA}"/>
    <cellStyle name="Saída 2 27 2 3 2" xfId="37400" xr:uid="{A5D25477-DCA0-4E2E-AA35-D97D443BCA67}"/>
    <cellStyle name="Saída 2 27 2 4" xfId="37401" xr:uid="{62B8AF70-EB63-4F21-BC27-DB27EDD4F8AE}"/>
    <cellStyle name="Saída 2 27 3" xfId="37402" xr:uid="{FCEFAB8E-CDCE-46CA-8936-B01238E22261}"/>
    <cellStyle name="Saída 2 27 3 2" xfId="37403" xr:uid="{CC9B9365-6329-4C7C-A9A8-5704E23212F2}"/>
    <cellStyle name="Saída 2 27 4" xfId="37404" xr:uid="{2B95467C-72A5-40A9-958F-7C58E07A3EE2}"/>
    <cellStyle name="Saída 2 27 4 2" xfId="37405" xr:uid="{CD4F41F9-3571-4AD9-892B-0D967471FD6B}"/>
    <cellStyle name="Saída 2 27 5" xfId="37406" xr:uid="{E61253CE-E5DE-4F00-996C-2B63AFD602F9}"/>
    <cellStyle name="Saída 2 27 5 2" xfId="37407" xr:uid="{C643B597-18E6-4CB4-A219-A997C5B119D0}"/>
    <cellStyle name="Saída 2 27 6" xfId="37408" xr:uid="{8E91B218-F53A-4E00-92A6-385A690945E6}"/>
    <cellStyle name="Saída 2 27 6 2" xfId="37409" xr:uid="{EF84B925-B038-4B5E-BDEE-B2B7029F30AD}"/>
    <cellStyle name="Saída 2 27 7" xfId="37410" xr:uid="{CE7E9342-43EE-4CCC-9F5A-D5AFF6C6C712}"/>
    <cellStyle name="Saída 2 27 7 2" xfId="37411" xr:uid="{209AFE34-D538-49FA-9DD4-8F0008DA65EA}"/>
    <cellStyle name="Saída 2 27 8" xfId="37412" xr:uid="{174B67D5-634D-4724-A1AC-620020DECE61}"/>
    <cellStyle name="Saída 2 28" xfId="37413" xr:uid="{6FBDB9B6-8CC8-4460-84A3-D59413C41309}"/>
    <cellStyle name="Saída 2 28 2" xfId="37414" xr:uid="{895E7023-05D6-4DA9-90AE-D8E816DB5C75}"/>
    <cellStyle name="Saída 2 28 2 2" xfId="37415" xr:uid="{5F6AEBB4-E6F3-4210-9101-142590BBF795}"/>
    <cellStyle name="Saída 2 28 2 2 2" xfId="37416" xr:uid="{7545F263-0A9D-43FD-93B0-61C27E34EE65}"/>
    <cellStyle name="Saída 2 28 2 3" xfId="37417" xr:uid="{9ED14EAD-9D0F-4211-BEB0-5A8C8879BCA9}"/>
    <cellStyle name="Saída 2 28 2 3 2" xfId="37418" xr:uid="{EE2E364D-8D64-4310-ACFD-3E72B710542C}"/>
    <cellStyle name="Saída 2 28 2 4" xfId="37419" xr:uid="{2BCEAD7B-D4D4-4978-9C20-B0AD97FA456A}"/>
    <cellStyle name="Saída 2 28 3" xfId="37420" xr:uid="{804F9002-E888-4CE1-BF2E-CB876DA26716}"/>
    <cellStyle name="Saída 2 28 3 2" xfId="37421" xr:uid="{C51F4114-EB70-4F3A-A3B1-5397F5EB54AE}"/>
    <cellStyle name="Saída 2 28 4" xfId="37422" xr:uid="{C10A6AA8-4E13-40CC-8DDC-F49645CA55BD}"/>
    <cellStyle name="Saída 2 28 4 2" xfId="37423" xr:uid="{387F5BB9-9AA5-4FFB-B3F9-33C01A139187}"/>
    <cellStyle name="Saída 2 28 5" xfId="37424" xr:uid="{81DE25ED-A3AF-4B0D-97EC-93C84E60C743}"/>
    <cellStyle name="Saída 2 28 5 2" xfId="37425" xr:uid="{3677EF6E-BE05-48F5-96BF-970DA6FFAEDF}"/>
    <cellStyle name="Saída 2 28 6" xfId="37426" xr:uid="{7AEE7D4C-BE93-47B9-846B-A9B1441ED76D}"/>
    <cellStyle name="Saída 2 28 6 2" xfId="37427" xr:uid="{2AFD3639-17A2-4D28-AB17-65F723C02BCB}"/>
    <cellStyle name="Saída 2 28 7" xfId="37428" xr:uid="{FFD0E1BF-0840-4C18-A4AC-9772E73265A5}"/>
    <cellStyle name="Saída 2 28 7 2" xfId="37429" xr:uid="{E5CF7700-0915-4C3D-AD4A-7B3FDA1A0685}"/>
    <cellStyle name="Saída 2 28 8" xfId="37430" xr:uid="{703A0083-A2F9-4379-8BCB-AE9F02191781}"/>
    <cellStyle name="Saída 2 29" xfId="37431" xr:uid="{301DD336-4FA6-401D-8573-4AE41592B00C}"/>
    <cellStyle name="Saída 2 29 2" xfId="37432" xr:uid="{31BD58E3-A5FE-4F07-92DF-D1224B77E9B8}"/>
    <cellStyle name="Saída 2 29 2 2" xfId="37433" xr:uid="{703AB5AB-7857-43E6-ACCF-A9E92121099A}"/>
    <cellStyle name="Saída 2 29 2 2 2" xfId="37434" xr:uid="{A1909623-23FF-4BBF-9A44-7E1257A6AC52}"/>
    <cellStyle name="Saída 2 29 2 3" xfId="37435" xr:uid="{B8E763FB-13E9-433C-8597-F6BEF0EDA9B4}"/>
    <cellStyle name="Saída 2 29 2 3 2" xfId="37436" xr:uid="{462730D7-2010-4EE8-A56B-CA2E308A2489}"/>
    <cellStyle name="Saída 2 29 2 4" xfId="37437" xr:uid="{B30EF365-2777-43CA-876F-A8B0FCC34C0F}"/>
    <cellStyle name="Saída 2 29 3" xfId="37438" xr:uid="{7DB205CB-8095-4F4E-90F1-C5002E96785F}"/>
    <cellStyle name="Saída 2 29 3 2" xfId="37439" xr:uid="{C667EEFF-D1E6-42EE-8A3D-C864066449F1}"/>
    <cellStyle name="Saída 2 29 4" xfId="37440" xr:uid="{0F20DFDA-FF1C-4C2C-AAE6-BF6D306BAE10}"/>
    <cellStyle name="Saída 2 29 4 2" xfId="37441" xr:uid="{99CC168A-6249-4552-B77F-BBB13B94B5B6}"/>
    <cellStyle name="Saída 2 29 5" xfId="37442" xr:uid="{512FB786-6EC8-42FC-A07C-76F95D67AD67}"/>
    <cellStyle name="Saída 2 29 5 2" xfId="37443" xr:uid="{E8C855B5-6D89-4B5E-9B3C-F52AC13A1771}"/>
    <cellStyle name="Saída 2 29 6" xfId="37444" xr:uid="{E7743223-6D11-4E47-80E3-39B035988210}"/>
    <cellStyle name="Saída 2 29 6 2" xfId="37445" xr:uid="{5869772D-C4CC-4421-A140-1C6D95FBDD9F}"/>
    <cellStyle name="Saída 2 29 7" xfId="37446" xr:uid="{ED802616-1B8C-473F-9702-65FE5AAD407C}"/>
    <cellStyle name="Saída 2 29 7 2" xfId="37447" xr:uid="{4DAA0142-318A-4A82-8C11-BD4830F5943B}"/>
    <cellStyle name="Saída 2 29 8" xfId="37448" xr:uid="{0C7AD97B-E29C-48C3-A3A3-406C45B67644}"/>
    <cellStyle name="Saída 2 3" xfId="37449" xr:uid="{7967F0F3-01EA-4377-9515-20D299EF6855}"/>
    <cellStyle name="Saída 2 3 2" xfId="37450" xr:uid="{912E4F39-33B3-46BB-AAE2-C9209A3325C9}"/>
    <cellStyle name="Saída 2 3 2 2" xfId="37451" xr:uid="{FC30A236-6119-421E-B53C-153ABA1A3E52}"/>
    <cellStyle name="Saída 2 3 2 2 2" xfId="37452" xr:uid="{CED4A813-8500-4419-967C-78941C36F173}"/>
    <cellStyle name="Saída 2 3 2 3" xfId="37453" xr:uid="{6D85F036-26C3-4272-ADA5-A4003748B8A5}"/>
    <cellStyle name="Saída 2 3 2 3 2" xfId="37454" xr:uid="{B2BF7DA2-2921-422D-8F15-973EA8C06F30}"/>
    <cellStyle name="Saída 2 3 2 4" xfId="37455" xr:uid="{3FE5BE41-1BB0-405D-81C7-A2B3F5041D6C}"/>
    <cellStyle name="Saída 2 3 3" xfId="37456" xr:uid="{27743A46-FE73-4751-B02A-C91C4EB4C83B}"/>
    <cellStyle name="Saída 2 3 3 2" xfId="37457" xr:uid="{33576461-F4E5-440C-B5DF-4FFF7EE96A65}"/>
    <cellStyle name="Saída 2 3 4" xfId="37458" xr:uid="{588085C9-9BA2-47FE-97DD-2CD85A511005}"/>
    <cellStyle name="Saída 2 3 4 2" xfId="37459" xr:uid="{97617846-834B-4214-8DAC-F85D9B80F323}"/>
    <cellStyle name="Saída 2 3 5" xfId="37460" xr:uid="{A499CC9F-1193-43A6-A160-1EDC41C76518}"/>
    <cellStyle name="Saída 2 3 5 2" xfId="37461" xr:uid="{6169435A-CD60-4E9C-9FFA-B12D68C783AA}"/>
    <cellStyle name="Saída 2 3 6" xfId="37462" xr:uid="{01F452DB-0AD7-4A6B-919E-E120EE574745}"/>
    <cellStyle name="Saída 2 3 6 2" xfId="37463" xr:uid="{225BC854-D463-4079-B1B5-326C89E26A22}"/>
    <cellStyle name="Saída 2 3 7" xfId="37464" xr:uid="{DE75AC14-C921-41A5-9B09-9B56208238F2}"/>
    <cellStyle name="Saída 2 3 7 2" xfId="37465" xr:uid="{5358ED3B-93E9-4A79-B727-718A0D094D73}"/>
    <cellStyle name="Saída 2 3 8" xfId="37466" xr:uid="{2EB73B72-FAC4-4C19-8B5F-8C08FB1154A1}"/>
    <cellStyle name="Saída 2 30" xfId="37467" xr:uid="{E2C800A1-A28D-4B17-8FE1-9B6D7E32CC8F}"/>
    <cellStyle name="Saída 2 30 2" xfId="37468" xr:uid="{7E5306BD-1755-48B5-A34D-CF2DDEAA5F11}"/>
    <cellStyle name="Saída 2 30 2 2" xfId="37469" xr:uid="{13C5FF87-3B5A-4326-8B71-EC67991325A3}"/>
    <cellStyle name="Saída 2 30 2 2 2" xfId="37470" xr:uid="{1A247A27-530A-4031-ADB0-DFD90AAD2C3F}"/>
    <cellStyle name="Saída 2 30 2 3" xfId="37471" xr:uid="{F99D8B5E-5973-47B7-9129-EE151E422A00}"/>
    <cellStyle name="Saída 2 30 2 3 2" xfId="37472" xr:uid="{FEEE05D1-8341-452B-934D-7413CE57C543}"/>
    <cellStyle name="Saída 2 30 2 4" xfId="37473" xr:uid="{1317DE0F-B1A9-4021-97D1-933BD754E8E9}"/>
    <cellStyle name="Saída 2 30 3" xfId="37474" xr:uid="{8DC23F55-A6EA-47C6-BD87-8561D59A08C7}"/>
    <cellStyle name="Saída 2 30 3 2" xfId="37475" xr:uid="{0DCA4446-7FC1-4DF0-A739-738B6B947DE8}"/>
    <cellStyle name="Saída 2 30 4" xfId="37476" xr:uid="{6B68E350-8A14-4BBE-BC7C-AC097246D2EA}"/>
    <cellStyle name="Saída 2 30 4 2" xfId="37477" xr:uid="{DADA035C-DF7A-4BF9-8C80-F306043AC659}"/>
    <cellStyle name="Saída 2 30 5" xfId="37478" xr:uid="{9D9F77DC-B6D2-426F-AF8E-DCC19FC9E22F}"/>
    <cellStyle name="Saída 2 30 5 2" xfId="37479" xr:uid="{96E8AEB3-9A93-4330-9393-DA9C7342A1C9}"/>
    <cellStyle name="Saída 2 30 6" xfId="37480" xr:uid="{F01C9928-54D3-4D52-9DCF-95C5B638D640}"/>
    <cellStyle name="Saída 2 30 6 2" xfId="37481" xr:uid="{95848D38-9803-4715-92A9-D45177D7DE6D}"/>
    <cellStyle name="Saída 2 30 7" xfId="37482" xr:uid="{1CB41DFE-FAC1-4802-974A-8F7E31C79A9E}"/>
    <cellStyle name="Saída 2 30 7 2" xfId="37483" xr:uid="{7894577D-4347-46F3-858C-A1E8ACED8E9D}"/>
    <cellStyle name="Saída 2 30 8" xfId="37484" xr:uid="{005D741E-D306-42E0-96F6-03E9A1D6A03E}"/>
    <cellStyle name="Saída 2 31" xfId="37485" xr:uid="{0F34EE0F-3B9C-4A39-8BA8-952AA0FB6316}"/>
    <cellStyle name="Saída 2 31 2" xfId="37486" xr:uid="{C41A81CF-8FFE-4151-A35B-DD1212C0EC15}"/>
    <cellStyle name="Saída 2 31 2 2" xfId="37487" xr:uid="{CBB418B6-89FB-4C1F-A31D-B8C7BF951241}"/>
    <cellStyle name="Saída 2 31 2 2 2" xfId="37488" xr:uid="{2DBD6333-9928-4FF5-91F7-1115DD51EF7A}"/>
    <cellStyle name="Saída 2 31 2 3" xfId="37489" xr:uid="{1EEEDFBB-9FA1-4638-8477-599765341461}"/>
    <cellStyle name="Saída 2 31 2 3 2" xfId="37490" xr:uid="{53A44AB0-7085-425C-84EB-3059CF23AC87}"/>
    <cellStyle name="Saída 2 31 2 4" xfId="37491" xr:uid="{C830A57F-14E1-4FD8-BD19-905729937EBE}"/>
    <cellStyle name="Saída 2 31 3" xfId="37492" xr:uid="{939A83BC-A4E4-4CEA-8EF1-8A0C94391435}"/>
    <cellStyle name="Saída 2 31 3 2" xfId="37493" xr:uid="{C39A0139-DDEA-459A-8F5D-8EBCBFDD2DC3}"/>
    <cellStyle name="Saída 2 31 4" xfId="37494" xr:uid="{3943FAD6-9591-4C2F-890F-C7D44B0E5C50}"/>
    <cellStyle name="Saída 2 31 4 2" xfId="37495" xr:uid="{3B018322-A5B8-41B5-8D59-FCF720FB7C06}"/>
    <cellStyle name="Saída 2 31 5" xfId="37496" xr:uid="{9F788CE3-F8D2-428D-A23F-E9B61D5DDF75}"/>
    <cellStyle name="Saída 2 31 5 2" xfId="37497" xr:uid="{34E0A502-C2E1-42B5-BE43-82429BF52AD8}"/>
    <cellStyle name="Saída 2 31 6" xfId="37498" xr:uid="{CB0DC32D-1C74-4808-B1DA-FC136036B6FB}"/>
    <cellStyle name="Saída 2 31 6 2" xfId="37499" xr:uid="{1F5C4161-251F-4640-B56C-7D0EE5690193}"/>
    <cellStyle name="Saída 2 31 7" xfId="37500" xr:uid="{D6F2EF24-CF69-4E06-9474-BDF0CCC6E86B}"/>
    <cellStyle name="Saída 2 31 7 2" xfId="37501" xr:uid="{29005130-1091-433A-A7F1-6B5E67B3C0F6}"/>
    <cellStyle name="Saída 2 31 8" xfId="37502" xr:uid="{36133DED-DFEA-4EFC-92B1-6AF65591D8CC}"/>
    <cellStyle name="Saída 2 32" xfId="37503" xr:uid="{5D6B57A4-06EF-440A-877A-17605023C6AD}"/>
    <cellStyle name="Saída 2 32 2" xfId="37504" xr:uid="{B3E75529-7A02-4E93-BBC8-FFEC8B2CC660}"/>
    <cellStyle name="Saída 2 32 2 2" xfId="37505" xr:uid="{6EB42BA0-7981-4DB2-A9F3-1A204C3F12E5}"/>
    <cellStyle name="Saída 2 32 2 2 2" xfId="37506" xr:uid="{C54A487F-A9BF-476F-86D1-CEFD77CDDACB}"/>
    <cellStyle name="Saída 2 32 2 3" xfId="37507" xr:uid="{AE48441A-D7E7-4475-8125-93CCA3E11A0D}"/>
    <cellStyle name="Saída 2 32 2 3 2" xfId="37508" xr:uid="{05809E2B-7070-4AC1-9152-BAF010D963F1}"/>
    <cellStyle name="Saída 2 32 2 4" xfId="37509" xr:uid="{F594A922-3241-4BA4-A86F-C6E616D3C1EB}"/>
    <cellStyle name="Saída 2 32 3" xfId="37510" xr:uid="{C2069622-07AE-4A53-B2F2-1BED4705D61C}"/>
    <cellStyle name="Saída 2 32 3 2" xfId="37511" xr:uid="{D8FA07D9-14D5-4DAB-879A-9567F5835978}"/>
    <cellStyle name="Saída 2 32 4" xfId="37512" xr:uid="{DB79E4C3-5BD6-4915-9045-FD566E6D6A9C}"/>
    <cellStyle name="Saída 2 32 4 2" xfId="37513" xr:uid="{A8E72572-C365-4C17-8A1E-914DFA8CFB02}"/>
    <cellStyle name="Saída 2 32 5" xfId="37514" xr:uid="{54E02FCD-D88F-4001-B457-ABC08F2A6887}"/>
    <cellStyle name="Saída 2 32 5 2" xfId="37515" xr:uid="{A42EDFA1-8617-4CC6-801A-9AE3E70F5F21}"/>
    <cellStyle name="Saída 2 32 6" xfId="37516" xr:uid="{B07D4708-B263-4154-B780-512CD3703361}"/>
    <cellStyle name="Saída 2 32 6 2" xfId="37517" xr:uid="{927C19B3-58A5-40CC-9943-3CD97EC0E901}"/>
    <cellStyle name="Saída 2 32 7" xfId="37518" xr:uid="{6AFB57BA-3ADD-46C8-9130-8099B221AAF8}"/>
    <cellStyle name="Saída 2 32 7 2" xfId="37519" xr:uid="{C731E1B9-97DE-41FF-8807-513EDBF670B7}"/>
    <cellStyle name="Saída 2 32 8" xfId="37520" xr:uid="{7CC291C5-6C8D-4468-8444-77621F06CEA0}"/>
    <cellStyle name="Saída 2 33" xfId="37521" xr:uid="{F141839A-2D5F-4C9A-9701-27043C252538}"/>
    <cellStyle name="Saída 2 33 2" xfId="37522" xr:uid="{A58C6B59-2200-49E4-8E9E-EBDC7146A01F}"/>
    <cellStyle name="Saída 2 33 2 2" xfId="37523" xr:uid="{952A5426-BBC7-4EC8-96DF-94BBAD2DA126}"/>
    <cellStyle name="Saída 2 33 2 2 2" xfId="37524" xr:uid="{AE8141B2-BBD0-4924-A3BE-067B12566A05}"/>
    <cellStyle name="Saída 2 33 2 3" xfId="37525" xr:uid="{E0A99DEA-76C4-45F5-9CB3-8D0DFD472689}"/>
    <cellStyle name="Saída 2 33 2 3 2" xfId="37526" xr:uid="{8ED1FA06-E766-4AAA-9A94-24D66729B800}"/>
    <cellStyle name="Saída 2 33 2 4" xfId="37527" xr:uid="{956BEBB4-F1AB-460D-B919-9ECF4DAFF363}"/>
    <cellStyle name="Saída 2 33 3" xfId="37528" xr:uid="{190A8347-1F8F-4893-88AB-DB9AC1A43E24}"/>
    <cellStyle name="Saída 2 33 3 2" xfId="37529" xr:uid="{56F32217-6B2D-44DB-AB68-5A9924FE8ABF}"/>
    <cellStyle name="Saída 2 33 4" xfId="37530" xr:uid="{4E2C887C-2A83-4E57-B252-0E974B9B0548}"/>
    <cellStyle name="Saída 2 33 4 2" xfId="37531" xr:uid="{A3E2A25B-2AFD-4BF8-8604-EA3108471661}"/>
    <cellStyle name="Saída 2 33 5" xfId="37532" xr:uid="{874AD18B-05CE-40AC-8F65-392878DC5082}"/>
    <cellStyle name="Saída 2 33 5 2" xfId="37533" xr:uid="{958B48B3-41B5-45AE-9BC2-1AA7B19EFE74}"/>
    <cellStyle name="Saída 2 33 6" xfId="37534" xr:uid="{9CC154C5-E55B-4ABB-A3AC-C85A8E77DE07}"/>
    <cellStyle name="Saída 2 33 6 2" xfId="37535" xr:uid="{33D48C53-10D9-4926-94C8-9790FBFDA560}"/>
    <cellStyle name="Saída 2 33 7" xfId="37536" xr:uid="{2B74F957-DC3C-429E-86E8-EB4B042687B2}"/>
    <cellStyle name="Saída 2 33 7 2" xfId="37537" xr:uid="{B81C2FD3-C78E-4FF8-BF26-67E2CC4CAF03}"/>
    <cellStyle name="Saída 2 33 8" xfId="37538" xr:uid="{1625B200-7CBE-4B6C-A9E6-47EAB10236DD}"/>
    <cellStyle name="Saída 2 34" xfId="37539" xr:uid="{F2F49F8C-6EF4-42B5-84B0-A9D46C0CC27E}"/>
    <cellStyle name="Saída 2 34 2" xfId="37540" xr:uid="{A3508032-1709-4E63-8227-9DCD77FBFBB1}"/>
    <cellStyle name="Saída 2 34 2 2" xfId="37541" xr:uid="{F6EF2CCD-F3E8-4FEC-BEEE-5F97FF209A88}"/>
    <cellStyle name="Saída 2 34 3" xfId="37542" xr:uid="{77E1DF65-5989-4E0B-B823-E9284B01CB9B}"/>
    <cellStyle name="Saída 2 34 3 2" xfId="37543" xr:uid="{A8DF6C23-A2EC-4AF5-BF13-B3016CEB9218}"/>
    <cellStyle name="Saída 2 34 4" xfId="37544" xr:uid="{4FA9CADC-25DC-4846-8101-C3B78C2E5A6E}"/>
    <cellStyle name="Saída 2 34 5" xfId="37545" xr:uid="{76F35BEB-1464-42CD-A9C6-1A975D6F349C}"/>
    <cellStyle name="Saída 2 35" xfId="37546" xr:uid="{EC9C4C92-0B8E-419D-B11F-A8AE181D0134}"/>
    <cellStyle name="Saída 2 35 2" xfId="37547" xr:uid="{6FC3C65A-63A7-46EF-B1C8-97DBB7658FD1}"/>
    <cellStyle name="Saída 2 36" xfId="37548" xr:uid="{58A08ADF-A804-4F7D-8C04-F1F3097035F3}"/>
    <cellStyle name="Saída 2 36 2" xfId="37549" xr:uid="{6F35C7F8-690D-4655-8CBB-99764A4E7B02}"/>
    <cellStyle name="Saída 2 37" xfId="37550" xr:uid="{E644A1CA-47EA-495E-9753-74A8559EADBC}"/>
    <cellStyle name="Saída 2 37 2" xfId="37551" xr:uid="{051FD815-0E36-4537-A295-C27971F4FEF1}"/>
    <cellStyle name="Saída 2 38" xfId="37552" xr:uid="{3CF99E39-AE53-4776-95E7-B1A1C5CC535D}"/>
    <cellStyle name="Saída 2 38 2" xfId="37553" xr:uid="{C92A2EE2-4F78-46F2-AFB8-45926DBA305B}"/>
    <cellStyle name="Saída 2 39" xfId="37554" xr:uid="{2BB1E546-0695-4B22-A0BA-CDD52666A0AE}"/>
    <cellStyle name="Saída 2 4" xfId="37555" xr:uid="{89482224-234E-4EC7-9BF3-8E6825B7AD54}"/>
    <cellStyle name="Saída 2 4 2" xfId="37556" xr:uid="{D1A75A7B-8B01-48E0-B8D7-123F695D0710}"/>
    <cellStyle name="Saída 2 4 2 2" xfId="37557" xr:uid="{B6414FFF-B9E5-4CF4-AC0E-F1ACB56A7172}"/>
    <cellStyle name="Saída 2 4 2 2 2" xfId="37558" xr:uid="{E701E364-D377-4398-B999-620CF63D454F}"/>
    <cellStyle name="Saída 2 4 2 3" xfId="37559" xr:uid="{11054AAC-C8F8-440A-8B72-6628DACE9493}"/>
    <cellStyle name="Saída 2 4 2 3 2" xfId="37560" xr:uid="{5D0E5DF0-A1E8-41FC-886B-3FFCF805A184}"/>
    <cellStyle name="Saída 2 4 2 4" xfId="37561" xr:uid="{13514C2E-CC99-4D59-A611-9D068C86FFA6}"/>
    <cellStyle name="Saída 2 4 3" xfId="37562" xr:uid="{DCC54DE5-9B4E-4AE1-8163-22C4BE0C0AFE}"/>
    <cellStyle name="Saída 2 4 3 2" xfId="37563" xr:uid="{9C6AF40F-F67E-45C8-92E6-01CC5576BB4A}"/>
    <cellStyle name="Saída 2 4 4" xfId="37564" xr:uid="{F251ECD0-D0A2-4338-B746-07F43667408D}"/>
    <cellStyle name="Saída 2 4 4 2" xfId="37565" xr:uid="{AD60B46B-BE12-4BD3-A339-9C4E9093A219}"/>
    <cellStyle name="Saída 2 4 5" xfId="37566" xr:uid="{A98457A4-CC0A-4EDC-A7DB-68BC9F545D2D}"/>
    <cellStyle name="Saída 2 4 5 2" xfId="37567" xr:uid="{8795D8CA-5811-4288-97A6-59D29BF306BB}"/>
    <cellStyle name="Saída 2 4 6" xfId="37568" xr:uid="{D1BC4CEB-9132-46B0-9BCD-B66DD4B79BEC}"/>
    <cellStyle name="Saída 2 4 6 2" xfId="37569" xr:uid="{41AAD8FE-4405-4200-B322-0427C01A1A28}"/>
    <cellStyle name="Saída 2 4 7" xfId="37570" xr:uid="{CB899006-3553-4021-B0FF-CBA327821738}"/>
    <cellStyle name="Saída 2 4 7 2" xfId="37571" xr:uid="{778BA15B-4B38-4207-9450-E101D81FF9E4}"/>
    <cellStyle name="Saída 2 4 8" xfId="37572" xr:uid="{5BD39C57-3FC7-46F4-B9C8-A06E9E106AB6}"/>
    <cellStyle name="Saída 2 5" xfId="37573" xr:uid="{D5D25041-E7F4-49D9-87E0-7A1BD1B32542}"/>
    <cellStyle name="Saída 2 5 2" xfId="37574" xr:uid="{60FA9205-DB1F-4DF6-BC33-C7A2E4C9A2DE}"/>
    <cellStyle name="Saída 2 5 2 2" xfId="37575" xr:uid="{26041B94-40D8-40E6-A2ED-A990D8983772}"/>
    <cellStyle name="Saída 2 5 2 2 2" xfId="37576" xr:uid="{647B2E8B-55BE-48C5-91F3-4CD8FE2F3698}"/>
    <cellStyle name="Saída 2 5 2 3" xfId="37577" xr:uid="{4AC33B5A-42BD-4BF3-B6F7-CB9381EFA977}"/>
    <cellStyle name="Saída 2 5 2 3 2" xfId="37578" xr:uid="{30211D19-19E5-4E54-967D-7C07925D3A7E}"/>
    <cellStyle name="Saída 2 5 2 4" xfId="37579" xr:uid="{8E9D4EB4-B1A0-4248-9772-28F91DB0D3E5}"/>
    <cellStyle name="Saída 2 5 3" xfId="37580" xr:uid="{03340AD9-6767-4716-87FB-DF952AC14D09}"/>
    <cellStyle name="Saída 2 5 3 2" xfId="37581" xr:uid="{B57C7861-9B97-42E9-B204-795FF57BC615}"/>
    <cellStyle name="Saída 2 5 4" xfId="37582" xr:uid="{307AE7B8-C384-473E-A07A-1ED39FF2E7A9}"/>
    <cellStyle name="Saída 2 5 4 2" xfId="37583" xr:uid="{7E62F0A6-4A3B-4785-8C7D-CF99FA0DFAB2}"/>
    <cellStyle name="Saída 2 5 5" xfId="37584" xr:uid="{0AA9762C-C6C6-4EB4-8E7C-5E4F9E7A1725}"/>
    <cellStyle name="Saída 2 5 5 2" xfId="37585" xr:uid="{350FF2DF-96EF-454A-8650-6E8050F249C5}"/>
    <cellStyle name="Saída 2 5 6" xfId="37586" xr:uid="{3E5A6A58-FD2A-4819-9B52-91C936764767}"/>
    <cellStyle name="Saída 2 5 6 2" xfId="37587" xr:uid="{7DC231C7-1C17-4C5A-A6B7-83FD73C0CBB6}"/>
    <cellStyle name="Saída 2 5 7" xfId="37588" xr:uid="{93C4D5A6-C08B-4E10-A842-B85334B53137}"/>
    <cellStyle name="Saída 2 5 7 2" xfId="37589" xr:uid="{11101854-FA2F-4448-8B19-CFA59CF0BAF2}"/>
    <cellStyle name="Saída 2 5 8" xfId="37590" xr:uid="{B4464BBF-E824-414A-AA84-F6429BEF397F}"/>
    <cellStyle name="Saída 2 6" xfId="37591" xr:uid="{FF865B0E-596D-41FE-99EB-4E5EEF410A5D}"/>
    <cellStyle name="Saída 2 6 2" xfId="37592" xr:uid="{0A618F63-AEC1-4BE2-84E6-A534290F10E4}"/>
    <cellStyle name="Saída 2 6 2 2" xfId="37593" xr:uid="{68432F57-9CBF-4F25-8F77-058BE35A36BB}"/>
    <cellStyle name="Saída 2 6 2 2 2" xfId="37594" xr:uid="{06B4E24B-7455-4BBD-AF1C-967F02B11D19}"/>
    <cellStyle name="Saída 2 6 2 3" xfId="37595" xr:uid="{D562D407-C694-481C-9D5E-FFB914212485}"/>
    <cellStyle name="Saída 2 6 2 3 2" xfId="37596" xr:uid="{E46D4BAB-B078-464E-B31C-D75CC77BD396}"/>
    <cellStyle name="Saída 2 6 2 4" xfId="37597" xr:uid="{40F867C7-DC5C-43BA-903A-EB9954843C70}"/>
    <cellStyle name="Saída 2 6 3" xfId="37598" xr:uid="{2BA79B44-01AF-420A-9A7B-F167F19D79A2}"/>
    <cellStyle name="Saída 2 6 3 2" xfId="37599" xr:uid="{EBEA6D9A-7B9C-4E75-B029-D0F2D1310F9E}"/>
    <cellStyle name="Saída 2 6 4" xfId="37600" xr:uid="{1CF54148-1387-412D-B295-952EAF87194F}"/>
    <cellStyle name="Saída 2 6 4 2" xfId="37601" xr:uid="{53547B37-F7C3-432D-8549-49B6581BE73B}"/>
    <cellStyle name="Saída 2 6 5" xfId="37602" xr:uid="{28301E02-AEC5-4604-A3EB-D4DCB788B69A}"/>
    <cellStyle name="Saída 2 6 5 2" xfId="37603" xr:uid="{5EFC9976-CD9F-4A76-B2F9-26BF95256B6D}"/>
    <cellStyle name="Saída 2 6 6" xfId="37604" xr:uid="{9731694F-B421-4045-A1E8-1E278A7C6B05}"/>
    <cellStyle name="Saída 2 6 6 2" xfId="37605" xr:uid="{F9860388-7C73-498F-8FC1-7ED7440E2A2F}"/>
    <cellStyle name="Saída 2 6 7" xfId="37606" xr:uid="{82739676-1C58-4C47-AA8C-CB4D3C57E183}"/>
    <cellStyle name="Saída 2 6 7 2" xfId="37607" xr:uid="{BCD12AD6-27CA-4EA9-8AD2-523E8844FC11}"/>
    <cellStyle name="Saída 2 6 8" xfId="37608" xr:uid="{06590BB9-D5B4-49A0-8CAC-3CBF83943A78}"/>
    <cellStyle name="Saída 2 7" xfId="37609" xr:uid="{BE4E0C08-0694-46B9-82F2-BF518D11B833}"/>
    <cellStyle name="Saída 2 7 2" xfId="37610" xr:uid="{120DC3F6-F044-45C8-A7AE-E97AC89AD7A1}"/>
    <cellStyle name="Saída 2 7 2 2" xfId="37611" xr:uid="{04A507B7-EBE5-485D-8BAF-6FAD5B2EB4C9}"/>
    <cellStyle name="Saída 2 7 2 2 2" xfId="37612" xr:uid="{C98210C2-56AC-4340-845E-FBAD02ACE638}"/>
    <cellStyle name="Saída 2 7 2 3" xfId="37613" xr:uid="{4931A24C-542F-4204-85D4-6E4FCDDE529C}"/>
    <cellStyle name="Saída 2 7 2 3 2" xfId="37614" xr:uid="{93AAD1E9-86B1-4DDB-8F28-F687C32F2B0D}"/>
    <cellStyle name="Saída 2 7 2 4" xfId="37615" xr:uid="{C4A1EE6B-6B17-4E84-8957-965962DEBE0F}"/>
    <cellStyle name="Saída 2 7 3" xfId="37616" xr:uid="{CA3E912B-5184-43B6-BB49-B4214AEBFC65}"/>
    <cellStyle name="Saída 2 7 3 2" xfId="37617" xr:uid="{C378E798-E742-45D7-9FB4-8E09C7A627AB}"/>
    <cellStyle name="Saída 2 7 4" xfId="37618" xr:uid="{E0104C5B-080A-4694-A1CE-7F5782E05D42}"/>
    <cellStyle name="Saída 2 7 4 2" xfId="37619" xr:uid="{035F9957-219C-4E6A-ACAF-7317EBDA617F}"/>
    <cellStyle name="Saída 2 7 5" xfId="37620" xr:uid="{3C6A158F-FED6-4D77-A8CA-15A91BFAEF68}"/>
    <cellStyle name="Saída 2 7 5 2" xfId="37621" xr:uid="{87EBC693-D21A-47C8-BE19-233FE358293B}"/>
    <cellStyle name="Saída 2 7 6" xfId="37622" xr:uid="{EA24BD7B-9FA5-40E1-ABD2-9B5B7F91EC9D}"/>
    <cellStyle name="Saída 2 7 6 2" xfId="37623" xr:uid="{BC30F811-C75E-45DD-8D48-0681AEA7B90C}"/>
    <cellStyle name="Saída 2 7 7" xfId="37624" xr:uid="{12D06BE7-1D9C-4949-9C35-A53E284B3EDE}"/>
    <cellStyle name="Saída 2 7 7 2" xfId="37625" xr:uid="{F7CEAEA4-068A-434C-90E3-B3837D114494}"/>
    <cellStyle name="Saída 2 7 8" xfId="37626" xr:uid="{0308192B-AF0B-4993-A9A1-1D17680CE5CD}"/>
    <cellStyle name="Saída 2 8" xfId="37627" xr:uid="{25830F77-C1FB-40F9-9358-C7F2266BFCBC}"/>
    <cellStyle name="Saída 2 8 2" xfId="37628" xr:uid="{CAE5157C-BA18-44D6-B1EE-9D654184C232}"/>
    <cellStyle name="Saída 2 8 2 2" xfId="37629" xr:uid="{60736186-3480-4A92-AE42-84C966F11CEF}"/>
    <cellStyle name="Saída 2 8 2 2 2" xfId="37630" xr:uid="{B4BB699D-58DF-4830-9348-EDA266151189}"/>
    <cellStyle name="Saída 2 8 2 3" xfId="37631" xr:uid="{83DA6838-379D-442B-898F-E79644309116}"/>
    <cellStyle name="Saída 2 8 2 3 2" xfId="37632" xr:uid="{6F033CDA-6FB1-4EE4-BBCF-D36E4D3DDD4E}"/>
    <cellStyle name="Saída 2 8 2 4" xfId="37633" xr:uid="{EA55CC39-A0ED-4BEB-A1D2-386A94591FDA}"/>
    <cellStyle name="Saída 2 8 3" xfId="37634" xr:uid="{1C6BE771-793D-4A86-A0CD-7B4B9117D08B}"/>
    <cellStyle name="Saída 2 8 3 2" xfId="37635" xr:uid="{3AAF432E-C1CE-4171-B3D4-924FEDB50372}"/>
    <cellStyle name="Saída 2 8 4" xfId="37636" xr:uid="{EC2B9224-F5CD-4B72-B208-5FF8C71EFB48}"/>
    <cellStyle name="Saída 2 8 4 2" xfId="37637" xr:uid="{9CF1A190-F0A2-4D4D-A899-D5BF56253CB8}"/>
    <cellStyle name="Saída 2 8 5" xfId="37638" xr:uid="{57A47A6F-4D94-4AB0-BF2F-C3AE2689458F}"/>
    <cellStyle name="Saída 2 8 5 2" xfId="37639" xr:uid="{0437548E-9ADE-4A35-9F5D-1EE9A329F7D7}"/>
    <cellStyle name="Saída 2 8 6" xfId="37640" xr:uid="{07EE4DB0-EB3B-49E3-8BA8-682811136EED}"/>
    <cellStyle name="Saída 2 8 6 2" xfId="37641" xr:uid="{FAEE26E2-34A5-42AB-9B52-362D8D1DB0C4}"/>
    <cellStyle name="Saída 2 8 7" xfId="37642" xr:uid="{B50DB092-011A-4879-876A-00E336986E06}"/>
    <cellStyle name="Saída 2 8 7 2" xfId="37643" xr:uid="{C59C86FA-EA89-4217-B22F-55C7A107EDF4}"/>
    <cellStyle name="Saída 2 8 8" xfId="37644" xr:uid="{6914C1DD-23FB-4D44-895C-41BCE5E770E5}"/>
    <cellStyle name="Saída 2 9" xfId="37645" xr:uid="{8D5E95E2-C802-4BC5-86CA-56B99AD53B28}"/>
    <cellStyle name="Saída 2 9 2" xfId="37646" xr:uid="{858E0625-13BB-47DA-843D-62D8961FCEE7}"/>
    <cellStyle name="Saída 2 9 2 2" xfId="37647" xr:uid="{69B96866-E61B-4D0E-8406-E9DF3893C0AE}"/>
    <cellStyle name="Saída 2 9 2 2 2" xfId="37648" xr:uid="{4DC47484-5823-45A4-A49E-F8AFDEC89240}"/>
    <cellStyle name="Saída 2 9 2 3" xfId="37649" xr:uid="{17651E0B-CA20-4131-B817-BAB557E93641}"/>
    <cellStyle name="Saída 2 9 2 3 2" xfId="37650" xr:uid="{A03BABC1-131E-4BEC-9AB0-78239399862F}"/>
    <cellStyle name="Saída 2 9 2 4" xfId="37651" xr:uid="{1BE72CA8-53D3-456A-BF35-1564E488E1A1}"/>
    <cellStyle name="Saída 2 9 3" xfId="37652" xr:uid="{CD968772-3AA4-4E44-84C6-623EE9D3E4B0}"/>
    <cellStyle name="Saída 2 9 3 2" xfId="37653" xr:uid="{0B3F6FA7-7934-4D48-8F53-FD5F739ADA41}"/>
    <cellStyle name="Saída 2 9 4" xfId="37654" xr:uid="{C25C4023-42AB-4541-BA21-4EE948175797}"/>
    <cellStyle name="Saída 2 9 4 2" xfId="37655" xr:uid="{9D83D51D-3F4C-4814-9294-ACB1CB667084}"/>
    <cellStyle name="Saída 2 9 5" xfId="37656" xr:uid="{AF264A48-F61C-410D-A8D0-9429DE957EDF}"/>
    <cellStyle name="Saída 2 9 5 2" xfId="37657" xr:uid="{F8CFE17B-939A-4966-B690-7449ABDCB71D}"/>
    <cellStyle name="Saída 2 9 6" xfId="37658" xr:uid="{8AB389B4-3781-46B1-B9F4-2E822A5E15B2}"/>
    <cellStyle name="Saída 2 9 6 2" xfId="37659" xr:uid="{F01100BD-2E5A-41B1-A111-F86CB4DABBD9}"/>
    <cellStyle name="Saída 2 9 7" xfId="37660" xr:uid="{D80EF835-D0E1-487C-BB2E-EF22A3D9D9E1}"/>
    <cellStyle name="Saída 2 9 7 2" xfId="37661" xr:uid="{8591A406-9DCC-47DD-9B4B-1E7F29A5EE82}"/>
    <cellStyle name="Saída 2 9 8" xfId="37662" xr:uid="{F66EEFB9-44C0-456A-88C1-44229518C585}"/>
    <cellStyle name="Saída 20" xfId="37663" xr:uid="{8953D84D-0D62-4A27-AE0C-E5FB762CDF15}"/>
    <cellStyle name="Saída 20 2" xfId="37664" xr:uid="{FC601335-1C50-45EC-AB03-B7ECC2C21D89}"/>
    <cellStyle name="Saída 20 2 2" xfId="37665" xr:uid="{21809F57-0C2D-4CF5-989F-B3ADCEF6A191}"/>
    <cellStyle name="Saída 20 2 2 2" xfId="37666" xr:uid="{04E15D4D-CF3F-4BF1-8A02-F60E820F448B}"/>
    <cellStyle name="Saída 20 2 3" xfId="37667" xr:uid="{FDB928EE-A767-4885-A389-E832FB46679C}"/>
    <cellStyle name="Saída 20 2 3 2" xfId="37668" xr:uid="{9BBC5EA0-E703-41AB-86B5-067D2837B25C}"/>
    <cellStyle name="Saída 20 2 4" xfId="37669" xr:uid="{BBE8B175-8E14-424D-8F9A-3532CE3246A3}"/>
    <cellStyle name="Saída 20 3" xfId="37670" xr:uid="{D079FBF8-4BAF-4F23-8503-604D03AF8634}"/>
    <cellStyle name="Saída 20 3 2" xfId="37671" xr:uid="{47D1FFD9-A231-424A-A92F-A9E6AEDC140B}"/>
    <cellStyle name="Saída 20 4" xfId="37672" xr:uid="{568DEAAF-0637-4E45-82D2-D64D5B3C9AD8}"/>
    <cellStyle name="Saída 20 4 2" xfId="37673" xr:uid="{C7EC0584-42A9-4CED-B6C2-3C13C6405D55}"/>
    <cellStyle name="Saída 20 5" xfId="37674" xr:uid="{6467D659-DF01-4777-8A60-D5D150712950}"/>
    <cellStyle name="Saída 20 5 2" xfId="37675" xr:uid="{C17DB13A-F823-4DC0-98D3-8255B2A29FD5}"/>
    <cellStyle name="Saída 20 6" xfId="37676" xr:uid="{6DE0B804-91D8-4976-B8D3-59700B832EEB}"/>
    <cellStyle name="Saída 20 6 2" xfId="37677" xr:uid="{EB276C39-86C0-4E50-A4D4-FE123E20B600}"/>
    <cellStyle name="Saída 20 7" xfId="37678" xr:uid="{DF1C39D5-5E2F-4977-9310-AFB767A82152}"/>
    <cellStyle name="Saída 21" xfId="37679" xr:uid="{ECD16E6A-CBB4-4A81-B976-DA08BF837829}"/>
    <cellStyle name="Saída 21 2" xfId="37680" xr:uid="{64DC9DE3-BD96-40B1-B555-37217CABA10E}"/>
    <cellStyle name="Saída 21 2 2" xfId="37681" xr:uid="{CCB61ED6-6649-4080-8BCE-4287E9EA476F}"/>
    <cellStyle name="Saída 21 2 2 2" xfId="37682" xr:uid="{4A9B808B-C946-44BC-8694-B6BE91E36245}"/>
    <cellStyle name="Saída 21 2 3" xfId="37683" xr:uid="{DA63CD23-FC70-4C8E-BE84-62EA70010B0A}"/>
    <cellStyle name="Saída 21 2 3 2" xfId="37684" xr:uid="{6DA55B04-5D7F-41B4-94BB-A7AEAB26BFD6}"/>
    <cellStyle name="Saída 21 2 4" xfId="37685" xr:uid="{D401EAA0-D94B-4CC8-8FEC-8D8139F51EC4}"/>
    <cellStyle name="Saída 21 3" xfId="37686" xr:uid="{0B975C42-C533-488D-91CA-6C357052A0EF}"/>
    <cellStyle name="Saída 21 3 2" xfId="37687" xr:uid="{5F161DFE-1074-473D-A37F-CD858488B26A}"/>
    <cellStyle name="Saída 21 4" xfId="37688" xr:uid="{E166F3E8-3796-43E5-9A73-BF6431C8013D}"/>
    <cellStyle name="Saída 21 4 2" xfId="37689" xr:uid="{75825384-A1E7-44F7-8A70-82E6A98EBA60}"/>
    <cellStyle name="Saída 21 5" xfId="37690" xr:uid="{5B1B3E65-B73C-45A1-83D6-9358EE86707D}"/>
    <cellStyle name="Saída 21 5 2" xfId="37691" xr:uid="{63D7D253-6EE2-4B1F-8054-EB7CDA233892}"/>
    <cellStyle name="Saída 21 6" xfId="37692" xr:uid="{460BE17E-6011-4783-A9CB-575A1B25AA9A}"/>
    <cellStyle name="Saída 21 6 2" xfId="37693" xr:uid="{508B8478-4DCE-4034-9353-7E5B83CFC516}"/>
    <cellStyle name="Saída 21 7" xfId="37694" xr:uid="{E911A8AC-7786-477E-A3C2-E5071E13E81A}"/>
    <cellStyle name="Saída 22" xfId="37695" xr:uid="{51DDD8ED-D6BD-45C0-BD49-D1A2EBBD4ED1}"/>
    <cellStyle name="Saída 22 2" xfId="37696" xr:uid="{495FC6D9-647F-421C-8B93-4136A11146FE}"/>
    <cellStyle name="Saída 22 2 2" xfId="37697" xr:uid="{738CC933-4529-4E83-9352-5FB1535E7D38}"/>
    <cellStyle name="Saída 22 2 2 2" xfId="37698" xr:uid="{D0A07502-ECF5-44F2-82AB-CEA8E82FAC7B}"/>
    <cellStyle name="Saída 22 2 3" xfId="37699" xr:uid="{0CB2FB3D-75E2-416A-A9D0-E1CF2B495FA3}"/>
    <cellStyle name="Saída 22 2 3 2" xfId="37700" xr:uid="{FED8A265-5B43-4E12-9DE7-423932A4C999}"/>
    <cellStyle name="Saída 22 2 4" xfId="37701" xr:uid="{A5A3902F-0A14-43FA-9417-3B56466B5E44}"/>
    <cellStyle name="Saída 22 3" xfId="37702" xr:uid="{F5FD7D47-9C0D-46AE-B0E5-662EB15C6A65}"/>
    <cellStyle name="Saída 22 3 2" xfId="37703" xr:uid="{710EDB81-FF64-41AA-B53F-30E66B537ED4}"/>
    <cellStyle name="Saída 22 4" xfId="37704" xr:uid="{60FC2318-00F4-4C90-A2BE-9BB621FFE7FB}"/>
    <cellStyle name="Saída 22 4 2" xfId="37705" xr:uid="{625849A8-98FE-46A7-9264-3B1D42B4CF3C}"/>
    <cellStyle name="Saída 22 5" xfId="37706" xr:uid="{0E8BA5A5-2584-420F-8F40-964331FF873F}"/>
    <cellStyle name="Saída 22 5 2" xfId="37707" xr:uid="{09C9BDDB-1FAC-4260-AFEC-CD142DD20AE8}"/>
    <cellStyle name="Saída 22 6" xfId="37708" xr:uid="{C885C50D-10E2-4336-AEBC-38B612868964}"/>
    <cellStyle name="Saída 22 6 2" xfId="37709" xr:uid="{6FFBD0D6-FE15-43FE-806F-037EF3513E1F}"/>
    <cellStyle name="Saída 22 7" xfId="37710" xr:uid="{039A3063-DCEE-404F-939F-6305DF937DA6}"/>
    <cellStyle name="Saída 23" xfId="37711" xr:uid="{06F2C2C1-03EE-4BF5-B528-50415EA7749D}"/>
    <cellStyle name="Saída 23 2" xfId="37712" xr:uid="{0A9143AA-BE3C-4586-AD5E-52528D0F2A4E}"/>
    <cellStyle name="Saída 23 2 2" xfId="37713" xr:uid="{51D275DF-F0C6-44BA-8880-052CD24B811D}"/>
    <cellStyle name="Saída 23 2 2 2" xfId="37714" xr:uid="{E79A3ECD-8269-4F52-970D-E6675F2191D1}"/>
    <cellStyle name="Saída 23 2 3" xfId="37715" xr:uid="{63119884-CC8A-4A05-A77C-17FA248A003E}"/>
    <cellStyle name="Saída 23 2 3 2" xfId="37716" xr:uid="{A2EE84C5-A100-47AE-B4D6-18D78508BD4C}"/>
    <cellStyle name="Saída 23 2 4" xfId="37717" xr:uid="{A754DFDC-2A77-4C1E-89C8-5A319FC8BAB2}"/>
    <cellStyle name="Saída 23 3" xfId="37718" xr:uid="{4A2B03E3-478E-4B1B-BBDC-221FC039D76E}"/>
    <cellStyle name="Saída 23 3 2" xfId="37719" xr:uid="{E855D853-8397-441E-B8ED-A3CDCB57DFE6}"/>
    <cellStyle name="Saída 23 4" xfId="37720" xr:uid="{88AA3326-D11E-445D-9C34-9B994F0D9F2A}"/>
    <cellStyle name="Saída 23 4 2" xfId="37721" xr:uid="{BC509946-405F-4FEF-AFBB-520A6DC9BC70}"/>
    <cellStyle name="Saída 23 5" xfId="37722" xr:uid="{ED6FD27E-06CA-429A-974F-32393BCD0664}"/>
    <cellStyle name="Saída 23 5 2" xfId="37723" xr:uid="{6CD5635C-43B4-499D-B604-7E3BFE530940}"/>
    <cellStyle name="Saída 23 6" xfId="37724" xr:uid="{A17C9BF5-E15A-4AFE-B6C8-F12601C897FE}"/>
    <cellStyle name="Saída 23 6 2" xfId="37725" xr:uid="{7DFE266A-568E-4624-A68D-56C0DB8DD6DE}"/>
    <cellStyle name="Saída 23 7" xfId="37726" xr:uid="{4058F10C-0E02-482E-9A20-A0F8F67DC90C}"/>
    <cellStyle name="Saída 24" xfId="37727" xr:uid="{31D62363-301F-43B4-BEE9-D0F11AD5DAEA}"/>
    <cellStyle name="Saída 24 2" xfId="37728" xr:uid="{C3EC2F2F-91B4-49F9-ACBE-A1A13F76F25D}"/>
    <cellStyle name="Saída 24 2 2" xfId="37729" xr:uid="{2C3D7D76-0344-4912-81D8-33DA911C9565}"/>
    <cellStyle name="Saída 24 2 2 2" xfId="37730" xr:uid="{2BEFF728-3822-4F89-A482-4FAD0220830F}"/>
    <cellStyle name="Saída 24 2 3" xfId="37731" xr:uid="{1CB9D9E2-112F-49CB-87F6-7B86903A9AC1}"/>
    <cellStyle name="Saída 24 2 3 2" xfId="37732" xr:uid="{F2418946-A877-48DC-9F91-8CF85232DD54}"/>
    <cellStyle name="Saída 24 2 4" xfId="37733" xr:uid="{3952D2E4-06BE-45F2-9897-61B47207C5AF}"/>
    <cellStyle name="Saída 24 3" xfId="37734" xr:uid="{7C0084D4-CF17-409E-AE22-3C4D73EC0DD3}"/>
    <cellStyle name="Saída 24 3 2" xfId="37735" xr:uid="{75425B0A-E671-464C-96C9-100D7B596E6A}"/>
    <cellStyle name="Saída 24 4" xfId="37736" xr:uid="{8A2F8C4F-906C-47D1-B714-3B694E48E409}"/>
    <cellStyle name="Saída 24 4 2" xfId="37737" xr:uid="{6150895F-6E46-49BE-B934-37331700CB4F}"/>
    <cellStyle name="Saída 24 5" xfId="37738" xr:uid="{87AD4284-0D29-45DD-A9BA-CAAAE6663190}"/>
    <cellStyle name="Saída 24 5 2" xfId="37739" xr:uid="{E64E568C-3558-40EA-A005-35740870D560}"/>
    <cellStyle name="Saída 24 6" xfId="37740" xr:uid="{E8ED2930-C36E-4927-9E6F-EF5AA3F49310}"/>
    <cellStyle name="Saída 24 6 2" xfId="37741" xr:uid="{90EAB840-661C-4293-844A-D5738E150A43}"/>
    <cellStyle name="Saída 24 7" xfId="37742" xr:uid="{6028E445-69DE-4589-8D0B-CA04E40ADD4D}"/>
    <cellStyle name="Saída 25" xfId="37743" xr:uid="{857D43B1-AA32-483E-95DC-65901D3DDA11}"/>
    <cellStyle name="Saída 25 2" xfId="37744" xr:uid="{0DBC01C9-65FD-4435-85F6-7526B5BEF231}"/>
    <cellStyle name="Saída 25 2 2" xfId="37745" xr:uid="{1255D186-56D8-43F1-9A95-0025BEA32768}"/>
    <cellStyle name="Saída 25 2 2 2" xfId="37746" xr:uid="{72B8F0BA-A0C5-4291-9816-0A72DE3CC4F7}"/>
    <cellStyle name="Saída 25 2 3" xfId="37747" xr:uid="{B65B58D7-F628-40C9-A3C5-C19C75A3C5EE}"/>
    <cellStyle name="Saída 25 2 3 2" xfId="37748" xr:uid="{EA87052C-9BD7-4190-984B-CFBE939D581A}"/>
    <cellStyle name="Saída 25 2 4" xfId="37749" xr:uid="{02EA1297-E958-48A1-ABBB-AC9D8F351D74}"/>
    <cellStyle name="Saída 25 3" xfId="37750" xr:uid="{314B1F73-E4CE-41B3-82B9-1BE1542CBD38}"/>
    <cellStyle name="Saída 25 3 2" xfId="37751" xr:uid="{482EB14B-9F91-4029-8A18-1D853DCF963B}"/>
    <cellStyle name="Saída 25 4" xfId="37752" xr:uid="{F365F0D2-C583-49EE-B3D0-CF6F740094A0}"/>
    <cellStyle name="Saída 25 4 2" xfId="37753" xr:uid="{A6E8E4AD-54E4-4E35-87D6-E4C55F5085D9}"/>
    <cellStyle name="Saída 25 5" xfId="37754" xr:uid="{6A4D8569-1D1B-48F8-81E5-8C41E0E9ADE5}"/>
    <cellStyle name="Saída 25 5 2" xfId="37755" xr:uid="{9D3FC6BA-DC64-4D2C-8427-55738D1326C4}"/>
    <cellStyle name="Saída 25 6" xfId="37756" xr:uid="{86E6174A-676D-43ED-A547-95055B385E81}"/>
    <cellStyle name="Saída 25 6 2" xfId="37757" xr:uid="{C4E54ED4-6DD2-4E05-BADB-83D325B61923}"/>
    <cellStyle name="Saída 25 7" xfId="37758" xr:uid="{28A6C847-F235-4B8C-87B0-8BD657C6ACE8}"/>
    <cellStyle name="Saída 26" xfId="37759" xr:uid="{8174CAE4-6873-4A83-9E20-9F479E44D87A}"/>
    <cellStyle name="Saída 26 2" xfId="37760" xr:uid="{8946CCFE-3C46-49D1-865C-8F0C75F0E355}"/>
    <cellStyle name="Saída 26 2 2" xfId="37761" xr:uid="{D5CEA4DA-DD3A-4E8C-8B0D-D016BF08902C}"/>
    <cellStyle name="Saída 26 2 2 2" xfId="37762" xr:uid="{D0B49081-F71F-487F-9622-EA602C8563CD}"/>
    <cellStyle name="Saída 26 2 3" xfId="37763" xr:uid="{49353C4B-B9CB-4CF8-98A6-86A125AA3561}"/>
    <cellStyle name="Saída 26 2 3 2" xfId="37764" xr:uid="{AFC973A2-E9EC-4234-B1FF-49284203F5C3}"/>
    <cellStyle name="Saída 26 2 4" xfId="37765" xr:uid="{2893A0D5-3F10-42B5-8F50-93046C4809E4}"/>
    <cellStyle name="Saída 26 3" xfId="37766" xr:uid="{3ECE1BE0-7D85-4B4F-A7E6-EC8F95B818CB}"/>
    <cellStyle name="Saída 26 3 2" xfId="37767" xr:uid="{86FBB792-4040-4F01-A7FD-F6151DD3B3AC}"/>
    <cellStyle name="Saída 26 4" xfId="37768" xr:uid="{5CDE3433-95F2-4263-B4CA-A7A8225EF355}"/>
    <cellStyle name="Saída 26 4 2" xfId="37769" xr:uid="{99ED2703-445E-4966-88E4-8C143B7B33B4}"/>
    <cellStyle name="Saída 26 5" xfId="37770" xr:uid="{4641E1BF-2E9A-46B6-87AD-7974A2937453}"/>
    <cellStyle name="Saída 26 5 2" xfId="37771" xr:uid="{B7C1BC81-3366-407F-BD76-EAE0E75E0AEE}"/>
    <cellStyle name="Saída 26 6" xfId="37772" xr:uid="{6F4918C8-683C-44AB-9196-C751290164B1}"/>
    <cellStyle name="Saída 26 6 2" xfId="37773" xr:uid="{D17CA571-82E0-4614-9D91-E4CC6453BF3A}"/>
    <cellStyle name="Saída 26 7" xfId="37774" xr:uid="{36DF82AB-5CDD-4BDE-8473-62F3F6E1477B}"/>
    <cellStyle name="Saída 27" xfId="37775" xr:uid="{327220AC-95DA-431A-B686-901F6A7748E1}"/>
    <cellStyle name="Saída 27 2" xfId="37776" xr:uid="{2A9ECC78-60DC-428C-87B4-02DB51DBCA7D}"/>
    <cellStyle name="Saída 27 2 2" xfId="37777" xr:uid="{FC44439D-A1F9-4384-9DE4-82E8D1ECF077}"/>
    <cellStyle name="Saída 27 2 2 2" xfId="37778" xr:uid="{24BFA8B4-44F3-49AA-A1E8-0312F39EB2AB}"/>
    <cellStyle name="Saída 27 2 3" xfId="37779" xr:uid="{AB6C613D-4D5F-4330-9E37-E2A38B5DF34F}"/>
    <cellStyle name="Saída 27 2 3 2" xfId="37780" xr:uid="{C60F96F3-4FA5-4201-914D-7FCCEE22E32F}"/>
    <cellStyle name="Saída 27 2 4" xfId="37781" xr:uid="{24112832-0931-4189-A4D2-CEE1DDEDC6B3}"/>
    <cellStyle name="Saída 27 3" xfId="37782" xr:uid="{F9B71802-869A-40DE-A13E-2CF46E12C929}"/>
    <cellStyle name="Saída 27 3 2" xfId="37783" xr:uid="{08C57618-D730-47E9-A006-93883DA8F7FE}"/>
    <cellStyle name="Saída 27 4" xfId="37784" xr:uid="{0EA51FC0-1A81-47A5-A665-8B37357FE270}"/>
    <cellStyle name="Saída 27 4 2" xfId="37785" xr:uid="{64C3B8DC-5EE0-4C6F-BD50-F02A531E3B27}"/>
    <cellStyle name="Saída 27 5" xfId="37786" xr:uid="{9B439CA8-D583-4705-9C28-D32FE3115F52}"/>
    <cellStyle name="Saída 27 5 2" xfId="37787" xr:uid="{8E7FA45A-C479-40A4-AC90-7358D2353038}"/>
    <cellStyle name="Saída 27 6" xfId="37788" xr:uid="{7A604827-A9D8-4C09-8B98-B5BCC1971DDB}"/>
    <cellStyle name="Saída 27 6 2" xfId="37789" xr:uid="{40D08EEA-5B7F-42EF-B0F8-28C6B2D1FCFC}"/>
    <cellStyle name="Saída 27 7" xfId="37790" xr:uid="{C317B1E1-AF49-466A-8E02-AC44B5B7C56F}"/>
    <cellStyle name="Saída 28" xfId="37791" xr:uid="{9EE851D0-1071-4D55-BC3A-09FE6ABC8C29}"/>
    <cellStyle name="Saída 28 2" xfId="37792" xr:uid="{4CC4E893-46B6-4E05-AE5E-F4BF9F7C175A}"/>
    <cellStyle name="Saída 28 2 2" xfId="37793" xr:uid="{FBC0E03D-EF50-4FB5-A3A3-12C8538A0337}"/>
    <cellStyle name="Saída 28 2 2 2" xfId="37794" xr:uid="{680796F6-04AF-4631-9059-21EE38FA61B7}"/>
    <cellStyle name="Saída 28 2 3" xfId="37795" xr:uid="{048F5DD4-F4A2-45E2-9882-A4E62242AF01}"/>
    <cellStyle name="Saída 28 2 3 2" xfId="37796" xr:uid="{8C5FE808-90B9-4FAD-9F2C-515B1637FDC7}"/>
    <cellStyle name="Saída 28 2 4" xfId="37797" xr:uid="{77E35541-E4B6-4FC8-BC99-B8D38D5E9F6F}"/>
    <cellStyle name="Saída 28 3" xfId="37798" xr:uid="{3AE4DD36-A101-4BB5-A8A6-A5D453F9213D}"/>
    <cellStyle name="Saída 28 3 2" xfId="37799" xr:uid="{4EFFBBA2-1C47-405E-ADC0-AC1D78D72B5F}"/>
    <cellStyle name="Saída 28 4" xfId="37800" xr:uid="{E5522326-E3DA-4866-8282-5F0D5E7AA078}"/>
    <cellStyle name="Saída 28 4 2" xfId="37801" xr:uid="{7D1AB005-D912-4663-8C0C-7C6C3EACF214}"/>
    <cellStyle name="Saída 28 5" xfId="37802" xr:uid="{8DAE7982-F4A6-4651-9ADA-0B8D10310889}"/>
    <cellStyle name="Saída 28 5 2" xfId="37803" xr:uid="{025716AF-2646-4279-B584-C9E9CA73A917}"/>
    <cellStyle name="Saída 28 6" xfId="37804" xr:uid="{71EB0918-206D-47F4-950B-FC9761428C2A}"/>
    <cellStyle name="Saída 28 6 2" xfId="37805" xr:uid="{419379E8-A2B7-48BC-9687-EAEE45680130}"/>
    <cellStyle name="Saída 28 7" xfId="37806" xr:uid="{3EC458A1-C1B8-492C-A697-D74DC59E2281}"/>
    <cellStyle name="Saída 29" xfId="37807" xr:uid="{9A557210-166A-4293-B02C-317BAE2279F7}"/>
    <cellStyle name="Saída 29 2" xfId="37808" xr:uid="{0B461550-2867-408E-951E-8A5923FAA0C7}"/>
    <cellStyle name="Saída 29 2 2" xfId="37809" xr:uid="{6BC35F82-1760-44B9-9BAF-91F790E4B004}"/>
    <cellStyle name="Saída 29 2 2 2" xfId="37810" xr:uid="{F5C65F17-8286-46BC-94FF-C004770B2009}"/>
    <cellStyle name="Saída 29 2 3" xfId="37811" xr:uid="{BAFC24A1-0F2B-4E04-9FF6-601B7A42B2E9}"/>
    <cellStyle name="Saída 29 2 3 2" xfId="37812" xr:uid="{D2C14741-48D2-40E5-9083-013B8D5E82AC}"/>
    <cellStyle name="Saída 29 2 4" xfId="37813" xr:uid="{C2CE5EDB-58FE-4C1C-BF77-C6826654D1CD}"/>
    <cellStyle name="Saída 29 3" xfId="37814" xr:uid="{1BAF78F9-557A-4037-86F8-1E934114AEA1}"/>
    <cellStyle name="Saída 29 3 2" xfId="37815" xr:uid="{CD8F6810-FB29-4E2E-9E53-0B493DDBB489}"/>
    <cellStyle name="Saída 29 4" xfId="37816" xr:uid="{41BB75EE-2F3F-4A99-9DFE-18BDD2D3C5C4}"/>
    <cellStyle name="Saída 29 4 2" xfId="37817" xr:uid="{F0D46165-A4DF-4429-A374-52497A5F6F38}"/>
    <cellStyle name="Saída 29 5" xfId="37818" xr:uid="{71444949-FCFB-418F-8CB7-5C4C20318795}"/>
    <cellStyle name="Saída 29 5 2" xfId="37819" xr:uid="{25EE8F81-E547-45EF-BC19-D10C110701A6}"/>
    <cellStyle name="Saída 29 6" xfId="37820" xr:uid="{3B6EDF0D-938B-4CB6-98EE-12D15307D213}"/>
    <cellStyle name="Saída 29 6 2" xfId="37821" xr:uid="{174A34A6-F205-494F-9D44-84B6AD143951}"/>
    <cellStyle name="Saída 29 7" xfId="37822" xr:uid="{1FA5850D-D13A-4E1D-A485-3DE4E556C8B5}"/>
    <cellStyle name="Saída 3" xfId="37823" xr:uid="{E224B212-ABDE-468A-8B48-8095C0DEA1E3}"/>
    <cellStyle name="Saída 3 2" xfId="37824" xr:uid="{1F44907C-9296-4748-92A1-856FB3CFDA2F}"/>
    <cellStyle name="Saída 3 2 2" xfId="37825" xr:uid="{5BDCA2F6-56C1-4EAC-81C7-66810096F0ED}"/>
    <cellStyle name="Saída 3 2 2 2" xfId="37826" xr:uid="{04473DA8-A69C-4E27-8ACD-DBB8762ADC07}"/>
    <cellStyle name="Saída 3 2 3" xfId="37827" xr:uid="{D3752767-FF47-41F8-9946-25231EABE61A}"/>
    <cellStyle name="Saída 3 2 3 2" xfId="37828" xr:uid="{038BFDCF-C264-4333-A620-E1E0A49E9CA9}"/>
    <cellStyle name="Saída 3 2 4" xfId="37829" xr:uid="{6817E40D-F34C-4A43-BC5E-D581F4E36DFA}"/>
    <cellStyle name="Saída 3 3" xfId="37830" xr:uid="{CB36FD6B-35A0-49E2-A871-EA3479FAEA34}"/>
    <cellStyle name="Saída 3 3 2" xfId="37831" xr:uid="{2D890290-9100-426B-A4B9-4F827A266D1C}"/>
    <cellStyle name="Saída 3 4" xfId="37832" xr:uid="{42A2D9FA-7446-4BBA-87D1-B0D24821EC0C}"/>
    <cellStyle name="Saída 3 4 2" xfId="37833" xr:uid="{5CB91C32-C216-4ECA-A7FE-58206678D7DD}"/>
    <cellStyle name="Saída 3 5" xfId="37834" xr:uid="{1DAFAF11-5A37-44CA-B8B5-B7B0F22343A2}"/>
    <cellStyle name="Saída 3 5 2" xfId="37835" xr:uid="{63C5CBF2-CAD2-47BE-B93F-648C5EB12030}"/>
    <cellStyle name="Saída 3 6" xfId="37836" xr:uid="{58D53655-2304-47F7-AB4F-076D1F70DBE4}"/>
    <cellStyle name="Saída 3 6 2" xfId="37837" xr:uid="{A09F42A5-9E34-4AB1-8791-7AE0B7DED17D}"/>
    <cellStyle name="Saída 3 7" xfId="37838" xr:uid="{69872D08-2937-444A-B86D-D1AF07BA9647}"/>
    <cellStyle name="Saída 30" xfId="37839" xr:uid="{CA9F9EAF-B39F-433B-927E-56460A127968}"/>
    <cellStyle name="Saída 30 2" xfId="37840" xr:uid="{F681BC5D-9056-4648-B645-62823E6B1F2E}"/>
    <cellStyle name="Saída 30 2 2" xfId="37841" xr:uid="{672B86AD-5B3E-4C20-9782-BB1A9F4E2130}"/>
    <cellStyle name="Saída 30 2 2 2" xfId="37842" xr:uid="{492A7A05-AA9A-4648-9F1D-21AA1A6C7ACE}"/>
    <cellStyle name="Saída 30 2 3" xfId="37843" xr:uid="{320C26D0-111A-446F-A6D7-721E9F7A4EF3}"/>
    <cellStyle name="Saída 30 2 3 2" xfId="37844" xr:uid="{B27CA26A-7C7B-4AB5-98D0-F201FEC2DAEC}"/>
    <cellStyle name="Saída 30 2 4" xfId="37845" xr:uid="{EC623E83-6270-40A9-8A7F-DCF77A5EA264}"/>
    <cellStyle name="Saída 30 3" xfId="37846" xr:uid="{C0191C5D-153A-48D9-AB5F-92ED22C0DC45}"/>
    <cellStyle name="Saída 30 3 2" xfId="37847" xr:uid="{37C4363B-9E28-48BD-97D9-CD558345ED1B}"/>
    <cellStyle name="Saída 30 4" xfId="37848" xr:uid="{0B6F05DE-1EBA-4DDA-AEFA-F24E2B939E2F}"/>
    <cellStyle name="Saída 30 4 2" xfId="37849" xr:uid="{7C1DFDA6-4CAD-4DF9-A9DD-37C347C6C7FD}"/>
    <cellStyle name="Saída 30 5" xfId="37850" xr:uid="{C6FA9D67-5D25-4B51-8F2E-76D9770DAF2A}"/>
    <cellStyle name="Saída 30 5 2" xfId="37851" xr:uid="{E3232AF5-050A-4942-B0B3-7D8CB43A26FA}"/>
    <cellStyle name="Saída 30 6" xfId="37852" xr:uid="{B99133B5-259E-4AE3-A3E4-91217E578E4B}"/>
    <cellStyle name="Saída 30 6 2" xfId="37853" xr:uid="{9E420F22-A174-4FB9-8668-EA8C4FB79B20}"/>
    <cellStyle name="Saída 30 7" xfId="37854" xr:uid="{85F39F04-3276-4969-8F18-DDA463DF9313}"/>
    <cellStyle name="Saída 31" xfId="37855" xr:uid="{7DF26D2B-B041-418E-921A-ED12BEFC8E16}"/>
    <cellStyle name="Saída 31 2" xfId="37856" xr:uid="{FC389B0F-040D-479B-9084-968ECBE01E7D}"/>
    <cellStyle name="Saída 31 2 2" xfId="37857" xr:uid="{3937694D-7112-427B-A2A3-2F4CDCA85D41}"/>
    <cellStyle name="Saída 31 2 2 2" xfId="37858" xr:uid="{02D02E23-702C-4168-B03E-81ADA65C37EF}"/>
    <cellStyle name="Saída 31 2 3" xfId="37859" xr:uid="{25A399FC-0E74-4E1D-A480-B4BE3BC97EC6}"/>
    <cellStyle name="Saída 31 2 3 2" xfId="37860" xr:uid="{07853CF0-5F3A-49D5-8E5E-38291075BCDA}"/>
    <cellStyle name="Saída 31 2 4" xfId="37861" xr:uid="{81B176CD-CC98-4041-A076-DB1F2F0BDBB0}"/>
    <cellStyle name="Saída 31 3" xfId="37862" xr:uid="{55327942-7176-4E8B-B690-A1FC3D396478}"/>
    <cellStyle name="Saída 31 3 2" xfId="37863" xr:uid="{0ADD3168-2E0A-4F75-BBE1-05DF4CA01FFC}"/>
    <cellStyle name="Saída 31 4" xfId="37864" xr:uid="{3EB321C3-DA7B-4B94-A2A1-BEA92B37C973}"/>
    <cellStyle name="Saída 31 4 2" xfId="37865" xr:uid="{EDB4A606-EBDE-4CB2-BDA2-F9DD4AF8547C}"/>
    <cellStyle name="Saída 31 5" xfId="37866" xr:uid="{D4B14B6C-6479-4EDB-AA24-99647A20C2C5}"/>
    <cellStyle name="Saída 31 5 2" xfId="37867" xr:uid="{88FE3D08-2D98-4F74-A47E-352D86DC167D}"/>
    <cellStyle name="Saída 31 6" xfId="37868" xr:uid="{EC932BBF-E4EE-4DDB-A39D-047F4925C06C}"/>
    <cellStyle name="Saída 31 6 2" xfId="37869" xr:uid="{2B4AC66D-4F4F-4412-BBC4-76130E3AB751}"/>
    <cellStyle name="Saída 31 7" xfId="37870" xr:uid="{BCFC01A4-6651-4EEA-B251-14E179CB0154}"/>
    <cellStyle name="Saída 32" xfId="37871" xr:uid="{394E5D61-608A-4732-A51C-8BFEB84A1FD3}"/>
    <cellStyle name="Saída 32 2" xfId="37872" xr:uid="{B9326951-6E5E-4AA6-9437-6E60E970B543}"/>
    <cellStyle name="Saída 32 2 2" xfId="37873" xr:uid="{3078F39E-04DC-4FC5-9540-7D78DBB1E4B0}"/>
    <cellStyle name="Saída 32 2 2 2" xfId="37874" xr:uid="{131106B4-4F2D-4EEE-811C-836A11309814}"/>
    <cellStyle name="Saída 32 2 3" xfId="37875" xr:uid="{FD690A55-0A9C-4DAE-9C75-97301385F1EA}"/>
    <cellStyle name="Saída 32 2 3 2" xfId="37876" xr:uid="{50B4FD29-5AF0-4D88-A4A1-F514CE796AE8}"/>
    <cellStyle name="Saída 32 2 4" xfId="37877" xr:uid="{7C1419D4-2959-4591-9DE7-C86D23C9ADC2}"/>
    <cellStyle name="Saída 32 3" xfId="37878" xr:uid="{42D6A2E5-BBFA-40C7-BE34-B7394D0FCD5B}"/>
    <cellStyle name="Saída 32 3 2" xfId="37879" xr:uid="{F2B405AE-2FC4-420E-A4E7-D9476FCDB279}"/>
    <cellStyle name="Saída 32 4" xfId="37880" xr:uid="{79F608EC-4EB8-47D5-8419-0A1BA573FEEC}"/>
    <cellStyle name="Saída 32 4 2" xfId="37881" xr:uid="{682E1F79-2126-4DBA-A6D4-C30453C255DF}"/>
    <cellStyle name="Saída 32 5" xfId="37882" xr:uid="{775007E3-2C9B-4F12-8368-EF584A7D048F}"/>
    <cellStyle name="Saída 32 5 2" xfId="37883" xr:uid="{2C8FCD1B-36BA-4361-AE0D-26677F32A093}"/>
    <cellStyle name="Saída 32 6" xfId="37884" xr:uid="{398E4897-5DD1-470E-9D97-A26401845CCE}"/>
    <cellStyle name="Saída 32 6 2" xfId="37885" xr:uid="{911FC2A0-F3DD-43DF-9722-04D1055DDE08}"/>
    <cellStyle name="Saída 32 7" xfId="37886" xr:uid="{48AA813E-86F0-497B-846F-35CA9166BCAB}"/>
    <cellStyle name="Saída 33" xfId="37887" xr:uid="{C459BC07-9404-47BC-A555-EF92F27919E5}"/>
    <cellStyle name="Saída 33 2" xfId="37888" xr:uid="{62C0A425-00FE-4385-9891-7BCEE19E0388}"/>
    <cellStyle name="Saída 33 2 2" xfId="37889" xr:uid="{856E751A-94D3-45D9-823B-39EBFAB7B5A0}"/>
    <cellStyle name="Saída 33 2 2 2" xfId="37890" xr:uid="{C09F0EBF-CC36-49AC-A430-20369A2E1260}"/>
    <cellStyle name="Saída 33 2 3" xfId="37891" xr:uid="{72871109-26E5-4D8C-A9C0-8A5026986E69}"/>
    <cellStyle name="Saída 33 2 3 2" xfId="37892" xr:uid="{8C21E412-DF6B-421C-9803-6BF150C946EB}"/>
    <cellStyle name="Saída 33 2 4" xfId="37893" xr:uid="{2444313C-71C9-440F-8F75-8F6E35A21C16}"/>
    <cellStyle name="Saída 33 3" xfId="37894" xr:uid="{C6098C20-D827-42AF-9594-4DF59637D223}"/>
    <cellStyle name="Saída 33 3 2" xfId="37895" xr:uid="{CBD070CC-8096-4B7F-B9DF-5B0FF1964562}"/>
    <cellStyle name="Saída 33 4" xfId="37896" xr:uid="{61EE5B68-256F-490F-8EDB-409967552722}"/>
    <cellStyle name="Saída 33 4 2" xfId="37897" xr:uid="{45083794-E53B-4970-B5C7-D92A1ED5A127}"/>
    <cellStyle name="Saída 33 5" xfId="37898" xr:uid="{F2009770-893C-4468-B2FB-E22DEE1942C1}"/>
    <cellStyle name="Saída 33 5 2" xfId="37899" xr:uid="{E976568D-0893-4E0D-B70B-9182BB07B154}"/>
    <cellStyle name="Saída 33 6" xfId="37900" xr:uid="{7FC6B20E-0D94-4D98-9E2F-99A1F53D8D45}"/>
    <cellStyle name="Saída 33 6 2" xfId="37901" xr:uid="{1846BAB2-2EA3-4B34-9462-CD56419933BC}"/>
    <cellStyle name="Saída 33 7" xfId="37902" xr:uid="{BC1E5CEB-6CDF-4FD8-8CA0-9420E8832520}"/>
    <cellStyle name="Saída 34" xfId="37903" xr:uid="{705172D1-2AA2-4334-8646-68073A2D20A2}"/>
    <cellStyle name="Saída 34 2" xfId="37904" xr:uid="{70A1F1A4-A202-460F-9074-ECD57BA724A5}"/>
    <cellStyle name="Saída 34 2 2" xfId="37905" xr:uid="{BE33CD89-2FC3-4504-889F-CCCC53BC7A8C}"/>
    <cellStyle name="Saída 34 2 2 2" xfId="37906" xr:uid="{04452437-97BA-4EB9-A6CB-C7197E32E024}"/>
    <cellStyle name="Saída 34 2 3" xfId="37907" xr:uid="{C1E54589-D072-44E0-8C84-29D7A395BA0E}"/>
    <cellStyle name="Saída 34 2 3 2" xfId="37908" xr:uid="{55DD2375-AE88-49C0-9147-63143236F89E}"/>
    <cellStyle name="Saída 34 2 4" xfId="37909" xr:uid="{3DA3C69B-B69F-446F-B801-D0A0E6A3A1B9}"/>
    <cellStyle name="Saída 34 3" xfId="37910" xr:uid="{F3E00D9B-E686-4BEB-8603-641C9E4E660C}"/>
    <cellStyle name="Saída 34 3 2" xfId="37911" xr:uid="{5865BABD-1BFA-4D19-B2A8-8904850D2A29}"/>
    <cellStyle name="Saída 34 4" xfId="37912" xr:uid="{1C4FD786-FA49-49B6-BB0B-F52C9499796E}"/>
    <cellStyle name="Saída 34 4 2" xfId="37913" xr:uid="{9B775D79-A458-4E96-BE43-AF556485DD49}"/>
    <cellStyle name="Saída 34 5" xfId="37914" xr:uid="{55F495FC-76C9-4858-88DD-BB2A021D0411}"/>
    <cellStyle name="Saída 34 5 2" xfId="37915" xr:uid="{94FAADFA-A91A-4B80-AFDE-B8CB013BA33D}"/>
    <cellStyle name="Saída 34 6" xfId="37916" xr:uid="{25EB1FF5-ACC1-430F-A91E-0A1F0E292691}"/>
    <cellStyle name="Saída 34 6 2" xfId="37917" xr:uid="{9987935C-BC4B-4E1D-ACA7-1A7599F4D2F2}"/>
    <cellStyle name="Saída 34 7" xfId="37918" xr:uid="{4F4C1A75-8519-454D-B229-ABD8B09FA7B5}"/>
    <cellStyle name="Saída 35" xfId="37919" xr:uid="{6220B542-3DCE-4159-A7C9-83EE6D4204A6}"/>
    <cellStyle name="Saída 35 2" xfId="37920" xr:uid="{F6B1DE7A-07CD-4C8C-B56C-5399DFD66497}"/>
    <cellStyle name="Saída 35 2 2" xfId="37921" xr:uid="{CBFD8994-1C16-4BF3-B334-B0BC5605F816}"/>
    <cellStyle name="Saída 35 2 2 2" xfId="37922" xr:uid="{F51912C9-E035-42EC-AEB8-E5A74FE7A863}"/>
    <cellStyle name="Saída 35 2 3" xfId="37923" xr:uid="{706A97DB-195B-43C0-BC41-DE8A8071F204}"/>
    <cellStyle name="Saída 35 2 3 2" xfId="37924" xr:uid="{7A7CE5A1-7EAF-49DA-9B72-95FF8F14AC31}"/>
    <cellStyle name="Saída 35 2 4" xfId="37925" xr:uid="{80BD5D57-07D2-479A-97F5-B45C1812EA7E}"/>
    <cellStyle name="Saída 35 3" xfId="37926" xr:uid="{F6AF95FE-8E29-43E0-A8E1-0CAC0AC768C1}"/>
    <cellStyle name="Saída 35 3 2" xfId="37927" xr:uid="{9F0CC92C-5580-4A5E-9CEC-01996914BAEA}"/>
    <cellStyle name="Saída 35 4" xfId="37928" xr:uid="{50CB145C-1A93-4397-98CF-FD81D11F748C}"/>
    <cellStyle name="Saída 35 4 2" xfId="37929" xr:uid="{A8529AEF-5F14-4A52-9C34-43A8ACEEBDA1}"/>
    <cellStyle name="Saída 35 5" xfId="37930" xr:uid="{5B70F21D-746B-411D-AF62-24F670B2BBD3}"/>
    <cellStyle name="Saída 35 5 2" xfId="37931" xr:uid="{169B36AB-FD0B-4FDD-9ED9-9D13E761BF60}"/>
    <cellStyle name="Saída 35 6" xfId="37932" xr:uid="{4269E27D-8EBB-4853-9FB1-3B15B6DCC5FC}"/>
    <cellStyle name="Saída 35 6 2" xfId="37933" xr:uid="{E54470A9-0B6A-4A87-B972-551DCEB064A8}"/>
    <cellStyle name="Saída 35 7" xfId="37934" xr:uid="{067E6876-A5AC-4700-A95F-355260DDC3F5}"/>
    <cellStyle name="Saída 4" xfId="37935" xr:uid="{4D88ACE0-F081-4174-B6E6-489F83618947}"/>
    <cellStyle name="Saída 4 2" xfId="37936" xr:uid="{99EF6FB0-1391-428E-A003-2C298B8AECD8}"/>
    <cellStyle name="Saída 4 2 2" xfId="37937" xr:uid="{3C05DC70-65BA-45A2-BD01-5D126B3893C9}"/>
    <cellStyle name="Saída 4 2 2 2" xfId="37938" xr:uid="{03C8BD43-7B14-48C1-B33A-5C5E14E0FA6F}"/>
    <cellStyle name="Saída 4 2 3" xfId="37939" xr:uid="{1C8E7674-0CBA-49E5-B790-8D6E3139C09F}"/>
    <cellStyle name="Saída 4 2 3 2" xfId="37940" xr:uid="{459686FE-19D1-49B3-97F8-A14097501F0B}"/>
    <cellStyle name="Saída 4 2 4" xfId="37941" xr:uid="{CD7C8EBC-B1F3-4040-A696-B07DFFE794F1}"/>
    <cellStyle name="Saída 4 3" xfId="37942" xr:uid="{F5046B64-B1C5-43D4-9B7B-5608E2162BF8}"/>
    <cellStyle name="Saída 4 3 2" xfId="37943" xr:uid="{637EC553-B982-4F98-AD05-145850138FA8}"/>
    <cellStyle name="Saída 4 4" xfId="37944" xr:uid="{16807B04-0544-4429-A242-3900D55C29D3}"/>
    <cellStyle name="Saída 4 4 2" xfId="37945" xr:uid="{0B8A681F-9974-4E6D-9F85-932E8F90FB8E}"/>
    <cellStyle name="Saída 4 5" xfId="37946" xr:uid="{235E75CF-BF65-44A7-B68B-1A491D9C9CD5}"/>
    <cellStyle name="Saída 4 5 2" xfId="37947" xr:uid="{CD6D5D1D-1F7F-4848-86E7-012954577294}"/>
    <cellStyle name="Saída 4 6" xfId="37948" xr:uid="{D3D1A9FF-89C0-41A8-BD13-699BB7AAFA51}"/>
    <cellStyle name="Saída 4 6 2" xfId="37949" xr:uid="{744FF2E6-D391-47A2-9EC4-0ABFBC82A066}"/>
    <cellStyle name="Saída 4 7" xfId="37950" xr:uid="{48B58F40-F1AE-46E2-8EEF-79EC20AF824B}"/>
    <cellStyle name="Saída 5" xfId="37951" xr:uid="{FE29BCF6-E1C3-4407-975E-61F4A3A4FAD4}"/>
    <cellStyle name="Saída 5 2" xfId="37952" xr:uid="{26360E9F-B7FB-4C7A-A40D-7B54B6B25344}"/>
    <cellStyle name="Saída 5 2 2" xfId="37953" xr:uid="{1FBA7D0C-088C-4E5D-9DBB-09A315E1D5EA}"/>
    <cellStyle name="Saída 5 2 2 2" xfId="37954" xr:uid="{E83BA30D-83B8-4622-8248-D3C7FA1BEBBB}"/>
    <cellStyle name="Saída 5 2 3" xfId="37955" xr:uid="{0E7CB2DA-DDD3-48EB-BB89-4C782DE31D21}"/>
    <cellStyle name="Saída 5 2 3 2" xfId="37956" xr:uid="{E8575D1A-28BE-46F0-B846-0D9FE638FEA1}"/>
    <cellStyle name="Saída 5 2 4" xfId="37957" xr:uid="{C434954C-BE84-4FDB-B492-00600E449A0F}"/>
    <cellStyle name="Saída 5 3" xfId="37958" xr:uid="{EB435C3F-958B-4FDF-8274-1EBC5D813906}"/>
    <cellStyle name="Saída 5 3 2" xfId="37959" xr:uid="{6B498DF4-0EB2-42E1-88F2-76BBC5255765}"/>
    <cellStyle name="Saída 5 4" xfId="37960" xr:uid="{FA3DC835-F773-418D-B438-1A64F58EB366}"/>
    <cellStyle name="Saída 5 4 2" xfId="37961" xr:uid="{42322F26-C870-4279-B1DA-D317FCBDE78D}"/>
    <cellStyle name="Saída 5 5" xfId="37962" xr:uid="{01E8F88F-A856-46C2-8486-569E75E5FF7F}"/>
    <cellStyle name="Saída 5 5 2" xfId="37963" xr:uid="{28E1BAEA-DCD2-4C14-ADE3-B1BAFA1AF9E9}"/>
    <cellStyle name="Saída 5 6" xfId="37964" xr:uid="{84B16EE4-60F0-49D4-93B9-F5440DE4856C}"/>
    <cellStyle name="Saída 5 6 2" xfId="37965" xr:uid="{0B322803-B912-41E1-B016-5F96DE356DA4}"/>
    <cellStyle name="Saída 5 7" xfId="37966" xr:uid="{773A63E3-ECFA-47A8-8167-9E35BEAE52B0}"/>
    <cellStyle name="Saída 6" xfId="37967" xr:uid="{E0CDB5F0-9967-453C-B320-4DD0AC740ECB}"/>
    <cellStyle name="Saída 6 2" xfId="37968" xr:uid="{1C310BCB-BAB6-4B03-8F94-31FDD0A62874}"/>
    <cellStyle name="Saída 6 2 2" xfId="37969" xr:uid="{0C32F384-D517-41E0-BA55-027D6457BAAF}"/>
    <cellStyle name="Saída 6 2 2 2" xfId="37970" xr:uid="{59DFF909-BE25-41C0-AD91-2C9D0427B51F}"/>
    <cellStyle name="Saída 6 2 3" xfId="37971" xr:uid="{538711BD-D110-4554-8D04-63935F20AD15}"/>
    <cellStyle name="Saída 6 2 3 2" xfId="37972" xr:uid="{0036B342-CD97-4AA7-8BC8-FA5484C8CEA6}"/>
    <cellStyle name="Saída 6 2 4" xfId="37973" xr:uid="{D7F00A45-9749-407A-9EC0-DF8FA708F66E}"/>
    <cellStyle name="Saída 6 3" xfId="37974" xr:uid="{84D4820F-7475-4B48-BE05-604390C76E52}"/>
    <cellStyle name="Saída 6 3 2" xfId="37975" xr:uid="{50EB7525-BF15-462A-BF2F-AE9024D11981}"/>
    <cellStyle name="Saída 6 4" xfId="37976" xr:uid="{002707AF-8919-4E39-8977-FA6978E1A770}"/>
    <cellStyle name="Saída 6 4 2" xfId="37977" xr:uid="{7B549E52-D950-45D4-91FA-A56FA995E993}"/>
    <cellStyle name="Saída 6 5" xfId="37978" xr:uid="{FD0CF244-2589-4EEB-AF9B-6E0E27C5ED42}"/>
    <cellStyle name="Saída 6 5 2" xfId="37979" xr:uid="{109CE4AF-6057-47DD-A1F8-86042B4F38A0}"/>
    <cellStyle name="Saída 6 6" xfId="37980" xr:uid="{022D3EF5-9957-442E-94ED-B5D2A334BB45}"/>
    <cellStyle name="Saída 6 6 2" xfId="37981" xr:uid="{2EDB2139-29B1-4CE0-9A5E-A65FE58AF2D8}"/>
    <cellStyle name="Saída 6 7" xfId="37982" xr:uid="{96CD5975-55BE-47B9-8C9C-0150DB402DBA}"/>
    <cellStyle name="Saída 7" xfId="37983" xr:uid="{0C8AE80E-732C-4BAC-93BF-B0F4A87347B6}"/>
    <cellStyle name="Saída 7 2" xfId="37984" xr:uid="{8FF7D220-58A8-4CEB-B4E0-DF86680332BD}"/>
    <cellStyle name="Saída 7 2 2" xfId="37985" xr:uid="{2C570587-DDFE-4494-96F9-1791AE63EFF9}"/>
    <cellStyle name="Saída 7 2 2 2" xfId="37986" xr:uid="{70438508-6615-454B-9900-BCC5E99E70FA}"/>
    <cellStyle name="Saída 7 2 3" xfId="37987" xr:uid="{D610D5AA-C9BE-400E-B4EE-BF8B57360601}"/>
    <cellStyle name="Saída 7 2 3 2" xfId="37988" xr:uid="{E6788023-DCD7-44C0-906B-5E2DA07A04EB}"/>
    <cellStyle name="Saída 7 2 4" xfId="37989" xr:uid="{7E0EC554-76DE-42FD-86F5-33DD831328D5}"/>
    <cellStyle name="Saída 7 3" xfId="37990" xr:uid="{CC053C61-99FB-4FC0-AEAB-64C9961F270D}"/>
    <cellStyle name="Saída 7 3 2" xfId="37991" xr:uid="{3FD4F327-4AC8-45E4-A0AE-824040FEEF2D}"/>
    <cellStyle name="Saída 7 4" xfId="37992" xr:uid="{4785C514-6A47-4863-A1B2-2687C8E063E7}"/>
    <cellStyle name="Saída 7 4 2" xfId="37993" xr:uid="{A1776661-7BFA-4FD2-9489-5BB91F07F7FA}"/>
    <cellStyle name="Saída 7 5" xfId="37994" xr:uid="{441DAE31-CE38-4BB0-BF23-46934249568F}"/>
    <cellStyle name="Saída 7 5 2" xfId="37995" xr:uid="{4E63CDB6-771A-497B-A490-FE9025136982}"/>
    <cellStyle name="Saída 7 6" xfId="37996" xr:uid="{58A0118B-2295-4AB8-B1F7-896CC88209FD}"/>
    <cellStyle name="Saída 7 6 2" xfId="37997" xr:uid="{D449688E-ADEF-4797-AD5A-23A2434A6080}"/>
    <cellStyle name="Saída 7 7" xfId="37998" xr:uid="{3232DDCF-B2FF-4E69-86CB-324EDD793AAA}"/>
    <cellStyle name="Saída 8" xfId="37999" xr:uid="{E686BF69-E887-412D-83F6-AAA7176E240C}"/>
    <cellStyle name="Saída 8 2" xfId="38000" xr:uid="{EBCF7ED9-3EE3-411F-9A69-EEB82AB6107F}"/>
    <cellStyle name="Saída 8 2 2" xfId="38001" xr:uid="{99EA5074-095E-4483-B0D9-6BC822D39360}"/>
    <cellStyle name="Saída 8 2 2 2" xfId="38002" xr:uid="{1E53F760-0500-403A-8571-F3FA68C9CDFA}"/>
    <cellStyle name="Saída 8 2 3" xfId="38003" xr:uid="{D85A9220-58D8-4EBB-AD70-066BE2C4B848}"/>
    <cellStyle name="Saída 8 2 3 2" xfId="38004" xr:uid="{6C4540AB-1BA5-4185-B10A-1E4100542E55}"/>
    <cellStyle name="Saída 8 2 4" xfId="38005" xr:uid="{F0D38C5F-4505-4996-8C67-6C9C45855F5D}"/>
    <cellStyle name="Saída 8 3" xfId="38006" xr:uid="{73BDEE07-987A-451F-BB81-3C834828ED17}"/>
    <cellStyle name="Saída 8 3 2" xfId="38007" xr:uid="{67694DDB-E14F-477F-A667-B931019F06A1}"/>
    <cellStyle name="Saída 8 4" xfId="38008" xr:uid="{2EB8F59A-CD01-4212-8900-FDF510E09E7F}"/>
    <cellStyle name="Saída 8 4 2" xfId="38009" xr:uid="{66E631DF-354D-4BF9-8E71-B30C6A0B20CA}"/>
    <cellStyle name="Saída 8 5" xfId="38010" xr:uid="{4E83414B-E558-499B-9292-FF2B068B892F}"/>
    <cellStyle name="Saída 8 5 2" xfId="38011" xr:uid="{2B0733DE-0F3A-4626-B4BC-DA68ECC7870D}"/>
    <cellStyle name="Saída 8 6" xfId="38012" xr:uid="{00DB85D6-DB36-45DA-BFE8-ED8239C59782}"/>
    <cellStyle name="Saída 8 6 2" xfId="38013" xr:uid="{1ED39BE5-5E85-4530-9248-D423A9B54F9C}"/>
    <cellStyle name="Saída 8 7" xfId="38014" xr:uid="{FE731B62-8031-4D7A-83ED-2659DDA3513C}"/>
    <cellStyle name="Saída 9" xfId="38015" xr:uid="{89EB37A2-DBE2-48CF-B7AC-17F9422D4076}"/>
    <cellStyle name="Saída 9 2" xfId="38016" xr:uid="{A1D261F7-1273-4C64-B825-924194C3F2B2}"/>
    <cellStyle name="Saída 9 2 2" xfId="38017" xr:uid="{520C9B8D-0E45-4414-8849-D7421E1FB050}"/>
    <cellStyle name="Saída 9 2 2 2" xfId="38018" xr:uid="{F38A0071-37AB-4F4E-995B-76EA499DC355}"/>
    <cellStyle name="Saída 9 2 3" xfId="38019" xr:uid="{6C972FE2-FE4D-4AE0-8385-9C4195F00D44}"/>
    <cellStyle name="Saída 9 2 3 2" xfId="38020" xr:uid="{BBE92991-567E-4FCF-A062-146FFA0606DC}"/>
    <cellStyle name="Saída 9 2 4" xfId="38021" xr:uid="{199F4FE5-9547-4503-83CE-136F66A2BAA0}"/>
    <cellStyle name="Saída 9 3" xfId="38022" xr:uid="{EC529AC4-A510-4D9C-8B93-82621DC26FA7}"/>
    <cellStyle name="Saída 9 3 2" xfId="38023" xr:uid="{BF1668EC-ACC8-40AF-ACD0-647BA4A34A0F}"/>
    <cellStyle name="Saída 9 4" xfId="38024" xr:uid="{DE3BD603-955C-453B-A396-CED2A5658603}"/>
    <cellStyle name="Saída 9 4 2" xfId="38025" xr:uid="{27A4D7B7-AE00-447B-A2F1-E7122DE90D7E}"/>
    <cellStyle name="Saída 9 5" xfId="38026" xr:uid="{4C422537-9B5F-463D-8FD5-04BD52CFEA74}"/>
    <cellStyle name="Saída 9 5 2" xfId="38027" xr:uid="{F76A3DFA-523D-4C5C-8F37-043A8799321D}"/>
    <cellStyle name="Saída 9 6" xfId="38028" xr:uid="{C0A98EE1-4A92-4AD9-BC9F-264E7173FE08}"/>
    <cellStyle name="Saída 9 6 2" xfId="38029" xr:uid="{B8D63D62-6851-4163-B5D0-99004E4721DA}"/>
    <cellStyle name="Saída 9 7" xfId="38030" xr:uid="{39CBD503-E3B7-4020-8A58-9BAADA8CDEDB}"/>
    <cellStyle name="Sep. milhar [0]" xfId="38031" xr:uid="{154C7096-92B0-4A82-9592-3269AAC0B412}"/>
    <cellStyle name="Sep. milhar [0] 2" xfId="38032" xr:uid="{C9C0A128-3F0E-4144-AAEB-961B6B9ED92D}"/>
    <cellStyle name="Sep. milhar [0] 2 2" xfId="38033" xr:uid="{DB92CD8C-A652-440D-BE86-FE4007101120}"/>
    <cellStyle name="Sep. milhar [0] 2 2 2" xfId="38034" xr:uid="{6336FBD3-7FA5-4A2A-9EBA-964A68CF43E6}"/>
    <cellStyle name="Sep. milhar [0] 2 2 3" xfId="38035" xr:uid="{00F8AF0D-946D-4058-8A92-89E0822A0DDE}"/>
    <cellStyle name="Sep. milhar [0] 2 3" xfId="38036" xr:uid="{CF05138D-CFDE-474D-A9E3-F69C483D96DB}"/>
    <cellStyle name="Sep. milhar [0] 2 3 2" xfId="38037" xr:uid="{FE3CF934-25D7-4B0C-B3FB-546E628B393B}"/>
    <cellStyle name="Sep. milhar [0] 2 4" xfId="38038" xr:uid="{FC459099-EEBE-470E-B960-25BEEC305F21}"/>
    <cellStyle name="Sep. milhar [0] 2 5" xfId="38039" xr:uid="{8E7C4987-0EC6-4180-BC29-E4044273415A}"/>
    <cellStyle name="Sep. milhar [0] 3" xfId="38040" xr:uid="{69B78E9F-5C73-4BF9-84C6-F01B19E30A6E}"/>
    <cellStyle name="Sep. milhar [0] 3 2" xfId="38041" xr:uid="{0D4251D7-64AF-491E-B45C-A57EBA3C05E3}"/>
    <cellStyle name="Sep. milhar [0] 3 2 2" xfId="38042" xr:uid="{06B6E631-3652-4385-B63A-CB8F46AC8BAF}"/>
    <cellStyle name="Sep. milhar [0] 3 3" xfId="38043" xr:uid="{091E54C6-394D-4DD5-B700-653F42961FE3}"/>
    <cellStyle name="Sep. milhar [0] 4" xfId="38044" xr:uid="{62C97494-AC3F-426C-B983-F4D7CEEDB5F5}"/>
    <cellStyle name="Sep. milhar [0] 4 2" xfId="38045" xr:uid="{526D1A23-ECFD-4CA5-8E30-DC1A70759CF2}"/>
    <cellStyle name="Sep. milhar [0] 4 2 2" xfId="38046" xr:uid="{1C72FDFD-5400-4B87-B10B-3A1B0FE046BA}"/>
    <cellStyle name="Sep. milhar [0] 4 3" xfId="38047" xr:uid="{91531310-B393-495C-B824-7D8BC1727D98}"/>
    <cellStyle name="Sep. milhar [0] 5" xfId="38048" xr:uid="{E86498EA-6652-4D7D-982E-4FAF44C75D5A}"/>
    <cellStyle name="Sep. milhar [0] 5 2" xfId="38049" xr:uid="{74C87075-2BE0-4868-89C0-13574A60B46C}"/>
    <cellStyle name="Sep. milhar [0] 5 2 2" xfId="38050" xr:uid="{0E7121B8-42A5-4794-8905-D2D7B1F085B3}"/>
    <cellStyle name="Sep. milhar [0] 5 3" xfId="38051" xr:uid="{BDD78EED-9AA3-4340-986F-081B6EEB780F}"/>
    <cellStyle name="Sep. milhar [0] 6" xfId="38052" xr:uid="{C3CFB0F1-EF9F-40BA-A373-8DBB82F17639}"/>
    <cellStyle name="Sep. milhar [0] 6 2" xfId="38053" xr:uid="{B154FF50-0D51-4621-8246-D009DEEE98CE}"/>
    <cellStyle name="Sep. milhar [0] 7" xfId="38054" xr:uid="{3DCE800B-85BE-4781-9BDB-6CD14237647D}"/>
    <cellStyle name="Sep. milhar [0] 8" xfId="38055" xr:uid="{C915BC2A-192C-456F-A5D2-6E835B6A6F54}"/>
    <cellStyle name="Separador de milhares" xfId="58" xr:uid="{C6C49767-11E0-4529-AEFB-AD00B5779842}"/>
    <cellStyle name="Separador de milhares 10" xfId="28" xr:uid="{9FFBBDE3-9035-4F0D-8324-A59BA5FA6971}"/>
    <cellStyle name="Separador de milhares 10 10" xfId="38056" xr:uid="{5FF5EE40-5D90-49E6-BC47-28A2BD060CD2}"/>
    <cellStyle name="Separador de milhares 10 10 2" xfId="38057" xr:uid="{0953CCC5-52A9-4495-BDC1-3DA31FD3864D}"/>
    <cellStyle name="Separador de milhares 10 11" xfId="38058" xr:uid="{05E07A7C-4086-4F14-9798-A1C9E3852121}"/>
    <cellStyle name="Separador de milhares 10 11 2" xfId="38059" xr:uid="{DFD6DEBE-FD0A-4415-8D34-287D891AE6BA}"/>
    <cellStyle name="Separador de milhares 10 12" xfId="38060" xr:uid="{C680B1D9-83DA-4A67-9A7B-557ADA20FC85}"/>
    <cellStyle name="Separador de milhares 10 13" xfId="38061" xr:uid="{870FBA99-47F7-4095-9DA7-70A64D4B4D29}"/>
    <cellStyle name="Separador de milhares 10 14" xfId="38062" xr:uid="{72441A8E-8664-408F-886A-A0B4C604C7AF}"/>
    <cellStyle name="Separador de milhares 10 2" xfId="258" xr:uid="{8A74D5B1-0638-49C1-A487-DB456C998B1E}"/>
    <cellStyle name="Separador de milhares 10 2 2" xfId="38064" xr:uid="{26BA5BA5-1191-492B-A960-ADEFF7218AE6}"/>
    <cellStyle name="Separador de milhares 10 2 2 2" xfId="38065" xr:uid="{E784ED5F-9E49-4D5C-ACCF-7646C55AB981}"/>
    <cellStyle name="Separador de milhares 10 2 2 3" xfId="38066" xr:uid="{6C23A5B4-8DCD-446C-A2D3-B8983812ADD3}"/>
    <cellStyle name="Separador de milhares 10 2 3" xfId="38067" xr:uid="{9B8FBD1D-3031-4A04-AF4A-F54BAFEC3B92}"/>
    <cellStyle name="Separador de milhares 10 2 3 2" xfId="38068" xr:uid="{D8C8043A-8A21-42D5-BB3C-9975DE4A6DBD}"/>
    <cellStyle name="Separador de milhares 10 2 4" xfId="38069" xr:uid="{F1CE3064-F322-4F2D-8D9B-C743F5C8CDB0}"/>
    <cellStyle name="Separador de milhares 10 2 4 2" xfId="38070" xr:uid="{2CE7A671-BD8E-43BA-A3A8-8CEF0F7E4288}"/>
    <cellStyle name="Separador de milhares 10 2 5" xfId="38071" xr:uid="{2AF4E158-88FC-4CC2-91FD-50CEE964DD75}"/>
    <cellStyle name="Separador de milhares 10 2 5 2" xfId="38072" xr:uid="{7FA2723E-62C8-405B-BFB7-059BCBE13588}"/>
    <cellStyle name="Separador de milhares 10 2 6" xfId="38073" xr:uid="{BC16EB67-E66A-46F6-8391-F324DE70FB37}"/>
    <cellStyle name="Separador de milhares 10 2 7" xfId="38074" xr:uid="{4CCD9995-29DA-4E8A-85E8-4CFA9AB10093}"/>
    <cellStyle name="Separador de milhares 10 2 8" xfId="38075" xr:uid="{BB9BBDA7-E370-4BD0-B37E-EAA6F6E0A3AF}"/>
    <cellStyle name="Separador de milhares 10 2 9" xfId="38063" xr:uid="{1329EF32-935D-4665-A169-91E632B7120C}"/>
    <cellStyle name="Separador de milhares 10 3" xfId="259" xr:uid="{275D54E4-15BA-4275-BCA0-5D90AD3F1896}"/>
    <cellStyle name="Separador de milhares 10 3 2" xfId="38077" xr:uid="{BD59933C-58EC-4B92-8E68-B16DC4B1BF76}"/>
    <cellStyle name="Separador de milhares 10 3 2 2" xfId="38078" xr:uid="{F8BC8BA5-1CDD-429C-955F-49D04F7DAE25}"/>
    <cellStyle name="Separador de milhares 10 3 2 3" xfId="38079" xr:uid="{14DE89DF-569B-4042-9772-C35F2C918D88}"/>
    <cellStyle name="Separador de milhares 10 3 3" xfId="38080" xr:uid="{1572F9E2-4B0E-4508-BFD6-34081B5E8364}"/>
    <cellStyle name="Separador de milhares 10 3 3 2" xfId="38081" xr:uid="{A273BBE3-4CB6-483E-859A-7AC7613C21E0}"/>
    <cellStyle name="Separador de milhares 10 3 4" xfId="38082" xr:uid="{23F547F9-64AB-4DD3-90F1-87FC951BDAA1}"/>
    <cellStyle name="Separador de milhares 10 3 4 2" xfId="38083" xr:uid="{AE3FBCDC-4257-4614-970F-B9318DBE69C8}"/>
    <cellStyle name="Separador de milhares 10 3 5" xfId="38084" xr:uid="{F1957FBF-5DED-40CF-8558-0C9AE4EA709A}"/>
    <cellStyle name="Separador de milhares 10 3 6" xfId="38085" xr:uid="{366A5B19-2708-4E44-A383-21A37D392313}"/>
    <cellStyle name="Separador de milhares 10 3 7" xfId="38086" xr:uid="{991054E6-1BCA-4669-A520-6592B17B5CD4}"/>
    <cellStyle name="Separador de milhares 10 3 8" xfId="38087" xr:uid="{65F6C524-63F0-412E-950E-36B59DF20222}"/>
    <cellStyle name="Separador de milhares 10 3 9" xfId="38076" xr:uid="{ADFEBD61-6360-4671-8BAD-F0025394C797}"/>
    <cellStyle name="Separador de milhares 10 4" xfId="11" xr:uid="{00000000-0005-0000-0000-00000B000000}"/>
    <cellStyle name="Separador de milhares 10 4 2" xfId="72" xr:uid="{59C25070-810F-47E3-B9E4-7155F9588C3F}"/>
    <cellStyle name="Separador de milhares 10 4 2 2" xfId="38088" xr:uid="{B7D5A732-E5B4-4C18-B0B1-C8AC8D68842C}"/>
    <cellStyle name="Separador de milhares 10 4 2 3" xfId="38089" xr:uid="{A8B40B77-875B-4AF9-AC3F-3E2BEA208BCE}"/>
    <cellStyle name="Separador de milhares 10 4 2 4" xfId="38090" xr:uid="{B9C7797F-2E35-48E3-BE75-744AF76E5B94}"/>
    <cellStyle name="Separador de milhares 10 4 2 5" xfId="38091" xr:uid="{F2C7FE3C-8D2B-4426-984B-D2F3EB9C0A7B}"/>
    <cellStyle name="Separador de milhares 10 4 3" xfId="260" xr:uid="{EE3F2238-18FF-4D66-9083-F974B24B1517}"/>
    <cellStyle name="Separador de milhares 10 4 3 2" xfId="38092" xr:uid="{7FD21B13-A81E-4AF6-A26D-DDA4295CE142}"/>
    <cellStyle name="Separador de milhares 10 4 4" xfId="38093" xr:uid="{0F5CF47C-B14C-4E0A-9897-11B8982950A7}"/>
    <cellStyle name="Separador de milhares 10 4 5" xfId="38094" xr:uid="{F6AB2627-6C7E-4AC3-B55C-84C6422023C0}"/>
    <cellStyle name="Separador de milhares 10 4 6" xfId="38095" xr:uid="{4589B254-277D-44DA-A580-6646505FBB5B}"/>
    <cellStyle name="Separador de milhares 10 4 7" xfId="38096" xr:uid="{F7188723-C777-4F8A-9E16-A2669E8E950E}"/>
    <cellStyle name="Separador de milhares 10 4 8" xfId="38097" xr:uid="{6F279D06-E623-4497-BEFA-D2F34ED05DC8}"/>
    <cellStyle name="Separador de milhares 10 4 9" xfId="50590" xr:uid="{70136D5B-305D-4D3C-884C-E9172F9A5715}"/>
    <cellStyle name="Separador de milhares 10 5" xfId="381" xr:uid="{6D2FA20C-9516-45C4-ABC7-EF72C8567357}"/>
    <cellStyle name="Separador de milhares 10 5 2" xfId="38099" xr:uid="{4364CC58-CF79-42A0-98A8-A727CE29FF6D}"/>
    <cellStyle name="Separador de milhares 10 5 2 2" xfId="38100" xr:uid="{383E1D90-7653-4CC7-83BC-544995226849}"/>
    <cellStyle name="Separador de milhares 10 5 3" xfId="38101" xr:uid="{CC78D76C-A63F-469E-A14A-53B5E8384496}"/>
    <cellStyle name="Separador de milhares 10 5 3 2" xfId="38102" xr:uid="{496AEA1E-E8E5-48E5-94AF-962D3DD867B0}"/>
    <cellStyle name="Separador de milhares 10 5 4" xfId="38103" xr:uid="{6F7EC4E4-EBC1-4A10-9030-9523E29485EF}"/>
    <cellStyle name="Separador de milhares 10 5 4 2" xfId="38104" xr:uid="{A3E42904-AC83-4437-9963-36E69C4C8E09}"/>
    <cellStyle name="Separador de milhares 10 5 5" xfId="38105" xr:uid="{B614A05C-FB81-4529-86BA-BAA2BB053850}"/>
    <cellStyle name="Separador de milhares 10 5 6" xfId="38106" xr:uid="{915E9AFB-BD69-48EF-8E48-2F86514539D6}"/>
    <cellStyle name="Separador de milhares 10 5 7" xfId="38107" xr:uid="{E9704878-91DE-4CA2-90DE-BEE1EEBBCA11}"/>
    <cellStyle name="Separador de milhares 10 5 8" xfId="38098" xr:uid="{F8B088F4-7A50-49D2-8977-AC7E4423CB4E}"/>
    <cellStyle name="Separador de milhares 10 6" xfId="382" xr:uid="{5C12DF5B-B88A-48A1-A7AB-635D7BE0A117}"/>
    <cellStyle name="Separador de milhares 10 6 2" xfId="38109" xr:uid="{A7A29DA4-AB80-432A-B32C-9C334BBB92A3}"/>
    <cellStyle name="Separador de milhares 10 6 2 2" xfId="38110" xr:uid="{1E22C94D-B4DC-45B8-91A9-120CE1CD823A}"/>
    <cellStyle name="Separador de milhares 10 6 3" xfId="38111" xr:uid="{9C810B81-F50B-4641-B14C-76E8C9E0A27A}"/>
    <cellStyle name="Separador de milhares 10 6 3 2" xfId="38112" xr:uid="{F81FA83D-BFDA-4FFB-A536-CF5D703D9362}"/>
    <cellStyle name="Separador de milhares 10 6 4" xfId="38113" xr:uid="{84DF5F51-EA26-41B3-B71F-883A6B173B1A}"/>
    <cellStyle name="Separador de milhares 10 6 4 2" xfId="38114" xr:uid="{F114D4E6-6CEB-4734-9896-648AA31C7B11}"/>
    <cellStyle name="Separador de milhares 10 6 5" xfId="38115" xr:uid="{4C06DBDF-9A16-4A1A-A3C3-57AC1498DC61}"/>
    <cellStyle name="Separador de milhares 10 6 6" xfId="38116" xr:uid="{3CEDD042-5973-4705-BDC7-1B046C0B6537}"/>
    <cellStyle name="Separador de milhares 10 6 7" xfId="38117" xr:uid="{8DF37154-F71E-47C5-BB98-D254CB262F10}"/>
    <cellStyle name="Separador de milhares 10 6 8" xfId="38108" xr:uid="{824022D9-4CF1-4EDC-954A-5870792BAD98}"/>
    <cellStyle name="Separador de milhares 10 7" xfId="383" xr:uid="{871128E9-D887-4F9F-86FF-687A8915A41D}"/>
    <cellStyle name="Separador de milhares 10 7 2" xfId="38119" xr:uid="{080E3E97-B86E-40ED-B02F-71D9FAB147A8}"/>
    <cellStyle name="Separador de milhares 10 7 2 2" xfId="38120" xr:uid="{F7101986-4192-4AB3-85C7-3A87D1AE292C}"/>
    <cellStyle name="Separador de milhares 10 7 3" xfId="38121" xr:uid="{5425FA47-03DC-4731-AAE5-481B0D720488}"/>
    <cellStyle name="Separador de milhares 10 7 3 2" xfId="38122" xr:uid="{611FBE73-5638-4134-B147-4B166CAB09C1}"/>
    <cellStyle name="Separador de milhares 10 7 4" xfId="38123" xr:uid="{AB6B6FA0-FDDC-4952-8090-6427B69F36BD}"/>
    <cellStyle name="Separador de milhares 10 7 4 2" xfId="38124" xr:uid="{700B4FB3-FA00-40D1-858B-E3247A891AA6}"/>
    <cellStyle name="Separador de milhares 10 7 5" xfId="38125" xr:uid="{1D328661-3690-4E9F-9C8B-711F9D478C34}"/>
    <cellStyle name="Separador de milhares 10 7 6" xfId="38126" xr:uid="{CCDE5936-7A6C-485A-8C5B-DA73C43FD064}"/>
    <cellStyle name="Separador de milhares 10 7 7" xfId="38127" xr:uid="{00941CE2-DFD9-4D02-8BB6-386986A2A713}"/>
    <cellStyle name="Separador de milhares 10 7 8" xfId="38118" xr:uid="{61C39C3A-D4D2-44CF-BBF3-A9F036F718DA}"/>
    <cellStyle name="Separador de milhares 10 8" xfId="384" xr:uid="{454AA38F-7BC3-4A37-AEAE-4BFE65A03200}"/>
    <cellStyle name="Separador de milhares 10 8 2" xfId="38129" xr:uid="{D0D40FF2-6794-433D-89D3-084EE3E58DFB}"/>
    <cellStyle name="Separador de milhares 10 8 2 2" xfId="38130" xr:uid="{70EC7691-F021-4F5F-9E6C-EEE1E940C30D}"/>
    <cellStyle name="Separador de milhares 10 8 3" xfId="38131" xr:uid="{D8272887-8CB1-4A66-B30B-9FAA50E28ACF}"/>
    <cellStyle name="Separador de milhares 10 8 3 2" xfId="38132" xr:uid="{D2122662-81B2-4AA7-B064-62BC7907A73C}"/>
    <cellStyle name="Separador de milhares 10 8 4" xfId="38133" xr:uid="{6245651F-5E85-4C0B-A28A-FBC325E0310D}"/>
    <cellStyle name="Separador de milhares 10 8 4 2" xfId="38134" xr:uid="{F97F0D94-B7D5-4808-BCCF-E9DA93C7B8A6}"/>
    <cellStyle name="Separador de milhares 10 8 5" xfId="38135" xr:uid="{D2AD2F88-F110-47B6-82A7-116148DB6787}"/>
    <cellStyle name="Separador de milhares 10 8 6" xfId="38136" xr:uid="{03DA7B42-BDA5-4260-B647-32A6690FDE3E}"/>
    <cellStyle name="Separador de milhares 10 8 7" xfId="38137" xr:uid="{438532BF-406B-4365-9E33-4F3D6171C533}"/>
    <cellStyle name="Separador de milhares 10 8 8" xfId="38128" xr:uid="{31B171C0-4562-48FA-BAB1-EB697F88EDAD}"/>
    <cellStyle name="Separador de milhares 10 9" xfId="38138" xr:uid="{B347737F-98CD-41F9-A6FB-85586E420BC1}"/>
    <cellStyle name="Separador de milhares 10 9 2" xfId="38139" xr:uid="{FB9B8C0C-1DB9-42BD-9C84-82B6E107E29A}"/>
    <cellStyle name="Separador de milhares 11" xfId="38140" xr:uid="{F4981177-42ED-4A40-B47E-835DB4459C06}"/>
    <cellStyle name="Separador de milhares 11 2" xfId="38141" xr:uid="{0497FC5F-A5E1-42C0-B1C1-49645E11266A}"/>
    <cellStyle name="Separador de milhares 11 2 2" xfId="38142" xr:uid="{EEC4F2CB-B5DA-41DC-84F8-E450C034FFAE}"/>
    <cellStyle name="Separador de milhares 11 2 3" xfId="38143" xr:uid="{7CC6C741-DDD8-49D1-A679-093E48EA9973}"/>
    <cellStyle name="Separador de milhares 11 2 4" xfId="38144" xr:uid="{9694D3E9-ED5C-4B8F-825D-BBA766E9BD95}"/>
    <cellStyle name="Separador de milhares 11 3" xfId="38145" xr:uid="{C010E9A3-4483-412C-AF54-DD414B52AD72}"/>
    <cellStyle name="Separador de milhares 11 4" xfId="38146" xr:uid="{27B076B4-EDE3-4F5C-9FF7-145F3F885DC9}"/>
    <cellStyle name="Separador de milhares 12" xfId="38147" xr:uid="{29D15B86-C042-4083-B159-4696C5D848A0}"/>
    <cellStyle name="Separador de milhares 13" xfId="38148" xr:uid="{0A4D18A0-4DD4-4422-B97E-A47B5062B107}"/>
    <cellStyle name="Separador de milhares 14" xfId="385" xr:uid="{11F62B92-294C-48AD-A8AC-023D8E0D75C2}"/>
    <cellStyle name="Separador de milhares 14 2" xfId="261" xr:uid="{1E65195F-EFF2-42A3-9E33-14D518E0A6DC}"/>
    <cellStyle name="Separador de milhares 14 2 2" xfId="38151" xr:uid="{31A0D387-A026-49C0-8D77-3079AB40A60D}"/>
    <cellStyle name="Separador de milhares 14 2 2 2" xfId="38152" xr:uid="{A8723E09-246F-43A9-B355-BA787FEC127C}"/>
    <cellStyle name="Separador de milhares 14 2 2 3" xfId="38153" xr:uid="{001CA1B3-FDCD-4039-9DBC-4DDCDD502BDE}"/>
    <cellStyle name="Separador de milhares 14 2 3" xfId="38154" xr:uid="{4E0324AC-F8FA-4C3E-BB13-CF54307B2B43}"/>
    <cellStyle name="Separador de milhares 14 2 3 2" xfId="38155" xr:uid="{F817E181-7511-46D7-A3E4-6E1387557D7E}"/>
    <cellStyle name="Separador de milhares 14 2 4" xfId="38156" xr:uid="{D1A50875-54C0-4C27-92B6-0A30E95E2619}"/>
    <cellStyle name="Separador de milhares 14 2 4 2" xfId="38157" xr:uid="{766A72CA-B1EC-4631-BCBF-1B373FC8AB3E}"/>
    <cellStyle name="Separador de milhares 14 2 5" xfId="38158" xr:uid="{EF39BAB5-8107-4D85-8C34-5015B56F605A}"/>
    <cellStyle name="Separador de milhares 14 2 6" xfId="38159" xr:uid="{C65F2E53-013D-40F3-A93D-26AF9EE16D53}"/>
    <cellStyle name="Separador de milhares 14 2 7" xfId="38160" xr:uid="{4C8389CE-A91F-44FC-9C3F-32F861BEBEA5}"/>
    <cellStyle name="Separador de milhares 14 2 8" xfId="38161" xr:uid="{51760BB1-50A4-41DD-924F-FF75E9EA3286}"/>
    <cellStyle name="Separador de milhares 14 2 9" xfId="38150" xr:uid="{C9D82268-88A6-4913-82E3-AE73AEE0A1A6}"/>
    <cellStyle name="Separador de milhares 14 3" xfId="38162" xr:uid="{A0717CA7-BC09-45C1-AF29-7CF50B37610B}"/>
    <cellStyle name="Separador de milhares 14 3 2" xfId="38163" xr:uid="{A9778AE1-C4B6-4F03-BC33-2BE15C6B8804}"/>
    <cellStyle name="Separador de milhares 14 4" xfId="38164" xr:uid="{857A2DBE-9F7D-47C6-8477-33A0B6D8D09B}"/>
    <cellStyle name="Separador de milhares 14 4 2" xfId="38165" xr:uid="{37C7F8B6-CB2E-437E-9CF5-78DED6535EB8}"/>
    <cellStyle name="Separador de milhares 14 5" xfId="38166" xr:uid="{2F215B3D-5BEB-4A17-9C6E-551AD2C118DF}"/>
    <cellStyle name="Separador de milhares 14 5 2" xfId="38167" xr:uid="{1C63FA8B-C559-4E37-A9C9-6D642012E79E}"/>
    <cellStyle name="Separador de milhares 14 6" xfId="38168" xr:uid="{0DDA49B6-B1CF-4788-A78C-6A553B052146}"/>
    <cellStyle name="Separador de milhares 14 7" xfId="38169" xr:uid="{0B53E59F-26FF-470A-A44E-6AF3A9B397B8}"/>
    <cellStyle name="Separador de milhares 14 8" xfId="38170" xr:uid="{A3B23E69-8B2A-425A-850F-35D3FED6ED7F}"/>
    <cellStyle name="Separador de milhares 14 9" xfId="38149" xr:uid="{D3F31330-D33A-4A9F-96DA-0D1F1A8B602E}"/>
    <cellStyle name="Separador de milhares 15" xfId="386" xr:uid="{8426C76E-B0F6-4A5C-9C76-F024C1AE55D2}"/>
    <cellStyle name="Separador de milhares 15 2" xfId="262" xr:uid="{9EC39FC8-D2E0-4F1E-8C21-9FC628C9B0DA}"/>
    <cellStyle name="Separador de milhares 15 2 2" xfId="38173" xr:uid="{B6F1963A-81FF-41D2-8239-E575E74EF96F}"/>
    <cellStyle name="Separador de milhares 15 2 2 2" xfId="38174" xr:uid="{E39AE749-9B8E-463B-9A4A-863ACD252ED8}"/>
    <cellStyle name="Separador de milhares 15 2 2 3" xfId="38175" xr:uid="{28F68B19-9DE1-43EB-9EB8-7EB04D0DFB8C}"/>
    <cellStyle name="Separador de milhares 15 2 3" xfId="38176" xr:uid="{5C03AEB3-FB9E-4178-8ECF-9B66AA4A0A4D}"/>
    <cellStyle name="Separador de milhares 15 2 3 2" xfId="38177" xr:uid="{C71CCA1A-7F28-4CB3-B38C-66C08AB817AA}"/>
    <cellStyle name="Separador de milhares 15 2 4" xfId="38178" xr:uid="{9072F60C-65BA-4E4D-9EC4-B289AEC4EADD}"/>
    <cellStyle name="Separador de milhares 15 2 4 2" xfId="38179" xr:uid="{E39C35A6-FA83-4D81-8AA2-D98CDAEF9E18}"/>
    <cellStyle name="Separador de milhares 15 2 5" xfId="38180" xr:uid="{5C8B4A25-F240-47F9-9BF4-51D4392D95C2}"/>
    <cellStyle name="Separador de milhares 15 2 6" xfId="38181" xr:uid="{D98E90D6-9C7A-4DDD-9D19-C3022F5B0292}"/>
    <cellStyle name="Separador de milhares 15 2 7" xfId="38182" xr:uid="{11EC5405-78B4-4C67-9A49-34B9CC3F591A}"/>
    <cellStyle name="Separador de milhares 15 2 8" xfId="38183" xr:uid="{99E2D8E4-6263-4AA8-99EC-FCDBE971A6D2}"/>
    <cellStyle name="Separador de milhares 15 2 9" xfId="38172" xr:uid="{7A25CD02-66CD-4CF4-8AC9-16F40E2FF1DE}"/>
    <cellStyle name="Separador de milhares 15 3" xfId="38184" xr:uid="{A6B943F0-B61A-4479-A604-A32E24D9735E}"/>
    <cellStyle name="Separador de milhares 15 3 2" xfId="38185" xr:uid="{263B51FE-169E-416E-9E9E-05E4278A8D30}"/>
    <cellStyle name="Separador de milhares 15 4" xfId="38186" xr:uid="{F74E7E18-FEB0-4D59-8283-675F587A2D7C}"/>
    <cellStyle name="Separador de milhares 15 4 2" xfId="38187" xr:uid="{C3007358-6D45-41A4-90FC-902865DDECF2}"/>
    <cellStyle name="Separador de milhares 15 5" xfId="38188" xr:uid="{F494E531-9BFC-4FF3-8EA9-5533A73C13E6}"/>
    <cellStyle name="Separador de milhares 15 5 2" xfId="38189" xr:uid="{19B080E0-85F4-44EE-958A-B75396D44E8B}"/>
    <cellStyle name="Separador de milhares 15 6" xfId="38190" xr:uid="{D620DAC4-A040-475C-923F-EB8EFDBBCBA6}"/>
    <cellStyle name="Separador de milhares 15 7" xfId="38191" xr:uid="{A4D27405-68C7-4E9B-90D6-9E1A6A25170A}"/>
    <cellStyle name="Separador de milhares 15 8" xfId="38192" xr:uid="{4E605643-28E8-46DF-8AF5-7A03DBA0E7AE}"/>
    <cellStyle name="Separador de milhares 15 9" xfId="38171" xr:uid="{862453B6-3BCE-481A-AD5E-0043AD19B796}"/>
    <cellStyle name="Separador de milhares 16" xfId="387" xr:uid="{A8C66B23-2BCE-43BA-A228-B2109888E3EA}"/>
    <cellStyle name="Separador de milhares 16 2" xfId="263" xr:uid="{D0186F93-51F5-4242-ADAB-30F53DEEF51F}"/>
    <cellStyle name="Separador de milhares 16 2 2" xfId="38195" xr:uid="{9D5D0760-4686-4397-906F-DAFAB3112BE5}"/>
    <cellStyle name="Separador de milhares 16 2 2 2" xfId="38196" xr:uid="{D71CC18D-705B-4081-8125-C704D3534028}"/>
    <cellStyle name="Separador de milhares 16 2 2 3" xfId="38197" xr:uid="{D0776CB8-D629-41DB-A3CF-66D55952BB76}"/>
    <cellStyle name="Separador de milhares 16 2 3" xfId="38198" xr:uid="{561EBC43-0883-4389-8258-AD502ABDCEA4}"/>
    <cellStyle name="Separador de milhares 16 2 3 2" xfId="38199" xr:uid="{7C7D813B-D6F3-434B-87D9-A71581805E8A}"/>
    <cellStyle name="Separador de milhares 16 2 4" xfId="38200" xr:uid="{F64DC1DE-1645-4204-8A17-1D66CC9EAC44}"/>
    <cellStyle name="Separador de milhares 16 2 4 2" xfId="38201" xr:uid="{D0B88F64-7504-4B12-A731-E95079354C7A}"/>
    <cellStyle name="Separador de milhares 16 2 5" xfId="38202" xr:uid="{C97C3272-E39C-48DB-80B1-A6C6AB2FE8EB}"/>
    <cellStyle name="Separador de milhares 16 2 6" xfId="38203" xr:uid="{A0BA49E3-49C7-4EFC-B7DC-946D626FE8E3}"/>
    <cellStyle name="Separador de milhares 16 2 7" xfId="38204" xr:uid="{6411C489-D1A0-4E88-98AA-0E09FCA88CFA}"/>
    <cellStyle name="Separador de milhares 16 2 8" xfId="38205" xr:uid="{CCF2AEA8-BCB5-4AFE-BFB7-401D1E13D2E3}"/>
    <cellStyle name="Separador de milhares 16 2 9" xfId="38194" xr:uid="{9F0999D5-A643-4286-9573-5E62684AAB37}"/>
    <cellStyle name="Separador de milhares 16 3" xfId="38206" xr:uid="{7D330412-D54A-4B3F-8C88-1599A76B1BFD}"/>
    <cellStyle name="Separador de milhares 16 3 2" xfId="38207" xr:uid="{AF0C741B-FB74-4A29-9BC7-488AD3D72ED3}"/>
    <cellStyle name="Separador de milhares 16 4" xfId="38208" xr:uid="{AF817AC1-3660-40B2-8BB4-E83683CA5C4E}"/>
    <cellStyle name="Separador de milhares 16 4 2" xfId="38209" xr:uid="{67757F2F-BCF8-43B2-A9A6-16D84B1F8F34}"/>
    <cellStyle name="Separador de milhares 16 5" xfId="38210" xr:uid="{3CF7D412-BF70-4B46-8AC0-13AC9F6D12ED}"/>
    <cellStyle name="Separador de milhares 16 5 2" xfId="38211" xr:uid="{87600D4F-B7C8-4B69-B605-2C630C5BBB51}"/>
    <cellStyle name="Separador de milhares 16 6" xfId="38212" xr:uid="{2AD020AB-8B0B-40E3-ACBD-042B5FAAD3B5}"/>
    <cellStyle name="Separador de milhares 16 7" xfId="38213" xr:uid="{33E8F53F-7B4A-4860-9687-CF91C5F4E027}"/>
    <cellStyle name="Separador de milhares 16 8" xfId="38214" xr:uid="{68B9DA11-BCBE-45AD-9DD5-B7375A512405}"/>
    <cellStyle name="Separador de milhares 16 9" xfId="38193" xr:uid="{5DC3C715-CFF7-4F20-BFBA-7879EDB196D8}"/>
    <cellStyle name="Separador de milhares 17" xfId="388" xr:uid="{DAEE34FD-0DC7-478B-AF21-AEDD08E7937E}"/>
    <cellStyle name="Separador de milhares 17 2" xfId="264" xr:uid="{12161122-F4BD-4268-87A9-1BF09A44AFB0}"/>
    <cellStyle name="Separador de milhares 17 2 2" xfId="38217" xr:uid="{3671A71B-5C08-458A-B10E-B6173710B3EE}"/>
    <cellStyle name="Separador de milhares 17 2 2 2" xfId="38218" xr:uid="{C6843ECD-FF61-4CD4-AA42-9A4EAA7188C9}"/>
    <cellStyle name="Separador de milhares 17 2 2 3" xfId="38219" xr:uid="{59AB030E-C882-4B77-9C7B-D054506EF92C}"/>
    <cellStyle name="Separador de milhares 17 2 3" xfId="38220" xr:uid="{54F1F24F-3545-4931-B52C-83E224EDD5FB}"/>
    <cellStyle name="Separador de milhares 17 2 3 2" xfId="38221" xr:uid="{023B8A2C-F397-40E3-996E-BA3AFE4DC84C}"/>
    <cellStyle name="Separador de milhares 17 2 4" xfId="38222" xr:uid="{665E84C0-184C-4615-87AF-0A82A0E02769}"/>
    <cellStyle name="Separador de milhares 17 2 4 2" xfId="38223" xr:uid="{440A4247-8A70-4911-82F8-FB14E85D6752}"/>
    <cellStyle name="Separador de milhares 17 2 5" xfId="38224" xr:uid="{CD09A021-31A4-4D70-B02B-0EB49ADE3A19}"/>
    <cellStyle name="Separador de milhares 17 2 6" xfId="38225" xr:uid="{C7065412-592D-469C-B400-95412107B457}"/>
    <cellStyle name="Separador de milhares 17 2 7" xfId="38226" xr:uid="{33CDD9F3-BDB9-490C-A2EA-EF9357E6133C}"/>
    <cellStyle name="Separador de milhares 17 2 8" xfId="38227" xr:uid="{985A451D-8D39-4389-A3F3-0E06D62233AD}"/>
    <cellStyle name="Separador de milhares 17 2 9" xfId="38216" xr:uid="{D7ADA9F1-4B32-4B88-88DD-4C865AC34741}"/>
    <cellStyle name="Separador de milhares 17 3" xfId="38228" xr:uid="{BD717198-D4FF-49B9-93D2-17AF045B00BF}"/>
    <cellStyle name="Separador de milhares 17 3 2" xfId="38229" xr:uid="{38AC9FAB-AB4D-4E78-83B7-133D098D81B8}"/>
    <cellStyle name="Separador de milhares 17 4" xfId="38230" xr:uid="{6673FD2F-B36A-4A6F-B05B-B12517BB3FDF}"/>
    <cellStyle name="Separador de milhares 17 4 2" xfId="38231" xr:uid="{5A1CA09B-C098-4FB9-9834-1E3D608BFAB1}"/>
    <cellStyle name="Separador de milhares 17 5" xfId="38232" xr:uid="{DB0B82DA-91F0-422D-9C96-34E3DB981B57}"/>
    <cellStyle name="Separador de milhares 17 5 2" xfId="38233" xr:uid="{C6BCF118-8FA1-44D1-A50E-09E12C31E568}"/>
    <cellStyle name="Separador de milhares 17 6" xfId="38234" xr:uid="{87E50B11-BDEA-472A-8243-610F02AB27C6}"/>
    <cellStyle name="Separador de milhares 17 7" xfId="38235" xr:uid="{8E2287BE-2B6C-4D27-A908-C355C1269506}"/>
    <cellStyle name="Separador de milhares 17 8" xfId="38236" xr:uid="{C7A260EB-F1F3-4092-A77C-249732E20D14}"/>
    <cellStyle name="Separador de milhares 17 9" xfId="38215" xr:uid="{DBC1F2A1-8A77-4371-B775-594FA9DA9E9F}"/>
    <cellStyle name="Separador de milhares 18" xfId="389" xr:uid="{BC32CFE4-6A30-4F05-9CCA-EB7F2250B5EF}"/>
    <cellStyle name="Separador de milhares 18 2" xfId="265" xr:uid="{100FD47E-659E-443F-BC54-EBA3F153A96B}"/>
    <cellStyle name="Separador de milhares 18 2 2" xfId="38239" xr:uid="{C21224D0-E385-44A2-85BD-7691FB12EB68}"/>
    <cellStyle name="Separador de milhares 18 2 2 2" xfId="38240" xr:uid="{445DE181-CA36-4248-88AA-7BAC16E97391}"/>
    <cellStyle name="Separador de milhares 18 2 2 3" xfId="38241" xr:uid="{4FC0A348-432A-4273-A438-D067DD78A0C4}"/>
    <cellStyle name="Separador de milhares 18 2 3" xfId="38242" xr:uid="{0591B427-DC7D-4260-A3A6-DDBCBAEA2805}"/>
    <cellStyle name="Separador de milhares 18 2 3 2" xfId="38243" xr:uid="{4E5758BF-B6A0-4976-B950-8894EA5142D4}"/>
    <cellStyle name="Separador de milhares 18 2 4" xfId="38244" xr:uid="{3870E652-8C67-4CC7-AC52-3BC0C07F2E14}"/>
    <cellStyle name="Separador de milhares 18 2 4 2" xfId="38245" xr:uid="{EEEE4F99-3696-4187-8FBE-ACE2485B3B8E}"/>
    <cellStyle name="Separador de milhares 18 2 5" xfId="38246" xr:uid="{A901FB1C-A11A-43E1-9FBB-8AF54B0E5F66}"/>
    <cellStyle name="Separador de milhares 18 2 6" xfId="38247" xr:uid="{982A6A37-975B-4801-8E19-8C3E1019ABF7}"/>
    <cellStyle name="Separador de milhares 18 2 7" xfId="38248" xr:uid="{83625B59-A258-4E6D-B9FE-746888B30FD2}"/>
    <cellStyle name="Separador de milhares 18 2 8" xfId="38249" xr:uid="{5B5504D2-8997-41C3-A3C1-524C5A0A0E26}"/>
    <cellStyle name="Separador de milhares 18 2 9" xfId="38238" xr:uid="{8016A58D-8161-4BBF-8B05-769B8B6A08A3}"/>
    <cellStyle name="Separador de milhares 18 3" xfId="38250" xr:uid="{37CC9015-5802-4626-B1E5-52109CBCF8C7}"/>
    <cellStyle name="Separador de milhares 18 3 2" xfId="38251" xr:uid="{093197ED-1FF0-477E-AB71-2EEE96D09DED}"/>
    <cellStyle name="Separador de milhares 18 4" xfId="38252" xr:uid="{3FAE38C0-D596-48E3-A194-E00FE7FE95DC}"/>
    <cellStyle name="Separador de milhares 18 4 2" xfId="38253" xr:uid="{5D7D2D07-1810-48D6-A959-EAD697953F28}"/>
    <cellStyle name="Separador de milhares 18 5" xfId="38254" xr:uid="{0FA86AA1-C193-4730-BAD2-7832190E0C1B}"/>
    <cellStyle name="Separador de milhares 18 5 2" xfId="38255" xr:uid="{9E772D47-4BE1-4468-82E5-31B4285F8FBE}"/>
    <cellStyle name="Separador de milhares 18 6" xfId="38256" xr:uid="{16A24DB6-C4A5-4C59-B22C-BA794A804DE1}"/>
    <cellStyle name="Separador de milhares 18 7" xfId="38257" xr:uid="{90F4BC09-49A2-4FFB-8855-64F91A27D734}"/>
    <cellStyle name="Separador de milhares 18 8" xfId="38258" xr:uid="{CA26C828-5E04-467A-9D3F-0B94A61E43B9}"/>
    <cellStyle name="Separador de milhares 18 9" xfId="38237" xr:uid="{BDFAAA81-B615-41D0-A158-8B3CD9F66507}"/>
    <cellStyle name="Separador de milhares 19" xfId="390" xr:uid="{FCF83A9C-3242-40E3-8744-2475FFD2168C}"/>
    <cellStyle name="Separador de milhares 19 2" xfId="266" xr:uid="{D0625DEE-DED7-4CEC-8700-BAAD1648B49C}"/>
    <cellStyle name="Separador de milhares 19 2 2" xfId="38261" xr:uid="{1F360782-87C8-43EC-B6BD-8A8BB674DE73}"/>
    <cellStyle name="Separador de milhares 19 2 2 2" xfId="38262" xr:uid="{A48A2407-CA4E-42B0-9E3E-5ABE2ED873EE}"/>
    <cellStyle name="Separador de milhares 19 2 2 3" xfId="38263" xr:uid="{819FA197-3D95-4494-A559-60439CBC40A2}"/>
    <cellStyle name="Separador de milhares 19 2 3" xfId="38264" xr:uid="{6177B943-ED3D-4AC8-9EE4-F42431B1DF7F}"/>
    <cellStyle name="Separador de milhares 19 2 3 2" xfId="38265" xr:uid="{0A3D6B15-3D15-40F7-93E3-DE9B6F0095CA}"/>
    <cellStyle name="Separador de milhares 19 2 4" xfId="38266" xr:uid="{175C46CE-DB68-42AC-8DDF-CB18AF3A6C19}"/>
    <cellStyle name="Separador de milhares 19 2 4 2" xfId="38267" xr:uid="{7AF1AC42-A86C-4EB5-815B-19626A82F4C6}"/>
    <cellStyle name="Separador de milhares 19 2 5" xfId="38268" xr:uid="{370784DA-B0C2-467B-8F0D-1B552E00E19D}"/>
    <cellStyle name="Separador de milhares 19 2 6" xfId="38269" xr:uid="{74C99C3B-E3F7-4CFE-AC07-49EDF8E41272}"/>
    <cellStyle name="Separador de milhares 19 2 7" xfId="38270" xr:uid="{45B8CB4A-9D26-4E39-8FFD-C30701522A48}"/>
    <cellStyle name="Separador de milhares 19 2 8" xfId="38271" xr:uid="{754E2F63-3009-4655-AF12-9D8B94675B4C}"/>
    <cellStyle name="Separador de milhares 19 2 9" xfId="38260" xr:uid="{CA7D2BBA-9782-4DF1-83AA-2058C17A4F21}"/>
    <cellStyle name="Separador de milhares 19 3" xfId="38272" xr:uid="{DEACB7F9-A198-4B17-9A92-30C636611E25}"/>
    <cellStyle name="Separador de milhares 19 3 2" xfId="38273" xr:uid="{D85B2DA3-BBBC-45EB-B3C5-0CD0B4B59DF7}"/>
    <cellStyle name="Separador de milhares 19 4" xfId="38274" xr:uid="{36E3882A-7613-4A66-9CA9-2928C5FE9425}"/>
    <cellStyle name="Separador de milhares 19 4 2" xfId="38275" xr:uid="{04962D42-6E53-4BB4-8C31-770A4589738B}"/>
    <cellStyle name="Separador de milhares 19 5" xfId="38276" xr:uid="{E0987573-BD14-4021-B285-371685725477}"/>
    <cellStyle name="Separador de milhares 19 5 2" xfId="38277" xr:uid="{51C8FC0E-8CAC-49DA-AC47-A16D14905A86}"/>
    <cellStyle name="Separador de milhares 19 6" xfId="38278" xr:uid="{E1926B26-BC33-4701-B45A-39AC8CBBE941}"/>
    <cellStyle name="Separador de milhares 19 7" xfId="38279" xr:uid="{8137BD54-9F81-4159-A699-32B3AD51F9CA}"/>
    <cellStyle name="Separador de milhares 19 8" xfId="38280" xr:uid="{2F72997B-4337-48F7-83A9-D3919A995A93}"/>
    <cellStyle name="Separador de milhares 19 9" xfId="38259" xr:uid="{7E0D449F-520E-4616-B36B-443A54910F42}"/>
    <cellStyle name="Separador de milhares 2" xfId="3" xr:uid="{00000000-0005-0000-0000-00000C000000}"/>
    <cellStyle name="Separador de milhares 2 10" xfId="268" xr:uid="{C4533B49-9AD7-4AEB-BA51-282FF3315F2A}"/>
    <cellStyle name="Separador de milhares 2 10 10" xfId="38281" xr:uid="{024F8A62-E4D1-4D34-A767-F9DEC006CE0E}"/>
    <cellStyle name="Separador de milhares 2 10 2" xfId="38282" xr:uid="{188C2DD1-18C3-4731-A467-6FAC1E06E24D}"/>
    <cellStyle name="Separador de milhares 2 10 2 2" xfId="38283" xr:uid="{FED60B0C-0C59-403C-8B42-8FB7A49C79C2}"/>
    <cellStyle name="Separador de milhares 2 10 2 2 2" xfId="38284" xr:uid="{1EAA0BC5-B1A9-432B-A6C7-69F63727D95D}"/>
    <cellStyle name="Separador de milhares 2 10 2 2 3" xfId="38285" xr:uid="{3000D0C3-23A6-436A-969C-8D0D11BFABB9}"/>
    <cellStyle name="Separador de milhares 2 10 2 3" xfId="38286" xr:uid="{6DC19095-7146-4548-9D5F-A76766E9B25F}"/>
    <cellStyle name="Separador de milhares 2 10 2 3 2" xfId="38287" xr:uid="{02CA741C-AF05-4E83-A2A8-F6095688CC1E}"/>
    <cellStyle name="Separador de milhares 2 10 2 3 3" xfId="38288" xr:uid="{2A140DAC-0E75-43CD-BE25-825D373CC5B7}"/>
    <cellStyle name="Separador de milhares 2 10 2 4" xfId="38289" xr:uid="{0370F59D-FB76-4C8A-AEFA-988E29F27F0A}"/>
    <cellStyle name="Separador de milhares 2 10 2 5" xfId="38290" xr:uid="{00D695E9-BA58-45EA-BAD6-E602D315A903}"/>
    <cellStyle name="Separador de milhares 2 10 3" xfId="38291" xr:uid="{E4258851-D337-4147-9B88-A7D3291077B8}"/>
    <cellStyle name="Separador de milhares 2 10 3 2" xfId="38292" xr:uid="{58365BBB-5B07-4319-8409-BA4B47DB682C}"/>
    <cellStyle name="Separador de milhares 2 10 3 2 2" xfId="38293" xr:uid="{524900E5-B200-4BF1-812A-013C3F0B5283}"/>
    <cellStyle name="Separador de milhares 2 10 3 3" xfId="38294" xr:uid="{1BCFC3CA-C45A-4AC3-8090-CFE90899BEAC}"/>
    <cellStyle name="Separador de milhares 2 10 4" xfId="38295" xr:uid="{FFA7233C-7FCB-454A-A016-EC0172193947}"/>
    <cellStyle name="Separador de milhares 2 10 4 2" xfId="38296" xr:uid="{9B6C287F-9DBF-4D90-B325-493985E2AB46}"/>
    <cellStyle name="Separador de milhares 2 10 4 2 2" xfId="38297" xr:uid="{0B8CFC99-DECE-437D-9803-491E5B0F6D37}"/>
    <cellStyle name="Separador de milhares 2 10 4 3" xfId="38298" xr:uid="{226DA44C-B5AB-4123-B8A0-5F19F1089FB1}"/>
    <cellStyle name="Separador de milhares 2 10 5" xfId="38299" xr:uid="{2A61F341-2C5F-49CD-9C2C-241E16C0B8CD}"/>
    <cellStyle name="Separador de milhares 2 10 5 2" xfId="38300" xr:uid="{A09CB527-6EF5-496B-8139-68E1A8DB1D74}"/>
    <cellStyle name="Separador de milhares 2 10 5 2 2" xfId="38301" xr:uid="{D51EA1AA-49CB-4FE8-A78D-335B0BCEE708}"/>
    <cellStyle name="Separador de milhares 2 10 5 3" xfId="38302" xr:uid="{0FD9E657-7D4D-4A1E-B4D5-307373BD184A}"/>
    <cellStyle name="Separador de milhares 2 10 6" xfId="38303" xr:uid="{50535AD2-58F3-459C-9D56-807582752AD6}"/>
    <cellStyle name="Separador de milhares 2 10 6 2" xfId="38304" xr:uid="{023F95F5-32E5-498A-B330-03F3EA22B209}"/>
    <cellStyle name="Separador de milhares 2 10 6 3" xfId="38305" xr:uid="{95E19A41-A1B4-4870-8720-E927409E1E61}"/>
    <cellStyle name="Separador de milhares 2 10 7" xfId="38306" xr:uid="{2ED00452-CA4A-4B6C-B46C-E2F3C9A77B92}"/>
    <cellStyle name="Separador de milhares 2 10 7 2" xfId="38307" xr:uid="{0910B658-048B-4E62-8B4C-082A9EAA23FB}"/>
    <cellStyle name="Separador de milhares 2 10 8" xfId="38308" xr:uid="{FE1205DC-165A-4A6B-AF5A-1564DD5F1CC2}"/>
    <cellStyle name="Separador de milhares 2 10 8 2" xfId="38309" xr:uid="{D95F9D9B-A029-4222-AB12-23128F6CE3C4}"/>
    <cellStyle name="Separador de milhares 2 10 9" xfId="38310" xr:uid="{B9436C09-2EB5-473F-9815-442EAE6529F8}"/>
    <cellStyle name="Separador de milhares 2 11" xfId="269" xr:uid="{4503FF3D-AB36-41C8-8063-C48FFAE2CB07}"/>
    <cellStyle name="Separador de milhares 2 11 10" xfId="38311" xr:uid="{4A202CCC-ECC3-4E47-9BDD-21B34418A86A}"/>
    <cellStyle name="Separador de milhares 2 11 2" xfId="38312" xr:uid="{5903F1B6-D06C-4B93-8C4A-77C9792D0C80}"/>
    <cellStyle name="Separador de milhares 2 11 2 2" xfId="38313" xr:uid="{BE924DB1-B446-40AB-90A6-A954E177A5DF}"/>
    <cellStyle name="Separador de milhares 2 11 2 2 2" xfId="38314" xr:uid="{814E4032-072B-449F-B687-D3BB9035B50B}"/>
    <cellStyle name="Separador de milhares 2 11 2 2 3" xfId="38315" xr:uid="{774E1BA9-B060-40DB-B4D5-9E438FDD7055}"/>
    <cellStyle name="Separador de milhares 2 11 2 3" xfId="38316" xr:uid="{7ED7F02B-E0B2-440A-9F13-B14FA795D870}"/>
    <cellStyle name="Separador de milhares 2 11 2 3 2" xfId="38317" xr:uid="{E03A8265-3D0A-487A-A832-96D97509121A}"/>
    <cellStyle name="Separador de milhares 2 11 2 4" xfId="38318" xr:uid="{122E2C83-12FD-4133-A451-0428282CD45A}"/>
    <cellStyle name="Separador de milhares 2 11 2 5" xfId="38319" xr:uid="{D3D4406E-D8C5-4177-B953-B666EBF82D01}"/>
    <cellStyle name="Separador de milhares 2 11 3" xfId="38320" xr:uid="{566EAE06-68A1-4A22-8E35-5ACB907F5069}"/>
    <cellStyle name="Separador de milhares 2 11 3 2" xfId="38321" xr:uid="{840159FB-A925-4ED2-B07A-0F4A3C1A32A2}"/>
    <cellStyle name="Separador de milhares 2 11 3 2 2" xfId="38322" xr:uid="{10521A9B-DC85-4299-ADB6-8CF2C1D3D8B4}"/>
    <cellStyle name="Separador de milhares 2 11 3 3" xfId="38323" xr:uid="{D1319A01-56B3-4FB7-AD2F-BD350BABA879}"/>
    <cellStyle name="Separador de milhares 2 11 4" xfId="38324" xr:uid="{57007B50-16F8-4877-B656-B616AFDD22D6}"/>
    <cellStyle name="Separador de milhares 2 11 4 2" xfId="38325" xr:uid="{D32EF88F-32E7-4EE1-99D1-97CD64FA7109}"/>
    <cellStyle name="Separador de milhares 2 11 4 2 2" xfId="38326" xr:uid="{01C05DD7-E838-4411-9C28-73A64AE444C4}"/>
    <cellStyle name="Separador de milhares 2 11 4 3" xfId="38327" xr:uid="{541D94A5-FBD4-427B-9577-7641D320D0A0}"/>
    <cellStyle name="Separador de milhares 2 11 5" xfId="38328" xr:uid="{6ACD5490-610F-490A-A05F-145B3C32051F}"/>
    <cellStyle name="Separador de milhares 2 11 5 2" xfId="38329" xr:uid="{34AF2DF8-B066-4599-BE1B-2F736E74BB85}"/>
    <cellStyle name="Separador de milhares 2 11 5 2 2" xfId="38330" xr:uid="{6734912B-CD06-42D7-9905-7C3EC033938E}"/>
    <cellStyle name="Separador de milhares 2 11 5 3" xfId="38331" xr:uid="{5269BB18-E037-4B34-8A80-3B54EBF6D5D7}"/>
    <cellStyle name="Separador de milhares 2 11 6" xfId="38332" xr:uid="{1D4900BC-A91C-4087-8FE1-EA58BF0C8DC7}"/>
    <cellStyle name="Separador de milhares 2 11 6 2" xfId="38333" xr:uid="{79235733-A760-421E-AC1B-F24205C98CF1}"/>
    <cellStyle name="Separador de milhares 2 11 6 3" xfId="38334" xr:uid="{758D8E1F-FD02-49DB-9FA6-7D50A1A11679}"/>
    <cellStyle name="Separador de milhares 2 11 7" xfId="38335" xr:uid="{4D0FA6B4-32C0-4267-9DCB-2BED796ADD69}"/>
    <cellStyle name="Separador de milhares 2 11 7 2" xfId="38336" xr:uid="{29A4B07B-27F4-4715-B6A2-8E466806A625}"/>
    <cellStyle name="Separador de milhares 2 11 8" xfId="38337" xr:uid="{CE4A0579-84F0-407C-AFF2-4AA50E2A365A}"/>
    <cellStyle name="Separador de milhares 2 11 8 2" xfId="38338" xr:uid="{F63AC9FD-4773-49A6-8077-4EB914E20C00}"/>
    <cellStyle name="Separador de milhares 2 11 9" xfId="38339" xr:uid="{522353C3-5F0E-4F79-B425-372ED3866985}"/>
    <cellStyle name="Separador de milhares 2 12" xfId="270" xr:uid="{048EC823-D7BC-4FA0-A52C-6C8DA8C6C01A}"/>
    <cellStyle name="Separador de milhares 2 12 10" xfId="38340" xr:uid="{D385F54F-91E6-46C8-BFB9-CBF371066CBB}"/>
    <cellStyle name="Separador de milhares 2 12 2" xfId="38341" xr:uid="{2195A7EE-52AB-4731-B81E-FA1F2E7C92A2}"/>
    <cellStyle name="Separador de milhares 2 12 2 2" xfId="38342" xr:uid="{5137B679-7FC2-4003-B2D3-B7E85A71A859}"/>
    <cellStyle name="Separador de milhares 2 12 2 2 2" xfId="38343" xr:uid="{51D26DD8-EA77-447A-BF32-C0F8E67BE2E9}"/>
    <cellStyle name="Separador de milhares 2 12 2 2 3" xfId="38344" xr:uid="{DF4DDB04-9039-4143-B1B9-5BE04155B59F}"/>
    <cellStyle name="Separador de milhares 2 12 2 3" xfId="38345" xr:uid="{0DD0CAEB-AA17-4B99-8B5F-E3DB1106B874}"/>
    <cellStyle name="Separador de milhares 2 12 2 3 2" xfId="38346" xr:uid="{199A7FE6-BEC0-4B59-8A45-2C6880266DC9}"/>
    <cellStyle name="Separador de milhares 2 12 2 4" xfId="38347" xr:uid="{64D6CB2C-B268-48CF-BCC9-AA5A48365B30}"/>
    <cellStyle name="Separador de milhares 2 12 2 5" xfId="38348" xr:uid="{1A19965D-B5F0-49D7-8FAB-28D87378DD16}"/>
    <cellStyle name="Separador de milhares 2 12 3" xfId="38349" xr:uid="{F4480130-F3CE-4586-9D7A-D41BD3416C31}"/>
    <cellStyle name="Separador de milhares 2 12 3 2" xfId="38350" xr:uid="{164E8983-E0F0-4659-9297-2774C0F7D928}"/>
    <cellStyle name="Separador de milhares 2 12 3 2 2" xfId="38351" xr:uid="{5D811611-33D3-462F-B5B7-38B1F67EE681}"/>
    <cellStyle name="Separador de milhares 2 12 3 3" xfId="38352" xr:uid="{959F736A-B321-44EA-9613-2AD493EF45E2}"/>
    <cellStyle name="Separador de milhares 2 12 4" xfId="38353" xr:uid="{6ADDA85F-AB14-46F1-8519-B095DB8CB213}"/>
    <cellStyle name="Separador de milhares 2 12 4 2" xfId="38354" xr:uid="{01998FF1-676C-4367-B381-FDA006960F88}"/>
    <cellStyle name="Separador de milhares 2 12 4 2 2" xfId="38355" xr:uid="{791137DB-52C5-4BAD-9D50-5A3708F58B76}"/>
    <cellStyle name="Separador de milhares 2 12 4 3" xfId="38356" xr:uid="{D08403B1-CDA0-4A95-A205-63226DCE7199}"/>
    <cellStyle name="Separador de milhares 2 12 5" xfId="38357" xr:uid="{21589E5D-1837-400D-AA0D-32304BAC0FFF}"/>
    <cellStyle name="Separador de milhares 2 12 5 2" xfId="38358" xr:uid="{D4F29E86-165B-43DD-B026-52E38BA53286}"/>
    <cellStyle name="Separador de milhares 2 12 5 2 2" xfId="38359" xr:uid="{79B7B656-3F51-41B6-8098-3C76717D4715}"/>
    <cellStyle name="Separador de milhares 2 12 5 3" xfId="38360" xr:uid="{D5EC1A99-E80F-45D5-A68C-37348245EA20}"/>
    <cellStyle name="Separador de milhares 2 12 6" xfId="38361" xr:uid="{BC38BBA4-423C-4FB2-A9C2-6F104BC12189}"/>
    <cellStyle name="Separador de milhares 2 12 6 2" xfId="38362" xr:uid="{7E552B86-F986-473A-8FB7-DCA37A38C40C}"/>
    <cellStyle name="Separador de milhares 2 12 6 3" xfId="38363" xr:uid="{DAA0AE63-A7BC-4C2A-9507-90D9973B75EA}"/>
    <cellStyle name="Separador de milhares 2 12 7" xfId="38364" xr:uid="{7F63B4E2-6128-4CD9-A3E8-25CA38F3D390}"/>
    <cellStyle name="Separador de milhares 2 12 7 2" xfId="38365" xr:uid="{62886D91-B2C1-4B55-A22A-1CB626A8A9E0}"/>
    <cellStyle name="Separador de milhares 2 12 8" xfId="38366" xr:uid="{785387A1-1C02-4A1A-96F2-5EFB86EEF34D}"/>
    <cellStyle name="Separador de milhares 2 12 8 2" xfId="38367" xr:uid="{FADD369D-67D0-410B-A6FA-B69276CAD178}"/>
    <cellStyle name="Separador de milhares 2 12 9" xfId="38368" xr:uid="{2D9E6581-7A89-4DB7-9BC9-6DAC27B1D4C7}"/>
    <cellStyle name="Separador de milhares 2 13" xfId="271" xr:uid="{EBBB808A-0A48-4CDA-A603-EE753EA517EA}"/>
    <cellStyle name="Separador de milhares 2 13 10" xfId="38369" xr:uid="{7FD1D034-39CE-478B-B87E-C0D098F089C8}"/>
    <cellStyle name="Separador de milhares 2 13 2" xfId="38370" xr:uid="{943A3FAE-5AE1-4305-8EF9-D3133574A01A}"/>
    <cellStyle name="Separador de milhares 2 13 2 2" xfId="38371" xr:uid="{CB898D77-2242-486D-82DE-4CC701EB3AF0}"/>
    <cellStyle name="Separador de milhares 2 13 2 2 2" xfId="38372" xr:uid="{B14CF0E8-3A41-4434-8969-11E2258E346F}"/>
    <cellStyle name="Separador de milhares 2 13 2 2 3" xfId="38373" xr:uid="{45A4B6B8-9A38-4DDE-B75F-C4E5118E0D50}"/>
    <cellStyle name="Separador de milhares 2 13 2 3" xfId="38374" xr:uid="{6A8D265C-8E8E-48BB-A4D6-82B363938472}"/>
    <cellStyle name="Separador de milhares 2 13 2 3 2" xfId="38375" xr:uid="{356B308F-8A71-4328-8F7D-F32696C043B5}"/>
    <cellStyle name="Separador de milhares 2 13 2 4" xfId="38376" xr:uid="{D273E02A-BA7D-4CCD-A4CC-2FD6335B1D7D}"/>
    <cellStyle name="Separador de milhares 2 13 2 5" xfId="38377" xr:uid="{3412DC8F-0859-4BE0-AF35-75A506D6D683}"/>
    <cellStyle name="Separador de milhares 2 13 3" xfId="38378" xr:uid="{6E687127-E7E1-4829-9581-CDE449B9F791}"/>
    <cellStyle name="Separador de milhares 2 13 3 2" xfId="38379" xr:uid="{16EC4B0D-F8A2-4C86-B980-B40096D374F2}"/>
    <cellStyle name="Separador de milhares 2 13 3 2 2" xfId="38380" xr:uid="{E1B14503-69CD-4EE9-97B1-08DE5D27F60B}"/>
    <cellStyle name="Separador de milhares 2 13 3 3" xfId="38381" xr:uid="{B97FBBED-A2B2-4BD5-9421-34D80B248934}"/>
    <cellStyle name="Separador de milhares 2 13 4" xfId="38382" xr:uid="{18A43865-61EE-400F-AFD2-6782007EEEFD}"/>
    <cellStyle name="Separador de milhares 2 13 4 2" xfId="38383" xr:uid="{19777630-85E7-44B8-AE20-ACF9996BC110}"/>
    <cellStyle name="Separador de milhares 2 13 4 2 2" xfId="38384" xr:uid="{EF46C520-3E31-4735-B0FE-FE9E0AE91F71}"/>
    <cellStyle name="Separador de milhares 2 13 4 3" xfId="38385" xr:uid="{E22B19C8-3C35-4640-89DB-D5876E2FE072}"/>
    <cellStyle name="Separador de milhares 2 13 5" xfId="38386" xr:uid="{27F89A01-20EE-4FCD-9D57-86DA4ADE2A8E}"/>
    <cellStyle name="Separador de milhares 2 13 5 2" xfId="38387" xr:uid="{574311F8-49FE-4312-B691-999015F96540}"/>
    <cellStyle name="Separador de milhares 2 13 5 2 2" xfId="38388" xr:uid="{66900BE5-2A20-4203-90DD-52B029C88B70}"/>
    <cellStyle name="Separador de milhares 2 13 5 3" xfId="38389" xr:uid="{62FDF7AE-4244-4DE0-AF09-01EC209401EB}"/>
    <cellStyle name="Separador de milhares 2 13 6" xfId="38390" xr:uid="{20AE8F4D-4336-4C5B-98B6-66D17A02F3C6}"/>
    <cellStyle name="Separador de milhares 2 13 6 2" xfId="38391" xr:uid="{EF6BDD4A-C250-4801-8F72-D109899E87E6}"/>
    <cellStyle name="Separador de milhares 2 13 6 3" xfId="38392" xr:uid="{3B4EEC9E-D254-4971-BD68-B12847612AD7}"/>
    <cellStyle name="Separador de milhares 2 13 7" xfId="38393" xr:uid="{903E7F22-A043-417C-8F25-9F1A1372B71E}"/>
    <cellStyle name="Separador de milhares 2 13 7 2" xfId="38394" xr:uid="{82011B0C-2EA6-4694-B4BF-192D5D0756DD}"/>
    <cellStyle name="Separador de milhares 2 13 8" xfId="38395" xr:uid="{7BFB25F8-3B40-4D69-9B4A-039AD346FBE9}"/>
    <cellStyle name="Separador de milhares 2 13 8 2" xfId="38396" xr:uid="{679EB87F-0D11-4951-8782-1F36D1CAD6E1}"/>
    <cellStyle name="Separador de milhares 2 13 9" xfId="38397" xr:uid="{0111D6BF-A88E-45DA-9BBE-ABA2C74954CF}"/>
    <cellStyle name="Separador de milhares 2 14" xfId="272" xr:uid="{79FDF8CB-BC23-475D-A730-DE4755EB3308}"/>
    <cellStyle name="Separador de milhares 2 14 10" xfId="38398" xr:uid="{9E51E867-DC2A-4323-BED0-89CD4FB484F6}"/>
    <cellStyle name="Separador de milhares 2 14 2" xfId="38399" xr:uid="{8CF08481-2E40-409B-8FEC-4DFAA5DD412B}"/>
    <cellStyle name="Separador de milhares 2 14 2 2" xfId="38400" xr:uid="{682D44AD-D80D-4C40-8470-E283FFC33605}"/>
    <cellStyle name="Separador de milhares 2 14 2 2 2" xfId="38401" xr:uid="{372F5063-50A7-4475-B86A-9D2D32B411A7}"/>
    <cellStyle name="Separador de milhares 2 14 2 2 3" xfId="38402" xr:uid="{4BFDD7D2-8C7C-4C60-BF52-F5326460A01C}"/>
    <cellStyle name="Separador de milhares 2 14 2 3" xfId="38403" xr:uid="{DF35A40A-E877-4D6F-A8CD-7611C7052BBB}"/>
    <cellStyle name="Separador de milhares 2 14 2 3 2" xfId="38404" xr:uid="{02CA9A09-2A7F-4AE3-A0AE-0E6191194936}"/>
    <cellStyle name="Separador de milhares 2 14 2 4" xfId="38405" xr:uid="{004ED40C-A634-4648-BF5F-F17CC50EE2EC}"/>
    <cellStyle name="Separador de milhares 2 14 2 5" xfId="38406" xr:uid="{F1226269-2084-444A-82CC-8A4618279C93}"/>
    <cellStyle name="Separador de milhares 2 14 3" xfId="38407" xr:uid="{6E02A4CC-44F0-4B92-BD58-D220BDB510FA}"/>
    <cellStyle name="Separador de milhares 2 14 3 2" xfId="38408" xr:uid="{D733A2B7-B290-4B99-BAE8-DD0F5B954F3C}"/>
    <cellStyle name="Separador de milhares 2 14 3 2 2" xfId="38409" xr:uid="{FB2996C6-9906-4465-8D72-9558D28FE24A}"/>
    <cellStyle name="Separador de milhares 2 14 3 3" xfId="38410" xr:uid="{839C4DFF-4FCA-4BDB-B029-D507FD2321C7}"/>
    <cellStyle name="Separador de milhares 2 14 4" xfId="38411" xr:uid="{5DB9B205-73A6-4D94-A6C0-ADA332E1EED5}"/>
    <cellStyle name="Separador de milhares 2 14 4 2" xfId="38412" xr:uid="{5ABB9E54-A197-42B5-A1EC-441767C56745}"/>
    <cellStyle name="Separador de milhares 2 14 4 2 2" xfId="38413" xr:uid="{F2CFA625-D36E-4730-8810-069DA268DBE7}"/>
    <cellStyle name="Separador de milhares 2 14 4 3" xfId="38414" xr:uid="{ED4D4974-A957-48E8-B452-0E0C241704BB}"/>
    <cellStyle name="Separador de milhares 2 14 5" xfId="38415" xr:uid="{12A45E68-A053-4BC3-83FD-2486798A5A9D}"/>
    <cellStyle name="Separador de milhares 2 14 5 2" xfId="38416" xr:uid="{93A6FC5F-0498-4677-A415-6C10AC6A6F1B}"/>
    <cellStyle name="Separador de milhares 2 14 5 2 2" xfId="38417" xr:uid="{60B30219-AD61-4F9B-8B83-0A5CFCF4C8DB}"/>
    <cellStyle name="Separador de milhares 2 14 5 3" xfId="38418" xr:uid="{B2A71841-FEF2-4CC1-B1EF-5FE49456658D}"/>
    <cellStyle name="Separador de milhares 2 14 6" xfId="38419" xr:uid="{D99B1FD1-46F9-4F80-8791-0F3F43D81E8E}"/>
    <cellStyle name="Separador de milhares 2 14 6 2" xfId="38420" xr:uid="{03C16F96-31F3-496F-84D5-B96128E0C1E8}"/>
    <cellStyle name="Separador de milhares 2 14 6 3" xfId="38421" xr:uid="{EB9918E0-6961-475F-8624-BE9EFA9D513F}"/>
    <cellStyle name="Separador de milhares 2 14 7" xfId="38422" xr:uid="{F58B0DF6-F59E-4050-8B12-B6C0A79B9EA6}"/>
    <cellStyle name="Separador de milhares 2 14 7 2" xfId="38423" xr:uid="{1C78A3CD-D8C3-469D-8966-E3C6A17C2106}"/>
    <cellStyle name="Separador de milhares 2 14 8" xfId="38424" xr:uid="{C3C2C40E-A0DD-4799-9EBF-8C04CA7502C2}"/>
    <cellStyle name="Separador de milhares 2 14 8 2" xfId="38425" xr:uid="{5454ABF4-22C3-4EB1-AFE4-A2DB00ECD76E}"/>
    <cellStyle name="Separador de milhares 2 14 9" xfId="38426" xr:uid="{A8C258B1-FF76-4423-BB2F-45F00214AAC7}"/>
    <cellStyle name="Separador de milhares 2 15" xfId="273" xr:uid="{176909B4-3E90-4760-8302-35C068BEC25B}"/>
    <cellStyle name="Separador de milhares 2 15 10" xfId="38427" xr:uid="{C3D22CB5-0C44-4DF1-BEC6-5C787E77262E}"/>
    <cellStyle name="Separador de milhares 2 15 2" xfId="38428" xr:uid="{52CDC93A-C366-4B6A-80DC-C366AEC85408}"/>
    <cellStyle name="Separador de milhares 2 15 2 2" xfId="38429" xr:uid="{9C5BBEA6-8971-4AA8-A680-B13F45CE7E90}"/>
    <cellStyle name="Separador de milhares 2 15 2 2 2" xfId="38430" xr:uid="{883EAB97-D47B-4636-A43A-935DF3408219}"/>
    <cellStyle name="Separador de milhares 2 15 2 2 3" xfId="38431" xr:uid="{93B3D2A2-B804-4C22-9890-0F403177D0A9}"/>
    <cellStyle name="Separador de milhares 2 15 2 3" xfId="38432" xr:uid="{44329D5C-0BA2-4A56-BBBD-805B8074031C}"/>
    <cellStyle name="Separador de milhares 2 15 2 3 2" xfId="38433" xr:uid="{4F44E43F-2325-4162-BF1D-A60E7456F9FC}"/>
    <cellStyle name="Separador de milhares 2 15 2 4" xfId="38434" xr:uid="{2F4A81B5-F148-4043-BEA8-4CEFFCD9F6D7}"/>
    <cellStyle name="Separador de milhares 2 15 2 5" xfId="38435" xr:uid="{D668D314-340E-4B63-83F8-FFC7424DE990}"/>
    <cellStyle name="Separador de milhares 2 15 3" xfId="38436" xr:uid="{64696B05-77A2-48B8-9E1E-720E93D83C9F}"/>
    <cellStyle name="Separador de milhares 2 15 3 2" xfId="38437" xr:uid="{76E869EE-CAAE-4989-A1FD-BC942569CD5A}"/>
    <cellStyle name="Separador de milhares 2 15 3 2 2" xfId="38438" xr:uid="{A8540687-967F-4118-BC9C-EBCAE6660DCA}"/>
    <cellStyle name="Separador de milhares 2 15 3 3" xfId="38439" xr:uid="{F6EA427E-EA3D-4FEE-9CCE-FE2248608E32}"/>
    <cellStyle name="Separador de milhares 2 15 4" xfId="38440" xr:uid="{20D3E204-197C-4768-97F9-F748ED655C71}"/>
    <cellStyle name="Separador de milhares 2 15 4 2" xfId="38441" xr:uid="{152A1A0F-C3DE-42EA-BBB6-D06932DA484D}"/>
    <cellStyle name="Separador de milhares 2 15 4 2 2" xfId="38442" xr:uid="{791F5EEA-4B19-4EE0-AD67-157B50154D2D}"/>
    <cellStyle name="Separador de milhares 2 15 4 3" xfId="38443" xr:uid="{7187C701-7BA4-4554-A75B-3AC827E0A870}"/>
    <cellStyle name="Separador de milhares 2 15 5" xfId="38444" xr:uid="{1A5797DA-19A3-4D40-9BD8-94295E596A22}"/>
    <cellStyle name="Separador de milhares 2 15 5 2" xfId="38445" xr:uid="{C787776A-9287-49A7-A241-2555C3E6B1AC}"/>
    <cellStyle name="Separador de milhares 2 15 5 2 2" xfId="38446" xr:uid="{1B160F7F-181E-4A54-A7E1-38757F310512}"/>
    <cellStyle name="Separador de milhares 2 15 5 3" xfId="38447" xr:uid="{6BB3B55C-5496-4E3C-B462-41ADE7B21EF5}"/>
    <cellStyle name="Separador de milhares 2 15 6" xfId="38448" xr:uid="{F6D555D0-BE1E-4C94-9397-67D6283ECF09}"/>
    <cellStyle name="Separador de milhares 2 15 6 2" xfId="38449" xr:uid="{AFD59EF6-DB18-48E4-B80E-A6DAA4B3F289}"/>
    <cellStyle name="Separador de milhares 2 15 6 3" xfId="38450" xr:uid="{E8E97151-C861-4D08-9F16-D05895664453}"/>
    <cellStyle name="Separador de milhares 2 15 7" xfId="38451" xr:uid="{62529C34-536C-459B-B21D-B144BBCE525F}"/>
    <cellStyle name="Separador de milhares 2 15 7 2" xfId="38452" xr:uid="{E299561F-0029-4040-8BBF-4F3A87C5ED8A}"/>
    <cellStyle name="Separador de milhares 2 15 8" xfId="38453" xr:uid="{ADC1B7CC-900A-4E29-A2DC-5EAA64C55D2A}"/>
    <cellStyle name="Separador de milhares 2 15 8 2" xfId="38454" xr:uid="{ACFF05D9-9FDA-4D84-9CAC-CB74997D37CD}"/>
    <cellStyle name="Separador de milhares 2 15 9" xfId="38455" xr:uid="{4D55690A-E318-4E0C-9A21-81CA39EF4354}"/>
    <cellStyle name="Separador de milhares 2 16" xfId="274" xr:uid="{5F5EB0AA-F11C-4BB7-AFF4-B6F222604064}"/>
    <cellStyle name="Separador de milhares 2 16 10" xfId="38456" xr:uid="{DD283F41-2FDE-466E-9A01-2AB290D581A4}"/>
    <cellStyle name="Separador de milhares 2 16 2" xfId="38457" xr:uid="{DCECADF7-E2FC-42D8-9E4D-E95FBFE2CBB4}"/>
    <cellStyle name="Separador de milhares 2 16 2 2" xfId="38458" xr:uid="{338EF4C9-19FA-40A4-816C-0628AFB858FD}"/>
    <cellStyle name="Separador de milhares 2 16 2 2 2" xfId="38459" xr:uid="{70F6DB6E-ECAC-4627-AA5F-C8BD11B7FDB9}"/>
    <cellStyle name="Separador de milhares 2 16 2 2 3" xfId="38460" xr:uid="{C5DB1DF9-232F-4FB4-8B39-55EB465636ED}"/>
    <cellStyle name="Separador de milhares 2 16 2 3" xfId="38461" xr:uid="{C67A8A80-D543-49F6-A260-A31176B303AF}"/>
    <cellStyle name="Separador de milhares 2 16 2 3 2" xfId="38462" xr:uid="{629231BF-5608-47AC-808F-416375C1DCF8}"/>
    <cellStyle name="Separador de milhares 2 16 2 4" xfId="38463" xr:uid="{CD687ABA-66DB-4E9D-AD23-18D530BEB71E}"/>
    <cellStyle name="Separador de milhares 2 16 2 5" xfId="38464" xr:uid="{224AD61E-FAF7-47C1-A503-388244435BB6}"/>
    <cellStyle name="Separador de milhares 2 16 3" xfId="38465" xr:uid="{B310F1B4-0B82-4644-9493-F9C40AE5182C}"/>
    <cellStyle name="Separador de milhares 2 16 3 2" xfId="38466" xr:uid="{84EA3A7A-F514-4278-89FE-AB5DE6127772}"/>
    <cellStyle name="Separador de milhares 2 16 3 2 2" xfId="38467" xr:uid="{18417CCA-2FF8-4BF5-AC26-1B75A8D0D0F2}"/>
    <cellStyle name="Separador de milhares 2 16 3 3" xfId="38468" xr:uid="{2EE4ECEA-93F0-446A-84AD-F1D1A4CEAAB1}"/>
    <cellStyle name="Separador de milhares 2 16 4" xfId="38469" xr:uid="{E8E52192-98FC-4879-9136-1BCB24A4379A}"/>
    <cellStyle name="Separador de milhares 2 16 4 2" xfId="38470" xr:uid="{6F564AA8-54FE-4100-9FDC-E6DAA36041D9}"/>
    <cellStyle name="Separador de milhares 2 16 4 2 2" xfId="38471" xr:uid="{B1941898-97BE-4611-8481-FA93AD43E5F8}"/>
    <cellStyle name="Separador de milhares 2 16 4 3" xfId="38472" xr:uid="{A6E5D351-83F6-41BA-9FD6-5E2A12DCEEF0}"/>
    <cellStyle name="Separador de milhares 2 16 5" xfId="38473" xr:uid="{372DE5D0-34DD-4B7C-BBA3-D9422826A92E}"/>
    <cellStyle name="Separador de milhares 2 16 5 2" xfId="38474" xr:uid="{A7D9A2E4-DBFA-4592-9371-129DFDABC363}"/>
    <cellStyle name="Separador de milhares 2 16 5 2 2" xfId="38475" xr:uid="{AE5B1B42-BBE0-4584-884E-FC8496D761C3}"/>
    <cellStyle name="Separador de milhares 2 16 5 3" xfId="38476" xr:uid="{A4C6C425-077F-4CFA-8085-65C5791388CD}"/>
    <cellStyle name="Separador de milhares 2 16 6" xfId="38477" xr:uid="{5678BE46-2D85-48F3-A31E-910D3EF0A0E6}"/>
    <cellStyle name="Separador de milhares 2 16 6 2" xfId="38478" xr:uid="{065FEE49-3FE9-481D-A07B-2B14D55F109D}"/>
    <cellStyle name="Separador de milhares 2 16 6 3" xfId="38479" xr:uid="{2F64C4F0-0BDE-4FD8-A1A8-2ED364804C27}"/>
    <cellStyle name="Separador de milhares 2 16 7" xfId="38480" xr:uid="{F369C1EF-B19C-4F43-B6CF-8131302BB0DF}"/>
    <cellStyle name="Separador de milhares 2 16 7 2" xfId="38481" xr:uid="{9092EF10-31BA-48A9-8221-911C53CFDEBD}"/>
    <cellStyle name="Separador de milhares 2 16 8" xfId="38482" xr:uid="{CBFF3939-8B0F-43C8-8D67-34F6910D74FA}"/>
    <cellStyle name="Separador de milhares 2 16 8 2" xfId="38483" xr:uid="{B0485E17-5CE5-4B97-892D-9AB8D3738CA9}"/>
    <cellStyle name="Separador de milhares 2 16 9" xfId="38484" xr:uid="{C8D802A2-CD11-446E-A59C-80C702F2174D}"/>
    <cellStyle name="Separador de milhares 2 17" xfId="275" xr:uid="{419EE380-A53F-41C6-86AC-E1FF221AE74A}"/>
    <cellStyle name="Separador de milhares 2 17 10" xfId="38485" xr:uid="{4DA213C7-8021-451F-B4F2-7BA4D682F29B}"/>
    <cellStyle name="Separador de milhares 2 17 2" xfId="38486" xr:uid="{49C78246-3471-4691-8F1C-68BC802AB4F8}"/>
    <cellStyle name="Separador de milhares 2 17 2 2" xfId="38487" xr:uid="{AED84DE6-34AF-41F9-9419-92830EB9D6FE}"/>
    <cellStyle name="Separador de milhares 2 17 2 2 2" xfId="38488" xr:uid="{DA7618F7-B5A0-4A78-B0B8-DBEEA881998C}"/>
    <cellStyle name="Separador de milhares 2 17 2 2 3" xfId="38489" xr:uid="{B14947E1-C7FE-433A-A744-8CF68D6BFA73}"/>
    <cellStyle name="Separador de milhares 2 17 2 3" xfId="38490" xr:uid="{2085A404-261A-447C-8F2C-AD419D96932A}"/>
    <cellStyle name="Separador de milhares 2 17 2 3 2" xfId="38491" xr:uid="{2959A9B4-F910-4D58-8331-1D8E0EE7277A}"/>
    <cellStyle name="Separador de milhares 2 17 2 4" xfId="38492" xr:uid="{ED0668C2-8698-4807-9908-551639B3E0D6}"/>
    <cellStyle name="Separador de milhares 2 17 2 5" xfId="38493" xr:uid="{E064F12C-D1A0-4DE4-AED6-67422D0BBC21}"/>
    <cellStyle name="Separador de milhares 2 17 3" xfId="38494" xr:uid="{CF003568-9D4C-4370-8960-6E17DD2DA9CF}"/>
    <cellStyle name="Separador de milhares 2 17 3 2" xfId="38495" xr:uid="{26AD5E4C-C87A-45B6-BAC7-F694A10B3451}"/>
    <cellStyle name="Separador de milhares 2 17 3 2 2" xfId="38496" xr:uid="{D12BFD71-2AE5-41AF-AFE1-1B1976541D1E}"/>
    <cellStyle name="Separador de milhares 2 17 3 3" xfId="38497" xr:uid="{2F85E40A-C35A-4179-B448-5F8AF997ABCC}"/>
    <cellStyle name="Separador de milhares 2 17 4" xfId="38498" xr:uid="{57B7F9E5-3D2E-40BE-9AB8-FB02606348DC}"/>
    <cellStyle name="Separador de milhares 2 17 4 2" xfId="38499" xr:uid="{75379516-E405-4053-B7A2-2608EC6865E7}"/>
    <cellStyle name="Separador de milhares 2 17 4 2 2" xfId="38500" xr:uid="{736A7271-776E-43B8-BE3D-FEDB44D4D299}"/>
    <cellStyle name="Separador de milhares 2 17 4 3" xfId="38501" xr:uid="{B2D18EE7-FDD6-4BA8-9961-415B423BF665}"/>
    <cellStyle name="Separador de milhares 2 17 5" xfId="38502" xr:uid="{FE61C92F-2A4B-4C63-B245-B7DDFADCB7A4}"/>
    <cellStyle name="Separador de milhares 2 17 5 2" xfId="38503" xr:uid="{F2F04CFF-5401-486C-867F-DB27BF6E816B}"/>
    <cellStyle name="Separador de milhares 2 17 5 2 2" xfId="38504" xr:uid="{321A887C-5C4F-4DB6-AC2E-0846EB0C74E1}"/>
    <cellStyle name="Separador de milhares 2 17 5 3" xfId="38505" xr:uid="{3FC5F4D1-0927-4D0D-A96B-23CCD27C3554}"/>
    <cellStyle name="Separador de milhares 2 17 6" xfId="38506" xr:uid="{8621B5BD-00B1-4F4D-A59B-33FF9877DF6A}"/>
    <cellStyle name="Separador de milhares 2 17 6 2" xfId="38507" xr:uid="{39CA804E-B9F5-4C4B-B616-692B5A54F2C8}"/>
    <cellStyle name="Separador de milhares 2 17 6 3" xfId="38508" xr:uid="{959DA08C-4C4F-428D-AD51-4F469F596A2A}"/>
    <cellStyle name="Separador de milhares 2 17 7" xfId="38509" xr:uid="{B904C5FD-9371-4F91-965A-03E390681843}"/>
    <cellStyle name="Separador de milhares 2 17 7 2" xfId="38510" xr:uid="{ACFD425C-F23C-47BB-8B68-C7FE323E7FE9}"/>
    <cellStyle name="Separador de milhares 2 17 8" xfId="38511" xr:uid="{1EB57C6C-F69B-44A5-BD7E-51D18348C253}"/>
    <cellStyle name="Separador de milhares 2 17 8 2" xfId="38512" xr:uid="{866EBA80-2E19-4C78-92DC-97655880AD80}"/>
    <cellStyle name="Separador de milhares 2 17 9" xfId="38513" xr:uid="{5DC316CE-3487-40C8-AF49-F76E114DC56E}"/>
    <cellStyle name="Separador de milhares 2 18" xfId="276" xr:uid="{BD253652-F8B4-4585-AC9F-B987D5B2FE20}"/>
    <cellStyle name="Separador de milhares 2 18 10" xfId="38514" xr:uid="{9C2D96F3-2023-458F-93AC-D25160B42225}"/>
    <cellStyle name="Separador de milhares 2 18 2" xfId="38515" xr:uid="{F1E3A96C-F5B7-469B-BEB2-319A0E22EBF3}"/>
    <cellStyle name="Separador de milhares 2 18 2 2" xfId="38516" xr:uid="{94749D47-E32E-40F1-9322-F60183B0C625}"/>
    <cellStyle name="Separador de milhares 2 18 2 2 2" xfId="38517" xr:uid="{7960F66C-574B-4009-997E-0A0055F34468}"/>
    <cellStyle name="Separador de milhares 2 18 2 2 3" xfId="38518" xr:uid="{CE613618-5E74-43D3-AC97-4426D9E15941}"/>
    <cellStyle name="Separador de milhares 2 18 2 3" xfId="38519" xr:uid="{089E217B-7821-4A66-9C4D-BD77C4EE4FBC}"/>
    <cellStyle name="Separador de milhares 2 18 2 3 2" xfId="38520" xr:uid="{A06B8FBE-BD89-43CA-8108-3FDC6EE5BFBA}"/>
    <cellStyle name="Separador de milhares 2 18 2 4" xfId="38521" xr:uid="{A1A662B5-0F5C-4C8E-882E-D22398E65180}"/>
    <cellStyle name="Separador de milhares 2 18 2 5" xfId="38522" xr:uid="{1E4E0B36-78E8-47E3-9C6F-88B4AD2B1823}"/>
    <cellStyle name="Separador de milhares 2 18 3" xfId="38523" xr:uid="{29C174E8-4CCA-433E-A3FF-FBEBA2212066}"/>
    <cellStyle name="Separador de milhares 2 18 3 2" xfId="38524" xr:uid="{741B127B-D78A-4C4C-9C56-69A15AE88AA3}"/>
    <cellStyle name="Separador de milhares 2 18 3 2 2" xfId="38525" xr:uid="{7F4A6020-65E4-4157-8056-F64CC9D5717C}"/>
    <cellStyle name="Separador de milhares 2 18 3 3" xfId="38526" xr:uid="{1685FECA-8876-42E6-A32D-9B381DD5CA3D}"/>
    <cellStyle name="Separador de milhares 2 18 4" xfId="38527" xr:uid="{420500A5-AB9A-48BF-A838-8E6503F95F3E}"/>
    <cellStyle name="Separador de milhares 2 18 4 2" xfId="38528" xr:uid="{E8E8675A-57EA-4A87-962C-C04C95BD6E9A}"/>
    <cellStyle name="Separador de milhares 2 18 4 2 2" xfId="38529" xr:uid="{CF4C6DA7-6DAF-4998-9332-FF4E08D3626A}"/>
    <cellStyle name="Separador de milhares 2 18 4 3" xfId="38530" xr:uid="{64577447-0E13-41C8-AA64-FE071EE75118}"/>
    <cellStyle name="Separador de milhares 2 18 5" xfId="38531" xr:uid="{FF600DE6-62CA-4483-B419-B41AF03BE69A}"/>
    <cellStyle name="Separador de milhares 2 18 5 2" xfId="38532" xr:uid="{70F9BB9D-F529-48C9-996E-D74A2DF6D4EC}"/>
    <cellStyle name="Separador de milhares 2 18 5 2 2" xfId="38533" xr:uid="{0E77475F-DF5C-4455-BE0A-7B7F7A33DFA5}"/>
    <cellStyle name="Separador de milhares 2 18 5 3" xfId="38534" xr:uid="{4636F099-CB44-44E3-94E5-C913C4C79C46}"/>
    <cellStyle name="Separador de milhares 2 18 6" xfId="38535" xr:uid="{3B9723AE-C3E4-48E3-AE90-3F69C2094911}"/>
    <cellStyle name="Separador de milhares 2 18 6 2" xfId="38536" xr:uid="{B09EBC0D-CB22-4BA3-80FC-F212521058BE}"/>
    <cellStyle name="Separador de milhares 2 18 6 3" xfId="38537" xr:uid="{07462863-2656-49AE-90DD-F1112D033111}"/>
    <cellStyle name="Separador de milhares 2 18 7" xfId="38538" xr:uid="{0F66FD16-B78A-4AF3-8297-29F11DB59741}"/>
    <cellStyle name="Separador de milhares 2 18 7 2" xfId="38539" xr:uid="{F5335FEF-280A-4804-AB7D-08EF87D3C889}"/>
    <cellStyle name="Separador de milhares 2 18 8" xfId="38540" xr:uid="{00BC8759-7E40-4FED-8536-C0FF0D943F2B}"/>
    <cellStyle name="Separador de milhares 2 18 8 2" xfId="38541" xr:uid="{09AA3326-5031-499B-83EF-BF462EF6E354}"/>
    <cellStyle name="Separador de milhares 2 18 9" xfId="38542" xr:uid="{C3D6DD09-0283-42AF-A993-2C6E6002A0D9}"/>
    <cellStyle name="Separador de milhares 2 19" xfId="277" xr:uid="{2813164E-1380-4425-9677-ADBF002726F2}"/>
    <cellStyle name="Separador de milhares 2 19 10" xfId="38543" xr:uid="{B80A3BE1-8429-4875-9282-CC86487DE35F}"/>
    <cellStyle name="Separador de milhares 2 19 2" xfId="38544" xr:uid="{B41F0964-D3A1-4E06-A110-B59136C68A54}"/>
    <cellStyle name="Separador de milhares 2 19 2 2" xfId="38545" xr:uid="{314EDD79-756D-4577-B296-44EF0A7A18DE}"/>
    <cellStyle name="Separador de milhares 2 19 2 2 2" xfId="38546" xr:uid="{8637D57F-6E1F-485A-8BAA-7B0353C55A02}"/>
    <cellStyle name="Separador de milhares 2 19 2 2 3" xfId="38547" xr:uid="{60AA7222-CB66-49AC-999C-1C2D75592D4F}"/>
    <cellStyle name="Separador de milhares 2 19 2 3" xfId="38548" xr:uid="{6BE0B86A-E19A-49D4-9D5D-9543FD710FB4}"/>
    <cellStyle name="Separador de milhares 2 19 2 3 2" xfId="38549" xr:uid="{559456C5-7536-456E-9344-CB4D93027234}"/>
    <cellStyle name="Separador de milhares 2 19 2 4" xfId="38550" xr:uid="{3054D477-4E87-4B83-AA8C-057A3C70877E}"/>
    <cellStyle name="Separador de milhares 2 19 2 5" xfId="38551" xr:uid="{A5413B3D-E085-4FB3-B821-936C5B2FD7A4}"/>
    <cellStyle name="Separador de milhares 2 19 3" xfId="38552" xr:uid="{A6FB95B6-0C04-4338-96FA-7C4CF3275A59}"/>
    <cellStyle name="Separador de milhares 2 19 3 2" xfId="38553" xr:uid="{781C0082-03D6-404D-92F6-D3CBF2124F4C}"/>
    <cellStyle name="Separador de milhares 2 19 3 2 2" xfId="38554" xr:uid="{56FC0AEC-3ED1-4F15-B572-ECDE9FBFF07A}"/>
    <cellStyle name="Separador de milhares 2 19 3 3" xfId="38555" xr:uid="{1E64B4FA-8442-4E05-A4F5-AEB58FDF4473}"/>
    <cellStyle name="Separador de milhares 2 19 4" xfId="38556" xr:uid="{2F1FC130-34AF-4F07-9FD1-A671843745A3}"/>
    <cellStyle name="Separador de milhares 2 19 4 2" xfId="38557" xr:uid="{D2CD3747-2E8D-40F3-A6BF-0D9DF7C7406E}"/>
    <cellStyle name="Separador de milhares 2 19 4 2 2" xfId="38558" xr:uid="{0080206E-C7B8-440E-B803-C53443E640F9}"/>
    <cellStyle name="Separador de milhares 2 19 4 3" xfId="38559" xr:uid="{100A521F-CAAD-4341-831B-0E72CAEAF1AD}"/>
    <cellStyle name="Separador de milhares 2 19 5" xfId="38560" xr:uid="{6D6650AF-A4EC-4CF8-AEF4-57D24A71052B}"/>
    <cellStyle name="Separador de milhares 2 19 5 2" xfId="38561" xr:uid="{353526EC-0197-4477-A789-515127B7F1F4}"/>
    <cellStyle name="Separador de milhares 2 19 5 2 2" xfId="38562" xr:uid="{E0BBE256-1561-451A-9276-52836BF6F0CD}"/>
    <cellStyle name="Separador de milhares 2 19 5 3" xfId="38563" xr:uid="{D1FF4B1E-DD89-4F70-90CD-755D6F75EE06}"/>
    <cellStyle name="Separador de milhares 2 19 6" xfId="38564" xr:uid="{71C600FE-8ECF-426D-8778-599F65AF1BC6}"/>
    <cellStyle name="Separador de milhares 2 19 6 2" xfId="38565" xr:uid="{C51E348B-BD32-47C3-BE76-48098B89B424}"/>
    <cellStyle name="Separador de milhares 2 19 6 3" xfId="38566" xr:uid="{8F088E97-71F9-4204-B68E-C95889BA8425}"/>
    <cellStyle name="Separador de milhares 2 19 7" xfId="38567" xr:uid="{5A082DC5-3E06-4695-BB4E-7AB9A2838066}"/>
    <cellStyle name="Separador de milhares 2 19 7 2" xfId="38568" xr:uid="{7ED9E073-A7B2-4C9C-AA8C-250C4EC3DF2B}"/>
    <cellStyle name="Separador de milhares 2 19 8" xfId="38569" xr:uid="{34F41803-3A27-4050-ACF8-F2BCB064C4D7}"/>
    <cellStyle name="Separador de milhares 2 19 8 2" xfId="38570" xr:uid="{30786902-E445-4C15-B357-DB2BEA89AF7C}"/>
    <cellStyle name="Separador de milhares 2 19 9" xfId="38571" xr:uid="{20DE4773-3FD1-4956-BE81-AB95FEBFF7E5}"/>
    <cellStyle name="Separador de milhares 2 2" xfId="18" xr:uid="{9BE62413-3FD8-4E7D-A1B6-F478C68B1248}"/>
    <cellStyle name="Separador de milhares 2 2 10" xfId="38572" xr:uid="{0BBCF510-F077-4B72-9DBE-6D6159D31B52}"/>
    <cellStyle name="Separador de milhares 2 2 10 2" xfId="38573" xr:uid="{C20692FC-ADCC-483E-9A5B-605B7B3A4734}"/>
    <cellStyle name="Separador de milhares 2 2 10 3" xfId="38574" xr:uid="{CF79D2EC-2528-414D-AC93-BAFEC436001F}"/>
    <cellStyle name="Separador de milhares 2 2 11" xfId="38575" xr:uid="{7ECF582D-5A11-47F2-B449-2E78E335A71C}"/>
    <cellStyle name="Separador de milhares 2 2 11 2" xfId="38576" xr:uid="{6F56FD6A-6FE4-4B64-BA22-4AC759DE165B}"/>
    <cellStyle name="Separador de milhares 2 2 11 2 2" xfId="38577" xr:uid="{ECA606C8-83B9-467C-9F04-25E656CFDDAD}"/>
    <cellStyle name="Separador de milhares 2 2 11 2 2 2" xfId="38578" xr:uid="{B54F6525-ECA0-4C4F-AEC9-7B5BBEBF9418}"/>
    <cellStyle name="Separador de milhares 2 2 11 2 2 2 2" xfId="38579" xr:uid="{76CD6A17-DFD4-4280-AB01-8F60797A0D0E}"/>
    <cellStyle name="Separador de milhares 2 2 11 2 2 2 2 2" xfId="38580" xr:uid="{E2CC4BF6-987E-40B6-9B53-5097A6305BA4}"/>
    <cellStyle name="Separador de milhares 2 2 11 2 2 2 2 2 2" xfId="38581" xr:uid="{A134D1AF-D545-47A6-90F5-0B846BB690FA}"/>
    <cellStyle name="Separador de milhares 2 2 11 2 2 2 2 2 2 2" xfId="38582" xr:uid="{7107164C-62C9-4380-B9EF-547910B857B2}"/>
    <cellStyle name="Separador de milhares 2 2 11 2 2 2 2 2 2 2 2" xfId="38583" xr:uid="{B886B321-213E-4B77-B841-2D7B3B505FC3}"/>
    <cellStyle name="Separador de milhares 2 2 11 2 2 2 2 2 2 2 2 2" xfId="38584" xr:uid="{E68E6B00-535A-43DD-ACEB-F50A1A4096F6}"/>
    <cellStyle name="Separador de milhares 2 2 11 2 2 2 2 2 2 3" xfId="38585" xr:uid="{3A80FEA1-9D0F-428F-AD1A-26282B466071}"/>
    <cellStyle name="Separador de milhares 2 2 11 2 2 2 2 2 3" xfId="38586" xr:uid="{E6943FEE-EBB8-4F7C-8978-C7DD2428471C}"/>
    <cellStyle name="Separador de milhares 2 2 11 2 2 2 2 2 3 2" xfId="38587" xr:uid="{DC1C69C4-084C-42D5-AC77-7603E4BC2D1F}"/>
    <cellStyle name="Separador de milhares 2 2 11 2 2 2 2 3" xfId="38588" xr:uid="{B025B945-A407-4E16-A7EE-2D691EC39459}"/>
    <cellStyle name="Separador de milhares 2 2 11 2 2 2 2 3 2" xfId="38589" xr:uid="{48D18AC5-7EAE-4C28-9FEB-F2048C82E687}"/>
    <cellStyle name="Separador de milhares 2 2 11 2 2 2 2 3 2 2" xfId="38590" xr:uid="{0409A7CE-C260-44B6-8747-10107CC09A4C}"/>
    <cellStyle name="Separador de milhares 2 2 11 2 2 2 2 4" xfId="38591" xr:uid="{C965ACFD-F765-48C1-BB0F-5F860CB50DEC}"/>
    <cellStyle name="Separador de milhares 2 2 11 2 2 2 3" xfId="38592" xr:uid="{DF9412DA-3822-4E97-A9E0-085DBE264DC0}"/>
    <cellStyle name="Separador de milhares 2 2 11 2 2 2 3 2" xfId="38593" xr:uid="{7936CD19-9880-4DCF-AF65-9AC2FD9692FB}"/>
    <cellStyle name="Separador de milhares 2 2 11 2 2 2 3 2 2" xfId="38594" xr:uid="{02CEEEC7-3313-4423-9102-B514263678A6}"/>
    <cellStyle name="Separador de milhares 2 2 11 2 2 2 3 2 2 2" xfId="38595" xr:uid="{FF2F7C88-129B-4205-8891-71CF53FED26F}"/>
    <cellStyle name="Separador de milhares 2 2 11 2 2 2 3 3" xfId="38596" xr:uid="{B544A1A1-66D1-4EB6-87F0-5F4DC36351D4}"/>
    <cellStyle name="Separador de milhares 2 2 11 2 2 2 4" xfId="38597" xr:uid="{656942C7-E602-4A60-93EC-6563083E6480}"/>
    <cellStyle name="Separador de milhares 2 2 11 2 2 2 4 2" xfId="38598" xr:uid="{0B7A7272-FA09-4105-A183-182D9BD14398}"/>
    <cellStyle name="Separador de milhares 2 2 11 2 2 3" xfId="38599" xr:uid="{705D6AB3-59F7-4338-937F-F43B08794178}"/>
    <cellStyle name="Separador de milhares 2 2 11 2 2 3 2" xfId="38600" xr:uid="{C3736076-FFBD-4987-A43A-3D75CB982106}"/>
    <cellStyle name="Separador de milhares 2 2 11 2 2 3 2 2" xfId="38601" xr:uid="{838AC6CD-62BD-4CC3-B606-510C9A47755C}"/>
    <cellStyle name="Separador de milhares 2 2 11 2 2 3 2 2 2" xfId="38602" xr:uid="{7AEB8524-3965-488D-BA13-567CC1CAD521}"/>
    <cellStyle name="Separador de milhares 2 2 11 2 2 3 2 2 2 2" xfId="38603" xr:uid="{83092B8D-FC5B-4800-BA5B-BAEF351E13B3}"/>
    <cellStyle name="Separador de milhares 2 2 11 2 2 3 2 3" xfId="38604" xr:uid="{6BC1941E-7BBD-4B87-8944-ED51AE4B8A6E}"/>
    <cellStyle name="Separador de milhares 2 2 11 2 2 3 3" xfId="38605" xr:uid="{58609606-E975-4EDA-B2EC-B8F51F8543A9}"/>
    <cellStyle name="Separador de milhares 2 2 11 2 2 3 3 2" xfId="38606" xr:uid="{BFE19AC1-45CF-4341-990A-4982EB2ACB8B}"/>
    <cellStyle name="Separador de milhares 2 2 11 2 2 4" xfId="38607" xr:uid="{D57B0420-8847-4EB5-B5FF-995B87AEC788}"/>
    <cellStyle name="Separador de milhares 2 2 11 2 2 4 2" xfId="38608" xr:uid="{73AEF2DB-EA63-4862-931A-6B64EC49C462}"/>
    <cellStyle name="Separador de milhares 2 2 11 2 2 4 2 2" xfId="38609" xr:uid="{637DAF64-FFF6-4E58-9F77-1B08F6CE20E2}"/>
    <cellStyle name="Separador de milhares 2 2 11 2 2 5" xfId="38610" xr:uid="{5AA04E35-C0FE-4FF7-B7B8-3FFE4E9A5E9C}"/>
    <cellStyle name="Separador de milhares 2 2 11 2 3" xfId="38611" xr:uid="{746B13C8-1735-44AC-92C5-A1C8E0EFD0BD}"/>
    <cellStyle name="Separador de milhares 2 2 11 2 3 2" xfId="38612" xr:uid="{5DD771D3-B91E-4DFF-AB77-1A85FF2CD0C0}"/>
    <cellStyle name="Separador de milhares 2 2 11 2 3 2 2" xfId="38613" xr:uid="{87981BF2-3634-40B4-91AC-002375DEE2F7}"/>
    <cellStyle name="Separador de milhares 2 2 11 2 3 2 2 2" xfId="38614" xr:uid="{751E16F9-E1E6-45F7-AE9F-17614CF13BD8}"/>
    <cellStyle name="Separador de milhares 2 2 11 2 3 2 2 2 2" xfId="38615" xr:uid="{3A1D6473-7DD3-416A-A277-5FB8DDFE92A6}"/>
    <cellStyle name="Separador de milhares 2 2 11 2 3 2 2 2 2 2" xfId="38616" xr:uid="{3E66D18B-AC0A-417D-BB21-23D15CCD563C}"/>
    <cellStyle name="Separador de milhares 2 2 11 2 3 2 2 3" xfId="38617" xr:uid="{17FF9CB7-F800-4318-B0E5-1839CF2C49A9}"/>
    <cellStyle name="Separador de milhares 2 2 11 2 3 2 3" xfId="38618" xr:uid="{71FE0409-FE36-440A-B3ED-76E85C2E835F}"/>
    <cellStyle name="Separador de milhares 2 2 11 2 3 2 3 2" xfId="38619" xr:uid="{0BA10AE1-409D-429C-A97E-5B7AC4096867}"/>
    <cellStyle name="Separador de milhares 2 2 11 2 3 3" xfId="38620" xr:uid="{9E478746-0687-4526-84D8-B50325A6BE3F}"/>
    <cellStyle name="Separador de milhares 2 2 11 2 3 3 2" xfId="38621" xr:uid="{9AB96F99-A6BD-47D7-8283-47C19F4A6BA8}"/>
    <cellStyle name="Separador de milhares 2 2 11 2 3 3 2 2" xfId="38622" xr:uid="{1129E6B6-D36D-46B8-B237-81A0AE1FB61F}"/>
    <cellStyle name="Separador de milhares 2 2 11 2 3 4" xfId="38623" xr:uid="{EF1C6B2E-3FDF-43C8-B9C3-3E9D62325F81}"/>
    <cellStyle name="Separador de milhares 2 2 11 2 4" xfId="38624" xr:uid="{58800483-83AE-4575-80FD-722570AE07B4}"/>
    <cellStyle name="Separador de milhares 2 2 11 2 4 2" xfId="38625" xr:uid="{7F338A36-4A5C-43D5-8FA5-DB7B0177158F}"/>
    <cellStyle name="Separador de milhares 2 2 11 2 4 2 2" xfId="38626" xr:uid="{2A716E3D-356A-4314-9ACF-7FDD6D089EA0}"/>
    <cellStyle name="Separador de milhares 2 2 11 2 4 2 2 2" xfId="38627" xr:uid="{3D5D7A48-20CC-416C-9B0D-993F5CE7C98A}"/>
    <cellStyle name="Separador de milhares 2 2 11 2 4 3" xfId="38628" xr:uid="{88AA1C4B-5157-4751-B5D6-1F91D0CC02A7}"/>
    <cellStyle name="Separador de milhares 2 2 11 2 5" xfId="38629" xr:uid="{B76A8489-32EA-4620-88E8-E12EC1539966}"/>
    <cellStyle name="Separador de milhares 2 2 11 2 5 2" xfId="38630" xr:uid="{54F10EEB-033E-4A8B-A01A-88354A5D7843}"/>
    <cellStyle name="Separador de milhares 2 2 11 3" xfId="38631" xr:uid="{98C2A393-F9E4-4330-9E68-F9ED5EC6A73A}"/>
    <cellStyle name="Separador de milhares 2 2 11 3 2" xfId="38632" xr:uid="{51EDDA4D-9EA7-43CA-9F6D-7DD791468037}"/>
    <cellStyle name="Separador de milhares 2 2 11 3 2 2" xfId="38633" xr:uid="{3005E560-3389-413F-A7E5-E9ABD19CA26E}"/>
    <cellStyle name="Separador de milhares 2 2 11 3 2 2 2" xfId="38634" xr:uid="{8427EFF6-5794-49B8-B644-B01DE11533B4}"/>
    <cellStyle name="Separador de milhares 2 2 11 3 2 2 2 2" xfId="38635" xr:uid="{38717F85-C573-44A7-A529-5B3AF9E2D208}"/>
    <cellStyle name="Separador de milhares 2 2 11 3 2 2 2 2 2" xfId="38636" xr:uid="{5154DE56-9DB4-4A2B-97FA-9051BDDA6F24}"/>
    <cellStyle name="Separador de milhares 2 2 11 3 2 2 2 2 2 2" xfId="38637" xr:uid="{91882C65-983B-4E1E-B1BF-768E671BB1EA}"/>
    <cellStyle name="Separador de milhares 2 2 11 3 2 2 2 3" xfId="38638" xr:uid="{E4C51C40-D951-4A9A-862E-F7B4E6241864}"/>
    <cellStyle name="Separador de milhares 2 2 11 3 2 2 3" xfId="38639" xr:uid="{06E4EBB5-FCC2-40F1-ADE0-48A2E6539B3B}"/>
    <cellStyle name="Separador de milhares 2 2 11 3 2 2 3 2" xfId="38640" xr:uid="{1CB96848-08A2-4AC7-82E6-6E9A80ADD768}"/>
    <cellStyle name="Separador de milhares 2 2 11 3 2 3" xfId="38641" xr:uid="{DD354EA4-4BBA-4549-B7EC-9FE269778B8A}"/>
    <cellStyle name="Separador de milhares 2 2 11 3 2 3 2" xfId="38642" xr:uid="{CCA2B9BB-CD69-4A88-8E41-495BD1094906}"/>
    <cellStyle name="Separador de milhares 2 2 11 3 2 3 2 2" xfId="38643" xr:uid="{04B64F5B-7361-4F7E-B7E1-F33B55AF66AE}"/>
    <cellStyle name="Separador de milhares 2 2 11 3 2 4" xfId="38644" xr:uid="{EF78F7EF-3D70-40BE-B275-2BD2825E4FF3}"/>
    <cellStyle name="Separador de milhares 2 2 11 3 3" xfId="38645" xr:uid="{7B27E7CB-E3C9-47E0-8ABA-C968C4BBE688}"/>
    <cellStyle name="Separador de milhares 2 2 11 3 3 2" xfId="38646" xr:uid="{9E1E280D-0C82-4C7F-ADA0-E7816A7C954D}"/>
    <cellStyle name="Separador de milhares 2 2 11 3 3 2 2" xfId="38647" xr:uid="{596D03D0-B1E1-496E-911A-E3A2E56997EC}"/>
    <cellStyle name="Separador de milhares 2 2 11 3 3 2 2 2" xfId="38648" xr:uid="{5F8E64BD-727B-4E51-A462-F50D7F47D906}"/>
    <cellStyle name="Separador de milhares 2 2 11 3 3 3" xfId="38649" xr:uid="{8739F5AF-E2B0-4206-9A6F-182748A4D80A}"/>
    <cellStyle name="Separador de milhares 2 2 11 3 4" xfId="38650" xr:uid="{56F68432-5CD3-416C-85B7-FDB41B433480}"/>
    <cellStyle name="Separador de milhares 2 2 11 3 4 2" xfId="38651" xr:uid="{59FC3B15-5F07-49EF-BB2C-8E513724B14A}"/>
    <cellStyle name="Separador de milhares 2 2 11 4" xfId="38652" xr:uid="{623BD4C3-0300-4E45-8054-733C46BF51F9}"/>
    <cellStyle name="Separador de milhares 2 2 11 4 2" xfId="38653" xr:uid="{FA734A51-1897-4D38-A7D0-D086379D7E93}"/>
    <cellStyle name="Separador de milhares 2 2 11 4 2 2" xfId="38654" xr:uid="{92FDCD7B-E897-4BD5-A157-D0DD5CD71B41}"/>
    <cellStyle name="Separador de milhares 2 2 11 4 2 2 2" xfId="38655" xr:uid="{E90C2276-F3F5-4125-BDF2-DEA45D4084EA}"/>
    <cellStyle name="Separador de milhares 2 2 11 4 2 2 2 2" xfId="38656" xr:uid="{BA292A21-66D5-494E-9FF1-5369163690FC}"/>
    <cellStyle name="Separador de milhares 2 2 11 4 2 3" xfId="38657" xr:uid="{FF12D0B9-803B-40E4-A08B-3AD8D387AC64}"/>
    <cellStyle name="Separador de milhares 2 2 11 4 3" xfId="38658" xr:uid="{D8C5EBCD-9B6E-4466-95BE-7314A6873840}"/>
    <cellStyle name="Separador de milhares 2 2 11 4 3 2" xfId="38659" xr:uid="{C35733C3-96E2-43D4-8D7A-57F1F3001001}"/>
    <cellStyle name="Separador de milhares 2 2 11 5" xfId="38660" xr:uid="{951450A8-C53F-4662-8760-9CF7A2791850}"/>
    <cellStyle name="Separador de milhares 2 2 11 5 2" xfId="38661" xr:uid="{725E3F90-0DD3-4184-A214-413729C068E0}"/>
    <cellStyle name="Separador de milhares 2 2 11 5 2 2" xfId="38662" xr:uid="{E50FAAB8-05E4-4804-9A99-2C7B58745415}"/>
    <cellStyle name="Separador de milhares 2 2 11 6" xfId="38663" xr:uid="{FC60D4E9-F980-42A7-9E80-DCB7A3CA88AD}"/>
    <cellStyle name="Separador de milhares 2 2 11 7" xfId="38664" xr:uid="{D44CC03F-825B-4976-AEA0-142C8324C167}"/>
    <cellStyle name="Separador de milhares 2 2 12" xfId="38665" xr:uid="{3AA502A1-060E-4140-AED1-70F94037DEE3}"/>
    <cellStyle name="Separador de milhares 2 2 12 2" xfId="38666" xr:uid="{95759701-75C8-43CA-8C9B-331F3E838EE2}"/>
    <cellStyle name="Separador de milhares 2 2 12 2 2" xfId="38667" xr:uid="{93FB1027-E96C-45BD-90F0-9E738F1D9305}"/>
    <cellStyle name="Separador de milhares 2 2 12 2 2 2" xfId="38668" xr:uid="{03993FEA-592A-4D85-9C1C-F450A1DCF1D9}"/>
    <cellStyle name="Separador de milhares 2 2 12 2 2 2 2" xfId="38669" xr:uid="{6EF050EA-4E0A-4DAD-A54F-0F39286E0A08}"/>
    <cellStyle name="Separador de milhares 2 2 12 2 2 2 2 2" xfId="38670" xr:uid="{98F75805-723E-46A6-9F04-F0E28977CA75}"/>
    <cellStyle name="Separador de milhares 2 2 12 2 2 2 2 2 2" xfId="38671" xr:uid="{6C3A758C-03E3-4F35-9829-FB77ABA138FB}"/>
    <cellStyle name="Separador de milhares 2 2 12 2 2 2 2 2 2 2" xfId="38672" xr:uid="{1CA49A23-9BCD-4EAA-A0CF-2206F30E2D16}"/>
    <cellStyle name="Separador de milhares 2 2 12 2 2 2 2 3" xfId="38673" xr:uid="{1266DE72-6D31-4675-886E-A1786FD52E74}"/>
    <cellStyle name="Separador de milhares 2 2 12 2 2 2 3" xfId="38674" xr:uid="{FE9C773C-4B74-46DB-8B0F-16AC3A5F1D47}"/>
    <cellStyle name="Separador de milhares 2 2 12 2 2 2 3 2" xfId="38675" xr:uid="{C9E3F5B8-CB2F-4F8A-B7E3-3BD73AA3172B}"/>
    <cellStyle name="Separador de milhares 2 2 12 2 2 3" xfId="38676" xr:uid="{0BC3AA58-1525-4349-84DC-EAA3D8F4D725}"/>
    <cellStyle name="Separador de milhares 2 2 12 2 2 3 2" xfId="38677" xr:uid="{93292097-7354-48BC-A021-C2CE4BDFC076}"/>
    <cellStyle name="Separador de milhares 2 2 12 2 2 3 2 2" xfId="38678" xr:uid="{7F919E5E-341D-4EA4-9BCF-EF9E51615123}"/>
    <cellStyle name="Separador de milhares 2 2 12 2 2 4" xfId="38679" xr:uid="{591536EB-5767-46B2-B257-311DBFC3D677}"/>
    <cellStyle name="Separador de milhares 2 2 12 2 3" xfId="38680" xr:uid="{C6821CD5-A729-4DC6-B386-938ABB6E3835}"/>
    <cellStyle name="Separador de milhares 2 2 12 2 3 2" xfId="38681" xr:uid="{59FBE4CB-D61F-4406-A35E-A72D2FA43842}"/>
    <cellStyle name="Separador de milhares 2 2 12 2 3 2 2" xfId="38682" xr:uid="{81DE7512-CB99-474E-9E53-41984FE62481}"/>
    <cellStyle name="Separador de milhares 2 2 12 2 3 2 2 2" xfId="38683" xr:uid="{CA95D55F-E435-4645-9759-1CBAD06BC20F}"/>
    <cellStyle name="Separador de milhares 2 2 12 2 3 3" xfId="38684" xr:uid="{2398BE8E-D2A1-48BF-B520-8EED27991896}"/>
    <cellStyle name="Separador de milhares 2 2 12 2 4" xfId="38685" xr:uid="{4428B41D-4609-4E39-A2F2-912239EADB65}"/>
    <cellStyle name="Separador de milhares 2 2 12 2 4 2" xfId="38686" xr:uid="{CCD70380-B5A5-47D5-8D34-ED3DD63E871A}"/>
    <cellStyle name="Separador de milhares 2 2 12 3" xfId="38687" xr:uid="{42077EA5-562F-48D4-BE0C-A3315D1332B2}"/>
    <cellStyle name="Separador de milhares 2 2 12 3 2" xfId="38688" xr:uid="{17B6E559-894F-4CBE-879A-E81C4F0C5C94}"/>
    <cellStyle name="Separador de milhares 2 2 12 3 2 2" xfId="38689" xr:uid="{F1BE8BDB-6DA9-4E08-BB13-596F099FE400}"/>
    <cellStyle name="Separador de milhares 2 2 12 3 2 2 2" xfId="38690" xr:uid="{21062F96-3326-4DDE-B050-C5AF87E3EC3C}"/>
    <cellStyle name="Separador de milhares 2 2 12 3 2 2 2 2" xfId="38691" xr:uid="{CF611C11-CBB3-4511-B97D-3AEB474A0DE7}"/>
    <cellStyle name="Separador de milhares 2 2 12 3 2 3" xfId="38692" xr:uid="{6B5D1D35-67DE-499C-AAEA-D8E1C9407D14}"/>
    <cellStyle name="Separador de milhares 2 2 12 3 3" xfId="38693" xr:uid="{F0E84845-7A6A-4F1A-B5AD-DDF3CED103B8}"/>
    <cellStyle name="Separador de milhares 2 2 12 3 3 2" xfId="38694" xr:uid="{70E6DF0A-1D22-4210-A25A-F46893CD322F}"/>
    <cellStyle name="Separador de milhares 2 2 12 4" xfId="38695" xr:uid="{9897FC07-4C29-4617-993F-C79B33A6227A}"/>
    <cellStyle name="Separador de milhares 2 2 12 4 2" xfId="38696" xr:uid="{F9E3C8D0-71E1-409F-8918-F06D57564D03}"/>
    <cellStyle name="Separador de milhares 2 2 12 4 2 2" xfId="38697" xr:uid="{B6D834F2-B7E5-45AE-8DCF-E2A3C9961AFB}"/>
    <cellStyle name="Separador de milhares 2 2 12 5" xfId="38698" xr:uid="{2527A365-51A4-4D02-A41D-A1458D3F37F5}"/>
    <cellStyle name="Separador de milhares 2 2 12 6" xfId="38699" xr:uid="{61EAEAA1-BDA1-4F85-B2F8-FF2002316EA3}"/>
    <cellStyle name="Separador de milhares 2 2 13" xfId="38700" xr:uid="{EFE44AE8-6B73-4420-B486-8C1844CEF802}"/>
    <cellStyle name="Separador de milhares 2 2 13 2" xfId="38701" xr:uid="{CD8C437C-FBE6-4F37-9C04-CC26A8110AE4}"/>
    <cellStyle name="Separador de milhares 2 2 13 2 2" xfId="38702" xr:uid="{68AED04B-3EAA-489A-B686-0ABF31D85884}"/>
    <cellStyle name="Separador de milhares 2 2 13 2 2 2" xfId="38703" xr:uid="{ADA1BA81-8449-4F84-9FFB-73D234A0DBEE}"/>
    <cellStyle name="Separador de milhares 2 2 13 2 2 2 2" xfId="38704" xr:uid="{EFF2B765-2E71-40E3-95C8-52DBADBECCA9}"/>
    <cellStyle name="Separador de milhares 2 2 13 2 2 2 2 2" xfId="38705" xr:uid="{DD32A991-717C-4DA2-8836-C32453532A73}"/>
    <cellStyle name="Separador de milhares 2 2 13 2 2 3" xfId="38706" xr:uid="{0E52D799-D535-49D8-8A7F-E7A67EF39C1D}"/>
    <cellStyle name="Separador de milhares 2 2 13 2 3" xfId="38707" xr:uid="{C0FA27FF-1FAC-4756-8DD9-C445ED72E4FC}"/>
    <cellStyle name="Separador de milhares 2 2 13 2 3 2" xfId="38708" xr:uid="{5024F582-A633-4729-AAA8-850F3F34089F}"/>
    <cellStyle name="Separador de milhares 2 2 13 3" xfId="38709" xr:uid="{C7DFC839-D467-49A1-B6E8-F30CD8492CED}"/>
    <cellStyle name="Separador de milhares 2 2 13 3 2" xfId="38710" xr:uid="{60A30878-B8F9-4CB9-B8DC-B495C07AAD4D}"/>
    <cellStyle name="Separador de milhares 2 2 13 3 2 2" xfId="38711" xr:uid="{B45BD352-1A4A-4F4A-ADD8-2FD1BB92C901}"/>
    <cellStyle name="Separador de milhares 2 2 13 4" xfId="38712" xr:uid="{81071B51-73AB-4249-8F76-5BD45D72DEAD}"/>
    <cellStyle name="Separador de milhares 2 2 13 5" xfId="38713" xr:uid="{F5518E4F-6A66-4684-9C44-C3DCE52EC8D5}"/>
    <cellStyle name="Separador de milhares 2 2 14" xfId="38714" xr:uid="{1B98A976-C273-4D38-82BB-E777B371C23F}"/>
    <cellStyle name="Separador de milhares 2 2 14 2" xfId="38715" xr:uid="{95AE1176-EB20-4DCA-807C-32D98776D663}"/>
    <cellStyle name="Separador de milhares 2 2 14 2 2" xfId="38716" xr:uid="{BBD80E07-4705-4C10-BD26-F146C3B2ADD3}"/>
    <cellStyle name="Separador de milhares 2 2 14 2 2 2" xfId="38717" xr:uid="{909AF064-F7DC-4339-8DE4-E78A0FDEA47F}"/>
    <cellStyle name="Separador de milhares 2 2 14 3" xfId="38718" xr:uid="{D3D967F1-6FB4-4088-9F4B-172C6A743DA5}"/>
    <cellStyle name="Separador de milhares 2 2 15" xfId="38719" xr:uid="{085B18A7-CA5C-46AA-BA1D-B06FE9B7CF80}"/>
    <cellStyle name="Separador de milhares 2 2 15 2" xfId="38720" xr:uid="{F225E283-8A7E-4CA7-BEB9-618345C1DAC8}"/>
    <cellStyle name="Separador de milhares 2 2 16" xfId="38721" xr:uid="{AF16B9A1-9443-4241-87E5-9A87C5DCDB3D}"/>
    <cellStyle name="Separador de milhares 2 2 17" xfId="38722" xr:uid="{70F28D16-0940-4F28-B0CA-C5AA2FD3D45E}"/>
    <cellStyle name="Separador de milhares 2 2 18" xfId="38723" xr:uid="{2B7140BB-2451-4CD7-89A3-8BC1AF41A03D}"/>
    <cellStyle name="Separador de milhares 2 2 19" xfId="38724" xr:uid="{C625E2DC-0516-4314-AFA0-BCDB78BF1980}"/>
    <cellStyle name="Separador de milhares 2 2 2" xfId="278" xr:uid="{7A970629-2E17-4D38-AD04-9316EFC4B35C}"/>
    <cellStyle name="Separador de milhares 2 2 2 10" xfId="38725" xr:uid="{A86DCA7B-36E0-4B08-8B7E-64054C2EA954}"/>
    <cellStyle name="Separador de milhares 2 2 2 10 2" xfId="38726" xr:uid="{CC6D8467-EBAB-4876-AE16-4FC5FE6B36F4}"/>
    <cellStyle name="Separador de milhares 2 2 2 10 2 2" xfId="38727" xr:uid="{31534C3D-C10C-4B89-ADA8-2DBEE2D2FD38}"/>
    <cellStyle name="Separador de milhares 2 2 2 10 2 2 2" xfId="38728" xr:uid="{5B291782-7ED2-47DE-B61E-630ECA1D8E37}"/>
    <cellStyle name="Separador de milhares 2 2 2 10 2 2 2 2" xfId="38729" xr:uid="{A9D3B910-66D0-4CEE-89BC-B40B2326721D}"/>
    <cellStyle name="Separador de milhares 2 2 2 10 2 2 2 2 2" xfId="38730" xr:uid="{DA6F85B6-11B6-4146-84D2-D4066FA78E76}"/>
    <cellStyle name="Separador de milhares 2 2 2 10 2 2 2 2 2 2" xfId="38731" xr:uid="{98EA7F2A-BE2A-4731-BA27-A990100105E0}"/>
    <cellStyle name="Separador de milhares 2 2 2 10 2 2 2 2 2 2 2" xfId="38732" xr:uid="{20EEF7A8-C986-4AFD-AF31-EC9B1CC7DEC2}"/>
    <cellStyle name="Separador de milhares 2 2 2 10 2 2 2 2 2 2 2 2" xfId="38733" xr:uid="{4C09FF2E-D56B-42B0-8D65-9DE69D5BAD52}"/>
    <cellStyle name="Separador de milhares 2 2 2 10 2 2 2 2 2 2 2 2 2" xfId="38734" xr:uid="{CDB61F5F-582E-48D4-9BB1-0F68491E9E31}"/>
    <cellStyle name="Separador de milhares 2 2 2 10 2 2 2 2 2 2 3" xfId="38735" xr:uid="{8DAA481E-2ED5-4099-AE6E-19FA7F43D74B}"/>
    <cellStyle name="Separador de milhares 2 2 2 10 2 2 2 2 2 3" xfId="38736" xr:uid="{31EDE01F-7A26-4C9A-A0C9-98F69129CB47}"/>
    <cellStyle name="Separador de milhares 2 2 2 10 2 2 2 2 2 3 2" xfId="38737" xr:uid="{09E42DBC-604B-4060-853C-D48F5C46ECEC}"/>
    <cellStyle name="Separador de milhares 2 2 2 10 2 2 2 2 3" xfId="38738" xr:uid="{3EFBE57D-A501-44A8-8790-C1F3628F9F8B}"/>
    <cellStyle name="Separador de milhares 2 2 2 10 2 2 2 2 3 2" xfId="38739" xr:uid="{144A44EB-1B37-44D6-84F5-DE02FCBF0B2D}"/>
    <cellStyle name="Separador de milhares 2 2 2 10 2 2 2 2 3 2 2" xfId="38740" xr:uid="{B68ED4A5-040D-48D8-8FA2-DF880B66AF25}"/>
    <cellStyle name="Separador de milhares 2 2 2 10 2 2 2 2 4" xfId="38741" xr:uid="{4E9E2DC5-F058-4A53-83EC-B8C7759581A6}"/>
    <cellStyle name="Separador de milhares 2 2 2 10 2 2 2 3" xfId="38742" xr:uid="{68D45761-645F-4273-9373-6993A74604DA}"/>
    <cellStyle name="Separador de milhares 2 2 2 10 2 2 2 3 2" xfId="38743" xr:uid="{F6F0EF1B-F648-4946-A212-76FD959B62D6}"/>
    <cellStyle name="Separador de milhares 2 2 2 10 2 2 2 3 2 2" xfId="38744" xr:uid="{E1376C42-F6AF-4854-9575-19BD0278B241}"/>
    <cellStyle name="Separador de milhares 2 2 2 10 2 2 2 3 2 2 2" xfId="38745" xr:uid="{1A4950B8-413C-4592-8DA9-5EC16DDCEC14}"/>
    <cellStyle name="Separador de milhares 2 2 2 10 2 2 2 3 3" xfId="38746" xr:uid="{6A31F4B7-48D5-4456-9CF7-96333C309816}"/>
    <cellStyle name="Separador de milhares 2 2 2 10 2 2 2 4" xfId="38747" xr:uid="{AEF4D779-36C2-432A-B9DC-7F58C5A8A962}"/>
    <cellStyle name="Separador de milhares 2 2 2 10 2 2 2 4 2" xfId="38748" xr:uid="{68D6B6F2-88F4-4CB8-AD7A-158DC55D42B4}"/>
    <cellStyle name="Separador de milhares 2 2 2 10 2 2 3" xfId="38749" xr:uid="{1083EF32-043D-44AA-A869-200D32C6EF9D}"/>
    <cellStyle name="Separador de milhares 2 2 2 10 2 2 3 2" xfId="38750" xr:uid="{EAFCAF12-91C5-4E41-BDB0-EEAFF5992A37}"/>
    <cellStyle name="Separador de milhares 2 2 2 10 2 2 3 2 2" xfId="38751" xr:uid="{2748772B-7579-4B7B-BFE2-F1B7100999A1}"/>
    <cellStyle name="Separador de milhares 2 2 2 10 2 2 3 2 2 2" xfId="38752" xr:uid="{BE9AD835-FFBF-405B-8AB0-BEA7129BB2B0}"/>
    <cellStyle name="Separador de milhares 2 2 2 10 2 2 3 2 2 2 2" xfId="38753" xr:uid="{136B8FCD-8241-421B-A808-FD504EC7A5EC}"/>
    <cellStyle name="Separador de milhares 2 2 2 10 2 2 3 2 3" xfId="38754" xr:uid="{F9449BDD-7DFB-4A0F-8C2F-33ECBD4BD5AF}"/>
    <cellStyle name="Separador de milhares 2 2 2 10 2 2 3 3" xfId="38755" xr:uid="{82A8F353-7F49-4067-BE30-FBFAD229F2F5}"/>
    <cellStyle name="Separador de milhares 2 2 2 10 2 2 3 3 2" xfId="38756" xr:uid="{B7BC8B9D-C53C-46EE-AB3C-DAC23C87E8EF}"/>
    <cellStyle name="Separador de milhares 2 2 2 10 2 2 4" xfId="38757" xr:uid="{9734CF0C-99BF-4B08-BC44-8EB6AE9421DB}"/>
    <cellStyle name="Separador de milhares 2 2 2 10 2 2 4 2" xfId="38758" xr:uid="{35211454-0232-4304-8525-8E3473BB0036}"/>
    <cellStyle name="Separador de milhares 2 2 2 10 2 2 4 2 2" xfId="38759" xr:uid="{E316982F-362E-47B9-8F46-8C0C49CEF5E4}"/>
    <cellStyle name="Separador de milhares 2 2 2 10 2 2 5" xfId="38760" xr:uid="{D504A06D-287E-435B-B3F6-F80F706CD131}"/>
    <cellStyle name="Separador de milhares 2 2 2 10 2 3" xfId="38761" xr:uid="{DC4D27F0-6068-4848-9C6B-E04622B7363F}"/>
    <cellStyle name="Separador de milhares 2 2 2 10 2 3 2" xfId="38762" xr:uid="{63241EC5-1C56-430B-9264-8AC0A7725129}"/>
    <cellStyle name="Separador de milhares 2 2 2 10 2 3 2 2" xfId="38763" xr:uid="{293615A9-FC52-4D0C-8312-7CFA9E49124A}"/>
    <cellStyle name="Separador de milhares 2 2 2 10 2 3 2 2 2" xfId="38764" xr:uid="{3BAAD2E7-95F9-4838-AF40-6A9FB177F46F}"/>
    <cellStyle name="Separador de milhares 2 2 2 10 2 3 2 2 2 2" xfId="38765" xr:uid="{CFA66E80-AA64-406F-B75B-C3B72057BBB6}"/>
    <cellStyle name="Separador de milhares 2 2 2 10 2 3 2 2 2 2 2" xfId="38766" xr:uid="{E45EA4CB-29C6-4515-B01D-A4BCEA5BA983}"/>
    <cellStyle name="Separador de milhares 2 2 2 10 2 3 2 2 3" xfId="38767" xr:uid="{FA9AD1BF-86D0-47A0-A56D-54C621CBECE2}"/>
    <cellStyle name="Separador de milhares 2 2 2 10 2 3 2 3" xfId="38768" xr:uid="{ED07BBA4-05FA-49FE-ACC6-11424B2B6296}"/>
    <cellStyle name="Separador de milhares 2 2 2 10 2 3 2 3 2" xfId="38769" xr:uid="{7B65089C-9CE8-47DE-B862-A25BC67A7383}"/>
    <cellStyle name="Separador de milhares 2 2 2 10 2 3 3" xfId="38770" xr:uid="{C00F5A00-D104-476E-A0C9-EE7098D22880}"/>
    <cellStyle name="Separador de milhares 2 2 2 10 2 3 3 2" xfId="38771" xr:uid="{54B0A960-BFBA-4879-9DD9-D224D5CBAF1A}"/>
    <cellStyle name="Separador de milhares 2 2 2 10 2 3 3 2 2" xfId="38772" xr:uid="{D680F3CC-25F1-4793-AD56-EF95C4506874}"/>
    <cellStyle name="Separador de milhares 2 2 2 10 2 3 4" xfId="38773" xr:uid="{81CC1A69-7450-4FF5-BB7B-8D98B4C3C77E}"/>
    <cellStyle name="Separador de milhares 2 2 2 10 2 4" xfId="38774" xr:uid="{A5E9EFBC-A9A2-45A2-A657-5ADC13F14C3B}"/>
    <cellStyle name="Separador de milhares 2 2 2 10 2 4 2" xfId="38775" xr:uid="{A4D189C8-AF53-4D7E-939E-CD2C8792366E}"/>
    <cellStyle name="Separador de milhares 2 2 2 10 2 4 2 2" xfId="38776" xr:uid="{EE667CB5-0CAA-4B5F-8C22-2B76B635B273}"/>
    <cellStyle name="Separador de milhares 2 2 2 10 2 4 2 2 2" xfId="38777" xr:uid="{690CBC45-92DC-44B6-9CB0-E4B67376C2C2}"/>
    <cellStyle name="Separador de milhares 2 2 2 10 2 4 3" xfId="38778" xr:uid="{8466BD19-9680-4283-909D-D3523FE691DF}"/>
    <cellStyle name="Separador de milhares 2 2 2 10 2 5" xfId="38779" xr:uid="{456A037B-244D-49F0-B251-693EA2E51F00}"/>
    <cellStyle name="Separador de milhares 2 2 2 10 2 5 2" xfId="38780" xr:uid="{7E705A7A-5AA8-40DD-8A6C-2B1C7734CADE}"/>
    <cellStyle name="Separador de milhares 2 2 2 10 3" xfId="38781" xr:uid="{0EA3E290-7F2F-46C8-A239-6A6ADDBA8E40}"/>
    <cellStyle name="Separador de milhares 2 2 2 10 3 2" xfId="38782" xr:uid="{C5D75F53-0CD8-4EE2-9192-5D70B2856DCF}"/>
    <cellStyle name="Separador de milhares 2 2 2 10 3 2 2" xfId="38783" xr:uid="{0EF05FA8-F6BA-4A2E-AACC-B95063262082}"/>
    <cellStyle name="Separador de milhares 2 2 2 10 3 2 2 2" xfId="38784" xr:uid="{F5E990B8-76E3-4A8A-B901-D2C1489BC91F}"/>
    <cellStyle name="Separador de milhares 2 2 2 10 3 2 2 2 2" xfId="38785" xr:uid="{0C80FCDA-8D44-4C44-BB98-7A67FE30FC02}"/>
    <cellStyle name="Separador de milhares 2 2 2 10 3 2 2 2 2 2" xfId="38786" xr:uid="{D0F677A0-9271-4B94-8704-95223732A28D}"/>
    <cellStyle name="Separador de milhares 2 2 2 10 3 2 2 2 2 2 2" xfId="38787" xr:uid="{D064B7F2-D0C4-4AF1-853F-B1EF8FA355EA}"/>
    <cellStyle name="Separador de milhares 2 2 2 10 3 2 2 2 3" xfId="38788" xr:uid="{C426DCF1-5EB8-482F-948D-578B9FA12141}"/>
    <cellStyle name="Separador de milhares 2 2 2 10 3 2 2 3" xfId="38789" xr:uid="{8DD82FB1-4358-41E9-ADCA-7D6A70E16106}"/>
    <cellStyle name="Separador de milhares 2 2 2 10 3 2 2 3 2" xfId="38790" xr:uid="{355D0DFA-F16F-47CB-9DBA-706F12B0C49A}"/>
    <cellStyle name="Separador de milhares 2 2 2 10 3 2 3" xfId="38791" xr:uid="{BA8D3ED9-7C64-4987-BF2E-1BC790E2818C}"/>
    <cellStyle name="Separador de milhares 2 2 2 10 3 2 3 2" xfId="38792" xr:uid="{1E481F74-0D51-4128-B563-7A4250B09669}"/>
    <cellStyle name="Separador de milhares 2 2 2 10 3 2 3 2 2" xfId="38793" xr:uid="{095B58C8-CB05-44E5-849E-CACEB55A890C}"/>
    <cellStyle name="Separador de milhares 2 2 2 10 3 2 4" xfId="38794" xr:uid="{7522A58B-5CC4-4651-B12E-E936EE5C7189}"/>
    <cellStyle name="Separador de milhares 2 2 2 10 3 3" xfId="38795" xr:uid="{DC652A58-DD4D-44F2-B3E3-28605EAE568B}"/>
    <cellStyle name="Separador de milhares 2 2 2 10 3 3 2" xfId="38796" xr:uid="{7D104D49-6DDA-4FAA-A7BA-3FE790E88553}"/>
    <cellStyle name="Separador de milhares 2 2 2 10 3 3 2 2" xfId="38797" xr:uid="{42CCF18F-F6CF-4FEC-90E6-AFFD5A3121B9}"/>
    <cellStyle name="Separador de milhares 2 2 2 10 3 3 2 2 2" xfId="38798" xr:uid="{BB8AA5F2-E540-4B8C-99C4-0D118E66B693}"/>
    <cellStyle name="Separador de milhares 2 2 2 10 3 3 3" xfId="38799" xr:uid="{16937BF4-02CE-4876-8B2E-E979085DD78B}"/>
    <cellStyle name="Separador de milhares 2 2 2 10 3 4" xfId="38800" xr:uid="{92C87D3A-53F8-4B7A-887E-F5425BB242E7}"/>
    <cellStyle name="Separador de milhares 2 2 2 10 3 4 2" xfId="38801" xr:uid="{506FEC24-954A-465D-8294-13B31956A277}"/>
    <cellStyle name="Separador de milhares 2 2 2 10 4" xfId="38802" xr:uid="{57BD03FF-8C58-44D4-BC2B-333772F8F316}"/>
    <cellStyle name="Separador de milhares 2 2 2 10 4 2" xfId="38803" xr:uid="{83B4F4A4-9DBC-4822-AB90-6ABD61474ECA}"/>
    <cellStyle name="Separador de milhares 2 2 2 10 4 2 2" xfId="38804" xr:uid="{0C8D4A64-D8F8-4BFD-A781-8B48AD32856B}"/>
    <cellStyle name="Separador de milhares 2 2 2 10 4 2 2 2" xfId="38805" xr:uid="{F432CD9C-F7A7-47AF-A4AD-2714A6AAD58A}"/>
    <cellStyle name="Separador de milhares 2 2 2 10 4 2 2 2 2" xfId="38806" xr:uid="{E29852E0-A66E-4652-A92D-FD57CDDB4C75}"/>
    <cellStyle name="Separador de milhares 2 2 2 10 4 2 3" xfId="38807" xr:uid="{55399EFD-1BBC-4E00-9215-F6E7B1BCBDC9}"/>
    <cellStyle name="Separador de milhares 2 2 2 10 4 3" xfId="38808" xr:uid="{3F5F6BD1-FC33-4BEB-894C-E6E26E70C925}"/>
    <cellStyle name="Separador de milhares 2 2 2 10 4 3 2" xfId="38809" xr:uid="{75430885-60E0-4A89-9E6D-051AAC009E27}"/>
    <cellStyle name="Separador de milhares 2 2 2 10 5" xfId="38810" xr:uid="{9A57BD97-59B9-4F30-A8C8-19E24BE0D109}"/>
    <cellStyle name="Separador de milhares 2 2 2 10 5 2" xfId="38811" xr:uid="{186A8DDD-7591-4865-8AEB-486B7CEF36EF}"/>
    <cellStyle name="Separador de milhares 2 2 2 10 5 2 2" xfId="38812" xr:uid="{CF34253A-B418-4E13-A487-74193480544D}"/>
    <cellStyle name="Separador de milhares 2 2 2 10 6" xfId="38813" xr:uid="{3DB746DD-F5D0-4F9F-847D-E5D19E2BED60}"/>
    <cellStyle name="Separador de milhares 2 2 2 11" xfId="38814" xr:uid="{682FE25A-BC1C-4DBE-B900-CB18C29F9680}"/>
    <cellStyle name="Separador de milhares 2 2 2 11 2" xfId="38815" xr:uid="{8246E763-A365-4BD9-9A72-87E3A87C35E4}"/>
    <cellStyle name="Separador de milhares 2 2 2 11 2 2" xfId="38816" xr:uid="{86CB3BC3-E1E7-46E5-83B8-B901AD01FB55}"/>
    <cellStyle name="Separador de milhares 2 2 2 11 2 2 2" xfId="38817" xr:uid="{743E51F1-5566-4C98-9BF9-3F36288D18EC}"/>
    <cellStyle name="Separador de milhares 2 2 2 11 2 2 2 2" xfId="38818" xr:uid="{7DCC5867-8FCF-4917-8221-6E4AA9F13DFB}"/>
    <cellStyle name="Separador de milhares 2 2 2 11 2 2 2 2 2" xfId="38819" xr:uid="{3224D28C-0678-4E15-8A19-5A0786337ABE}"/>
    <cellStyle name="Separador de milhares 2 2 2 11 2 2 2 2 2 2" xfId="38820" xr:uid="{2535AC96-012F-4D8E-8751-6096FC474853}"/>
    <cellStyle name="Separador de milhares 2 2 2 11 2 2 2 2 2 2 2" xfId="38821" xr:uid="{C842467B-2397-4AFC-BC34-A18EEE949466}"/>
    <cellStyle name="Separador de milhares 2 2 2 11 2 2 2 2 3" xfId="38822" xr:uid="{8FBF6E54-9836-4640-8CD1-C4FBD6524008}"/>
    <cellStyle name="Separador de milhares 2 2 2 11 2 2 2 3" xfId="38823" xr:uid="{DE26F6D6-1BDA-4846-8E3C-7FE5918C7443}"/>
    <cellStyle name="Separador de milhares 2 2 2 11 2 2 2 3 2" xfId="38824" xr:uid="{062E995F-4CB5-415A-8337-D119339E03F6}"/>
    <cellStyle name="Separador de milhares 2 2 2 11 2 2 3" xfId="38825" xr:uid="{9FFA5249-38B2-4899-AE8E-9B13DDFEA2D3}"/>
    <cellStyle name="Separador de milhares 2 2 2 11 2 2 3 2" xfId="38826" xr:uid="{DED2F6BD-5586-4E1E-9BE2-902A9B7F53C0}"/>
    <cellStyle name="Separador de milhares 2 2 2 11 2 2 3 2 2" xfId="38827" xr:uid="{5FA9490D-AB54-40C6-8CB2-E8A7ABC07638}"/>
    <cellStyle name="Separador de milhares 2 2 2 11 2 2 4" xfId="38828" xr:uid="{E7F31735-065C-48AE-942A-14C45EE61666}"/>
    <cellStyle name="Separador de milhares 2 2 2 11 2 3" xfId="38829" xr:uid="{AAA556CD-6334-4F38-9953-C0DF6C0BEE46}"/>
    <cellStyle name="Separador de milhares 2 2 2 11 2 3 2" xfId="38830" xr:uid="{979AF700-0C55-409D-8455-00834C4EBF60}"/>
    <cellStyle name="Separador de milhares 2 2 2 11 2 3 2 2" xfId="38831" xr:uid="{3C15E241-0E80-4EB8-AE57-C5FFE8EB1295}"/>
    <cellStyle name="Separador de milhares 2 2 2 11 2 3 2 2 2" xfId="38832" xr:uid="{66CD9F13-1286-4632-81AF-E6A4CB043C4C}"/>
    <cellStyle name="Separador de milhares 2 2 2 11 2 3 3" xfId="38833" xr:uid="{987E6B76-182C-4CE8-8275-3995E639F43E}"/>
    <cellStyle name="Separador de milhares 2 2 2 11 2 4" xfId="38834" xr:uid="{484DD912-E5D4-4583-B5C8-190A4D0AD51F}"/>
    <cellStyle name="Separador de milhares 2 2 2 11 2 4 2" xfId="38835" xr:uid="{078B2016-B866-426C-9B2C-2D44D40FBE62}"/>
    <cellStyle name="Separador de milhares 2 2 2 11 3" xfId="38836" xr:uid="{B28B77E8-37AA-4710-9748-DED2A3FA57C5}"/>
    <cellStyle name="Separador de milhares 2 2 2 11 3 2" xfId="38837" xr:uid="{82F48644-E169-434B-B11C-BEC95207B76F}"/>
    <cellStyle name="Separador de milhares 2 2 2 11 3 2 2" xfId="38838" xr:uid="{A673F36C-CE5C-492D-879B-10FA31CC1AE0}"/>
    <cellStyle name="Separador de milhares 2 2 2 11 3 2 2 2" xfId="38839" xr:uid="{F30568F1-1185-44BC-834F-B8B8B4EF1510}"/>
    <cellStyle name="Separador de milhares 2 2 2 11 3 2 2 2 2" xfId="38840" xr:uid="{F593466A-BFAC-43F6-B86C-F605EF44F728}"/>
    <cellStyle name="Separador de milhares 2 2 2 11 3 2 3" xfId="38841" xr:uid="{57E3B569-6F0F-4940-B56E-730B22FA947B}"/>
    <cellStyle name="Separador de milhares 2 2 2 11 3 3" xfId="38842" xr:uid="{4DEABAF9-0BE6-43E2-B7BF-AD35376B311C}"/>
    <cellStyle name="Separador de milhares 2 2 2 11 3 3 2" xfId="38843" xr:uid="{C67CE530-58F5-4985-AE7D-259934AF7609}"/>
    <cellStyle name="Separador de milhares 2 2 2 11 4" xfId="38844" xr:uid="{6B777070-3262-4512-83DE-AB5F811D1371}"/>
    <cellStyle name="Separador de milhares 2 2 2 11 4 2" xfId="38845" xr:uid="{A842FDF0-013B-4781-8E9E-3A86356C1F2A}"/>
    <cellStyle name="Separador de milhares 2 2 2 11 4 2 2" xfId="38846" xr:uid="{29784DD4-1B03-4763-98EC-01CB258740C9}"/>
    <cellStyle name="Separador de milhares 2 2 2 11 5" xfId="38847" xr:uid="{FBEF54B6-6595-4D4A-9D1E-9FAFD9B4CA21}"/>
    <cellStyle name="Separador de milhares 2 2 2 12" xfId="38848" xr:uid="{5A34EFBF-33C7-4D8E-9566-7E0DAD6D90F8}"/>
    <cellStyle name="Separador de milhares 2 2 2 12 2" xfId="38849" xr:uid="{D046D231-7303-4215-8C87-49C562BA3E0E}"/>
    <cellStyle name="Separador de milhares 2 2 2 12 2 2" xfId="38850" xr:uid="{0C65FB4A-1BCE-47E1-990F-741DAC174739}"/>
    <cellStyle name="Separador de milhares 2 2 2 12 2 2 2" xfId="38851" xr:uid="{858A9618-6B4E-48AB-9F13-CF798DA1AC85}"/>
    <cellStyle name="Separador de milhares 2 2 2 12 2 2 2 2" xfId="38852" xr:uid="{2534C474-D821-42E7-AB62-B12484298F49}"/>
    <cellStyle name="Separador de milhares 2 2 2 12 2 2 2 2 2" xfId="38853" xr:uid="{D412BAEA-3D13-4BA1-A1E3-E98CB6BAF281}"/>
    <cellStyle name="Separador de milhares 2 2 2 12 2 2 3" xfId="38854" xr:uid="{727DD7E0-1283-4068-A73F-383AF973C4AD}"/>
    <cellStyle name="Separador de milhares 2 2 2 12 2 3" xfId="38855" xr:uid="{03132EB8-411B-4FE2-B90C-05156C429169}"/>
    <cellStyle name="Separador de milhares 2 2 2 12 2 3 2" xfId="38856" xr:uid="{C7791BCA-D1FC-439E-91FE-CE8909E67129}"/>
    <cellStyle name="Separador de milhares 2 2 2 12 3" xfId="38857" xr:uid="{9C578703-F863-408B-B2F9-BD493840D298}"/>
    <cellStyle name="Separador de milhares 2 2 2 12 3 2" xfId="38858" xr:uid="{E2CFDDD4-100C-43F5-8A23-EDCA19B34C35}"/>
    <cellStyle name="Separador de milhares 2 2 2 12 3 2 2" xfId="38859" xr:uid="{7933E076-1ECD-44B9-B01B-74FAFAD2E0B9}"/>
    <cellStyle name="Separador de milhares 2 2 2 12 4" xfId="38860" xr:uid="{9F6B6734-70E3-48F5-9F18-71E0AB95B814}"/>
    <cellStyle name="Separador de milhares 2 2 2 13" xfId="38861" xr:uid="{10EAAFAF-C951-49EE-B75B-ED5FCDF739DF}"/>
    <cellStyle name="Separador de milhares 2 2 2 13 2" xfId="38862" xr:uid="{3F20792D-9FCC-481A-B4D1-EC50664F7C46}"/>
    <cellStyle name="Separador de milhares 2 2 2 13 2 2" xfId="38863" xr:uid="{1E591843-251B-49E7-B808-6818079AB7E2}"/>
    <cellStyle name="Separador de milhares 2 2 2 13 2 2 2" xfId="38864" xr:uid="{49046E6F-892B-411F-99C4-CF7CBB8C94BC}"/>
    <cellStyle name="Separador de milhares 2 2 2 13 3" xfId="38865" xr:uid="{5490C2CB-0D10-4CB0-B338-B1A489F979E3}"/>
    <cellStyle name="Separador de milhares 2 2 2 14" xfId="38866" xr:uid="{306314FB-FF35-4ECE-B413-84448BDF850A}"/>
    <cellStyle name="Separador de milhares 2 2 2 14 2" xfId="38867" xr:uid="{16E00AE5-BD38-4B5C-98AB-3A04C2CB4F26}"/>
    <cellStyle name="Separador de milhares 2 2 2 15" xfId="38868" xr:uid="{5CB2C335-4CFE-43DA-AF1E-3CB146B88EDB}"/>
    <cellStyle name="Separador de milhares 2 2 2 16" xfId="38869" xr:uid="{334062D4-2A30-428A-90B8-EED8E5E07544}"/>
    <cellStyle name="Separador de milhares 2 2 2 2" xfId="38870" xr:uid="{2F6182AC-82D0-4B78-97BD-C5A808DEE5D0}"/>
    <cellStyle name="Separador de milhares 2 2 2 2 10" xfId="38871" xr:uid="{FCB301D1-2AAE-4111-BAE1-765DA614B5CF}"/>
    <cellStyle name="Separador de milhares 2 2 2 2 10 2" xfId="38872" xr:uid="{57C82DD6-AB00-4456-87EE-8587171C158B}"/>
    <cellStyle name="Separador de milhares 2 2 2 2 10 2 2" xfId="38873" xr:uid="{EEE7BD17-F4CA-4F29-A8D9-A6E752210475}"/>
    <cellStyle name="Separador de milhares 2 2 2 2 10 2 2 2" xfId="38874" xr:uid="{B7BF4015-085A-4EA9-A6DD-0749D84273D5}"/>
    <cellStyle name="Separador de milhares 2 2 2 2 10 2 2 2 2" xfId="38875" xr:uid="{B70F4894-84D7-4232-A88D-60360DF5E213}"/>
    <cellStyle name="Separador de milhares 2 2 2 2 10 2 2 2 2 2" xfId="38876" xr:uid="{809F13C5-3910-40D3-9121-AB8C302FC63C}"/>
    <cellStyle name="Separador de milhares 2 2 2 2 10 2 2 2 2 2 2" xfId="38877" xr:uid="{602964C2-D9C0-4530-9F61-4B8D9157D045}"/>
    <cellStyle name="Separador de milhares 2 2 2 2 10 2 2 2 2 2 2 2" xfId="38878" xr:uid="{4A482E9C-8DB7-4C8D-8DD5-906C88D6F084}"/>
    <cellStyle name="Separador de milhares 2 2 2 2 10 2 2 2 2 2 2 2 2" xfId="38879" xr:uid="{1E0B5D80-C919-42F8-9928-BAF3A8910A4C}"/>
    <cellStyle name="Separador de milhares 2 2 2 2 10 2 2 2 2 2 2 2 2 2" xfId="38880" xr:uid="{8AEF7464-5F9F-4B24-9995-BC72C5A6FBBF}"/>
    <cellStyle name="Separador de milhares 2 2 2 2 10 2 2 2 2 2 2 3" xfId="38881" xr:uid="{ABA482B4-CA0F-4DC3-92D0-B0D49871EBCF}"/>
    <cellStyle name="Separador de milhares 2 2 2 2 10 2 2 2 2 2 3" xfId="38882" xr:uid="{338AA951-0156-4174-AB0C-8FB1DF86E618}"/>
    <cellStyle name="Separador de milhares 2 2 2 2 10 2 2 2 2 2 3 2" xfId="38883" xr:uid="{03CD52A1-2E1A-4392-9147-6F79288B05DF}"/>
    <cellStyle name="Separador de milhares 2 2 2 2 10 2 2 2 2 3" xfId="38884" xr:uid="{DC2AEF31-5C11-4C99-9565-2FE70FB3A26B}"/>
    <cellStyle name="Separador de milhares 2 2 2 2 10 2 2 2 2 3 2" xfId="38885" xr:uid="{0AD8E91E-E928-4F78-B2C5-7A57F6CFB188}"/>
    <cellStyle name="Separador de milhares 2 2 2 2 10 2 2 2 2 3 2 2" xfId="38886" xr:uid="{4C52CBD6-7CB8-45D2-8F24-9A984179FC9A}"/>
    <cellStyle name="Separador de milhares 2 2 2 2 10 2 2 2 2 4" xfId="38887" xr:uid="{A717A59B-42B0-4C27-BBC0-8C74A89F59FB}"/>
    <cellStyle name="Separador de milhares 2 2 2 2 10 2 2 2 3" xfId="38888" xr:uid="{A4D8A562-1548-449A-BD87-9B60621B9D83}"/>
    <cellStyle name="Separador de milhares 2 2 2 2 10 2 2 2 3 2" xfId="38889" xr:uid="{B9D66D73-2496-401B-9461-5F62BDB007B7}"/>
    <cellStyle name="Separador de milhares 2 2 2 2 10 2 2 2 3 2 2" xfId="38890" xr:uid="{DBA41D05-EC2E-4FA6-9B9C-497D3308DDF2}"/>
    <cellStyle name="Separador de milhares 2 2 2 2 10 2 2 2 3 2 2 2" xfId="38891" xr:uid="{65E74D90-DA0B-421F-A5CB-1CB40327D3FF}"/>
    <cellStyle name="Separador de milhares 2 2 2 2 10 2 2 2 3 3" xfId="38892" xr:uid="{479D0AC3-BD63-4EE8-AEF8-E789B0E9F834}"/>
    <cellStyle name="Separador de milhares 2 2 2 2 10 2 2 2 4" xfId="38893" xr:uid="{D9DD7CBE-EEA3-4FE2-B336-3712C8C1B73C}"/>
    <cellStyle name="Separador de milhares 2 2 2 2 10 2 2 2 4 2" xfId="38894" xr:uid="{87497D50-5446-4C87-B73C-DCA09FC8B863}"/>
    <cellStyle name="Separador de milhares 2 2 2 2 10 2 2 3" xfId="38895" xr:uid="{BC61BD83-3D68-406C-8C22-1BD50F7CC9A3}"/>
    <cellStyle name="Separador de milhares 2 2 2 2 10 2 2 3 2" xfId="38896" xr:uid="{D4495040-7FB9-4953-A2EA-DF0C8ACF1168}"/>
    <cellStyle name="Separador de milhares 2 2 2 2 10 2 2 3 2 2" xfId="38897" xr:uid="{0AB6FE0B-4696-4F18-BFBF-1929A28A6831}"/>
    <cellStyle name="Separador de milhares 2 2 2 2 10 2 2 3 2 2 2" xfId="38898" xr:uid="{5F03EA70-552A-4D7A-8DF4-937D6C7F28E3}"/>
    <cellStyle name="Separador de milhares 2 2 2 2 10 2 2 3 2 2 2 2" xfId="38899" xr:uid="{1F0FAFDC-8CF0-400A-8C3F-C539400C6648}"/>
    <cellStyle name="Separador de milhares 2 2 2 2 10 2 2 3 2 3" xfId="38900" xr:uid="{BDF0488F-09E3-4311-BC7F-805748385342}"/>
    <cellStyle name="Separador de milhares 2 2 2 2 10 2 2 3 3" xfId="38901" xr:uid="{9956A453-37D9-41DF-9E7F-EF35906F6A39}"/>
    <cellStyle name="Separador de milhares 2 2 2 2 10 2 2 3 3 2" xfId="38902" xr:uid="{2138BEB9-2094-45DA-A1BD-F9B78AB58729}"/>
    <cellStyle name="Separador de milhares 2 2 2 2 10 2 2 4" xfId="38903" xr:uid="{D3DA2AF8-EA3B-4CAC-B837-86C299FF53D3}"/>
    <cellStyle name="Separador de milhares 2 2 2 2 10 2 2 4 2" xfId="38904" xr:uid="{25DEB591-713D-4D8C-99CB-7836E4EF4DF3}"/>
    <cellStyle name="Separador de milhares 2 2 2 2 10 2 2 4 2 2" xfId="38905" xr:uid="{EAD464D1-0251-4306-9D92-D93F25411BC7}"/>
    <cellStyle name="Separador de milhares 2 2 2 2 10 2 2 5" xfId="38906" xr:uid="{95FDB1A4-4B98-4C3D-BDC4-067D3171C49D}"/>
    <cellStyle name="Separador de milhares 2 2 2 2 10 2 3" xfId="38907" xr:uid="{000919A4-681D-4C61-8486-250E45C99D47}"/>
    <cellStyle name="Separador de milhares 2 2 2 2 10 2 3 2" xfId="38908" xr:uid="{26019873-66C7-4B25-9216-392CA736056B}"/>
    <cellStyle name="Separador de milhares 2 2 2 2 10 2 3 2 2" xfId="38909" xr:uid="{073559AB-0A7E-4D51-B81F-6D3A2AD48F96}"/>
    <cellStyle name="Separador de milhares 2 2 2 2 10 2 3 2 2 2" xfId="38910" xr:uid="{22084EC9-8A65-4F6C-A42E-57FCD5677AB8}"/>
    <cellStyle name="Separador de milhares 2 2 2 2 10 2 3 2 2 2 2" xfId="38911" xr:uid="{85C2E0B6-22A6-4DAE-A5B7-3A82BE800B54}"/>
    <cellStyle name="Separador de milhares 2 2 2 2 10 2 3 2 2 2 2 2" xfId="38912" xr:uid="{1E373DCD-AB44-4925-A2AE-6E1D89303E81}"/>
    <cellStyle name="Separador de milhares 2 2 2 2 10 2 3 2 2 3" xfId="38913" xr:uid="{DDE698C3-610B-40EE-8346-97580F838507}"/>
    <cellStyle name="Separador de milhares 2 2 2 2 10 2 3 2 3" xfId="38914" xr:uid="{4805E0C9-6B23-47E3-8C58-1218D96C764E}"/>
    <cellStyle name="Separador de milhares 2 2 2 2 10 2 3 2 3 2" xfId="38915" xr:uid="{EBE4E4D0-CD1C-4BF9-9A97-C4B3092E540A}"/>
    <cellStyle name="Separador de milhares 2 2 2 2 10 2 3 3" xfId="38916" xr:uid="{492A1876-952C-4823-A3A1-D6068477CC40}"/>
    <cellStyle name="Separador de milhares 2 2 2 2 10 2 3 3 2" xfId="38917" xr:uid="{F0DC50C2-8EEC-48DE-8104-F29BA1EDBDF4}"/>
    <cellStyle name="Separador de milhares 2 2 2 2 10 2 3 3 2 2" xfId="38918" xr:uid="{74FA19B9-EE4D-45DE-AF2D-C324D73C1672}"/>
    <cellStyle name="Separador de milhares 2 2 2 2 10 2 3 4" xfId="38919" xr:uid="{2365A654-B8F2-4EE3-BC66-2C1479C51F63}"/>
    <cellStyle name="Separador de milhares 2 2 2 2 10 2 4" xfId="38920" xr:uid="{F2051571-A4FD-45EE-AB06-A26BD961292A}"/>
    <cellStyle name="Separador de milhares 2 2 2 2 10 2 4 2" xfId="38921" xr:uid="{F51CB809-B2EE-437B-A881-5EE8BCEAB5EB}"/>
    <cellStyle name="Separador de milhares 2 2 2 2 10 2 4 2 2" xfId="38922" xr:uid="{157E7F39-ABD9-4B8E-9F62-6E79A9808292}"/>
    <cellStyle name="Separador de milhares 2 2 2 2 10 2 4 2 2 2" xfId="38923" xr:uid="{09749598-D934-4261-84DD-556FE1BB5CA0}"/>
    <cellStyle name="Separador de milhares 2 2 2 2 10 2 4 3" xfId="38924" xr:uid="{3E3CA970-90DF-4F6E-95C5-460E0AACB310}"/>
    <cellStyle name="Separador de milhares 2 2 2 2 10 2 5" xfId="38925" xr:uid="{011DF5BC-678D-4F76-9D82-EA2856C03D2C}"/>
    <cellStyle name="Separador de milhares 2 2 2 2 10 2 5 2" xfId="38926" xr:uid="{9452C502-BEE4-41B8-9ECD-7B8D4F94C3C1}"/>
    <cellStyle name="Separador de milhares 2 2 2 2 10 3" xfId="38927" xr:uid="{E808342C-E68B-4D64-A6A9-19B5B63B6DAC}"/>
    <cellStyle name="Separador de milhares 2 2 2 2 10 3 2" xfId="38928" xr:uid="{D58425D0-D6A5-4BFB-A4CA-B58C38126917}"/>
    <cellStyle name="Separador de milhares 2 2 2 2 10 3 2 2" xfId="38929" xr:uid="{6833B3AB-1700-4B9F-A81F-815F6F21F1A9}"/>
    <cellStyle name="Separador de milhares 2 2 2 2 10 3 2 2 2" xfId="38930" xr:uid="{411D2FBB-406A-4E11-AD60-E95245D4D07A}"/>
    <cellStyle name="Separador de milhares 2 2 2 2 10 3 2 2 2 2" xfId="38931" xr:uid="{3120B313-D7C6-4CDD-84F0-5DC15822A8C0}"/>
    <cellStyle name="Separador de milhares 2 2 2 2 10 3 2 2 2 2 2" xfId="38932" xr:uid="{96F3D7CF-A3F8-45ED-AF89-FFF76313CD5B}"/>
    <cellStyle name="Separador de milhares 2 2 2 2 10 3 2 2 2 2 2 2" xfId="38933" xr:uid="{21187909-2633-4039-80A8-9D81D1A37AE2}"/>
    <cellStyle name="Separador de milhares 2 2 2 2 10 3 2 2 2 3" xfId="38934" xr:uid="{BAF3D737-2E20-4212-A3BB-77264F742AD8}"/>
    <cellStyle name="Separador de milhares 2 2 2 2 10 3 2 2 3" xfId="38935" xr:uid="{67103EF8-5636-451F-92A2-FEC9C5DC0DB9}"/>
    <cellStyle name="Separador de milhares 2 2 2 2 10 3 2 2 3 2" xfId="38936" xr:uid="{7D3C45B7-C705-49D0-872A-30C31E4427B4}"/>
    <cellStyle name="Separador de milhares 2 2 2 2 10 3 2 3" xfId="38937" xr:uid="{2A4EBB62-1991-4F31-B8D2-C49BDDE348AE}"/>
    <cellStyle name="Separador de milhares 2 2 2 2 10 3 2 3 2" xfId="38938" xr:uid="{1FBEDF8F-26B3-4734-AD04-5F6E278C484F}"/>
    <cellStyle name="Separador de milhares 2 2 2 2 10 3 2 3 2 2" xfId="38939" xr:uid="{24015A7D-B7BE-47B0-8C48-5B79B973CA9C}"/>
    <cellStyle name="Separador de milhares 2 2 2 2 10 3 2 4" xfId="38940" xr:uid="{A498AD91-3442-4B8C-AE3F-F25B5D7984A0}"/>
    <cellStyle name="Separador de milhares 2 2 2 2 10 3 3" xfId="38941" xr:uid="{471E9F87-B361-4324-B03A-DB5FB0D721BB}"/>
    <cellStyle name="Separador de milhares 2 2 2 2 10 3 3 2" xfId="38942" xr:uid="{63D73555-B460-4761-838C-720DB858E9EC}"/>
    <cellStyle name="Separador de milhares 2 2 2 2 10 3 3 2 2" xfId="38943" xr:uid="{7D506803-1A86-46B4-8752-B442FCB7269C}"/>
    <cellStyle name="Separador de milhares 2 2 2 2 10 3 3 2 2 2" xfId="38944" xr:uid="{DA05B632-FCA8-44DA-86F1-145758489560}"/>
    <cellStyle name="Separador de milhares 2 2 2 2 10 3 3 3" xfId="38945" xr:uid="{B33BFBF2-94CA-44BD-B321-FA3BC3EE62C8}"/>
    <cellStyle name="Separador de milhares 2 2 2 2 10 3 4" xfId="38946" xr:uid="{326B2DB1-DA29-4526-8493-40D787B3770B}"/>
    <cellStyle name="Separador de milhares 2 2 2 2 10 3 4 2" xfId="38947" xr:uid="{100A9555-FEFC-4C7C-932B-34222A2BB9E5}"/>
    <cellStyle name="Separador de milhares 2 2 2 2 10 4" xfId="38948" xr:uid="{C69246A6-B89C-4F1E-B7F4-DD9A523B6E8B}"/>
    <cellStyle name="Separador de milhares 2 2 2 2 10 4 2" xfId="38949" xr:uid="{0B060BEC-2B2D-4E0D-A1D8-61460C6DBB21}"/>
    <cellStyle name="Separador de milhares 2 2 2 2 10 4 2 2" xfId="38950" xr:uid="{64E921ED-D541-431E-BE73-8CCDA0EB3560}"/>
    <cellStyle name="Separador de milhares 2 2 2 2 10 4 2 2 2" xfId="38951" xr:uid="{37532F2F-AEBC-413A-B11E-96A6893D369A}"/>
    <cellStyle name="Separador de milhares 2 2 2 2 10 4 2 2 2 2" xfId="38952" xr:uid="{BAF13BFF-9DB4-4D27-8625-9819A0838DA3}"/>
    <cellStyle name="Separador de milhares 2 2 2 2 10 4 2 3" xfId="38953" xr:uid="{7360C604-07F0-49E6-A968-EA561C7DDAFA}"/>
    <cellStyle name="Separador de milhares 2 2 2 2 10 4 3" xfId="38954" xr:uid="{1FDE8AF4-08CB-4D62-807D-584769722373}"/>
    <cellStyle name="Separador de milhares 2 2 2 2 10 4 3 2" xfId="38955" xr:uid="{2EAB0B91-16D1-48B6-A480-668D1A2BDB18}"/>
    <cellStyle name="Separador de milhares 2 2 2 2 10 5" xfId="38956" xr:uid="{D6EE4A9D-F1D8-4528-BCE5-DF89717310DA}"/>
    <cellStyle name="Separador de milhares 2 2 2 2 10 5 2" xfId="38957" xr:uid="{BC5851B8-87FD-4390-9496-1436CEC67D0C}"/>
    <cellStyle name="Separador de milhares 2 2 2 2 10 5 2 2" xfId="38958" xr:uid="{ABC24563-83B7-4BF3-BDBF-B73F960A72F5}"/>
    <cellStyle name="Separador de milhares 2 2 2 2 10 6" xfId="38959" xr:uid="{10D1CC02-7D81-4B73-8FFD-5FFB587B140E}"/>
    <cellStyle name="Separador de milhares 2 2 2 2 11" xfId="38960" xr:uid="{415FB0F1-D19F-4017-8083-CE23746B66AB}"/>
    <cellStyle name="Separador de milhares 2 2 2 2 11 2" xfId="38961" xr:uid="{84DABF57-B448-4C6B-A2BB-DD6B4304D2AE}"/>
    <cellStyle name="Separador de milhares 2 2 2 2 11 2 2" xfId="38962" xr:uid="{E757EEC9-B7E7-4026-8C34-414540F9ABD3}"/>
    <cellStyle name="Separador de milhares 2 2 2 2 11 2 2 2" xfId="38963" xr:uid="{808617F6-7C72-43ED-997B-233B75DB4A6C}"/>
    <cellStyle name="Separador de milhares 2 2 2 2 11 2 2 2 2" xfId="38964" xr:uid="{715D8CBC-409A-4FD3-AF64-057CBE9CA85E}"/>
    <cellStyle name="Separador de milhares 2 2 2 2 11 2 2 2 2 2" xfId="38965" xr:uid="{6CE0870F-302E-49FC-8F7D-16031704A304}"/>
    <cellStyle name="Separador de milhares 2 2 2 2 11 2 2 2 2 2 2" xfId="38966" xr:uid="{416D2060-F4C1-4689-B814-C2CE53DD1742}"/>
    <cellStyle name="Separador de milhares 2 2 2 2 11 2 2 2 2 2 2 2" xfId="38967" xr:uid="{2EAC15B9-6E51-4FE5-9403-722CA9BDFC44}"/>
    <cellStyle name="Separador de milhares 2 2 2 2 11 2 2 2 2 3" xfId="38968" xr:uid="{8650139A-A807-427C-81FC-349FE3D5A102}"/>
    <cellStyle name="Separador de milhares 2 2 2 2 11 2 2 2 3" xfId="38969" xr:uid="{F98C80A3-D4E0-48AA-8D66-8CDB63FD1F49}"/>
    <cellStyle name="Separador de milhares 2 2 2 2 11 2 2 2 3 2" xfId="38970" xr:uid="{EE053AC8-2F50-4465-9B35-C0893A959FD7}"/>
    <cellStyle name="Separador de milhares 2 2 2 2 11 2 2 3" xfId="38971" xr:uid="{AA0205C3-8C6C-4F93-A53F-8880A8EE979B}"/>
    <cellStyle name="Separador de milhares 2 2 2 2 11 2 2 3 2" xfId="38972" xr:uid="{F41C15C0-CAEE-4EB5-B75B-8D522C049CEE}"/>
    <cellStyle name="Separador de milhares 2 2 2 2 11 2 2 3 2 2" xfId="38973" xr:uid="{07E5C956-7E5C-42BB-A242-31B6F4BE8D07}"/>
    <cellStyle name="Separador de milhares 2 2 2 2 11 2 2 4" xfId="38974" xr:uid="{D7CB2EF7-A1CA-45CA-8568-CA8E4C04EDB9}"/>
    <cellStyle name="Separador de milhares 2 2 2 2 11 2 3" xfId="38975" xr:uid="{E7C23A69-8504-4B12-9A8D-42AC2514C321}"/>
    <cellStyle name="Separador de milhares 2 2 2 2 11 2 3 2" xfId="38976" xr:uid="{CA914390-48E9-4E18-A9BF-8067BDBF437F}"/>
    <cellStyle name="Separador de milhares 2 2 2 2 11 2 3 2 2" xfId="38977" xr:uid="{2C36E48C-03B5-41B5-B670-1249A805A547}"/>
    <cellStyle name="Separador de milhares 2 2 2 2 11 2 3 2 2 2" xfId="38978" xr:uid="{C6E84BA8-4832-4070-BF90-293149FF0392}"/>
    <cellStyle name="Separador de milhares 2 2 2 2 11 2 3 3" xfId="38979" xr:uid="{45016ADB-EE31-463D-B322-2F0593E17723}"/>
    <cellStyle name="Separador de milhares 2 2 2 2 11 2 4" xfId="38980" xr:uid="{13AC6C92-66E0-4B13-92A8-5ADD106FF471}"/>
    <cellStyle name="Separador de milhares 2 2 2 2 11 2 4 2" xfId="38981" xr:uid="{D525B59C-01C1-4725-A331-7C987569F88A}"/>
    <cellStyle name="Separador de milhares 2 2 2 2 11 3" xfId="38982" xr:uid="{7D37C177-2EC6-480F-A596-38F078515920}"/>
    <cellStyle name="Separador de milhares 2 2 2 2 11 3 2" xfId="38983" xr:uid="{6542A57A-C048-4C85-9E02-BE67F09E6A04}"/>
    <cellStyle name="Separador de milhares 2 2 2 2 11 3 2 2" xfId="38984" xr:uid="{1BA5323A-CEDD-4F69-9870-403F0D56F203}"/>
    <cellStyle name="Separador de milhares 2 2 2 2 11 3 2 2 2" xfId="38985" xr:uid="{84E24B20-3591-49B9-8477-91A798778CF9}"/>
    <cellStyle name="Separador de milhares 2 2 2 2 11 3 2 2 2 2" xfId="38986" xr:uid="{063FEA08-D237-4D2C-9A80-C4723ECB6BF1}"/>
    <cellStyle name="Separador de milhares 2 2 2 2 11 3 2 3" xfId="38987" xr:uid="{D823A669-A593-4A0E-A259-5A22F578E1A2}"/>
    <cellStyle name="Separador de milhares 2 2 2 2 11 3 3" xfId="38988" xr:uid="{C2727EA1-1E6A-4149-B362-13ECB92E843B}"/>
    <cellStyle name="Separador de milhares 2 2 2 2 11 3 3 2" xfId="38989" xr:uid="{F120B920-1225-4967-ADFC-390A78AFAD8B}"/>
    <cellStyle name="Separador de milhares 2 2 2 2 11 4" xfId="38990" xr:uid="{6995DCFE-9C00-418E-83AA-C712C57ADE47}"/>
    <cellStyle name="Separador de milhares 2 2 2 2 11 4 2" xfId="38991" xr:uid="{7F955FB2-8BD7-4BC2-90D9-30DEAA604C0D}"/>
    <cellStyle name="Separador de milhares 2 2 2 2 11 4 2 2" xfId="38992" xr:uid="{8B601D23-C825-41C6-BA1B-DCDEDCA5508D}"/>
    <cellStyle name="Separador de milhares 2 2 2 2 11 5" xfId="38993" xr:uid="{F142CFF6-3AB9-40EC-98EE-18CE2F3C4686}"/>
    <cellStyle name="Separador de milhares 2 2 2 2 12" xfId="38994" xr:uid="{C03F68F0-F390-4B15-BD0A-52DE90773B4E}"/>
    <cellStyle name="Separador de milhares 2 2 2 2 12 2" xfId="38995" xr:uid="{E1607F66-4293-40A7-860D-2EEB1D7085E4}"/>
    <cellStyle name="Separador de milhares 2 2 2 2 12 2 2" xfId="38996" xr:uid="{5D5D11FD-CE5C-4840-8386-6B322A313169}"/>
    <cellStyle name="Separador de milhares 2 2 2 2 12 2 2 2" xfId="38997" xr:uid="{D9189641-05BC-4224-8531-EF6DA19DD345}"/>
    <cellStyle name="Separador de milhares 2 2 2 2 12 2 2 2 2" xfId="38998" xr:uid="{136F76B3-2366-4ED3-B7CE-6754D551C4D3}"/>
    <cellStyle name="Separador de milhares 2 2 2 2 12 2 2 2 2 2" xfId="38999" xr:uid="{1B6F134C-F561-4672-88FA-53AB92C01463}"/>
    <cellStyle name="Separador de milhares 2 2 2 2 12 2 2 3" xfId="39000" xr:uid="{3D27A54E-9E23-4CFD-8657-87B220F35A19}"/>
    <cellStyle name="Separador de milhares 2 2 2 2 12 2 3" xfId="39001" xr:uid="{8182714A-B17E-4D08-ABE2-2E3F7A1C5184}"/>
    <cellStyle name="Separador de milhares 2 2 2 2 12 2 3 2" xfId="39002" xr:uid="{26E5CF34-DABF-4211-841C-7937837F6743}"/>
    <cellStyle name="Separador de milhares 2 2 2 2 12 3" xfId="39003" xr:uid="{B3AD55E6-C132-40C7-AFBA-3B78171D894C}"/>
    <cellStyle name="Separador de milhares 2 2 2 2 12 3 2" xfId="39004" xr:uid="{4D7C0A00-B975-4653-B804-122BA5D160D2}"/>
    <cellStyle name="Separador de milhares 2 2 2 2 12 3 2 2" xfId="39005" xr:uid="{7B92BE8E-C79D-46D2-87C6-DF2DE2CB9C9F}"/>
    <cellStyle name="Separador de milhares 2 2 2 2 12 4" xfId="39006" xr:uid="{0A540A5E-A27B-4F3A-82AB-D86E2CB576B7}"/>
    <cellStyle name="Separador de milhares 2 2 2 2 13" xfId="39007" xr:uid="{28CAF43E-5107-4489-94F2-015A5DA21B22}"/>
    <cellStyle name="Separador de milhares 2 2 2 2 13 2" xfId="39008" xr:uid="{479529FE-4EE8-45F2-97DE-06A874708F1C}"/>
    <cellStyle name="Separador de milhares 2 2 2 2 13 2 2" xfId="39009" xr:uid="{AC3D8A63-5548-4E30-8A61-BFB481BB62FE}"/>
    <cellStyle name="Separador de milhares 2 2 2 2 13 2 2 2" xfId="39010" xr:uid="{4E68559E-8829-4A29-A2C8-F6B81012F367}"/>
    <cellStyle name="Separador de milhares 2 2 2 2 13 3" xfId="39011" xr:uid="{5D3F15F6-DB4E-4055-9C36-E7EB86BA9C0B}"/>
    <cellStyle name="Separador de milhares 2 2 2 2 14" xfId="39012" xr:uid="{3189AC16-025D-4728-A046-EC7E24CCF8B4}"/>
    <cellStyle name="Separador de milhares 2 2 2 2 14 2" xfId="39013" xr:uid="{F37A78EA-60EF-42E9-9B4A-E4A6FF420CA7}"/>
    <cellStyle name="Separador de milhares 2 2 2 2 15" xfId="39014" xr:uid="{3C233831-3486-4D5F-A120-C7E69115A366}"/>
    <cellStyle name="Separador de milhares 2 2 2 2 2" xfId="39015" xr:uid="{E6A1D211-DFEF-477F-9D76-6B44A30ACFAA}"/>
    <cellStyle name="Separador de milhares 2 2 2 2 2 10" xfId="39016" xr:uid="{D1EFBF7F-3936-488A-A410-FE9AFEA0735A}"/>
    <cellStyle name="Separador de milhares 2 2 2 2 2 10 2" xfId="39017" xr:uid="{4D8E6E61-0603-4184-994E-1C3634904590}"/>
    <cellStyle name="Separador de milhares 2 2 2 2 2 10 2 2" xfId="39018" xr:uid="{12DD3A7E-2FFC-4DB3-8901-79A726BE6296}"/>
    <cellStyle name="Separador de milhares 2 2 2 2 2 10 2 2 2" xfId="39019" xr:uid="{9DCDACA9-19F6-48DE-9F7D-2FE5E0D07C07}"/>
    <cellStyle name="Separador de milhares 2 2 2 2 2 10 2 2 2 2" xfId="39020" xr:uid="{141A0D25-E7F1-4C8F-9ACB-8E8A49D307D0}"/>
    <cellStyle name="Separador de milhares 2 2 2 2 2 10 2 2 2 2 2" xfId="39021" xr:uid="{F26B4B3C-3E7D-40F5-8A40-D760FE252E97}"/>
    <cellStyle name="Separador de milhares 2 2 2 2 2 10 2 2 2 2 2 2" xfId="39022" xr:uid="{EB2B3185-3DE5-46FF-B6DD-7705E98FE157}"/>
    <cellStyle name="Separador de milhares 2 2 2 2 2 10 2 2 2 2 2 2 2" xfId="39023" xr:uid="{47B0DF0E-DB9B-48EA-A714-D76BC0070990}"/>
    <cellStyle name="Separador de milhares 2 2 2 2 2 10 2 2 2 2 3" xfId="39024" xr:uid="{43906174-C0EB-4F62-9F01-F18D1C0E86B6}"/>
    <cellStyle name="Separador de milhares 2 2 2 2 2 10 2 2 2 3" xfId="39025" xr:uid="{25383954-5284-4713-A788-5AECD3ED4621}"/>
    <cellStyle name="Separador de milhares 2 2 2 2 2 10 2 2 2 3 2" xfId="39026" xr:uid="{985D6F3A-A8B3-4923-8484-793B348E764E}"/>
    <cellStyle name="Separador de milhares 2 2 2 2 2 10 2 2 3" xfId="39027" xr:uid="{1F7A442A-00A3-479C-BDC1-2C9DE637FE6E}"/>
    <cellStyle name="Separador de milhares 2 2 2 2 2 10 2 2 3 2" xfId="39028" xr:uid="{75B00CE0-5E26-47A3-822A-59D428C32462}"/>
    <cellStyle name="Separador de milhares 2 2 2 2 2 10 2 2 3 2 2" xfId="39029" xr:uid="{8B47DD02-2543-4995-AA5C-28FA220B50D6}"/>
    <cellStyle name="Separador de milhares 2 2 2 2 2 10 2 2 4" xfId="39030" xr:uid="{A5F02FFE-643F-45AF-A0AA-B72D9F3FDA5F}"/>
    <cellStyle name="Separador de milhares 2 2 2 2 2 10 2 3" xfId="39031" xr:uid="{546BAA17-AAA1-4843-9271-C45A764A002D}"/>
    <cellStyle name="Separador de milhares 2 2 2 2 2 10 2 3 2" xfId="39032" xr:uid="{EAFF0A50-5DC0-4A63-AEAC-AB85B94C7F6E}"/>
    <cellStyle name="Separador de milhares 2 2 2 2 2 10 2 3 2 2" xfId="39033" xr:uid="{E7BE40B6-29F0-4AFA-BD92-E2A474151629}"/>
    <cellStyle name="Separador de milhares 2 2 2 2 2 10 2 3 2 2 2" xfId="39034" xr:uid="{60063787-979B-48AC-B0A0-42FF38453D84}"/>
    <cellStyle name="Separador de milhares 2 2 2 2 2 10 2 3 3" xfId="39035" xr:uid="{BFC9E3D2-16FC-4E35-A747-4C8B5B584E57}"/>
    <cellStyle name="Separador de milhares 2 2 2 2 2 10 2 4" xfId="39036" xr:uid="{CDE455C5-EE45-4F08-975C-0491ECB495CF}"/>
    <cellStyle name="Separador de milhares 2 2 2 2 2 10 2 4 2" xfId="39037" xr:uid="{774F8333-1F2C-4117-8FFB-26C068B0FE77}"/>
    <cellStyle name="Separador de milhares 2 2 2 2 2 10 3" xfId="39038" xr:uid="{C4D52677-5F3C-4ADF-AD19-45C8CF325073}"/>
    <cellStyle name="Separador de milhares 2 2 2 2 2 10 3 2" xfId="39039" xr:uid="{38FA6100-F26E-4E50-93A6-FB4FDBE3B24C}"/>
    <cellStyle name="Separador de milhares 2 2 2 2 2 10 3 2 2" xfId="39040" xr:uid="{18510E84-0A05-49E2-A008-B0E7EE778454}"/>
    <cellStyle name="Separador de milhares 2 2 2 2 2 10 3 2 2 2" xfId="39041" xr:uid="{8929B2B8-C307-4F8D-8EFD-AEE990873BF9}"/>
    <cellStyle name="Separador de milhares 2 2 2 2 2 10 3 2 2 2 2" xfId="39042" xr:uid="{529DCA08-C239-4355-A203-29A58D7DE940}"/>
    <cellStyle name="Separador de milhares 2 2 2 2 2 10 3 2 3" xfId="39043" xr:uid="{FF6C60CD-D461-44D4-A3B9-A4A42B6E552C}"/>
    <cellStyle name="Separador de milhares 2 2 2 2 2 10 3 3" xfId="39044" xr:uid="{9BBE2FF2-5215-4225-AAEE-B0BAEB2D92AF}"/>
    <cellStyle name="Separador de milhares 2 2 2 2 2 10 3 3 2" xfId="39045" xr:uid="{4667FF60-3E8E-47B7-BD84-720B3FA4F194}"/>
    <cellStyle name="Separador de milhares 2 2 2 2 2 10 4" xfId="39046" xr:uid="{0ED85656-D8CA-4FDA-AD33-9B2EBAB18757}"/>
    <cellStyle name="Separador de milhares 2 2 2 2 2 10 4 2" xfId="39047" xr:uid="{357F1A5F-8488-4064-9A13-172A56913FF5}"/>
    <cellStyle name="Separador de milhares 2 2 2 2 2 10 4 2 2" xfId="39048" xr:uid="{7ACBB3E1-2318-425D-BB3F-99E4D05C9969}"/>
    <cellStyle name="Separador de milhares 2 2 2 2 2 10 5" xfId="39049" xr:uid="{17C34EB0-F259-4E0A-9DD2-C358480EF570}"/>
    <cellStyle name="Separador de milhares 2 2 2 2 2 11" xfId="39050" xr:uid="{54E070B1-DED4-4959-A90F-D07521B8AF62}"/>
    <cellStyle name="Separador de milhares 2 2 2 2 2 11 2" xfId="39051" xr:uid="{D45DECAF-3D51-427F-950F-6F4F012D1ADE}"/>
    <cellStyle name="Separador de milhares 2 2 2 2 2 11 2 2" xfId="39052" xr:uid="{97B17405-D53B-4F50-9F58-7A20C27AD960}"/>
    <cellStyle name="Separador de milhares 2 2 2 2 2 11 2 2 2" xfId="39053" xr:uid="{D762BD62-0AA5-4906-BF25-4726A29451C4}"/>
    <cellStyle name="Separador de milhares 2 2 2 2 2 11 2 2 2 2" xfId="39054" xr:uid="{E64CEE1A-F934-4120-8B12-48C25D16DCE0}"/>
    <cellStyle name="Separador de milhares 2 2 2 2 2 11 2 2 2 2 2" xfId="39055" xr:uid="{AA25CC27-08D8-4BC9-AAD4-B88B3B5A6C4A}"/>
    <cellStyle name="Separador de milhares 2 2 2 2 2 11 2 2 3" xfId="39056" xr:uid="{536AC558-F8A8-4349-A0B4-EDBAA68C89A2}"/>
    <cellStyle name="Separador de milhares 2 2 2 2 2 11 2 3" xfId="39057" xr:uid="{10FFF9EF-A4D6-413F-8B05-7BB3AD351994}"/>
    <cellStyle name="Separador de milhares 2 2 2 2 2 11 2 3 2" xfId="39058" xr:uid="{31B42F0B-0766-4505-8003-74EE247F0DCF}"/>
    <cellStyle name="Separador de milhares 2 2 2 2 2 11 3" xfId="39059" xr:uid="{772FC7F1-CC11-4D4F-AA9C-A6CF79369B6F}"/>
    <cellStyle name="Separador de milhares 2 2 2 2 2 11 3 2" xfId="39060" xr:uid="{0B930D47-9554-4736-B2F6-828585F9C8CB}"/>
    <cellStyle name="Separador de milhares 2 2 2 2 2 11 3 2 2" xfId="39061" xr:uid="{B053668A-CDCB-4FDA-9D90-77672002D24E}"/>
    <cellStyle name="Separador de milhares 2 2 2 2 2 11 4" xfId="39062" xr:uid="{FFF91720-09FB-462F-8A0D-CE6FBB0B9E6C}"/>
    <cellStyle name="Separador de milhares 2 2 2 2 2 12" xfId="39063" xr:uid="{4623D1B8-357C-4038-846D-944A1844E449}"/>
    <cellStyle name="Separador de milhares 2 2 2 2 2 12 2" xfId="39064" xr:uid="{36D266F5-DEED-4D1D-AB6A-BF7DB1556678}"/>
    <cellStyle name="Separador de milhares 2 2 2 2 2 12 2 2" xfId="39065" xr:uid="{DAF482D4-7463-4546-B00B-3D872A6A2D63}"/>
    <cellStyle name="Separador de milhares 2 2 2 2 2 12 2 2 2" xfId="39066" xr:uid="{9CF9A9B7-2489-4B5B-BF42-C9E2E6263552}"/>
    <cellStyle name="Separador de milhares 2 2 2 2 2 12 3" xfId="39067" xr:uid="{24592C0D-AE7E-48C2-9838-A07E2658BBF8}"/>
    <cellStyle name="Separador de milhares 2 2 2 2 2 13" xfId="39068" xr:uid="{19C0925C-0E75-4EA6-8AA7-B2BD350DF2F8}"/>
    <cellStyle name="Separador de milhares 2 2 2 2 2 13 2" xfId="39069" xr:uid="{D990EE4C-55A0-4978-86EC-B51AFF30B4BC}"/>
    <cellStyle name="Separador de milhares 2 2 2 2 2 14" xfId="39070" xr:uid="{1E4DFE64-1EFB-4946-AD1B-DF17F671FBD3}"/>
    <cellStyle name="Separador de milhares 2 2 2 2 2 2" xfId="39071" xr:uid="{AE0A544A-4D6B-4614-A9C1-7638D2C6D00F}"/>
    <cellStyle name="Separador de milhares 2 2 2 2 2 2 10" xfId="39072" xr:uid="{D732E992-FC3F-4286-BE07-3FA56E32CFB0}"/>
    <cellStyle name="Separador de milhares 2 2 2 2 2 2 10 2" xfId="39073" xr:uid="{C105D2C1-F4C7-4D4C-8675-57F22071BE2D}"/>
    <cellStyle name="Separador de milhares 2 2 2 2 2 2 10 2 2" xfId="39074" xr:uid="{07FB83EB-65FC-47A9-ADCE-E29323E49D5E}"/>
    <cellStyle name="Separador de milhares 2 2 2 2 2 2 10 2 2 2" xfId="39075" xr:uid="{46D4C656-AB90-4503-9168-DBB6DA9D207F}"/>
    <cellStyle name="Separador de milhares 2 2 2 2 2 2 10 3" xfId="39076" xr:uid="{75A31C70-D30E-4B59-8E7C-C3BE221A68FC}"/>
    <cellStyle name="Separador de milhares 2 2 2 2 2 2 11" xfId="39077" xr:uid="{654B4A7C-B537-4CC8-AEF9-52ABD7CE3CDC}"/>
    <cellStyle name="Separador de milhares 2 2 2 2 2 2 11 2" xfId="39078" xr:uid="{2AEE39A3-A2FB-40F2-B42C-B23CAF916CCD}"/>
    <cellStyle name="Separador de milhares 2 2 2 2 2 2 12" xfId="39079" xr:uid="{E6B0539E-4379-4F55-A667-F4A1D08202EF}"/>
    <cellStyle name="Separador de milhares 2 2 2 2 2 2 2" xfId="39080" xr:uid="{CC279CAF-075C-4F09-A888-9D6926D5B888}"/>
    <cellStyle name="Separador de milhares 2 2 2 2 2 2 2 2" xfId="39081" xr:uid="{A2A9CF12-A1EE-49E5-896C-563AC576CA85}"/>
    <cellStyle name="Separador de milhares 2 2 2 2 2 2 2 2 2" xfId="39082" xr:uid="{7B8BDFF8-6DBE-4624-8E53-8BEEABFA407F}"/>
    <cellStyle name="Separador de milhares 2 2 2 2 2 2 2 2 2 2" xfId="39083" xr:uid="{C5964513-E560-4C32-A91B-803366EC360A}"/>
    <cellStyle name="Separador de milhares 2 2 2 2 2 2 2 2 2 2 2" xfId="39084" xr:uid="{DF6B8E2C-BAA6-4C38-B1E1-C37068C0F83A}"/>
    <cellStyle name="Separador de milhares 2 2 2 2 2 2 2 2 2 2 2 2" xfId="39085" xr:uid="{1E1F8B12-F936-4BB7-8D1C-39980014404C}"/>
    <cellStyle name="Separador de milhares 2 2 2 2 2 2 2 2 2 2 2 2 2" xfId="39086" xr:uid="{F7809DAA-D15F-4537-8C3E-F60C9438E72A}"/>
    <cellStyle name="Separador de milhares 2 2 2 2 2 2 2 2 2 2 2 2 2 2" xfId="39087" xr:uid="{31665E59-463B-476A-B042-2461C388857D}"/>
    <cellStyle name="Separador de milhares 2 2 2 2 2 2 2 2 2 2 2 2 2 2 2" xfId="39088" xr:uid="{8408CBDD-D8C8-4947-8BED-97992B387360}"/>
    <cellStyle name="Separador de milhares 2 2 2 2 2 2 2 2 2 2 2 2 2 2 2 2" xfId="39089" xr:uid="{889B6CCC-AB8C-47C4-B4B8-2276DDF28F82}"/>
    <cellStyle name="Separador de milhares 2 2 2 2 2 2 2 2 2 2 2 2 2 2 2 2 2" xfId="39090" xr:uid="{93B9F9F9-AA7A-496D-B464-527F9D907E98}"/>
    <cellStyle name="Separador de milhares 2 2 2 2 2 2 2 2 2 2 2 2 2 2 2 2 2 2" xfId="39091" xr:uid="{B9D10C49-760E-430A-8469-4971E007AB5B}"/>
    <cellStyle name="Separador de milhares 2 2 2 2 2 2 2 2 2 2 2 2 2 2 2 3" xfId="39092" xr:uid="{6223867B-8D44-4F6A-A8D4-C1046489DDAD}"/>
    <cellStyle name="Separador de milhares 2 2 2 2 2 2 2 2 2 2 2 2 2 2 3" xfId="39093" xr:uid="{7D9A6E38-C998-4184-B62B-54DFB83DB43C}"/>
    <cellStyle name="Separador de milhares 2 2 2 2 2 2 2 2 2 2 2 2 2 2 3 2" xfId="39094" xr:uid="{EFA00E1B-3623-4FEC-B6EE-A6C1DC0E527E}"/>
    <cellStyle name="Separador de milhares 2 2 2 2 2 2 2 2 2 2 2 2 2 3" xfId="39095" xr:uid="{99E2D02A-C311-4B5F-924C-749DC9839963}"/>
    <cellStyle name="Separador de milhares 2 2 2 2 2 2 2 2 2 2 2 2 2 3 2" xfId="39096" xr:uid="{66A9FEBB-D6E3-433E-A6C1-6C89D7B8D5D2}"/>
    <cellStyle name="Separador de milhares 2 2 2 2 2 2 2 2 2 2 2 2 2 3 2 2" xfId="39097" xr:uid="{6F7B5DBB-1EC8-4BBF-8122-D949C5579AB1}"/>
    <cellStyle name="Separador de milhares 2 2 2 2 2 2 2 2 2 2 2 2 2 4" xfId="39098" xr:uid="{DFDD2472-EE23-4849-862E-F6DCC17CA029}"/>
    <cellStyle name="Separador de milhares 2 2 2 2 2 2 2 2 2 2 2 2 3" xfId="39099" xr:uid="{48BC59EC-F524-4341-994D-B1C24A480D20}"/>
    <cellStyle name="Separador de milhares 2 2 2 2 2 2 2 2 2 2 2 2 3 2" xfId="39100" xr:uid="{B16AEE95-E8CF-4459-BFEC-10BDA394254F}"/>
    <cellStyle name="Separador de milhares 2 2 2 2 2 2 2 2 2 2 2 2 3 2 2" xfId="39101" xr:uid="{F33C4C2F-0109-4FAE-9238-50E841E588BB}"/>
    <cellStyle name="Separador de milhares 2 2 2 2 2 2 2 2 2 2 2 2 3 2 2 2" xfId="39102" xr:uid="{A3A1C23A-CA7A-45C1-B3B4-6B343EF4103B}"/>
    <cellStyle name="Separador de milhares 2 2 2 2 2 2 2 2 2 2 2 2 3 3" xfId="39103" xr:uid="{25C56FC2-448E-4E05-8E7A-8A1C9016CE30}"/>
    <cellStyle name="Separador de milhares 2 2 2 2 2 2 2 2 2 2 2 2 4" xfId="39104" xr:uid="{1FEE0BC3-DE6D-4C7D-9AE1-547810F6A8AF}"/>
    <cellStyle name="Separador de milhares 2 2 2 2 2 2 2 2 2 2 2 2 4 2" xfId="39105" xr:uid="{EE9C619B-C003-4E50-BE79-95C73AC021BE}"/>
    <cellStyle name="Separador de milhares 2 2 2 2 2 2 2 2 2 2 2 3" xfId="39106" xr:uid="{4225F400-F14D-4879-B9F4-7E37CEB54DE7}"/>
    <cellStyle name="Separador de milhares 2 2 2 2 2 2 2 2 2 2 2 3 2" xfId="39107" xr:uid="{495D58E1-9D12-465B-A317-B52E8E13C7AE}"/>
    <cellStyle name="Separador de milhares 2 2 2 2 2 2 2 2 2 2 2 3 2 2" xfId="39108" xr:uid="{431C0285-10F0-47C5-8DB8-D999020D86DB}"/>
    <cellStyle name="Separador de milhares 2 2 2 2 2 2 2 2 2 2 2 3 2 2 2" xfId="39109" xr:uid="{B35D03A3-4FFD-400F-AACE-13D5BE883A9B}"/>
    <cellStyle name="Separador de milhares 2 2 2 2 2 2 2 2 2 2 2 3 2 2 2 2" xfId="39110" xr:uid="{CEF9D6DA-1621-41C3-85B3-EDD1E6D74933}"/>
    <cellStyle name="Separador de milhares 2 2 2 2 2 2 2 2 2 2 2 3 2 3" xfId="39111" xr:uid="{51473468-40A7-4CD1-A7C6-71910E626AB2}"/>
    <cellStyle name="Separador de milhares 2 2 2 2 2 2 2 2 2 2 2 3 3" xfId="39112" xr:uid="{8D6D8AAE-AF0B-4AD1-881C-F8458A23A7C2}"/>
    <cellStyle name="Separador de milhares 2 2 2 2 2 2 2 2 2 2 2 3 3 2" xfId="39113" xr:uid="{122DCC79-8913-4CE5-A6F5-F26FC69130BC}"/>
    <cellStyle name="Separador de milhares 2 2 2 2 2 2 2 2 2 2 2 4" xfId="39114" xr:uid="{8B2363CB-D7AE-4A26-B611-1D563AC66A53}"/>
    <cellStyle name="Separador de milhares 2 2 2 2 2 2 2 2 2 2 2 4 2" xfId="39115" xr:uid="{0B7511FB-19E3-437D-AD82-5BCF6C50099F}"/>
    <cellStyle name="Separador de milhares 2 2 2 2 2 2 2 2 2 2 2 4 2 2" xfId="39116" xr:uid="{9427D958-9366-44A4-85AD-6982FF65B84F}"/>
    <cellStyle name="Separador de milhares 2 2 2 2 2 2 2 2 2 2 2 5" xfId="39117" xr:uid="{E6244CD1-101B-4B01-BBEF-A99464C7A045}"/>
    <cellStyle name="Separador de milhares 2 2 2 2 2 2 2 2 2 2 3" xfId="39118" xr:uid="{783D252F-551F-43B3-BC94-09D91E46FBCF}"/>
    <cellStyle name="Separador de milhares 2 2 2 2 2 2 2 2 2 2 3 2" xfId="39119" xr:uid="{2B65A44E-7CDE-4CDD-8296-2152B981D455}"/>
    <cellStyle name="Separador de milhares 2 2 2 2 2 2 2 2 2 2 3 2 2" xfId="39120" xr:uid="{145EC32D-AC4F-4CAF-AF90-2CB7F5EA016A}"/>
    <cellStyle name="Separador de milhares 2 2 2 2 2 2 2 2 2 2 3 2 2 2" xfId="39121" xr:uid="{813A7EE2-BB9F-426E-9915-B6D47B2C2D45}"/>
    <cellStyle name="Separador de milhares 2 2 2 2 2 2 2 2 2 2 3 2 2 2 2" xfId="39122" xr:uid="{20C96AD2-178F-450F-9DFD-A73423F7BC72}"/>
    <cellStyle name="Separador de milhares 2 2 2 2 2 2 2 2 2 2 3 2 2 2 2 2" xfId="39123" xr:uid="{BFFB68F8-710C-44C9-968B-CC1EA5EDC07E}"/>
    <cellStyle name="Separador de milhares 2 2 2 2 2 2 2 2 2 2 3 2 2 3" xfId="39124" xr:uid="{8234BB84-B19C-44F0-AD6F-E3F124D549F1}"/>
    <cellStyle name="Separador de milhares 2 2 2 2 2 2 2 2 2 2 3 2 3" xfId="39125" xr:uid="{5F368F85-2B71-458B-A469-D4E4E53FA820}"/>
    <cellStyle name="Separador de milhares 2 2 2 2 2 2 2 2 2 2 3 2 3 2" xfId="39126" xr:uid="{63EFA88D-303A-4877-8F1D-874FB5D02779}"/>
    <cellStyle name="Separador de milhares 2 2 2 2 2 2 2 2 2 2 3 3" xfId="39127" xr:uid="{26FB24BE-9C6F-4946-A468-6EBD62EC2FBB}"/>
    <cellStyle name="Separador de milhares 2 2 2 2 2 2 2 2 2 2 3 3 2" xfId="39128" xr:uid="{E8584151-A47C-407B-A08A-7B94C5FA9275}"/>
    <cellStyle name="Separador de milhares 2 2 2 2 2 2 2 2 2 2 3 3 2 2" xfId="39129" xr:uid="{CFB14784-7792-4446-A48C-E4F397268062}"/>
    <cellStyle name="Separador de milhares 2 2 2 2 2 2 2 2 2 2 3 4" xfId="39130" xr:uid="{6A6AB1E4-6E60-4A40-8FA2-093F8D9CABA0}"/>
    <cellStyle name="Separador de milhares 2 2 2 2 2 2 2 2 2 2 4" xfId="39131" xr:uid="{91EAACDE-DF39-462D-B453-CFDA07BF7546}"/>
    <cellStyle name="Separador de milhares 2 2 2 2 2 2 2 2 2 2 4 2" xfId="39132" xr:uid="{1485D57E-E398-4538-8A46-F73F2EA19794}"/>
    <cellStyle name="Separador de milhares 2 2 2 2 2 2 2 2 2 2 4 2 2" xfId="39133" xr:uid="{DB4FBB95-68E1-4FEB-92EF-A5EC60AF3921}"/>
    <cellStyle name="Separador de milhares 2 2 2 2 2 2 2 2 2 2 4 2 2 2" xfId="39134" xr:uid="{25BCD02F-8BFE-43E9-B713-8911F7CBC719}"/>
    <cellStyle name="Separador de milhares 2 2 2 2 2 2 2 2 2 2 4 3" xfId="39135" xr:uid="{FBABF152-876C-4897-958E-706D61D1AF3D}"/>
    <cellStyle name="Separador de milhares 2 2 2 2 2 2 2 2 2 2 5" xfId="39136" xr:uid="{32E6E991-99B5-4389-8B80-B6043287CBDC}"/>
    <cellStyle name="Separador de milhares 2 2 2 2 2 2 2 2 2 2 5 2" xfId="39137" xr:uid="{11B148E3-3FFA-4D7C-A23E-E31BF33EA990}"/>
    <cellStyle name="Separador de milhares 2 2 2 2 2 2 2 2 2 3" xfId="39138" xr:uid="{274E2B68-D93A-48DD-B223-B404AD627F71}"/>
    <cellStyle name="Separador de milhares 2 2 2 2 2 2 2 2 2 3 2" xfId="39139" xr:uid="{E8146FF1-A9FA-4F77-8EB1-878DEA2247E9}"/>
    <cellStyle name="Separador de milhares 2 2 2 2 2 2 2 2 2 3 2 2" xfId="39140" xr:uid="{A43F7749-3131-4AD5-B9B6-4F057029857C}"/>
    <cellStyle name="Separador de milhares 2 2 2 2 2 2 2 2 2 3 2 2 2" xfId="39141" xr:uid="{A6AA0981-5888-40A3-8AE5-8654F584FCD2}"/>
    <cellStyle name="Separador de milhares 2 2 2 2 2 2 2 2 2 3 2 2 2 2" xfId="39142" xr:uid="{12A10E42-A7F5-421D-BB24-8B04E580FD3F}"/>
    <cellStyle name="Separador de milhares 2 2 2 2 2 2 2 2 2 3 2 2 2 2 2" xfId="39143" xr:uid="{920EBBAE-56F7-4490-86C3-894C9CE25EA9}"/>
    <cellStyle name="Separador de milhares 2 2 2 2 2 2 2 2 2 3 2 2 2 2 2 2" xfId="39144" xr:uid="{341F6833-D94D-4745-8987-628CD044058F}"/>
    <cellStyle name="Separador de milhares 2 2 2 2 2 2 2 2 2 3 2 2 2 3" xfId="39145" xr:uid="{9B6DBBFB-F8E2-4707-AB48-0B5F3EFA6B15}"/>
    <cellStyle name="Separador de milhares 2 2 2 2 2 2 2 2 2 3 2 2 3" xfId="39146" xr:uid="{A8FBE164-C29D-4FDF-BC59-B6C476B3BA94}"/>
    <cellStyle name="Separador de milhares 2 2 2 2 2 2 2 2 2 3 2 2 3 2" xfId="39147" xr:uid="{F9128C3F-E5F4-4216-9EF2-F47B1D52CC5F}"/>
    <cellStyle name="Separador de milhares 2 2 2 2 2 2 2 2 2 3 2 3" xfId="39148" xr:uid="{C503069A-8A5B-4841-A6CF-4CFA09794ED6}"/>
    <cellStyle name="Separador de milhares 2 2 2 2 2 2 2 2 2 3 2 3 2" xfId="39149" xr:uid="{638981D4-B449-4706-BFF2-0CB3D262A6D0}"/>
    <cellStyle name="Separador de milhares 2 2 2 2 2 2 2 2 2 3 2 3 2 2" xfId="39150" xr:uid="{EC27C437-E515-4729-891D-A6E636E2C4D6}"/>
    <cellStyle name="Separador de milhares 2 2 2 2 2 2 2 2 2 3 2 4" xfId="39151" xr:uid="{0A419C21-FED7-4A5C-B368-E43F6F0DCA79}"/>
    <cellStyle name="Separador de milhares 2 2 2 2 2 2 2 2 2 3 3" xfId="39152" xr:uid="{2022FD1A-A877-43CB-B651-A3C0B56BAA47}"/>
    <cellStyle name="Separador de milhares 2 2 2 2 2 2 2 2 2 3 3 2" xfId="39153" xr:uid="{5E48F99A-C158-417E-98F5-E559A30F6249}"/>
    <cellStyle name="Separador de milhares 2 2 2 2 2 2 2 2 2 3 3 2 2" xfId="39154" xr:uid="{2EEA12AE-3A9A-4975-A3C7-45EB134A6BE3}"/>
    <cellStyle name="Separador de milhares 2 2 2 2 2 2 2 2 2 3 3 2 2 2" xfId="39155" xr:uid="{1AC61D75-2D36-4D41-9EFB-DD83DEB1F30E}"/>
    <cellStyle name="Separador de milhares 2 2 2 2 2 2 2 2 2 3 3 3" xfId="39156" xr:uid="{A6682A8A-9F7F-4017-A3FD-0143BCD6C37C}"/>
    <cellStyle name="Separador de milhares 2 2 2 2 2 2 2 2 2 3 4" xfId="39157" xr:uid="{BEC46DC6-4C4E-4C4E-9822-F21439474483}"/>
    <cellStyle name="Separador de milhares 2 2 2 2 2 2 2 2 2 3 4 2" xfId="39158" xr:uid="{1727FDE2-4E2B-404C-BFC2-5FEBB1217224}"/>
    <cellStyle name="Separador de milhares 2 2 2 2 2 2 2 2 2 4" xfId="39159" xr:uid="{54B7CA56-974E-4FED-9164-80AFB1F602D5}"/>
    <cellStyle name="Separador de milhares 2 2 2 2 2 2 2 2 2 4 2" xfId="39160" xr:uid="{17D288BA-FAC5-4764-B2D1-D924C0DCAC2E}"/>
    <cellStyle name="Separador de milhares 2 2 2 2 2 2 2 2 2 4 2 2" xfId="39161" xr:uid="{205AAF4B-85ED-41CA-980B-310B6D248A0A}"/>
    <cellStyle name="Separador de milhares 2 2 2 2 2 2 2 2 2 4 2 2 2" xfId="39162" xr:uid="{48208823-2A1C-4953-A051-756AA7D54624}"/>
    <cellStyle name="Separador de milhares 2 2 2 2 2 2 2 2 2 4 2 2 2 2" xfId="39163" xr:uid="{E5778189-32AD-4BB8-8BBF-2A914A5B1534}"/>
    <cellStyle name="Separador de milhares 2 2 2 2 2 2 2 2 2 4 2 3" xfId="39164" xr:uid="{9D3D3033-8660-4BC2-B689-0007741D5630}"/>
    <cellStyle name="Separador de milhares 2 2 2 2 2 2 2 2 2 4 3" xfId="39165" xr:uid="{56CAA8E9-CA81-4419-912B-CDCDF303905A}"/>
    <cellStyle name="Separador de milhares 2 2 2 2 2 2 2 2 2 4 3 2" xfId="39166" xr:uid="{B0B0EEA9-6276-4CFD-8721-1E79E092A53E}"/>
    <cellStyle name="Separador de milhares 2 2 2 2 2 2 2 2 2 5" xfId="39167" xr:uid="{E174FAE3-E01B-4B17-83D4-C7A59F8FF7F8}"/>
    <cellStyle name="Separador de milhares 2 2 2 2 2 2 2 2 2 5 2" xfId="39168" xr:uid="{AFB546DA-432A-4D47-A48E-0962DD5DD4B6}"/>
    <cellStyle name="Separador de milhares 2 2 2 2 2 2 2 2 2 5 2 2" xfId="39169" xr:uid="{D0C3F699-8543-4321-9B29-BF050858EDE1}"/>
    <cellStyle name="Separador de milhares 2 2 2 2 2 2 2 2 2 6" xfId="39170" xr:uid="{86F08BE5-812B-461D-9047-2D165AC9EE9F}"/>
    <cellStyle name="Separador de milhares 2 2 2 2 2 2 2 2 3" xfId="39171" xr:uid="{54E1DA3E-D153-4754-9902-D950EB48BC75}"/>
    <cellStyle name="Separador de milhares 2 2 2 2 2 2 2 2 3 2" xfId="39172" xr:uid="{7DA3189F-3DE3-4C4E-903C-A27F5F33C7AC}"/>
    <cellStyle name="Separador de milhares 2 2 2 2 2 2 2 2 3 2 2" xfId="39173" xr:uid="{60992A27-BC4D-4108-A8E7-B92F38D6103C}"/>
    <cellStyle name="Separador de milhares 2 2 2 2 2 2 2 2 3 2 2 2" xfId="39174" xr:uid="{3A723EE8-ED80-4B9B-8EEF-C74DDB369778}"/>
    <cellStyle name="Separador de milhares 2 2 2 2 2 2 2 2 3 2 2 2 2" xfId="39175" xr:uid="{D17F61F8-D4D8-4E35-AE13-968E801B3671}"/>
    <cellStyle name="Separador de milhares 2 2 2 2 2 2 2 2 3 2 2 2 2 2" xfId="39176" xr:uid="{4511440B-995B-4216-AE0D-7BFEC152ECFD}"/>
    <cellStyle name="Separador de milhares 2 2 2 2 2 2 2 2 3 2 2 2 2 2 2" xfId="39177" xr:uid="{20163566-392B-416E-8C16-D5DAF243F6C6}"/>
    <cellStyle name="Separador de milhares 2 2 2 2 2 2 2 2 3 2 2 2 2 2 2 2" xfId="39178" xr:uid="{61086129-2CB0-4BE7-AF17-CC8AFFBCE1EC}"/>
    <cellStyle name="Separador de milhares 2 2 2 2 2 2 2 2 3 2 2 2 2 3" xfId="39179" xr:uid="{0AE64A3D-81EA-4356-BD4F-6BC2228EF56D}"/>
    <cellStyle name="Separador de milhares 2 2 2 2 2 2 2 2 3 2 2 2 3" xfId="39180" xr:uid="{5F8993E6-3DA2-4BFE-BBDD-4E8AC209D62D}"/>
    <cellStyle name="Separador de milhares 2 2 2 2 2 2 2 2 3 2 2 2 3 2" xfId="39181" xr:uid="{CA47D93E-4462-4713-AB25-E285BAADB369}"/>
    <cellStyle name="Separador de milhares 2 2 2 2 2 2 2 2 3 2 2 3" xfId="39182" xr:uid="{44831656-803F-427D-BEB1-33A460EB82A8}"/>
    <cellStyle name="Separador de milhares 2 2 2 2 2 2 2 2 3 2 2 3 2" xfId="39183" xr:uid="{4E6870C3-C6AB-40E9-B9A3-B9BDDB7D4685}"/>
    <cellStyle name="Separador de milhares 2 2 2 2 2 2 2 2 3 2 2 3 2 2" xfId="39184" xr:uid="{BF53AABF-785E-4CB2-B1E6-7B89FAC16864}"/>
    <cellStyle name="Separador de milhares 2 2 2 2 2 2 2 2 3 2 2 4" xfId="39185" xr:uid="{C82A12CE-23D4-4410-97B4-33A1315FA8F9}"/>
    <cellStyle name="Separador de milhares 2 2 2 2 2 2 2 2 3 2 3" xfId="39186" xr:uid="{A7F943B3-C228-4B8E-81A5-B3336A26566D}"/>
    <cellStyle name="Separador de milhares 2 2 2 2 2 2 2 2 3 2 3 2" xfId="39187" xr:uid="{3E2E8E60-A65E-4E72-A706-D398CE6A5597}"/>
    <cellStyle name="Separador de milhares 2 2 2 2 2 2 2 2 3 2 3 2 2" xfId="39188" xr:uid="{61CBD76D-5D99-4545-8D0F-B5D8738CF1F1}"/>
    <cellStyle name="Separador de milhares 2 2 2 2 2 2 2 2 3 2 3 2 2 2" xfId="39189" xr:uid="{DF009946-279F-42B1-A404-30F64AAF1CF2}"/>
    <cellStyle name="Separador de milhares 2 2 2 2 2 2 2 2 3 2 3 3" xfId="39190" xr:uid="{1E46D57B-7BD1-4FD4-B0FF-3E803C6FD6E4}"/>
    <cellStyle name="Separador de milhares 2 2 2 2 2 2 2 2 3 2 4" xfId="39191" xr:uid="{D1730DC4-7D12-4909-8AC2-55CBD198F4F1}"/>
    <cellStyle name="Separador de milhares 2 2 2 2 2 2 2 2 3 2 4 2" xfId="39192" xr:uid="{C7B3976B-18D2-4DE2-9BD8-E89871339EEA}"/>
    <cellStyle name="Separador de milhares 2 2 2 2 2 2 2 2 3 3" xfId="39193" xr:uid="{FFC4D4E2-6EE3-4F78-ADA5-55778C6FBD2A}"/>
    <cellStyle name="Separador de milhares 2 2 2 2 2 2 2 2 3 3 2" xfId="39194" xr:uid="{09F83EDE-6F64-4E5A-9F13-5B484157D4DA}"/>
    <cellStyle name="Separador de milhares 2 2 2 2 2 2 2 2 3 3 2 2" xfId="39195" xr:uid="{E8D7C4D7-B9BC-43AE-98DB-B54CBD838A8D}"/>
    <cellStyle name="Separador de milhares 2 2 2 2 2 2 2 2 3 3 2 2 2" xfId="39196" xr:uid="{2DF4757B-6732-4CBD-9B2D-094BC70813DD}"/>
    <cellStyle name="Separador de milhares 2 2 2 2 2 2 2 2 3 3 2 2 2 2" xfId="39197" xr:uid="{67893189-4540-4E21-A0E9-354D58A19C21}"/>
    <cellStyle name="Separador de milhares 2 2 2 2 2 2 2 2 3 3 2 3" xfId="39198" xr:uid="{9101EC24-C939-44C6-835F-13A764B14BDD}"/>
    <cellStyle name="Separador de milhares 2 2 2 2 2 2 2 2 3 3 3" xfId="39199" xr:uid="{C991C8DC-9271-4EDC-B054-BA1E6E6B16D5}"/>
    <cellStyle name="Separador de milhares 2 2 2 2 2 2 2 2 3 3 3 2" xfId="39200" xr:uid="{5718E865-8956-4B39-8EA7-4652DB49F05B}"/>
    <cellStyle name="Separador de milhares 2 2 2 2 2 2 2 2 3 4" xfId="39201" xr:uid="{10F7D55C-2AF2-4E3D-BE8D-4616AD0B1219}"/>
    <cellStyle name="Separador de milhares 2 2 2 2 2 2 2 2 3 4 2" xfId="39202" xr:uid="{FC4DA94A-BC8A-4F2D-8B94-AA78A4EBB5E0}"/>
    <cellStyle name="Separador de milhares 2 2 2 2 2 2 2 2 3 4 2 2" xfId="39203" xr:uid="{747850AD-A5FD-4DDC-A8FA-DF9E4755140A}"/>
    <cellStyle name="Separador de milhares 2 2 2 2 2 2 2 2 3 5" xfId="39204" xr:uid="{4F09839D-6147-47EE-AB64-E4CE20B39ECA}"/>
    <cellStyle name="Separador de milhares 2 2 2 2 2 2 2 2 4" xfId="39205" xr:uid="{ECB9A4D4-F5EF-4A4C-8016-EB3B86D200AD}"/>
    <cellStyle name="Separador de milhares 2 2 2 2 2 2 2 2 4 2" xfId="39206" xr:uid="{AE59F4D4-D6BA-4FCD-A361-66DFCB6BACA0}"/>
    <cellStyle name="Separador de milhares 2 2 2 2 2 2 2 2 4 2 2" xfId="39207" xr:uid="{6A7A5265-A922-4581-A796-6CD4D610DF90}"/>
    <cellStyle name="Separador de milhares 2 2 2 2 2 2 2 2 4 2 2 2" xfId="39208" xr:uid="{5C101074-9BFA-4240-AC67-83121147349E}"/>
    <cellStyle name="Separador de milhares 2 2 2 2 2 2 2 2 4 2 2 2 2" xfId="39209" xr:uid="{4B99720F-236F-4619-9D38-31D758D5F8B7}"/>
    <cellStyle name="Separador de milhares 2 2 2 2 2 2 2 2 4 2 2 2 2 2" xfId="39210" xr:uid="{11331B6E-1C35-4246-B7BB-2528A18CB341}"/>
    <cellStyle name="Separador de milhares 2 2 2 2 2 2 2 2 4 2 2 3" xfId="39211" xr:uid="{6852A3DA-6BC1-4905-9620-B9FC068ABE6E}"/>
    <cellStyle name="Separador de milhares 2 2 2 2 2 2 2 2 4 2 3" xfId="39212" xr:uid="{85BB0670-5005-417C-B4EE-52F662C81107}"/>
    <cellStyle name="Separador de milhares 2 2 2 2 2 2 2 2 4 2 3 2" xfId="39213" xr:uid="{1F3DC315-F617-4450-AA31-296C0063DAC4}"/>
    <cellStyle name="Separador de milhares 2 2 2 2 2 2 2 2 4 3" xfId="39214" xr:uid="{AE97BE44-E11D-4591-9826-7759F8E34E18}"/>
    <cellStyle name="Separador de milhares 2 2 2 2 2 2 2 2 4 3 2" xfId="39215" xr:uid="{FAC3EEC3-EE55-4938-9A38-D1E41A4FA292}"/>
    <cellStyle name="Separador de milhares 2 2 2 2 2 2 2 2 4 3 2 2" xfId="39216" xr:uid="{78CB1E79-CCFA-44F4-87BF-5E6918FB0993}"/>
    <cellStyle name="Separador de milhares 2 2 2 2 2 2 2 2 4 4" xfId="39217" xr:uid="{C1767861-C7B2-4B6A-BAAF-AA17896AB332}"/>
    <cellStyle name="Separador de milhares 2 2 2 2 2 2 2 2 5" xfId="39218" xr:uid="{4EBA08B2-08C1-4185-A70F-221F2CDBC1D7}"/>
    <cellStyle name="Separador de milhares 2 2 2 2 2 2 2 2 5 2" xfId="39219" xr:uid="{45C3367C-D8AD-40E4-8E20-3331DF9060E3}"/>
    <cellStyle name="Separador de milhares 2 2 2 2 2 2 2 2 5 2 2" xfId="39220" xr:uid="{BEEA0DAC-CA0E-4C43-8558-46A35EAFC38E}"/>
    <cellStyle name="Separador de milhares 2 2 2 2 2 2 2 2 5 2 2 2" xfId="39221" xr:uid="{CD92ACFA-A581-4284-8063-6A0A9DB86D5A}"/>
    <cellStyle name="Separador de milhares 2 2 2 2 2 2 2 2 5 3" xfId="39222" xr:uid="{43B13851-512D-4CAE-87FF-EA247C93FC4E}"/>
    <cellStyle name="Separador de milhares 2 2 2 2 2 2 2 2 6" xfId="39223" xr:uid="{4BEF51A2-9F0F-4D4B-B121-FF07EA542462}"/>
    <cellStyle name="Separador de milhares 2 2 2 2 2 2 2 2 6 2" xfId="39224" xr:uid="{24EEAF6B-2233-4EBD-97AC-C788EE2A3E3D}"/>
    <cellStyle name="Separador de milhares 2 2 2 2 2 2 2 3" xfId="39225" xr:uid="{93FF2867-E959-41AE-B31B-176E832AD1B4}"/>
    <cellStyle name="Separador de milhares 2 2 2 2 2 2 2 3 2" xfId="39226" xr:uid="{C55D1DE4-88E4-4AC1-9342-547CB90FAB56}"/>
    <cellStyle name="Separador de milhares 2 2 2 2 2 2 2 3 2 2" xfId="39227" xr:uid="{CD8EF967-A5EA-465A-A335-3246B8301D4E}"/>
    <cellStyle name="Separador de milhares 2 2 2 2 2 2 2 3 2 2 2" xfId="39228" xr:uid="{1DDE4625-CFED-40A2-943C-84028B0A80BD}"/>
    <cellStyle name="Separador de milhares 2 2 2 2 2 2 2 3 2 2 2 2" xfId="39229" xr:uid="{D60E3DB1-2F32-444B-9C04-0691B4B56F7D}"/>
    <cellStyle name="Separador de milhares 2 2 2 2 2 2 2 3 2 2 2 2 2" xfId="39230" xr:uid="{7A14E201-5D14-47B1-8A76-93935E8358F1}"/>
    <cellStyle name="Separador de milhares 2 2 2 2 2 2 2 3 2 2 2 2 2 2" xfId="39231" xr:uid="{46F3006E-4813-4E61-AFF2-3EA7168CAAB0}"/>
    <cellStyle name="Separador de milhares 2 2 2 2 2 2 2 3 2 2 2 2 2 2 2" xfId="39232" xr:uid="{ACAE6787-53D2-4938-B7C2-B0452F1E2BA5}"/>
    <cellStyle name="Separador de milhares 2 2 2 2 2 2 2 3 2 2 2 2 2 2 2 2" xfId="39233" xr:uid="{669B2F7E-56FA-4E0A-B722-268F232FEAA7}"/>
    <cellStyle name="Separador de milhares 2 2 2 2 2 2 2 3 2 2 2 2 2 3" xfId="39234" xr:uid="{F9EFD9BC-4FC6-499B-A8DE-BE6C946E8EF2}"/>
    <cellStyle name="Separador de milhares 2 2 2 2 2 2 2 3 2 2 2 2 3" xfId="39235" xr:uid="{A6AED517-7CEC-4751-BA27-7273CFA4AA80}"/>
    <cellStyle name="Separador de milhares 2 2 2 2 2 2 2 3 2 2 2 2 3 2" xfId="39236" xr:uid="{D4098022-5B02-4460-B775-D4B00B748738}"/>
    <cellStyle name="Separador de milhares 2 2 2 2 2 2 2 3 2 2 2 3" xfId="39237" xr:uid="{F1B89A51-ADDF-4074-A397-1983CF7BF3EB}"/>
    <cellStyle name="Separador de milhares 2 2 2 2 2 2 2 3 2 2 2 3 2" xfId="39238" xr:uid="{5A00B6DA-428D-4E59-A100-63EB17B20AE0}"/>
    <cellStyle name="Separador de milhares 2 2 2 2 2 2 2 3 2 2 2 3 2 2" xfId="39239" xr:uid="{A23AF61E-B911-4383-AED9-AA3D67B762C9}"/>
    <cellStyle name="Separador de milhares 2 2 2 2 2 2 2 3 2 2 2 4" xfId="39240" xr:uid="{9C305856-4B29-4D80-BC79-BC333AFD3922}"/>
    <cellStyle name="Separador de milhares 2 2 2 2 2 2 2 3 2 2 3" xfId="39241" xr:uid="{E203AC93-5D6A-4B0A-ADD6-DD680A51DCFC}"/>
    <cellStyle name="Separador de milhares 2 2 2 2 2 2 2 3 2 2 3 2" xfId="39242" xr:uid="{BDED12BD-DBD8-4F89-AE20-43E8E46EF1AC}"/>
    <cellStyle name="Separador de milhares 2 2 2 2 2 2 2 3 2 2 3 2 2" xfId="39243" xr:uid="{7EDCB2E7-CA70-497B-98F1-664D85E0156F}"/>
    <cellStyle name="Separador de milhares 2 2 2 2 2 2 2 3 2 2 3 2 2 2" xfId="39244" xr:uid="{0D3920F6-06DF-4C69-B851-E1C43CDB851D}"/>
    <cellStyle name="Separador de milhares 2 2 2 2 2 2 2 3 2 2 3 3" xfId="39245" xr:uid="{4D1E7613-FC66-4859-B59E-8EE496CA058F}"/>
    <cellStyle name="Separador de milhares 2 2 2 2 2 2 2 3 2 2 4" xfId="39246" xr:uid="{AB004DE1-13AF-4DB2-8747-D17F57294624}"/>
    <cellStyle name="Separador de milhares 2 2 2 2 2 2 2 3 2 2 4 2" xfId="39247" xr:uid="{154B52B5-DEE4-4693-92F7-473325BC30EF}"/>
    <cellStyle name="Separador de milhares 2 2 2 2 2 2 2 3 2 3" xfId="39248" xr:uid="{1DC1664E-E98D-4B75-B4A0-CB87E2D1AE94}"/>
    <cellStyle name="Separador de milhares 2 2 2 2 2 2 2 3 2 3 2" xfId="39249" xr:uid="{E8C5C25B-1CDC-41D6-90E7-9D32AC6C7DC2}"/>
    <cellStyle name="Separador de milhares 2 2 2 2 2 2 2 3 2 3 2 2" xfId="39250" xr:uid="{EB8D2D03-534E-480D-AC6D-7F7050CDCD34}"/>
    <cellStyle name="Separador de milhares 2 2 2 2 2 2 2 3 2 3 2 2 2" xfId="39251" xr:uid="{444CA938-8423-4969-A1EA-FD61A1DE9FE6}"/>
    <cellStyle name="Separador de milhares 2 2 2 2 2 2 2 3 2 3 2 2 2 2" xfId="39252" xr:uid="{3C3C79D2-22D6-446F-9656-4DF323B4AEEF}"/>
    <cellStyle name="Separador de milhares 2 2 2 2 2 2 2 3 2 3 2 3" xfId="39253" xr:uid="{5CB21A19-FABF-4B58-A2B8-BA67AD79B33A}"/>
    <cellStyle name="Separador de milhares 2 2 2 2 2 2 2 3 2 3 3" xfId="39254" xr:uid="{4DC8A972-0794-442B-9C81-2F863573F3A1}"/>
    <cellStyle name="Separador de milhares 2 2 2 2 2 2 2 3 2 3 3 2" xfId="39255" xr:uid="{F1272329-848C-44AA-B30F-B4CFEB1496AA}"/>
    <cellStyle name="Separador de milhares 2 2 2 2 2 2 2 3 2 4" xfId="39256" xr:uid="{53AA657E-32DF-4B2C-BFB0-D32566698ABA}"/>
    <cellStyle name="Separador de milhares 2 2 2 2 2 2 2 3 2 4 2" xfId="39257" xr:uid="{EAEE0124-DB1A-452E-B9E9-AA749FE4B073}"/>
    <cellStyle name="Separador de milhares 2 2 2 2 2 2 2 3 2 4 2 2" xfId="39258" xr:uid="{9A42742A-5C0B-431F-BB5C-110488231ADC}"/>
    <cellStyle name="Separador de milhares 2 2 2 2 2 2 2 3 2 5" xfId="39259" xr:uid="{4F20F076-946B-4463-857F-67F68F5BDE1C}"/>
    <cellStyle name="Separador de milhares 2 2 2 2 2 2 2 3 3" xfId="39260" xr:uid="{98E0BFA5-0C61-4336-AC47-D6A243A0ADF0}"/>
    <cellStyle name="Separador de milhares 2 2 2 2 2 2 2 3 3 2" xfId="39261" xr:uid="{F76025A1-8FA6-4E19-AF19-8ED47C0EA81A}"/>
    <cellStyle name="Separador de milhares 2 2 2 2 2 2 2 3 3 2 2" xfId="39262" xr:uid="{5B60966F-479A-4937-8823-52BCFC319B44}"/>
    <cellStyle name="Separador de milhares 2 2 2 2 2 2 2 3 3 2 2 2" xfId="39263" xr:uid="{29E9FAF0-4F49-4C8C-9246-496A71FEA400}"/>
    <cellStyle name="Separador de milhares 2 2 2 2 2 2 2 3 3 2 2 2 2" xfId="39264" xr:uid="{52FF2DA2-BB6C-45FF-A77B-BF22F29A940D}"/>
    <cellStyle name="Separador de milhares 2 2 2 2 2 2 2 3 3 2 2 2 2 2" xfId="39265" xr:uid="{4ECEFF63-113D-44AB-926A-0B6BC95885F0}"/>
    <cellStyle name="Separador de milhares 2 2 2 2 2 2 2 3 3 2 2 3" xfId="39266" xr:uid="{F721E463-4B24-4CD6-B2BE-8184354C8143}"/>
    <cellStyle name="Separador de milhares 2 2 2 2 2 2 2 3 3 2 3" xfId="39267" xr:uid="{1EDCF78C-F5AE-45D0-A30B-D3BC8414E67C}"/>
    <cellStyle name="Separador de milhares 2 2 2 2 2 2 2 3 3 2 3 2" xfId="39268" xr:uid="{B729D4DE-DA4D-4011-840A-B89B0D8B44A0}"/>
    <cellStyle name="Separador de milhares 2 2 2 2 2 2 2 3 3 3" xfId="39269" xr:uid="{C3BF05BA-1DE2-4D06-9256-A846A469D036}"/>
    <cellStyle name="Separador de milhares 2 2 2 2 2 2 2 3 3 3 2" xfId="39270" xr:uid="{92BB9129-4C64-4EFE-8740-939D72624A22}"/>
    <cellStyle name="Separador de milhares 2 2 2 2 2 2 2 3 3 3 2 2" xfId="39271" xr:uid="{442B802D-00FE-45CB-8657-5BA156B51A92}"/>
    <cellStyle name="Separador de milhares 2 2 2 2 2 2 2 3 3 4" xfId="39272" xr:uid="{FFC59890-9246-423E-A0C0-076D5B19985B}"/>
    <cellStyle name="Separador de milhares 2 2 2 2 2 2 2 3 4" xfId="39273" xr:uid="{B249E595-87AC-4C0F-916E-AD0F54E15F16}"/>
    <cellStyle name="Separador de milhares 2 2 2 2 2 2 2 3 4 2" xfId="39274" xr:uid="{77561AA2-DDA4-45E9-88B6-E38B05E0E7F8}"/>
    <cellStyle name="Separador de milhares 2 2 2 2 2 2 2 3 4 2 2" xfId="39275" xr:uid="{516B5007-5300-4D40-8A06-AA295BBADA20}"/>
    <cellStyle name="Separador de milhares 2 2 2 2 2 2 2 3 4 2 2 2" xfId="39276" xr:uid="{A4A38797-181F-42F6-B806-CFD89F8AB8C4}"/>
    <cellStyle name="Separador de milhares 2 2 2 2 2 2 2 3 4 3" xfId="39277" xr:uid="{700D7131-23CE-47A6-A992-28F811B6C695}"/>
    <cellStyle name="Separador de milhares 2 2 2 2 2 2 2 3 5" xfId="39278" xr:uid="{4725BBE3-DBDE-4BBF-A5EF-E0F43BEDE8E8}"/>
    <cellStyle name="Separador de milhares 2 2 2 2 2 2 2 3 5 2" xfId="39279" xr:uid="{899A1223-2FDC-4791-9346-3960466E71FF}"/>
    <cellStyle name="Separador de milhares 2 2 2 2 2 2 2 4" xfId="39280" xr:uid="{2ECE0A76-7670-4287-A564-8C137AE95F02}"/>
    <cellStyle name="Separador de milhares 2 2 2 2 2 2 2 4 2" xfId="39281" xr:uid="{6C04DCAE-E0DD-413E-992F-D91D9313C79C}"/>
    <cellStyle name="Separador de milhares 2 2 2 2 2 2 2 4 2 2" xfId="39282" xr:uid="{B83BD15B-9909-4E8E-8503-BE03103E429D}"/>
    <cellStyle name="Separador de milhares 2 2 2 2 2 2 2 4 2 2 2" xfId="39283" xr:uid="{4FB33322-21F4-4768-90EA-2ADCEF4E0A86}"/>
    <cellStyle name="Separador de milhares 2 2 2 2 2 2 2 4 2 2 2 2" xfId="39284" xr:uid="{AD055662-2A46-4359-AA48-66D1214637AE}"/>
    <cellStyle name="Separador de milhares 2 2 2 2 2 2 2 4 2 2 2 2 2" xfId="39285" xr:uid="{3E9B69ED-19AD-424D-8064-2447CCE99B58}"/>
    <cellStyle name="Separador de milhares 2 2 2 2 2 2 2 4 2 2 2 2 2 2" xfId="39286" xr:uid="{A57B5942-1941-454A-B0D1-6A89E43D9CCC}"/>
    <cellStyle name="Separador de milhares 2 2 2 2 2 2 2 4 2 2 2 3" xfId="39287" xr:uid="{0596D7E2-24BE-4AAB-84FD-35D2B099DAB3}"/>
    <cellStyle name="Separador de milhares 2 2 2 2 2 2 2 4 2 2 3" xfId="39288" xr:uid="{8B9599CC-68F8-497A-B5FC-38D6A2D46355}"/>
    <cellStyle name="Separador de milhares 2 2 2 2 2 2 2 4 2 2 3 2" xfId="39289" xr:uid="{D7A4B8C7-CBC2-486B-9E3E-D3C0987FC14C}"/>
    <cellStyle name="Separador de milhares 2 2 2 2 2 2 2 4 2 3" xfId="39290" xr:uid="{1D1665E2-515A-4CD4-B550-F0E707A4F511}"/>
    <cellStyle name="Separador de milhares 2 2 2 2 2 2 2 4 2 3 2" xfId="39291" xr:uid="{DE80485C-A646-4225-97CE-28242FFBD8A0}"/>
    <cellStyle name="Separador de milhares 2 2 2 2 2 2 2 4 2 3 2 2" xfId="39292" xr:uid="{DDC009CF-F41B-4EAB-80CB-CA9C1E9C9CAD}"/>
    <cellStyle name="Separador de milhares 2 2 2 2 2 2 2 4 2 4" xfId="39293" xr:uid="{8233E87B-70E1-4647-AE07-C1AA32C52765}"/>
    <cellStyle name="Separador de milhares 2 2 2 2 2 2 2 4 3" xfId="39294" xr:uid="{0E526A64-B613-4831-82D8-FB5BD6E8FAC8}"/>
    <cellStyle name="Separador de milhares 2 2 2 2 2 2 2 4 3 2" xfId="39295" xr:uid="{C26C9522-EE78-4AE7-8753-FA7A1C38AE1F}"/>
    <cellStyle name="Separador de milhares 2 2 2 2 2 2 2 4 3 2 2" xfId="39296" xr:uid="{2961AF2C-02F7-4270-8B0E-4C0E80497F8D}"/>
    <cellStyle name="Separador de milhares 2 2 2 2 2 2 2 4 3 2 2 2" xfId="39297" xr:uid="{0F8D1460-7A56-4A4A-932A-49AE0587511F}"/>
    <cellStyle name="Separador de milhares 2 2 2 2 2 2 2 4 3 3" xfId="39298" xr:uid="{22F3C1EE-3716-466D-84C6-047EFCE4C766}"/>
    <cellStyle name="Separador de milhares 2 2 2 2 2 2 2 4 4" xfId="39299" xr:uid="{8CA8B18D-6392-429C-BA4A-75C938443FD7}"/>
    <cellStyle name="Separador de milhares 2 2 2 2 2 2 2 4 4 2" xfId="39300" xr:uid="{B331FAB7-992D-405F-8844-71B6271D5469}"/>
    <cellStyle name="Separador de milhares 2 2 2 2 2 2 2 5" xfId="39301" xr:uid="{195D1910-03C0-463B-A0CC-4BB60ABCD05F}"/>
    <cellStyle name="Separador de milhares 2 2 2 2 2 2 2 5 2" xfId="39302" xr:uid="{9F3C4827-5A4B-40A9-AD20-3DB9251C9F89}"/>
    <cellStyle name="Separador de milhares 2 2 2 2 2 2 2 5 2 2" xfId="39303" xr:uid="{589F451D-0698-4082-9086-B8FF7F817763}"/>
    <cellStyle name="Separador de milhares 2 2 2 2 2 2 2 5 2 2 2" xfId="39304" xr:uid="{34A6385D-092B-4CC0-B4F0-54F26851E7DD}"/>
    <cellStyle name="Separador de milhares 2 2 2 2 2 2 2 5 2 2 2 2" xfId="39305" xr:uid="{82E3B3DE-960B-404E-B880-006D5A30247F}"/>
    <cellStyle name="Separador de milhares 2 2 2 2 2 2 2 5 2 3" xfId="39306" xr:uid="{856795EE-1FB9-47A5-A4C3-B85B17784A56}"/>
    <cellStyle name="Separador de milhares 2 2 2 2 2 2 2 5 3" xfId="39307" xr:uid="{1279EFEB-DC64-45EE-B508-D41F4020E364}"/>
    <cellStyle name="Separador de milhares 2 2 2 2 2 2 2 5 3 2" xfId="39308" xr:uid="{EBFCFAF9-6CD4-43BE-A6B0-BA11B5A5AA48}"/>
    <cellStyle name="Separador de milhares 2 2 2 2 2 2 2 6" xfId="39309" xr:uid="{1B352D0B-E3EE-4EA1-A3D1-845BCAADC096}"/>
    <cellStyle name="Separador de milhares 2 2 2 2 2 2 2 6 2" xfId="39310" xr:uid="{30400F15-264D-4228-8ACC-EB3E8824FA68}"/>
    <cellStyle name="Separador de milhares 2 2 2 2 2 2 2 6 2 2" xfId="39311" xr:uid="{82987DAB-46EB-4C83-94A7-6F9416FC9DD1}"/>
    <cellStyle name="Separador de milhares 2 2 2 2 2 2 2 7" xfId="39312" xr:uid="{2E4606CD-093F-4431-89A2-E4A51EC57153}"/>
    <cellStyle name="Separador de milhares 2 2 2 2 2 2 3" xfId="39313" xr:uid="{44121A41-ED33-406B-B048-58E1DD1AE667}"/>
    <cellStyle name="Separador de milhares 2 2 2 2 2 2 4" xfId="39314" xr:uid="{CACB13DC-469B-46D7-93A2-B48D9AEC17FF}"/>
    <cellStyle name="Separador de milhares 2 2 2 2 2 2 5" xfId="39315" xr:uid="{5774929D-1750-4833-BFF1-C9D2FD042ACE}"/>
    <cellStyle name="Separador de milhares 2 2 2 2 2 2 6" xfId="39316" xr:uid="{1E6E1AF3-862B-4AF2-A7B6-928FB6CBA071}"/>
    <cellStyle name="Separador de milhares 2 2 2 2 2 2 7" xfId="39317" xr:uid="{FE1068CF-2D7F-4C4A-B271-3B9919C09A6E}"/>
    <cellStyle name="Separador de milhares 2 2 2 2 2 2 7 2" xfId="39318" xr:uid="{AE21B8C2-BEB7-4BB2-93FF-E6B7F49CB37B}"/>
    <cellStyle name="Separador de milhares 2 2 2 2 2 2 7 2 2" xfId="39319" xr:uid="{79265F1B-030B-46E0-BC5D-A9EAD225893A}"/>
    <cellStyle name="Separador de milhares 2 2 2 2 2 2 7 2 2 2" xfId="39320" xr:uid="{42E8595F-89C2-49BC-A06B-CBA5E5D30AA3}"/>
    <cellStyle name="Separador de milhares 2 2 2 2 2 2 7 2 2 2 2" xfId="39321" xr:uid="{B59C3848-654E-4905-8E29-88863AA4FB4C}"/>
    <cellStyle name="Separador de milhares 2 2 2 2 2 2 7 2 2 2 2 2" xfId="39322" xr:uid="{EF23A165-AB2F-4670-A941-0BE8C6C74006}"/>
    <cellStyle name="Separador de milhares 2 2 2 2 2 2 7 2 2 2 2 2 2" xfId="39323" xr:uid="{398AA22C-D61A-4397-BEB4-1E181A4C4B38}"/>
    <cellStyle name="Separador de milhares 2 2 2 2 2 2 7 2 2 2 2 2 2 2" xfId="39324" xr:uid="{8F5EAF4A-C783-4131-9E8C-4D73FF73A858}"/>
    <cellStyle name="Separador de milhares 2 2 2 2 2 2 7 2 2 2 2 2 2 2 2" xfId="39325" xr:uid="{A2B2DBD4-D8D3-4FB9-8808-6D5B9969D0BC}"/>
    <cellStyle name="Separador de milhares 2 2 2 2 2 2 7 2 2 2 2 2 2 2 2 2" xfId="39326" xr:uid="{97205B56-81F6-4862-BBDE-E56298ABC4FD}"/>
    <cellStyle name="Separador de milhares 2 2 2 2 2 2 7 2 2 2 2 2 2 3" xfId="39327" xr:uid="{C820A630-8ACE-455B-A561-853A7F771117}"/>
    <cellStyle name="Separador de milhares 2 2 2 2 2 2 7 2 2 2 2 2 3" xfId="39328" xr:uid="{CB136160-ADDF-4538-A3B6-5C30B96B5705}"/>
    <cellStyle name="Separador de milhares 2 2 2 2 2 2 7 2 2 2 2 2 3 2" xfId="39329" xr:uid="{1816C35D-7EA4-494C-8614-D57A50AB2D67}"/>
    <cellStyle name="Separador de milhares 2 2 2 2 2 2 7 2 2 2 2 3" xfId="39330" xr:uid="{CBD0B9E8-889A-4F4D-992E-62965D92E7BA}"/>
    <cellStyle name="Separador de milhares 2 2 2 2 2 2 7 2 2 2 2 3 2" xfId="39331" xr:uid="{C975CACE-BCF2-48FF-8E95-7DA4D427A677}"/>
    <cellStyle name="Separador de milhares 2 2 2 2 2 2 7 2 2 2 2 3 2 2" xfId="39332" xr:uid="{41EBB947-8AC0-4FFF-BFD9-76353A34E406}"/>
    <cellStyle name="Separador de milhares 2 2 2 2 2 2 7 2 2 2 2 4" xfId="39333" xr:uid="{D512F890-AF15-4DD2-B6AC-9F9AD44469F4}"/>
    <cellStyle name="Separador de milhares 2 2 2 2 2 2 7 2 2 2 3" xfId="39334" xr:uid="{EE363F6A-748A-49F3-BC47-FA59DE881015}"/>
    <cellStyle name="Separador de milhares 2 2 2 2 2 2 7 2 2 2 3 2" xfId="39335" xr:uid="{717D92C7-4DAC-4A20-984B-40ACBBAAA41B}"/>
    <cellStyle name="Separador de milhares 2 2 2 2 2 2 7 2 2 2 3 2 2" xfId="39336" xr:uid="{F344292B-228B-4018-AEB1-FDC910DE2204}"/>
    <cellStyle name="Separador de milhares 2 2 2 2 2 2 7 2 2 2 3 2 2 2" xfId="39337" xr:uid="{475AA3D1-2D01-4BDB-BDD5-27C70FA35C51}"/>
    <cellStyle name="Separador de milhares 2 2 2 2 2 2 7 2 2 2 3 3" xfId="39338" xr:uid="{C94A28CE-E467-4E94-B983-8ECEE6517677}"/>
    <cellStyle name="Separador de milhares 2 2 2 2 2 2 7 2 2 2 4" xfId="39339" xr:uid="{6332DD50-8B21-4C82-A7CF-266869AEC182}"/>
    <cellStyle name="Separador de milhares 2 2 2 2 2 2 7 2 2 2 4 2" xfId="39340" xr:uid="{9C466C7E-6A05-431C-9152-22EDD01E95DD}"/>
    <cellStyle name="Separador de milhares 2 2 2 2 2 2 7 2 2 3" xfId="39341" xr:uid="{3821B943-5E37-4DA5-BB1B-94E30D231FF7}"/>
    <cellStyle name="Separador de milhares 2 2 2 2 2 2 7 2 2 3 2" xfId="39342" xr:uid="{5452A8E6-E952-48B9-87CF-F90F32108AAE}"/>
    <cellStyle name="Separador de milhares 2 2 2 2 2 2 7 2 2 3 2 2" xfId="39343" xr:uid="{DB494178-673E-42AC-B786-52A05D4EB841}"/>
    <cellStyle name="Separador de milhares 2 2 2 2 2 2 7 2 2 3 2 2 2" xfId="39344" xr:uid="{B2E5DDA3-E505-4B5B-8FCA-C4B775560C44}"/>
    <cellStyle name="Separador de milhares 2 2 2 2 2 2 7 2 2 3 2 2 2 2" xfId="39345" xr:uid="{67495DD6-4590-4DE7-9147-062AC906ED88}"/>
    <cellStyle name="Separador de milhares 2 2 2 2 2 2 7 2 2 3 2 3" xfId="39346" xr:uid="{48DEB4F8-30FE-4CA6-8FBF-E1A7CC0644D5}"/>
    <cellStyle name="Separador de milhares 2 2 2 2 2 2 7 2 2 3 3" xfId="39347" xr:uid="{3BFF57F1-EE80-4AE3-B330-CCA3F0D2A547}"/>
    <cellStyle name="Separador de milhares 2 2 2 2 2 2 7 2 2 3 3 2" xfId="39348" xr:uid="{8788B339-A14D-4E64-935F-DAB0DAACEA46}"/>
    <cellStyle name="Separador de milhares 2 2 2 2 2 2 7 2 2 4" xfId="39349" xr:uid="{53642601-C913-484B-8980-2F829A2C0721}"/>
    <cellStyle name="Separador de milhares 2 2 2 2 2 2 7 2 2 4 2" xfId="39350" xr:uid="{743D12DD-EA92-4E99-8B3B-918EEB7CA428}"/>
    <cellStyle name="Separador de milhares 2 2 2 2 2 2 7 2 2 4 2 2" xfId="39351" xr:uid="{89C17B0C-403A-48D4-938F-A7798B9A0313}"/>
    <cellStyle name="Separador de milhares 2 2 2 2 2 2 7 2 2 5" xfId="39352" xr:uid="{D7449EBC-753E-405D-AEB4-0294A5054C61}"/>
    <cellStyle name="Separador de milhares 2 2 2 2 2 2 7 2 3" xfId="39353" xr:uid="{28D32F86-DFBB-4AA0-BD79-838B27D50D9F}"/>
    <cellStyle name="Separador de milhares 2 2 2 2 2 2 7 2 3 2" xfId="39354" xr:uid="{81625183-4FDF-40D5-A35B-6E69C256613F}"/>
    <cellStyle name="Separador de milhares 2 2 2 2 2 2 7 2 3 2 2" xfId="39355" xr:uid="{95516830-41B8-4AA9-B3C1-BDCC8F520644}"/>
    <cellStyle name="Separador de milhares 2 2 2 2 2 2 7 2 3 2 2 2" xfId="39356" xr:uid="{1A4892A0-04EE-4E58-99DE-C125833178B8}"/>
    <cellStyle name="Separador de milhares 2 2 2 2 2 2 7 2 3 2 2 2 2" xfId="39357" xr:uid="{C326DE25-CF06-402D-B5AC-4C0367C50B3C}"/>
    <cellStyle name="Separador de milhares 2 2 2 2 2 2 7 2 3 2 2 2 2 2" xfId="39358" xr:uid="{A8AA7864-2954-4640-92FD-6AAF8D023FDC}"/>
    <cellStyle name="Separador de milhares 2 2 2 2 2 2 7 2 3 2 2 3" xfId="39359" xr:uid="{1A1913CC-5CCC-40FE-A806-FE994C2160C5}"/>
    <cellStyle name="Separador de milhares 2 2 2 2 2 2 7 2 3 2 3" xfId="39360" xr:uid="{5DDA4484-B1AF-498A-91DA-8361BECD699C}"/>
    <cellStyle name="Separador de milhares 2 2 2 2 2 2 7 2 3 2 3 2" xfId="39361" xr:uid="{A93AACDD-962F-45DB-B2A8-8FF3B05CB749}"/>
    <cellStyle name="Separador de milhares 2 2 2 2 2 2 7 2 3 3" xfId="39362" xr:uid="{7D971716-592C-4BE8-8A6A-51639E9AFA79}"/>
    <cellStyle name="Separador de milhares 2 2 2 2 2 2 7 2 3 3 2" xfId="39363" xr:uid="{E7D1DA87-B544-4601-8433-4CB2FC5376A3}"/>
    <cellStyle name="Separador de milhares 2 2 2 2 2 2 7 2 3 3 2 2" xfId="39364" xr:uid="{87659664-BD2A-4961-8724-13A3E349859D}"/>
    <cellStyle name="Separador de milhares 2 2 2 2 2 2 7 2 3 4" xfId="39365" xr:uid="{56C6FEF0-6BC9-438D-A65C-81B7F999BCFE}"/>
    <cellStyle name="Separador de milhares 2 2 2 2 2 2 7 2 4" xfId="39366" xr:uid="{6A9CCA48-7CDD-4161-A805-52B95B73C309}"/>
    <cellStyle name="Separador de milhares 2 2 2 2 2 2 7 2 4 2" xfId="39367" xr:uid="{34FE4831-27BE-426C-A3B2-555D62570E23}"/>
    <cellStyle name="Separador de milhares 2 2 2 2 2 2 7 2 4 2 2" xfId="39368" xr:uid="{05E155F8-49F7-4D2B-B0EB-3EB1BE4E3727}"/>
    <cellStyle name="Separador de milhares 2 2 2 2 2 2 7 2 4 2 2 2" xfId="39369" xr:uid="{940AB552-45F3-4154-B04F-E2BE334A6546}"/>
    <cellStyle name="Separador de milhares 2 2 2 2 2 2 7 2 4 3" xfId="39370" xr:uid="{2238D381-87F9-451C-8126-8B41BE63DC89}"/>
    <cellStyle name="Separador de milhares 2 2 2 2 2 2 7 2 5" xfId="39371" xr:uid="{40760EE9-6A61-4608-A91A-94AE144BD5F5}"/>
    <cellStyle name="Separador de milhares 2 2 2 2 2 2 7 2 5 2" xfId="39372" xr:uid="{E1A8CB7A-0DFA-4387-9737-87E0DD1DE0E5}"/>
    <cellStyle name="Separador de milhares 2 2 2 2 2 2 7 3" xfId="39373" xr:uid="{6E5EB192-AB2D-4629-B155-740455D5857A}"/>
    <cellStyle name="Separador de milhares 2 2 2 2 2 2 7 3 2" xfId="39374" xr:uid="{A2CC345A-B256-4BAA-8505-4943931EE32C}"/>
    <cellStyle name="Separador de milhares 2 2 2 2 2 2 7 3 2 2" xfId="39375" xr:uid="{8FF192CA-2804-42A9-A8E7-A160075AC542}"/>
    <cellStyle name="Separador de milhares 2 2 2 2 2 2 7 3 2 2 2" xfId="39376" xr:uid="{9617FB77-7B87-478E-BA11-98E6D33E688E}"/>
    <cellStyle name="Separador de milhares 2 2 2 2 2 2 7 3 2 2 2 2" xfId="39377" xr:uid="{06D2EA1C-9B98-45C3-A6F0-A3A863FE1532}"/>
    <cellStyle name="Separador de milhares 2 2 2 2 2 2 7 3 2 2 2 2 2" xfId="39378" xr:uid="{3763FD19-D151-4A44-98D8-0B7B658BCA4B}"/>
    <cellStyle name="Separador de milhares 2 2 2 2 2 2 7 3 2 2 2 2 2 2" xfId="39379" xr:uid="{55362F28-3327-4699-A8AD-3CCAADCD340C}"/>
    <cellStyle name="Separador de milhares 2 2 2 2 2 2 7 3 2 2 2 3" xfId="39380" xr:uid="{E67440D7-E957-462A-AB80-537A0C77150F}"/>
    <cellStyle name="Separador de milhares 2 2 2 2 2 2 7 3 2 2 3" xfId="39381" xr:uid="{80C3A116-76B1-4E57-BD0C-76F3EF02D0B8}"/>
    <cellStyle name="Separador de milhares 2 2 2 2 2 2 7 3 2 2 3 2" xfId="39382" xr:uid="{E4F1AC48-2EE5-4BBD-A8D9-B8DEEB439803}"/>
    <cellStyle name="Separador de milhares 2 2 2 2 2 2 7 3 2 3" xfId="39383" xr:uid="{CD9B7F50-5534-4083-B849-A4A76FEE7B31}"/>
    <cellStyle name="Separador de milhares 2 2 2 2 2 2 7 3 2 3 2" xfId="39384" xr:uid="{B6D93098-8BDB-45C2-931D-A0D0D1A8D27F}"/>
    <cellStyle name="Separador de milhares 2 2 2 2 2 2 7 3 2 3 2 2" xfId="39385" xr:uid="{892F9E29-40EF-4F71-BF46-AC3384999B69}"/>
    <cellStyle name="Separador de milhares 2 2 2 2 2 2 7 3 2 4" xfId="39386" xr:uid="{32FD5F7E-8F5D-4F74-B8AE-6C2B0163A812}"/>
    <cellStyle name="Separador de milhares 2 2 2 2 2 2 7 3 3" xfId="39387" xr:uid="{B0A01E87-F7DF-4FC1-BE53-FED03940FCF3}"/>
    <cellStyle name="Separador de milhares 2 2 2 2 2 2 7 3 3 2" xfId="39388" xr:uid="{CA760913-55B9-44F0-B50B-904024687FB2}"/>
    <cellStyle name="Separador de milhares 2 2 2 2 2 2 7 3 3 2 2" xfId="39389" xr:uid="{2928EE88-D25F-4080-A0D0-6F742CD1F9D8}"/>
    <cellStyle name="Separador de milhares 2 2 2 2 2 2 7 3 3 2 2 2" xfId="39390" xr:uid="{484C1B1C-B283-449C-BD3F-196FC7050265}"/>
    <cellStyle name="Separador de milhares 2 2 2 2 2 2 7 3 3 3" xfId="39391" xr:uid="{DA4E0B60-C4D9-4475-973D-A6B425522A4D}"/>
    <cellStyle name="Separador de milhares 2 2 2 2 2 2 7 3 4" xfId="39392" xr:uid="{9F8F8A51-F78B-4C16-9D46-6B261DF3B073}"/>
    <cellStyle name="Separador de milhares 2 2 2 2 2 2 7 3 4 2" xfId="39393" xr:uid="{965A1FC7-B447-4BC9-9E88-1CF72B05C1DE}"/>
    <cellStyle name="Separador de milhares 2 2 2 2 2 2 7 4" xfId="39394" xr:uid="{BF57D314-8845-4682-8C65-52635E53922E}"/>
    <cellStyle name="Separador de milhares 2 2 2 2 2 2 7 4 2" xfId="39395" xr:uid="{8779E873-79E0-410E-A479-2BA5C78EE437}"/>
    <cellStyle name="Separador de milhares 2 2 2 2 2 2 7 4 2 2" xfId="39396" xr:uid="{940EBFE5-F8C5-4B5C-977B-71216408566E}"/>
    <cellStyle name="Separador de milhares 2 2 2 2 2 2 7 4 2 2 2" xfId="39397" xr:uid="{FCE02B4D-011A-451E-A4A4-C9C0A5CEDD2D}"/>
    <cellStyle name="Separador de milhares 2 2 2 2 2 2 7 4 2 2 2 2" xfId="39398" xr:uid="{90B9B823-E031-4C94-B53F-2E2616DC306F}"/>
    <cellStyle name="Separador de milhares 2 2 2 2 2 2 7 4 2 3" xfId="39399" xr:uid="{D633E6CB-CC25-4380-8981-DB7E0F69F10E}"/>
    <cellStyle name="Separador de milhares 2 2 2 2 2 2 7 4 3" xfId="39400" xr:uid="{B46B3E76-BC1F-43D9-B68A-2A59E923BF92}"/>
    <cellStyle name="Separador de milhares 2 2 2 2 2 2 7 4 3 2" xfId="39401" xr:uid="{B6A8AC76-619A-4F2C-A4C5-2223505524F6}"/>
    <cellStyle name="Separador de milhares 2 2 2 2 2 2 7 5" xfId="39402" xr:uid="{30F909AF-6D84-4BA4-8069-A5C6513BA36A}"/>
    <cellStyle name="Separador de milhares 2 2 2 2 2 2 7 5 2" xfId="39403" xr:uid="{0CD9B25F-9BE4-4623-8414-1235493B9285}"/>
    <cellStyle name="Separador de milhares 2 2 2 2 2 2 7 5 2 2" xfId="39404" xr:uid="{BD38C633-517C-4084-97E8-A7AB521B7481}"/>
    <cellStyle name="Separador de milhares 2 2 2 2 2 2 7 6" xfId="39405" xr:uid="{197DE52A-D459-40CC-BB99-B1628159E481}"/>
    <cellStyle name="Separador de milhares 2 2 2 2 2 2 8" xfId="39406" xr:uid="{23E2D0CF-B134-4345-9148-E09C23C8C737}"/>
    <cellStyle name="Separador de milhares 2 2 2 2 2 2 8 2" xfId="39407" xr:uid="{353679BC-547E-4056-963F-D7D9B0A55069}"/>
    <cellStyle name="Separador de milhares 2 2 2 2 2 2 8 2 2" xfId="39408" xr:uid="{3CC40C05-0F16-4A12-B024-41C66EEA98F5}"/>
    <cellStyle name="Separador de milhares 2 2 2 2 2 2 8 2 2 2" xfId="39409" xr:uid="{45060357-D344-4509-96ED-9E20DB7A8A73}"/>
    <cellStyle name="Separador de milhares 2 2 2 2 2 2 8 2 2 2 2" xfId="39410" xr:uid="{EC1FA3CA-1DFC-4046-9756-6C0C0F3D8780}"/>
    <cellStyle name="Separador de milhares 2 2 2 2 2 2 8 2 2 2 2 2" xfId="39411" xr:uid="{0F920EC7-B227-492B-8C6B-C0CC289E8896}"/>
    <cellStyle name="Separador de milhares 2 2 2 2 2 2 8 2 2 2 2 2 2" xfId="39412" xr:uid="{89BFD062-829F-4AC2-AB26-7081A5668514}"/>
    <cellStyle name="Separador de milhares 2 2 2 2 2 2 8 2 2 2 2 2 2 2" xfId="39413" xr:uid="{DA38C32C-27A7-4786-9E9D-7293251C2765}"/>
    <cellStyle name="Separador de milhares 2 2 2 2 2 2 8 2 2 2 2 3" xfId="39414" xr:uid="{0D4E3ED1-F160-4CF2-8065-220C84489B7D}"/>
    <cellStyle name="Separador de milhares 2 2 2 2 2 2 8 2 2 2 3" xfId="39415" xr:uid="{D1A2C7C5-37B9-4819-A98E-11EFC880B98B}"/>
    <cellStyle name="Separador de milhares 2 2 2 2 2 2 8 2 2 2 3 2" xfId="39416" xr:uid="{96DEFECB-C2F0-4DF3-A143-D8C99958CBCC}"/>
    <cellStyle name="Separador de milhares 2 2 2 2 2 2 8 2 2 3" xfId="39417" xr:uid="{CC9A6921-D171-4CA9-8E13-599B84FBA994}"/>
    <cellStyle name="Separador de milhares 2 2 2 2 2 2 8 2 2 3 2" xfId="39418" xr:uid="{C61EC842-2B1D-409F-8125-F03EAB7E57D9}"/>
    <cellStyle name="Separador de milhares 2 2 2 2 2 2 8 2 2 3 2 2" xfId="39419" xr:uid="{5450FF51-1E66-4702-9017-6B1966D2CEFD}"/>
    <cellStyle name="Separador de milhares 2 2 2 2 2 2 8 2 2 4" xfId="39420" xr:uid="{DE5A8C72-FF67-41D5-BD0E-26A7B6CAF6EC}"/>
    <cellStyle name="Separador de milhares 2 2 2 2 2 2 8 2 3" xfId="39421" xr:uid="{C3666853-D1BF-48D9-852D-305A77BFA4D7}"/>
    <cellStyle name="Separador de milhares 2 2 2 2 2 2 8 2 3 2" xfId="39422" xr:uid="{B4F8FE2D-E6C5-4854-BE59-EFFED6E30E59}"/>
    <cellStyle name="Separador de milhares 2 2 2 2 2 2 8 2 3 2 2" xfId="39423" xr:uid="{F77220D1-066C-4A77-BAEB-4D74E427612D}"/>
    <cellStyle name="Separador de milhares 2 2 2 2 2 2 8 2 3 2 2 2" xfId="39424" xr:uid="{839183AD-0328-46CC-ABF0-FAC36153C67F}"/>
    <cellStyle name="Separador de milhares 2 2 2 2 2 2 8 2 3 3" xfId="39425" xr:uid="{9A064A7B-2E3A-4F73-A2DE-A60A8B0B9EB7}"/>
    <cellStyle name="Separador de milhares 2 2 2 2 2 2 8 2 4" xfId="39426" xr:uid="{C5BFE619-5043-4051-A1A2-7DB1CDE83C54}"/>
    <cellStyle name="Separador de milhares 2 2 2 2 2 2 8 2 4 2" xfId="39427" xr:uid="{CFF09858-3F7B-42CC-897E-3E1640A17FF8}"/>
    <cellStyle name="Separador de milhares 2 2 2 2 2 2 8 3" xfId="39428" xr:uid="{00F9ABEB-FCEC-4D24-8DA1-D75F61471C47}"/>
    <cellStyle name="Separador de milhares 2 2 2 2 2 2 8 3 2" xfId="39429" xr:uid="{CD243787-8CC3-416E-A698-28AC053EC2E4}"/>
    <cellStyle name="Separador de milhares 2 2 2 2 2 2 8 3 2 2" xfId="39430" xr:uid="{DBE78E48-56F3-44FD-8F38-87F7FB455246}"/>
    <cellStyle name="Separador de milhares 2 2 2 2 2 2 8 3 2 2 2" xfId="39431" xr:uid="{5B76AA85-97C4-48B0-BB58-3CF4FCBD6472}"/>
    <cellStyle name="Separador de milhares 2 2 2 2 2 2 8 3 2 2 2 2" xfId="39432" xr:uid="{B99EDF16-1E9F-4570-9BC4-D28081AE4E79}"/>
    <cellStyle name="Separador de milhares 2 2 2 2 2 2 8 3 2 3" xfId="39433" xr:uid="{F13B441E-66AF-4C3C-A4C0-195B43AC885D}"/>
    <cellStyle name="Separador de milhares 2 2 2 2 2 2 8 3 3" xfId="39434" xr:uid="{581C7DE7-73F7-4ED1-B2C0-3ECF5D5D769E}"/>
    <cellStyle name="Separador de milhares 2 2 2 2 2 2 8 3 3 2" xfId="39435" xr:uid="{5414E31C-4D0A-4E23-B2D7-32FC963FADD6}"/>
    <cellStyle name="Separador de milhares 2 2 2 2 2 2 8 4" xfId="39436" xr:uid="{35F2680F-2959-4561-9EEE-D706F6721391}"/>
    <cellStyle name="Separador de milhares 2 2 2 2 2 2 8 4 2" xfId="39437" xr:uid="{FF0FB90B-1A93-4FC7-A15A-FCCAE35571AF}"/>
    <cellStyle name="Separador de milhares 2 2 2 2 2 2 8 4 2 2" xfId="39438" xr:uid="{D764459F-ECCE-4FD6-BA07-ABC849DC3904}"/>
    <cellStyle name="Separador de milhares 2 2 2 2 2 2 8 5" xfId="39439" xr:uid="{D0C63074-3823-45F3-BA68-3AE96C770A25}"/>
    <cellStyle name="Separador de milhares 2 2 2 2 2 2 9" xfId="39440" xr:uid="{3F85EB8C-98A2-4B8C-BDB2-3FC020AC04F6}"/>
    <cellStyle name="Separador de milhares 2 2 2 2 2 2 9 2" xfId="39441" xr:uid="{70480C08-0223-4404-B7BE-2CA53D514A0D}"/>
    <cellStyle name="Separador de milhares 2 2 2 2 2 2 9 2 2" xfId="39442" xr:uid="{931839FC-B2A4-4E46-8986-E6F909639AD0}"/>
    <cellStyle name="Separador de milhares 2 2 2 2 2 2 9 2 2 2" xfId="39443" xr:uid="{EC9EFC7C-930A-41EA-9141-54C8DFED012A}"/>
    <cellStyle name="Separador de milhares 2 2 2 2 2 2 9 2 2 2 2" xfId="39444" xr:uid="{AE322B65-C87F-42B6-AD53-6C8793FD9E62}"/>
    <cellStyle name="Separador de milhares 2 2 2 2 2 2 9 2 2 2 2 2" xfId="39445" xr:uid="{84081DB9-FF56-4ABA-9B53-7DDC924B8E89}"/>
    <cellStyle name="Separador de milhares 2 2 2 2 2 2 9 2 2 3" xfId="39446" xr:uid="{C9C0CF3B-9307-4A90-935F-2963E08F7C1C}"/>
    <cellStyle name="Separador de milhares 2 2 2 2 2 2 9 2 3" xfId="39447" xr:uid="{A2C014E4-37B4-4A77-9654-AEBE541CB472}"/>
    <cellStyle name="Separador de milhares 2 2 2 2 2 2 9 2 3 2" xfId="39448" xr:uid="{B759D178-62F3-4B78-82CA-C1C7F59204B7}"/>
    <cellStyle name="Separador de milhares 2 2 2 2 2 2 9 3" xfId="39449" xr:uid="{12B4C345-9AB3-4450-9781-9B3F7ED1B7A4}"/>
    <cellStyle name="Separador de milhares 2 2 2 2 2 2 9 3 2" xfId="39450" xr:uid="{17DE91ED-186D-4471-8724-12944836A028}"/>
    <cellStyle name="Separador de milhares 2 2 2 2 2 2 9 3 2 2" xfId="39451" xr:uid="{677AC85C-0C94-46A4-A76A-F2B32675C909}"/>
    <cellStyle name="Separador de milhares 2 2 2 2 2 2 9 4" xfId="39452" xr:uid="{E202DBB2-A983-45F1-9EDF-44069CE1F10B}"/>
    <cellStyle name="Separador de milhares 2 2 2 2 2 3" xfId="39453" xr:uid="{3355213E-70AD-413D-A181-DC269D56C2B8}"/>
    <cellStyle name="Separador de milhares 2 2 2 2 2 4" xfId="39454" xr:uid="{05CACF93-8404-4408-B6BB-83AA4BA54921}"/>
    <cellStyle name="Separador de milhares 2 2 2 2 2 5" xfId="39455" xr:uid="{68D1BCB2-92CE-429F-B027-C4950C7AD130}"/>
    <cellStyle name="Separador de milhares 2 2 2 2 2 5 2" xfId="39456" xr:uid="{7C1AD699-80C9-45D7-8787-DBA66E338A00}"/>
    <cellStyle name="Separador de milhares 2 2 2 2 2 5 2 2" xfId="39457" xr:uid="{22CF3C28-A408-4C1F-8932-33B17C32068A}"/>
    <cellStyle name="Separador de milhares 2 2 2 2 2 5 2 2 2" xfId="39458" xr:uid="{53A7BEA8-4DF8-4C83-8604-752AD20F68ED}"/>
    <cellStyle name="Separador de milhares 2 2 2 2 2 5 2 2 2 2" xfId="39459" xr:uid="{6F294DC2-79EF-4C70-A661-7CAAEADD0E89}"/>
    <cellStyle name="Separador de milhares 2 2 2 2 2 5 2 2 2 2 2" xfId="39460" xr:uid="{0B51F91B-C1FB-4650-BCD0-00E52210213F}"/>
    <cellStyle name="Separador de milhares 2 2 2 2 2 5 2 2 2 2 2 2" xfId="39461" xr:uid="{FC314836-B820-4B51-9CF6-9FF1ACB9E6AA}"/>
    <cellStyle name="Separador de milhares 2 2 2 2 2 5 2 2 2 2 2 2 2" xfId="39462" xr:uid="{308A15EB-C378-4701-936B-3499A2D06A57}"/>
    <cellStyle name="Separador de milhares 2 2 2 2 2 5 2 2 2 2 2 2 2 2" xfId="39463" xr:uid="{F4177099-E3A4-4B4F-9FCE-74D59A94FED3}"/>
    <cellStyle name="Separador de milhares 2 2 2 2 2 5 2 2 2 2 2 2 2 2 2" xfId="39464" xr:uid="{37678B82-46EF-4F9A-A00E-4E30FBB549AC}"/>
    <cellStyle name="Separador de milhares 2 2 2 2 2 5 2 2 2 2 2 2 2 2 2 2" xfId="39465" xr:uid="{49A66043-ACE8-44D2-9FE1-58D275BD0386}"/>
    <cellStyle name="Separador de milhares 2 2 2 2 2 5 2 2 2 2 2 2 2 2 2 2 2" xfId="39466" xr:uid="{916ED602-832C-4D4E-9C7A-C23A1217F707}"/>
    <cellStyle name="Separador de milhares 2 2 2 2 2 5 2 2 2 2 2 2 2 2 3" xfId="39467" xr:uid="{AC4C1C75-9D52-4798-AF22-E324CA9FD584}"/>
    <cellStyle name="Separador de milhares 2 2 2 2 2 5 2 2 2 2 2 2 2 3" xfId="39468" xr:uid="{AC665FCB-98B6-4AF6-A996-5DF228928208}"/>
    <cellStyle name="Separador de milhares 2 2 2 2 2 5 2 2 2 2 2 2 2 3 2" xfId="39469" xr:uid="{D31C8E30-953C-4BB1-87BF-029E30852035}"/>
    <cellStyle name="Separador de milhares 2 2 2 2 2 5 2 2 2 2 2 2 3" xfId="39470" xr:uid="{4BDDC202-9B3F-482F-9C97-EA262FAEE354}"/>
    <cellStyle name="Separador de milhares 2 2 2 2 2 5 2 2 2 2 2 2 3 2" xfId="39471" xr:uid="{7E17281D-DB6D-4F61-99B0-7EC81641F57C}"/>
    <cellStyle name="Separador de milhares 2 2 2 2 2 5 2 2 2 2 2 2 3 2 2" xfId="39472" xr:uid="{0B5001FB-953F-43E6-9690-8712B08562C0}"/>
    <cellStyle name="Separador de milhares 2 2 2 2 2 5 2 2 2 2 2 2 4" xfId="39473" xr:uid="{193019C9-A48F-45F3-9E5E-1F39B652653E}"/>
    <cellStyle name="Separador de milhares 2 2 2 2 2 5 2 2 2 2 2 3" xfId="39474" xr:uid="{86479C9B-DF8D-407E-85A6-077E4A872D75}"/>
    <cellStyle name="Separador de milhares 2 2 2 2 2 5 2 2 2 2 2 3 2" xfId="39475" xr:uid="{B9574FEF-B429-48DD-AF12-68E818CF1C54}"/>
    <cellStyle name="Separador de milhares 2 2 2 2 2 5 2 2 2 2 2 3 2 2" xfId="39476" xr:uid="{3D119443-5B3F-48B5-9CDB-B669AC4876D2}"/>
    <cellStyle name="Separador de milhares 2 2 2 2 2 5 2 2 2 2 2 3 2 2 2" xfId="39477" xr:uid="{37FC6FE5-041B-4800-9D39-906F7DAB8FB2}"/>
    <cellStyle name="Separador de milhares 2 2 2 2 2 5 2 2 2 2 2 3 3" xfId="39478" xr:uid="{78C5A11D-AFE3-43D2-96C0-2F96FD7FBCB9}"/>
    <cellStyle name="Separador de milhares 2 2 2 2 2 5 2 2 2 2 2 4" xfId="39479" xr:uid="{EFD5A25C-28A8-46CE-A80B-740B820D4335}"/>
    <cellStyle name="Separador de milhares 2 2 2 2 2 5 2 2 2 2 2 4 2" xfId="39480" xr:uid="{4D50E081-FB4E-4F8A-A8FB-88D28A69EDF4}"/>
    <cellStyle name="Separador de milhares 2 2 2 2 2 5 2 2 2 2 3" xfId="39481" xr:uid="{B225639D-3817-43F9-85E4-B5E770F00A8A}"/>
    <cellStyle name="Separador de milhares 2 2 2 2 2 5 2 2 2 2 3 2" xfId="39482" xr:uid="{F7C819C3-D4B2-471B-AF09-FF0506FBB5DC}"/>
    <cellStyle name="Separador de milhares 2 2 2 2 2 5 2 2 2 2 3 2 2" xfId="39483" xr:uid="{A813989C-8214-4FA6-8D8C-989908ABA026}"/>
    <cellStyle name="Separador de milhares 2 2 2 2 2 5 2 2 2 2 3 2 2 2" xfId="39484" xr:uid="{FD9CDD27-0635-4D96-BEF0-60A34564EDB6}"/>
    <cellStyle name="Separador de milhares 2 2 2 2 2 5 2 2 2 2 3 2 2 2 2" xfId="39485" xr:uid="{A3F6969B-7408-4D12-AE96-615457056AD8}"/>
    <cellStyle name="Separador de milhares 2 2 2 2 2 5 2 2 2 2 3 2 3" xfId="39486" xr:uid="{45DDAAE8-5544-423D-AD8B-75F42E5DB053}"/>
    <cellStyle name="Separador de milhares 2 2 2 2 2 5 2 2 2 2 3 3" xfId="39487" xr:uid="{476D8163-6E48-477A-9F3B-D7D2C3D4C73E}"/>
    <cellStyle name="Separador de milhares 2 2 2 2 2 5 2 2 2 2 3 3 2" xfId="39488" xr:uid="{F8C9D058-FFC2-4741-B23D-48B028E1E110}"/>
    <cellStyle name="Separador de milhares 2 2 2 2 2 5 2 2 2 2 4" xfId="39489" xr:uid="{AC44172A-EA85-4C80-9894-CEFC0D32D306}"/>
    <cellStyle name="Separador de milhares 2 2 2 2 2 5 2 2 2 2 4 2" xfId="39490" xr:uid="{0A408F3C-87D1-4168-9158-0CC3973CF4A9}"/>
    <cellStyle name="Separador de milhares 2 2 2 2 2 5 2 2 2 2 4 2 2" xfId="39491" xr:uid="{39595C85-B786-487C-9687-523ED1842A94}"/>
    <cellStyle name="Separador de milhares 2 2 2 2 2 5 2 2 2 2 5" xfId="39492" xr:uid="{C3AC1929-3D51-4450-BF3C-005158601226}"/>
    <cellStyle name="Separador de milhares 2 2 2 2 2 5 2 2 2 3" xfId="39493" xr:uid="{735BC831-D14A-4905-9C22-AF15E1A5F788}"/>
    <cellStyle name="Separador de milhares 2 2 2 2 2 5 2 2 2 3 2" xfId="39494" xr:uid="{085B6713-5125-4847-806C-96C671CA744C}"/>
    <cellStyle name="Separador de milhares 2 2 2 2 2 5 2 2 2 3 2 2" xfId="39495" xr:uid="{D625C118-528B-4E1E-A98B-92112C60794D}"/>
    <cellStyle name="Separador de milhares 2 2 2 2 2 5 2 2 2 3 2 2 2" xfId="39496" xr:uid="{6712340F-795F-4347-9747-C954F6BD2430}"/>
    <cellStyle name="Separador de milhares 2 2 2 2 2 5 2 2 2 3 2 2 2 2" xfId="39497" xr:uid="{2A4BB324-98B2-419E-BE23-C7BD2892421D}"/>
    <cellStyle name="Separador de milhares 2 2 2 2 2 5 2 2 2 3 2 2 2 2 2" xfId="39498" xr:uid="{BDE19C60-DDDF-4EBC-9373-B7FDAB87124D}"/>
    <cellStyle name="Separador de milhares 2 2 2 2 2 5 2 2 2 3 2 2 3" xfId="39499" xr:uid="{204E83E3-8BF9-4FD5-A100-3661CFE177AE}"/>
    <cellStyle name="Separador de milhares 2 2 2 2 2 5 2 2 2 3 2 3" xfId="39500" xr:uid="{3736D8B6-4AF5-4CBB-9EC2-E7C3292BF861}"/>
    <cellStyle name="Separador de milhares 2 2 2 2 2 5 2 2 2 3 2 3 2" xfId="39501" xr:uid="{A6F65277-19E8-4C90-911E-A16BAFC04C24}"/>
    <cellStyle name="Separador de milhares 2 2 2 2 2 5 2 2 2 3 3" xfId="39502" xr:uid="{A326714D-498D-406C-9C58-3C0FE232D601}"/>
    <cellStyle name="Separador de milhares 2 2 2 2 2 5 2 2 2 3 3 2" xfId="39503" xr:uid="{FA22A431-B7FC-4CBF-BE3D-789B69744870}"/>
    <cellStyle name="Separador de milhares 2 2 2 2 2 5 2 2 2 3 3 2 2" xfId="39504" xr:uid="{59E0C5F3-6912-458E-90F6-7A0FDC6CA659}"/>
    <cellStyle name="Separador de milhares 2 2 2 2 2 5 2 2 2 3 4" xfId="39505" xr:uid="{71A291E2-9C30-47D1-8011-2F20A46E100D}"/>
    <cellStyle name="Separador de milhares 2 2 2 2 2 5 2 2 2 4" xfId="39506" xr:uid="{B4531F73-1933-47B9-8282-AA37811352B6}"/>
    <cellStyle name="Separador de milhares 2 2 2 2 2 5 2 2 2 4 2" xfId="39507" xr:uid="{1831C277-B394-4417-89B7-D1E3CFCED69B}"/>
    <cellStyle name="Separador de milhares 2 2 2 2 2 5 2 2 2 4 2 2" xfId="39508" xr:uid="{3E25C3BE-87E3-485D-9E7E-FB56CF858AFB}"/>
    <cellStyle name="Separador de milhares 2 2 2 2 2 5 2 2 2 4 2 2 2" xfId="39509" xr:uid="{88721FC2-7B39-42CA-8C99-29F83FB21922}"/>
    <cellStyle name="Separador de milhares 2 2 2 2 2 5 2 2 2 4 3" xfId="39510" xr:uid="{A1902740-4FE6-4BC4-9C48-5E5B135CBFC4}"/>
    <cellStyle name="Separador de milhares 2 2 2 2 2 5 2 2 2 5" xfId="39511" xr:uid="{54700981-92CB-46B5-B84D-B12D05FEC358}"/>
    <cellStyle name="Separador de milhares 2 2 2 2 2 5 2 2 2 5 2" xfId="39512" xr:uid="{9184132B-37ED-4511-94B5-F7A2728AD44E}"/>
    <cellStyle name="Separador de milhares 2 2 2 2 2 5 2 2 3" xfId="39513" xr:uid="{1C87AAC3-D995-43D3-B457-3C0AE9058D4A}"/>
    <cellStyle name="Separador de milhares 2 2 2 2 2 5 2 2 3 2" xfId="39514" xr:uid="{B9B7727C-E68B-47B2-9136-CC1B74B17F06}"/>
    <cellStyle name="Separador de milhares 2 2 2 2 2 5 2 2 3 2 2" xfId="39515" xr:uid="{6139374B-ED33-4652-991C-71A37D45ADA6}"/>
    <cellStyle name="Separador de milhares 2 2 2 2 2 5 2 2 3 2 2 2" xfId="39516" xr:uid="{AB546CFF-B34F-4561-8103-58F0DF107AA2}"/>
    <cellStyle name="Separador de milhares 2 2 2 2 2 5 2 2 3 2 2 2 2" xfId="39517" xr:uid="{A05FC9E3-03E1-48E3-B5E5-227FF976ED40}"/>
    <cellStyle name="Separador de milhares 2 2 2 2 2 5 2 2 3 2 2 2 2 2" xfId="39518" xr:uid="{B4C3014F-DC82-4D6B-8694-70D5AC6C5E73}"/>
    <cellStyle name="Separador de milhares 2 2 2 2 2 5 2 2 3 2 2 2 2 2 2" xfId="39519" xr:uid="{78476A12-3F11-47CC-9A17-E5B3DA74C19C}"/>
    <cellStyle name="Separador de milhares 2 2 2 2 2 5 2 2 3 2 2 2 3" xfId="39520" xr:uid="{93ECB880-0C42-4331-A7E2-DF7A2BD8AF7B}"/>
    <cellStyle name="Separador de milhares 2 2 2 2 2 5 2 2 3 2 2 3" xfId="39521" xr:uid="{AB0F3FD5-6C90-4EF5-9EB9-50E81059D3C0}"/>
    <cellStyle name="Separador de milhares 2 2 2 2 2 5 2 2 3 2 2 3 2" xfId="39522" xr:uid="{0B425BCA-DEFB-48BA-9CBD-DFDC60B0C8C9}"/>
    <cellStyle name="Separador de milhares 2 2 2 2 2 5 2 2 3 2 3" xfId="39523" xr:uid="{32B34126-22F3-4C5D-BF59-789C677125FE}"/>
    <cellStyle name="Separador de milhares 2 2 2 2 2 5 2 2 3 2 3 2" xfId="39524" xr:uid="{F701B776-25A9-4D26-A424-ADCEE682A57B}"/>
    <cellStyle name="Separador de milhares 2 2 2 2 2 5 2 2 3 2 3 2 2" xfId="39525" xr:uid="{CAF3D83D-ADE1-4098-866F-8B28DD11446E}"/>
    <cellStyle name="Separador de milhares 2 2 2 2 2 5 2 2 3 2 4" xfId="39526" xr:uid="{F05C6D7C-E11F-4AE2-ADB3-25B9644D69F1}"/>
    <cellStyle name="Separador de milhares 2 2 2 2 2 5 2 2 3 3" xfId="39527" xr:uid="{8476157C-FB46-4EB5-AD5A-923C513AD8E0}"/>
    <cellStyle name="Separador de milhares 2 2 2 2 2 5 2 2 3 3 2" xfId="39528" xr:uid="{6FED3514-2064-4DF4-B72A-EE886B3AEFDB}"/>
    <cellStyle name="Separador de milhares 2 2 2 2 2 5 2 2 3 3 2 2" xfId="39529" xr:uid="{5D1A6B36-B140-4F54-9B5D-F43C613BEDE2}"/>
    <cellStyle name="Separador de milhares 2 2 2 2 2 5 2 2 3 3 2 2 2" xfId="39530" xr:uid="{954C5FC5-EA03-4D65-B583-BCE3C3D8A9D3}"/>
    <cellStyle name="Separador de milhares 2 2 2 2 2 5 2 2 3 3 3" xfId="39531" xr:uid="{2C6BD6C6-82DC-4776-AA62-632C900644A0}"/>
    <cellStyle name="Separador de milhares 2 2 2 2 2 5 2 2 3 4" xfId="39532" xr:uid="{EAED8C0C-F3A7-4B55-B852-C4D2A9531128}"/>
    <cellStyle name="Separador de milhares 2 2 2 2 2 5 2 2 3 4 2" xfId="39533" xr:uid="{8EA40AC5-D7A0-4286-8C53-213589A41FEF}"/>
    <cellStyle name="Separador de milhares 2 2 2 2 2 5 2 2 4" xfId="39534" xr:uid="{F619434D-C964-4694-8D6B-BF6DDFAFD2E1}"/>
    <cellStyle name="Separador de milhares 2 2 2 2 2 5 2 2 4 2" xfId="39535" xr:uid="{A5B16C42-F4B2-4610-B9EB-A82881A352DF}"/>
    <cellStyle name="Separador de milhares 2 2 2 2 2 5 2 2 4 2 2" xfId="39536" xr:uid="{C40CA2A3-E93B-413C-B28B-91C8AFD30B89}"/>
    <cellStyle name="Separador de milhares 2 2 2 2 2 5 2 2 4 2 2 2" xfId="39537" xr:uid="{95D96EEF-3CD8-4D35-B498-BFB573057177}"/>
    <cellStyle name="Separador de milhares 2 2 2 2 2 5 2 2 4 2 2 2 2" xfId="39538" xr:uid="{99BE0133-3272-41E2-A0F4-3CE527B5805B}"/>
    <cellStyle name="Separador de milhares 2 2 2 2 2 5 2 2 4 2 3" xfId="39539" xr:uid="{5C935F3D-8794-4037-8829-AC53823CC86D}"/>
    <cellStyle name="Separador de milhares 2 2 2 2 2 5 2 2 4 3" xfId="39540" xr:uid="{6BB08B57-CB55-46E2-9195-0F55AE2995A7}"/>
    <cellStyle name="Separador de milhares 2 2 2 2 2 5 2 2 4 3 2" xfId="39541" xr:uid="{BDD07C2C-02C7-4EC2-B072-FCCF55F94B83}"/>
    <cellStyle name="Separador de milhares 2 2 2 2 2 5 2 2 5" xfId="39542" xr:uid="{0A3906F0-F7D6-4C02-8DCD-F5CC5FF68EC8}"/>
    <cellStyle name="Separador de milhares 2 2 2 2 2 5 2 2 5 2" xfId="39543" xr:uid="{5E9E379A-B90E-4CEB-ABFE-43E2A6620749}"/>
    <cellStyle name="Separador de milhares 2 2 2 2 2 5 2 2 5 2 2" xfId="39544" xr:uid="{6F05CD7F-2CA6-439E-B516-EFAF9F2072E0}"/>
    <cellStyle name="Separador de milhares 2 2 2 2 2 5 2 2 6" xfId="39545" xr:uid="{457187DC-E3E5-4E8D-8799-ADCB6890FAE6}"/>
    <cellStyle name="Separador de milhares 2 2 2 2 2 5 2 3" xfId="39546" xr:uid="{FE9AFCF4-7927-4888-AF94-D4A403D4FC21}"/>
    <cellStyle name="Separador de milhares 2 2 2 2 2 5 2 3 2" xfId="39547" xr:uid="{2FA2E48F-8950-4351-96E2-55E849748C18}"/>
    <cellStyle name="Separador de milhares 2 2 2 2 2 5 2 3 2 2" xfId="39548" xr:uid="{A48F5C67-C92B-4982-8C84-4FA10E68512E}"/>
    <cellStyle name="Separador de milhares 2 2 2 2 2 5 2 3 2 2 2" xfId="39549" xr:uid="{756C84BB-758D-4FD5-9C54-B2394D95E03F}"/>
    <cellStyle name="Separador de milhares 2 2 2 2 2 5 2 3 2 2 2 2" xfId="39550" xr:uid="{294D2AD8-CD0F-4DBA-BC4B-EA0128EC7A37}"/>
    <cellStyle name="Separador de milhares 2 2 2 2 2 5 2 3 2 2 2 2 2" xfId="39551" xr:uid="{711950AF-B3E0-468C-9CCF-B360EDEFBD91}"/>
    <cellStyle name="Separador de milhares 2 2 2 2 2 5 2 3 2 2 2 2 2 2" xfId="39552" xr:uid="{48E40FF2-A13C-4CF2-907D-4B0B7E394BF5}"/>
    <cellStyle name="Separador de milhares 2 2 2 2 2 5 2 3 2 2 2 2 2 2 2" xfId="39553" xr:uid="{E1B2C0D3-9E36-45D4-BEC6-EC8E0A986FDD}"/>
    <cellStyle name="Separador de milhares 2 2 2 2 2 5 2 3 2 2 2 2 3" xfId="39554" xr:uid="{33C2297F-C815-4174-96AE-DF32C2E7A98E}"/>
    <cellStyle name="Separador de milhares 2 2 2 2 2 5 2 3 2 2 2 3" xfId="39555" xr:uid="{669A2F17-F9E7-4EB1-8830-738514E33EE4}"/>
    <cellStyle name="Separador de milhares 2 2 2 2 2 5 2 3 2 2 2 3 2" xfId="39556" xr:uid="{153E7546-CDBB-4FF7-B7E0-FDDA2BAE3376}"/>
    <cellStyle name="Separador de milhares 2 2 2 2 2 5 2 3 2 2 3" xfId="39557" xr:uid="{D55CB528-C125-4548-BDF7-78A477A77815}"/>
    <cellStyle name="Separador de milhares 2 2 2 2 2 5 2 3 2 2 3 2" xfId="39558" xr:uid="{35999E1B-1A61-4853-A8DC-ABA40182AA96}"/>
    <cellStyle name="Separador de milhares 2 2 2 2 2 5 2 3 2 2 3 2 2" xfId="39559" xr:uid="{0FFB76C4-CFDC-4DC4-B04D-B1104F586479}"/>
    <cellStyle name="Separador de milhares 2 2 2 2 2 5 2 3 2 2 4" xfId="39560" xr:uid="{077CD29B-D82B-49E9-8D5D-08217E67DA1E}"/>
    <cellStyle name="Separador de milhares 2 2 2 2 2 5 2 3 2 3" xfId="39561" xr:uid="{93871133-D583-44B8-8DB7-30E482EAC7D3}"/>
    <cellStyle name="Separador de milhares 2 2 2 2 2 5 2 3 2 3 2" xfId="39562" xr:uid="{201828BC-D13A-43AA-8110-E487412437D0}"/>
    <cellStyle name="Separador de milhares 2 2 2 2 2 5 2 3 2 3 2 2" xfId="39563" xr:uid="{F1EF5183-5902-4051-B0D7-BE9E2AA5A5A1}"/>
    <cellStyle name="Separador de milhares 2 2 2 2 2 5 2 3 2 3 2 2 2" xfId="39564" xr:uid="{3F75FEA8-A057-4C8A-AF19-EF9754890334}"/>
    <cellStyle name="Separador de milhares 2 2 2 2 2 5 2 3 2 3 3" xfId="39565" xr:uid="{810916BC-0612-4954-9A4E-63380F4ACA3D}"/>
    <cellStyle name="Separador de milhares 2 2 2 2 2 5 2 3 2 4" xfId="39566" xr:uid="{9D5463A3-52E8-456B-9C36-FF54CC2A9A3B}"/>
    <cellStyle name="Separador de milhares 2 2 2 2 2 5 2 3 2 4 2" xfId="39567" xr:uid="{7AA5EE51-ABC5-4F27-A666-EF7307B00673}"/>
    <cellStyle name="Separador de milhares 2 2 2 2 2 5 2 3 3" xfId="39568" xr:uid="{4BB90277-F97E-4EC9-BF99-864FA0838D86}"/>
    <cellStyle name="Separador de milhares 2 2 2 2 2 5 2 3 3 2" xfId="39569" xr:uid="{FB1EB2D5-5A8C-46BB-AC04-50EA3B8C9754}"/>
    <cellStyle name="Separador de milhares 2 2 2 2 2 5 2 3 3 2 2" xfId="39570" xr:uid="{1459D26E-0A89-4722-839B-3804C96F49A5}"/>
    <cellStyle name="Separador de milhares 2 2 2 2 2 5 2 3 3 2 2 2" xfId="39571" xr:uid="{79D9250C-70E0-4A41-AFD5-A76C0830B16D}"/>
    <cellStyle name="Separador de milhares 2 2 2 2 2 5 2 3 3 2 2 2 2" xfId="39572" xr:uid="{9B9E73AB-9721-45E0-9CF4-9B130CE17091}"/>
    <cellStyle name="Separador de milhares 2 2 2 2 2 5 2 3 3 2 3" xfId="39573" xr:uid="{6EC98F54-C6F9-43CC-9A8B-7D2C3DE4D968}"/>
    <cellStyle name="Separador de milhares 2 2 2 2 2 5 2 3 3 3" xfId="39574" xr:uid="{BBC4F9FD-6164-4DBD-BB0A-7EA04A67CE35}"/>
    <cellStyle name="Separador de milhares 2 2 2 2 2 5 2 3 3 3 2" xfId="39575" xr:uid="{88F7CC8D-8060-4D7F-98D0-E80E9D573E95}"/>
    <cellStyle name="Separador de milhares 2 2 2 2 2 5 2 3 4" xfId="39576" xr:uid="{BDF0CB50-3C92-4DD3-9189-9D6AE618F66C}"/>
    <cellStyle name="Separador de milhares 2 2 2 2 2 5 2 3 4 2" xfId="39577" xr:uid="{B44EC04C-EEB1-4FAD-BA0A-07B849D08AA0}"/>
    <cellStyle name="Separador de milhares 2 2 2 2 2 5 2 3 4 2 2" xfId="39578" xr:uid="{8BFEE060-7185-4FE1-823B-8B74999FB977}"/>
    <cellStyle name="Separador de milhares 2 2 2 2 2 5 2 3 5" xfId="39579" xr:uid="{0A7B07CD-4745-487A-B44E-5AC05347AF22}"/>
    <cellStyle name="Separador de milhares 2 2 2 2 2 5 2 4" xfId="39580" xr:uid="{FE1FE352-F511-4CF3-8D0B-57277410625B}"/>
    <cellStyle name="Separador de milhares 2 2 2 2 2 5 2 4 2" xfId="39581" xr:uid="{A8244E4A-BF35-48AD-832B-F3875DDAE649}"/>
    <cellStyle name="Separador de milhares 2 2 2 2 2 5 2 4 2 2" xfId="39582" xr:uid="{D7FDD7BB-264D-4431-A2EE-89794C624AA7}"/>
    <cellStyle name="Separador de milhares 2 2 2 2 2 5 2 4 2 2 2" xfId="39583" xr:uid="{052B59E5-1418-48F3-AA3D-30A106561A3B}"/>
    <cellStyle name="Separador de milhares 2 2 2 2 2 5 2 4 2 2 2 2" xfId="39584" xr:uid="{FDD32BDE-1675-43AA-8DD7-02DD8A93D823}"/>
    <cellStyle name="Separador de milhares 2 2 2 2 2 5 2 4 2 2 2 2 2" xfId="39585" xr:uid="{83F061EE-C423-4855-AF67-B4FB132D89D3}"/>
    <cellStyle name="Separador de milhares 2 2 2 2 2 5 2 4 2 2 3" xfId="39586" xr:uid="{21412D7C-9AA6-438D-B5A5-AC90EC846FAF}"/>
    <cellStyle name="Separador de milhares 2 2 2 2 2 5 2 4 2 3" xfId="39587" xr:uid="{9492DDC2-C490-4EAF-B98E-E5D6FE3FAFA0}"/>
    <cellStyle name="Separador de milhares 2 2 2 2 2 5 2 4 2 3 2" xfId="39588" xr:uid="{814AF0C0-F6FA-41B4-8FC7-DF8F384801B8}"/>
    <cellStyle name="Separador de milhares 2 2 2 2 2 5 2 4 3" xfId="39589" xr:uid="{807026DC-5AC0-48F3-AA02-68536CEA23C7}"/>
    <cellStyle name="Separador de milhares 2 2 2 2 2 5 2 4 3 2" xfId="39590" xr:uid="{B7388E78-C83F-4916-A8E4-6E9D72D5FCCC}"/>
    <cellStyle name="Separador de milhares 2 2 2 2 2 5 2 4 3 2 2" xfId="39591" xr:uid="{900D6564-994F-4C9A-96D6-522019C7A91E}"/>
    <cellStyle name="Separador de milhares 2 2 2 2 2 5 2 4 4" xfId="39592" xr:uid="{4F27C557-FD01-4AD3-B008-EF9F4D10076F}"/>
    <cellStyle name="Separador de milhares 2 2 2 2 2 5 2 5" xfId="39593" xr:uid="{C207B663-6483-4F68-A72F-F1CBBEAABAC9}"/>
    <cellStyle name="Separador de milhares 2 2 2 2 2 5 2 5 2" xfId="39594" xr:uid="{BB1A1CF8-64D9-46B4-AB83-B8A4A34A7AC4}"/>
    <cellStyle name="Separador de milhares 2 2 2 2 2 5 2 5 2 2" xfId="39595" xr:uid="{68FACC03-7A30-440A-88FB-7201096951B9}"/>
    <cellStyle name="Separador de milhares 2 2 2 2 2 5 2 5 2 2 2" xfId="39596" xr:uid="{4EC2F52A-57CF-4E1E-9DC0-22AB211176A7}"/>
    <cellStyle name="Separador de milhares 2 2 2 2 2 5 2 5 3" xfId="39597" xr:uid="{F7EBCC8F-F5BB-4CC7-8D88-94ECFB727690}"/>
    <cellStyle name="Separador de milhares 2 2 2 2 2 5 2 6" xfId="39598" xr:uid="{4B3221C4-693E-4A17-B3D4-0261B5DB39F3}"/>
    <cellStyle name="Separador de milhares 2 2 2 2 2 5 2 6 2" xfId="39599" xr:uid="{F2807C49-CA7A-415C-9448-1FCC143775A0}"/>
    <cellStyle name="Separador de milhares 2 2 2 2 2 5 3" xfId="39600" xr:uid="{B03DBDBE-A24F-4C80-8FE3-C12DA912F4DA}"/>
    <cellStyle name="Separador de milhares 2 2 2 2 2 5 3 2" xfId="39601" xr:uid="{6EEA16D4-E85B-4CD8-A3C4-462FD773725F}"/>
    <cellStyle name="Separador de milhares 2 2 2 2 2 5 3 2 2" xfId="39602" xr:uid="{3B887BEB-CA19-42A8-80D4-5C2E92EDBDD8}"/>
    <cellStyle name="Separador de milhares 2 2 2 2 2 5 3 2 2 2" xfId="39603" xr:uid="{884A6B5E-403F-447D-BF72-FA2743D3A5FF}"/>
    <cellStyle name="Separador de milhares 2 2 2 2 2 5 3 2 2 2 2" xfId="39604" xr:uid="{DDD168EA-E31F-40AB-94A0-6C3E4D46398E}"/>
    <cellStyle name="Separador de milhares 2 2 2 2 2 5 3 2 2 2 2 2" xfId="39605" xr:uid="{CBC59088-99B0-4BF6-BD82-825840A4EC59}"/>
    <cellStyle name="Separador de milhares 2 2 2 2 2 5 3 2 2 2 2 2 2" xfId="39606" xr:uid="{D69367C8-ABFE-4323-9EA7-8DFD5D6FC675}"/>
    <cellStyle name="Separador de milhares 2 2 2 2 2 5 3 2 2 2 2 2 2 2" xfId="39607" xr:uid="{6E41C0C6-5BBF-41C4-A01F-DB009949AEFB}"/>
    <cellStyle name="Separador de milhares 2 2 2 2 2 5 3 2 2 2 2 2 2 2 2" xfId="39608" xr:uid="{D99540C4-854C-47DA-B173-08554D906296}"/>
    <cellStyle name="Separador de milhares 2 2 2 2 2 5 3 2 2 2 2 2 3" xfId="39609" xr:uid="{5A6A519E-9DB5-45C1-A855-5C0F42B8CA11}"/>
    <cellStyle name="Separador de milhares 2 2 2 2 2 5 3 2 2 2 2 3" xfId="39610" xr:uid="{0EB71D20-F970-453D-A943-9F78049ED4EC}"/>
    <cellStyle name="Separador de milhares 2 2 2 2 2 5 3 2 2 2 2 3 2" xfId="39611" xr:uid="{2C35729C-EA89-4290-A1D0-846CB2CCD2F8}"/>
    <cellStyle name="Separador de milhares 2 2 2 2 2 5 3 2 2 2 3" xfId="39612" xr:uid="{60B9DB9B-E946-4B18-A3E0-04B6E5039134}"/>
    <cellStyle name="Separador de milhares 2 2 2 2 2 5 3 2 2 2 3 2" xfId="39613" xr:uid="{77AA0D40-CF06-4B75-8D8E-FC280D96BAA3}"/>
    <cellStyle name="Separador de milhares 2 2 2 2 2 5 3 2 2 2 3 2 2" xfId="39614" xr:uid="{7759E4B7-C88D-4FC7-AD81-4ED32E2EAA93}"/>
    <cellStyle name="Separador de milhares 2 2 2 2 2 5 3 2 2 2 4" xfId="39615" xr:uid="{DC97A144-AB10-45EB-B59E-7BB2835EBC3E}"/>
    <cellStyle name="Separador de milhares 2 2 2 2 2 5 3 2 2 3" xfId="39616" xr:uid="{2C48494A-53E1-40B1-A441-D030A2EEE7FD}"/>
    <cellStyle name="Separador de milhares 2 2 2 2 2 5 3 2 2 3 2" xfId="39617" xr:uid="{D3386FA0-0B38-4E42-B161-8E8A2067380F}"/>
    <cellStyle name="Separador de milhares 2 2 2 2 2 5 3 2 2 3 2 2" xfId="39618" xr:uid="{44C10315-F84F-49FA-B378-7FAC146CFE60}"/>
    <cellStyle name="Separador de milhares 2 2 2 2 2 5 3 2 2 3 2 2 2" xfId="39619" xr:uid="{5F04A32A-D984-4383-B75E-9E6D13E647D3}"/>
    <cellStyle name="Separador de milhares 2 2 2 2 2 5 3 2 2 3 3" xfId="39620" xr:uid="{0EB7E89A-7F0A-4020-875A-2C2BA56CF609}"/>
    <cellStyle name="Separador de milhares 2 2 2 2 2 5 3 2 2 4" xfId="39621" xr:uid="{EA781561-59FC-48BA-861D-4840ADD5F9CB}"/>
    <cellStyle name="Separador de milhares 2 2 2 2 2 5 3 2 2 4 2" xfId="39622" xr:uid="{F27D794C-B324-4F4D-B8CF-F14A5FF85000}"/>
    <cellStyle name="Separador de milhares 2 2 2 2 2 5 3 2 3" xfId="39623" xr:uid="{218B467D-02F4-4151-8760-DC711AB764A2}"/>
    <cellStyle name="Separador de milhares 2 2 2 2 2 5 3 2 3 2" xfId="39624" xr:uid="{51EA8B1B-C4D5-45C6-8D0D-8E167EB62527}"/>
    <cellStyle name="Separador de milhares 2 2 2 2 2 5 3 2 3 2 2" xfId="39625" xr:uid="{D959198E-3ABC-47CB-B1CB-326923248EF8}"/>
    <cellStyle name="Separador de milhares 2 2 2 2 2 5 3 2 3 2 2 2" xfId="39626" xr:uid="{825259A8-39F2-4F1A-AE45-83D04853DF96}"/>
    <cellStyle name="Separador de milhares 2 2 2 2 2 5 3 2 3 2 2 2 2" xfId="39627" xr:uid="{9C8FD826-12FD-44E5-B37D-718F9B8C7B09}"/>
    <cellStyle name="Separador de milhares 2 2 2 2 2 5 3 2 3 2 3" xfId="39628" xr:uid="{8C2DD9F8-F29E-41E6-B328-30DFA91EB409}"/>
    <cellStyle name="Separador de milhares 2 2 2 2 2 5 3 2 3 3" xfId="39629" xr:uid="{31962DAC-6F0D-473C-924D-B31C8E562AAE}"/>
    <cellStyle name="Separador de milhares 2 2 2 2 2 5 3 2 3 3 2" xfId="39630" xr:uid="{A73A7F1F-7E54-4766-8081-F032267C7A08}"/>
    <cellStyle name="Separador de milhares 2 2 2 2 2 5 3 2 4" xfId="39631" xr:uid="{159171E5-A572-49C2-8E8F-5EB705246316}"/>
    <cellStyle name="Separador de milhares 2 2 2 2 2 5 3 2 4 2" xfId="39632" xr:uid="{AB4DB3BA-20D7-41F4-A206-B97B54157BDB}"/>
    <cellStyle name="Separador de milhares 2 2 2 2 2 5 3 2 4 2 2" xfId="39633" xr:uid="{4A88FA8F-A7FD-4C97-90E2-C8E6C1405067}"/>
    <cellStyle name="Separador de milhares 2 2 2 2 2 5 3 2 5" xfId="39634" xr:uid="{6EF90184-4666-43B8-B32E-937E5A804E66}"/>
    <cellStyle name="Separador de milhares 2 2 2 2 2 5 3 3" xfId="39635" xr:uid="{9989D794-A780-4836-AE64-4A1DB6F037E4}"/>
    <cellStyle name="Separador de milhares 2 2 2 2 2 5 3 3 2" xfId="39636" xr:uid="{41A7D3E9-2585-42D8-B52E-474A07EE948E}"/>
    <cellStyle name="Separador de milhares 2 2 2 2 2 5 3 3 2 2" xfId="39637" xr:uid="{B562236B-74F2-4E1F-B2C2-98EB283F75CF}"/>
    <cellStyle name="Separador de milhares 2 2 2 2 2 5 3 3 2 2 2" xfId="39638" xr:uid="{EBEE9236-5E35-45B4-AE03-55FDD072B529}"/>
    <cellStyle name="Separador de milhares 2 2 2 2 2 5 3 3 2 2 2 2" xfId="39639" xr:uid="{FFE8CC1F-3534-49D0-A92A-3368AFB61E6E}"/>
    <cellStyle name="Separador de milhares 2 2 2 2 2 5 3 3 2 2 2 2 2" xfId="39640" xr:uid="{0F14B054-1936-48BB-8468-C76808276415}"/>
    <cellStyle name="Separador de milhares 2 2 2 2 2 5 3 3 2 2 3" xfId="39641" xr:uid="{83359D49-C7C6-4271-B79E-AEEF3828A389}"/>
    <cellStyle name="Separador de milhares 2 2 2 2 2 5 3 3 2 3" xfId="39642" xr:uid="{2E1895D9-E600-4BA5-ACB1-67D878FCB9B3}"/>
    <cellStyle name="Separador de milhares 2 2 2 2 2 5 3 3 2 3 2" xfId="39643" xr:uid="{C16E231F-CC56-4FC7-B907-B289E41712B2}"/>
    <cellStyle name="Separador de milhares 2 2 2 2 2 5 3 3 3" xfId="39644" xr:uid="{F89C2DAB-368F-4324-BFBE-5458EA377314}"/>
    <cellStyle name="Separador de milhares 2 2 2 2 2 5 3 3 3 2" xfId="39645" xr:uid="{354B734C-0C4B-4579-88DB-169B4CFB65FB}"/>
    <cellStyle name="Separador de milhares 2 2 2 2 2 5 3 3 3 2 2" xfId="39646" xr:uid="{2108ED95-CC35-4613-AB62-B492C2E53393}"/>
    <cellStyle name="Separador de milhares 2 2 2 2 2 5 3 3 4" xfId="39647" xr:uid="{9A26E64C-BEF1-4FD7-9008-BF4F520BEEA1}"/>
    <cellStyle name="Separador de milhares 2 2 2 2 2 5 3 4" xfId="39648" xr:uid="{B323084D-4173-4BFC-84B5-057657A17316}"/>
    <cellStyle name="Separador de milhares 2 2 2 2 2 5 3 4 2" xfId="39649" xr:uid="{89EE80E5-9058-4793-841E-D43214098F13}"/>
    <cellStyle name="Separador de milhares 2 2 2 2 2 5 3 4 2 2" xfId="39650" xr:uid="{CAA4E8EB-571A-45BC-9941-B80AF82E16A4}"/>
    <cellStyle name="Separador de milhares 2 2 2 2 2 5 3 4 2 2 2" xfId="39651" xr:uid="{CFE4BD7D-F21F-410B-B919-D34C6942E6A1}"/>
    <cellStyle name="Separador de milhares 2 2 2 2 2 5 3 4 3" xfId="39652" xr:uid="{92F42450-45FE-4AF3-9241-2073B80AC2C9}"/>
    <cellStyle name="Separador de milhares 2 2 2 2 2 5 3 5" xfId="39653" xr:uid="{09FE1FB6-D2F8-4C87-BD82-479F708FB132}"/>
    <cellStyle name="Separador de milhares 2 2 2 2 2 5 3 5 2" xfId="39654" xr:uid="{024BEAFB-AD3F-4240-B515-5ED7B78A2578}"/>
    <cellStyle name="Separador de milhares 2 2 2 2 2 5 4" xfId="39655" xr:uid="{48C8E31F-B748-42CB-9917-AAB76663C6A3}"/>
    <cellStyle name="Separador de milhares 2 2 2 2 2 5 4 2" xfId="39656" xr:uid="{8202BB45-E73B-4200-B1A7-3120711B5C47}"/>
    <cellStyle name="Separador de milhares 2 2 2 2 2 5 4 2 2" xfId="39657" xr:uid="{9DA64321-338C-452F-9264-4861C76CEE44}"/>
    <cellStyle name="Separador de milhares 2 2 2 2 2 5 4 2 2 2" xfId="39658" xr:uid="{5AD5DDCB-3EE5-4F4E-BF67-2A13681E785A}"/>
    <cellStyle name="Separador de milhares 2 2 2 2 2 5 4 2 2 2 2" xfId="39659" xr:uid="{CB4A3B43-A62C-4D15-8D60-B0D9F5A997EA}"/>
    <cellStyle name="Separador de milhares 2 2 2 2 2 5 4 2 2 2 2 2" xfId="39660" xr:uid="{770BC161-D7EE-4514-9C81-05B55083D60F}"/>
    <cellStyle name="Separador de milhares 2 2 2 2 2 5 4 2 2 2 2 2 2" xfId="39661" xr:uid="{4B8F96EE-B36A-4E52-8BB4-B62F38E5BC4F}"/>
    <cellStyle name="Separador de milhares 2 2 2 2 2 5 4 2 2 2 3" xfId="39662" xr:uid="{C0B90C1F-C127-4F8C-BE77-170AFB460569}"/>
    <cellStyle name="Separador de milhares 2 2 2 2 2 5 4 2 2 3" xfId="39663" xr:uid="{A02A4FA2-90DA-41C0-B262-6498F857DDAB}"/>
    <cellStyle name="Separador de milhares 2 2 2 2 2 5 4 2 2 3 2" xfId="39664" xr:uid="{AE9AA491-8BB6-469A-848F-1D2270FFF9A9}"/>
    <cellStyle name="Separador de milhares 2 2 2 2 2 5 4 2 3" xfId="39665" xr:uid="{425364EC-3782-45C6-A0A9-4FFEA1FDF8AA}"/>
    <cellStyle name="Separador de milhares 2 2 2 2 2 5 4 2 3 2" xfId="39666" xr:uid="{21543DEF-6C95-4A54-9176-58F581BE664B}"/>
    <cellStyle name="Separador de milhares 2 2 2 2 2 5 4 2 3 2 2" xfId="39667" xr:uid="{C6383F68-318F-4A7F-98B8-645B4DC6488F}"/>
    <cellStyle name="Separador de milhares 2 2 2 2 2 5 4 2 4" xfId="39668" xr:uid="{FB028DC7-2D04-4E29-9707-B32DA68484C8}"/>
    <cellStyle name="Separador de milhares 2 2 2 2 2 5 4 3" xfId="39669" xr:uid="{302477CC-E2E7-4478-97D1-B4A8D3BBDE4A}"/>
    <cellStyle name="Separador de milhares 2 2 2 2 2 5 4 3 2" xfId="39670" xr:uid="{67DE6131-D4C1-4C40-A8AB-778BB82EF38E}"/>
    <cellStyle name="Separador de milhares 2 2 2 2 2 5 4 3 2 2" xfId="39671" xr:uid="{5127062B-8333-4BC9-AA78-1525796E2545}"/>
    <cellStyle name="Separador de milhares 2 2 2 2 2 5 4 3 2 2 2" xfId="39672" xr:uid="{3F0FEB4C-C8C8-4753-A6CF-272B5600140E}"/>
    <cellStyle name="Separador de milhares 2 2 2 2 2 5 4 3 3" xfId="39673" xr:uid="{872B3B38-C383-49A9-9E90-56000782E055}"/>
    <cellStyle name="Separador de milhares 2 2 2 2 2 5 4 4" xfId="39674" xr:uid="{78951B98-F54A-4E44-87AA-A9B18FCBA782}"/>
    <cellStyle name="Separador de milhares 2 2 2 2 2 5 4 4 2" xfId="39675" xr:uid="{FC27200D-8A20-4EDE-98DA-AE5C13F8BF82}"/>
    <cellStyle name="Separador de milhares 2 2 2 2 2 5 5" xfId="39676" xr:uid="{FDFB57E6-B076-4CD3-8EBB-0BA40DC4F6C1}"/>
    <cellStyle name="Separador de milhares 2 2 2 2 2 5 5 2" xfId="39677" xr:uid="{EF553639-7580-457D-9F32-B4A99A0BD036}"/>
    <cellStyle name="Separador de milhares 2 2 2 2 2 5 5 2 2" xfId="39678" xr:uid="{6AE88E84-A67A-494E-B199-C0D08E8D99DE}"/>
    <cellStyle name="Separador de milhares 2 2 2 2 2 5 5 2 2 2" xfId="39679" xr:uid="{A70519B6-61D7-4CD6-BE4C-2CA4F5F142DB}"/>
    <cellStyle name="Separador de milhares 2 2 2 2 2 5 5 2 2 2 2" xfId="39680" xr:uid="{FF0766D8-4983-4AE2-AB98-1C2CD8B95EEB}"/>
    <cellStyle name="Separador de milhares 2 2 2 2 2 5 5 2 3" xfId="39681" xr:uid="{14F2BA41-F59A-4DD9-BB6B-C35EDB360C9F}"/>
    <cellStyle name="Separador de milhares 2 2 2 2 2 5 5 3" xfId="39682" xr:uid="{79B2B8FD-43DF-4DDD-A6CE-D7B7D4FB81F5}"/>
    <cellStyle name="Separador de milhares 2 2 2 2 2 5 5 3 2" xfId="39683" xr:uid="{7ECA0194-D49F-4CE8-887D-39B27D01D050}"/>
    <cellStyle name="Separador de milhares 2 2 2 2 2 5 6" xfId="39684" xr:uid="{D788173B-A88A-42F7-A1C2-D46DD85A0060}"/>
    <cellStyle name="Separador de milhares 2 2 2 2 2 5 6 2" xfId="39685" xr:uid="{794DAEC4-99D3-430B-AF01-A4813EA1638D}"/>
    <cellStyle name="Separador de milhares 2 2 2 2 2 5 6 2 2" xfId="39686" xr:uid="{F198EAAA-EA1A-4BEB-9CB7-52E1BD079512}"/>
    <cellStyle name="Separador de milhares 2 2 2 2 2 5 7" xfId="39687" xr:uid="{8ED30127-125A-4168-BAC0-55A92F16B439}"/>
    <cellStyle name="Separador de milhares 2 2 2 2 2 6" xfId="39688" xr:uid="{865CE9FE-AE83-492D-A8A3-CC6E2809026E}"/>
    <cellStyle name="Separador de milhares 2 2 2 2 2 7" xfId="39689" xr:uid="{543067E7-2437-4269-8086-7D8679503FCB}"/>
    <cellStyle name="Separador de milhares 2 2 2 2 2 8" xfId="39690" xr:uid="{5A1049C3-46C1-47B5-AEC2-266490C4F43D}"/>
    <cellStyle name="Separador de milhares 2 2 2 2 2 9" xfId="39691" xr:uid="{6C683A97-F8D7-4EFB-8F7D-7C893B75261E}"/>
    <cellStyle name="Separador de milhares 2 2 2 2 2 9 2" xfId="39692" xr:uid="{295FD365-32A3-4E01-BCAE-BCC1CA4FECB1}"/>
    <cellStyle name="Separador de milhares 2 2 2 2 2 9 2 2" xfId="39693" xr:uid="{9D346C7D-AC42-4A6A-9126-1F0F6D0708FE}"/>
    <cellStyle name="Separador de milhares 2 2 2 2 2 9 2 2 2" xfId="39694" xr:uid="{095A691B-2058-4674-8D44-530B5B28AB4D}"/>
    <cellStyle name="Separador de milhares 2 2 2 2 2 9 2 2 2 2" xfId="39695" xr:uid="{C719B145-7C0D-4522-9379-9E7A102EF1CC}"/>
    <cellStyle name="Separador de milhares 2 2 2 2 2 9 2 2 2 2 2" xfId="39696" xr:uid="{4620D9D5-BF4A-4EBF-9F81-5847BF01956A}"/>
    <cellStyle name="Separador de milhares 2 2 2 2 2 9 2 2 2 2 2 2" xfId="39697" xr:uid="{92414252-50A3-4721-894F-C954F43D950A}"/>
    <cellStyle name="Separador de milhares 2 2 2 2 2 9 2 2 2 2 2 2 2" xfId="39698" xr:uid="{30103573-823C-4443-A6D4-B315590D100A}"/>
    <cellStyle name="Separador de milhares 2 2 2 2 2 9 2 2 2 2 2 2 2 2" xfId="39699" xr:uid="{6A544AA4-7869-4E2B-B36E-B0D8B16952BC}"/>
    <cellStyle name="Separador de milhares 2 2 2 2 2 9 2 2 2 2 2 2 2 2 2" xfId="39700" xr:uid="{9B180025-693E-4373-90FE-14A5367CC6A2}"/>
    <cellStyle name="Separador de milhares 2 2 2 2 2 9 2 2 2 2 2 2 3" xfId="39701" xr:uid="{73E62FEC-B40A-450A-A230-57887FD8C6B8}"/>
    <cellStyle name="Separador de milhares 2 2 2 2 2 9 2 2 2 2 2 3" xfId="39702" xr:uid="{5A7026BB-3518-4B3F-AF95-5DF515FE09E2}"/>
    <cellStyle name="Separador de milhares 2 2 2 2 2 9 2 2 2 2 2 3 2" xfId="39703" xr:uid="{D7E3779D-D8F1-47BF-88BD-F739E4C53668}"/>
    <cellStyle name="Separador de milhares 2 2 2 2 2 9 2 2 2 2 3" xfId="39704" xr:uid="{583CC4B1-80C4-4E41-AF10-03AEB6D2BD71}"/>
    <cellStyle name="Separador de milhares 2 2 2 2 2 9 2 2 2 2 3 2" xfId="39705" xr:uid="{F8CCCE9A-E948-45F7-B119-1FD6212AF645}"/>
    <cellStyle name="Separador de milhares 2 2 2 2 2 9 2 2 2 2 3 2 2" xfId="39706" xr:uid="{7607F7F6-E66B-4DD8-974D-08F7D55AD97C}"/>
    <cellStyle name="Separador de milhares 2 2 2 2 2 9 2 2 2 2 4" xfId="39707" xr:uid="{FBC4E6A0-C084-4C3F-8BB2-78177BEBE56E}"/>
    <cellStyle name="Separador de milhares 2 2 2 2 2 9 2 2 2 3" xfId="39708" xr:uid="{1149452C-92EA-4DEE-BB50-70505C079F61}"/>
    <cellStyle name="Separador de milhares 2 2 2 2 2 9 2 2 2 3 2" xfId="39709" xr:uid="{6C9E6FEA-DE4C-42AA-80CA-A5E76A347F12}"/>
    <cellStyle name="Separador de milhares 2 2 2 2 2 9 2 2 2 3 2 2" xfId="39710" xr:uid="{77BC6575-0959-43A6-9332-4D97C4E77822}"/>
    <cellStyle name="Separador de milhares 2 2 2 2 2 9 2 2 2 3 2 2 2" xfId="39711" xr:uid="{201279BB-359F-45CF-878E-E480AD3C3A49}"/>
    <cellStyle name="Separador de milhares 2 2 2 2 2 9 2 2 2 3 3" xfId="39712" xr:uid="{239E56A7-93B5-49AA-A9D8-6FFF26DAD907}"/>
    <cellStyle name="Separador de milhares 2 2 2 2 2 9 2 2 2 4" xfId="39713" xr:uid="{DFC46CBA-AA20-4D7A-8210-0D79E38DEF41}"/>
    <cellStyle name="Separador de milhares 2 2 2 2 2 9 2 2 2 4 2" xfId="39714" xr:uid="{42C6C318-AEB4-41CD-B798-C52F24DF0463}"/>
    <cellStyle name="Separador de milhares 2 2 2 2 2 9 2 2 3" xfId="39715" xr:uid="{01605C9E-5C9C-43C8-8A5D-33E2AEBE0BDB}"/>
    <cellStyle name="Separador de milhares 2 2 2 2 2 9 2 2 3 2" xfId="39716" xr:uid="{18B5B85A-2BEB-4614-8250-982C9C45242F}"/>
    <cellStyle name="Separador de milhares 2 2 2 2 2 9 2 2 3 2 2" xfId="39717" xr:uid="{E031D99C-3C77-4774-B0FE-AAD465B53396}"/>
    <cellStyle name="Separador de milhares 2 2 2 2 2 9 2 2 3 2 2 2" xfId="39718" xr:uid="{D5749C49-9C5A-4286-A8B8-6D8CED18C3C8}"/>
    <cellStyle name="Separador de milhares 2 2 2 2 2 9 2 2 3 2 2 2 2" xfId="39719" xr:uid="{95AD9D84-EE12-445B-8EE3-4692868BCDF8}"/>
    <cellStyle name="Separador de milhares 2 2 2 2 2 9 2 2 3 2 3" xfId="39720" xr:uid="{A4A92B2E-2133-4E48-B950-8865CD8D48FD}"/>
    <cellStyle name="Separador de milhares 2 2 2 2 2 9 2 2 3 3" xfId="39721" xr:uid="{1EB25588-E0C3-4153-AFCC-ED51CEF5D48C}"/>
    <cellStyle name="Separador de milhares 2 2 2 2 2 9 2 2 3 3 2" xfId="39722" xr:uid="{C45E96E1-5629-4322-B5D7-65F45C44E37E}"/>
    <cellStyle name="Separador de milhares 2 2 2 2 2 9 2 2 4" xfId="39723" xr:uid="{FAE16146-1984-4FCD-9757-0BBFC20D0FB0}"/>
    <cellStyle name="Separador de milhares 2 2 2 2 2 9 2 2 4 2" xfId="39724" xr:uid="{C4454182-6155-4D81-92C9-6F3AD042B5E6}"/>
    <cellStyle name="Separador de milhares 2 2 2 2 2 9 2 2 4 2 2" xfId="39725" xr:uid="{FD27EDD0-998E-4969-B744-F8EA76C969D2}"/>
    <cellStyle name="Separador de milhares 2 2 2 2 2 9 2 2 5" xfId="39726" xr:uid="{34600847-5DDA-4C08-86EC-A16D3354E425}"/>
    <cellStyle name="Separador de milhares 2 2 2 2 2 9 2 3" xfId="39727" xr:uid="{15680571-950E-4752-B221-651A22A443AF}"/>
    <cellStyle name="Separador de milhares 2 2 2 2 2 9 2 3 2" xfId="39728" xr:uid="{B899D860-549D-42E5-923A-297AD73D450C}"/>
    <cellStyle name="Separador de milhares 2 2 2 2 2 9 2 3 2 2" xfId="39729" xr:uid="{4A62B308-9B1D-4427-A519-E0E726738BEF}"/>
    <cellStyle name="Separador de milhares 2 2 2 2 2 9 2 3 2 2 2" xfId="39730" xr:uid="{EE031CAA-4B14-451C-96A3-71926FE6860D}"/>
    <cellStyle name="Separador de milhares 2 2 2 2 2 9 2 3 2 2 2 2" xfId="39731" xr:uid="{0A58ABE9-DA24-442D-8E61-AB1A00D4FA8D}"/>
    <cellStyle name="Separador de milhares 2 2 2 2 2 9 2 3 2 2 2 2 2" xfId="39732" xr:uid="{DF6A9920-B119-46DC-9EA2-97EE217352F4}"/>
    <cellStyle name="Separador de milhares 2 2 2 2 2 9 2 3 2 2 3" xfId="39733" xr:uid="{9F7E5A7D-6EA4-4EA0-B485-63B0D0BC8443}"/>
    <cellStyle name="Separador de milhares 2 2 2 2 2 9 2 3 2 3" xfId="39734" xr:uid="{1AED9155-5300-43DC-9A08-7A2B5E5FB494}"/>
    <cellStyle name="Separador de milhares 2 2 2 2 2 9 2 3 2 3 2" xfId="39735" xr:uid="{3284E766-E98F-416F-A1BD-C57087562CA2}"/>
    <cellStyle name="Separador de milhares 2 2 2 2 2 9 2 3 3" xfId="39736" xr:uid="{4745C696-6A77-4890-887D-C729E7FDC631}"/>
    <cellStyle name="Separador de milhares 2 2 2 2 2 9 2 3 3 2" xfId="39737" xr:uid="{383F5940-2E15-4BC4-979A-C9D83F6ABE43}"/>
    <cellStyle name="Separador de milhares 2 2 2 2 2 9 2 3 3 2 2" xfId="39738" xr:uid="{1A9732E2-BF36-4D25-8EE7-194C7B70CEB7}"/>
    <cellStyle name="Separador de milhares 2 2 2 2 2 9 2 3 4" xfId="39739" xr:uid="{B78670FA-4449-4F4B-B3C6-306BD3A6DFFC}"/>
    <cellStyle name="Separador de milhares 2 2 2 2 2 9 2 4" xfId="39740" xr:uid="{B79981D0-E3D5-4422-80AB-97F3D4C11272}"/>
    <cellStyle name="Separador de milhares 2 2 2 2 2 9 2 4 2" xfId="39741" xr:uid="{CDCF75B1-1D6F-4D35-90D1-905A9B50AEEE}"/>
    <cellStyle name="Separador de milhares 2 2 2 2 2 9 2 4 2 2" xfId="39742" xr:uid="{24F051CA-0022-4D8B-9E2D-AEE201E55477}"/>
    <cellStyle name="Separador de milhares 2 2 2 2 2 9 2 4 2 2 2" xfId="39743" xr:uid="{5BD0268E-C064-4995-98C0-11EF01C09024}"/>
    <cellStyle name="Separador de milhares 2 2 2 2 2 9 2 4 3" xfId="39744" xr:uid="{37ECBDF7-77AF-49EB-9DDA-D3AB18C4E361}"/>
    <cellStyle name="Separador de milhares 2 2 2 2 2 9 2 5" xfId="39745" xr:uid="{02F5ECEB-52DE-4E4A-81FF-8FC24AB85B97}"/>
    <cellStyle name="Separador de milhares 2 2 2 2 2 9 2 5 2" xfId="39746" xr:uid="{FA4774FF-EC60-4AC7-B2A3-FF960C224B04}"/>
    <cellStyle name="Separador de milhares 2 2 2 2 2 9 3" xfId="39747" xr:uid="{B2595BB7-D217-4054-8B53-141121B58C2B}"/>
    <cellStyle name="Separador de milhares 2 2 2 2 2 9 3 2" xfId="39748" xr:uid="{79B5554C-B6CF-4C31-B8C7-38F743E0FB59}"/>
    <cellStyle name="Separador de milhares 2 2 2 2 2 9 3 2 2" xfId="39749" xr:uid="{A6E8B28C-4C08-4991-AEA6-16AA77F959F3}"/>
    <cellStyle name="Separador de milhares 2 2 2 2 2 9 3 2 2 2" xfId="39750" xr:uid="{3381539E-08F4-49CC-8EF5-4E75D92545BE}"/>
    <cellStyle name="Separador de milhares 2 2 2 2 2 9 3 2 2 2 2" xfId="39751" xr:uid="{5277A54C-F1DD-42C7-B9A9-1168AB00CCA1}"/>
    <cellStyle name="Separador de milhares 2 2 2 2 2 9 3 2 2 2 2 2" xfId="39752" xr:uid="{7E4F9C20-EFA2-4285-81A8-8E1354E4778F}"/>
    <cellStyle name="Separador de milhares 2 2 2 2 2 9 3 2 2 2 2 2 2" xfId="39753" xr:uid="{8D3658DE-947D-49F4-A04B-486E304277DB}"/>
    <cellStyle name="Separador de milhares 2 2 2 2 2 9 3 2 2 2 3" xfId="39754" xr:uid="{AECB8A74-E01F-4F21-B057-9E11FA6E09E9}"/>
    <cellStyle name="Separador de milhares 2 2 2 2 2 9 3 2 2 3" xfId="39755" xr:uid="{C0101BB2-1BDB-47AE-9FFA-FB7E1BDB60E3}"/>
    <cellStyle name="Separador de milhares 2 2 2 2 2 9 3 2 2 3 2" xfId="39756" xr:uid="{2BF1CAED-F12B-4A81-9B9A-7199E20860FA}"/>
    <cellStyle name="Separador de milhares 2 2 2 2 2 9 3 2 3" xfId="39757" xr:uid="{E8E13E81-D80B-4855-BDC3-B20CB20A2AF8}"/>
    <cellStyle name="Separador de milhares 2 2 2 2 2 9 3 2 3 2" xfId="39758" xr:uid="{E69065B3-B3D9-40CA-98BB-88F0E5D23BEC}"/>
    <cellStyle name="Separador de milhares 2 2 2 2 2 9 3 2 3 2 2" xfId="39759" xr:uid="{6D352C4B-3E53-4BD4-A5AA-B01F7E4870BC}"/>
    <cellStyle name="Separador de milhares 2 2 2 2 2 9 3 2 4" xfId="39760" xr:uid="{D459D405-57B8-4BEE-B901-42631B83A3F7}"/>
    <cellStyle name="Separador de milhares 2 2 2 2 2 9 3 3" xfId="39761" xr:uid="{7578B87F-0970-4E03-A0DB-A6B5CFB03908}"/>
    <cellStyle name="Separador de milhares 2 2 2 2 2 9 3 3 2" xfId="39762" xr:uid="{AC0DE8EF-CF64-47A6-9EC5-005C451EB0B0}"/>
    <cellStyle name="Separador de milhares 2 2 2 2 2 9 3 3 2 2" xfId="39763" xr:uid="{A3C4C0C8-532F-4C44-B5A1-E206A0549161}"/>
    <cellStyle name="Separador de milhares 2 2 2 2 2 9 3 3 2 2 2" xfId="39764" xr:uid="{9A66A5B2-74EA-48D4-84FC-777F5BBD59E0}"/>
    <cellStyle name="Separador de milhares 2 2 2 2 2 9 3 3 3" xfId="39765" xr:uid="{41F99729-12D5-435C-9C04-50C492FCA398}"/>
    <cellStyle name="Separador de milhares 2 2 2 2 2 9 3 4" xfId="39766" xr:uid="{CD65AA92-38E7-415C-867C-8A0F6E2D32F8}"/>
    <cellStyle name="Separador de milhares 2 2 2 2 2 9 3 4 2" xfId="39767" xr:uid="{50F04FFC-F9E8-46C4-889C-2853015F21D4}"/>
    <cellStyle name="Separador de milhares 2 2 2 2 2 9 4" xfId="39768" xr:uid="{4AE54E85-323E-4C29-B728-6C4E3284E891}"/>
    <cellStyle name="Separador de milhares 2 2 2 2 2 9 4 2" xfId="39769" xr:uid="{042839DF-1A43-4255-A80E-1C3A09C0D47C}"/>
    <cellStyle name="Separador de milhares 2 2 2 2 2 9 4 2 2" xfId="39770" xr:uid="{330B96DB-586F-43C7-8751-A2CBEBBA55D8}"/>
    <cellStyle name="Separador de milhares 2 2 2 2 2 9 4 2 2 2" xfId="39771" xr:uid="{32809974-BFFF-4A70-9324-25935BD41952}"/>
    <cellStyle name="Separador de milhares 2 2 2 2 2 9 4 2 2 2 2" xfId="39772" xr:uid="{5AEEC936-AD09-425F-A615-7B2A0EA3B236}"/>
    <cellStyle name="Separador de milhares 2 2 2 2 2 9 4 2 3" xfId="39773" xr:uid="{1A1CF2EF-A901-4297-BB16-9709A422CB07}"/>
    <cellStyle name="Separador de milhares 2 2 2 2 2 9 4 3" xfId="39774" xr:uid="{24A78F3E-4667-4B98-92F2-4350747E8FC8}"/>
    <cellStyle name="Separador de milhares 2 2 2 2 2 9 4 3 2" xfId="39775" xr:uid="{4A5CB218-EF83-48FC-BA80-9B5EC61D1703}"/>
    <cellStyle name="Separador de milhares 2 2 2 2 2 9 5" xfId="39776" xr:uid="{93DC665A-671B-4CEC-87B4-8F1E3376F2E1}"/>
    <cellStyle name="Separador de milhares 2 2 2 2 2 9 5 2" xfId="39777" xr:uid="{6D36AA1B-32BC-48B1-8592-BB6C72BF6990}"/>
    <cellStyle name="Separador de milhares 2 2 2 2 2 9 5 2 2" xfId="39778" xr:uid="{D03993DC-5640-4DA9-BBFB-11812D35CCBA}"/>
    <cellStyle name="Separador de milhares 2 2 2 2 2 9 6" xfId="39779" xr:uid="{89B24D06-3658-4D56-8385-C3596BDFC6A4}"/>
    <cellStyle name="Separador de milhares 2 2 2 2 3" xfId="39780" xr:uid="{C56C7E08-7C0D-4C02-85E1-73FBEF0B8813}"/>
    <cellStyle name="Separador de milhares 2 2 2 2 3 2" xfId="39781" xr:uid="{D1BE7A29-017E-47F3-ADB5-F717CB98AE94}"/>
    <cellStyle name="Separador de milhares 2 2 2 2 3 3" xfId="39782" xr:uid="{D2C632AF-E681-49E4-AF99-DEDF14575029}"/>
    <cellStyle name="Separador de milhares 2 2 2 2 4" xfId="39783" xr:uid="{BC6218FC-2872-4D61-A61A-810881583DE9}"/>
    <cellStyle name="Separador de milhares 2 2 2 2 4 2" xfId="39784" xr:uid="{2518886B-C60D-4200-9D6B-507D372B8709}"/>
    <cellStyle name="Separador de milhares 2 2 2 2 4 3" xfId="39785" xr:uid="{84A94C46-39B8-4B99-A617-31844889B9C8}"/>
    <cellStyle name="Separador de milhares 2 2 2 2 5" xfId="39786" xr:uid="{EAEEA368-91CA-4750-ADBA-D1B506DD1885}"/>
    <cellStyle name="Separador de milhares 2 2 2 2 5 2" xfId="39787" xr:uid="{559514B2-8B6D-4CDE-9AF6-64606DEB43F6}"/>
    <cellStyle name="Separador de milhares 2 2 2 2 6" xfId="39788" xr:uid="{D5EB7450-395C-4FF0-9EF1-A4A0AA4EB18E}"/>
    <cellStyle name="Separador de milhares 2 2 2 2 6 2" xfId="39789" xr:uid="{D9650183-DF88-4E16-95D8-978C7202113B}"/>
    <cellStyle name="Separador de milhares 2 2 2 2 6 2 2" xfId="39790" xr:uid="{736E1BA3-0175-4E88-A5B2-9DDF4CE8785B}"/>
    <cellStyle name="Separador de milhares 2 2 2 2 6 2 2 2" xfId="39791" xr:uid="{3653FCD3-382B-4D95-AB73-B150A4B30F97}"/>
    <cellStyle name="Separador de milhares 2 2 2 2 6 2 2 2 2" xfId="39792" xr:uid="{FDEC5963-5E54-4062-8164-F624FCB61186}"/>
    <cellStyle name="Separador de milhares 2 2 2 2 6 2 2 2 2 2" xfId="39793" xr:uid="{0A9E2DE7-0DCD-42B0-9692-BB25A76CD448}"/>
    <cellStyle name="Separador de milhares 2 2 2 2 6 2 2 2 2 2 2" xfId="39794" xr:uid="{81C6D5DB-6D6A-4056-A855-1515CE6F1DC4}"/>
    <cellStyle name="Separador de milhares 2 2 2 2 6 2 2 2 2 2 2 2" xfId="39795" xr:uid="{F8F9E55C-D1E1-440E-A1C8-E1F918441339}"/>
    <cellStyle name="Separador de milhares 2 2 2 2 6 2 2 2 2 2 2 2 2" xfId="39796" xr:uid="{053B2D36-B844-415F-B20E-4D0439157C1D}"/>
    <cellStyle name="Separador de milhares 2 2 2 2 6 2 2 2 2 2 2 2 2 2" xfId="39797" xr:uid="{BF2E9A02-00F3-4B86-8394-5608DC595878}"/>
    <cellStyle name="Separador de milhares 2 2 2 2 6 2 2 2 2 2 2 2 2 2 2" xfId="39798" xr:uid="{E580C958-AE93-426E-B545-43A07D4EC766}"/>
    <cellStyle name="Separador de milhares 2 2 2 2 6 2 2 2 2 2 2 2 2 2 2 2" xfId="39799" xr:uid="{B0251CB4-580F-420E-81D7-6209EEA74308}"/>
    <cellStyle name="Separador de milhares 2 2 2 2 6 2 2 2 2 2 2 2 2 3" xfId="39800" xr:uid="{01F8FF3E-16C2-4FE2-8723-D00DD6FB5647}"/>
    <cellStyle name="Separador de milhares 2 2 2 2 6 2 2 2 2 2 2 2 3" xfId="39801" xr:uid="{49314FFB-1A1F-419B-8E56-67760DAE1D5A}"/>
    <cellStyle name="Separador de milhares 2 2 2 2 6 2 2 2 2 2 2 2 3 2" xfId="39802" xr:uid="{DA5E5F88-AFB5-4E6C-A16A-206BC62E432E}"/>
    <cellStyle name="Separador de milhares 2 2 2 2 6 2 2 2 2 2 2 3" xfId="39803" xr:uid="{DF05384B-B0E4-4A21-A79E-5123BB87781F}"/>
    <cellStyle name="Separador de milhares 2 2 2 2 6 2 2 2 2 2 2 3 2" xfId="39804" xr:uid="{4A44EE65-DB5A-47BF-BDE8-9F2BE7574264}"/>
    <cellStyle name="Separador de milhares 2 2 2 2 6 2 2 2 2 2 2 3 2 2" xfId="39805" xr:uid="{AA706F81-8954-4D04-9A53-DE7D048A5B3A}"/>
    <cellStyle name="Separador de milhares 2 2 2 2 6 2 2 2 2 2 2 4" xfId="39806" xr:uid="{B593A344-4F74-46A5-ADC1-9A2D715E71E7}"/>
    <cellStyle name="Separador de milhares 2 2 2 2 6 2 2 2 2 2 3" xfId="39807" xr:uid="{C57555EF-DD9C-458D-883E-D441CDC511EF}"/>
    <cellStyle name="Separador de milhares 2 2 2 2 6 2 2 2 2 2 3 2" xfId="39808" xr:uid="{6C750582-F6E9-479D-BBD4-6E66F0C1C4FA}"/>
    <cellStyle name="Separador de milhares 2 2 2 2 6 2 2 2 2 2 3 2 2" xfId="39809" xr:uid="{7B1FBB1F-D918-4B5A-A7B5-8535325878CD}"/>
    <cellStyle name="Separador de milhares 2 2 2 2 6 2 2 2 2 2 3 2 2 2" xfId="39810" xr:uid="{0CDEED22-0E90-4EB0-9F84-496AF716F112}"/>
    <cellStyle name="Separador de milhares 2 2 2 2 6 2 2 2 2 2 3 3" xfId="39811" xr:uid="{8C10EFFC-FCCD-44AC-99CD-2AEAAA08A32A}"/>
    <cellStyle name="Separador de milhares 2 2 2 2 6 2 2 2 2 2 4" xfId="39812" xr:uid="{4FE1B43D-3E57-416B-B05D-96723DB4B5E8}"/>
    <cellStyle name="Separador de milhares 2 2 2 2 6 2 2 2 2 2 4 2" xfId="39813" xr:uid="{F7287746-463C-43C5-8AC4-6DC9206CCB6F}"/>
    <cellStyle name="Separador de milhares 2 2 2 2 6 2 2 2 2 3" xfId="39814" xr:uid="{B3B70B67-5673-4DC4-8DD1-B4634A0A9880}"/>
    <cellStyle name="Separador de milhares 2 2 2 2 6 2 2 2 2 3 2" xfId="39815" xr:uid="{72710B3C-A2AF-4939-87B6-B1B1DC521DCD}"/>
    <cellStyle name="Separador de milhares 2 2 2 2 6 2 2 2 2 3 2 2" xfId="39816" xr:uid="{B35FDDB1-372C-4883-BCDC-D3BA303EBAD1}"/>
    <cellStyle name="Separador de milhares 2 2 2 2 6 2 2 2 2 3 2 2 2" xfId="39817" xr:uid="{B765EB0E-A73E-46B9-9505-D4FF650CA963}"/>
    <cellStyle name="Separador de milhares 2 2 2 2 6 2 2 2 2 3 2 2 2 2" xfId="39818" xr:uid="{CEFA0E42-BF07-462F-AA17-D2A8F5BC2166}"/>
    <cellStyle name="Separador de milhares 2 2 2 2 6 2 2 2 2 3 2 3" xfId="39819" xr:uid="{9E67C818-61F8-4A4E-A796-4012120466CD}"/>
    <cellStyle name="Separador de milhares 2 2 2 2 6 2 2 2 2 3 3" xfId="39820" xr:uid="{3542E57E-A199-4CDD-9385-FA4B9D370DE7}"/>
    <cellStyle name="Separador de milhares 2 2 2 2 6 2 2 2 2 3 3 2" xfId="39821" xr:uid="{25FE3249-CB49-498C-BB73-811F14F96817}"/>
    <cellStyle name="Separador de milhares 2 2 2 2 6 2 2 2 2 4" xfId="39822" xr:uid="{92AF44DB-5CEC-4212-A0DC-CD76EE06783A}"/>
    <cellStyle name="Separador de milhares 2 2 2 2 6 2 2 2 2 4 2" xfId="39823" xr:uid="{A851AC30-62C3-4A8D-8495-9D5B31892E35}"/>
    <cellStyle name="Separador de milhares 2 2 2 2 6 2 2 2 2 4 2 2" xfId="39824" xr:uid="{2FDEBC07-AD01-45C8-98A4-94F8C2F52628}"/>
    <cellStyle name="Separador de milhares 2 2 2 2 6 2 2 2 2 5" xfId="39825" xr:uid="{CEA816B0-E6CF-48A7-A539-79D5953F7C61}"/>
    <cellStyle name="Separador de milhares 2 2 2 2 6 2 2 2 3" xfId="39826" xr:uid="{0ABB653C-5AED-4DA6-BB8A-1AE3075A51C7}"/>
    <cellStyle name="Separador de milhares 2 2 2 2 6 2 2 2 3 2" xfId="39827" xr:uid="{BBFF0E99-FB52-4E8C-B8B8-DD05504884DD}"/>
    <cellStyle name="Separador de milhares 2 2 2 2 6 2 2 2 3 2 2" xfId="39828" xr:uid="{72985570-F575-498B-8B1D-2CF6C3BDF5B5}"/>
    <cellStyle name="Separador de milhares 2 2 2 2 6 2 2 2 3 2 2 2" xfId="39829" xr:uid="{A79DB9C9-FBE8-405B-8FD3-9FA57F7BD862}"/>
    <cellStyle name="Separador de milhares 2 2 2 2 6 2 2 2 3 2 2 2 2" xfId="39830" xr:uid="{C5EF77F7-EC15-40F4-A39B-96B493642FBE}"/>
    <cellStyle name="Separador de milhares 2 2 2 2 6 2 2 2 3 2 2 2 2 2" xfId="39831" xr:uid="{B6F929DB-D8AE-4D0E-8D18-8DB286F04193}"/>
    <cellStyle name="Separador de milhares 2 2 2 2 6 2 2 2 3 2 2 3" xfId="39832" xr:uid="{11534C2B-B2B2-41F8-BBD6-4E3BA314B6C8}"/>
    <cellStyle name="Separador de milhares 2 2 2 2 6 2 2 2 3 2 3" xfId="39833" xr:uid="{B870AF9A-5F99-4893-BA1C-91C4F11CE542}"/>
    <cellStyle name="Separador de milhares 2 2 2 2 6 2 2 2 3 2 3 2" xfId="39834" xr:uid="{3811F792-DF8C-4C12-8A64-C87537C435CA}"/>
    <cellStyle name="Separador de milhares 2 2 2 2 6 2 2 2 3 3" xfId="39835" xr:uid="{1FC55C8E-7674-4C57-B299-F37DB41BBE7D}"/>
    <cellStyle name="Separador de milhares 2 2 2 2 6 2 2 2 3 3 2" xfId="39836" xr:uid="{DFD405AE-020A-4E30-8D81-3B1CB4E9AB07}"/>
    <cellStyle name="Separador de milhares 2 2 2 2 6 2 2 2 3 3 2 2" xfId="39837" xr:uid="{AFEB2433-BE62-4769-8E8B-2D381243EC13}"/>
    <cellStyle name="Separador de milhares 2 2 2 2 6 2 2 2 3 4" xfId="39838" xr:uid="{9FB7FC04-C76A-482E-A6C9-5104E63E4D30}"/>
    <cellStyle name="Separador de milhares 2 2 2 2 6 2 2 2 4" xfId="39839" xr:uid="{B996733C-68CA-4B27-87DF-2720E1939D5C}"/>
    <cellStyle name="Separador de milhares 2 2 2 2 6 2 2 2 4 2" xfId="39840" xr:uid="{84F02AED-B21E-433A-9CDA-04E34A387E9A}"/>
    <cellStyle name="Separador de milhares 2 2 2 2 6 2 2 2 4 2 2" xfId="39841" xr:uid="{D4703EF7-4960-45BB-82AB-72C4AC703C74}"/>
    <cellStyle name="Separador de milhares 2 2 2 2 6 2 2 2 4 2 2 2" xfId="39842" xr:uid="{3359FCC3-3CBE-4ACB-B117-542869480875}"/>
    <cellStyle name="Separador de milhares 2 2 2 2 6 2 2 2 4 3" xfId="39843" xr:uid="{D1AC1EDA-3157-4950-94D3-7DC0B792E904}"/>
    <cellStyle name="Separador de milhares 2 2 2 2 6 2 2 2 5" xfId="39844" xr:uid="{8DB6A611-42C0-441A-BA79-0E0A316FEE64}"/>
    <cellStyle name="Separador de milhares 2 2 2 2 6 2 2 2 5 2" xfId="39845" xr:uid="{1786A9FC-0557-4CDA-9982-C1A36519B561}"/>
    <cellStyle name="Separador de milhares 2 2 2 2 6 2 2 3" xfId="39846" xr:uid="{2FF20602-A702-40AF-9D54-4E0905241428}"/>
    <cellStyle name="Separador de milhares 2 2 2 2 6 2 2 3 2" xfId="39847" xr:uid="{DB63636E-7C79-475A-91DF-A9C74EF2854C}"/>
    <cellStyle name="Separador de milhares 2 2 2 2 6 2 2 3 2 2" xfId="39848" xr:uid="{68338464-DADC-4EAA-8624-B94FE26D4C03}"/>
    <cellStyle name="Separador de milhares 2 2 2 2 6 2 2 3 2 2 2" xfId="39849" xr:uid="{66185333-CCB7-4660-B9BC-98A74FF47435}"/>
    <cellStyle name="Separador de milhares 2 2 2 2 6 2 2 3 2 2 2 2" xfId="39850" xr:uid="{48CF499B-DC0F-4B02-8579-F0A6EC2BA837}"/>
    <cellStyle name="Separador de milhares 2 2 2 2 6 2 2 3 2 2 2 2 2" xfId="39851" xr:uid="{82F9D08C-A808-461F-A3F3-F9A8481E13A9}"/>
    <cellStyle name="Separador de milhares 2 2 2 2 6 2 2 3 2 2 2 2 2 2" xfId="39852" xr:uid="{2FF9E00E-F982-4CB1-A55C-5005F4CBA53C}"/>
    <cellStyle name="Separador de milhares 2 2 2 2 6 2 2 3 2 2 2 3" xfId="39853" xr:uid="{ED5E2704-3358-4692-8BBD-3A4AC622D9BD}"/>
    <cellStyle name="Separador de milhares 2 2 2 2 6 2 2 3 2 2 3" xfId="39854" xr:uid="{00A5101C-5A08-474A-B6D7-1FACFF38D407}"/>
    <cellStyle name="Separador de milhares 2 2 2 2 6 2 2 3 2 2 3 2" xfId="39855" xr:uid="{24634307-4630-469B-826D-D5CCD89087F8}"/>
    <cellStyle name="Separador de milhares 2 2 2 2 6 2 2 3 2 3" xfId="39856" xr:uid="{FBD0AD0C-56B9-4E59-A684-690576C6F1A8}"/>
    <cellStyle name="Separador de milhares 2 2 2 2 6 2 2 3 2 3 2" xfId="39857" xr:uid="{F6EF57FE-B823-467B-A170-72E4D0274B6F}"/>
    <cellStyle name="Separador de milhares 2 2 2 2 6 2 2 3 2 3 2 2" xfId="39858" xr:uid="{F2107D9C-75C2-4A2F-BAE4-544E9F956686}"/>
    <cellStyle name="Separador de milhares 2 2 2 2 6 2 2 3 2 4" xfId="39859" xr:uid="{DAC09D77-A385-4CEE-BFAF-1D06A96F8FBB}"/>
    <cellStyle name="Separador de milhares 2 2 2 2 6 2 2 3 3" xfId="39860" xr:uid="{C33E8D3C-D523-46AD-BDA4-135A32C6088F}"/>
    <cellStyle name="Separador de milhares 2 2 2 2 6 2 2 3 3 2" xfId="39861" xr:uid="{A674BB1D-C9D4-40FB-BE5F-CB07AC1D227E}"/>
    <cellStyle name="Separador de milhares 2 2 2 2 6 2 2 3 3 2 2" xfId="39862" xr:uid="{ACCC7FC6-ADA5-4C27-9153-1EF49DBA05EE}"/>
    <cellStyle name="Separador de milhares 2 2 2 2 6 2 2 3 3 2 2 2" xfId="39863" xr:uid="{04FA173F-A4CD-4816-8F89-6F51FAD1BA21}"/>
    <cellStyle name="Separador de milhares 2 2 2 2 6 2 2 3 3 3" xfId="39864" xr:uid="{CF49E6F5-A038-4FFE-A3FA-C204E300E1F8}"/>
    <cellStyle name="Separador de milhares 2 2 2 2 6 2 2 3 4" xfId="39865" xr:uid="{1F8534E9-FD58-40A9-BDC6-B8D6B85FEB4A}"/>
    <cellStyle name="Separador de milhares 2 2 2 2 6 2 2 3 4 2" xfId="39866" xr:uid="{991880A2-B820-4F7B-A776-26B5EBCF7EF9}"/>
    <cellStyle name="Separador de milhares 2 2 2 2 6 2 2 4" xfId="39867" xr:uid="{E365BB72-B8EB-4B72-B5D2-C77D4FEE02DC}"/>
    <cellStyle name="Separador de milhares 2 2 2 2 6 2 2 4 2" xfId="39868" xr:uid="{723CB420-4FC7-4220-8907-9FB2F01916BB}"/>
    <cellStyle name="Separador de milhares 2 2 2 2 6 2 2 4 2 2" xfId="39869" xr:uid="{F3306C20-768A-42D3-AAB6-BB0769390A24}"/>
    <cellStyle name="Separador de milhares 2 2 2 2 6 2 2 4 2 2 2" xfId="39870" xr:uid="{3A71B73F-F682-4BEA-AC15-9AA4A91DF4FE}"/>
    <cellStyle name="Separador de milhares 2 2 2 2 6 2 2 4 2 2 2 2" xfId="39871" xr:uid="{ABC48C45-ADB0-481E-AB34-2784658DD88F}"/>
    <cellStyle name="Separador de milhares 2 2 2 2 6 2 2 4 2 3" xfId="39872" xr:uid="{059D225C-E137-4426-BDFB-1AC6A47AF45B}"/>
    <cellStyle name="Separador de milhares 2 2 2 2 6 2 2 4 3" xfId="39873" xr:uid="{6C777FBC-3749-48F9-900D-F934F8F2A0E2}"/>
    <cellStyle name="Separador de milhares 2 2 2 2 6 2 2 4 3 2" xfId="39874" xr:uid="{20788118-919F-4167-B6DD-C6377B860CB6}"/>
    <cellStyle name="Separador de milhares 2 2 2 2 6 2 2 5" xfId="39875" xr:uid="{CB3D1751-06F6-47B9-AE74-70F11C1AF79F}"/>
    <cellStyle name="Separador de milhares 2 2 2 2 6 2 2 5 2" xfId="39876" xr:uid="{9577DC5E-BCD3-4049-8799-1D1380A96F87}"/>
    <cellStyle name="Separador de milhares 2 2 2 2 6 2 2 5 2 2" xfId="39877" xr:uid="{983E2F18-6214-4A70-9C41-E05CF3791F57}"/>
    <cellStyle name="Separador de milhares 2 2 2 2 6 2 2 6" xfId="39878" xr:uid="{174FD493-E437-461D-9BD1-82C52462732C}"/>
    <cellStyle name="Separador de milhares 2 2 2 2 6 2 3" xfId="39879" xr:uid="{F3EB2637-0523-451E-B228-964839FB9862}"/>
    <cellStyle name="Separador de milhares 2 2 2 2 6 2 3 2" xfId="39880" xr:uid="{54D55803-2234-4F1C-9846-EED3387E7DA6}"/>
    <cellStyle name="Separador de milhares 2 2 2 2 6 2 3 2 2" xfId="39881" xr:uid="{99D319AE-6C00-41E6-8787-8EAB3F3B5A4E}"/>
    <cellStyle name="Separador de milhares 2 2 2 2 6 2 3 2 2 2" xfId="39882" xr:uid="{FF8B5F00-A596-465A-9F4F-2EE2F0CAF6D6}"/>
    <cellStyle name="Separador de milhares 2 2 2 2 6 2 3 2 2 2 2" xfId="39883" xr:uid="{50191E5E-0E5D-42CF-ACCC-C0817D45C28A}"/>
    <cellStyle name="Separador de milhares 2 2 2 2 6 2 3 2 2 2 2 2" xfId="39884" xr:uid="{7B2ED222-2AB1-4857-985D-9EDD5AA924FC}"/>
    <cellStyle name="Separador de milhares 2 2 2 2 6 2 3 2 2 2 2 2 2" xfId="39885" xr:uid="{1744FE51-15D0-49E6-A229-D7E7ACA6182B}"/>
    <cellStyle name="Separador de milhares 2 2 2 2 6 2 3 2 2 2 2 2 2 2" xfId="39886" xr:uid="{89FA2985-CADF-47CB-8DA1-5558554B0698}"/>
    <cellStyle name="Separador de milhares 2 2 2 2 6 2 3 2 2 2 2 3" xfId="39887" xr:uid="{16F0A5B0-83AC-4804-9143-7BD75C6E7344}"/>
    <cellStyle name="Separador de milhares 2 2 2 2 6 2 3 2 2 2 3" xfId="39888" xr:uid="{81E029DD-7C4B-42FE-B633-E45964200F20}"/>
    <cellStyle name="Separador de milhares 2 2 2 2 6 2 3 2 2 2 3 2" xfId="39889" xr:uid="{B94E27D7-051A-4109-AC37-22478EDA1859}"/>
    <cellStyle name="Separador de milhares 2 2 2 2 6 2 3 2 2 3" xfId="39890" xr:uid="{0BDDCE03-50D6-4D78-9D1B-B5861492A47B}"/>
    <cellStyle name="Separador de milhares 2 2 2 2 6 2 3 2 2 3 2" xfId="39891" xr:uid="{E889CBA9-0BE4-4FD8-A528-B50AB07BC7FE}"/>
    <cellStyle name="Separador de milhares 2 2 2 2 6 2 3 2 2 3 2 2" xfId="39892" xr:uid="{8E2F5499-5E74-4421-BFCF-5A677300BBF6}"/>
    <cellStyle name="Separador de milhares 2 2 2 2 6 2 3 2 2 4" xfId="39893" xr:uid="{1B7A0985-42BA-450F-9FA9-B1FA6939E672}"/>
    <cellStyle name="Separador de milhares 2 2 2 2 6 2 3 2 3" xfId="39894" xr:uid="{7C88F6D8-B097-4757-8AF5-43E4269B0315}"/>
    <cellStyle name="Separador de milhares 2 2 2 2 6 2 3 2 3 2" xfId="39895" xr:uid="{A21494AB-E134-45ED-B50C-54E46930415C}"/>
    <cellStyle name="Separador de milhares 2 2 2 2 6 2 3 2 3 2 2" xfId="39896" xr:uid="{AE7BE107-A502-4DF1-AC18-C7FA1EEA9724}"/>
    <cellStyle name="Separador de milhares 2 2 2 2 6 2 3 2 3 2 2 2" xfId="39897" xr:uid="{A821B6F8-2E2B-4348-B0BC-45BAD46532A0}"/>
    <cellStyle name="Separador de milhares 2 2 2 2 6 2 3 2 3 3" xfId="39898" xr:uid="{5CCD1927-C987-447C-BFF5-D1AEAED2BFAF}"/>
    <cellStyle name="Separador de milhares 2 2 2 2 6 2 3 2 4" xfId="39899" xr:uid="{A2B34F8E-92CF-43C6-BA2B-D328FF1D8BE0}"/>
    <cellStyle name="Separador de milhares 2 2 2 2 6 2 3 2 4 2" xfId="39900" xr:uid="{ED479394-D2EF-4B1B-8C9F-8F639B5F95CD}"/>
    <cellStyle name="Separador de milhares 2 2 2 2 6 2 3 3" xfId="39901" xr:uid="{9C188C30-B851-46D2-BE99-0AD9A820C79C}"/>
    <cellStyle name="Separador de milhares 2 2 2 2 6 2 3 3 2" xfId="39902" xr:uid="{03A6D478-F703-4141-8A09-BE0D6B24ED8D}"/>
    <cellStyle name="Separador de milhares 2 2 2 2 6 2 3 3 2 2" xfId="39903" xr:uid="{6E68702D-BCF0-42CD-8E52-16EBE96B4898}"/>
    <cellStyle name="Separador de milhares 2 2 2 2 6 2 3 3 2 2 2" xfId="39904" xr:uid="{ECA626D2-1D6A-4F25-93A5-ED175A34591B}"/>
    <cellStyle name="Separador de milhares 2 2 2 2 6 2 3 3 2 2 2 2" xfId="39905" xr:uid="{549896A5-303C-4B7F-B4C5-8421A1AA3CC4}"/>
    <cellStyle name="Separador de milhares 2 2 2 2 6 2 3 3 2 3" xfId="39906" xr:uid="{1C49B007-81F9-4CA6-829D-D4764A7C6E95}"/>
    <cellStyle name="Separador de milhares 2 2 2 2 6 2 3 3 3" xfId="39907" xr:uid="{E8D873C9-145E-4F43-A5B6-AB3AEC5C9049}"/>
    <cellStyle name="Separador de milhares 2 2 2 2 6 2 3 3 3 2" xfId="39908" xr:uid="{7AB0909D-3CFF-4294-AFA0-0CF3610AA8B6}"/>
    <cellStyle name="Separador de milhares 2 2 2 2 6 2 3 4" xfId="39909" xr:uid="{AC8E0996-60D1-4265-8B5F-8C6ACE655AA2}"/>
    <cellStyle name="Separador de milhares 2 2 2 2 6 2 3 4 2" xfId="39910" xr:uid="{57651B08-DCA5-46F0-A587-7D05341C8005}"/>
    <cellStyle name="Separador de milhares 2 2 2 2 6 2 3 4 2 2" xfId="39911" xr:uid="{2E337643-966F-4885-9432-7F79D4484E4C}"/>
    <cellStyle name="Separador de milhares 2 2 2 2 6 2 3 5" xfId="39912" xr:uid="{07B85131-9D47-4F50-888D-C92EBB9DD9FF}"/>
    <cellStyle name="Separador de milhares 2 2 2 2 6 2 4" xfId="39913" xr:uid="{09CC4772-9690-4BDF-B1D7-2062F0705627}"/>
    <cellStyle name="Separador de milhares 2 2 2 2 6 2 4 2" xfId="39914" xr:uid="{010D5826-E787-4561-82CD-575058C37235}"/>
    <cellStyle name="Separador de milhares 2 2 2 2 6 2 4 2 2" xfId="39915" xr:uid="{CFF20AB4-404F-46EC-8255-36C188B1880B}"/>
    <cellStyle name="Separador de milhares 2 2 2 2 6 2 4 2 2 2" xfId="39916" xr:uid="{183FB8A7-6C35-4434-A830-3096EB88CFCE}"/>
    <cellStyle name="Separador de milhares 2 2 2 2 6 2 4 2 2 2 2" xfId="39917" xr:uid="{DE3B72CE-A0B3-4FE0-AABE-C7A496032B81}"/>
    <cellStyle name="Separador de milhares 2 2 2 2 6 2 4 2 2 2 2 2" xfId="39918" xr:uid="{FE2E22C6-38DD-4808-8E5A-ABFADFBE3A76}"/>
    <cellStyle name="Separador de milhares 2 2 2 2 6 2 4 2 2 3" xfId="39919" xr:uid="{722A1043-F187-4F4C-B9FD-A5BCCFAD83D3}"/>
    <cellStyle name="Separador de milhares 2 2 2 2 6 2 4 2 3" xfId="39920" xr:uid="{089FBAE3-AB9B-4831-8D1C-A7AEA37412A5}"/>
    <cellStyle name="Separador de milhares 2 2 2 2 6 2 4 2 3 2" xfId="39921" xr:uid="{73179941-029F-4D41-ACEC-593C11FCDA1B}"/>
    <cellStyle name="Separador de milhares 2 2 2 2 6 2 4 3" xfId="39922" xr:uid="{8DF99A68-6BA0-46CC-95BF-2FCDE4589E07}"/>
    <cellStyle name="Separador de milhares 2 2 2 2 6 2 4 3 2" xfId="39923" xr:uid="{A5A86014-0D90-4825-B406-4AF12A1108B5}"/>
    <cellStyle name="Separador de milhares 2 2 2 2 6 2 4 3 2 2" xfId="39924" xr:uid="{1C8CEA02-34DE-46A0-9572-59250605B841}"/>
    <cellStyle name="Separador de milhares 2 2 2 2 6 2 4 4" xfId="39925" xr:uid="{C1D51D1B-91E4-418A-ABB2-9BC11E532E95}"/>
    <cellStyle name="Separador de milhares 2 2 2 2 6 2 5" xfId="39926" xr:uid="{9D9C87E9-0ADC-4678-8B27-6EAFF718282A}"/>
    <cellStyle name="Separador de milhares 2 2 2 2 6 2 5 2" xfId="39927" xr:uid="{7D67EF67-DA1F-4B37-88EC-B4C22E7127DA}"/>
    <cellStyle name="Separador de milhares 2 2 2 2 6 2 5 2 2" xfId="39928" xr:uid="{B06DD90E-0813-4AC7-AB58-6E635384CB66}"/>
    <cellStyle name="Separador de milhares 2 2 2 2 6 2 5 2 2 2" xfId="39929" xr:uid="{78ACFE34-E920-46DD-A474-A73B3AA7DDA4}"/>
    <cellStyle name="Separador de milhares 2 2 2 2 6 2 5 3" xfId="39930" xr:uid="{4356FF38-E08F-47B8-9400-04BB3BEA4C09}"/>
    <cellStyle name="Separador de milhares 2 2 2 2 6 2 6" xfId="39931" xr:uid="{E8E5A0B2-F83A-435E-907B-C2BFCDB0A632}"/>
    <cellStyle name="Separador de milhares 2 2 2 2 6 2 6 2" xfId="39932" xr:uid="{8C3B3B58-2BAB-4D37-B860-B8F67704E3CD}"/>
    <cellStyle name="Separador de milhares 2 2 2 2 6 3" xfId="39933" xr:uid="{EF34F9CF-0A6F-4112-8FDE-CC2D66D6C9FB}"/>
    <cellStyle name="Separador de milhares 2 2 2 2 6 3 2" xfId="39934" xr:uid="{0DDD0812-D384-4AA7-81B9-42514F72B92E}"/>
    <cellStyle name="Separador de milhares 2 2 2 2 6 3 2 2" xfId="39935" xr:uid="{BF641969-23C1-4228-8105-3D3676163A58}"/>
    <cellStyle name="Separador de milhares 2 2 2 2 6 3 2 2 2" xfId="39936" xr:uid="{79B87F9E-9C4F-4537-994E-E7AF3DB96C45}"/>
    <cellStyle name="Separador de milhares 2 2 2 2 6 3 2 2 2 2" xfId="39937" xr:uid="{B21F7CE4-62CF-4C4D-A2FB-B74F1C5FD443}"/>
    <cellStyle name="Separador de milhares 2 2 2 2 6 3 2 2 2 2 2" xfId="39938" xr:uid="{FC36110B-D03C-4A69-9705-70FAC4E707DF}"/>
    <cellStyle name="Separador de milhares 2 2 2 2 6 3 2 2 2 2 2 2" xfId="39939" xr:uid="{5A01CAAF-B444-4FC7-A2CA-DE340B1BE9CD}"/>
    <cellStyle name="Separador de milhares 2 2 2 2 6 3 2 2 2 2 2 2 2" xfId="39940" xr:uid="{8BBD38D4-26F4-4C93-8854-1BD264B3D45B}"/>
    <cellStyle name="Separador de milhares 2 2 2 2 6 3 2 2 2 2 2 2 2 2" xfId="39941" xr:uid="{C035D2EB-6FDA-490C-BAAE-AAFAEA21D6DB}"/>
    <cellStyle name="Separador de milhares 2 2 2 2 6 3 2 2 2 2 2 3" xfId="39942" xr:uid="{4189FB8E-501D-443F-9AAC-F979D4C7D68B}"/>
    <cellStyle name="Separador de milhares 2 2 2 2 6 3 2 2 2 2 3" xfId="39943" xr:uid="{C4244BEB-2869-4686-824D-C588F772ED10}"/>
    <cellStyle name="Separador de milhares 2 2 2 2 6 3 2 2 2 2 3 2" xfId="39944" xr:uid="{B05EC1BC-805C-4F70-BEAD-4A4050792AF9}"/>
    <cellStyle name="Separador de milhares 2 2 2 2 6 3 2 2 2 3" xfId="39945" xr:uid="{178E8631-1038-4007-B4D7-456AC633A019}"/>
    <cellStyle name="Separador de milhares 2 2 2 2 6 3 2 2 2 3 2" xfId="39946" xr:uid="{6B0F0DA9-8E8A-4A92-AF17-82BC04BE15ED}"/>
    <cellStyle name="Separador de milhares 2 2 2 2 6 3 2 2 2 3 2 2" xfId="39947" xr:uid="{2FD6B5BF-9CA5-4A43-9CF2-791405AACEB3}"/>
    <cellStyle name="Separador de milhares 2 2 2 2 6 3 2 2 2 4" xfId="39948" xr:uid="{7FFC0D62-6F46-4556-8661-F700EBA8C8AF}"/>
    <cellStyle name="Separador de milhares 2 2 2 2 6 3 2 2 3" xfId="39949" xr:uid="{92BC87E2-DA88-4BD2-840C-472C6FEFBF6C}"/>
    <cellStyle name="Separador de milhares 2 2 2 2 6 3 2 2 3 2" xfId="39950" xr:uid="{0E894450-87A8-4C4A-83A0-EE5EE1C3E37D}"/>
    <cellStyle name="Separador de milhares 2 2 2 2 6 3 2 2 3 2 2" xfId="39951" xr:uid="{815B7CAF-C129-4A07-BC13-BD86DC1E26CE}"/>
    <cellStyle name="Separador de milhares 2 2 2 2 6 3 2 2 3 2 2 2" xfId="39952" xr:uid="{6E1DDCE0-2D30-485A-AF58-D63B69358E79}"/>
    <cellStyle name="Separador de milhares 2 2 2 2 6 3 2 2 3 3" xfId="39953" xr:uid="{34C2DEA0-08A8-4F4C-B10F-19540C41C267}"/>
    <cellStyle name="Separador de milhares 2 2 2 2 6 3 2 2 4" xfId="39954" xr:uid="{C275D9D9-4E5F-4F7D-A9B7-D4F1104DD9F3}"/>
    <cellStyle name="Separador de milhares 2 2 2 2 6 3 2 2 4 2" xfId="39955" xr:uid="{34F9E305-8951-453F-86C4-6A6019AFEE38}"/>
    <cellStyle name="Separador de milhares 2 2 2 2 6 3 2 3" xfId="39956" xr:uid="{A25B2D83-1974-4864-8834-CDC89D8435D4}"/>
    <cellStyle name="Separador de milhares 2 2 2 2 6 3 2 3 2" xfId="39957" xr:uid="{F1B19655-9278-4D10-8D40-87CA0B1620A7}"/>
    <cellStyle name="Separador de milhares 2 2 2 2 6 3 2 3 2 2" xfId="39958" xr:uid="{812CE78B-958E-4B34-B331-0DB36D8E3110}"/>
    <cellStyle name="Separador de milhares 2 2 2 2 6 3 2 3 2 2 2" xfId="39959" xr:uid="{E8B74033-A432-47A3-873F-4816D4467CC7}"/>
    <cellStyle name="Separador de milhares 2 2 2 2 6 3 2 3 2 2 2 2" xfId="39960" xr:uid="{5326109A-D9AE-47F8-BA90-B221C33F6D3C}"/>
    <cellStyle name="Separador de milhares 2 2 2 2 6 3 2 3 2 3" xfId="39961" xr:uid="{73459A11-CEA6-44CE-9C4E-141577D76B7E}"/>
    <cellStyle name="Separador de milhares 2 2 2 2 6 3 2 3 3" xfId="39962" xr:uid="{888276F2-EAA9-4941-8CC6-EC10D60EB876}"/>
    <cellStyle name="Separador de milhares 2 2 2 2 6 3 2 3 3 2" xfId="39963" xr:uid="{E38D587F-AD72-4014-B596-34E731AA559D}"/>
    <cellStyle name="Separador de milhares 2 2 2 2 6 3 2 4" xfId="39964" xr:uid="{BA28F5E2-F613-4732-84BB-2441D801D095}"/>
    <cellStyle name="Separador de milhares 2 2 2 2 6 3 2 4 2" xfId="39965" xr:uid="{31909C96-1433-4323-8D70-BDB7FDEFF98F}"/>
    <cellStyle name="Separador de milhares 2 2 2 2 6 3 2 4 2 2" xfId="39966" xr:uid="{900C6DBD-552F-48C8-B40F-8BBCFA854D83}"/>
    <cellStyle name="Separador de milhares 2 2 2 2 6 3 2 5" xfId="39967" xr:uid="{854CC81D-6339-45F9-8276-A9F93D168289}"/>
    <cellStyle name="Separador de milhares 2 2 2 2 6 3 3" xfId="39968" xr:uid="{6F463FAC-72FD-405A-9970-36C675EC956E}"/>
    <cellStyle name="Separador de milhares 2 2 2 2 6 3 3 2" xfId="39969" xr:uid="{E96E123C-E63E-4319-86B1-6DDF98CFE256}"/>
    <cellStyle name="Separador de milhares 2 2 2 2 6 3 3 2 2" xfId="39970" xr:uid="{FF6CEA8A-03AA-4910-AE81-B9AC1EBE444F}"/>
    <cellStyle name="Separador de milhares 2 2 2 2 6 3 3 2 2 2" xfId="39971" xr:uid="{906FBE5B-CBD8-4671-95AD-8AC0AC4E8EFE}"/>
    <cellStyle name="Separador de milhares 2 2 2 2 6 3 3 2 2 2 2" xfId="39972" xr:uid="{6FBF2397-17EE-4CCB-B3D1-B18583CA1601}"/>
    <cellStyle name="Separador de milhares 2 2 2 2 6 3 3 2 2 2 2 2" xfId="39973" xr:uid="{502C699F-67AE-45F1-98F5-5AD81A8D4A46}"/>
    <cellStyle name="Separador de milhares 2 2 2 2 6 3 3 2 2 3" xfId="39974" xr:uid="{BC9FAF3A-2B06-4EC7-A5A8-457F23C35736}"/>
    <cellStyle name="Separador de milhares 2 2 2 2 6 3 3 2 3" xfId="39975" xr:uid="{C4397260-A516-47E0-BD0F-9C17ACEECC74}"/>
    <cellStyle name="Separador de milhares 2 2 2 2 6 3 3 2 3 2" xfId="39976" xr:uid="{97B60886-DF6C-40F4-A681-ED5CE5CDBA88}"/>
    <cellStyle name="Separador de milhares 2 2 2 2 6 3 3 3" xfId="39977" xr:uid="{A806BF0A-8173-4628-A9AC-9FA78F0F349A}"/>
    <cellStyle name="Separador de milhares 2 2 2 2 6 3 3 3 2" xfId="39978" xr:uid="{884827C9-5B68-4FEC-849E-191BF802C0D7}"/>
    <cellStyle name="Separador de milhares 2 2 2 2 6 3 3 3 2 2" xfId="39979" xr:uid="{CDE65480-A6CC-4F9B-8D24-86C5CA473AEB}"/>
    <cellStyle name="Separador de milhares 2 2 2 2 6 3 3 4" xfId="39980" xr:uid="{115B6791-3310-4CDE-9E35-FE7B5C1089BE}"/>
    <cellStyle name="Separador de milhares 2 2 2 2 6 3 4" xfId="39981" xr:uid="{D6330AC1-21B2-4F81-A2B2-F2382CBA6193}"/>
    <cellStyle name="Separador de milhares 2 2 2 2 6 3 4 2" xfId="39982" xr:uid="{7EA0D34C-0540-470A-9E85-AB04025BD216}"/>
    <cellStyle name="Separador de milhares 2 2 2 2 6 3 4 2 2" xfId="39983" xr:uid="{E045E6D6-9075-499A-BDA0-D217EF0F2334}"/>
    <cellStyle name="Separador de milhares 2 2 2 2 6 3 4 2 2 2" xfId="39984" xr:uid="{F98DB532-84E7-4AC9-B854-D33537999787}"/>
    <cellStyle name="Separador de milhares 2 2 2 2 6 3 4 3" xfId="39985" xr:uid="{DACAE3FD-3FFF-44AD-9525-C33DAD533325}"/>
    <cellStyle name="Separador de milhares 2 2 2 2 6 3 5" xfId="39986" xr:uid="{13B17888-2D7E-4042-80B0-2D2EF3AF5830}"/>
    <cellStyle name="Separador de milhares 2 2 2 2 6 3 5 2" xfId="39987" xr:uid="{202D6AAB-1F69-441E-AF4E-28FCB8DF56C2}"/>
    <cellStyle name="Separador de milhares 2 2 2 2 6 4" xfId="39988" xr:uid="{78E79E23-6F44-4D11-BF68-E72413DCE22E}"/>
    <cellStyle name="Separador de milhares 2 2 2 2 6 4 2" xfId="39989" xr:uid="{BD54BA06-E3C8-4A0E-8DBD-8186FF24D2FB}"/>
    <cellStyle name="Separador de milhares 2 2 2 2 6 4 2 2" xfId="39990" xr:uid="{C8D82CA3-D9DB-48B7-95A1-DDEAB205ACC9}"/>
    <cellStyle name="Separador de milhares 2 2 2 2 6 4 2 2 2" xfId="39991" xr:uid="{F270516E-54A3-47B1-8808-E6C51F9D9ECE}"/>
    <cellStyle name="Separador de milhares 2 2 2 2 6 4 2 2 2 2" xfId="39992" xr:uid="{C148BCC6-682F-4428-BC84-8397A2CC375E}"/>
    <cellStyle name="Separador de milhares 2 2 2 2 6 4 2 2 2 2 2" xfId="39993" xr:uid="{AEC80B7F-3672-46A6-BEA6-1A08B919FCEB}"/>
    <cellStyle name="Separador de milhares 2 2 2 2 6 4 2 2 2 2 2 2" xfId="39994" xr:uid="{AEB4EA89-B013-4122-AB7E-64458242515D}"/>
    <cellStyle name="Separador de milhares 2 2 2 2 6 4 2 2 2 3" xfId="39995" xr:uid="{E2DD8A30-421A-4061-B2F4-2084BC0FB9A8}"/>
    <cellStyle name="Separador de milhares 2 2 2 2 6 4 2 2 3" xfId="39996" xr:uid="{BCC552F7-D1EA-4526-9AFA-F6CF203BC7D0}"/>
    <cellStyle name="Separador de milhares 2 2 2 2 6 4 2 2 3 2" xfId="39997" xr:uid="{A497313E-E1E2-4A2E-92A9-1CBB1E1A44ED}"/>
    <cellStyle name="Separador de milhares 2 2 2 2 6 4 2 3" xfId="39998" xr:uid="{0AAFD1AC-AF0B-42A4-8A1F-1670C2319DC3}"/>
    <cellStyle name="Separador de milhares 2 2 2 2 6 4 2 3 2" xfId="39999" xr:uid="{E2D587FB-BA49-4E10-AFD6-E62F3017AD0D}"/>
    <cellStyle name="Separador de milhares 2 2 2 2 6 4 2 3 2 2" xfId="40000" xr:uid="{599EAE70-26CC-422D-9170-ABE3F47C2A8C}"/>
    <cellStyle name="Separador de milhares 2 2 2 2 6 4 2 4" xfId="40001" xr:uid="{DF8C52AB-3052-43F3-BB21-D0A883861C69}"/>
    <cellStyle name="Separador de milhares 2 2 2 2 6 4 3" xfId="40002" xr:uid="{516DB766-415D-43F7-93BD-95AE231F588E}"/>
    <cellStyle name="Separador de milhares 2 2 2 2 6 4 3 2" xfId="40003" xr:uid="{A10A75E7-8C7F-4A26-84D6-5C8BE75B24A6}"/>
    <cellStyle name="Separador de milhares 2 2 2 2 6 4 3 2 2" xfId="40004" xr:uid="{7F3AD441-1BEA-414A-B3D6-BD0E73F8BD9D}"/>
    <cellStyle name="Separador de milhares 2 2 2 2 6 4 3 2 2 2" xfId="40005" xr:uid="{69EA23F4-4B03-4D79-AE72-A388F04974EF}"/>
    <cellStyle name="Separador de milhares 2 2 2 2 6 4 3 3" xfId="40006" xr:uid="{C3644839-3762-478C-915B-276051E46F39}"/>
    <cellStyle name="Separador de milhares 2 2 2 2 6 4 4" xfId="40007" xr:uid="{524CD828-ED2C-4242-A427-6F3F6C28B820}"/>
    <cellStyle name="Separador de milhares 2 2 2 2 6 4 4 2" xfId="40008" xr:uid="{1D5CCFC0-F793-44A6-A9C5-8F90E2531B87}"/>
    <cellStyle name="Separador de milhares 2 2 2 2 6 5" xfId="40009" xr:uid="{5AFEAD8F-5903-4C0B-A4DA-0EABFDE43ED6}"/>
    <cellStyle name="Separador de milhares 2 2 2 2 6 5 2" xfId="40010" xr:uid="{7C3E9619-1954-48FA-9E5B-DE3F3B55F9AF}"/>
    <cellStyle name="Separador de milhares 2 2 2 2 6 5 2 2" xfId="40011" xr:uid="{331985C8-2914-4ED3-96AE-8C03D813D5C7}"/>
    <cellStyle name="Separador de milhares 2 2 2 2 6 5 2 2 2" xfId="40012" xr:uid="{EFB63429-DC01-45BE-B2A7-F24CEA6395A9}"/>
    <cellStyle name="Separador de milhares 2 2 2 2 6 5 2 2 2 2" xfId="40013" xr:uid="{DA166A4A-BB71-466D-8ACE-154B522475AE}"/>
    <cellStyle name="Separador de milhares 2 2 2 2 6 5 2 3" xfId="40014" xr:uid="{6C521F42-E1CF-41DD-B6A7-AC71162FE2FF}"/>
    <cellStyle name="Separador de milhares 2 2 2 2 6 5 3" xfId="40015" xr:uid="{1A35F2CB-1E12-4EAC-84EE-A4F85F0CDCDC}"/>
    <cellStyle name="Separador de milhares 2 2 2 2 6 5 3 2" xfId="40016" xr:uid="{F74E085A-BE11-4FCD-9339-E12F7BF9BA90}"/>
    <cellStyle name="Separador de milhares 2 2 2 2 6 6" xfId="40017" xr:uid="{33D046C3-CC5C-41CA-98D7-95D5E11980AE}"/>
    <cellStyle name="Separador de milhares 2 2 2 2 6 6 2" xfId="40018" xr:uid="{A4064859-36E8-4CCB-A0F2-61C6D864BB47}"/>
    <cellStyle name="Separador de milhares 2 2 2 2 6 6 2 2" xfId="40019" xr:uid="{FD85887F-65A4-48B8-A609-2AB0C1C6ADF0}"/>
    <cellStyle name="Separador de milhares 2 2 2 2 6 7" xfId="40020" xr:uid="{BCE68C89-C782-446D-9374-E8165B5C0EC7}"/>
    <cellStyle name="Separador de milhares 2 2 2 2 7" xfId="40021" xr:uid="{78C6950F-1E86-4DCF-8AEF-6B720A6136E2}"/>
    <cellStyle name="Separador de milhares 2 2 2 2 8" xfId="40022" xr:uid="{FA2ED1FC-52C2-45F6-B7EB-61EAEB478AA3}"/>
    <cellStyle name="Separador de milhares 2 2 2 2 9" xfId="40023" xr:uid="{308FAD4B-ECBF-421F-AA03-9825A91C9F8A}"/>
    <cellStyle name="Separador de milhares 2 2 2 3" xfId="40024" xr:uid="{58C3C158-2946-4471-84D4-C9A1B24488BC}"/>
    <cellStyle name="Separador de milhares 2 2 2 3 2" xfId="40025" xr:uid="{135FA999-8F3C-492A-B995-811B51717951}"/>
    <cellStyle name="Separador de milhares 2 2 2 3 2 2" xfId="40026" xr:uid="{B4A52094-B374-4A46-B334-0A584A93B974}"/>
    <cellStyle name="Separador de milhares 2 2 2 3 3" xfId="40027" xr:uid="{1485766D-71B6-4820-B973-BE61B87B27FF}"/>
    <cellStyle name="Separador de milhares 2 2 2 3 4" xfId="40028" xr:uid="{C866BBC3-DBD9-465F-9511-1D50A29D2E05}"/>
    <cellStyle name="Separador de milhares 2 2 2 3 5" xfId="40029" xr:uid="{333EFADB-E410-454B-95B4-B03B107DBFB5}"/>
    <cellStyle name="Separador de milhares 2 2 2 4" xfId="40030" xr:uid="{640DE682-64BE-4244-BC4C-CEBE256353F5}"/>
    <cellStyle name="Separador de milhares 2 2 2 4 2" xfId="40031" xr:uid="{38991FCF-FEF3-4E98-8A56-7750ECDD8255}"/>
    <cellStyle name="Separador de milhares 2 2 2 4 3" xfId="40032" xr:uid="{18ECA736-FC6A-4EDB-A588-BCE601A15E26}"/>
    <cellStyle name="Separador de milhares 2 2 2 5" xfId="40033" xr:uid="{10EB4592-B319-4B6C-B2AD-D3DBBD3D3F64}"/>
    <cellStyle name="Separador de milhares 2 2 2 5 2" xfId="40034" xr:uid="{95ACC907-DFCC-4B18-BFCF-C199E8AD4C33}"/>
    <cellStyle name="Separador de milhares 2 2 2 5 3" xfId="40035" xr:uid="{80CB2A55-4E47-49A3-8991-50F9B390F98A}"/>
    <cellStyle name="Separador de milhares 2 2 2 6" xfId="40036" xr:uid="{58C6878C-10AA-482C-BA89-49265BD1C89A}"/>
    <cellStyle name="Separador de milhares 2 2 2 6 2" xfId="40037" xr:uid="{1760A345-F44A-45C5-9FBB-AA99AD46A197}"/>
    <cellStyle name="Separador de milhares 2 2 2 6 2 2" xfId="40038" xr:uid="{3D3CDD4F-EBD9-4D00-8782-38D97327E2BE}"/>
    <cellStyle name="Separador de milhares 2 2 2 6 2 2 2" xfId="40039" xr:uid="{16AB6BE8-A35D-4528-88B1-D3596A6EDF6C}"/>
    <cellStyle name="Separador de milhares 2 2 2 6 2 2 2 2" xfId="40040" xr:uid="{6D617E1A-3A44-4011-9DC1-E506D477BF73}"/>
    <cellStyle name="Separador de milhares 2 2 2 6 2 2 2 2 2" xfId="40041" xr:uid="{D76AB562-FC79-4736-8439-DAAFBD90C869}"/>
    <cellStyle name="Separador de milhares 2 2 2 6 2 2 2 2 2 2" xfId="40042" xr:uid="{0EA8DCEF-8C4B-4625-BE7E-6E8FD5890DEF}"/>
    <cellStyle name="Separador de milhares 2 2 2 6 2 2 2 2 2 2 2" xfId="40043" xr:uid="{E818C053-D106-4532-B737-057976189A32}"/>
    <cellStyle name="Separador de milhares 2 2 2 6 2 2 2 2 2 2 2 2" xfId="40044" xr:uid="{1EB6EA20-DC38-4084-BEEC-161038871BD3}"/>
    <cellStyle name="Separador de milhares 2 2 2 6 2 2 2 2 2 2 2 2 2" xfId="40045" xr:uid="{7E7DBA9E-9B30-454A-9271-F5BA1B4DF3FC}"/>
    <cellStyle name="Separador de milhares 2 2 2 6 2 2 2 2 2 2 2 2 2 2" xfId="40046" xr:uid="{000917BF-391D-411A-ABD8-F88B1C2C6B1F}"/>
    <cellStyle name="Separador de milhares 2 2 2 6 2 2 2 2 2 2 2 2 2 2 2" xfId="40047" xr:uid="{01C227EB-BA0F-43CB-81EB-EF09D6D315EA}"/>
    <cellStyle name="Separador de milhares 2 2 2 6 2 2 2 2 2 2 2 2 3" xfId="40048" xr:uid="{E91CDA83-D9C7-4DE0-B235-E980D46C6C71}"/>
    <cellStyle name="Separador de milhares 2 2 2 6 2 2 2 2 2 2 2 3" xfId="40049" xr:uid="{CB9C24C5-2B72-4D28-B1D7-8AF2C8A11945}"/>
    <cellStyle name="Separador de milhares 2 2 2 6 2 2 2 2 2 2 2 3 2" xfId="40050" xr:uid="{59694FB0-D9A6-4813-88F6-56A8B442110D}"/>
    <cellStyle name="Separador de milhares 2 2 2 6 2 2 2 2 2 2 3" xfId="40051" xr:uid="{36B83D22-DBA5-47A2-BFF7-D94A6FF7447D}"/>
    <cellStyle name="Separador de milhares 2 2 2 6 2 2 2 2 2 2 3 2" xfId="40052" xr:uid="{C65EB63D-41D0-4273-BE7A-36FC1E493EE9}"/>
    <cellStyle name="Separador de milhares 2 2 2 6 2 2 2 2 2 2 3 2 2" xfId="40053" xr:uid="{E965A6E8-9208-4F02-B3E7-11BB47865A50}"/>
    <cellStyle name="Separador de milhares 2 2 2 6 2 2 2 2 2 2 4" xfId="40054" xr:uid="{E4D889F4-C864-4EDF-BAF5-555856C29EAA}"/>
    <cellStyle name="Separador de milhares 2 2 2 6 2 2 2 2 2 3" xfId="40055" xr:uid="{E1FED3B3-431B-4077-BD78-F2FB9ABC786E}"/>
    <cellStyle name="Separador de milhares 2 2 2 6 2 2 2 2 2 3 2" xfId="40056" xr:uid="{432D88AE-F3B2-4A0C-860A-372787776A7A}"/>
    <cellStyle name="Separador de milhares 2 2 2 6 2 2 2 2 2 3 2 2" xfId="40057" xr:uid="{0839472C-FEA5-42F5-A10B-C20A6AEBB42C}"/>
    <cellStyle name="Separador de milhares 2 2 2 6 2 2 2 2 2 3 2 2 2" xfId="40058" xr:uid="{4802FE3C-52DC-49EB-B8DE-AEE7EAAD5675}"/>
    <cellStyle name="Separador de milhares 2 2 2 6 2 2 2 2 2 3 3" xfId="40059" xr:uid="{05B429F5-2EBB-47D5-8E21-46C6E02606CC}"/>
    <cellStyle name="Separador de milhares 2 2 2 6 2 2 2 2 2 4" xfId="40060" xr:uid="{7720ACFF-5CD6-40A7-9AC2-184BEF459256}"/>
    <cellStyle name="Separador de milhares 2 2 2 6 2 2 2 2 2 4 2" xfId="40061" xr:uid="{9A0E2027-1FF5-48F3-9572-D3F3FF08C0A0}"/>
    <cellStyle name="Separador de milhares 2 2 2 6 2 2 2 2 3" xfId="40062" xr:uid="{37C4E6FA-B209-4B90-81C2-9618EB4884B2}"/>
    <cellStyle name="Separador de milhares 2 2 2 6 2 2 2 2 3 2" xfId="40063" xr:uid="{E2FD8E17-ED69-4E52-8751-1FAD987DF2DA}"/>
    <cellStyle name="Separador de milhares 2 2 2 6 2 2 2 2 3 2 2" xfId="40064" xr:uid="{83440023-AECA-4C3D-A4B8-AC78EE4DFB21}"/>
    <cellStyle name="Separador de milhares 2 2 2 6 2 2 2 2 3 2 2 2" xfId="40065" xr:uid="{1372927D-BE8F-44BA-BF49-8A85171052C9}"/>
    <cellStyle name="Separador de milhares 2 2 2 6 2 2 2 2 3 2 2 2 2" xfId="40066" xr:uid="{CED1277E-1450-4183-BDB8-B4D046F4F140}"/>
    <cellStyle name="Separador de milhares 2 2 2 6 2 2 2 2 3 2 3" xfId="40067" xr:uid="{59E4A8E8-CE55-40A3-938B-181B12CE2A22}"/>
    <cellStyle name="Separador de milhares 2 2 2 6 2 2 2 2 3 3" xfId="40068" xr:uid="{A6720227-B353-4662-B6C7-C930772FFD68}"/>
    <cellStyle name="Separador de milhares 2 2 2 6 2 2 2 2 3 3 2" xfId="40069" xr:uid="{4CFE4BFA-BB0C-4B8E-B31D-36070A976CD3}"/>
    <cellStyle name="Separador de milhares 2 2 2 6 2 2 2 2 4" xfId="40070" xr:uid="{62919457-3D97-4399-B3D1-C85959715445}"/>
    <cellStyle name="Separador de milhares 2 2 2 6 2 2 2 2 4 2" xfId="40071" xr:uid="{C5F35E79-BA70-4155-82D3-9357997A73B8}"/>
    <cellStyle name="Separador de milhares 2 2 2 6 2 2 2 2 4 2 2" xfId="40072" xr:uid="{939E1365-430F-4AEA-8306-FFF7C4C50B49}"/>
    <cellStyle name="Separador de milhares 2 2 2 6 2 2 2 2 5" xfId="40073" xr:uid="{33BE5A46-1528-47A0-88A2-4E6CBAACEC64}"/>
    <cellStyle name="Separador de milhares 2 2 2 6 2 2 2 3" xfId="40074" xr:uid="{D7248825-8F1D-4AAE-AA69-3795C299819D}"/>
    <cellStyle name="Separador de milhares 2 2 2 6 2 2 2 3 2" xfId="40075" xr:uid="{18BFF311-2D0B-4F90-8A01-E5E6FF932F95}"/>
    <cellStyle name="Separador de milhares 2 2 2 6 2 2 2 3 2 2" xfId="40076" xr:uid="{E6D97B6E-9C67-4FE3-ACE6-A67F55F6FCE0}"/>
    <cellStyle name="Separador de milhares 2 2 2 6 2 2 2 3 2 2 2" xfId="40077" xr:uid="{FB72AF50-CA49-4C88-A705-BC353A85E5A5}"/>
    <cellStyle name="Separador de milhares 2 2 2 6 2 2 2 3 2 2 2 2" xfId="40078" xr:uid="{3B1330AB-E6FF-4411-A1EF-DBC7F08DC064}"/>
    <cellStyle name="Separador de milhares 2 2 2 6 2 2 2 3 2 2 2 2 2" xfId="40079" xr:uid="{30115BB0-3ABB-4B1F-9B84-26AB6F40C954}"/>
    <cellStyle name="Separador de milhares 2 2 2 6 2 2 2 3 2 2 3" xfId="40080" xr:uid="{B1490783-92CA-4B7B-B459-85C478500EC5}"/>
    <cellStyle name="Separador de milhares 2 2 2 6 2 2 2 3 2 3" xfId="40081" xr:uid="{2AE59D27-C931-4B31-954B-CC61AF734C18}"/>
    <cellStyle name="Separador de milhares 2 2 2 6 2 2 2 3 2 3 2" xfId="40082" xr:uid="{062304A6-9C97-469A-9895-D392E4DCD4B9}"/>
    <cellStyle name="Separador de milhares 2 2 2 6 2 2 2 3 3" xfId="40083" xr:uid="{FB786F0C-23A9-4400-94E2-06CBF8C2278B}"/>
    <cellStyle name="Separador de milhares 2 2 2 6 2 2 2 3 3 2" xfId="40084" xr:uid="{027F14AD-CA24-40C9-A380-4D3DABC86190}"/>
    <cellStyle name="Separador de milhares 2 2 2 6 2 2 2 3 3 2 2" xfId="40085" xr:uid="{77EDA1BF-EEAD-43A4-BD7B-BB0B0C9116B2}"/>
    <cellStyle name="Separador de milhares 2 2 2 6 2 2 2 3 4" xfId="40086" xr:uid="{F9876C9F-916F-42C7-99BE-D866B5299799}"/>
    <cellStyle name="Separador de milhares 2 2 2 6 2 2 2 4" xfId="40087" xr:uid="{0F9DA2BF-F8D7-45AF-A128-1A371257372D}"/>
    <cellStyle name="Separador de milhares 2 2 2 6 2 2 2 4 2" xfId="40088" xr:uid="{72C77413-9DE3-4C58-86B3-41D34F59B831}"/>
    <cellStyle name="Separador de milhares 2 2 2 6 2 2 2 4 2 2" xfId="40089" xr:uid="{315E2D22-3786-4E01-90FB-701C60DF9301}"/>
    <cellStyle name="Separador de milhares 2 2 2 6 2 2 2 4 2 2 2" xfId="40090" xr:uid="{4EC76EC2-ED0B-4726-A994-DE31EACBCE8F}"/>
    <cellStyle name="Separador de milhares 2 2 2 6 2 2 2 4 3" xfId="40091" xr:uid="{CD13C940-AA6C-4B16-9365-D7CCE2563934}"/>
    <cellStyle name="Separador de milhares 2 2 2 6 2 2 2 5" xfId="40092" xr:uid="{1C7DDF04-A1A2-4438-B0DE-2441E3087446}"/>
    <cellStyle name="Separador de milhares 2 2 2 6 2 2 2 5 2" xfId="40093" xr:uid="{CD2702FE-F2A9-4D2C-AD90-4FCC6060D385}"/>
    <cellStyle name="Separador de milhares 2 2 2 6 2 2 3" xfId="40094" xr:uid="{EB3956EE-453F-42BC-8C1A-A13A42489E0E}"/>
    <cellStyle name="Separador de milhares 2 2 2 6 2 2 3 2" xfId="40095" xr:uid="{75EF7592-0D17-4F3C-8FB4-2CD5190A9A33}"/>
    <cellStyle name="Separador de milhares 2 2 2 6 2 2 3 2 2" xfId="40096" xr:uid="{DF6380D0-AC39-4E15-AE10-6B5C4DFBBB5C}"/>
    <cellStyle name="Separador de milhares 2 2 2 6 2 2 3 2 2 2" xfId="40097" xr:uid="{9BD19EAC-34D5-4A29-AD10-3F75D8DD27B4}"/>
    <cellStyle name="Separador de milhares 2 2 2 6 2 2 3 2 2 2 2" xfId="40098" xr:uid="{AD2A6E5E-D180-4F9B-8CE8-B510B3FCF881}"/>
    <cellStyle name="Separador de milhares 2 2 2 6 2 2 3 2 2 2 2 2" xfId="40099" xr:uid="{8B111B9F-F6EC-4F8E-A7F0-DAF14D474620}"/>
    <cellStyle name="Separador de milhares 2 2 2 6 2 2 3 2 2 2 2 2 2" xfId="40100" xr:uid="{F54C8876-CBD2-4C16-82D7-622FB488880C}"/>
    <cellStyle name="Separador de milhares 2 2 2 6 2 2 3 2 2 2 3" xfId="40101" xr:uid="{F8C4D3AB-7929-457B-B8AD-A21218B1D6CF}"/>
    <cellStyle name="Separador de milhares 2 2 2 6 2 2 3 2 2 3" xfId="40102" xr:uid="{57567344-41D7-45D7-A046-FC4177712F46}"/>
    <cellStyle name="Separador de milhares 2 2 2 6 2 2 3 2 2 3 2" xfId="40103" xr:uid="{58ECB5D5-33F2-4936-9504-5CB61BC1E710}"/>
    <cellStyle name="Separador de milhares 2 2 2 6 2 2 3 2 3" xfId="40104" xr:uid="{E1955DE6-32C6-4E70-90EC-19DD5D61611B}"/>
    <cellStyle name="Separador de milhares 2 2 2 6 2 2 3 2 3 2" xfId="40105" xr:uid="{02B7BB15-E9C5-4DC2-9170-EE51134CBCDD}"/>
    <cellStyle name="Separador de milhares 2 2 2 6 2 2 3 2 3 2 2" xfId="40106" xr:uid="{52C8ADF7-DC54-4289-BABA-F124F703A643}"/>
    <cellStyle name="Separador de milhares 2 2 2 6 2 2 3 2 4" xfId="40107" xr:uid="{7E4983FD-7C35-437C-B0F4-7FBD6EB60C1A}"/>
    <cellStyle name="Separador de milhares 2 2 2 6 2 2 3 3" xfId="40108" xr:uid="{252ADEDF-5BBB-4966-BD58-34F3C9E75D1C}"/>
    <cellStyle name="Separador de milhares 2 2 2 6 2 2 3 3 2" xfId="40109" xr:uid="{899D63C7-68A9-4764-8920-44A0A6FBFCFA}"/>
    <cellStyle name="Separador de milhares 2 2 2 6 2 2 3 3 2 2" xfId="40110" xr:uid="{5AB23E59-D015-485C-9A76-8781A5754750}"/>
    <cellStyle name="Separador de milhares 2 2 2 6 2 2 3 3 2 2 2" xfId="40111" xr:uid="{F1448F7D-5620-443A-BA46-85564084277A}"/>
    <cellStyle name="Separador de milhares 2 2 2 6 2 2 3 3 3" xfId="40112" xr:uid="{7C997704-0990-4FA7-8420-351249E6393A}"/>
    <cellStyle name="Separador de milhares 2 2 2 6 2 2 3 4" xfId="40113" xr:uid="{2BCBABC6-2FD6-4D88-833C-3B2A0E520140}"/>
    <cellStyle name="Separador de milhares 2 2 2 6 2 2 3 4 2" xfId="40114" xr:uid="{4C058E8F-F189-4F31-AB97-0491DC4BF74A}"/>
    <cellStyle name="Separador de milhares 2 2 2 6 2 2 4" xfId="40115" xr:uid="{66BC3D38-DB1E-4D1C-8E2D-B8F6F2DC68AA}"/>
    <cellStyle name="Separador de milhares 2 2 2 6 2 2 4 2" xfId="40116" xr:uid="{9497C6FD-949B-4A10-8432-0745FC54D2CA}"/>
    <cellStyle name="Separador de milhares 2 2 2 6 2 2 4 2 2" xfId="40117" xr:uid="{7FE58980-C4A9-4F8D-8DD7-B02CC0D83073}"/>
    <cellStyle name="Separador de milhares 2 2 2 6 2 2 4 2 2 2" xfId="40118" xr:uid="{8EE835EF-0917-4B24-B103-BB06CA1930F8}"/>
    <cellStyle name="Separador de milhares 2 2 2 6 2 2 4 2 2 2 2" xfId="40119" xr:uid="{513F48E1-03A5-42CF-9C86-5BFE80AD159F}"/>
    <cellStyle name="Separador de milhares 2 2 2 6 2 2 4 2 3" xfId="40120" xr:uid="{2366AD4C-5592-4FE4-A922-133BABBF6D03}"/>
    <cellStyle name="Separador de milhares 2 2 2 6 2 2 4 3" xfId="40121" xr:uid="{BB1AC900-1B94-402A-A5A9-D26765A4923E}"/>
    <cellStyle name="Separador de milhares 2 2 2 6 2 2 4 3 2" xfId="40122" xr:uid="{18C62901-25C0-43E4-828B-3CB5FD5EB925}"/>
    <cellStyle name="Separador de milhares 2 2 2 6 2 2 5" xfId="40123" xr:uid="{30928ED2-EB92-4151-B805-BE69B0B7C95E}"/>
    <cellStyle name="Separador de milhares 2 2 2 6 2 2 5 2" xfId="40124" xr:uid="{AE09AB5E-8252-4D9B-B09B-2F9CE631990C}"/>
    <cellStyle name="Separador de milhares 2 2 2 6 2 2 5 2 2" xfId="40125" xr:uid="{5B261D73-74C4-4494-A43B-08B98C063DC9}"/>
    <cellStyle name="Separador de milhares 2 2 2 6 2 2 6" xfId="40126" xr:uid="{4C2310A0-7674-4290-A214-F07201761E48}"/>
    <cellStyle name="Separador de milhares 2 2 2 6 2 3" xfId="40127" xr:uid="{7752C7AB-A607-4E9D-8B6C-F415197085C2}"/>
    <cellStyle name="Separador de milhares 2 2 2 6 2 3 2" xfId="40128" xr:uid="{21A55AF7-B3E7-40C0-A76E-3CC37BFE7B0C}"/>
    <cellStyle name="Separador de milhares 2 2 2 6 2 3 2 2" xfId="40129" xr:uid="{7A0CFC91-F4AC-4286-BC01-B54A707EB460}"/>
    <cellStyle name="Separador de milhares 2 2 2 6 2 3 2 2 2" xfId="40130" xr:uid="{61EED9C0-1087-4F85-9D48-D765EAF89F38}"/>
    <cellStyle name="Separador de milhares 2 2 2 6 2 3 2 2 2 2" xfId="40131" xr:uid="{FB923A1A-6F02-4F96-8885-291751D701A8}"/>
    <cellStyle name="Separador de milhares 2 2 2 6 2 3 2 2 2 2 2" xfId="40132" xr:uid="{3879A2F0-D7E4-4783-9DC5-184528CB0C15}"/>
    <cellStyle name="Separador de milhares 2 2 2 6 2 3 2 2 2 2 2 2" xfId="40133" xr:uid="{65FA9026-F6C5-4517-BBCE-06A9932FB843}"/>
    <cellStyle name="Separador de milhares 2 2 2 6 2 3 2 2 2 2 2 2 2" xfId="40134" xr:uid="{52223572-F187-403A-9DBE-E757E99A8635}"/>
    <cellStyle name="Separador de milhares 2 2 2 6 2 3 2 2 2 2 3" xfId="40135" xr:uid="{FD84CA4D-AC07-4130-9236-EB4503255AFC}"/>
    <cellStyle name="Separador de milhares 2 2 2 6 2 3 2 2 2 3" xfId="40136" xr:uid="{FC389D31-A248-416A-91C8-3F97B81CBCA9}"/>
    <cellStyle name="Separador de milhares 2 2 2 6 2 3 2 2 2 3 2" xfId="40137" xr:uid="{A14467A8-57DC-4F46-80D4-88DAB75017EB}"/>
    <cellStyle name="Separador de milhares 2 2 2 6 2 3 2 2 3" xfId="40138" xr:uid="{E11E72B4-5185-4E5E-8591-1AB136DBE153}"/>
    <cellStyle name="Separador de milhares 2 2 2 6 2 3 2 2 3 2" xfId="40139" xr:uid="{DD9E5DA5-68EB-4C3C-9FAD-39D97B2BB952}"/>
    <cellStyle name="Separador de milhares 2 2 2 6 2 3 2 2 3 2 2" xfId="40140" xr:uid="{787B62AA-F864-4E65-BCBC-A189267680FE}"/>
    <cellStyle name="Separador de milhares 2 2 2 6 2 3 2 2 4" xfId="40141" xr:uid="{17B9EF7E-1DF3-4377-86A9-6C1F12359980}"/>
    <cellStyle name="Separador de milhares 2 2 2 6 2 3 2 3" xfId="40142" xr:uid="{9B58EDDF-02D1-473A-8170-192518B340AE}"/>
    <cellStyle name="Separador de milhares 2 2 2 6 2 3 2 3 2" xfId="40143" xr:uid="{51CC0CE9-E469-4417-9D5E-DE86BD19DDC1}"/>
    <cellStyle name="Separador de milhares 2 2 2 6 2 3 2 3 2 2" xfId="40144" xr:uid="{E0F5D0B7-7E7D-44A8-AA9F-20189AF135A7}"/>
    <cellStyle name="Separador de milhares 2 2 2 6 2 3 2 3 2 2 2" xfId="40145" xr:uid="{4131C44C-773D-4DFF-B55D-FC514F62B0E2}"/>
    <cellStyle name="Separador de milhares 2 2 2 6 2 3 2 3 3" xfId="40146" xr:uid="{6DDB38F3-390C-4E20-BBCE-E424EE1F6B38}"/>
    <cellStyle name="Separador de milhares 2 2 2 6 2 3 2 4" xfId="40147" xr:uid="{B21253B1-510B-4075-A4D2-434BA65E2BDD}"/>
    <cellStyle name="Separador de milhares 2 2 2 6 2 3 2 4 2" xfId="40148" xr:uid="{074BFFD9-96A8-44D4-9341-8255D7DF91F7}"/>
    <cellStyle name="Separador de milhares 2 2 2 6 2 3 3" xfId="40149" xr:uid="{D7B1A48B-0FEF-4DCB-987B-986582407783}"/>
    <cellStyle name="Separador de milhares 2 2 2 6 2 3 3 2" xfId="40150" xr:uid="{F816F0A5-5A2C-4FBF-8E50-2CA9B4E14AF8}"/>
    <cellStyle name="Separador de milhares 2 2 2 6 2 3 3 2 2" xfId="40151" xr:uid="{E9891884-AB9E-4733-AD73-9AB47EFA3BBD}"/>
    <cellStyle name="Separador de milhares 2 2 2 6 2 3 3 2 2 2" xfId="40152" xr:uid="{BDAD70B1-6021-4CE1-89BF-D34DDCD45529}"/>
    <cellStyle name="Separador de milhares 2 2 2 6 2 3 3 2 2 2 2" xfId="40153" xr:uid="{D9AC4C52-11C9-43D8-81C1-D5381F2D744C}"/>
    <cellStyle name="Separador de milhares 2 2 2 6 2 3 3 2 3" xfId="40154" xr:uid="{D4D04988-4B3D-4583-B248-11B5ED648CD5}"/>
    <cellStyle name="Separador de milhares 2 2 2 6 2 3 3 3" xfId="40155" xr:uid="{D764620D-112E-4851-B3F7-C3E5CDB6A361}"/>
    <cellStyle name="Separador de milhares 2 2 2 6 2 3 3 3 2" xfId="40156" xr:uid="{0456010C-B048-4E1E-A005-8460E430674C}"/>
    <cellStyle name="Separador de milhares 2 2 2 6 2 3 4" xfId="40157" xr:uid="{0FCCB63A-5EF2-46DD-A3E0-04CE119525E9}"/>
    <cellStyle name="Separador de milhares 2 2 2 6 2 3 4 2" xfId="40158" xr:uid="{2B7ED4BD-1490-40FE-81B2-93C5BFF88DB7}"/>
    <cellStyle name="Separador de milhares 2 2 2 6 2 3 4 2 2" xfId="40159" xr:uid="{2F3647B1-4E6F-4D8E-BD19-4406B578E806}"/>
    <cellStyle name="Separador de milhares 2 2 2 6 2 3 5" xfId="40160" xr:uid="{201921D3-C7C9-43E7-BA0C-3DDC31D49F17}"/>
    <cellStyle name="Separador de milhares 2 2 2 6 2 4" xfId="40161" xr:uid="{9E1A9A34-5D54-4897-BAFD-818746168D67}"/>
    <cellStyle name="Separador de milhares 2 2 2 6 2 4 2" xfId="40162" xr:uid="{43B8AA03-0AF7-40B3-9F12-B119D7E3C395}"/>
    <cellStyle name="Separador de milhares 2 2 2 6 2 4 2 2" xfId="40163" xr:uid="{D6849137-E151-4EF4-806E-5B81D934EA04}"/>
    <cellStyle name="Separador de milhares 2 2 2 6 2 4 2 2 2" xfId="40164" xr:uid="{F766712D-7E00-4E46-A851-FD4ED25B171E}"/>
    <cellStyle name="Separador de milhares 2 2 2 6 2 4 2 2 2 2" xfId="40165" xr:uid="{AE303D1A-D1C8-457E-94D7-C7DC272B76C7}"/>
    <cellStyle name="Separador de milhares 2 2 2 6 2 4 2 2 2 2 2" xfId="40166" xr:uid="{92C4A158-F4B8-474D-B355-AF7AC3C861EB}"/>
    <cellStyle name="Separador de milhares 2 2 2 6 2 4 2 2 3" xfId="40167" xr:uid="{CBDF60CA-FFAC-4F53-801D-A149C699083D}"/>
    <cellStyle name="Separador de milhares 2 2 2 6 2 4 2 3" xfId="40168" xr:uid="{758171F6-F166-462C-A681-89A77511BBDC}"/>
    <cellStyle name="Separador de milhares 2 2 2 6 2 4 2 3 2" xfId="40169" xr:uid="{D199D6ED-90F4-4E90-8603-AC4D77CDCBD0}"/>
    <cellStyle name="Separador de milhares 2 2 2 6 2 4 3" xfId="40170" xr:uid="{539143B5-CD77-4F5A-B874-C857EB3E56FB}"/>
    <cellStyle name="Separador de milhares 2 2 2 6 2 4 3 2" xfId="40171" xr:uid="{8D7B28FC-42A2-4325-B64F-182771D423E6}"/>
    <cellStyle name="Separador de milhares 2 2 2 6 2 4 3 2 2" xfId="40172" xr:uid="{67F64B3F-E308-4DC8-93BF-4842E9EBAFD4}"/>
    <cellStyle name="Separador de milhares 2 2 2 6 2 4 4" xfId="40173" xr:uid="{209F5AA2-2985-42E7-8243-2F6390034A54}"/>
    <cellStyle name="Separador de milhares 2 2 2 6 2 5" xfId="40174" xr:uid="{376A35E9-D334-483D-937A-08137B9A7C23}"/>
    <cellStyle name="Separador de milhares 2 2 2 6 2 5 2" xfId="40175" xr:uid="{C1786738-11EC-48DA-A5F9-58550F3A8948}"/>
    <cellStyle name="Separador de milhares 2 2 2 6 2 5 2 2" xfId="40176" xr:uid="{77D58DA6-6073-4A6B-BB27-B0E64911EB1A}"/>
    <cellStyle name="Separador de milhares 2 2 2 6 2 5 2 2 2" xfId="40177" xr:uid="{2759B0D8-B489-4F85-8996-7ED24A90E697}"/>
    <cellStyle name="Separador de milhares 2 2 2 6 2 5 3" xfId="40178" xr:uid="{E4B373DE-E967-4C69-9CA6-60E3073B54B3}"/>
    <cellStyle name="Separador de milhares 2 2 2 6 2 6" xfId="40179" xr:uid="{164DBB59-B636-4940-BB14-6824E1030516}"/>
    <cellStyle name="Separador de milhares 2 2 2 6 2 6 2" xfId="40180" xr:uid="{E3F26950-DD90-46D4-9227-E1AA3115272F}"/>
    <cellStyle name="Separador de milhares 2 2 2 6 2 7" xfId="40181" xr:uid="{0FD52ACB-5E54-4CA1-9776-02F5F2411E67}"/>
    <cellStyle name="Separador de milhares 2 2 2 6 3" xfId="40182" xr:uid="{B004B8A2-E811-44A8-92F8-83AD12E4D550}"/>
    <cellStyle name="Separador de milhares 2 2 2 6 3 2" xfId="40183" xr:uid="{9490D62B-6AEF-4875-8FC2-966E91936690}"/>
    <cellStyle name="Separador de milhares 2 2 2 6 3 2 2" xfId="40184" xr:uid="{558D7019-D473-4107-9BD6-1093C941E6F8}"/>
    <cellStyle name="Separador de milhares 2 2 2 6 3 2 2 2" xfId="40185" xr:uid="{522EB03E-AACC-4C03-BAF4-A781ED9356DE}"/>
    <cellStyle name="Separador de milhares 2 2 2 6 3 2 2 2 2" xfId="40186" xr:uid="{41200090-4D16-4F2F-B90F-66CF2D5FFA96}"/>
    <cellStyle name="Separador de milhares 2 2 2 6 3 2 2 2 2 2" xfId="40187" xr:uid="{7F61DEEE-DEE7-4850-A073-02D2BCA20D22}"/>
    <cellStyle name="Separador de milhares 2 2 2 6 3 2 2 2 2 2 2" xfId="40188" xr:uid="{041F7C7D-57A8-4FA2-810B-5FD54CE9A41D}"/>
    <cellStyle name="Separador de milhares 2 2 2 6 3 2 2 2 2 2 2 2" xfId="40189" xr:uid="{9E3B98F1-70BD-4214-9C37-C4BA4E219998}"/>
    <cellStyle name="Separador de milhares 2 2 2 6 3 2 2 2 2 2 2 2 2" xfId="40190" xr:uid="{E33F8F02-13D8-4199-A62E-9DBEADF1A203}"/>
    <cellStyle name="Separador de milhares 2 2 2 6 3 2 2 2 2 2 3" xfId="40191" xr:uid="{DEB9A45E-F9B3-4889-B5E0-03A4F8170794}"/>
    <cellStyle name="Separador de milhares 2 2 2 6 3 2 2 2 2 3" xfId="40192" xr:uid="{EBFECF2E-DDAE-4296-8E29-56A55E852CE0}"/>
    <cellStyle name="Separador de milhares 2 2 2 6 3 2 2 2 2 3 2" xfId="40193" xr:uid="{2E008089-C9C4-4899-A97B-20D432956EB5}"/>
    <cellStyle name="Separador de milhares 2 2 2 6 3 2 2 2 3" xfId="40194" xr:uid="{4129E3AD-CBD2-49EE-9BC2-D6031AC9F257}"/>
    <cellStyle name="Separador de milhares 2 2 2 6 3 2 2 2 3 2" xfId="40195" xr:uid="{7C059BD5-3A51-4551-A3A0-23A9FF99E94C}"/>
    <cellStyle name="Separador de milhares 2 2 2 6 3 2 2 2 3 2 2" xfId="40196" xr:uid="{F182A861-7108-4AA3-92AE-FBD7A608F946}"/>
    <cellStyle name="Separador de milhares 2 2 2 6 3 2 2 2 4" xfId="40197" xr:uid="{072BB623-343D-47D1-B45E-26A19F46CE69}"/>
    <cellStyle name="Separador de milhares 2 2 2 6 3 2 2 3" xfId="40198" xr:uid="{93ADE573-5E9E-44B2-B676-FBD71F94A6E3}"/>
    <cellStyle name="Separador de milhares 2 2 2 6 3 2 2 3 2" xfId="40199" xr:uid="{1EB5CC51-D215-4FCF-8B9E-6F2F9704A968}"/>
    <cellStyle name="Separador de milhares 2 2 2 6 3 2 2 3 2 2" xfId="40200" xr:uid="{7E65FE57-AE96-4ACB-BC2E-C7F5893517AA}"/>
    <cellStyle name="Separador de milhares 2 2 2 6 3 2 2 3 2 2 2" xfId="40201" xr:uid="{1550290C-DD4C-4642-BC40-F1919E863EF1}"/>
    <cellStyle name="Separador de milhares 2 2 2 6 3 2 2 3 3" xfId="40202" xr:uid="{EA8D0132-DB0B-4069-A2D7-9C3284C7E8F5}"/>
    <cellStyle name="Separador de milhares 2 2 2 6 3 2 2 4" xfId="40203" xr:uid="{48B58464-9FEE-4139-ABAD-C958C08C0E2A}"/>
    <cellStyle name="Separador de milhares 2 2 2 6 3 2 2 4 2" xfId="40204" xr:uid="{44D0BAF2-AE07-4B64-9DF6-BDB7E0D3AFF5}"/>
    <cellStyle name="Separador de milhares 2 2 2 6 3 2 3" xfId="40205" xr:uid="{150CD0F8-CE4A-4953-B58E-FA0C7068E07F}"/>
    <cellStyle name="Separador de milhares 2 2 2 6 3 2 3 2" xfId="40206" xr:uid="{179029D4-D734-49C7-B87F-8F97934D8D29}"/>
    <cellStyle name="Separador de milhares 2 2 2 6 3 2 3 2 2" xfId="40207" xr:uid="{DCAF7229-D788-45F3-94A2-3A8899F767D2}"/>
    <cellStyle name="Separador de milhares 2 2 2 6 3 2 3 2 2 2" xfId="40208" xr:uid="{C54B0EA1-21DD-45DF-AE82-1C790A1851EC}"/>
    <cellStyle name="Separador de milhares 2 2 2 6 3 2 3 2 2 2 2" xfId="40209" xr:uid="{0E067745-0190-4686-8214-EBB800516249}"/>
    <cellStyle name="Separador de milhares 2 2 2 6 3 2 3 2 3" xfId="40210" xr:uid="{6FD55CF9-4560-46A0-9C57-FA5663C17C6B}"/>
    <cellStyle name="Separador de milhares 2 2 2 6 3 2 3 3" xfId="40211" xr:uid="{C9DDE646-41E0-42EE-BFCE-33C1B7BE974A}"/>
    <cellStyle name="Separador de milhares 2 2 2 6 3 2 3 3 2" xfId="40212" xr:uid="{D30A2B93-8073-4B66-815D-0602EB516E3B}"/>
    <cellStyle name="Separador de milhares 2 2 2 6 3 2 4" xfId="40213" xr:uid="{A629A372-D9D8-4844-8492-D88850F3B565}"/>
    <cellStyle name="Separador de milhares 2 2 2 6 3 2 4 2" xfId="40214" xr:uid="{389C615C-BA1D-4F6E-A084-A5724B928B75}"/>
    <cellStyle name="Separador de milhares 2 2 2 6 3 2 4 2 2" xfId="40215" xr:uid="{D043DA9C-B853-4979-B123-706AB35DD35D}"/>
    <cellStyle name="Separador de milhares 2 2 2 6 3 2 5" xfId="40216" xr:uid="{CFAC4F14-BCB5-4FB3-97B7-EE81B09A36C5}"/>
    <cellStyle name="Separador de milhares 2 2 2 6 3 3" xfId="40217" xr:uid="{3BC72002-E76F-43E9-A6F1-21AD82B219A2}"/>
    <cellStyle name="Separador de milhares 2 2 2 6 3 3 2" xfId="40218" xr:uid="{F24585D4-87F4-42CE-9622-CB84E68BB2E7}"/>
    <cellStyle name="Separador de milhares 2 2 2 6 3 3 2 2" xfId="40219" xr:uid="{932FEC45-C3F9-4081-AFAA-EDE636596C46}"/>
    <cellStyle name="Separador de milhares 2 2 2 6 3 3 2 2 2" xfId="40220" xr:uid="{3B0F9603-A7FA-44CA-B848-F3093C24A45B}"/>
    <cellStyle name="Separador de milhares 2 2 2 6 3 3 2 2 2 2" xfId="40221" xr:uid="{5AE0C5A7-2F09-4D8A-BE2B-BE41623A0517}"/>
    <cellStyle name="Separador de milhares 2 2 2 6 3 3 2 2 2 2 2" xfId="40222" xr:uid="{344AB943-BB04-46E3-BA42-A6B95B15D815}"/>
    <cellStyle name="Separador de milhares 2 2 2 6 3 3 2 2 3" xfId="40223" xr:uid="{FFAAF6A4-E81B-4AAC-84AE-CE8AFF254204}"/>
    <cellStyle name="Separador de milhares 2 2 2 6 3 3 2 3" xfId="40224" xr:uid="{0C4C12C4-8317-4734-91F7-1F3BD1D83CFD}"/>
    <cellStyle name="Separador de milhares 2 2 2 6 3 3 2 3 2" xfId="40225" xr:uid="{26664B74-A77C-4155-9CB3-FF2181B1621B}"/>
    <cellStyle name="Separador de milhares 2 2 2 6 3 3 3" xfId="40226" xr:uid="{FCA458B1-F21D-4C4A-ADA1-6EC94639FBC5}"/>
    <cellStyle name="Separador de milhares 2 2 2 6 3 3 3 2" xfId="40227" xr:uid="{58B50B5C-7D3E-407F-B82C-BACEF4CF2871}"/>
    <cellStyle name="Separador de milhares 2 2 2 6 3 3 3 2 2" xfId="40228" xr:uid="{E526DE97-FE82-450C-8702-9F12B7C5AAAD}"/>
    <cellStyle name="Separador de milhares 2 2 2 6 3 3 4" xfId="40229" xr:uid="{CFA0D2D7-7C96-4DB4-AAB4-67B2C85F8F55}"/>
    <cellStyle name="Separador de milhares 2 2 2 6 3 4" xfId="40230" xr:uid="{3A0366BC-4A58-4F6B-9A48-6CFDA87E280A}"/>
    <cellStyle name="Separador de milhares 2 2 2 6 3 4 2" xfId="40231" xr:uid="{FF5B1960-E803-4574-9095-393247179755}"/>
    <cellStyle name="Separador de milhares 2 2 2 6 3 4 2 2" xfId="40232" xr:uid="{A0385FEF-258A-45C2-AABC-921FD314887E}"/>
    <cellStyle name="Separador de milhares 2 2 2 6 3 4 2 2 2" xfId="40233" xr:uid="{F18A739E-A4A1-4266-92E4-F6ECDF8A9E0E}"/>
    <cellStyle name="Separador de milhares 2 2 2 6 3 4 3" xfId="40234" xr:uid="{F6B03316-74C1-4BBD-8757-706BD7014B86}"/>
    <cellStyle name="Separador de milhares 2 2 2 6 3 5" xfId="40235" xr:uid="{DED16E0C-F1D4-4050-82BA-6B415AB0CA9B}"/>
    <cellStyle name="Separador de milhares 2 2 2 6 3 5 2" xfId="40236" xr:uid="{752CE8E0-7513-4809-BE7F-69472BD156DF}"/>
    <cellStyle name="Separador de milhares 2 2 2 6 4" xfId="40237" xr:uid="{8A509473-90F0-4CCE-817B-82CA2548EE8E}"/>
    <cellStyle name="Separador de milhares 2 2 2 6 4 2" xfId="40238" xr:uid="{B5D65435-F60C-4F46-BD2A-1FF6807D6660}"/>
    <cellStyle name="Separador de milhares 2 2 2 6 4 2 2" xfId="40239" xr:uid="{FC344BCE-2FCC-4FDB-8461-E6E326E4A60E}"/>
    <cellStyle name="Separador de milhares 2 2 2 6 4 2 2 2" xfId="40240" xr:uid="{1B1B3BBE-FB49-4F89-80AE-322C4E1DFA05}"/>
    <cellStyle name="Separador de milhares 2 2 2 6 4 2 2 2 2" xfId="40241" xr:uid="{15014A92-D9E5-45F9-BF28-510A56E0E7EA}"/>
    <cellStyle name="Separador de milhares 2 2 2 6 4 2 2 2 2 2" xfId="40242" xr:uid="{69078670-0BC9-4AC6-9FC7-1FC4D65916EF}"/>
    <cellStyle name="Separador de milhares 2 2 2 6 4 2 2 2 2 2 2" xfId="40243" xr:uid="{4B0AD3D9-F6BE-4FCA-9CD3-E1D785634F0A}"/>
    <cellStyle name="Separador de milhares 2 2 2 6 4 2 2 2 3" xfId="40244" xr:uid="{217C3E7A-AABE-47C0-9FB9-F616EDFA74DA}"/>
    <cellStyle name="Separador de milhares 2 2 2 6 4 2 2 3" xfId="40245" xr:uid="{F7DC2438-FA2D-4507-96FD-658D7D2D93C2}"/>
    <cellStyle name="Separador de milhares 2 2 2 6 4 2 2 3 2" xfId="40246" xr:uid="{0D40B427-6D0E-4F3F-BE6B-1E5E515610D3}"/>
    <cellStyle name="Separador de milhares 2 2 2 6 4 2 3" xfId="40247" xr:uid="{2D8DDA55-2BB2-4841-9084-BEEC3312F387}"/>
    <cellStyle name="Separador de milhares 2 2 2 6 4 2 3 2" xfId="40248" xr:uid="{F4BED22C-F6EC-4B35-A3B5-3ECE2F8C7528}"/>
    <cellStyle name="Separador de milhares 2 2 2 6 4 2 3 2 2" xfId="40249" xr:uid="{AA7FB1E9-9F40-4383-B71B-0416C44C1DF7}"/>
    <cellStyle name="Separador de milhares 2 2 2 6 4 2 4" xfId="40250" xr:uid="{A9A45BB6-7784-4427-A115-CEB406F5D735}"/>
    <cellStyle name="Separador de milhares 2 2 2 6 4 3" xfId="40251" xr:uid="{381BE70A-5E99-4316-AE32-9D4ED361ED07}"/>
    <cellStyle name="Separador de milhares 2 2 2 6 4 3 2" xfId="40252" xr:uid="{873EAC5A-B484-428E-ACC4-A51CB571B916}"/>
    <cellStyle name="Separador de milhares 2 2 2 6 4 3 2 2" xfId="40253" xr:uid="{1F87F6C2-AF1D-4AC0-BEDE-F3939B7F3019}"/>
    <cellStyle name="Separador de milhares 2 2 2 6 4 3 2 2 2" xfId="40254" xr:uid="{1BB64FCC-41F0-4C26-8251-B13295903DB1}"/>
    <cellStyle name="Separador de milhares 2 2 2 6 4 3 3" xfId="40255" xr:uid="{D25EF555-90E5-421A-94D7-FA44AB6762B3}"/>
    <cellStyle name="Separador de milhares 2 2 2 6 4 4" xfId="40256" xr:uid="{E3A43D38-C69A-4766-AFCE-34D643A1D59F}"/>
    <cellStyle name="Separador de milhares 2 2 2 6 4 4 2" xfId="40257" xr:uid="{A570E700-96E0-4902-BF3D-10B8BC2C8F24}"/>
    <cellStyle name="Separador de milhares 2 2 2 6 5" xfId="40258" xr:uid="{27D97728-1F87-4246-B217-BAE65A8AD615}"/>
    <cellStyle name="Separador de milhares 2 2 2 6 5 2" xfId="40259" xr:uid="{DB95CC62-7C23-4487-816D-7FEF4D6C2F8D}"/>
    <cellStyle name="Separador de milhares 2 2 2 6 5 2 2" xfId="40260" xr:uid="{74450A55-2CEA-473B-8D67-2B6CA68A7EFA}"/>
    <cellStyle name="Separador de milhares 2 2 2 6 5 2 2 2" xfId="40261" xr:uid="{2C1FDA24-6233-4D1A-BE05-DC7061ACA225}"/>
    <cellStyle name="Separador de milhares 2 2 2 6 5 2 2 2 2" xfId="40262" xr:uid="{6241EB30-7EA7-4F50-AF8B-D9168E70F7B0}"/>
    <cellStyle name="Separador de milhares 2 2 2 6 5 2 3" xfId="40263" xr:uid="{583C7002-ED32-42AC-8857-9C04F47D1794}"/>
    <cellStyle name="Separador de milhares 2 2 2 6 5 3" xfId="40264" xr:uid="{F7DA0713-AF54-4C68-B706-C2BE0A73684F}"/>
    <cellStyle name="Separador de milhares 2 2 2 6 5 3 2" xfId="40265" xr:uid="{5182B2EE-31F2-4DDD-9E87-19BC7A0BDE40}"/>
    <cellStyle name="Separador de milhares 2 2 2 6 6" xfId="40266" xr:uid="{A4D3F5C4-3495-4914-85E2-86C2FBA4F887}"/>
    <cellStyle name="Separador de milhares 2 2 2 6 6 2" xfId="40267" xr:uid="{6AF34365-E405-4DD3-B5EF-81DAE180A5BC}"/>
    <cellStyle name="Separador de milhares 2 2 2 6 6 2 2" xfId="40268" xr:uid="{23803332-38AD-42EA-B805-116A4FA9ADFD}"/>
    <cellStyle name="Separador de milhares 2 2 2 6 7" xfId="40269" xr:uid="{C2A2FAC9-5B0C-4AD9-97C1-E8F30F93A3A9}"/>
    <cellStyle name="Separador de milhares 2 2 2 6 8" xfId="40270" xr:uid="{1EFFDAED-2983-4A2B-8A5E-11B2F6A3942B}"/>
    <cellStyle name="Separador de milhares 2 2 2 7" xfId="40271" xr:uid="{9FB37A93-6C11-47EB-AAE3-8F1E213AFC34}"/>
    <cellStyle name="Separador de milhares 2 2 2 7 2" xfId="40272" xr:uid="{8C395516-A07C-4DA0-8B6F-E19339E7FCF5}"/>
    <cellStyle name="Separador de milhares 2 2 2 7 3" xfId="40273" xr:uid="{39B6BDAA-6D22-434E-9A58-084E1FA15EE1}"/>
    <cellStyle name="Separador de milhares 2 2 2 8" xfId="40274" xr:uid="{D076C293-BAD5-4978-AC7A-5CE19C94C133}"/>
    <cellStyle name="Separador de milhares 2 2 2 9" xfId="40275" xr:uid="{FCB1FFC4-7F73-4A11-B575-9F2F34750471}"/>
    <cellStyle name="Separador de milhares 2 2 20" xfId="593" xr:uid="{411F08B0-83B7-42F7-9B66-18DFCB5E9769}"/>
    <cellStyle name="Separador de milhares 2 2 3" xfId="40276" xr:uid="{C40E5CD6-9521-499D-8A2D-FF241C0E6D17}"/>
    <cellStyle name="Separador de milhares 2 2 3 2" xfId="40277" xr:uid="{D5A5B491-2FB5-4A2E-9725-4162E49194B5}"/>
    <cellStyle name="Separador de milhares 2 2 3 2 2" xfId="40278" xr:uid="{7786C3D6-E247-4AD4-8804-2ABEBF1AE2FE}"/>
    <cellStyle name="Separador de milhares 2 2 3 2 2 2" xfId="40279" xr:uid="{58F6094A-61B7-4AB2-B1F9-388DE99B00B4}"/>
    <cellStyle name="Separador de milhares 2 2 3 2 3" xfId="40280" xr:uid="{90C9E9F5-ED71-4DDC-8B95-20EDF4170629}"/>
    <cellStyle name="Separador de milhares 2 2 3 2 3 2" xfId="40281" xr:uid="{87568BDB-C54A-4172-A3A2-3035C43F2202}"/>
    <cellStyle name="Separador de milhares 2 2 3 2 4" xfId="40282" xr:uid="{36C0845C-479A-41ED-B364-75DF194C40B1}"/>
    <cellStyle name="Separador de milhares 2 2 3 2 5" xfId="40283" xr:uid="{1911686D-D07F-449E-BA48-DAD82630EBE9}"/>
    <cellStyle name="Separador de milhares 2 2 3 3" xfId="40284" xr:uid="{AABC5FA5-93C2-44C0-A6BC-631B4503E441}"/>
    <cellStyle name="Separador de milhares 2 2 3 3 2" xfId="40285" xr:uid="{636941A0-0259-4ABD-912A-75199A5684DC}"/>
    <cellStyle name="Separador de milhares 2 2 3 3 3" xfId="40286" xr:uid="{255A1A2B-1CE3-4836-9B9E-4C2AA8243625}"/>
    <cellStyle name="Separador de milhares 2 2 3 4" xfId="40287" xr:uid="{B5C15F82-438B-47CF-8991-1B2C196D5A86}"/>
    <cellStyle name="Separador de milhares 2 2 3 4 2" xfId="40288" xr:uid="{383E2720-D00A-4F2D-A056-59C5548C0B04}"/>
    <cellStyle name="Separador de milhares 2 2 3 5" xfId="40289" xr:uid="{99B664F5-0E7F-4156-A638-64E26B5F7699}"/>
    <cellStyle name="Separador de milhares 2 2 3 5 2" xfId="40290" xr:uid="{5A54D30C-BD34-4CEC-A94B-F187ACBB3F57}"/>
    <cellStyle name="Separador de milhares 2 2 3 6" xfId="40291" xr:uid="{6E009562-0BEF-43B5-B051-AC7080B84F87}"/>
    <cellStyle name="Separador de milhares 2 2 3 6 2" xfId="40292" xr:uid="{9A635466-90CA-40AC-8524-61D531D28462}"/>
    <cellStyle name="Separador de milhares 2 2 3 7" xfId="40293" xr:uid="{C1BAC156-DBBF-42C5-B9AD-6FD7171E1E80}"/>
    <cellStyle name="Separador de milhares 2 2 3 8" xfId="40294" xr:uid="{7A40FB25-7F2C-4397-B3A5-B6E39BB47B5A}"/>
    <cellStyle name="Separador de milhares 2 2 4" xfId="40295" xr:uid="{57D147BC-1C25-480D-9B63-57EC3B6F2AA9}"/>
    <cellStyle name="Separador de milhares 2 2 4 2" xfId="40296" xr:uid="{61CA7457-2701-45F1-A73C-E0931B4AB32D}"/>
    <cellStyle name="Separador de milhares 2 2 4 2 2" xfId="40297" xr:uid="{179DCB82-7C67-4D3F-9D06-CE0DC31CD376}"/>
    <cellStyle name="Separador de milhares 2 2 4 2 2 2" xfId="40298" xr:uid="{CBC37E04-6221-493F-846C-F17F9969C510}"/>
    <cellStyle name="Separador de milhares 2 2 4 2 2 2 2" xfId="40299" xr:uid="{BA626FDB-6530-4CC5-83DA-9C04B7FE7E9A}"/>
    <cellStyle name="Separador de milhares 2 2 4 2 2 3" xfId="40300" xr:uid="{1BDD3AAB-BE1D-4319-B484-78E9B9F8CD21}"/>
    <cellStyle name="Separador de milhares 2 2 4 2 2 3 2" xfId="40301" xr:uid="{1DD3BF9E-B043-4F3E-8837-89D485346CFB}"/>
    <cellStyle name="Separador de milhares 2 2 4 2 2 4" xfId="40302" xr:uid="{37FE5C23-D005-4285-B7B0-92B7FE0133CA}"/>
    <cellStyle name="Separador de milhares 2 2 4 2 3" xfId="40303" xr:uid="{2E76F437-6CCE-4D8E-A2C5-656A71F32CAC}"/>
    <cellStyle name="Separador de milhares 2 2 4 2 3 2" xfId="40304" xr:uid="{5185F6E4-0C66-460C-B4D9-1397E21C33BC}"/>
    <cellStyle name="Separador de milhares 2 2 4 2 4" xfId="40305" xr:uid="{B78E5E84-882B-4ABC-A8A0-5BA44813363B}"/>
    <cellStyle name="Separador de milhares 2 2 4 2 4 2" xfId="40306" xr:uid="{6829E967-C6A4-43FA-A02E-B0AE17FE526C}"/>
    <cellStyle name="Separador de milhares 2 2 4 2 5" xfId="40307" xr:uid="{67F9E2B9-F7D3-4279-B428-AE2AE3884FEA}"/>
    <cellStyle name="Separador de milhares 2 2 4 2 5 2" xfId="40308" xr:uid="{9008CAF0-ED93-4CC4-876D-B22A92092472}"/>
    <cellStyle name="Separador de milhares 2 2 4 2 6" xfId="40309" xr:uid="{6D3D4483-B5BD-4623-823A-4A521F50A9F4}"/>
    <cellStyle name="Separador de milhares 2 2 4 2 6 2" xfId="40310" xr:uid="{AA9BA350-F139-4EAE-ABE1-10BE8C3C4518}"/>
    <cellStyle name="Separador de milhares 2 2 4 2 7" xfId="40311" xr:uid="{31F0EDAF-350E-4179-A863-F91614685D5A}"/>
    <cellStyle name="Separador de milhares 2 2 4 2 8" xfId="40312" xr:uid="{BBBDA63B-F039-471D-9070-9A12AC064537}"/>
    <cellStyle name="Separador de milhares 2 2 4 3" xfId="40313" xr:uid="{3B415731-7903-41C6-9726-F0048A3F293D}"/>
    <cellStyle name="Separador de milhares 2 2 4 3 2" xfId="40314" xr:uid="{A7DCA40A-A504-47EB-9D95-79F79020E4C5}"/>
    <cellStyle name="Separador de milhares 2 2 4 3 2 2" xfId="40315" xr:uid="{BB45AC0B-8EA9-4B49-AD4A-C838FE17CC0F}"/>
    <cellStyle name="Separador de milhares 2 2 4 3 3" xfId="40316" xr:uid="{D67DADC5-1952-46E7-817C-DEAB0F9E46EA}"/>
    <cellStyle name="Separador de milhares 2 2 4 3 3 2" xfId="40317" xr:uid="{C79CF2E9-EE4E-41E5-9E1B-EC96D0E23183}"/>
    <cellStyle name="Separador de milhares 2 2 4 3 4" xfId="40318" xr:uid="{93CA9509-16FC-4EC6-BCA8-033C0853A19A}"/>
    <cellStyle name="Separador de milhares 2 2 4 3 5" xfId="40319" xr:uid="{53CD1312-2322-4B27-86D9-A5279184F8EA}"/>
    <cellStyle name="Separador de milhares 2 2 4 4" xfId="40320" xr:uid="{184441AD-C7F9-4E25-AFF8-8C810FD1A39D}"/>
    <cellStyle name="Separador de milhares 2 2 4 4 2" xfId="40321" xr:uid="{8A56B8F4-6FC6-4C85-BB93-E0D7057D4C1F}"/>
    <cellStyle name="Separador de milhares 2 2 4 4 3" xfId="40322" xr:uid="{79BA97DB-3FA7-4C2D-B945-6ED365AE93FD}"/>
    <cellStyle name="Separador de milhares 2 2 4 5" xfId="40323" xr:uid="{C5F7762A-DCEB-47EE-AA2A-CADD53C231E6}"/>
    <cellStyle name="Separador de milhares 2 2 4 5 2" xfId="40324" xr:uid="{DAD77B9E-81F0-4878-BE4A-B74661A18875}"/>
    <cellStyle name="Separador de milhares 2 2 4 5 3" xfId="40325" xr:uid="{81FE1881-AB2C-4514-BC9D-83BEE438B297}"/>
    <cellStyle name="Separador de milhares 2 2 4 6" xfId="40326" xr:uid="{441DA80C-17EB-441D-83B7-60CF674A2F95}"/>
    <cellStyle name="Separador de milhares 2 2 4 6 2" xfId="40327" xr:uid="{2F77AD4D-0C60-4C60-9D23-85E5EF4CA501}"/>
    <cellStyle name="Separador de milhares 2 2 4 7" xfId="40328" xr:uid="{734FBB82-8003-48C8-9A47-D84587F1129F}"/>
    <cellStyle name="Separador de milhares 2 2 4 7 2" xfId="40329" xr:uid="{314C64D7-EDB4-4073-9675-5D9B94CE9138}"/>
    <cellStyle name="Separador de milhares 2 2 4 8" xfId="40330" xr:uid="{D7FFC10D-8DEE-4864-BAE4-C018683762A8}"/>
    <cellStyle name="Separador de milhares 2 2 4 9" xfId="40331" xr:uid="{3416D14A-4C6A-40F0-B1D5-5C72A4A416EF}"/>
    <cellStyle name="Separador de milhares 2 2 5" xfId="40332" xr:uid="{77B528B3-4A02-455E-B5D3-DAB57F5373CB}"/>
    <cellStyle name="Separador de milhares 2 2 5 2" xfId="40333" xr:uid="{90F09B8B-7DC1-4510-99ED-B005493F9C2C}"/>
    <cellStyle name="Separador de milhares 2 2 5 2 2" xfId="40334" xr:uid="{D085A6D2-44AF-4ED0-9F84-3A7B41BCCA98}"/>
    <cellStyle name="Separador de milhares 2 2 5 2 2 2" xfId="40335" xr:uid="{1468E713-1489-4192-A2DC-7DA872186C42}"/>
    <cellStyle name="Separador de milhares 2 2 5 2 3" xfId="40336" xr:uid="{808E55DD-2BC5-4CD2-9709-29B21C5894E3}"/>
    <cellStyle name="Separador de milhares 2 2 5 2 3 2" xfId="40337" xr:uid="{F233320E-FE63-425B-986B-CC0F9F148AFD}"/>
    <cellStyle name="Separador de milhares 2 2 5 2 4" xfId="40338" xr:uid="{57F415DA-0A70-41AE-AEED-DD6816919A91}"/>
    <cellStyle name="Separador de milhares 2 2 5 2 5" xfId="40339" xr:uid="{B6981F24-6779-4F96-AA36-868C42D82813}"/>
    <cellStyle name="Separador de milhares 2 2 5 3" xfId="40340" xr:uid="{60B92E76-1CC6-47B2-8DC0-ED6C476DD0D4}"/>
    <cellStyle name="Separador de milhares 2 2 5 3 2" xfId="40341" xr:uid="{4971EDFD-FAD4-4481-83FC-3F63A5D9296A}"/>
    <cellStyle name="Separador de milhares 2 2 5 4" xfId="40342" xr:uid="{FE6600AA-426E-48A1-A919-AB781DDC5739}"/>
    <cellStyle name="Separador de milhares 2 2 5 4 2" xfId="40343" xr:uid="{176619D1-9232-44B9-A5C1-247A7CACAC7D}"/>
    <cellStyle name="Separador de milhares 2 2 5 5" xfId="40344" xr:uid="{B15F7E21-5F78-4B9D-847F-595BDD16077E}"/>
    <cellStyle name="Separador de milhares 2 2 5 5 2" xfId="40345" xr:uid="{DF397B55-3010-4DAE-9BC2-1DC234C48117}"/>
    <cellStyle name="Separador de milhares 2 2 5 6" xfId="40346" xr:uid="{30176FA0-DBDA-4571-8BBC-AB4E7AC67AF6}"/>
    <cellStyle name="Separador de milhares 2 2 5 6 2" xfId="40347" xr:uid="{768046DC-0A91-4D54-9F65-2186B6CF13B4}"/>
    <cellStyle name="Separador de milhares 2 2 5 7" xfId="40348" xr:uid="{D0037B64-EAE8-4A2D-B439-ED12CAA6717E}"/>
    <cellStyle name="Separador de milhares 2 2 5 8" xfId="40349" xr:uid="{C618DDA2-CBD4-452A-B584-A7C1799D0F89}"/>
    <cellStyle name="Separador de milhares 2 2 6" xfId="40350" xr:uid="{67554060-C128-460A-A2FD-B008BBA04933}"/>
    <cellStyle name="Separador de milhares 2 2 6 2" xfId="40351" xr:uid="{F3920B4F-3EE2-4F0C-A9F2-6551D619A4D4}"/>
    <cellStyle name="Separador de milhares 2 2 6 2 2" xfId="40352" xr:uid="{8EBB1DDE-BA55-476C-976A-189C998125AA}"/>
    <cellStyle name="Separador de milhares 2 2 6 2 3" xfId="40353" xr:uid="{FCA75C15-6E86-4124-B013-A9B10946CB3F}"/>
    <cellStyle name="Separador de milhares 2 2 6 3" xfId="40354" xr:uid="{7FBF3C63-6228-4A23-97B6-ADAB4945BE0B}"/>
    <cellStyle name="Separador de milhares 2 2 6 3 2" xfId="40355" xr:uid="{AB87FDB1-2323-4729-A91F-91A2366FDDB1}"/>
    <cellStyle name="Separador de milhares 2 2 6 4" xfId="40356" xr:uid="{7FD87427-1018-46FC-91E0-79B45FFCE2C0}"/>
    <cellStyle name="Separador de milhares 2 2 6 5" xfId="40357" xr:uid="{6427C4F4-F553-44E1-895C-E29FE246AC0B}"/>
    <cellStyle name="Separador de milhares 2 2 7" xfId="40358" xr:uid="{06DDC6F7-6653-4541-AD07-8327CD78BE32}"/>
    <cellStyle name="Separador de milhares 2 2 7 2" xfId="40359" xr:uid="{323C7F5D-6BAE-4FF6-A257-7C2D0B4660B4}"/>
    <cellStyle name="Separador de milhares 2 2 7 2 2" xfId="40360" xr:uid="{46DAD4B9-33B7-4ED7-B4C3-54D78EE6D904}"/>
    <cellStyle name="Separador de milhares 2 2 7 2 2 2" xfId="40361" xr:uid="{D6FF0AF4-FB23-4831-8FD1-AB21797D06F0}"/>
    <cellStyle name="Separador de milhares 2 2 7 2 2 2 2" xfId="40362" xr:uid="{F5EAFD23-4A0E-4E95-B685-D15311196DC9}"/>
    <cellStyle name="Separador de milhares 2 2 7 2 2 2 2 2" xfId="40363" xr:uid="{2573ACE0-3999-4E54-8737-158430B8B6F6}"/>
    <cellStyle name="Separador de milhares 2 2 7 2 2 2 2 2 2" xfId="40364" xr:uid="{79A9068E-978F-41BC-B15C-051B6729B010}"/>
    <cellStyle name="Separador de milhares 2 2 7 2 2 2 2 2 2 2" xfId="40365" xr:uid="{03BF304B-C556-44B9-83A9-B42E8DE9C3F0}"/>
    <cellStyle name="Separador de milhares 2 2 7 2 2 2 2 2 2 2 2" xfId="40366" xr:uid="{B5EA6EBA-2AA6-41A7-BFA9-3EDA8CAEF123}"/>
    <cellStyle name="Separador de milhares 2 2 7 2 2 2 2 2 2 2 2 2" xfId="40367" xr:uid="{66302312-5325-4E3E-BAD6-FCE776C3E676}"/>
    <cellStyle name="Separador de milhares 2 2 7 2 2 2 2 2 2 2 2 2 2" xfId="40368" xr:uid="{0A19CB92-9374-422C-847A-E9A3F7A24D17}"/>
    <cellStyle name="Separador de milhares 2 2 7 2 2 2 2 2 2 2 2 2 2 2" xfId="40369" xr:uid="{2FB121A9-AA09-43C0-813B-CD9EE47F9252}"/>
    <cellStyle name="Separador de milhares 2 2 7 2 2 2 2 2 2 2 2 3" xfId="40370" xr:uid="{0491ED50-B802-45DB-B696-489F1AC0F3C5}"/>
    <cellStyle name="Separador de milhares 2 2 7 2 2 2 2 2 2 2 3" xfId="40371" xr:uid="{01087D71-C9AC-4A08-9F29-78487CC6C0AF}"/>
    <cellStyle name="Separador de milhares 2 2 7 2 2 2 2 2 2 2 3 2" xfId="40372" xr:uid="{BC67F092-D78A-4A30-8512-00EE832435E1}"/>
    <cellStyle name="Separador de milhares 2 2 7 2 2 2 2 2 2 3" xfId="40373" xr:uid="{B1D4282A-E8CB-487E-8B66-3F28B7FF44D4}"/>
    <cellStyle name="Separador de milhares 2 2 7 2 2 2 2 2 2 3 2" xfId="40374" xr:uid="{012E62A3-C2E9-4BF2-B4E5-AE0FB9E7FF85}"/>
    <cellStyle name="Separador de milhares 2 2 7 2 2 2 2 2 2 3 2 2" xfId="40375" xr:uid="{B820A019-2649-48AE-9A6D-F8523BE33248}"/>
    <cellStyle name="Separador de milhares 2 2 7 2 2 2 2 2 2 4" xfId="40376" xr:uid="{B0248BD6-EC35-412F-85BE-CD2D3F8E098D}"/>
    <cellStyle name="Separador de milhares 2 2 7 2 2 2 2 2 3" xfId="40377" xr:uid="{CF13FC94-5C0B-48F6-A917-6E8CAC73C9A1}"/>
    <cellStyle name="Separador de milhares 2 2 7 2 2 2 2 2 3 2" xfId="40378" xr:uid="{5D3DABA1-3A0D-45C1-B79B-30EA0509352C}"/>
    <cellStyle name="Separador de milhares 2 2 7 2 2 2 2 2 3 2 2" xfId="40379" xr:uid="{7FE21F49-4127-4B0D-907B-DEC0D89850A2}"/>
    <cellStyle name="Separador de milhares 2 2 7 2 2 2 2 2 3 2 2 2" xfId="40380" xr:uid="{3804B598-B321-4364-A4F2-53C2F86924B0}"/>
    <cellStyle name="Separador de milhares 2 2 7 2 2 2 2 2 3 3" xfId="40381" xr:uid="{9A5044E9-8C78-4AFD-86AC-6424CD959A1F}"/>
    <cellStyle name="Separador de milhares 2 2 7 2 2 2 2 2 4" xfId="40382" xr:uid="{341559F9-C146-447D-994C-5E6611DBE7BA}"/>
    <cellStyle name="Separador de milhares 2 2 7 2 2 2 2 2 4 2" xfId="40383" xr:uid="{2C75D66F-E6FE-4B47-9AF4-74EC72CBF3A2}"/>
    <cellStyle name="Separador de milhares 2 2 7 2 2 2 2 3" xfId="40384" xr:uid="{29751D39-B5C9-4D2E-9E9C-BF4B2596AFF6}"/>
    <cellStyle name="Separador de milhares 2 2 7 2 2 2 2 3 2" xfId="40385" xr:uid="{CE948DE2-88A8-49BD-8DCC-67499A57A900}"/>
    <cellStyle name="Separador de milhares 2 2 7 2 2 2 2 3 2 2" xfId="40386" xr:uid="{B8586DDF-620D-4853-8D30-222055A3C9A0}"/>
    <cellStyle name="Separador de milhares 2 2 7 2 2 2 2 3 2 2 2" xfId="40387" xr:uid="{E6A1B1D5-A1B0-454A-A90D-BF3817C5FA1F}"/>
    <cellStyle name="Separador de milhares 2 2 7 2 2 2 2 3 2 2 2 2" xfId="40388" xr:uid="{4593B42F-0CCC-4460-9E3A-5EB8DE111AA4}"/>
    <cellStyle name="Separador de milhares 2 2 7 2 2 2 2 3 2 3" xfId="40389" xr:uid="{57B6CF7B-65F4-45C0-8F22-9EB5514A0549}"/>
    <cellStyle name="Separador de milhares 2 2 7 2 2 2 2 3 3" xfId="40390" xr:uid="{2874E60D-9CFE-41C7-BDA5-8E48A5B0F91D}"/>
    <cellStyle name="Separador de milhares 2 2 7 2 2 2 2 3 3 2" xfId="40391" xr:uid="{A73E2F8D-DA5F-4A87-A68F-034D73C7051E}"/>
    <cellStyle name="Separador de milhares 2 2 7 2 2 2 2 4" xfId="40392" xr:uid="{D291C1CD-8D38-47CC-B590-EF91EE6E93DE}"/>
    <cellStyle name="Separador de milhares 2 2 7 2 2 2 2 4 2" xfId="40393" xr:uid="{B7D535B8-D47C-4DB7-8DB7-881C885BD968}"/>
    <cellStyle name="Separador de milhares 2 2 7 2 2 2 2 4 2 2" xfId="40394" xr:uid="{D18487F8-91FE-43D4-A052-161A564320B1}"/>
    <cellStyle name="Separador de milhares 2 2 7 2 2 2 2 5" xfId="40395" xr:uid="{9F26B350-205E-447E-BE60-66254E5E3950}"/>
    <cellStyle name="Separador de milhares 2 2 7 2 2 2 3" xfId="40396" xr:uid="{70C6A4B5-B25A-4991-854E-C31807199341}"/>
    <cellStyle name="Separador de milhares 2 2 7 2 2 2 3 2" xfId="40397" xr:uid="{1FC4D31F-7E78-483A-BAED-74D17B3324DA}"/>
    <cellStyle name="Separador de milhares 2 2 7 2 2 2 3 2 2" xfId="40398" xr:uid="{66154B4F-966B-4009-A137-38A6109E8406}"/>
    <cellStyle name="Separador de milhares 2 2 7 2 2 2 3 2 2 2" xfId="40399" xr:uid="{26F8D2B5-E3A2-4550-B37E-4F1424005971}"/>
    <cellStyle name="Separador de milhares 2 2 7 2 2 2 3 2 2 2 2" xfId="40400" xr:uid="{E609EA43-CD75-4B25-85EA-CD489C207306}"/>
    <cellStyle name="Separador de milhares 2 2 7 2 2 2 3 2 2 2 2 2" xfId="40401" xr:uid="{3D1BB75C-9A17-4284-AE3E-5FA6AE0681EC}"/>
    <cellStyle name="Separador de milhares 2 2 7 2 2 2 3 2 2 3" xfId="40402" xr:uid="{B8545EFE-18A3-4AC9-8870-77B3FA55D4F4}"/>
    <cellStyle name="Separador de milhares 2 2 7 2 2 2 3 2 3" xfId="40403" xr:uid="{36C32E4A-D72A-4C1E-8FC6-BB6BC3133B7E}"/>
    <cellStyle name="Separador de milhares 2 2 7 2 2 2 3 2 3 2" xfId="40404" xr:uid="{B1B65473-EDDC-466F-91F8-E96F5E31967D}"/>
    <cellStyle name="Separador de milhares 2 2 7 2 2 2 3 3" xfId="40405" xr:uid="{3142F6A2-CB68-49B1-9B27-9687D70E5275}"/>
    <cellStyle name="Separador de milhares 2 2 7 2 2 2 3 3 2" xfId="40406" xr:uid="{C36084BD-3F91-4297-BB65-4C8D3FB29047}"/>
    <cellStyle name="Separador de milhares 2 2 7 2 2 2 3 3 2 2" xfId="40407" xr:uid="{AB2662A5-60F6-4683-B78E-0B0AA566A4D0}"/>
    <cellStyle name="Separador de milhares 2 2 7 2 2 2 3 4" xfId="40408" xr:uid="{D5777ED7-5E61-409D-BB7F-F2CF5998745D}"/>
    <cellStyle name="Separador de milhares 2 2 7 2 2 2 4" xfId="40409" xr:uid="{6E71261D-29ED-4704-A044-BAD55A712F37}"/>
    <cellStyle name="Separador de milhares 2 2 7 2 2 2 4 2" xfId="40410" xr:uid="{B0F37469-B7C2-45C8-89D1-9B2C21D59509}"/>
    <cellStyle name="Separador de milhares 2 2 7 2 2 2 4 2 2" xfId="40411" xr:uid="{D4E0D78C-9523-4059-9904-6947590E07BD}"/>
    <cellStyle name="Separador de milhares 2 2 7 2 2 2 4 2 2 2" xfId="40412" xr:uid="{F6825F41-A5F0-4276-988B-1012613E92D9}"/>
    <cellStyle name="Separador de milhares 2 2 7 2 2 2 4 3" xfId="40413" xr:uid="{1319DA73-8B98-4979-8859-0B76958861D7}"/>
    <cellStyle name="Separador de milhares 2 2 7 2 2 2 5" xfId="40414" xr:uid="{FB0C83BA-CC93-4DE3-BC60-A4AC86360326}"/>
    <cellStyle name="Separador de milhares 2 2 7 2 2 2 5 2" xfId="40415" xr:uid="{73BAE5D4-BBEA-43B5-BDF3-FD9E8F52AB67}"/>
    <cellStyle name="Separador de milhares 2 2 7 2 2 3" xfId="40416" xr:uid="{4CE7B741-19C5-459C-87ED-68EA31982F00}"/>
    <cellStyle name="Separador de milhares 2 2 7 2 2 3 2" xfId="40417" xr:uid="{1D2C4B43-D89A-4376-BAD4-2233492A3EE7}"/>
    <cellStyle name="Separador de milhares 2 2 7 2 2 3 2 2" xfId="40418" xr:uid="{0F069365-F087-4B65-BCA8-DA46A38AA4B3}"/>
    <cellStyle name="Separador de milhares 2 2 7 2 2 3 2 2 2" xfId="40419" xr:uid="{054A0211-D8B7-41BA-A483-836F4023DAD8}"/>
    <cellStyle name="Separador de milhares 2 2 7 2 2 3 2 2 2 2" xfId="40420" xr:uid="{790E1FB5-9220-4863-BB63-9FEEE0C6C713}"/>
    <cellStyle name="Separador de milhares 2 2 7 2 2 3 2 2 2 2 2" xfId="40421" xr:uid="{9C7A0C13-0E60-4901-B50A-48B84FFF2702}"/>
    <cellStyle name="Separador de milhares 2 2 7 2 2 3 2 2 2 2 2 2" xfId="40422" xr:uid="{22DCAF00-B5BB-457A-A55E-36008C49D37E}"/>
    <cellStyle name="Separador de milhares 2 2 7 2 2 3 2 2 2 3" xfId="40423" xr:uid="{6B14E8BF-D210-46B2-9378-AF040E22581D}"/>
    <cellStyle name="Separador de milhares 2 2 7 2 2 3 2 2 3" xfId="40424" xr:uid="{D50BADB7-7EEF-4C44-B114-10D0741C9AED}"/>
    <cellStyle name="Separador de milhares 2 2 7 2 2 3 2 2 3 2" xfId="40425" xr:uid="{CEF5DE85-1143-421D-85DE-94979E3BA3CD}"/>
    <cellStyle name="Separador de milhares 2 2 7 2 2 3 2 3" xfId="40426" xr:uid="{89130AD1-4F94-4E6B-9E48-F1D8D493184F}"/>
    <cellStyle name="Separador de milhares 2 2 7 2 2 3 2 3 2" xfId="40427" xr:uid="{730A2333-BF7E-48CE-A56A-1A88C9C60C12}"/>
    <cellStyle name="Separador de milhares 2 2 7 2 2 3 2 3 2 2" xfId="40428" xr:uid="{B63794A7-0981-4DA1-9486-864789A97317}"/>
    <cellStyle name="Separador de milhares 2 2 7 2 2 3 2 4" xfId="40429" xr:uid="{C759857C-E501-4189-BD96-F59B3222864E}"/>
    <cellStyle name="Separador de milhares 2 2 7 2 2 3 3" xfId="40430" xr:uid="{1A1B7354-2CBC-41B4-B2CF-D8A15CF95082}"/>
    <cellStyle name="Separador de milhares 2 2 7 2 2 3 3 2" xfId="40431" xr:uid="{3DEEF3E1-71C4-42A4-A92E-D53208620D8F}"/>
    <cellStyle name="Separador de milhares 2 2 7 2 2 3 3 2 2" xfId="40432" xr:uid="{4F484893-2641-4352-A29C-F10F3AF4A9FB}"/>
    <cellStyle name="Separador de milhares 2 2 7 2 2 3 3 2 2 2" xfId="40433" xr:uid="{4D701D5E-98DA-434F-925D-B56292F335C2}"/>
    <cellStyle name="Separador de milhares 2 2 7 2 2 3 3 3" xfId="40434" xr:uid="{95F09CCA-4BDB-49EF-8C65-6F22E0FCEABA}"/>
    <cellStyle name="Separador de milhares 2 2 7 2 2 3 4" xfId="40435" xr:uid="{BCC68345-7165-4333-85C1-69B1CF1B15D5}"/>
    <cellStyle name="Separador de milhares 2 2 7 2 2 3 4 2" xfId="40436" xr:uid="{1375721C-AF93-43F8-9F6C-24B6FB50944C}"/>
    <cellStyle name="Separador de milhares 2 2 7 2 2 4" xfId="40437" xr:uid="{28F41201-79CB-449E-B664-982BF8D25A73}"/>
    <cellStyle name="Separador de milhares 2 2 7 2 2 4 2" xfId="40438" xr:uid="{C47021B3-E443-4869-BFC1-A8AA867B5913}"/>
    <cellStyle name="Separador de milhares 2 2 7 2 2 4 2 2" xfId="40439" xr:uid="{4022C7DB-B05E-49B3-B983-4BA014FF1DB7}"/>
    <cellStyle name="Separador de milhares 2 2 7 2 2 4 2 2 2" xfId="40440" xr:uid="{6CE91B5B-712D-4CDB-A87B-76DEB876BBF7}"/>
    <cellStyle name="Separador de milhares 2 2 7 2 2 4 2 2 2 2" xfId="40441" xr:uid="{7190297C-E810-4672-AB0B-C536119ACD3D}"/>
    <cellStyle name="Separador de milhares 2 2 7 2 2 4 2 3" xfId="40442" xr:uid="{9BF773C6-88E3-47AC-AE41-9B13C9606EBA}"/>
    <cellStyle name="Separador de milhares 2 2 7 2 2 4 3" xfId="40443" xr:uid="{86D4A790-F39F-40CF-AEBC-8EDFB7EB38B3}"/>
    <cellStyle name="Separador de milhares 2 2 7 2 2 4 3 2" xfId="40444" xr:uid="{39CBBE1D-D046-4B48-9BB1-A747A898D6DC}"/>
    <cellStyle name="Separador de milhares 2 2 7 2 2 5" xfId="40445" xr:uid="{71B27D31-397F-4B13-B876-BA38140027A3}"/>
    <cellStyle name="Separador de milhares 2 2 7 2 2 5 2" xfId="40446" xr:uid="{C62FF02A-B895-470B-8623-3578F535F02A}"/>
    <cellStyle name="Separador de milhares 2 2 7 2 2 5 2 2" xfId="40447" xr:uid="{A9A40F30-8982-4FC2-8AA1-121A97BBC7D8}"/>
    <cellStyle name="Separador de milhares 2 2 7 2 2 6" xfId="40448" xr:uid="{986A618E-8D24-4164-8309-24F006D35D66}"/>
    <cellStyle name="Separador de milhares 2 2 7 2 3" xfId="40449" xr:uid="{C52E6F67-2A10-498F-BADB-3CB37BC2433A}"/>
    <cellStyle name="Separador de milhares 2 2 7 2 3 2" xfId="40450" xr:uid="{FF0FC7AC-96C4-4271-82B0-ECD5B1A04A54}"/>
    <cellStyle name="Separador de milhares 2 2 7 2 3 2 2" xfId="40451" xr:uid="{23C40AA5-A0A5-4C77-B9AD-0B82BA1765BC}"/>
    <cellStyle name="Separador de milhares 2 2 7 2 3 2 2 2" xfId="40452" xr:uid="{F8E12FCC-00C1-443B-BE3F-7B7FE9EF0B43}"/>
    <cellStyle name="Separador de milhares 2 2 7 2 3 2 2 2 2" xfId="40453" xr:uid="{91DFBD2C-0ECC-4C6A-BD00-BE69238A116D}"/>
    <cellStyle name="Separador de milhares 2 2 7 2 3 2 2 2 2 2" xfId="40454" xr:uid="{593DE622-925C-42EC-9606-97DC7171027B}"/>
    <cellStyle name="Separador de milhares 2 2 7 2 3 2 2 2 2 2 2" xfId="40455" xr:uid="{D32D55F5-29CA-425B-8BCF-E3A6DE207A8D}"/>
    <cellStyle name="Separador de milhares 2 2 7 2 3 2 2 2 2 2 2 2" xfId="40456" xr:uid="{096EA486-D412-40B3-80B3-D7AE62331C59}"/>
    <cellStyle name="Separador de milhares 2 2 7 2 3 2 2 2 2 3" xfId="40457" xr:uid="{46002DBD-41F8-4FE8-990B-9F231079A62B}"/>
    <cellStyle name="Separador de milhares 2 2 7 2 3 2 2 2 3" xfId="40458" xr:uid="{11CEC6C6-CAA1-4109-9F60-7CDC3F1309DA}"/>
    <cellStyle name="Separador de milhares 2 2 7 2 3 2 2 2 3 2" xfId="40459" xr:uid="{0E6BBB1A-B52D-465B-9F94-A51FD1D31AEF}"/>
    <cellStyle name="Separador de milhares 2 2 7 2 3 2 2 3" xfId="40460" xr:uid="{0B0FAA4E-5577-4B98-986D-755C422AE081}"/>
    <cellStyle name="Separador de milhares 2 2 7 2 3 2 2 3 2" xfId="40461" xr:uid="{B27F8B12-6653-4330-ADDC-C7B7A402128A}"/>
    <cellStyle name="Separador de milhares 2 2 7 2 3 2 2 3 2 2" xfId="40462" xr:uid="{57372829-78C8-4521-B29E-D35B74CAC0C8}"/>
    <cellStyle name="Separador de milhares 2 2 7 2 3 2 2 4" xfId="40463" xr:uid="{AD2E171E-D9F9-40CF-B2B5-D1B4FA627AAD}"/>
    <cellStyle name="Separador de milhares 2 2 7 2 3 2 3" xfId="40464" xr:uid="{B15010E0-D737-464A-980D-136EFB7E9653}"/>
    <cellStyle name="Separador de milhares 2 2 7 2 3 2 3 2" xfId="40465" xr:uid="{17C87B69-E944-4C0C-80DC-497343B29333}"/>
    <cellStyle name="Separador de milhares 2 2 7 2 3 2 3 2 2" xfId="40466" xr:uid="{5CAC1835-144F-40BE-BA53-C7C0BCBEA065}"/>
    <cellStyle name="Separador de milhares 2 2 7 2 3 2 3 2 2 2" xfId="40467" xr:uid="{10354076-260B-4E75-B153-900F70D82CB2}"/>
    <cellStyle name="Separador de milhares 2 2 7 2 3 2 3 3" xfId="40468" xr:uid="{5DDA8303-2E8A-4BA9-B313-EAFC5B636C12}"/>
    <cellStyle name="Separador de milhares 2 2 7 2 3 2 4" xfId="40469" xr:uid="{42C0BF6D-418B-428B-800C-B8C788E87A5E}"/>
    <cellStyle name="Separador de milhares 2 2 7 2 3 2 4 2" xfId="40470" xr:uid="{8F3D79C7-94E5-4F4E-B07D-AA30F0CF7D26}"/>
    <cellStyle name="Separador de milhares 2 2 7 2 3 3" xfId="40471" xr:uid="{E580E3BD-67A4-42CA-AC2F-360E2689FF1F}"/>
    <cellStyle name="Separador de milhares 2 2 7 2 3 3 2" xfId="40472" xr:uid="{70D692D6-5B1B-4C55-878C-9D7C895B8431}"/>
    <cellStyle name="Separador de milhares 2 2 7 2 3 3 2 2" xfId="40473" xr:uid="{DDC86AAC-76DA-43E4-B5B8-684CBE6784EF}"/>
    <cellStyle name="Separador de milhares 2 2 7 2 3 3 2 2 2" xfId="40474" xr:uid="{0B17A074-06CB-4827-B174-176089829902}"/>
    <cellStyle name="Separador de milhares 2 2 7 2 3 3 2 2 2 2" xfId="40475" xr:uid="{3063E0E8-D0FF-4767-90B1-DC291D6CBC89}"/>
    <cellStyle name="Separador de milhares 2 2 7 2 3 3 2 3" xfId="40476" xr:uid="{EC20C2E7-7F50-4ACE-8BAC-F070C90452FB}"/>
    <cellStyle name="Separador de milhares 2 2 7 2 3 3 3" xfId="40477" xr:uid="{053E531D-ACFF-406E-A228-FDB5AF7774B4}"/>
    <cellStyle name="Separador de milhares 2 2 7 2 3 3 3 2" xfId="40478" xr:uid="{0DE97855-5379-4573-8D01-B8EA6B942427}"/>
    <cellStyle name="Separador de milhares 2 2 7 2 3 4" xfId="40479" xr:uid="{DB82F3FF-2D05-42E4-B2E3-FA73D342DF58}"/>
    <cellStyle name="Separador de milhares 2 2 7 2 3 4 2" xfId="40480" xr:uid="{692DA2B9-89C4-4F8C-A2F5-D01E7677DD72}"/>
    <cellStyle name="Separador de milhares 2 2 7 2 3 4 2 2" xfId="40481" xr:uid="{8599938B-10F5-4D90-A213-5BEDF6A57AC4}"/>
    <cellStyle name="Separador de milhares 2 2 7 2 3 5" xfId="40482" xr:uid="{331AC20C-645C-4294-BE60-BBF2C3F417FA}"/>
    <cellStyle name="Separador de milhares 2 2 7 2 4" xfId="40483" xr:uid="{DB380D70-1427-46B6-AF1B-EFB7C4BA68BF}"/>
    <cellStyle name="Separador de milhares 2 2 7 2 4 2" xfId="40484" xr:uid="{A4C40B00-BE8C-400B-87A1-49FD139F49C9}"/>
    <cellStyle name="Separador de milhares 2 2 7 2 4 2 2" xfId="40485" xr:uid="{32455230-A858-4A86-A65D-C8B142B426D1}"/>
    <cellStyle name="Separador de milhares 2 2 7 2 4 2 2 2" xfId="40486" xr:uid="{1B3D34A3-DC7D-4FE7-8BF1-8E31BB1B5111}"/>
    <cellStyle name="Separador de milhares 2 2 7 2 4 2 2 2 2" xfId="40487" xr:uid="{3A9EF078-FF4D-4FA7-BA27-64DBEDAF2F4E}"/>
    <cellStyle name="Separador de milhares 2 2 7 2 4 2 2 2 2 2" xfId="40488" xr:uid="{26FC5917-1405-428D-BBAD-04F60BB5C0E5}"/>
    <cellStyle name="Separador de milhares 2 2 7 2 4 2 2 3" xfId="40489" xr:uid="{B98B3BC6-480C-442E-BDB6-362DE8E5DD82}"/>
    <cellStyle name="Separador de milhares 2 2 7 2 4 2 3" xfId="40490" xr:uid="{8BD7DD5C-4D27-4651-A063-5B37D9AE3B8A}"/>
    <cellStyle name="Separador de milhares 2 2 7 2 4 2 3 2" xfId="40491" xr:uid="{4699C061-E0C5-4E2C-B760-10F6EA8D53D4}"/>
    <cellStyle name="Separador de milhares 2 2 7 2 4 3" xfId="40492" xr:uid="{8D3E9086-DAD0-46FC-ABD6-516E6B3772B4}"/>
    <cellStyle name="Separador de milhares 2 2 7 2 4 3 2" xfId="40493" xr:uid="{CC000215-493C-4F59-8EB2-09B72200322D}"/>
    <cellStyle name="Separador de milhares 2 2 7 2 4 3 2 2" xfId="40494" xr:uid="{A33A640D-F5F1-4147-933F-20C7D8367940}"/>
    <cellStyle name="Separador de milhares 2 2 7 2 4 4" xfId="40495" xr:uid="{35A6A3F4-D21D-4EB4-9FFA-E4108149F336}"/>
    <cellStyle name="Separador de milhares 2 2 7 2 5" xfId="40496" xr:uid="{63910D40-3E23-4A04-9430-45AE720FA960}"/>
    <cellStyle name="Separador de milhares 2 2 7 2 5 2" xfId="40497" xr:uid="{869A2CCC-0E08-4333-8203-35AC8DB26E92}"/>
    <cellStyle name="Separador de milhares 2 2 7 2 5 2 2" xfId="40498" xr:uid="{686270F9-D43A-4100-BB6D-71D9573E5267}"/>
    <cellStyle name="Separador de milhares 2 2 7 2 5 2 2 2" xfId="40499" xr:uid="{E520E483-E5BC-4F56-BF12-D3F7362E88D5}"/>
    <cellStyle name="Separador de milhares 2 2 7 2 5 3" xfId="40500" xr:uid="{211A7B52-06A4-49B6-82C1-B60CC1914C99}"/>
    <cellStyle name="Separador de milhares 2 2 7 2 6" xfId="40501" xr:uid="{1CEA7759-5742-441A-8AEF-5E5E13DC7079}"/>
    <cellStyle name="Separador de milhares 2 2 7 2 6 2" xfId="40502" xr:uid="{C21E49C4-F995-4DD3-8C56-C084040D5224}"/>
    <cellStyle name="Separador de milhares 2 2 7 2 7" xfId="40503" xr:uid="{BA2E7446-602B-4F78-80BF-7B17713710A2}"/>
    <cellStyle name="Separador de milhares 2 2 7 3" xfId="40504" xr:uid="{616608AD-F06F-4961-AF17-3CF4D6C99529}"/>
    <cellStyle name="Separador de milhares 2 2 7 3 2" xfId="40505" xr:uid="{CF29D32F-ED36-4214-9DBF-24026A486876}"/>
    <cellStyle name="Separador de milhares 2 2 7 3 2 2" xfId="40506" xr:uid="{0AA4194E-E656-4DEA-BBFB-C8C8DADCD9E3}"/>
    <cellStyle name="Separador de milhares 2 2 7 3 2 2 2" xfId="40507" xr:uid="{E26B3EBE-BDC6-4A2C-8F1B-EE4D6BB88A23}"/>
    <cellStyle name="Separador de milhares 2 2 7 3 2 2 2 2" xfId="40508" xr:uid="{9D734A2E-ECB4-4C31-A40A-6086B646422E}"/>
    <cellStyle name="Separador de milhares 2 2 7 3 2 2 2 2 2" xfId="40509" xr:uid="{5B7BA0EB-2D2A-4D18-9AC2-6020BEA549D6}"/>
    <cellStyle name="Separador de milhares 2 2 7 3 2 2 2 2 2 2" xfId="40510" xr:uid="{F2E0657A-FC8D-463C-9041-9ADEF08FEC16}"/>
    <cellStyle name="Separador de milhares 2 2 7 3 2 2 2 2 2 2 2" xfId="40511" xr:uid="{6B9444ED-0F18-4782-8F6F-082CF167553D}"/>
    <cellStyle name="Separador de milhares 2 2 7 3 2 2 2 2 2 2 2 2" xfId="40512" xr:uid="{0C8092AC-60E2-4AD7-B2EF-80AEBD2281ED}"/>
    <cellStyle name="Separador de milhares 2 2 7 3 2 2 2 2 2 3" xfId="40513" xr:uid="{1865FEBC-83D8-477F-A7C5-0A716C665DC0}"/>
    <cellStyle name="Separador de milhares 2 2 7 3 2 2 2 2 3" xfId="40514" xr:uid="{14254DC2-7814-443E-BA75-41B67180A922}"/>
    <cellStyle name="Separador de milhares 2 2 7 3 2 2 2 2 3 2" xfId="40515" xr:uid="{D8296923-05D1-422E-8DD0-5DAEF4FC009A}"/>
    <cellStyle name="Separador de milhares 2 2 7 3 2 2 2 3" xfId="40516" xr:uid="{6C27A7EA-9FA0-48C8-AB0B-17AB7CABC9C8}"/>
    <cellStyle name="Separador de milhares 2 2 7 3 2 2 2 3 2" xfId="40517" xr:uid="{CE31A8F4-1833-40A9-ACA7-08990F5A8724}"/>
    <cellStyle name="Separador de milhares 2 2 7 3 2 2 2 3 2 2" xfId="40518" xr:uid="{AE8F178E-5DBD-42E6-954E-0F2DBC52375F}"/>
    <cellStyle name="Separador de milhares 2 2 7 3 2 2 2 4" xfId="40519" xr:uid="{7BEA9E68-AD3C-49CD-8AD2-46D56303AF4E}"/>
    <cellStyle name="Separador de milhares 2 2 7 3 2 2 3" xfId="40520" xr:uid="{21DC576A-D36E-4F2A-BC16-3FBB9C7CF028}"/>
    <cellStyle name="Separador de milhares 2 2 7 3 2 2 3 2" xfId="40521" xr:uid="{BBAC400C-1E85-44E5-9813-4837F102037B}"/>
    <cellStyle name="Separador de milhares 2 2 7 3 2 2 3 2 2" xfId="40522" xr:uid="{64389880-DD1E-4678-91DE-FFBE99C85050}"/>
    <cellStyle name="Separador de milhares 2 2 7 3 2 2 3 2 2 2" xfId="40523" xr:uid="{AB3897D0-33C4-43AA-A4F3-2C4B00205C7F}"/>
    <cellStyle name="Separador de milhares 2 2 7 3 2 2 3 3" xfId="40524" xr:uid="{BE7C2E60-8C14-4C50-A942-D8EFF1A85139}"/>
    <cellStyle name="Separador de milhares 2 2 7 3 2 2 4" xfId="40525" xr:uid="{33836E5B-4D08-457B-AC03-69DF62552EB2}"/>
    <cellStyle name="Separador de milhares 2 2 7 3 2 2 4 2" xfId="40526" xr:uid="{4CA63F75-9879-48AD-94F9-C210DFA017CE}"/>
    <cellStyle name="Separador de milhares 2 2 7 3 2 3" xfId="40527" xr:uid="{0D96F621-CB73-48F0-A23D-2D53E59015E5}"/>
    <cellStyle name="Separador de milhares 2 2 7 3 2 3 2" xfId="40528" xr:uid="{E150748B-7358-476C-A9F0-EA1D952D4F88}"/>
    <cellStyle name="Separador de milhares 2 2 7 3 2 3 2 2" xfId="40529" xr:uid="{DB31A8EB-1998-4B30-9D7A-9E0DFABBC1C9}"/>
    <cellStyle name="Separador de milhares 2 2 7 3 2 3 2 2 2" xfId="40530" xr:uid="{B42B7171-A662-4015-A1BE-0C250EDE04C1}"/>
    <cellStyle name="Separador de milhares 2 2 7 3 2 3 2 2 2 2" xfId="40531" xr:uid="{CCC93E28-087D-4024-B16A-FD4B3E0A92C8}"/>
    <cellStyle name="Separador de milhares 2 2 7 3 2 3 2 3" xfId="40532" xr:uid="{21834F6B-64A8-488D-A44C-42A8F929C607}"/>
    <cellStyle name="Separador de milhares 2 2 7 3 2 3 3" xfId="40533" xr:uid="{7A976AC0-C034-44CE-9B92-74D982D515A4}"/>
    <cellStyle name="Separador de milhares 2 2 7 3 2 3 3 2" xfId="40534" xr:uid="{D0BCAAA9-02A5-4245-8744-B10E6694439C}"/>
    <cellStyle name="Separador de milhares 2 2 7 3 2 4" xfId="40535" xr:uid="{3BE9303D-5890-4761-9688-AF7A493D97A4}"/>
    <cellStyle name="Separador de milhares 2 2 7 3 2 4 2" xfId="40536" xr:uid="{AABE0D1C-67EC-4B69-83BD-D55C10E7CFFD}"/>
    <cellStyle name="Separador de milhares 2 2 7 3 2 4 2 2" xfId="40537" xr:uid="{1C59E958-E50A-4268-8732-E698A077AEBA}"/>
    <cellStyle name="Separador de milhares 2 2 7 3 2 5" xfId="40538" xr:uid="{F71300CB-5BF3-497C-933D-9DEA0E219F8D}"/>
    <cellStyle name="Separador de milhares 2 2 7 3 3" xfId="40539" xr:uid="{44E7B226-732D-4BAA-9D2A-482E1508884C}"/>
    <cellStyle name="Separador de milhares 2 2 7 3 3 2" xfId="40540" xr:uid="{D26A295E-994D-4449-88D1-DA6222D4799C}"/>
    <cellStyle name="Separador de milhares 2 2 7 3 3 2 2" xfId="40541" xr:uid="{C4ED9B58-80AE-4561-A08F-C50CF539A2DE}"/>
    <cellStyle name="Separador de milhares 2 2 7 3 3 2 2 2" xfId="40542" xr:uid="{51C4D9FE-9A5E-4304-BE4E-77CCA37CDE38}"/>
    <cellStyle name="Separador de milhares 2 2 7 3 3 2 2 2 2" xfId="40543" xr:uid="{C8A1DA75-8272-44CE-89D9-E4F42E11C07C}"/>
    <cellStyle name="Separador de milhares 2 2 7 3 3 2 2 2 2 2" xfId="40544" xr:uid="{5D21E584-4418-44BD-833A-6487D75DFCBA}"/>
    <cellStyle name="Separador de milhares 2 2 7 3 3 2 2 3" xfId="40545" xr:uid="{2D108938-8272-4EB1-BAA6-7C0AA1EF0F85}"/>
    <cellStyle name="Separador de milhares 2 2 7 3 3 2 3" xfId="40546" xr:uid="{2BAC49D6-C5B0-4052-8E4A-8FA2BD5047DB}"/>
    <cellStyle name="Separador de milhares 2 2 7 3 3 2 3 2" xfId="40547" xr:uid="{8D472EAA-5F72-4EDF-9F81-7F7E46825AA5}"/>
    <cellStyle name="Separador de milhares 2 2 7 3 3 3" xfId="40548" xr:uid="{96067733-EE33-43E5-AD03-EDC602E7AE8A}"/>
    <cellStyle name="Separador de milhares 2 2 7 3 3 3 2" xfId="40549" xr:uid="{258415C0-79B9-4987-87B0-ECF30242BB5F}"/>
    <cellStyle name="Separador de milhares 2 2 7 3 3 3 2 2" xfId="40550" xr:uid="{35157B49-7005-4A42-9970-9DD9B12EFE90}"/>
    <cellStyle name="Separador de milhares 2 2 7 3 3 4" xfId="40551" xr:uid="{AB9B9F74-CA3E-4073-B142-34556F0FEE08}"/>
    <cellStyle name="Separador de milhares 2 2 7 3 4" xfId="40552" xr:uid="{E77CCBC5-AD0A-42BF-9E2D-A8EE47E71E66}"/>
    <cellStyle name="Separador de milhares 2 2 7 3 4 2" xfId="40553" xr:uid="{3BB65230-1B87-4ADB-8D61-9A9A08155779}"/>
    <cellStyle name="Separador de milhares 2 2 7 3 4 2 2" xfId="40554" xr:uid="{B35B347F-103D-4BC4-8476-71468C652FA5}"/>
    <cellStyle name="Separador de milhares 2 2 7 3 4 2 2 2" xfId="40555" xr:uid="{11B8235A-D347-4832-85F0-E2E2F28C609F}"/>
    <cellStyle name="Separador de milhares 2 2 7 3 4 3" xfId="40556" xr:uid="{86C3B9A3-BBE2-48A5-B9D7-9A31BF17039E}"/>
    <cellStyle name="Separador de milhares 2 2 7 3 5" xfId="40557" xr:uid="{53719EA4-D48C-4221-89D8-35C58D991E1F}"/>
    <cellStyle name="Separador de milhares 2 2 7 3 5 2" xfId="40558" xr:uid="{F5D40446-E111-4203-8256-2D84B075BC16}"/>
    <cellStyle name="Separador de milhares 2 2 7 4" xfId="40559" xr:uid="{4A06D20C-5418-4FDE-B038-0A4E8360B4B6}"/>
    <cellStyle name="Separador de milhares 2 2 7 4 2" xfId="40560" xr:uid="{77F07A95-50D9-4168-88DF-E7F31D105629}"/>
    <cellStyle name="Separador de milhares 2 2 7 4 2 2" xfId="40561" xr:uid="{D6081693-5A48-4FF2-8FC4-DC1FF4E2949C}"/>
    <cellStyle name="Separador de milhares 2 2 7 4 2 2 2" xfId="40562" xr:uid="{12D28B83-710F-4A9F-BFA4-854D67DBCD30}"/>
    <cellStyle name="Separador de milhares 2 2 7 4 2 2 2 2" xfId="40563" xr:uid="{7FD06763-CF9D-47C4-9D77-A0D772F0CD34}"/>
    <cellStyle name="Separador de milhares 2 2 7 4 2 2 2 2 2" xfId="40564" xr:uid="{70446D80-5799-49D8-AA91-AC9AC1489FA8}"/>
    <cellStyle name="Separador de milhares 2 2 7 4 2 2 2 2 2 2" xfId="40565" xr:uid="{697DA9EA-20B0-42BF-A49F-6040B6381878}"/>
    <cellStyle name="Separador de milhares 2 2 7 4 2 2 2 3" xfId="40566" xr:uid="{979EF390-CB76-4421-9FDC-802081C27E20}"/>
    <cellStyle name="Separador de milhares 2 2 7 4 2 2 3" xfId="40567" xr:uid="{6020DA47-BB5D-48AF-8614-0412B0F3CA52}"/>
    <cellStyle name="Separador de milhares 2 2 7 4 2 2 3 2" xfId="40568" xr:uid="{EE152DC4-B9C4-4760-8E13-87BEC77BDACE}"/>
    <cellStyle name="Separador de milhares 2 2 7 4 2 3" xfId="40569" xr:uid="{4CEB1A12-4BE3-4B66-A69D-01C7FCB9D3D4}"/>
    <cellStyle name="Separador de milhares 2 2 7 4 2 3 2" xfId="40570" xr:uid="{1D781938-BF71-49F6-A70D-00D8A74384F0}"/>
    <cellStyle name="Separador de milhares 2 2 7 4 2 3 2 2" xfId="40571" xr:uid="{ED773DE5-D311-406B-B60B-27E3132E4820}"/>
    <cellStyle name="Separador de milhares 2 2 7 4 2 4" xfId="40572" xr:uid="{0F3EB40D-B82B-4F8A-B82E-C10D67AADBD3}"/>
    <cellStyle name="Separador de milhares 2 2 7 4 3" xfId="40573" xr:uid="{8229D029-0EEC-4AA0-B43F-4E8BF5970212}"/>
    <cellStyle name="Separador de milhares 2 2 7 4 3 2" xfId="40574" xr:uid="{4402C4AC-DC1A-4211-94F4-6E96BFFBD201}"/>
    <cellStyle name="Separador de milhares 2 2 7 4 3 2 2" xfId="40575" xr:uid="{448B4775-3748-461A-A5CE-6E772243C48F}"/>
    <cellStyle name="Separador de milhares 2 2 7 4 3 2 2 2" xfId="40576" xr:uid="{0A151074-C108-49DB-B9B9-9D4D1A9F7CC4}"/>
    <cellStyle name="Separador de milhares 2 2 7 4 3 3" xfId="40577" xr:uid="{EF77ACEF-D281-42B7-A61F-D465BD31D974}"/>
    <cellStyle name="Separador de milhares 2 2 7 4 4" xfId="40578" xr:uid="{BFB92140-1370-4568-9454-3C73FC498139}"/>
    <cellStyle name="Separador de milhares 2 2 7 4 4 2" xfId="40579" xr:uid="{6C12C651-A434-4839-B686-1C3C3F448D8B}"/>
    <cellStyle name="Separador de milhares 2 2 7 5" xfId="40580" xr:uid="{E36600A2-DFBD-4B62-9B45-5CFE48C64F2A}"/>
    <cellStyle name="Separador de milhares 2 2 7 5 2" xfId="40581" xr:uid="{26EA378B-B6C9-41F1-A4E2-CA695F54435E}"/>
    <cellStyle name="Separador de milhares 2 2 7 5 2 2" xfId="40582" xr:uid="{C2CE350D-843C-4355-9DC3-143C3D5DE662}"/>
    <cellStyle name="Separador de milhares 2 2 7 5 2 2 2" xfId="40583" xr:uid="{24796ADF-6CC9-410D-A3C1-6FA5B1E70596}"/>
    <cellStyle name="Separador de milhares 2 2 7 5 2 2 2 2" xfId="40584" xr:uid="{7E6422B6-4067-4BAD-BACD-3202273DD9EC}"/>
    <cellStyle name="Separador de milhares 2 2 7 5 2 3" xfId="40585" xr:uid="{9F79388C-E19E-4542-995F-A7919F900010}"/>
    <cellStyle name="Separador de milhares 2 2 7 5 3" xfId="40586" xr:uid="{6C11CDD0-33A6-412E-AD94-AED5EDE4E74C}"/>
    <cellStyle name="Separador de milhares 2 2 7 5 3 2" xfId="40587" xr:uid="{41E824A1-852B-40AB-9800-42E05552141E}"/>
    <cellStyle name="Separador de milhares 2 2 7 6" xfId="40588" xr:uid="{6C06AB98-449A-446E-A750-109F00727EA0}"/>
    <cellStyle name="Separador de milhares 2 2 7 6 2" xfId="40589" xr:uid="{2C4EE77E-AEB0-4055-B2A4-CEB71AFD5823}"/>
    <cellStyle name="Separador de milhares 2 2 7 6 2 2" xfId="40590" xr:uid="{F5DC8D04-C5A6-4B99-A9E3-615CADDD79CC}"/>
    <cellStyle name="Separador de milhares 2 2 7 7" xfId="40591" xr:uid="{D8CAAC84-A572-4100-BF26-BA45F17A13BF}"/>
    <cellStyle name="Separador de milhares 2 2 7 8" xfId="40592" xr:uid="{85A2166D-C42E-4D00-AE3A-6C6F310DCFA7}"/>
    <cellStyle name="Separador de milhares 2 2 7 9" xfId="40593" xr:uid="{2403F189-8402-4895-8B0B-19C9FE1BC3D0}"/>
    <cellStyle name="Separador de milhares 2 2 8" xfId="40594" xr:uid="{FCBA9C86-7F02-4B55-B667-4014CDE18262}"/>
    <cellStyle name="Separador de milhares 2 2 8 2" xfId="40595" xr:uid="{A3006FBE-20E3-4EE5-8FBC-B6DC9D154E1E}"/>
    <cellStyle name="Separador de milhares 2 2 8 2 2" xfId="40596" xr:uid="{045768CD-3A41-4093-BF00-53D6A7169569}"/>
    <cellStyle name="Separador de milhares 2 2 8 3" xfId="40597" xr:uid="{4BF12C56-A8AE-4785-BF25-74473BDD03BF}"/>
    <cellStyle name="Separador de milhares 2 2 9" xfId="40598" xr:uid="{F3A7637A-A489-4B2F-9B9D-7CCCF7B0D969}"/>
    <cellStyle name="Separador de milhares 2 2 9 2" xfId="40599" xr:uid="{CF872ACF-73DF-4331-987B-40DFA753072A}"/>
    <cellStyle name="Separador de milhares 2 2 9 2 2" xfId="40600" xr:uid="{B0B01180-3B2A-4CFB-A66D-37D6EB88E65C}"/>
    <cellStyle name="Separador de milhares 2 2 9 3" xfId="40601" xr:uid="{4626DADF-5FEF-4617-A566-A42AB88E2556}"/>
    <cellStyle name="Separador de milhares 2 20" xfId="279" xr:uid="{C3DC189D-AC38-41E0-BCB7-AC97F418515B}"/>
    <cellStyle name="Separador de milhares 2 20 10" xfId="40602" xr:uid="{EFDB2978-8540-45F5-A15F-F20766F78BBC}"/>
    <cellStyle name="Separador de milhares 2 20 2" xfId="40603" xr:uid="{F0F03CBC-A883-47D5-8B7B-F569DB965BBE}"/>
    <cellStyle name="Separador de milhares 2 20 2 2" xfId="40604" xr:uid="{FCC8D79D-A5C5-4EDA-AF6B-481A259607E4}"/>
    <cellStyle name="Separador de milhares 2 20 2 2 2" xfId="40605" xr:uid="{333BF40A-D628-4273-BCFA-734E08460DDA}"/>
    <cellStyle name="Separador de milhares 2 20 2 2 3" xfId="40606" xr:uid="{6F042163-12AB-4549-B9F2-FC9777DAC3A8}"/>
    <cellStyle name="Separador de milhares 2 20 2 3" xfId="40607" xr:uid="{85749977-5EAB-4814-A686-FE8809117E57}"/>
    <cellStyle name="Separador de milhares 2 20 2 3 2" xfId="40608" xr:uid="{82E4B83D-F6B1-415B-A442-8FC7DC755D3D}"/>
    <cellStyle name="Separador de milhares 2 20 2 4" xfId="40609" xr:uid="{9A4E5887-9358-45EC-94EF-CC18150E1EFC}"/>
    <cellStyle name="Separador de milhares 2 20 2 5" xfId="40610" xr:uid="{C0048402-B347-49EC-8DD5-6D887F213DA6}"/>
    <cellStyle name="Separador de milhares 2 20 3" xfId="40611" xr:uid="{A460328B-36A8-4912-AF17-D2033638ADCC}"/>
    <cellStyle name="Separador de milhares 2 20 3 2" xfId="40612" xr:uid="{7B088D0F-8344-4A28-800A-6E15B2B8BFB4}"/>
    <cellStyle name="Separador de milhares 2 20 3 2 2" xfId="40613" xr:uid="{FAC9896A-71C3-48D0-BE4D-C35EDF8B39C4}"/>
    <cellStyle name="Separador de milhares 2 20 3 3" xfId="40614" xr:uid="{B5AD99A0-4A35-4061-B95D-3AA0ED5186BB}"/>
    <cellStyle name="Separador de milhares 2 20 4" xfId="40615" xr:uid="{641723F2-CE47-4DF1-AA2B-A5EAFEE61580}"/>
    <cellStyle name="Separador de milhares 2 20 4 2" xfId="40616" xr:uid="{73DAC4B3-08BC-47E5-A34D-19B55368C8E5}"/>
    <cellStyle name="Separador de milhares 2 20 4 2 2" xfId="40617" xr:uid="{AE0DBA5D-1569-49D3-8C52-729028D7FEC3}"/>
    <cellStyle name="Separador de milhares 2 20 4 3" xfId="40618" xr:uid="{984E2000-9D57-422B-879B-D40009A288E3}"/>
    <cellStyle name="Separador de milhares 2 20 5" xfId="40619" xr:uid="{BB8DF35C-146F-4FF7-99DE-1899C5A9138A}"/>
    <cellStyle name="Separador de milhares 2 20 5 2" xfId="40620" xr:uid="{B8D14DA5-2E7D-4AD1-8775-EB32735D6D6E}"/>
    <cellStyle name="Separador de milhares 2 20 5 2 2" xfId="40621" xr:uid="{5D89CE83-69D6-4DE1-958C-863ADE198BC1}"/>
    <cellStyle name="Separador de milhares 2 20 5 3" xfId="40622" xr:uid="{6A366628-E251-4958-8250-DB79DA0F7A7E}"/>
    <cellStyle name="Separador de milhares 2 20 6" xfId="40623" xr:uid="{240199F2-FCA7-445E-AE7C-E20F6653BE2E}"/>
    <cellStyle name="Separador de milhares 2 20 6 2" xfId="40624" xr:uid="{45F1B714-8B32-44BD-84D9-22493801D3AD}"/>
    <cellStyle name="Separador de milhares 2 20 6 3" xfId="40625" xr:uid="{1C8A5077-C546-433B-BBC4-C9DD63EB4C7D}"/>
    <cellStyle name="Separador de milhares 2 20 7" xfId="40626" xr:uid="{2A08F545-A512-4AAB-B27D-DAE858D35A2A}"/>
    <cellStyle name="Separador de milhares 2 20 7 2" xfId="40627" xr:uid="{39103EA0-7B76-48BD-AD40-6748C927C04A}"/>
    <cellStyle name="Separador de milhares 2 20 8" xfId="40628" xr:uid="{DA31F3BA-AA30-4199-9A63-B01AE49BD4B1}"/>
    <cellStyle name="Separador de milhares 2 20 8 2" xfId="40629" xr:uid="{5788B06B-BD00-4F46-A14D-4493A984F963}"/>
    <cellStyle name="Separador de milhares 2 20 9" xfId="40630" xr:uid="{BA5196BC-3C42-4420-947C-D132E1559A21}"/>
    <cellStyle name="Separador de milhares 2 21" xfId="12" xr:uid="{00000000-0005-0000-0000-00000D000000}"/>
    <cellStyle name="Separador de milhares 2 21 10" xfId="79" xr:uid="{B5E2C42D-493B-4E3D-9A19-2EC026777A0F}"/>
    <cellStyle name="Separador de milhares 2 21 2" xfId="95" xr:uid="{62E0C72F-E66F-48D3-B692-256A2E41ABAA}"/>
    <cellStyle name="Separador de milhares 2 21 2 10" xfId="50589" xr:uid="{A45644FE-C97A-44E8-971D-9D616BB782CE}"/>
    <cellStyle name="Separador de milhares 2 21 2 2" xfId="26" xr:uid="{2033052B-CC2C-461E-8766-E9D7C24035F6}"/>
    <cellStyle name="Separador de milhares 2 21 2 2 2" xfId="50" xr:uid="{B0603E94-B530-4715-83D0-3FCBFA01E94F}"/>
    <cellStyle name="Separador de milhares 2 21 2 2 2 2" xfId="40633" xr:uid="{44197568-9846-4E0A-A609-AF0BA1B6153E}"/>
    <cellStyle name="Separador de milhares 2 21 2 2 2 3" xfId="40634" xr:uid="{71538B0B-D1A4-40AB-B172-8D8C97909442}"/>
    <cellStyle name="Separador de milhares 2 21 2 2 3" xfId="40635" xr:uid="{8BF85E63-021B-411A-AE4C-D956A320DEA4}"/>
    <cellStyle name="Separador de milhares 2 21 2 2 3 2" xfId="27" xr:uid="{7E9207D7-3F2E-4C89-9B0F-05DA201D6959}"/>
    <cellStyle name="Separador de milhares 2 21 2 2 3 2 2" xfId="40636" xr:uid="{9E7AD442-2278-46A8-AA1E-E2C7A50F28D2}"/>
    <cellStyle name="Separador de milhares 2 21 2 2 3 3" xfId="40637" xr:uid="{EF69F2BF-F42C-493C-AE6E-08DCD348481A}"/>
    <cellStyle name="Separador de milhares 2 21 2 2 4" xfId="40638" xr:uid="{8F79C091-C5B3-4067-84B7-311DCF4DADA2}"/>
    <cellStyle name="Separador de milhares 2 21 2 2 4 2" xfId="40639" xr:uid="{62CC94EF-41ED-42EA-A72E-84D04D3DC2C0}"/>
    <cellStyle name="Separador de milhares 2 21 2 2 5" xfId="40640" xr:uid="{75159AF9-49F7-4DCA-9741-9472821DD98A}"/>
    <cellStyle name="Separador de milhares 2 21 2 2 6" xfId="40641" xr:uid="{80AF565E-29E2-44E4-95D3-B21E0541718F}"/>
    <cellStyle name="Separador de milhares 2 21 2 2 7" xfId="40642" xr:uid="{758F6560-50CB-4542-BEE7-E12083E968BB}"/>
    <cellStyle name="Separador de milhares 2 21 2 2 8" xfId="40631" xr:uid="{827C8EBF-93C3-4DF5-A8A8-71290F21F890}"/>
    <cellStyle name="Separador de milhares 2 21 2 3" xfId="36" xr:uid="{8C79D768-FF0F-4A9E-8418-CD9DD946CA20}"/>
    <cellStyle name="Separador de milhares 2 21 2 3 2" xfId="48" xr:uid="{826D4A95-E19A-4D68-99A1-0F3CA2D1C1F9}"/>
    <cellStyle name="Separador de milhares 2 21 2 3 2 2" xfId="40644" xr:uid="{4FC3BD63-32C5-4BCB-BF92-F817214C9AAA}"/>
    <cellStyle name="Separador de milhares 2 21 2 3 2 3" xfId="40645" xr:uid="{9584BCF6-37B7-4765-9370-7A0B8B38CCD3}"/>
    <cellStyle name="Separador de milhares 2 21 2 3 3" xfId="100" xr:uid="{6B138ECB-2F51-472D-9A95-CA693C72DD02}"/>
    <cellStyle name="Separador de milhares 2 21 2 3 3 2" xfId="40647" xr:uid="{587940BC-132C-4063-BD08-357F4D7D83D1}"/>
    <cellStyle name="Separador de milhares 2 21 2 3 3 3" xfId="40646" xr:uid="{79F645CA-5CC1-4D69-86C5-FC5F0680753F}"/>
    <cellStyle name="Separador de milhares 2 21 2 3 4" xfId="40648" xr:uid="{A7F090D9-9649-455D-9959-98ED5F7E20AE}"/>
    <cellStyle name="Separador de milhares 2 21 2 3 5" xfId="40649" xr:uid="{CF685971-0804-49FE-AF1E-EFDEFD582563}"/>
    <cellStyle name="Separador de milhares 2 21 2 3 6" xfId="40650" xr:uid="{072452F8-B7CD-43FC-B537-E4F03CEC81C2}"/>
    <cellStyle name="Separador de milhares 2 21 2 3 7" xfId="40651" xr:uid="{FCB4A722-8E1D-4A93-8CD0-E59D4C9B51F6}"/>
    <cellStyle name="Separador de milhares 2 21 2 3 8" xfId="66" xr:uid="{12E2708B-D78F-4A15-903B-39C8C4D3F137}"/>
    <cellStyle name="Separador de milhares 2 21 2 3 9" xfId="50588" xr:uid="{F67B1434-83F4-481F-966B-B4D70459A705}"/>
    <cellStyle name="Separador de milhares 2 21 2 4" xfId="40652" xr:uid="{70111632-6CBD-452F-A886-0C41D3ED8394}"/>
    <cellStyle name="Separador de milhares 2 21 2 4 2" xfId="40653" xr:uid="{DD402E2A-0A8C-4455-8AE0-EC3617C2413A}"/>
    <cellStyle name="Separador de milhares 2 21 2 5" xfId="40654" xr:uid="{49B03A39-F325-463D-9643-829A7776214B}"/>
    <cellStyle name="Separador de milhares 2 21 2 5 2" xfId="40655" xr:uid="{A2017294-392A-492C-A305-C5C401DC2C9D}"/>
    <cellStyle name="Separador de milhares 2 21 2 6" xfId="40656" xr:uid="{B282FEC7-CFF6-433D-8195-99A4E5FCC38E}"/>
    <cellStyle name="Separador de milhares 2 21 2 6 2" xfId="40657" xr:uid="{BC9FFBD4-E4C9-4DD8-A2B7-88E866502484}"/>
    <cellStyle name="Separador de milhares 2 21 2 7" xfId="40658" xr:uid="{86038F7B-8B12-4C95-8C27-D181A8B9ACD1}"/>
    <cellStyle name="Separador de milhares 2 21 2 8" xfId="40659" xr:uid="{8DC13BB4-00DF-45EF-82AA-86B573D43025}"/>
    <cellStyle name="Separador de milhares 2 21 2 9" xfId="40660" xr:uid="{B0D9BEDA-C3BC-4E33-B25E-9ACD0D79129C}"/>
    <cellStyle name="Separador de milhares 2 21 2_Default" xfId="40661" xr:uid="{F22E08F9-1732-4648-B76D-00EF5333C22B}"/>
    <cellStyle name="Separador de milhares 2 21 3" xfId="20" xr:uid="{C8E87531-4089-4B9C-96C9-B3F4D915A405}"/>
    <cellStyle name="Separador de milhares 2 21 3 2" xfId="40662" xr:uid="{1F39A513-48E8-4FC9-A46D-6DE3ABA21159}"/>
    <cellStyle name="Separador de milhares 2 21 3 2 2" xfId="40663" xr:uid="{205C909D-C734-49D9-9747-12D560D6EBC4}"/>
    <cellStyle name="Separador de milhares 2 21 3 3" xfId="40664" xr:uid="{5BB310F5-FBC9-488B-9727-50A6877E6D97}"/>
    <cellStyle name="Separador de milhares 2 21 3 4" xfId="50605" xr:uid="{E9C32A5E-6A30-4D6D-814D-F91F5D8911AD}"/>
    <cellStyle name="Separador de milhares 2 21 4" xfId="40665" xr:uid="{60B3CCF8-74E1-4B37-A204-4E5139BE1029}"/>
    <cellStyle name="Separador de milhares 2 21 4 2" xfId="40666" xr:uid="{4F69A615-0679-4BA9-ADC3-43B76BB6EA35}"/>
    <cellStyle name="Separador de milhares 2 21 4 2 2" xfId="40667" xr:uid="{B46D2F0C-E9D0-47E5-9C3C-E43D1B8830A3}"/>
    <cellStyle name="Separador de milhares 2 21 4 3" xfId="40668" xr:uid="{49B3E2B3-1982-4240-B860-599EE88EC2FE}"/>
    <cellStyle name="Separador de milhares 2 21 5" xfId="40669" xr:uid="{1824BAAC-2219-44E0-A256-1FC64D9E4A87}"/>
    <cellStyle name="Separador de milhares 2 21 5 2" xfId="40670" xr:uid="{3EB8DC3D-323B-4776-8A3A-AC81CD3277DB}"/>
    <cellStyle name="Separador de milhares 2 21 5 2 2" xfId="40671" xr:uid="{B8B29203-CCD1-458B-AD61-8A0AAC975841}"/>
    <cellStyle name="Separador de milhares 2 21 5 3" xfId="40672" xr:uid="{3D3ED9C4-F1B0-4796-B47C-B275C10FDA39}"/>
    <cellStyle name="Separador de milhares 2 21 6" xfId="40673" xr:uid="{7E215783-5481-4128-B4C8-7E9FD154A009}"/>
    <cellStyle name="Separador de milhares 2 21 6 2" xfId="40674" xr:uid="{EC6B15A1-A92C-4087-B2F1-65E11951A9A0}"/>
    <cellStyle name="Separador de milhares 2 21 6 3" xfId="40675" xr:uid="{20CABCD8-ACFD-47CB-B63E-ECCC9AD8F37A}"/>
    <cellStyle name="Separador de milhares 2 21 7" xfId="40676" xr:uid="{3C0E08D0-0971-4874-8B8F-D328F96D857B}"/>
    <cellStyle name="Separador de milhares 2 21 7 2" xfId="40677" xr:uid="{6685C081-F85C-43F4-B760-9EBA654440B2}"/>
    <cellStyle name="Separador de milhares 2 21 8" xfId="40678" xr:uid="{87F6B98D-9B97-4236-A8A3-064571485A3F}"/>
    <cellStyle name="Separador de milhares 2 21 8 2" xfId="40679" xr:uid="{CDFF0421-2AE2-4201-A7AD-DC58ADDBEF7F}"/>
    <cellStyle name="Separador de milhares 2 22" xfId="40680" xr:uid="{C8A09E6A-0077-4AA5-912E-81B1C147ECC9}"/>
    <cellStyle name="Separador de milhares 2 22 2" xfId="40681" xr:uid="{46702954-A3BE-43A2-926A-F577B5610CCC}"/>
    <cellStyle name="Separador de milhares 2 22 2 2" xfId="40682" xr:uid="{8D23CE0B-26C5-4D1D-AEBE-7476C66E8E3B}"/>
    <cellStyle name="Separador de milhares 2 22 2 2 2" xfId="40683" xr:uid="{8C21C17A-2E4E-4531-9004-DE43D80870F4}"/>
    <cellStyle name="Separador de milhares 2 22 2 3" xfId="40684" xr:uid="{9A7DCCEF-9C95-47FC-84D2-593965974BA5}"/>
    <cellStyle name="Separador de milhares 2 22 2 3 2" xfId="40685" xr:uid="{F69F530C-1588-4C6B-B412-F94E21549227}"/>
    <cellStyle name="Separador de milhares 2 22 2 4" xfId="40686" xr:uid="{2028245D-F17E-409D-9D4B-ED5B90619625}"/>
    <cellStyle name="Separador de milhares 2 22 2 5" xfId="40687" xr:uid="{B7598BC8-8767-49FF-B902-B6A576E00364}"/>
    <cellStyle name="Separador de milhares 2 22 3" xfId="40688" xr:uid="{D3750FF3-25F6-4930-BD46-3B83531661EF}"/>
    <cellStyle name="Separador de milhares 2 22 3 2" xfId="40689" xr:uid="{62032A70-DDA3-4DE9-AA07-74A2717B9E80}"/>
    <cellStyle name="Separador de milhares 2 22 3 3" xfId="40690" xr:uid="{BAB9759D-0E70-4D43-B65B-9CBC1A59E348}"/>
    <cellStyle name="Separador de milhares 2 22 4" xfId="40691" xr:uid="{E462CB82-C9F8-476F-9050-C47BBC2BDF9F}"/>
    <cellStyle name="Separador de milhares 2 22 4 2" xfId="40692" xr:uid="{0E3DA7AB-1D0E-4138-A3C7-2BE99991BA3E}"/>
    <cellStyle name="Separador de milhares 2 22 4 3" xfId="40693" xr:uid="{AF850562-7FB5-47EF-8A3C-958A154D0775}"/>
    <cellStyle name="Separador de milhares 2 22 5" xfId="40694" xr:uid="{C84E82DC-6086-4279-AD7B-DB1681539E8E}"/>
    <cellStyle name="Separador de milhares 2 22 5 2" xfId="40695" xr:uid="{D3124E7C-DEA0-4365-9494-A90D8186BD8F}"/>
    <cellStyle name="Separador de milhares 2 22 6" xfId="40696" xr:uid="{FF42CFB6-A762-47C7-963E-DB66F78EE7E2}"/>
    <cellStyle name="Separador de milhares 2 22 6 2" xfId="40697" xr:uid="{74BF36A3-F038-48E2-9E15-50A1F4BD9152}"/>
    <cellStyle name="Separador de milhares 2 22 7" xfId="40698" xr:uid="{0A962D9A-3D48-4ABE-9D99-75288C2D6E43}"/>
    <cellStyle name="Separador de milhares 2 22 8" xfId="40699" xr:uid="{0B2CBAA8-13FB-4D69-BE12-B8C09CCCF6D0}"/>
    <cellStyle name="Separador de milhares 2 23" xfId="40700" xr:uid="{8EB50514-0528-4BED-8502-37DA61DC4F21}"/>
    <cellStyle name="Separador de milhares 2 23 2" xfId="40701" xr:uid="{FCA1828A-B263-46BA-99BC-17E7397D02AE}"/>
    <cellStyle name="Separador de milhares 2 23 2 2" xfId="40702" xr:uid="{3F0AF55D-1838-4207-8F0B-26A3F021DDFA}"/>
    <cellStyle name="Separador de milhares 2 23 2 2 2" xfId="40703" xr:uid="{92A2F277-DADF-46B8-AE13-1E8B9E7BBBB3}"/>
    <cellStyle name="Separador de milhares 2 23 2 3" xfId="40704" xr:uid="{BB4AAFCB-356E-4D95-BCF2-2B67FF06C3A3}"/>
    <cellStyle name="Separador de milhares 2 23 2 3 2" xfId="40705" xr:uid="{40892E03-A293-4F48-82A5-C1D5C7D9DC74}"/>
    <cellStyle name="Separador de milhares 2 23 2 4" xfId="40706" xr:uid="{99DA9DC0-AED6-49A4-A565-19D53FFAADEA}"/>
    <cellStyle name="Separador de milhares 2 23 2 5" xfId="40707" xr:uid="{B9A89C6E-6F0F-4F96-94BD-55F825DEAE77}"/>
    <cellStyle name="Separador de milhares 2 23 3" xfId="40708" xr:uid="{704F5AA6-7C7E-4664-84E7-00954986DB04}"/>
    <cellStyle name="Separador de milhares 2 23 3 2" xfId="40709" xr:uid="{3B39D2E2-2693-48C2-B5D4-5AC6191DDB8F}"/>
    <cellStyle name="Separador de milhares 2 23 3 3" xfId="40710" xr:uid="{DCE2DB4C-2C67-4CF9-9E3A-8EA59B718C87}"/>
    <cellStyle name="Separador de milhares 2 23 4" xfId="40711" xr:uid="{C8C530DF-411A-41E0-9DD5-3B1E6FF45C8D}"/>
    <cellStyle name="Separador de milhares 2 23 4 2" xfId="40712" xr:uid="{E5140E2E-4BEF-4BD7-B411-D1FB435377D8}"/>
    <cellStyle name="Separador de milhares 2 23 5" xfId="40713" xr:uid="{18A5FE91-13A1-403D-9201-41370102FBA2}"/>
    <cellStyle name="Separador de milhares 2 23 5 2" xfId="40714" xr:uid="{D6C6F608-1897-4240-B215-555AD3E32909}"/>
    <cellStyle name="Separador de milhares 2 23 6" xfId="40715" xr:uid="{36F11D0B-5281-4454-AE04-60FF147DFC52}"/>
    <cellStyle name="Separador de milhares 2 23 6 2" xfId="40716" xr:uid="{1B1A5A5A-28E8-4A2C-B4FC-DB2712235EAD}"/>
    <cellStyle name="Separador de milhares 2 23 7" xfId="40717" xr:uid="{9706FC57-3B3E-474A-A074-2C352011F9F7}"/>
    <cellStyle name="Separador de milhares 2 23 8" xfId="40718" xr:uid="{3C1AE1A0-408D-4C56-BC45-AE0C3BC60570}"/>
    <cellStyle name="Separador de milhares 2 24" xfId="40719" xr:uid="{C362564C-C496-459F-8DF4-5B1BCE08A952}"/>
    <cellStyle name="Separador de milhares 2 24 2" xfId="40720" xr:uid="{5CAB7BEE-CDE4-4F45-9AB8-7A1D060F4FA8}"/>
    <cellStyle name="Separador de milhares 2 24 2 2" xfId="40721" xr:uid="{31916114-A33B-4A77-B726-4D5EA83FBF50}"/>
    <cellStyle name="Separador de milhares 2 24 2 2 2" xfId="40722" xr:uid="{CA48E5C3-E44E-46D9-A3AE-88BD75EF7C7B}"/>
    <cellStyle name="Separador de milhares 2 24 2 3" xfId="40723" xr:uid="{B02EE48F-3CDB-4700-BB2C-80B8B08D9626}"/>
    <cellStyle name="Separador de milhares 2 24 2 3 2" xfId="40724" xr:uid="{6A791D56-18CA-4BCD-83B2-DD36C5DAA869}"/>
    <cellStyle name="Separador de milhares 2 24 2 4" xfId="40725" xr:uid="{28E22DA2-1759-4719-AC75-86D7371F044D}"/>
    <cellStyle name="Separador de milhares 2 24 2 5" xfId="40726" xr:uid="{8FA55D01-1311-494F-ACE9-31ECC1132D03}"/>
    <cellStyle name="Separador de milhares 2 24 3" xfId="40727" xr:uid="{1FF1EF04-15CF-4CB9-B241-40D8BF73B755}"/>
    <cellStyle name="Separador de milhares 2 24 3 2" xfId="40728" xr:uid="{6A5F8CCF-CCAB-4311-B9BB-ADB6206FB29C}"/>
    <cellStyle name="Separador de milhares 2 24 4" xfId="40729" xr:uid="{62CA8E3A-C589-4973-A51B-7C9449ACAB22}"/>
    <cellStyle name="Separador de milhares 2 24 4 2" xfId="40730" xr:uid="{49C7B124-B3CD-4B37-A338-843126DA4916}"/>
    <cellStyle name="Separador de milhares 2 24 5" xfId="40731" xr:uid="{2B04A73B-640C-4E99-863F-6953C9310304}"/>
    <cellStyle name="Separador de milhares 2 24 5 2" xfId="40732" xr:uid="{D44EB467-DAAC-4627-ABF7-6158FCF694AD}"/>
    <cellStyle name="Separador de milhares 2 24 6" xfId="40733" xr:uid="{02EA4DE5-7EE0-488E-84A4-F6DFD479680E}"/>
    <cellStyle name="Separador de milhares 2 24 6 2" xfId="40734" xr:uid="{FF70DE9D-FE39-4AD6-A3CA-D2EFC3B97396}"/>
    <cellStyle name="Separador de milhares 2 24 7" xfId="40735" xr:uid="{40ADC2DE-89DB-4A7A-B144-73CF12FF8EA0}"/>
    <cellStyle name="Separador de milhares 2 24 8" xfId="40736" xr:uid="{8DC26ADA-CB26-4947-BB9A-1983C5629706}"/>
    <cellStyle name="Separador de milhares 2 25" xfId="40737" xr:uid="{D370B699-6597-44DC-AFA0-7A3A36C5B931}"/>
    <cellStyle name="Separador de milhares 2 25 2" xfId="40738" xr:uid="{D4871118-E081-4CB3-9C95-732EE9A03089}"/>
    <cellStyle name="Separador de milhares 2 25 2 2" xfId="40739" xr:uid="{BBB718DA-0BF2-411E-992F-C24F6D95D2B7}"/>
    <cellStyle name="Separador de milhares 2 25 2 2 2" xfId="40740" xr:uid="{FA46A062-D5AC-43F5-949D-FC3E0F2E94E0}"/>
    <cellStyle name="Separador de milhares 2 25 2 3" xfId="40741" xr:uid="{4953F48C-54B6-446B-A631-10A2D256544E}"/>
    <cellStyle name="Separador de milhares 2 25 2 3 2" xfId="40742" xr:uid="{D28FE57F-4DF7-439E-BDCB-F591FD686810}"/>
    <cellStyle name="Separador de milhares 2 25 2 4" xfId="40743" xr:uid="{DC69B730-F162-4C59-A43C-B5B87BCEFFDD}"/>
    <cellStyle name="Separador de milhares 2 25 2 5" xfId="40744" xr:uid="{BAF5A1CA-7C38-443A-8753-3064F764AA56}"/>
    <cellStyle name="Separador de milhares 2 25 3" xfId="40745" xr:uid="{B664CC93-4C46-4186-A11C-FAE39A457268}"/>
    <cellStyle name="Separador de milhares 2 25 3 2" xfId="40746" xr:uid="{D2AE0F5A-E2AF-4305-B4EC-7AC4E6E1F1DE}"/>
    <cellStyle name="Separador de milhares 2 25 4" xfId="40747" xr:uid="{69A76022-CDF4-4851-B016-5D88005CE89B}"/>
    <cellStyle name="Separador de milhares 2 25 4 2" xfId="40748" xr:uid="{761624F0-EEB9-4339-9AF8-12B6D1D01326}"/>
    <cellStyle name="Separador de milhares 2 25 5" xfId="40749" xr:uid="{C0AF5C35-13DC-4C41-AEC4-A722A48F3B8F}"/>
    <cellStyle name="Separador de milhares 2 25 5 2" xfId="40750" xr:uid="{5086335C-A5A9-4DEC-B9D3-0F871BFAD687}"/>
    <cellStyle name="Separador de milhares 2 25 6" xfId="40751" xr:uid="{25EBEDA7-4F4A-42F2-92F0-88180133311B}"/>
    <cellStyle name="Separador de milhares 2 25 6 2" xfId="40752" xr:uid="{0A5BA1C3-2AF9-4CA2-8B82-B9FDB3294AC3}"/>
    <cellStyle name="Separador de milhares 2 25 7" xfId="40753" xr:uid="{F31788E9-1F9B-4438-BBFA-3EA41311E0A5}"/>
    <cellStyle name="Separador de milhares 2 25 8" xfId="40754" xr:uid="{2124629B-DB1E-4055-9469-103E6F6F3F9D}"/>
    <cellStyle name="Separador de milhares 2 26" xfId="40755" xr:uid="{6E45167E-BA3C-42B7-A07C-A4EBD7D046BD}"/>
    <cellStyle name="Separador de milhares 2 26 2" xfId="40756" xr:uid="{616A4089-499E-4DA7-BBD1-AF108390E475}"/>
    <cellStyle name="Separador de milhares 2 26 2 2" xfId="40757" xr:uid="{38E234CD-D681-45EC-9510-4F55AD72D3A7}"/>
    <cellStyle name="Separador de milhares 2 26 2 2 2" xfId="40758" xr:uid="{0473D6A7-D4C4-42C7-910D-FF8E73F1C3CC}"/>
    <cellStyle name="Separador de milhares 2 26 2 3" xfId="40759" xr:uid="{D7747A39-1787-44ED-9647-43DFC87914CF}"/>
    <cellStyle name="Separador de milhares 2 26 2 3 2" xfId="40760" xr:uid="{03CB2C67-DDD5-42BA-A3C3-2245FF5DEE4B}"/>
    <cellStyle name="Separador de milhares 2 26 2 4" xfId="40761" xr:uid="{85419197-A107-45A3-8E73-72030F6158AF}"/>
    <cellStyle name="Separador de milhares 2 26 2 5" xfId="40762" xr:uid="{8063E9BA-F679-4665-A452-7E21E056559D}"/>
    <cellStyle name="Separador de milhares 2 26 3" xfId="40763" xr:uid="{9C3C8B35-0F5D-4FEF-95E8-322825B667F8}"/>
    <cellStyle name="Separador de milhares 2 26 3 2" xfId="40764" xr:uid="{4CF974BA-DADB-43D3-A816-3D466F11EECC}"/>
    <cellStyle name="Separador de milhares 2 26 4" xfId="40765" xr:uid="{C7A9D340-D1AD-4C86-AA90-28224BF380BF}"/>
    <cellStyle name="Separador de milhares 2 26 4 2" xfId="40766" xr:uid="{2BDDD5A8-8901-41BF-8996-B8A76E7E38F3}"/>
    <cellStyle name="Separador de milhares 2 26 5" xfId="40767" xr:uid="{B4E3B2F1-5D86-46B7-9F16-286514BF9A8C}"/>
    <cellStyle name="Separador de milhares 2 26 5 2" xfId="40768" xr:uid="{B8589BBB-1E96-432B-804A-0D66FA1EE713}"/>
    <cellStyle name="Separador de milhares 2 26 6" xfId="40769" xr:uid="{B64D0796-D8CD-46B9-A30F-B00FC6535A49}"/>
    <cellStyle name="Separador de milhares 2 26 6 2" xfId="40770" xr:uid="{73549FD0-33C1-4E79-86BC-10B025DED07A}"/>
    <cellStyle name="Separador de milhares 2 26 7" xfId="40771" xr:uid="{2C7C630C-1D1D-474E-872D-68F61417F0DC}"/>
    <cellStyle name="Separador de milhares 2 26 8" xfId="40772" xr:uid="{EC2EEC22-8415-418E-8862-989060921C76}"/>
    <cellStyle name="Separador de milhares 2 27" xfId="40773" xr:uid="{14C98CDB-5CF0-4572-89E3-816D299D03B8}"/>
    <cellStyle name="Separador de milhares 2 27 2" xfId="40774" xr:uid="{44A36558-E3E3-4800-B261-6020CD339554}"/>
    <cellStyle name="Separador de milhares 2 27 2 2" xfId="40775" xr:uid="{4AD7A9BB-5EF2-47D8-B06C-2CF191BE82A7}"/>
    <cellStyle name="Separador de milhares 2 27 2 2 2" xfId="40776" xr:uid="{029AE353-4292-44F1-A2F7-EDC69A9B43AE}"/>
    <cellStyle name="Separador de milhares 2 27 2 3" xfId="40777" xr:uid="{E19E9F77-AD69-4FCA-BC56-4A275F30C59B}"/>
    <cellStyle name="Separador de milhares 2 27 2 3 2" xfId="40778" xr:uid="{3EED0FAB-876A-4575-B0BA-816C1B72550D}"/>
    <cellStyle name="Separador de milhares 2 27 2 4" xfId="40779" xr:uid="{2BC599FE-958E-4C0E-A54E-B61755E5FEBC}"/>
    <cellStyle name="Separador de milhares 2 27 2 5" xfId="40780" xr:uid="{32DBDFC1-999E-41AA-A254-B106314265B3}"/>
    <cellStyle name="Separador de milhares 2 27 3" xfId="40781" xr:uid="{DCAA2252-61B1-483E-8548-7D3D2239C6ED}"/>
    <cellStyle name="Separador de milhares 2 27 3 2" xfId="40782" xr:uid="{79669C45-A18A-4997-8F93-65702C970C94}"/>
    <cellStyle name="Separador de milhares 2 27 4" xfId="40783" xr:uid="{3B21F85D-9923-421A-B29C-BAC9C0884982}"/>
    <cellStyle name="Separador de milhares 2 27 4 2" xfId="40784" xr:uid="{A315C6D2-1A8D-4C08-BB1F-5BE9378617A8}"/>
    <cellStyle name="Separador de milhares 2 27 5" xfId="40785" xr:uid="{2EE19DD8-F2C3-41C3-85E2-F5522AE37671}"/>
    <cellStyle name="Separador de milhares 2 27 5 2" xfId="40786" xr:uid="{2B20F5F3-662C-4C33-BB85-4BAC19EFEBD2}"/>
    <cellStyle name="Separador de milhares 2 27 6" xfId="40787" xr:uid="{88E335F5-55FA-4D6E-8CFF-A9A9F09F0106}"/>
    <cellStyle name="Separador de milhares 2 27 6 2" xfId="40788" xr:uid="{3D9EBF0F-8887-48E5-A0BD-37BE446FA5DB}"/>
    <cellStyle name="Separador de milhares 2 27 7" xfId="40789" xr:uid="{5D6E7DF5-44AD-47C4-AC86-97A17D60BF6B}"/>
    <cellStyle name="Separador de milhares 2 27 8" xfId="40790" xr:uid="{FCE99B4E-392B-4587-A939-9C958181A8B7}"/>
    <cellStyle name="Separador de milhares 2 28" xfId="40791" xr:uid="{1D35B48D-D34B-47A6-882F-A885C532D98B}"/>
    <cellStyle name="Separador de milhares 2 28 2" xfId="40792" xr:uid="{8DF5DC5B-7429-44F9-8AC5-452355340525}"/>
    <cellStyle name="Separador de milhares 2 28 2 2" xfId="40793" xr:uid="{E0735FB1-2181-4E84-ACDA-86568B834745}"/>
    <cellStyle name="Separador de milhares 2 28 2 2 2" xfId="40794" xr:uid="{0E1FFC62-2978-4668-8FB8-DD8F07E9E4DB}"/>
    <cellStyle name="Separador de milhares 2 28 2 3" xfId="40795" xr:uid="{71EB96A1-13C1-40A0-B0BD-8FFFB9F10983}"/>
    <cellStyle name="Separador de milhares 2 28 2 3 2" xfId="40796" xr:uid="{91285320-9FE4-4453-8B88-FFAF823E7080}"/>
    <cellStyle name="Separador de milhares 2 28 2 4" xfId="40797" xr:uid="{0800A87F-BF8A-45CE-A93D-49833CA9FD01}"/>
    <cellStyle name="Separador de milhares 2 28 2 5" xfId="40798" xr:uid="{833F8AD9-F07D-4413-8387-2BB0F2E5668F}"/>
    <cellStyle name="Separador de milhares 2 28 3" xfId="40799" xr:uid="{67C4565A-4145-4408-BAA2-220C136C6D33}"/>
    <cellStyle name="Separador de milhares 2 28 3 2" xfId="40800" xr:uid="{15027AFF-353A-4068-8F1A-0A524FC1E868}"/>
    <cellStyle name="Separador de milhares 2 28 4" xfId="40801" xr:uid="{2005CEDE-AA79-4699-874D-91424A488198}"/>
    <cellStyle name="Separador de milhares 2 28 4 2" xfId="40802" xr:uid="{7E7FF6A3-F0EC-4945-9A81-B8F1AA5CB5FD}"/>
    <cellStyle name="Separador de milhares 2 28 5" xfId="40803" xr:uid="{FC888410-BCAE-496A-8C70-112EAA41192B}"/>
    <cellStyle name="Separador de milhares 2 28 5 2" xfId="40804" xr:uid="{371B6B99-F3B7-43B7-81A7-E14B76D92666}"/>
    <cellStyle name="Separador de milhares 2 28 6" xfId="40805" xr:uid="{0EE26C49-AC43-443F-8B01-09E0B0A3044A}"/>
    <cellStyle name="Separador de milhares 2 28 6 2" xfId="40806" xr:uid="{BD4E6155-A89A-40C4-AB1A-5D1833D5A17F}"/>
    <cellStyle name="Separador de milhares 2 28 7" xfId="40807" xr:uid="{F4EF048D-C36A-4465-BAF2-7FF9398641D1}"/>
    <cellStyle name="Separador de milhares 2 28 8" xfId="40808" xr:uid="{74475FA9-9292-4DA0-BC3A-3DCA6D90EEDD}"/>
    <cellStyle name="Separador de milhares 2 29" xfId="40809" xr:uid="{82553286-3D52-4C18-AC76-2DF66DF1BED8}"/>
    <cellStyle name="Separador de milhares 2 29 2" xfId="40810" xr:uid="{7B5BA846-7E5A-481D-A198-A59242625B63}"/>
    <cellStyle name="Separador de milhares 2 29 2 2" xfId="40811" xr:uid="{FB182B72-4A8D-4A54-9B42-F7585BB2F2F3}"/>
    <cellStyle name="Separador de milhares 2 29 2 2 2" xfId="40812" xr:uid="{B3C34C91-ADFD-4446-B61F-80C91384C9A4}"/>
    <cellStyle name="Separador de milhares 2 29 2 3" xfId="40813" xr:uid="{32562F9E-CE3F-4E76-A42B-272B31E398E1}"/>
    <cellStyle name="Separador de milhares 2 29 2 3 2" xfId="40814" xr:uid="{7BBA4B6B-4208-48C2-BD20-54C213C1CD91}"/>
    <cellStyle name="Separador de milhares 2 29 2 4" xfId="40815" xr:uid="{FE3128F7-55CA-40A4-902E-D6265947487E}"/>
    <cellStyle name="Separador de milhares 2 29 2 5" xfId="40816" xr:uid="{7AE4259A-B7C0-4AF2-9847-4D96BFC759BF}"/>
    <cellStyle name="Separador de milhares 2 29 3" xfId="40817" xr:uid="{8DD4D3AC-AA1E-4E83-BAEF-B8387E6DB2A5}"/>
    <cellStyle name="Separador de milhares 2 29 3 2" xfId="40818" xr:uid="{20FB1556-F351-4AF3-B9FD-6C28E605FC43}"/>
    <cellStyle name="Separador de milhares 2 29 4" xfId="40819" xr:uid="{D412BB0A-C8A8-435C-9B4D-05C4F26AC34F}"/>
    <cellStyle name="Separador de milhares 2 29 4 2" xfId="40820" xr:uid="{96BC980C-D3AA-42D7-9E20-68B72598648C}"/>
    <cellStyle name="Separador de milhares 2 29 5" xfId="40821" xr:uid="{EEC3FDCD-872A-4A49-A58A-CC2A09A41E2F}"/>
    <cellStyle name="Separador de milhares 2 29 5 2" xfId="40822" xr:uid="{3903B236-F6F9-4EB7-8823-421168023976}"/>
    <cellStyle name="Separador de milhares 2 29 6" xfId="40823" xr:uid="{9FA9E11F-BA18-4310-B78D-47B6D8A24800}"/>
    <cellStyle name="Separador de milhares 2 29 6 2" xfId="40824" xr:uid="{F4F777CF-6412-477B-95EF-52503C30F8E9}"/>
    <cellStyle name="Separador de milhares 2 29 7" xfId="40825" xr:uid="{1F137FF3-0768-4C1E-9A86-03B0B593031D}"/>
    <cellStyle name="Separador de milhares 2 29 8" xfId="40826" xr:uid="{1FD479DC-04B9-4DA7-9523-255B4A613720}"/>
    <cellStyle name="Separador de milhares 2 3" xfId="70" xr:uid="{9A9961D4-F3AB-4B83-B16F-9F0E2619E923}"/>
    <cellStyle name="Separador de milhares 2 3 10" xfId="40828" xr:uid="{5407660F-908F-4A6C-89B4-F5693B0DF6C0}"/>
    <cellStyle name="Separador de milhares 2 3 11" xfId="40829" xr:uid="{F855F6A8-A040-4EC5-A1D1-106E61229C63}"/>
    <cellStyle name="Separador de milhares 2 3 12" xfId="40827" xr:uid="{AEF15225-8BC1-4919-A33C-6136DBB19C0C}"/>
    <cellStyle name="Separador de milhares 2 3 2" xfId="281" xr:uid="{5134CB9F-1BFD-4BC7-8089-408A4E6B07B6}"/>
    <cellStyle name="Separador de milhares 2 3 2 2" xfId="40831" xr:uid="{F9539E84-5CC4-4EB6-8866-9938C6F295CC}"/>
    <cellStyle name="Separador de milhares 2 3 2 2 2" xfId="40832" xr:uid="{5EAD61FC-7FFA-4C13-8C21-00BA76CE0492}"/>
    <cellStyle name="Separador de milhares 2 3 2 2 2 2" xfId="40833" xr:uid="{32D42121-C342-4904-B018-87223673025C}"/>
    <cellStyle name="Separador de milhares 2 3 2 2 3" xfId="40834" xr:uid="{A35F35ED-41BF-467D-9466-6C151C243329}"/>
    <cellStyle name="Separador de milhares 2 3 2 2 3 2" xfId="40835" xr:uid="{F32A3F50-2F07-4654-B381-DE2F6A442799}"/>
    <cellStyle name="Separador de milhares 2 3 2 2 4" xfId="40836" xr:uid="{9A0ACFC2-B61E-4082-A007-CA737A1DD7BE}"/>
    <cellStyle name="Separador de milhares 2 3 2 2 5" xfId="40837" xr:uid="{2127C75E-B15F-4D25-B94E-A9A2CCA7A8FB}"/>
    <cellStyle name="Separador de milhares 2 3 2 3" xfId="40838" xr:uid="{065BB48B-9095-45B4-9FC9-F249267FBDA0}"/>
    <cellStyle name="Separador de milhares 2 3 2 3 2" xfId="40839" xr:uid="{96C8FAC3-B28F-479C-B854-0DFAF973ABC5}"/>
    <cellStyle name="Separador de milhares 2 3 2 4" xfId="40840" xr:uid="{350D9E7B-80DE-49A3-B22F-4E48AF0B63D6}"/>
    <cellStyle name="Separador de milhares 2 3 2 4 2" xfId="40841" xr:uid="{F5E30F56-FA62-4EEF-B5E6-388BA6D8D5DA}"/>
    <cellStyle name="Separador de milhares 2 3 2 5" xfId="40842" xr:uid="{06105A66-57BE-4629-995A-13A28190BC2D}"/>
    <cellStyle name="Separador de milhares 2 3 2 5 2" xfId="40843" xr:uid="{8071A441-C637-4443-92C0-B30FECDD234D}"/>
    <cellStyle name="Separador de milhares 2 3 2 6" xfId="40844" xr:uid="{E429B38F-5CF0-44A0-A60D-D3296B531877}"/>
    <cellStyle name="Separador de milhares 2 3 2 6 2" xfId="40845" xr:uid="{BF392703-4EAC-4A68-B983-3BDFFC677C76}"/>
    <cellStyle name="Separador de milhares 2 3 2 7" xfId="40846" xr:uid="{0CACECBC-4D2F-47FB-859D-9036E931F0EE}"/>
    <cellStyle name="Separador de milhares 2 3 2 8" xfId="40847" xr:uid="{B5462F65-A28F-4955-9C57-3B72E3B5AABE}"/>
    <cellStyle name="Separador de milhares 2 3 2 9" xfId="40830" xr:uid="{1F9A7C21-B182-455A-BD7C-4FD339C89DB4}"/>
    <cellStyle name="Separador de milhares 2 3 3" xfId="40848" xr:uid="{8B200036-3945-4306-8D91-D07BBBC011CE}"/>
    <cellStyle name="Separador de milhares 2 3 3 2" xfId="40849" xr:uid="{DB356285-9D4A-4216-8622-D1CA3A791DCE}"/>
    <cellStyle name="Separador de milhares 2 3 3 2 2" xfId="40850" xr:uid="{08910618-436B-4DFA-A2AD-FFEF9169BC51}"/>
    <cellStyle name="Separador de milhares 2 3 3 2 2 2" xfId="40851" xr:uid="{471F1DB0-FE58-4D00-8352-79E8D5502F53}"/>
    <cellStyle name="Separador de milhares 2 3 3 2 3" xfId="40852" xr:uid="{37C5710E-289A-4C9D-8F91-75810F872D84}"/>
    <cellStyle name="Separador de milhares 2 3 3 2 3 2" xfId="40853" xr:uid="{9245CCA0-D03A-46B9-B079-C887550F3AEB}"/>
    <cellStyle name="Separador de milhares 2 3 3 2 4" xfId="40854" xr:uid="{B765B858-BC02-4D46-8A45-259719E0A9F7}"/>
    <cellStyle name="Separador de milhares 2 3 3 2 5" xfId="40855" xr:uid="{812EF212-6FF6-46C8-AC2D-1235A77860A1}"/>
    <cellStyle name="Separador de milhares 2 3 3 3" xfId="40856" xr:uid="{28F254EA-2B8E-4814-ACA9-AC8BDA383317}"/>
    <cellStyle name="Separador de milhares 2 3 3 3 2" xfId="40857" xr:uid="{643B39EC-FC61-402C-8C7A-DF08D94FCC6F}"/>
    <cellStyle name="Separador de milhares 2 3 3 4" xfId="40858" xr:uid="{317D3073-B6B8-4560-9BAB-0DF9817A8670}"/>
    <cellStyle name="Separador de milhares 2 3 3 4 2" xfId="40859" xr:uid="{3195AFAD-240A-44FF-A0F1-B57D07498FF0}"/>
    <cellStyle name="Separador de milhares 2 3 3 5" xfId="40860" xr:uid="{3A57B308-8ECF-4241-B993-BF11C4A76D2C}"/>
    <cellStyle name="Separador de milhares 2 3 3 5 2" xfId="40861" xr:uid="{2A1B96BA-ADFF-43FC-9D4A-0130DF91B9C8}"/>
    <cellStyle name="Separador de milhares 2 3 3 6" xfId="40862" xr:uid="{BF015F44-6716-4553-8E25-D11EB5025F6A}"/>
    <cellStyle name="Separador de milhares 2 3 3 6 2" xfId="40863" xr:uid="{45BE2B1A-DCA4-4A6D-908B-95717504369D}"/>
    <cellStyle name="Separador de milhares 2 3 3 7" xfId="40864" xr:uid="{3134AAA7-C4C5-4BBE-BAE4-749DDF4D0DF9}"/>
    <cellStyle name="Separador de milhares 2 3 3 8" xfId="40865" xr:uid="{315A01AE-8C8A-4B32-B64A-4C635BEA7AD9}"/>
    <cellStyle name="Separador de milhares 2 3 4" xfId="40866" xr:uid="{953D64BE-755F-4948-AFCD-CCB5C85C1CE5}"/>
    <cellStyle name="Separador de milhares 2 3 4 2" xfId="40867" xr:uid="{424AE248-82DF-4A1D-B497-9EA2D882E28D}"/>
    <cellStyle name="Separador de milhares 2 3 4 2 2" xfId="40868" xr:uid="{D69630D7-80B8-4AD6-9321-26D73DBD6000}"/>
    <cellStyle name="Separador de milhares 2 3 4 2 2 2" xfId="40869" xr:uid="{BC7FBA10-9503-495F-849D-66F0DD68E427}"/>
    <cellStyle name="Separador de milhares 2 3 4 2 3" xfId="40870" xr:uid="{51FE1CD4-E7A6-45C0-A2CE-885CC07D8E55}"/>
    <cellStyle name="Separador de milhares 2 3 4 2 3 2" xfId="40871" xr:uid="{DF305BDF-3C3B-4E91-8E59-952122A3F122}"/>
    <cellStyle name="Separador de milhares 2 3 4 2 4" xfId="40872" xr:uid="{642A64D1-1564-4DE3-9F07-5947FECBFAD0}"/>
    <cellStyle name="Separador de milhares 2 3 4 2 5" xfId="40873" xr:uid="{09EA8979-CC7B-4DA9-BD6B-5DC9CE517C3D}"/>
    <cellStyle name="Separador de milhares 2 3 4 3" xfId="40874" xr:uid="{768DC1C7-E9AE-4B5E-8F8E-C773F32FBD96}"/>
    <cellStyle name="Separador de milhares 2 3 4 3 2" xfId="40875" xr:uid="{1981963F-3BA7-4F8A-8764-43FC27728698}"/>
    <cellStyle name="Separador de milhares 2 3 4 4" xfId="40876" xr:uid="{70E3E9C5-CB67-4069-8D75-A50E3C461455}"/>
    <cellStyle name="Separador de milhares 2 3 4 4 2" xfId="40877" xr:uid="{D220BF5A-BC21-4AFD-BB41-03BD92F294E6}"/>
    <cellStyle name="Separador de milhares 2 3 4 5" xfId="40878" xr:uid="{0766A982-9FB9-48F5-A513-C95B33259727}"/>
    <cellStyle name="Separador de milhares 2 3 4 5 2" xfId="40879" xr:uid="{ECB641BE-EBCE-4920-A947-AE002BC33246}"/>
    <cellStyle name="Separador de milhares 2 3 4 6" xfId="40880" xr:uid="{38DFFB53-09A4-4178-AEDF-D283B7111DCF}"/>
    <cellStyle name="Separador de milhares 2 3 4 6 2" xfId="40881" xr:uid="{DD4A1C82-2E03-4499-B282-41291AA2A7C4}"/>
    <cellStyle name="Separador de milhares 2 3 4 7" xfId="40882" xr:uid="{59194D59-9D37-4864-910B-A777DE90E8B0}"/>
    <cellStyle name="Separador de milhares 2 3 4 8" xfId="40883" xr:uid="{35107272-66CD-43AE-AB1D-C233C3A5F8DB}"/>
    <cellStyle name="Separador de milhares 2 3 5" xfId="40884" xr:uid="{94BFD984-CEAB-4EDA-97AE-BF2A366F4334}"/>
    <cellStyle name="Separador de milhares 2 3 5 2" xfId="40885" xr:uid="{CD521CEB-7AF9-4A97-B70E-B4F1ACBFE0E8}"/>
    <cellStyle name="Separador de milhares 2 3 5 2 2" xfId="40886" xr:uid="{F8C3A506-ACF5-413F-8EBA-EC374801AA96}"/>
    <cellStyle name="Separador de milhares 2 3 5 2 3" xfId="40887" xr:uid="{F6B687E6-1655-4A94-9600-A0FAD3848C9A}"/>
    <cellStyle name="Separador de milhares 2 3 5 3" xfId="40888" xr:uid="{F6DB21D1-0A06-4DC2-B26F-734AEDFB290B}"/>
    <cellStyle name="Separador de milhares 2 3 5 3 2" xfId="40889" xr:uid="{BAD7CDAB-7F35-4A96-9F64-328D28D732B6}"/>
    <cellStyle name="Separador de milhares 2 3 5 4" xfId="40890" xr:uid="{D44ADCD7-69CF-4C56-986A-7FB8EF732DA2}"/>
    <cellStyle name="Separador de milhares 2 3 5 5" xfId="40891" xr:uid="{97DF151A-1883-4E89-9058-B35C41114DA5}"/>
    <cellStyle name="Separador de milhares 2 3 6" xfId="40892" xr:uid="{B523FC92-E74E-43DE-A2F6-45C8E111E57D}"/>
    <cellStyle name="Separador de milhares 2 3 6 2" xfId="40893" xr:uid="{C4708DE2-812A-4A19-9A34-9146852868BF}"/>
    <cellStyle name="Separador de milhares 2 3 6 3" xfId="40894" xr:uid="{9F4D49EB-2AAF-481A-AF0E-F978201317CD}"/>
    <cellStyle name="Separador de milhares 2 3 7" xfId="40895" xr:uid="{AFC2ED2E-CD40-4825-A7CB-AF95817350DD}"/>
    <cellStyle name="Separador de milhares 2 3 7 2" xfId="40896" xr:uid="{156C7D6A-0ABF-4554-A1F9-B861E5E01354}"/>
    <cellStyle name="Separador de milhares 2 3 7 3" xfId="40897" xr:uid="{BE8ACD15-2435-4E03-8208-DBB340C13572}"/>
    <cellStyle name="Separador de milhares 2 3 8" xfId="40898" xr:uid="{E0A25402-9B36-4F04-865F-642F90187604}"/>
    <cellStyle name="Separador de milhares 2 3 8 2" xfId="40899" xr:uid="{377695CE-6E6F-4753-B3BA-04CCC93075BC}"/>
    <cellStyle name="Separador de milhares 2 3 8 3" xfId="40900" xr:uid="{AD402A57-8329-4CDF-8C49-33BE5DECACC0}"/>
    <cellStyle name="Separador de milhares 2 3 9" xfId="40901" xr:uid="{C767492F-228C-4326-B560-A8313EF023C8}"/>
    <cellStyle name="Separador de milhares 2 3 9 2" xfId="40902" xr:uid="{78AA79B7-11AE-4F66-989D-F341C8A3159B}"/>
    <cellStyle name="Separador de milhares 2 3 9 3" xfId="40903" xr:uid="{B07BFB3A-247A-4FD0-8487-05645CB237F5}"/>
    <cellStyle name="Separador de milhares 2 30" xfId="40904" xr:uid="{3C72BB50-71AE-466C-843B-E2184BD2F67E}"/>
    <cellStyle name="Separador de milhares 2 30 2" xfId="40905" xr:uid="{729FA9B9-A2C5-4DB2-8B62-889EB9846E5B}"/>
    <cellStyle name="Separador de milhares 2 30 2 2" xfId="40906" xr:uid="{BB97C432-95A9-4C5E-B613-45E9101576D7}"/>
    <cellStyle name="Separador de milhares 2 30 2 2 2" xfId="40907" xr:uid="{471A9D99-0AAD-4449-B132-FC37A760C4B9}"/>
    <cellStyle name="Separador de milhares 2 30 2 3" xfId="40908" xr:uid="{32B32C8D-4698-4709-A64F-BEC3F3869E88}"/>
    <cellStyle name="Separador de milhares 2 30 2 3 2" xfId="40909" xr:uid="{40F5218D-BC63-499F-AB7E-C77713D97381}"/>
    <cellStyle name="Separador de milhares 2 30 2 4" xfId="40910" xr:uid="{9A379115-DD8D-42E9-942C-72DD4062039D}"/>
    <cellStyle name="Separador de milhares 2 30 2 5" xfId="40911" xr:uid="{32B47AA0-3BC6-44D5-9F27-4D6079514A3C}"/>
    <cellStyle name="Separador de milhares 2 30 3" xfId="40912" xr:uid="{CFACFB77-8F5D-49CC-B927-7453D209C5C1}"/>
    <cellStyle name="Separador de milhares 2 30 3 2" xfId="40913" xr:uid="{C8F44701-6CA7-491B-8274-E476D3E6FAE8}"/>
    <cellStyle name="Separador de milhares 2 30 4" xfId="40914" xr:uid="{B505B742-D54A-4E92-BAC0-87CF5BC917EB}"/>
    <cellStyle name="Separador de milhares 2 30 4 2" xfId="40915" xr:uid="{A15DE9D0-95EF-4FC4-9E6E-B0C07AEB63B6}"/>
    <cellStyle name="Separador de milhares 2 30 5" xfId="40916" xr:uid="{C5C12B28-41DE-4983-8077-694FF4486724}"/>
    <cellStyle name="Separador de milhares 2 30 5 2" xfId="40917" xr:uid="{A5EE217E-7F55-419B-8289-B54FDF9A03C5}"/>
    <cellStyle name="Separador de milhares 2 30 6" xfId="40918" xr:uid="{CA823374-37F0-43F5-A38A-889096D4E8D8}"/>
    <cellStyle name="Separador de milhares 2 30 6 2" xfId="40919" xr:uid="{A08F80D6-79DD-4E10-B6B5-0B2A243E6CC4}"/>
    <cellStyle name="Separador de milhares 2 30 7" xfId="40920" xr:uid="{241D804B-3456-4757-9107-A03907312C16}"/>
    <cellStyle name="Separador de milhares 2 30 8" xfId="40921" xr:uid="{6B7B9613-2662-42AF-8788-3B6259904F8E}"/>
    <cellStyle name="Separador de milhares 2 31" xfId="40922" xr:uid="{F05D3E30-92C5-4027-B367-BDBC0EADE908}"/>
    <cellStyle name="Separador de milhares 2 31 2" xfId="40923" xr:uid="{152AD453-637A-4A20-9A39-3D832BB6FE83}"/>
    <cellStyle name="Separador de milhares 2 31 2 2" xfId="40924" xr:uid="{ECBE8507-C5BE-45C4-BAFE-B8138761B823}"/>
    <cellStyle name="Separador de milhares 2 31 2 2 2" xfId="40925" xr:uid="{B0C9BE94-2FBB-44CD-BDA8-F66CC22910F5}"/>
    <cellStyle name="Separador de milhares 2 31 2 3" xfId="40926" xr:uid="{9C1BD2C4-E7BD-4820-9095-E779B936185A}"/>
    <cellStyle name="Separador de milhares 2 31 2 3 2" xfId="40927" xr:uid="{05F78DF7-F639-489B-A5C3-5E9A53154FB7}"/>
    <cellStyle name="Separador de milhares 2 31 2 4" xfId="40928" xr:uid="{E4E608F4-6E1C-4992-B757-BC03F7763EC8}"/>
    <cellStyle name="Separador de milhares 2 31 2 5" xfId="40929" xr:uid="{C90066F2-6C37-4F52-B499-27A8148326A0}"/>
    <cellStyle name="Separador de milhares 2 31 3" xfId="40930" xr:uid="{7382493E-5909-4CAD-B0AD-79FF5F36BBB0}"/>
    <cellStyle name="Separador de milhares 2 31 3 2" xfId="40931" xr:uid="{65EF1F76-F49C-4DBA-A9CB-117B590274A4}"/>
    <cellStyle name="Separador de milhares 2 31 4" xfId="40932" xr:uid="{A0EBFD3B-46DA-47D1-9CFF-79EECFB4868D}"/>
    <cellStyle name="Separador de milhares 2 31 4 2" xfId="40933" xr:uid="{A70AF83A-4260-4050-88B0-042B69C80C31}"/>
    <cellStyle name="Separador de milhares 2 31 5" xfId="40934" xr:uid="{2B03DEFE-51AE-415D-A766-46B88CFE2D1F}"/>
    <cellStyle name="Separador de milhares 2 31 5 2" xfId="40935" xr:uid="{0166C3E3-A530-4EA5-90F2-4679BA62292F}"/>
    <cellStyle name="Separador de milhares 2 31 6" xfId="40936" xr:uid="{3743D560-B0C2-487C-8005-36C71CDDBCD1}"/>
    <cellStyle name="Separador de milhares 2 31 6 2" xfId="40937" xr:uid="{AA82BDDA-6A53-4938-B0A1-9BAC96F59065}"/>
    <cellStyle name="Separador de milhares 2 31 7" xfId="40938" xr:uid="{5D071FA9-1128-4203-A987-7D7504106623}"/>
    <cellStyle name="Separador de milhares 2 31 8" xfId="40939" xr:uid="{52AF23A5-D05A-431A-BE6E-0EC11F6C25A0}"/>
    <cellStyle name="Separador de milhares 2 32" xfId="40940" xr:uid="{D4E89EA5-9556-4B26-8D14-79F0A780FF0D}"/>
    <cellStyle name="Separador de milhares 2 32 2" xfId="40941" xr:uid="{30B50D30-3D2B-423E-A3C9-8B96A55A6FC8}"/>
    <cellStyle name="Separador de milhares 2 32 2 2" xfId="40942" xr:uid="{2D47CF50-CDBC-4672-B368-73B023D6FE7B}"/>
    <cellStyle name="Separador de milhares 2 32 2 2 2" xfId="40943" xr:uid="{942B23E2-15F4-41C7-B89A-BF24A051F579}"/>
    <cellStyle name="Separador de milhares 2 32 2 3" xfId="40944" xr:uid="{1A8CA1AA-09C2-4237-82CF-D45C9735FB51}"/>
    <cellStyle name="Separador de milhares 2 32 2 3 2" xfId="40945" xr:uid="{DA2C9AB6-9C47-4D28-8F17-089AD26B8D2F}"/>
    <cellStyle name="Separador de milhares 2 32 2 4" xfId="40946" xr:uid="{2495760A-40D6-489F-8C21-6EB8319F4188}"/>
    <cellStyle name="Separador de milhares 2 32 2 5" xfId="40947" xr:uid="{BABE83E5-B5A4-4894-884B-D17948DADA6D}"/>
    <cellStyle name="Separador de milhares 2 32 3" xfId="40948" xr:uid="{C7CB1365-BDC8-4EE3-A004-DF12FCC453B0}"/>
    <cellStyle name="Separador de milhares 2 32 3 2" xfId="40949" xr:uid="{30BE0723-150D-4BAC-ABED-C84226931104}"/>
    <cellStyle name="Separador de milhares 2 32 4" xfId="40950" xr:uid="{E978A97B-3841-4BDF-BD63-6F30B9A6626F}"/>
    <cellStyle name="Separador de milhares 2 32 4 2" xfId="40951" xr:uid="{15DE793F-3E0B-489C-B409-4E5DECAC2B86}"/>
    <cellStyle name="Separador de milhares 2 32 5" xfId="40952" xr:uid="{D95A5B85-D7ED-4E54-9D78-F1CFEAAF116F}"/>
    <cellStyle name="Separador de milhares 2 32 5 2" xfId="40953" xr:uid="{1A0163B6-BB9F-4148-BDD2-8CA71F0795A1}"/>
    <cellStyle name="Separador de milhares 2 32 6" xfId="40954" xr:uid="{E65A26B2-F3D6-45A6-9567-813D0FC85BC8}"/>
    <cellStyle name="Separador de milhares 2 32 6 2" xfId="40955" xr:uid="{A4BE44AA-05FE-4FC7-BEF1-6E496C683E4B}"/>
    <cellStyle name="Separador de milhares 2 32 7" xfId="40956" xr:uid="{84C1C283-218E-4B87-9970-939601A15A69}"/>
    <cellStyle name="Separador de milhares 2 32 8" xfId="40957" xr:uid="{3C3570DD-0497-4897-A3B2-ACEE1E881EBE}"/>
    <cellStyle name="Separador de milhares 2 33" xfId="40958" xr:uid="{442866CA-BA2A-4485-8B8C-DB8F584DBED2}"/>
    <cellStyle name="Separador de milhares 2 33 2" xfId="40959" xr:uid="{4F81FE51-EDC1-4D86-8DA8-05C842D206F1}"/>
    <cellStyle name="Separador de milhares 2 33 2 2" xfId="40960" xr:uid="{F7272354-AB50-4ECE-8A11-8241F12CEFF8}"/>
    <cellStyle name="Separador de milhares 2 33 2 2 2" xfId="40961" xr:uid="{0B10CAEA-8362-417B-A675-2C1B4418BBF1}"/>
    <cellStyle name="Separador de milhares 2 33 2 3" xfId="40962" xr:uid="{83F211FA-D761-4ED4-92DB-3BC006441020}"/>
    <cellStyle name="Separador de milhares 2 33 2 3 2" xfId="40963" xr:uid="{20F993D9-E95A-4E69-BCBB-CA348A147FB9}"/>
    <cellStyle name="Separador de milhares 2 33 2 4" xfId="40964" xr:uid="{79EF033C-5183-4A6D-B205-2E129148BF2D}"/>
    <cellStyle name="Separador de milhares 2 33 2 5" xfId="40965" xr:uid="{C9B82709-A7CB-40BF-947D-F22921E97BCA}"/>
    <cellStyle name="Separador de milhares 2 33 3" xfId="40966" xr:uid="{0EE9E6E3-CB1A-4E42-BA05-43E2C477849A}"/>
    <cellStyle name="Separador de milhares 2 33 3 2" xfId="40967" xr:uid="{690F8A16-2F34-498A-AEF6-6B05ADFCEF17}"/>
    <cellStyle name="Separador de milhares 2 33 4" xfId="40968" xr:uid="{8C0DB860-AE4E-40AE-B74C-05E2754EF03C}"/>
    <cellStyle name="Separador de milhares 2 33 4 2" xfId="40969" xr:uid="{5CD41562-F094-4168-8E51-239CD60897B7}"/>
    <cellStyle name="Separador de milhares 2 33 5" xfId="40970" xr:uid="{F1A62863-5541-4471-BE24-BD77C078E9A6}"/>
    <cellStyle name="Separador de milhares 2 33 5 2" xfId="40971" xr:uid="{E3D33F18-1616-4066-94E5-3F79F81A9E02}"/>
    <cellStyle name="Separador de milhares 2 33 6" xfId="40972" xr:uid="{40E71914-3310-49D6-A267-1E94FE3487E8}"/>
    <cellStyle name="Separador de milhares 2 33 6 2" xfId="40973" xr:uid="{2217E27A-3482-4D98-A616-6E927429B6EC}"/>
    <cellStyle name="Separador de milhares 2 33 7" xfId="40974" xr:uid="{04CCC58C-B629-41EA-8C3E-D8F534EA16FE}"/>
    <cellStyle name="Separador de milhares 2 33 8" xfId="40975" xr:uid="{2D859429-7D7E-48E4-A92D-EBAFE7C5997A}"/>
    <cellStyle name="Separador de milhares 2 34" xfId="40976" xr:uid="{50FBBE28-EB2E-460D-BE89-9B0D80DDF2C1}"/>
    <cellStyle name="Separador de milhares 2 34 2" xfId="40977" xr:uid="{BB63F874-0A39-4757-BAD6-7D50DBE4F2FC}"/>
    <cellStyle name="Separador de milhares 2 34 2 2" xfId="40978" xr:uid="{1F0A3315-D314-4534-A8CB-FD1EC9BD2092}"/>
    <cellStyle name="Separador de milhares 2 34 2 2 2" xfId="40979" xr:uid="{7C3F37DC-266E-44CE-AF13-9C3CB5BBB42E}"/>
    <cellStyle name="Separador de milhares 2 34 2 3" xfId="40980" xr:uid="{172B1260-65D7-4B2B-BE68-AA9BBCE0000B}"/>
    <cellStyle name="Separador de milhares 2 34 2 3 2" xfId="40981" xr:uid="{A40DAF96-3E16-482A-9A46-642E25B8365B}"/>
    <cellStyle name="Separador de milhares 2 34 2 4" xfId="40982" xr:uid="{32854F96-900B-4B71-82F2-012CEE840867}"/>
    <cellStyle name="Separador de milhares 2 34 2 5" xfId="40983" xr:uid="{4382D5AE-BF87-4BF3-9C5B-3DCE3F5A3F09}"/>
    <cellStyle name="Separador de milhares 2 34 3" xfId="40984" xr:uid="{96B46EE0-D851-47F3-AB85-F7F3789EB321}"/>
    <cellStyle name="Separador de milhares 2 34 3 2" xfId="40985" xr:uid="{207245EC-67EC-4943-88CE-E31B4F12B47C}"/>
    <cellStyle name="Separador de milhares 2 34 4" xfId="40986" xr:uid="{10F4924C-DFD9-400A-8389-826FB658B009}"/>
    <cellStyle name="Separador de milhares 2 34 4 2" xfId="40987" xr:uid="{A1BD6594-2161-4BE3-9110-DC9F4D696B7B}"/>
    <cellStyle name="Separador de milhares 2 34 5" xfId="40988" xr:uid="{1A395D5D-1C2E-4C04-BC37-3FF529FB0D73}"/>
    <cellStyle name="Separador de milhares 2 34 5 2" xfId="40989" xr:uid="{72962E66-1721-4CD1-B5FB-EA595D9C79D3}"/>
    <cellStyle name="Separador de milhares 2 34 6" xfId="40990" xr:uid="{296A2B99-3752-48B7-A12E-F09D4040EAC7}"/>
    <cellStyle name="Separador de milhares 2 34 6 2" xfId="40991" xr:uid="{77C75358-F055-4A2C-A377-35A45A654933}"/>
    <cellStyle name="Separador de milhares 2 34 7" xfId="40992" xr:uid="{DD5D4FDF-FB1C-449C-B45E-DF5A3B5AF471}"/>
    <cellStyle name="Separador de milhares 2 34 8" xfId="40993" xr:uid="{1023D4CB-BCF4-45B7-A094-0A585F2BD5D7}"/>
    <cellStyle name="Separador de milhares 2 35" xfId="40994" xr:uid="{8D07AA09-E34F-4094-B29B-60733D1ACE22}"/>
    <cellStyle name="Separador de milhares 2 35 2" xfId="40995" xr:uid="{D34E45C3-5A35-4265-8FCD-05A2A63EB49D}"/>
    <cellStyle name="Separador de milhares 2 35 2 2" xfId="40996" xr:uid="{3D19ACA0-DF7D-4085-AA11-F9349FDECADC}"/>
    <cellStyle name="Separador de milhares 2 35 2 2 2" xfId="40997" xr:uid="{8F5EA51C-A2B5-4425-B859-83E87FAE8230}"/>
    <cellStyle name="Separador de milhares 2 35 2 3" xfId="40998" xr:uid="{B9C53AD6-AE40-4324-ADBC-7804A3B7C8DA}"/>
    <cellStyle name="Separador de milhares 2 35 2 3 2" xfId="40999" xr:uid="{DD1F8AB7-F40E-46D5-9BBC-F0F5E9A4A306}"/>
    <cellStyle name="Separador de milhares 2 35 2 4" xfId="41000" xr:uid="{11E9A0A8-4B2E-4253-9EF4-95069F92D317}"/>
    <cellStyle name="Separador de milhares 2 35 2 5" xfId="41001" xr:uid="{6AC39586-5BE0-4292-AD40-BE54B3E2FA84}"/>
    <cellStyle name="Separador de milhares 2 35 3" xfId="41002" xr:uid="{B90700CB-9BBC-4BDF-8EA3-9F07772FFA17}"/>
    <cellStyle name="Separador de milhares 2 35 3 2" xfId="41003" xr:uid="{2A07BD72-2651-4B25-AC3B-EB6FAFEE49BC}"/>
    <cellStyle name="Separador de milhares 2 35 4" xfId="41004" xr:uid="{13FE72AE-1E50-4180-A129-D1161DEFB60A}"/>
    <cellStyle name="Separador de milhares 2 35 4 2" xfId="41005" xr:uid="{FF254039-4E1C-4ED0-A878-FBE67FBC02AF}"/>
    <cellStyle name="Separador de milhares 2 35 5" xfId="41006" xr:uid="{2D33C867-2E88-498D-B963-7227AD29E8AF}"/>
    <cellStyle name="Separador de milhares 2 35 5 2" xfId="41007" xr:uid="{1BF5B490-A870-4FFA-8241-CBAC94356C14}"/>
    <cellStyle name="Separador de milhares 2 35 6" xfId="41008" xr:uid="{2EC61B23-1AF2-41D1-8F8B-F6647B809150}"/>
    <cellStyle name="Separador de milhares 2 35 6 2" xfId="41009" xr:uid="{9B1BCDCE-75CC-4675-8B12-22FF36ACF954}"/>
    <cellStyle name="Separador de milhares 2 35 7" xfId="41010" xr:uid="{D22732E0-1814-4E40-B870-1E876F2154E5}"/>
    <cellStyle name="Separador de milhares 2 35 8" xfId="41011" xr:uid="{2AFE2DAF-76C2-481D-9160-D1A6D3018CF3}"/>
    <cellStyle name="Separador de milhares 2 36" xfId="41012" xr:uid="{6A2334D8-368D-40EE-8FFA-E13336960982}"/>
    <cellStyle name="Separador de milhares 2 36 2" xfId="41013" xr:uid="{38C1A184-3410-4DF9-B70C-96F2BDE66826}"/>
    <cellStyle name="Separador de milhares 2 36 2 2" xfId="41014" xr:uid="{321658D7-12D5-4AAE-9E47-3EABF8668431}"/>
    <cellStyle name="Separador de milhares 2 36 2 2 2" xfId="41015" xr:uid="{06C6708D-61C3-482C-9644-E1E7C106EBF1}"/>
    <cellStyle name="Separador de milhares 2 36 2 3" xfId="41016" xr:uid="{A673CFDE-3D7E-4506-8F07-0CB1A0873392}"/>
    <cellStyle name="Separador de milhares 2 36 2 3 2" xfId="41017" xr:uid="{65DA0ECA-801D-4F66-9303-8E84D7465401}"/>
    <cellStyle name="Separador de milhares 2 36 2 4" xfId="41018" xr:uid="{42A70B44-0769-48D9-923D-42ACB760FA36}"/>
    <cellStyle name="Separador de milhares 2 36 2 5" xfId="41019" xr:uid="{CC52A850-CF96-4997-9D84-4F0D50863590}"/>
    <cellStyle name="Separador de milhares 2 36 3" xfId="41020" xr:uid="{AD1C9B68-10FC-415A-9E7A-B7EB6A8B1BEC}"/>
    <cellStyle name="Separador de milhares 2 36 3 2" xfId="41021" xr:uid="{D3E86ABC-7AF6-4BD0-A047-6BABD7990B1B}"/>
    <cellStyle name="Separador de milhares 2 36 4" xfId="41022" xr:uid="{50087EED-4A94-466D-AA56-360EDD76BD55}"/>
    <cellStyle name="Separador de milhares 2 36 4 2" xfId="41023" xr:uid="{A8C68ECF-C8A4-46F6-82E0-6EC62AAE23AF}"/>
    <cellStyle name="Separador de milhares 2 36 5" xfId="41024" xr:uid="{8E9E5D16-F24C-48F5-B7F1-6CAC1CBD986A}"/>
    <cellStyle name="Separador de milhares 2 36 5 2" xfId="41025" xr:uid="{71091096-5ED4-4CCC-B3CD-6B90CB002BAB}"/>
    <cellStyle name="Separador de milhares 2 36 6" xfId="41026" xr:uid="{84B2F5F4-D6CD-4F43-A150-EC925DBFB8AC}"/>
    <cellStyle name="Separador de milhares 2 36 6 2" xfId="41027" xr:uid="{41B07146-FAA2-466A-A868-6714E4965402}"/>
    <cellStyle name="Separador de milhares 2 36 7" xfId="41028" xr:uid="{1C09CC58-D14A-4133-85E7-6D5C43952A0E}"/>
    <cellStyle name="Separador de milhares 2 36 8" xfId="41029" xr:uid="{1306D999-CB0C-4F25-B807-8ABD6C3AC312}"/>
    <cellStyle name="Separador de milhares 2 37" xfId="41030" xr:uid="{A7A2BCEA-BF6D-447A-92D5-B3B37E1312CD}"/>
    <cellStyle name="Separador de milhares 2 37 2" xfId="41031" xr:uid="{4DD23AF0-046B-428D-BAF1-DB9509F3B2D0}"/>
    <cellStyle name="Separador de milhares 2 37 2 2" xfId="41032" xr:uid="{73CA8A14-158A-460D-A77D-A6045D35D471}"/>
    <cellStyle name="Separador de milhares 2 37 2 2 2" xfId="41033" xr:uid="{C3FBC4B5-4DF1-4D39-93D0-D3EDCCDFD43A}"/>
    <cellStyle name="Separador de milhares 2 37 2 3" xfId="41034" xr:uid="{FBEB9EC4-0CCB-4DFF-9FA4-DFA884EB2244}"/>
    <cellStyle name="Separador de milhares 2 37 2 3 2" xfId="41035" xr:uid="{10FD5D29-A09B-44FA-82D9-EEBFBF7C38D9}"/>
    <cellStyle name="Separador de milhares 2 37 2 4" xfId="41036" xr:uid="{4A3FE72D-F7F7-4D5F-80CD-F813BA45AC26}"/>
    <cellStyle name="Separador de milhares 2 37 2 5" xfId="41037" xr:uid="{B3E78EB7-F6A7-457D-A8AA-087C9AC3328D}"/>
    <cellStyle name="Separador de milhares 2 37 3" xfId="41038" xr:uid="{B5865871-6CDA-45F4-B9A6-C1EA2DE2DFE6}"/>
    <cellStyle name="Separador de milhares 2 37 3 2" xfId="41039" xr:uid="{C4F076C0-508C-473C-9C3E-2E9A1D9E4E8C}"/>
    <cellStyle name="Separador de milhares 2 37 4" xfId="41040" xr:uid="{7BAB430F-3CD9-44FB-AC05-FFA89F55E7B6}"/>
    <cellStyle name="Separador de milhares 2 37 4 2" xfId="41041" xr:uid="{06B104E7-727B-43E8-AFED-7050A4BDD8D0}"/>
    <cellStyle name="Separador de milhares 2 37 5" xfId="41042" xr:uid="{473DBD40-C517-4BA0-9427-F8A2AEDE8794}"/>
    <cellStyle name="Separador de milhares 2 37 5 2" xfId="41043" xr:uid="{0D42BB38-5231-4D78-B064-C65BF36A4342}"/>
    <cellStyle name="Separador de milhares 2 37 6" xfId="41044" xr:uid="{A31672E9-2B53-4C86-BEDC-B371DDA45EC5}"/>
    <cellStyle name="Separador de milhares 2 37 6 2" xfId="41045" xr:uid="{08927A1D-64A8-44B2-A226-9A055B4B70DF}"/>
    <cellStyle name="Separador de milhares 2 37 7" xfId="41046" xr:uid="{1E7C0BA8-70B1-43E1-AB9F-B73ED79DC641}"/>
    <cellStyle name="Separador de milhares 2 37 8" xfId="41047" xr:uid="{13CB019E-FE21-485C-8CBA-CA4E448AC6C1}"/>
    <cellStyle name="Separador de milhares 2 38" xfId="41048" xr:uid="{89430E08-FE7C-48CF-A51D-DDD5BD6575DF}"/>
    <cellStyle name="Separador de milhares 2 38 10" xfId="41049" xr:uid="{689272D7-48DE-4771-A299-DC4ED1678413}"/>
    <cellStyle name="Separador de milhares 2 38 10 2" xfId="41050" xr:uid="{FADBBF35-22CB-4D45-945A-438494968BE4}"/>
    <cellStyle name="Separador de milhares 2 38 11" xfId="41051" xr:uid="{CDBE3DA0-6D6E-47F7-8600-EAE5E2A91292}"/>
    <cellStyle name="Separador de milhares 2 38 11 2" xfId="41052" xr:uid="{3C4ABFED-F240-4E26-80F1-AC9C5C97B8D9}"/>
    <cellStyle name="Separador de milhares 2 38 12" xfId="41053" xr:uid="{F54E4A16-96CA-43DE-8690-F8896FF342E1}"/>
    <cellStyle name="Separador de milhares 2 38 12 2" xfId="41054" xr:uid="{FFF6B4EF-8E61-4295-B8B7-2996E1A72443}"/>
    <cellStyle name="Separador de milhares 2 38 13" xfId="41055" xr:uid="{22650A79-0B31-4D01-A3FB-90630F428107}"/>
    <cellStyle name="Separador de milhares 2 38 13 2" xfId="41056" xr:uid="{45597774-08AE-4A60-9166-DD4170A870E0}"/>
    <cellStyle name="Separador de milhares 2 38 14" xfId="41057" xr:uid="{467778A5-647F-4BDE-8DFF-34993DA47F68}"/>
    <cellStyle name="Separador de milhares 2 38 15" xfId="41058" xr:uid="{4FBFB937-3E7C-4BB9-82DC-54589999B958}"/>
    <cellStyle name="Separador de milhares 2 38 2" xfId="41059" xr:uid="{2F04F90B-7FE5-432B-A7A3-401A2C7262F8}"/>
    <cellStyle name="Separador de milhares 2 38 2 2" xfId="41060" xr:uid="{E6FCD78D-01BE-48FE-9BDE-34D4939C6D8F}"/>
    <cellStyle name="Separador de milhares 2 38 2 3" xfId="41061" xr:uid="{45D55180-E5E1-489B-9C55-89F1BA045903}"/>
    <cellStyle name="Separador de milhares 2 38 3" xfId="41062" xr:uid="{E1460A2D-DE77-4540-933A-9D7E9C607BF0}"/>
    <cellStyle name="Separador de milhares 2 38 3 2" xfId="41063" xr:uid="{9720D5EA-582D-4163-87C3-EA141048FC2B}"/>
    <cellStyle name="Separador de milhares 2 38 4" xfId="41064" xr:uid="{058A299E-E0F8-4B5E-960A-056DF57BE6CF}"/>
    <cellStyle name="Separador de milhares 2 38 4 2" xfId="41065" xr:uid="{305E12AA-5B04-489C-B840-3FEA211D9702}"/>
    <cellStyle name="Separador de milhares 2 38 5" xfId="41066" xr:uid="{EA904F64-006D-4384-A745-3A03211307C5}"/>
    <cellStyle name="Separador de milhares 2 38 5 2" xfId="41067" xr:uid="{98355826-2E46-4A44-911B-28193D686E4D}"/>
    <cellStyle name="Separador de milhares 2 38 6" xfId="41068" xr:uid="{12348C83-94CD-4F1E-9C45-9BCF3962B1BB}"/>
    <cellStyle name="Separador de milhares 2 38 6 2" xfId="41069" xr:uid="{DF451ED2-3CDB-445C-A956-18CA53FA213E}"/>
    <cellStyle name="Separador de milhares 2 38 7" xfId="41070" xr:uid="{C9B3CB58-C7CE-4BAD-932D-2433D2955098}"/>
    <cellStyle name="Separador de milhares 2 38 7 2" xfId="41071" xr:uid="{24BC964C-F802-4145-8EF9-7A4C064B7BBF}"/>
    <cellStyle name="Separador de milhares 2 38 8" xfId="41072" xr:uid="{158DD525-EFA9-4B06-B964-B299000DF283}"/>
    <cellStyle name="Separador de milhares 2 38 8 2" xfId="41073" xr:uid="{F5F7F3E0-2D4B-4779-B080-7AA5ECC4192C}"/>
    <cellStyle name="Separador de milhares 2 38 8 2 2" xfId="41074" xr:uid="{3AB0053B-8F21-4EB8-8C8C-A545EF4F89C2}"/>
    <cellStyle name="Separador de milhares 2 38 8 3" xfId="41075" xr:uid="{DBAC08B3-E556-4460-A949-4036A5B48459}"/>
    <cellStyle name="Separador de milhares 2 38 8 3 2" xfId="41076" xr:uid="{FA1CFB8B-B195-4B6A-9078-A21100D9CA32}"/>
    <cellStyle name="Separador de milhares 2 38 8 4" xfId="41077" xr:uid="{FB77665E-BFE5-469E-AC2C-C6CF9DDC21B8}"/>
    <cellStyle name="Separador de milhares 2 38 9" xfId="41078" xr:uid="{03D647FB-24D1-4F01-BE40-43841C2F5DA7}"/>
    <cellStyle name="Separador de milhares 2 38 9 2" xfId="41079" xr:uid="{6F5C49FF-42D2-40AC-A5B8-2D0EA6C1DE3C}"/>
    <cellStyle name="Separador de milhares 2 39" xfId="41080" xr:uid="{EC4D1115-EDB6-4B0A-8377-129CBFB976E0}"/>
    <cellStyle name="Separador de milhares 2 39 2" xfId="41081" xr:uid="{29F89F53-8D01-422B-A4FC-0640C390EF26}"/>
    <cellStyle name="Separador de milhares 2 39 2 2" xfId="41082" xr:uid="{521605DB-C219-444B-A9EA-BC3F65AB6864}"/>
    <cellStyle name="Separador de milhares 2 39 3" xfId="41083" xr:uid="{56A43711-5717-4E8E-994E-5366E2EC08F6}"/>
    <cellStyle name="Separador de milhares 2 4" xfId="83" xr:uid="{AF3CC61E-620B-4917-A8CC-0B2F88ABDB6A}"/>
    <cellStyle name="Separador de milhares 2 4 10" xfId="41085" xr:uid="{B360C7AC-83EE-4A70-8840-292CD99DEF00}"/>
    <cellStyle name="Separador de milhares 2 4 11" xfId="41084" xr:uid="{BED84990-DA9C-446B-BA0D-15A618F004AF}"/>
    <cellStyle name="Separador de milhares 2 4 2" xfId="282" xr:uid="{77863547-BF33-4174-8125-E65973BAA217}"/>
    <cellStyle name="Separador de milhares 2 4 2 2" xfId="41087" xr:uid="{4DD9F788-7A95-4CA1-B587-3F6BA8D7068C}"/>
    <cellStyle name="Separador de milhares 2 4 2 2 2" xfId="41088" xr:uid="{92D07989-A3AA-41B6-811D-300A164357CD}"/>
    <cellStyle name="Separador de milhares 2 4 2 2 2 2" xfId="41089" xr:uid="{19D9D4B8-7277-40F5-A206-62B4C4E8F80F}"/>
    <cellStyle name="Separador de milhares 2 4 2 2 3" xfId="41090" xr:uid="{93720A6D-7488-4F51-874B-C20B442E50A5}"/>
    <cellStyle name="Separador de milhares 2 4 2 2 3 2" xfId="41091" xr:uid="{BFE74051-7A0C-41FB-A85A-83B59077C172}"/>
    <cellStyle name="Separador de milhares 2 4 2 2 4" xfId="41092" xr:uid="{2792DF59-1C64-43E4-9F30-7F510DC4047D}"/>
    <cellStyle name="Separador de milhares 2 4 2 2 5" xfId="41093" xr:uid="{F218FF4D-E911-4BDA-994B-8D804BFD3AC2}"/>
    <cellStyle name="Separador de milhares 2 4 2 3" xfId="41094" xr:uid="{65D7CFB3-734B-4E62-8A12-9F7127638B33}"/>
    <cellStyle name="Separador de milhares 2 4 2 3 2" xfId="41095" xr:uid="{4E285B3B-86AE-4652-B2A2-6343628BE322}"/>
    <cellStyle name="Separador de milhares 2 4 2 4" xfId="41096" xr:uid="{E6A9D9C0-4C74-46B0-B083-D3C847F39DED}"/>
    <cellStyle name="Separador de milhares 2 4 2 4 2" xfId="41097" xr:uid="{96B224A5-1F19-4ECB-AD0E-63C451F6BE9E}"/>
    <cellStyle name="Separador de milhares 2 4 2 5" xfId="41098" xr:uid="{C1E2A61E-6567-4B1B-830F-8914ED9B41E9}"/>
    <cellStyle name="Separador de milhares 2 4 2 5 2" xfId="41099" xr:uid="{EC2619FD-BDFB-4E45-9817-4D7E91BCA51D}"/>
    <cellStyle name="Separador de milhares 2 4 2 6" xfId="41100" xr:uid="{C5D044FE-7535-4846-ADB9-0E931D37329B}"/>
    <cellStyle name="Separador de milhares 2 4 2 6 2" xfId="41101" xr:uid="{BBA90BB4-54B3-4812-B6B9-B52A02361FEF}"/>
    <cellStyle name="Separador de milhares 2 4 2 7" xfId="41102" xr:uid="{7AAD790C-3A3F-4DCC-95E4-2D875A7E1972}"/>
    <cellStyle name="Separador de milhares 2 4 2 8" xfId="41103" xr:uid="{A25C54A6-4C73-41C1-AB5D-4306F8F9C14A}"/>
    <cellStyle name="Separador de milhares 2 4 2 9" xfId="41086" xr:uid="{D234288F-2B6B-4174-840D-DB244065194D}"/>
    <cellStyle name="Separador de milhares 2 4 3" xfId="41104" xr:uid="{97F78120-5124-4A57-9C8F-357FD43876CB}"/>
    <cellStyle name="Separador de milhares 2 4 3 2" xfId="41105" xr:uid="{EC275401-BC57-46D1-98AC-34D61F0A04E7}"/>
    <cellStyle name="Separador de milhares 2 4 3 2 2" xfId="41106" xr:uid="{5B057ECD-C520-4A42-BEAA-9D2727FBC9C6}"/>
    <cellStyle name="Separador de milhares 2 4 3 2 2 2" xfId="41107" xr:uid="{9FAF5200-2DC9-4703-B878-2AC832813CE6}"/>
    <cellStyle name="Separador de milhares 2 4 3 2 3" xfId="41108" xr:uid="{A0659755-65B4-4218-8F31-116E3FBC8636}"/>
    <cellStyle name="Separador de milhares 2 4 3 2 3 2" xfId="41109" xr:uid="{6B116057-B449-44C9-853C-9927F2C5704C}"/>
    <cellStyle name="Separador de milhares 2 4 3 2 4" xfId="41110" xr:uid="{8C3CE074-E9B5-4B7A-97B5-FBF464812E71}"/>
    <cellStyle name="Separador de milhares 2 4 3 2 5" xfId="41111" xr:uid="{E4B3746F-B999-4B19-855B-027347BA982D}"/>
    <cellStyle name="Separador de milhares 2 4 3 3" xfId="41112" xr:uid="{940AC41C-983D-47D6-9C99-425CE6B86738}"/>
    <cellStyle name="Separador de milhares 2 4 3 3 2" xfId="41113" xr:uid="{860FBB37-3501-4A16-952D-4C30441EE750}"/>
    <cellStyle name="Separador de milhares 2 4 3 4" xfId="41114" xr:uid="{18B20EBC-6DF2-41C8-B5E9-B533989C4C47}"/>
    <cellStyle name="Separador de milhares 2 4 3 4 2" xfId="41115" xr:uid="{8938DD41-B4DB-455F-B992-CFC5D8A5572C}"/>
    <cellStyle name="Separador de milhares 2 4 3 5" xfId="41116" xr:uid="{3F91D037-589E-4564-9E0D-4B1CF3B9E1B2}"/>
    <cellStyle name="Separador de milhares 2 4 3 5 2" xfId="41117" xr:uid="{F41433A3-D79C-44AA-84B5-2293173F497C}"/>
    <cellStyle name="Separador de milhares 2 4 3 6" xfId="41118" xr:uid="{F405FFAB-1D41-402B-AC9C-A28400EEE86E}"/>
    <cellStyle name="Separador de milhares 2 4 3 6 2" xfId="41119" xr:uid="{87EA765B-6D05-4CBE-9934-72EB77F3A9CF}"/>
    <cellStyle name="Separador de milhares 2 4 3 7" xfId="41120" xr:uid="{858659C9-A56D-4C95-B212-FF41DEF01E50}"/>
    <cellStyle name="Separador de milhares 2 4 3 8" xfId="41121" xr:uid="{C9249D36-934D-460F-8B1A-A3A688CEE926}"/>
    <cellStyle name="Separador de milhares 2 4 4" xfId="41122" xr:uid="{9CFEF09F-4C8E-427E-8092-1A1E05CA8D5A}"/>
    <cellStyle name="Separador de milhares 2 4 4 2" xfId="41123" xr:uid="{06BDCEB3-8DF6-4D57-91AD-AF2458767479}"/>
    <cellStyle name="Separador de milhares 2 4 4 2 2" xfId="41124" xr:uid="{46F33840-5C57-443A-BB39-060B29C9F207}"/>
    <cellStyle name="Separador de milhares 2 4 4 2 3" xfId="41125" xr:uid="{EF54AED8-B997-42AB-B41E-E6B84022489E}"/>
    <cellStyle name="Separador de milhares 2 4 4 3" xfId="41126" xr:uid="{E08FCAB8-8A5D-45C7-862A-DA19F378BAB9}"/>
    <cellStyle name="Separador de milhares 2 4 4 3 2" xfId="41127" xr:uid="{44B4C852-C077-4433-A04C-A6DE90AC6E06}"/>
    <cellStyle name="Separador de milhares 2 4 4 4" xfId="41128" xr:uid="{469C864D-FE74-417A-A96B-188778D29031}"/>
    <cellStyle name="Separador de milhares 2 4 4 5" xfId="41129" xr:uid="{68DD3C5B-8068-4875-B67B-47D44575A0D5}"/>
    <cellStyle name="Separador de milhares 2 4 5" xfId="41130" xr:uid="{BC24FFDF-BB68-4236-85DA-EACF4A46A9D1}"/>
    <cellStyle name="Separador de milhares 2 4 5 2" xfId="41131" xr:uid="{CD465BE8-5D92-4708-A917-12581272641C}"/>
    <cellStyle name="Separador de milhares 2 4 5 2 2" xfId="41132" xr:uid="{0EC76501-DE25-4822-ABEA-4A9218A327BA}"/>
    <cellStyle name="Separador de milhares 2 4 5 3" xfId="41133" xr:uid="{687B2B26-D7D4-4177-B06A-DB8D02D96A3B}"/>
    <cellStyle name="Separador de milhares 2 4 6" xfId="41134" xr:uid="{94B9F855-CBE9-4A7D-BCC5-6D3740E5BDC0}"/>
    <cellStyle name="Separador de milhares 2 4 6 2" xfId="41135" xr:uid="{7E344300-56B0-4DBB-952E-28897C4FBFD1}"/>
    <cellStyle name="Separador de milhares 2 4 6 3" xfId="41136" xr:uid="{3521BDA3-0374-4D75-82E8-997C4D33BC43}"/>
    <cellStyle name="Separador de milhares 2 4 7" xfId="41137" xr:uid="{4D569E9D-FB69-4A4B-B527-7923304686A9}"/>
    <cellStyle name="Separador de milhares 2 4 7 2" xfId="41138" xr:uid="{05E00363-308E-4026-88D5-AE053A9C39A2}"/>
    <cellStyle name="Separador de milhares 2 4 7 3" xfId="41139" xr:uid="{84D527D7-8EA6-4B3E-8C39-AA159A4409E0}"/>
    <cellStyle name="Separador de milhares 2 4 8" xfId="41140" xr:uid="{362F3DCB-752B-4401-BCCE-C825F26508DF}"/>
    <cellStyle name="Separador de milhares 2 4 8 2" xfId="41141" xr:uid="{A4E6CC58-0AF9-4427-8CD7-7AB9366492F3}"/>
    <cellStyle name="Separador de milhares 2 4 8 3" xfId="41142" xr:uid="{ADCEDC38-452D-40A0-8329-DFE37AEAF8A7}"/>
    <cellStyle name="Separador de milhares 2 4 9" xfId="41143" xr:uid="{B5102FF6-881C-4629-824D-89D5BECCDC3E}"/>
    <cellStyle name="Separador de milhares 2 4 9 2" xfId="41144" xr:uid="{8223875C-5FEB-4F54-B5F9-556D07246208}"/>
    <cellStyle name="Separador de milhares 2 40" xfId="41145" xr:uid="{63C451F1-D9BC-4DA6-B345-056A354B0686}"/>
    <cellStyle name="Separador de milhares 2 40 2" xfId="41146" xr:uid="{8DA73EC3-1B0D-4A80-B935-28978375041C}"/>
    <cellStyle name="Separador de milhares 2 40 3" xfId="41147" xr:uid="{ADF16AAC-749F-43FD-B16E-3E0508E9250D}"/>
    <cellStyle name="Separador de milhares 2 41" xfId="41148" xr:uid="{4EDC22D3-3987-4851-A166-DAD67E35E38C}"/>
    <cellStyle name="Separador de milhares 2 41 2" xfId="41149" xr:uid="{3C391A7F-0694-4FB7-AF4F-179D1D36EFD5}"/>
    <cellStyle name="Separador de milhares 2 41 3" xfId="41150" xr:uid="{433F4DA7-E904-404E-B185-3F04EB04E3B1}"/>
    <cellStyle name="Separador de milhares 2 42" xfId="41151" xr:uid="{5B83EACC-A2C8-4A98-ADD9-CE6C2CAA216C}"/>
    <cellStyle name="Separador de milhares 2 42 2" xfId="41152" xr:uid="{E9F8DDCC-06DB-4395-824B-F7667DD29CF0}"/>
    <cellStyle name="Separador de milhares 2 42 3" xfId="41153" xr:uid="{C5C58FA7-991D-4B40-A3A5-F89E5438E498}"/>
    <cellStyle name="Separador de milhares 2 43" xfId="41154" xr:uid="{20050D72-2C7B-4F8B-9378-D8725BF6B710}"/>
    <cellStyle name="Separador de milhares 2 43 2" xfId="41155" xr:uid="{B618D026-9FE5-4273-97EA-B34EBB0B2D4B}"/>
    <cellStyle name="Separador de milhares 2 43 3" xfId="41156" xr:uid="{4C3D9A6C-4D8C-4749-BD39-BD355C614085}"/>
    <cellStyle name="Separador de milhares 2 44" xfId="41157" xr:uid="{739D67CF-4D4F-4369-8003-FD8879F37F77}"/>
    <cellStyle name="Separador de milhares 2 44 2" xfId="41158" xr:uid="{A8E80700-0EEB-414E-9B56-9C23BC961BB5}"/>
    <cellStyle name="Separador de milhares 2 44 3" xfId="41159" xr:uid="{ED59B132-4117-49A1-8449-BB53ABE3B87B}"/>
    <cellStyle name="Separador de milhares 2 45" xfId="41160" xr:uid="{EDB71407-FB08-4E99-8632-C85EB3D7219D}"/>
    <cellStyle name="Separador de milhares 2 45 2" xfId="41161" xr:uid="{83F9CEDE-78C5-414C-91B9-38A69E01492D}"/>
    <cellStyle name="Separador de milhares 2 45 2 2" xfId="41162" xr:uid="{78FF4EB7-B208-4CD7-BB9A-2849204CD109}"/>
    <cellStyle name="Separador de milhares 2 45 3" xfId="41163" xr:uid="{7F8B0C76-7BAE-4DCF-B322-8C502BCE99D1}"/>
    <cellStyle name="Separador de milhares 2 45 3 2" xfId="41164" xr:uid="{1B2F7154-6364-4A38-A48C-C83D7E30D680}"/>
    <cellStyle name="Separador de milhares 2 45 4" xfId="41165" xr:uid="{2981B548-92A5-4F0E-AC02-6CFD23C56813}"/>
    <cellStyle name="Separador de milhares 2 45 5" xfId="41166" xr:uid="{75CA8806-7CFC-4DC7-B036-F9B33BE59488}"/>
    <cellStyle name="Separador de milhares 2 46" xfId="41167" xr:uid="{1F81CCA2-DDB4-4251-844C-904E35FF1641}"/>
    <cellStyle name="Separador de milhares 2 46 2" xfId="41168" xr:uid="{CBF350BA-9713-455C-8BD0-86574B7384B0}"/>
    <cellStyle name="Separador de milhares 2 47" xfId="41169" xr:uid="{14A8B87B-591E-48C1-98C6-AB67B4E905AF}"/>
    <cellStyle name="Separador de milhares 2 47 2" xfId="41170" xr:uid="{585F70CA-FBED-4709-A99F-7A1FD96F01D2}"/>
    <cellStyle name="Separador de milhares 2 48" xfId="41171" xr:uid="{E5B892C8-4DD6-4222-B6AB-2533AF153441}"/>
    <cellStyle name="Separador de milhares 2 48 2" xfId="41172" xr:uid="{4E732A45-3DB3-433F-990D-799E226E9E08}"/>
    <cellStyle name="Separador de milhares 2 49" xfId="41173" xr:uid="{8ADA0F66-569A-444B-BCB2-36542A5C5147}"/>
    <cellStyle name="Separador de milhares 2 49 2" xfId="41174" xr:uid="{AB047300-95F0-4290-8F1A-B285419BCD03}"/>
    <cellStyle name="Separador de milhares 2 5" xfId="87" xr:uid="{DCE7DB1B-33EC-491B-8DEA-C77B88EF5BD5}"/>
    <cellStyle name="Separador de milhares 2 5 10" xfId="41175" xr:uid="{4933982F-04B8-4653-91B6-80BFA5688B76}"/>
    <cellStyle name="Separador de milhares 2 5 2" xfId="283" xr:uid="{0CDB2101-61F9-4921-9BC5-54241804477A}"/>
    <cellStyle name="Separador de milhares 2 5 2 10" xfId="41177" xr:uid="{212DCB53-7148-4FFF-AFAB-D35148666B9E}"/>
    <cellStyle name="Separador de milhares 2 5 2 10 2" xfId="41178" xr:uid="{CB5E965F-5253-4A6B-A250-FFDBF06268E5}"/>
    <cellStyle name="Separador de milhares 2 5 2 11" xfId="41179" xr:uid="{18443247-D802-4927-BDF1-704F893BF831}"/>
    <cellStyle name="Separador de milhares 2 5 2 11 2" xfId="41180" xr:uid="{FFA3EC61-C1DF-4459-8001-683F69D2E460}"/>
    <cellStyle name="Separador de milhares 2 5 2 12" xfId="41181" xr:uid="{3574BF66-0AA5-4AE2-88E9-26B2FC7C8686}"/>
    <cellStyle name="Separador de milhares 2 5 2 12 2" xfId="41182" xr:uid="{2403E9D9-F866-4F54-8F3F-20F0FBC88A51}"/>
    <cellStyle name="Separador de milhares 2 5 2 13" xfId="41183" xr:uid="{C760FBC4-45F7-49CF-BA30-86123B291CF2}"/>
    <cellStyle name="Separador de milhares 2 5 2 14" xfId="41184" xr:uid="{06120518-4462-46F2-B8EE-1C8311DA2C0D}"/>
    <cellStyle name="Separador de milhares 2 5 2 2" xfId="41185" xr:uid="{A0CB9591-6FF2-45BE-AA23-BBC127BD2837}"/>
    <cellStyle name="Separador de milhares 2 5 2 2 2" xfId="41186" xr:uid="{3B7C55DA-6286-4059-A6F9-63BAFC5BCD88}"/>
    <cellStyle name="Separador de milhares 2 5 2 2 2 2" xfId="41187" xr:uid="{71942F7E-F4CF-4E19-99F1-F12607BE141A}"/>
    <cellStyle name="Separador de milhares 2 5 2 2 2 2 2" xfId="41188" xr:uid="{40C22B6B-C51A-4D2F-BAD9-215DB3D1DEB7}"/>
    <cellStyle name="Separador de milhares 2 5 2 2 2 3" xfId="41189" xr:uid="{3D786726-A42E-4C2F-9740-F3114BB5FD13}"/>
    <cellStyle name="Separador de milhares 2 5 2 2 2 3 2" xfId="41190" xr:uid="{D4FF6630-7014-4ECC-B83D-9A52602C3BB6}"/>
    <cellStyle name="Separador de milhares 2 5 2 2 2 4" xfId="41191" xr:uid="{B09C6103-8BA8-4CFB-93A0-E088E5DFE952}"/>
    <cellStyle name="Separador de milhares 2 5 2 2 3" xfId="41192" xr:uid="{ECBA7C42-4211-47AE-8A18-9A9870D8D4AA}"/>
    <cellStyle name="Separador de milhares 2 5 2 2 3 2" xfId="41193" xr:uid="{B31FC942-1D67-4881-A13F-190BDC59BD75}"/>
    <cellStyle name="Separador de milhares 2 5 2 2 4" xfId="41194" xr:uid="{87F80AC3-3B3C-4B41-ADF5-FDD2196E06F8}"/>
    <cellStyle name="Separador de milhares 2 5 2 2 4 2" xfId="41195" xr:uid="{AA10BAF4-A43D-489F-B7AA-92C6C4957569}"/>
    <cellStyle name="Separador de milhares 2 5 2 2 5" xfId="41196" xr:uid="{90BC7F9F-E11D-4396-87A6-3D82E5F19410}"/>
    <cellStyle name="Separador de milhares 2 5 2 2 5 2" xfId="41197" xr:uid="{BE5BF207-9986-4B90-847D-0B5E3FF8FAB7}"/>
    <cellStyle name="Separador de milhares 2 5 2 2 6" xfId="41198" xr:uid="{C0C5D54D-FF0B-48AB-9EF1-06C76193A175}"/>
    <cellStyle name="Separador de milhares 2 5 2 2 6 2" xfId="41199" xr:uid="{F67CA32E-77E0-4C6B-96D2-321E7F8BA49D}"/>
    <cellStyle name="Separador de milhares 2 5 2 2 7" xfId="41200" xr:uid="{B59E5E78-8293-4429-A096-154C9CAC2FA4}"/>
    <cellStyle name="Separador de milhares 2 5 2 2 8" xfId="41201" xr:uid="{9AC5DAF3-5778-467D-A6DE-A972AA6DBCE8}"/>
    <cellStyle name="Separador de milhares 2 5 2 3" xfId="41202" xr:uid="{C2EACBFC-E94F-462A-910C-2B4DCABE9E8C}"/>
    <cellStyle name="Separador de milhares 2 5 2 3 2" xfId="41203" xr:uid="{037B001E-AF6C-4875-BC91-A25618A2283F}"/>
    <cellStyle name="Separador de milhares 2 5 2 4" xfId="41204" xr:uid="{FD204A80-B4BC-4752-888E-A84CCC7685B7}"/>
    <cellStyle name="Separador de milhares 2 5 2 4 2" xfId="41205" xr:uid="{855BB883-9EA6-42D4-93B0-BE42C6656820}"/>
    <cellStyle name="Separador de milhares 2 5 2 5" xfId="41206" xr:uid="{0A157EBA-9567-4824-92C3-85D1A3C249C3}"/>
    <cellStyle name="Separador de milhares 2 5 2 5 2" xfId="41207" xr:uid="{9D91BD91-8502-4AE3-BAD5-71DEBB327E04}"/>
    <cellStyle name="Separador de milhares 2 5 2 6" xfId="41208" xr:uid="{07A5160D-73C8-42AE-B1D3-EB755B1E8871}"/>
    <cellStyle name="Separador de milhares 2 5 2 6 2" xfId="41209" xr:uid="{22AD0ABB-6692-4CF3-9337-63A4A8FD11D5}"/>
    <cellStyle name="Separador de milhares 2 5 2 7" xfId="41210" xr:uid="{3A31E0CF-4ECA-4A84-8BC4-7E0B693CD78E}"/>
    <cellStyle name="Separador de milhares 2 5 2 7 2" xfId="41211" xr:uid="{6DF60AA8-D1E9-46D3-B1A6-BD4696AF9967}"/>
    <cellStyle name="Separador de milhares 2 5 2 8" xfId="41212" xr:uid="{F9338338-F583-4D8B-ADF0-3B2771331D77}"/>
    <cellStyle name="Separador de milhares 2 5 2 8 2" xfId="41213" xr:uid="{0678097A-BD94-429C-9CAC-24C9A20CC976}"/>
    <cellStyle name="Separador de milhares 2 5 2 8 2 2" xfId="41214" xr:uid="{17D1E023-EFE7-4FB5-899D-ADA5F0431AA1}"/>
    <cellStyle name="Separador de milhares 2 5 2 8 3" xfId="41215" xr:uid="{26F884B1-607D-4BB0-9B76-47B108A19425}"/>
    <cellStyle name="Separador de milhares 2 5 2 8 3 2" xfId="41216" xr:uid="{F6B360D6-BA9D-446F-B89F-A7D762226285}"/>
    <cellStyle name="Separador de milhares 2 5 2 8 4" xfId="41217" xr:uid="{2569C899-91F1-4496-93B7-AC972F7A767B}"/>
    <cellStyle name="Separador de milhares 2 5 2 9" xfId="41218" xr:uid="{2D9A395D-96D0-4800-9138-E18EB395CFA1}"/>
    <cellStyle name="Separador de milhares 2 5 2 9 2" xfId="41219" xr:uid="{86BDABCC-FFE6-4422-A128-27655F6AEC31}"/>
    <cellStyle name="Separador de milhares 2 5 3" xfId="41220" xr:uid="{7F632DE6-4821-4E15-BCEE-1DC7A65170D1}"/>
    <cellStyle name="Separador de milhares 2 5 3 2" xfId="41221" xr:uid="{1BC65DE1-5192-4D39-8D89-D2EE0B93CC4D}"/>
    <cellStyle name="Separador de milhares 2 5 3 2 2" xfId="41222" xr:uid="{CE818C66-18ED-47C8-9360-F592F411377F}"/>
    <cellStyle name="Separador de milhares 2 5 3 2 3" xfId="41223" xr:uid="{62457242-6B79-4CE6-95D6-E92FF03D3CFC}"/>
    <cellStyle name="Separador de milhares 2 5 3 3" xfId="41224" xr:uid="{E9FADBF7-01F3-4226-8586-DC7DA45929CB}"/>
    <cellStyle name="Separador de milhares 2 5 3 3 2" xfId="41225" xr:uid="{1F415DBD-31BA-4BA6-9A5C-C78245C62C23}"/>
    <cellStyle name="Separador de milhares 2 5 3 4" xfId="41226" xr:uid="{D677B47B-F7CF-4081-AC14-7551FB9D52A9}"/>
    <cellStyle name="Separador de milhares 2 5 3 5" xfId="41227" xr:uid="{3C0A93CF-68EC-4223-91AA-3DCB024A10D5}"/>
    <cellStyle name="Separador de milhares 2 5 4" xfId="41228" xr:uid="{CBE8AD93-88CC-4F22-A731-7E7B16AA7360}"/>
    <cellStyle name="Separador de milhares 2 5 4 2" xfId="41229" xr:uid="{E1635A8F-9225-4B36-BFC4-311F62AFAE45}"/>
    <cellStyle name="Separador de milhares 2 5 4 2 2" xfId="41230" xr:uid="{8C019020-4749-4CDD-AF87-3AE23549E867}"/>
    <cellStyle name="Separador de milhares 2 5 4 3" xfId="41231" xr:uid="{910AFAA0-4325-4EF4-AF8C-62477F8C04B2}"/>
    <cellStyle name="Separador de milhares 2 5 5" xfId="41232" xr:uid="{034D1E66-1A90-47D9-8B1A-90F18293CB61}"/>
    <cellStyle name="Separador de milhares 2 5 5 2" xfId="41233" xr:uid="{9C1AB16B-025D-46C1-9FC6-628732518927}"/>
    <cellStyle name="Separador de milhares 2 5 5 3" xfId="41234" xr:uid="{FFAE0260-45B9-433D-8053-A0498E7FD041}"/>
    <cellStyle name="Separador de milhares 2 5 6" xfId="41235" xr:uid="{F19B20AA-34E0-4728-B13B-F055D2380D09}"/>
    <cellStyle name="Separador de milhares 2 5 6 2" xfId="41236" xr:uid="{5B0AE5A8-F083-435D-9918-D278E6FC379E}"/>
    <cellStyle name="Separador de milhares 2 5 6 3" xfId="41237" xr:uid="{4178566C-F122-4DE2-AE63-84ECD55127DA}"/>
    <cellStyle name="Separador de milhares 2 5 7" xfId="41238" xr:uid="{10A9452E-3511-4BC4-92B9-A3C6775594ED}"/>
    <cellStyle name="Separador de milhares 2 5 7 2" xfId="41239" xr:uid="{B95648FC-E79B-41C9-B909-53A36CC241D2}"/>
    <cellStyle name="Separador de milhares 2 5 7 3" xfId="41240" xr:uid="{1EEFBF75-E6AD-490D-ACFD-3B46B509D413}"/>
    <cellStyle name="Separador de milhares 2 5 8" xfId="41241" xr:uid="{DFE25609-6270-4285-8DDA-8FFC23E59E8F}"/>
    <cellStyle name="Separador de milhares 2 5 9" xfId="41242" xr:uid="{5C0A6337-D620-4CB7-97D6-EBD1EF98825D}"/>
    <cellStyle name="Separador de milhares 2 50" xfId="41243" xr:uid="{251937AC-7517-4F0E-934D-2850F2C700CE}"/>
    <cellStyle name="Separador de milhares 2 51" xfId="41244" xr:uid="{DA6E1F31-2D99-4ACB-BF14-7DD42E3CF90E}"/>
    <cellStyle name="Separador de milhares 2 52" xfId="50525" xr:uid="{1AC312D7-51D0-4AB3-9FFE-7949DF9FEABF}"/>
    <cellStyle name="Separador de milhares 2 53" xfId="50583" xr:uid="{6306F16F-F35C-48DB-8D87-23DF39FFF20B}"/>
    <cellStyle name="Separador de milhares 2 54" xfId="50585" xr:uid="{2F5E7627-FDC5-43A3-8102-4E08A47BE759}"/>
    <cellStyle name="Separador de milhares 2 55" xfId="50584" xr:uid="{6DA2E7EE-C8AE-45B6-BFA9-D6AB505BF2BE}"/>
    <cellStyle name="Separador de milhares 2 56" xfId="50587" xr:uid="{12E74E9F-9BFF-49AC-83F7-92971A35CF7F}"/>
    <cellStyle name="Separador de milhares 2 57" xfId="50593" xr:uid="{8493E7E4-614C-4261-83CF-08B122D3E334}"/>
    <cellStyle name="Separador de milhares 2 58" xfId="50597" xr:uid="{EA457911-FCDF-4C6A-AB63-1744DD00AB90}"/>
    <cellStyle name="Separador de milhares 2 59" xfId="50598" xr:uid="{B5680CF8-9155-40EB-8CAE-654A1CE2AED5}"/>
    <cellStyle name="Separador de milhares 2 6" xfId="284" xr:uid="{55DB1EB0-2025-4D3F-A3D3-3E96A065FAEE}"/>
    <cellStyle name="Separador de milhares 2 6 2" xfId="41246" xr:uid="{8BF8105A-C999-4FF4-9A42-C4072A8D7E48}"/>
    <cellStyle name="Separador de milhares 2 6 2 2" xfId="41247" xr:uid="{216BE182-ACA8-4FC7-BA10-E6F2378715E5}"/>
    <cellStyle name="Separador de milhares 2 6 2 2 2" xfId="41248" xr:uid="{C595FA28-F772-47FF-BCB5-F5CEB8046F3B}"/>
    <cellStyle name="Separador de milhares 2 6 2 2 3" xfId="41249" xr:uid="{F14BC45F-23DD-41DE-B22B-6DF585DC5316}"/>
    <cellStyle name="Separador de milhares 2 6 2 3" xfId="41250" xr:uid="{4AD1F7B0-B8E6-453C-810F-4D99B0A303A4}"/>
    <cellStyle name="Separador de milhares 2 6 2 3 2" xfId="41251" xr:uid="{CE224715-CBD3-42CC-A211-9055953F453B}"/>
    <cellStyle name="Separador de milhares 2 6 2 4" xfId="41252" xr:uid="{0E1F2626-BC82-4201-AFF5-9412DF2D381C}"/>
    <cellStyle name="Separador de milhares 2 6 2 5" xfId="41253" xr:uid="{3163C954-2A39-4595-A2F4-E4BB3DC45024}"/>
    <cellStyle name="Separador de milhares 2 6 3" xfId="41254" xr:uid="{DFF548E2-44A4-4BD8-BB92-8C7F8B394756}"/>
    <cellStyle name="Separador de milhares 2 6 3 2" xfId="41255" xr:uid="{9D740E1C-5B8D-42C2-900F-2A1D246720F7}"/>
    <cellStyle name="Separador de milhares 2 6 3 2 2" xfId="41256" xr:uid="{99DBCF02-3829-415B-9360-791259435111}"/>
    <cellStyle name="Separador de milhares 2 6 3 3" xfId="41257" xr:uid="{8B81AE32-7D4D-42C5-BC45-4376D7F79DE4}"/>
    <cellStyle name="Separador de milhares 2 6 4" xfId="41258" xr:uid="{DD597EA1-B36F-4558-AF7B-D12B9505DE25}"/>
    <cellStyle name="Separador de milhares 2 6 4 2" xfId="41259" xr:uid="{48C35EA6-920B-485D-85C4-FD4333BB1F1C}"/>
    <cellStyle name="Separador de milhares 2 6 4 2 2" xfId="41260" xr:uid="{408DCEC8-D65C-4CDB-B379-92F18979E81A}"/>
    <cellStyle name="Separador de milhares 2 6 4 3" xfId="41261" xr:uid="{B381C48E-4831-447C-A0E6-6DE188A8CDAE}"/>
    <cellStyle name="Separador de milhares 2 6 5" xfId="41262" xr:uid="{4F26FEC3-0DE8-4F8B-AF13-C06ED174F42B}"/>
    <cellStyle name="Separador de milhares 2 6 5 2" xfId="41263" xr:uid="{2A1C211E-DF0B-47B5-BABC-F1A5B1369119}"/>
    <cellStyle name="Separador de milhares 2 6 5 3" xfId="41264" xr:uid="{A05099E3-EE16-445A-8C63-D0C396DF219E}"/>
    <cellStyle name="Separador de milhares 2 6 6" xfId="41265" xr:uid="{7A81DFEE-6865-46B3-9A96-3C61F211F279}"/>
    <cellStyle name="Separador de milhares 2 6 6 2" xfId="41266" xr:uid="{A44AF4F7-1D68-475B-9D86-8D161F131FCC}"/>
    <cellStyle name="Separador de milhares 2 6 6 3" xfId="41267" xr:uid="{1B8A591B-0E63-4ACB-92FB-822273B509CE}"/>
    <cellStyle name="Separador de milhares 2 6 7" xfId="41268" xr:uid="{1B885502-A4D8-4C46-A50B-B661CE89664F}"/>
    <cellStyle name="Separador de milhares 2 6 8" xfId="41269" xr:uid="{53A8E36B-9792-463F-A749-40D8C4575210}"/>
    <cellStyle name="Separador de milhares 2 6 8 2" xfId="41270" xr:uid="{D54B8DA7-7918-4A5D-A52D-EF97FD982414}"/>
    <cellStyle name="Separador de milhares 2 6 9" xfId="41245" xr:uid="{5C7FCF50-BD5C-4B64-BFC9-78CC97E7D79B}"/>
    <cellStyle name="Separador de milhares 2 60" xfId="50600" xr:uid="{BF1BB85D-703C-4C31-A4D3-F18B530AC016}"/>
    <cellStyle name="Separador de milhares 2 61" xfId="50602" xr:uid="{3D8E9F8B-8037-4B01-AFE0-E7F53D65ED07}"/>
    <cellStyle name="Separador de milhares 2 62" xfId="50604" xr:uid="{5F5DC667-EC0B-41CE-8F5A-5B5990F4489C}"/>
    <cellStyle name="Separador de milhares 2 63" xfId="50606" xr:uid="{F740FE15-5911-47C6-98ED-11CE9CC91BD1}"/>
    <cellStyle name="Separador de milhares 2 7" xfId="285" xr:uid="{2EDF15CC-CC2D-4DE6-9B5C-A5286E9AEA68}"/>
    <cellStyle name="Separador de milhares 2 7 10" xfId="41271" xr:uid="{ED9B7560-28AC-4934-8A4A-B681EA4A7137}"/>
    <cellStyle name="Separador de milhares 2 7 2" xfId="41272" xr:uid="{21F60AEE-0F22-411E-918D-8FD7B322E915}"/>
    <cellStyle name="Separador de milhares 2 7 2 2" xfId="41273" xr:uid="{51DAA0B5-5BDE-4833-994A-1A789D53E187}"/>
    <cellStyle name="Separador de milhares 2 7 2 2 2" xfId="41274" xr:uid="{67FF06DC-B342-4D2E-93C1-0CC524129F03}"/>
    <cellStyle name="Separador de milhares 2 7 2 2 3" xfId="41275" xr:uid="{08C3F932-0201-4E1A-8991-96E5E246DAA9}"/>
    <cellStyle name="Separador de milhares 2 7 2 3" xfId="41276" xr:uid="{0A60519F-359C-4F0E-B9A7-B821C29AD4A7}"/>
    <cellStyle name="Separador de milhares 2 7 2 3 2" xfId="41277" xr:uid="{7346FBB1-6969-4FC8-86FE-33BC916A1042}"/>
    <cellStyle name="Separador de milhares 2 7 2 4" xfId="41278" xr:uid="{C45F2AD2-6D90-4A38-8116-206BA79103EF}"/>
    <cellStyle name="Separador de milhares 2 7 2 5" xfId="41279" xr:uid="{2F052BE5-7E63-4FAE-BF5A-F14D51D689BC}"/>
    <cellStyle name="Separador de milhares 2 7 3" xfId="41280" xr:uid="{1704A22C-A71C-45AD-8EF2-A7618D80D1F1}"/>
    <cellStyle name="Separador de milhares 2 7 3 2" xfId="41281" xr:uid="{242C3137-628A-4EE0-A21E-F7E2DA122104}"/>
    <cellStyle name="Separador de milhares 2 7 3 2 2" xfId="41282" xr:uid="{DFD5D60C-0DF2-454C-8160-B823EA3AA1C9}"/>
    <cellStyle name="Separador de milhares 2 7 3 3" xfId="41283" xr:uid="{61929C5F-549E-479C-8416-E7C9A0CED632}"/>
    <cellStyle name="Separador de milhares 2 7 4" xfId="41284" xr:uid="{78767420-6777-439F-B75B-F6919B7DBC4C}"/>
    <cellStyle name="Separador de milhares 2 7 4 2" xfId="41285" xr:uid="{F39B79B4-8CC5-4107-B46C-D8DC17BAA095}"/>
    <cellStyle name="Separador de milhares 2 7 4 2 2" xfId="41286" xr:uid="{1C92E1B4-5F4E-43C7-8ADC-0E789222D18C}"/>
    <cellStyle name="Separador de milhares 2 7 4 3" xfId="41287" xr:uid="{3A4A9C5F-BCFD-4159-BE89-3BE17FD29E2F}"/>
    <cellStyle name="Separador de milhares 2 7 5" xfId="41288" xr:uid="{004327A5-5856-4FE1-8C2E-A856493AF33A}"/>
    <cellStyle name="Separador de milhares 2 7 5 2" xfId="41289" xr:uid="{0246BF19-8E5C-4EA4-BCB6-5CC10AE6B5F3}"/>
    <cellStyle name="Separador de milhares 2 7 5 2 2" xfId="41290" xr:uid="{CF5782E4-79DD-4AF5-936E-4FD86E7E2823}"/>
    <cellStyle name="Separador de milhares 2 7 5 3" xfId="41291" xr:uid="{AEDDDEFF-D909-469C-BE4A-E546A3B86337}"/>
    <cellStyle name="Separador de milhares 2 7 6" xfId="41292" xr:uid="{A9B57B55-377D-45B1-89F2-755533066976}"/>
    <cellStyle name="Separador de milhares 2 7 6 2" xfId="41293" xr:uid="{063A41DE-170E-4AFE-A49C-90800A6BB61C}"/>
    <cellStyle name="Separador de milhares 2 7 6 3" xfId="41294" xr:uid="{20E6325E-D6C8-44AD-9078-ACEA8F46D980}"/>
    <cellStyle name="Separador de milhares 2 7 7" xfId="41295" xr:uid="{32B0305B-9FF7-4500-8B0A-31DE897BBAD2}"/>
    <cellStyle name="Separador de milhares 2 7 7 2" xfId="41296" xr:uid="{399D52ED-A57A-4B48-BA8F-BBECD81DD9C0}"/>
    <cellStyle name="Separador de milhares 2 7 8" xfId="41297" xr:uid="{88994AC5-0470-4EF6-AFB8-C0F28A3ECC32}"/>
    <cellStyle name="Separador de milhares 2 7 8 2" xfId="41298" xr:uid="{0EBA6D0D-C7EC-4155-B4A6-FD2331792FE2}"/>
    <cellStyle name="Separador de milhares 2 7 9" xfId="41299" xr:uid="{489557E3-C0CA-4395-A27F-498392303A55}"/>
    <cellStyle name="Separador de milhares 2 8" xfId="286" xr:uid="{82B00712-F6DF-4C0C-B277-40892F6FBAFA}"/>
    <cellStyle name="Separador de milhares 2 8 10" xfId="41300" xr:uid="{0D400AD3-BA6E-43F9-9B40-354A60188381}"/>
    <cellStyle name="Separador de milhares 2 8 2" xfId="41301" xr:uid="{A337FFC0-0003-4325-86E2-000062403E20}"/>
    <cellStyle name="Separador de milhares 2 8 2 2" xfId="41302" xr:uid="{BA74CD80-DDE8-4078-98D0-645E64BB7E54}"/>
    <cellStyle name="Separador de milhares 2 8 2 2 2" xfId="41303" xr:uid="{3068D21B-AC36-4314-8276-8984A340CEF9}"/>
    <cellStyle name="Separador de milhares 2 8 2 2 2 2" xfId="41304" xr:uid="{BCC04CE0-FABF-4B5B-820F-6C3989207E25}"/>
    <cellStyle name="Separador de milhares 2 8 2 2 3" xfId="41305" xr:uid="{4D0B2E66-B9C9-46A9-9017-D622204D0696}"/>
    <cellStyle name="Separador de milhares 2 8 2 2 3 2" xfId="41306" xr:uid="{01E1B022-2BCE-4498-81E2-61688A08C043}"/>
    <cellStyle name="Separador de milhares 2 8 2 2 4" xfId="41307" xr:uid="{A5045B41-010C-4DD8-8A52-1F37B3B0381B}"/>
    <cellStyle name="Separador de milhares 2 8 2 2 5" xfId="41308" xr:uid="{9FE62E88-3514-40AC-AC52-B0D2C53A3975}"/>
    <cellStyle name="Separador de milhares 2 8 2 3" xfId="41309" xr:uid="{281031B6-8A3D-486B-B321-BCB38D181643}"/>
    <cellStyle name="Separador de milhares 2 8 2 3 2" xfId="41310" xr:uid="{2B1A291A-010C-497A-A46D-6C4171823105}"/>
    <cellStyle name="Separador de milhares 2 8 2 4" xfId="41311" xr:uid="{F5628C7E-626A-455E-82FA-998CA559016D}"/>
    <cellStyle name="Separador de milhares 2 8 2 4 2" xfId="41312" xr:uid="{BA755BCD-7748-4F84-8C3C-EF9CDE5285DF}"/>
    <cellStyle name="Separador de milhares 2 8 2 5" xfId="41313" xr:uid="{2F30FD27-0F1D-4ACF-A93E-20B5AB7B596D}"/>
    <cellStyle name="Separador de milhares 2 8 2 5 2" xfId="41314" xr:uid="{635DA99F-E884-46B8-82C6-B359746F2486}"/>
    <cellStyle name="Separador de milhares 2 8 2 6" xfId="41315" xr:uid="{E4447A22-7381-4498-B3C9-034815D4E8E4}"/>
    <cellStyle name="Separador de milhares 2 8 2 6 2" xfId="41316" xr:uid="{534668B0-5441-4FE1-A78A-D223F63A44BC}"/>
    <cellStyle name="Separador de milhares 2 8 2 7" xfId="41317" xr:uid="{763C2059-0ADE-4E62-B096-5B9824260A73}"/>
    <cellStyle name="Separador de milhares 2 8 2 8" xfId="41318" xr:uid="{EA0A4B12-79AB-49DC-9F02-94678F53DCC5}"/>
    <cellStyle name="Separador de milhares 2 8 3" xfId="41319" xr:uid="{49123922-78DE-47CF-88E4-C46732F9F749}"/>
    <cellStyle name="Separador de milhares 2 8 3 2" xfId="41320" xr:uid="{0A1F2C84-09D4-4542-8301-780BE89FCADE}"/>
    <cellStyle name="Separador de milhares 2 8 3 2 2" xfId="41321" xr:uid="{2A89AF94-DF32-447C-A302-1EA6AC67DB49}"/>
    <cellStyle name="Separador de milhares 2 8 3 2 3" xfId="41322" xr:uid="{8B359412-9FDC-4827-8D94-992CE6D43C55}"/>
    <cellStyle name="Separador de milhares 2 8 3 3" xfId="41323" xr:uid="{45F70845-BDD3-45FF-9C19-390C6619CB2C}"/>
    <cellStyle name="Separador de milhares 2 8 3 3 2" xfId="41324" xr:uid="{0F7A6898-92CB-48DC-B0B1-DB462FE482F0}"/>
    <cellStyle name="Separador de milhares 2 8 3 4" xfId="41325" xr:uid="{B8250FE5-538F-47CF-B346-644136301AEE}"/>
    <cellStyle name="Separador de milhares 2 8 3 5" xfId="41326" xr:uid="{E4AB9CB2-5548-4C83-B595-75850D35CB0E}"/>
    <cellStyle name="Separador de milhares 2 8 4" xfId="41327" xr:uid="{AC529956-5C9F-4A31-81F8-852D56BF0E0A}"/>
    <cellStyle name="Separador de milhares 2 8 4 2" xfId="41328" xr:uid="{01F56932-3CA7-4154-BE05-203E10266A80}"/>
    <cellStyle name="Separador de milhares 2 8 4 2 2" xfId="41329" xr:uid="{1D58E1CF-2E4F-4307-BFA3-AC5675A79230}"/>
    <cellStyle name="Separador de milhares 2 8 4 3" xfId="41330" xr:uid="{3F0B8EC3-4D99-47A4-AD6F-7D8AB315B953}"/>
    <cellStyle name="Separador de milhares 2 8 5" xfId="41331" xr:uid="{F2B02DAF-5343-40B1-AF03-7B1258F29795}"/>
    <cellStyle name="Separador de milhares 2 8 5 2" xfId="41332" xr:uid="{9C3945ED-2E22-475F-8DC9-41DBC82EFE39}"/>
    <cellStyle name="Separador de milhares 2 8 5 2 2" xfId="41333" xr:uid="{9C4626D3-FEEA-4A83-9980-D899DC2201DF}"/>
    <cellStyle name="Separador de milhares 2 8 5 3" xfId="41334" xr:uid="{CC471A3D-89A8-4886-B6CA-A92D6A249545}"/>
    <cellStyle name="Separador de milhares 2 8 6" xfId="41335" xr:uid="{B010CBF9-55A9-4392-8ADF-459ABB030FA4}"/>
    <cellStyle name="Separador de milhares 2 8 6 2" xfId="41336" xr:uid="{9A030DEF-71F3-4A2D-B7F2-08992E2D60C8}"/>
    <cellStyle name="Separador de milhares 2 8 6 3" xfId="41337" xr:uid="{2BDEEE3F-4896-4240-9D46-AEBB4E2B8DEB}"/>
    <cellStyle name="Separador de milhares 2 8 7" xfId="41338" xr:uid="{404A46B2-A2A3-4DEE-81DF-BF94107F5B4F}"/>
    <cellStyle name="Separador de milhares 2 8 7 2" xfId="41339" xr:uid="{55D8E548-0B25-479B-8FB3-0440F37DC15C}"/>
    <cellStyle name="Separador de milhares 2 8 7 3" xfId="41340" xr:uid="{C9B0F66A-7B36-46BA-9592-A26F5F12C4FB}"/>
    <cellStyle name="Separador de milhares 2 8 8" xfId="41341" xr:uid="{EBC94DE4-7744-4A7F-96D0-842D02C0FA55}"/>
    <cellStyle name="Separador de milhares 2 8 8 2" xfId="41342" xr:uid="{23A3CDEF-5E40-40F9-9A17-62E9A9EA1CE0}"/>
    <cellStyle name="Separador de milhares 2 8 9" xfId="41343" xr:uid="{18EA4253-7B09-4F4C-9790-DEAA502224E2}"/>
    <cellStyle name="Separador de milhares 2 8 9 2" xfId="41344" xr:uid="{5FBD888C-F8F9-44F0-BAA7-C95A6694BBF3}"/>
    <cellStyle name="Separador de milhares 2 9" xfId="287" xr:uid="{2F657E50-E055-4174-8989-5A54D69E5AE1}"/>
    <cellStyle name="Separador de milhares 2 9 10" xfId="41345" xr:uid="{4802686C-393B-4FCD-B867-3E8A0141B302}"/>
    <cellStyle name="Separador de milhares 2 9 2" xfId="41346" xr:uid="{F21841C7-6D1A-4746-9C19-30A49CFFFEF1}"/>
    <cellStyle name="Separador de milhares 2 9 2 2" xfId="41347" xr:uid="{D95C5B46-746A-4F48-8378-849FB65CFC88}"/>
    <cellStyle name="Separador de milhares 2 9 2 2 2" xfId="41348" xr:uid="{D3D79384-E2BF-4857-BDE4-7EB5ECBD373A}"/>
    <cellStyle name="Separador de milhares 2 9 2 2 3" xfId="41349" xr:uid="{FD2C132E-60F4-4062-B4EA-E0A3B6398C13}"/>
    <cellStyle name="Separador de milhares 2 9 2 3" xfId="41350" xr:uid="{98BA5186-D7B8-4281-9460-431A23C4B2B5}"/>
    <cellStyle name="Separador de milhares 2 9 2 3 2" xfId="41351" xr:uid="{01610A50-FC28-4E8D-9505-4E18C3FC6B50}"/>
    <cellStyle name="Separador de milhares 2 9 2 4" xfId="41352" xr:uid="{BA4277A9-804F-44EE-A327-F944042DC149}"/>
    <cellStyle name="Separador de milhares 2 9 2 5" xfId="41353" xr:uid="{8518DEEC-6688-47E3-BD68-28223A2AD129}"/>
    <cellStyle name="Separador de milhares 2 9 3" xfId="41354" xr:uid="{99986DF9-360F-4B25-B9CE-FC5B2C1CAED5}"/>
    <cellStyle name="Separador de milhares 2 9 3 2" xfId="41355" xr:uid="{86453ECD-6B66-4B7F-8D4B-3C63341D20C5}"/>
    <cellStyle name="Separador de milhares 2 9 3 2 2" xfId="41356" xr:uid="{9CCEFAD2-3AA3-48F1-9E62-03A58D51B0E0}"/>
    <cellStyle name="Separador de milhares 2 9 3 3" xfId="41357" xr:uid="{26D00594-1A90-42DC-B14F-413669E79909}"/>
    <cellStyle name="Separador de milhares 2 9 4" xfId="41358" xr:uid="{4BA59CFB-67E5-4427-B452-7519F22361C4}"/>
    <cellStyle name="Separador de milhares 2 9 4 2" xfId="41359" xr:uid="{F47D93A9-3621-4C27-83E3-619157EF9020}"/>
    <cellStyle name="Separador de milhares 2 9 4 2 2" xfId="41360" xr:uid="{7A214BBF-707D-4AC4-BFAC-AFD31C7CFAD6}"/>
    <cellStyle name="Separador de milhares 2 9 4 3" xfId="41361" xr:uid="{9AE2332D-D6E8-40D6-B30F-E27FF3F07FD2}"/>
    <cellStyle name="Separador de milhares 2 9 5" xfId="41362" xr:uid="{3C25EB57-3A5A-4009-BE21-CE03E5C1EAD3}"/>
    <cellStyle name="Separador de milhares 2 9 5 2" xfId="41363" xr:uid="{E94F709E-E574-4636-95C4-D5F448627AC2}"/>
    <cellStyle name="Separador de milhares 2 9 5 2 2" xfId="41364" xr:uid="{3CBAFAFB-21BF-4619-97A0-C462C63896BB}"/>
    <cellStyle name="Separador de milhares 2 9 5 3" xfId="41365" xr:uid="{13E88E38-6D77-4D3D-9570-ABEE75A8B557}"/>
    <cellStyle name="Separador de milhares 2 9 6" xfId="41366" xr:uid="{AE49BD09-FF3A-4387-99C0-E2F5B8AF9AA7}"/>
    <cellStyle name="Separador de milhares 2 9 6 2" xfId="41367" xr:uid="{E9DBB3C6-32DE-44FE-9AC4-2882BF74759A}"/>
    <cellStyle name="Separador de milhares 2 9 6 3" xfId="41368" xr:uid="{2206112C-53B1-4DAB-8239-66DE45F8C3F4}"/>
    <cellStyle name="Separador de milhares 2 9 7" xfId="41369" xr:uid="{A76B0176-334E-4367-B6FE-6109EDD34DFE}"/>
    <cellStyle name="Separador de milhares 2 9 7 2" xfId="41370" xr:uid="{33DC8ED2-67B9-4A97-A6ED-459E0A896758}"/>
    <cellStyle name="Separador de milhares 2 9 8" xfId="41371" xr:uid="{56572908-2719-4D7D-869E-7277D4B58717}"/>
    <cellStyle name="Separador de milhares 2 9 8 2" xfId="41372" xr:uid="{28FF3C55-BEF6-4D13-A295-B9E2CBAE1893}"/>
    <cellStyle name="Separador de milhares 2 9 9" xfId="41373" xr:uid="{A4019C13-645E-4559-90FB-E3C5EFCFFC66}"/>
    <cellStyle name="Separador de milhares 20" xfId="392" xr:uid="{7F70C233-4F73-43C6-B8C3-2111AC03D1E7}"/>
    <cellStyle name="Separador de milhares 20 2" xfId="288" xr:uid="{98E9C8AA-53DD-44A4-ACD8-D0242000F86E}"/>
    <cellStyle name="Separador de milhares 20 2 2" xfId="41376" xr:uid="{8D4F8377-A0A7-4EFF-8B38-118899949F6B}"/>
    <cellStyle name="Separador de milhares 20 2 2 2" xfId="41377" xr:uid="{A618C1F0-DC6C-4362-B7E4-36A9061D6C73}"/>
    <cellStyle name="Separador de milhares 20 2 2 3" xfId="41378" xr:uid="{3794A9FE-F596-4FB9-B6B7-7D6184379E1F}"/>
    <cellStyle name="Separador de milhares 20 2 3" xfId="41379" xr:uid="{6B0E0A7B-1CD3-4AD9-A1BB-5DE487C363C0}"/>
    <cellStyle name="Separador de milhares 20 2 3 2" xfId="41380" xr:uid="{D8558406-FA5C-4D83-BAFE-E661AC6B9D79}"/>
    <cellStyle name="Separador de milhares 20 2 4" xfId="41381" xr:uid="{7145ECAF-232C-4E73-A9E6-661787A5A671}"/>
    <cellStyle name="Separador de milhares 20 2 4 2" xfId="41382" xr:uid="{EABACC1E-E14B-4555-AEA7-5C12858F9EFA}"/>
    <cellStyle name="Separador de milhares 20 2 5" xfId="41383" xr:uid="{16E37EE1-5931-4CCB-9192-87C7E3B0FAEF}"/>
    <cellStyle name="Separador de milhares 20 2 6" xfId="41384" xr:uid="{C142C28F-7EA4-4B43-876E-42A326724F46}"/>
    <cellStyle name="Separador de milhares 20 2 7" xfId="41385" xr:uid="{5DFE6EF3-CCF2-4614-8186-19F34313085C}"/>
    <cellStyle name="Separador de milhares 20 2 8" xfId="41386" xr:uid="{671E75E8-518D-42EC-9AFF-005F71F19696}"/>
    <cellStyle name="Separador de milhares 20 2 9" xfId="41375" xr:uid="{63CFA9C4-E38A-4C12-9687-D15384081036}"/>
    <cellStyle name="Separador de milhares 20 3" xfId="41387" xr:uid="{0B9280FB-51EF-4BC4-AD84-874C94B15227}"/>
    <cellStyle name="Separador de milhares 20 3 2" xfId="41388" xr:uid="{AA3786E1-4289-4593-9B5C-9F790932E1F7}"/>
    <cellStyle name="Separador de milhares 20 4" xfId="41389" xr:uid="{B39B2EE0-C337-4F1F-B68D-68B354391EAE}"/>
    <cellStyle name="Separador de milhares 20 4 2" xfId="41390" xr:uid="{41172DD6-D049-47E1-A15D-2B4644ECD621}"/>
    <cellStyle name="Separador de milhares 20 5" xfId="41391" xr:uid="{657F7469-714B-4683-BB7C-D0BCA130B86F}"/>
    <cellStyle name="Separador de milhares 20 5 2" xfId="41392" xr:uid="{CA392C77-8CA4-49F2-9C52-B051C92FD839}"/>
    <cellStyle name="Separador de milhares 20 6" xfId="41393" xr:uid="{3A2089FF-844F-4B32-B2E6-85672E2159B3}"/>
    <cellStyle name="Separador de milhares 20 7" xfId="41394" xr:uid="{D35B8FAD-0EB9-4CC8-B61A-3DF045EF9551}"/>
    <cellStyle name="Separador de milhares 20 8" xfId="41395" xr:uid="{52382CDB-7CC6-474A-86F7-E5199F66C8FA}"/>
    <cellStyle name="Separador de milhares 20 9" xfId="41374" xr:uid="{189656DC-4EE7-4A5B-B844-A31B49C831A5}"/>
    <cellStyle name="Separador de milhares 21" xfId="393" xr:uid="{1EBD51F7-4DD8-431E-8787-20C0B53FD0FD}"/>
    <cellStyle name="Separador de milhares 21 2" xfId="289" xr:uid="{86891078-26D7-4BC3-89C3-D64471F30313}"/>
    <cellStyle name="Separador de milhares 21 2 2" xfId="41398" xr:uid="{5DCADAEB-040F-4268-90C8-07BBE267496A}"/>
    <cellStyle name="Separador de milhares 21 2 2 2" xfId="41399" xr:uid="{30F55690-3BAD-42E9-B5B2-451AF965F655}"/>
    <cellStyle name="Separador de milhares 21 2 2 3" xfId="41400" xr:uid="{BC94D31F-65C4-46D4-A3F4-D718F6D53D11}"/>
    <cellStyle name="Separador de milhares 21 2 3" xfId="41401" xr:uid="{92C41F5C-891F-42ED-BBA1-501E99E89482}"/>
    <cellStyle name="Separador de milhares 21 2 3 2" xfId="41402" xr:uid="{DCC45079-6453-42B2-9861-9BE5A0EFA1C3}"/>
    <cellStyle name="Separador de milhares 21 2 4" xfId="41403" xr:uid="{91592007-831E-4CF0-8509-91550483ECAB}"/>
    <cellStyle name="Separador de milhares 21 2 4 2" xfId="41404" xr:uid="{5D8E6722-15C9-4F21-9B04-56A72F42248B}"/>
    <cellStyle name="Separador de milhares 21 2 5" xfId="41405" xr:uid="{D8F93C0E-E6ED-4C52-ADA7-596C85852515}"/>
    <cellStyle name="Separador de milhares 21 2 6" xfId="41406" xr:uid="{6905C07A-4D62-4516-925B-43443EB3B308}"/>
    <cellStyle name="Separador de milhares 21 2 7" xfId="41407" xr:uid="{D9A440C0-C21E-40AC-990F-AC4E619435E1}"/>
    <cellStyle name="Separador de milhares 21 2 8" xfId="41408" xr:uid="{88A3C071-C211-43B3-91C2-A28154347C8B}"/>
    <cellStyle name="Separador de milhares 21 2 9" xfId="41397" xr:uid="{0F698F44-8B44-4EA6-8444-8EB30E7251AB}"/>
    <cellStyle name="Separador de milhares 21 3" xfId="41409" xr:uid="{88722B80-AC31-4CF1-847F-2EA4EC3247FE}"/>
    <cellStyle name="Separador de milhares 21 3 2" xfId="41410" xr:uid="{90B3B080-B881-486A-B844-C4FDD7E17628}"/>
    <cellStyle name="Separador de milhares 21 4" xfId="41411" xr:uid="{7F5A5438-39AB-4855-8015-C2D33102E299}"/>
    <cellStyle name="Separador de milhares 21 4 2" xfId="41412" xr:uid="{E4C8FDB9-4753-4C2F-B6E2-3F2633EB62C7}"/>
    <cellStyle name="Separador de milhares 21 5" xfId="41413" xr:uid="{793931A9-BC8F-4899-9CB1-895C532A33F2}"/>
    <cellStyle name="Separador de milhares 21 5 2" xfId="41414" xr:uid="{55AC388C-8A65-4463-BE89-B516B0F63099}"/>
    <cellStyle name="Separador de milhares 21 6" xfId="41415" xr:uid="{3906645A-67C3-4CAC-A4AF-E6192D1DC5B1}"/>
    <cellStyle name="Separador de milhares 21 7" xfId="41416" xr:uid="{18F0D15F-90F0-4B4C-B8F7-10DBEAE6F771}"/>
    <cellStyle name="Separador de milhares 21 8" xfId="41417" xr:uid="{CC5AD934-3CD2-48F5-8D7F-7C6E0CA1D2A6}"/>
    <cellStyle name="Separador de milhares 21 9" xfId="41396" xr:uid="{EA095D12-D638-4DC4-8371-8426443C234C}"/>
    <cellStyle name="Separador de milhares 22" xfId="394" xr:uid="{B395D56F-6E0E-4412-810B-BFE8527FD043}"/>
    <cellStyle name="Separador de milhares 22 2" xfId="290" xr:uid="{6BABBDB5-B55C-4A4D-955D-AA417F907B98}"/>
    <cellStyle name="Separador de milhares 22 2 2" xfId="41420" xr:uid="{FB73D98A-E617-4472-B078-2880DB51062E}"/>
    <cellStyle name="Separador de milhares 22 2 2 2" xfId="41421" xr:uid="{A8C214EA-129C-4E36-B75C-3E68450AC80F}"/>
    <cellStyle name="Separador de milhares 22 2 2 3" xfId="41422" xr:uid="{3E835A51-3E05-4537-B3A8-29AA8BA8FF1D}"/>
    <cellStyle name="Separador de milhares 22 2 3" xfId="41423" xr:uid="{F123A2C3-50C7-4938-9C9F-D799A2294E6D}"/>
    <cellStyle name="Separador de milhares 22 2 3 2" xfId="41424" xr:uid="{E5C873DA-8630-4E89-95C6-5E1A2D7E9062}"/>
    <cellStyle name="Separador de milhares 22 2 4" xfId="41425" xr:uid="{C35000E8-F4ED-40A1-8958-2774E5A84EEA}"/>
    <cellStyle name="Separador de milhares 22 2 4 2" xfId="41426" xr:uid="{81F35C90-FE79-47D2-AA04-711E711C81C0}"/>
    <cellStyle name="Separador de milhares 22 2 5" xfId="41427" xr:uid="{4FC6F817-DD1B-48C9-9208-DA0D5783C047}"/>
    <cellStyle name="Separador de milhares 22 2 6" xfId="41428" xr:uid="{F38CD646-2F41-40CC-BEAE-C8021C94F27E}"/>
    <cellStyle name="Separador de milhares 22 2 7" xfId="41429" xr:uid="{C55602EC-6742-4EB7-937E-577BEE436571}"/>
    <cellStyle name="Separador de milhares 22 2 8" xfId="41430" xr:uid="{9D185EA1-B875-4A06-937B-BBAAAEF0BC00}"/>
    <cellStyle name="Separador de milhares 22 2 9" xfId="41419" xr:uid="{5424984A-1291-4F9A-AA7D-006D57839942}"/>
    <cellStyle name="Separador de milhares 22 3" xfId="41431" xr:uid="{49308BA1-5E6E-494B-91F2-0D7E8C93A76C}"/>
    <cellStyle name="Separador de milhares 22 3 2" xfId="41432" xr:uid="{401F2494-CCBD-4736-8D74-B77332D67D4A}"/>
    <cellStyle name="Separador de milhares 22 4" xfId="41433" xr:uid="{7F228C1E-5BF7-4FA4-84A7-49871AC65BCE}"/>
    <cellStyle name="Separador de milhares 22 4 2" xfId="41434" xr:uid="{1A88CB42-A726-430D-8334-52FAFEA6F2DF}"/>
    <cellStyle name="Separador de milhares 22 5" xfId="41435" xr:uid="{914DB742-C7FC-4F21-98F5-E38E694FA6B3}"/>
    <cellStyle name="Separador de milhares 22 5 2" xfId="41436" xr:uid="{FAF6A9A4-8693-4CE6-8B9F-0524B7BB3B70}"/>
    <cellStyle name="Separador de milhares 22 6" xfId="41437" xr:uid="{EADC21DE-ED28-4181-A263-E002E70288DE}"/>
    <cellStyle name="Separador de milhares 22 7" xfId="41438" xr:uid="{9AB7FBAF-87A4-42D3-B547-2D0C8915ECC2}"/>
    <cellStyle name="Separador de milhares 22 8" xfId="41439" xr:uid="{4B45DA7A-EDC5-400F-A0F4-C699A8AA74F7}"/>
    <cellStyle name="Separador de milhares 22 9" xfId="41418" xr:uid="{E73FECE7-C745-45AB-A29A-BF4188D7DAED}"/>
    <cellStyle name="Separador de milhares 23" xfId="395" xr:uid="{53EB089D-FE03-4955-A332-786601F76626}"/>
    <cellStyle name="Separador de milhares 23 2" xfId="291" xr:uid="{39848C44-6605-43F3-952B-29416B17DC97}"/>
    <cellStyle name="Separador de milhares 23 2 2" xfId="41442" xr:uid="{9FF8BF50-9760-4AD5-BAD5-AFC07159DBBF}"/>
    <cellStyle name="Separador de milhares 23 2 2 2" xfId="41443" xr:uid="{5A16733C-76B6-402B-A209-1DEBF05C2AF7}"/>
    <cellStyle name="Separador de milhares 23 2 2 3" xfId="41444" xr:uid="{ABCE1EA7-2AE3-40BB-8892-3D4571A51DE3}"/>
    <cellStyle name="Separador de milhares 23 2 3" xfId="41445" xr:uid="{652DEECC-9874-4B64-82C6-3A0B44015726}"/>
    <cellStyle name="Separador de milhares 23 2 3 2" xfId="41446" xr:uid="{58A78AF9-F5C0-49D7-BF09-6E84C111A611}"/>
    <cellStyle name="Separador de milhares 23 2 4" xfId="41447" xr:uid="{61F98671-C292-4A08-A4F6-D2C000DB00C9}"/>
    <cellStyle name="Separador de milhares 23 2 4 2" xfId="41448" xr:uid="{4A4A448A-6E4E-47D6-A599-5341130EAF1F}"/>
    <cellStyle name="Separador de milhares 23 2 5" xfId="41449" xr:uid="{07D23664-44D9-4451-926D-1DF82167A3B6}"/>
    <cellStyle name="Separador de milhares 23 2 6" xfId="41450" xr:uid="{09E657CF-E14E-417A-B22D-56A4F768C292}"/>
    <cellStyle name="Separador de milhares 23 2 7" xfId="41451" xr:uid="{00B5E9F9-B31F-40C3-8EE5-C49ACB4C1BA4}"/>
    <cellStyle name="Separador de milhares 23 2 8" xfId="41452" xr:uid="{FA4F73AF-A5A3-4CBB-ACAE-4FEB0E9B5CE4}"/>
    <cellStyle name="Separador de milhares 23 2 9" xfId="41441" xr:uid="{2CE4FABF-A8A3-4B7D-B106-CEBE1371EE79}"/>
    <cellStyle name="Separador de milhares 23 3" xfId="41453" xr:uid="{E5558605-4067-4E85-AC92-01BA928CF048}"/>
    <cellStyle name="Separador de milhares 23 3 2" xfId="41454" xr:uid="{7B903E38-D79D-4514-B17E-D05936EAC5A5}"/>
    <cellStyle name="Separador de milhares 23 4" xfId="41455" xr:uid="{B9669EEC-8891-4E1A-B21E-9AC2E5337DAF}"/>
    <cellStyle name="Separador de milhares 23 4 2" xfId="41456" xr:uid="{55F82CDB-EBAD-4D1C-BBB3-C376C4B25FF0}"/>
    <cellStyle name="Separador de milhares 23 5" xfId="41457" xr:uid="{D7F55353-B734-4014-B2E0-876B276B8375}"/>
    <cellStyle name="Separador de milhares 23 5 2" xfId="41458" xr:uid="{328520F6-AE7B-4D54-8451-0DF039237D80}"/>
    <cellStyle name="Separador de milhares 23 6" xfId="41459" xr:uid="{EAEDF0BF-C2DF-4FAA-8D0D-7C91A264868F}"/>
    <cellStyle name="Separador de milhares 23 7" xfId="41460" xr:uid="{1BDEF317-F17E-4CB7-BF93-EAA490F48DA9}"/>
    <cellStyle name="Separador de milhares 23 8" xfId="41461" xr:uid="{1C5CD04F-90C3-4830-9033-EBCB03A956EC}"/>
    <cellStyle name="Separador de milhares 23 9" xfId="41440" xr:uid="{E8ED0DED-8974-4EDC-A1C7-80A149877F67}"/>
    <cellStyle name="Separador de milhares 24" xfId="396" xr:uid="{8AF8DB16-E2CD-4A73-A762-96D4F2802F4F}"/>
    <cellStyle name="Separador de milhares 24 2" xfId="292" xr:uid="{D5F30127-CCEA-4E65-A871-D17343134D97}"/>
    <cellStyle name="Separador de milhares 24 2 2" xfId="41464" xr:uid="{4378A940-7BA7-4774-ACA4-486EFA6755CF}"/>
    <cellStyle name="Separador de milhares 24 2 2 2" xfId="41465" xr:uid="{6CA87532-1946-4114-8DA2-6C601DFD05F8}"/>
    <cellStyle name="Separador de milhares 24 2 2 3" xfId="41466" xr:uid="{5BA3A327-D134-4A7F-8047-7A3EE6BC98F2}"/>
    <cellStyle name="Separador de milhares 24 2 3" xfId="41467" xr:uid="{B4FF1BD5-3B03-44B0-A68A-B4AAB3FF8C13}"/>
    <cellStyle name="Separador de milhares 24 2 3 2" xfId="41468" xr:uid="{F76D3DE7-B05F-40D0-A09F-1C4037B0033C}"/>
    <cellStyle name="Separador de milhares 24 2 4" xfId="41469" xr:uid="{6E4752FA-8374-4843-B46A-B7F32967D3D5}"/>
    <cellStyle name="Separador de milhares 24 2 4 2" xfId="41470" xr:uid="{AA26D2E5-426E-463D-AF95-11A16ADFC82B}"/>
    <cellStyle name="Separador de milhares 24 2 5" xfId="41471" xr:uid="{578C87DE-4DFB-4FF8-8ECC-7D448D218B2D}"/>
    <cellStyle name="Separador de milhares 24 2 6" xfId="41472" xr:uid="{7CCFFA07-EA2C-4E4E-ADC5-4E662A636B05}"/>
    <cellStyle name="Separador de milhares 24 2 7" xfId="41473" xr:uid="{3C93B059-B3D1-41E0-B35B-6A6D17E680EC}"/>
    <cellStyle name="Separador de milhares 24 2 8" xfId="41474" xr:uid="{42245997-7243-4B75-AD32-F67EAB3C9FB9}"/>
    <cellStyle name="Separador de milhares 24 2 9" xfId="41463" xr:uid="{D5CA1FDF-72F8-4421-B00A-A1AFE5D4DABB}"/>
    <cellStyle name="Separador de milhares 24 3" xfId="41475" xr:uid="{F0C42AC1-154D-46FA-964A-EA92F618D47F}"/>
    <cellStyle name="Separador de milhares 24 3 2" xfId="41476" xr:uid="{6B119E12-09B2-4563-A3FE-7AC3ACCE8B57}"/>
    <cellStyle name="Separador de milhares 24 4" xfId="41477" xr:uid="{52AC5462-99A2-4EC9-B06D-48DA8CFA0366}"/>
    <cellStyle name="Separador de milhares 24 4 2" xfId="41478" xr:uid="{F7295124-64CF-4DD7-92D2-B09DB8980FA9}"/>
    <cellStyle name="Separador de milhares 24 5" xfId="41479" xr:uid="{80B25AB0-6EA2-462E-9757-AD4E01A1AF72}"/>
    <cellStyle name="Separador de milhares 24 5 2" xfId="41480" xr:uid="{572A04D4-AF09-4AC0-9968-4FEE854283AB}"/>
    <cellStyle name="Separador de milhares 24 6" xfId="41481" xr:uid="{25EFCA7F-235D-4C09-BE3B-B80F9941DCD9}"/>
    <cellStyle name="Separador de milhares 24 7" xfId="41482" xr:uid="{0A5BC701-7A07-42F6-8169-959188718DA8}"/>
    <cellStyle name="Separador de milhares 24 8" xfId="41483" xr:uid="{A6508FC8-22AB-4393-B480-58261A2B12B3}"/>
    <cellStyle name="Separador de milhares 24 9" xfId="41462" xr:uid="{6D601283-7241-4B41-9839-8275D9E5C398}"/>
    <cellStyle name="Separador de milhares 25" xfId="397" xr:uid="{5D872969-3929-4748-8847-6E8E440DA5DD}"/>
    <cellStyle name="Separador de milhares 25 2" xfId="293" xr:uid="{0939950C-E40B-4300-AB4B-C7753B76C277}"/>
    <cellStyle name="Separador de milhares 25 2 2" xfId="41486" xr:uid="{304C0AD4-C11A-4055-B8F5-A077DAF48C21}"/>
    <cellStyle name="Separador de milhares 25 2 2 2" xfId="41487" xr:uid="{67A94B96-DE4A-45B9-9CEB-C8F5F736F1D1}"/>
    <cellStyle name="Separador de milhares 25 2 2 3" xfId="41488" xr:uid="{C83DEB1F-137D-4A96-9287-8BA3946ADE31}"/>
    <cellStyle name="Separador de milhares 25 2 3" xfId="41489" xr:uid="{49E8B795-3090-43CA-A69B-5A4B046D659B}"/>
    <cellStyle name="Separador de milhares 25 2 3 2" xfId="41490" xr:uid="{9419D8B9-B69C-47C6-A462-BFC1BD8A247E}"/>
    <cellStyle name="Separador de milhares 25 2 4" xfId="41491" xr:uid="{9705E289-A836-45AF-AE85-D1CF5CCC7EE4}"/>
    <cellStyle name="Separador de milhares 25 2 4 2" xfId="41492" xr:uid="{C4DEB872-5082-406A-8406-590A8F195B60}"/>
    <cellStyle name="Separador de milhares 25 2 5" xfId="41493" xr:uid="{46AC5B1D-891D-4C8A-9AF5-349355AA3A93}"/>
    <cellStyle name="Separador de milhares 25 2 6" xfId="41494" xr:uid="{15D8D507-54DC-4DA3-BDB9-F53687752D22}"/>
    <cellStyle name="Separador de milhares 25 2 7" xfId="41495" xr:uid="{8A5D3714-2201-423F-94F8-4569C7386DEC}"/>
    <cellStyle name="Separador de milhares 25 2 8" xfId="41496" xr:uid="{6247180C-B039-4783-BB91-572046CE3BAB}"/>
    <cellStyle name="Separador de milhares 25 2 9" xfId="41485" xr:uid="{BE153AD2-4C28-49D9-8ADA-2BC58D594157}"/>
    <cellStyle name="Separador de milhares 25 3" xfId="41497" xr:uid="{F72D6672-CD04-4D63-B93A-2BD8F2284FDA}"/>
    <cellStyle name="Separador de milhares 25 3 2" xfId="41498" xr:uid="{542E8553-1EDC-46FF-B857-CD85F6D4FE73}"/>
    <cellStyle name="Separador de milhares 25 4" xfId="41499" xr:uid="{2A06F6F5-85A4-438F-B351-BF47E7608888}"/>
    <cellStyle name="Separador de milhares 25 4 2" xfId="41500" xr:uid="{FDF33F90-0A60-4FDF-8B4A-90AC9C037C43}"/>
    <cellStyle name="Separador de milhares 25 5" xfId="41501" xr:uid="{DE05504E-3A8D-44B9-919F-6EFABCF5EDDB}"/>
    <cellStyle name="Separador de milhares 25 5 2" xfId="41502" xr:uid="{DA3D7E9C-04AE-436C-B82D-51ADF28726CB}"/>
    <cellStyle name="Separador de milhares 25 6" xfId="41503" xr:uid="{EB5AD74C-6D3A-4F0E-B816-FD583BFD7B3E}"/>
    <cellStyle name="Separador de milhares 25 7" xfId="41504" xr:uid="{40604CD1-CC53-4447-BCB1-D776E0266840}"/>
    <cellStyle name="Separador de milhares 25 8" xfId="41505" xr:uid="{50255F82-FC3A-4FBA-BB46-D6BA3981D8AA}"/>
    <cellStyle name="Separador de milhares 25 9" xfId="41484" xr:uid="{C977FBEB-DD4C-4FD6-8FB3-4F408A741123}"/>
    <cellStyle name="Separador de milhares 26" xfId="398" xr:uid="{13AC88D8-64A1-4E94-BB46-DC1C873F6159}"/>
    <cellStyle name="Separador de milhares 26 2" xfId="294" xr:uid="{F9B6B495-6484-484F-8B68-D2AAD9F42B0F}"/>
    <cellStyle name="Separador de milhares 26 2 2" xfId="41508" xr:uid="{2BCE861D-CA11-410B-9406-429410677154}"/>
    <cellStyle name="Separador de milhares 26 2 2 2" xfId="41509" xr:uid="{B0BD2ED5-CBE5-4464-B56F-54C609E34B08}"/>
    <cellStyle name="Separador de milhares 26 2 2 3" xfId="41510" xr:uid="{E4E06871-5AB4-4A84-AD06-D83BAC865899}"/>
    <cellStyle name="Separador de milhares 26 2 3" xfId="41511" xr:uid="{CF80FEB0-73BF-4E5E-AA1A-90432CC8FFA1}"/>
    <cellStyle name="Separador de milhares 26 2 3 2" xfId="41512" xr:uid="{24648B43-4F09-4758-BBDB-ABD04EDA5167}"/>
    <cellStyle name="Separador de milhares 26 2 4" xfId="41513" xr:uid="{76DA88BE-4BD2-4749-8E6B-84E01B64F71D}"/>
    <cellStyle name="Separador de milhares 26 2 4 2" xfId="41514" xr:uid="{260C50A4-B03F-489E-9FF0-C76E67ECCA47}"/>
    <cellStyle name="Separador de milhares 26 2 5" xfId="41515" xr:uid="{73CF8CC3-3D2D-4FCE-9F89-F91E8D755580}"/>
    <cellStyle name="Separador de milhares 26 2 6" xfId="41516" xr:uid="{D7A6E5DC-AD3F-4CB5-A69D-7DC26ADBF069}"/>
    <cellStyle name="Separador de milhares 26 2 7" xfId="41517" xr:uid="{55EAC41D-6151-416A-A574-06501355EA20}"/>
    <cellStyle name="Separador de milhares 26 2 8" xfId="41518" xr:uid="{D698C899-6792-49B6-9A24-93D258A2D91B}"/>
    <cellStyle name="Separador de milhares 26 2 9" xfId="41507" xr:uid="{0091DCDE-92BC-4155-9E49-94DDB173685C}"/>
    <cellStyle name="Separador de milhares 26 3" xfId="41519" xr:uid="{2FC9A6CD-A538-4443-B996-80F7EF35513E}"/>
    <cellStyle name="Separador de milhares 26 3 2" xfId="41520" xr:uid="{36D2B785-8FD4-4968-A2AD-2353CBE829C1}"/>
    <cellStyle name="Separador de milhares 26 4" xfId="41521" xr:uid="{A2526A8F-7841-44C6-BCE0-2497EACA4875}"/>
    <cellStyle name="Separador de milhares 26 4 2" xfId="41522" xr:uid="{BB6593EA-851B-405E-A6C8-4C98EC5EA750}"/>
    <cellStyle name="Separador de milhares 26 5" xfId="41523" xr:uid="{80672929-C116-471D-915B-E93058F23533}"/>
    <cellStyle name="Separador de milhares 26 5 2" xfId="41524" xr:uid="{11810856-9521-4836-913F-59D7E7D97081}"/>
    <cellStyle name="Separador de milhares 26 6" xfId="41525" xr:uid="{0D369948-2A17-4E83-A8C2-F0EF8DDBE884}"/>
    <cellStyle name="Separador de milhares 26 7" xfId="41526" xr:uid="{C5CEBA76-3E98-4ECD-A8F3-4A9E8F338722}"/>
    <cellStyle name="Separador de milhares 26 8" xfId="41527" xr:uid="{F3E25904-C980-4E6C-841E-64E325E41BAF}"/>
    <cellStyle name="Separador de milhares 26 9" xfId="41506" xr:uid="{F92DAB03-1CF1-48D6-AB2E-BAAEE13634D0}"/>
    <cellStyle name="Separador de milhares 27" xfId="399" xr:uid="{B1790208-2654-4BC6-B28A-220B323F6AB8}"/>
    <cellStyle name="Separador de milhares 27 2" xfId="295" xr:uid="{30643F77-910D-40BC-B4B0-670674203621}"/>
    <cellStyle name="Separador de milhares 27 2 2" xfId="41530" xr:uid="{A4F5FA98-AD06-4A0B-B44F-816EEDEAE529}"/>
    <cellStyle name="Separador de milhares 27 2 2 2" xfId="41531" xr:uid="{97406F05-F7CA-486E-9F43-BDDC94215001}"/>
    <cellStyle name="Separador de milhares 27 2 2 3" xfId="41532" xr:uid="{2B738569-8D68-4A23-B7AB-B0894A99A9EE}"/>
    <cellStyle name="Separador de milhares 27 2 3" xfId="41533" xr:uid="{98E87B1E-F9C3-4335-87A3-470EC1058B34}"/>
    <cellStyle name="Separador de milhares 27 2 3 2" xfId="41534" xr:uid="{81EF6F61-E6C4-42F8-AF78-D5AD996BC9E2}"/>
    <cellStyle name="Separador de milhares 27 2 4" xfId="41535" xr:uid="{D625FD0E-27ED-40A7-848C-155425A1FC6A}"/>
    <cellStyle name="Separador de milhares 27 2 4 2" xfId="41536" xr:uid="{D4AFCB76-9174-4CE7-A5B5-C162EE8E5DE7}"/>
    <cellStyle name="Separador de milhares 27 2 5" xfId="41537" xr:uid="{F8EE6F5A-972C-4BEC-853E-4D494E22E1CE}"/>
    <cellStyle name="Separador de milhares 27 2 6" xfId="41538" xr:uid="{A45579D0-9A56-4C2F-A565-57E95B2A553F}"/>
    <cellStyle name="Separador de milhares 27 2 7" xfId="41539" xr:uid="{133FC53B-74CC-4096-AB03-66A6FB17432E}"/>
    <cellStyle name="Separador de milhares 27 2 8" xfId="41540" xr:uid="{8030B706-64D5-47B3-B980-506F7A5FE3F3}"/>
    <cellStyle name="Separador de milhares 27 2 9" xfId="41529" xr:uid="{3BA56A2D-331C-485C-8B86-C7DB81653DC3}"/>
    <cellStyle name="Separador de milhares 27 3" xfId="41541" xr:uid="{FEFDD9D4-D5BF-4000-A7E9-D53BEC89FC57}"/>
    <cellStyle name="Separador de milhares 27 3 2" xfId="41542" xr:uid="{E504E35A-3E95-4569-8BDE-AA1555004171}"/>
    <cellStyle name="Separador de milhares 27 4" xfId="41543" xr:uid="{DFB375C0-FA37-48AD-B1AD-F22B8098794D}"/>
    <cellStyle name="Separador de milhares 27 4 2" xfId="41544" xr:uid="{3295D39F-C808-493A-9BED-262D59B825EE}"/>
    <cellStyle name="Separador de milhares 27 5" xfId="41545" xr:uid="{353D1046-B31A-4CDB-A6E0-3529955EE335}"/>
    <cellStyle name="Separador de milhares 27 5 2" xfId="41546" xr:uid="{03126C0A-DB7F-4659-9958-5928B0720948}"/>
    <cellStyle name="Separador de milhares 27 6" xfId="41547" xr:uid="{8E425D8B-AA3C-44B3-AA65-3EB5FF53FEE8}"/>
    <cellStyle name="Separador de milhares 27 7" xfId="41548" xr:uid="{004BE7D2-41AE-447C-9F29-8AC55EC7E9A8}"/>
    <cellStyle name="Separador de milhares 27 8" xfId="41549" xr:uid="{6A490DC6-1122-4D25-88DD-FB1ADEF89DC2}"/>
    <cellStyle name="Separador de milhares 27 9" xfId="41528" xr:uid="{E699957F-D457-42E9-845A-E76D7839E768}"/>
    <cellStyle name="Separador de milhares 28" xfId="400" xr:uid="{54787446-B398-46EF-AC41-DEB4B75BCC1F}"/>
    <cellStyle name="Separador de milhares 28 2" xfId="296" xr:uid="{B78C0850-FC35-47CD-A980-9A0AA8DE189E}"/>
    <cellStyle name="Separador de milhares 28 2 2" xfId="41552" xr:uid="{8148221D-225C-4DC8-9F17-2BF27988FFA6}"/>
    <cellStyle name="Separador de milhares 28 2 2 2" xfId="41553" xr:uid="{09FB97CD-7165-4BF5-BF3D-BB12C184494E}"/>
    <cellStyle name="Separador de milhares 28 2 2 2 2" xfId="41554" xr:uid="{B9907E2F-597E-45F6-B0F9-61BE3C9DA65E}"/>
    <cellStyle name="Separador de milhares 28 2 2 3" xfId="41555" xr:uid="{92D64732-864E-433E-B06E-A8F9B4B50071}"/>
    <cellStyle name="Separador de milhares 28 2 3" xfId="41556" xr:uid="{B8A4A305-73AF-444C-B52A-915A2DF46820}"/>
    <cellStyle name="Separador de milhares 28 2 3 2" xfId="41557" xr:uid="{05273B33-F011-4914-A89E-BA0EB87472FC}"/>
    <cellStyle name="Separador de milhares 28 2 3 2 2" xfId="41558" xr:uid="{37DCBB40-2AC9-4EB6-B063-6829B4BD23D7}"/>
    <cellStyle name="Separador de milhares 28 2 3 3" xfId="41559" xr:uid="{E4B1FB03-FDEF-4014-81DC-8888F91064D3}"/>
    <cellStyle name="Separador de milhares 28 2 4" xfId="41560" xr:uid="{C99C5E73-B3A4-41FB-BFCC-0CBECE6C0768}"/>
    <cellStyle name="Separador de milhares 28 2 4 2" xfId="41561" xr:uid="{525EB94C-5D60-4387-8C5C-952BB7FB82B7}"/>
    <cellStyle name="Separador de milhares 28 2 4 3" xfId="41562" xr:uid="{FB00C1BE-3269-4D73-B983-BD62D559EFB0}"/>
    <cellStyle name="Separador de milhares 28 2 5" xfId="41563" xr:uid="{0D3AC12E-F658-4754-9E89-5BCEBE582051}"/>
    <cellStyle name="Separador de milhares 28 2 5 2" xfId="41564" xr:uid="{E0FD49E5-6E13-4193-AF31-C04D9B0FE96F}"/>
    <cellStyle name="Separador de milhares 28 2 6" xfId="41565" xr:uid="{0EBA746E-EE68-4446-8FDC-FABB662AC633}"/>
    <cellStyle name="Separador de milhares 28 2 7" xfId="41566" xr:uid="{571600B1-E863-4B19-9B65-88AB3D719F64}"/>
    <cellStyle name="Separador de milhares 28 2 8" xfId="41567" xr:uid="{D6915368-6290-4C6E-BAD5-4E222739DB80}"/>
    <cellStyle name="Separador de milhares 28 2 9" xfId="41551" xr:uid="{555A3B9D-BBB8-4B0C-85F5-65A7049AE3FE}"/>
    <cellStyle name="Separador de milhares 28 3" xfId="41568" xr:uid="{23F09953-E5A4-4CB1-90EB-B788E0DA7A18}"/>
    <cellStyle name="Separador de milhares 28 3 2" xfId="41569" xr:uid="{5520DEEB-4AFB-4C8C-BC68-552557344906}"/>
    <cellStyle name="Separador de milhares 28 3 2 2" xfId="41570" xr:uid="{B919DAA5-CC94-4774-A924-C3C102F9F9E3}"/>
    <cellStyle name="Separador de milhares 28 3 3" xfId="41571" xr:uid="{F7F453C2-428B-4EAA-BB9D-59C7296CF9CF}"/>
    <cellStyle name="Separador de milhares 28 4" xfId="41572" xr:uid="{AA5BA669-BC43-4B55-8FC5-EE0D126D8A22}"/>
    <cellStyle name="Separador de milhares 28 4 2" xfId="41573" xr:uid="{4C929BD7-EF31-48EA-9CAE-4A75B334A5D8}"/>
    <cellStyle name="Separador de milhares 28 4 2 2" xfId="41574" xr:uid="{370F2BBB-BE22-4FD5-9784-A78186E0EFAC}"/>
    <cellStyle name="Separador de milhares 28 4 3" xfId="41575" xr:uid="{D430B73F-2CD9-4FE5-8344-7C1CAB17DD4F}"/>
    <cellStyle name="Separador de milhares 28 5" xfId="41576" xr:uid="{D0AEAB5C-FF1A-43D5-A20E-9129D8FEF6F6}"/>
    <cellStyle name="Separador de milhares 28 5 2" xfId="41577" xr:uid="{4957226D-E82E-4004-A63A-A88AE5B46B82}"/>
    <cellStyle name="Separador de milhares 28 5 2 2" xfId="41578" xr:uid="{EEE81AD9-AB55-4A6E-9015-32250BCEE078}"/>
    <cellStyle name="Separador de milhares 28 5 3" xfId="41579" xr:uid="{BE8E1AFB-AACD-4427-8257-1A6FA401B617}"/>
    <cellStyle name="Separador de milhares 28 6" xfId="41580" xr:uid="{ACEF6D6D-B71E-476B-A048-86A1D4663BAA}"/>
    <cellStyle name="Separador de milhares 28 6 2" xfId="41581" xr:uid="{4C8823B4-3158-4CD7-A0BE-039EF971B1F3}"/>
    <cellStyle name="Separador de milhares 28 6 3" xfId="41582" xr:uid="{6FE04B6E-F41F-4AD5-B819-8D754FAAA5A6}"/>
    <cellStyle name="Separador de milhares 28 7" xfId="41583" xr:uid="{EB5BF26E-5733-44B5-943E-4707A01E59AF}"/>
    <cellStyle name="Separador de milhares 28 8" xfId="41584" xr:uid="{7F727604-188D-4FC9-B9D0-8AEB41FCE3A2}"/>
    <cellStyle name="Separador de milhares 28 8 2" xfId="41585" xr:uid="{26AFC0A0-B1A1-4DEC-A037-0683986BA378}"/>
    <cellStyle name="Separador de milhares 28 9" xfId="41550" xr:uid="{FF2AFC7F-E4C6-4440-A7C3-6577BC8EC64A}"/>
    <cellStyle name="Separador de milhares 29" xfId="401" xr:uid="{93ED908C-E3A0-48D1-BC3F-27E9C77FBC71}"/>
    <cellStyle name="Separador de milhares 29 2" xfId="297" xr:uid="{0E752101-A259-43DB-BB4B-DC4DE1A52F64}"/>
    <cellStyle name="Separador de milhares 29 2 2" xfId="41588" xr:uid="{BEDD8AEE-A4FB-4F23-B510-8393C58ACB5D}"/>
    <cellStyle name="Separador de milhares 29 2 2 2" xfId="41589" xr:uid="{C0D2963D-9DC9-4BBD-99ED-FA01F9A0D784}"/>
    <cellStyle name="Separador de milhares 29 2 2 3" xfId="41590" xr:uid="{54A9AE90-B2FF-4F3F-8942-DDDFC43EB332}"/>
    <cellStyle name="Separador de milhares 29 2 3" xfId="41591" xr:uid="{1F77626C-267D-415C-9657-9AE37B825FDF}"/>
    <cellStyle name="Separador de milhares 29 2 3 2" xfId="41592" xr:uid="{463F2E9A-865B-4B38-8DA2-2F972409A333}"/>
    <cellStyle name="Separador de milhares 29 2 4" xfId="41593" xr:uid="{427AA138-E80C-4D56-B92B-3AB6A92D42B6}"/>
    <cellStyle name="Separador de milhares 29 2 4 2" xfId="41594" xr:uid="{20F4B87F-2079-4084-8E64-AE693EC09737}"/>
    <cellStyle name="Separador de milhares 29 2 5" xfId="41595" xr:uid="{1C81BB06-55DC-41CB-A7DF-3D849B6D0EF5}"/>
    <cellStyle name="Separador de milhares 29 2 6" xfId="41596" xr:uid="{019B6B38-F039-4E7D-9D41-A0299C985868}"/>
    <cellStyle name="Separador de milhares 29 2 7" xfId="41597" xr:uid="{692ED16B-EF1E-43F4-A2C0-6151EFE62D2D}"/>
    <cellStyle name="Separador de milhares 29 2 8" xfId="41598" xr:uid="{A12870DF-2B48-4507-B46E-48C7B303A123}"/>
    <cellStyle name="Separador de milhares 29 2 9" xfId="41587" xr:uid="{77A75499-2D1E-4578-BAD8-386C7F3C8BFC}"/>
    <cellStyle name="Separador de milhares 29 3" xfId="41599" xr:uid="{F6DD5006-044E-4FD5-83A2-C813440C0756}"/>
    <cellStyle name="Separador de milhares 29 3 2" xfId="41600" xr:uid="{1BCF38A3-0472-435E-A7A5-833B79177ECE}"/>
    <cellStyle name="Separador de milhares 29 4" xfId="41601" xr:uid="{ADEB6B1C-209C-4440-ADB2-91558780A26B}"/>
    <cellStyle name="Separador de milhares 29 4 2" xfId="41602" xr:uid="{B94B30AE-234D-4710-99BB-516E490BB115}"/>
    <cellStyle name="Separador de milhares 29 5" xfId="41603" xr:uid="{59186F6E-BF2F-4AE2-A98A-E121C485541C}"/>
    <cellStyle name="Separador de milhares 29 5 2" xfId="41604" xr:uid="{C5A9A06B-CC1D-4C38-B38F-2576AA051184}"/>
    <cellStyle name="Separador de milhares 29 6" xfId="41605" xr:uid="{0108722A-E12D-455A-99FA-7BC64BA1B476}"/>
    <cellStyle name="Separador de milhares 29 7" xfId="41606" xr:uid="{0BCAE52D-138E-4C3E-BFC7-090BC9075FF2}"/>
    <cellStyle name="Separador de milhares 29 8" xfId="41607" xr:uid="{F236A07F-CC9A-4172-AC13-91C01535B772}"/>
    <cellStyle name="Separador de milhares 29 9" xfId="41586" xr:uid="{5B9EF802-3DF2-4604-A32C-2FF66FAE07F0}"/>
    <cellStyle name="Separador de milhares 3" xfId="298" xr:uid="{613BDCED-7B56-4B27-B8B8-AA8BDB6A93AE}"/>
    <cellStyle name="Separador de milhares 3 10" xfId="41608" xr:uid="{85FA01D7-CE32-4455-A4F4-05C7AC595995}"/>
    <cellStyle name="Separador de milhares 3 10 2" xfId="41609" xr:uid="{7A2EE306-8E93-4FBA-B0B2-97F58C58D69E}"/>
    <cellStyle name="Separador de milhares 3 11" xfId="41610" xr:uid="{65B598B4-27CB-4F09-9E82-F88B1BA323E0}"/>
    <cellStyle name="Separador de milhares 3 11 2" xfId="41611" xr:uid="{360CF149-71EE-41C5-AC41-6767444AACD1}"/>
    <cellStyle name="Separador de milhares 3 12" xfId="41612" xr:uid="{7350938E-D1A6-4DE3-A7F4-D7B1E54E5C71}"/>
    <cellStyle name="Separador de milhares 3 13" xfId="41613" xr:uid="{1F301E40-813A-4379-A334-0588D5866F15}"/>
    <cellStyle name="Separador de milhares 3 14" xfId="607" xr:uid="{DF281E07-A823-40BD-A68D-7AAF20AB4B64}"/>
    <cellStyle name="Separador de milhares 3 2" xfId="299" xr:uid="{CF8CB70E-4726-4650-97EF-A89E167A61A0}"/>
    <cellStyle name="Separador de milhares 3 2 2" xfId="300" xr:uid="{73961DE0-3B8E-4B46-8E38-8AC7BF0BE0DD}"/>
    <cellStyle name="Separador de milhares 3 2 2 2" xfId="41614" xr:uid="{11252553-A92C-468D-B891-2AF3E407F09B}"/>
    <cellStyle name="Separador de milhares 3 2 2 2 2" xfId="41615" xr:uid="{6EA38C15-49BE-47C3-AD97-924C4698A2B1}"/>
    <cellStyle name="Separador de milhares 3 2 2 2 2 2" xfId="41616" xr:uid="{FD696550-C145-45A8-B2F2-84F9B21B8ABB}"/>
    <cellStyle name="Separador de milhares 3 2 2 2 3" xfId="41617" xr:uid="{6E344600-7204-4C55-9ADE-B6BC0E3DAF79}"/>
    <cellStyle name="Separador de milhares 3 2 2 2 4" xfId="41618" xr:uid="{1EC57530-A03D-4691-8A46-9A19FBF45517}"/>
    <cellStyle name="Separador de milhares 3 2 2 3" xfId="41619" xr:uid="{7FF01087-3669-4DFA-AF68-9B6D25E09D56}"/>
    <cellStyle name="Separador de milhares 3 2 2 3 2" xfId="41620" xr:uid="{14E63874-6E92-4220-B2A2-7A3F8F4EF92F}"/>
    <cellStyle name="Separador de milhares 3 2 2 3 3" xfId="41621" xr:uid="{CD6B86A4-CCDB-4B72-81EA-3D7320D85494}"/>
    <cellStyle name="Separador de milhares 3 2 2 4" xfId="41622" xr:uid="{A0556096-D677-4DAF-BDF9-EE0A29EF00CD}"/>
    <cellStyle name="Separador de milhares 3 2 2 4 2" xfId="41623" xr:uid="{F6DB360D-F8D6-4FA0-A88B-FB0609AD6237}"/>
    <cellStyle name="Separador de milhares 3 2 2 5" xfId="41624" xr:uid="{857C5AD4-3DE8-4155-BB71-E07E9F6734ED}"/>
    <cellStyle name="Separador de milhares 3 2 2 5 2" xfId="41625" xr:uid="{AE4D71B7-16D4-4336-A901-908494F3F53C}"/>
    <cellStyle name="Separador de milhares 3 2 2 6" xfId="41626" xr:uid="{B6387019-B54D-4F71-B313-2D027F8FDB6A}"/>
    <cellStyle name="Separador de milhares 3 2 2 7" xfId="41627" xr:uid="{4EFF4402-33A9-4A7F-9F17-7E00099BE6FD}"/>
    <cellStyle name="Separador de milhares 3 2 2 8" xfId="50591" xr:uid="{535727AA-C442-4664-AA60-BD0EBFC72E10}"/>
    <cellStyle name="Separador de milhares 3 2 3" xfId="41628" xr:uid="{926608B6-12CD-4065-A7CB-AB7A2212C261}"/>
    <cellStyle name="Separador de milhares 3 2 3 2" xfId="41629" xr:uid="{C145E3E9-294B-481D-9FCE-97AA1B514B36}"/>
    <cellStyle name="Separador de milhares 3 2 3 2 2" xfId="41630" xr:uid="{D5C5D76E-75B9-4D2D-BBAB-6D0541823E93}"/>
    <cellStyle name="Separador de milhares 3 2 3 3" xfId="41631" xr:uid="{2C10CF70-AD08-4BFA-9CE0-02EF69747789}"/>
    <cellStyle name="Separador de milhares 3 2 4" xfId="41632" xr:uid="{74403B66-3122-42CD-8B2F-49F94956B886}"/>
    <cellStyle name="Separador de milhares 3 2 4 2" xfId="41633" xr:uid="{12E31BC3-8813-4C08-B85C-B72AAC78149B}"/>
    <cellStyle name="Separador de milhares 3 2 4 2 2" xfId="41634" xr:uid="{982B5E63-547F-4085-9FAC-DE67608E2093}"/>
    <cellStyle name="Separador de milhares 3 2 4 3" xfId="41635" xr:uid="{B213F093-EA07-4C32-AAAB-581AFA9FBFE4}"/>
    <cellStyle name="Separador de milhares 3 2 5" xfId="41636" xr:uid="{80EB1E23-66F4-4F12-BB79-C6993EBCA5B4}"/>
    <cellStyle name="Separador de milhares 3 2 5 2" xfId="41637" xr:uid="{22BD1AFC-75BA-413D-A45B-AEF7E3B5813A}"/>
    <cellStyle name="Separador de milhares 3 2 5 2 2" xfId="41638" xr:uid="{8119ECB1-EC8C-44F2-96C7-09E6A82A592A}"/>
    <cellStyle name="Separador de milhares 3 2 5 3" xfId="41639" xr:uid="{63C48D1F-E8BA-4416-AD9B-C523645EFE63}"/>
    <cellStyle name="Separador de milhares 3 2 6" xfId="41640" xr:uid="{F8A6E14A-840F-456A-BDC4-FD27B02522D1}"/>
    <cellStyle name="Separador de milhares 3 2 6 2" xfId="41641" xr:uid="{5D986256-E65F-4DDD-BC6E-A4D166E66329}"/>
    <cellStyle name="Separador de milhares 3 2 6 3" xfId="41642" xr:uid="{78DDDD68-2DF0-43BF-9893-14523E9F5040}"/>
    <cellStyle name="Separador de milhares 3 2 7" xfId="41643" xr:uid="{674F61CD-FAA6-42A4-9006-D5876C410ECE}"/>
    <cellStyle name="Separador de milhares 3 2 8" xfId="41644" xr:uid="{2D2AE94B-FA8B-4F21-9C83-905DD1B62F7E}"/>
    <cellStyle name="Separador de milhares 3 2 8 2" xfId="41645" xr:uid="{BD5C6B42-BD1B-4BB9-B19F-21A2ADE834EA}"/>
    <cellStyle name="Separador de milhares 3 3" xfId="415" xr:uid="{487188A9-3682-44BF-8627-0F444181653A}"/>
    <cellStyle name="Separador de milhares 3 3 10" xfId="41646" xr:uid="{B5937188-EF18-420C-9364-9955658AFA44}"/>
    <cellStyle name="Separador de milhares 3 3 11" xfId="50594" xr:uid="{217B9D25-6F09-4892-8B43-3CED84224A96}"/>
    <cellStyle name="Separador de milhares 3 3 2" xfId="41647" xr:uid="{CEE14530-F5CA-4C4A-B311-D4BA4B286CC1}"/>
    <cellStyle name="Separador de milhares 3 3 2 2" xfId="41648" xr:uid="{E5716D35-3613-4C69-9C16-1A3A370E3DC4}"/>
    <cellStyle name="Separador de milhares 3 3 2 2 2" xfId="41649" xr:uid="{314B745A-4D53-4026-A8D2-1369C7B09CD3}"/>
    <cellStyle name="Separador de milhares 3 3 2 2 2 2" xfId="41650" xr:uid="{B95D0DE9-4ED8-4FF3-A957-271DD2A17231}"/>
    <cellStyle name="Separador de milhares 3 3 2 2 3" xfId="41651" xr:uid="{3FA7A981-9E25-4CDE-BF99-8B57D5BB66C8}"/>
    <cellStyle name="Separador de milhares 3 3 2 2 3 2" xfId="41652" xr:uid="{3B5A3AD8-7BDC-4444-9145-BCA5C0431350}"/>
    <cellStyle name="Separador de milhares 3 3 2 2 4" xfId="41653" xr:uid="{AA15DD1B-CDA8-4D2A-861F-7F7AA221B19A}"/>
    <cellStyle name="Separador de milhares 3 3 2 3" xfId="41654" xr:uid="{F3A015CA-7B9D-4257-9072-DBB44495A27D}"/>
    <cellStyle name="Separador de milhares 3 3 2 3 2" xfId="41655" xr:uid="{B234E20C-A01D-428D-8DB2-FA5DA78086DF}"/>
    <cellStyle name="Separador de milhares 3 3 2 4" xfId="41656" xr:uid="{ABC71E89-9770-43C6-B6C1-2AB02F68029E}"/>
    <cellStyle name="Separador de milhares 3 3 2 4 2" xfId="41657" xr:uid="{82AF0237-0FCA-4FD7-B880-ACC2035D218C}"/>
    <cellStyle name="Separador de milhares 3 3 2 5" xfId="41658" xr:uid="{297B2437-ECDA-445D-8088-7C31385CBC1E}"/>
    <cellStyle name="Separador de milhares 3 3 2 5 2" xfId="41659" xr:uid="{50A4034F-CE8C-4E12-B4B0-962ECE9DFB99}"/>
    <cellStyle name="Separador de milhares 3 3 2 6" xfId="41660" xr:uid="{45E2C68A-5939-41E7-B760-06B79D731580}"/>
    <cellStyle name="Separador de milhares 3 3 2 6 2" xfId="41661" xr:uid="{37E746A3-3156-4875-AED2-0674283FE29E}"/>
    <cellStyle name="Separador de milhares 3 3 2 7" xfId="41662" xr:uid="{E323831F-0146-4BC1-A6AF-DCD43326D120}"/>
    <cellStyle name="Separador de milhares 3 3 2 8" xfId="41663" xr:uid="{92C6B4DF-1331-42D0-A4FC-9F4EF7F51793}"/>
    <cellStyle name="Separador de milhares 3 3 3" xfId="41664" xr:uid="{A5E473EC-25B8-48CC-92AE-5522AA7DC9F6}"/>
    <cellStyle name="Separador de milhares 3 3 3 2" xfId="41665" xr:uid="{41B8BDE0-6109-407E-9261-D73F71CDBA72}"/>
    <cellStyle name="Separador de milhares 3 3 3 2 2" xfId="41666" xr:uid="{542ACAB8-88B2-49D3-BAEA-0FA1C1ABD368}"/>
    <cellStyle name="Separador de milhares 3 3 3 3" xfId="41667" xr:uid="{F6315689-5851-4923-8CCA-11D02535CF50}"/>
    <cellStyle name="Separador de milhares 3 3 3 3 2" xfId="41668" xr:uid="{C25DB1C2-30F2-4F8F-ACE3-791DEE22E419}"/>
    <cellStyle name="Separador de milhares 3 3 3 4" xfId="41669" xr:uid="{A907A330-8C53-4B59-95E7-BD90859525DA}"/>
    <cellStyle name="Separador de milhares 3 3 3 5" xfId="41670" xr:uid="{647DCF00-3F85-415A-A175-F3E82C1623FF}"/>
    <cellStyle name="Separador de milhares 3 3 4" xfId="41671" xr:uid="{D40DA3E4-4B28-4AA1-A1F0-F4AAD7C63B67}"/>
    <cellStyle name="Separador de milhares 3 3 4 2" xfId="41672" xr:uid="{6AEE70F9-F112-4D87-9705-496ED73C92D2}"/>
    <cellStyle name="Separador de milhares 3 3 4 3" xfId="41673" xr:uid="{F3BDD724-0415-47F6-AEF6-BF7EBF31CFC8}"/>
    <cellStyle name="Separador de milhares 3 3 5" xfId="41674" xr:uid="{2C1B5DF8-0E4E-40AB-9CFD-EDDA18E02101}"/>
    <cellStyle name="Separador de milhares 3 3 5 2" xfId="41675" xr:uid="{15FB1F50-DA3C-421A-91CE-6BC4BB231394}"/>
    <cellStyle name="Separador de milhares 3 3 6" xfId="41676" xr:uid="{15F7AB74-48B5-41E7-BBC8-7165640E1D88}"/>
    <cellStyle name="Separador de milhares 3 3 6 2" xfId="41677" xr:uid="{355B3BA9-E5E5-4B80-916B-A8B326ADFB3A}"/>
    <cellStyle name="Separador de milhares 3 3 7" xfId="41678" xr:uid="{CCFD1BD6-DC55-403C-89A9-D1CD5C84C0ED}"/>
    <cellStyle name="Separador de milhares 3 3 7 2" xfId="41679" xr:uid="{846E39BA-ED1A-474B-A52A-69420F35A457}"/>
    <cellStyle name="Separador de milhares 3 3 8" xfId="41680" xr:uid="{15E538E5-E72C-4067-9B61-A27AB110EF6E}"/>
    <cellStyle name="Separador de milhares 3 3 9" xfId="41681" xr:uid="{B4A9823D-E716-47D6-B011-B07C5CE13040}"/>
    <cellStyle name="Separador de milhares 3 4" xfId="41682" xr:uid="{B5117DC4-0DE0-4C12-A0E1-D4F042954E54}"/>
    <cellStyle name="Separador de milhares 3 4 2" xfId="41683" xr:uid="{8974C756-0BCE-4FF1-BEFF-C8D7D64E234A}"/>
    <cellStyle name="Separador de milhares 3 4 2 2" xfId="41684" xr:uid="{FDF987CC-E8D5-41C5-9BFA-8CA3AA1B1845}"/>
    <cellStyle name="Separador de milhares 3 4 2 2 2" xfId="41685" xr:uid="{2462D80F-FD18-4ECF-B8D1-C473D4AF9D5D}"/>
    <cellStyle name="Separador de milhares 3 4 2 2 2 2" xfId="41686" xr:uid="{648EC252-D6B5-46B7-857E-644FBA730A6C}"/>
    <cellStyle name="Separador de milhares 3 4 2 2 3" xfId="41687" xr:uid="{2AFD3874-BB04-40C4-A7AD-55065E78D0A3}"/>
    <cellStyle name="Separador de milhares 3 4 2 2 3 2" xfId="41688" xr:uid="{D3300EEF-3834-43B2-8229-E232D475C754}"/>
    <cellStyle name="Separador de milhares 3 4 2 2 4" xfId="41689" xr:uid="{19254F46-C37D-456B-933E-D78539A253DE}"/>
    <cellStyle name="Separador de milhares 3 4 2 3" xfId="41690" xr:uid="{E88CC999-6E39-45B3-9544-36C6F56993EF}"/>
    <cellStyle name="Separador de milhares 3 4 2 3 2" xfId="41691" xr:uid="{99956475-F088-4AEE-8042-75095AC47E3D}"/>
    <cellStyle name="Separador de milhares 3 4 2 4" xfId="41692" xr:uid="{C2EB7517-DDB5-4359-80F3-A7FCFCA8CD6F}"/>
    <cellStyle name="Separador de milhares 3 4 2 4 2" xfId="41693" xr:uid="{613A009E-DB29-4DFD-BD74-33F7B96385B6}"/>
    <cellStyle name="Separador de milhares 3 4 2 5" xfId="41694" xr:uid="{323ACF5A-623E-42DD-8F19-98B196784E1C}"/>
    <cellStyle name="Separador de milhares 3 4 2 5 2" xfId="41695" xr:uid="{F441CA07-EFDB-4383-BFD8-BEC7BE39ACDD}"/>
    <cellStyle name="Separador de milhares 3 4 2 6" xfId="41696" xr:uid="{0F886137-6098-41A9-B18B-955A473BCF7B}"/>
    <cellStyle name="Separador de milhares 3 4 2 6 2" xfId="41697" xr:uid="{25FF0D09-C2D2-49CE-A0B9-9119B1FA0685}"/>
    <cellStyle name="Separador de milhares 3 4 2 7" xfId="41698" xr:uid="{BEC44870-0EBF-41C2-AE6D-696BE3245947}"/>
    <cellStyle name="Separador de milhares 3 4 2 8" xfId="41699" xr:uid="{B81EE1C6-492B-452F-A391-BCBBAB2D1F5C}"/>
    <cellStyle name="Separador de milhares 3 4 3" xfId="41700" xr:uid="{47A68553-A92A-4BE0-9265-14A23A82F03A}"/>
    <cellStyle name="Separador de milhares 3 4 3 2" xfId="41701" xr:uid="{736092D5-C9D9-4A99-9C9D-A511450B70E2}"/>
    <cellStyle name="Separador de milhares 3 4 3 2 2" xfId="41702" xr:uid="{5F799863-2BEF-45A5-BB9C-B0573F9A4669}"/>
    <cellStyle name="Separador de milhares 3 4 3 3" xfId="41703" xr:uid="{F4D25D85-EFE3-4722-B3B4-A2AC7CEE59CF}"/>
    <cellStyle name="Separador de milhares 3 4 3 3 2" xfId="41704" xr:uid="{78960F79-56B2-40A0-B051-05B5520A3D8A}"/>
    <cellStyle name="Separador de milhares 3 4 3 4" xfId="41705" xr:uid="{F5B124E0-0389-486D-9347-223DD8AFA738}"/>
    <cellStyle name="Separador de milhares 3 4 3 5" xfId="41706" xr:uid="{AB07C49B-9DE4-4D73-BE80-34C3E4F4B747}"/>
    <cellStyle name="Separador de milhares 3 4 4" xfId="41707" xr:uid="{2BE749B9-32ED-427D-9ABE-EF97763F5A73}"/>
    <cellStyle name="Separador de milhares 3 4 4 2" xfId="41708" xr:uid="{69798D67-B2A2-4891-94AC-2345529E0667}"/>
    <cellStyle name="Separador de milhares 3 4 5" xfId="41709" xr:uid="{EE605A01-701F-4883-A329-D42C917254EB}"/>
    <cellStyle name="Separador de milhares 3 4 5 2" xfId="41710" xr:uid="{CDC48EFD-12C0-4508-B770-E1ADDC8B1E72}"/>
    <cellStyle name="Separador de milhares 3 4 6" xfId="41711" xr:uid="{6AC99C6D-9964-45FB-AB3B-EADF16870144}"/>
    <cellStyle name="Separador de milhares 3 4 6 2" xfId="41712" xr:uid="{F377E3FA-FD12-4876-8B2E-F734A9F328C6}"/>
    <cellStyle name="Separador de milhares 3 4 7" xfId="41713" xr:uid="{7C67B24C-5973-4280-8400-D22DB1160532}"/>
    <cellStyle name="Separador de milhares 3 4 7 2" xfId="41714" xr:uid="{4648B143-B32E-4D42-AED5-0FE4C6865652}"/>
    <cellStyle name="Separador de milhares 3 4 8" xfId="41715" xr:uid="{3B45AE6F-70EC-40F5-84A8-27811E01BB06}"/>
    <cellStyle name="Separador de milhares 3 4 9" xfId="41716" xr:uid="{5D8ABDF8-1FEE-4142-9F7E-E86F216E05B9}"/>
    <cellStyle name="Separador de milhares 3 5" xfId="41717" xr:uid="{E6A49FA3-A1A9-412A-AC1C-FCECE2F519E8}"/>
    <cellStyle name="Separador de milhares 3 5 2" xfId="41718" xr:uid="{C641D413-D4D4-460C-9087-5FDE28E882D2}"/>
    <cellStyle name="Separador de milhares 3 5 2 2" xfId="41719" xr:uid="{DDEF77C6-359B-4983-B3D4-1A17B46E608D}"/>
    <cellStyle name="Separador de milhares 3 5 2 3" xfId="41720" xr:uid="{4F09612F-265D-47C6-BEBA-CCEAF09ADCAE}"/>
    <cellStyle name="Separador de milhares 3 5 3" xfId="41721" xr:uid="{7CE5A9FA-97FA-4DE0-91DA-5771147628D2}"/>
    <cellStyle name="Separador de milhares 3 5 3 2" xfId="41722" xr:uid="{4F055F3C-71B1-4C12-B2CB-D2D258CC611D}"/>
    <cellStyle name="Separador de milhares 3 5 4" xfId="41723" xr:uid="{359B092A-588D-45A5-80FE-93AA664276D0}"/>
    <cellStyle name="Separador de milhares 3 5 5" xfId="41724" xr:uid="{E4DFBA35-70B9-4E5F-984F-2DAC52DFFDDA}"/>
    <cellStyle name="Separador de milhares 3 6" xfId="41725" xr:uid="{0EFA4252-784D-4706-A76B-DC99DB144112}"/>
    <cellStyle name="Separador de milhares 3 6 2" xfId="41726" xr:uid="{0D8C517C-6F0C-43B1-B29D-E7DD6048FE4D}"/>
    <cellStyle name="Separador de milhares 3 6 2 2" xfId="41727" xr:uid="{53E733CE-90C2-4CEF-80E5-68A0E87B0038}"/>
    <cellStyle name="Separador de milhares 3 6 3" xfId="41728" xr:uid="{61DFF237-82D0-4274-8C43-A39E4CE503AF}"/>
    <cellStyle name="Separador de milhares 3 7" xfId="41729" xr:uid="{750D6D95-764B-45C4-B17D-DF0DB493299F}"/>
    <cellStyle name="Separador de milhares 3 7 2" xfId="41730" xr:uid="{3BD9E1BA-605B-412E-A651-C8CA3CAE95CB}"/>
    <cellStyle name="Separador de milhares 3 7 2 2" xfId="41731" xr:uid="{59178D61-E5AC-4C31-AFE9-3F44963A5C25}"/>
    <cellStyle name="Separador de milhares 3 7 3" xfId="41732" xr:uid="{7F383A97-BB34-425B-9E33-0C6CE9BB782D}"/>
    <cellStyle name="Separador de milhares 3 8" xfId="41733" xr:uid="{4667828A-B02F-4254-B430-A462CC06440D}"/>
    <cellStyle name="Separador de milhares 3 8 2" xfId="41734" xr:uid="{4B600416-8E45-4317-99DD-6A1EF66D9A6B}"/>
    <cellStyle name="Separador de milhares 3 8 2 2" xfId="41735" xr:uid="{B5527B91-3BDA-42E6-AF5E-DAACB5D0F666}"/>
    <cellStyle name="Separador de milhares 3 8 3" xfId="41736" xr:uid="{50835D51-719E-4C11-AE04-701B1B70421D}"/>
    <cellStyle name="Separador de milhares 3 9" xfId="41737" xr:uid="{8121A216-A255-41AF-99F0-1E7FD53EFDFC}"/>
    <cellStyle name="Separador de milhares 3 9 2" xfId="41738" xr:uid="{980DD2C2-4C28-4E26-A8C6-A6AD6EF59BE3}"/>
    <cellStyle name="Separador de milhares 3 9 3" xfId="41739" xr:uid="{A627FB4B-3BEF-49A2-ADB8-EB25E0DCA87E}"/>
    <cellStyle name="Separador de milhares 30" xfId="402" xr:uid="{BDF23DF7-F046-4B02-A302-B38FB77AC739}"/>
    <cellStyle name="Separador de milhares 30 2" xfId="301" xr:uid="{2413C3CF-69D4-4370-891C-2205C4370C12}"/>
    <cellStyle name="Separador de milhares 30 2 2" xfId="41742" xr:uid="{CC6AE857-69B7-4135-B70B-16D51239DA33}"/>
    <cellStyle name="Separador de milhares 30 2 2 2" xfId="41743" xr:uid="{43552736-F88B-4EF8-AA18-9D981F8305FD}"/>
    <cellStyle name="Separador de milhares 30 2 2 3" xfId="41744" xr:uid="{483A928D-011A-453D-B929-A729CFD4B996}"/>
    <cellStyle name="Separador de milhares 30 2 3" xfId="41745" xr:uid="{926B4D50-8662-4520-920C-3CA04CF5707F}"/>
    <cellStyle name="Separador de milhares 30 2 3 2" xfId="41746" xr:uid="{C1C81DB7-646F-4C5B-A54E-A9D44C41DEBB}"/>
    <cellStyle name="Separador de milhares 30 2 4" xfId="41747" xr:uid="{29D79629-79E0-4EAC-9644-DC6B0697513E}"/>
    <cellStyle name="Separador de milhares 30 2 4 2" xfId="41748" xr:uid="{F926920F-8808-48AE-ACD2-76E4C1D0E041}"/>
    <cellStyle name="Separador de milhares 30 2 5" xfId="41749" xr:uid="{C5CC3AF4-E14D-412E-AA7D-BD67ED405FC4}"/>
    <cellStyle name="Separador de milhares 30 2 6" xfId="41750" xr:uid="{3AED2C65-DAC3-4C99-9E2E-D8553B8F704D}"/>
    <cellStyle name="Separador de milhares 30 2 7" xfId="41751" xr:uid="{52C4DD1D-976E-47E7-8A9F-7C9D2DAB96C3}"/>
    <cellStyle name="Separador de milhares 30 2 8" xfId="41752" xr:uid="{68CA9344-32B5-43E9-837D-DF3E88898390}"/>
    <cellStyle name="Separador de milhares 30 2 9" xfId="41741" xr:uid="{02F918D5-1B81-446C-8F51-0F9088175FCE}"/>
    <cellStyle name="Separador de milhares 30 3" xfId="41753" xr:uid="{9482C484-34F6-41E9-BEBF-9BB75BBBDC2C}"/>
    <cellStyle name="Separador de milhares 30 3 2" xfId="41754" xr:uid="{C903116C-3507-4C32-9B1A-65FF97C78FAD}"/>
    <cellStyle name="Separador de milhares 30 4" xfId="41755" xr:uid="{30A055FA-961C-4128-843A-BCD0B6323858}"/>
    <cellStyle name="Separador de milhares 30 4 2" xfId="41756" xr:uid="{064A7A1C-CDD1-471E-B3F4-2F4A3B40E0CF}"/>
    <cellStyle name="Separador de milhares 30 5" xfId="41757" xr:uid="{41182BD6-EB83-45BE-BCB1-F898F9A09B3D}"/>
    <cellStyle name="Separador de milhares 30 5 2" xfId="41758" xr:uid="{5066D7E6-8F2A-450D-932B-F1E9D4E8D73E}"/>
    <cellStyle name="Separador de milhares 30 6" xfId="41759" xr:uid="{BF05B394-8882-401A-8AE9-317B90A5C8D6}"/>
    <cellStyle name="Separador de milhares 30 7" xfId="41760" xr:uid="{C0AB48BF-509E-4C98-B143-5B32BF836432}"/>
    <cellStyle name="Separador de milhares 30 8" xfId="41761" xr:uid="{9F0D5412-9125-42B5-8329-EE4A7862FC6C}"/>
    <cellStyle name="Separador de milhares 30 9" xfId="41740" xr:uid="{1708BB2A-A44B-4A85-8A94-18AC428E9A32}"/>
    <cellStyle name="Separador de milhares 31" xfId="403" xr:uid="{359D715F-5700-48F7-8C11-DAB76613CD9B}"/>
    <cellStyle name="Separador de milhares 31 2" xfId="302" xr:uid="{704E8B17-912E-40E8-9DEC-764E2C177399}"/>
    <cellStyle name="Separador de milhares 31 2 2" xfId="41764" xr:uid="{AEF1200E-C8DE-4F64-B88F-FB44592CB30C}"/>
    <cellStyle name="Separador de milhares 31 2 2 2" xfId="41765" xr:uid="{5546B95C-0FE4-4E22-B97F-A717D8D1CAD2}"/>
    <cellStyle name="Separador de milhares 31 2 2 2 2" xfId="41766" xr:uid="{15155DAE-3734-4F57-A09D-7FCA09440419}"/>
    <cellStyle name="Separador de milhares 31 2 2 3" xfId="41767" xr:uid="{D9C8744A-4CD8-42FB-8E9D-B00A8B9477D0}"/>
    <cellStyle name="Separador de milhares 31 2 3" xfId="41768" xr:uid="{A8E3E01E-27A4-4204-AC63-67C14924EC1A}"/>
    <cellStyle name="Separador de milhares 31 2 3 2" xfId="41769" xr:uid="{A5F7B2B9-4F4D-4396-822A-D4D42BCC86BE}"/>
    <cellStyle name="Separador de milhares 31 2 3 2 2" xfId="41770" xr:uid="{89844DAB-3265-4757-930A-7A0BEDDB85E5}"/>
    <cellStyle name="Separador de milhares 31 2 3 3" xfId="41771" xr:uid="{A4A25439-B847-458D-80E6-C55E168F0B55}"/>
    <cellStyle name="Separador de milhares 31 2 4" xfId="41772" xr:uid="{0E919F86-A0E4-4D1A-9B46-F5FD99001461}"/>
    <cellStyle name="Separador de milhares 31 2 4 2" xfId="41773" xr:uid="{677811CE-47D5-4E60-B29E-0426F8703C56}"/>
    <cellStyle name="Separador de milhares 31 2 4 3" xfId="41774" xr:uid="{1D2B7F0C-4CA6-46E4-8486-2482DE910C24}"/>
    <cellStyle name="Separador de milhares 31 2 5" xfId="41775" xr:uid="{56904629-3DE5-4944-A2C4-EDE353646EA6}"/>
    <cellStyle name="Separador de milhares 31 2 5 2" xfId="41776" xr:uid="{CEE53F80-EC74-47DF-B575-253FFC5A6066}"/>
    <cellStyle name="Separador de milhares 31 2 6" xfId="41777" xr:uid="{2AACC0D7-3C29-4F8D-B384-51F69FD6806D}"/>
    <cellStyle name="Separador de milhares 31 2 7" xfId="41778" xr:uid="{74DD1AB4-2461-4C58-8523-83C12909B390}"/>
    <cellStyle name="Separador de milhares 31 2 8" xfId="41779" xr:uid="{71470101-A8DC-40B4-9C07-96C4F4794DF2}"/>
    <cellStyle name="Separador de milhares 31 2 9" xfId="41763" xr:uid="{F938CC4C-E5B0-48B8-847F-278575EBE120}"/>
    <cellStyle name="Separador de milhares 31 3" xfId="41780" xr:uid="{4E47227D-67B1-4CAF-9BFF-C69A1B56ACC6}"/>
    <cellStyle name="Separador de milhares 31 3 2" xfId="41781" xr:uid="{F75CE178-380F-4A5E-AFF5-B376EA82652D}"/>
    <cellStyle name="Separador de milhares 31 3 2 2" xfId="41782" xr:uid="{5B2D5D8F-C79E-45C9-87A3-E0475EE61366}"/>
    <cellStyle name="Separador de milhares 31 3 3" xfId="41783" xr:uid="{D650C2F9-9711-4C34-8E34-79CE8A136F7D}"/>
    <cellStyle name="Separador de milhares 31 4" xfId="41784" xr:uid="{A5350710-3022-4DF0-9965-EB7CD6C2A917}"/>
    <cellStyle name="Separador de milhares 31 4 2" xfId="41785" xr:uid="{C0694D3B-C3DE-43B8-89E7-AD4B04C49AFA}"/>
    <cellStyle name="Separador de milhares 31 4 2 2" xfId="41786" xr:uid="{F21336BD-969C-4C39-AC72-84C93B9053F7}"/>
    <cellStyle name="Separador de milhares 31 4 3" xfId="41787" xr:uid="{860DF5DC-FC40-4B4E-8A4A-81EB61BAC3A2}"/>
    <cellStyle name="Separador de milhares 31 5" xfId="41788" xr:uid="{5FCDD503-A06C-4A41-A0DD-98F921CED6A6}"/>
    <cellStyle name="Separador de milhares 31 5 2" xfId="41789" xr:uid="{A15CDF64-FEC2-4CF3-95C1-3373671F616A}"/>
    <cellStyle name="Separador de milhares 31 5 2 2" xfId="41790" xr:uid="{E632D7B5-19EF-4CFC-8B9D-413FF9247658}"/>
    <cellStyle name="Separador de milhares 31 5 3" xfId="41791" xr:uid="{DF67E038-9CC5-4079-A283-243FFFE70381}"/>
    <cellStyle name="Separador de milhares 31 6" xfId="41792" xr:uid="{17C8171B-C1DF-44E9-B1AF-63953C09B915}"/>
    <cellStyle name="Separador de milhares 31 6 2" xfId="41793" xr:uid="{033D8A1E-35C3-41E0-806B-906F48A2CA09}"/>
    <cellStyle name="Separador de milhares 31 6 3" xfId="41794" xr:uid="{0A22B5BD-B246-444F-B3AC-DDDD4E751383}"/>
    <cellStyle name="Separador de milhares 31 7" xfId="41795" xr:uid="{C7696856-8969-4C49-884A-F67107AD4C29}"/>
    <cellStyle name="Separador de milhares 31 8" xfId="41796" xr:uid="{A0F33E41-01DB-4E22-B9BC-CB30E4FB393E}"/>
    <cellStyle name="Separador de milhares 31 8 2" xfId="41797" xr:uid="{52DAB851-789A-4C16-A619-68D434B7F4BF}"/>
    <cellStyle name="Separador de milhares 31 9" xfId="41762" xr:uid="{133B01CA-626C-4818-857D-4A53E40FE305}"/>
    <cellStyle name="Separador de milhares 32" xfId="41798" xr:uid="{6A562A9D-E1D5-4F6F-8CF3-4880B53F5157}"/>
    <cellStyle name="Separador de milhares 32 2" xfId="41799" xr:uid="{E4E3A267-FDEF-4BE7-977A-5F910DEA48CD}"/>
    <cellStyle name="Separador de milhares 32 2 2" xfId="41800" xr:uid="{E6A62E8D-1BEE-48CE-83B9-44CAE1F9DB2B}"/>
    <cellStyle name="Separador de milhares 32 2 2 2" xfId="41801" xr:uid="{79E7318E-F7AD-4D65-9A2D-60B2CFC72A28}"/>
    <cellStyle name="Separador de milhares 32 2 3" xfId="41802" xr:uid="{B6E48D42-C6FD-4D99-B13F-1F34BC152F16}"/>
    <cellStyle name="Separador de milhares 32 2 3 2" xfId="41803" xr:uid="{360A6DE6-767B-4540-AE7B-4F2946C236C6}"/>
    <cellStyle name="Separador de milhares 32 2 4" xfId="41804" xr:uid="{33690C8E-EB5F-48F4-8B25-E4299419BED1}"/>
    <cellStyle name="Separador de milhares 32 2 5" xfId="41805" xr:uid="{E740ADFC-7D46-4AFE-87B0-0588633F1F45}"/>
    <cellStyle name="Separador de milhares 32 3" xfId="41806" xr:uid="{F39A7176-D711-4A4A-B13B-E53186A0D82E}"/>
    <cellStyle name="Separador de milhares 32 3 2" xfId="41807" xr:uid="{05FB7E89-143F-442F-98C3-BEAEDE059720}"/>
    <cellStyle name="Separador de milhares 32 4" xfId="41808" xr:uid="{B06CBEA8-8E5F-4930-A2CE-3C90AF4A8BF4}"/>
    <cellStyle name="Separador de milhares 32 4 2" xfId="41809" xr:uid="{5565067B-B635-48AA-B13B-154C6AA00AFB}"/>
    <cellStyle name="Separador de milhares 32 5" xfId="41810" xr:uid="{4B5FA8B9-3C59-466E-B5C6-F46B638200A4}"/>
    <cellStyle name="Separador de milhares 32 5 2" xfId="41811" xr:uid="{CC2583AC-6FE3-4D8A-B276-93BC50E9A542}"/>
    <cellStyle name="Separador de milhares 32 6" xfId="41812" xr:uid="{5A740526-0606-4079-A5BA-4375912CB01C}"/>
    <cellStyle name="Separador de milhares 32 6 2" xfId="41813" xr:uid="{124A3474-DE1E-4170-9E1C-29AD874E9038}"/>
    <cellStyle name="Separador de milhares 32 7" xfId="41814" xr:uid="{2CEB40AC-6D53-40B0-AA51-2339BDE9B79A}"/>
    <cellStyle name="Separador de milhares 32 8" xfId="41815" xr:uid="{55EE99C1-75A5-4E4C-9427-DC1349446733}"/>
    <cellStyle name="Separador de milhares 33" xfId="41816" xr:uid="{5DBB7515-75AC-4A32-8939-244790286087}"/>
    <cellStyle name="Separador de milhares 33 2" xfId="41817" xr:uid="{12ADBC1F-6904-4807-8245-B39EDEAB1C50}"/>
    <cellStyle name="Separador de milhares 33 2 2" xfId="41818" xr:uid="{210377DA-8269-42BF-9950-3C15E98C1CA1}"/>
    <cellStyle name="Separador de milhares 33 2 2 2" xfId="41819" xr:uid="{F9D30C4B-FD25-408A-86D4-9D6155108335}"/>
    <cellStyle name="Separador de milhares 33 2 3" xfId="41820" xr:uid="{58863518-B76D-4658-BE3A-95FDDF40ED75}"/>
    <cellStyle name="Separador de milhares 33 2 3 2" xfId="41821" xr:uid="{B194D0DB-8B02-4858-BA6D-BBC25A969B75}"/>
    <cellStyle name="Separador de milhares 33 2 4" xfId="41822" xr:uid="{ED27006C-30FD-4688-AF7A-EB70839553C0}"/>
    <cellStyle name="Separador de milhares 33 2 5" xfId="41823" xr:uid="{A9807091-F44B-4162-B204-FC4A7754D9B5}"/>
    <cellStyle name="Separador de milhares 33 3" xfId="41824" xr:uid="{83E8940B-6762-47B8-BD83-18232DCD2A34}"/>
    <cellStyle name="Separador de milhares 33 3 2" xfId="41825" xr:uid="{846A0674-CAFF-4DBF-B018-BA9ACEB98095}"/>
    <cellStyle name="Separador de milhares 33 4" xfId="41826" xr:uid="{E63D6CAA-854C-43CE-93B3-23B42C8F4C13}"/>
    <cellStyle name="Separador de milhares 33 4 2" xfId="41827" xr:uid="{FA05A6B0-14B9-46B9-AD2E-F5D8D3AA67E8}"/>
    <cellStyle name="Separador de milhares 33 5" xfId="41828" xr:uid="{A652EBB7-B439-4D4C-BC37-1C977D1515F4}"/>
    <cellStyle name="Separador de milhares 33 5 2" xfId="41829" xr:uid="{0FD9934A-DE3E-4EDD-A5FC-627E5E6E2ADD}"/>
    <cellStyle name="Separador de milhares 33 6" xfId="41830" xr:uid="{723D3BBF-BE9A-45EE-ACEB-2E7AD5161BF8}"/>
    <cellStyle name="Separador de milhares 33 6 2" xfId="41831" xr:uid="{8FC08149-BD66-4DD9-BFBA-CFE39DE99AA7}"/>
    <cellStyle name="Separador de milhares 33 7" xfId="41832" xr:uid="{545E0290-7A1A-4221-9D25-C06EE45FE54F}"/>
    <cellStyle name="Separador de milhares 33 8" xfId="41833" xr:uid="{2302BBB5-25D0-41FC-82A0-44A857BE3AA2}"/>
    <cellStyle name="Separador de milhares 34" xfId="41834" xr:uid="{37E5B4C9-AB33-406E-A85B-54A189E137BE}"/>
    <cellStyle name="Separador de milhares 34 2" xfId="41835" xr:uid="{14E249F0-149D-40B9-AE31-321FD867667A}"/>
    <cellStyle name="Separador de milhares 34 2 2" xfId="41836" xr:uid="{B0A89748-5A1C-4FC5-8FF3-B895B0CB8CF9}"/>
    <cellStyle name="Separador de milhares 34 2 2 2" xfId="41837" xr:uid="{27B3E63B-ECB4-442C-A8F7-DF552F1DE399}"/>
    <cellStyle name="Separador de milhares 34 2 3" xfId="41838" xr:uid="{8A86B6EB-7914-4958-B8C2-11B0FA1CDBE6}"/>
    <cellStyle name="Separador de milhares 34 2 3 2" xfId="41839" xr:uid="{5CE9D5BB-4084-4B7E-8F0A-BDB280935819}"/>
    <cellStyle name="Separador de milhares 34 2 4" xfId="41840" xr:uid="{1DEE100E-01C2-42AD-A57A-04EB66686528}"/>
    <cellStyle name="Separador de milhares 34 2 5" xfId="41841" xr:uid="{65046652-AA7E-46D2-A404-6748DDF45233}"/>
    <cellStyle name="Separador de milhares 34 3" xfId="41842" xr:uid="{A0950EEC-61D0-4841-8748-4875950DAB45}"/>
    <cellStyle name="Separador de milhares 34 3 2" xfId="41843" xr:uid="{406651D8-A6F8-4A45-969D-2436A4FC1613}"/>
    <cellStyle name="Separador de milhares 34 4" xfId="41844" xr:uid="{03CE33A5-6869-4A5A-AED4-72C953167E27}"/>
    <cellStyle name="Separador de milhares 34 4 2" xfId="41845" xr:uid="{4DF3CD00-8519-464C-893C-AE7BA6EF56A3}"/>
    <cellStyle name="Separador de milhares 34 5" xfId="41846" xr:uid="{FBD6CF53-ED47-43A5-9B54-8DBE1A323099}"/>
    <cellStyle name="Separador de milhares 34 5 2" xfId="41847" xr:uid="{1DBED4D7-5FE6-41EA-ACC5-26A42D2F049B}"/>
    <cellStyle name="Separador de milhares 34 6" xfId="41848" xr:uid="{86823784-B2A1-432C-80F7-17365739B247}"/>
    <cellStyle name="Separador de milhares 34 6 2" xfId="41849" xr:uid="{614E0EA6-F8C3-4BFD-AB9B-63FDBEEBA5BD}"/>
    <cellStyle name="Separador de milhares 34 7" xfId="41850" xr:uid="{3CFC84EB-B3C5-4A3C-867C-68AF91A7D94F}"/>
    <cellStyle name="Separador de milhares 34 8" xfId="41851" xr:uid="{7FE2E054-9506-4E08-9C99-7DB6CFD71F07}"/>
    <cellStyle name="Separador de milhares 35" xfId="4" xr:uid="{00000000-0005-0000-0000-00000E000000}"/>
    <cellStyle name="Separador de milhares 35 2" xfId="59" xr:uid="{CF96FD66-0645-4AB0-93F2-1BF900B5A4D8}"/>
    <cellStyle name="Separador de milhares 35 3" xfId="71" xr:uid="{4A84FE46-C671-4E4A-9062-B13E82FEC810}"/>
    <cellStyle name="Separador de milhares 35 4" xfId="88" xr:uid="{572EACCB-3985-43BE-85BD-0F6DDA0719CE}"/>
    <cellStyle name="Separador de milhares 35 5" xfId="81" xr:uid="{F7B4CCC1-1B26-4BE7-96CF-0E2D2D071AE0}"/>
    <cellStyle name="Separador de milhares 35 6" xfId="50592" xr:uid="{61D0E992-4526-4B04-83DF-A7B66B510596}"/>
    <cellStyle name="Separador de milhares 35 7" xfId="50601" xr:uid="{9B551644-7ADD-48D1-931A-63675CD776CC}"/>
    <cellStyle name="Separador de milhares 35 8" xfId="50603" xr:uid="{B40E1E68-336F-4A20-96F6-0F4B3C6544D7}"/>
    <cellStyle name="Separador de milhares 36" xfId="41852" xr:uid="{BDA25ADD-1DA7-45DB-83E3-4523B3B27014}"/>
    <cellStyle name="Separador de milhares 4" xfId="303" xr:uid="{FDD59C35-9321-4377-A644-590484B209E1}"/>
    <cellStyle name="Separador de milhares 4 10" xfId="304" xr:uid="{69A180B8-1FA4-4B43-ADF9-D2FD9B850E66}"/>
    <cellStyle name="Separador de milhares 4 10 2" xfId="41854" xr:uid="{CD51FA5F-DDF6-4EA7-8068-312DCB609C04}"/>
    <cellStyle name="Separador de milhares 4 10 2 2" xfId="41855" xr:uid="{C6D1632A-FDE9-4973-96F9-A17929F9BC3D}"/>
    <cellStyle name="Separador de milhares 4 10 2 2 2" xfId="41856" xr:uid="{A45C2287-C81C-45FC-9E97-30B3CEA41551}"/>
    <cellStyle name="Separador de milhares 4 10 2 3" xfId="41857" xr:uid="{3D7E852D-A36E-4223-9A65-3C7244C0287E}"/>
    <cellStyle name="Separador de milhares 4 10 3" xfId="41858" xr:uid="{47D24D57-F206-4757-BE9B-C605760BB9A1}"/>
    <cellStyle name="Separador de milhares 4 10 3 2" xfId="41859" xr:uid="{14CD1937-D602-4A82-A4A0-11E9AB779BE2}"/>
    <cellStyle name="Separador de milhares 4 10 3 2 2" xfId="41860" xr:uid="{96655F4D-8933-49E4-83D4-163AD9206CE5}"/>
    <cellStyle name="Separador de milhares 4 10 3 3" xfId="41861" xr:uid="{0132EEB9-EE0E-48F6-B7E1-4DAB1E2559AF}"/>
    <cellStyle name="Separador de milhares 4 10 4" xfId="41862" xr:uid="{86C07C17-CA76-48AF-92B0-0C0C8F1774DD}"/>
    <cellStyle name="Separador de milhares 4 10 4 2" xfId="41863" xr:uid="{041D3CB3-098F-4A84-8768-5D422986BC77}"/>
    <cellStyle name="Separador de milhares 4 10 4 3" xfId="41864" xr:uid="{42624C23-D5CC-420C-AAA6-E72FE0661D11}"/>
    <cellStyle name="Separador de milhares 4 10 5" xfId="41865" xr:uid="{00D860E0-2F11-4B0D-A540-5F5EF4C40D32}"/>
    <cellStyle name="Separador de milhares 4 10 5 2" xfId="41866" xr:uid="{80D01BBB-857C-431C-9987-F8C180108F90}"/>
    <cellStyle name="Separador de milhares 4 10 6" xfId="41867" xr:uid="{2D0E8419-3092-443E-9A79-7FF01A9DA970}"/>
    <cellStyle name="Separador de milhares 4 10 7" xfId="41868" xr:uid="{07859956-A80E-4AF2-A78A-FE85E10F43CA}"/>
    <cellStyle name="Separador de milhares 4 10 8" xfId="41869" xr:uid="{CE037603-72FD-43A1-8AEF-9E14BFAEE8AF}"/>
    <cellStyle name="Separador de milhares 4 10 9" xfId="41853" xr:uid="{5229E4C5-A478-424A-8496-2E76E83B8125}"/>
    <cellStyle name="Separador de milhares 4 11" xfId="305" xr:uid="{5174FFE5-D1BC-4CE8-BF49-827E10DC1B32}"/>
    <cellStyle name="Separador de milhares 4 11 2" xfId="41871" xr:uid="{2F7CAEB2-24E0-42FE-9FA5-59D0FB364546}"/>
    <cellStyle name="Separador de milhares 4 11 2 2" xfId="41872" xr:uid="{DFFEDA95-2FEB-40AD-9D76-B39754CA4E46}"/>
    <cellStyle name="Separador de milhares 4 11 2 3" xfId="41873" xr:uid="{9844B13D-2249-4E5A-9B63-948106008782}"/>
    <cellStyle name="Separador de milhares 4 11 3" xfId="41874" xr:uid="{32722584-6F3C-45F6-9C40-97E621B43122}"/>
    <cellStyle name="Separador de milhares 4 11 3 2" xfId="41875" xr:uid="{AB2EC5FC-F0C0-4166-9789-461CAE9E7056}"/>
    <cellStyle name="Separador de milhares 4 11 3 3" xfId="41876" xr:uid="{EDCAC012-0819-4B7A-A912-8CF4448AAF5C}"/>
    <cellStyle name="Separador de milhares 4 11 4" xfId="41877" xr:uid="{3DC30991-3D1B-4E95-85FC-305E37389A49}"/>
    <cellStyle name="Separador de milhares 4 11 4 2" xfId="41878" xr:uid="{B5A0AA6D-947F-41AC-8950-DA7F37EB49A4}"/>
    <cellStyle name="Separador de milhares 4 11 5" xfId="41879" xr:uid="{1D88007A-1A82-4684-80D3-A229630882EA}"/>
    <cellStyle name="Separador de milhares 4 11 6" xfId="41880" xr:uid="{0455F983-DD61-4E6D-B025-A23F31CE622B}"/>
    <cellStyle name="Separador de milhares 4 11 7" xfId="41881" xr:uid="{62E0F78B-2B9C-447F-A135-151C5129752C}"/>
    <cellStyle name="Separador de milhares 4 11 8" xfId="41882" xr:uid="{C09F570F-2E73-4592-B0D4-F51CB3AA21A2}"/>
    <cellStyle name="Separador de milhares 4 11 9" xfId="41870" xr:uid="{D63F72E1-177B-4BB3-83FA-8B1D565D13CF}"/>
    <cellStyle name="Separador de milhares 4 12" xfId="306" xr:uid="{A2ECFAA2-D532-400D-9898-34C035402735}"/>
    <cellStyle name="Separador de milhares 4 12 2" xfId="41884" xr:uid="{680969C6-3DC4-494C-8695-A29DE30FFC5C}"/>
    <cellStyle name="Separador de milhares 4 12 2 2" xfId="41885" xr:uid="{9DEE603B-E3C7-480C-B5E2-E92F730790D2}"/>
    <cellStyle name="Separador de milhares 4 12 2 3" xfId="41886" xr:uid="{880A6C33-BF70-44A9-8911-7DC6F95D202A}"/>
    <cellStyle name="Separador de milhares 4 12 3" xfId="41887" xr:uid="{7A89F09A-2041-4B23-A159-BA4CFAEFC231}"/>
    <cellStyle name="Separador de milhares 4 12 3 2" xfId="41888" xr:uid="{112946EA-2937-4192-985E-769654F6A3B4}"/>
    <cellStyle name="Separador de milhares 4 12 3 3" xfId="41889" xr:uid="{DAA7CCB4-AD83-44A8-BD8C-35E91C0FE853}"/>
    <cellStyle name="Separador de milhares 4 12 4" xfId="41890" xr:uid="{CBC2F7D6-0A96-440A-98C6-97BD9F54A19B}"/>
    <cellStyle name="Separador de milhares 4 12 4 2" xfId="41891" xr:uid="{3E3DB757-87F0-401D-B3F9-1492AC28768D}"/>
    <cellStyle name="Separador de milhares 4 12 5" xfId="41892" xr:uid="{44BCC97E-8629-4E0F-8CE2-C5429796F9A4}"/>
    <cellStyle name="Separador de milhares 4 12 6" xfId="41893" xr:uid="{E58318CC-2322-45A9-8EF9-F7FF1D0B5ECC}"/>
    <cellStyle name="Separador de milhares 4 12 7" xfId="41894" xr:uid="{D9919200-7A85-4F7F-905D-3E48C91C9C40}"/>
    <cellStyle name="Separador de milhares 4 12 8" xfId="41895" xr:uid="{A24D8E48-CABF-482A-94D6-B1EF9F150874}"/>
    <cellStyle name="Separador de milhares 4 12 9" xfId="41883" xr:uid="{B1A83A43-7535-4943-875C-763C0523A157}"/>
    <cellStyle name="Separador de milhares 4 13" xfId="307" xr:uid="{3A94ABA4-54E4-4433-A2C2-F33960CCD41C}"/>
    <cellStyle name="Separador de milhares 4 13 2" xfId="41897" xr:uid="{9C59F639-6E54-4537-82AB-4091E8387D63}"/>
    <cellStyle name="Separador de milhares 4 13 2 2" xfId="41898" xr:uid="{DF64DBF9-4EA7-479B-992D-974F5CADB951}"/>
    <cellStyle name="Separador de milhares 4 13 2 3" xfId="41899" xr:uid="{4B295EA9-F448-4E83-A5AF-84B9FE1C763C}"/>
    <cellStyle name="Separador de milhares 4 13 3" xfId="41900" xr:uid="{8FB1FF60-F4CA-40DB-96E6-7A619CB0B8C5}"/>
    <cellStyle name="Separador de milhares 4 13 3 2" xfId="41901" xr:uid="{BE874BBD-A1BA-48CF-B7AB-F9303F792D7B}"/>
    <cellStyle name="Separador de milhares 4 13 3 3" xfId="41902" xr:uid="{DE8DBCBF-1B3B-4E40-87C3-9EFCC4DAD4E8}"/>
    <cellStyle name="Separador de milhares 4 13 4" xfId="41903" xr:uid="{F8C19D2B-1238-4486-AF34-1662C2554AEB}"/>
    <cellStyle name="Separador de milhares 4 13 4 2" xfId="41904" xr:uid="{BDEBE891-E1F6-41C4-959E-5CEEE002F3EF}"/>
    <cellStyle name="Separador de milhares 4 13 5" xfId="41905" xr:uid="{8D17F7C3-8EB8-4314-A2C2-612DFC0E3A19}"/>
    <cellStyle name="Separador de milhares 4 13 6" xfId="41906" xr:uid="{99FFE112-CF60-4250-B28B-B5F1581D7A62}"/>
    <cellStyle name="Separador de milhares 4 13 7" xfId="41907" xr:uid="{C205B823-1166-44CF-AB3B-6F84A710D248}"/>
    <cellStyle name="Separador de milhares 4 13 8" xfId="41908" xr:uid="{8B4E208D-E699-480D-90F3-A82925C1FA10}"/>
    <cellStyle name="Separador de milhares 4 13 9" xfId="41896" xr:uid="{79007A81-EC34-45EC-8E0A-1BE14FA0C53C}"/>
    <cellStyle name="Separador de milhares 4 14" xfId="308" xr:uid="{81EDAFBC-0A33-4304-819C-4C22B9CE3551}"/>
    <cellStyle name="Separador de milhares 4 14 2" xfId="41910" xr:uid="{A6CEC0FC-7620-4ED0-86F3-792A437527A1}"/>
    <cellStyle name="Separador de milhares 4 14 2 2" xfId="41911" xr:uid="{4516E01A-FDAC-4624-B54A-810A372BA20C}"/>
    <cellStyle name="Separador de milhares 4 14 2 3" xfId="41912" xr:uid="{B92D337D-D822-425E-AB95-2F9DD4C9EE93}"/>
    <cellStyle name="Separador de milhares 4 14 3" xfId="41913" xr:uid="{2CC70984-0B83-4373-89A7-A8BF2C8078A2}"/>
    <cellStyle name="Separador de milhares 4 14 3 2" xfId="41914" xr:uid="{92EF6613-F02B-42D7-B70D-A15D71BFB970}"/>
    <cellStyle name="Separador de milhares 4 14 3 3" xfId="41915" xr:uid="{AE394BB8-AB16-4E60-9573-A1046AF62538}"/>
    <cellStyle name="Separador de milhares 4 14 4" xfId="41916" xr:uid="{4A22F378-5E3A-4B83-85D8-EADD3370ED4E}"/>
    <cellStyle name="Separador de milhares 4 14 4 2" xfId="41917" xr:uid="{24EE902B-0D19-45AE-87DC-2F56D14B7668}"/>
    <cellStyle name="Separador de milhares 4 14 5" xfId="41918" xr:uid="{060AFD14-1059-4E6B-AA6F-1E81167FF8C4}"/>
    <cellStyle name="Separador de milhares 4 14 6" xfId="41919" xr:uid="{67CF0DC0-FC5E-4F34-9A7C-43F4EA0AE3BC}"/>
    <cellStyle name="Separador de milhares 4 14 7" xfId="41920" xr:uid="{6AB971DE-E25A-4599-93DA-F20DDD8DDE35}"/>
    <cellStyle name="Separador de milhares 4 14 8" xfId="41921" xr:uid="{C2D9131C-912F-43FF-9EC8-41486A854E4D}"/>
    <cellStyle name="Separador de milhares 4 14 9" xfId="41909" xr:uid="{74D91EAC-B23B-43A0-B848-527C6475069D}"/>
    <cellStyle name="Separador de milhares 4 15" xfId="309" xr:uid="{C192C37B-F8A0-4272-B182-5CAD27E76498}"/>
    <cellStyle name="Separador de milhares 4 15 2" xfId="41923" xr:uid="{DC0AB4DF-AD9D-436B-8829-66828CB694FA}"/>
    <cellStyle name="Separador de milhares 4 15 2 2" xfId="41924" xr:uid="{E16FD9D9-10DC-4A3D-87F3-EE91D0FE7370}"/>
    <cellStyle name="Separador de milhares 4 15 2 3" xfId="41925" xr:uid="{6FB630DE-D503-4F85-884B-CFE6CC3F4E43}"/>
    <cellStyle name="Separador de milhares 4 15 3" xfId="41926" xr:uid="{F8D72B7E-6080-4C73-941A-9A9A4731530D}"/>
    <cellStyle name="Separador de milhares 4 15 3 2" xfId="41927" xr:uid="{D3026F01-4DD2-4FD6-932E-8179AF71C9E3}"/>
    <cellStyle name="Separador de milhares 4 15 4" xfId="41928" xr:uid="{102A13EF-03C9-4528-A86F-B01FDF4FDAA7}"/>
    <cellStyle name="Separador de milhares 4 15 4 2" xfId="41929" xr:uid="{4B1675AD-202D-4D8E-B8FD-5EE719094195}"/>
    <cellStyle name="Separador de milhares 4 15 5" xfId="41930" xr:uid="{91BDE375-7C6C-4B70-A296-888855FEB45B}"/>
    <cellStyle name="Separador de milhares 4 15 6" xfId="41931" xr:uid="{DE9406E8-3A21-41CA-805F-6A15D605975E}"/>
    <cellStyle name="Separador de milhares 4 15 7" xfId="41932" xr:uid="{8FC81A3C-8316-4406-ABA9-F2AC1E8FCEA1}"/>
    <cellStyle name="Separador de milhares 4 15 8" xfId="41933" xr:uid="{4AD1CD3E-52C1-4B46-B8B6-7360523F9494}"/>
    <cellStyle name="Separador de milhares 4 15 9" xfId="41922" xr:uid="{F83D4F18-55C0-4FFE-9CC1-98FC06D63013}"/>
    <cellStyle name="Separador de milhares 4 16" xfId="310" xr:uid="{B23E176B-DC18-4FB0-A1C6-93387990182B}"/>
    <cellStyle name="Separador de milhares 4 16 2" xfId="41935" xr:uid="{2ADDA351-7B94-45EE-8938-BB09FDB1E093}"/>
    <cellStyle name="Separador de milhares 4 16 2 2" xfId="41936" xr:uid="{56DD6ABD-11FC-4256-B353-96052DDA7652}"/>
    <cellStyle name="Separador de milhares 4 16 2 3" xfId="41937" xr:uid="{E562608D-1973-4452-A0A5-23264BD73B5E}"/>
    <cellStyle name="Separador de milhares 4 16 3" xfId="41938" xr:uid="{26795F11-E9F0-4753-9CA7-BFAE0281B3FC}"/>
    <cellStyle name="Separador de milhares 4 16 3 2" xfId="41939" xr:uid="{E5FB964D-101B-498F-B007-EA4C3D34EF41}"/>
    <cellStyle name="Separador de milhares 4 16 4" xfId="41940" xr:uid="{5CF76FD7-D100-4EE0-BCE7-305D722C659C}"/>
    <cellStyle name="Separador de milhares 4 16 4 2" xfId="41941" xr:uid="{32EE21E8-6FAB-4F8D-A413-DAED9AD5446F}"/>
    <cellStyle name="Separador de milhares 4 16 5" xfId="41942" xr:uid="{4F7BC971-E6E7-4F7F-A3D4-5B6E657DDAB1}"/>
    <cellStyle name="Separador de milhares 4 16 6" xfId="41943" xr:uid="{E4D29E48-8EEC-4B09-AC50-97E40AD92B8C}"/>
    <cellStyle name="Separador de milhares 4 16 7" xfId="41944" xr:uid="{A661D119-28F3-4EF0-8977-41E0151EBB4A}"/>
    <cellStyle name="Separador de milhares 4 16 8" xfId="41945" xr:uid="{601AC68F-9204-4A43-87FE-D370743A8662}"/>
    <cellStyle name="Separador de milhares 4 16 9" xfId="41934" xr:uid="{957B9EA3-D323-450E-9369-D6EB49E5903B}"/>
    <cellStyle name="Separador de milhares 4 17" xfId="311" xr:uid="{10976DBD-586E-4E6C-86D9-70531D497CA5}"/>
    <cellStyle name="Separador de milhares 4 17 2" xfId="41947" xr:uid="{AD544FDD-87A6-49E7-9E81-F8F752E5CBC3}"/>
    <cellStyle name="Separador de milhares 4 17 2 2" xfId="41948" xr:uid="{55323D28-1EB5-4605-83A7-F213EC16ACEE}"/>
    <cellStyle name="Separador de milhares 4 17 2 3" xfId="41949" xr:uid="{BEC72C37-10DC-4256-BFB3-208FD88D7E1E}"/>
    <cellStyle name="Separador de milhares 4 17 3" xfId="41950" xr:uid="{1BA3065F-DEE0-4746-81BD-131452C7F036}"/>
    <cellStyle name="Separador de milhares 4 17 3 2" xfId="41951" xr:uid="{580A72C1-8654-4D51-A264-FDCC6B64DDAF}"/>
    <cellStyle name="Separador de milhares 4 17 4" xfId="41952" xr:uid="{376B29A0-1E40-4E1B-B1BB-089D4EF983BF}"/>
    <cellStyle name="Separador de milhares 4 17 4 2" xfId="41953" xr:uid="{904972C4-A642-43ED-94A1-7E5357281279}"/>
    <cellStyle name="Separador de milhares 4 17 5" xfId="41954" xr:uid="{9C6A2B11-7593-42D5-B802-FB2F685203B3}"/>
    <cellStyle name="Separador de milhares 4 17 6" xfId="41955" xr:uid="{78B238D6-DDA8-4154-922A-E1E177965189}"/>
    <cellStyle name="Separador de milhares 4 17 7" xfId="41956" xr:uid="{B8C072BE-23FF-4C69-A2AE-3B35930778DA}"/>
    <cellStyle name="Separador de milhares 4 17 8" xfId="41957" xr:uid="{7DFC5A38-F69E-4310-BDFB-21B5B62D2ECF}"/>
    <cellStyle name="Separador de milhares 4 17 9" xfId="41946" xr:uid="{3BACC36D-D8F0-41C0-A14D-C5C36B994DD9}"/>
    <cellStyle name="Separador de milhares 4 18" xfId="312" xr:uid="{36260DB9-78C2-42DE-A1FA-DF15D3B92380}"/>
    <cellStyle name="Separador de milhares 4 18 2" xfId="41959" xr:uid="{37387A48-E400-43E5-AE21-88D7C671943A}"/>
    <cellStyle name="Separador de milhares 4 18 2 2" xfId="41960" xr:uid="{3949E146-5C7D-4451-9E1F-91E1D011BF8B}"/>
    <cellStyle name="Separador de milhares 4 18 2 3" xfId="41961" xr:uid="{24A31186-51FD-436E-BDCC-C478E18591A6}"/>
    <cellStyle name="Separador de milhares 4 18 3" xfId="41962" xr:uid="{03E79457-55A1-45F8-B750-CBA9FCAF0717}"/>
    <cellStyle name="Separador de milhares 4 18 3 2" xfId="41963" xr:uid="{6714384F-B521-493C-B5B8-1604DED0F6EB}"/>
    <cellStyle name="Separador de milhares 4 18 4" xfId="41964" xr:uid="{7DADD935-1361-4476-B249-610F7B23FFBC}"/>
    <cellStyle name="Separador de milhares 4 18 4 2" xfId="41965" xr:uid="{D8258EED-D37B-470E-B66B-105918A9161A}"/>
    <cellStyle name="Separador de milhares 4 18 5" xfId="41966" xr:uid="{B7554380-1FF0-4951-A31E-23BC26467649}"/>
    <cellStyle name="Separador de milhares 4 18 6" xfId="41967" xr:uid="{20546135-2474-471E-B12D-800339180A7A}"/>
    <cellStyle name="Separador de milhares 4 18 7" xfId="41968" xr:uid="{03E98BE1-4986-4F80-BD62-42A781651CA1}"/>
    <cellStyle name="Separador de milhares 4 18 8" xfId="41969" xr:uid="{7815EDAC-3FA6-42B6-A20D-B681BDDDF9D7}"/>
    <cellStyle name="Separador de milhares 4 18 9" xfId="41958" xr:uid="{8F335407-3E2D-4682-8BF4-92716C553804}"/>
    <cellStyle name="Separador de milhares 4 19" xfId="313" xr:uid="{138C3269-CF9F-4C14-8B77-18ED63A9CFFA}"/>
    <cellStyle name="Separador de milhares 4 19 2" xfId="41971" xr:uid="{A52E8968-8204-4DC5-9259-924CBA64DE6A}"/>
    <cellStyle name="Separador de milhares 4 19 2 2" xfId="41972" xr:uid="{0E3E71BE-D46D-4E4A-BB16-2916C626F124}"/>
    <cellStyle name="Separador de milhares 4 19 2 3" xfId="41973" xr:uid="{2308CF96-8412-4367-B06A-02AFCF412C32}"/>
    <cellStyle name="Separador de milhares 4 19 3" xfId="41974" xr:uid="{16929E3C-BBD2-4EB4-A638-70D64CE38120}"/>
    <cellStyle name="Separador de milhares 4 19 3 2" xfId="41975" xr:uid="{6D143B1D-5E22-4355-BD02-E8708A6ABC73}"/>
    <cellStyle name="Separador de milhares 4 19 4" xfId="41976" xr:uid="{61DDD4E4-80BB-47BC-9F1D-058C6D09F42B}"/>
    <cellStyle name="Separador de milhares 4 19 4 2" xfId="41977" xr:uid="{30FF92FE-3BD8-4517-A3E5-23BCCF6D72F0}"/>
    <cellStyle name="Separador de milhares 4 19 5" xfId="41978" xr:uid="{FC4E693B-2EAD-4A98-AB1B-64F7D358AD33}"/>
    <cellStyle name="Separador de milhares 4 19 6" xfId="41979" xr:uid="{38DD6324-F2AD-4A55-A01C-75D21245963A}"/>
    <cellStyle name="Separador de milhares 4 19 7" xfId="41980" xr:uid="{B4433251-A784-4D69-B3A0-F4337B86E34E}"/>
    <cellStyle name="Separador de milhares 4 19 8" xfId="41981" xr:uid="{0F33EB22-7D23-4C7F-8A59-6601455987C3}"/>
    <cellStyle name="Separador de milhares 4 19 9" xfId="41970" xr:uid="{D9D205B5-99EB-4BCA-8186-6A21147C9821}"/>
    <cellStyle name="Separador de milhares 4 2" xfId="314" xr:uid="{F0378804-D908-4A43-B963-1E913626E708}"/>
    <cellStyle name="Separador de milhares 4 2 2" xfId="41983" xr:uid="{08663694-3E0A-4F5B-8FB6-C840C2C4965B}"/>
    <cellStyle name="Separador de milhares 4 2 2 2" xfId="41984" xr:uid="{DA25FBB9-C6A5-4C76-9E50-2866C1D13632}"/>
    <cellStyle name="Separador de milhares 4 2 2 2 2" xfId="41985" xr:uid="{C57B973D-5E6A-4AD0-921B-1A0B99B27F1A}"/>
    <cellStyle name="Separador de milhares 4 2 2 2 3" xfId="41986" xr:uid="{70CBCE47-3D88-4653-B1BB-19731B5AEE0B}"/>
    <cellStyle name="Separador de milhares 4 2 2 3" xfId="41987" xr:uid="{39FCD915-EFEE-4BCB-8979-F6405A6C9D08}"/>
    <cellStyle name="Separador de milhares 4 2 2 3 2" xfId="41988" xr:uid="{8B49FC09-FD19-4808-9D9E-A9B82FA88BA5}"/>
    <cellStyle name="Separador de milhares 4 2 2 4" xfId="41989" xr:uid="{E5496377-FEBA-4971-B837-8DB79A86E2BA}"/>
    <cellStyle name="Separador de milhares 4 2 2 5" xfId="41990" xr:uid="{75F90238-403E-419E-A19E-FB770525E785}"/>
    <cellStyle name="Separador de milhares 4 2 3" xfId="41991" xr:uid="{6D953D6B-D80C-4947-9C8E-FC0C0966BC36}"/>
    <cellStyle name="Separador de milhares 4 2 3 2" xfId="41992" xr:uid="{1BC5C7A9-C385-4F63-A750-E36564759DE2}"/>
    <cellStyle name="Separador de milhares 4 2 3 2 2" xfId="41993" xr:uid="{A4116E34-E448-41D6-90BC-D4529027D6B5}"/>
    <cellStyle name="Separador de milhares 4 2 3 3" xfId="41994" xr:uid="{F45624AD-2964-45D1-98D4-B02533BF4B1D}"/>
    <cellStyle name="Separador de milhares 4 2 4" xfId="41995" xr:uid="{D59055DF-7DC2-4451-8D05-EABF8EA78C03}"/>
    <cellStyle name="Separador de milhares 4 2 4 2" xfId="41996" xr:uid="{37C55C67-4586-4E3D-A56A-053BC16C1DE1}"/>
    <cellStyle name="Separador de milhares 4 2 4 2 2" xfId="41997" xr:uid="{5E5AC3B6-8754-4E3A-B3C7-71D3D8DBAE62}"/>
    <cellStyle name="Separador de milhares 4 2 4 3" xfId="41998" xr:uid="{EAC78DAC-61B6-4345-985B-AF3459CAA760}"/>
    <cellStyle name="Separador de milhares 4 2 5" xfId="41999" xr:uid="{CACEAC91-88D0-4525-8EE8-8974E7B9D7CA}"/>
    <cellStyle name="Separador de milhares 4 2 5 2" xfId="42000" xr:uid="{425BCA1B-7404-41DE-B064-7E800231AA6C}"/>
    <cellStyle name="Separador de milhares 4 2 5 3" xfId="42001" xr:uid="{FF198985-21EC-4172-84F8-065AB28F4136}"/>
    <cellStyle name="Separador de milhares 4 2 6" xfId="42002" xr:uid="{CF867F15-DAE0-4C8E-ACEC-D1CF2338A7A2}"/>
    <cellStyle name="Separador de milhares 4 2 6 2" xfId="42003" xr:uid="{1852BAFB-0F07-4002-BC52-295742084A22}"/>
    <cellStyle name="Separador de milhares 4 2 6 3" xfId="42004" xr:uid="{DE12F8C5-54C6-4545-8FDF-297C1E1C2C66}"/>
    <cellStyle name="Separador de milhares 4 2 7" xfId="42005" xr:uid="{4118C56B-2F86-4DEA-BFFF-C1CD9D7CCB20}"/>
    <cellStyle name="Separador de milhares 4 2 8" xfId="42006" xr:uid="{7439BD80-BDA2-4C49-83AA-4EF714EFE065}"/>
    <cellStyle name="Separador de milhares 4 2 8 2" xfId="42007" xr:uid="{2F166D8F-56BC-41A2-828C-98FD9DB65E60}"/>
    <cellStyle name="Separador de milhares 4 2 9" xfId="41982" xr:uid="{B93EAF61-45D5-44D9-A9AA-0375105704CE}"/>
    <cellStyle name="Separador de milhares 4 20" xfId="315" xr:uid="{84614E26-045A-485A-8004-1E88DF2A142F}"/>
    <cellStyle name="Separador de milhares 4 20 2" xfId="42009" xr:uid="{14E18230-473D-467F-8B8A-C39E8A3193B0}"/>
    <cellStyle name="Separador de milhares 4 20 2 2" xfId="42010" xr:uid="{6E861391-F655-4EB1-A0FE-88783B58DC6D}"/>
    <cellStyle name="Separador de milhares 4 20 2 3" xfId="42011" xr:uid="{09DFF26D-D26B-4058-AFFD-FAB2756B6F89}"/>
    <cellStyle name="Separador de milhares 4 20 3" xfId="42012" xr:uid="{B2F1F350-6B6A-47FA-BBD1-119EC7A9DCE8}"/>
    <cellStyle name="Separador de milhares 4 20 3 2" xfId="42013" xr:uid="{B78AFF01-E1C5-4480-9E43-F6F8B4083EBF}"/>
    <cellStyle name="Separador de milhares 4 20 4" xfId="42014" xr:uid="{0578A93F-6166-4996-BBE0-0BB6FDB5BA7B}"/>
    <cellStyle name="Separador de milhares 4 20 4 2" xfId="42015" xr:uid="{1C0A51BD-0825-4550-ACB3-CB2CAAA67799}"/>
    <cellStyle name="Separador de milhares 4 20 5" xfId="42016" xr:uid="{B497459D-D9D0-4CC6-A97A-C7FDF2C9BCC8}"/>
    <cellStyle name="Separador de milhares 4 20 6" xfId="42017" xr:uid="{83AC890D-587C-4C35-B2CE-2D3C6C98C0D2}"/>
    <cellStyle name="Separador de milhares 4 20 7" xfId="42018" xr:uid="{49B27EA0-D885-4C2B-B240-D45B3C8B2429}"/>
    <cellStyle name="Separador de milhares 4 20 8" xfId="42019" xr:uid="{280BFEDC-9422-4651-BEC9-56AA82165373}"/>
    <cellStyle name="Separador de milhares 4 20 9" xfId="42008" xr:uid="{0530538F-D81A-4A53-9735-7605E0FCDC9A}"/>
    <cellStyle name="Separador de milhares 4 21" xfId="316" xr:uid="{5C2BCB4C-C725-4771-8590-A916F9B2AFB5}"/>
    <cellStyle name="Separador de milhares 4 21 2" xfId="42021" xr:uid="{12E6C961-FD68-44CA-BD3D-37E200E86660}"/>
    <cellStyle name="Separador de milhares 4 21 2 2" xfId="42022" xr:uid="{EAD692DE-F8D3-4470-A535-5C90584DE6D4}"/>
    <cellStyle name="Separador de milhares 4 21 2 3" xfId="42023" xr:uid="{F6DF42E5-8D8D-46FF-809D-EEC8F7B49F41}"/>
    <cellStyle name="Separador de milhares 4 21 3" xfId="42024" xr:uid="{DA3B1607-599A-4404-BF40-3E8EF124DED6}"/>
    <cellStyle name="Separador de milhares 4 21 3 2" xfId="42025" xr:uid="{1783AA6F-600D-4501-B4D0-6C9FAE8A62A5}"/>
    <cellStyle name="Separador de milhares 4 21 4" xfId="42026" xr:uid="{F0B5E24B-6B61-4651-855C-6621996D0B18}"/>
    <cellStyle name="Separador de milhares 4 21 4 2" xfId="42027" xr:uid="{E5E502FF-3B06-4F23-AF4B-D05CB6561225}"/>
    <cellStyle name="Separador de milhares 4 21 5" xfId="42028" xr:uid="{10D45E13-667C-4420-ABE5-3C828E38227C}"/>
    <cellStyle name="Separador de milhares 4 21 6" xfId="42029" xr:uid="{2BB21874-2156-4A57-A9AD-EE412B59C0FA}"/>
    <cellStyle name="Separador de milhares 4 21 7" xfId="42030" xr:uid="{26FB0BED-B66F-479C-8FDD-C5300A26886C}"/>
    <cellStyle name="Separador de milhares 4 21 8" xfId="42031" xr:uid="{C6C1624D-0CC4-480B-8A58-3511634B0B65}"/>
    <cellStyle name="Separador de milhares 4 21 9" xfId="42020" xr:uid="{9CC5941C-CD17-4A9D-8ED4-1118C3501BDC}"/>
    <cellStyle name="Separador de milhares 4 22" xfId="404" xr:uid="{249715E3-CA38-4AED-AFC2-189437EDF3D0}"/>
    <cellStyle name="Separador de milhares 4 22 2" xfId="42033" xr:uid="{0AFA3F64-BA87-47EB-902F-663912E7A5E5}"/>
    <cellStyle name="Separador de milhares 4 22 2 2" xfId="42034" xr:uid="{C91DF2DB-D62C-46D2-BB39-7DA88A994B9A}"/>
    <cellStyle name="Separador de milhares 4 22 3" xfId="42035" xr:uid="{375FC888-95E3-45CA-AF87-B94E6D135B5A}"/>
    <cellStyle name="Separador de milhares 4 22 3 2" xfId="42036" xr:uid="{77581196-D9BF-45E0-B4FD-94AF4C8494D3}"/>
    <cellStyle name="Separador de milhares 4 22 4" xfId="42037" xr:uid="{A603EBAA-956A-4654-B56C-5B8CDA092C20}"/>
    <cellStyle name="Separador de milhares 4 22 4 2" xfId="42038" xr:uid="{E56CE86B-0FE3-494B-BBE1-45162D8A4ACC}"/>
    <cellStyle name="Separador de milhares 4 22 5" xfId="42039" xr:uid="{102D9F32-CA69-49C3-8B12-42AB52D6E535}"/>
    <cellStyle name="Separador de milhares 4 22 6" xfId="42040" xr:uid="{17519B65-9D35-4DA8-96D0-96B77E3968C1}"/>
    <cellStyle name="Separador de milhares 4 22 7" xfId="42041" xr:uid="{C9B83D41-7745-469A-A180-941805FF7410}"/>
    <cellStyle name="Separador de milhares 4 22 8" xfId="42032" xr:uid="{B9B3DFB6-243E-46E5-8B5A-BE500E96E91C}"/>
    <cellStyle name="Separador de milhares 4 23" xfId="417" xr:uid="{714B7749-5AD0-4FF8-A85A-F19A72D233FA}"/>
    <cellStyle name="Separador de milhares 4 23 2" xfId="42043" xr:uid="{381A87F8-217D-41C5-9A60-2617026F6414}"/>
    <cellStyle name="Separador de milhares 4 23 3" xfId="42044" xr:uid="{F30A09D4-955C-49A0-9F4F-397E6A5C4807}"/>
    <cellStyle name="Separador de milhares 4 23 4" xfId="42042" xr:uid="{233E6748-1356-4275-A779-792E8B2C40AF}"/>
    <cellStyle name="Separador de milhares 4 23 5" xfId="50595" xr:uid="{09CA3E72-496F-4238-B7B1-0BF9B50D32BC}"/>
    <cellStyle name="Separador de milhares 4 24" xfId="42045" xr:uid="{F6D4DBE0-9663-490B-A446-885A944E1B27}"/>
    <cellStyle name="Separador de milhares 4 24 2" xfId="42046" xr:uid="{607165C8-D898-47E6-BCB2-5A0F54971BEF}"/>
    <cellStyle name="Separador de milhares 4 25" xfId="42047" xr:uid="{400C7678-B3A2-4C9B-B07F-7B2A864B4F3D}"/>
    <cellStyle name="Separador de milhares 4 25 2" xfId="42048" xr:uid="{5BC9AD17-C89D-4578-AD28-4E3680FAD9B7}"/>
    <cellStyle name="Separador de milhares 4 26" xfId="42049" xr:uid="{F0CDD688-1729-4A56-B6B0-8D490363B34C}"/>
    <cellStyle name="Separador de milhares 4 27" xfId="42050" xr:uid="{093E1064-638C-41C1-9032-BEABA7977727}"/>
    <cellStyle name="Separador de milhares 4 28" xfId="42051" xr:uid="{E8881E55-6736-4B4D-9E29-DAD14B9AB705}"/>
    <cellStyle name="Separador de milhares 4 3" xfId="317" xr:uid="{1DFD6ED8-3611-484E-82F2-841040AC1159}"/>
    <cellStyle name="Separador de milhares 4 3 2" xfId="42053" xr:uid="{E4F84488-9926-4A5D-9DBC-2DA0726ECBFA}"/>
    <cellStyle name="Separador de milhares 4 3 2 2" xfId="42054" xr:uid="{460F3F5C-3E46-4163-AF9F-42AA699DB575}"/>
    <cellStyle name="Separador de milhares 4 3 2 2 2" xfId="42055" xr:uid="{66F19CBC-9985-48B3-B009-84CF30197E9D}"/>
    <cellStyle name="Separador de milhares 4 3 2 2 3" xfId="42056" xr:uid="{E773A83A-2989-4276-B426-A3BCEBB7AAC7}"/>
    <cellStyle name="Separador de milhares 4 3 2 3" xfId="42057" xr:uid="{EE8B4037-9DDF-48E9-8BE2-AF4CA596CAC0}"/>
    <cellStyle name="Separador de milhares 4 3 2 3 2" xfId="42058" xr:uid="{D7F82E82-E7AA-4B0E-A1E0-2A0BBDCE0652}"/>
    <cellStyle name="Separador de milhares 4 3 2 4" xfId="42059" xr:uid="{F7BD1873-D9AF-474D-955A-6F9C91453B54}"/>
    <cellStyle name="Separador de milhares 4 3 2 5" xfId="42060" xr:uid="{0FBD66CD-9D38-413C-AC81-DBC97D6BE368}"/>
    <cellStyle name="Separador de milhares 4 3 3" xfId="42061" xr:uid="{2C05C4DF-01EF-4645-B18E-8BC33CA493DB}"/>
    <cellStyle name="Separador de milhares 4 3 3 2" xfId="42062" xr:uid="{A8689875-D979-4A31-A4DC-D46E283768F9}"/>
    <cellStyle name="Separador de milhares 4 3 3 2 2" xfId="42063" xr:uid="{A5555D7E-FC40-48D8-9EAE-9396ED13E6F9}"/>
    <cellStyle name="Separador de milhares 4 3 3 3" xfId="42064" xr:uid="{5C21B3C8-78A8-48EA-A058-8B0034C5F599}"/>
    <cellStyle name="Separador de milhares 4 3 4" xfId="42065" xr:uid="{333C96F5-1125-45A9-8662-359008B028AF}"/>
    <cellStyle name="Separador de milhares 4 3 4 2" xfId="42066" xr:uid="{381D06B1-909A-4CE6-8408-45967C330FEB}"/>
    <cellStyle name="Separador de milhares 4 3 4 2 2" xfId="42067" xr:uid="{A1BC0F05-9AE2-4F64-A438-A85E01ED3F51}"/>
    <cellStyle name="Separador de milhares 4 3 4 3" xfId="42068" xr:uid="{BC974091-343E-4633-A969-CED9DCC6AB05}"/>
    <cellStyle name="Separador de milhares 4 3 5" xfId="42069" xr:uid="{CC405DE7-4C0B-4E7F-8EAB-3424848F34DC}"/>
    <cellStyle name="Separador de milhares 4 3 5 2" xfId="42070" xr:uid="{470733E4-0B19-46AA-8738-67B4178C43AB}"/>
    <cellStyle name="Separador de milhares 4 3 5 3" xfId="42071" xr:uid="{8513EDF0-3646-4FF1-9AED-7A243FCBAC3B}"/>
    <cellStyle name="Separador de milhares 4 3 6" xfId="42072" xr:uid="{080FAC79-FAA1-439D-BE22-14D39CB45494}"/>
    <cellStyle name="Separador de milhares 4 3 6 2" xfId="42073" xr:uid="{1B9A4C21-6363-4E10-A37C-112EBA0E3FEC}"/>
    <cellStyle name="Separador de milhares 4 3 6 3" xfId="42074" xr:uid="{5B75BC37-2EC7-47C6-AE62-0D16A1E3AFB8}"/>
    <cellStyle name="Separador de milhares 4 3 7" xfId="42075" xr:uid="{097B0059-DC3A-4D09-9279-6F683CCA3DA6}"/>
    <cellStyle name="Separador de milhares 4 3 8" xfId="42076" xr:uid="{F4C27B96-19BD-46ED-9006-722661B9C0FB}"/>
    <cellStyle name="Separador de milhares 4 3 8 2" xfId="42077" xr:uid="{0FF215E9-7AAA-46EC-AAD1-0F93F90E2497}"/>
    <cellStyle name="Separador de milhares 4 3 9" xfId="42052" xr:uid="{C836FBBF-19BA-4D69-9E37-F3645B61CBF0}"/>
    <cellStyle name="Separador de milhares 4 4" xfId="318" xr:uid="{750635D7-174D-466D-8FAB-4B4F628779F8}"/>
    <cellStyle name="Separador de milhares 4 4 2" xfId="42079" xr:uid="{3742D948-0E39-45B1-8AA0-DA97A2DA296F}"/>
    <cellStyle name="Separador de milhares 4 4 2 2" xfId="42080" xr:uid="{9EE229DC-B1CB-4411-A47E-D417D01B67D0}"/>
    <cellStyle name="Separador de milhares 4 4 2 3" xfId="42081" xr:uid="{B63F0B63-048D-4CC4-8B2D-1545E354F836}"/>
    <cellStyle name="Separador de milhares 4 4 3" xfId="42082" xr:uid="{8835A814-EF93-4897-A446-A494574E3BAB}"/>
    <cellStyle name="Separador de milhares 4 4 3 2" xfId="42083" xr:uid="{5D8C64EB-0A4B-4055-BBE6-A4A816EDA527}"/>
    <cellStyle name="Separador de milhares 4 4 3 3" xfId="42084" xr:uid="{E8189E24-D605-4E17-9301-E67F451EDD7C}"/>
    <cellStyle name="Separador de milhares 4 4 4" xfId="42085" xr:uid="{2BAD4730-48AA-4209-B8E8-C3B3D6030141}"/>
    <cellStyle name="Separador de milhares 4 4 4 2" xfId="42086" xr:uid="{C95A690F-38EE-48FB-8AE2-A567A2C032BC}"/>
    <cellStyle name="Separador de milhares 4 4 5" xfId="42087" xr:uid="{EA12EBA0-23F0-4B32-B7E9-221DE1E06ECA}"/>
    <cellStyle name="Separador de milhares 4 4 6" xfId="42088" xr:uid="{067EE05F-4680-41E1-BB83-7A1A840F1A03}"/>
    <cellStyle name="Separador de milhares 4 4 7" xfId="42089" xr:uid="{F3878E4C-1526-467E-B564-1AD22B9A5F77}"/>
    <cellStyle name="Separador de milhares 4 4 8" xfId="42090" xr:uid="{552E26AA-B869-4DE7-9219-6D7C2EE949CD}"/>
    <cellStyle name="Separador de milhares 4 4 9" xfId="42078" xr:uid="{3DE82904-437F-4DCD-856D-E7B533C0A0FC}"/>
    <cellStyle name="Separador de milhares 4 5" xfId="319" xr:uid="{FF40D58F-3B7E-4F36-AB0E-A0B6BD150569}"/>
    <cellStyle name="Separador de milhares 4 5 2" xfId="42092" xr:uid="{6205B987-6A9D-42EC-A23F-9F55680F4025}"/>
    <cellStyle name="Separador de milhares 4 5 2 2" xfId="42093" xr:uid="{7B5C26DD-F334-4273-8A89-36A81E21826E}"/>
    <cellStyle name="Separador de milhares 4 5 2 3" xfId="42094" xr:uid="{7F1DE566-7277-48C4-844C-8CE1EB205D19}"/>
    <cellStyle name="Separador de milhares 4 5 3" xfId="42095" xr:uid="{0583E300-E778-4799-969E-D1C63F4655E5}"/>
    <cellStyle name="Separador de milhares 4 5 3 2" xfId="42096" xr:uid="{AA1A009F-C2F2-4100-BF39-8B033BC593BF}"/>
    <cellStyle name="Separador de milhares 4 5 3 3" xfId="42097" xr:uid="{4D11302B-CF1B-4936-9071-62AD6A3E9D84}"/>
    <cellStyle name="Separador de milhares 4 5 4" xfId="42098" xr:uid="{8439D112-45FD-4427-AC4E-63AF02510EBF}"/>
    <cellStyle name="Separador de milhares 4 5 4 2" xfId="42099" xr:uid="{2E5CE782-FB4A-4B9E-933C-9C47A322AB4A}"/>
    <cellStyle name="Separador de milhares 4 5 5" xfId="42100" xr:uid="{29414A53-9A16-449E-B260-CB10DFFB7835}"/>
    <cellStyle name="Separador de milhares 4 5 6" xfId="42101" xr:uid="{FCEA0B6C-67DC-4289-AFAA-4FD04DBD89DA}"/>
    <cellStyle name="Separador de milhares 4 5 7" xfId="42102" xr:uid="{6CE429DC-57E4-43CB-B7FA-03FDC0A44B34}"/>
    <cellStyle name="Separador de milhares 4 5 8" xfId="42103" xr:uid="{E99B01F3-1C9C-4F9D-8974-6832E4D0F766}"/>
    <cellStyle name="Separador de milhares 4 5 9" xfId="42091" xr:uid="{7C6B69FB-952E-4769-9280-B3FBD42F5776}"/>
    <cellStyle name="Separador de milhares 4 6" xfId="320" xr:uid="{B07080B3-15CC-4B62-810C-91571D213FDF}"/>
    <cellStyle name="Separador de milhares 4 6 2" xfId="42105" xr:uid="{52ADE5D2-CB65-4CA1-B789-25D4192973D6}"/>
    <cellStyle name="Separador de milhares 4 6 2 2" xfId="42106" xr:uid="{3828E76C-82E7-4021-A185-CCA3BE92D0A0}"/>
    <cellStyle name="Separador de milhares 4 6 2 3" xfId="42107" xr:uid="{57C60551-2D89-4618-9BC9-6FE84D86FC83}"/>
    <cellStyle name="Separador de milhares 4 6 3" xfId="42108" xr:uid="{3324CCBD-C91A-4C03-B0E5-B8216498371C}"/>
    <cellStyle name="Separador de milhares 4 6 3 2" xfId="42109" xr:uid="{AABACA58-B609-4C0E-B1FA-B87689F2DD5B}"/>
    <cellStyle name="Separador de milhares 4 6 3 3" xfId="42110" xr:uid="{32BCD5AC-3D7A-4B2B-8F2D-B586BB8B0F3C}"/>
    <cellStyle name="Separador de milhares 4 6 4" xfId="42111" xr:uid="{99DF90C7-09FA-46AB-8261-1FA7FA3BB887}"/>
    <cellStyle name="Separador de milhares 4 6 4 2" xfId="42112" xr:uid="{5BB555F9-D8AF-4869-AC5B-A790B7F46F05}"/>
    <cellStyle name="Separador de milhares 4 6 5" xfId="42113" xr:uid="{51644B90-7DD8-4FBC-8FB8-6FF07274F475}"/>
    <cellStyle name="Separador de milhares 4 6 6" xfId="42114" xr:uid="{088EA294-3638-40A7-B8BD-4E5C7EFAC5C4}"/>
    <cellStyle name="Separador de milhares 4 6 7" xfId="42115" xr:uid="{4A22C9A5-8FC7-45A2-ABAF-6E649F050881}"/>
    <cellStyle name="Separador de milhares 4 6 8" xfId="42116" xr:uid="{929EE365-81B9-4E1D-AB2A-89591C648619}"/>
    <cellStyle name="Separador de milhares 4 6 9" xfId="42104" xr:uid="{B6D1BA9E-3370-416C-93E4-D51DF80EFA78}"/>
    <cellStyle name="Separador de milhares 4 7" xfId="321" xr:uid="{4FABB668-4C82-4ACD-B4B1-658B5E7EDB79}"/>
    <cellStyle name="Separador de milhares 4 7 2" xfId="42118" xr:uid="{FEC883FD-56D2-42C8-B41C-297C5676A17B}"/>
    <cellStyle name="Separador de milhares 4 7 2 2" xfId="42119" xr:uid="{03AC0DF3-9D59-4ED1-90DF-AF85EF5E0D9A}"/>
    <cellStyle name="Separador de milhares 4 7 2 3" xfId="42120" xr:uid="{7112BCF1-F248-4AA2-964A-5F271BEBAA06}"/>
    <cellStyle name="Separador de milhares 4 7 3" xfId="42121" xr:uid="{759EC912-E0EF-4359-9D53-68B989AF36ED}"/>
    <cellStyle name="Separador de milhares 4 7 3 2" xfId="42122" xr:uid="{E904A3E2-6EEE-45DF-AB7A-AA906BEABE9A}"/>
    <cellStyle name="Separador de milhares 4 7 3 3" xfId="42123" xr:uid="{1E2A6AA1-24F8-4C18-AA7F-DB8D4A89B218}"/>
    <cellStyle name="Separador de milhares 4 7 4" xfId="42124" xr:uid="{3D84EF80-3346-4CC4-96A7-A92B278DA337}"/>
    <cellStyle name="Separador de milhares 4 7 4 2" xfId="42125" xr:uid="{75B87BBE-E729-4898-80FD-C679BFA7C757}"/>
    <cellStyle name="Separador de milhares 4 7 5" xfId="42126" xr:uid="{EDD714E8-2C9E-490D-961F-6F339C4D76D7}"/>
    <cellStyle name="Separador de milhares 4 7 6" xfId="42127" xr:uid="{869B7C6F-A40C-498B-A10E-4DAB5099AF5A}"/>
    <cellStyle name="Separador de milhares 4 7 7" xfId="42128" xr:uid="{D687048C-65E8-410A-BECB-3E91796C81F1}"/>
    <cellStyle name="Separador de milhares 4 7 8" xfId="42129" xr:uid="{2515523E-447B-4232-BCBB-4D3CD49DFBFC}"/>
    <cellStyle name="Separador de milhares 4 7 9" xfId="42117" xr:uid="{97E8DF34-5112-424D-851E-3F9E9A019A12}"/>
    <cellStyle name="Separador de milhares 4 8" xfId="322" xr:uid="{AAEE719C-B4EE-4BEB-A68D-58A094CAA0AC}"/>
    <cellStyle name="Separador de milhares 4 8 2" xfId="42131" xr:uid="{2E0EEA03-344B-46B9-B92E-07E3B7C798D0}"/>
    <cellStyle name="Separador de milhares 4 8 2 2" xfId="42132" xr:uid="{C677549B-6E63-4124-A347-5527D570493C}"/>
    <cellStyle name="Separador de milhares 4 8 2 3" xfId="42133" xr:uid="{45656435-5FC1-4D1B-991C-D4AB74BAE581}"/>
    <cellStyle name="Separador de milhares 4 8 3" xfId="42134" xr:uid="{DC720FAA-FFDA-4B9F-9CD9-0B941A8AF311}"/>
    <cellStyle name="Separador de milhares 4 8 3 2" xfId="42135" xr:uid="{F9B5421E-753B-4EBB-A9C9-F61B27BEE475}"/>
    <cellStyle name="Separador de milhares 4 8 3 3" xfId="42136" xr:uid="{FF0605C4-DC06-4DA4-ACEC-007227D5BE5E}"/>
    <cellStyle name="Separador de milhares 4 8 4" xfId="42137" xr:uid="{B8111B20-BC01-4F0E-A963-108BAD96524E}"/>
    <cellStyle name="Separador de milhares 4 8 4 2" xfId="42138" xr:uid="{E72492AB-0220-4778-8AD9-6D23A9C4CAEF}"/>
    <cellStyle name="Separador de milhares 4 8 5" xfId="42139" xr:uid="{64FB5E96-8720-4C6B-885A-C240C80E70AD}"/>
    <cellStyle name="Separador de milhares 4 8 6" xfId="42140" xr:uid="{9150CD74-5478-437C-A027-CE6030DFF9D4}"/>
    <cellStyle name="Separador de milhares 4 8 7" xfId="42141" xr:uid="{748B6AD4-3AC8-4883-BECE-457D2DFBC2A7}"/>
    <cellStyle name="Separador de milhares 4 8 8" xfId="42142" xr:uid="{25E0CE85-F900-413C-8ECA-014A9AC0C1E8}"/>
    <cellStyle name="Separador de milhares 4 8 9" xfId="42130" xr:uid="{C710FFEA-D79F-4EFD-9D39-B462DECEEAD0}"/>
    <cellStyle name="Separador de milhares 4 9" xfId="323" xr:uid="{F23D9710-486F-4183-9B0C-1E29F2635F67}"/>
    <cellStyle name="Separador de milhares 4 9 2" xfId="42144" xr:uid="{E787298B-DFFF-48F7-86A0-D578C6041B6A}"/>
    <cellStyle name="Separador de milhares 4 9 2 2" xfId="42145" xr:uid="{A4719BE7-DC3E-4696-AD8A-3781BB853DDF}"/>
    <cellStyle name="Separador de milhares 4 9 2 3" xfId="42146" xr:uid="{FE28A2AF-5E4D-4DE6-BC30-353B063D2F32}"/>
    <cellStyle name="Separador de milhares 4 9 3" xfId="42147" xr:uid="{51FC7591-7E3B-4238-B4B1-CE7C2E759285}"/>
    <cellStyle name="Separador de milhares 4 9 3 2" xfId="42148" xr:uid="{FD476720-A950-48A7-B668-A5AE88C5BD04}"/>
    <cellStyle name="Separador de milhares 4 9 3 3" xfId="42149" xr:uid="{7FB27ADB-6ECB-40C1-BFA1-BA79CC0F3085}"/>
    <cellStyle name="Separador de milhares 4 9 4" xfId="42150" xr:uid="{B99A7529-DE4A-4BEE-9FBB-90F687A61694}"/>
    <cellStyle name="Separador de milhares 4 9 4 2" xfId="42151" xr:uid="{2EC9EAEF-9B06-4A46-A9E4-C90D15992A5C}"/>
    <cellStyle name="Separador de milhares 4 9 5" xfId="42152" xr:uid="{B4889136-63C9-466E-8E3C-050648E7FDFA}"/>
    <cellStyle name="Separador de milhares 4 9 6" xfId="42153" xr:uid="{AA6DB643-4681-4DB2-9503-6F5902B23B53}"/>
    <cellStyle name="Separador de milhares 4 9 7" xfId="42154" xr:uid="{0E426556-23F8-48B3-9B92-A9617B22DD48}"/>
    <cellStyle name="Separador de milhares 4 9 8" xfId="42155" xr:uid="{F6EC9163-ACBC-4727-8D78-615FEB88DB94}"/>
    <cellStyle name="Separador de milhares 4 9 9" xfId="42143" xr:uid="{BBC78E11-81BD-44F3-A222-7897E1183307}"/>
    <cellStyle name="Separador de milhares 5" xfId="405" xr:uid="{AF90C367-0A0F-458C-B5C5-D93B1AFB5B5A}"/>
    <cellStyle name="Separador de milhares 5 10" xfId="42156" xr:uid="{355FE4FF-67EC-47C2-9EE3-78ACFFDFF4C5}"/>
    <cellStyle name="Separador de milhares 5 11" xfId="592" xr:uid="{5B282EBB-1176-470D-B71E-4EA735FA54C5}"/>
    <cellStyle name="Separador de milhares 5 2" xfId="42157" xr:uid="{0877DDFF-1381-4364-BAD8-364A1B8B6064}"/>
    <cellStyle name="Separador de milhares 5 2 2" xfId="42158" xr:uid="{983FF86A-109C-4708-8BE1-0697210A55FD}"/>
    <cellStyle name="Separador de milhares 5 2 2 2" xfId="42159" xr:uid="{9D572E34-5996-4DC3-8F73-2E7DD08E1003}"/>
    <cellStyle name="Separador de milhares 5 2 2 2 2" xfId="42160" xr:uid="{C4014223-43BA-49F3-A8F6-E787DAC74B72}"/>
    <cellStyle name="Separador de milhares 5 2 2 3" xfId="42161" xr:uid="{91758BB7-C175-4002-84A6-CC4AB6F73C97}"/>
    <cellStyle name="Separador de milhares 5 2 2 3 2" xfId="42162" xr:uid="{FE140F0B-3AEF-4039-99D2-2AB45176AA22}"/>
    <cellStyle name="Separador de milhares 5 2 2 4" xfId="42163" xr:uid="{1A0D5709-5DAD-4097-936F-BD03776E3684}"/>
    <cellStyle name="Separador de milhares 5 2 2 5" xfId="42164" xr:uid="{4D9DADEB-69A6-4C4E-8D38-CBFD1D1EDB91}"/>
    <cellStyle name="Separador de milhares 5 2 3" xfId="42165" xr:uid="{8172802A-6B06-4407-8624-ED3C7D4E2122}"/>
    <cellStyle name="Separador de milhares 5 2 3 2" xfId="42166" xr:uid="{21AA7FB8-4546-40BF-A3D1-2C4507F3FCE1}"/>
    <cellStyle name="Separador de milhares 5 2 4" xfId="42167" xr:uid="{6FF7C003-C903-4604-A91A-EF60D0B4F205}"/>
    <cellStyle name="Separador de milhares 5 2 4 2" xfId="42168" xr:uid="{A0C1BB96-88C7-4411-9408-355B3C17E8D4}"/>
    <cellStyle name="Separador de milhares 5 2 5" xfId="42169" xr:uid="{1C523C34-9024-4C13-B03A-C18EDEEFBF95}"/>
    <cellStyle name="Separador de milhares 5 2 5 2" xfId="42170" xr:uid="{D4439C00-CA9F-4251-8DE4-774C9FA7F325}"/>
    <cellStyle name="Separador de milhares 5 2 6" xfId="42171" xr:uid="{B047D2D5-5158-4EB8-AFF1-AC29A591392C}"/>
    <cellStyle name="Separador de milhares 5 2 6 2" xfId="42172" xr:uid="{50D515BF-02B5-4B64-B6AD-EA5D0A09CF9C}"/>
    <cellStyle name="Separador de milhares 5 2 7" xfId="42173" xr:uid="{062FBF7A-CE73-4FB4-860B-3D1C2F979571}"/>
    <cellStyle name="Separador de milhares 5 2 8" xfId="42174" xr:uid="{123B33AD-6BFB-438D-81F4-51731D46D86A}"/>
    <cellStyle name="Separador de milhares 5 3" xfId="42175" xr:uid="{5B35B7C5-EDB3-4B95-AB91-B2CA02A6A0B5}"/>
    <cellStyle name="Separador de milhares 5 3 2" xfId="42176" xr:uid="{0710D5B8-464A-4C71-B09B-4939DC24B5B8}"/>
    <cellStyle name="Separador de milhares 5 3 2 2" xfId="42177" xr:uid="{4B3C24D0-E154-4770-A57E-19E8CF41E6D4}"/>
    <cellStyle name="Separador de milhares 5 3 2 2 2" xfId="42178" xr:uid="{461FB11E-66D7-4CA1-A3E2-C4BCD8ED799E}"/>
    <cellStyle name="Separador de milhares 5 3 2 3" xfId="42179" xr:uid="{B6618558-53E7-410F-8FE6-1E1CE7FAF3F7}"/>
    <cellStyle name="Separador de milhares 5 3 2 3 2" xfId="42180" xr:uid="{F330E34C-2EBA-4F7B-B353-0E9BDA9A6AC0}"/>
    <cellStyle name="Separador de milhares 5 3 2 4" xfId="42181" xr:uid="{F683081C-B361-48B5-9B83-C3BDE09ADEB7}"/>
    <cellStyle name="Separador de milhares 5 3 2 5" xfId="42182" xr:uid="{37286E70-13E4-4EEA-9183-F50EAC373F0C}"/>
    <cellStyle name="Separador de milhares 5 3 3" xfId="42183" xr:uid="{2879D91D-3D29-4E1D-9C6B-9D3ED9C2FE10}"/>
    <cellStyle name="Separador de milhares 5 3 3 2" xfId="42184" xr:uid="{47D229B0-4678-4091-8837-0E933656D28A}"/>
    <cellStyle name="Separador de milhares 5 3 4" xfId="42185" xr:uid="{BAFD423C-DD1F-4608-8016-D97D7AFB44CD}"/>
    <cellStyle name="Separador de milhares 5 3 4 2" xfId="42186" xr:uid="{B07FE10B-AF64-4E82-A69C-04C03D226EA9}"/>
    <cellStyle name="Separador de milhares 5 3 5" xfId="42187" xr:uid="{9D7B972C-905B-4498-A8F1-1EE42E8C65DA}"/>
    <cellStyle name="Separador de milhares 5 3 5 2" xfId="42188" xr:uid="{C8B0A95A-7D16-4E94-B0E3-A99572690AC7}"/>
    <cellStyle name="Separador de milhares 5 3 6" xfId="42189" xr:uid="{B5DF4407-72E9-4A0E-99E6-BBED5AEF7600}"/>
    <cellStyle name="Separador de milhares 5 3 6 2" xfId="42190" xr:uid="{F632BD9E-18E6-4199-A17A-39EE438CC128}"/>
    <cellStyle name="Separador de milhares 5 3 7" xfId="42191" xr:uid="{0AFEC83E-B1F6-4A66-A44C-D8E3A4BF1FE5}"/>
    <cellStyle name="Separador de milhares 5 3 8" xfId="42192" xr:uid="{676B509A-6DD2-4302-9874-03FF0779EE9D}"/>
    <cellStyle name="Separador de milhares 5 4" xfId="42193" xr:uid="{83580FF0-CBC7-447A-A829-F18CE3B62131}"/>
    <cellStyle name="Separador de milhares 5 4 2" xfId="42194" xr:uid="{08B9CB98-497E-4DB2-87CB-2AD3122E0FA7}"/>
    <cellStyle name="Separador de milhares 5 4 2 2" xfId="42195" xr:uid="{1BBAE6B0-0EB5-4ADC-9CE1-97587BA7BB11}"/>
    <cellStyle name="Separador de milhares 5 4 2 3" xfId="42196" xr:uid="{00BFBC1D-D147-4D14-B3D0-E06997CAB5DD}"/>
    <cellStyle name="Separador de milhares 5 4 3" xfId="42197" xr:uid="{3EEC9A7B-3BFB-43BA-BE58-8F50A5014BE7}"/>
    <cellStyle name="Separador de milhares 5 4 3 2" xfId="42198" xr:uid="{3DDF16D1-54C6-49F8-9DDE-4E68A3A3F08A}"/>
    <cellStyle name="Separador de milhares 5 4 4" xfId="42199" xr:uid="{2C7CC2D5-62DC-4DD9-A0C3-8C48681FA10A}"/>
    <cellStyle name="Separador de milhares 5 4 5" xfId="42200" xr:uid="{7268C13C-7ED6-469B-8CD2-7A1D472F56AD}"/>
    <cellStyle name="Separador de milhares 5 5" xfId="42201" xr:uid="{141CFBE9-6C59-410C-8314-DE8852D9CC47}"/>
    <cellStyle name="Separador de milhares 5 5 2" xfId="42202" xr:uid="{133BA19D-2580-4906-8686-112C51857386}"/>
    <cellStyle name="Separador de milhares 5 5 3" xfId="42203" xr:uid="{75031105-F7C2-4111-BB4B-A458553EC35C}"/>
    <cellStyle name="Separador de milhares 5 6" xfId="42204" xr:uid="{C974BFE8-6BA8-4D26-923E-C3BA28E1288E}"/>
    <cellStyle name="Separador de milhares 5 6 2" xfId="42205" xr:uid="{51B6F299-94FB-45B0-8913-EE7B83C3484E}"/>
    <cellStyle name="Separador de milhares 5 6 3" xfId="42206" xr:uid="{0BBC5ABA-A3F3-4FAA-B7F2-EEDF380F8B44}"/>
    <cellStyle name="Separador de milhares 5 7" xfId="42207" xr:uid="{816E3842-BB0C-44D8-B1F5-64711DB9014E}"/>
    <cellStyle name="Separador de milhares 5 7 2" xfId="42208" xr:uid="{EE98414C-D40B-4DDE-8747-FF8D7D87DF60}"/>
    <cellStyle name="Separador de milhares 5 7 3" xfId="42209" xr:uid="{FF8CBC31-6B92-48FB-92F1-2EDC6F826D3A}"/>
    <cellStyle name="Separador de milhares 5 8" xfId="42210" xr:uid="{8333F6B8-C090-44DB-A0B5-FD3BC8BA3DB7}"/>
    <cellStyle name="Separador de milhares 5 8 2" xfId="42211" xr:uid="{8620DC9E-BA80-4D7E-A25F-BD4D2801437F}"/>
    <cellStyle name="Separador de milhares 5 9" xfId="42212" xr:uid="{C816A84D-6700-4E34-B454-A3FFF4062B8C}"/>
    <cellStyle name="Separador de milhares 6" xfId="42213" xr:uid="{C872B59F-BAB2-4630-B347-8E7047C86989}"/>
    <cellStyle name="Separador de milhares 6 2" xfId="42214" xr:uid="{525004CB-ACB1-4B3A-A32A-00EFAD462C86}"/>
    <cellStyle name="Separador de milhares 6 2 2" xfId="42215" xr:uid="{F576341B-9FEC-4E34-B024-1CB7CC996A9F}"/>
    <cellStyle name="Separador de milhares 6 2 2 2" xfId="42216" xr:uid="{B11036C6-BB91-45F8-89DD-C7D62511263F}"/>
    <cellStyle name="Separador de milhares 6 2 3" xfId="42217" xr:uid="{F4CFD7B6-D604-4EE4-83C3-0781E2C13DBF}"/>
    <cellStyle name="Separador de milhares 6 3" xfId="42218" xr:uid="{59E088D6-5B3F-43E1-921A-7CCF52D9EFDB}"/>
    <cellStyle name="Separador de milhares 6 3 2" xfId="42219" xr:uid="{9FB761D6-F0A5-4DC4-8B29-E097B29D18E4}"/>
    <cellStyle name="Separador de milhares 6 3 2 2" xfId="42220" xr:uid="{0456558A-273A-4079-86FD-9BF2E299769F}"/>
    <cellStyle name="Separador de milhares 6 3 3" xfId="42221" xr:uid="{15253F00-01FC-4348-A18C-FAF799385EEB}"/>
    <cellStyle name="Separador de milhares 6 4" xfId="42222" xr:uid="{7CB3B5F1-DAB1-4F71-BE24-89792BADC78D}"/>
    <cellStyle name="Separador de milhares 6 4 2" xfId="42223" xr:uid="{EAA5236B-A61C-491A-B1DC-B043EC715594}"/>
    <cellStyle name="Separador de milhares 6 4 3" xfId="42224" xr:uid="{104711A0-442D-4D04-905A-8EFD611DB7FD}"/>
    <cellStyle name="Separador de milhares 6 5" xfId="42225" xr:uid="{7A1B53EF-A85E-40A1-83F1-D4E1DA80B8D7}"/>
    <cellStyle name="Separador de milhares 6 6" xfId="42226" xr:uid="{64016B7B-5453-409C-983F-597EE271B7B3}"/>
    <cellStyle name="Separador de milhares 6 7" xfId="42227" xr:uid="{A856C181-52FC-4F8F-8119-CF207A23FD43}"/>
    <cellStyle name="Separador de milhares 65" xfId="22" xr:uid="{931BD5E7-A00E-46BD-90AB-914F5C8B0E1A}"/>
    <cellStyle name="Separador de milhares 7" xfId="42228" xr:uid="{8AC4E045-C25C-44F3-B978-C8A1CA424EF5}"/>
    <cellStyle name="Separador de milhares 7 2" xfId="42229" xr:uid="{E83B5028-6BA0-4508-9976-3A77BFEC7002}"/>
    <cellStyle name="Separador de milhares 7 2 2" xfId="42230" xr:uid="{E74A64D1-8815-4E7E-B4AE-8A26572EFA68}"/>
    <cellStyle name="Separador de milhares 7 2 2 2" xfId="42231" xr:uid="{334B5BDB-A0B2-4EA3-BC10-43651BFC1EA1}"/>
    <cellStyle name="Separador de milhares 7 2 3" xfId="42232" xr:uid="{73D095A8-34FA-4064-8FAF-1EFB47FBD3A4}"/>
    <cellStyle name="Separador de milhares 7 2 3 2" xfId="42233" xr:uid="{8D47B8F8-4D39-451F-B59C-86306C5601D7}"/>
    <cellStyle name="Separador de milhares 7 2 4" xfId="42234" xr:uid="{C4A6E033-912A-4212-9BFC-EFF424D9B32F}"/>
    <cellStyle name="Separador de milhares 7 2 5" xfId="42235" xr:uid="{2E1560EF-4400-40C3-88DC-25211495C484}"/>
    <cellStyle name="Separador de milhares 7 3" xfId="42236" xr:uid="{CC3DC35F-0840-44F1-92AB-CF3FD4C0277A}"/>
    <cellStyle name="Separador de milhares 7 3 2" xfId="42237" xr:uid="{69863D11-6C63-46CA-BB71-C0A8B38FA204}"/>
    <cellStyle name="Separador de milhares 7 4" xfId="42238" xr:uid="{CB561A55-4E56-4785-B117-EA8BE5B268B0}"/>
    <cellStyle name="Separador de milhares 7 4 2" xfId="42239" xr:uid="{67104D97-9F03-4BFA-9769-2E251DBBE615}"/>
    <cellStyle name="Separador de milhares 7 5" xfId="42240" xr:uid="{CD728AD3-9874-4360-80BF-79D991F6FE2C}"/>
    <cellStyle name="Separador de milhares 7 5 2" xfId="42241" xr:uid="{0791AC03-AE1E-4C15-A4EA-E1E77E6639D8}"/>
    <cellStyle name="Separador de milhares 7 6" xfId="42242" xr:uid="{5D158EC7-33A3-42EC-8361-0DA7A6462A5A}"/>
    <cellStyle name="Separador de milhares 7 6 2" xfId="42243" xr:uid="{60CDDB9C-4FC1-401A-963C-1B9FDA8A5E2B}"/>
    <cellStyle name="Separador de milhares 7 7" xfId="42244" xr:uid="{68400390-434E-4A26-8E9E-3EB959010093}"/>
    <cellStyle name="Separador de milhares 7 8" xfId="42245" xr:uid="{E4CB27C0-DD00-4CDB-B696-9684A8490107}"/>
    <cellStyle name="Separador de milhares 8" xfId="42246" xr:uid="{2EFD965B-1A6C-4477-BC12-BFF157D3ABEC}"/>
    <cellStyle name="Separador de milhares 8 10" xfId="324" xr:uid="{BCB22E70-3A67-4174-A918-01BADE999E4C}"/>
    <cellStyle name="Separador de milhares 8 10 2" xfId="42248" xr:uid="{9D11EFFC-810D-450A-B87E-F0A2FE6392F2}"/>
    <cellStyle name="Separador de milhares 8 10 2 2" xfId="42249" xr:uid="{1905944C-9FEA-446B-9C2B-FC52561463F6}"/>
    <cellStyle name="Separador de milhares 8 10 2 3" xfId="42250" xr:uid="{78334271-CCFB-4E9D-B0F6-6759E9CDB93D}"/>
    <cellStyle name="Separador de milhares 8 10 3" xfId="42251" xr:uid="{71033FB9-E27F-4418-B22B-BC426A80F609}"/>
    <cellStyle name="Separador de milhares 8 10 3 2" xfId="42252" xr:uid="{FAB20F73-EDE1-4C0E-BDB1-2206C0997CB7}"/>
    <cellStyle name="Separador de milhares 8 10 4" xfId="42253" xr:uid="{1774BC02-C612-4862-B087-8637F5110009}"/>
    <cellStyle name="Separador de milhares 8 10 4 2" xfId="42254" xr:uid="{E535AFDB-DE42-44BE-905D-C480245EB15E}"/>
    <cellStyle name="Separador de milhares 8 10 5" xfId="42255" xr:uid="{797E4BDE-6B09-42CF-91C4-AAA9C77A580D}"/>
    <cellStyle name="Separador de milhares 8 10 6" xfId="42256" xr:uid="{2074D145-F987-4598-8BAE-614BA3CBC645}"/>
    <cellStyle name="Separador de milhares 8 10 7" xfId="42257" xr:uid="{AAE714FE-E9EE-467E-A06E-32D6199B9572}"/>
    <cellStyle name="Separador de milhares 8 10 8" xfId="42258" xr:uid="{2076A424-911A-4CDA-9FE7-FE168C60787D}"/>
    <cellStyle name="Separador de milhares 8 10 9" xfId="42247" xr:uid="{FA94A75A-48DB-43E2-A0EF-8A698ED28C64}"/>
    <cellStyle name="Separador de milhares 8 11" xfId="325" xr:uid="{7087477E-F851-42E7-B9FF-3F2010FDA79B}"/>
    <cellStyle name="Separador de milhares 8 11 2" xfId="42260" xr:uid="{29EC69B4-5A7A-4539-8BC7-23224A5145F6}"/>
    <cellStyle name="Separador de milhares 8 11 2 2" xfId="42261" xr:uid="{471033FD-2A98-4FDC-A01E-9E3968CD869F}"/>
    <cellStyle name="Separador de milhares 8 11 2 3" xfId="42262" xr:uid="{9E75EC86-5F30-4957-9DDE-86520F63FC3D}"/>
    <cellStyle name="Separador de milhares 8 11 3" xfId="42263" xr:uid="{8006A8AD-11E8-4CB2-B889-4DFEC3DC02CD}"/>
    <cellStyle name="Separador de milhares 8 11 3 2" xfId="42264" xr:uid="{3BAC3797-F858-4559-A6FA-86E5C1F24F12}"/>
    <cellStyle name="Separador de milhares 8 11 4" xfId="42265" xr:uid="{D0424C0C-9B63-4C28-A527-D498173E0199}"/>
    <cellStyle name="Separador de milhares 8 11 4 2" xfId="42266" xr:uid="{4CDF5694-E04A-4BE5-B662-8CB7D3FA90BB}"/>
    <cellStyle name="Separador de milhares 8 11 5" xfId="42267" xr:uid="{D4824839-E228-4BDE-B868-81091F79AAD4}"/>
    <cellStyle name="Separador de milhares 8 11 6" xfId="42268" xr:uid="{28E32502-07E3-434B-8014-551574B69916}"/>
    <cellStyle name="Separador de milhares 8 11 7" xfId="42269" xr:uid="{7336C0B0-F9E6-424C-9287-4532F154B8FE}"/>
    <cellStyle name="Separador de milhares 8 11 8" xfId="42270" xr:uid="{FE666410-0EA2-4F59-BD73-BB2C7BF43268}"/>
    <cellStyle name="Separador de milhares 8 11 9" xfId="42259" xr:uid="{7694F012-6F05-4CCB-A99C-47B90EF81033}"/>
    <cellStyle name="Separador de milhares 8 12" xfId="326" xr:uid="{784818D8-ABEF-4A13-957C-E19EA6847C01}"/>
    <cellStyle name="Separador de milhares 8 12 2" xfId="42272" xr:uid="{7E5E4DC8-9D73-4451-B8CD-48D6184C3887}"/>
    <cellStyle name="Separador de milhares 8 12 2 2" xfId="42273" xr:uid="{5BA72132-32C3-475E-9275-785FC4C5EEC3}"/>
    <cellStyle name="Separador de milhares 8 12 2 3" xfId="42274" xr:uid="{AAE7113B-3970-48B4-88EE-5244F152B54A}"/>
    <cellStyle name="Separador de milhares 8 12 3" xfId="42275" xr:uid="{B3F4CBC7-48B4-4DAA-A6CB-7BA34D32115D}"/>
    <cellStyle name="Separador de milhares 8 12 3 2" xfId="42276" xr:uid="{CB52D04D-7137-4D11-8EE7-BFC2970109CB}"/>
    <cellStyle name="Separador de milhares 8 12 4" xfId="42277" xr:uid="{3F1B5EA6-0344-4B17-B2D6-360A7D4B77D1}"/>
    <cellStyle name="Separador de milhares 8 12 4 2" xfId="42278" xr:uid="{11DC78AE-D097-4AC1-A80C-80307681B071}"/>
    <cellStyle name="Separador de milhares 8 12 5" xfId="42279" xr:uid="{53A8B2AD-81A6-4094-95DF-F225CBE8EC22}"/>
    <cellStyle name="Separador de milhares 8 12 6" xfId="42280" xr:uid="{3212F29F-3B8E-421C-80DC-7E7F75C920F2}"/>
    <cellStyle name="Separador de milhares 8 12 7" xfId="42281" xr:uid="{B686AF8C-B36D-40B1-8F2F-27A8FFA94B3D}"/>
    <cellStyle name="Separador de milhares 8 12 8" xfId="42282" xr:uid="{77C1396B-F7CD-482E-A2C2-6DA7A7ECCDE9}"/>
    <cellStyle name="Separador de milhares 8 12 9" xfId="42271" xr:uid="{359DD43C-7865-43DB-89FC-85F1DC246A1D}"/>
    <cellStyle name="Separador de milhares 8 13" xfId="327" xr:uid="{771A9B47-EAA3-4FA6-AB8E-A887A6BA9371}"/>
    <cellStyle name="Separador de milhares 8 13 2" xfId="42284" xr:uid="{67F9443A-D0D0-488B-87F2-B78EECC816D4}"/>
    <cellStyle name="Separador de milhares 8 13 2 2" xfId="42285" xr:uid="{67CCA4A4-2B88-44BE-8F33-3C5331F33228}"/>
    <cellStyle name="Separador de milhares 8 13 2 3" xfId="42286" xr:uid="{D5AEEA00-1657-4014-A121-7D2B0C58D7FB}"/>
    <cellStyle name="Separador de milhares 8 13 3" xfId="42287" xr:uid="{0B319F3C-EC09-4A8C-B4BA-4B16E93D07C6}"/>
    <cellStyle name="Separador de milhares 8 13 3 2" xfId="42288" xr:uid="{7AFCB4C9-2928-4438-94EA-29EE4754651A}"/>
    <cellStyle name="Separador de milhares 8 13 4" xfId="42289" xr:uid="{0726D7C8-535E-4915-B965-FAAF5959C8C6}"/>
    <cellStyle name="Separador de milhares 8 13 4 2" xfId="42290" xr:uid="{9C089618-C526-4C48-BA8E-3995CD1986BC}"/>
    <cellStyle name="Separador de milhares 8 13 5" xfId="42291" xr:uid="{AC6F0A35-BD1D-452C-BC84-765385ACFD5E}"/>
    <cellStyle name="Separador de milhares 8 13 6" xfId="42292" xr:uid="{B460650B-EDB4-4CB1-BA3E-A2CC18ACCC03}"/>
    <cellStyle name="Separador de milhares 8 13 7" xfId="42293" xr:uid="{BE6A3CB6-CE88-4A88-919F-DC5A4853D83C}"/>
    <cellStyle name="Separador de milhares 8 13 8" xfId="42294" xr:uid="{B48A6ECF-043C-4CDF-BA5C-D55431CBCEEE}"/>
    <cellStyle name="Separador de milhares 8 13 9" xfId="42283" xr:uid="{317F0AD6-1754-4A9F-A4AB-2AD7107E1D3B}"/>
    <cellStyle name="Separador de milhares 8 14" xfId="328" xr:uid="{8A50ABE9-98AF-4DE0-B325-51EAA8EA390A}"/>
    <cellStyle name="Separador de milhares 8 14 2" xfId="42296" xr:uid="{D2F5C3B8-9329-4A58-A8A0-DC7097F83C40}"/>
    <cellStyle name="Separador de milhares 8 14 2 2" xfId="42297" xr:uid="{5E70B234-74B1-42C4-A34F-FB871197ACF0}"/>
    <cellStyle name="Separador de milhares 8 14 2 3" xfId="42298" xr:uid="{7E899E5E-D9F7-4952-8DED-4E5A909B7448}"/>
    <cellStyle name="Separador de milhares 8 14 3" xfId="42299" xr:uid="{2FED9A18-A864-4267-88A5-8D10243E40DD}"/>
    <cellStyle name="Separador de milhares 8 14 3 2" xfId="42300" xr:uid="{C4698938-B1DB-43E7-B6E0-34C6A52EAF6D}"/>
    <cellStyle name="Separador de milhares 8 14 4" xfId="42301" xr:uid="{93061A29-CF82-4178-991C-CA1861FD8C2B}"/>
    <cellStyle name="Separador de milhares 8 14 4 2" xfId="42302" xr:uid="{EB00453C-8F5F-4CCE-9394-A9F269F7C7C5}"/>
    <cellStyle name="Separador de milhares 8 14 5" xfId="42303" xr:uid="{C169D7BE-48D8-402E-8F89-963DBF8A2299}"/>
    <cellStyle name="Separador de milhares 8 14 6" xfId="42304" xr:uid="{5CCE1416-9EB7-4F3C-B0BC-D0B0292BB3C4}"/>
    <cellStyle name="Separador de milhares 8 14 7" xfId="42305" xr:uid="{BB7F8C52-E516-40D7-8967-90426153241A}"/>
    <cellStyle name="Separador de milhares 8 14 8" xfId="42306" xr:uid="{23E8FFB7-CF8F-48F9-AA55-BF511062881F}"/>
    <cellStyle name="Separador de milhares 8 14 9" xfId="42295" xr:uid="{AFA91EBF-8437-4D9A-B590-EBF599BA75C1}"/>
    <cellStyle name="Separador de milhares 8 15" xfId="329" xr:uid="{E2C06CD2-5581-4BD1-BC49-D6974CC11A02}"/>
    <cellStyle name="Separador de milhares 8 15 2" xfId="42308" xr:uid="{6E402908-ED0C-4DED-97EB-384A6D631F31}"/>
    <cellStyle name="Separador de milhares 8 15 2 2" xfId="42309" xr:uid="{4E7E767A-A5E9-494C-92DB-22A9A34B893E}"/>
    <cellStyle name="Separador de milhares 8 15 2 3" xfId="42310" xr:uid="{DB0D8024-0CCA-40D8-B586-41BF5DF2F0FA}"/>
    <cellStyle name="Separador de milhares 8 15 3" xfId="42311" xr:uid="{F9ACECDB-A3B9-4BD7-82BB-E20F456A824D}"/>
    <cellStyle name="Separador de milhares 8 15 3 2" xfId="42312" xr:uid="{398E3166-3D47-4448-9F4D-F39CDEF1BBED}"/>
    <cellStyle name="Separador de milhares 8 15 4" xfId="42313" xr:uid="{295E928D-87AF-404C-8A13-FBCE0865128A}"/>
    <cellStyle name="Separador de milhares 8 15 4 2" xfId="42314" xr:uid="{71FA3263-BA94-4931-ACAB-330A58872473}"/>
    <cellStyle name="Separador de milhares 8 15 5" xfId="42315" xr:uid="{21B124BC-AB69-4EB3-9BAC-D9E16FED7F1F}"/>
    <cellStyle name="Separador de milhares 8 15 6" xfId="42316" xr:uid="{AC474D6D-9350-4A61-93BA-7F68F0740BE1}"/>
    <cellStyle name="Separador de milhares 8 15 7" xfId="42317" xr:uid="{5D24FD98-12C9-4CA5-9ED5-F902B3567CB7}"/>
    <cellStyle name="Separador de milhares 8 15 8" xfId="42318" xr:uid="{B19CB6DB-88AA-47F6-9910-F61A2ECD98A2}"/>
    <cellStyle name="Separador de milhares 8 15 9" xfId="42307" xr:uid="{72D14975-954E-4134-9D18-1F072BF765B2}"/>
    <cellStyle name="Separador de milhares 8 16" xfId="330" xr:uid="{9462E7FF-771C-4EE8-AC2C-DE296E7C3F93}"/>
    <cellStyle name="Separador de milhares 8 16 2" xfId="42320" xr:uid="{046E6020-EA39-4C35-B076-66E76FE253B1}"/>
    <cellStyle name="Separador de milhares 8 16 2 2" xfId="42321" xr:uid="{8FB75E7D-87E0-4990-95AF-0B9B9A3F384F}"/>
    <cellStyle name="Separador de milhares 8 16 2 3" xfId="42322" xr:uid="{7BB3D6DF-2F55-4EAB-939F-C77116B85B36}"/>
    <cellStyle name="Separador de milhares 8 16 3" xfId="42323" xr:uid="{3BA7C8B6-F26C-4341-AAD5-928504CF6CE2}"/>
    <cellStyle name="Separador de milhares 8 16 3 2" xfId="42324" xr:uid="{02D87816-EDCF-4E4D-B643-30CE672E6B61}"/>
    <cellStyle name="Separador de milhares 8 16 4" xfId="42325" xr:uid="{A9650D20-148A-474E-81C3-7C0AE7097990}"/>
    <cellStyle name="Separador de milhares 8 16 4 2" xfId="42326" xr:uid="{91B0A0F5-9786-499C-89DA-F57E4A1F9661}"/>
    <cellStyle name="Separador de milhares 8 16 5" xfId="42327" xr:uid="{8E92227A-352B-4E6D-8F42-7737336968FF}"/>
    <cellStyle name="Separador de milhares 8 16 6" xfId="42328" xr:uid="{BF27C279-EA1D-408B-8131-4871A1B8C87B}"/>
    <cellStyle name="Separador de milhares 8 16 7" xfId="42329" xr:uid="{3D452725-3EA9-4667-BACE-38FEC6A8CC77}"/>
    <cellStyle name="Separador de milhares 8 16 8" xfId="42330" xr:uid="{9E222ACF-7D12-43D0-BD19-8E765F221401}"/>
    <cellStyle name="Separador de milhares 8 16 9" xfId="42319" xr:uid="{0E861D75-2353-4979-B35C-2A0C084E5A6E}"/>
    <cellStyle name="Separador de milhares 8 17" xfId="331" xr:uid="{6DC97D43-5938-4138-8CCE-D37DDC5931D5}"/>
    <cellStyle name="Separador de milhares 8 17 2" xfId="42332" xr:uid="{BACF06FA-371A-4ED1-8132-E3F6D412F2F5}"/>
    <cellStyle name="Separador de milhares 8 17 2 2" xfId="42333" xr:uid="{D9AFC057-D697-40F9-A116-5EE767A177A9}"/>
    <cellStyle name="Separador de milhares 8 17 2 3" xfId="42334" xr:uid="{53B7684C-CED5-40C3-8C88-C0F41D66BA11}"/>
    <cellStyle name="Separador de milhares 8 17 3" xfId="42335" xr:uid="{F0A0742F-F59E-4E8A-97D9-9BBD98DDA8DF}"/>
    <cellStyle name="Separador de milhares 8 17 3 2" xfId="42336" xr:uid="{961363BE-1B75-4431-B2C4-FAC5AA0EE663}"/>
    <cellStyle name="Separador de milhares 8 17 4" xfId="42337" xr:uid="{E20AB491-3D57-4889-BD88-9A51BD0AD379}"/>
    <cellStyle name="Separador de milhares 8 17 4 2" xfId="42338" xr:uid="{B909538A-D1CD-4FAD-9F5E-FD5FB10BC915}"/>
    <cellStyle name="Separador de milhares 8 17 5" xfId="42339" xr:uid="{2E3688B9-9262-4FB1-B417-46B480CEFD74}"/>
    <cellStyle name="Separador de milhares 8 17 6" xfId="42340" xr:uid="{41A31CA5-48FB-4E8B-AF70-90E208BEEA8A}"/>
    <cellStyle name="Separador de milhares 8 17 7" xfId="42341" xr:uid="{032F6950-9447-45BE-87A0-DCEE2E4E0ECB}"/>
    <cellStyle name="Separador de milhares 8 17 8" xfId="42342" xr:uid="{9B9EC4AB-E0B4-4E3B-9905-BC5EA4C4BAC1}"/>
    <cellStyle name="Separador de milhares 8 17 9" xfId="42331" xr:uid="{78DBD83E-5E2D-4BBD-857C-6C7BC4374784}"/>
    <cellStyle name="Separador de milhares 8 18" xfId="332" xr:uid="{EF5DA619-8AE3-437C-96FD-CB567AFDC8E5}"/>
    <cellStyle name="Separador de milhares 8 18 2" xfId="42344" xr:uid="{ECE37D99-AF27-4431-9FE0-CFB256858D16}"/>
    <cellStyle name="Separador de milhares 8 18 2 2" xfId="42345" xr:uid="{54C9B422-4C1F-45BD-A334-BB281EA74B30}"/>
    <cellStyle name="Separador de milhares 8 18 2 3" xfId="42346" xr:uid="{66FEC819-71D1-4C83-AB3E-6034FC4491A8}"/>
    <cellStyle name="Separador de milhares 8 18 3" xfId="42347" xr:uid="{E9520E0B-FD7D-493E-844D-980AFB486106}"/>
    <cellStyle name="Separador de milhares 8 18 3 2" xfId="42348" xr:uid="{38FFD6C7-1D0C-4781-88D9-3AB3AB4D509E}"/>
    <cellStyle name="Separador de milhares 8 18 4" xfId="42349" xr:uid="{7653AB06-5B06-437C-8D0C-1AFD8830DF55}"/>
    <cellStyle name="Separador de milhares 8 18 4 2" xfId="42350" xr:uid="{BF31B74E-C063-45E8-A645-87DA26DCF18D}"/>
    <cellStyle name="Separador de milhares 8 18 5" xfId="42351" xr:uid="{4EF7C472-2ACF-49B3-936B-921EDC80DCEC}"/>
    <cellStyle name="Separador de milhares 8 18 6" xfId="42352" xr:uid="{CFA00410-4195-49AB-822A-528B77FC818D}"/>
    <cellStyle name="Separador de milhares 8 18 7" xfId="42353" xr:uid="{8D67859F-3750-49B6-AC85-FE4F98FD8E86}"/>
    <cellStyle name="Separador de milhares 8 18 8" xfId="42354" xr:uid="{3207CDB5-08C2-4CDC-826B-B7FBEB112448}"/>
    <cellStyle name="Separador de milhares 8 18 9" xfId="42343" xr:uid="{E8A9F889-7E8A-4AB8-B644-BC95CD75401C}"/>
    <cellStyle name="Separador de milhares 8 19" xfId="333" xr:uid="{9E6E796C-0F8A-4138-B8F8-7C64B3FAB887}"/>
    <cellStyle name="Separador de milhares 8 19 2" xfId="42356" xr:uid="{0FF4C963-6275-4772-8525-A91EB035E6EA}"/>
    <cellStyle name="Separador de milhares 8 19 2 2" xfId="42357" xr:uid="{7119A971-D202-433C-91A9-F889AC295520}"/>
    <cellStyle name="Separador de milhares 8 19 2 3" xfId="42358" xr:uid="{64319A43-F4D0-4672-BC84-1D4B198B9616}"/>
    <cellStyle name="Separador de milhares 8 19 3" xfId="42359" xr:uid="{74C300CC-F6AB-4C82-B4FD-48AE07A73FCF}"/>
    <cellStyle name="Separador de milhares 8 19 3 2" xfId="42360" xr:uid="{2E35FA64-F9E9-4C8E-8A87-46E32D41DA6C}"/>
    <cellStyle name="Separador de milhares 8 19 4" xfId="42361" xr:uid="{AB1C2213-A7F6-4E67-946E-232F19FD6F51}"/>
    <cellStyle name="Separador de milhares 8 19 4 2" xfId="42362" xr:uid="{D7DAC8AF-2550-452D-99ED-F0A43CD69C5D}"/>
    <cellStyle name="Separador de milhares 8 19 5" xfId="42363" xr:uid="{1E6D91AE-E869-42CD-BAD4-8CFEAA669981}"/>
    <cellStyle name="Separador de milhares 8 19 6" xfId="42364" xr:uid="{6E8F8749-B0A3-4224-9876-2A0431AA0BBF}"/>
    <cellStyle name="Separador de milhares 8 19 7" xfId="42365" xr:uid="{E71BB26D-1673-47AB-B3DB-A20F4519786B}"/>
    <cellStyle name="Separador de milhares 8 19 8" xfId="42366" xr:uid="{4D00FD38-458F-4BF7-A846-B01A84C114F3}"/>
    <cellStyle name="Separador de milhares 8 19 9" xfId="42355" xr:uid="{DAFCDEE2-C52F-48ED-917D-63ED783F956A}"/>
    <cellStyle name="Separador de milhares 8 2" xfId="334" xr:uid="{62304CA0-996D-443F-8F6A-10C42559A437}"/>
    <cellStyle name="Separador de milhares 8 2 2" xfId="42368" xr:uid="{3FA17DF8-5F7C-4CD6-91AB-F02FCAD15A01}"/>
    <cellStyle name="Separador de milhares 8 2 2 2" xfId="42369" xr:uid="{29D3CF28-A59F-459D-8DD5-18DDD527182F}"/>
    <cellStyle name="Separador de milhares 8 2 2 3" xfId="42370" xr:uid="{9AF5037C-E7AC-41F9-8A17-B9DC904210A7}"/>
    <cellStyle name="Separador de milhares 8 2 3" xfId="42371" xr:uid="{7480A835-6CFE-49CA-8817-5D41665CED4F}"/>
    <cellStyle name="Separador de milhares 8 2 3 2" xfId="42372" xr:uid="{8762C30B-6854-44F9-A19C-AB3C0E1FAE93}"/>
    <cellStyle name="Separador de milhares 8 2 4" xfId="42373" xr:uid="{700226AA-DE25-4C04-9105-F3C9FF126EFF}"/>
    <cellStyle name="Separador de milhares 8 2 4 2" xfId="42374" xr:uid="{7A253562-9C1A-42EB-8A69-54893C886317}"/>
    <cellStyle name="Separador de milhares 8 2 5" xfId="42375" xr:uid="{98913509-CCDE-4BFB-8D42-E7B1BB1B2BA9}"/>
    <cellStyle name="Separador de milhares 8 2 6" xfId="42376" xr:uid="{3591C435-EC58-4118-9EF7-F51210B2E8E9}"/>
    <cellStyle name="Separador de milhares 8 2 7" xfId="42377" xr:uid="{97BDDFF5-C680-4F98-9F57-3B9F69CA7926}"/>
    <cellStyle name="Separador de milhares 8 2 8" xfId="42378" xr:uid="{3D9C9A4D-CE9D-4F63-AA6A-215184405F05}"/>
    <cellStyle name="Separador de milhares 8 2 9" xfId="42367" xr:uid="{BECEBBC0-1B94-41E1-9D28-B9427E4882F5}"/>
    <cellStyle name="Separador de milhares 8 20" xfId="335" xr:uid="{10443496-5240-494F-BFDA-583EC7A512A8}"/>
    <cellStyle name="Separador de milhares 8 20 2" xfId="42380" xr:uid="{73FD365D-1576-4173-B93A-F8FEF485A3EC}"/>
    <cellStyle name="Separador de milhares 8 20 2 2" xfId="42381" xr:uid="{11E185D5-6641-4425-BAD7-8CF35B9D0D1A}"/>
    <cellStyle name="Separador de milhares 8 20 2 3" xfId="42382" xr:uid="{45F9C5EE-6A6A-4BDF-846A-20EABBA5D9D5}"/>
    <cellStyle name="Separador de milhares 8 20 3" xfId="42383" xr:uid="{D16524B1-3873-4097-A235-AD1A23565DFC}"/>
    <cellStyle name="Separador de milhares 8 20 3 2" xfId="42384" xr:uid="{F82FFC57-A7D9-478B-9AB2-AC357619699D}"/>
    <cellStyle name="Separador de milhares 8 20 4" xfId="42385" xr:uid="{DCF39C88-7C34-4182-AA05-AB47214BA2B8}"/>
    <cellStyle name="Separador de milhares 8 20 4 2" xfId="42386" xr:uid="{B7BD48FE-92FD-4A5A-B78F-5C797D4240FA}"/>
    <cellStyle name="Separador de milhares 8 20 5" xfId="42387" xr:uid="{17A7B0E6-6DF0-4C67-9C24-BBA811A07815}"/>
    <cellStyle name="Separador de milhares 8 20 6" xfId="42388" xr:uid="{BBEE8DC1-9585-49DE-BDB5-67E11F20203C}"/>
    <cellStyle name="Separador de milhares 8 20 7" xfId="42389" xr:uid="{B613785A-4A25-4F54-BF6F-75F044912CDB}"/>
    <cellStyle name="Separador de milhares 8 20 8" xfId="42390" xr:uid="{5318D9E2-AA36-4065-B856-91FDCFAB0652}"/>
    <cellStyle name="Separador de milhares 8 20 9" xfId="42379" xr:uid="{64612FC0-57EF-4C6E-A225-F803EACB9DC6}"/>
    <cellStyle name="Separador de milhares 8 21" xfId="336" xr:uid="{5FDFA605-E290-4154-B133-4CCAD9307772}"/>
    <cellStyle name="Separador de milhares 8 21 2" xfId="42392" xr:uid="{FF54B5FC-3C5D-4B15-B255-9F587AB35A37}"/>
    <cellStyle name="Separador de milhares 8 21 2 2" xfId="42393" xr:uid="{BC394910-459B-4E79-983E-CB72C0728A2C}"/>
    <cellStyle name="Separador de milhares 8 21 2 3" xfId="42394" xr:uid="{2837101B-F629-482C-884D-BEE1DFC5C199}"/>
    <cellStyle name="Separador de milhares 8 21 3" xfId="42395" xr:uid="{B7AE6767-B44C-4071-B0B5-8B0EEA66D9A2}"/>
    <cellStyle name="Separador de milhares 8 21 3 2" xfId="42396" xr:uid="{9A7B8112-4541-491B-BB3A-F17E77473AA8}"/>
    <cellStyle name="Separador de milhares 8 21 4" xfId="42397" xr:uid="{41FC2C3A-4BDC-4927-98FB-F8EDC08521BD}"/>
    <cellStyle name="Separador de milhares 8 21 4 2" xfId="42398" xr:uid="{6984C606-F3A7-4D71-9036-9B0E1F41244E}"/>
    <cellStyle name="Separador de milhares 8 21 5" xfId="42399" xr:uid="{5E7CA942-9A00-4EA1-B5A7-995950E61FB0}"/>
    <cellStyle name="Separador de milhares 8 21 6" xfId="42400" xr:uid="{AC24AACB-ABBA-42F3-A8DD-F89CD8CFA3B2}"/>
    <cellStyle name="Separador de milhares 8 21 7" xfId="42401" xr:uid="{DF0D60E0-7782-497E-9B06-571464080612}"/>
    <cellStyle name="Separador de milhares 8 21 8" xfId="42402" xr:uid="{9E1E5C6B-23E1-4635-9A1C-44A8E2191029}"/>
    <cellStyle name="Separador de milhares 8 21 9" xfId="42391" xr:uid="{8DB86D9C-8A61-4B4B-BB1F-81EC35E32AD2}"/>
    <cellStyle name="Separador de milhares 8 22" xfId="42403" xr:uid="{DFB0506E-561E-4406-9B25-7120AE72ECD5}"/>
    <cellStyle name="Separador de milhares 8 3" xfId="337" xr:uid="{C4D7D6AA-D9CA-44C2-ADF8-CF4DD3882133}"/>
    <cellStyle name="Separador de milhares 8 3 2" xfId="42405" xr:uid="{79B657CE-D291-4D59-BD79-A6C1186F381D}"/>
    <cellStyle name="Separador de milhares 8 3 2 2" xfId="42406" xr:uid="{465073AB-5832-490C-837A-DC37D56A0CAD}"/>
    <cellStyle name="Separador de milhares 8 3 2 3" xfId="42407" xr:uid="{7FD87813-2D8C-49E6-B7CB-EF577FC51272}"/>
    <cellStyle name="Separador de milhares 8 3 3" xfId="42408" xr:uid="{704323F0-AC86-4D37-AE44-DAA97155A59E}"/>
    <cellStyle name="Separador de milhares 8 3 3 2" xfId="42409" xr:uid="{83D8D28D-09F8-43F3-A64D-B648B5AC7C02}"/>
    <cellStyle name="Separador de milhares 8 3 4" xfId="42410" xr:uid="{7E55D1E8-5650-40FF-BF85-05048A367D1A}"/>
    <cellStyle name="Separador de milhares 8 3 4 2" xfId="42411" xr:uid="{2343F081-7D21-454C-999F-21F743FAE540}"/>
    <cellStyle name="Separador de milhares 8 3 5" xfId="42412" xr:uid="{D895AF50-FF74-422E-B2FD-3D846DA6FD9A}"/>
    <cellStyle name="Separador de milhares 8 3 6" xfId="42413" xr:uid="{D4407DA4-582C-476A-B3D4-70C904ACDD5C}"/>
    <cellStyle name="Separador de milhares 8 3 7" xfId="42414" xr:uid="{8ECD733A-EADB-41C2-A8F5-A3C1911B0D78}"/>
    <cellStyle name="Separador de milhares 8 3 8" xfId="42415" xr:uid="{020A4C3F-A860-4FF6-82F7-F79C9204FC81}"/>
    <cellStyle name="Separador de milhares 8 3 9" xfId="42404" xr:uid="{15B636A5-8AD7-4B4D-8CB7-F200E42BC46C}"/>
    <cellStyle name="Separador de milhares 8 4" xfId="338" xr:uid="{390D26D4-966B-4AF8-81E1-C935557CAF07}"/>
    <cellStyle name="Separador de milhares 8 4 2" xfId="42417" xr:uid="{D204A345-2A44-45DE-94B5-2A08239FDD0D}"/>
    <cellStyle name="Separador de milhares 8 4 2 2" xfId="42418" xr:uid="{2DFA9E4F-142D-4AA2-90E5-0285225EF47B}"/>
    <cellStyle name="Separador de milhares 8 4 2 3" xfId="42419" xr:uid="{327CD23F-7CEA-4DB1-A3DE-8479C8077107}"/>
    <cellStyle name="Separador de milhares 8 4 3" xfId="42420" xr:uid="{2E25953A-A24F-4DC9-92B4-A35152D879DB}"/>
    <cellStyle name="Separador de milhares 8 4 3 2" xfId="42421" xr:uid="{4CBEE284-2C52-4124-92AE-07C28D4B91D0}"/>
    <cellStyle name="Separador de milhares 8 4 4" xfId="42422" xr:uid="{C8782FC2-32B4-41AF-B026-757AE628CFCC}"/>
    <cellStyle name="Separador de milhares 8 4 4 2" xfId="42423" xr:uid="{92D49C0E-3FE6-4051-84D8-9188A082C7B1}"/>
    <cellStyle name="Separador de milhares 8 4 5" xfId="42424" xr:uid="{AF490C01-00FB-4656-80D6-BE026D89C8BA}"/>
    <cellStyle name="Separador de milhares 8 4 6" xfId="42425" xr:uid="{47AD9F30-DB12-4511-98A1-973FE8568253}"/>
    <cellStyle name="Separador de milhares 8 4 7" xfId="42426" xr:uid="{C68ED939-271C-4080-BF9B-CF24D6D1EF23}"/>
    <cellStyle name="Separador de milhares 8 4 8" xfId="42427" xr:uid="{2462B99C-94E0-4479-A889-16E40D617A23}"/>
    <cellStyle name="Separador de milhares 8 4 9" xfId="42416" xr:uid="{8ACD68EE-03DA-4978-A4F0-0D34CE88AB32}"/>
    <cellStyle name="Separador de milhares 8 5" xfId="339" xr:uid="{B4412CAD-63BA-4D31-8FBF-5AA3DB5A6A5F}"/>
    <cellStyle name="Separador de milhares 8 5 2" xfId="42429" xr:uid="{3E504503-A670-48A9-AFBC-7037FEDD2191}"/>
    <cellStyle name="Separador de milhares 8 5 2 2" xfId="42430" xr:uid="{4B767644-EDB8-4E49-802E-840B964A7822}"/>
    <cellStyle name="Separador de milhares 8 5 2 3" xfId="42431" xr:uid="{7098DAFD-4D57-4F1F-900E-713F0559C9CC}"/>
    <cellStyle name="Separador de milhares 8 5 3" xfId="42432" xr:uid="{75DB32BD-1DD9-463D-8BE5-5132E74D7826}"/>
    <cellStyle name="Separador de milhares 8 5 3 2" xfId="42433" xr:uid="{EBEAAF8D-A15B-45D5-96EE-1CFA9AD96600}"/>
    <cellStyle name="Separador de milhares 8 5 4" xfId="42434" xr:uid="{A33D661B-B3CB-4566-825E-13AED7318CE3}"/>
    <cellStyle name="Separador de milhares 8 5 4 2" xfId="42435" xr:uid="{DFCE60FB-7282-4F2A-9A5A-AC1DC7AD8E99}"/>
    <cellStyle name="Separador de milhares 8 5 5" xfId="42436" xr:uid="{BE203154-A7FA-413B-A1BF-0EA8B95EEB45}"/>
    <cellStyle name="Separador de milhares 8 5 6" xfId="42437" xr:uid="{7B6EF5E0-6F64-4716-BC2C-75FB89CE03DE}"/>
    <cellStyle name="Separador de milhares 8 5 7" xfId="42438" xr:uid="{28C72FC7-7014-4F25-8949-0993CB4FFA82}"/>
    <cellStyle name="Separador de milhares 8 5 8" xfId="42439" xr:uid="{294FFEC0-D354-42D3-8CB7-667CCBDB52B9}"/>
    <cellStyle name="Separador de milhares 8 5 9" xfId="42428" xr:uid="{3F87066D-4FFB-4027-BA32-5CB6C0D0EBBB}"/>
    <cellStyle name="Separador de milhares 8 6" xfId="340" xr:uid="{CCB5B32F-C142-44F0-98B4-603A8F27C51A}"/>
    <cellStyle name="Separador de milhares 8 6 2" xfId="42441" xr:uid="{F3F3DD36-5521-4981-8749-B17331FBB56B}"/>
    <cellStyle name="Separador de milhares 8 6 2 2" xfId="42442" xr:uid="{565A493B-C921-4F25-8A35-CC3E0ACC6AF8}"/>
    <cellStyle name="Separador de milhares 8 6 2 3" xfId="42443" xr:uid="{43087AD2-077F-4D56-AB93-E6F0AEB470BA}"/>
    <cellStyle name="Separador de milhares 8 6 3" xfId="42444" xr:uid="{ED8188E1-8BEE-467B-9CE6-212C698054B4}"/>
    <cellStyle name="Separador de milhares 8 6 3 2" xfId="42445" xr:uid="{EB684BA0-2C24-43DF-A3BC-4F1BCECBF344}"/>
    <cellStyle name="Separador de milhares 8 6 4" xfId="42446" xr:uid="{8692CFA4-2399-4922-AAF1-6720BB90E322}"/>
    <cellStyle name="Separador de milhares 8 6 4 2" xfId="42447" xr:uid="{BC79CFCC-E7B9-4366-9889-391C41253272}"/>
    <cellStyle name="Separador de milhares 8 6 5" xfId="42448" xr:uid="{DDE99469-A14F-419D-B770-C1F247A6B4F8}"/>
    <cellStyle name="Separador de milhares 8 6 6" xfId="42449" xr:uid="{A8E6D419-B6E2-421A-BC2D-89A655541A9F}"/>
    <cellStyle name="Separador de milhares 8 6 7" xfId="42450" xr:uid="{F30B9684-B9F6-4257-B057-D9E76728D330}"/>
    <cellStyle name="Separador de milhares 8 6 8" xfId="42451" xr:uid="{DE7D1DFC-13C6-4597-B490-8AE8C054BDC5}"/>
    <cellStyle name="Separador de milhares 8 6 9" xfId="42440" xr:uid="{0279FD68-90AD-444E-A16C-62C6B4D6B099}"/>
    <cellStyle name="Separador de milhares 8 7" xfId="341" xr:uid="{E3C79ECD-E638-4DCD-AE98-5930E40C045B}"/>
    <cellStyle name="Separador de milhares 8 7 2" xfId="42453" xr:uid="{BCE18E7A-A6A6-44F5-8B83-BD0A97821926}"/>
    <cellStyle name="Separador de milhares 8 7 2 2" xfId="42454" xr:uid="{335BE41A-3F38-43EF-8ACA-9782E9ADEE8F}"/>
    <cellStyle name="Separador de milhares 8 7 2 3" xfId="42455" xr:uid="{EB0C01F6-3FE8-4268-AEFD-3A191FAEF7FD}"/>
    <cellStyle name="Separador de milhares 8 7 3" xfId="42456" xr:uid="{52234D4B-912B-4BDA-B73E-5EEB9031F349}"/>
    <cellStyle name="Separador de milhares 8 7 3 2" xfId="42457" xr:uid="{883A8C8B-AC87-456C-92EC-A71969E2DFEA}"/>
    <cellStyle name="Separador de milhares 8 7 4" xfId="42458" xr:uid="{7194385E-02A5-4F6B-A598-B3D29FDA0006}"/>
    <cellStyle name="Separador de milhares 8 7 4 2" xfId="42459" xr:uid="{272A29FF-F1EE-4F8F-8A94-B79AEB5B62A8}"/>
    <cellStyle name="Separador de milhares 8 7 5" xfId="42460" xr:uid="{361A4EF4-6AA3-48ED-AE07-9736E1780987}"/>
    <cellStyle name="Separador de milhares 8 7 6" xfId="42461" xr:uid="{9E6D9749-8B22-4B9D-A3DC-5D99C3FCFDB0}"/>
    <cellStyle name="Separador de milhares 8 7 7" xfId="42462" xr:uid="{CFCA82CF-BD13-45FA-BFEF-B14D843FB872}"/>
    <cellStyle name="Separador de milhares 8 7 8" xfId="42463" xr:uid="{2440DC30-EF57-46E9-97A5-7392AADB7E49}"/>
    <cellStyle name="Separador de milhares 8 7 9" xfId="42452" xr:uid="{C35DE8D6-D806-4B90-9933-033D59D06E17}"/>
    <cellStyle name="Separador de milhares 8 8" xfId="342" xr:uid="{4E92D859-837F-4826-A2A2-F09B77ACADF9}"/>
    <cellStyle name="Separador de milhares 8 8 2" xfId="42465" xr:uid="{71133A6D-E932-49FB-AAED-CC3AD6E4C8B9}"/>
    <cellStyle name="Separador de milhares 8 8 2 2" xfId="42466" xr:uid="{68853A2D-6DC6-4159-B79E-AE72ED22F7C4}"/>
    <cellStyle name="Separador de milhares 8 8 2 3" xfId="42467" xr:uid="{0EC7E940-FCA6-4BBD-A7A2-7D8BBDC15DDF}"/>
    <cellStyle name="Separador de milhares 8 8 3" xfId="42468" xr:uid="{C979EC12-4095-4BA6-BBC6-B16C21A557A7}"/>
    <cellStyle name="Separador de milhares 8 8 3 2" xfId="42469" xr:uid="{236FD5B0-4BF1-4C71-8570-FF05B512525A}"/>
    <cellStyle name="Separador de milhares 8 8 4" xfId="42470" xr:uid="{A3E51E28-8AAB-483A-89BC-B30311BAAB41}"/>
    <cellStyle name="Separador de milhares 8 8 4 2" xfId="42471" xr:uid="{94EA1C32-5F77-4D0F-8CC1-6C5A3A9CF34C}"/>
    <cellStyle name="Separador de milhares 8 8 5" xfId="42472" xr:uid="{72C13AA6-F967-440D-A788-85E2A6218D1B}"/>
    <cellStyle name="Separador de milhares 8 8 6" xfId="42473" xr:uid="{076053DC-CBC7-4517-A178-A362C90265B1}"/>
    <cellStyle name="Separador de milhares 8 8 7" xfId="42474" xr:uid="{BCA90174-5D7E-4BE3-BE9D-B36BE6EDFDA3}"/>
    <cellStyle name="Separador de milhares 8 8 8" xfId="42475" xr:uid="{8527EAC9-6B66-45D8-BC0D-DE4540B11226}"/>
    <cellStyle name="Separador de milhares 8 8 9" xfId="42464" xr:uid="{1B07B4D4-98D4-4783-94A5-B84DF113EB71}"/>
    <cellStyle name="Separador de milhares 8 9" xfId="343" xr:uid="{F1C055E1-C505-464A-9807-A9F93D24E34A}"/>
    <cellStyle name="Separador de milhares 8 9 2" xfId="42477" xr:uid="{DDA12DD2-B5FC-42E7-A562-A3440493ECBF}"/>
    <cellStyle name="Separador de milhares 8 9 2 2" xfId="42478" xr:uid="{37E4F607-6747-41A6-AD2F-5D81BD8A318C}"/>
    <cellStyle name="Separador de milhares 8 9 2 3" xfId="42479" xr:uid="{EB3DE054-DF8E-45C7-BD1E-499ACE4F0B4A}"/>
    <cellStyle name="Separador de milhares 8 9 3" xfId="42480" xr:uid="{85A1C34B-0DFC-4117-8754-9201A317050F}"/>
    <cellStyle name="Separador de milhares 8 9 3 2" xfId="42481" xr:uid="{74B705DC-FE36-4811-9CDC-3875DDAF7719}"/>
    <cellStyle name="Separador de milhares 8 9 4" xfId="42482" xr:uid="{B1435402-E837-4368-A454-F3A34C4460D5}"/>
    <cellStyle name="Separador de milhares 8 9 4 2" xfId="42483" xr:uid="{1EF8DB94-BE43-4F62-AA41-6C169594CCFB}"/>
    <cellStyle name="Separador de milhares 8 9 5" xfId="42484" xr:uid="{9D68DC2F-14D2-48C4-A39F-903E6FC8CCC8}"/>
    <cellStyle name="Separador de milhares 8 9 6" xfId="42485" xr:uid="{CFE87F1E-0A6E-4C74-8F21-35AA4983BF9D}"/>
    <cellStyle name="Separador de milhares 8 9 7" xfId="42486" xr:uid="{670EE697-63AD-43C4-A1B7-4FC95C5F0A5E}"/>
    <cellStyle name="Separador de milhares 8 9 8" xfId="42487" xr:uid="{865B7953-C6A5-47C8-B814-9742D411C799}"/>
    <cellStyle name="Separador de milhares 8 9 9" xfId="42476" xr:uid="{3707A5E7-3024-49CA-A42B-6F1D007BF40E}"/>
    <cellStyle name="Separador de milhares 9" xfId="42488" xr:uid="{692F7FE1-6007-40A8-A9B4-6D9540E8B21A}"/>
    <cellStyle name="Separador de milhares 9 2" xfId="42489" xr:uid="{C3D053BB-C81E-4FD9-8B17-D9C6C2AE17F0}"/>
    <cellStyle name="showExposure" xfId="42490" xr:uid="{0120AEA8-7355-4102-B340-BE9EEF545924}"/>
    <cellStyle name="showExposure 2" xfId="42491" xr:uid="{8EAF6867-5511-4140-8DF8-F9521B1B2EDA}"/>
    <cellStyle name="Style 1" xfId="42492" xr:uid="{5F77E50E-F489-473F-BC15-94715CF6974D}"/>
    <cellStyle name="TESTE" xfId="42493" xr:uid="{E2333CEE-E19C-496E-94AB-DEF09106F78C}"/>
    <cellStyle name="TESTE 2" xfId="42494" xr:uid="{DB7A8427-CE54-4A63-AC25-C3C33BCDC354}"/>
    <cellStyle name="TESTE 2 2" xfId="42495" xr:uid="{6F92717A-D30B-4DB6-94F4-6899F182F5D4}"/>
    <cellStyle name="TESTE 2 2 2" xfId="42496" xr:uid="{D58A99D2-71B8-4A21-9DB4-0F7AE542B543}"/>
    <cellStyle name="TESTE 2 3" xfId="42497" xr:uid="{D39F79C0-879F-4C63-B1DD-BCAC787DCE4B}"/>
    <cellStyle name="TESTE 2 3 2" xfId="42498" xr:uid="{528026F5-97D2-4E2B-A55F-B2C530875944}"/>
    <cellStyle name="TESTE 2 4" xfId="42499" xr:uid="{25DB1C86-04E9-463D-83E3-3814CE713E0B}"/>
    <cellStyle name="TESTE 3" xfId="42500" xr:uid="{5580EBBE-429A-4A12-9557-010D8445070A}"/>
    <cellStyle name="TESTE 3 2" xfId="42501" xr:uid="{CA54DBE0-FD27-4CA6-8CED-AC0363BF5130}"/>
    <cellStyle name="TESTE 4" xfId="42502" xr:uid="{F03C9534-5B24-4733-822A-CA2B30AD12D1}"/>
    <cellStyle name="TESTE 4 2" xfId="42503" xr:uid="{E9EBC068-096E-4868-9AF0-EDCC62659171}"/>
    <cellStyle name="TESTE 5" xfId="42504" xr:uid="{BBCFCEE1-A9C5-4751-BAE3-484C313424C2}"/>
    <cellStyle name="TESTE 5 2" xfId="42505" xr:uid="{4690B7F8-F4BD-47D9-84B0-04A2E2539E69}"/>
    <cellStyle name="TESTE 6" xfId="42506" xr:uid="{8D47155A-698F-4EDB-BC1A-73D45A4BB57D}"/>
    <cellStyle name="TESTE 6 2" xfId="42507" xr:uid="{5783A8ED-05DA-42E1-A852-A33119B13986}"/>
    <cellStyle name="TESTE 7" xfId="42508" xr:uid="{0F256EE3-7310-4D9D-AD95-D8F064478ABB}"/>
    <cellStyle name="TESTE 8" xfId="42509" xr:uid="{9736712F-06D3-491A-BBDC-061236286F5A}"/>
    <cellStyle name="Texto de Aviso 10" xfId="42510" xr:uid="{2A927EB5-8055-4F1F-807F-0229D755B1DD}"/>
    <cellStyle name="Texto de Aviso 10 2" xfId="42511" xr:uid="{0F42520C-EEFE-4CE4-BD02-415E2E38E088}"/>
    <cellStyle name="Texto de Aviso 10 2 2" xfId="42512" xr:uid="{DAE0416D-E535-4563-8E4F-C4578749D24D}"/>
    <cellStyle name="Texto de Aviso 10 2 2 2" xfId="42513" xr:uid="{4E64B3D8-CE70-4219-8BF8-48459C2910EA}"/>
    <cellStyle name="Texto de Aviso 10 2 3" xfId="42514" xr:uid="{926D382F-463A-4A2C-83BE-04DE808FFFDC}"/>
    <cellStyle name="Texto de Aviso 10 2 3 2" xfId="42515" xr:uid="{3931F21C-E223-43DA-A2D0-5CC6F6DFC862}"/>
    <cellStyle name="Texto de Aviso 10 2 4" xfId="42516" xr:uid="{A6436848-5273-45F8-99BE-ECF83BC9A664}"/>
    <cellStyle name="Texto de Aviso 10 3" xfId="42517" xr:uid="{6F6B15FC-D0F8-47F7-926C-31341D461706}"/>
    <cellStyle name="Texto de Aviso 10 3 2" xfId="42518" xr:uid="{C1C1AE67-80BB-4B78-8943-1196DA6C0A09}"/>
    <cellStyle name="Texto de Aviso 10 4" xfId="42519" xr:uid="{821B0834-4740-4A71-8CD8-11BC681787A9}"/>
    <cellStyle name="Texto de Aviso 10 4 2" xfId="42520" xr:uid="{CEE21E8B-E187-4DC8-BC1D-F8A6EE45DCCE}"/>
    <cellStyle name="Texto de Aviso 10 5" xfId="42521" xr:uid="{0B41A460-D020-4E59-B740-D8736A80AE63}"/>
    <cellStyle name="Texto de Aviso 10 5 2" xfId="42522" xr:uid="{A08B5151-FD9E-47C5-845F-29EB53CFE874}"/>
    <cellStyle name="Texto de Aviso 10 6" xfId="42523" xr:uid="{6ACCC1F2-B601-4D44-830A-0C64EBB268CD}"/>
    <cellStyle name="Texto de Aviso 10 6 2" xfId="42524" xr:uid="{0AF9C682-7B0D-4229-A6D3-F8F04D7641AC}"/>
    <cellStyle name="Texto de Aviso 10 7" xfId="42525" xr:uid="{7BFF936A-1617-4590-A1A9-763C8CB63666}"/>
    <cellStyle name="Texto de Aviso 11" xfId="42526" xr:uid="{11518361-359E-4F30-A6DD-B5C0CFDFE25E}"/>
    <cellStyle name="Texto de Aviso 11 2" xfId="42527" xr:uid="{09CB100D-602B-4B2C-BB0F-A82D2E93E88A}"/>
    <cellStyle name="Texto de Aviso 11 2 2" xfId="42528" xr:uid="{487FC234-BD93-4CD0-892F-9AE208B62E97}"/>
    <cellStyle name="Texto de Aviso 11 2 2 2" xfId="42529" xr:uid="{20E08218-270A-4AA2-B682-9141347AE06B}"/>
    <cellStyle name="Texto de Aviso 11 2 3" xfId="42530" xr:uid="{67ADBE65-09E0-4DBF-8EB2-8E133109D86A}"/>
    <cellStyle name="Texto de Aviso 11 2 3 2" xfId="42531" xr:uid="{E81826FE-E482-470C-80F4-D02B67C6E3AD}"/>
    <cellStyle name="Texto de Aviso 11 2 4" xfId="42532" xr:uid="{74E2FD38-AC0E-477B-93D4-03C1E7C2A97B}"/>
    <cellStyle name="Texto de Aviso 11 3" xfId="42533" xr:uid="{1466D5CF-A34D-478D-827F-FB6AF1C226FD}"/>
    <cellStyle name="Texto de Aviso 11 3 2" xfId="42534" xr:uid="{556176A8-E7CA-4D86-B199-615B6AECCAD8}"/>
    <cellStyle name="Texto de Aviso 11 4" xfId="42535" xr:uid="{5452262B-B0E9-4C41-92A2-EC3E2C28FF01}"/>
    <cellStyle name="Texto de Aviso 11 4 2" xfId="42536" xr:uid="{08F965BD-F79E-4484-812B-8F274A8BDC41}"/>
    <cellStyle name="Texto de Aviso 11 5" xfId="42537" xr:uid="{7CE49492-C057-45DD-8C0E-D59F89D91225}"/>
    <cellStyle name="Texto de Aviso 11 5 2" xfId="42538" xr:uid="{ACCB9E2C-BB5E-46CF-8DC4-A54F49B9C31A}"/>
    <cellStyle name="Texto de Aviso 11 6" xfId="42539" xr:uid="{C50AF80B-0DEC-44C2-826E-2E02182EB6E8}"/>
    <cellStyle name="Texto de Aviso 11 6 2" xfId="42540" xr:uid="{81413576-E0CF-40BB-A4DB-7A72C59C67F8}"/>
    <cellStyle name="Texto de Aviso 11 7" xfId="42541" xr:uid="{055AA4CF-17D6-4B97-8DD0-6D670D1E3736}"/>
    <cellStyle name="Texto de Aviso 12" xfId="42542" xr:uid="{15EAF7F1-79C2-4DF8-85EF-52F8DAA44A99}"/>
    <cellStyle name="Texto de Aviso 12 2" xfId="42543" xr:uid="{A79B83B8-AE14-4C0B-B524-600E25B5E252}"/>
    <cellStyle name="Texto de Aviso 12 2 2" xfId="42544" xr:uid="{551AB308-C4E5-4A1B-AE48-4087EAD2FD08}"/>
    <cellStyle name="Texto de Aviso 12 2 2 2" xfId="42545" xr:uid="{604CEEEA-9967-428A-A8B4-8EC802673A9A}"/>
    <cellStyle name="Texto de Aviso 12 2 3" xfId="42546" xr:uid="{7BAE371F-F652-4DF5-8D2F-F0A5A8C895E1}"/>
    <cellStyle name="Texto de Aviso 12 2 3 2" xfId="42547" xr:uid="{26FF1388-010B-44C0-8B45-84241A2C8B31}"/>
    <cellStyle name="Texto de Aviso 12 2 4" xfId="42548" xr:uid="{3C76CC04-B52B-4765-BD62-DA4F84FD3434}"/>
    <cellStyle name="Texto de Aviso 12 3" xfId="42549" xr:uid="{419A4040-8C91-4656-9E61-9C243B247C97}"/>
    <cellStyle name="Texto de Aviso 12 3 2" xfId="42550" xr:uid="{912E38F8-FB91-4B6A-BAEA-90ADE8C9DED6}"/>
    <cellStyle name="Texto de Aviso 12 4" xfId="42551" xr:uid="{67180B24-1555-4546-82B6-8B8D46363C83}"/>
    <cellStyle name="Texto de Aviso 12 4 2" xfId="42552" xr:uid="{26C05057-BB6F-4ECE-B040-66AEB8A34862}"/>
    <cellStyle name="Texto de Aviso 12 5" xfId="42553" xr:uid="{93A9CB83-134C-4A74-BE2C-240026392A6A}"/>
    <cellStyle name="Texto de Aviso 12 5 2" xfId="42554" xr:uid="{05727CC4-3A70-40BB-B2A7-1F57692176CC}"/>
    <cellStyle name="Texto de Aviso 12 6" xfId="42555" xr:uid="{573809B7-9786-4848-A71A-669B72C1BC71}"/>
    <cellStyle name="Texto de Aviso 12 6 2" xfId="42556" xr:uid="{366143D0-01CC-400A-9555-0FE562FB4D07}"/>
    <cellStyle name="Texto de Aviso 12 7" xfId="42557" xr:uid="{EC9628F8-5511-4888-9551-1344FAB9B0AD}"/>
    <cellStyle name="Texto de Aviso 13" xfId="42558" xr:uid="{F46B2EED-D372-471B-8A1E-1FF9959BBE57}"/>
    <cellStyle name="Texto de Aviso 13 2" xfId="42559" xr:uid="{D615D2BD-3A52-43A7-92B1-D902F2E0D527}"/>
    <cellStyle name="Texto de Aviso 13 2 2" xfId="42560" xr:uid="{770368D5-77F4-47A0-84BF-7D7D005B8632}"/>
    <cellStyle name="Texto de Aviso 13 2 2 2" xfId="42561" xr:uid="{4DFD1AFA-C70A-4C91-87AF-B0B3EFB5794A}"/>
    <cellStyle name="Texto de Aviso 13 2 3" xfId="42562" xr:uid="{2E97050E-05E2-4913-A752-7D3343228DB4}"/>
    <cellStyle name="Texto de Aviso 13 2 3 2" xfId="42563" xr:uid="{6C7E2422-BCD0-46A7-84F4-B0BA51BF301D}"/>
    <cellStyle name="Texto de Aviso 13 2 4" xfId="42564" xr:uid="{B7F5BA87-A11B-48C4-847C-45FDC35704B3}"/>
    <cellStyle name="Texto de Aviso 13 3" xfId="42565" xr:uid="{71703703-1E65-41F9-8A3E-F809B26558D4}"/>
    <cellStyle name="Texto de Aviso 13 3 2" xfId="42566" xr:uid="{7614179E-FC80-483D-A7FC-9A19F1B5E9E7}"/>
    <cellStyle name="Texto de Aviso 13 4" xfId="42567" xr:uid="{6A0E5F4B-FCF0-4290-B9B6-A28133BE63F5}"/>
    <cellStyle name="Texto de Aviso 13 4 2" xfId="42568" xr:uid="{DCF421BA-2E88-4C35-A3F3-A86E317F0536}"/>
    <cellStyle name="Texto de Aviso 13 5" xfId="42569" xr:uid="{C880E474-8A8C-4A00-BE6B-E2AB3E9F8FCD}"/>
    <cellStyle name="Texto de Aviso 13 5 2" xfId="42570" xr:uid="{6D211A82-7239-43AD-8E49-CEF37680BB15}"/>
    <cellStyle name="Texto de Aviso 13 6" xfId="42571" xr:uid="{30E68C8C-CE86-484D-A1B4-015C23E9B49B}"/>
    <cellStyle name="Texto de Aviso 13 6 2" xfId="42572" xr:uid="{6AB95213-99F8-459C-ABC0-C2343FB0B4BB}"/>
    <cellStyle name="Texto de Aviso 13 7" xfId="42573" xr:uid="{2AEEDF2A-F4B8-484A-BA10-D32FF0719EB5}"/>
    <cellStyle name="Texto de Aviso 14" xfId="42574" xr:uid="{47E61BC0-37AC-48F7-8C85-8511AC2AA960}"/>
    <cellStyle name="Texto de Aviso 14 2" xfId="42575" xr:uid="{82A0D6DF-68C0-43F9-B8DE-1BAD9DD448FF}"/>
    <cellStyle name="Texto de Aviso 14 2 2" xfId="42576" xr:uid="{17F1E96A-B913-4EDD-9052-0E904508C6CC}"/>
    <cellStyle name="Texto de Aviso 14 2 2 2" xfId="42577" xr:uid="{C0D3F164-B60B-4645-BFAA-2C53187EE650}"/>
    <cellStyle name="Texto de Aviso 14 2 3" xfId="42578" xr:uid="{7E85BD42-C507-440D-B8E6-C508671734C4}"/>
    <cellStyle name="Texto de Aviso 14 2 3 2" xfId="42579" xr:uid="{0758507F-98C2-41ED-A524-06B7206A5396}"/>
    <cellStyle name="Texto de Aviso 14 2 4" xfId="42580" xr:uid="{D7078528-7090-4B3A-88E0-F2EAEF323E35}"/>
    <cellStyle name="Texto de Aviso 14 3" xfId="42581" xr:uid="{B05607A1-C49C-414D-BDFB-DD176E9055C8}"/>
    <cellStyle name="Texto de Aviso 14 3 2" xfId="42582" xr:uid="{E44A84D7-C086-4E9A-B992-CC3CDE5EE816}"/>
    <cellStyle name="Texto de Aviso 14 4" xfId="42583" xr:uid="{E794A8C8-D5F5-4D31-896A-F6EF4A03E022}"/>
    <cellStyle name="Texto de Aviso 14 4 2" xfId="42584" xr:uid="{5D43D42A-940F-4C92-8B4B-CEA2FA8D4DC8}"/>
    <cellStyle name="Texto de Aviso 14 5" xfId="42585" xr:uid="{9E786C55-C974-4413-9A93-068FE96F16B9}"/>
    <cellStyle name="Texto de Aviso 14 5 2" xfId="42586" xr:uid="{39E2D871-BF84-41C4-8C78-9CDB99BDE09D}"/>
    <cellStyle name="Texto de Aviso 14 6" xfId="42587" xr:uid="{F9AD93F1-65BE-4FAF-9569-884FD27DD78F}"/>
    <cellStyle name="Texto de Aviso 14 6 2" xfId="42588" xr:uid="{41CBE0C2-9C27-404C-B3D3-A977E21FCB56}"/>
    <cellStyle name="Texto de Aviso 14 7" xfId="42589" xr:uid="{456FECBE-BDC5-4E17-A0B5-1D8BEFA75B15}"/>
    <cellStyle name="Texto de Aviso 15" xfId="42590" xr:uid="{D6777A4F-84F6-4BE4-8BE1-32226E62574E}"/>
    <cellStyle name="Texto de Aviso 15 2" xfId="42591" xr:uid="{92CF24FE-72A8-47AB-AE5B-222131C64E31}"/>
    <cellStyle name="Texto de Aviso 15 2 2" xfId="42592" xr:uid="{4159EDDA-C6FA-4E85-BF00-7404001D269A}"/>
    <cellStyle name="Texto de Aviso 15 2 2 2" xfId="42593" xr:uid="{4F8B0A05-E00C-4619-AB69-34341CB9A519}"/>
    <cellStyle name="Texto de Aviso 15 2 3" xfId="42594" xr:uid="{CE1E10AC-EA00-45F2-86CE-BD63BC185849}"/>
    <cellStyle name="Texto de Aviso 15 2 3 2" xfId="42595" xr:uid="{F2DCF15A-9F6A-472B-90BD-3D09BAC2B3BE}"/>
    <cellStyle name="Texto de Aviso 15 2 4" xfId="42596" xr:uid="{5EA95D50-FC82-4140-903D-46DDE4887C86}"/>
    <cellStyle name="Texto de Aviso 15 3" xfId="42597" xr:uid="{5A53CBAC-722D-42F8-BA4D-DB132299AEE4}"/>
    <cellStyle name="Texto de Aviso 15 3 2" xfId="42598" xr:uid="{A1E4798D-B0B3-4D7D-9689-9AC1B34FC137}"/>
    <cellStyle name="Texto de Aviso 15 4" xfId="42599" xr:uid="{ABED1F7A-215B-406B-8929-87D307BBB7EB}"/>
    <cellStyle name="Texto de Aviso 15 4 2" xfId="42600" xr:uid="{FC354065-A349-47BF-9374-B1199F728794}"/>
    <cellStyle name="Texto de Aviso 15 5" xfId="42601" xr:uid="{81C55ECF-8CF6-4FD8-BE06-760F9F8273F8}"/>
    <cellStyle name="Texto de Aviso 15 5 2" xfId="42602" xr:uid="{276B9F54-2FFD-441A-8D07-758E95E72D4C}"/>
    <cellStyle name="Texto de Aviso 15 6" xfId="42603" xr:uid="{8FB196A9-E0A4-4E63-B0D5-A623A4FBA7EB}"/>
    <cellStyle name="Texto de Aviso 15 6 2" xfId="42604" xr:uid="{E0899B56-0A53-41BA-865F-89E2D50F1694}"/>
    <cellStyle name="Texto de Aviso 15 7" xfId="42605" xr:uid="{D51BF98B-938A-4E00-A483-AD925F9F815D}"/>
    <cellStyle name="Texto de Aviso 16" xfId="42606" xr:uid="{5DE72231-73E2-4E83-B7FB-703DDD0A2A10}"/>
    <cellStyle name="Texto de Aviso 16 2" xfId="42607" xr:uid="{90D124C9-FF79-4B28-B4DF-A21A41EE8073}"/>
    <cellStyle name="Texto de Aviso 16 2 2" xfId="42608" xr:uid="{59E15AF0-FFD3-4F93-BEF1-FD6F00E23DC8}"/>
    <cellStyle name="Texto de Aviso 16 2 2 2" xfId="42609" xr:uid="{192F3CF1-0565-4686-80F5-5C67A3E6F44B}"/>
    <cellStyle name="Texto de Aviso 16 2 3" xfId="42610" xr:uid="{0F243131-4164-4633-A012-B9C3C4ADB486}"/>
    <cellStyle name="Texto de Aviso 16 2 3 2" xfId="42611" xr:uid="{9C67F607-44DC-4D56-8B2A-7591A1567A28}"/>
    <cellStyle name="Texto de Aviso 16 2 4" xfId="42612" xr:uid="{CF0A09F4-E908-4E27-A491-0BA570350760}"/>
    <cellStyle name="Texto de Aviso 16 3" xfId="42613" xr:uid="{8530D64D-3C39-4952-AE3A-CC9C9924A91B}"/>
    <cellStyle name="Texto de Aviso 16 3 2" xfId="42614" xr:uid="{7F3A7D23-6F41-4062-9CE9-C9ADB8EF0394}"/>
    <cellStyle name="Texto de Aviso 16 4" xfId="42615" xr:uid="{7708FFB1-D12A-43B1-BE7A-770BDD1A63B8}"/>
    <cellStyle name="Texto de Aviso 16 4 2" xfId="42616" xr:uid="{AC0832B3-F47E-42DA-8901-FBFA84E74E3F}"/>
    <cellStyle name="Texto de Aviso 16 5" xfId="42617" xr:uid="{01639164-EDF9-4B54-A863-F942CD7C242D}"/>
    <cellStyle name="Texto de Aviso 16 5 2" xfId="42618" xr:uid="{1DD88B62-99CE-47E6-983B-5D49FE2AC4F1}"/>
    <cellStyle name="Texto de Aviso 16 6" xfId="42619" xr:uid="{90F7D8B7-5C66-4F78-A6CC-0CE6FA4EAFF8}"/>
    <cellStyle name="Texto de Aviso 16 6 2" xfId="42620" xr:uid="{240530E0-0577-4E5E-9472-5C59A27E787D}"/>
    <cellStyle name="Texto de Aviso 16 7" xfId="42621" xr:uid="{7946CE6D-287E-4542-B3E6-EC94FB389E63}"/>
    <cellStyle name="Texto de Aviso 17" xfId="42622" xr:uid="{F84A8909-AAE0-4821-BFB6-E677336336C2}"/>
    <cellStyle name="Texto de Aviso 17 2" xfId="42623" xr:uid="{35451EB7-7C6C-426E-8A7B-544123046994}"/>
    <cellStyle name="Texto de Aviso 17 2 2" xfId="42624" xr:uid="{8174495D-CEDF-491D-B8A3-F042ACF7CF24}"/>
    <cellStyle name="Texto de Aviso 17 2 2 2" xfId="42625" xr:uid="{D2D8C6DD-EDEF-4932-A2D6-999E6A1B6CF7}"/>
    <cellStyle name="Texto de Aviso 17 2 3" xfId="42626" xr:uid="{AB05F3FB-DC74-408C-8F52-A012D3230FCB}"/>
    <cellStyle name="Texto de Aviso 17 2 3 2" xfId="42627" xr:uid="{9D73F40E-9DA6-4BA1-A688-FFFF85E09959}"/>
    <cellStyle name="Texto de Aviso 17 2 4" xfId="42628" xr:uid="{922AA8ED-2B98-47CB-BC8D-06173C67ABB2}"/>
    <cellStyle name="Texto de Aviso 17 3" xfId="42629" xr:uid="{9C52966D-8789-41F6-8CF1-D4017F2471CA}"/>
    <cellStyle name="Texto de Aviso 17 3 2" xfId="42630" xr:uid="{B3291C3F-EA83-4D9E-B974-8693DA471D1C}"/>
    <cellStyle name="Texto de Aviso 17 4" xfId="42631" xr:uid="{4519D678-7FBF-4430-AC75-0EC61E976ACF}"/>
    <cellStyle name="Texto de Aviso 17 4 2" xfId="42632" xr:uid="{54C809C8-C119-4354-8FAC-878F2269F8C8}"/>
    <cellStyle name="Texto de Aviso 17 5" xfId="42633" xr:uid="{567063B0-5083-4682-B49E-01F0FC263A2D}"/>
    <cellStyle name="Texto de Aviso 17 5 2" xfId="42634" xr:uid="{88D1207C-B3CA-4D65-87F9-743A9B38FC6A}"/>
    <cellStyle name="Texto de Aviso 17 6" xfId="42635" xr:uid="{7EFA5F74-51C7-4B52-B471-7D6255733CA4}"/>
    <cellStyle name="Texto de Aviso 17 6 2" xfId="42636" xr:uid="{4239AB26-A1CE-4C62-8AEF-EBAF017C8ABD}"/>
    <cellStyle name="Texto de Aviso 17 7" xfId="42637" xr:uid="{C8BBA098-FB1C-45FA-84F9-E7289EC7A5E0}"/>
    <cellStyle name="Texto de Aviso 18" xfId="42638" xr:uid="{38202809-3C6F-4F96-A79F-92DBF5971D6E}"/>
    <cellStyle name="Texto de Aviso 18 2" xfId="42639" xr:uid="{11E1BF4E-C755-41F5-9031-EBA73665BA1A}"/>
    <cellStyle name="Texto de Aviso 18 2 2" xfId="42640" xr:uid="{6AA42553-1D6E-4D94-9473-2F174FBDB0AC}"/>
    <cellStyle name="Texto de Aviso 18 2 2 2" xfId="42641" xr:uid="{CF120755-21AF-4D1C-ACB5-8010A443E0F2}"/>
    <cellStyle name="Texto de Aviso 18 2 3" xfId="42642" xr:uid="{157B3D18-D40C-430D-B136-1C91672E794A}"/>
    <cellStyle name="Texto de Aviso 18 2 3 2" xfId="42643" xr:uid="{9DBBADC0-84B6-406B-B9BB-C464FC0B9F51}"/>
    <cellStyle name="Texto de Aviso 18 2 4" xfId="42644" xr:uid="{11E60B2E-B893-4C56-82AC-E9FCFCD85D6C}"/>
    <cellStyle name="Texto de Aviso 18 3" xfId="42645" xr:uid="{64B6503B-5AF2-414C-99AF-40F98A529D5E}"/>
    <cellStyle name="Texto de Aviso 18 3 2" xfId="42646" xr:uid="{674020E3-D258-4A1C-91D8-F2C4350361D7}"/>
    <cellStyle name="Texto de Aviso 18 4" xfId="42647" xr:uid="{D480B7B0-574C-41FD-A52E-9CF744D38EE1}"/>
    <cellStyle name="Texto de Aviso 18 4 2" xfId="42648" xr:uid="{1A9178B2-13FE-4E7D-9967-C8B7B477F830}"/>
    <cellStyle name="Texto de Aviso 18 5" xfId="42649" xr:uid="{FA1EB394-7AB6-4154-8DCD-86DBAB326D29}"/>
    <cellStyle name="Texto de Aviso 18 5 2" xfId="42650" xr:uid="{495FE388-4285-4800-8CD6-B90012F9E1FD}"/>
    <cellStyle name="Texto de Aviso 18 6" xfId="42651" xr:uid="{88059B8D-8E48-47AB-B325-8970F2D4630D}"/>
    <cellStyle name="Texto de Aviso 18 6 2" xfId="42652" xr:uid="{FD8203CB-307D-42DF-B057-5A86AC8EFBC4}"/>
    <cellStyle name="Texto de Aviso 18 7" xfId="42653" xr:uid="{813EC50F-744D-4742-8468-1606C91E79CB}"/>
    <cellStyle name="Texto de Aviso 19" xfId="42654" xr:uid="{7718EDB4-C322-4663-8AA7-6692FB7314A8}"/>
    <cellStyle name="Texto de Aviso 19 2" xfId="42655" xr:uid="{C92B97C4-4E21-452D-8550-970495DAD12B}"/>
    <cellStyle name="Texto de Aviso 19 2 2" xfId="42656" xr:uid="{402436A4-DFA7-4D62-8C03-F97AC0A7ABAD}"/>
    <cellStyle name="Texto de Aviso 19 2 2 2" xfId="42657" xr:uid="{DC7927C6-C277-428B-9CA5-565B260566F6}"/>
    <cellStyle name="Texto de Aviso 19 2 3" xfId="42658" xr:uid="{4D80DBE6-A94B-4803-A524-4B95ABCD83B9}"/>
    <cellStyle name="Texto de Aviso 19 2 3 2" xfId="42659" xr:uid="{BFF52CB8-84F2-4BC5-ABA7-8DDE908DA095}"/>
    <cellStyle name="Texto de Aviso 19 2 4" xfId="42660" xr:uid="{44894443-8F7A-4CCE-9AD6-7C4F2F7CE7D7}"/>
    <cellStyle name="Texto de Aviso 19 3" xfId="42661" xr:uid="{2CA7F93C-2C6A-4701-A973-BBBA2EEE4738}"/>
    <cellStyle name="Texto de Aviso 19 3 2" xfId="42662" xr:uid="{C5141AAC-0EE1-4C00-8116-891F8E9BD9A7}"/>
    <cellStyle name="Texto de Aviso 19 4" xfId="42663" xr:uid="{3390B4B7-2187-4996-90EF-14B62CE0C46D}"/>
    <cellStyle name="Texto de Aviso 19 4 2" xfId="42664" xr:uid="{C8118C63-A3E8-4EFA-A2B5-EA01D7AB524F}"/>
    <cellStyle name="Texto de Aviso 19 5" xfId="42665" xr:uid="{A404FDB8-FCB1-4EF0-84FC-9BFAF772F6CB}"/>
    <cellStyle name="Texto de Aviso 19 5 2" xfId="42666" xr:uid="{11B1A746-3E23-4AB6-81ED-44FE503BA3A4}"/>
    <cellStyle name="Texto de Aviso 19 6" xfId="42667" xr:uid="{887B00CD-9CE9-47DD-A2C7-9FC65AE254AD}"/>
    <cellStyle name="Texto de Aviso 19 6 2" xfId="42668" xr:uid="{F1EB6229-697C-44C2-921A-77EEF5DD3A2F}"/>
    <cellStyle name="Texto de Aviso 19 7" xfId="42669" xr:uid="{58F2A06D-F35C-42BA-B5A1-07D75271E599}"/>
    <cellStyle name="Texto de Aviso 2" xfId="42670" xr:uid="{B3399A4F-4110-4E60-A4A5-5476C197FA40}"/>
    <cellStyle name="Texto de Aviso 2 10" xfId="42671" xr:uid="{4FD13751-9FB1-46F4-847B-E384B438A8A5}"/>
    <cellStyle name="Texto de Aviso 2 10 2" xfId="42672" xr:uid="{15DD7EAB-5553-4D63-9100-9BD23551ABA4}"/>
    <cellStyle name="Texto de Aviso 2 11" xfId="42673" xr:uid="{5650782C-ED90-4A7C-9C73-4E92D72BE9CB}"/>
    <cellStyle name="Texto de Aviso 2 11 2" xfId="42674" xr:uid="{5713E292-6E7B-4BD4-8068-093A3D669950}"/>
    <cellStyle name="Texto de Aviso 2 12" xfId="42675" xr:uid="{2A68DEBE-FF87-4460-B04F-6516381A690E}"/>
    <cellStyle name="Texto de Aviso 2 12 2" xfId="42676" xr:uid="{FE0BF8D2-2B91-4BBF-9370-740F82FFE2B0}"/>
    <cellStyle name="Texto de Aviso 2 13" xfId="42677" xr:uid="{D182B8D2-7B6A-4BCA-AC5B-A5C7BCA35958}"/>
    <cellStyle name="Texto de Aviso 2 13 2" xfId="42678" xr:uid="{339B0AC2-6892-46B1-9E57-881F12C9910A}"/>
    <cellStyle name="Texto de Aviso 2 14" xfId="42679" xr:uid="{CC630158-86DC-458E-8E0C-24D5F7395D8F}"/>
    <cellStyle name="Texto de Aviso 2 14 2" xfId="42680" xr:uid="{A36D849A-6758-418C-9AD0-FF0CE61715F7}"/>
    <cellStyle name="Texto de Aviso 2 15" xfId="42681" xr:uid="{9A01F16F-402C-47D3-BBEF-7ADA3D333F35}"/>
    <cellStyle name="Texto de Aviso 2 15 2" xfId="42682" xr:uid="{56A7DC01-65F0-45EE-B1D0-6CECAF4505B5}"/>
    <cellStyle name="Texto de Aviso 2 16" xfId="42683" xr:uid="{1373D9CB-A2F2-4E62-9B93-09643C5E8115}"/>
    <cellStyle name="Texto de Aviso 2 16 2" xfId="42684" xr:uid="{E7C03924-690F-4C1D-BF1F-9A6A94824071}"/>
    <cellStyle name="Texto de Aviso 2 17" xfId="42685" xr:uid="{A2E14119-77DF-4429-88FD-6167C2FD755D}"/>
    <cellStyle name="Texto de Aviso 2 17 2" xfId="42686" xr:uid="{0A9136EB-2D8D-4792-A546-0172220AE1CC}"/>
    <cellStyle name="Texto de Aviso 2 18" xfId="42687" xr:uid="{181860AD-8847-49BC-A332-075D1E577775}"/>
    <cellStyle name="Texto de Aviso 2 18 2" xfId="42688" xr:uid="{A148D54F-CDD0-49AF-B36D-EC50C0C7B802}"/>
    <cellStyle name="Texto de Aviso 2 19" xfId="42689" xr:uid="{5ACADF7B-56C2-4255-9879-CCFE540BE1A4}"/>
    <cellStyle name="Texto de Aviso 2 19 2" xfId="42690" xr:uid="{E59F2873-2297-4D70-BABF-0C7A308FB49F}"/>
    <cellStyle name="Texto de Aviso 2 2" xfId="42691" xr:uid="{55895415-2E51-4D7A-8451-E1637EAB8470}"/>
    <cellStyle name="Texto de Aviso 2 2 2" xfId="42692" xr:uid="{8DB44960-DF2D-42F9-BF47-F9787897163C}"/>
    <cellStyle name="Texto de Aviso 2 20" xfId="42693" xr:uid="{DC8FBEAB-A75D-4806-8C01-06EA6030B503}"/>
    <cellStyle name="Texto de Aviso 2 20 2" xfId="42694" xr:uid="{B0A955B5-BA56-4C7D-ABD6-B569B5FF19B4}"/>
    <cellStyle name="Texto de Aviso 2 21" xfId="42695" xr:uid="{43A1F432-6AD2-4A12-9955-3F5FF5CACFB7}"/>
    <cellStyle name="Texto de Aviso 2 21 2" xfId="42696" xr:uid="{990D1DE8-44D1-42E4-822E-431339056F1A}"/>
    <cellStyle name="Texto de Aviso 2 22" xfId="42697" xr:uid="{0D220B05-E387-4B32-8BEE-36588905EA39}"/>
    <cellStyle name="Texto de Aviso 2 22 2" xfId="42698" xr:uid="{771C2E16-6FBB-414F-B233-BEC9D8F9A7C1}"/>
    <cellStyle name="Texto de Aviso 2 23" xfId="42699" xr:uid="{E4D07808-D84C-46B9-9191-980C2627483E}"/>
    <cellStyle name="Texto de Aviso 2 23 2" xfId="42700" xr:uid="{4D368FE4-9AF2-42F0-AD81-72E2F88D3257}"/>
    <cellStyle name="Texto de Aviso 2 24" xfId="42701" xr:uid="{9DEDFA1B-4140-477D-BE01-B6A971B1B24D}"/>
    <cellStyle name="Texto de Aviso 2 24 2" xfId="42702" xr:uid="{87A143E0-0C38-4CF2-A9D3-9CAA6FDC4FAC}"/>
    <cellStyle name="Texto de Aviso 2 25" xfId="42703" xr:uid="{36B3789E-17BD-4C8D-8DD6-A125D0CC6324}"/>
    <cellStyle name="Texto de Aviso 2 25 2" xfId="42704" xr:uid="{2915619E-C62A-48E7-A07B-4DF0522C3CD2}"/>
    <cellStyle name="Texto de Aviso 2 26" xfId="42705" xr:uid="{151E06D6-2ABB-47E6-98A4-810C985A8FAA}"/>
    <cellStyle name="Texto de Aviso 2 26 2" xfId="42706" xr:uid="{570585D8-4B8A-4EE5-B568-BE4166B655B5}"/>
    <cellStyle name="Texto de Aviso 2 27" xfId="42707" xr:uid="{15B431B5-5EC9-41EA-816F-C28B17ED8262}"/>
    <cellStyle name="Texto de Aviso 2 27 2" xfId="42708" xr:uid="{641BE5E4-0B42-41A3-B6BC-83CABAD3C828}"/>
    <cellStyle name="Texto de Aviso 2 28" xfId="42709" xr:uid="{12A81D2F-5025-4391-907E-13FF4251382F}"/>
    <cellStyle name="Texto de Aviso 2 28 2" xfId="42710" xr:uid="{1556D36C-76BA-48AA-87B9-838AA436AA27}"/>
    <cellStyle name="Texto de Aviso 2 29" xfId="42711" xr:uid="{1C6DFD63-3882-4CCC-A4BF-B2A6257CFF3F}"/>
    <cellStyle name="Texto de Aviso 2 29 2" xfId="42712" xr:uid="{2BAF99F1-6C61-4957-9170-CBCB0E0A9908}"/>
    <cellStyle name="Texto de Aviso 2 3" xfId="42713" xr:uid="{A8E71C1E-C200-40DF-89B9-F93005632F1D}"/>
    <cellStyle name="Texto de Aviso 2 3 2" xfId="42714" xr:uid="{87D96FD6-B46D-4C4C-A188-EE556D53CC20}"/>
    <cellStyle name="Texto de Aviso 2 30" xfId="42715" xr:uid="{17AF2BAF-BA29-4E7B-B036-8BB1D5ED24C3}"/>
    <cellStyle name="Texto de Aviso 2 30 2" xfId="42716" xr:uid="{62716513-A8CA-44ED-9FCD-E1D5501A1C54}"/>
    <cellStyle name="Texto de Aviso 2 31" xfId="42717" xr:uid="{F0A71228-D6AF-4022-887F-6707011558FF}"/>
    <cellStyle name="Texto de Aviso 2 31 2" xfId="42718" xr:uid="{2BB78B23-E625-4EB7-B6D7-42111BF41459}"/>
    <cellStyle name="Texto de Aviso 2 32" xfId="42719" xr:uid="{6186982A-65C2-4D7F-84E5-A5A44DE4D891}"/>
    <cellStyle name="Texto de Aviso 2 32 2" xfId="42720" xr:uid="{A85A6F76-8A67-431E-88C5-86147C92F0FA}"/>
    <cellStyle name="Texto de Aviso 2 33" xfId="42721" xr:uid="{C99AA569-3C03-4E48-8B69-6D3075E1D704}"/>
    <cellStyle name="Texto de Aviso 2 33 2" xfId="42722" xr:uid="{EBFC4433-A021-4C78-86DF-33349B49CCCE}"/>
    <cellStyle name="Texto de Aviso 2 34" xfId="42723" xr:uid="{2EB08F05-25B3-463D-ACB9-42CB1707D4F4}"/>
    <cellStyle name="Texto de Aviso 2 34 2" xfId="42724" xr:uid="{DDBB7ECE-3868-4658-B582-39847FE4759D}"/>
    <cellStyle name="Texto de Aviso 2 34 2 2" xfId="42725" xr:uid="{5E7608B8-B365-43BC-BA04-574068B0D18A}"/>
    <cellStyle name="Texto de Aviso 2 34 3" xfId="42726" xr:uid="{161D6C6E-930A-47BC-9535-C1180ECE916F}"/>
    <cellStyle name="Texto de Aviso 2 34 3 2" xfId="42727" xr:uid="{ADDAA492-DEF9-4E1A-92AF-7B42B2259B0B}"/>
    <cellStyle name="Texto de Aviso 2 34 4" xfId="42728" xr:uid="{63BDEF9E-BFA5-42D3-AB8E-E1742A01E303}"/>
    <cellStyle name="Texto de Aviso 2 34 5" xfId="42729" xr:uid="{D4A7DCB9-1D46-45E7-A2CD-4AF21930C557}"/>
    <cellStyle name="Texto de Aviso 2 35" xfId="42730" xr:uid="{905BE570-888A-47B5-A967-A5F7A1D5656D}"/>
    <cellStyle name="Texto de Aviso 2 35 2" xfId="42731" xr:uid="{1B6DA8B6-0103-4BD8-B586-937BDA1204C1}"/>
    <cellStyle name="Texto de Aviso 2 36" xfId="42732" xr:uid="{0F52A5E9-DDA9-446A-8FBE-6410B60C2B7A}"/>
    <cellStyle name="Texto de Aviso 2 36 2" xfId="42733" xr:uid="{B7254C98-AA85-4BD5-956E-F5DAFC49E7E4}"/>
    <cellStyle name="Texto de Aviso 2 37" xfId="42734" xr:uid="{ED39F981-0A8E-4354-8C6C-3AD205FE8861}"/>
    <cellStyle name="Texto de Aviso 2 37 2" xfId="42735" xr:uid="{1C6DC5BC-63BA-4F88-8BF5-499FD79843D5}"/>
    <cellStyle name="Texto de Aviso 2 38" xfId="42736" xr:uid="{8532B0F6-DEA3-4965-AE3F-D1F31866A071}"/>
    <cellStyle name="Texto de Aviso 2 38 2" xfId="42737" xr:uid="{B8B698EF-E94B-44E6-BAB3-BC8E64ED6E5C}"/>
    <cellStyle name="Texto de Aviso 2 39" xfId="42738" xr:uid="{BC8A3823-1F1B-404B-893C-6E72324DF0D3}"/>
    <cellStyle name="Texto de Aviso 2 4" xfId="42739" xr:uid="{65FB79A5-510C-4708-ABA7-CC67057201C7}"/>
    <cellStyle name="Texto de Aviso 2 4 2" xfId="42740" xr:uid="{45D20B9D-142B-4A89-B04B-6AD472935FC4}"/>
    <cellStyle name="Texto de Aviso 2 5" xfId="42741" xr:uid="{01850AFB-A666-43C7-B3E6-CBB290C21F31}"/>
    <cellStyle name="Texto de Aviso 2 5 2" xfId="42742" xr:uid="{1D26A6C9-A2EF-4217-9D82-2F3B99CECDA9}"/>
    <cellStyle name="Texto de Aviso 2 6" xfId="42743" xr:uid="{6EB04A91-DACC-4B58-9664-3FA89C2971D4}"/>
    <cellStyle name="Texto de Aviso 2 6 2" xfId="42744" xr:uid="{F7E43557-52F1-4EB1-9530-377B64850473}"/>
    <cellStyle name="Texto de Aviso 2 7" xfId="42745" xr:uid="{26DBFD2B-CB68-4559-94C3-86B9AF1C76D6}"/>
    <cellStyle name="Texto de Aviso 2 7 2" xfId="42746" xr:uid="{1A30A4B5-C791-46BF-8C2F-39169BA40889}"/>
    <cellStyle name="Texto de Aviso 2 8" xfId="42747" xr:uid="{152A86FC-33A3-4270-B76C-0AD7AA78CA78}"/>
    <cellStyle name="Texto de Aviso 2 8 2" xfId="42748" xr:uid="{D71871F8-81F5-4327-BCC4-15995630F19A}"/>
    <cellStyle name="Texto de Aviso 2 9" xfId="42749" xr:uid="{0E81D0BF-9D25-427C-9908-3828CEA4289D}"/>
    <cellStyle name="Texto de Aviso 2 9 2" xfId="42750" xr:uid="{BC6AB0D4-06D3-4C23-9E9B-38139FC1568B}"/>
    <cellStyle name="Texto de Aviso 20" xfId="42751" xr:uid="{3E9B7A1F-EC50-41D7-9FCB-530AE9062F05}"/>
    <cellStyle name="Texto de Aviso 20 2" xfId="42752" xr:uid="{0271FF65-2E3D-40F6-806F-D502FE5275C9}"/>
    <cellStyle name="Texto de Aviso 20 2 2" xfId="42753" xr:uid="{EE04813A-9FCE-412A-87B8-860CE3F60767}"/>
    <cellStyle name="Texto de Aviso 20 2 2 2" xfId="42754" xr:uid="{CB6F09B8-D62F-4623-8472-00526D2670F8}"/>
    <cellStyle name="Texto de Aviso 20 2 3" xfId="42755" xr:uid="{81F5F943-DC1F-48A5-8F3B-6E66EBBEC87F}"/>
    <cellStyle name="Texto de Aviso 20 2 3 2" xfId="42756" xr:uid="{266997D8-E8E2-48CD-B212-CC4AD2FE02C1}"/>
    <cellStyle name="Texto de Aviso 20 2 4" xfId="42757" xr:uid="{FB2A0A0B-9E0A-474B-B19E-5733C25A5272}"/>
    <cellStyle name="Texto de Aviso 20 3" xfId="42758" xr:uid="{30DC2773-C786-4DBF-B7B2-5DC230924B77}"/>
    <cellStyle name="Texto de Aviso 20 3 2" xfId="42759" xr:uid="{77BA22D6-39B0-4FDA-83D7-BAAB6FAF3A46}"/>
    <cellStyle name="Texto de Aviso 20 4" xfId="42760" xr:uid="{15999808-77E3-463F-BA11-95B8FB2501FA}"/>
    <cellStyle name="Texto de Aviso 20 4 2" xfId="42761" xr:uid="{9B09E6B8-6A4F-4490-94B6-E1A48B911778}"/>
    <cellStyle name="Texto de Aviso 20 5" xfId="42762" xr:uid="{97D9F846-1D21-4AE8-979E-23FCC81B1750}"/>
    <cellStyle name="Texto de Aviso 20 5 2" xfId="42763" xr:uid="{05946181-37B4-437B-9420-C8BF66A12A7F}"/>
    <cellStyle name="Texto de Aviso 20 6" xfId="42764" xr:uid="{847DD355-B934-4197-B650-5077E620AD77}"/>
    <cellStyle name="Texto de Aviso 20 6 2" xfId="42765" xr:uid="{92988C1A-B934-46E4-9D5D-D2916322B0AE}"/>
    <cellStyle name="Texto de Aviso 20 7" xfId="42766" xr:uid="{3A64F8AF-C5D6-42EC-A895-8E842D47EFDF}"/>
    <cellStyle name="Texto de Aviso 21" xfId="42767" xr:uid="{D1361EC3-6B20-4651-963E-54C8A8D51A83}"/>
    <cellStyle name="Texto de Aviso 21 2" xfId="42768" xr:uid="{BF05AE9D-87EF-4DF9-864B-C7B13B4163A1}"/>
    <cellStyle name="Texto de Aviso 21 2 2" xfId="42769" xr:uid="{E3971EA7-5E9B-4EBA-9517-97D839977ED9}"/>
    <cellStyle name="Texto de Aviso 21 2 2 2" xfId="42770" xr:uid="{C950FCDB-93EE-4BFC-90AE-F31579A29E83}"/>
    <cellStyle name="Texto de Aviso 21 2 3" xfId="42771" xr:uid="{D2CFFB45-4EB5-45D8-8FEC-4ECABC8B54A7}"/>
    <cellStyle name="Texto de Aviso 21 2 3 2" xfId="42772" xr:uid="{8AD2FCB3-432B-4790-B972-D0AF222E0FDE}"/>
    <cellStyle name="Texto de Aviso 21 2 4" xfId="42773" xr:uid="{7E4D84F8-C25B-4B95-AA38-AEF462FDAD8A}"/>
    <cellStyle name="Texto de Aviso 21 3" xfId="42774" xr:uid="{36235397-D55E-4B77-A803-5EB069A00751}"/>
    <cellStyle name="Texto de Aviso 21 3 2" xfId="42775" xr:uid="{7C3BE4C6-B122-45A9-90CF-A00DD49A38E6}"/>
    <cellStyle name="Texto de Aviso 21 4" xfId="42776" xr:uid="{3C0E4A35-7021-4E33-8B0D-65130A131164}"/>
    <cellStyle name="Texto de Aviso 21 4 2" xfId="42777" xr:uid="{9D2BF4DC-3EA1-436E-960B-03012D3BDE65}"/>
    <cellStyle name="Texto de Aviso 21 5" xfId="42778" xr:uid="{0561875F-C52C-495D-B5A6-F72DAAD8D656}"/>
    <cellStyle name="Texto de Aviso 21 5 2" xfId="42779" xr:uid="{B70A939E-83F4-4AE8-AEF4-BC0E87458871}"/>
    <cellStyle name="Texto de Aviso 21 6" xfId="42780" xr:uid="{DC73D8AD-50FC-4E86-B529-982C8271279C}"/>
    <cellStyle name="Texto de Aviso 21 6 2" xfId="42781" xr:uid="{332AD768-9BEA-4BE0-9EC2-5B4FD07882E1}"/>
    <cellStyle name="Texto de Aviso 21 7" xfId="42782" xr:uid="{CF8E918F-9637-45D7-B873-DAA59AF05DF8}"/>
    <cellStyle name="Texto de Aviso 22" xfId="42783" xr:uid="{6711935F-B3E6-4040-98C5-20EFF098C147}"/>
    <cellStyle name="Texto de Aviso 22 2" xfId="42784" xr:uid="{F44CD326-CBBA-4CD6-AC6C-AC1A0584E6D4}"/>
    <cellStyle name="Texto de Aviso 22 2 2" xfId="42785" xr:uid="{AB6170CB-D638-4DF7-8F0E-B4412BFFD915}"/>
    <cellStyle name="Texto de Aviso 22 2 2 2" xfId="42786" xr:uid="{173A6F19-732E-4A99-BA3A-1A6C09A79E45}"/>
    <cellStyle name="Texto de Aviso 22 2 3" xfId="42787" xr:uid="{E534613D-E2A2-4313-9339-29CADAA2F3D6}"/>
    <cellStyle name="Texto de Aviso 22 2 3 2" xfId="42788" xr:uid="{9B16C90B-C508-4160-B77F-BE37060F36AF}"/>
    <cellStyle name="Texto de Aviso 22 2 4" xfId="42789" xr:uid="{931776DF-4FE3-4231-A874-B07A697C64B4}"/>
    <cellStyle name="Texto de Aviso 22 3" xfId="42790" xr:uid="{FC972A66-A007-420A-A5DC-2C30D18B25A4}"/>
    <cellStyle name="Texto de Aviso 22 3 2" xfId="42791" xr:uid="{6D441237-CDEF-4A03-9D9F-BC683DA04B9B}"/>
    <cellStyle name="Texto de Aviso 22 4" xfId="42792" xr:uid="{AF886A0E-6998-4182-ADC4-37E2A4B5B583}"/>
    <cellStyle name="Texto de Aviso 22 4 2" xfId="42793" xr:uid="{9C980121-D0B3-4EBA-A15D-3A958F837574}"/>
    <cellStyle name="Texto de Aviso 22 5" xfId="42794" xr:uid="{C2360BA1-443C-48BB-B2F1-781C8934EE2D}"/>
    <cellStyle name="Texto de Aviso 22 5 2" xfId="42795" xr:uid="{D48B93F7-6CEB-4E3A-823D-954473F399D1}"/>
    <cellStyle name="Texto de Aviso 22 6" xfId="42796" xr:uid="{8F4ECC5B-7B6A-401E-BF51-3BBA9DE7F3E5}"/>
    <cellStyle name="Texto de Aviso 22 6 2" xfId="42797" xr:uid="{95AAF971-DBC9-4BD8-978A-8CA1A8F72FF3}"/>
    <cellStyle name="Texto de Aviso 22 7" xfId="42798" xr:uid="{4BD10F8A-803D-4782-8790-DB1C86A39930}"/>
    <cellStyle name="Texto de Aviso 23" xfId="42799" xr:uid="{E8063701-4C6E-47FD-A482-DAB690A3FFFC}"/>
    <cellStyle name="Texto de Aviso 23 2" xfId="42800" xr:uid="{BF091D6C-371C-41DE-B1D3-FBE0BE7424FD}"/>
    <cellStyle name="Texto de Aviso 23 2 2" xfId="42801" xr:uid="{81F4D3B9-2674-4AF4-B71B-056347EE13C3}"/>
    <cellStyle name="Texto de Aviso 23 2 2 2" xfId="42802" xr:uid="{96D07066-3A71-4EDF-8928-F3209E312BA0}"/>
    <cellStyle name="Texto de Aviso 23 2 3" xfId="42803" xr:uid="{C9BC57E9-13E2-44AC-98DA-FB609FD5D963}"/>
    <cellStyle name="Texto de Aviso 23 2 3 2" xfId="42804" xr:uid="{9CBF69B4-B5C6-4F85-9A33-CF6A26730B30}"/>
    <cellStyle name="Texto de Aviso 23 2 4" xfId="42805" xr:uid="{431EAD22-2A80-4749-9E96-C04121C0C000}"/>
    <cellStyle name="Texto de Aviso 23 3" xfId="42806" xr:uid="{14528EE9-8C1F-42EC-85CE-1E2DE0ED4DAF}"/>
    <cellStyle name="Texto de Aviso 23 3 2" xfId="42807" xr:uid="{40EA08B3-91E0-46B8-BD89-E902EBD5B6C7}"/>
    <cellStyle name="Texto de Aviso 23 4" xfId="42808" xr:uid="{2851835D-DC38-4C7D-A39C-509CB17BAB44}"/>
    <cellStyle name="Texto de Aviso 23 4 2" xfId="42809" xr:uid="{F7F77512-187F-4080-A259-EC418B83BA8A}"/>
    <cellStyle name="Texto de Aviso 23 5" xfId="42810" xr:uid="{EE69037F-CB34-4DBE-BEEA-AC94024F8C24}"/>
    <cellStyle name="Texto de Aviso 23 5 2" xfId="42811" xr:uid="{C9A420E6-AF84-40BC-9319-597F8F095563}"/>
    <cellStyle name="Texto de Aviso 23 6" xfId="42812" xr:uid="{2B7DEB79-E0AF-45FE-8B6C-6C399A7D27C4}"/>
    <cellStyle name="Texto de Aviso 23 6 2" xfId="42813" xr:uid="{7E9081F3-7E19-476C-9936-5B26032B24CE}"/>
    <cellStyle name="Texto de Aviso 23 7" xfId="42814" xr:uid="{A720DD12-3841-489B-B359-35F36ED7160D}"/>
    <cellStyle name="Texto de Aviso 24" xfId="42815" xr:uid="{5C98195B-BD64-466B-9DD8-A3DEF2055EA4}"/>
    <cellStyle name="Texto de Aviso 24 2" xfId="42816" xr:uid="{30494D64-A64E-4ACC-9AA1-05D8366452E3}"/>
    <cellStyle name="Texto de Aviso 24 2 2" xfId="42817" xr:uid="{3B542477-4538-4B80-8CD4-78EFD61DA54C}"/>
    <cellStyle name="Texto de Aviso 24 2 2 2" xfId="42818" xr:uid="{A69E8529-0354-429F-B589-9B8FD9AFB0D5}"/>
    <cellStyle name="Texto de Aviso 24 2 3" xfId="42819" xr:uid="{8DBA64D7-2C7C-4E60-B73E-249FB9B930DC}"/>
    <cellStyle name="Texto de Aviso 24 2 3 2" xfId="42820" xr:uid="{49350645-DFF8-4A5B-884E-C8AFAF35AE35}"/>
    <cellStyle name="Texto de Aviso 24 2 4" xfId="42821" xr:uid="{1430C581-0BE8-4140-B349-71A4CC5222A1}"/>
    <cellStyle name="Texto de Aviso 24 3" xfId="42822" xr:uid="{95E07072-5D7E-4F70-9AE1-07BBDAA2A704}"/>
    <cellStyle name="Texto de Aviso 24 3 2" xfId="42823" xr:uid="{58714653-BB0C-48AD-B46C-C66FA4EC1626}"/>
    <cellStyle name="Texto de Aviso 24 4" xfId="42824" xr:uid="{63A1AB0F-313B-404B-8591-81F9E209A240}"/>
    <cellStyle name="Texto de Aviso 24 4 2" xfId="42825" xr:uid="{8402A151-20B4-4CE0-A6A0-21DEDDFA2B32}"/>
    <cellStyle name="Texto de Aviso 24 5" xfId="42826" xr:uid="{F96507CE-F3D6-484F-8951-B1394CFAEA11}"/>
    <cellStyle name="Texto de Aviso 24 5 2" xfId="42827" xr:uid="{ED5AD82C-1200-42A7-A7E4-A2900F23B29F}"/>
    <cellStyle name="Texto de Aviso 24 6" xfId="42828" xr:uid="{89F12075-4E99-4C4C-9848-FBE4E79B2635}"/>
    <cellStyle name="Texto de Aviso 24 6 2" xfId="42829" xr:uid="{E03CFA5D-AA03-4E98-857F-6FED9172A8CC}"/>
    <cellStyle name="Texto de Aviso 24 7" xfId="42830" xr:uid="{FF139CBC-D5A4-4BA6-B347-4B31A6679092}"/>
    <cellStyle name="Texto de Aviso 25" xfId="42831" xr:uid="{FEEC55CD-05C8-45FF-B761-AF102ADE148C}"/>
    <cellStyle name="Texto de Aviso 25 2" xfId="42832" xr:uid="{05440989-E728-45D6-A6B0-29AA0AD35F50}"/>
    <cellStyle name="Texto de Aviso 25 2 2" xfId="42833" xr:uid="{8B0D23E2-477F-433E-89EB-EC87B08F74F3}"/>
    <cellStyle name="Texto de Aviso 25 2 2 2" xfId="42834" xr:uid="{0CFEAFDA-C4A4-4F82-B462-184607273996}"/>
    <cellStyle name="Texto de Aviso 25 2 3" xfId="42835" xr:uid="{FB77CE89-F31C-4721-B913-74033BF27CA7}"/>
    <cellStyle name="Texto de Aviso 25 2 3 2" xfId="42836" xr:uid="{AE0CA30A-4DCC-4FD7-A5E3-5A325D83566C}"/>
    <cellStyle name="Texto de Aviso 25 2 4" xfId="42837" xr:uid="{7CEA23AE-BE91-48FA-948F-329482AD41A4}"/>
    <cellStyle name="Texto de Aviso 25 3" xfId="42838" xr:uid="{68A2B1B1-267F-404D-AC1C-8D1FBB8D3B97}"/>
    <cellStyle name="Texto de Aviso 25 3 2" xfId="42839" xr:uid="{29CFA61F-8625-405E-AB2D-D1DAE19B1859}"/>
    <cellStyle name="Texto de Aviso 25 4" xfId="42840" xr:uid="{34BA6C7A-3233-41B5-B362-E1B2B3C0388C}"/>
    <cellStyle name="Texto de Aviso 25 4 2" xfId="42841" xr:uid="{659494A6-B187-47DD-8830-5CDBFB4071E8}"/>
    <cellStyle name="Texto de Aviso 25 5" xfId="42842" xr:uid="{A86FE38B-D883-49ED-B18B-9874E4D44E69}"/>
    <cellStyle name="Texto de Aviso 25 5 2" xfId="42843" xr:uid="{BA6D8031-3580-4E62-807A-63BB428E9431}"/>
    <cellStyle name="Texto de Aviso 25 6" xfId="42844" xr:uid="{4136FA34-3BB9-41C8-8F07-18704DA2118C}"/>
    <cellStyle name="Texto de Aviso 25 6 2" xfId="42845" xr:uid="{B79B45BA-D9EC-4F2D-8919-074A5FB27220}"/>
    <cellStyle name="Texto de Aviso 25 7" xfId="42846" xr:uid="{03C95AAA-EB22-47B3-83FE-0DA3EA188EF4}"/>
    <cellStyle name="Texto de Aviso 26" xfId="42847" xr:uid="{5BEE23EF-6AAD-45CE-BC3B-D4289B0546ED}"/>
    <cellStyle name="Texto de Aviso 26 2" xfId="42848" xr:uid="{AADFED6A-4A88-4078-9CF2-5F8A8C614AC3}"/>
    <cellStyle name="Texto de Aviso 26 2 2" xfId="42849" xr:uid="{7A1537A9-4926-492B-B1C4-C80092A0EB61}"/>
    <cellStyle name="Texto de Aviso 26 2 2 2" xfId="42850" xr:uid="{317AF222-FA30-4F57-8256-4B40F4569B9A}"/>
    <cellStyle name="Texto de Aviso 26 2 3" xfId="42851" xr:uid="{93543375-0833-4CAD-88B0-40604FD806A7}"/>
    <cellStyle name="Texto de Aviso 26 2 3 2" xfId="42852" xr:uid="{46392E46-3603-4184-854A-AE91A91F55AD}"/>
    <cellStyle name="Texto de Aviso 26 2 4" xfId="42853" xr:uid="{8A9DB2F2-0C83-4415-87DA-57BDA4630AFE}"/>
    <cellStyle name="Texto de Aviso 26 3" xfId="42854" xr:uid="{FE36D6DC-74D3-4D95-87BF-4080B084AF25}"/>
    <cellStyle name="Texto de Aviso 26 3 2" xfId="42855" xr:uid="{F0566137-E42A-4ADE-9903-E5069217405A}"/>
    <cellStyle name="Texto de Aviso 26 4" xfId="42856" xr:uid="{4F4744CF-3A1B-4C81-BB93-0B59784AFEE2}"/>
    <cellStyle name="Texto de Aviso 26 4 2" xfId="42857" xr:uid="{39DDB2CD-9481-4D76-86DE-E0253631E8E6}"/>
    <cellStyle name="Texto de Aviso 26 5" xfId="42858" xr:uid="{4AE247FA-2E81-4B77-9E5D-3EF9B0FB5A25}"/>
    <cellStyle name="Texto de Aviso 26 5 2" xfId="42859" xr:uid="{582D94E8-1925-4372-BFB7-897975C98AE5}"/>
    <cellStyle name="Texto de Aviso 26 6" xfId="42860" xr:uid="{6270C795-DEC6-41FC-A580-2BD8DF4FAC27}"/>
    <cellStyle name="Texto de Aviso 26 6 2" xfId="42861" xr:uid="{3622B414-F83E-411B-8412-1EB527D61F27}"/>
    <cellStyle name="Texto de Aviso 26 7" xfId="42862" xr:uid="{9403AE52-8E02-4A27-939A-25FBA002D295}"/>
    <cellStyle name="Texto de Aviso 27" xfId="42863" xr:uid="{129511A8-0C47-47FC-94E2-977F2A1F43EB}"/>
    <cellStyle name="Texto de Aviso 27 2" xfId="42864" xr:uid="{13FAECDA-2337-4373-9E8E-3BB90AF07130}"/>
    <cellStyle name="Texto de Aviso 27 2 2" xfId="42865" xr:uid="{3CE00E10-4E7D-4837-947C-79897DC9C5CF}"/>
    <cellStyle name="Texto de Aviso 27 2 2 2" xfId="42866" xr:uid="{898A7B2A-B6DB-4905-B3EB-01ADE4B1166A}"/>
    <cellStyle name="Texto de Aviso 27 2 3" xfId="42867" xr:uid="{514B34F8-A143-45C2-AF72-9669FCC08F60}"/>
    <cellStyle name="Texto de Aviso 27 2 3 2" xfId="42868" xr:uid="{DFCF6C1E-F852-4954-8DE6-8B120679965D}"/>
    <cellStyle name="Texto de Aviso 27 2 4" xfId="42869" xr:uid="{74162626-E967-4FB3-9C1C-E9FF50C6E8AB}"/>
    <cellStyle name="Texto de Aviso 27 3" xfId="42870" xr:uid="{D411C4E1-35E7-4DFC-B135-F48C4F8A35F6}"/>
    <cellStyle name="Texto de Aviso 27 3 2" xfId="42871" xr:uid="{B10BD463-67F0-4B27-A93D-258FF14C2F39}"/>
    <cellStyle name="Texto de Aviso 27 4" xfId="42872" xr:uid="{E7297376-1F22-4ECF-A89A-AE0319860030}"/>
    <cellStyle name="Texto de Aviso 27 4 2" xfId="42873" xr:uid="{9B21F5CF-ED59-4B04-9471-4D9622A3AC78}"/>
    <cellStyle name="Texto de Aviso 27 5" xfId="42874" xr:uid="{5F40A77B-3BC9-4DB0-A2B4-70A08EEE3E0C}"/>
    <cellStyle name="Texto de Aviso 27 5 2" xfId="42875" xr:uid="{30829F08-698E-4A41-9CCA-BC67B9374260}"/>
    <cellStyle name="Texto de Aviso 27 6" xfId="42876" xr:uid="{6ABBBCFE-82CD-4CA7-8096-E5862493FE0B}"/>
    <cellStyle name="Texto de Aviso 27 6 2" xfId="42877" xr:uid="{98F04F04-AF3F-4F87-A732-E76FA5FE577F}"/>
    <cellStyle name="Texto de Aviso 27 7" xfId="42878" xr:uid="{EA8B4D9C-6E4F-45DE-B181-F451BC6D4C5B}"/>
    <cellStyle name="Texto de Aviso 28" xfId="42879" xr:uid="{94A8DB48-5AB5-426C-BF66-B0D563B5AC64}"/>
    <cellStyle name="Texto de Aviso 28 2" xfId="42880" xr:uid="{E2CB64B5-5460-4CF0-B449-7A7BBA194E91}"/>
    <cellStyle name="Texto de Aviso 28 2 2" xfId="42881" xr:uid="{D39C190C-8CEF-4128-99CB-7FA8646C5D1A}"/>
    <cellStyle name="Texto de Aviso 28 2 2 2" xfId="42882" xr:uid="{A075344A-8B79-48A6-AC69-9688CE91A9F5}"/>
    <cellStyle name="Texto de Aviso 28 2 3" xfId="42883" xr:uid="{7A0B6C5F-31C4-494E-9769-41EC5E54193F}"/>
    <cellStyle name="Texto de Aviso 28 2 3 2" xfId="42884" xr:uid="{2507A107-9309-4939-A20B-4F11B6621B72}"/>
    <cellStyle name="Texto de Aviso 28 2 4" xfId="42885" xr:uid="{D3D8EFEF-FC90-4EB0-9C28-9F3FE76D701D}"/>
    <cellStyle name="Texto de Aviso 28 3" xfId="42886" xr:uid="{6571250F-6367-4A13-B064-5D9B1238513D}"/>
    <cellStyle name="Texto de Aviso 28 3 2" xfId="42887" xr:uid="{83630E9C-063B-422E-B045-5324880CF16E}"/>
    <cellStyle name="Texto de Aviso 28 4" xfId="42888" xr:uid="{2AC2E35F-9444-4526-8126-C4DA382D4CEC}"/>
    <cellStyle name="Texto de Aviso 28 4 2" xfId="42889" xr:uid="{606C9166-86B7-4D0A-B661-AAF301EE4842}"/>
    <cellStyle name="Texto de Aviso 28 5" xfId="42890" xr:uid="{48B5D40E-87D2-46D4-94AD-DB1CB5C29E69}"/>
    <cellStyle name="Texto de Aviso 28 5 2" xfId="42891" xr:uid="{6EA83059-AFB5-4D1A-BAE2-1BA306E45C59}"/>
    <cellStyle name="Texto de Aviso 28 6" xfId="42892" xr:uid="{FFB54F0F-CE5A-4A35-AC4F-5757E0D72CFF}"/>
    <cellStyle name="Texto de Aviso 28 6 2" xfId="42893" xr:uid="{83B1B0D8-1611-447C-B63B-F0706A9FCECC}"/>
    <cellStyle name="Texto de Aviso 28 7" xfId="42894" xr:uid="{AD168BB3-7E35-4DCE-AFE9-EE495DA96574}"/>
    <cellStyle name="Texto de Aviso 29" xfId="42895" xr:uid="{A82F9BCC-A065-4FDF-91BD-2749AE5F4587}"/>
    <cellStyle name="Texto de Aviso 29 2" xfId="42896" xr:uid="{810B3530-9B2A-4FD3-B918-863384C8FCFE}"/>
    <cellStyle name="Texto de Aviso 29 2 2" xfId="42897" xr:uid="{89001AEC-8F34-4541-BA15-F52EDAC730DA}"/>
    <cellStyle name="Texto de Aviso 29 2 2 2" xfId="42898" xr:uid="{5CEA7A95-191A-4996-A2B8-FE942203C8B1}"/>
    <cellStyle name="Texto de Aviso 29 2 3" xfId="42899" xr:uid="{93EA6CC9-60D5-4AF7-A621-373D8FBE8D98}"/>
    <cellStyle name="Texto de Aviso 29 2 3 2" xfId="42900" xr:uid="{323A8427-EF4F-45BF-9D54-5A0565ECF5DC}"/>
    <cellStyle name="Texto de Aviso 29 2 4" xfId="42901" xr:uid="{2991D7CB-B76E-4CC9-8461-7987CAEFE60A}"/>
    <cellStyle name="Texto de Aviso 29 3" xfId="42902" xr:uid="{420E0F7F-B3DB-441F-BFD4-00FDEFC42A9B}"/>
    <cellStyle name="Texto de Aviso 29 3 2" xfId="42903" xr:uid="{EA357C2C-B1D7-4C3F-8302-E97A10636DA6}"/>
    <cellStyle name="Texto de Aviso 29 4" xfId="42904" xr:uid="{692A893E-88A9-4CD3-9788-3A9027E46AE1}"/>
    <cellStyle name="Texto de Aviso 29 4 2" xfId="42905" xr:uid="{3B0F780C-46D6-4B38-BCFD-3162D308977B}"/>
    <cellStyle name="Texto de Aviso 29 5" xfId="42906" xr:uid="{BF38DF02-B0B5-4E31-93ED-372EB2320FC9}"/>
    <cellStyle name="Texto de Aviso 29 5 2" xfId="42907" xr:uid="{B57319DA-0783-4748-B9ED-1F62B821FCFE}"/>
    <cellStyle name="Texto de Aviso 29 6" xfId="42908" xr:uid="{DEEDED0F-723B-4978-85F3-C297F2E6E9C6}"/>
    <cellStyle name="Texto de Aviso 29 6 2" xfId="42909" xr:uid="{9D24B2B7-A24E-4B6F-9EFB-81A54910A3D5}"/>
    <cellStyle name="Texto de Aviso 29 7" xfId="42910" xr:uid="{2EEF608C-CF04-4E56-B1BD-7073A684A776}"/>
    <cellStyle name="Texto de Aviso 3" xfId="42911" xr:uid="{662813B0-CA49-4019-BC1D-984281B3EF0C}"/>
    <cellStyle name="Texto de Aviso 3 2" xfId="42912" xr:uid="{64E9D23D-2929-4D86-9B29-06A400EE066E}"/>
    <cellStyle name="Texto de Aviso 3 2 2" xfId="42913" xr:uid="{CF69D124-43A8-48F5-8E21-AC7A278B8FC5}"/>
    <cellStyle name="Texto de Aviso 3 2 2 2" xfId="42914" xr:uid="{35CDE102-ED33-4987-A89D-B6008DE0005A}"/>
    <cellStyle name="Texto de Aviso 3 2 3" xfId="42915" xr:uid="{7ED658E2-07E3-474C-8885-9DA8AA0EE794}"/>
    <cellStyle name="Texto de Aviso 3 2 3 2" xfId="42916" xr:uid="{D7C9337F-FF85-4E60-B480-96525FDF5091}"/>
    <cellStyle name="Texto de Aviso 3 2 4" xfId="42917" xr:uid="{8A02E84F-E764-4BD8-AD59-E40D402BF435}"/>
    <cellStyle name="Texto de Aviso 3 3" xfId="42918" xr:uid="{F1308034-C68E-451C-AD2A-2165DC08F67A}"/>
    <cellStyle name="Texto de Aviso 3 3 2" xfId="42919" xr:uid="{204D467F-B216-4DE2-AA6A-589BCD13CEE2}"/>
    <cellStyle name="Texto de Aviso 3 4" xfId="42920" xr:uid="{16CFF2DF-BE3E-44D4-A5BA-443AE91CEBE2}"/>
    <cellStyle name="Texto de Aviso 3 4 2" xfId="42921" xr:uid="{A4E6CE19-7A53-41BF-A9AF-1248682AF3BF}"/>
    <cellStyle name="Texto de Aviso 3 5" xfId="42922" xr:uid="{C3BD5D03-E6C7-4DD1-A808-15BFA9F5E4EC}"/>
    <cellStyle name="Texto de Aviso 3 5 2" xfId="42923" xr:uid="{1B044626-1CE0-4B93-ABC5-CFD1707BFC87}"/>
    <cellStyle name="Texto de Aviso 3 6" xfId="42924" xr:uid="{960A8C43-F03D-4A82-8C8B-2346AE58D9F2}"/>
    <cellStyle name="Texto de Aviso 3 6 2" xfId="42925" xr:uid="{EBC27C20-DF83-404C-BE98-4F4489C439F1}"/>
    <cellStyle name="Texto de Aviso 3 7" xfId="42926" xr:uid="{BD67E495-255D-411B-8C9E-8190EE85B816}"/>
    <cellStyle name="Texto de Aviso 30" xfId="42927" xr:uid="{3B79F480-9024-4638-BF13-F9F0A9476AEC}"/>
    <cellStyle name="Texto de Aviso 30 2" xfId="42928" xr:uid="{971F3CB4-4B7E-4899-B9F7-D887085AA6F7}"/>
    <cellStyle name="Texto de Aviso 30 2 2" xfId="42929" xr:uid="{323E5D17-D4D9-4769-A812-076232FBEB15}"/>
    <cellStyle name="Texto de Aviso 30 2 2 2" xfId="42930" xr:uid="{D09EFB97-E4FF-4FA7-919F-542DE65E9864}"/>
    <cellStyle name="Texto de Aviso 30 2 3" xfId="42931" xr:uid="{C3E7CB48-380F-4A59-ABA0-3F8EE345D796}"/>
    <cellStyle name="Texto de Aviso 30 2 3 2" xfId="42932" xr:uid="{1C0DE943-B67A-46B6-B294-4034A17F9210}"/>
    <cellStyle name="Texto de Aviso 30 2 4" xfId="42933" xr:uid="{1665B4B1-1513-4D7F-8775-FF36B32BD2B9}"/>
    <cellStyle name="Texto de Aviso 30 3" xfId="42934" xr:uid="{764427D7-A3A6-4CDD-BA92-073FE231A7B2}"/>
    <cellStyle name="Texto de Aviso 30 3 2" xfId="42935" xr:uid="{3D26843C-736A-4633-810D-EEF752418700}"/>
    <cellStyle name="Texto de Aviso 30 4" xfId="42936" xr:uid="{A35F1510-89DB-4B6C-A9DC-67CD6AD92271}"/>
    <cellStyle name="Texto de Aviso 30 4 2" xfId="42937" xr:uid="{0F480D42-2F8F-40D1-983E-3823280CCEE6}"/>
    <cellStyle name="Texto de Aviso 30 5" xfId="42938" xr:uid="{A086A454-9570-48E2-9616-83AD76F97BB7}"/>
    <cellStyle name="Texto de Aviso 30 5 2" xfId="42939" xr:uid="{BF8CBE50-5017-4E91-B6F7-F134EB2E3B92}"/>
    <cellStyle name="Texto de Aviso 30 6" xfId="42940" xr:uid="{C0CF8E03-34FB-47C6-8716-1421BD84632E}"/>
    <cellStyle name="Texto de Aviso 30 6 2" xfId="42941" xr:uid="{B7E4D49E-3EF0-49A6-955D-56C312995BF8}"/>
    <cellStyle name="Texto de Aviso 30 7" xfId="42942" xr:uid="{1EFEA111-AA91-480B-9DB5-191754E73F06}"/>
    <cellStyle name="Texto de Aviso 31" xfId="42943" xr:uid="{4B1851CA-2224-4573-99EB-447DE5CFF35A}"/>
    <cellStyle name="Texto de Aviso 31 2" xfId="42944" xr:uid="{DA1F53B0-1364-4CFB-843B-64620F9D16D7}"/>
    <cellStyle name="Texto de Aviso 31 2 2" xfId="42945" xr:uid="{EDD10DFC-4316-4BCB-8D4E-ED369A09AFC4}"/>
    <cellStyle name="Texto de Aviso 31 2 2 2" xfId="42946" xr:uid="{433EB1BB-7726-43B9-A2C7-D05FE98A40A6}"/>
    <cellStyle name="Texto de Aviso 31 2 3" xfId="42947" xr:uid="{AEE87156-4D41-433D-A137-ED9A26407896}"/>
    <cellStyle name="Texto de Aviso 31 2 3 2" xfId="42948" xr:uid="{5DC1AB9D-171C-451D-9C56-9BFD8EC50115}"/>
    <cellStyle name="Texto de Aviso 31 2 4" xfId="42949" xr:uid="{C2141648-328E-4E32-B354-B5843337E676}"/>
    <cellStyle name="Texto de Aviso 31 3" xfId="42950" xr:uid="{780975FE-6C78-4840-AC0A-1A32FF88F064}"/>
    <cellStyle name="Texto de Aviso 31 3 2" xfId="42951" xr:uid="{E5D38C9A-1ABB-477D-8C4D-CBE8DFD2A8AF}"/>
    <cellStyle name="Texto de Aviso 31 4" xfId="42952" xr:uid="{274EE234-3ED2-4EE2-B115-EDE1D592B64D}"/>
    <cellStyle name="Texto de Aviso 31 4 2" xfId="42953" xr:uid="{2EC49607-BA80-468A-905E-EF52B06C7747}"/>
    <cellStyle name="Texto de Aviso 31 5" xfId="42954" xr:uid="{407C07D7-5661-4495-A3BB-52379DA67065}"/>
    <cellStyle name="Texto de Aviso 31 5 2" xfId="42955" xr:uid="{993AA2BA-82C8-43CA-8CA0-981EE8F91AB4}"/>
    <cellStyle name="Texto de Aviso 31 6" xfId="42956" xr:uid="{B2D0F733-F33E-4589-A407-B7EABCB62794}"/>
    <cellStyle name="Texto de Aviso 31 6 2" xfId="42957" xr:uid="{33FAF3EE-5190-4ADE-82F5-5B0EC7C8C099}"/>
    <cellStyle name="Texto de Aviso 31 7" xfId="42958" xr:uid="{F974E648-EB96-4261-8E5D-AC089AE18B1F}"/>
    <cellStyle name="Texto de Aviso 32" xfId="42959" xr:uid="{8CFAB747-A46D-4313-ADD4-3874B22F1669}"/>
    <cellStyle name="Texto de Aviso 32 2" xfId="42960" xr:uid="{FF51F8D7-1C95-4B20-8B0A-EC4067F77D9E}"/>
    <cellStyle name="Texto de Aviso 32 2 2" xfId="42961" xr:uid="{D4198EC6-FDD1-4811-A329-2652232F1893}"/>
    <cellStyle name="Texto de Aviso 32 2 2 2" xfId="42962" xr:uid="{5944315A-D8B4-4312-85E3-DA9B3E3B1758}"/>
    <cellStyle name="Texto de Aviso 32 2 3" xfId="42963" xr:uid="{2E3D43CF-C6E7-4C5E-B240-74C229849331}"/>
    <cellStyle name="Texto de Aviso 32 2 3 2" xfId="42964" xr:uid="{919A9C9B-BD4F-45E3-9B5A-A89A4845ECDB}"/>
    <cellStyle name="Texto de Aviso 32 2 4" xfId="42965" xr:uid="{8F56D0D6-BADE-4B1F-ADA1-6E1FA34816C3}"/>
    <cellStyle name="Texto de Aviso 32 3" xfId="42966" xr:uid="{5C70C38C-814A-47B2-BB79-723A436F1E40}"/>
    <cellStyle name="Texto de Aviso 32 3 2" xfId="42967" xr:uid="{90B4E0BE-E047-4BFC-94E2-52809D961F26}"/>
    <cellStyle name="Texto de Aviso 32 4" xfId="42968" xr:uid="{D4CDE416-2EBE-4FF3-8A8B-144CF041B1E3}"/>
    <cellStyle name="Texto de Aviso 32 4 2" xfId="42969" xr:uid="{0B193AA6-DABF-4CF8-AF3C-330BEC252534}"/>
    <cellStyle name="Texto de Aviso 32 5" xfId="42970" xr:uid="{7A5A6BC0-00F8-4958-BC2E-801027B74C8C}"/>
    <cellStyle name="Texto de Aviso 32 5 2" xfId="42971" xr:uid="{5AA0CF17-7F17-4D3A-8E8E-3200D7D7D77C}"/>
    <cellStyle name="Texto de Aviso 32 6" xfId="42972" xr:uid="{11F26104-D525-4463-828A-9F9C617D10C7}"/>
    <cellStyle name="Texto de Aviso 32 6 2" xfId="42973" xr:uid="{A852513B-C62E-4508-847B-FEBDEEFC628E}"/>
    <cellStyle name="Texto de Aviso 32 7" xfId="42974" xr:uid="{7D26F889-A0C1-46D7-BE08-23B6232C879D}"/>
    <cellStyle name="Texto de Aviso 33" xfId="42975" xr:uid="{5C8E8A9E-A6F1-4A52-932A-677D6304DBDC}"/>
    <cellStyle name="Texto de Aviso 33 2" xfId="42976" xr:uid="{D08B8823-AFB2-4D14-A24C-0CDF688B4EEA}"/>
    <cellStyle name="Texto de Aviso 33 2 2" xfId="42977" xr:uid="{3DC6FFAB-5A83-43B6-8E1C-BFCCBD0494C2}"/>
    <cellStyle name="Texto de Aviso 33 2 2 2" xfId="42978" xr:uid="{04B37E40-1614-45E4-86D8-92C70DB9C045}"/>
    <cellStyle name="Texto de Aviso 33 2 3" xfId="42979" xr:uid="{2AD2CFB2-4E97-4F52-AF39-55CF32397CE7}"/>
    <cellStyle name="Texto de Aviso 33 2 3 2" xfId="42980" xr:uid="{2C45DA2A-6B56-4AFF-AE2E-0BEE79FD38C4}"/>
    <cellStyle name="Texto de Aviso 33 2 4" xfId="42981" xr:uid="{CAABB75F-2334-4E7F-93AB-81AF72615DF7}"/>
    <cellStyle name="Texto de Aviso 33 3" xfId="42982" xr:uid="{BE0BC746-4AB5-42F5-9B24-718EEA35CEEF}"/>
    <cellStyle name="Texto de Aviso 33 3 2" xfId="42983" xr:uid="{7D27CCFA-B701-406F-A3FD-23C8755D60E8}"/>
    <cellStyle name="Texto de Aviso 33 4" xfId="42984" xr:uid="{936A263E-CA18-48C6-A67E-35250ECD27CA}"/>
    <cellStyle name="Texto de Aviso 33 4 2" xfId="42985" xr:uid="{C33161D2-B3FE-46DB-8ED4-976A0F8A7E6E}"/>
    <cellStyle name="Texto de Aviso 33 5" xfId="42986" xr:uid="{49965220-2A94-4FE6-A58C-89F3CEB1DB47}"/>
    <cellStyle name="Texto de Aviso 33 5 2" xfId="42987" xr:uid="{5155373C-AD29-4C64-A81A-FC1983B15592}"/>
    <cellStyle name="Texto de Aviso 33 6" xfId="42988" xr:uid="{7033129D-91C3-49F5-B5D5-128E670E7034}"/>
    <cellStyle name="Texto de Aviso 33 6 2" xfId="42989" xr:uid="{97AFEB75-E9DA-48D1-A117-690EEC9B89E9}"/>
    <cellStyle name="Texto de Aviso 33 7" xfId="42990" xr:uid="{43A1FF25-0BCA-47CE-B463-4ADADC027D7F}"/>
    <cellStyle name="Texto de Aviso 34" xfId="42991" xr:uid="{62E3FDF9-59B2-4319-8D1B-77C9B19C54DB}"/>
    <cellStyle name="Texto de Aviso 34 2" xfId="42992" xr:uid="{F213F379-2BD7-4CBE-A872-6654F05304AF}"/>
    <cellStyle name="Texto de Aviso 34 2 2" xfId="42993" xr:uid="{F25A08EA-A084-4B87-ACD9-49D11B862622}"/>
    <cellStyle name="Texto de Aviso 34 2 2 2" xfId="42994" xr:uid="{C85F1A68-BF5B-4099-963F-8B62D33A05E8}"/>
    <cellStyle name="Texto de Aviso 34 2 3" xfId="42995" xr:uid="{737E7337-427F-42F2-AF19-CDADF3263556}"/>
    <cellStyle name="Texto de Aviso 34 2 3 2" xfId="42996" xr:uid="{E6403490-F2A8-4784-B94B-A49CC940E285}"/>
    <cellStyle name="Texto de Aviso 34 2 4" xfId="42997" xr:uid="{60F2FC75-5ECB-4036-8B3F-A30B6C7C5361}"/>
    <cellStyle name="Texto de Aviso 34 3" xfId="42998" xr:uid="{CF0DDE5C-3466-42D9-A2BA-5B268406C316}"/>
    <cellStyle name="Texto de Aviso 34 3 2" xfId="42999" xr:uid="{8A52C6B2-4958-439A-9EA2-2259EEC3832F}"/>
    <cellStyle name="Texto de Aviso 34 4" xfId="43000" xr:uid="{39F77BE9-2696-424C-A6A5-14D9A0071FAE}"/>
    <cellStyle name="Texto de Aviso 34 4 2" xfId="43001" xr:uid="{3FEB3369-3EBD-4BE9-8555-0F8CA4870924}"/>
    <cellStyle name="Texto de Aviso 34 5" xfId="43002" xr:uid="{F06B5188-30DC-4843-A79D-B15733364425}"/>
    <cellStyle name="Texto de Aviso 34 5 2" xfId="43003" xr:uid="{987AA4E7-241A-47D6-B542-BD04951077E3}"/>
    <cellStyle name="Texto de Aviso 34 6" xfId="43004" xr:uid="{AD9FADC8-391C-4C62-A2A4-B2B97318A6DD}"/>
    <cellStyle name="Texto de Aviso 34 6 2" xfId="43005" xr:uid="{44A44A29-4C54-4EE3-BE35-2E675B626E21}"/>
    <cellStyle name="Texto de Aviso 34 7" xfId="43006" xr:uid="{3CB675F5-6246-41E3-BC27-0F59B5BD94A9}"/>
    <cellStyle name="Texto de Aviso 35" xfId="43007" xr:uid="{B4E4729E-66B5-46B8-93FD-9648A2DB101B}"/>
    <cellStyle name="Texto de Aviso 35 2" xfId="43008" xr:uid="{F45946F8-B92F-4455-9F24-AFA0D9D0CBED}"/>
    <cellStyle name="Texto de Aviso 35 2 2" xfId="43009" xr:uid="{190FCC6C-9123-4A76-A610-EA8C24060BE8}"/>
    <cellStyle name="Texto de Aviso 35 2 2 2" xfId="43010" xr:uid="{D228820E-4C8B-48A0-A2F4-3BBC2C780B27}"/>
    <cellStyle name="Texto de Aviso 35 2 3" xfId="43011" xr:uid="{3D34CD45-2678-4C2A-A7CF-FAE92CDD0D95}"/>
    <cellStyle name="Texto de Aviso 35 2 3 2" xfId="43012" xr:uid="{9B35109F-EC06-4587-A100-03B3F5F4FFEE}"/>
    <cellStyle name="Texto de Aviso 35 2 4" xfId="43013" xr:uid="{00B00E15-6167-4938-811D-EAC6B2944772}"/>
    <cellStyle name="Texto de Aviso 35 3" xfId="43014" xr:uid="{4BD0CB26-BD4D-4771-A35F-FA2E88485E60}"/>
    <cellStyle name="Texto de Aviso 35 3 2" xfId="43015" xr:uid="{5517CCAC-8266-473E-9BB7-128285897444}"/>
    <cellStyle name="Texto de Aviso 35 4" xfId="43016" xr:uid="{C05A4218-2EB5-4632-84F4-DC57175631E5}"/>
    <cellStyle name="Texto de Aviso 35 4 2" xfId="43017" xr:uid="{236FAD46-D002-4589-B33A-7C51415AEF97}"/>
    <cellStyle name="Texto de Aviso 35 5" xfId="43018" xr:uid="{C6724A64-09E0-4589-A023-18606364DBD1}"/>
    <cellStyle name="Texto de Aviso 35 5 2" xfId="43019" xr:uid="{3116C72E-0678-4F37-8546-F74C2B04605F}"/>
    <cellStyle name="Texto de Aviso 35 6" xfId="43020" xr:uid="{FB2233F4-6B3B-47DC-95C7-0A8B57393D06}"/>
    <cellStyle name="Texto de Aviso 35 6 2" xfId="43021" xr:uid="{6D80CD54-6CF8-4E81-B737-ADB776165722}"/>
    <cellStyle name="Texto de Aviso 35 7" xfId="43022" xr:uid="{C0474F1D-94F1-4E7F-9A9C-3D3A26C2B242}"/>
    <cellStyle name="Texto de Aviso 4" xfId="43023" xr:uid="{CE0B1C12-95E6-4992-9691-BEC3F621D1D7}"/>
    <cellStyle name="Texto de Aviso 4 2" xfId="43024" xr:uid="{6AB22BE2-A4B7-4971-A226-39017871CDAA}"/>
    <cellStyle name="Texto de Aviso 4 2 2" xfId="43025" xr:uid="{ED749D67-7A16-4A75-95D4-AA44E97E4C2A}"/>
    <cellStyle name="Texto de Aviso 4 2 2 2" xfId="43026" xr:uid="{5555A46C-9DE5-4E5D-B52A-B0CA2300D4FC}"/>
    <cellStyle name="Texto de Aviso 4 2 3" xfId="43027" xr:uid="{B7FDF148-A076-406A-95AB-920D3C32C569}"/>
    <cellStyle name="Texto de Aviso 4 2 3 2" xfId="43028" xr:uid="{8827E818-F14E-4866-95C0-299D8EEFEEFA}"/>
    <cellStyle name="Texto de Aviso 4 2 4" xfId="43029" xr:uid="{B0FA9D95-1FF1-4F7C-97E1-09E66376AC84}"/>
    <cellStyle name="Texto de Aviso 4 3" xfId="43030" xr:uid="{602C6677-8B69-4E86-BA6B-6C49EEFFA474}"/>
    <cellStyle name="Texto de Aviso 4 3 2" xfId="43031" xr:uid="{7CD2FE98-3BD3-483F-9C77-DAF8909AE09C}"/>
    <cellStyle name="Texto de Aviso 4 4" xfId="43032" xr:uid="{33332A1E-75D5-4EFD-9816-31EC5CCFC856}"/>
    <cellStyle name="Texto de Aviso 4 4 2" xfId="43033" xr:uid="{4AD000AD-E30E-49D5-83CF-C39A29657004}"/>
    <cellStyle name="Texto de Aviso 4 5" xfId="43034" xr:uid="{3937DB61-A34F-4C94-B4CC-192CED28A274}"/>
    <cellStyle name="Texto de Aviso 4 5 2" xfId="43035" xr:uid="{FA73DADC-24E4-464D-8A17-94E3252831CF}"/>
    <cellStyle name="Texto de Aviso 4 6" xfId="43036" xr:uid="{A0A00118-9B48-4978-877D-B1C1B78986A8}"/>
    <cellStyle name="Texto de Aviso 4 6 2" xfId="43037" xr:uid="{7114B4BB-6383-4A91-9FBA-A6638BAED678}"/>
    <cellStyle name="Texto de Aviso 4 7" xfId="43038" xr:uid="{82B5D8A5-B83A-4502-B354-35F724EA34DC}"/>
    <cellStyle name="Texto de Aviso 5" xfId="43039" xr:uid="{718394C6-F83C-4BDA-BE61-9622A6B91112}"/>
    <cellStyle name="Texto de Aviso 5 2" xfId="43040" xr:uid="{D1031B1A-0346-435D-83A6-FDF6E3CA6759}"/>
    <cellStyle name="Texto de Aviso 5 2 2" xfId="43041" xr:uid="{D2E900C0-0271-45F6-9C87-63223B2008B6}"/>
    <cellStyle name="Texto de Aviso 5 2 2 2" xfId="43042" xr:uid="{7F06516A-264A-426B-95E8-A3E9521BD9A1}"/>
    <cellStyle name="Texto de Aviso 5 2 3" xfId="43043" xr:uid="{610F19F3-2269-4B4C-A71F-DD8DFB60950B}"/>
    <cellStyle name="Texto de Aviso 5 2 3 2" xfId="43044" xr:uid="{062C701F-9EA6-4933-B3D0-2908C6FD0A11}"/>
    <cellStyle name="Texto de Aviso 5 2 4" xfId="43045" xr:uid="{DA38584A-2E7D-42E9-B355-D72AF3D3CA6C}"/>
    <cellStyle name="Texto de Aviso 5 3" xfId="43046" xr:uid="{C4F02A3B-2337-43CA-B5C1-4457BA2DE3AB}"/>
    <cellStyle name="Texto de Aviso 5 3 2" xfId="43047" xr:uid="{624B04FC-181B-4DC8-9A07-4CB12A974805}"/>
    <cellStyle name="Texto de Aviso 5 4" xfId="43048" xr:uid="{9337B824-356B-4C4D-B160-3A2FC384DE42}"/>
    <cellStyle name="Texto de Aviso 5 4 2" xfId="43049" xr:uid="{1BCE3812-33B4-48A1-B045-0BC6D1FF9C7A}"/>
    <cellStyle name="Texto de Aviso 5 5" xfId="43050" xr:uid="{03816AB1-3973-4594-8D6D-4BB40EA397D7}"/>
    <cellStyle name="Texto de Aviso 5 5 2" xfId="43051" xr:uid="{8CD281CB-D424-4F27-ACFE-DCF36A8A464B}"/>
    <cellStyle name="Texto de Aviso 5 6" xfId="43052" xr:uid="{3D902499-5AF3-4AD1-90E2-8372C13431C4}"/>
    <cellStyle name="Texto de Aviso 5 6 2" xfId="43053" xr:uid="{49B6680E-193B-4BFF-81AE-BB7EBB7295F3}"/>
    <cellStyle name="Texto de Aviso 5 7" xfId="43054" xr:uid="{BCB7251D-E0AD-4FF3-885C-49E04268A8E3}"/>
    <cellStyle name="Texto de Aviso 6" xfId="43055" xr:uid="{BE53E4F5-2849-4EFB-9674-9729D878E76D}"/>
    <cellStyle name="Texto de Aviso 6 2" xfId="43056" xr:uid="{21BA584A-97C3-4B52-AB39-F11642C4B83D}"/>
    <cellStyle name="Texto de Aviso 6 2 2" xfId="43057" xr:uid="{AE9E2A15-93B4-4296-BA16-2C8C5C70BCAE}"/>
    <cellStyle name="Texto de Aviso 6 2 2 2" xfId="43058" xr:uid="{514D154A-B475-4B9A-B434-6E5608A27076}"/>
    <cellStyle name="Texto de Aviso 6 2 3" xfId="43059" xr:uid="{1EB3EDDA-338F-47FD-A950-580F2AB25B3F}"/>
    <cellStyle name="Texto de Aviso 6 2 3 2" xfId="43060" xr:uid="{F613A835-F917-4BD4-A103-9B2D44F85F33}"/>
    <cellStyle name="Texto de Aviso 6 2 4" xfId="43061" xr:uid="{54428498-7B6A-4BDB-95EB-EB81FD271494}"/>
    <cellStyle name="Texto de Aviso 6 3" xfId="43062" xr:uid="{2F3B57EE-A79B-41C1-96FA-853DD356E87D}"/>
    <cellStyle name="Texto de Aviso 6 3 2" xfId="43063" xr:uid="{AEB9CD12-DB9E-4823-BFD3-94A2064BC435}"/>
    <cellStyle name="Texto de Aviso 6 4" xfId="43064" xr:uid="{456816F5-3781-4226-98BF-7EAD5CEB74AF}"/>
    <cellStyle name="Texto de Aviso 6 4 2" xfId="43065" xr:uid="{03AFF7CE-1E0B-4145-85BD-F1129FE704FC}"/>
    <cellStyle name="Texto de Aviso 6 5" xfId="43066" xr:uid="{F73FD579-83C3-470E-A88F-CB18A53BBECD}"/>
    <cellStyle name="Texto de Aviso 6 5 2" xfId="43067" xr:uid="{0367802B-34D3-4F4A-B7B5-E7D39CC2D703}"/>
    <cellStyle name="Texto de Aviso 6 6" xfId="43068" xr:uid="{01F8ED25-A89A-4798-9FE9-76F14C1CB18A}"/>
    <cellStyle name="Texto de Aviso 6 6 2" xfId="43069" xr:uid="{F3CEDDF3-6E51-4465-8EC2-FFCA7549900E}"/>
    <cellStyle name="Texto de Aviso 6 7" xfId="43070" xr:uid="{7F263CAC-DDAE-42FB-9DE7-7B988B43D74A}"/>
    <cellStyle name="Texto de Aviso 7" xfId="43071" xr:uid="{6580A326-5781-4D58-83B7-C434692EFAF2}"/>
    <cellStyle name="Texto de Aviso 7 2" xfId="43072" xr:uid="{CB4AE761-642E-413E-8168-FE0363D361B8}"/>
    <cellStyle name="Texto de Aviso 7 2 2" xfId="43073" xr:uid="{FD8D64F5-D6D4-4A26-BC76-DD0D6C4A2FA7}"/>
    <cellStyle name="Texto de Aviso 7 2 2 2" xfId="43074" xr:uid="{A628687E-82FF-48F3-9712-8C55A79B3810}"/>
    <cellStyle name="Texto de Aviso 7 2 3" xfId="43075" xr:uid="{F6CA1DA3-8A5F-4350-89FB-66034E35F4A7}"/>
    <cellStyle name="Texto de Aviso 7 2 3 2" xfId="43076" xr:uid="{D776814D-30F8-4DF2-A9DF-1027E3C637EE}"/>
    <cellStyle name="Texto de Aviso 7 2 4" xfId="43077" xr:uid="{22D9C710-B6E6-4BE4-82D9-9FFC6F9ACF3E}"/>
    <cellStyle name="Texto de Aviso 7 3" xfId="43078" xr:uid="{5B14A05D-387B-4EBB-BBB8-D6BC1012AACE}"/>
    <cellStyle name="Texto de Aviso 7 3 2" xfId="43079" xr:uid="{7F9D450C-245C-4689-968E-9B463369D731}"/>
    <cellStyle name="Texto de Aviso 7 4" xfId="43080" xr:uid="{6376995D-9C07-4BBA-9710-8AC4ADF0D029}"/>
    <cellStyle name="Texto de Aviso 7 4 2" xfId="43081" xr:uid="{12353508-150A-41CB-8230-5842372AE353}"/>
    <cellStyle name="Texto de Aviso 7 5" xfId="43082" xr:uid="{86EA3824-4791-441C-9E1A-4A9A2A529F18}"/>
    <cellStyle name="Texto de Aviso 7 5 2" xfId="43083" xr:uid="{A186D68F-4A85-47B1-A11A-F9C1A1D6E690}"/>
    <cellStyle name="Texto de Aviso 7 6" xfId="43084" xr:uid="{E80EAE6D-9241-4F7C-B5BD-1CD6739CCABB}"/>
    <cellStyle name="Texto de Aviso 7 6 2" xfId="43085" xr:uid="{6017E4E7-EF6E-488D-B4DA-0FF0A113B1C1}"/>
    <cellStyle name="Texto de Aviso 7 7" xfId="43086" xr:uid="{839682FD-4C6A-4749-B65F-51F7F6EF0DDA}"/>
    <cellStyle name="Texto de Aviso 8" xfId="43087" xr:uid="{F45CB4EE-03DB-4F18-A33B-33124518B417}"/>
    <cellStyle name="Texto de Aviso 8 2" xfId="43088" xr:uid="{CFDEA29E-7A7C-49A1-AEB5-13D461896757}"/>
    <cellStyle name="Texto de Aviso 8 2 2" xfId="43089" xr:uid="{A6670421-BE7F-4BCC-9E22-D17D404A8363}"/>
    <cellStyle name="Texto de Aviso 8 2 2 2" xfId="43090" xr:uid="{1FF7E391-6CC7-4E2E-B7A7-9FA40CFBF64E}"/>
    <cellStyle name="Texto de Aviso 8 2 3" xfId="43091" xr:uid="{583362BB-3CD9-4B19-8E29-D3BAECBBD48B}"/>
    <cellStyle name="Texto de Aviso 8 2 3 2" xfId="43092" xr:uid="{6C1EF2C4-4547-462B-8696-8DA1FACAA556}"/>
    <cellStyle name="Texto de Aviso 8 2 4" xfId="43093" xr:uid="{D74B2F2E-3B92-4DBF-A2E3-08A571482222}"/>
    <cellStyle name="Texto de Aviso 8 3" xfId="43094" xr:uid="{5B52BA4F-49D4-46FB-B2F2-0547886EEB24}"/>
    <cellStyle name="Texto de Aviso 8 3 2" xfId="43095" xr:uid="{9463B2C2-8FFA-4014-86F7-F19950B48F7B}"/>
    <cellStyle name="Texto de Aviso 8 4" xfId="43096" xr:uid="{AD14EC63-F730-4219-BAED-5B9C581D7C34}"/>
    <cellStyle name="Texto de Aviso 8 4 2" xfId="43097" xr:uid="{980E9FA3-AEFA-4F54-BC98-C3166E609859}"/>
    <cellStyle name="Texto de Aviso 8 5" xfId="43098" xr:uid="{45E578E7-7F8D-4C47-A970-C4DD8A9401D3}"/>
    <cellStyle name="Texto de Aviso 8 5 2" xfId="43099" xr:uid="{242A8C9B-DFBB-4715-BDDF-21B500269DA6}"/>
    <cellStyle name="Texto de Aviso 8 6" xfId="43100" xr:uid="{055C95CF-134E-4730-A7E2-40DB3CDB7048}"/>
    <cellStyle name="Texto de Aviso 8 6 2" xfId="43101" xr:uid="{45A128E7-5098-4391-B37B-FCC33A4085AC}"/>
    <cellStyle name="Texto de Aviso 8 7" xfId="43102" xr:uid="{F8A2C0FF-CAF0-4CEA-9832-5999852CCCB3}"/>
    <cellStyle name="Texto de Aviso 9" xfId="43103" xr:uid="{C6C51BA0-2113-4327-A355-3DF524E7FC13}"/>
    <cellStyle name="Texto de Aviso 9 2" xfId="43104" xr:uid="{17C486F0-7872-4372-BBE1-D9E6A28818AE}"/>
    <cellStyle name="Texto de Aviso 9 2 2" xfId="43105" xr:uid="{C833554A-BF5C-41DF-8A4F-55CD02D7F73A}"/>
    <cellStyle name="Texto de Aviso 9 2 2 2" xfId="43106" xr:uid="{ABF8E582-8BF0-47F9-A874-DB886F40794F}"/>
    <cellStyle name="Texto de Aviso 9 2 3" xfId="43107" xr:uid="{C17A81D9-E502-4931-AADC-00AE3B4C2A22}"/>
    <cellStyle name="Texto de Aviso 9 2 3 2" xfId="43108" xr:uid="{2D147C84-C982-4470-9AFF-56A7C66A9680}"/>
    <cellStyle name="Texto de Aviso 9 2 4" xfId="43109" xr:uid="{BA6FA37E-E301-4D1E-A926-720BC9895BAB}"/>
    <cellStyle name="Texto de Aviso 9 3" xfId="43110" xr:uid="{86CCA110-DD1D-48CF-8480-72E0DC4A81C0}"/>
    <cellStyle name="Texto de Aviso 9 3 2" xfId="43111" xr:uid="{46380960-F446-40EC-AB7C-D70C8A478170}"/>
    <cellStyle name="Texto de Aviso 9 4" xfId="43112" xr:uid="{589FD860-C28B-4C48-9A91-BE5E0AA9304B}"/>
    <cellStyle name="Texto de Aviso 9 4 2" xfId="43113" xr:uid="{25E8C97F-9588-4C1A-8901-21243E89D80E}"/>
    <cellStyle name="Texto de Aviso 9 5" xfId="43114" xr:uid="{D48DB8BA-5981-4CF2-B391-DB80BE2A3314}"/>
    <cellStyle name="Texto de Aviso 9 5 2" xfId="43115" xr:uid="{98F060FA-175D-435D-8900-62DB178CEB59}"/>
    <cellStyle name="Texto de Aviso 9 6" xfId="43116" xr:uid="{13806F83-F418-473A-A1A4-454EB5762B76}"/>
    <cellStyle name="Texto de Aviso 9 6 2" xfId="43117" xr:uid="{F6441071-53F8-491E-AA63-09D9E8411CD3}"/>
    <cellStyle name="Texto de Aviso 9 7" xfId="43118" xr:uid="{601F15AF-3052-4452-AB79-A82B4225A44D}"/>
    <cellStyle name="Texto Explicativo 10" xfId="43119" xr:uid="{1EE338CD-ACBF-4400-A91B-27E198589F16}"/>
    <cellStyle name="Texto Explicativo 10 2" xfId="43120" xr:uid="{49C0F347-3F6D-424B-9B67-690F6C7CA9F3}"/>
    <cellStyle name="Texto Explicativo 10 2 2" xfId="43121" xr:uid="{E5111DB3-9701-4240-9A51-E6768148DF7E}"/>
    <cellStyle name="Texto Explicativo 10 2 2 2" xfId="43122" xr:uid="{F0E16ECD-DFAF-4EEC-BEFC-9B0174923E7E}"/>
    <cellStyle name="Texto Explicativo 10 2 3" xfId="43123" xr:uid="{9EE986AC-D6DE-4885-AE8B-2B98EF1218E7}"/>
    <cellStyle name="Texto Explicativo 10 2 3 2" xfId="43124" xr:uid="{30B43418-D808-4BDC-95DB-1EA7A71CAF19}"/>
    <cellStyle name="Texto Explicativo 10 2 4" xfId="43125" xr:uid="{1678C040-063E-4D7A-958D-966D9A1B1866}"/>
    <cellStyle name="Texto Explicativo 10 3" xfId="43126" xr:uid="{836D4561-1127-4AB9-89A5-17185AE161BA}"/>
    <cellStyle name="Texto Explicativo 10 3 2" xfId="43127" xr:uid="{352CE366-3443-4160-832F-8A719A354BF4}"/>
    <cellStyle name="Texto Explicativo 10 4" xfId="43128" xr:uid="{B2A2A9D8-0EC1-4ACE-895E-E67F25A48EC9}"/>
    <cellStyle name="Texto Explicativo 10 4 2" xfId="43129" xr:uid="{822D236D-691E-4FAF-941B-FCC4922F8B18}"/>
    <cellStyle name="Texto Explicativo 10 5" xfId="43130" xr:uid="{8EB8453B-F4AE-4A8F-B9C4-77BD33F7A3FC}"/>
    <cellStyle name="Texto Explicativo 10 5 2" xfId="43131" xr:uid="{B6385FCB-CCDB-4DA6-B6B0-43884F80268E}"/>
    <cellStyle name="Texto Explicativo 10 6" xfId="43132" xr:uid="{B8E536B9-DAF4-451A-B34A-F58993A864E4}"/>
    <cellStyle name="Texto Explicativo 10 6 2" xfId="43133" xr:uid="{75ED6552-4205-4AC9-9754-A4D8F76C176D}"/>
    <cellStyle name="Texto Explicativo 10 7" xfId="43134" xr:uid="{3C5E157B-83AC-4B65-8F4A-200724DD96AF}"/>
    <cellStyle name="Texto Explicativo 11" xfId="43135" xr:uid="{B7F769E4-D2A7-4D55-80FE-CAB707D06487}"/>
    <cellStyle name="Texto Explicativo 11 2" xfId="43136" xr:uid="{0795E8A0-E2A6-46A5-9877-65F215928754}"/>
    <cellStyle name="Texto Explicativo 11 2 2" xfId="43137" xr:uid="{DA8F979D-1266-4B7F-A5EA-826B37D6EC23}"/>
    <cellStyle name="Texto Explicativo 11 2 2 2" xfId="43138" xr:uid="{7135A0B5-B8B9-4559-B806-AB17A954A145}"/>
    <cellStyle name="Texto Explicativo 11 2 3" xfId="43139" xr:uid="{A4ACB0E2-BDB5-437C-B637-37B49488BCC1}"/>
    <cellStyle name="Texto Explicativo 11 2 3 2" xfId="43140" xr:uid="{083CA41C-E2CE-4807-A76B-66EC4210F4B8}"/>
    <cellStyle name="Texto Explicativo 11 2 4" xfId="43141" xr:uid="{E8545E70-542F-4BF4-B403-8C9912E9C036}"/>
    <cellStyle name="Texto Explicativo 11 3" xfId="43142" xr:uid="{91D071A5-2E3D-42A5-89F2-B544C065C6D4}"/>
    <cellStyle name="Texto Explicativo 11 3 2" xfId="43143" xr:uid="{8299966F-5BF3-4A95-BABB-16B932F27C8F}"/>
    <cellStyle name="Texto Explicativo 11 4" xfId="43144" xr:uid="{5F458B2B-0D4D-474E-8488-EFAC7C5A643C}"/>
    <cellStyle name="Texto Explicativo 11 4 2" xfId="43145" xr:uid="{E342E878-4EEF-44FE-91EE-B36DC0781998}"/>
    <cellStyle name="Texto Explicativo 11 5" xfId="43146" xr:uid="{65F9B00F-E9AF-4079-9EE4-F7D5808986EA}"/>
    <cellStyle name="Texto Explicativo 11 5 2" xfId="43147" xr:uid="{06453894-0A18-416A-AB49-E6354169484E}"/>
    <cellStyle name="Texto Explicativo 11 6" xfId="43148" xr:uid="{0E05631C-4BE7-46A8-9D18-3295D24DA17B}"/>
    <cellStyle name="Texto Explicativo 11 6 2" xfId="43149" xr:uid="{2CFCF4F6-C92E-4621-B120-FA39F9A5908E}"/>
    <cellStyle name="Texto Explicativo 11 7" xfId="43150" xr:uid="{304A8F14-BED4-4414-8ABF-B5A68F98219C}"/>
    <cellStyle name="Texto Explicativo 12" xfId="43151" xr:uid="{ACEA605F-7AFD-4B78-BCCA-6BFFD9E64FD5}"/>
    <cellStyle name="Texto Explicativo 12 2" xfId="43152" xr:uid="{E719C1A3-3DCF-4D29-8D1B-FCFF6572EB0C}"/>
    <cellStyle name="Texto Explicativo 12 2 2" xfId="43153" xr:uid="{2A00607D-C3A1-4F39-AA8C-6D694E327C06}"/>
    <cellStyle name="Texto Explicativo 12 2 2 2" xfId="43154" xr:uid="{D9AECDC6-5362-4EFD-B3E4-8A00DDCB94AB}"/>
    <cellStyle name="Texto Explicativo 12 2 3" xfId="43155" xr:uid="{86667856-25D2-4B09-AB52-82BB27B986DE}"/>
    <cellStyle name="Texto Explicativo 12 2 3 2" xfId="43156" xr:uid="{C1B0B9DF-463C-4A6A-8DCF-9BBD2305A43D}"/>
    <cellStyle name="Texto Explicativo 12 2 4" xfId="43157" xr:uid="{90890AC4-57A3-494C-B9D2-6717CFFE8335}"/>
    <cellStyle name="Texto Explicativo 12 3" xfId="43158" xr:uid="{BA394904-4A18-4A6D-94F9-C94A14755147}"/>
    <cellStyle name="Texto Explicativo 12 3 2" xfId="43159" xr:uid="{14FEC9DF-D2A2-4A80-B4CF-7A995820278B}"/>
    <cellStyle name="Texto Explicativo 12 4" xfId="43160" xr:uid="{471A2EF6-C853-4A16-B80D-DCB7CF2C303D}"/>
    <cellStyle name="Texto Explicativo 12 4 2" xfId="43161" xr:uid="{944CDE57-61CF-468F-AB12-DDE0A70ABC1F}"/>
    <cellStyle name="Texto Explicativo 12 5" xfId="43162" xr:uid="{3F560BB9-592C-4BC9-95F0-6DBE6EF98BC1}"/>
    <cellStyle name="Texto Explicativo 12 5 2" xfId="43163" xr:uid="{7D3D816D-6911-49B7-A08F-573C69F8B853}"/>
    <cellStyle name="Texto Explicativo 12 6" xfId="43164" xr:uid="{83E25FF8-3769-4B53-B9B6-7DCFA2B602F3}"/>
    <cellStyle name="Texto Explicativo 12 6 2" xfId="43165" xr:uid="{6422AEE9-3712-4810-BF28-901F201FB074}"/>
    <cellStyle name="Texto Explicativo 12 7" xfId="43166" xr:uid="{6D27781C-A8B2-4168-8038-24D2EC5F8889}"/>
    <cellStyle name="Texto Explicativo 13" xfId="43167" xr:uid="{17E792AE-762A-47A1-8CF9-40F8105EB4DD}"/>
    <cellStyle name="Texto Explicativo 13 2" xfId="43168" xr:uid="{2C4F2DEC-50E1-4E97-9F5F-D5BA6EB990A0}"/>
    <cellStyle name="Texto Explicativo 13 2 2" xfId="43169" xr:uid="{1E400A36-C2EE-49BB-AD83-9F60F55E379F}"/>
    <cellStyle name="Texto Explicativo 13 2 2 2" xfId="43170" xr:uid="{C773D989-BAE0-45DA-B4DC-959CCA90EDA2}"/>
    <cellStyle name="Texto Explicativo 13 2 3" xfId="43171" xr:uid="{D3511051-13B0-4995-AF93-C485457F08FC}"/>
    <cellStyle name="Texto Explicativo 13 2 3 2" xfId="43172" xr:uid="{70484ED9-BBA6-4835-B8D8-7E57CCC9C645}"/>
    <cellStyle name="Texto Explicativo 13 2 4" xfId="43173" xr:uid="{6A6DFC14-AADC-49B1-830D-41D6AB305A4D}"/>
    <cellStyle name="Texto Explicativo 13 3" xfId="43174" xr:uid="{B511E0E6-F8D5-44DE-9B9D-94EE8FA602F0}"/>
    <cellStyle name="Texto Explicativo 13 3 2" xfId="43175" xr:uid="{861C0257-FACF-4041-AD38-36E0821A58F9}"/>
    <cellStyle name="Texto Explicativo 13 4" xfId="43176" xr:uid="{F0D6E2F2-4636-42DC-8294-72C0D0B52A56}"/>
    <cellStyle name="Texto Explicativo 13 4 2" xfId="43177" xr:uid="{64486DA9-7281-4457-8CE0-AFF03FD0EBC4}"/>
    <cellStyle name="Texto Explicativo 13 5" xfId="43178" xr:uid="{4897F5C3-5B81-4A53-B74C-0F5D41D0F753}"/>
    <cellStyle name="Texto Explicativo 13 5 2" xfId="43179" xr:uid="{693B8138-D63B-42B3-AB6F-01A6DBCD1E5F}"/>
    <cellStyle name="Texto Explicativo 13 6" xfId="43180" xr:uid="{CE1B622F-EDE6-42DC-BE91-DA7AF01DB6FB}"/>
    <cellStyle name="Texto Explicativo 13 6 2" xfId="43181" xr:uid="{7C29A810-2E01-42B5-9316-AC93E55E568C}"/>
    <cellStyle name="Texto Explicativo 13 7" xfId="43182" xr:uid="{E9CAC70F-71E3-4AF9-BCB0-CB22C3AC7428}"/>
    <cellStyle name="Texto Explicativo 14" xfId="43183" xr:uid="{37DE8044-9A88-404C-ACC6-67B2499BF38F}"/>
    <cellStyle name="Texto Explicativo 14 2" xfId="43184" xr:uid="{913DAF88-9308-41EB-8BD5-593598D9947D}"/>
    <cellStyle name="Texto Explicativo 14 2 2" xfId="43185" xr:uid="{ADDBCAD2-5A52-451D-89E9-9EA7472F79F0}"/>
    <cellStyle name="Texto Explicativo 14 2 2 2" xfId="43186" xr:uid="{D685DB6F-63B4-43CC-8768-66F5B7EC63AA}"/>
    <cellStyle name="Texto Explicativo 14 2 3" xfId="43187" xr:uid="{6CBB3B79-14A0-4514-8356-D18AEECEB44E}"/>
    <cellStyle name="Texto Explicativo 14 2 3 2" xfId="43188" xr:uid="{410604BE-A87A-486E-8499-F5B9106A8F98}"/>
    <cellStyle name="Texto Explicativo 14 2 4" xfId="43189" xr:uid="{E7576DDA-68EF-47D6-927D-AF9A722CC497}"/>
    <cellStyle name="Texto Explicativo 14 3" xfId="43190" xr:uid="{F52ABEC2-C7BB-4996-B641-522763CFC2EB}"/>
    <cellStyle name="Texto Explicativo 14 3 2" xfId="43191" xr:uid="{5DA16FBD-3611-45BE-8B08-F14AC00B3733}"/>
    <cellStyle name="Texto Explicativo 14 4" xfId="43192" xr:uid="{237BFD1A-52BC-4EA8-B07A-0AB4FC253E0B}"/>
    <cellStyle name="Texto Explicativo 14 4 2" xfId="43193" xr:uid="{F8325508-DE9A-455A-93CE-421FB5B02BEC}"/>
    <cellStyle name="Texto Explicativo 14 5" xfId="43194" xr:uid="{A0D78F60-51A6-4E94-A671-C9012E769CD7}"/>
    <cellStyle name="Texto Explicativo 14 5 2" xfId="43195" xr:uid="{21FA5D18-A2D9-43E1-8835-602E02101647}"/>
    <cellStyle name="Texto Explicativo 14 6" xfId="43196" xr:uid="{C872A5E6-1021-446E-B4CD-3F9783D684C9}"/>
    <cellStyle name="Texto Explicativo 14 6 2" xfId="43197" xr:uid="{D65D19A8-F53B-43C2-84EF-446BCD594AD6}"/>
    <cellStyle name="Texto Explicativo 14 7" xfId="43198" xr:uid="{C3A25B9D-046D-4AD0-B889-4EF9E12B3269}"/>
    <cellStyle name="Texto Explicativo 15" xfId="43199" xr:uid="{2E94083E-06D2-43D9-9216-CDE0DEBBF6A9}"/>
    <cellStyle name="Texto Explicativo 15 2" xfId="43200" xr:uid="{B7AAEC09-2F48-4980-AD91-5029F6918B65}"/>
    <cellStyle name="Texto Explicativo 15 2 2" xfId="43201" xr:uid="{EE032B2D-9885-477C-AF5C-DC995F8F98FE}"/>
    <cellStyle name="Texto Explicativo 15 2 2 2" xfId="43202" xr:uid="{BF5194F9-14D6-41B5-BCAE-73018F0002A5}"/>
    <cellStyle name="Texto Explicativo 15 2 3" xfId="43203" xr:uid="{FC6139F4-59DD-44BB-AFD6-07C1DDAB916D}"/>
    <cellStyle name="Texto Explicativo 15 2 3 2" xfId="43204" xr:uid="{17534525-BF31-4AAE-B503-F58154B92823}"/>
    <cellStyle name="Texto Explicativo 15 2 4" xfId="43205" xr:uid="{FEAA6C25-AE4A-4B74-8ACE-3A66CC4DAB2D}"/>
    <cellStyle name="Texto Explicativo 15 3" xfId="43206" xr:uid="{1CF485FB-7145-4574-B330-4AE0301EC95F}"/>
    <cellStyle name="Texto Explicativo 15 3 2" xfId="43207" xr:uid="{6365BDA2-4F8E-41AB-86CE-1DC2F59F371C}"/>
    <cellStyle name="Texto Explicativo 15 4" xfId="43208" xr:uid="{10A5CBBE-2F7E-4D9D-BB6F-6B8BF4F9BBCA}"/>
    <cellStyle name="Texto Explicativo 15 4 2" xfId="43209" xr:uid="{1E788B37-2108-4935-AC23-F68667A1E95F}"/>
    <cellStyle name="Texto Explicativo 15 5" xfId="43210" xr:uid="{B749A3EB-DF98-4C1C-916F-FE3736E789CE}"/>
    <cellStyle name="Texto Explicativo 15 5 2" xfId="43211" xr:uid="{22CE80B1-2FFB-4FE1-AB8A-E9A6DCB06CC9}"/>
    <cellStyle name="Texto Explicativo 15 6" xfId="43212" xr:uid="{B329B4EA-675A-47EB-95FF-2C5C6CEEB7E9}"/>
    <cellStyle name="Texto Explicativo 15 6 2" xfId="43213" xr:uid="{129816CB-B567-4C18-AF38-A1F4692942DE}"/>
    <cellStyle name="Texto Explicativo 15 7" xfId="43214" xr:uid="{70A922A9-9699-4B03-B768-F6797B889D69}"/>
    <cellStyle name="Texto Explicativo 16" xfId="43215" xr:uid="{A377B071-87CB-41DC-A46F-F9DF4F1A0D27}"/>
    <cellStyle name="Texto Explicativo 16 2" xfId="43216" xr:uid="{5B33B4E7-99E8-49E4-8C02-3DBB39E0EF21}"/>
    <cellStyle name="Texto Explicativo 16 2 2" xfId="43217" xr:uid="{AF10BB0F-7A1E-4927-A7FD-41D4BB5723D3}"/>
    <cellStyle name="Texto Explicativo 16 2 2 2" xfId="43218" xr:uid="{C2B74BD7-1A66-42EE-BBD9-31D0BB877F0D}"/>
    <cellStyle name="Texto Explicativo 16 2 3" xfId="43219" xr:uid="{12D7B317-F9A3-43AF-83F2-7FE8C65D7C69}"/>
    <cellStyle name="Texto Explicativo 16 2 3 2" xfId="43220" xr:uid="{71FCB2FE-1C73-4058-914D-2AB023B27B48}"/>
    <cellStyle name="Texto Explicativo 16 2 4" xfId="43221" xr:uid="{239161DF-E547-4BB5-B9D2-73C9192FD494}"/>
    <cellStyle name="Texto Explicativo 16 3" xfId="43222" xr:uid="{03152E59-7235-4F93-9B5A-88CDA33EF54C}"/>
    <cellStyle name="Texto Explicativo 16 3 2" xfId="43223" xr:uid="{00437447-2974-4ED3-88FE-A46B238D4911}"/>
    <cellStyle name="Texto Explicativo 16 4" xfId="43224" xr:uid="{093A412A-FAFF-417B-A2BC-D81ADF937CF4}"/>
    <cellStyle name="Texto Explicativo 16 4 2" xfId="43225" xr:uid="{6BA55AAC-3693-4BCA-860A-332D35965346}"/>
    <cellStyle name="Texto Explicativo 16 5" xfId="43226" xr:uid="{1663BC11-7103-4A90-9854-D5580BCF7D3C}"/>
    <cellStyle name="Texto Explicativo 16 5 2" xfId="43227" xr:uid="{37C6FD1D-DC07-45BA-AD4D-D16A41F608A9}"/>
    <cellStyle name="Texto Explicativo 16 6" xfId="43228" xr:uid="{F16DBDB4-865B-4200-B120-3B54B7A30366}"/>
    <cellStyle name="Texto Explicativo 16 6 2" xfId="43229" xr:uid="{7A1FC8C7-108B-4071-9F91-D21F837CD2F7}"/>
    <cellStyle name="Texto Explicativo 16 7" xfId="43230" xr:uid="{F98830E5-7039-4B8B-98E3-91B6E7B13ACD}"/>
    <cellStyle name="Texto Explicativo 17" xfId="43231" xr:uid="{B4D4EB39-887F-4D10-97A4-C6F5A4E15215}"/>
    <cellStyle name="Texto Explicativo 17 2" xfId="43232" xr:uid="{3DF24B5C-C686-49D0-B4A4-BFF4CCD6E7F3}"/>
    <cellStyle name="Texto Explicativo 17 2 2" xfId="43233" xr:uid="{ACE28097-384A-4F9A-9394-FCCCC741EC49}"/>
    <cellStyle name="Texto Explicativo 17 2 2 2" xfId="43234" xr:uid="{D0CFDF44-4836-449B-8DD6-2CC718327C71}"/>
    <cellStyle name="Texto Explicativo 17 2 3" xfId="43235" xr:uid="{DBC5238C-B126-430D-BD92-F3D3B6DC719F}"/>
    <cellStyle name="Texto Explicativo 17 2 3 2" xfId="43236" xr:uid="{4683E758-4198-4D2D-9ED4-0340DC78B1DB}"/>
    <cellStyle name="Texto Explicativo 17 2 4" xfId="43237" xr:uid="{2DB3FCA8-CD19-4EAB-842D-9D3BFADB6B13}"/>
    <cellStyle name="Texto Explicativo 17 3" xfId="43238" xr:uid="{CFBF1FBF-FC59-46CD-BD1B-25767157CF30}"/>
    <cellStyle name="Texto Explicativo 17 3 2" xfId="43239" xr:uid="{3F9D8BB1-744B-456D-A740-675BFC8E9EF5}"/>
    <cellStyle name="Texto Explicativo 17 4" xfId="43240" xr:uid="{91AA3FDF-AAA4-4122-BE42-AC88F867A4B1}"/>
    <cellStyle name="Texto Explicativo 17 4 2" xfId="43241" xr:uid="{0A0B6FE1-4C1A-4C6F-812A-680A848BE4DF}"/>
    <cellStyle name="Texto Explicativo 17 5" xfId="43242" xr:uid="{56C5E306-4B59-4630-BE66-DFD541D3DD6A}"/>
    <cellStyle name="Texto Explicativo 17 5 2" xfId="43243" xr:uid="{C542DFEF-7094-4645-84EC-52FD354FBFB8}"/>
    <cellStyle name="Texto Explicativo 17 6" xfId="43244" xr:uid="{447ECAC2-C95A-46D5-99CA-13F9FD557678}"/>
    <cellStyle name="Texto Explicativo 17 6 2" xfId="43245" xr:uid="{B03BEDFD-F56D-4170-A9A0-37E04399E1DE}"/>
    <cellStyle name="Texto Explicativo 17 7" xfId="43246" xr:uid="{2B58301D-8343-4053-BDC3-5F104B064868}"/>
    <cellStyle name="Texto Explicativo 18" xfId="43247" xr:uid="{6522831A-81F0-4F09-A497-12F5EF365957}"/>
    <cellStyle name="Texto Explicativo 18 2" xfId="43248" xr:uid="{1EFFCAB3-2094-47FC-9BD2-9C63DFA1186E}"/>
    <cellStyle name="Texto Explicativo 18 2 2" xfId="43249" xr:uid="{1A9F2258-3011-45E8-BF36-9FFD797E8DC0}"/>
    <cellStyle name="Texto Explicativo 18 2 2 2" xfId="43250" xr:uid="{28187387-0016-4A76-91A7-857D17C3AC19}"/>
    <cellStyle name="Texto Explicativo 18 2 3" xfId="43251" xr:uid="{1A63A830-D2F7-44BD-97C0-190458A2541C}"/>
    <cellStyle name="Texto Explicativo 18 2 3 2" xfId="43252" xr:uid="{F0BF2C18-A971-4A02-927A-E429A4728F48}"/>
    <cellStyle name="Texto Explicativo 18 2 4" xfId="43253" xr:uid="{D1E8D6A7-7A57-4799-879B-B906FDF38D7D}"/>
    <cellStyle name="Texto Explicativo 18 3" xfId="43254" xr:uid="{A38FB473-23D4-49B0-8A90-975488058212}"/>
    <cellStyle name="Texto Explicativo 18 3 2" xfId="43255" xr:uid="{86200AEB-F97F-4270-9AB5-12CCB51E3F80}"/>
    <cellStyle name="Texto Explicativo 18 4" xfId="43256" xr:uid="{F2B6814B-02CA-452E-8A64-1C72842B0CB2}"/>
    <cellStyle name="Texto Explicativo 18 4 2" xfId="43257" xr:uid="{1AB08E68-E269-42E0-B768-254CB6F032C2}"/>
    <cellStyle name="Texto Explicativo 18 5" xfId="43258" xr:uid="{260DC05D-39C6-470E-8636-57A4E3235261}"/>
    <cellStyle name="Texto Explicativo 18 5 2" xfId="43259" xr:uid="{8455814C-9FEF-4A17-ACC8-72EE44EA47CF}"/>
    <cellStyle name="Texto Explicativo 18 6" xfId="43260" xr:uid="{5CF90132-30EE-4B57-BBFE-72C832670DE5}"/>
    <cellStyle name="Texto Explicativo 18 6 2" xfId="43261" xr:uid="{586527FF-20BF-4127-8C52-B2960664BA19}"/>
    <cellStyle name="Texto Explicativo 18 7" xfId="43262" xr:uid="{A36E2514-9567-4BAF-B881-B3C2845E1F3D}"/>
    <cellStyle name="Texto Explicativo 19" xfId="43263" xr:uid="{F71A8E04-E996-4795-BC08-895D56352DB0}"/>
    <cellStyle name="Texto Explicativo 19 2" xfId="43264" xr:uid="{FAFAC833-8A44-47D9-814D-6DA2F680BC2F}"/>
    <cellStyle name="Texto Explicativo 19 2 2" xfId="43265" xr:uid="{AEC91EF2-3554-49B5-BB09-474556AFD883}"/>
    <cellStyle name="Texto Explicativo 19 2 2 2" xfId="43266" xr:uid="{F547BD00-54B2-4C88-AF8B-E23C2EACABA6}"/>
    <cellStyle name="Texto Explicativo 19 2 3" xfId="43267" xr:uid="{41555E5F-202E-4998-A106-A9EA6D1D6B61}"/>
    <cellStyle name="Texto Explicativo 19 2 3 2" xfId="43268" xr:uid="{AF6967C5-2E4C-4C8D-9E78-BDAD58389A6E}"/>
    <cellStyle name="Texto Explicativo 19 2 4" xfId="43269" xr:uid="{10230365-DC83-41BE-89EB-7050D20CD673}"/>
    <cellStyle name="Texto Explicativo 19 3" xfId="43270" xr:uid="{4812EFB3-D2C2-48D2-92B4-81D1FF935964}"/>
    <cellStyle name="Texto Explicativo 19 3 2" xfId="43271" xr:uid="{9AC534EE-ABB2-447B-B583-F619486F2D7D}"/>
    <cellStyle name="Texto Explicativo 19 4" xfId="43272" xr:uid="{3D7F6C1A-EFBD-4888-B846-72B6A6D4D5E4}"/>
    <cellStyle name="Texto Explicativo 19 4 2" xfId="43273" xr:uid="{0109CBBB-8626-4ED8-9B01-0D1807F2C885}"/>
    <cellStyle name="Texto Explicativo 19 5" xfId="43274" xr:uid="{0C0A556A-7BD7-48B2-A17B-E02EEBBCA855}"/>
    <cellStyle name="Texto Explicativo 19 5 2" xfId="43275" xr:uid="{362025EE-1739-4F6F-A8A3-4F40EA121BB4}"/>
    <cellStyle name="Texto Explicativo 19 6" xfId="43276" xr:uid="{0393B142-A43E-48A3-BE39-DC08B0F02170}"/>
    <cellStyle name="Texto Explicativo 19 6 2" xfId="43277" xr:uid="{D311ED02-B85C-46CB-AAC0-27CD7DFA6E17}"/>
    <cellStyle name="Texto Explicativo 19 7" xfId="43278" xr:uid="{BB2EEEC9-357F-4A0B-AED5-0677517CA462}"/>
    <cellStyle name="Texto Explicativo 2" xfId="43279" xr:uid="{C3884C7D-0377-4C3B-A09A-19D3323FA205}"/>
    <cellStyle name="Texto Explicativo 2 10" xfId="43280" xr:uid="{8330CF10-67BF-45EC-BC8E-F61B82FBCBB1}"/>
    <cellStyle name="Texto Explicativo 2 10 2" xfId="43281" xr:uid="{568BF570-2130-4B26-816B-1818CC9ABB8A}"/>
    <cellStyle name="Texto Explicativo 2 10 2 2" xfId="43282" xr:uid="{7889A0DC-C398-4EBD-8FBC-7002DB7BFFCA}"/>
    <cellStyle name="Texto Explicativo 2 10 2 2 2" xfId="43283" xr:uid="{0A340F5B-0788-4DD8-88AD-6E04D4BBEA2E}"/>
    <cellStyle name="Texto Explicativo 2 10 2 3" xfId="43284" xr:uid="{54569B83-A7B3-4E9D-9A1F-FB0D01A0146A}"/>
    <cellStyle name="Texto Explicativo 2 10 2 3 2" xfId="43285" xr:uid="{501FCBC0-D07D-4235-A664-91B1786EF061}"/>
    <cellStyle name="Texto Explicativo 2 10 2 4" xfId="43286" xr:uid="{3A67BABD-7A0C-4DFD-AA3D-3FFF748DF3C8}"/>
    <cellStyle name="Texto Explicativo 2 10 3" xfId="43287" xr:uid="{8D9A3539-01EA-4602-B392-3EEF4E2A591E}"/>
    <cellStyle name="Texto Explicativo 2 10 3 2" xfId="43288" xr:uid="{A08B03F8-812A-4C76-8320-2A21BA76FB3A}"/>
    <cellStyle name="Texto Explicativo 2 10 4" xfId="43289" xr:uid="{6DC6E75D-01FD-4D91-AA37-FE0C8B41F5A6}"/>
    <cellStyle name="Texto Explicativo 2 10 4 2" xfId="43290" xr:uid="{8E3D542F-9E7E-4633-8F50-4A13BB576961}"/>
    <cellStyle name="Texto Explicativo 2 10 5" xfId="43291" xr:uid="{6CC0E509-C991-40DA-9752-5A352A878F2C}"/>
    <cellStyle name="Texto Explicativo 2 10 5 2" xfId="43292" xr:uid="{15AE3BA1-39D7-43BA-A35F-3F86FEC90F90}"/>
    <cellStyle name="Texto Explicativo 2 10 6" xfId="43293" xr:uid="{A818C2AD-8197-448F-8CBE-42EF830873DD}"/>
    <cellStyle name="Texto Explicativo 2 10 6 2" xfId="43294" xr:uid="{17BD6023-560A-4E17-BA4E-3C8253C05F28}"/>
    <cellStyle name="Texto Explicativo 2 10 7" xfId="43295" xr:uid="{5F2FF96D-6E66-4E04-A4DA-CFC9B0BB8179}"/>
    <cellStyle name="Texto Explicativo 2 11" xfId="43296" xr:uid="{D7CCD1EB-990E-4096-8C61-ABE82F5CAF56}"/>
    <cellStyle name="Texto Explicativo 2 11 2" xfId="43297" xr:uid="{01DD8242-2289-4841-9D03-5E6BFFCE50BD}"/>
    <cellStyle name="Texto Explicativo 2 11 2 2" xfId="43298" xr:uid="{DF53000F-03B1-4A9A-8CEA-C858DF02CE46}"/>
    <cellStyle name="Texto Explicativo 2 11 2 2 2" xfId="43299" xr:uid="{077C74E7-4B34-4A1F-A427-F438F0E47C03}"/>
    <cellStyle name="Texto Explicativo 2 11 2 3" xfId="43300" xr:uid="{3A653CAE-5739-421B-A213-F4CCCDC8C675}"/>
    <cellStyle name="Texto Explicativo 2 11 2 3 2" xfId="43301" xr:uid="{66953272-53D8-4CCD-B47E-95ACB720F351}"/>
    <cellStyle name="Texto Explicativo 2 11 2 4" xfId="43302" xr:uid="{08663B16-39EB-4F66-81CA-54A7D35B29CE}"/>
    <cellStyle name="Texto Explicativo 2 11 3" xfId="43303" xr:uid="{6017BFAA-5282-4D6B-91E9-C5E42267FC17}"/>
    <cellStyle name="Texto Explicativo 2 11 3 2" xfId="43304" xr:uid="{44F86512-A83B-4683-A6CC-B22AE2FBC3DE}"/>
    <cellStyle name="Texto Explicativo 2 11 4" xfId="43305" xr:uid="{E2D0D30C-9CB3-498B-8E39-202EB8A8B980}"/>
    <cellStyle name="Texto Explicativo 2 11 4 2" xfId="43306" xr:uid="{90B62789-20A0-4418-999B-C841B0DF2788}"/>
    <cellStyle name="Texto Explicativo 2 11 5" xfId="43307" xr:uid="{0462B7C1-934E-4DA5-98DC-864E6E893D03}"/>
    <cellStyle name="Texto Explicativo 2 11 5 2" xfId="43308" xr:uid="{74B3A0F4-6253-435D-8966-01A1A2478149}"/>
    <cellStyle name="Texto Explicativo 2 11 6" xfId="43309" xr:uid="{36C9D41B-F6F2-4666-8BAB-F92EBAB75D4A}"/>
    <cellStyle name="Texto Explicativo 2 11 6 2" xfId="43310" xr:uid="{17A83BD9-85A3-4CBD-BD3C-933F48D47ECC}"/>
    <cellStyle name="Texto Explicativo 2 11 7" xfId="43311" xr:uid="{81CE054B-8DD6-4455-8492-9A3A5CC74989}"/>
    <cellStyle name="Texto Explicativo 2 12" xfId="43312" xr:uid="{EB67832E-D0CA-416E-BA79-D3DA8C517787}"/>
    <cellStyle name="Texto Explicativo 2 12 2" xfId="43313" xr:uid="{B811869E-1BD3-4F98-ACB3-8B460D4DA779}"/>
    <cellStyle name="Texto Explicativo 2 12 2 2" xfId="43314" xr:uid="{A42D6A6F-4C38-4F02-B33F-F0DFFFA1773A}"/>
    <cellStyle name="Texto Explicativo 2 12 2 2 2" xfId="43315" xr:uid="{68B6D9C9-B6BA-4987-9818-4CE2D0535198}"/>
    <cellStyle name="Texto Explicativo 2 12 2 3" xfId="43316" xr:uid="{75886163-1878-4348-A821-6179153ECF9B}"/>
    <cellStyle name="Texto Explicativo 2 12 2 3 2" xfId="43317" xr:uid="{F10B9E74-40FC-4955-8795-AB48D0FFAF4B}"/>
    <cellStyle name="Texto Explicativo 2 12 2 4" xfId="43318" xr:uid="{1742CABE-1600-428D-AF54-F61CD5FB5338}"/>
    <cellStyle name="Texto Explicativo 2 12 3" xfId="43319" xr:uid="{5B4A864B-5353-424E-9FA2-8897ADA88CB1}"/>
    <cellStyle name="Texto Explicativo 2 12 3 2" xfId="43320" xr:uid="{E539BEEB-5966-42C8-BA1E-64E484ABB07D}"/>
    <cellStyle name="Texto Explicativo 2 12 4" xfId="43321" xr:uid="{3F57B53B-A068-457F-88D0-5B47E00290A5}"/>
    <cellStyle name="Texto Explicativo 2 12 4 2" xfId="43322" xr:uid="{DFA8C651-AA3F-4C10-9675-120F5D76DFF7}"/>
    <cellStyle name="Texto Explicativo 2 12 5" xfId="43323" xr:uid="{76AD92BD-F514-44AF-88C2-388EDBE56C7C}"/>
    <cellStyle name="Texto Explicativo 2 12 5 2" xfId="43324" xr:uid="{41F1B361-3A01-41F2-9817-82D9A68A49DA}"/>
    <cellStyle name="Texto Explicativo 2 12 6" xfId="43325" xr:uid="{EBA0A5E9-DEC6-40A0-9C6F-BAFC97E59B28}"/>
    <cellStyle name="Texto Explicativo 2 12 6 2" xfId="43326" xr:uid="{7AB68F74-5B88-4E94-971B-393515F3AE9A}"/>
    <cellStyle name="Texto Explicativo 2 12 7" xfId="43327" xr:uid="{E1C74C75-3535-483E-9E26-A740B2181273}"/>
    <cellStyle name="Texto Explicativo 2 13" xfId="43328" xr:uid="{291E8046-3221-4A7C-BC7C-905520E72F21}"/>
    <cellStyle name="Texto Explicativo 2 13 2" xfId="43329" xr:uid="{07659D0E-BDD1-434E-97AE-97B299689F2E}"/>
    <cellStyle name="Texto Explicativo 2 13 2 2" xfId="43330" xr:uid="{CE07FF09-2126-42DC-8BD9-7A07C220E3A4}"/>
    <cellStyle name="Texto Explicativo 2 13 2 2 2" xfId="43331" xr:uid="{F5B4A67B-AA7E-4702-B2DF-7A207F79BA63}"/>
    <cellStyle name="Texto Explicativo 2 13 2 3" xfId="43332" xr:uid="{B2C24875-6BF8-4410-A82D-648A149E3857}"/>
    <cellStyle name="Texto Explicativo 2 13 2 3 2" xfId="43333" xr:uid="{2F966BF6-2341-436D-8B2B-0D931AA5672B}"/>
    <cellStyle name="Texto Explicativo 2 13 2 4" xfId="43334" xr:uid="{2F4E31D1-583A-4E7E-969D-F00D64A24012}"/>
    <cellStyle name="Texto Explicativo 2 13 3" xfId="43335" xr:uid="{59A1DFB1-82B1-4D6D-99E0-71D3A5453ADE}"/>
    <cellStyle name="Texto Explicativo 2 13 3 2" xfId="43336" xr:uid="{1E6D99B5-2639-4C9B-BA30-531B4A5F6176}"/>
    <cellStyle name="Texto Explicativo 2 13 4" xfId="43337" xr:uid="{EBB0F9CA-18FE-435E-8290-70F25EA27303}"/>
    <cellStyle name="Texto Explicativo 2 13 4 2" xfId="43338" xr:uid="{B8D2C8E6-F2CF-46C3-B9C5-67E3C528FD79}"/>
    <cellStyle name="Texto Explicativo 2 13 5" xfId="43339" xr:uid="{CD2707BB-8AE8-46FF-9A56-E063DE4C152D}"/>
    <cellStyle name="Texto Explicativo 2 13 5 2" xfId="43340" xr:uid="{0B42AB9D-DF54-4400-8365-F605889A2B17}"/>
    <cellStyle name="Texto Explicativo 2 13 6" xfId="43341" xr:uid="{6968613C-E89B-49A2-8B77-3D1EC91006B1}"/>
    <cellStyle name="Texto Explicativo 2 13 6 2" xfId="43342" xr:uid="{9E4B829D-0841-42AD-AF8B-17F5C7ACEA29}"/>
    <cellStyle name="Texto Explicativo 2 13 7" xfId="43343" xr:uid="{99B42F02-7340-4B00-A7BA-4E547C8F5D70}"/>
    <cellStyle name="Texto Explicativo 2 14" xfId="43344" xr:uid="{F093FB4C-C8F0-4B32-A397-C786A35DF4CF}"/>
    <cellStyle name="Texto Explicativo 2 14 2" xfId="43345" xr:uid="{64E49791-3612-472C-8D82-388EDC13E521}"/>
    <cellStyle name="Texto Explicativo 2 14 2 2" xfId="43346" xr:uid="{1FED3FFF-0A57-4440-B080-3C20B91AC7B8}"/>
    <cellStyle name="Texto Explicativo 2 14 2 2 2" xfId="43347" xr:uid="{8739BB92-E093-464A-9D76-D178C290024C}"/>
    <cellStyle name="Texto Explicativo 2 14 2 3" xfId="43348" xr:uid="{C72F5E88-6FB3-4E9F-8464-C94D76E0F796}"/>
    <cellStyle name="Texto Explicativo 2 14 2 3 2" xfId="43349" xr:uid="{A12A68EF-6748-44F9-92FD-CC80824713A5}"/>
    <cellStyle name="Texto Explicativo 2 14 2 4" xfId="43350" xr:uid="{72610C00-68D1-43EE-9EBD-86BB1A9710D3}"/>
    <cellStyle name="Texto Explicativo 2 14 3" xfId="43351" xr:uid="{4009C9D9-65D5-4D9E-8F7A-7D6127C71F02}"/>
    <cellStyle name="Texto Explicativo 2 14 3 2" xfId="43352" xr:uid="{41D1699C-6A1E-4728-8AF4-30A07C7BBD39}"/>
    <cellStyle name="Texto Explicativo 2 14 4" xfId="43353" xr:uid="{800A475F-5F02-4A32-A06A-64F43797FA80}"/>
    <cellStyle name="Texto Explicativo 2 14 4 2" xfId="43354" xr:uid="{F104E80C-25ED-4DE6-8CC2-B29BDDA32AE7}"/>
    <cellStyle name="Texto Explicativo 2 14 5" xfId="43355" xr:uid="{CF6D4EE5-2A46-476A-88ED-B9B1F1001F44}"/>
    <cellStyle name="Texto Explicativo 2 14 5 2" xfId="43356" xr:uid="{6A45A57C-26F7-49D4-95CB-6E3722781622}"/>
    <cellStyle name="Texto Explicativo 2 14 6" xfId="43357" xr:uid="{F8F117D8-3CC4-4FF8-A5D4-FBFDA50BF506}"/>
    <cellStyle name="Texto Explicativo 2 14 6 2" xfId="43358" xr:uid="{B78C0569-62C7-46DD-93D5-940B32534D46}"/>
    <cellStyle name="Texto Explicativo 2 14 7" xfId="43359" xr:uid="{65D617D1-C740-43E9-80AA-60F8349A3B5C}"/>
    <cellStyle name="Texto Explicativo 2 15" xfId="43360" xr:uid="{06C2587B-5D56-471C-A510-D265B2F77746}"/>
    <cellStyle name="Texto Explicativo 2 15 2" xfId="43361" xr:uid="{A03A3E91-CB0C-489B-94F6-9456551AE707}"/>
    <cellStyle name="Texto Explicativo 2 15 2 2" xfId="43362" xr:uid="{CF6AD194-5F0B-45C0-9306-28C24DF331F8}"/>
    <cellStyle name="Texto Explicativo 2 15 2 2 2" xfId="43363" xr:uid="{F92757A7-05AE-4158-B445-9F32016D25F0}"/>
    <cellStyle name="Texto Explicativo 2 15 2 3" xfId="43364" xr:uid="{F2198A39-43AF-432B-8626-1971E41416E7}"/>
    <cellStyle name="Texto Explicativo 2 15 2 3 2" xfId="43365" xr:uid="{61641E90-732B-470E-AF5F-D0A0ACC31930}"/>
    <cellStyle name="Texto Explicativo 2 15 2 4" xfId="43366" xr:uid="{30DFA99A-95D1-4CC7-8821-D35E727445AC}"/>
    <cellStyle name="Texto Explicativo 2 15 3" xfId="43367" xr:uid="{32883515-1787-4B7A-9037-1ED8E8CAA59F}"/>
    <cellStyle name="Texto Explicativo 2 15 3 2" xfId="43368" xr:uid="{5EB4B2F0-6AF5-4D14-A561-6B1C809BE97B}"/>
    <cellStyle name="Texto Explicativo 2 15 4" xfId="43369" xr:uid="{5EBA01F9-1837-44FE-A4E7-90811E1A9A0B}"/>
    <cellStyle name="Texto Explicativo 2 15 4 2" xfId="43370" xr:uid="{7C1AACCF-6212-46E2-8054-1C67DC6B445C}"/>
    <cellStyle name="Texto Explicativo 2 15 5" xfId="43371" xr:uid="{8A758A5F-AF60-49DA-B465-0935717F0B4A}"/>
    <cellStyle name="Texto Explicativo 2 15 5 2" xfId="43372" xr:uid="{3AE0DECF-49BD-491A-92E3-2AC5AE780F91}"/>
    <cellStyle name="Texto Explicativo 2 15 6" xfId="43373" xr:uid="{7F342F50-B823-4BEC-93F8-2F4716CB63AD}"/>
    <cellStyle name="Texto Explicativo 2 15 6 2" xfId="43374" xr:uid="{768C90B1-10E8-4C9E-9627-27455AFF07EB}"/>
    <cellStyle name="Texto Explicativo 2 15 7" xfId="43375" xr:uid="{A499BABD-ACC5-4260-8D3C-98DD1F04B6FC}"/>
    <cellStyle name="Texto Explicativo 2 16" xfId="43376" xr:uid="{3624E2AB-9B53-493E-BB85-CC7837D1D77D}"/>
    <cellStyle name="Texto Explicativo 2 16 2" xfId="43377" xr:uid="{1FC6CE90-5C85-468C-A9F4-5D7CFD79CE13}"/>
    <cellStyle name="Texto Explicativo 2 16 2 2" xfId="43378" xr:uid="{47B3A66D-5772-4A17-9E99-7402053724C3}"/>
    <cellStyle name="Texto Explicativo 2 16 2 2 2" xfId="43379" xr:uid="{B4FFFC49-5FFB-4841-989C-31BBD479E821}"/>
    <cellStyle name="Texto Explicativo 2 16 2 3" xfId="43380" xr:uid="{DA29941C-CD9C-41B2-88FB-141651B6EFA6}"/>
    <cellStyle name="Texto Explicativo 2 16 2 3 2" xfId="43381" xr:uid="{EF99D67E-3AC6-48C3-AA1C-1FCEBCF8AF72}"/>
    <cellStyle name="Texto Explicativo 2 16 2 4" xfId="43382" xr:uid="{D9D844DC-04AF-4D3E-9641-5889D4EE1C77}"/>
    <cellStyle name="Texto Explicativo 2 16 3" xfId="43383" xr:uid="{B521FA23-B7CA-42B4-946F-75BE473DA269}"/>
    <cellStyle name="Texto Explicativo 2 16 3 2" xfId="43384" xr:uid="{5A041631-3CAF-4BF4-9897-522D0E25A23E}"/>
    <cellStyle name="Texto Explicativo 2 16 4" xfId="43385" xr:uid="{5DE893A1-4EA3-483A-B93B-5C25F4723626}"/>
    <cellStyle name="Texto Explicativo 2 16 4 2" xfId="43386" xr:uid="{18414684-BC4F-42F6-B9A7-E452E73EAF1E}"/>
    <cellStyle name="Texto Explicativo 2 16 5" xfId="43387" xr:uid="{3C6CA583-703C-408A-BA3F-22E2AC8EED58}"/>
    <cellStyle name="Texto Explicativo 2 16 5 2" xfId="43388" xr:uid="{12ABC137-CB55-4430-863C-975E4F504A4A}"/>
    <cellStyle name="Texto Explicativo 2 16 6" xfId="43389" xr:uid="{5C92201E-7DEA-4D63-BDD1-B3CD539C1F5D}"/>
    <cellStyle name="Texto Explicativo 2 16 6 2" xfId="43390" xr:uid="{8E6AE284-29EF-4B9A-A791-5CA25FCB52FE}"/>
    <cellStyle name="Texto Explicativo 2 16 7" xfId="43391" xr:uid="{615EEAE6-81AC-48DD-92F4-7575804854F9}"/>
    <cellStyle name="Texto Explicativo 2 17" xfId="43392" xr:uid="{D0D136FA-A094-47D0-89C4-AFCD975DF813}"/>
    <cellStyle name="Texto Explicativo 2 17 2" xfId="43393" xr:uid="{8F40B049-C68E-401C-98C3-463B7841FA45}"/>
    <cellStyle name="Texto Explicativo 2 17 2 2" xfId="43394" xr:uid="{F9921F0F-A0BA-4849-9FFE-AA2BF5C3B76E}"/>
    <cellStyle name="Texto Explicativo 2 17 2 2 2" xfId="43395" xr:uid="{85F700CC-46D5-4995-AAFE-A54BDB77DC12}"/>
    <cellStyle name="Texto Explicativo 2 17 2 3" xfId="43396" xr:uid="{DFF92298-3EA4-47E7-AA9C-57D966456C29}"/>
    <cellStyle name="Texto Explicativo 2 17 2 3 2" xfId="43397" xr:uid="{2319C462-7C3C-44B9-A35C-6FCC04FC5F8D}"/>
    <cellStyle name="Texto Explicativo 2 17 2 4" xfId="43398" xr:uid="{2601432C-2F78-4A57-903D-9013E16184B9}"/>
    <cellStyle name="Texto Explicativo 2 17 3" xfId="43399" xr:uid="{F79E55FA-5E0F-40D2-ABBC-5E743FAC6C3F}"/>
    <cellStyle name="Texto Explicativo 2 17 3 2" xfId="43400" xr:uid="{ED485E37-AA90-4416-9CD3-9EF710E3CD34}"/>
    <cellStyle name="Texto Explicativo 2 17 4" xfId="43401" xr:uid="{E1B26903-87F0-4F4E-A8F0-AA0C13C27634}"/>
    <cellStyle name="Texto Explicativo 2 17 4 2" xfId="43402" xr:uid="{EB79B9C1-19A3-45C3-B2A2-6BF2931C4CFF}"/>
    <cellStyle name="Texto Explicativo 2 17 5" xfId="43403" xr:uid="{8DFBCD2B-262C-4BC5-A830-2D4064E8F80D}"/>
    <cellStyle name="Texto Explicativo 2 17 5 2" xfId="43404" xr:uid="{AD946BD8-3ADD-4208-8349-CE2C7A2460D6}"/>
    <cellStyle name="Texto Explicativo 2 17 6" xfId="43405" xr:uid="{567AA3C2-9DC0-4ADC-B1D3-C421E7500D1A}"/>
    <cellStyle name="Texto Explicativo 2 17 6 2" xfId="43406" xr:uid="{D261689F-AD51-4C6A-83F6-4194439789C5}"/>
    <cellStyle name="Texto Explicativo 2 17 7" xfId="43407" xr:uid="{6EBF4457-045D-436A-A751-035C5CB394A5}"/>
    <cellStyle name="Texto Explicativo 2 18" xfId="43408" xr:uid="{97545FAA-0085-45BC-8D89-64A263485380}"/>
    <cellStyle name="Texto Explicativo 2 18 2" xfId="43409" xr:uid="{8392F61E-1F67-41CF-B6EB-EE225C6FCE11}"/>
    <cellStyle name="Texto Explicativo 2 18 2 2" xfId="43410" xr:uid="{BCA2449B-F2B3-460F-9604-23452123C79E}"/>
    <cellStyle name="Texto Explicativo 2 18 2 2 2" xfId="43411" xr:uid="{C3F3FC00-3AE0-4A57-B441-76E3EF4E8AB1}"/>
    <cellStyle name="Texto Explicativo 2 18 2 3" xfId="43412" xr:uid="{E46348A4-3D55-4A25-B2A7-285DDF1EE663}"/>
    <cellStyle name="Texto Explicativo 2 18 2 3 2" xfId="43413" xr:uid="{CA84369F-C364-47B2-8BA3-E6FF69BB7119}"/>
    <cellStyle name="Texto Explicativo 2 18 2 4" xfId="43414" xr:uid="{17285088-681E-4E5E-A433-2556B3A7E8F1}"/>
    <cellStyle name="Texto Explicativo 2 18 3" xfId="43415" xr:uid="{2CD44440-C533-45F0-96BF-7F69DCF62097}"/>
    <cellStyle name="Texto Explicativo 2 18 3 2" xfId="43416" xr:uid="{610FFC4B-53B2-428D-901F-2419FB1FE89D}"/>
    <cellStyle name="Texto Explicativo 2 18 4" xfId="43417" xr:uid="{8794B7A7-B5D9-4BDC-A38B-22C03C3B343C}"/>
    <cellStyle name="Texto Explicativo 2 18 4 2" xfId="43418" xr:uid="{747BB3A8-6AF8-4F84-9E29-0DD4DC36FEA2}"/>
    <cellStyle name="Texto Explicativo 2 18 5" xfId="43419" xr:uid="{7DF29C39-B980-4D63-8974-F7858388643E}"/>
    <cellStyle name="Texto Explicativo 2 18 5 2" xfId="43420" xr:uid="{C271A483-5298-4685-82C1-FBB34CA6014C}"/>
    <cellStyle name="Texto Explicativo 2 18 6" xfId="43421" xr:uid="{9443DDB6-2880-41DE-8C6F-21FE9616BEFD}"/>
    <cellStyle name="Texto Explicativo 2 18 6 2" xfId="43422" xr:uid="{57C7B333-FBC1-42B4-BFE7-194A82A41414}"/>
    <cellStyle name="Texto Explicativo 2 18 7" xfId="43423" xr:uid="{FB85C49A-B1FA-44FC-835C-861A07CF53F5}"/>
    <cellStyle name="Texto Explicativo 2 19" xfId="43424" xr:uid="{959C79C5-1482-428D-9B5C-63128843E7B9}"/>
    <cellStyle name="Texto Explicativo 2 19 2" xfId="43425" xr:uid="{7F622EFF-3EC9-4A7A-A43F-B3B35043BF3E}"/>
    <cellStyle name="Texto Explicativo 2 19 2 2" xfId="43426" xr:uid="{562D5BAB-AD6F-4150-8252-14F2A2CF0B03}"/>
    <cellStyle name="Texto Explicativo 2 19 2 2 2" xfId="43427" xr:uid="{3C6721BD-E434-4B59-A4F9-4D3C80FC0D83}"/>
    <cellStyle name="Texto Explicativo 2 19 2 3" xfId="43428" xr:uid="{93B282A8-6E75-41EC-86AC-173E9D15534A}"/>
    <cellStyle name="Texto Explicativo 2 19 2 3 2" xfId="43429" xr:uid="{2585A375-EAE4-4ECB-8ABF-485836423372}"/>
    <cellStyle name="Texto Explicativo 2 19 2 4" xfId="43430" xr:uid="{205A3441-07D0-40F3-BA25-05C80DE5EF89}"/>
    <cellStyle name="Texto Explicativo 2 19 3" xfId="43431" xr:uid="{03011A07-A92F-4C0C-A393-0F9ABFF66259}"/>
    <cellStyle name="Texto Explicativo 2 19 3 2" xfId="43432" xr:uid="{99DD8E13-D79D-4BCD-8EDA-8D6EEB8D0149}"/>
    <cellStyle name="Texto Explicativo 2 19 4" xfId="43433" xr:uid="{4196575D-2F37-45C5-A788-C28714FA75F4}"/>
    <cellStyle name="Texto Explicativo 2 19 4 2" xfId="43434" xr:uid="{DBF501F5-AF16-4562-B527-DBD4F2B9E2AC}"/>
    <cellStyle name="Texto Explicativo 2 19 5" xfId="43435" xr:uid="{321E71F8-DEC1-48DA-BACC-325F93FE2DF2}"/>
    <cellStyle name="Texto Explicativo 2 19 5 2" xfId="43436" xr:uid="{80D35FD2-8547-4CAC-9437-4E54D2A37F4F}"/>
    <cellStyle name="Texto Explicativo 2 19 6" xfId="43437" xr:uid="{5628EB57-45F1-4C5D-9753-A449B3E3B7CC}"/>
    <cellStyle name="Texto Explicativo 2 19 6 2" xfId="43438" xr:uid="{9150C9A9-8DDD-4239-805F-0335718EFF56}"/>
    <cellStyle name="Texto Explicativo 2 19 7" xfId="43439" xr:uid="{B03FBC84-C521-48AA-915E-AE9BAA16EC60}"/>
    <cellStyle name="Texto Explicativo 2 2" xfId="43440" xr:uid="{F473AB5B-7978-42E3-867A-42C7DD4611E5}"/>
    <cellStyle name="Texto Explicativo 2 2 2" xfId="43441" xr:uid="{FE3815B3-EA08-4AE5-AC6E-D0B7DC01CB7B}"/>
    <cellStyle name="Texto Explicativo 2 2 2 2" xfId="43442" xr:uid="{525CC8D4-9013-40A5-9423-7326607F93A4}"/>
    <cellStyle name="Texto Explicativo 2 2 2 2 2" xfId="43443" xr:uid="{2F976978-475D-4124-A492-64906CADFBA4}"/>
    <cellStyle name="Texto Explicativo 2 2 2 3" xfId="43444" xr:uid="{4D782159-DB0D-404E-988D-39057630CE6A}"/>
    <cellStyle name="Texto Explicativo 2 2 2 3 2" xfId="43445" xr:uid="{70343E12-667A-4B5E-9582-D6B0439AFB56}"/>
    <cellStyle name="Texto Explicativo 2 2 2 4" xfId="43446" xr:uid="{72B49200-986F-422A-B863-4AC2EB979DB9}"/>
    <cellStyle name="Texto Explicativo 2 2 3" xfId="43447" xr:uid="{F0871156-934B-4B14-BD23-F403AC9CCE9E}"/>
    <cellStyle name="Texto Explicativo 2 2 3 2" xfId="43448" xr:uid="{8035B15F-644D-4392-A6B8-1F6FDDEC416A}"/>
    <cellStyle name="Texto Explicativo 2 2 4" xfId="43449" xr:uid="{0E748890-DA13-45B3-8C94-154464578B32}"/>
    <cellStyle name="Texto Explicativo 2 2 4 2" xfId="43450" xr:uid="{A0C36177-764C-408B-AFE6-27261D872D68}"/>
    <cellStyle name="Texto Explicativo 2 2 5" xfId="43451" xr:uid="{E5FEF15B-269B-4C5D-BC4A-2875314ACF85}"/>
    <cellStyle name="Texto Explicativo 2 2 5 2" xfId="43452" xr:uid="{19755CD9-58C0-4BDC-8903-B465342468B9}"/>
    <cellStyle name="Texto Explicativo 2 2 6" xfId="43453" xr:uid="{EB68F47A-048F-4553-B23B-A18DB6EEFA4D}"/>
    <cellStyle name="Texto Explicativo 2 2 6 2" xfId="43454" xr:uid="{4414D5CF-758B-44B2-82C0-3468459B66A5}"/>
    <cellStyle name="Texto Explicativo 2 2 7" xfId="43455" xr:uid="{51ACEBBF-894E-4E10-AF7A-3390C221C33F}"/>
    <cellStyle name="Texto Explicativo 2 20" xfId="43456" xr:uid="{D64668A1-2742-4BB6-BE32-22F5CBACFABB}"/>
    <cellStyle name="Texto Explicativo 2 20 2" xfId="43457" xr:uid="{D220308B-91DD-4420-8676-F0CED6759DA8}"/>
    <cellStyle name="Texto Explicativo 2 20 2 2" xfId="43458" xr:uid="{CB1BB807-F326-4437-B2DB-D40346E2CE10}"/>
    <cellStyle name="Texto Explicativo 2 20 2 2 2" xfId="43459" xr:uid="{81998A64-9E7C-4DF4-99A3-0EF825E4F325}"/>
    <cellStyle name="Texto Explicativo 2 20 2 3" xfId="43460" xr:uid="{4D86A8AE-A9C8-465D-952E-7BC8216DED14}"/>
    <cellStyle name="Texto Explicativo 2 20 2 3 2" xfId="43461" xr:uid="{03091058-DC0E-40DE-9C97-FDD05E51DEE1}"/>
    <cellStyle name="Texto Explicativo 2 20 2 4" xfId="43462" xr:uid="{80C1AEB0-342F-4EF6-959D-178C21F454BF}"/>
    <cellStyle name="Texto Explicativo 2 20 3" xfId="43463" xr:uid="{F3A4302D-8460-42D2-AF53-B9B74D2640F3}"/>
    <cellStyle name="Texto Explicativo 2 20 3 2" xfId="43464" xr:uid="{F7C020E8-EEBA-43E4-A0BB-91F6C56C28CA}"/>
    <cellStyle name="Texto Explicativo 2 20 4" xfId="43465" xr:uid="{896E9F72-CE2D-4ACC-BB5D-C3EA7E7A87FF}"/>
    <cellStyle name="Texto Explicativo 2 20 4 2" xfId="43466" xr:uid="{264B2A23-3569-4B62-A2C0-015D1D91BD5E}"/>
    <cellStyle name="Texto Explicativo 2 20 5" xfId="43467" xr:uid="{E7DA33CE-D00D-46F9-92F2-52F4487DBF02}"/>
    <cellStyle name="Texto Explicativo 2 20 5 2" xfId="43468" xr:uid="{40D3D44A-F173-47D2-BD80-5AEB60DDA69E}"/>
    <cellStyle name="Texto Explicativo 2 20 6" xfId="43469" xr:uid="{4526584F-D693-4265-847A-96BD8765189C}"/>
    <cellStyle name="Texto Explicativo 2 20 6 2" xfId="43470" xr:uid="{F8463B90-8A11-4BC7-B8F2-E3170512B04F}"/>
    <cellStyle name="Texto Explicativo 2 20 7" xfId="43471" xr:uid="{F22E8D9D-110A-4E99-A9D3-5AC359CC897A}"/>
    <cellStyle name="Texto Explicativo 2 21" xfId="43472" xr:uid="{3B16A95C-C793-4E41-983F-958F71D6C8C2}"/>
    <cellStyle name="Texto Explicativo 2 21 2" xfId="43473" xr:uid="{5D6E1AEB-1CA6-45CA-A274-0202C372FFEF}"/>
    <cellStyle name="Texto Explicativo 2 21 2 2" xfId="43474" xr:uid="{02BF000F-1F10-4E26-979C-D50B2CED925D}"/>
    <cellStyle name="Texto Explicativo 2 21 2 2 2" xfId="43475" xr:uid="{B8352C00-BA08-4D0B-BA6A-589F54BDBE50}"/>
    <cellStyle name="Texto Explicativo 2 21 2 3" xfId="43476" xr:uid="{89E27D13-2216-4340-8B56-D2026B47200D}"/>
    <cellStyle name="Texto Explicativo 2 21 2 3 2" xfId="43477" xr:uid="{F7790689-F5F8-451E-838E-BEFFA0F96F5D}"/>
    <cellStyle name="Texto Explicativo 2 21 2 4" xfId="43478" xr:uid="{CEAF16A0-CBE6-4FA6-93C7-4B839EBC3081}"/>
    <cellStyle name="Texto Explicativo 2 21 3" xfId="43479" xr:uid="{01274D1D-CD0F-425C-80DF-675FD971ED78}"/>
    <cellStyle name="Texto Explicativo 2 21 3 2" xfId="43480" xr:uid="{E8C09298-A751-4CE5-8B39-7D9DB4039A16}"/>
    <cellStyle name="Texto Explicativo 2 21 4" xfId="43481" xr:uid="{8484F51B-8FBA-4CE3-9DF9-CB2E7442003A}"/>
    <cellStyle name="Texto Explicativo 2 21 4 2" xfId="43482" xr:uid="{41AE9D54-8C72-4377-ADA5-07F0840D7215}"/>
    <cellStyle name="Texto Explicativo 2 21 5" xfId="43483" xr:uid="{14CA09F7-316E-4FB7-8D90-5CA2C325F843}"/>
    <cellStyle name="Texto Explicativo 2 21 5 2" xfId="43484" xr:uid="{A74C7FDD-C53A-4219-9D0E-67A68F4A833A}"/>
    <cellStyle name="Texto Explicativo 2 21 6" xfId="43485" xr:uid="{523A9E7F-3B33-4208-9898-6411BD411992}"/>
    <cellStyle name="Texto Explicativo 2 21 6 2" xfId="43486" xr:uid="{36BD2FBE-9558-44EB-960A-EA9C486F278C}"/>
    <cellStyle name="Texto Explicativo 2 21 7" xfId="43487" xr:uid="{F1528D73-B618-473B-8FB5-BBAC44A9E50A}"/>
    <cellStyle name="Texto Explicativo 2 22" xfId="43488" xr:uid="{70E9A064-B3A1-451C-9938-1C35B48E05D8}"/>
    <cellStyle name="Texto Explicativo 2 22 2" xfId="43489" xr:uid="{87F79A6D-D97B-4583-B384-2BA08054FA40}"/>
    <cellStyle name="Texto Explicativo 2 22 2 2" xfId="43490" xr:uid="{E43BFDBA-3A9F-408E-B6E4-69E4FC1F6859}"/>
    <cellStyle name="Texto Explicativo 2 22 2 2 2" xfId="43491" xr:uid="{2315B89D-7134-483A-BF93-0100FD1B4732}"/>
    <cellStyle name="Texto Explicativo 2 22 2 3" xfId="43492" xr:uid="{0DEB3C83-A85A-4183-83C8-E69C539F261F}"/>
    <cellStyle name="Texto Explicativo 2 22 2 3 2" xfId="43493" xr:uid="{BE740196-1473-43C7-9E5E-0804EFC19C40}"/>
    <cellStyle name="Texto Explicativo 2 22 2 4" xfId="43494" xr:uid="{047A360A-26A7-45CE-AD46-7BEEF24E5BE5}"/>
    <cellStyle name="Texto Explicativo 2 22 3" xfId="43495" xr:uid="{3E21219E-DE90-40DD-810D-6739A3348966}"/>
    <cellStyle name="Texto Explicativo 2 22 3 2" xfId="43496" xr:uid="{AB5D8F07-7D52-45BD-A7F2-D1E239392293}"/>
    <cellStyle name="Texto Explicativo 2 22 4" xfId="43497" xr:uid="{D8488C3C-364F-4880-A335-8A224D5B0F67}"/>
    <cellStyle name="Texto Explicativo 2 22 4 2" xfId="43498" xr:uid="{6500DFCC-AC47-4557-8E06-30C904866B56}"/>
    <cellStyle name="Texto Explicativo 2 22 5" xfId="43499" xr:uid="{2180BC2E-A3C5-4003-9161-58BB46AFD838}"/>
    <cellStyle name="Texto Explicativo 2 22 5 2" xfId="43500" xr:uid="{2A8A7FE4-8406-4CD5-8458-8392B41BD7EB}"/>
    <cellStyle name="Texto Explicativo 2 22 6" xfId="43501" xr:uid="{62379653-A96B-401B-83F1-DA49F0A7FA32}"/>
    <cellStyle name="Texto Explicativo 2 22 6 2" xfId="43502" xr:uid="{AFA603B0-C80F-4890-9481-B22265D4B938}"/>
    <cellStyle name="Texto Explicativo 2 22 7" xfId="43503" xr:uid="{61F533A1-3F19-4CFA-ADC9-BA03D8A8F27E}"/>
    <cellStyle name="Texto Explicativo 2 23" xfId="43504" xr:uid="{22E531FD-32F8-47C9-8992-D771C2B1A294}"/>
    <cellStyle name="Texto Explicativo 2 23 2" xfId="43505" xr:uid="{A456DD16-CB3B-4C9F-B3E1-F9B2C763E0EB}"/>
    <cellStyle name="Texto Explicativo 2 23 2 2" xfId="43506" xr:uid="{9587725F-D15B-48F9-94CE-9F2CC40C81E9}"/>
    <cellStyle name="Texto Explicativo 2 23 2 2 2" xfId="43507" xr:uid="{2FD82F68-7886-46DD-8FD0-A3B06B2FB434}"/>
    <cellStyle name="Texto Explicativo 2 23 2 3" xfId="43508" xr:uid="{B6E95D4C-3919-466B-ABC1-1946DC988B48}"/>
    <cellStyle name="Texto Explicativo 2 23 2 3 2" xfId="43509" xr:uid="{592688B7-F027-4E04-A7EB-4E60C9D84423}"/>
    <cellStyle name="Texto Explicativo 2 23 2 4" xfId="43510" xr:uid="{1BD0E578-8F24-4F61-A1CB-2094CD7D7DAB}"/>
    <cellStyle name="Texto Explicativo 2 23 3" xfId="43511" xr:uid="{469EB5A6-2404-4C20-95AD-7B18BD308330}"/>
    <cellStyle name="Texto Explicativo 2 23 3 2" xfId="43512" xr:uid="{C3F17776-FDE0-4E9E-81D3-940CE41AE3CC}"/>
    <cellStyle name="Texto Explicativo 2 23 4" xfId="43513" xr:uid="{E0EC7456-7E47-4832-A190-7C1AD38CD4F5}"/>
    <cellStyle name="Texto Explicativo 2 23 4 2" xfId="43514" xr:uid="{97042B01-8CD7-4F1C-A6BC-0F239540D76C}"/>
    <cellStyle name="Texto Explicativo 2 23 5" xfId="43515" xr:uid="{869EBF22-7869-45FE-B1AB-EF7530DDA328}"/>
    <cellStyle name="Texto Explicativo 2 23 5 2" xfId="43516" xr:uid="{394815F4-275D-4A12-8498-E1F2A38B7C7A}"/>
    <cellStyle name="Texto Explicativo 2 23 6" xfId="43517" xr:uid="{3972CAE2-2C9F-4C63-B3E6-0A1C8E6186F3}"/>
    <cellStyle name="Texto Explicativo 2 23 6 2" xfId="43518" xr:uid="{7B48A339-21AA-4D33-85FB-9E1531FDA28C}"/>
    <cellStyle name="Texto Explicativo 2 23 7" xfId="43519" xr:uid="{04D4A431-4F5A-488E-938E-0C7B229D2FCB}"/>
    <cellStyle name="Texto Explicativo 2 24" xfId="43520" xr:uid="{043A9781-D10E-4364-83D7-3C2414443424}"/>
    <cellStyle name="Texto Explicativo 2 24 2" xfId="43521" xr:uid="{44F575AD-BC9D-458F-AE43-53EA11092FE4}"/>
    <cellStyle name="Texto Explicativo 2 24 2 2" xfId="43522" xr:uid="{05B4186A-812D-4AB2-B497-A923753AB716}"/>
    <cellStyle name="Texto Explicativo 2 24 2 2 2" xfId="43523" xr:uid="{287673F3-7010-49A1-8A1A-F73DC35E0DEE}"/>
    <cellStyle name="Texto Explicativo 2 24 2 3" xfId="43524" xr:uid="{FD65E148-4435-4903-9B03-3171ADB165B0}"/>
    <cellStyle name="Texto Explicativo 2 24 2 3 2" xfId="43525" xr:uid="{820411E9-CB19-4EB1-AB90-5A167837ACA6}"/>
    <cellStyle name="Texto Explicativo 2 24 2 4" xfId="43526" xr:uid="{1ED16F72-F936-42B3-B7BF-20EC03DFED20}"/>
    <cellStyle name="Texto Explicativo 2 24 3" xfId="43527" xr:uid="{1D25505F-33D7-46EC-BA85-626BBB82DA4C}"/>
    <cellStyle name="Texto Explicativo 2 24 3 2" xfId="43528" xr:uid="{B6D2CB93-DD19-40D2-AA0A-6A7B053CDC21}"/>
    <cellStyle name="Texto Explicativo 2 24 4" xfId="43529" xr:uid="{52C4569C-23C5-4568-B0CE-A9774D3BB03D}"/>
    <cellStyle name="Texto Explicativo 2 24 4 2" xfId="43530" xr:uid="{505708F4-523A-49AE-83EC-F3A6AADA4879}"/>
    <cellStyle name="Texto Explicativo 2 24 5" xfId="43531" xr:uid="{6EB28480-16DE-4777-A0C0-50B5DDFDB6BD}"/>
    <cellStyle name="Texto Explicativo 2 24 5 2" xfId="43532" xr:uid="{7CD9D63A-07F9-4E74-8198-D76BA301323F}"/>
    <cellStyle name="Texto Explicativo 2 24 6" xfId="43533" xr:uid="{C82C6621-1E00-433A-BE63-9E7A0FEA07A5}"/>
    <cellStyle name="Texto Explicativo 2 24 6 2" xfId="43534" xr:uid="{5BEC4230-A187-402D-B295-BB27C3F94A38}"/>
    <cellStyle name="Texto Explicativo 2 24 7" xfId="43535" xr:uid="{F7670D3C-295A-445A-BFCC-F5BE8A9F73E8}"/>
    <cellStyle name="Texto Explicativo 2 25" xfId="43536" xr:uid="{52118EAE-2D59-461D-A843-1C20A655A3E4}"/>
    <cellStyle name="Texto Explicativo 2 25 2" xfId="43537" xr:uid="{2D0E588A-94F6-4951-A830-C6096D813C25}"/>
    <cellStyle name="Texto Explicativo 2 25 2 2" xfId="43538" xr:uid="{3447F01C-2C33-431F-B691-25290AA38FA9}"/>
    <cellStyle name="Texto Explicativo 2 25 2 2 2" xfId="43539" xr:uid="{6A4D2E88-134C-4EC9-8BB8-11C18CD7EA47}"/>
    <cellStyle name="Texto Explicativo 2 25 2 3" xfId="43540" xr:uid="{D970AB06-3D40-4E43-A820-1479520830F4}"/>
    <cellStyle name="Texto Explicativo 2 25 2 3 2" xfId="43541" xr:uid="{0617E15B-D650-46E1-ACD1-F16075864F07}"/>
    <cellStyle name="Texto Explicativo 2 25 2 4" xfId="43542" xr:uid="{AA0C553A-0B9D-4301-96DD-4FF980090A15}"/>
    <cellStyle name="Texto Explicativo 2 25 3" xfId="43543" xr:uid="{5855C858-D00F-47CE-8FCC-D0D587F7700F}"/>
    <cellStyle name="Texto Explicativo 2 25 3 2" xfId="43544" xr:uid="{84C3DE7C-C83E-4C39-B799-E3F8DE4DE88F}"/>
    <cellStyle name="Texto Explicativo 2 25 4" xfId="43545" xr:uid="{17D2DB43-1460-4B78-A3F9-0442D9350053}"/>
    <cellStyle name="Texto Explicativo 2 25 4 2" xfId="43546" xr:uid="{24196C14-4FB1-4314-8323-4A5EA909F48F}"/>
    <cellStyle name="Texto Explicativo 2 25 5" xfId="43547" xr:uid="{DA9EC217-EED9-42B3-BEC7-47E80458D5EE}"/>
    <cellStyle name="Texto Explicativo 2 25 5 2" xfId="43548" xr:uid="{EDB4FF42-898D-4795-A5AF-5C53FC257691}"/>
    <cellStyle name="Texto Explicativo 2 25 6" xfId="43549" xr:uid="{35A7D0E3-1D94-44D0-BCDC-AB6AA287E625}"/>
    <cellStyle name="Texto Explicativo 2 25 6 2" xfId="43550" xr:uid="{A0BF174B-4F6B-4C2D-9826-840EC91691FE}"/>
    <cellStyle name="Texto Explicativo 2 25 7" xfId="43551" xr:uid="{E932AEDB-D5A4-4CA6-944B-16B792634D99}"/>
    <cellStyle name="Texto Explicativo 2 26" xfId="43552" xr:uid="{93D26B9A-CCAE-40C3-854A-057F13BDA8C1}"/>
    <cellStyle name="Texto Explicativo 2 26 2" xfId="43553" xr:uid="{7F6A2879-D280-43F6-A2CF-2D779D36EEDE}"/>
    <cellStyle name="Texto Explicativo 2 26 2 2" xfId="43554" xr:uid="{FCF9FB5F-74E7-4F25-8285-56481D1D8AAD}"/>
    <cellStyle name="Texto Explicativo 2 26 2 2 2" xfId="43555" xr:uid="{9BECF434-9599-41DB-BC20-5C2FEE790AF2}"/>
    <cellStyle name="Texto Explicativo 2 26 2 3" xfId="43556" xr:uid="{F3BEA582-C0B2-4699-AD42-11FD2D35BA01}"/>
    <cellStyle name="Texto Explicativo 2 26 2 3 2" xfId="43557" xr:uid="{342AC231-963F-4D9A-B44A-1EF2D8237EC8}"/>
    <cellStyle name="Texto Explicativo 2 26 2 4" xfId="43558" xr:uid="{B9C21458-9B14-45FE-99AC-45352A65383F}"/>
    <cellStyle name="Texto Explicativo 2 26 3" xfId="43559" xr:uid="{3D7B3CEC-31E0-47E1-A0B6-C593761730B9}"/>
    <cellStyle name="Texto Explicativo 2 26 3 2" xfId="43560" xr:uid="{AADF367A-1A5B-4832-8377-63F0F16B0C37}"/>
    <cellStyle name="Texto Explicativo 2 26 4" xfId="43561" xr:uid="{3D9FF6D7-E16C-48A5-A0C6-BCF2A402EEAC}"/>
    <cellStyle name="Texto Explicativo 2 26 4 2" xfId="43562" xr:uid="{8DCCAE3B-DACE-497D-843E-F6D373B838C7}"/>
    <cellStyle name="Texto Explicativo 2 26 5" xfId="43563" xr:uid="{925DD1BD-C00F-4BB3-AA71-50B2C64E97D7}"/>
    <cellStyle name="Texto Explicativo 2 26 5 2" xfId="43564" xr:uid="{2A7B28E5-6E27-4C35-8B17-2AF0C673E798}"/>
    <cellStyle name="Texto Explicativo 2 26 6" xfId="43565" xr:uid="{6CF27060-4C54-4E32-B379-53AD3A00A4D9}"/>
    <cellStyle name="Texto Explicativo 2 26 6 2" xfId="43566" xr:uid="{5D086F0D-EC9B-40CC-B3D1-EC159030FA4F}"/>
    <cellStyle name="Texto Explicativo 2 26 7" xfId="43567" xr:uid="{5049D2C0-A701-4E6F-9C16-50F4E164E9A1}"/>
    <cellStyle name="Texto Explicativo 2 27" xfId="43568" xr:uid="{49B89910-433F-4F4A-ABBC-37F527FB3A45}"/>
    <cellStyle name="Texto Explicativo 2 27 2" xfId="43569" xr:uid="{52A8D41B-A71A-47B3-AC34-A99176438F44}"/>
    <cellStyle name="Texto Explicativo 2 27 2 2" xfId="43570" xr:uid="{E03462EC-865C-4162-8DD6-088CA17C6104}"/>
    <cellStyle name="Texto Explicativo 2 27 2 2 2" xfId="43571" xr:uid="{40C0B1F5-FA44-415F-94B6-5196AE70A424}"/>
    <cellStyle name="Texto Explicativo 2 27 2 3" xfId="43572" xr:uid="{4ADABBB9-9939-4EFC-8040-F960E8A3F590}"/>
    <cellStyle name="Texto Explicativo 2 27 2 3 2" xfId="43573" xr:uid="{FCD5B9B3-6A2B-4AC6-96CC-606C3BE70C57}"/>
    <cellStyle name="Texto Explicativo 2 27 2 4" xfId="43574" xr:uid="{7B8B7A45-FA7C-4666-B621-51E499536451}"/>
    <cellStyle name="Texto Explicativo 2 27 3" xfId="43575" xr:uid="{7D9B1F26-863F-49C9-B055-0EA1CB0A6905}"/>
    <cellStyle name="Texto Explicativo 2 27 3 2" xfId="43576" xr:uid="{0373FC8D-ACFD-4DD8-BA44-85051E2E1172}"/>
    <cellStyle name="Texto Explicativo 2 27 4" xfId="43577" xr:uid="{79EBC92C-A9CD-45A5-9AE3-C14AAA99E691}"/>
    <cellStyle name="Texto Explicativo 2 27 4 2" xfId="43578" xr:uid="{DD202B26-ECFD-479E-95A4-511D461BDBF6}"/>
    <cellStyle name="Texto Explicativo 2 27 5" xfId="43579" xr:uid="{F5884A8E-7484-4E63-B7DA-5D8CC78FF513}"/>
    <cellStyle name="Texto Explicativo 2 27 5 2" xfId="43580" xr:uid="{33F6115D-F605-41A6-BADD-6B884D0DE0A2}"/>
    <cellStyle name="Texto Explicativo 2 27 6" xfId="43581" xr:uid="{0C4F72FE-2886-4B30-B3D7-45CDAA4CE5E2}"/>
    <cellStyle name="Texto Explicativo 2 27 6 2" xfId="43582" xr:uid="{72A21C15-9003-4CCC-99E1-0BD9B86025B3}"/>
    <cellStyle name="Texto Explicativo 2 27 7" xfId="43583" xr:uid="{EA731473-F636-41B1-BBC7-89DDCB7C6D01}"/>
    <cellStyle name="Texto Explicativo 2 28" xfId="43584" xr:uid="{D2B761A5-7C16-455F-970B-00FE51945F49}"/>
    <cellStyle name="Texto Explicativo 2 28 2" xfId="43585" xr:uid="{496A3978-58A1-41CC-93C8-0BBE466CEDE7}"/>
    <cellStyle name="Texto Explicativo 2 28 2 2" xfId="43586" xr:uid="{C807BE52-26F3-40C9-A052-F946686BF8C9}"/>
    <cellStyle name="Texto Explicativo 2 28 2 2 2" xfId="43587" xr:uid="{C22D8D55-50A7-4869-BB13-4A3806492227}"/>
    <cellStyle name="Texto Explicativo 2 28 2 3" xfId="43588" xr:uid="{8CD29DFD-42E5-44DC-A454-BEA948E11E1C}"/>
    <cellStyle name="Texto Explicativo 2 28 2 3 2" xfId="43589" xr:uid="{E719AE30-D804-42FD-B0ED-3571D75760E5}"/>
    <cellStyle name="Texto Explicativo 2 28 2 4" xfId="43590" xr:uid="{12E21CFB-7022-4A5E-8FA1-D8FAEDAADFD8}"/>
    <cellStyle name="Texto Explicativo 2 28 3" xfId="43591" xr:uid="{4B9947BB-4B56-4595-9A3B-3019A00D09D1}"/>
    <cellStyle name="Texto Explicativo 2 28 3 2" xfId="43592" xr:uid="{EA49B901-7493-4F1C-A230-C5389F7F9DA1}"/>
    <cellStyle name="Texto Explicativo 2 28 4" xfId="43593" xr:uid="{4D3F9EB8-1405-4A18-BE6B-8BB8411D4757}"/>
    <cellStyle name="Texto Explicativo 2 28 4 2" xfId="43594" xr:uid="{62EC0DB7-B1A4-43AF-8BF1-13B69C281E5D}"/>
    <cellStyle name="Texto Explicativo 2 28 5" xfId="43595" xr:uid="{213EF7D3-6F56-4429-B608-F9160EFA6A11}"/>
    <cellStyle name="Texto Explicativo 2 28 5 2" xfId="43596" xr:uid="{EF395FF1-C355-4D43-8EE0-8B7B0ACA7E09}"/>
    <cellStyle name="Texto Explicativo 2 28 6" xfId="43597" xr:uid="{14EAC217-2A37-471E-A180-85321EF576EA}"/>
    <cellStyle name="Texto Explicativo 2 28 6 2" xfId="43598" xr:uid="{6BD00E5F-6480-43F6-9C31-7D0AC7380B19}"/>
    <cellStyle name="Texto Explicativo 2 28 7" xfId="43599" xr:uid="{D6504189-2543-4161-A687-5938F3AA5630}"/>
    <cellStyle name="Texto Explicativo 2 29" xfId="43600" xr:uid="{62529FD2-37D6-4C6E-B25D-B444A4B24985}"/>
    <cellStyle name="Texto Explicativo 2 29 2" xfId="43601" xr:uid="{2615F8F9-D918-42E3-BF17-F17397B5DE84}"/>
    <cellStyle name="Texto Explicativo 2 29 2 2" xfId="43602" xr:uid="{1D672E1C-40FF-49F6-ACA9-95A4480E0153}"/>
    <cellStyle name="Texto Explicativo 2 29 2 2 2" xfId="43603" xr:uid="{12AB869E-8509-47EC-961A-2B7925281FEC}"/>
    <cellStyle name="Texto Explicativo 2 29 2 3" xfId="43604" xr:uid="{10AD6504-BE74-434C-B064-5A5FD0C91FFE}"/>
    <cellStyle name="Texto Explicativo 2 29 2 3 2" xfId="43605" xr:uid="{B2F9D503-BFFA-4291-B48A-963D7D187C4F}"/>
    <cellStyle name="Texto Explicativo 2 29 2 4" xfId="43606" xr:uid="{1A0617D2-2AD2-47CD-8576-AA4739E1743B}"/>
    <cellStyle name="Texto Explicativo 2 29 3" xfId="43607" xr:uid="{5FB1D94B-C97D-4EAD-813F-37CB8DC10BDE}"/>
    <cellStyle name="Texto Explicativo 2 29 3 2" xfId="43608" xr:uid="{7BAD8132-173F-4919-BA35-A144ED525D75}"/>
    <cellStyle name="Texto Explicativo 2 29 4" xfId="43609" xr:uid="{B6093365-9043-4B76-86B0-0C0BF2A239D9}"/>
    <cellStyle name="Texto Explicativo 2 29 4 2" xfId="43610" xr:uid="{0F150142-B8F5-423B-9D1C-D7A6CDD817A4}"/>
    <cellStyle name="Texto Explicativo 2 29 5" xfId="43611" xr:uid="{F194ADC5-7FDC-4CB2-9E71-9EDEB777EAA4}"/>
    <cellStyle name="Texto Explicativo 2 29 5 2" xfId="43612" xr:uid="{E21968D4-89F0-49CE-B3BB-968EF45AFBFF}"/>
    <cellStyle name="Texto Explicativo 2 29 6" xfId="43613" xr:uid="{E62E9A96-2D2D-446D-81B7-05EB19ED2649}"/>
    <cellStyle name="Texto Explicativo 2 29 6 2" xfId="43614" xr:uid="{AAC3A9FB-E7D9-49D6-A356-344A83AC276B}"/>
    <cellStyle name="Texto Explicativo 2 29 7" xfId="43615" xr:uid="{45D5164E-575B-4420-B8C6-B7A3F46E5BFA}"/>
    <cellStyle name="Texto Explicativo 2 3" xfId="43616" xr:uid="{78605A37-CFB6-477A-9805-F7D567148E5C}"/>
    <cellStyle name="Texto Explicativo 2 3 2" xfId="43617" xr:uid="{8D3CE31F-87A5-4E43-B100-82D650AC146B}"/>
    <cellStyle name="Texto Explicativo 2 3 2 2" xfId="43618" xr:uid="{565FBFD9-4E06-4E6E-A37E-7A69933D0584}"/>
    <cellStyle name="Texto Explicativo 2 3 2 2 2" xfId="43619" xr:uid="{A72ED153-DE48-430D-B504-630B1BF0BFD1}"/>
    <cellStyle name="Texto Explicativo 2 3 2 3" xfId="43620" xr:uid="{91416E34-E83E-4803-9403-7CC50EB45A38}"/>
    <cellStyle name="Texto Explicativo 2 3 2 3 2" xfId="43621" xr:uid="{AAFA9764-F1AE-409F-892B-187BFFEDB37F}"/>
    <cellStyle name="Texto Explicativo 2 3 2 4" xfId="43622" xr:uid="{F7A0A69A-4FD7-48C2-9861-9BB8E07F94AE}"/>
    <cellStyle name="Texto Explicativo 2 3 3" xfId="43623" xr:uid="{710634C3-9817-4188-8E02-6336C6F6B9B5}"/>
    <cellStyle name="Texto Explicativo 2 3 3 2" xfId="43624" xr:uid="{100B4BAF-017D-46FB-9BE7-6FDD3E383A25}"/>
    <cellStyle name="Texto Explicativo 2 3 4" xfId="43625" xr:uid="{06F5FCD3-0EF7-4F97-AD1B-367416EB8CE4}"/>
    <cellStyle name="Texto Explicativo 2 3 4 2" xfId="43626" xr:uid="{2A71EA85-1AB7-49CE-B582-842DE4F3FD21}"/>
    <cellStyle name="Texto Explicativo 2 3 5" xfId="43627" xr:uid="{A562C1EF-1A03-423D-85D6-0FCE88B37CC3}"/>
    <cellStyle name="Texto Explicativo 2 3 5 2" xfId="43628" xr:uid="{73FE7F15-884C-47EE-B231-B4A3EC2BBE40}"/>
    <cellStyle name="Texto Explicativo 2 3 6" xfId="43629" xr:uid="{85280F1B-17AB-4F72-BC81-B7304839CF15}"/>
    <cellStyle name="Texto Explicativo 2 3 6 2" xfId="43630" xr:uid="{542B3D45-0BFE-48BC-9FD8-42A20CA68C32}"/>
    <cellStyle name="Texto Explicativo 2 3 7" xfId="43631" xr:uid="{B64B3D65-825A-4BA8-98AB-0E1393FB1159}"/>
    <cellStyle name="Texto Explicativo 2 30" xfId="43632" xr:uid="{BA6888B3-03C5-45E8-9F26-5865DFB25A12}"/>
    <cellStyle name="Texto Explicativo 2 30 2" xfId="43633" xr:uid="{0C399448-ED98-470D-BA68-C86E3C3AC160}"/>
    <cellStyle name="Texto Explicativo 2 30 2 2" xfId="43634" xr:uid="{7A821FFC-463E-42D9-B4D6-C17669C3BE23}"/>
    <cellStyle name="Texto Explicativo 2 30 2 2 2" xfId="43635" xr:uid="{02C181D1-6973-49A3-9DED-732BC4625B21}"/>
    <cellStyle name="Texto Explicativo 2 30 2 3" xfId="43636" xr:uid="{BD17B81F-F568-4F27-8F33-866B28E55AE2}"/>
    <cellStyle name="Texto Explicativo 2 30 2 3 2" xfId="43637" xr:uid="{2A39C583-0DB7-47A7-B957-42E223F666CB}"/>
    <cellStyle name="Texto Explicativo 2 30 2 4" xfId="43638" xr:uid="{4AD8559D-CA18-4A6F-B2A3-782F1EFC5E1E}"/>
    <cellStyle name="Texto Explicativo 2 30 3" xfId="43639" xr:uid="{88CAF374-9CA8-4C55-9487-37E737C61FA7}"/>
    <cellStyle name="Texto Explicativo 2 30 3 2" xfId="43640" xr:uid="{55401DBD-0915-46E3-BA2D-C28E7E473647}"/>
    <cellStyle name="Texto Explicativo 2 30 4" xfId="43641" xr:uid="{73BA1229-7C9E-43A6-8DE3-CC806FB7E3D0}"/>
    <cellStyle name="Texto Explicativo 2 30 4 2" xfId="43642" xr:uid="{D8F54650-F4A8-4999-AD27-F291A9CF5335}"/>
    <cellStyle name="Texto Explicativo 2 30 5" xfId="43643" xr:uid="{0D8E262A-C959-48DB-B666-D9C2DF8E2938}"/>
    <cellStyle name="Texto Explicativo 2 30 5 2" xfId="43644" xr:uid="{DACE9B36-5EC9-491D-ADF6-113E658AA462}"/>
    <cellStyle name="Texto Explicativo 2 30 6" xfId="43645" xr:uid="{04C2C368-0564-4FF5-8C41-C6560BEA1403}"/>
    <cellStyle name="Texto Explicativo 2 30 6 2" xfId="43646" xr:uid="{E09FE422-4265-464B-AC0D-ED67565AC6F9}"/>
    <cellStyle name="Texto Explicativo 2 30 7" xfId="43647" xr:uid="{F819FE5E-6095-4073-9CB8-4024B5C0FF47}"/>
    <cellStyle name="Texto Explicativo 2 31" xfId="43648" xr:uid="{A293D737-A600-4170-BF90-8CB9F4970197}"/>
    <cellStyle name="Texto Explicativo 2 31 2" xfId="43649" xr:uid="{FF131DAB-A81C-47C4-AD35-C1C7D1609651}"/>
    <cellStyle name="Texto Explicativo 2 31 2 2" xfId="43650" xr:uid="{BB9ECB66-B4EC-46AC-9F32-3B9543977B2F}"/>
    <cellStyle name="Texto Explicativo 2 31 2 2 2" xfId="43651" xr:uid="{5B0B26BA-7D82-4120-A955-2DF1357DCD72}"/>
    <cellStyle name="Texto Explicativo 2 31 2 3" xfId="43652" xr:uid="{305714DA-D46D-48F1-9D76-AD1CCB727565}"/>
    <cellStyle name="Texto Explicativo 2 31 2 3 2" xfId="43653" xr:uid="{1CC9C219-02A4-4871-9D2B-BF1C993747F9}"/>
    <cellStyle name="Texto Explicativo 2 31 2 4" xfId="43654" xr:uid="{491FCF75-048A-4935-AB2F-3F5B118BDCBA}"/>
    <cellStyle name="Texto Explicativo 2 31 3" xfId="43655" xr:uid="{5705B484-06C5-4771-8920-4DE3FD50AE12}"/>
    <cellStyle name="Texto Explicativo 2 31 3 2" xfId="43656" xr:uid="{B9B3E281-1EED-4286-812B-DF5B49947B16}"/>
    <cellStyle name="Texto Explicativo 2 31 4" xfId="43657" xr:uid="{13D7C223-2B26-4F71-AD6D-A23AC14FEA2E}"/>
    <cellStyle name="Texto Explicativo 2 31 4 2" xfId="43658" xr:uid="{0B915745-460A-4F50-A681-1CEDB71B4B45}"/>
    <cellStyle name="Texto Explicativo 2 31 5" xfId="43659" xr:uid="{967A227A-AF8B-404F-B9E0-95B8B842B9CA}"/>
    <cellStyle name="Texto Explicativo 2 31 5 2" xfId="43660" xr:uid="{8580FFE2-CC9E-434A-991A-085A2480D4EF}"/>
    <cellStyle name="Texto Explicativo 2 31 6" xfId="43661" xr:uid="{EB58E2A8-5CAC-47FC-BC77-356C6CE7BEDB}"/>
    <cellStyle name="Texto Explicativo 2 31 6 2" xfId="43662" xr:uid="{687936BB-E287-4428-8F55-2167C69B7F06}"/>
    <cellStyle name="Texto Explicativo 2 31 7" xfId="43663" xr:uid="{2AA0E388-D934-4D2E-8514-763400DA2C87}"/>
    <cellStyle name="Texto Explicativo 2 32" xfId="43664" xr:uid="{F3B2F0AE-A7FA-41BD-8839-216CBAEAB86A}"/>
    <cellStyle name="Texto Explicativo 2 32 2" xfId="43665" xr:uid="{2D6F239D-B82F-42BF-B09B-866B2B2D580A}"/>
    <cellStyle name="Texto Explicativo 2 32 2 2" xfId="43666" xr:uid="{AA4A282D-E95D-42C9-8042-4601552561B1}"/>
    <cellStyle name="Texto Explicativo 2 32 2 2 2" xfId="43667" xr:uid="{A5507082-D32B-492F-A0F7-458DAC9EE9A0}"/>
    <cellStyle name="Texto Explicativo 2 32 2 3" xfId="43668" xr:uid="{FEEDAC3E-CCAB-4E11-8BA3-85CAA75C4F82}"/>
    <cellStyle name="Texto Explicativo 2 32 2 3 2" xfId="43669" xr:uid="{9619C698-AD0D-4473-853A-1FBE539C7347}"/>
    <cellStyle name="Texto Explicativo 2 32 2 4" xfId="43670" xr:uid="{B052A2E0-E46F-4F57-9924-7ADB20A69EA4}"/>
    <cellStyle name="Texto Explicativo 2 32 3" xfId="43671" xr:uid="{AA79430C-E6D3-4032-96D3-A797E21EE5F9}"/>
    <cellStyle name="Texto Explicativo 2 32 3 2" xfId="43672" xr:uid="{82AB1ABC-4D7B-42FA-AA6F-A525AB4D6113}"/>
    <cellStyle name="Texto Explicativo 2 32 4" xfId="43673" xr:uid="{227F3B55-1FC7-4F1A-8BDB-51D9E3E35393}"/>
    <cellStyle name="Texto Explicativo 2 32 4 2" xfId="43674" xr:uid="{483C68A0-4DA5-48CD-A587-19A2F04DDC74}"/>
    <cellStyle name="Texto Explicativo 2 32 5" xfId="43675" xr:uid="{CEB9ECC1-D737-4555-B259-DAF4AEFAAF8D}"/>
    <cellStyle name="Texto Explicativo 2 32 5 2" xfId="43676" xr:uid="{0C5BA96D-1F88-442F-B030-0B6262FA114D}"/>
    <cellStyle name="Texto Explicativo 2 32 6" xfId="43677" xr:uid="{B875A2A2-790D-4098-A3F2-B6EBBB477EC1}"/>
    <cellStyle name="Texto Explicativo 2 32 6 2" xfId="43678" xr:uid="{146BC16B-ED49-4DA4-8A13-6843EA314E47}"/>
    <cellStyle name="Texto Explicativo 2 32 7" xfId="43679" xr:uid="{90153400-AA3E-4F1B-B26F-EF8E146D4D07}"/>
    <cellStyle name="Texto Explicativo 2 33" xfId="43680" xr:uid="{272B2668-8F8C-4BFD-AD07-EFECFCD3EF7F}"/>
    <cellStyle name="Texto Explicativo 2 33 2" xfId="43681" xr:uid="{110890B3-BC67-4DAC-B6EB-343D29294151}"/>
    <cellStyle name="Texto Explicativo 2 33 2 2" xfId="43682" xr:uid="{E10704AC-47B1-4C66-9CF6-A88604C989D9}"/>
    <cellStyle name="Texto Explicativo 2 33 2 2 2" xfId="43683" xr:uid="{0C595D62-87B9-4CB1-9448-0D23FCA32146}"/>
    <cellStyle name="Texto Explicativo 2 33 2 3" xfId="43684" xr:uid="{FD88234A-1F23-41A4-86AB-1F89E2E5A2BB}"/>
    <cellStyle name="Texto Explicativo 2 33 2 3 2" xfId="43685" xr:uid="{AE0ADA96-BD9C-4882-B34C-676294E1292E}"/>
    <cellStyle name="Texto Explicativo 2 33 2 4" xfId="43686" xr:uid="{8B8CED15-0DF4-4F30-A49A-2F0FC0BDF395}"/>
    <cellStyle name="Texto Explicativo 2 33 3" xfId="43687" xr:uid="{DAC3EB6D-FB46-4635-9FE1-38F7FB2201AD}"/>
    <cellStyle name="Texto Explicativo 2 33 3 2" xfId="43688" xr:uid="{D6BC0318-B4DA-4928-A6AC-A39DE58FF3CE}"/>
    <cellStyle name="Texto Explicativo 2 33 4" xfId="43689" xr:uid="{A19EB809-F073-4C14-832C-F243716508C6}"/>
    <cellStyle name="Texto Explicativo 2 33 4 2" xfId="43690" xr:uid="{FE6F86EE-E302-47AF-B6E1-85A57E11C0C6}"/>
    <cellStyle name="Texto Explicativo 2 33 5" xfId="43691" xr:uid="{3C347061-F828-435C-80EE-C4587F2B2A04}"/>
    <cellStyle name="Texto Explicativo 2 33 5 2" xfId="43692" xr:uid="{422B3A84-12A9-4EC5-9D54-6A08797546C6}"/>
    <cellStyle name="Texto Explicativo 2 33 6" xfId="43693" xr:uid="{21512926-BD09-4B94-8858-624C1490CFB2}"/>
    <cellStyle name="Texto Explicativo 2 33 6 2" xfId="43694" xr:uid="{0133EA8F-331B-4F6D-8DA4-DB33B67E0C96}"/>
    <cellStyle name="Texto Explicativo 2 33 7" xfId="43695" xr:uid="{F70E573E-627C-4D46-B655-349C9AA19B58}"/>
    <cellStyle name="Texto Explicativo 2 34" xfId="43696" xr:uid="{6ADBE28B-97A8-4036-B5F5-01EA2CEE8903}"/>
    <cellStyle name="Texto Explicativo 2 34 2" xfId="43697" xr:uid="{C9405AE7-BACE-4D0D-9652-4A4536D230F5}"/>
    <cellStyle name="Texto Explicativo 2 34 2 2" xfId="43698" xr:uid="{B1BAFD9F-9CF5-49CA-806D-47F805BB67B0}"/>
    <cellStyle name="Texto Explicativo 2 34 3" xfId="43699" xr:uid="{26EA04AC-E88F-4683-850A-D48D21F26F95}"/>
    <cellStyle name="Texto Explicativo 2 34 3 2" xfId="43700" xr:uid="{2EC673CE-A199-4FC2-BE98-A6604838DB23}"/>
    <cellStyle name="Texto Explicativo 2 34 4" xfId="43701" xr:uid="{BEFAA7DB-F397-417B-9F93-A29AB368294E}"/>
    <cellStyle name="Texto Explicativo 2 34 5" xfId="43702" xr:uid="{6EBA59FB-97DC-40BE-BB9B-60348E552E11}"/>
    <cellStyle name="Texto Explicativo 2 35" xfId="43703" xr:uid="{96210F52-3D76-41B4-9AEC-8441EB75AA93}"/>
    <cellStyle name="Texto Explicativo 2 35 2" xfId="43704" xr:uid="{A4BD3185-492A-4B37-BA84-A1067FAB2DBA}"/>
    <cellStyle name="Texto Explicativo 2 36" xfId="43705" xr:uid="{E448EA47-4A6A-4DD8-AC45-52482BBD18F6}"/>
    <cellStyle name="Texto Explicativo 2 36 2" xfId="43706" xr:uid="{CDE8FD6B-51BB-47B8-A142-BE125A44F483}"/>
    <cellStyle name="Texto Explicativo 2 37" xfId="43707" xr:uid="{CE869228-47E9-4D92-AE95-933E39F36A1F}"/>
    <cellStyle name="Texto Explicativo 2 37 2" xfId="43708" xr:uid="{28445542-70A8-4CDC-98E6-AC3774D06C34}"/>
    <cellStyle name="Texto Explicativo 2 38" xfId="43709" xr:uid="{A4400457-704B-451A-8B8B-F0DD12DACCA6}"/>
    <cellStyle name="Texto Explicativo 2 38 2" xfId="43710" xr:uid="{A76DD39B-9290-4016-AEFA-C65B36AD507A}"/>
    <cellStyle name="Texto Explicativo 2 39" xfId="43711" xr:uid="{363F9ED8-52CD-4831-B219-D4876BF57661}"/>
    <cellStyle name="Texto Explicativo 2 4" xfId="43712" xr:uid="{A088C6AF-59E6-4ADA-AA48-6FE3E7061964}"/>
    <cellStyle name="Texto Explicativo 2 4 2" xfId="43713" xr:uid="{75F5E491-77E1-4E14-92E1-A9EA387085E4}"/>
    <cellStyle name="Texto Explicativo 2 4 2 2" xfId="43714" xr:uid="{4725FBF6-D740-495F-8A71-F660C890F5D7}"/>
    <cellStyle name="Texto Explicativo 2 4 2 2 2" xfId="43715" xr:uid="{7063DD79-B7E0-4361-A264-03201170E7F7}"/>
    <cellStyle name="Texto Explicativo 2 4 2 3" xfId="43716" xr:uid="{3BBF0B48-0DD5-4B9F-A601-8C3C76FD1D11}"/>
    <cellStyle name="Texto Explicativo 2 4 2 3 2" xfId="43717" xr:uid="{CC80A5DC-3BB9-467B-AB60-1196A87577D1}"/>
    <cellStyle name="Texto Explicativo 2 4 2 4" xfId="43718" xr:uid="{502857B5-C49F-4EE0-A593-711DE1C0C377}"/>
    <cellStyle name="Texto Explicativo 2 4 3" xfId="43719" xr:uid="{D4E7A205-C9D8-4BC2-9382-B311B5592E43}"/>
    <cellStyle name="Texto Explicativo 2 4 3 2" xfId="43720" xr:uid="{B70B837F-688B-49AD-810F-30373490EFB2}"/>
    <cellStyle name="Texto Explicativo 2 4 4" xfId="43721" xr:uid="{94054012-F5C9-49B5-A696-C512C0DF41F0}"/>
    <cellStyle name="Texto Explicativo 2 4 4 2" xfId="43722" xr:uid="{E1F30479-E102-4232-83F8-42143DD29E32}"/>
    <cellStyle name="Texto Explicativo 2 4 5" xfId="43723" xr:uid="{DB40B2BF-9DB1-4FE3-A094-B723AFCE2CC8}"/>
    <cellStyle name="Texto Explicativo 2 4 5 2" xfId="43724" xr:uid="{F538D452-1CB9-4598-861A-2E624C142FD1}"/>
    <cellStyle name="Texto Explicativo 2 4 6" xfId="43725" xr:uid="{54D0E3D8-F80C-4178-A6AE-8E1E91F867A1}"/>
    <cellStyle name="Texto Explicativo 2 4 6 2" xfId="43726" xr:uid="{E31A1256-5072-4DC0-AC9C-2242CA5AE3E2}"/>
    <cellStyle name="Texto Explicativo 2 4 7" xfId="43727" xr:uid="{B817D40F-ADF3-468A-98E8-0286F3535CB7}"/>
    <cellStyle name="Texto Explicativo 2 5" xfId="43728" xr:uid="{5AF71C25-045E-4FAA-A987-496FE6F2A8E5}"/>
    <cellStyle name="Texto Explicativo 2 5 2" xfId="43729" xr:uid="{24ABB8C6-122F-4448-9977-BD3E5139046C}"/>
    <cellStyle name="Texto Explicativo 2 5 2 2" xfId="43730" xr:uid="{1E4EBABF-00E3-4081-B3E0-76D9B6DA06FE}"/>
    <cellStyle name="Texto Explicativo 2 5 2 2 2" xfId="43731" xr:uid="{3EC2BD84-928B-4A1F-A5B7-DFA706EB69C6}"/>
    <cellStyle name="Texto Explicativo 2 5 2 3" xfId="43732" xr:uid="{BFB6F3D1-468A-4E28-91EA-77DFE4030352}"/>
    <cellStyle name="Texto Explicativo 2 5 2 3 2" xfId="43733" xr:uid="{0EA3F995-CDEF-4B3B-B2C6-4D31EE4168C0}"/>
    <cellStyle name="Texto Explicativo 2 5 2 4" xfId="43734" xr:uid="{0F57DB92-AD15-45E3-B734-0BC0D57A4A38}"/>
    <cellStyle name="Texto Explicativo 2 5 3" xfId="43735" xr:uid="{3020D62C-AC41-42FF-AD56-AB507EF009FA}"/>
    <cellStyle name="Texto Explicativo 2 5 3 2" xfId="43736" xr:uid="{7C8CAC06-234E-43C0-91F3-3CE03C01A68B}"/>
    <cellStyle name="Texto Explicativo 2 5 4" xfId="43737" xr:uid="{D92D1E81-3750-4A0A-88E5-9A3369FF6EB7}"/>
    <cellStyle name="Texto Explicativo 2 5 4 2" xfId="43738" xr:uid="{D47EE168-C1F6-4630-868D-31F5C0098164}"/>
    <cellStyle name="Texto Explicativo 2 5 5" xfId="43739" xr:uid="{E214E0CA-F1BF-4D73-94CE-394FB9EBF288}"/>
    <cellStyle name="Texto Explicativo 2 5 5 2" xfId="43740" xr:uid="{8A12FE9A-3750-4B67-8032-9C01ED634E0D}"/>
    <cellStyle name="Texto Explicativo 2 5 6" xfId="43741" xr:uid="{BB64349A-E009-47C0-87D3-1A557AADA349}"/>
    <cellStyle name="Texto Explicativo 2 5 6 2" xfId="43742" xr:uid="{1FB34EC9-4991-4A20-9CF1-59DB7F5EFADE}"/>
    <cellStyle name="Texto Explicativo 2 5 7" xfId="43743" xr:uid="{B6F564C6-A0BE-47E9-AFD2-B0C928BCACE8}"/>
    <cellStyle name="Texto Explicativo 2 6" xfId="43744" xr:uid="{811FF759-48EA-4516-A77B-9AEB7FEBCA9E}"/>
    <cellStyle name="Texto Explicativo 2 6 2" xfId="43745" xr:uid="{7ED0AFD2-AD11-40D2-9767-2F44CCA0FA23}"/>
    <cellStyle name="Texto Explicativo 2 6 2 2" xfId="43746" xr:uid="{53131C91-089F-460F-8E40-64FD8B834E8C}"/>
    <cellStyle name="Texto Explicativo 2 6 2 2 2" xfId="43747" xr:uid="{36E2B5AF-735A-46B6-B32E-1334B984063A}"/>
    <cellStyle name="Texto Explicativo 2 6 2 3" xfId="43748" xr:uid="{081494AC-4935-46BE-81A3-1FD8E5352380}"/>
    <cellStyle name="Texto Explicativo 2 6 2 3 2" xfId="43749" xr:uid="{CBEC849E-2796-4ABA-BC14-E2D7B82ED839}"/>
    <cellStyle name="Texto Explicativo 2 6 2 4" xfId="43750" xr:uid="{6114AB86-AE4E-472B-B17D-5F65D03292D5}"/>
    <cellStyle name="Texto Explicativo 2 6 3" xfId="43751" xr:uid="{8AA23F0C-AE2B-48C7-9172-CBEB2513058F}"/>
    <cellStyle name="Texto Explicativo 2 6 3 2" xfId="43752" xr:uid="{707EE27D-4062-41CF-8AA8-434037324099}"/>
    <cellStyle name="Texto Explicativo 2 6 4" xfId="43753" xr:uid="{AE8F9363-94ED-4E05-B4C3-F4ECCBC8B504}"/>
    <cellStyle name="Texto Explicativo 2 6 4 2" xfId="43754" xr:uid="{304D8383-7B79-4634-B5C0-39FE910546B3}"/>
    <cellStyle name="Texto Explicativo 2 6 5" xfId="43755" xr:uid="{0161820D-5E66-4161-9465-EE0B888A9E38}"/>
    <cellStyle name="Texto Explicativo 2 6 5 2" xfId="43756" xr:uid="{8C6CCB70-73F7-4C41-BD82-25D7031E62E3}"/>
    <cellStyle name="Texto Explicativo 2 6 6" xfId="43757" xr:uid="{75173A94-70B9-469D-9C9B-874435399724}"/>
    <cellStyle name="Texto Explicativo 2 6 6 2" xfId="43758" xr:uid="{1FA6B1A7-7486-4F96-9278-CE21DA38B571}"/>
    <cellStyle name="Texto Explicativo 2 6 7" xfId="43759" xr:uid="{8CC14AD7-D798-4DC9-8D7E-0F3D6A735C9C}"/>
    <cellStyle name="Texto Explicativo 2 7" xfId="43760" xr:uid="{F19D7AA2-0FBE-4328-8FAB-8B7604A769C5}"/>
    <cellStyle name="Texto Explicativo 2 7 2" xfId="43761" xr:uid="{41A6C189-FCB9-4EE8-BAE2-D1C48009194D}"/>
    <cellStyle name="Texto Explicativo 2 7 2 2" xfId="43762" xr:uid="{849C99A3-C838-45D0-9E59-BB2E859BDEBF}"/>
    <cellStyle name="Texto Explicativo 2 7 2 2 2" xfId="43763" xr:uid="{A69BE4E9-0086-47B4-9D80-4EF829C167B6}"/>
    <cellStyle name="Texto Explicativo 2 7 2 3" xfId="43764" xr:uid="{67F32454-AC01-4FAD-BAD7-1AB222F3B9C3}"/>
    <cellStyle name="Texto Explicativo 2 7 2 3 2" xfId="43765" xr:uid="{932C00CC-73F2-4FF6-BCE5-CF85B1804F8B}"/>
    <cellStyle name="Texto Explicativo 2 7 2 4" xfId="43766" xr:uid="{0D01F4DA-C54B-4824-BEE3-EE331B22C30A}"/>
    <cellStyle name="Texto Explicativo 2 7 3" xfId="43767" xr:uid="{79049EFB-474C-4B46-A87C-201D4AD217B4}"/>
    <cellStyle name="Texto Explicativo 2 7 3 2" xfId="43768" xr:uid="{6FB1BF31-95DA-4C52-9CE7-D7DAF2FCB90A}"/>
    <cellStyle name="Texto Explicativo 2 7 4" xfId="43769" xr:uid="{1C14513E-E861-46FB-A01B-7796A070E512}"/>
    <cellStyle name="Texto Explicativo 2 7 4 2" xfId="43770" xr:uid="{B20C9048-7DA6-4AB7-A326-DCD620F81F5E}"/>
    <cellStyle name="Texto Explicativo 2 7 5" xfId="43771" xr:uid="{7AEB7E5E-DF8F-452B-92B7-401A17EC2577}"/>
    <cellStyle name="Texto Explicativo 2 7 5 2" xfId="43772" xr:uid="{E73ABB93-1E5C-4EA6-9C80-4DEB077561E8}"/>
    <cellStyle name="Texto Explicativo 2 7 6" xfId="43773" xr:uid="{0F74822A-F4E0-4B8D-B57B-5C1E8C46E39E}"/>
    <cellStyle name="Texto Explicativo 2 7 6 2" xfId="43774" xr:uid="{FBBD3020-3326-4134-981D-8C43576E2503}"/>
    <cellStyle name="Texto Explicativo 2 7 7" xfId="43775" xr:uid="{587AC907-E511-43D8-8F3F-4A6EF47DFF42}"/>
    <cellStyle name="Texto Explicativo 2 8" xfId="43776" xr:uid="{9AD7C108-256B-4A86-8484-0BF2DF5FD306}"/>
    <cellStyle name="Texto Explicativo 2 8 2" xfId="43777" xr:uid="{FBCBEF29-990E-4809-A392-422B06F6675C}"/>
    <cellStyle name="Texto Explicativo 2 8 2 2" xfId="43778" xr:uid="{3DABD38E-AF31-4051-BF54-25B624340C06}"/>
    <cellStyle name="Texto Explicativo 2 8 2 2 2" xfId="43779" xr:uid="{55476B3E-C82A-43AE-81DF-DA46F8BD6217}"/>
    <cellStyle name="Texto Explicativo 2 8 2 3" xfId="43780" xr:uid="{ED7B63D8-C508-4419-9E36-B49D0BE4013A}"/>
    <cellStyle name="Texto Explicativo 2 8 2 3 2" xfId="43781" xr:uid="{59F8B7D9-C94D-497C-95C7-D213EEAC6835}"/>
    <cellStyle name="Texto Explicativo 2 8 2 4" xfId="43782" xr:uid="{816E4F23-FA11-4976-97BF-48C74819DE15}"/>
    <cellStyle name="Texto Explicativo 2 8 3" xfId="43783" xr:uid="{6F45D3E2-693C-4937-8B98-27E9164439C6}"/>
    <cellStyle name="Texto Explicativo 2 8 3 2" xfId="43784" xr:uid="{F0B1E538-A7EF-402A-BF4F-579A8C67F99C}"/>
    <cellStyle name="Texto Explicativo 2 8 4" xfId="43785" xr:uid="{30A8CB79-38F0-4676-AE6D-7EB2EFDDE26A}"/>
    <cellStyle name="Texto Explicativo 2 8 4 2" xfId="43786" xr:uid="{86B629DC-9CB9-426F-89CA-8838F396A246}"/>
    <cellStyle name="Texto Explicativo 2 8 5" xfId="43787" xr:uid="{873F42D4-F1D9-4CA5-A7D2-B5105CDB2046}"/>
    <cellStyle name="Texto Explicativo 2 8 5 2" xfId="43788" xr:uid="{D8E85A2B-317A-45F7-AFA5-255F67C157F9}"/>
    <cellStyle name="Texto Explicativo 2 8 6" xfId="43789" xr:uid="{F1360E23-AECF-4C2A-B2BC-CB9307EAF938}"/>
    <cellStyle name="Texto Explicativo 2 8 6 2" xfId="43790" xr:uid="{9D794434-E4DC-400F-915B-93DEA37FF40D}"/>
    <cellStyle name="Texto Explicativo 2 8 7" xfId="43791" xr:uid="{737762BC-4862-423A-86B5-91F68577872C}"/>
    <cellStyle name="Texto Explicativo 2 9" xfId="43792" xr:uid="{41573331-E8B2-4513-9EFB-747241A98C3D}"/>
    <cellStyle name="Texto Explicativo 2 9 2" xfId="43793" xr:uid="{CD6279D1-F0E7-4CA6-9F04-1380ECAAE0A2}"/>
    <cellStyle name="Texto Explicativo 2 9 2 2" xfId="43794" xr:uid="{A5930B77-A0D6-434D-9AE7-0A09C11BB97F}"/>
    <cellStyle name="Texto Explicativo 2 9 2 2 2" xfId="43795" xr:uid="{D8EB4B82-9C06-44A9-9D02-821A79127CA6}"/>
    <cellStyle name="Texto Explicativo 2 9 2 3" xfId="43796" xr:uid="{C583BDD3-4C77-40D0-9DB9-AE55DA9586C4}"/>
    <cellStyle name="Texto Explicativo 2 9 2 3 2" xfId="43797" xr:uid="{9BD5AA90-9D66-4D7B-A98E-833586F81B6A}"/>
    <cellStyle name="Texto Explicativo 2 9 2 4" xfId="43798" xr:uid="{EDD82934-9752-4ED5-8BF6-881E1F24CE6F}"/>
    <cellStyle name="Texto Explicativo 2 9 3" xfId="43799" xr:uid="{37B62AF6-AB15-481A-87D2-69F14888DEA2}"/>
    <cellStyle name="Texto Explicativo 2 9 3 2" xfId="43800" xr:uid="{77B37B97-63BD-4BEC-95E3-379B563F83F2}"/>
    <cellStyle name="Texto Explicativo 2 9 4" xfId="43801" xr:uid="{A27B5D5B-6697-4FEE-A66E-963BA14DC5D3}"/>
    <cellStyle name="Texto Explicativo 2 9 4 2" xfId="43802" xr:uid="{DF98822F-C7B4-4760-A5A0-65AFFB807F3B}"/>
    <cellStyle name="Texto Explicativo 2 9 5" xfId="43803" xr:uid="{5FE0AF63-B187-4467-A4B6-67857D240471}"/>
    <cellStyle name="Texto Explicativo 2 9 5 2" xfId="43804" xr:uid="{9B89EBC7-B54E-42D6-BC53-A451BCCF9DE4}"/>
    <cellStyle name="Texto Explicativo 2 9 6" xfId="43805" xr:uid="{717A2002-AFF9-4D85-A871-F4D7546C72F3}"/>
    <cellStyle name="Texto Explicativo 2 9 6 2" xfId="43806" xr:uid="{F60E36A5-AD43-4858-A551-666F17D5D366}"/>
    <cellStyle name="Texto Explicativo 2 9 7" xfId="43807" xr:uid="{27907042-EC56-44A1-A46E-8FA58D23E25B}"/>
    <cellStyle name="Texto Explicativo 20" xfId="43808" xr:uid="{5EAC5C79-B44B-4E60-8A0A-8A0F496749E4}"/>
    <cellStyle name="Texto Explicativo 20 2" xfId="43809" xr:uid="{13536DA4-E8E3-45B5-9E69-9FE616BC810A}"/>
    <cellStyle name="Texto Explicativo 20 2 2" xfId="43810" xr:uid="{9644F0AE-95A7-40C4-8D3E-BA428301EEC8}"/>
    <cellStyle name="Texto Explicativo 20 2 2 2" xfId="43811" xr:uid="{9B4431AE-8D60-4D10-8B8F-1EDAFBF22389}"/>
    <cellStyle name="Texto Explicativo 20 2 3" xfId="43812" xr:uid="{FB88A4A2-426B-44EB-8F4D-A7297F1E887A}"/>
    <cellStyle name="Texto Explicativo 20 2 3 2" xfId="43813" xr:uid="{C3637F0E-F9BF-403E-B2CE-8FDA5BFDB3AE}"/>
    <cellStyle name="Texto Explicativo 20 2 4" xfId="43814" xr:uid="{F22A9FF5-B065-49BF-87B7-870F5D0A3679}"/>
    <cellStyle name="Texto Explicativo 20 3" xfId="43815" xr:uid="{C96EC50B-AE4A-4FAC-8E98-68764271D876}"/>
    <cellStyle name="Texto Explicativo 20 3 2" xfId="43816" xr:uid="{4C908131-1F59-4AA6-8295-CE497D28BFB9}"/>
    <cellStyle name="Texto Explicativo 20 4" xfId="43817" xr:uid="{599835CF-0122-40E6-A058-600720ACD159}"/>
    <cellStyle name="Texto Explicativo 20 4 2" xfId="43818" xr:uid="{1B27525D-3512-4C3B-BF4F-04AF7FCA37DC}"/>
    <cellStyle name="Texto Explicativo 20 5" xfId="43819" xr:uid="{39314A73-744E-4D18-9302-35A654A19728}"/>
    <cellStyle name="Texto Explicativo 20 5 2" xfId="43820" xr:uid="{F82FBBDB-9C8E-4A02-B299-7EA305D8CBC2}"/>
    <cellStyle name="Texto Explicativo 20 6" xfId="43821" xr:uid="{1FB33275-FF0E-4C67-90EE-12DB89F6CE4A}"/>
    <cellStyle name="Texto Explicativo 20 6 2" xfId="43822" xr:uid="{91D0CB32-AB9F-4C7D-9AAB-ADB76FEF7CFE}"/>
    <cellStyle name="Texto Explicativo 20 7" xfId="43823" xr:uid="{4959C3E6-C4A7-45A4-833A-AA50141D8696}"/>
    <cellStyle name="Texto Explicativo 21" xfId="43824" xr:uid="{82B8E837-D833-4784-8F07-5034981909AE}"/>
    <cellStyle name="Texto Explicativo 21 2" xfId="43825" xr:uid="{9655DE06-4446-4F63-8484-6770B4AE89B3}"/>
    <cellStyle name="Texto Explicativo 21 2 2" xfId="43826" xr:uid="{FDB99C99-9000-4B76-9DE8-F223596294E3}"/>
    <cellStyle name="Texto Explicativo 21 2 2 2" xfId="43827" xr:uid="{04DC3CCE-6CBD-431C-893B-85523291E175}"/>
    <cellStyle name="Texto Explicativo 21 2 3" xfId="43828" xr:uid="{E1C99289-E2EA-4F41-9D29-A01420AF4447}"/>
    <cellStyle name="Texto Explicativo 21 2 3 2" xfId="43829" xr:uid="{AFBD94D1-8D4C-4BB4-9226-1E27268D42AA}"/>
    <cellStyle name="Texto Explicativo 21 2 4" xfId="43830" xr:uid="{D72F9724-0BC4-47A4-B537-3EDEC6683AC6}"/>
    <cellStyle name="Texto Explicativo 21 3" xfId="43831" xr:uid="{4D27A7C7-8B37-46F0-A68D-AA2938B91D74}"/>
    <cellStyle name="Texto Explicativo 21 3 2" xfId="43832" xr:uid="{B7D1DDE1-E384-4F0D-AEDB-F7D44F4E2F95}"/>
    <cellStyle name="Texto Explicativo 21 4" xfId="43833" xr:uid="{AD571436-2E3D-42E1-BCDB-69A74142662E}"/>
    <cellStyle name="Texto Explicativo 21 4 2" xfId="43834" xr:uid="{9E355000-D521-4BD4-A804-CF7A2CA3AF93}"/>
    <cellStyle name="Texto Explicativo 21 5" xfId="43835" xr:uid="{98504EBE-F0A7-44F2-89BA-DBFEB4967DC2}"/>
    <cellStyle name="Texto Explicativo 21 5 2" xfId="43836" xr:uid="{1529A070-B4DE-4DAB-949F-E86FF8A5BA30}"/>
    <cellStyle name="Texto Explicativo 21 6" xfId="43837" xr:uid="{E6CC4568-DD0F-46A7-82FA-2D5DF6A85CA1}"/>
    <cellStyle name="Texto Explicativo 21 6 2" xfId="43838" xr:uid="{B4F9A0D3-B397-43EB-833D-EAA36A837470}"/>
    <cellStyle name="Texto Explicativo 21 7" xfId="43839" xr:uid="{DB8B78C9-490B-4107-8A11-06C60BA26445}"/>
    <cellStyle name="Texto Explicativo 22" xfId="43840" xr:uid="{BE611D89-E19C-4DC7-BADB-1DAD4596491D}"/>
    <cellStyle name="Texto Explicativo 22 2" xfId="43841" xr:uid="{865AB230-7C0B-48BE-AED7-794C8C7D4AB7}"/>
    <cellStyle name="Texto Explicativo 22 2 2" xfId="43842" xr:uid="{3F907EFB-D420-4361-9287-CE02D66C2654}"/>
    <cellStyle name="Texto Explicativo 22 2 2 2" xfId="43843" xr:uid="{93D148EF-999B-4F38-8D0F-48AEF6732590}"/>
    <cellStyle name="Texto Explicativo 22 2 3" xfId="43844" xr:uid="{D4288787-B872-4AFA-8DD3-650B66FA1B64}"/>
    <cellStyle name="Texto Explicativo 22 2 3 2" xfId="43845" xr:uid="{1A7D562B-228E-4B55-9081-869938BB8749}"/>
    <cellStyle name="Texto Explicativo 22 2 4" xfId="43846" xr:uid="{0065BFEF-3162-4332-82E7-A65ACEC053B3}"/>
    <cellStyle name="Texto Explicativo 22 3" xfId="43847" xr:uid="{68FCA3A6-467A-49E9-9B5A-6259ABC5A6F2}"/>
    <cellStyle name="Texto Explicativo 22 3 2" xfId="43848" xr:uid="{9970566B-B348-463B-9198-0E3680B4DCA4}"/>
    <cellStyle name="Texto Explicativo 22 4" xfId="43849" xr:uid="{F114B64D-678E-4F26-99B6-3254E241D088}"/>
    <cellStyle name="Texto Explicativo 22 4 2" xfId="43850" xr:uid="{25574E16-9CF2-4949-9E64-D14F362E5C1B}"/>
    <cellStyle name="Texto Explicativo 22 5" xfId="43851" xr:uid="{4B38C3E2-B08E-4999-8B8D-85874B6F569E}"/>
    <cellStyle name="Texto Explicativo 22 5 2" xfId="43852" xr:uid="{0677DD98-CE9D-4E89-B4BB-C8134AB52DAE}"/>
    <cellStyle name="Texto Explicativo 22 6" xfId="43853" xr:uid="{F2745F1F-3DAB-4B5E-9FA9-5484B62EADE8}"/>
    <cellStyle name="Texto Explicativo 22 6 2" xfId="43854" xr:uid="{8059C495-8648-4EA3-B832-9FE2F266B8E8}"/>
    <cellStyle name="Texto Explicativo 22 7" xfId="43855" xr:uid="{A901AA8A-6CE3-4744-9DB4-77F23DCED6A0}"/>
    <cellStyle name="Texto Explicativo 23" xfId="43856" xr:uid="{1CC90C54-85A0-440E-AB79-6B87025F3946}"/>
    <cellStyle name="Texto Explicativo 23 2" xfId="43857" xr:uid="{9404D1A4-6CDD-4DB7-B926-5289E902B74A}"/>
    <cellStyle name="Texto Explicativo 23 2 2" xfId="43858" xr:uid="{C3B3B641-20E6-40D2-A402-3C07FB450E12}"/>
    <cellStyle name="Texto Explicativo 23 2 2 2" xfId="43859" xr:uid="{7DE66C8D-A98B-403F-8E78-894394B85B07}"/>
    <cellStyle name="Texto Explicativo 23 2 3" xfId="43860" xr:uid="{B57D8201-1207-407A-82BD-F08B300F405A}"/>
    <cellStyle name="Texto Explicativo 23 2 3 2" xfId="43861" xr:uid="{4F37F56C-6074-45E7-9AE8-D7083D175392}"/>
    <cellStyle name="Texto Explicativo 23 2 4" xfId="43862" xr:uid="{1514B084-A7FC-4D09-93F9-382F0E8C947B}"/>
    <cellStyle name="Texto Explicativo 23 3" xfId="43863" xr:uid="{A05E4893-D57E-4971-923E-7CE0CA71A357}"/>
    <cellStyle name="Texto Explicativo 23 3 2" xfId="43864" xr:uid="{FF8E0D27-59AF-45CE-8577-007E5DB5017A}"/>
    <cellStyle name="Texto Explicativo 23 4" xfId="43865" xr:uid="{E130E12A-4BCB-4575-B525-E215A43B5E9C}"/>
    <cellStyle name="Texto Explicativo 23 4 2" xfId="43866" xr:uid="{098442C2-CBD8-4A41-9F28-F1F419758192}"/>
    <cellStyle name="Texto Explicativo 23 5" xfId="43867" xr:uid="{E6C0481D-6E99-4D65-ACD8-D94AA1081757}"/>
    <cellStyle name="Texto Explicativo 23 5 2" xfId="43868" xr:uid="{C198B484-0E3C-45A7-9236-F8A585EDE295}"/>
    <cellStyle name="Texto Explicativo 23 6" xfId="43869" xr:uid="{3DB87C69-DF76-465A-916A-88EF02111B72}"/>
    <cellStyle name="Texto Explicativo 23 6 2" xfId="43870" xr:uid="{CA28E5A0-B8CB-43B0-ABC1-64A863613944}"/>
    <cellStyle name="Texto Explicativo 23 7" xfId="43871" xr:uid="{2C0DBCDA-D704-4574-8F00-72356B6BA106}"/>
    <cellStyle name="Texto Explicativo 24" xfId="43872" xr:uid="{84F7305C-E405-4AAF-806D-90C059EEC967}"/>
    <cellStyle name="Texto Explicativo 24 2" xfId="43873" xr:uid="{F6BC9895-73A4-4686-8330-B16BDD5A9443}"/>
    <cellStyle name="Texto Explicativo 24 2 2" xfId="43874" xr:uid="{4C4131EF-A83B-4FA4-8C89-36A3D461E7FD}"/>
    <cellStyle name="Texto Explicativo 24 2 2 2" xfId="43875" xr:uid="{F8BD10FA-5955-4437-A883-A536F6E6B58A}"/>
    <cellStyle name="Texto Explicativo 24 2 3" xfId="43876" xr:uid="{5CEF004D-F1AA-40BD-BD96-AA93E307089E}"/>
    <cellStyle name="Texto Explicativo 24 2 3 2" xfId="43877" xr:uid="{3B354F51-632D-4F87-B8C6-59EFE011B3B7}"/>
    <cellStyle name="Texto Explicativo 24 2 4" xfId="43878" xr:uid="{9E45A338-D685-47CB-AF80-78D9E3AA69AB}"/>
    <cellStyle name="Texto Explicativo 24 3" xfId="43879" xr:uid="{A32DC92A-2BE8-4CA7-A834-949CF588121E}"/>
    <cellStyle name="Texto Explicativo 24 3 2" xfId="43880" xr:uid="{953E88C4-DF66-498A-AFE4-5CE7001778E8}"/>
    <cellStyle name="Texto Explicativo 24 4" xfId="43881" xr:uid="{204E4A1B-1833-4001-BD20-843A305B875A}"/>
    <cellStyle name="Texto Explicativo 24 4 2" xfId="43882" xr:uid="{7DD4DBE8-E294-41CC-BB9F-54818DF2C109}"/>
    <cellStyle name="Texto Explicativo 24 5" xfId="43883" xr:uid="{B979BB9B-9C7F-42D5-BABB-266E85AC909A}"/>
    <cellStyle name="Texto Explicativo 24 5 2" xfId="43884" xr:uid="{BE9ED3F0-279F-4A56-8B90-C22FD5203649}"/>
    <cellStyle name="Texto Explicativo 24 6" xfId="43885" xr:uid="{CB2D6F4F-5D73-4317-8FD2-98CB9D836699}"/>
    <cellStyle name="Texto Explicativo 24 6 2" xfId="43886" xr:uid="{BBE3C8C9-F65D-43D2-907E-8B89141912AB}"/>
    <cellStyle name="Texto Explicativo 24 7" xfId="43887" xr:uid="{15B2D511-11A3-463E-8B2F-3FD65812DCD4}"/>
    <cellStyle name="Texto Explicativo 25" xfId="43888" xr:uid="{2FD62849-6BD3-41E9-9EBB-709EB63A46C6}"/>
    <cellStyle name="Texto Explicativo 25 2" xfId="43889" xr:uid="{FDE2801E-70ED-48E5-A222-CB2958DE598A}"/>
    <cellStyle name="Texto Explicativo 25 2 2" xfId="43890" xr:uid="{1769FC8F-3F46-417F-A292-D0B6EC41A298}"/>
    <cellStyle name="Texto Explicativo 25 2 2 2" xfId="43891" xr:uid="{397726EA-B55E-4F11-8AB4-C60C605E024F}"/>
    <cellStyle name="Texto Explicativo 25 2 3" xfId="43892" xr:uid="{763335C6-5356-4654-98C1-E0013B9AA97A}"/>
    <cellStyle name="Texto Explicativo 25 2 3 2" xfId="43893" xr:uid="{9705AE83-E7A4-4A78-ABB3-017345613196}"/>
    <cellStyle name="Texto Explicativo 25 2 4" xfId="43894" xr:uid="{3EA31A9B-568C-44F6-9099-3970E83FBCB9}"/>
    <cellStyle name="Texto Explicativo 25 3" xfId="43895" xr:uid="{12244809-AD81-4196-80BF-3D3F53E06AFD}"/>
    <cellStyle name="Texto Explicativo 25 3 2" xfId="43896" xr:uid="{6279CE5F-9C30-4BB2-8A6D-3B3EA87FAAD8}"/>
    <cellStyle name="Texto Explicativo 25 4" xfId="43897" xr:uid="{63BEC920-EE6D-4A07-AFEF-50DC1984CA78}"/>
    <cellStyle name="Texto Explicativo 25 4 2" xfId="43898" xr:uid="{BA86ED66-C0ED-4D60-BA87-07E40625E88A}"/>
    <cellStyle name="Texto Explicativo 25 5" xfId="43899" xr:uid="{38775C97-4C8D-46D3-B04A-96C8BA355B56}"/>
    <cellStyle name="Texto Explicativo 25 5 2" xfId="43900" xr:uid="{FC6AA95B-BF72-46C2-B102-FAE52E0591A5}"/>
    <cellStyle name="Texto Explicativo 25 6" xfId="43901" xr:uid="{212E5D0E-6354-40CF-AF84-4032617F09FB}"/>
    <cellStyle name="Texto Explicativo 25 6 2" xfId="43902" xr:uid="{67470109-082B-4E28-B1F6-8AEF067C4F72}"/>
    <cellStyle name="Texto Explicativo 25 7" xfId="43903" xr:uid="{BB7604D3-4B92-4E95-B92F-6AE8AE09D7BC}"/>
    <cellStyle name="Texto Explicativo 26" xfId="43904" xr:uid="{C4637E00-A740-4A07-BD75-2949D7D0AAB8}"/>
    <cellStyle name="Texto Explicativo 26 2" xfId="43905" xr:uid="{4252225A-2790-4D0C-A2A4-9B84E21515FC}"/>
    <cellStyle name="Texto Explicativo 26 2 2" xfId="43906" xr:uid="{EA9406F3-138B-4E1A-976C-65A9C69F3B49}"/>
    <cellStyle name="Texto Explicativo 26 2 2 2" xfId="43907" xr:uid="{7D77B2BE-42A1-486B-974C-AB03D27EC17A}"/>
    <cellStyle name="Texto Explicativo 26 2 3" xfId="43908" xr:uid="{E564F8A0-FA86-47EA-9E7B-4A0BBBCDB9AC}"/>
    <cellStyle name="Texto Explicativo 26 2 3 2" xfId="43909" xr:uid="{5B9F96C9-27C5-4BB6-B7B7-66185F2500D8}"/>
    <cellStyle name="Texto Explicativo 26 2 4" xfId="43910" xr:uid="{8B1FB74B-EB81-4B4F-A199-02949F5D081D}"/>
    <cellStyle name="Texto Explicativo 26 3" xfId="43911" xr:uid="{D736B69B-6707-4B91-A0EC-426AFAFED68A}"/>
    <cellStyle name="Texto Explicativo 26 3 2" xfId="43912" xr:uid="{8C04EFAB-7E53-4C88-9C01-86AD369088F6}"/>
    <cellStyle name="Texto Explicativo 26 4" xfId="43913" xr:uid="{2546C562-8B85-4FCA-889B-F727579227B2}"/>
    <cellStyle name="Texto Explicativo 26 4 2" xfId="43914" xr:uid="{D83E2222-D873-4E02-9F61-4E86737A814B}"/>
    <cellStyle name="Texto Explicativo 26 5" xfId="43915" xr:uid="{58E4BCCB-6BC7-4E3C-BD1D-D4D9EF2A13E2}"/>
    <cellStyle name="Texto Explicativo 26 5 2" xfId="43916" xr:uid="{79E347AD-23A1-4694-B60A-1F8C40998FC9}"/>
    <cellStyle name="Texto Explicativo 26 6" xfId="43917" xr:uid="{40249902-699D-487F-966D-77766F2D27D3}"/>
    <cellStyle name="Texto Explicativo 26 6 2" xfId="43918" xr:uid="{13857A98-4732-48A8-AB41-FCAA707BCE5B}"/>
    <cellStyle name="Texto Explicativo 26 7" xfId="43919" xr:uid="{C94F789B-457B-4C95-823C-5CFAF7B9E818}"/>
    <cellStyle name="Texto Explicativo 27" xfId="43920" xr:uid="{0D3A4751-886F-4461-98E5-42AAF3DC0CD7}"/>
    <cellStyle name="Texto Explicativo 27 2" xfId="43921" xr:uid="{6FA860F6-EF5C-460C-870B-0503EDE81587}"/>
    <cellStyle name="Texto Explicativo 27 2 2" xfId="43922" xr:uid="{3216AA0F-C725-4210-82BB-50D789744FA3}"/>
    <cellStyle name="Texto Explicativo 27 2 2 2" xfId="43923" xr:uid="{73739055-F68C-46EC-89B8-693D9539CE63}"/>
    <cellStyle name="Texto Explicativo 27 2 3" xfId="43924" xr:uid="{5CCFEE74-5D82-422E-962B-3CCC47A2EC9A}"/>
    <cellStyle name="Texto Explicativo 27 2 3 2" xfId="43925" xr:uid="{9150E8B1-7038-409F-B412-628E808CE9F7}"/>
    <cellStyle name="Texto Explicativo 27 2 4" xfId="43926" xr:uid="{107989B9-432A-4882-862F-83D6431938B6}"/>
    <cellStyle name="Texto Explicativo 27 3" xfId="43927" xr:uid="{65B4617F-6169-41FD-A5C8-3F5605E2F260}"/>
    <cellStyle name="Texto Explicativo 27 3 2" xfId="43928" xr:uid="{BC559CBB-121C-41C9-AD96-E0826251D9B7}"/>
    <cellStyle name="Texto Explicativo 27 4" xfId="43929" xr:uid="{14D2C9A3-7668-4C48-A627-FA0AF697BABA}"/>
    <cellStyle name="Texto Explicativo 27 4 2" xfId="43930" xr:uid="{E8DAF8F9-423B-4AA5-8FA5-36457031B205}"/>
    <cellStyle name="Texto Explicativo 27 5" xfId="43931" xr:uid="{63F41D3C-1690-4390-9063-7F661C3BBCFF}"/>
    <cellStyle name="Texto Explicativo 27 5 2" xfId="43932" xr:uid="{682B3CD3-130F-494C-9EF5-BF4966836BCE}"/>
    <cellStyle name="Texto Explicativo 27 6" xfId="43933" xr:uid="{C6FCDC7C-FBAC-48DD-980E-7152E9559272}"/>
    <cellStyle name="Texto Explicativo 27 6 2" xfId="43934" xr:uid="{6D3F5261-9206-4D5D-A8F4-6962253BA08F}"/>
    <cellStyle name="Texto Explicativo 27 7" xfId="43935" xr:uid="{D0647C4D-989B-47CF-A9F1-1E8BAEA7E6C8}"/>
    <cellStyle name="Texto Explicativo 28" xfId="43936" xr:uid="{43295EF8-4588-44F9-936E-5B5B6FAB7373}"/>
    <cellStyle name="Texto Explicativo 28 2" xfId="43937" xr:uid="{F528BDD2-8A92-4C93-83B2-D528665B3A58}"/>
    <cellStyle name="Texto Explicativo 28 2 2" xfId="43938" xr:uid="{8B75F6EC-2CD5-4B81-97CB-C28832FD76C1}"/>
    <cellStyle name="Texto Explicativo 28 2 2 2" xfId="43939" xr:uid="{139370A9-A352-4F6F-8051-B32385C4FA4D}"/>
    <cellStyle name="Texto Explicativo 28 2 3" xfId="43940" xr:uid="{FE437A08-AE86-4826-8F63-A7D4EA304FC5}"/>
    <cellStyle name="Texto Explicativo 28 2 3 2" xfId="43941" xr:uid="{F0AE503D-0CB6-4038-8CE7-04FA4A8A29D4}"/>
    <cellStyle name="Texto Explicativo 28 2 4" xfId="43942" xr:uid="{97D3FFF7-13CC-44C3-9A4D-E8489A538ADE}"/>
    <cellStyle name="Texto Explicativo 28 3" xfId="43943" xr:uid="{904E7611-7645-4D83-884C-9B27ECB0716B}"/>
    <cellStyle name="Texto Explicativo 28 3 2" xfId="43944" xr:uid="{12234986-ABC6-497A-B8D1-D752C477A315}"/>
    <cellStyle name="Texto Explicativo 28 4" xfId="43945" xr:uid="{32E70B25-F6E9-4B69-AD55-5443107B738B}"/>
    <cellStyle name="Texto Explicativo 28 4 2" xfId="43946" xr:uid="{0A2D94B1-6B0E-43F5-8DD3-7F3852997215}"/>
    <cellStyle name="Texto Explicativo 28 5" xfId="43947" xr:uid="{66D63F54-BC5D-4D78-A59F-7FC07CA64835}"/>
    <cellStyle name="Texto Explicativo 28 5 2" xfId="43948" xr:uid="{5E204949-9367-4769-BE22-B7652270843D}"/>
    <cellStyle name="Texto Explicativo 28 6" xfId="43949" xr:uid="{45D7B171-5E07-4CBC-9D10-090EB1C0E873}"/>
    <cellStyle name="Texto Explicativo 28 6 2" xfId="43950" xr:uid="{D5CE87E3-C2A7-42EB-9CF6-3625CB2BE1B4}"/>
    <cellStyle name="Texto Explicativo 28 7" xfId="43951" xr:uid="{007FA267-ADF8-4A56-BEA9-99471B6DFB9E}"/>
    <cellStyle name="Texto Explicativo 29" xfId="43952" xr:uid="{CC7116DD-2271-474E-8863-2030E5B11740}"/>
    <cellStyle name="Texto Explicativo 29 2" xfId="43953" xr:uid="{B0F8B944-B0D5-4981-95BE-D301ED14DDE8}"/>
    <cellStyle name="Texto Explicativo 29 2 2" xfId="43954" xr:uid="{C3DD061E-E854-43DF-8397-99760A2439C4}"/>
    <cellStyle name="Texto Explicativo 29 2 2 2" xfId="43955" xr:uid="{E16FEEA6-B30C-4C2B-A209-6BE658BD3514}"/>
    <cellStyle name="Texto Explicativo 29 2 3" xfId="43956" xr:uid="{FA88867E-CF48-4782-B084-A61DFB312420}"/>
    <cellStyle name="Texto Explicativo 29 2 3 2" xfId="43957" xr:uid="{3EDF229A-73F0-456C-B034-369CE3D40840}"/>
    <cellStyle name="Texto Explicativo 29 2 4" xfId="43958" xr:uid="{4E574D5A-1654-4A4F-8782-5993A457FE2E}"/>
    <cellStyle name="Texto Explicativo 29 3" xfId="43959" xr:uid="{A6DD07DE-98D0-416D-B19A-AD47C51D7C74}"/>
    <cellStyle name="Texto Explicativo 29 3 2" xfId="43960" xr:uid="{DE0B172F-757F-4B34-AB3E-700CB005774D}"/>
    <cellStyle name="Texto Explicativo 29 4" xfId="43961" xr:uid="{4A2D5AFF-F617-46AB-B57F-FFAA22BD55F3}"/>
    <cellStyle name="Texto Explicativo 29 4 2" xfId="43962" xr:uid="{EB5B9A7E-F47A-4DAE-BC02-5E9A71B5FBEC}"/>
    <cellStyle name="Texto Explicativo 29 5" xfId="43963" xr:uid="{9F670E47-B8DB-4E0A-A6CC-EA952EDBD01D}"/>
    <cellStyle name="Texto Explicativo 29 5 2" xfId="43964" xr:uid="{58C11977-059A-48A2-83D5-1680B48892A7}"/>
    <cellStyle name="Texto Explicativo 29 6" xfId="43965" xr:uid="{150D5465-87CC-4F31-A65A-B9435FF7E597}"/>
    <cellStyle name="Texto Explicativo 29 6 2" xfId="43966" xr:uid="{4BAFF59F-21E4-47D4-BEF6-C046DF9572CE}"/>
    <cellStyle name="Texto Explicativo 29 7" xfId="43967" xr:uid="{6773A236-B09E-4DE4-B2C9-37DF5D4023D0}"/>
    <cellStyle name="Texto Explicativo 3" xfId="43968" xr:uid="{54B962B9-75EC-4D4E-9C4B-7323E4EAD071}"/>
    <cellStyle name="Texto Explicativo 3 2" xfId="43969" xr:uid="{8DC59AA7-D287-4C5B-9D75-3062DFECCA11}"/>
    <cellStyle name="Texto Explicativo 3 2 2" xfId="43970" xr:uid="{EF4AC8A0-C02A-40B1-8FA7-D6D8F41FBB4E}"/>
    <cellStyle name="Texto Explicativo 3 2 2 2" xfId="43971" xr:uid="{DA14D650-1DC0-4A99-BD25-53B00267D582}"/>
    <cellStyle name="Texto Explicativo 3 2 3" xfId="43972" xr:uid="{260170F7-1B7F-40A1-90B2-C265A3E35453}"/>
    <cellStyle name="Texto Explicativo 3 2 3 2" xfId="43973" xr:uid="{FDD76E3B-7C25-441D-B163-B7604F4B06A5}"/>
    <cellStyle name="Texto Explicativo 3 2 4" xfId="43974" xr:uid="{0BDC06E7-E60F-4ED9-9020-1952963C15C8}"/>
    <cellStyle name="Texto Explicativo 3 3" xfId="43975" xr:uid="{3BAB014C-9ED9-43EC-B352-3E9FA80E15B4}"/>
    <cellStyle name="Texto Explicativo 3 3 2" xfId="43976" xr:uid="{24F59719-3043-4A6A-A3C2-D5F90CBD44AA}"/>
    <cellStyle name="Texto Explicativo 3 4" xfId="43977" xr:uid="{986E3206-4CD2-4F71-A176-A32D900E579F}"/>
    <cellStyle name="Texto Explicativo 3 4 2" xfId="43978" xr:uid="{1CBEFA3C-E445-433D-AE6B-1371CEE662A3}"/>
    <cellStyle name="Texto Explicativo 3 5" xfId="43979" xr:uid="{23F2968B-E73F-4B21-824C-A6528EF225F3}"/>
    <cellStyle name="Texto Explicativo 3 5 2" xfId="43980" xr:uid="{65F7F557-E30D-473D-9089-F7D0791D42DF}"/>
    <cellStyle name="Texto Explicativo 3 6" xfId="43981" xr:uid="{C17B93D5-6F20-4EF7-8C85-86101E71672D}"/>
    <cellStyle name="Texto Explicativo 3 6 2" xfId="43982" xr:uid="{21A460EB-7A29-452A-9D16-982E4B103E64}"/>
    <cellStyle name="Texto Explicativo 3 7" xfId="43983" xr:uid="{D28D9C33-0742-43E1-AFF7-D37B7CC830C5}"/>
    <cellStyle name="Texto Explicativo 30" xfId="43984" xr:uid="{4361F262-A33B-4540-B8A0-37F504BCFF69}"/>
    <cellStyle name="Texto Explicativo 30 2" xfId="43985" xr:uid="{E05BD73F-5D1C-4889-8398-2870468E3703}"/>
    <cellStyle name="Texto Explicativo 30 2 2" xfId="43986" xr:uid="{1779EF24-D9C0-4952-8B78-DED49FA8664D}"/>
    <cellStyle name="Texto Explicativo 30 2 2 2" xfId="43987" xr:uid="{1CC28BAA-7839-487B-A33A-875CFC818E2F}"/>
    <cellStyle name="Texto Explicativo 30 2 3" xfId="43988" xr:uid="{C06C84CA-A450-4932-B3A8-C128FFDA8E07}"/>
    <cellStyle name="Texto Explicativo 30 2 3 2" xfId="43989" xr:uid="{E89C6BE3-2880-4AE3-AB81-8D1347068EB5}"/>
    <cellStyle name="Texto Explicativo 30 2 4" xfId="43990" xr:uid="{D8B72452-C3CE-43BA-8345-F170D63DED84}"/>
    <cellStyle name="Texto Explicativo 30 3" xfId="43991" xr:uid="{B107BF11-F896-479F-A31C-859CDE8DAE80}"/>
    <cellStyle name="Texto Explicativo 30 3 2" xfId="43992" xr:uid="{02F22D4F-9D82-4593-82C6-E80653B386D4}"/>
    <cellStyle name="Texto Explicativo 30 4" xfId="43993" xr:uid="{B51454B6-D675-49C1-BCB6-BBB2DBE27EC2}"/>
    <cellStyle name="Texto Explicativo 30 4 2" xfId="43994" xr:uid="{2A725B55-F1E7-4DE3-A435-1B430AD0A21B}"/>
    <cellStyle name="Texto Explicativo 30 5" xfId="43995" xr:uid="{3F18C049-ACE8-48FB-9D11-7EA18077E2A8}"/>
    <cellStyle name="Texto Explicativo 30 5 2" xfId="43996" xr:uid="{B2F4315D-0B29-45DD-B99C-EE60907878B0}"/>
    <cellStyle name="Texto Explicativo 30 6" xfId="43997" xr:uid="{8038A972-3A09-449A-B6E0-F2C84CA741D4}"/>
    <cellStyle name="Texto Explicativo 30 6 2" xfId="43998" xr:uid="{073A1690-DB17-4C7E-8B24-1C82DF4DA56B}"/>
    <cellStyle name="Texto Explicativo 30 7" xfId="43999" xr:uid="{16FB5941-0F90-4BC2-94A8-804D77A616C6}"/>
    <cellStyle name="Texto Explicativo 31" xfId="44000" xr:uid="{60E9433B-9657-463D-9E13-F296D6B89223}"/>
    <cellStyle name="Texto Explicativo 31 2" xfId="44001" xr:uid="{38DC6AB7-F1AD-4A4F-A819-B1CC9CFBA072}"/>
    <cellStyle name="Texto Explicativo 31 2 2" xfId="44002" xr:uid="{E9B189C5-39E1-4DAD-8B49-95987F467459}"/>
    <cellStyle name="Texto Explicativo 31 2 2 2" xfId="44003" xr:uid="{2FC0BEAA-C43A-47CD-ABC1-92408D115C50}"/>
    <cellStyle name="Texto Explicativo 31 2 3" xfId="44004" xr:uid="{1AA0C8A5-08A2-4337-8429-DCFDA108BE63}"/>
    <cellStyle name="Texto Explicativo 31 2 3 2" xfId="44005" xr:uid="{8C254EA6-3F71-4FF7-98DB-5FF62982BF58}"/>
    <cellStyle name="Texto Explicativo 31 2 4" xfId="44006" xr:uid="{43B160EE-AD44-4B6C-8655-C2D43F428964}"/>
    <cellStyle name="Texto Explicativo 31 3" xfId="44007" xr:uid="{2B836FF6-0256-4A41-932C-00C148E107E7}"/>
    <cellStyle name="Texto Explicativo 31 3 2" xfId="44008" xr:uid="{3490E9F7-E247-4042-912E-CC2507DB22D9}"/>
    <cellStyle name="Texto Explicativo 31 4" xfId="44009" xr:uid="{3277F103-A862-4D52-9A19-54549186A64C}"/>
    <cellStyle name="Texto Explicativo 31 4 2" xfId="44010" xr:uid="{38EB02F5-5175-4AD4-BC9A-080960DFDA1F}"/>
    <cellStyle name="Texto Explicativo 31 5" xfId="44011" xr:uid="{72800C24-F439-4EF7-8536-E88898E29929}"/>
    <cellStyle name="Texto Explicativo 31 5 2" xfId="44012" xr:uid="{71450FFE-6941-48E6-9C5D-D21EBDAEE7D0}"/>
    <cellStyle name="Texto Explicativo 31 6" xfId="44013" xr:uid="{14AAC5B7-414D-4009-AFAC-5F4774324C93}"/>
    <cellStyle name="Texto Explicativo 31 6 2" xfId="44014" xr:uid="{892202D2-911E-4EF7-A092-3A1313BE6BD2}"/>
    <cellStyle name="Texto Explicativo 31 7" xfId="44015" xr:uid="{81BA283D-1805-4AEE-B56C-F6E3CF0B1E39}"/>
    <cellStyle name="Texto Explicativo 32" xfId="44016" xr:uid="{DD756D3D-CC71-4905-9650-4699709BB94B}"/>
    <cellStyle name="Texto Explicativo 32 2" xfId="44017" xr:uid="{E994ADAF-D4C2-4968-A659-344EDA28FA7A}"/>
    <cellStyle name="Texto Explicativo 32 2 2" xfId="44018" xr:uid="{CA0B18B7-3750-420D-8C1F-99F9788D4B5A}"/>
    <cellStyle name="Texto Explicativo 32 2 2 2" xfId="44019" xr:uid="{6B5AEAF9-49A6-4998-8910-202A4959409C}"/>
    <cellStyle name="Texto Explicativo 32 2 3" xfId="44020" xr:uid="{A5CB6DF9-04A6-42FF-99E0-944704C35CF8}"/>
    <cellStyle name="Texto Explicativo 32 2 3 2" xfId="44021" xr:uid="{5BCFB06B-C1F6-4F33-8F65-40CDB8228B2B}"/>
    <cellStyle name="Texto Explicativo 32 2 4" xfId="44022" xr:uid="{ADC925E0-5B39-4C4C-B4D9-7AD4F3C514A0}"/>
    <cellStyle name="Texto Explicativo 32 3" xfId="44023" xr:uid="{A67C3D42-5580-435A-ABC1-6E2FAC20FD2D}"/>
    <cellStyle name="Texto Explicativo 32 3 2" xfId="44024" xr:uid="{0361AA8A-FC76-4D3E-BE84-64BE673F8EF9}"/>
    <cellStyle name="Texto Explicativo 32 4" xfId="44025" xr:uid="{7E273002-FAED-4FFE-B3A3-FA059226716A}"/>
    <cellStyle name="Texto Explicativo 32 4 2" xfId="44026" xr:uid="{C48E1DF2-782C-4CE4-8784-4E85B42A7451}"/>
    <cellStyle name="Texto Explicativo 32 5" xfId="44027" xr:uid="{C7C55884-3F05-41B8-9078-C853BB66F8E3}"/>
    <cellStyle name="Texto Explicativo 32 5 2" xfId="44028" xr:uid="{22914311-86F4-473E-8B17-ABC5455EC798}"/>
    <cellStyle name="Texto Explicativo 32 6" xfId="44029" xr:uid="{45FCC571-93EB-48A1-B94A-C9F08E92C823}"/>
    <cellStyle name="Texto Explicativo 32 6 2" xfId="44030" xr:uid="{4A839F24-7115-4BB9-8478-6F7D4892B48D}"/>
    <cellStyle name="Texto Explicativo 32 7" xfId="44031" xr:uid="{B17FDC64-685E-4E32-9A34-76220CD16C94}"/>
    <cellStyle name="Texto Explicativo 33" xfId="44032" xr:uid="{55CCD97A-68BF-4CA1-B82B-08CFB43204B9}"/>
    <cellStyle name="Texto Explicativo 33 2" xfId="44033" xr:uid="{34209827-3D3A-4953-97BF-3DD0BDE8F8F5}"/>
    <cellStyle name="Texto Explicativo 33 2 2" xfId="44034" xr:uid="{695F7FA5-63C1-4566-B977-77D021CAAE80}"/>
    <cellStyle name="Texto Explicativo 33 2 2 2" xfId="44035" xr:uid="{ACEEB10E-A664-4467-BD6E-373026A0435A}"/>
    <cellStyle name="Texto Explicativo 33 2 3" xfId="44036" xr:uid="{B08CBD34-1AF1-4DBA-97AA-B25B78C07D95}"/>
    <cellStyle name="Texto Explicativo 33 2 3 2" xfId="44037" xr:uid="{61334FC4-B696-4A90-931D-47416779BED0}"/>
    <cellStyle name="Texto Explicativo 33 2 4" xfId="44038" xr:uid="{EB77D294-59A9-4622-92F6-D5650158760B}"/>
    <cellStyle name="Texto Explicativo 33 3" xfId="44039" xr:uid="{6FC4D75F-6C5A-4E61-AFF6-973C664BAD5B}"/>
    <cellStyle name="Texto Explicativo 33 3 2" xfId="44040" xr:uid="{89628B06-2339-4F08-85EE-CBC24FE9B444}"/>
    <cellStyle name="Texto Explicativo 33 4" xfId="44041" xr:uid="{B6E16987-4A4D-4062-80A8-D4D47640C09C}"/>
    <cellStyle name="Texto Explicativo 33 4 2" xfId="44042" xr:uid="{CE17A27B-A67B-4E6F-BA97-D0FF28AF14E5}"/>
    <cellStyle name="Texto Explicativo 33 5" xfId="44043" xr:uid="{600513BB-B980-4319-9215-5231C994F4C7}"/>
    <cellStyle name="Texto Explicativo 33 5 2" xfId="44044" xr:uid="{D99053A5-CA1D-4E36-811D-AF78660F9904}"/>
    <cellStyle name="Texto Explicativo 33 6" xfId="44045" xr:uid="{40419FEA-F06F-4236-AE9B-42A2A4A704F1}"/>
    <cellStyle name="Texto Explicativo 33 6 2" xfId="44046" xr:uid="{5D3772C0-4FC4-4B3A-90BB-6607FAC760D2}"/>
    <cellStyle name="Texto Explicativo 33 7" xfId="44047" xr:uid="{001DA86B-B12C-4654-9B0B-A10ABCDBBCDB}"/>
    <cellStyle name="Texto Explicativo 34" xfId="44048" xr:uid="{090808A4-5560-413E-88A9-B956FC90DB82}"/>
    <cellStyle name="Texto Explicativo 34 2" xfId="44049" xr:uid="{D4126BB9-1AAB-4E54-98A6-97AF625B55F5}"/>
    <cellStyle name="Texto Explicativo 34 2 2" xfId="44050" xr:uid="{D6C772E8-5700-407F-B708-E2CBB1DCA47B}"/>
    <cellStyle name="Texto Explicativo 34 2 2 2" xfId="44051" xr:uid="{15AF8DE5-BC93-456D-A153-D5E4B8427176}"/>
    <cellStyle name="Texto Explicativo 34 2 3" xfId="44052" xr:uid="{926096A7-F5A6-4428-942A-7BDEAFCB6BFE}"/>
    <cellStyle name="Texto Explicativo 34 2 3 2" xfId="44053" xr:uid="{13DF25EB-635E-4567-B109-F5E27659EDAF}"/>
    <cellStyle name="Texto Explicativo 34 2 4" xfId="44054" xr:uid="{FA3E6B5E-40AE-450A-991F-256884BADCDC}"/>
    <cellStyle name="Texto Explicativo 34 3" xfId="44055" xr:uid="{13A02F65-CA83-463A-BAB7-D9BBE151C956}"/>
    <cellStyle name="Texto Explicativo 34 3 2" xfId="44056" xr:uid="{5B24EB00-5B8F-4D6A-81E9-E30D05AA2C5A}"/>
    <cellStyle name="Texto Explicativo 34 4" xfId="44057" xr:uid="{B2A1A29F-C563-430C-A34F-03497F664781}"/>
    <cellStyle name="Texto Explicativo 34 4 2" xfId="44058" xr:uid="{C727F3A6-E736-4864-AF3B-45C865798F1A}"/>
    <cellStyle name="Texto Explicativo 34 5" xfId="44059" xr:uid="{7CDE71EF-E139-4A27-ACE3-E963FED56D14}"/>
    <cellStyle name="Texto Explicativo 34 5 2" xfId="44060" xr:uid="{13F9BD52-85BF-40F0-992C-E955D5FFB49B}"/>
    <cellStyle name="Texto Explicativo 34 6" xfId="44061" xr:uid="{EBECA0A5-766C-4B4B-8EC0-712389E8530A}"/>
    <cellStyle name="Texto Explicativo 34 6 2" xfId="44062" xr:uid="{D384DD8C-8EC0-4CBF-8E8F-1D5E3B7170F9}"/>
    <cellStyle name="Texto Explicativo 34 7" xfId="44063" xr:uid="{1983E5EB-F905-48F6-A61E-04B9A943644B}"/>
    <cellStyle name="Texto Explicativo 35" xfId="44064" xr:uid="{0D5FA7A1-642C-4E43-946D-2797E9C1EB99}"/>
    <cellStyle name="Texto Explicativo 35 2" xfId="44065" xr:uid="{7B5AF51A-C2D9-476D-A6F4-59CFE2A98309}"/>
    <cellStyle name="Texto Explicativo 35 2 2" xfId="44066" xr:uid="{E1F549B5-7EF4-4EFE-B037-C987F50137D6}"/>
    <cellStyle name="Texto Explicativo 35 2 2 2" xfId="44067" xr:uid="{2A1710AC-0866-40A1-BEF1-A1E75750A4A2}"/>
    <cellStyle name="Texto Explicativo 35 2 3" xfId="44068" xr:uid="{B09406AE-F03A-4265-932F-1E41A64CB06E}"/>
    <cellStyle name="Texto Explicativo 35 2 3 2" xfId="44069" xr:uid="{16E99218-06DF-45BF-AA2F-1D77B0B641C5}"/>
    <cellStyle name="Texto Explicativo 35 2 4" xfId="44070" xr:uid="{A6B88E32-BB27-4DBF-8803-6D038C8D8940}"/>
    <cellStyle name="Texto Explicativo 35 3" xfId="44071" xr:uid="{28ACB061-2E6C-4187-898E-1494EDC52F5D}"/>
    <cellStyle name="Texto Explicativo 35 3 2" xfId="44072" xr:uid="{49759B11-AD60-4EDF-A3A7-AB2EC1673C6B}"/>
    <cellStyle name="Texto Explicativo 35 4" xfId="44073" xr:uid="{8F13F75E-3017-4975-98A8-EE132CA8E4E2}"/>
    <cellStyle name="Texto Explicativo 35 4 2" xfId="44074" xr:uid="{A3511BE4-4DD0-4409-B95B-9478F09CCBF3}"/>
    <cellStyle name="Texto Explicativo 35 5" xfId="44075" xr:uid="{8B844EF2-7BE5-499C-8ED6-7BE1B3F7ED81}"/>
    <cellStyle name="Texto Explicativo 35 5 2" xfId="44076" xr:uid="{5B4EAB5D-6DB9-4FE6-9F63-A2EAF2E666E5}"/>
    <cellStyle name="Texto Explicativo 35 6" xfId="44077" xr:uid="{D501E97C-629B-4C3C-8BA1-796BBF85899C}"/>
    <cellStyle name="Texto Explicativo 35 6 2" xfId="44078" xr:uid="{6FA62395-51B3-43DA-B72F-79D9D2060853}"/>
    <cellStyle name="Texto Explicativo 35 7" xfId="44079" xr:uid="{DBA3F99D-03D7-4EEA-ADA3-18806811FEF7}"/>
    <cellStyle name="Texto Explicativo 4" xfId="44080" xr:uid="{FAFC3D73-FD7F-4F9A-92E7-97E337E9D884}"/>
    <cellStyle name="Texto Explicativo 4 2" xfId="44081" xr:uid="{520E9B13-ACD3-4179-9BF7-6CD8C0BE7D99}"/>
    <cellStyle name="Texto Explicativo 4 2 2" xfId="44082" xr:uid="{9B17E2B1-6EBA-42CC-B34C-8EE7AA3E5898}"/>
    <cellStyle name="Texto Explicativo 4 2 2 2" xfId="44083" xr:uid="{503FB0AE-8721-4A66-A3E0-7D21CD3385B6}"/>
    <cellStyle name="Texto Explicativo 4 2 3" xfId="44084" xr:uid="{5A3568AB-C5B5-44BF-A2E6-EDC08C353A19}"/>
    <cellStyle name="Texto Explicativo 4 2 3 2" xfId="44085" xr:uid="{3CCA6894-553A-411D-83D7-9228255547CA}"/>
    <cellStyle name="Texto Explicativo 4 2 4" xfId="44086" xr:uid="{F6F8AB81-697C-423A-9618-2E274AE6090D}"/>
    <cellStyle name="Texto Explicativo 4 3" xfId="44087" xr:uid="{807BF22C-38BE-4EDB-A809-951F0925FBE8}"/>
    <cellStyle name="Texto Explicativo 4 3 2" xfId="44088" xr:uid="{F5090616-A104-4312-9181-30985D9BD75F}"/>
    <cellStyle name="Texto Explicativo 4 4" xfId="44089" xr:uid="{38177EC3-95AB-4C3E-9D75-6E995129D8C5}"/>
    <cellStyle name="Texto Explicativo 4 4 2" xfId="44090" xr:uid="{51B35B5B-E2CA-4045-9693-C347F96A28FD}"/>
    <cellStyle name="Texto Explicativo 4 5" xfId="44091" xr:uid="{28BEF85D-A26F-4A0B-BA4E-31FD070EA352}"/>
    <cellStyle name="Texto Explicativo 4 5 2" xfId="44092" xr:uid="{BFD64CEC-6347-414A-BAB7-E80D4CAE4C4A}"/>
    <cellStyle name="Texto Explicativo 4 6" xfId="44093" xr:uid="{5E88CA06-C91E-499C-A48B-A599D8BA6067}"/>
    <cellStyle name="Texto Explicativo 4 6 2" xfId="44094" xr:uid="{8FE9EB1E-25E6-4565-879E-24B6701CE6D9}"/>
    <cellStyle name="Texto Explicativo 4 7" xfId="44095" xr:uid="{38F932A4-8492-4E8A-91AD-49B1B76D6731}"/>
    <cellStyle name="Texto Explicativo 5" xfId="44096" xr:uid="{7199B01F-22B4-4CB9-91C3-4690279F1AAB}"/>
    <cellStyle name="Texto Explicativo 5 2" xfId="44097" xr:uid="{4617854F-2425-4683-9F52-81697677AE85}"/>
    <cellStyle name="Texto Explicativo 5 2 2" xfId="44098" xr:uid="{821FA837-9009-4A2D-8D0B-2DFA7E4D54E2}"/>
    <cellStyle name="Texto Explicativo 5 2 2 2" xfId="44099" xr:uid="{2F57B47C-2ACB-43C1-A6F6-83D7F2DFCA47}"/>
    <cellStyle name="Texto Explicativo 5 2 3" xfId="44100" xr:uid="{A635FA16-5367-4718-8A63-E688696E0922}"/>
    <cellStyle name="Texto Explicativo 5 2 3 2" xfId="44101" xr:uid="{BD3B0869-3300-4A21-B203-9BC34EDC6C73}"/>
    <cellStyle name="Texto Explicativo 5 2 4" xfId="44102" xr:uid="{1D5B7F0E-F501-4DDA-9867-130252D6E3D3}"/>
    <cellStyle name="Texto Explicativo 5 3" xfId="44103" xr:uid="{D2BDB617-BEBC-438B-B295-1889EE71CBEC}"/>
    <cellStyle name="Texto Explicativo 5 3 2" xfId="44104" xr:uid="{3B0C87A3-2DAF-4933-AACC-D9DEA58350E2}"/>
    <cellStyle name="Texto Explicativo 5 4" xfId="44105" xr:uid="{20EEBEA0-540B-4D00-99F2-043F485C961C}"/>
    <cellStyle name="Texto Explicativo 5 4 2" xfId="44106" xr:uid="{A8666843-C56E-41C8-A008-C13E5AF1ED19}"/>
    <cellStyle name="Texto Explicativo 5 5" xfId="44107" xr:uid="{4B5F4EAA-FDCC-4725-96D2-58DD93A0012B}"/>
    <cellStyle name="Texto Explicativo 5 5 2" xfId="44108" xr:uid="{A3CECFCB-2BD6-433B-91B3-66CE306DADB2}"/>
    <cellStyle name="Texto Explicativo 5 6" xfId="44109" xr:uid="{A57F1ECF-2244-4441-A727-ADE29EE99A8B}"/>
    <cellStyle name="Texto Explicativo 5 6 2" xfId="44110" xr:uid="{6C8A6BA9-742B-4CEF-B31C-BB4BC844DF69}"/>
    <cellStyle name="Texto Explicativo 5 7" xfId="44111" xr:uid="{B8ED28BB-D1BE-4A65-AC5E-4A14DB191F95}"/>
    <cellStyle name="Texto Explicativo 6" xfId="44112" xr:uid="{9C254D87-DE7F-47A4-9921-6C101E6CBC5C}"/>
    <cellStyle name="Texto Explicativo 6 2" xfId="44113" xr:uid="{A175705F-DB5C-46C2-897A-F3FC4881103A}"/>
    <cellStyle name="Texto Explicativo 6 2 2" xfId="44114" xr:uid="{E9A403EA-54F4-4AB8-B734-29B664A5A6B3}"/>
    <cellStyle name="Texto Explicativo 6 2 2 2" xfId="44115" xr:uid="{37B04F3E-6D31-4B8A-BABD-0289576D9CDA}"/>
    <cellStyle name="Texto Explicativo 6 2 3" xfId="44116" xr:uid="{86498AB4-6036-4E20-B556-0209E8B0B5FB}"/>
    <cellStyle name="Texto Explicativo 6 2 3 2" xfId="44117" xr:uid="{DA9FBC49-D770-444E-AD7F-F90363153210}"/>
    <cellStyle name="Texto Explicativo 6 2 4" xfId="44118" xr:uid="{262DB03B-7B8F-4421-85F9-FD45ABFDFB8F}"/>
    <cellStyle name="Texto Explicativo 6 3" xfId="44119" xr:uid="{BCF8B50E-13E7-4C1F-BB26-350EA25E3F22}"/>
    <cellStyle name="Texto Explicativo 6 3 2" xfId="44120" xr:uid="{CA1EA21C-2134-41CF-B722-2D35805DEEF5}"/>
    <cellStyle name="Texto Explicativo 6 4" xfId="44121" xr:uid="{F7ABEE02-286E-46B6-B518-994A5DAC7C72}"/>
    <cellStyle name="Texto Explicativo 6 4 2" xfId="44122" xr:uid="{5F9D000C-ABCD-463A-9119-BF60D6DBB8EC}"/>
    <cellStyle name="Texto Explicativo 6 5" xfId="44123" xr:uid="{781C7A50-B623-48B7-A9F3-6D56BA509FDE}"/>
    <cellStyle name="Texto Explicativo 6 5 2" xfId="44124" xr:uid="{7B376897-5159-4DC3-944D-7F1B8A09FABA}"/>
    <cellStyle name="Texto Explicativo 6 6" xfId="44125" xr:uid="{26DC4741-1A79-4BBF-9C26-A67B9CBD786C}"/>
    <cellStyle name="Texto Explicativo 6 6 2" xfId="44126" xr:uid="{A2FADB4F-8948-4E29-9D57-30E244AF0453}"/>
    <cellStyle name="Texto Explicativo 6 7" xfId="44127" xr:uid="{0A9EC6FB-A984-4864-9A92-08ADD398438A}"/>
    <cellStyle name="Texto Explicativo 7" xfId="44128" xr:uid="{425B12FB-DFB2-4F08-BAC8-4ED6F7F3A37D}"/>
    <cellStyle name="Texto Explicativo 7 2" xfId="44129" xr:uid="{46967FFD-D3E6-4B99-92B7-EDAD996385D4}"/>
    <cellStyle name="Texto Explicativo 7 2 2" xfId="44130" xr:uid="{76518219-6841-4F23-8FC8-B1CE4970729D}"/>
    <cellStyle name="Texto Explicativo 7 2 2 2" xfId="44131" xr:uid="{66A44DF8-0F1B-44D2-8D34-0FCC40E1E2D5}"/>
    <cellStyle name="Texto Explicativo 7 2 3" xfId="44132" xr:uid="{909933FD-48A8-411F-92A1-4C9F6A2EAF73}"/>
    <cellStyle name="Texto Explicativo 7 2 3 2" xfId="44133" xr:uid="{FBAFF872-F30D-4469-B147-C4648BE87287}"/>
    <cellStyle name="Texto Explicativo 7 2 4" xfId="44134" xr:uid="{ACE26044-A4D1-4F85-883D-8E97CEAA67BC}"/>
    <cellStyle name="Texto Explicativo 7 3" xfId="44135" xr:uid="{0FE8D983-30D0-4307-8C1B-B398A173F9CF}"/>
    <cellStyle name="Texto Explicativo 7 3 2" xfId="44136" xr:uid="{CC3EC00B-BD7E-4720-A1C1-36C89CA4A4BD}"/>
    <cellStyle name="Texto Explicativo 7 4" xfId="44137" xr:uid="{307C877B-E16F-4FE0-98D6-D24D5686A8ED}"/>
    <cellStyle name="Texto Explicativo 7 4 2" xfId="44138" xr:uid="{4135E879-47E3-45C4-8CE0-48577E42DE4F}"/>
    <cellStyle name="Texto Explicativo 7 5" xfId="44139" xr:uid="{40303F92-0FF8-434A-B55E-4F983BDD14E9}"/>
    <cellStyle name="Texto Explicativo 7 5 2" xfId="44140" xr:uid="{BA8DD64A-033C-464A-9362-B98A24E6E5BD}"/>
    <cellStyle name="Texto Explicativo 7 6" xfId="44141" xr:uid="{5DD4620A-6836-4393-A1BD-CDC5E02B7864}"/>
    <cellStyle name="Texto Explicativo 7 6 2" xfId="44142" xr:uid="{7C1FC155-4A06-4EDC-B475-7A049B01B48D}"/>
    <cellStyle name="Texto Explicativo 7 7" xfId="44143" xr:uid="{721C3A06-69D1-4F68-96C6-19CE22A0B7C3}"/>
    <cellStyle name="Texto Explicativo 8" xfId="44144" xr:uid="{71D5A22B-6F73-42C8-A630-D488B670B92F}"/>
    <cellStyle name="Texto Explicativo 8 2" xfId="44145" xr:uid="{2AAE8813-9BC7-4E61-9936-83B4F388B4A7}"/>
    <cellStyle name="Texto Explicativo 8 2 2" xfId="44146" xr:uid="{6D4EEA48-01A2-40DF-A5FD-9E7A1FC4A430}"/>
    <cellStyle name="Texto Explicativo 8 2 2 2" xfId="44147" xr:uid="{D712088A-3304-4779-9093-9AD4F674568C}"/>
    <cellStyle name="Texto Explicativo 8 2 3" xfId="44148" xr:uid="{AD794A39-7668-490F-B8D2-218E1F243790}"/>
    <cellStyle name="Texto Explicativo 8 2 3 2" xfId="44149" xr:uid="{C295758A-6A2D-44AA-9F99-7AA9A3A9BF70}"/>
    <cellStyle name="Texto Explicativo 8 2 4" xfId="44150" xr:uid="{69DFC2C8-1DBF-4B98-B860-2D95A0C49B84}"/>
    <cellStyle name="Texto Explicativo 8 3" xfId="44151" xr:uid="{5DED2ADE-73DB-42CB-B592-E222C5FF8521}"/>
    <cellStyle name="Texto Explicativo 8 3 2" xfId="44152" xr:uid="{845BFD31-DEF5-4F3A-8977-751F44968C87}"/>
    <cellStyle name="Texto Explicativo 8 4" xfId="44153" xr:uid="{593C74FE-46F1-45B8-A399-A780E19BF39E}"/>
    <cellStyle name="Texto Explicativo 8 4 2" xfId="44154" xr:uid="{5D507838-AE29-4426-8058-136A9B95323F}"/>
    <cellStyle name="Texto Explicativo 8 5" xfId="44155" xr:uid="{4B427E28-FEFF-4C38-ADEA-E0485DA7B641}"/>
    <cellStyle name="Texto Explicativo 8 5 2" xfId="44156" xr:uid="{CA8C172B-E4CB-43FF-A2D1-135EE7A4E1A3}"/>
    <cellStyle name="Texto Explicativo 8 6" xfId="44157" xr:uid="{7EBF113A-9B2F-4F90-A143-0294B97133F3}"/>
    <cellStyle name="Texto Explicativo 8 6 2" xfId="44158" xr:uid="{72D80A3A-E5A0-4CA8-B574-39F31F75DD00}"/>
    <cellStyle name="Texto Explicativo 8 7" xfId="44159" xr:uid="{767F5AE5-2028-43E6-A09F-9CEDA8F86B0D}"/>
    <cellStyle name="Texto Explicativo 9" xfId="44160" xr:uid="{4F614DED-E0C6-45F5-9B2A-44BD2A0E6332}"/>
    <cellStyle name="Texto Explicativo 9 2" xfId="44161" xr:uid="{A0BC410F-316A-419C-A558-FCD103D05379}"/>
    <cellStyle name="Texto Explicativo 9 2 2" xfId="44162" xr:uid="{9345508F-B756-40EA-B3CD-2CFC8A79786F}"/>
    <cellStyle name="Texto Explicativo 9 2 2 2" xfId="44163" xr:uid="{F99D121B-19D1-4CA6-90D6-0780D07AD49C}"/>
    <cellStyle name="Texto Explicativo 9 2 3" xfId="44164" xr:uid="{5F3558D0-3A08-4307-9AAB-A96BC02C6B87}"/>
    <cellStyle name="Texto Explicativo 9 2 3 2" xfId="44165" xr:uid="{A3074683-58F6-4EAC-AA6E-A638816382D1}"/>
    <cellStyle name="Texto Explicativo 9 2 4" xfId="44166" xr:uid="{B094A454-D482-4F29-BB85-51B315B84501}"/>
    <cellStyle name="Texto Explicativo 9 3" xfId="44167" xr:uid="{7F12D28D-F037-41F4-984A-E124802A698B}"/>
    <cellStyle name="Texto Explicativo 9 3 2" xfId="44168" xr:uid="{E1943280-F438-4431-A832-15DAEB59E5EC}"/>
    <cellStyle name="Texto Explicativo 9 4" xfId="44169" xr:uid="{3644DA5C-AF96-4866-B477-09B410CB5D91}"/>
    <cellStyle name="Texto Explicativo 9 4 2" xfId="44170" xr:uid="{525D5567-6B14-4A2B-903A-773AA8E5AF6E}"/>
    <cellStyle name="Texto Explicativo 9 5" xfId="44171" xr:uid="{F96B9C47-D526-4A40-9621-98C3D937BC10}"/>
    <cellStyle name="Texto Explicativo 9 5 2" xfId="44172" xr:uid="{C706EB03-5375-469E-AE21-453FCADCB181}"/>
    <cellStyle name="Texto Explicativo 9 6" xfId="44173" xr:uid="{8B090949-B777-4078-BAA1-A2687D53894E}"/>
    <cellStyle name="Texto Explicativo 9 6 2" xfId="44174" xr:uid="{9A3350E1-7D8A-40D9-9747-26D35E4ED769}"/>
    <cellStyle name="Texto Explicativo 9 7" xfId="44175" xr:uid="{FF0A1838-9F9B-49FE-BB66-CC600A77FC77}"/>
    <cellStyle name="þï_x0006_R_x000c_éþ&quot;_x000d_Üþß_x0007_Ù_x0016_ç4_x0007__x0001__x0001_" xfId="44176" xr:uid="{F8E57BC8-C993-40E4-87AF-0C1F89563105}"/>
    <cellStyle name="Title" xfId="44177" xr:uid="{6F57BF34-4F6E-4FEE-8FAD-5AC8BB0597B6}"/>
    <cellStyle name="TITULO" xfId="44178" xr:uid="{58E3DFCC-B2C7-4EF6-929B-DDE0506092D5}"/>
    <cellStyle name="Título 1 10" xfId="44179" xr:uid="{CEE1C570-B5B6-4AB2-806C-74FDDFC5D1C9}"/>
    <cellStyle name="Título 1 10 2" xfId="44180" xr:uid="{0BB29F9E-7DEC-4C22-B6EF-B80508679073}"/>
    <cellStyle name="Título 1 10 2 2" xfId="44181" xr:uid="{99D1DEAF-922E-4D2C-83A7-B1179DAE5508}"/>
    <cellStyle name="Título 1 10 2 2 2" xfId="44182" xr:uid="{2B5F5806-F18E-4363-B0E9-AE426D7C51A3}"/>
    <cellStyle name="Título 1 10 2 3" xfId="44183" xr:uid="{5850D0EF-0487-45A3-8D6B-553DD0EEEEB3}"/>
    <cellStyle name="Título 1 10 2 3 2" xfId="44184" xr:uid="{87946BA5-F48B-4FCE-9B1A-0D23F4A53C38}"/>
    <cellStyle name="Título 1 10 2 4" xfId="44185" xr:uid="{F271A461-67FE-4BAF-BC22-308D8E88284D}"/>
    <cellStyle name="Título 1 10 3" xfId="44186" xr:uid="{86097096-FAA2-4EA2-9219-AADFA297326B}"/>
    <cellStyle name="Título 1 10 3 2" xfId="44187" xr:uid="{314F39D0-B659-4EB6-9D1E-9E85384DA7D5}"/>
    <cellStyle name="Título 1 10 4" xfId="44188" xr:uid="{CE40A43E-4D80-419F-89B3-F5DC04A61E3A}"/>
    <cellStyle name="Título 1 10 4 2" xfId="44189" xr:uid="{F035257A-4889-48D4-80BB-3D1509CBB74B}"/>
    <cellStyle name="Título 1 10 5" xfId="44190" xr:uid="{F23A1607-FA2F-4795-9CCA-11C6CF04C50C}"/>
    <cellStyle name="Título 1 10 5 2" xfId="44191" xr:uid="{12C2D995-2A77-42B4-9647-43C79F0598CC}"/>
    <cellStyle name="Título 1 10 6" xfId="44192" xr:uid="{1BEAFB50-421F-4DAD-B2AD-547BDF64E956}"/>
    <cellStyle name="Título 1 10 6 2" xfId="44193" xr:uid="{40ED0DCE-C3D9-4949-A674-A601E2397439}"/>
    <cellStyle name="Título 1 10 7" xfId="44194" xr:uid="{E9B8A16F-3BA9-4263-8C6B-8F11F7B860A5}"/>
    <cellStyle name="Título 1 11" xfId="44195" xr:uid="{86B26462-396A-4D4D-BE82-A6BE4206526E}"/>
    <cellStyle name="Título 1 11 2" xfId="44196" xr:uid="{F5C14126-CCD4-4909-9AE9-1051F0167DBB}"/>
    <cellStyle name="Título 1 11 2 2" xfId="44197" xr:uid="{F354AD0E-187D-4D12-93BE-D9C3C688E8FE}"/>
    <cellStyle name="Título 1 11 2 2 2" xfId="44198" xr:uid="{454117D4-4B1D-4313-8568-27946B0095FE}"/>
    <cellStyle name="Título 1 11 2 3" xfId="44199" xr:uid="{F24F233C-0298-4E2D-A1A2-31D15BCC1DF6}"/>
    <cellStyle name="Título 1 11 2 3 2" xfId="44200" xr:uid="{E4095D24-D331-4145-BF5C-3BA1C20D128B}"/>
    <cellStyle name="Título 1 11 2 4" xfId="44201" xr:uid="{1BDAA6F5-8E7D-4DCE-A74E-D2B8EDE6BA8D}"/>
    <cellStyle name="Título 1 11 3" xfId="44202" xr:uid="{AE6631DF-1FAE-431A-9A42-BD1FF73678B8}"/>
    <cellStyle name="Título 1 11 3 2" xfId="44203" xr:uid="{0675165F-82B1-465D-B8D6-4A47134DC926}"/>
    <cellStyle name="Título 1 11 4" xfId="44204" xr:uid="{6627BC9F-DE08-4E18-8E69-BE78DA5CF644}"/>
    <cellStyle name="Título 1 11 4 2" xfId="44205" xr:uid="{5826606B-C3B0-42C1-993C-912435EA3AC8}"/>
    <cellStyle name="Título 1 11 5" xfId="44206" xr:uid="{D4D25193-93B5-4BE3-91DA-D9673F4F401E}"/>
    <cellStyle name="Título 1 11 5 2" xfId="44207" xr:uid="{F3AE6E1F-23AF-4D64-B566-09675E96246A}"/>
    <cellStyle name="Título 1 11 6" xfId="44208" xr:uid="{5DA5DF7C-FEB8-4BDA-A546-D8DFC441536D}"/>
    <cellStyle name="Título 1 11 6 2" xfId="44209" xr:uid="{38F4241D-B0AB-41A3-969A-5397153CEC62}"/>
    <cellStyle name="Título 1 11 7" xfId="44210" xr:uid="{315E6672-DE5F-4BE7-97B9-4A182FBE3785}"/>
    <cellStyle name="Título 1 12" xfId="44211" xr:uid="{56D83461-7503-48A5-9595-AD99663A2950}"/>
    <cellStyle name="Título 1 12 2" xfId="44212" xr:uid="{2500B360-4756-4F6C-94A4-B7C25E6DECE4}"/>
    <cellStyle name="Título 1 12 2 2" xfId="44213" xr:uid="{9B21706B-C0E3-4519-9060-8B8E86F487AD}"/>
    <cellStyle name="Título 1 12 2 2 2" xfId="44214" xr:uid="{3A38D093-62A4-408A-B75F-39DDEE4E9ECB}"/>
    <cellStyle name="Título 1 12 2 3" xfId="44215" xr:uid="{DBA3D49B-971F-4081-A1AA-2FDD71C78613}"/>
    <cellStyle name="Título 1 12 2 3 2" xfId="44216" xr:uid="{54C3E759-6EE6-467A-B0C2-AAD6DD049749}"/>
    <cellStyle name="Título 1 12 2 4" xfId="44217" xr:uid="{922BEA45-634F-4073-8844-3B35C920A95E}"/>
    <cellStyle name="Título 1 12 3" xfId="44218" xr:uid="{00D7C2D1-5F1A-4DE2-97BB-6E0C9A843442}"/>
    <cellStyle name="Título 1 12 3 2" xfId="44219" xr:uid="{39E4A507-1346-4138-A4BC-9EEE015851B3}"/>
    <cellStyle name="Título 1 12 4" xfId="44220" xr:uid="{AA22FCC9-6966-43A0-A39F-675044466E1B}"/>
    <cellStyle name="Título 1 12 4 2" xfId="44221" xr:uid="{3140D00B-FFE8-4570-B955-8FA77866A6D3}"/>
    <cellStyle name="Título 1 12 5" xfId="44222" xr:uid="{D22DB680-3B85-4D84-B08A-C4CF2D1A93B6}"/>
    <cellStyle name="Título 1 12 5 2" xfId="44223" xr:uid="{801C7888-0D93-44A2-94DF-A57457BD6615}"/>
    <cellStyle name="Título 1 12 6" xfId="44224" xr:uid="{92A3820A-4911-481E-B55F-34E4A259F29F}"/>
    <cellStyle name="Título 1 12 6 2" xfId="44225" xr:uid="{18740261-48D6-40F7-B39A-C291E058304D}"/>
    <cellStyle name="Título 1 12 7" xfId="44226" xr:uid="{8A980574-A1FD-4B76-B342-271A88F38D36}"/>
    <cellStyle name="Título 1 13" xfId="44227" xr:uid="{51203C38-413D-4499-AD0F-C38E1869A712}"/>
    <cellStyle name="Título 1 13 2" xfId="44228" xr:uid="{76F6A933-E8FC-463A-BDC6-0E51C0005F9E}"/>
    <cellStyle name="Título 1 13 2 2" xfId="44229" xr:uid="{801F8625-B1D2-4CF0-91B6-64BE7C0993CD}"/>
    <cellStyle name="Título 1 13 2 2 2" xfId="44230" xr:uid="{32C4B021-772F-4283-90B7-B00C69402C67}"/>
    <cellStyle name="Título 1 13 2 3" xfId="44231" xr:uid="{391E782B-A23F-49B8-9D30-BDDD6D79D69C}"/>
    <cellStyle name="Título 1 13 2 3 2" xfId="44232" xr:uid="{F6838B5F-9845-4A21-9FB1-EE7D9E16EC1E}"/>
    <cellStyle name="Título 1 13 2 4" xfId="44233" xr:uid="{63B6BDC5-A4A3-423A-ACD8-9E12E6D5A470}"/>
    <cellStyle name="Título 1 13 3" xfId="44234" xr:uid="{F21F4E2F-D63F-429F-8C0B-33D7D269375B}"/>
    <cellStyle name="Título 1 13 3 2" xfId="44235" xr:uid="{EC33A885-A1B4-4FE4-A597-8880BE56839E}"/>
    <cellStyle name="Título 1 13 4" xfId="44236" xr:uid="{393A4932-F6F0-4BFB-8E2C-D3580C022839}"/>
    <cellStyle name="Título 1 13 4 2" xfId="44237" xr:uid="{AB1A0D21-9308-40EF-A8F3-F2CE4E053B95}"/>
    <cellStyle name="Título 1 13 5" xfId="44238" xr:uid="{75EAF397-EE33-4F0F-985D-74620AD900EE}"/>
    <cellStyle name="Título 1 13 5 2" xfId="44239" xr:uid="{DD8ACE2D-2B51-4977-87CF-E2BA66CE7406}"/>
    <cellStyle name="Título 1 13 6" xfId="44240" xr:uid="{D22FE4F7-241E-4C19-A21E-1F7E72738F0A}"/>
    <cellStyle name="Título 1 13 6 2" xfId="44241" xr:uid="{F7BE5474-82AF-4F1B-8368-0C4A0B5E3856}"/>
    <cellStyle name="Título 1 13 7" xfId="44242" xr:uid="{1E593101-A394-4558-B3EB-7C552A30DF47}"/>
    <cellStyle name="Título 1 14" xfId="44243" xr:uid="{CC2952EA-CB10-497A-8132-163916A8AEE6}"/>
    <cellStyle name="Título 1 14 2" xfId="44244" xr:uid="{EB79B600-1391-4F77-91B6-E864433E1B1D}"/>
    <cellStyle name="Título 1 14 2 2" xfId="44245" xr:uid="{897A4BEB-F05F-4798-B041-799092A7B4E1}"/>
    <cellStyle name="Título 1 14 2 2 2" xfId="44246" xr:uid="{071AF36A-587A-483F-A7E9-AB8CFFA11C44}"/>
    <cellStyle name="Título 1 14 2 3" xfId="44247" xr:uid="{A1CE2D2D-D252-4B1A-9098-1F8DE72E58EA}"/>
    <cellStyle name="Título 1 14 2 3 2" xfId="44248" xr:uid="{EE739994-F521-4BBC-B3F3-3EA661F754C2}"/>
    <cellStyle name="Título 1 14 2 4" xfId="44249" xr:uid="{3A8AB3D2-F2B8-4086-ABB4-BD8DAC775AB7}"/>
    <cellStyle name="Título 1 14 3" xfId="44250" xr:uid="{6E91B043-DC9C-4BDB-8EEF-F3B61A6139E4}"/>
    <cellStyle name="Título 1 14 3 2" xfId="44251" xr:uid="{0812E3BB-7C92-457B-9746-7739296F058B}"/>
    <cellStyle name="Título 1 14 4" xfId="44252" xr:uid="{79E04734-E875-4222-8016-A02C09E37913}"/>
    <cellStyle name="Título 1 14 4 2" xfId="44253" xr:uid="{91E6FF07-7138-456D-9FF0-FFFEEFBA1BF0}"/>
    <cellStyle name="Título 1 14 5" xfId="44254" xr:uid="{6586047D-B1B3-4D36-B273-E7E48FFF0A7C}"/>
    <cellStyle name="Título 1 14 5 2" xfId="44255" xr:uid="{7E5EB87C-F7A3-4103-9AAF-25B22B7356D5}"/>
    <cellStyle name="Título 1 14 6" xfId="44256" xr:uid="{258CA285-8FE4-4735-894A-0E606AC435AF}"/>
    <cellStyle name="Título 1 14 6 2" xfId="44257" xr:uid="{4300372D-95F2-4F06-8930-0B95F01D736C}"/>
    <cellStyle name="Título 1 14 7" xfId="44258" xr:uid="{8604D643-1B88-45AE-84A6-12922579C6B0}"/>
    <cellStyle name="Título 1 15" xfId="44259" xr:uid="{F607567C-166F-4B9C-B88C-599CC712BA98}"/>
    <cellStyle name="Título 1 15 2" xfId="44260" xr:uid="{8F7728F8-83F5-4299-BC49-BF613411F7D5}"/>
    <cellStyle name="Título 1 15 2 2" xfId="44261" xr:uid="{9C261162-B671-44FB-8CAB-093197674936}"/>
    <cellStyle name="Título 1 15 2 2 2" xfId="44262" xr:uid="{9EA7FBF6-B0D6-4817-B4C4-FB11B71FEE37}"/>
    <cellStyle name="Título 1 15 2 3" xfId="44263" xr:uid="{069661AC-210E-451D-8507-DA87C433699F}"/>
    <cellStyle name="Título 1 15 2 3 2" xfId="44264" xr:uid="{18EF5394-E6A7-4401-B72B-DB5BBCBF6D9B}"/>
    <cellStyle name="Título 1 15 2 4" xfId="44265" xr:uid="{99984BFA-AF02-45E9-B06B-677C96407BC2}"/>
    <cellStyle name="Título 1 15 3" xfId="44266" xr:uid="{E69D35BD-F905-4934-94E7-0B8328D12B00}"/>
    <cellStyle name="Título 1 15 3 2" xfId="44267" xr:uid="{F3E1664C-C43D-453E-B292-E47AF203038D}"/>
    <cellStyle name="Título 1 15 4" xfId="44268" xr:uid="{250A8F16-24F1-4BDD-8FF6-C0F05AF7B31E}"/>
    <cellStyle name="Título 1 15 4 2" xfId="44269" xr:uid="{7DBD9E39-B416-4F55-B76B-042453323A11}"/>
    <cellStyle name="Título 1 15 5" xfId="44270" xr:uid="{39E34ABC-F99E-4E35-B63E-93A32D0E181C}"/>
    <cellStyle name="Título 1 15 5 2" xfId="44271" xr:uid="{7B7845F2-2AB4-4C61-A1D0-5CF5032B470A}"/>
    <cellStyle name="Título 1 15 6" xfId="44272" xr:uid="{40BA0605-85F2-4FB5-B217-C23AA794692A}"/>
    <cellStyle name="Título 1 15 6 2" xfId="44273" xr:uid="{EC41CDC2-92B4-4883-B711-04C711B4996D}"/>
    <cellStyle name="Título 1 15 7" xfId="44274" xr:uid="{C00BC0E0-B429-4F27-AD08-94B9E3902FD7}"/>
    <cellStyle name="Título 1 16" xfId="44275" xr:uid="{925C4E66-1CA1-40D6-9B2C-BD14EFEAC850}"/>
    <cellStyle name="Título 1 16 2" xfId="44276" xr:uid="{BA593ACF-BB64-49DA-A1BB-00A02D2AD4CB}"/>
    <cellStyle name="Título 1 16 2 2" xfId="44277" xr:uid="{D4BBE8C9-7FBB-426C-B7CE-2A371A91E233}"/>
    <cellStyle name="Título 1 16 2 2 2" xfId="44278" xr:uid="{CDE1198F-4E63-42C3-9805-951653C0BE00}"/>
    <cellStyle name="Título 1 16 2 3" xfId="44279" xr:uid="{46AEAE2D-57F8-46C2-BEC1-E5473FBBA8D2}"/>
    <cellStyle name="Título 1 16 2 3 2" xfId="44280" xr:uid="{A38BCC02-AD92-4CA6-B786-AB4BD1640FA5}"/>
    <cellStyle name="Título 1 16 2 4" xfId="44281" xr:uid="{AE3CCC47-B325-44C2-BDD5-B8EB0BAE905E}"/>
    <cellStyle name="Título 1 16 3" xfId="44282" xr:uid="{9940E3E6-04BF-4685-8A47-E2E5B37B00F2}"/>
    <cellStyle name="Título 1 16 3 2" xfId="44283" xr:uid="{8D98959E-70E0-4D68-8636-F5915E2EC49A}"/>
    <cellStyle name="Título 1 16 4" xfId="44284" xr:uid="{7D9F573B-3FD1-4FAC-AAD5-E0011FAA67E1}"/>
    <cellStyle name="Título 1 16 4 2" xfId="44285" xr:uid="{8C192B29-EEE1-48B1-9E47-2C4DA651E7AD}"/>
    <cellStyle name="Título 1 16 5" xfId="44286" xr:uid="{D39FB3F5-AFC5-43DA-8A18-ADE92A3A6B0C}"/>
    <cellStyle name="Título 1 16 5 2" xfId="44287" xr:uid="{C0816CAA-349A-46D3-9360-AAEC495A9D2C}"/>
    <cellStyle name="Título 1 16 6" xfId="44288" xr:uid="{528C272B-5ED8-4C80-BB5D-151CED9DF2D1}"/>
    <cellStyle name="Título 1 16 6 2" xfId="44289" xr:uid="{465FBF4D-3278-406D-BE1D-FD7F08E2D5F5}"/>
    <cellStyle name="Título 1 16 7" xfId="44290" xr:uid="{A23166A4-7470-489D-B8A5-038FB8C6B7E8}"/>
    <cellStyle name="Título 1 17" xfId="44291" xr:uid="{84FF6C8D-E48A-4D54-BE44-949FD5316BE3}"/>
    <cellStyle name="Título 1 17 2" xfId="44292" xr:uid="{5A6CB3F7-6960-40AA-A531-CA6BF3CC4BE5}"/>
    <cellStyle name="Título 1 17 2 2" xfId="44293" xr:uid="{C8127589-F0B2-49CA-A63D-A5278A050CAE}"/>
    <cellStyle name="Título 1 17 2 2 2" xfId="44294" xr:uid="{D15D58CE-50EB-4F50-AFCC-9C3F6AD44A68}"/>
    <cellStyle name="Título 1 17 2 3" xfId="44295" xr:uid="{D9CDDA55-5EF5-4B7B-91BF-78F9C9CEB8EF}"/>
    <cellStyle name="Título 1 17 2 3 2" xfId="44296" xr:uid="{C8559C27-4C61-42E4-9A7A-82DDB67866A3}"/>
    <cellStyle name="Título 1 17 2 4" xfId="44297" xr:uid="{6B813FE2-CD82-4ABF-B389-FF7985DBE309}"/>
    <cellStyle name="Título 1 17 3" xfId="44298" xr:uid="{AB26A1E4-EF08-4688-8A85-84C73FDC14BF}"/>
    <cellStyle name="Título 1 17 3 2" xfId="44299" xr:uid="{41940C73-1CDE-4671-9CB4-D307840627DD}"/>
    <cellStyle name="Título 1 17 4" xfId="44300" xr:uid="{B8868CC3-4881-4A57-AF6D-D64D5B088D85}"/>
    <cellStyle name="Título 1 17 4 2" xfId="44301" xr:uid="{2B71918E-84B7-4FE9-B06F-476065FC62EE}"/>
    <cellStyle name="Título 1 17 5" xfId="44302" xr:uid="{BA265C68-7BFF-4B9E-9FEC-403FFA60753B}"/>
    <cellStyle name="Título 1 17 5 2" xfId="44303" xr:uid="{30C71EBB-6A41-4B2B-9D8C-D4D3222B1901}"/>
    <cellStyle name="Título 1 17 6" xfId="44304" xr:uid="{D7AB43E1-6FEE-4CF3-AB67-AF044ED93DF2}"/>
    <cellStyle name="Título 1 17 6 2" xfId="44305" xr:uid="{1C97349F-F47E-4E7A-9A0D-DB7844DF86D0}"/>
    <cellStyle name="Título 1 17 7" xfId="44306" xr:uid="{9802890C-662F-4D39-B5FB-D00FE6BB1BD8}"/>
    <cellStyle name="Título 1 18" xfId="44307" xr:uid="{97C2CDB7-10A1-4643-B38A-DD1EB9BE28C5}"/>
    <cellStyle name="Título 1 18 2" xfId="44308" xr:uid="{67D17495-F710-49C3-AB1B-E74FC5737B6A}"/>
    <cellStyle name="Título 1 18 2 2" xfId="44309" xr:uid="{F0224205-AE98-4477-9963-816A1FF3AD96}"/>
    <cellStyle name="Título 1 18 2 2 2" xfId="44310" xr:uid="{D22826B2-416F-4910-A104-DF4C417591E1}"/>
    <cellStyle name="Título 1 18 2 3" xfId="44311" xr:uid="{F212F5D1-41C2-4BF3-BF0E-52AA7EEF3EFC}"/>
    <cellStyle name="Título 1 18 2 3 2" xfId="44312" xr:uid="{4554E089-3147-493C-B815-4EA19EA3CD84}"/>
    <cellStyle name="Título 1 18 2 4" xfId="44313" xr:uid="{0699652C-06C1-430B-BB00-F8D68C516CBC}"/>
    <cellStyle name="Título 1 18 3" xfId="44314" xr:uid="{9098EDD3-F76D-48BF-A658-C903DBD84ACC}"/>
    <cellStyle name="Título 1 18 3 2" xfId="44315" xr:uid="{4BDECD44-6059-467A-B55C-E51A269086DF}"/>
    <cellStyle name="Título 1 18 4" xfId="44316" xr:uid="{0C5C4516-059B-4023-8036-A6A40A3C5720}"/>
    <cellStyle name="Título 1 18 4 2" xfId="44317" xr:uid="{9F252AFE-70D3-4E60-8430-F037F00097F7}"/>
    <cellStyle name="Título 1 18 5" xfId="44318" xr:uid="{8A4A724B-389B-4779-8531-E7B38769A174}"/>
    <cellStyle name="Título 1 18 5 2" xfId="44319" xr:uid="{3081DFB6-D766-4D56-B3C9-15D83D2AC352}"/>
    <cellStyle name="Título 1 18 6" xfId="44320" xr:uid="{071E63EA-4B64-4824-A189-721FEFF84A7E}"/>
    <cellStyle name="Título 1 18 6 2" xfId="44321" xr:uid="{58D7910C-9B5A-44F8-AF92-1981747E622D}"/>
    <cellStyle name="Título 1 18 7" xfId="44322" xr:uid="{B77EBD64-CD73-4302-ACB2-D0E3F0B800D4}"/>
    <cellStyle name="Título 1 19" xfId="44323" xr:uid="{CA1DD460-85F3-4BED-968F-839777C33224}"/>
    <cellStyle name="Título 1 19 2" xfId="44324" xr:uid="{B83520F9-1A9C-4D5D-8179-6E236B74DA18}"/>
    <cellStyle name="Título 1 19 2 2" xfId="44325" xr:uid="{60984062-909E-4A40-91EA-ED5789B98D80}"/>
    <cellStyle name="Título 1 19 2 2 2" xfId="44326" xr:uid="{6F024953-CF2E-4D4D-8D8F-785A4DD2BAB8}"/>
    <cellStyle name="Título 1 19 2 3" xfId="44327" xr:uid="{C6FC7ECA-69BB-44AD-8733-9CB21655E270}"/>
    <cellStyle name="Título 1 19 2 3 2" xfId="44328" xr:uid="{081F70A9-3849-4197-9747-96EB41956A90}"/>
    <cellStyle name="Título 1 19 2 4" xfId="44329" xr:uid="{189D92FF-4EAD-4BDB-B112-754E93C90454}"/>
    <cellStyle name="Título 1 19 3" xfId="44330" xr:uid="{B84E5AE7-07DD-4A85-B30C-B708E28E7A96}"/>
    <cellStyle name="Título 1 19 3 2" xfId="44331" xr:uid="{B37BBB5A-8F83-481A-B2B7-41E41E446A24}"/>
    <cellStyle name="Título 1 19 4" xfId="44332" xr:uid="{DCA8BAE3-FBC9-4CBF-A8EC-AB2787414AD9}"/>
    <cellStyle name="Título 1 19 4 2" xfId="44333" xr:uid="{568DB20A-11B1-4CD7-B861-DBCEAF527D17}"/>
    <cellStyle name="Título 1 19 5" xfId="44334" xr:uid="{52132AA2-2F00-4C92-9C19-F7F51974E172}"/>
    <cellStyle name="Título 1 19 5 2" xfId="44335" xr:uid="{6540CB86-CC04-4415-A01A-4521606EB053}"/>
    <cellStyle name="Título 1 19 6" xfId="44336" xr:uid="{9BF7656F-FA69-4C20-A477-8FD058355ED6}"/>
    <cellStyle name="Título 1 19 6 2" xfId="44337" xr:uid="{FED0823F-1B2D-4997-8229-155CACCE4AB7}"/>
    <cellStyle name="Título 1 19 7" xfId="44338" xr:uid="{F86246FE-2C91-4EF2-AEA9-49AC0194C86B}"/>
    <cellStyle name="Título 1 2" xfId="44339" xr:uid="{7C9AAC7C-9B74-4723-90F8-BC352F5D9C1D}"/>
    <cellStyle name="Título 1 2 10" xfId="44340" xr:uid="{F365C1F2-F459-45A0-9A95-D10E8457FDDA}"/>
    <cellStyle name="Título 1 2 10 2" xfId="44341" xr:uid="{88990109-4774-4D75-8EAA-E3ED804E6B24}"/>
    <cellStyle name="Título 1 2 10 2 2" xfId="44342" xr:uid="{36FE24FA-10C4-42FE-8F78-224994530AD6}"/>
    <cellStyle name="Título 1 2 10 2 2 2" xfId="44343" xr:uid="{B28DE719-C5E9-42FC-8A1F-CF9EDCDE0561}"/>
    <cellStyle name="Título 1 2 10 2 3" xfId="44344" xr:uid="{789CD3B4-4E98-44C2-809C-C36CCFA271DB}"/>
    <cellStyle name="Título 1 2 10 2 3 2" xfId="44345" xr:uid="{471C19C3-8613-4E38-AF9C-0BC12A25F81F}"/>
    <cellStyle name="Título 1 2 10 2 4" xfId="44346" xr:uid="{6D8A7903-372C-43A4-9CE7-01247F57A4FB}"/>
    <cellStyle name="Título 1 2 10 3" xfId="44347" xr:uid="{33EC0017-23CB-45D7-8C09-38BAD5CD19E8}"/>
    <cellStyle name="Título 1 2 10 3 2" xfId="44348" xr:uid="{AFF2C6A6-D9B2-4510-80F7-A37478169B89}"/>
    <cellStyle name="Título 1 2 10 4" xfId="44349" xr:uid="{8148CD49-BFA4-44F3-9D11-0F80CC52C5EF}"/>
    <cellStyle name="Título 1 2 10 4 2" xfId="44350" xr:uid="{0A2BBBF6-452E-47E4-84C7-6E7AFC2342E1}"/>
    <cellStyle name="Título 1 2 10 5" xfId="44351" xr:uid="{227E641F-37A2-411C-B5E1-F6FC26801544}"/>
    <cellStyle name="Título 1 2 10 5 2" xfId="44352" xr:uid="{29A74BFC-9C5E-4F29-B1DD-6C98B481DF7F}"/>
    <cellStyle name="Título 1 2 10 6" xfId="44353" xr:uid="{F0D69880-80C9-41C3-9B2C-BEB23EDC2205}"/>
    <cellStyle name="Título 1 2 10 6 2" xfId="44354" xr:uid="{2F3D7E09-0C98-4023-AF31-0F578B27A36D}"/>
    <cellStyle name="Título 1 2 10 7" xfId="44355" xr:uid="{35EC7A4D-04E6-4CC4-B8BC-22537ED0DAC9}"/>
    <cellStyle name="Título 1 2 11" xfId="44356" xr:uid="{12D90DBA-06D4-488A-AD9E-60CC3C77EFAE}"/>
    <cellStyle name="Título 1 2 11 2" xfId="44357" xr:uid="{127BB0B9-CCB4-4AD4-A29E-433354480EC4}"/>
    <cellStyle name="Título 1 2 11 2 2" xfId="44358" xr:uid="{7CA28482-9F4C-4BBA-AF08-6F704DBE6346}"/>
    <cellStyle name="Título 1 2 11 2 2 2" xfId="44359" xr:uid="{E3B0C388-BE8A-49BC-8D93-A90D8C687605}"/>
    <cellStyle name="Título 1 2 11 2 3" xfId="44360" xr:uid="{C45328B1-9511-46E0-A9DE-7C3A9B6B6BAB}"/>
    <cellStyle name="Título 1 2 11 2 3 2" xfId="44361" xr:uid="{CE4F6B85-CA0A-4F58-8608-2778E830D59D}"/>
    <cellStyle name="Título 1 2 11 2 4" xfId="44362" xr:uid="{6884E5A7-240F-4F19-AF39-03588DBCDEC1}"/>
    <cellStyle name="Título 1 2 11 3" xfId="44363" xr:uid="{29DA1FD6-698F-4F94-88C8-6DFAED0439EF}"/>
    <cellStyle name="Título 1 2 11 3 2" xfId="44364" xr:uid="{9535F164-C5E7-41A5-B402-83810C0BE6E4}"/>
    <cellStyle name="Título 1 2 11 4" xfId="44365" xr:uid="{AE4171DC-4512-4D28-BCC4-AACA514073DE}"/>
    <cellStyle name="Título 1 2 11 4 2" xfId="44366" xr:uid="{C4A42704-EC97-42AE-8153-C6938B8FB604}"/>
    <cellStyle name="Título 1 2 11 5" xfId="44367" xr:uid="{468FFEB6-5828-410E-96F5-917C4D2985BE}"/>
    <cellStyle name="Título 1 2 11 5 2" xfId="44368" xr:uid="{2599A826-CCAC-4467-800B-9928A936FFC4}"/>
    <cellStyle name="Título 1 2 11 6" xfId="44369" xr:uid="{4FB21BD3-3DBC-49DB-82CE-F31E8A8669A8}"/>
    <cellStyle name="Título 1 2 11 6 2" xfId="44370" xr:uid="{7F99D62D-6ADE-4305-98D1-DB78061F6C19}"/>
    <cellStyle name="Título 1 2 11 7" xfId="44371" xr:uid="{02D6930F-F512-452E-A077-833139EBF5F5}"/>
    <cellStyle name="Título 1 2 12" xfId="44372" xr:uid="{986CCF98-41A9-4966-9B9F-4C83A0368DF3}"/>
    <cellStyle name="Título 1 2 12 2" xfId="44373" xr:uid="{E4F5A4A9-3221-4DA7-9C12-61C9B71F39C2}"/>
    <cellStyle name="Título 1 2 12 2 2" xfId="44374" xr:uid="{D1679ECA-4212-4947-BD10-BD0072CE8740}"/>
    <cellStyle name="Título 1 2 12 2 2 2" xfId="44375" xr:uid="{30EB2C87-1F65-4A3F-AC4C-FD20F08157B5}"/>
    <cellStyle name="Título 1 2 12 2 3" xfId="44376" xr:uid="{7F3CADC5-462C-4F1A-837E-7286BB259905}"/>
    <cellStyle name="Título 1 2 12 2 3 2" xfId="44377" xr:uid="{E8A1F000-8A58-4D58-B1A4-155511E4835A}"/>
    <cellStyle name="Título 1 2 12 2 4" xfId="44378" xr:uid="{5A8117B4-5B36-4FA0-9E14-46BA3B63AC45}"/>
    <cellStyle name="Título 1 2 12 3" xfId="44379" xr:uid="{86DFC555-CD16-481E-BAA9-ABD7D1E3A528}"/>
    <cellStyle name="Título 1 2 12 3 2" xfId="44380" xr:uid="{898B993A-B36B-4098-99E5-D33125C8BEDC}"/>
    <cellStyle name="Título 1 2 12 4" xfId="44381" xr:uid="{C19FFDDB-58FB-45F3-9E51-CBC6DBBC0BBD}"/>
    <cellStyle name="Título 1 2 12 4 2" xfId="44382" xr:uid="{31B97C05-90AD-4A89-914B-1F543A31C591}"/>
    <cellStyle name="Título 1 2 12 5" xfId="44383" xr:uid="{F6B4CA21-6B32-4D4F-8654-ACB3CF5689AB}"/>
    <cellStyle name="Título 1 2 12 5 2" xfId="44384" xr:uid="{F4DA29AC-F652-4C75-AC9A-D30DF51903EC}"/>
    <cellStyle name="Título 1 2 12 6" xfId="44385" xr:uid="{DE4CD9AB-F96B-427A-800F-D83C960BD086}"/>
    <cellStyle name="Título 1 2 12 6 2" xfId="44386" xr:uid="{94BD3A9B-E5FD-45FB-81A7-02B74460C748}"/>
    <cellStyle name="Título 1 2 12 7" xfId="44387" xr:uid="{01B4E5F0-B90A-4566-AEA5-74381224472B}"/>
    <cellStyle name="Título 1 2 13" xfId="44388" xr:uid="{9B0AF804-C207-434F-A450-57D45913B1C1}"/>
    <cellStyle name="Título 1 2 13 2" xfId="44389" xr:uid="{62A3C19C-BC40-4145-8A6D-1133ECE78F9F}"/>
    <cellStyle name="Título 1 2 13 2 2" xfId="44390" xr:uid="{58EF4EAC-F109-4B17-B519-E1FBA585C5D4}"/>
    <cellStyle name="Título 1 2 13 2 2 2" xfId="44391" xr:uid="{FD502B5A-F45C-4945-ADEF-9D3661C07967}"/>
    <cellStyle name="Título 1 2 13 2 3" xfId="44392" xr:uid="{5FBEEA8E-CE8A-47DD-8A01-9AFCDC91DA87}"/>
    <cellStyle name="Título 1 2 13 2 3 2" xfId="44393" xr:uid="{79DF4158-A0AB-47FC-A184-C368A1F61BA2}"/>
    <cellStyle name="Título 1 2 13 2 4" xfId="44394" xr:uid="{70C083BC-7016-46C9-B559-A549CEC74A60}"/>
    <cellStyle name="Título 1 2 13 3" xfId="44395" xr:uid="{3FC0FBC8-5D9C-40CC-969D-16A21651F416}"/>
    <cellStyle name="Título 1 2 13 3 2" xfId="44396" xr:uid="{7820886B-1F95-4259-9EC8-53387A0D2F03}"/>
    <cellStyle name="Título 1 2 13 4" xfId="44397" xr:uid="{67B19718-6E68-4CE1-8ABE-ED50D5C61436}"/>
    <cellStyle name="Título 1 2 13 4 2" xfId="44398" xr:uid="{FCCB82CB-0ACE-4A2F-90B9-6B5165AC78D0}"/>
    <cellStyle name="Título 1 2 13 5" xfId="44399" xr:uid="{F2E08BB8-277F-4772-85A8-30241ECBA426}"/>
    <cellStyle name="Título 1 2 13 5 2" xfId="44400" xr:uid="{E02DFFB5-573C-4B0C-AA21-9ED8FFD8DEA5}"/>
    <cellStyle name="Título 1 2 13 6" xfId="44401" xr:uid="{F0160145-2C02-44C9-A225-7D970C22D260}"/>
    <cellStyle name="Título 1 2 13 6 2" xfId="44402" xr:uid="{56450713-80C6-4C73-8A88-8E3973249FDE}"/>
    <cellStyle name="Título 1 2 13 7" xfId="44403" xr:uid="{512D549D-003C-4B01-9853-24EF19099144}"/>
    <cellStyle name="Título 1 2 14" xfId="44404" xr:uid="{2E893EF7-1DD9-439E-9BD6-62863A57BE91}"/>
    <cellStyle name="Título 1 2 14 2" xfId="44405" xr:uid="{C7EE86ED-57C8-4C8D-B55E-6D778C9B8ED5}"/>
    <cellStyle name="Título 1 2 14 2 2" xfId="44406" xr:uid="{703B7E62-F8EE-472F-876D-9EA17B3B6F4F}"/>
    <cellStyle name="Título 1 2 14 2 2 2" xfId="44407" xr:uid="{2EED8270-085B-424B-ADE5-DB06BD262C68}"/>
    <cellStyle name="Título 1 2 14 2 3" xfId="44408" xr:uid="{FE31A9F6-CB2E-4AA1-97D2-0AB6C5AE97AC}"/>
    <cellStyle name="Título 1 2 14 2 3 2" xfId="44409" xr:uid="{B5A2038D-0668-46C9-B53A-97F929B46DE5}"/>
    <cellStyle name="Título 1 2 14 2 4" xfId="44410" xr:uid="{499AADC1-CF84-4FF9-8996-9EAE6663E45F}"/>
    <cellStyle name="Título 1 2 14 3" xfId="44411" xr:uid="{3903E47A-B636-420F-8985-DBDD4A3895A2}"/>
    <cellStyle name="Título 1 2 14 3 2" xfId="44412" xr:uid="{87512DD8-0DB2-4732-B908-FBCAE47BFE9D}"/>
    <cellStyle name="Título 1 2 14 4" xfId="44413" xr:uid="{497CBF6A-9983-43A7-AE8A-48237AE786D1}"/>
    <cellStyle name="Título 1 2 14 4 2" xfId="44414" xr:uid="{A7BA930D-5EBF-44F2-89AD-EE52ED8CD840}"/>
    <cellStyle name="Título 1 2 14 5" xfId="44415" xr:uid="{569C700A-8C00-45E3-8463-07620CE4423D}"/>
    <cellStyle name="Título 1 2 14 5 2" xfId="44416" xr:uid="{E1C2EE02-5F7B-42BC-B60D-FCFF7DEE3158}"/>
    <cellStyle name="Título 1 2 14 6" xfId="44417" xr:uid="{ADE7D06E-EDA3-4510-9E7E-8E6FBE888F99}"/>
    <cellStyle name="Título 1 2 14 6 2" xfId="44418" xr:uid="{E01E6A13-7B14-4F88-A256-1089FC9C21B4}"/>
    <cellStyle name="Título 1 2 14 7" xfId="44419" xr:uid="{8A2D4904-10BB-43C7-AD13-B275AE762286}"/>
    <cellStyle name="Título 1 2 15" xfId="44420" xr:uid="{39791A24-22EA-47B1-9D39-AA21C17BF2DF}"/>
    <cellStyle name="Título 1 2 15 2" xfId="44421" xr:uid="{B219418D-15D7-4919-87AF-7D95883539DD}"/>
    <cellStyle name="Título 1 2 15 2 2" xfId="44422" xr:uid="{7069F954-CC7D-4419-A451-DC0D06585359}"/>
    <cellStyle name="Título 1 2 15 2 2 2" xfId="44423" xr:uid="{02E97205-8FEF-411B-B652-ED8363B800D0}"/>
    <cellStyle name="Título 1 2 15 2 3" xfId="44424" xr:uid="{C14A9729-7C45-458D-B20B-39982D97E91D}"/>
    <cellStyle name="Título 1 2 15 2 3 2" xfId="44425" xr:uid="{C02877A5-2AA6-4B7F-BBB1-1B6B9EF0B178}"/>
    <cellStyle name="Título 1 2 15 2 4" xfId="44426" xr:uid="{BEEAC00E-C5CD-4AC0-A20D-5EE0B2035486}"/>
    <cellStyle name="Título 1 2 15 3" xfId="44427" xr:uid="{DD11662B-FBC7-4524-B1FD-E0C942297FFE}"/>
    <cellStyle name="Título 1 2 15 3 2" xfId="44428" xr:uid="{ECDF38B8-15D8-479C-8A47-23B4473EC215}"/>
    <cellStyle name="Título 1 2 15 4" xfId="44429" xr:uid="{B814094A-408D-41A4-B67D-C82933D91832}"/>
    <cellStyle name="Título 1 2 15 4 2" xfId="44430" xr:uid="{D57AC151-FA84-4B63-B391-1A69085A7524}"/>
    <cellStyle name="Título 1 2 15 5" xfId="44431" xr:uid="{3BE27EAB-E06C-4E23-A8A9-2B245337074B}"/>
    <cellStyle name="Título 1 2 15 5 2" xfId="44432" xr:uid="{8473B235-7ED4-4936-A2C1-0268580B5DDC}"/>
    <cellStyle name="Título 1 2 15 6" xfId="44433" xr:uid="{2FAAE268-983D-4192-BE70-A668E5058BC8}"/>
    <cellStyle name="Título 1 2 15 6 2" xfId="44434" xr:uid="{44A0BD4B-67F9-4740-9D9C-4C7688B89079}"/>
    <cellStyle name="Título 1 2 15 7" xfId="44435" xr:uid="{921B86D8-FE01-4407-97B2-E0530752FE03}"/>
    <cellStyle name="Título 1 2 16" xfId="44436" xr:uid="{AF9E6880-730A-4F6E-B6E5-FC6C5A5D4C80}"/>
    <cellStyle name="Título 1 2 16 2" xfId="44437" xr:uid="{8A232716-9D03-4924-A058-C983D7150BB3}"/>
    <cellStyle name="Título 1 2 16 2 2" xfId="44438" xr:uid="{129BEFB8-F409-4054-8B07-05C8E75D9896}"/>
    <cellStyle name="Título 1 2 16 2 2 2" xfId="44439" xr:uid="{67AE0A44-3F45-4F3E-A1D2-B621CA940CBF}"/>
    <cellStyle name="Título 1 2 16 2 3" xfId="44440" xr:uid="{6D3101DF-2FA6-453E-A4BD-2BF9B3481E78}"/>
    <cellStyle name="Título 1 2 16 2 3 2" xfId="44441" xr:uid="{2AC373F1-E4C7-424E-9CD5-340A9102AB13}"/>
    <cellStyle name="Título 1 2 16 2 4" xfId="44442" xr:uid="{D6ABA378-9081-4829-B469-0933C6566429}"/>
    <cellStyle name="Título 1 2 16 3" xfId="44443" xr:uid="{A25A2767-BA1C-4DE9-9A3C-4F4FA50C35CA}"/>
    <cellStyle name="Título 1 2 16 3 2" xfId="44444" xr:uid="{49A4EC62-F4D5-494F-A73C-02565FD0B811}"/>
    <cellStyle name="Título 1 2 16 4" xfId="44445" xr:uid="{4D57217E-37A4-41E3-A296-AB59BC3BBBAD}"/>
    <cellStyle name="Título 1 2 16 4 2" xfId="44446" xr:uid="{B866A517-2E4C-4C40-A529-B1EB3D6B22D2}"/>
    <cellStyle name="Título 1 2 16 5" xfId="44447" xr:uid="{30572639-1CA7-491E-B292-83DE43947B1D}"/>
    <cellStyle name="Título 1 2 16 5 2" xfId="44448" xr:uid="{F79E9549-25E5-495C-88EE-A32B3F33238D}"/>
    <cellStyle name="Título 1 2 16 6" xfId="44449" xr:uid="{D5002DDE-B274-4879-9E60-04D29C57FFD0}"/>
    <cellStyle name="Título 1 2 16 6 2" xfId="44450" xr:uid="{8254F9CF-5E00-4465-B081-5DAFA58BDC22}"/>
    <cellStyle name="Título 1 2 16 7" xfId="44451" xr:uid="{20EAAF48-A762-442F-8D5A-63977BA8C6F8}"/>
    <cellStyle name="Título 1 2 17" xfId="44452" xr:uid="{C18C5749-9478-4FE5-A0CC-7537BBCBA9DF}"/>
    <cellStyle name="Título 1 2 17 2" xfId="44453" xr:uid="{0086FCCA-6191-492A-A619-AB8AB8EB478B}"/>
    <cellStyle name="Título 1 2 17 2 2" xfId="44454" xr:uid="{1E8057FB-A736-4A27-A640-E1D7929BB893}"/>
    <cellStyle name="Título 1 2 17 2 2 2" xfId="44455" xr:uid="{34F0C34A-0E42-40FB-9D35-0AB1F643DF48}"/>
    <cellStyle name="Título 1 2 17 2 3" xfId="44456" xr:uid="{08545AC1-6C03-456A-9423-8C06BDF4DC99}"/>
    <cellStyle name="Título 1 2 17 2 3 2" xfId="44457" xr:uid="{565E5D0D-7A2B-45D2-851B-EA367608691F}"/>
    <cellStyle name="Título 1 2 17 2 4" xfId="44458" xr:uid="{63A1C0CB-0EF3-4B01-B264-87C0314BFA28}"/>
    <cellStyle name="Título 1 2 17 3" xfId="44459" xr:uid="{CD873431-046E-44C2-BE66-C9717C04231B}"/>
    <cellStyle name="Título 1 2 17 3 2" xfId="44460" xr:uid="{9821E610-2623-408C-BD67-900884A8FF39}"/>
    <cellStyle name="Título 1 2 17 4" xfId="44461" xr:uid="{A5746C3F-D735-4E96-828B-848465BE1E93}"/>
    <cellStyle name="Título 1 2 17 4 2" xfId="44462" xr:uid="{6D6C735D-1F3D-4C6D-A02D-0EA3D6FA353D}"/>
    <cellStyle name="Título 1 2 17 5" xfId="44463" xr:uid="{69594C35-53DE-49D0-BE49-0E778C3C6D76}"/>
    <cellStyle name="Título 1 2 17 5 2" xfId="44464" xr:uid="{9FAD6EBC-829B-4AFE-820A-0463466CBB62}"/>
    <cellStyle name="Título 1 2 17 6" xfId="44465" xr:uid="{3A243F81-AA07-4C62-9545-5FBC102EED25}"/>
    <cellStyle name="Título 1 2 17 6 2" xfId="44466" xr:uid="{9799F86D-FEE3-4A89-B86B-43DC809DD302}"/>
    <cellStyle name="Título 1 2 17 7" xfId="44467" xr:uid="{F33D2CB2-8F97-4D42-825D-906EF7EA5E0C}"/>
    <cellStyle name="Título 1 2 18" xfId="44468" xr:uid="{8790C379-EA52-4406-9634-1E9DBDEFC7A4}"/>
    <cellStyle name="Título 1 2 18 2" xfId="44469" xr:uid="{CC674C1F-F9CD-4BBE-98C0-7452ABF6AADF}"/>
    <cellStyle name="Título 1 2 18 2 2" xfId="44470" xr:uid="{FC82484B-80A1-406F-898A-74E54F73EB59}"/>
    <cellStyle name="Título 1 2 18 2 2 2" xfId="44471" xr:uid="{D6EFF837-BB60-4C28-AAAC-48C46EE98F17}"/>
    <cellStyle name="Título 1 2 18 2 3" xfId="44472" xr:uid="{FDACFD36-812E-4E93-BADF-AE8CC2692DD2}"/>
    <cellStyle name="Título 1 2 18 2 3 2" xfId="44473" xr:uid="{736B12D3-718B-4421-96FE-002DEA486E23}"/>
    <cellStyle name="Título 1 2 18 2 4" xfId="44474" xr:uid="{C886AD29-BD3E-4522-A7A9-6F724BDFE24F}"/>
    <cellStyle name="Título 1 2 18 3" xfId="44475" xr:uid="{93145E38-D835-4BA0-8700-78C8698CB514}"/>
    <cellStyle name="Título 1 2 18 3 2" xfId="44476" xr:uid="{21E8E640-41DE-43F6-8FCD-B49514B5B9F1}"/>
    <cellStyle name="Título 1 2 18 4" xfId="44477" xr:uid="{142793B8-E5ED-48A3-B0A6-C654FCF6C3EA}"/>
    <cellStyle name="Título 1 2 18 4 2" xfId="44478" xr:uid="{0968D940-F147-43F4-897A-77E71650DE60}"/>
    <cellStyle name="Título 1 2 18 5" xfId="44479" xr:uid="{60DE1F08-3418-4081-B334-8EC99563C76A}"/>
    <cellStyle name="Título 1 2 18 5 2" xfId="44480" xr:uid="{01738C0E-2F77-45A4-B402-2A46B4C8E66C}"/>
    <cellStyle name="Título 1 2 18 6" xfId="44481" xr:uid="{04BC8462-3F79-444D-A748-8BEAEE7012E6}"/>
    <cellStyle name="Título 1 2 18 6 2" xfId="44482" xr:uid="{5047B2B4-2353-4B32-BE0B-85D92234147D}"/>
    <cellStyle name="Título 1 2 18 7" xfId="44483" xr:uid="{B1963D21-2BAC-4DA2-B6C7-A3D7F3C749E4}"/>
    <cellStyle name="Título 1 2 19" xfId="44484" xr:uid="{E6A48831-C408-4B2A-8A29-7497DDDBFE32}"/>
    <cellStyle name="Título 1 2 19 2" xfId="44485" xr:uid="{1A3BF100-5596-44AA-98C8-6B416CF36699}"/>
    <cellStyle name="Título 1 2 19 2 2" xfId="44486" xr:uid="{4591BC7B-4DAF-44F1-AC06-F2B3D58CF8E0}"/>
    <cellStyle name="Título 1 2 19 2 2 2" xfId="44487" xr:uid="{7D2C1C71-956E-4436-BAF6-D6E86C72B3D4}"/>
    <cellStyle name="Título 1 2 19 2 3" xfId="44488" xr:uid="{1C51792B-28C1-414E-BE6D-B9F0F40C6F93}"/>
    <cellStyle name="Título 1 2 19 2 3 2" xfId="44489" xr:uid="{06E2FE02-8749-4251-882A-A53890969911}"/>
    <cellStyle name="Título 1 2 19 2 4" xfId="44490" xr:uid="{9054783F-7938-48C5-BB33-8CC3792F9663}"/>
    <cellStyle name="Título 1 2 19 3" xfId="44491" xr:uid="{08162C18-1C8D-497D-B8A2-74256A255715}"/>
    <cellStyle name="Título 1 2 19 3 2" xfId="44492" xr:uid="{2CE1482D-39E5-49F0-A74D-BB26251E848C}"/>
    <cellStyle name="Título 1 2 19 4" xfId="44493" xr:uid="{41FB222E-E88A-4E08-8513-4A2D65D9203F}"/>
    <cellStyle name="Título 1 2 19 4 2" xfId="44494" xr:uid="{6C8E048A-F979-4040-8E47-C875A1781ED8}"/>
    <cellStyle name="Título 1 2 19 5" xfId="44495" xr:uid="{7F57CB05-C818-4D04-B8C0-3B9ADACC30F5}"/>
    <cellStyle name="Título 1 2 19 5 2" xfId="44496" xr:uid="{F9F4BB35-0505-49BD-84B0-27C55ACC4DC6}"/>
    <cellStyle name="Título 1 2 19 6" xfId="44497" xr:uid="{88B90598-E51E-4524-B8D9-5836248C1AE0}"/>
    <cellStyle name="Título 1 2 19 6 2" xfId="44498" xr:uid="{EA00DFD9-7321-4D79-AF66-29C236483049}"/>
    <cellStyle name="Título 1 2 19 7" xfId="44499" xr:uid="{19A0671E-30B3-45FC-853E-78C3B1C946CF}"/>
    <cellStyle name="Título 1 2 2" xfId="44500" xr:uid="{22F57D1D-287B-489C-A096-B70FA9A1A84B}"/>
    <cellStyle name="Título 1 2 2 2" xfId="44501" xr:uid="{A0CBB372-35FD-4FC0-BB61-AC2D054D2280}"/>
    <cellStyle name="Título 1 2 2 2 2" xfId="44502" xr:uid="{6CA14AAF-BD43-40FE-BA2D-2D531402557A}"/>
    <cellStyle name="Título 1 2 2 2 2 2" xfId="44503" xr:uid="{08142A44-9BF8-44B9-830D-83E616E1E07C}"/>
    <cellStyle name="Título 1 2 2 2 3" xfId="44504" xr:uid="{81B6E197-3387-405F-A171-193BFBE0E264}"/>
    <cellStyle name="Título 1 2 2 2 3 2" xfId="44505" xr:uid="{FB649255-B356-4B80-8B4E-EB08175A6A32}"/>
    <cellStyle name="Título 1 2 2 2 4" xfId="44506" xr:uid="{A6301F10-709A-43BB-AB8F-CB9E4139E699}"/>
    <cellStyle name="Título 1 2 2 3" xfId="44507" xr:uid="{7B128BAE-CF50-47A5-9F8B-222B15927AE7}"/>
    <cellStyle name="Título 1 2 2 3 2" xfId="44508" xr:uid="{E74C7F10-2AAA-4FC1-8774-33F6186E8F69}"/>
    <cellStyle name="Título 1 2 2 4" xfId="44509" xr:uid="{11417D1B-1A75-409D-8CE2-E65635BAC5D8}"/>
    <cellStyle name="Título 1 2 2 4 2" xfId="44510" xr:uid="{B0CB2D88-227D-43B6-AC2A-AAFD70084433}"/>
    <cellStyle name="Título 1 2 2 5" xfId="44511" xr:uid="{FFAB3DAA-1801-4DDC-9697-C3F03E6849F4}"/>
    <cellStyle name="Título 1 2 2 5 2" xfId="44512" xr:uid="{2D793DA6-F033-4367-88CC-07ACF137AB1A}"/>
    <cellStyle name="Título 1 2 2 6" xfId="44513" xr:uid="{A0B9AA02-D614-420C-9382-33D3C118A6DE}"/>
    <cellStyle name="Título 1 2 2 6 2" xfId="44514" xr:uid="{6B0CBD0B-22F0-49C3-9719-164CA47BFAFA}"/>
    <cellStyle name="Título 1 2 2 7" xfId="44515" xr:uid="{C9B1C29F-5154-4314-A75D-DB5F251E23DF}"/>
    <cellStyle name="Título 1 2 20" xfId="44516" xr:uid="{BFB0489A-CD44-47D2-8CBF-7B97CEC90CA0}"/>
    <cellStyle name="Título 1 2 20 2" xfId="44517" xr:uid="{CDF09279-B007-46C0-88C2-63BFEEE0E4C8}"/>
    <cellStyle name="Título 1 2 20 2 2" xfId="44518" xr:uid="{3DE0933E-C6FE-41C6-B019-FF252F02638D}"/>
    <cellStyle name="Título 1 2 20 2 2 2" xfId="44519" xr:uid="{6DB2FA1C-C521-4732-A1E5-CD8B8F09EC12}"/>
    <cellStyle name="Título 1 2 20 2 3" xfId="44520" xr:uid="{D114307A-A24E-4AA3-924F-541EF5915059}"/>
    <cellStyle name="Título 1 2 20 2 3 2" xfId="44521" xr:uid="{6F0FD8AB-A1BD-4CAA-9285-6676BA6383A7}"/>
    <cellStyle name="Título 1 2 20 2 4" xfId="44522" xr:uid="{C1858E7E-B49B-4CF9-B896-7AF9D2068210}"/>
    <cellStyle name="Título 1 2 20 3" xfId="44523" xr:uid="{669BA9D6-56EE-4DE5-9153-B730C1CDA913}"/>
    <cellStyle name="Título 1 2 20 3 2" xfId="44524" xr:uid="{0B856B4F-12F4-47BD-91A2-A748123C637D}"/>
    <cellStyle name="Título 1 2 20 4" xfId="44525" xr:uid="{A0119021-2DDD-4C22-9900-08922F351EAC}"/>
    <cellStyle name="Título 1 2 20 4 2" xfId="44526" xr:uid="{609384D7-F083-419A-9DB2-C4ACDBD9BD3F}"/>
    <cellStyle name="Título 1 2 20 5" xfId="44527" xr:uid="{CF4F911B-2A51-4493-908E-1E93CA93E329}"/>
    <cellStyle name="Título 1 2 20 5 2" xfId="44528" xr:uid="{F1DAD0D2-F732-43BC-8AEE-1C525A8957AB}"/>
    <cellStyle name="Título 1 2 20 6" xfId="44529" xr:uid="{04B6CBD0-B6E2-4635-93C1-725883ED69A8}"/>
    <cellStyle name="Título 1 2 20 6 2" xfId="44530" xr:uid="{2AD40F26-679C-41A9-8D5D-F9AEE109BBA6}"/>
    <cellStyle name="Título 1 2 20 7" xfId="44531" xr:uid="{CC77D85A-EB46-4C7B-951F-D0DE86220D00}"/>
    <cellStyle name="Título 1 2 21" xfId="44532" xr:uid="{FA983C13-9305-4C9A-A773-090161264A62}"/>
    <cellStyle name="Título 1 2 21 2" xfId="44533" xr:uid="{E9A8F718-86D6-4702-A6BD-31701C7D687E}"/>
    <cellStyle name="Título 1 2 21 2 2" xfId="44534" xr:uid="{52EAB6D0-7813-4CA3-A938-83033F8C35A9}"/>
    <cellStyle name="Título 1 2 21 2 2 2" xfId="44535" xr:uid="{A01429C1-FF18-4021-8B80-22AB8CF37CA6}"/>
    <cellStyle name="Título 1 2 21 2 3" xfId="44536" xr:uid="{71DFC2A0-38AF-4709-8F9D-E711EECFD4BC}"/>
    <cellStyle name="Título 1 2 21 2 3 2" xfId="44537" xr:uid="{37959814-A646-4F70-B671-ECFAC0089FB8}"/>
    <cellStyle name="Título 1 2 21 2 4" xfId="44538" xr:uid="{20151B93-7FEB-4707-B704-24DF38907B04}"/>
    <cellStyle name="Título 1 2 21 3" xfId="44539" xr:uid="{28973788-071B-4015-94BE-D9FD7563E53B}"/>
    <cellStyle name="Título 1 2 21 3 2" xfId="44540" xr:uid="{3BB35884-F990-41E9-A102-9794C89317FA}"/>
    <cellStyle name="Título 1 2 21 4" xfId="44541" xr:uid="{877FA806-2536-491A-A5B0-3BB1042393BA}"/>
    <cellStyle name="Título 1 2 21 4 2" xfId="44542" xr:uid="{0EA8FFCE-D7CF-4488-B8F0-74DD50440879}"/>
    <cellStyle name="Título 1 2 21 5" xfId="44543" xr:uid="{0BCE1532-6C38-406A-B422-9801646AEE80}"/>
    <cellStyle name="Título 1 2 21 5 2" xfId="44544" xr:uid="{EF560848-2CB7-41E5-8749-59FDB370661D}"/>
    <cellStyle name="Título 1 2 21 6" xfId="44545" xr:uid="{8306F209-6BEA-4EEB-94BD-0A5B496EE5D2}"/>
    <cellStyle name="Título 1 2 21 6 2" xfId="44546" xr:uid="{FB8108A9-14EB-4276-A059-677DF5DCF436}"/>
    <cellStyle name="Título 1 2 21 7" xfId="44547" xr:uid="{6147B8E6-A9B2-4C77-B990-316F72FD92F8}"/>
    <cellStyle name="Título 1 2 22" xfId="44548" xr:uid="{F9156798-5436-4416-BBE2-99D7EE685307}"/>
    <cellStyle name="Título 1 2 22 2" xfId="44549" xr:uid="{4AB446AC-A5E4-4F6F-B861-383253497266}"/>
    <cellStyle name="Título 1 2 22 2 2" xfId="44550" xr:uid="{B99D88E0-C4FA-4B25-AB05-75714DECF1BB}"/>
    <cellStyle name="Título 1 2 22 2 2 2" xfId="44551" xr:uid="{DF98EB8A-90E0-48D1-B71E-CAA3BB7D91AD}"/>
    <cellStyle name="Título 1 2 22 2 3" xfId="44552" xr:uid="{96D5FCEA-01C5-4700-9430-9FE026409155}"/>
    <cellStyle name="Título 1 2 22 2 3 2" xfId="44553" xr:uid="{4CBC9B6F-02BA-42EC-848D-B5E6B33900BD}"/>
    <cellStyle name="Título 1 2 22 2 4" xfId="44554" xr:uid="{0F1C10B5-4068-4D88-972A-A84BD3B44FF6}"/>
    <cellStyle name="Título 1 2 22 3" xfId="44555" xr:uid="{D1D09576-7A6A-48CB-92B7-FF16D7775019}"/>
    <cellStyle name="Título 1 2 22 3 2" xfId="44556" xr:uid="{8D2E2D91-05B6-4BF8-B632-C68D7EB2F7C8}"/>
    <cellStyle name="Título 1 2 22 4" xfId="44557" xr:uid="{B7FC4C5F-1C97-42CF-8F45-79A3422C68F6}"/>
    <cellStyle name="Título 1 2 22 4 2" xfId="44558" xr:uid="{AEA278E2-ED2B-4499-9A74-BB5ED7ED021D}"/>
    <cellStyle name="Título 1 2 22 5" xfId="44559" xr:uid="{DC311F50-7471-4E43-B603-CFCDFFA2740F}"/>
    <cellStyle name="Título 1 2 22 5 2" xfId="44560" xr:uid="{BC0692C5-2248-40DF-AC72-0D1DA81F200B}"/>
    <cellStyle name="Título 1 2 22 6" xfId="44561" xr:uid="{87C6E1F0-860A-4BA3-9715-821982DBDBBF}"/>
    <cellStyle name="Título 1 2 22 6 2" xfId="44562" xr:uid="{2813E8DC-9027-4D1E-ACB6-AA1D94F860D1}"/>
    <cellStyle name="Título 1 2 22 7" xfId="44563" xr:uid="{5206AF05-728B-4A16-83F0-748243B9BB78}"/>
    <cellStyle name="Título 1 2 23" xfId="44564" xr:uid="{78011C18-6B22-46F0-B1CA-F2013DADB989}"/>
    <cellStyle name="Título 1 2 23 2" xfId="44565" xr:uid="{4954462C-2E40-49AD-A3B2-C6C151989565}"/>
    <cellStyle name="Título 1 2 23 2 2" xfId="44566" xr:uid="{1DD97DED-6A11-48CF-8251-5C272755568D}"/>
    <cellStyle name="Título 1 2 23 2 2 2" xfId="44567" xr:uid="{4AB62060-0D25-4C32-8210-E28B9BB66E22}"/>
    <cellStyle name="Título 1 2 23 2 3" xfId="44568" xr:uid="{B3B30418-C052-411D-BC16-D935322314C5}"/>
    <cellStyle name="Título 1 2 23 2 3 2" xfId="44569" xr:uid="{E38EE596-B66D-4330-9B10-DDAAB6A958BE}"/>
    <cellStyle name="Título 1 2 23 2 4" xfId="44570" xr:uid="{30EE3889-4384-4439-A2B1-346149AA62D7}"/>
    <cellStyle name="Título 1 2 23 3" xfId="44571" xr:uid="{38352C27-19F0-4CA2-B461-04455D7F1A11}"/>
    <cellStyle name="Título 1 2 23 3 2" xfId="44572" xr:uid="{05193EAE-A693-4E9B-9B0B-DE18293E1364}"/>
    <cellStyle name="Título 1 2 23 4" xfId="44573" xr:uid="{DB36B05C-2894-4108-850B-F7841BA2F174}"/>
    <cellStyle name="Título 1 2 23 4 2" xfId="44574" xr:uid="{75EDA704-3B66-46BE-B0E6-05E4270541B8}"/>
    <cellStyle name="Título 1 2 23 5" xfId="44575" xr:uid="{102F629A-FBD0-498C-A2FB-EDA99CEFACDF}"/>
    <cellStyle name="Título 1 2 23 5 2" xfId="44576" xr:uid="{86E32583-C4BD-4D71-9DA5-A75A68A2C52B}"/>
    <cellStyle name="Título 1 2 23 6" xfId="44577" xr:uid="{99ED25EF-55E1-4544-B9F8-0D3EF1F1C16A}"/>
    <cellStyle name="Título 1 2 23 6 2" xfId="44578" xr:uid="{5B635839-571A-4D22-915D-CF5BBF242809}"/>
    <cellStyle name="Título 1 2 23 7" xfId="44579" xr:uid="{0A6FC68B-E40B-48A8-BFB8-3F6C4997B6B4}"/>
    <cellStyle name="Título 1 2 24" xfId="44580" xr:uid="{597AAACF-73FE-4F84-AB57-66CD7C9159A0}"/>
    <cellStyle name="Título 1 2 24 2" xfId="44581" xr:uid="{C071AD13-8F6E-47B4-A463-0DD2CBC2ACFF}"/>
    <cellStyle name="Título 1 2 24 2 2" xfId="44582" xr:uid="{00A608AA-869F-4C69-BCD5-4550B4A11605}"/>
    <cellStyle name="Título 1 2 24 2 2 2" xfId="44583" xr:uid="{68B5A3E5-D1BB-4FF2-8036-62ECD92F04B4}"/>
    <cellStyle name="Título 1 2 24 2 3" xfId="44584" xr:uid="{5D0CC200-F9B6-41C0-94EF-404E3D88CB42}"/>
    <cellStyle name="Título 1 2 24 2 3 2" xfId="44585" xr:uid="{D4004722-8EEC-4DE9-933F-A464DBB2D912}"/>
    <cellStyle name="Título 1 2 24 2 4" xfId="44586" xr:uid="{017FF1A5-5393-474E-AF76-83C832A99A1D}"/>
    <cellStyle name="Título 1 2 24 3" xfId="44587" xr:uid="{B63FFB7B-33A9-4E92-828D-338B6E6AEAD7}"/>
    <cellStyle name="Título 1 2 24 3 2" xfId="44588" xr:uid="{31037AB0-1976-4CAC-923F-4BF63D932C21}"/>
    <cellStyle name="Título 1 2 24 4" xfId="44589" xr:uid="{F72878A6-5C77-42ED-9BF2-4CE9C3539A3A}"/>
    <cellStyle name="Título 1 2 24 4 2" xfId="44590" xr:uid="{FBC6FB10-87C9-409E-8E62-FA4EFD832971}"/>
    <cellStyle name="Título 1 2 24 5" xfId="44591" xr:uid="{0D5603F2-1FB2-4526-9097-829B8F7C867E}"/>
    <cellStyle name="Título 1 2 24 5 2" xfId="44592" xr:uid="{41244F13-DAD2-49D7-8852-C4B5D31E5286}"/>
    <cellStyle name="Título 1 2 24 6" xfId="44593" xr:uid="{9A53AF82-4D9E-4757-9E82-C4A49D55904F}"/>
    <cellStyle name="Título 1 2 24 6 2" xfId="44594" xr:uid="{D2B058F3-3FCC-485C-97F9-0491C8554FA9}"/>
    <cellStyle name="Título 1 2 24 7" xfId="44595" xr:uid="{4D14DCB3-0BF6-410C-AF27-101F9B322DBF}"/>
    <cellStyle name="Título 1 2 25" xfId="44596" xr:uid="{43F5B236-2D48-4C4A-8FC4-975BABBB43CC}"/>
    <cellStyle name="Título 1 2 25 2" xfId="44597" xr:uid="{48604200-E122-4668-9071-E98ECAD426BF}"/>
    <cellStyle name="Título 1 2 25 2 2" xfId="44598" xr:uid="{DF591A57-8F98-4835-853E-1DE9C27AB03A}"/>
    <cellStyle name="Título 1 2 25 2 2 2" xfId="44599" xr:uid="{B26A51CD-6190-44DC-A648-829C4B71F5B8}"/>
    <cellStyle name="Título 1 2 25 2 3" xfId="44600" xr:uid="{81AE4D22-C940-49D6-9031-CD9D56739A3C}"/>
    <cellStyle name="Título 1 2 25 2 3 2" xfId="44601" xr:uid="{54C5CF5C-9438-47DB-B119-E7F35D4DFE9B}"/>
    <cellStyle name="Título 1 2 25 2 4" xfId="44602" xr:uid="{A75F52EB-2EEB-4D30-9C76-49A9E30F2A69}"/>
    <cellStyle name="Título 1 2 25 3" xfId="44603" xr:uid="{202A9250-E81A-4D45-A326-62A33F06DA5B}"/>
    <cellStyle name="Título 1 2 25 3 2" xfId="44604" xr:uid="{9DA467AF-3FEA-4759-9A1B-1A2CB02AD72D}"/>
    <cellStyle name="Título 1 2 25 4" xfId="44605" xr:uid="{9E551CBC-EA54-4FEB-B47A-2E41DE3D16F0}"/>
    <cellStyle name="Título 1 2 25 4 2" xfId="44606" xr:uid="{35909346-E633-4FB3-A8CB-2CDFA4C438FA}"/>
    <cellStyle name="Título 1 2 25 5" xfId="44607" xr:uid="{4E60D380-4FE3-452A-807A-811A94D15D74}"/>
    <cellStyle name="Título 1 2 25 5 2" xfId="44608" xr:uid="{14E9D81F-B58A-4DFF-A7D2-7D2A3AEC6003}"/>
    <cellStyle name="Título 1 2 25 6" xfId="44609" xr:uid="{DF5EDC69-4737-457A-8ECE-DF9B136081A5}"/>
    <cellStyle name="Título 1 2 25 6 2" xfId="44610" xr:uid="{B87DF334-2985-4ADD-BC06-22C21CAEBFFF}"/>
    <cellStyle name="Título 1 2 25 7" xfId="44611" xr:uid="{DB6C918E-94DE-4A8C-80B6-E027C01E9C60}"/>
    <cellStyle name="Título 1 2 26" xfId="44612" xr:uid="{E04DA1B6-D02C-4210-87D5-16D8F201766D}"/>
    <cellStyle name="Título 1 2 26 2" xfId="44613" xr:uid="{657E9404-E3B8-4A01-90F5-D675C18017B4}"/>
    <cellStyle name="Título 1 2 26 2 2" xfId="44614" xr:uid="{67215657-AB13-4046-86CF-0D61AFF4E9E2}"/>
    <cellStyle name="Título 1 2 26 2 2 2" xfId="44615" xr:uid="{4D919397-BC99-4014-B555-E662418CC5D9}"/>
    <cellStyle name="Título 1 2 26 2 3" xfId="44616" xr:uid="{D3D9CF25-8474-4E35-AD49-A2766D0C71FA}"/>
    <cellStyle name="Título 1 2 26 2 3 2" xfId="44617" xr:uid="{6AA2F9A5-F3B7-4D60-95B2-E7088FD9BFBF}"/>
    <cellStyle name="Título 1 2 26 2 4" xfId="44618" xr:uid="{A12B8D53-BF5D-4D48-99F3-ADB4889038F7}"/>
    <cellStyle name="Título 1 2 26 3" xfId="44619" xr:uid="{B80022FD-A758-4684-88EB-FEED917C431B}"/>
    <cellStyle name="Título 1 2 26 3 2" xfId="44620" xr:uid="{84C7120B-E7A7-43CA-AB46-EE453F64C51F}"/>
    <cellStyle name="Título 1 2 26 4" xfId="44621" xr:uid="{A1D864FA-1702-418A-8666-44C75873749D}"/>
    <cellStyle name="Título 1 2 26 4 2" xfId="44622" xr:uid="{16F7BFE8-CB7D-409C-836E-A957E718B74B}"/>
    <cellStyle name="Título 1 2 26 5" xfId="44623" xr:uid="{E7703559-4C89-406C-A236-1754E419E50E}"/>
    <cellStyle name="Título 1 2 26 5 2" xfId="44624" xr:uid="{8BAD172A-9815-4FC9-805C-A76DC7298EE1}"/>
    <cellStyle name="Título 1 2 26 6" xfId="44625" xr:uid="{64B8382C-93D6-4CFD-AF73-100B1979093A}"/>
    <cellStyle name="Título 1 2 26 6 2" xfId="44626" xr:uid="{21C1A27D-3CE4-463A-9B2F-50E1CEC9DEC2}"/>
    <cellStyle name="Título 1 2 26 7" xfId="44627" xr:uid="{A63061B6-CC5C-4C24-BDFE-4AE5BF3B88AE}"/>
    <cellStyle name="Título 1 2 27" xfId="44628" xr:uid="{F6EB70A8-961E-4386-AD03-93747D68D588}"/>
    <cellStyle name="Título 1 2 27 2" xfId="44629" xr:uid="{A188D8EA-3837-450C-BE46-B489D92431BC}"/>
    <cellStyle name="Título 1 2 27 2 2" xfId="44630" xr:uid="{76DD0F4A-F5C4-4831-8B88-23D800A57247}"/>
    <cellStyle name="Título 1 2 27 2 2 2" xfId="44631" xr:uid="{B57D324D-C5E0-49CA-B8D1-A04DFECF7D6E}"/>
    <cellStyle name="Título 1 2 27 2 3" xfId="44632" xr:uid="{3D6C75BB-BDD7-4764-AD8D-99BF634F5F4E}"/>
    <cellStyle name="Título 1 2 27 2 3 2" xfId="44633" xr:uid="{C88D2D58-31B7-4F67-9AB5-C5AF2BABD2F5}"/>
    <cellStyle name="Título 1 2 27 2 4" xfId="44634" xr:uid="{FA6A2F4E-5274-4118-9F2D-8528A2CECC54}"/>
    <cellStyle name="Título 1 2 27 3" xfId="44635" xr:uid="{ED28E365-8150-4312-97A6-0F65BBCE44CB}"/>
    <cellStyle name="Título 1 2 27 3 2" xfId="44636" xr:uid="{4EDB40A0-3C9E-412E-AB2D-EAB1F8A6433B}"/>
    <cellStyle name="Título 1 2 27 4" xfId="44637" xr:uid="{9D82EEA0-89A5-49EF-8AF8-8BAB48CD3E44}"/>
    <cellStyle name="Título 1 2 27 4 2" xfId="44638" xr:uid="{5926D3FA-101E-443B-9ABB-B2FE6CD75B87}"/>
    <cellStyle name="Título 1 2 27 5" xfId="44639" xr:uid="{D5B6E599-B66D-4D2A-A388-6CD7E97AFA0E}"/>
    <cellStyle name="Título 1 2 27 5 2" xfId="44640" xr:uid="{EA39F7F9-9BEF-42A2-81F1-7871998459F2}"/>
    <cellStyle name="Título 1 2 27 6" xfId="44641" xr:uid="{506281A7-4874-4107-8DD4-8DE913A44F32}"/>
    <cellStyle name="Título 1 2 27 6 2" xfId="44642" xr:uid="{A0C4F3B9-5646-4118-A2FE-CDA9E234B163}"/>
    <cellStyle name="Título 1 2 27 7" xfId="44643" xr:uid="{0ABD8EE8-526B-454A-808F-444E8D96524C}"/>
    <cellStyle name="Título 1 2 28" xfId="44644" xr:uid="{30C26E49-67E7-4BD6-94F5-3B5EE8E2BAE6}"/>
    <cellStyle name="Título 1 2 28 2" xfId="44645" xr:uid="{CCE04524-B3EF-488D-BACF-ED562B83AE36}"/>
    <cellStyle name="Título 1 2 28 2 2" xfId="44646" xr:uid="{F3DB1696-87DC-4F17-860A-71FF09D4B62C}"/>
    <cellStyle name="Título 1 2 28 2 2 2" xfId="44647" xr:uid="{A1D736D8-05DA-4BD7-9E08-351F3891043C}"/>
    <cellStyle name="Título 1 2 28 2 3" xfId="44648" xr:uid="{A0E15D69-6522-4BF5-9449-155009044D00}"/>
    <cellStyle name="Título 1 2 28 2 3 2" xfId="44649" xr:uid="{21126F2E-9645-4E16-8946-1FD7943D57EF}"/>
    <cellStyle name="Título 1 2 28 2 4" xfId="44650" xr:uid="{7908060B-C0F4-4442-BD44-8CA09C8365B5}"/>
    <cellStyle name="Título 1 2 28 3" xfId="44651" xr:uid="{079FEA7F-5901-419B-B719-7FA3C57A9487}"/>
    <cellStyle name="Título 1 2 28 3 2" xfId="44652" xr:uid="{53E79B60-78BD-4210-99AE-13BEC4D70502}"/>
    <cellStyle name="Título 1 2 28 4" xfId="44653" xr:uid="{61B0CBA6-4A9C-4781-8A54-4B628BC9AAB6}"/>
    <cellStyle name="Título 1 2 28 4 2" xfId="44654" xr:uid="{0DC75298-D5C4-447C-87B2-9B05E5779CFD}"/>
    <cellStyle name="Título 1 2 28 5" xfId="44655" xr:uid="{1CF0A559-0E61-4BFE-B1FF-D36F9C7E5323}"/>
    <cellStyle name="Título 1 2 28 5 2" xfId="44656" xr:uid="{09A07377-A92F-452C-B60C-BB922B769719}"/>
    <cellStyle name="Título 1 2 28 6" xfId="44657" xr:uid="{14959167-9DF6-4EF2-8A77-A7C5CB4D905D}"/>
    <cellStyle name="Título 1 2 28 6 2" xfId="44658" xr:uid="{F251FEEA-E2D5-44BB-BD65-68BB191D9F37}"/>
    <cellStyle name="Título 1 2 28 7" xfId="44659" xr:uid="{90A21C99-B6EF-4FC5-A988-DC49737C4399}"/>
    <cellStyle name="Título 1 2 29" xfId="44660" xr:uid="{BDCAB973-DCCD-48A4-9CDE-05AA10AB35AC}"/>
    <cellStyle name="Título 1 2 29 2" xfId="44661" xr:uid="{4211F4A8-0CFB-459D-8DBF-17C2C63E8124}"/>
    <cellStyle name="Título 1 2 29 2 2" xfId="44662" xr:uid="{8EDBCD1D-5708-4BF5-A201-CD42A171B319}"/>
    <cellStyle name="Título 1 2 29 2 2 2" xfId="44663" xr:uid="{5ED600FF-78B7-49D4-8A31-A31703143DF7}"/>
    <cellStyle name="Título 1 2 29 2 3" xfId="44664" xr:uid="{EA9BE5DD-6209-47FF-94A2-3BFEE462A8E2}"/>
    <cellStyle name="Título 1 2 29 2 3 2" xfId="44665" xr:uid="{794B40EC-42AF-4DD7-ABDE-438E6FF10630}"/>
    <cellStyle name="Título 1 2 29 2 4" xfId="44666" xr:uid="{3AF45C05-50E7-4FB0-8864-E291701AD6D3}"/>
    <cellStyle name="Título 1 2 29 3" xfId="44667" xr:uid="{D4AE36E5-44F6-4DC7-91E5-513BA57F6D82}"/>
    <cellStyle name="Título 1 2 29 3 2" xfId="44668" xr:uid="{A15443CB-23F9-4627-8267-A83308232DBE}"/>
    <cellStyle name="Título 1 2 29 4" xfId="44669" xr:uid="{9ACF2B0A-0CED-4EED-9226-19B7C617AA3B}"/>
    <cellStyle name="Título 1 2 29 4 2" xfId="44670" xr:uid="{87ADF2CB-AA75-42C9-92E5-102EEBC5159D}"/>
    <cellStyle name="Título 1 2 29 5" xfId="44671" xr:uid="{65C0E52A-FC4E-4872-9BDF-C6494286B8D1}"/>
    <cellStyle name="Título 1 2 29 5 2" xfId="44672" xr:uid="{A8626A2A-DBEA-4CDB-8989-0CBBF8577E4A}"/>
    <cellStyle name="Título 1 2 29 6" xfId="44673" xr:uid="{392E3BCF-FD94-46BC-BAA3-673427C9E3A7}"/>
    <cellStyle name="Título 1 2 29 6 2" xfId="44674" xr:uid="{A7DB09E7-51A0-4312-8E74-5210F7D270A3}"/>
    <cellStyle name="Título 1 2 29 7" xfId="44675" xr:uid="{5C26710F-404E-4048-9F4D-85EB8CD12A86}"/>
    <cellStyle name="Título 1 2 3" xfId="44676" xr:uid="{CE145F5D-7FF5-4796-A078-6529685792E4}"/>
    <cellStyle name="Título 1 2 3 2" xfId="44677" xr:uid="{0E9DEAEF-8CD0-4674-AFDA-787E1B81E0F4}"/>
    <cellStyle name="Título 1 2 3 2 2" xfId="44678" xr:uid="{FA900E9D-3EEA-4BD3-9E8F-35A1EB5AAC33}"/>
    <cellStyle name="Título 1 2 3 2 2 2" xfId="44679" xr:uid="{76BEFE05-372A-47C2-85E7-F09913940DAA}"/>
    <cellStyle name="Título 1 2 3 2 3" xfId="44680" xr:uid="{A2F0A629-2262-4D3E-ADE0-C05BC6DA1854}"/>
    <cellStyle name="Título 1 2 3 2 3 2" xfId="44681" xr:uid="{1BC3F764-487B-4D8E-ADA9-411CDA2FD3E0}"/>
    <cellStyle name="Título 1 2 3 2 4" xfId="44682" xr:uid="{CB8F7DCA-0EC4-42A9-9D63-05F5201918FD}"/>
    <cellStyle name="Título 1 2 3 3" xfId="44683" xr:uid="{BB424438-D6B3-441A-BDFB-B76C1E1904C9}"/>
    <cellStyle name="Título 1 2 3 3 2" xfId="44684" xr:uid="{EE925818-6560-46AF-B828-1506A0C968FD}"/>
    <cellStyle name="Título 1 2 3 4" xfId="44685" xr:uid="{51CA3F4C-A688-4C06-8C97-36C1CE4D6A98}"/>
    <cellStyle name="Título 1 2 3 4 2" xfId="44686" xr:uid="{860ED93E-A1A2-4901-9E7D-5962AF2D57E2}"/>
    <cellStyle name="Título 1 2 3 5" xfId="44687" xr:uid="{47E06EAA-0F5F-45BF-AEED-3717BB4EE3EC}"/>
    <cellStyle name="Título 1 2 3 5 2" xfId="44688" xr:uid="{0C27F4D5-C51F-4CDE-A1A1-4C8E997D8F4D}"/>
    <cellStyle name="Título 1 2 3 6" xfId="44689" xr:uid="{AC2B92EB-50AD-4428-9720-FBCA4C7585D0}"/>
    <cellStyle name="Título 1 2 3 6 2" xfId="44690" xr:uid="{7B8A37CC-B8E7-4D70-832D-A0B86497E704}"/>
    <cellStyle name="Título 1 2 3 7" xfId="44691" xr:uid="{A5CE619D-230D-43A1-941D-E521C00BE4DE}"/>
    <cellStyle name="Título 1 2 30" xfId="44692" xr:uid="{6F6F25F1-8CD8-4F6E-B351-DEB7B61C2406}"/>
    <cellStyle name="Título 1 2 30 2" xfId="44693" xr:uid="{58ABFEE5-88C8-4A45-A7B1-E2FB9EDC41EC}"/>
    <cellStyle name="Título 1 2 30 2 2" xfId="44694" xr:uid="{C31F369F-6860-4CE4-8F6A-7C05985089C4}"/>
    <cellStyle name="Título 1 2 30 2 2 2" xfId="44695" xr:uid="{6E8640A1-01FD-41B4-A468-9F4DAEBDAA0E}"/>
    <cellStyle name="Título 1 2 30 2 3" xfId="44696" xr:uid="{12240A71-21BB-4239-9C02-370F7BB3B401}"/>
    <cellStyle name="Título 1 2 30 2 3 2" xfId="44697" xr:uid="{8F087FDD-0FF0-4D8E-931A-6B89073E74D6}"/>
    <cellStyle name="Título 1 2 30 2 4" xfId="44698" xr:uid="{8AB126D4-94CD-41C9-BD31-599F47FCA8FE}"/>
    <cellStyle name="Título 1 2 30 3" xfId="44699" xr:uid="{CC1417D1-AD1E-499E-90FC-C684C58DFE25}"/>
    <cellStyle name="Título 1 2 30 3 2" xfId="44700" xr:uid="{9B02E0AD-9D4B-4A1F-995D-EF7C28B458F0}"/>
    <cellStyle name="Título 1 2 30 4" xfId="44701" xr:uid="{D9AA0CA7-AF31-4DED-8DE9-AD4E8B60E1C0}"/>
    <cellStyle name="Título 1 2 30 4 2" xfId="44702" xr:uid="{70BAA86C-8CA5-45EF-AA83-4A18B808A48D}"/>
    <cellStyle name="Título 1 2 30 5" xfId="44703" xr:uid="{2096FF54-D1E5-4BE6-8449-C6EC5B1761C3}"/>
    <cellStyle name="Título 1 2 30 5 2" xfId="44704" xr:uid="{02D5E0BC-62D3-4B84-BA7B-8ECE83D78E84}"/>
    <cellStyle name="Título 1 2 30 6" xfId="44705" xr:uid="{ADAB3061-E7E7-4226-B1AA-68BF0DE11293}"/>
    <cellStyle name="Título 1 2 30 6 2" xfId="44706" xr:uid="{E53038F9-8FAE-4985-857A-67EC711C1F09}"/>
    <cellStyle name="Título 1 2 30 7" xfId="44707" xr:uid="{F1530D21-4459-4370-BB68-7A2F516658F7}"/>
    <cellStyle name="Título 1 2 31" xfId="44708" xr:uid="{95FE55BB-1C64-4890-B470-A565CDEF3322}"/>
    <cellStyle name="Título 1 2 31 2" xfId="44709" xr:uid="{21AA55C8-D4DF-481A-8703-CAFC5F7F163B}"/>
    <cellStyle name="Título 1 2 31 2 2" xfId="44710" xr:uid="{21180484-C63D-48BD-ABE4-61689F1F933B}"/>
    <cellStyle name="Título 1 2 31 2 2 2" xfId="44711" xr:uid="{AD7A8121-AD90-4F18-9E75-1470CFE86AF8}"/>
    <cellStyle name="Título 1 2 31 2 3" xfId="44712" xr:uid="{5C43C001-E032-4E1C-A003-A8997CCD323C}"/>
    <cellStyle name="Título 1 2 31 2 3 2" xfId="44713" xr:uid="{218BEA9F-B442-44C0-9461-9DFD155120D5}"/>
    <cellStyle name="Título 1 2 31 2 4" xfId="44714" xr:uid="{AD07C618-3148-4D91-863F-B2327660C350}"/>
    <cellStyle name="Título 1 2 31 3" xfId="44715" xr:uid="{25DAC5F9-A0B1-40EB-9226-FB1B76D66A26}"/>
    <cellStyle name="Título 1 2 31 3 2" xfId="44716" xr:uid="{185243DA-9949-4244-BFC3-8EBE9E733178}"/>
    <cellStyle name="Título 1 2 31 4" xfId="44717" xr:uid="{F0E58451-4BA2-40C0-8728-1D2C324601AD}"/>
    <cellStyle name="Título 1 2 31 4 2" xfId="44718" xr:uid="{5E02ADE0-4236-4E3E-94AD-0273D193FCC5}"/>
    <cellStyle name="Título 1 2 31 5" xfId="44719" xr:uid="{CEA3DE47-7895-4899-BC36-6F2004EF810B}"/>
    <cellStyle name="Título 1 2 31 5 2" xfId="44720" xr:uid="{F9CC75DA-A180-4C21-B44E-66EE3786B15F}"/>
    <cellStyle name="Título 1 2 31 6" xfId="44721" xr:uid="{FF401043-D077-41FA-85A0-C397D58DCB85}"/>
    <cellStyle name="Título 1 2 31 6 2" xfId="44722" xr:uid="{87F41C5D-89F8-4555-961B-F2031EC9211D}"/>
    <cellStyle name="Título 1 2 31 7" xfId="44723" xr:uid="{0E6E05C0-2134-4B3F-9A22-4700E11301E5}"/>
    <cellStyle name="Título 1 2 32" xfId="44724" xr:uid="{A103ABD7-786C-46DE-BDCA-2223874B5BB4}"/>
    <cellStyle name="Título 1 2 32 2" xfId="44725" xr:uid="{43E5A61F-8A3C-4648-A736-998C30EEAD23}"/>
    <cellStyle name="Título 1 2 32 2 2" xfId="44726" xr:uid="{85CAE3C8-D2D3-46E9-AF29-0255BF0A92A8}"/>
    <cellStyle name="Título 1 2 32 2 2 2" xfId="44727" xr:uid="{E5E223E4-9DD5-49EA-B90C-A27C696B4422}"/>
    <cellStyle name="Título 1 2 32 2 3" xfId="44728" xr:uid="{A7A1D2F3-8D67-40F9-B553-61E322341BE4}"/>
    <cellStyle name="Título 1 2 32 2 3 2" xfId="44729" xr:uid="{006D68F7-B8E6-48F0-9AC3-C4FC99C9D81A}"/>
    <cellStyle name="Título 1 2 32 2 4" xfId="44730" xr:uid="{182FC778-63A3-43F6-87E6-646FEB9DE173}"/>
    <cellStyle name="Título 1 2 32 3" xfId="44731" xr:uid="{D4126563-BDE8-4EC4-A304-7974BCA41F8C}"/>
    <cellStyle name="Título 1 2 32 3 2" xfId="44732" xr:uid="{3F8808A8-2650-4E8C-B514-E90011FAACA3}"/>
    <cellStyle name="Título 1 2 32 4" xfId="44733" xr:uid="{683BA27C-3640-48D1-9DE4-550FE3D41D18}"/>
    <cellStyle name="Título 1 2 32 4 2" xfId="44734" xr:uid="{D94CDF60-8F26-44FC-AEF7-0848F016EDC2}"/>
    <cellStyle name="Título 1 2 32 5" xfId="44735" xr:uid="{84F38544-F1DD-43CF-931A-48C8BE3A7424}"/>
    <cellStyle name="Título 1 2 32 5 2" xfId="44736" xr:uid="{00E3E040-6739-4C6A-9F98-B32DB0D1BEE0}"/>
    <cellStyle name="Título 1 2 32 6" xfId="44737" xr:uid="{483E3D15-0D0D-4127-9B60-C543F4126CBE}"/>
    <cellStyle name="Título 1 2 32 6 2" xfId="44738" xr:uid="{D01F92D9-CA84-4A6D-946F-CC3006E7F621}"/>
    <cellStyle name="Título 1 2 32 7" xfId="44739" xr:uid="{886B149C-7324-458E-99BA-10E04B56E2BC}"/>
    <cellStyle name="Título 1 2 33" xfId="44740" xr:uid="{F8ADC5B3-0913-49B8-B004-DB4D7014A788}"/>
    <cellStyle name="Título 1 2 33 2" xfId="44741" xr:uid="{5C02DA79-4F3E-4465-96EA-298CF320452C}"/>
    <cellStyle name="Título 1 2 33 2 2" xfId="44742" xr:uid="{77333AB3-5743-403E-9333-6BA1A1028F75}"/>
    <cellStyle name="Título 1 2 33 2 2 2" xfId="44743" xr:uid="{D529EA9B-6548-4D78-838E-F0D3D0D25F7A}"/>
    <cellStyle name="Título 1 2 33 2 3" xfId="44744" xr:uid="{6108F1E5-2F03-426A-A920-82D86C3A0AE0}"/>
    <cellStyle name="Título 1 2 33 2 3 2" xfId="44745" xr:uid="{D5C43199-58A1-4F80-8312-57C4AD9394EF}"/>
    <cellStyle name="Título 1 2 33 2 4" xfId="44746" xr:uid="{7CAA09B2-784A-4514-B2DC-71E72D3FF3B8}"/>
    <cellStyle name="Título 1 2 33 3" xfId="44747" xr:uid="{C896B65E-476A-4671-8305-AF2B513EF265}"/>
    <cellStyle name="Título 1 2 33 3 2" xfId="44748" xr:uid="{8254C197-76CC-4CB4-9813-3576CB03E05E}"/>
    <cellStyle name="Título 1 2 33 4" xfId="44749" xr:uid="{B982E448-5C71-4970-BBA2-AD41121489F3}"/>
    <cellStyle name="Título 1 2 33 4 2" xfId="44750" xr:uid="{20AF54A0-A46E-4260-BFD7-6FCEF8C76FB6}"/>
    <cellStyle name="Título 1 2 33 5" xfId="44751" xr:uid="{9F94EF98-E3D4-4290-8BC6-5BA40E17AEC9}"/>
    <cellStyle name="Título 1 2 33 5 2" xfId="44752" xr:uid="{986FAC7A-ADD5-417A-85AB-96B95D24AAD9}"/>
    <cellStyle name="Título 1 2 33 6" xfId="44753" xr:uid="{8A109EE8-2D5F-4C13-A4DD-59CDDB91B058}"/>
    <cellStyle name="Título 1 2 33 6 2" xfId="44754" xr:uid="{CD780334-3C85-4FED-AC1E-CF97E7970D71}"/>
    <cellStyle name="Título 1 2 33 7" xfId="44755" xr:uid="{9F8D7305-1DA4-4044-85DB-A9AB1391275B}"/>
    <cellStyle name="Título 1 2 34" xfId="44756" xr:uid="{4B6403E8-3FBB-426B-922E-23AB84AF146A}"/>
    <cellStyle name="Título 1 2 34 2" xfId="44757" xr:uid="{327D1FA2-82ED-4273-A2B3-D2F351DC0065}"/>
    <cellStyle name="Título 1 2 34 2 2" xfId="44758" xr:uid="{3D1377DE-7734-433B-93CA-E45614EEA821}"/>
    <cellStyle name="Título 1 2 34 3" xfId="44759" xr:uid="{00A15A28-08DB-4B65-9FF5-C90F11EE240A}"/>
    <cellStyle name="Título 1 2 34 3 2" xfId="44760" xr:uid="{8CC8BED6-5C49-4263-A552-E19E9ADA09C6}"/>
    <cellStyle name="Título 1 2 34 4" xfId="44761" xr:uid="{A0D415BE-F09A-4452-BCAE-F4AFEAA85330}"/>
    <cellStyle name="Título 1 2 34 5" xfId="44762" xr:uid="{6E2A331D-6968-435B-B399-BE512DB34275}"/>
    <cellStyle name="Título 1 2 35" xfId="44763" xr:uid="{A228312C-E410-4170-A4FC-27177FBE17FD}"/>
    <cellStyle name="Título 1 2 35 2" xfId="44764" xr:uid="{E0E6DCE4-0CCA-40F6-B485-D971DDA38B17}"/>
    <cellStyle name="Título 1 2 36" xfId="44765" xr:uid="{706A7461-9253-4554-86EA-A081644BA907}"/>
    <cellStyle name="Título 1 2 36 2" xfId="44766" xr:uid="{F2D26A6D-7FAF-44CC-98EE-EE01FEA183AD}"/>
    <cellStyle name="Título 1 2 37" xfId="44767" xr:uid="{B403CF8E-7BB8-4B55-BD6D-605D81F78D2D}"/>
    <cellStyle name="Título 1 2 37 2" xfId="44768" xr:uid="{E18C8A1F-8728-4850-9D6A-60C39E6DEBF8}"/>
    <cellStyle name="Título 1 2 38" xfId="44769" xr:uid="{A2E4DA82-4DA7-47EB-AF2A-EE11DDF57358}"/>
    <cellStyle name="Título 1 2 38 2" xfId="44770" xr:uid="{0F04DA6B-E347-40F0-B656-0163F23A6E84}"/>
    <cellStyle name="Título 1 2 39" xfId="44771" xr:uid="{6DCDE08D-2E61-422F-A461-5172B2F80A43}"/>
    <cellStyle name="Título 1 2 4" xfId="44772" xr:uid="{D55C7012-186F-42DA-BE17-43DDE31A5A1E}"/>
    <cellStyle name="Título 1 2 4 2" xfId="44773" xr:uid="{551C5F86-2EE8-46E4-8D21-4D55AAE70088}"/>
    <cellStyle name="Título 1 2 4 2 2" xfId="44774" xr:uid="{6C2765D0-B97A-460C-B32F-EDB68CA01596}"/>
    <cellStyle name="Título 1 2 4 2 2 2" xfId="44775" xr:uid="{F265927E-9D48-4461-A99D-481DA3102261}"/>
    <cellStyle name="Título 1 2 4 2 3" xfId="44776" xr:uid="{E2083518-FC36-4189-8615-B4C1D76BA3FC}"/>
    <cellStyle name="Título 1 2 4 2 3 2" xfId="44777" xr:uid="{F5AEA91C-624D-456E-AD2C-6EF62454D07F}"/>
    <cellStyle name="Título 1 2 4 2 4" xfId="44778" xr:uid="{6BCBE644-728B-43F7-8C9D-9A6F25CA1F93}"/>
    <cellStyle name="Título 1 2 4 3" xfId="44779" xr:uid="{00A7A042-3139-48D9-B90F-B67B8A2CAC7A}"/>
    <cellStyle name="Título 1 2 4 3 2" xfId="44780" xr:uid="{18584F3B-5F5A-45BB-9E49-6AF98AA641AD}"/>
    <cellStyle name="Título 1 2 4 4" xfId="44781" xr:uid="{E80CF738-19CC-40FA-AC9A-86FD6D68336A}"/>
    <cellStyle name="Título 1 2 4 4 2" xfId="44782" xr:uid="{B951E6FB-F7AD-4D33-A082-869789DB80F9}"/>
    <cellStyle name="Título 1 2 4 5" xfId="44783" xr:uid="{E222BA4F-02D4-4784-BA17-5B88F027A27A}"/>
    <cellStyle name="Título 1 2 4 5 2" xfId="44784" xr:uid="{39A58982-0FA9-4F29-9877-4B127DC4E755}"/>
    <cellStyle name="Título 1 2 4 6" xfId="44785" xr:uid="{467DAE66-3F23-4C93-829D-130701C011C1}"/>
    <cellStyle name="Título 1 2 4 6 2" xfId="44786" xr:uid="{C6C922B0-94D2-4AC1-8908-0DCDAA41B017}"/>
    <cellStyle name="Título 1 2 4 7" xfId="44787" xr:uid="{37199A5D-89D3-4DF7-89D6-5811D9367E67}"/>
    <cellStyle name="Título 1 2 5" xfId="44788" xr:uid="{555CD30A-4F5C-48D2-B54C-43541931BE83}"/>
    <cellStyle name="Título 1 2 5 2" xfId="44789" xr:uid="{432336BC-1755-41E2-AFCB-13D2F31564E7}"/>
    <cellStyle name="Título 1 2 5 2 2" xfId="44790" xr:uid="{16E01B4E-D924-4101-8115-72F96997F4B1}"/>
    <cellStyle name="Título 1 2 5 2 2 2" xfId="44791" xr:uid="{9D2EE431-1B57-4DA8-A6ED-BA0FD581B6CA}"/>
    <cellStyle name="Título 1 2 5 2 3" xfId="44792" xr:uid="{8D883FA8-A4C1-4629-B45E-FAAB42DB853D}"/>
    <cellStyle name="Título 1 2 5 2 3 2" xfId="44793" xr:uid="{CF329D06-8D76-4898-8184-A472DFA68681}"/>
    <cellStyle name="Título 1 2 5 2 4" xfId="44794" xr:uid="{2F9F5FF7-ACEF-4559-A647-C45A6740792C}"/>
    <cellStyle name="Título 1 2 5 3" xfId="44795" xr:uid="{6C8ED8B0-3D13-445F-AE0E-9EB7210F2B63}"/>
    <cellStyle name="Título 1 2 5 3 2" xfId="44796" xr:uid="{4F581AAD-2533-40AE-8298-9110A3F12348}"/>
    <cellStyle name="Título 1 2 5 4" xfId="44797" xr:uid="{62149AAF-DCA6-4613-92A4-113293F4A772}"/>
    <cellStyle name="Título 1 2 5 4 2" xfId="44798" xr:uid="{353BE51E-84AC-4100-A942-49437A8943C5}"/>
    <cellStyle name="Título 1 2 5 5" xfId="44799" xr:uid="{4DC53751-4758-46CB-AF3B-45031104DBEA}"/>
    <cellStyle name="Título 1 2 5 5 2" xfId="44800" xr:uid="{B49A6FB4-A6BD-4C60-BE72-6BEA580C263C}"/>
    <cellStyle name="Título 1 2 5 6" xfId="44801" xr:uid="{080A2F2B-C20B-4639-9F1D-A6C39C1AADA6}"/>
    <cellStyle name="Título 1 2 5 6 2" xfId="44802" xr:uid="{9B628744-1770-4D57-B1A0-81672FA6ADB9}"/>
    <cellStyle name="Título 1 2 5 7" xfId="44803" xr:uid="{B319D669-8CA4-4598-B1FF-F926FD233FE2}"/>
    <cellStyle name="Título 1 2 6" xfId="44804" xr:uid="{37956BDD-09A3-444E-B0E3-3784D5B1BC21}"/>
    <cellStyle name="Título 1 2 6 2" xfId="44805" xr:uid="{F3316517-0B38-4BED-80AC-0726780EAE74}"/>
    <cellStyle name="Título 1 2 6 2 2" xfId="44806" xr:uid="{315308F5-46D4-43C1-A394-F93C567E009F}"/>
    <cellStyle name="Título 1 2 6 2 2 2" xfId="44807" xr:uid="{0410DF56-581E-4678-BE3E-AB3490DDB010}"/>
    <cellStyle name="Título 1 2 6 2 3" xfId="44808" xr:uid="{1AAD092E-8DE0-486C-947A-A91B5B06E657}"/>
    <cellStyle name="Título 1 2 6 2 3 2" xfId="44809" xr:uid="{4C916B64-1DDC-48F7-999B-62071571A409}"/>
    <cellStyle name="Título 1 2 6 2 4" xfId="44810" xr:uid="{03E1EFF3-1AB2-42F3-8E69-F8E5E00BED09}"/>
    <cellStyle name="Título 1 2 6 3" xfId="44811" xr:uid="{423021FA-A45E-4F7C-BCD1-9F67F15513C3}"/>
    <cellStyle name="Título 1 2 6 3 2" xfId="44812" xr:uid="{623305BF-92D8-4897-B488-AFA77F68A97F}"/>
    <cellStyle name="Título 1 2 6 4" xfId="44813" xr:uid="{713FAB67-1A31-4E12-B527-541E8D043B61}"/>
    <cellStyle name="Título 1 2 6 4 2" xfId="44814" xr:uid="{88BF5BA5-13EC-4C08-ADF5-46F3121E951D}"/>
    <cellStyle name="Título 1 2 6 5" xfId="44815" xr:uid="{D3FA16C5-0CE5-415B-8C26-EDC8032E77DF}"/>
    <cellStyle name="Título 1 2 6 5 2" xfId="44816" xr:uid="{2014A000-7930-48EA-9DA4-35A79080D478}"/>
    <cellStyle name="Título 1 2 6 6" xfId="44817" xr:uid="{BAD94004-08C5-46C2-BFE8-F65F7259FD7C}"/>
    <cellStyle name="Título 1 2 6 6 2" xfId="44818" xr:uid="{F03703C9-1C98-476B-BB9D-BE0F628A6F13}"/>
    <cellStyle name="Título 1 2 6 7" xfId="44819" xr:uid="{A3CD15C1-A439-4F8D-811F-4B2A57A4FF9C}"/>
    <cellStyle name="Título 1 2 7" xfId="44820" xr:uid="{66BEBA53-63D5-473D-B19F-5A35606BF49B}"/>
    <cellStyle name="Título 1 2 7 2" xfId="44821" xr:uid="{191DC694-7ADF-4A8F-8AA7-4478D49005A7}"/>
    <cellStyle name="Título 1 2 7 2 2" xfId="44822" xr:uid="{937E4AC5-2684-42B2-AB65-BF7886BE7E4F}"/>
    <cellStyle name="Título 1 2 7 2 2 2" xfId="44823" xr:uid="{ADE9F231-ECDE-4DA7-8E6A-172B88EFE913}"/>
    <cellStyle name="Título 1 2 7 2 3" xfId="44824" xr:uid="{56D24E77-D7C7-4573-BC5D-8B83A6A38AE3}"/>
    <cellStyle name="Título 1 2 7 2 3 2" xfId="44825" xr:uid="{8316C6ED-9BEA-4738-9BF9-BCBC2D07937D}"/>
    <cellStyle name="Título 1 2 7 2 4" xfId="44826" xr:uid="{9998DEE8-E568-4692-8192-AB4B58921919}"/>
    <cellStyle name="Título 1 2 7 3" xfId="44827" xr:uid="{1B4769E3-66CF-42D7-9ADD-4DE8B07BBA98}"/>
    <cellStyle name="Título 1 2 7 3 2" xfId="44828" xr:uid="{D7570086-5BC4-44CB-9C6B-A8D56BE81E6C}"/>
    <cellStyle name="Título 1 2 7 4" xfId="44829" xr:uid="{34958B85-C34A-4C02-9342-4B2DBFC83462}"/>
    <cellStyle name="Título 1 2 7 4 2" xfId="44830" xr:uid="{F04E382E-DC8A-4943-BCDC-4EC8284528D8}"/>
    <cellStyle name="Título 1 2 7 5" xfId="44831" xr:uid="{D59201CF-D9C8-4C2D-AC62-DE8323396DF9}"/>
    <cellStyle name="Título 1 2 7 5 2" xfId="44832" xr:uid="{2E81FA57-655F-4893-90CB-006E8E90885B}"/>
    <cellStyle name="Título 1 2 7 6" xfId="44833" xr:uid="{73674B72-8973-458C-B29D-EE0F9DE68C8C}"/>
    <cellStyle name="Título 1 2 7 6 2" xfId="44834" xr:uid="{D9841855-5A47-4E8C-A922-9CEEC5EFCDD1}"/>
    <cellStyle name="Título 1 2 7 7" xfId="44835" xr:uid="{CE3C5D7F-63CA-4189-BDDF-29E7ED6570CD}"/>
    <cellStyle name="Título 1 2 8" xfId="44836" xr:uid="{4A1BFCA9-63D8-4D93-A3EB-3802E0235C87}"/>
    <cellStyle name="Título 1 2 8 2" xfId="44837" xr:uid="{3ECB4961-3816-41C9-84EF-2F85B4044ACB}"/>
    <cellStyle name="Título 1 2 8 2 2" xfId="44838" xr:uid="{0EF18E49-4B92-4649-81E9-B7260E448AF3}"/>
    <cellStyle name="Título 1 2 8 2 2 2" xfId="44839" xr:uid="{16C10F7C-97C6-4160-A1B9-7C4B71532D1B}"/>
    <cellStyle name="Título 1 2 8 2 3" xfId="44840" xr:uid="{06A08967-F684-4865-8A14-3CF7E36AF0DA}"/>
    <cellStyle name="Título 1 2 8 2 3 2" xfId="44841" xr:uid="{DFD7B803-C911-4286-8AB3-674F5520ECA6}"/>
    <cellStyle name="Título 1 2 8 2 4" xfId="44842" xr:uid="{64473F7D-44E0-472A-8228-204351EE739E}"/>
    <cellStyle name="Título 1 2 8 3" xfId="44843" xr:uid="{B76A0A5D-0776-4708-BC56-476447451FA9}"/>
    <cellStyle name="Título 1 2 8 3 2" xfId="44844" xr:uid="{2A53551B-F0B5-4C40-AB7F-9900436A0C1E}"/>
    <cellStyle name="Título 1 2 8 4" xfId="44845" xr:uid="{CA3B9EBF-B630-4CCD-B5C7-D62396A2CEF8}"/>
    <cellStyle name="Título 1 2 8 4 2" xfId="44846" xr:uid="{B323CF8B-783D-4F29-AF83-1388811E8DA2}"/>
    <cellStyle name="Título 1 2 8 5" xfId="44847" xr:uid="{4F6C9D48-E582-4A20-81C6-AF4F021403EE}"/>
    <cellStyle name="Título 1 2 8 5 2" xfId="44848" xr:uid="{311057C7-F0EF-4973-A30E-72E07851C096}"/>
    <cellStyle name="Título 1 2 8 6" xfId="44849" xr:uid="{3EA93342-1792-4878-8F04-35EF949B2799}"/>
    <cellStyle name="Título 1 2 8 6 2" xfId="44850" xr:uid="{44D529A9-F7B1-4A63-A0A2-A3F89696D569}"/>
    <cellStyle name="Título 1 2 8 7" xfId="44851" xr:uid="{756D3BBB-835D-428E-A028-9225C6371F48}"/>
    <cellStyle name="Título 1 2 9" xfId="44852" xr:uid="{592428BA-46F8-4FED-AD42-BC2D6CB5749C}"/>
    <cellStyle name="Título 1 2 9 2" xfId="44853" xr:uid="{CC94BE8F-04F7-428E-AB42-7C2752307259}"/>
    <cellStyle name="Título 1 2 9 2 2" xfId="44854" xr:uid="{A74297F1-1B31-41F7-9000-90EA2B390B7D}"/>
    <cellStyle name="Título 1 2 9 2 2 2" xfId="44855" xr:uid="{34F6B25C-4D63-4710-8C99-CBCEC7AA541F}"/>
    <cellStyle name="Título 1 2 9 2 3" xfId="44856" xr:uid="{2893339F-F4CD-450E-861A-4D34E00674EA}"/>
    <cellStyle name="Título 1 2 9 2 3 2" xfId="44857" xr:uid="{5C9A275F-4426-465F-BCEC-E77ABA461A0F}"/>
    <cellStyle name="Título 1 2 9 2 4" xfId="44858" xr:uid="{A330F7DE-AE77-4431-ADF1-B93A0FE9068D}"/>
    <cellStyle name="Título 1 2 9 3" xfId="44859" xr:uid="{0149EF13-3749-4B54-9E20-4E3DD3ED51CE}"/>
    <cellStyle name="Título 1 2 9 3 2" xfId="44860" xr:uid="{DD0F5816-51FC-47D6-BE04-B5AE4D263341}"/>
    <cellStyle name="Título 1 2 9 4" xfId="44861" xr:uid="{1FC3A4B6-7E4C-4A8F-820D-66F737A174AB}"/>
    <cellStyle name="Título 1 2 9 4 2" xfId="44862" xr:uid="{00DC3036-DD67-4BBF-82DA-87BEA8CF8710}"/>
    <cellStyle name="Título 1 2 9 5" xfId="44863" xr:uid="{A9EDF131-A493-4A39-83F7-A1ADF2AE0541}"/>
    <cellStyle name="Título 1 2 9 5 2" xfId="44864" xr:uid="{4EC2D089-9A40-4E45-A569-E1394AEDBB0F}"/>
    <cellStyle name="Título 1 2 9 6" xfId="44865" xr:uid="{BAF71BAA-6515-49BF-978A-E9EBA81BF8DB}"/>
    <cellStyle name="Título 1 2 9 6 2" xfId="44866" xr:uid="{AB0540FB-7C18-4F90-AE7B-480D30337183}"/>
    <cellStyle name="Título 1 2 9 7" xfId="44867" xr:uid="{AA0C1346-B0B5-4B62-94A7-B39F67705491}"/>
    <cellStyle name="Título 1 20" xfId="44868" xr:uid="{B2150A5F-5481-4552-8646-13BF22750902}"/>
    <cellStyle name="Título 1 20 2" xfId="44869" xr:uid="{2C265697-CD03-4B79-8619-D83F8B1B7D7F}"/>
    <cellStyle name="Título 1 20 2 2" xfId="44870" xr:uid="{8AA8B5AD-7480-451E-A2D3-76B2D060637C}"/>
    <cellStyle name="Título 1 20 2 2 2" xfId="44871" xr:uid="{F5E05364-8563-40AC-853F-28815A23A7C7}"/>
    <cellStyle name="Título 1 20 2 3" xfId="44872" xr:uid="{9FE40C3A-052E-4B5B-99FA-4F42017BE50E}"/>
    <cellStyle name="Título 1 20 2 3 2" xfId="44873" xr:uid="{0C7E44AB-AD91-4E19-93D6-8A8A024718F7}"/>
    <cellStyle name="Título 1 20 2 4" xfId="44874" xr:uid="{4CAB6100-0885-4EFA-9DC1-C84ABD73A8AB}"/>
    <cellStyle name="Título 1 20 3" xfId="44875" xr:uid="{CA5EB79D-9E5F-48D9-82AF-82DD7D9B18F6}"/>
    <cellStyle name="Título 1 20 3 2" xfId="44876" xr:uid="{256FB826-3DF6-4C74-B1B6-15D98EEC415E}"/>
    <cellStyle name="Título 1 20 4" xfId="44877" xr:uid="{FA09962D-E415-4673-A2C5-2A6546629B49}"/>
    <cellStyle name="Título 1 20 4 2" xfId="44878" xr:uid="{6BD703D3-CCCC-42A1-B338-99ADDAFA0B9A}"/>
    <cellStyle name="Título 1 20 5" xfId="44879" xr:uid="{A4D69B64-3B47-4C0B-91E0-AF9DC0A77532}"/>
    <cellStyle name="Título 1 20 5 2" xfId="44880" xr:uid="{C2FA33C6-7D0E-4A42-9306-5196B57925BE}"/>
    <cellStyle name="Título 1 20 6" xfId="44881" xr:uid="{A008A3BC-5139-4D7A-B3CC-B158F98E46E7}"/>
    <cellStyle name="Título 1 20 6 2" xfId="44882" xr:uid="{41C33D0A-A8E8-4DB8-A360-ACD6AA17DAA6}"/>
    <cellStyle name="Título 1 20 7" xfId="44883" xr:uid="{5FB6B9A3-D99B-41B6-9F7F-0918ACD2BEF2}"/>
    <cellStyle name="Título 1 21" xfId="44884" xr:uid="{6CE6ADB2-3B8C-458C-BF32-BD336FF99994}"/>
    <cellStyle name="Título 1 21 2" xfId="44885" xr:uid="{150AA352-9646-467B-8D43-E60879A95491}"/>
    <cellStyle name="Título 1 21 2 2" xfId="44886" xr:uid="{2A6D60BD-9A7F-4D00-9A28-5D4A889D2B42}"/>
    <cellStyle name="Título 1 21 2 2 2" xfId="44887" xr:uid="{9B541284-98BB-40D8-B5E9-1102836A3671}"/>
    <cellStyle name="Título 1 21 2 3" xfId="44888" xr:uid="{78BAD9B0-57AF-4372-95A8-1C8DEE4CEBB0}"/>
    <cellStyle name="Título 1 21 2 3 2" xfId="44889" xr:uid="{C945982A-262B-4C8F-ACA6-196B117EC284}"/>
    <cellStyle name="Título 1 21 2 4" xfId="44890" xr:uid="{DD602DDA-4536-4B38-BC36-70A02D66DF0B}"/>
    <cellStyle name="Título 1 21 3" xfId="44891" xr:uid="{4727F569-37F2-4A91-B444-DE24F0DE7C86}"/>
    <cellStyle name="Título 1 21 3 2" xfId="44892" xr:uid="{F1817C7E-9CAC-4605-AC16-B129530327C6}"/>
    <cellStyle name="Título 1 21 4" xfId="44893" xr:uid="{C0FFDBC7-B125-4C25-8ACF-1445575EAEF3}"/>
    <cellStyle name="Título 1 21 4 2" xfId="44894" xr:uid="{1DE6F96F-BE9A-4160-B05B-E98591DD928D}"/>
    <cellStyle name="Título 1 21 5" xfId="44895" xr:uid="{3E0022D9-5FF1-40E0-9267-E8F8563EE873}"/>
    <cellStyle name="Título 1 21 5 2" xfId="44896" xr:uid="{F83451BC-9935-4665-BE0E-57984EAF2ECE}"/>
    <cellStyle name="Título 1 21 6" xfId="44897" xr:uid="{3F6B0BB3-7FC8-4D19-A974-104C51828F5C}"/>
    <cellStyle name="Título 1 21 6 2" xfId="44898" xr:uid="{9E21A0CA-C29E-4858-97B0-FC23230079DD}"/>
    <cellStyle name="Título 1 21 7" xfId="44899" xr:uid="{68A90B89-9D8A-47B6-AEB5-054D660B8245}"/>
    <cellStyle name="Título 1 22" xfId="44900" xr:uid="{CF9413EF-BABC-4BBC-B459-7BD8A502D640}"/>
    <cellStyle name="Título 1 22 2" xfId="44901" xr:uid="{4656C648-3CC3-415A-A947-4E6D1AAEE335}"/>
    <cellStyle name="Título 1 22 2 2" xfId="44902" xr:uid="{57CEA7BC-87ED-4783-A665-2319A10EF404}"/>
    <cellStyle name="Título 1 22 2 2 2" xfId="44903" xr:uid="{7A7FF57B-71FF-4F9F-95A7-B25D8E64B370}"/>
    <cellStyle name="Título 1 22 2 3" xfId="44904" xr:uid="{2D834DA1-293D-419B-8558-08770162238D}"/>
    <cellStyle name="Título 1 22 2 3 2" xfId="44905" xr:uid="{9CA38319-832F-45EB-A379-D65F5EFD1466}"/>
    <cellStyle name="Título 1 22 2 4" xfId="44906" xr:uid="{6BBF07DC-2258-4BA9-B406-3E90B3F6A87B}"/>
    <cellStyle name="Título 1 22 3" xfId="44907" xr:uid="{42D6C9AB-E8E4-4384-9F70-8497E01E8A25}"/>
    <cellStyle name="Título 1 22 3 2" xfId="44908" xr:uid="{7826494E-D1D1-4FBB-95F2-D40AC0DA3CD7}"/>
    <cellStyle name="Título 1 22 4" xfId="44909" xr:uid="{6E92D7F7-6A45-4772-9665-80D44CCCAB45}"/>
    <cellStyle name="Título 1 22 4 2" xfId="44910" xr:uid="{5DD74F1E-78D8-433E-85C0-84FABE4131C1}"/>
    <cellStyle name="Título 1 22 5" xfId="44911" xr:uid="{FC5B813B-7925-41B1-8FBA-1710983E5A92}"/>
    <cellStyle name="Título 1 22 5 2" xfId="44912" xr:uid="{001CEA1B-6263-4E9C-829D-055AA17B5AD0}"/>
    <cellStyle name="Título 1 22 6" xfId="44913" xr:uid="{8C33DBE5-E405-48FD-8D63-D15C25616645}"/>
    <cellStyle name="Título 1 22 6 2" xfId="44914" xr:uid="{A7E455DB-880A-4272-A3D2-D21AED813432}"/>
    <cellStyle name="Título 1 22 7" xfId="44915" xr:uid="{D9EBE3DE-2464-4779-8E99-B5CC850A3E88}"/>
    <cellStyle name="Título 1 23" xfId="44916" xr:uid="{3A131793-DD73-4979-BE37-45375447AB92}"/>
    <cellStyle name="Título 1 23 2" xfId="44917" xr:uid="{2868B266-E344-4636-A6E3-3E7B99410C27}"/>
    <cellStyle name="Título 1 23 2 2" xfId="44918" xr:uid="{ABB3D068-E199-489C-86EE-9A59A440E829}"/>
    <cellStyle name="Título 1 23 2 2 2" xfId="44919" xr:uid="{245A19AC-FF8B-4C1E-9263-2A2E65242084}"/>
    <cellStyle name="Título 1 23 2 3" xfId="44920" xr:uid="{1D6EB705-5FC3-481E-8307-94F266A54828}"/>
    <cellStyle name="Título 1 23 2 3 2" xfId="44921" xr:uid="{7D204739-7B0A-483D-83AD-C983AD86370C}"/>
    <cellStyle name="Título 1 23 2 4" xfId="44922" xr:uid="{EDDCD254-0A91-4CB6-A363-6A47C1008C26}"/>
    <cellStyle name="Título 1 23 3" xfId="44923" xr:uid="{7ED6CA79-75A3-4AC5-8695-2C2710A66A5D}"/>
    <cellStyle name="Título 1 23 3 2" xfId="44924" xr:uid="{4EB26027-74C2-42EF-807E-F9399504AFE7}"/>
    <cellStyle name="Título 1 23 4" xfId="44925" xr:uid="{8A4E47C6-46D4-452C-811C-C43E02A6A154}"/>
    <cellStyle name="Título 1 23 4 2" xfId="44926" xr:uid="{B23AE869-EA0C-4D45-8344-3962E703D77F}"/>
    <cellStyle name="Título 1 23 5" xfId="44927" xr:uid="{69F6A2AB-3969-49D2-AC7E-617052FB1EF3}"/>
    <cellStyle name="Título 1 23 5 2" xfId="44928" xr:uid="{A98DACC9-CD5A-4825-904E-CB413B7338F2}"/>
    <cellStyle name="Título 1 23 6" xfId="44929" xr:uid="{4B4334A6-3F00-452F-B3C7-4E9C0EEED0CB}"/>
    <cellStyle name="Título 1 23 6 2" xfId="44930" xr:uid="{5BF95814-5EC4-4817-ADCC-A1E6256F188A}"/>
    <cellStyle name="Título 1 23 7" xfId="44931" xr:uid="{6AD1218A-589D-4154-8DDE-D9F6302B22BE}"/>
    <cellStyle name="Título 1 24" xfId="44932" xr:uid="{9B3C2C3D-55D7-42E5-AF61-118AB2C7B2A3}"/>
    <cellStyle name="Título 1 24 2" xfId="44933" xr:uid="{6E127475-1D9B-4015-9219-E20C41B1CFC4}"/>
    <cellStyle name="Título 1 24 2 2" xfId="44934" xr:uid="{08FD506F-0B28-4C37-8412-2A145CE6F82A}"/>
    <cellStyle name="Título 1 24 2 2 2" xfId="44935" xr:uid="{0DAFB28A-1A4B-4FFC-BE48-91CAC0DCF99E}"/>
    <cellStyle name="Título 1 24 2 3" xfId="44936" xr:uid="{4A9ACCEB-6109-47AA-9812-DD4102575510}"/>
    <cellStyle name="Título 1 24 2 3 2" xfId="44937" xr:uid="{B4D4E227-7874-440D-87EE-15C278E351AC}"/>
    <cellStyle name="Título 1 24 2 4" xfId="44938" xr:uid="{2F6FEF09-E148-4309-8088-D7C1BCADC8AC}"/>
    <cellStyle name="Título 1 24 3" xfId="44939" xr:uid="{7EE77C31-E6D4-4BEF-A023-127BB29C3719}"/>
    <cellStyle name="Título 1 24 3 2" xfId="44940" xr:uid="{0F8905F2-3624-406F-BFC1-A058FDA883AD}"/>
    <cellStyle name="Título 1 24 4" xfId="44941" xr:uid="{D0C88260-454E-4358-97C6-30B9E7F6C13B}"/>
    <cellStyle name="Título 1 24 4 2" xfId="44942" xr:uid="{1DD6C410-43C6-4AC2-AFBC-4706574DD643}"/>
    <cellStyle name="Título 1 24 5" xfId="44943" xr:uid="{5ED97385-D842-48B9-BE68-39674AEC8687}"/>
    <cellStyle name="Título 1 24 5 2" xfId="44944" xr:uid="{31D89EAA-068A-4832-89AD-7746DB712FBE}"/>
    <cellStyle name="Título 1 24 6" xfId="44945" xr:uid="{0D1F9FD3-C806-4138-985A-B2D4825B5BD0}"/>
    <cellStyle name="Título 1 24 6 2" xfId="44946" xr:uid="{F0DCDFE6-19DB-45F5-BD80-B32F99378C08}"/>
    <cellStyle name="Título 1 24 7" xfId="44947" xr:uid="{959907CB-B692-4F4F-94EC-3B9FC8DF7405}"/>
    <cellStyle name="Título 1 25" xfId="44948" xr:uid="{88285484-7747-41DF-91E2-D882C310BB70}"/>
    <cellStyle name="Título 1 25 2" xfId="44949" xr:uid="{E32ACB56-1DDD-4D40-86B8-839976AB9B77}"/>
    <cellStyle name="Título 1 25 2 2" xfId="44950" xr:uid="{BF2FD4A5-9840-4ABC-B426-F7E78EDD24E0}"/>
    <cellStyle name="Título 1 25 2 2 2" xfId="44951" xr:uid="{E18D0E6F-5723-4B61-A195-ECAE7CCEA047}"/>
    <cellStyle name="Título 1 25 2 3" xfId="44952" xr:uid="{5C615B3A-B59E-435F-9883-76BC8C06B3CC}"/>
    <cellStyle name="Título 1 25 2 3 2" xfId="44953" xr:uid="{18367EFA-0C36-472F-8DC1-94B6185017E5}"/>
    <cellStyle name="Título 1 25 2 4" xfId="44954" xr:uid="{A0763E49-EA6C-42BD-A883-5B96DF1CDC60}"/>
    <cellStyle name="Título 1 25 3" xfId="44955" xr:uid="{02ABF8FD-3E89-429B-ACA6-D765D9EFA131}"/>
    <cellStyle name="Título 1 25 3 2" xfId="44956" xr:uid="{34BC20DA-ACE5-4E2A-8AD5-B692DD3D09D9}"/>
    <cellStyle name="Título 1 25 4" xfId="44957" xr:uid="{44976067-7260-44B9-8BE3-1CA677D06488}"/>
    <cellStyle name="Título 1 25 4 2" xfId="44958" xr:uid="{5C46412C-F62C-41FA-8EF3-1C17A077BEA5}"/>
    <cellStyle name="Título 1 25 5" xfId="44959" xr:uid="{99553374-9A94-445C-B41A-C81B8FF2D82B}"/>
    <cellStyle name="Título 1 25 5 2" xfId="44960" xr:uid="{76DB1FCA-F052-480E-9A77-10B7CEE570FD}"/>
    <cellStyle name="Título 1 25 6" xfId="44961" xr:uid="{4E89589A-823B-47C4-8F98-DDE53584F4C1}"/>
    <cellStyle name="Título 1 25 6 2" xfId="44962" xr:uid="{4CACB8F2-B66E-4E20-B4E4-E67C4E813FCF}"/>
    <cellStyle name="Título 1 25 7" xfId="44963" xr:uid="{3860394D-FB88-48FF-9634-16531E1B868B}"/>
    <cellStyle name="Título 1 26" xfId="44964" xr:uid="{0D91528A-7ACD-4F58-B0A2-A078109E406B}"/>
    <cellStyle name="Título 1 26 2" xfId="44965" xr:uid="{B0E2637D-E76E-4386-8E3E-1C1A1BDF3024}"/>
    <cellStyle name="Título 1 26 2 2" xfId="44966" xr:uid="{2739F2AE-2768-48AD-86E0-0FFB562F4EF1}"/>
    <cellStyle name="Título 1 26 2 2 2" xfId="44967" xr:uid="{15487527-1EC6-4C51-B892-3AF4CE5A9500}"/>
    <cellStyle name="Título 1 26 2 3" xfId="44968" xr:uid="{F2773B51-DB51-4E94-B62D-7C9B91AB7CDE}"/>
    <cellStyle name="Título 1 26 2 3 2" xfId="44969" xr:uid="{4875B3B3-D514-4C31-A12B-6364D08307C1}"/>
    <cellStyle name="Título 1 26 2 4" xfId="44970" xr:uid="{291BE7D1-56F7-4A39-83A6-D6EF304BB620}"/>
    <cellStyle name="Título 1 26 3" xfId="44971" xr:uid="{E711AB61-EF04-4349-B033-0174AA2B12BF}"/>
    <cellStyle name="Título 1 26 3 2" xfId="44972" xr:uid="{487AF428-0C25-458F-A6B6-0034C9B7F5A7}"/>
    <cellStyle name="Título 1 26 4" xfId="44973" xr:uid="{ABEF7A89-28AB-47C0-B9F6-CF7C16F5B1A2}"/>
    <cellStyle name="Título 1 26 4 2" xfId="44974" xr:uid="{0EAB40AB-473F-4819-A201-5E4DC420BFC5}"/>
    <cellStyle name="Título 1 26 5" xfId="44975" xr:uid="{1DD134AF-EC3A-4480-A43D-020E5977E302}"/>
    <cellStyle name="Título 1 26 5 2" xfId="44976" xr:uid="{F67C088C-E941-4A91-B3CA-806EA626D639}"/>
    <cellStyle name="Título 1 26 6" xfId="44977" xr:uid="{5A18A522-C4BB-4002-BE55-D25CB903160F}"/>
    <cellStyle name="Título 1 26 6 2" xfId="44978" xr:uid="{7229F0AE-A9A8-4047-86B9-C8466A88714C}"/>
    <cellStyle name="Título 1 26 7" xfId="44979" xr:uid="{78C529E8-B91C-44D7-9A7B-40E078FC1070}"/>
    <cellStyle name="Título 1 27" xfId="44980" xr:uid="{E72529C7-5D45-4163-AC08-7D1E9E953A70}"/>
    <cellStyle name="Título 1 27 2" xfId="44981" xr:uid="{0A0198AD-C899-4D5B-975C-CCC8641E0BA4}"/>
    <cellStyle name="Título 1 27 2 2" xfId="44982" xr:uid="{E290E507-7AA0-429A-BB1D-91C735607CE7}"/>
    <cellStyle name="Título 1 27 2 2 2" xfId="44983" xr:uid="{88B73332-1B8C-4902-9841-032D8D68314C}"/>
    <cellStyle name="Título 1 27 2 3" xfId="44984" xr:uid="{3F24B558-88D6-468E-8F65-69FACA7026E0}"/>
    <cellStyle name="Título 1 27 2 3 2" xfId="44985" xr:uid="{085C8F27-DFE6-4758-8AAB-B8D41ACD6FAF}"/>
    <cellStyle name="Título 1 27 2 4" xfId="44986" xr:uid="{AD561E4B-FC3F-4227-B92D-58087E3796D6}"/>
    <cellStyle name="Título 1 27 3" xfId="44987" xr:uid="{27354AC5-39B2-4FCC-ADFA-EEC12451114E}"/>
    <cellStyle name="Título 1 27 3 2" xfId="44988" xr:uid="{0B0769A4-6E8F-4EFC-8848-EB879E586005}"/>
    <cellStyle name="Título 1 27 4" xfId="44989" xr:uid="{2204B03C-2296-4293-98DE-C78A4B34350E}"/>
    <cellStyle name="Título 1 27 4 2" xfId="44990" xr:uid="{9DA8B40E-3F7E-4E4B-9131-8BDD651A1AC5}"/>
    <cellStyle name="Título 1 27 5" xfId="44991" xr:uid="{A164C972-F233-4A39-A90C-9EC5CA153CA4}"/>
    <cellStyle name="Título 1 27 5 2" xfId="44992" xr:uid="{46006C7B-0341-42BD-9972-C264C74CE669}"/>
    <cellStyle name="Título 1 27 6" xfId="44993" xr:uid="{F2D4550C-0026-4DD9-A646-3A9C186EF02C}"/>
    <cellStyle name="Título 1 27 6 2" xfId="44994" xr:uid="{21193D50-41EA-4271-AEC7-6FD949D4CB6B}"/>
    <cellStyle name="Título 1 27 7" xfId="44995" xr:uid="{576E9E02-3EB7-4008-A613-F1E167E74822}"/>
    <cellStyle name="Título 1 28" xfId="44996" xr:uid="{B82F4EE4-8B16-4216-BC94-8F9CDE45CEDD}"/>
    <cellStyle name="Título 1 28 2" xfId="44997" xr:uid="{08D05942-7594-4649-865F-81204B0B8B10}"/>
    <cellStyle name="Título 1 28 2 2" xfId="44998" xr:uid="{48D2E84C-1C5F-4CDA-B790-8E659BE9FFD9}"/>
    <cellStyle name="Título 1 28 2 2 2" xfId="44999" xr:uid="{88589132-BD72-4FD0-955D-1A06720DC67B}"/>
    <cellStyle name="Título 1 28 2 3" xfId="45000" xr:uid="{318102BB-206D-47B8-B59E-4C61F1ACFD8C}"/>
    <cellStyle name="Título 1 28 2 3 2" xfId="45001" xr:uid="{4BC6C9EA-FBD5-45C4-9BE3-1B58F6B7624F}"/>
    <cellStyle name="Título 1 28 2 4" xfId="45002" xr:uid="{D24FA488-D253-4991-B025-9674FE6119AD}"/>
    <cellStyle name="Título 1 28 3" xfId="45003" xr:uid="{F6C876FA-5F7E-4AC0-AD3B-B822EC9770F3}"/>
    <cellStyle name="Título 1 28 3 2" xfId="45004" xr:uid="{3CCBA30C-DCD9-4D35-BBA0-47BDF09F5123}"/>
    <cellStyle name="Título 1 28 4" xfId="45005" xr:uid="{D4E34F91-83BF-44DF-A7D6-7FDD18D3486C}"/>
    <cellStyle name="Título 1 28 4 2" xfId="45006" xr:uid="{CC72BD56-86B4-4B08-9DBB-B49C1F6221F7}"/>
    <cellStyle name="Título 1 28 5" xfId="45007" xr:uid="{DCD8EBF2-1F19-4043-BEEB-6E2207FCBF9F}"/>
    <cellStyle name="Título 1 28 5 2" xfId="45008" xr:uid="{445A2411-E4B2-4B97-A3B9-9343BEE30CF9}"/>
    <cellStyle name="Título 1 28 6" xfId="45009" xr:uid="{C01B35B7-BD46-4A9A-94AB-8311F1A67D19}"/>
    <cellStyle name="Título 1 28 6 2" xfId="45010" xr:uid="{F37F27F8-B3F2-4A2A-998D-B02558E61A6B}"/>
    <cellStyle name="Título 1 28 7" xfId="45011" xr:uid="{723DF94B-242A-4CEB-A413-245D4BEEECE5}"/>
    <cellStyle name="Título 1 29" xfId="45012" xr:uid="{E69F0B6D-67E1-458A-9E1D-F889EE242B17}"/>
    <cellStyle name="Título 1 29 2" xfId="45013" xr:uid="{5F32D565-76C9-4ED9-B6A7-5AB0C9FC60D4}"/>
    <cellStyle name="Título 1 29 2 2" xfId="45014" xr:uid="{ECA64B92-3BFD-4A80-9DEE-004DC6A42B8A}"/>
    <cellStyle name="Título 1 29 2 2 2" xfId="45015" xr:uid="{8D9F8548-97E2-4C3B-8EB3-6FC8AE32CD78}"/>
    <cellStyle name="Título 1 29 2 3" xfId="45016" xr:uid="{18D41305-4D49-4320-A539-0F94E03F24E7}"/>
    <cellStyle name="Título 1 29 2 3 2" xfId="45017" xr:uid="{B4A6C8F9-2C1B-4B7D-BD68-CD4BF6632171}"/>
    <cellStyle name="Título 1 29 2 4" xfId="45018" xr:uid="{14F84D3C-FFEF-45C9-B9D1-E0531EA7DD70}"/>
    <cellStyle name="Título 1 29 3" xfId="45019" xr:uid="{6C0223BB-BC63-4E1E-8A5E-6CE582E346F7}"/>
    <cellStyle name="Título 1 29 3 2" xfId="45020" xr:uid="{417E7C22-2954-4F36-9407-009433906718}"/>
    <cellStyle name="Título 1 29 4" xfId="45021" xr:uid="{E6EE6D10-35A4-48B3-8303-A974CB87B7D5}"/>
    <cellStyle name="Título 1 29 4 2" xfId="45022" xr:uid="{D57F54BE-70CA-4F6F-9BA0-027693A560A0}"/>
    <cellStyle name="Título 1 29 5" xfId="45023" xr:uid="{DCD1E679-B7CB-42E2-8AF1-16694941E5F6}"/>
    <cellStyle name="Título 1 29 5 2" xfId="45024" xr:uid="{07AC31BF-C680-42A0-A763-868E30C385C4}"/>
    <cellStyle name="Título 1 29 6" xfId="45025" xr:uid="{8D0FF80F-A6FD-4E9F-B0C1-7D586C4A16C7}"/>
    <cellStyle name="Título 1 29 6 2" xfId="45026" xr:uid="{1043B5BB-D876-4428-9A6A-996965D0F752}"/>
    <cellStyle name="Título 1 29 7" xfId="45027" xr:uid="{005BD7D3-6007-4E9C-9D5A-51A2FFB9EB5D}"/>
    <cellStyle name="Título 1 3" xfId="45028" xr:uid="{31443A20-ED91-4D1F-BF5B-6D6013A5B0E7}"/>
    <cellStyle name="Título 1 3 2" xfId="45029" xr:uid="{13905F02-CF57-4D28-87C2-6ABCB4AB460F}"/>
    <cellStyle name="Título 1 3 2 2" xfId="45030" xr:uid="{BCCCC1BE-1970-4DBD-B396-D00AB3F24650}"/>
    <cellStyle name="Título 1 3 2 2 2" xfId="45031" xr:uid="{FD526CED-1991-416A-97AF-7E6E3AB42840}"/>
    <cellStyle name="Título 1 3 2 3" xfId="45032" xr:uid="{2F5FF3A2-6A04-410A-A31C-AA292C963406}"/>
    <cellStyle name="Título 1 3 2 3 2" xfId="45033" xr:uid="{E3D2A5DF-E549-4487-A249-FC107B484E6D}"/>
    <cellStyle name="Título 1 3 2 4" xfId="45034" xr:uid="{79D5E578-3AB3-45A9-877B-1EF557139FDE}"/>
    <cellStyle name="Título 1 3 3" xfId="45035" xr:uid="{99774978-E06D-48DF-B531-2A6FAAFEAF2C}"/>
    <cellStyle name="Título 1 3 3 2" xfId="45036" xr:uid="{F4CAC401-23CC-49B0-AB50-5674786ECC35}"/>
    <cellStyle name="Título 1 3 4" xfId="45037" xr:uid="{FEEB9191-11EC-4D75-AB49-AEE903B571B4}"/>
    <cellStyle name="Título 1 3 4 2" xfId="45038" xr:uid="{6548EF98-74C3-4624-B4C1-1A038027B1E0}"/>
    <cellStyle name="Título 1 3 5" xfId="45039" xr:uid="{2A74AB0F-A224-4165-ACE0-66A91BC4CCA5}"/>
    <cellStyle name="Título 1 3 5 2" xfId="45040" xr:uid="{2251728A-3EA7-4BB6-AB7F-1B678B642B9E}"/>
    <cellStyle name="Título 1 3 6" xfId="45041" xr:uid="{F8E3ABBD-89A2-4FFA-89AA-C5CBB52275DA}"/>
    <cellStyle name="Título 1 3 6 2" xfId="45042" xr:uid="{4D20A360-978C-465B-89B1-3D638DECE1D8}"/>
    <cellStyle name="Título 1 3 7" xfId="45043" xr:uid="{F24EFD1E-6A10-469A-99AE-A9A41DD66021}"/>
    <cellStyle name="Título 1 30" xfId="45044" xr:uid="{B13EC70B-BB67-403A-81E1-F864A05AF7B8}"/>
    <cellStyle name="Título 1 30 2" xfId="45045" xr:uid="{06699C0E-5ED6-4A16-A862-74FEFE510E6E}"/>
    <cellStyle name="Título 1 30 2 2" xfId="45046" xr:uid="{02E131AF-3493-4840-8607-D53F5EB06593}"/>
    <cellStyle name="Título 1 30 2 2 2" xfId="45047" xr:uid="{9AB417FE-3442-432C-BCB3-6DCF61F81967}"/>
    <cellStyle name="Título 1 30 2 3" xfId="45048" xr:uid="{E5C8B888-4D24-492E-85D9-091CE6DF8EDE}"/>
    <cellStyle name="Título 1 30 2 3 2" xfId="45049" xr:uid="{F60914A8-910A-42C4-9173-0EB8D261CE6E}"/>
    <cellStyle name="Título 1 30 2 4" xfId="45050" xr:uid="{06330519-24DB-4622-8616-EE6136390B98}"/>
    <cellStyle name="Título 1 30 3" xfId="45051" xr:uid="{479587EC-01C0-4704-9D36-D053CB0498AF}"/>
    <cellStyle name="Título 1 30 3 2" xfId="45052" xr:uid="{FB697AEE-DF31-4C66-9EA8-9FB9E334CF33}"/>
    <cellStyle name="Título 1 30 4" xfId="45053" xr:uid="{07573DDC-88FC-43BE-A98C-57A0ACD20F77}"/>
    <cellStyle name="Título 1 30 4 2" xfId="45054" xr:uid="{E32CEF49-A33B-413D-A9B1-1B202E8329C7}"/>
    <cellStyle name="Título 1 30 5" xfId="45055" xr:uid="{2C16422C-7CC5-4AF5-A81C-83D60DDAC554}"/>
    <cellStyle name="Título 1 30 5 2" xfId="45056" xr:uid="{F75D9F05-BE70-4ABA-9A3A-1BBB34ADC6AC}"/>
    <cellStyle name="Título 1 30 6" xfId="45057" xr:uid="{CA507B14-FA0B-4220-9318-108F7FF1DE8B}"/>
    <cellStyle name="Título 1 30 6 2" xfId="45058" xr:uid="{41BDAD3F-EE34-4DB9-A72A-2CC7C62F8803}"/>
    <cellStyle name="Título 1 30 7" xfId="45059" xr:uid="{5290E855-E2CE-486F-9A3E-213E424807C5}"/>
    <cellStyle name="Título 1 31" xfId="45060" xr:uid="{589264EF-44BA-4FFF-B47A-0537DA5AA54B}"/>
    <cellStyle name="Título 1 31 2" xfId="45061" xr:uid="{0FB8D331-886B-441C-ACB6-A96FB3513DF1}"/>
    <cellStyle name="Título 1 31 2 2" xfId="45062" xr:uid="{1FB67666-BDA5-4E23-BEE7-BCF19C2D3CCC}"/>
    <cellStyle name="Título 1 31 2 2 2" xfId="45063" xr:uid="{3A280F1F-53C6-4DBB-8AD9-48A87A601E35}"/>
    <cellStyle name="Título 1 31 2 3" xfId="45064" xr:uid="{9ADC72F2-6EDB-4CFF-AD98-CA536F14211A}"/>
    <cellStyle name="Título 1 31 2 3 2" xfId="45065" xr:uid="{0663E1D6-8F71-4901-A12E-53CA0122399B}"/>
    <cellStyle name="Título 1 31 2 4" xfId="45066" xr:uid="{74009C6E-5E81-4CDF-B40E-01CAF05696C4}"/>
    <cellStyle name="Título 1 31 3" xfId="45067" xr:uid="{CA057724-0FE9-4BD5-BC96-0083977E3F4A}"/>
    <cellStyle name="Título 1 31 3 2" xfId="45068" xr:uid="{626663A8-B855-4E24-A4CB-164BCC8CB0ED}"/>
    <cellStyle name="Título 1 31 4" xfId="45069" xr:uid="{379ABF27-EAAC-4DCE-A426-62B89B819ED7}"/>
    <cellStyle name="Título 1 31 4 2" xfId="45070" xr:uid="{0D965DB2-D035-42A7-B117-C25631AB50AD}"/>
    <cellStyle name="Título 1 31 5" xfId="45071" xr:uid="{161D1154-7EAA-4E31-BD0F-8CE7227EB793}"/>
    <cellStyle name="Título 1 31 5 2" xfId="45072" xr:uid="{69A60586-3DDA-4A71-8806-7820D0798866}"/>
    <cellStyle name="Título 1 31 6" xfId="45073" xr:uid="{7208FA02-08D7-4F7C-894B-F5FEF89F55A3}"/>
    <cellStyle name="Título 1 31 6 2" xfId="45074" xr:uid="{0DB72A80-BA31-41E6-B5C3-0C5F1F219AD4}"/>
    <cellStyle name="Título 1 31 7" xfId="45075" xr:uid="{8457EFE3-F331-41FD-8D28-004ECF4EED35}"/>
    <cellStyle name="Título 1 32" xfId="45076" xr:uid="{BF116028-65D1-48E2-816C-82AD9B4980F5}"/>
    <cellStyle name="Título 1 32 2" xfId="45077" xr:uid="{6CD8A271-B0CE-45B3-83F2-F19495371172}"/>
    <cellStyle name="Título 1 32 2 2" xfId="45078" xr:uid="{D665C34D-7043-4423-97E2-CAAFFDF10FE2}"/>
    <cellStyle name="Título 1 32 2 2 2" xfId="45079" xr:uid="{A65B12CF-1D33-4531-8B7D-6C6CB019CEBD}"/>
    <cellStyle name="Título 1 32 2 3" xfId="45080" xr:uid="{FE8180D1-A391-43EB-93E6-DDBE7A2DD74D}"/>
    <cellStyle name="Título 1 32 2 3 2" xfId="45081" xr:uid="{F247BA07-B158-4AB4-AFFF-96DCEE1B6895}"/>
    <cellStyle name="Título 1 32 2 4" xfId="45082" xr:uid="{028ACECE-B869-4613-8E64-75C438EBE192}"/>
    <cellStyle name="Título 1 32 3" xfId="45083" xr:uid="{ED30487C-F938-4317-9656-4ADB04F6265B}"/>
    <cellStyle name="Título 1 32 3 2" xfId="45084" xr:uid="{74CBFF7A-5867-44B6-A5DD-6B03161B239C}"/>
    <cellStyle name="Título 1 32 4" xfId="45085" xr:uid="{6DD5DF31-262D-4779-BAB0-4F3ACC9534B9}"/>
    <cellStyle name="Título 1 32 4 2" xfId="45086" xr:uid="{D137DC81-FB01-40CE-B24C-671398E1B320}"/>
    <cellStyle name="Título 1 32 5" xfId="45087" xr:uid="{4B0413C7-E866-4D6F-A7A0-3FCA72752A28}"/>
    <cellStyle name="Título 1 32 5 2" xfId="45088" xr:uid="{0A727A8A-E6B9-46A8-ABDD-F7F19252EDBE}"/>
    <cellStyle name="Título 1 32 6" xfId="45089" xr:uid="{78BA1961-8B40-4C7D-874D-269F1991F725}"/>
    <cellStyle name="Título 1 32 6 2" xfId="45090" xr:uid="{710782AA-C956-49BC-9593-D172E2FED099}"/>
    <cellStyle name="Título 1 32 7" xfId="45091" xr:uid="{26E469F6-BD15-494F-BBA3-EA25C14DED1D}"/>
    <cellStyle name="Título 1 33" xfId="45092" xr:uid="{383E7F97-D168-4D0E-B8D9-21A0C5698E44}"/>
    <cellStyle name="Título 1 33 2" xfId="45093" xr:uid="{BF17EBAD-8FFB-4253-A637-FD19E1373291}"/>
    <cellStyle name="Título 1 33 2 2" xfId="45094" xr:uid="{69D9432E-63AC-4D13-88B4-3CF1FA89BFB5}"/>
    <cellStyle name="Título 1 33 2 2 2" xfId="45095" xr:uid="{17086443-E28D-4F66-A833-CFF35377B44F}"/>
    <cellStyle name="Título 1 33 2 3" xfId="45096" xr:uid="{E4CC80D4-6E0A-4C4A-802C-DACCEDEACA2D}"/>
    <cellStyle name="Título 1 33 2 3 2" xfId="45097" xr:uid="{BD4024CC-B2C8-4B11-87B3-84DD21AB5A0D}"/>
    <cellStyle name="Título 1 33 2 4" xfId="45098" xr:uid="{BF4C7A66-8525-423B-9573-72A5CC6C8B92}"/>
    <cellStyle name="Título 1 33 3" xfId="45099" xr:uid="{7216DCA2-8AD4-41B6-995C-E10B2234A2B1}"/>
    <cellStyle name="Título 1 33 3 2" xfId="45100" xr:uid="{5BD3DCCA-AECE-4973-AEA1-D9E5618FDC40}"/>
    <cellStyle name="Título 1 33 4" xfId="45101" xr:uid="{24D25E11-7963-4E64-B1A9-C2CC074F237E}"/>
    <cellStyle name="Título 1 33 4 2" xfId="45102" xr:uid="{445FA439-CB2F-48AB-A349-0926B5599A06}"/>
    <cellStyle name="Título 1 33 5" xfId="45103" xr:uid="{8413F892-E8AD-4A88-89F6-D6663673BCC0}"/>
    <cellStyle name="Título 1 33 5 2" xfId="45104" xr:uid="{DA4F017F-0451-44F2-B8F8-1A2A1F20FCCF}"/>
    <cellStyle name="Título 1 33 6" xfId="45105" xr:uid="{87D4E4BE-B3CB-418B-B063-1CCC7907416D}"/>
    <cellStyle name="Título 1 33 6 2" xfId="45106" xr:uid="{3E7BF6F2-AA5E-4D26-AF7A-91C6EF7665B7}"/>
    <cellStyle name="Título 1 33 7" xfId="45107" xr:uid="{3E7666B5-CB4E-4C6F-BF11-104A23A7744A}"/>
    <cellStyle name="Título 1 34" xfId="45108" xr:uid="{56CBA051-E831-4636-B307-F4978109622A}"/>
    <cellStyle name="Título 1 34 2" xfId="45109" xr:uid="{590AA379-FD61-4457-8847-19AE2C09839A}"/>
    <cellStyle name="Título 1 34 2 2" xfId="45110" xr:uid="{C10815FD-7C2A-44C9-940B-AF9834710508}"/>
    <cellStyle name="Título 1 34 2 2 2" xfId="45111" xr:uid="{5DE6C3B2-431F-42A6-BEAB-5EBF666CCC50}"/>
    <cellStyle name="Título 1 34 2 3" xfId="45112" xr:uid="{284C1160-8262-48DD-9DF4-F04360976858}"/>
    <cellStyle name="Título 1 34 2 3 2" xfId="45113" xr:uid="{7B732673-E07C-4BFF-83AF-BD0947890947}"/>
    <cellStyle name="Título 1 34 2 4" xfId="45114" xr:uid="{B059F9E7-C01C-4238-9059-EC8CC067BC47}"/>
    <cellStyle name="Título 1 34 3" xfId="45115" xr:uid="{EDC4AFC3-03FF-4FCD-9F2D-71F855F1B457}"/>
    <cellStyle name="Título 1 34 3 2" xfId="45116" xr:uid="{041EAE23-7ADE-4C77-BBC7-DC1D91BA19DF}"/>
    <cellStyle name="Título 1 34 4" xfId="45117" xr:uid="{B296603B-8412-4A1F-B1A1-C8F39E5321D8}"/>
    <cellStyle name="Título 1 34 4 2" xfId="45118" xr:uid="{D305B189-513C-42A4-8E16-058F268A1F7C}"/>
    <cellStyle name="Título 1 34 5" xfId="45119" xr:uid="{56FD7AC1-D2ED-4BC1-A133-4CF5B2F65B91}"/>
    <cellStyle name="Título 1 34 5 2" xfId="45120" xr:uid="{22D35E8B-8703-41B3-862D-AA4A5238E7C0}"/>
    <cellStyle name="Título 1 34 6" xfId="45121" xr:uid="{46F4F9CB-0A43-439E-8D70-4CA2A03D64C0}"/>
    <cellStyle name="Título 1 34 6 2" xfId="45122" xr:uid="{46071E48-81AC-4D02-8E29-9488001769D9}"/>
    <cellStyle name="Título 1 34 7" xfId="45123" xr:uid="{BC1FEA02-BA4B-4A3D-A357-0EDC8C62271E}"/>
    <cellStyle name="Título 1 35" xfId="45124" xr:uid="{91752EEC-4282-46AF-8231-3CDB43451425}"/>
    <cellStyle name="Título 1 35 2" xfId="45125" xr:uid="{EC3CED41-C89B-497A-86DE-9350B6BD4AE7}"/>
    <cellStyle name="Título 1 35 2 2" xfId="45126" xr:uid="{76AD7746-ABAB-4ECF-BC03-40D700C89123}"/>
    <cellStyle name="Título 1 35 2 2 2" xfId="45127" xr:uid="{6C82E5DA-929A-409E-8E93-718D9B62A296}"/>
    <cellStyle name="Título 1 35 2 3" xfId="45128" xr:uid="{01104F9F-0D0F-43FE-8C9F-6D38AAF892B7}"/>
    <cellStyle name="Título 1 35 2 3 2" xfId="45129" xr:uid="{F2BFDA58-04CF-49BC-96BB-F210B8556CAD}"/>
    <cellStyle name="Título 1 35 2 4" xfId="45130" xr:uid="{743D709A-47F2-4123-858C-6D53715B451B}"/>
    <cellStyle name="Título 1 35 3" xfId="45131" xr:uid="{8E3F8F11-F0F0-40E9-8227-B0C39C69CC2B}"/>
    <cellStyle name="Título 1 35 3 2" xfId="45132" xr:uid="{64A141CA-3BB9-4877-941E-0D5AED2297EF}"/>
    <cellStyle name="Título 1 35 4" xfId="45133" xr:uid="{6775EBD0-39AB-4244-A116-8E2A33D37621}"/>
    <cellStyle name="Título 1 35 4 2" xfId="45134" xr:uid="{3B845280-4BA7-4473-B2B1-45BDE80A98E8}"/>
    <cellStyle name="Título 1 35 5" xfId="45135" xr:uid="{3068A951-5F73-471A-B454-7B0D6D26B509}"/>
    <cellStyle name="Título 1 35 5 2" xfId="45136" xr:uid="{8C9D35D1-056E-4E5D-98D1-73ACD8BF295E}"/>
    <cellStyle name="Título 1 35 6" xfId="45137" xr:uid="{EBBB3D5C-8BB6-44C1-82BF-87794A89B8A2}"/>
    <cellStyle name="Título 1 35 6 2" xfId="45138" xr:uid="{D5E77AF2-3355-4898-846C-36BA46836CD1}"/>
    <cellStyle name="Título 1 35 7" xfId="45139" xr:uid="{2A843B35-DBB0-4EC9-A1BC-F46EA3409F7F}"/>
    <cellStyle name="Título 1 4" xfId="45140" xr:uid="{422F7C71-4B13-48D6-A9E7-3BF6DA02B5D6}"/>
    <cellStyle name="Título 1 4 2" xfId="45141" xr:uid="{989357A5-6955-4384-AED3-EA9B77367AA9}"/>
    <cellStyle name="Título 1 4 2 2" xfId="45142" xr:uid="{EC6F4B2B-81DF-4D7C-A476-5A4381A81074}"/>
    <cellStyle name="Título 1 4 2 2 2" xfId="45143" xr:uid="{8FC564CB-D050-4F37-AF9F-A100C82A62F1}"/>
    <cellStyle name="Título 1 4 2 3" xfId="45144" xr:uid="{D60AE9F8-C655-40DD-90DD-707B6DBB1803}"/>
    <cellStyle name="Título 1 4 2 3 2" xfId="45145" xr:uid="{9D8053D9-EC2D-4583-A700-D61E98CDAC2C}"/>
    <cellStyle name="Título 1 4 2 4" xfId="45146" xr:uid="{15A6A155-1868-484E-8AA2-E9CB628A930F}"/>
    <cellStyle name="Título 1 4 3" xfId="45147" xr:uid="{D5C54201-730C-4CCD-8388-330390474A70}"/>
    <cellStyle name="Título 1 4 3 2" xfId="45148" xr:uid="{97EB289B-B194-40E8-8E5F-29205F73ADC0}"/>
    <cellStyle name="Título 1 4 4" xfId="45149" xr:uid="{F8C5C399-925F-41E5-98DE-2C3BFBAD4E1D}"/>
    <cellStyle name="Título 1 4 4 2" xfId="45150" xr:uid="{648A3964-06E0-4171-94B6-07C74EAD07E8}"/>
    <cellStyle name="Título 1 4 5" xfId="45151" xr:uid="{5CC2064E-CB7A-48B0-812F-AF15D2E327F0}"/>
    <cellStyle name="Título 1 4 5 2" xfId="45152" xr:uid="{0CC1EAB2-A38C-4D86-8431-735DE8A1524E}"/>
    <cellStyle name="Título 1 4 6" xfId="45153" xr:uid="{A8C191A3-0108-421E-AC92-C6DC12D16FB6}"/>
    <cellStyle name="Título 1 4 6 2" xfId="45154" xr:uid="{483EF77C-6977-4571-953E-86D290E96536}"/>
    <cellStyle name="Título 1 4 7" xfId="45155" xr:uid="{5D3F623F-3BFF-4C19-9343-76576DEFFDBC}"/>
    <cellStyle name="Título 1 5" xfId="45156" xr:uid="{5719FCC4-030B-4873-BAAD-C1CFAB1D7E0C}"/>
    <cellStyle name="Título 1 5 2" xfId="45157" xr:uid="{B0F8CB4A-E5F2-4830-9342-DF34A7BB1DE1}"/>
    <cellStyle name="Título 1 5 2 2" xfId="45158" xr:uid="{4161A7A1-4259-4941-A565-78DF1F441BA8}"/>
    <cellStyle name="Título 1 5 2 2 2" xfId="45159" xr:uid="{B496FD45-2EE9-46F4-A471-AC48E231F7E2}"/>
    <cellStyle name="Título 1 5 2 3" xfId="45160" xr:uid="{279B9052-BE59-4E7A-A802-321307223BC9}"/>
    <cellStyle name="Título 1 5 2 3 2" xfId="45161" xr:uid="{FE9F9B06-45FD-47E4-9354-A466BD70DA54}"/>
    <cellStyle name="Título 1 5 2 4" xfId="45162" xr:uid="{A97721D7-B90E-47CC-8B20-78836F2A116A}"/>
    <cellStyle name="Título 1 5 3" xfId="45163" xr:uid="{AF453AC4-04BD-49DF-A81F-E54466E0E54B}"/>
    <cellStyle name="Título 1 5 3 2" xfId="45164" xr:uid="{3C215B19-3279-4438-8359-144B706C6729}"/>
    <cellStyle name="Título 1 5 4" xfId="45165" xr:uid="{7C5D288A-84B1-4EC8-BA0E-5F25A01C3F1E}"/>
    <cellStyle name="Título 1 5 4 2" xfId="45166" xr:uid="{7731213B-07F9-4551-8F9B-56B54716C47C}"/>
    <cellStyle name="Título 1 5 5" xfId="45167" xr:uid="{9E0ABFE0-802B-45BB-8272-D4ABCA4AE937}"/>
    <cellStyle name="Título 1 5 5 2" xfId="45168" xr:uid="{F57A2918-B43F-48AE-A87C-7E1EB5BD8F1B}"/>
    <cellStyle name="Título 1 5 6" xfId="45169" xr:uid="{5AD23230-5153-4D52-B9BB-84C2082366C4}"/>
    <cellStyle name="Título 1 5 6 2" xfId="45170" xr:uid="{744C2E6A-86DF-4AB5-9460-582F9EA49DA7}"/>
    <cellStyle name="Título 1 5 7" xfId="45171" xr:uid="{96DE52A7-173C-4BD5-BB8A-FD8D235DB223}"/>
    <cellStyle name="Título 1 6" xfId="45172" xr:uid="{4DC97965-BF55-4AC3-841B-028F3C85E5C0}"/>
    <cellStyle name="Título 1 6 2" xfId="45173" xr:uid="{C35B4090-ED89-4805-A508-0AA71A21A52B}"/>
    <cellStyle name="Título 1 6 2 2" xfId="45174" xr:uid="{31AAD553-9308-444A-858A-BDC18356FD08}"/>
    <cellStyle name="Título 1 6 2 2 2" xfId="45175" xr:uid="{BDF828EE-5573-4325-AAFE-EAE129F2A87B}"/>
    <cellStyle name="Título 1 6 2 3" xfId="45176" xr:uid="{155E8092-78D7-4FEE-9736-BD9C44F89F1A}"/>
    <cellStyle name="Título 1 6 2 3 2" xfId="45177" xr:uid="{3077EBAF-CD10-4E59-A295-93BB21C301BE}"/>
    <cellStyle name="Título 1 6 2 4" xfId="45178" xr:uid="{813222DC-F4A4-49F0-A6D4-974FDCEC762A}"/>
    <cellStyle name="Título 1 6 3" xfId="45179" xr:uid="{6BADBB38-1361-4444-88CF-2349AD1B0E7C}"/>
    <cellStyle name="Título 1 6 3 2" xfId="45180" xr:uid="{189B5701-2735-46FE-BF07-8849FC28F8DE}"/>
    <cellStyle name="Título 1 6 4" xfId="45181" xr:uid="{55C4C9C3-042F-445F-9545-9AC720B51F65}"/>
    <cellStyle name="Título 1 6 4 2" xfId="45182" xr:uid="{9088C320-5E72-4599-90A1-1B9BE5D81312}"/>
    <cellStyle name="Título 1 6 5" xfId="45183" xr:uid="{E2A38E79-1BCD-4007-927F-88D5E62109BA}"/>
    <cellStyle name="Título 1 6 5 2" xfId="45184" xr:uid="{7343A233-2860-456E-A182-9A5B7C4E01AD}"/>
    <cellStyle name="Título 1 6 6" xfId="45185" xr:uid="{BC7D05FA-D74F-48CF-9EEA-DB58D2FFF408}"/>
    <cellStyle name="Título 1 6 6 2" xfId="45186" xr:uid="{72C4DD0A-E19B-4167-B345-77D4FF57E523}"/>
    <cellStyle name="Título 1 6 7" xfId="45187" xr:uid="{156366C0-4CF9-48A7-8C08-7C98356F5512}"/>
    <cellStyle name="Título 1 7" xfId="45188" xr:uid="{76F01FD7-8573-44AC-B29B-4A2335AC222E}"/>
    <cellStyle name="Título 1 7 2" xfId="45189" xr:uid="{00EE45F8-63B5-4E80-AACC-1460C470F945}"/>
    <cellStyle name="Título 1 7 2 2" xfId="45190" xr:uid="{9C253E06-4AA6-48D7-881A-166307ED08CD}"/>
    <cellStyle name="Título 1 7 2 2 2" xfId="45191" xr:uid="{19A05120-3EE1-4980-A60B-9F3879E1F973}"/>
    <cellStyle name="Título 1 7 2 3" xfId="45192" xr:uid="{8AFCFB7D-5FF8-4416-90BD-19892CEB313C}"/>
    <cellStyle name="Título 1 7 2 3 2" xfId="45193" xr:uid="{2B14DDD5-361B-43FA-A1DC-E1D5E72A5055}"/>
    <cellStyle name="Título 1 7 2 4" xfId="45194" xr:uid="{6B89B551-F055-45D8-B992-41920BB24B37}"/>
    <cellStyle name="Título 1 7 3" xfId="45195" xr:uid="{E4EACAF6-F70C-436B-A059-69C44E2E9CBA}"/>
    <cellStyle name="Título 1 7 3 2" xfId="45196" xr:uid="{53D78F16-3EA0-4E50-99FD-F558AE27363D}"/>
    <cellStyle name="Título 1 7 4" xfId="45197" xr:uid="{FF47D864-8041-4E08-9BAB-8919D09F468A}"/>
    <cellStyle name="Título 1 7 4 2" xfId="45198" xr:uid="{441EB59A-EC5D-49BC-815D-3DC0FD7F1D1F}"/>
    <cellStyle name="Título 1 7 5" xfId="45199" xr:uid="{E6CCC556-681A-4E9B-8BB0-6515BF19F213}"/>
    <cellStyle name="Título 1 7 5 2" xfId="45200" xr:uid="{AB6A91CE-6815-4EBE-AE61-A0B49E9DCBEA}"/>
    <cellStyle name="Título 1 7 6" xfId="45201" xr:uid="{2803E891-1482-4361-9AA5-749EF0891E4A}"/>
    <cellStyle name="Título 1 7 6 2" xfId="45202" xr:uid="{EB4AA2F1-2837-4A6C-A8AC-150B17C41615}"/>
    <cellStyle name="Título 1 7 7" xfId="45203" xr:uid="{956E6E6B-20A5-46CC-9EC5-0990FEA4752E}"/>
    <cellStyle name="Título 1 8" xfId="45204" xr:uid="{9D10263B-8A4A-4B41-8EC0-8ED2E7D2ED4F}"/>
    <cellStyle name="Título 1 8 2" xfId="45205" xr:uid="{16D85638-9E51-4057-BFBE-6DD2DECFC392}"/>
    <cellStyle name="Título 1 8 2 2" xfId="45206" xr:uid="{D8691DCD-6897-4C22-938C-C7154E59AA53}"/>
    <cellStyle name="Título 1 8 2 2 2" xfId="45207" xr:uid="{AC2F5526-0EAC-4018-8612-6F8826BE3C44}"/>
    <cellStyle name="Título 1 8 2 3" xfId="45208" xr:uid="{5FB6280C-A07E-4CE4-93E9-5997B58C287B}"/>
    <cellStyle name="Título 1 8 2 3 2" xfId="45209" xr:uid="{66D7CBE5-31BA-4527-A63B-5D03518297E2}"/>
    <cellStyle name="Título 1 8 2 4" xfId="45210" xr:uid="{9757BA3A-EB2A-4E8B-9FE2-04425E8F1B92}"/>
    <cellStyle name="Título 1 8 3" xfId="45211" xr:uid="{A87035E1-41FD-4344-A172-C863FEA42427}"/>
    <cellStyle name="Título 1 8 3 2" xfId="45212" xr:uid="{C1D7A65C-B7FC-4B93-B4E1-2C3D6561AC3E}"/>
    <cellStyle name="Título 1 8 4" xfId="45213" xr:uid="{71CD6875-1D1A-4BD8-9DB8-2DD16D2DAB77}"/>
    <cellStyle name="Título 1 8 4 2" xfId="45214" xr:uid="{14A0F6BD-E92B-4F61-AB56-2098C8E2D924}"/>
    <cellStyle name="Título 1 8 5" xfId="45215" xr:uid="{234C7851-ACC4-48E1-A13D-741F2AA43AA5}"/>
    <cellStyle name="Título 1 8 5 2" xfId="45216" xr:uid="{7804EE99-3713-49F4-9488-EC635C23BB3E}"/>
    <cellStyle name="Título 1 8 6" xfId="45217" xr:uid="{17794D76-E78F-43FD-A73A-C3505B744026}"/>
    <cellStyle name="Título 1 8 6 2" xfId="45218" xr:uid="{73694B4C-D8A8-43DA-9C78-7B30CDD7AC29}"/>
    <cellStyle name="Título 1 8 7" xfId="45219" xr:uid="{FB3542DC-D3B4-4901-9E25-2F36D680ABF9}"/>
    <cellStyle name="Título 1 9" xfId="45220" xr:uid="{871F67A5-8152-4AF8-8669-7EBB60DA4E17}"/>
    <cellStyle name="Título 1 9 2" xfId="45221" xr:uid="{5819ADF5-081C-4C0C-A3E5-FB14828B437D}"/>
    <cellStyle name="Título 1 9 2 2" xfId="45222" xr:uid="{25B67B36-F856-400D-AF1C-5BE1A00D707A}"/>
    <cellStyle name="Título 1 9 2 2 2" xfId="45223" xr:uid="{92BCAAF0-45A5-40BE-B89F-28AFE0EC64AC}"/>
    <cellStyle name="Título 1 9 2 3" xfId="45224" xr:uid="{F0ACD8C7-8AE1-4E67-A5DF-4F4C8897CC8C}"/>
    <cellStyle name="Título 1 9 2 3 2" xfId="45225" xr:uid="{D5D0322D-C677-4EDE-98EA-0FA940654A64}"/>
    <cellStyle name="Título 1 9 2 4" xfId="45226" xr:uid="{7BF1E339-5027-44C9-AF61-D5AEE68D35B6}"/>
    <cellStyle name="Título 1 9 3" xfId="45227" xr:uid="{A0ED71BC-A7AB-4807-B96D-F992584214BB}"/>
    <cellStyle name="Título 1 9 3 2" xfId="45228" xr:uid="{215D333A-685B-4023-AD8F-F1CA189E8556}"/>
    <cellStyle name="Título 1 9 4" xfId="45229" xr:uid="{B0F20764-4EEC-4296-9644-6A92E7C0E2C1}"/>
    <cellStyle name="Título 1 9 4 2" xfId="45230" xr:uid="{2964CA9F-F174-4662-9071-EF90D9C0ABE1}"/>
    <cellStyle name="Título 1 9 5" xfId="45231" xr:uid="{2C08394E-161E-4991-BD6F-5DAADA5A38B7}"/>
    <cellStyle name="Título 1 9 5 2" xfId="45232" xr:uid="{7DF5FE4E-62F5-4FCF-ABD7-959562914976}"/>
    <cellStyle name="Título 1 9 6" xfId="45233" xr:uid="{88F57A57-E64A-47EE-9B75-39982891AA66}"/>
    <cellStyle name="Título 1 9 6 2" xfId="45234" xr:uid="{1CE57113-DE0B-429D-9ED7-95CEDF3BC97C}"/>
    <cellStyle name="Título 1 9 7" xfId="45235" xr:uid="{C89ED703-9845-496D-B899-4FD1E115D687}"/>
    <cellStyle name="Título 10" xfId="45236" xr:uid="{9AE73D64-EC58-45C2-B155-9CF13B4D4982}"/>
    <cellStyle name="Título 10 2" xfId="45237" xr:uid="{718062A2-0F3E-47FB-8E1F-C84B1E1B2DF8}"/>
    <cellStyle name="Título 10 2 2" xfId="45238" xr:uid="{8730F458-8797-4F6F-995E-4B501221873F}"/>
    <cellStyle name="Título 10 2 2 2" xfId="45239" xr:uid="{4E865DAF-2B2C-4CCF-BF12-5145B104EFF8}"/>
    <cellStyle name="Título 10 2 3" xfId="45240" xr:uid="{93B28637-B2A9-454C-B03D-08EFD8947BA1}"/>
    <cellStyle name="Título 10 2 3 2" xfId="45241" xr:uid="{C6E4B974-335D-4813-8367-2B4AD941B59E}"/>
    <cellStyle name="Título 10 2 4" xfId="45242" xr:uid="{C2F1D76E-5FCD-47CB-A4F2-B85EDC878FE5}"/>
    <cellStyle name="Título 10 3" xfId="45243" xr:uid="{73F5418B-7A17-4412-AA1C-76F15D430605}"/>
    <cellStyle name="Título 10 3 2" xfId="45244" xr:uid="{B6FECB9F-1131-4880-8D2F-51B303B60524}"/>
    <cellStyle name="Título 10 4" xfId="45245" xr:uid="{6A3DE26C-99AA-41AB-872A-AD1E0680155D}"/>
    <cellStyle name="Título 10 4 2" xfId="45246" xr:uid="{1DA2493D-5582-4120-808A-52D58AC536C5}"/>
    <cellStyle name="Título 10 5" xfId="45247" xr:uid="{AB7D1678-1DC6-47A5-8560-58A53A94B840}"/>
    <cellStyle name="Título 10 5 2" xfId="45248" xr:uid="{EB04103B-5268-487B-A595-944D1660F15A}"/>
    <cellStyle name="Título 10 6" xfId="45249" xr:uid="{487B95FA-5EF9-4536-823E-5206879549B3}"/>
    <cellStyle name="Título 10 6 2" xfId="45250" xr:uid="{8AAB1317-399C-4AE5-B83B-F8F99A5023DD}"/>
    <cellStyle name="Título 10 7" xfId="45251" xr:uid="{BCA6F3DE-0546-4E9B-92C9-4EF608083FC5}"/>
    <cellStyle name="Título 11" xfId="45252" xr:uid="{92482937-6FBB-4883-A992-66C0258B31AA}"/>
    <cellStyle name="Título 11 2" xfId="45253" xr:uid="{228A9537-E8D1-4946-B6FF-2AD9ADB8EABD}"/>
    <cellStyle name="Título 11 2 2" xfId="45254" xr:uid="{01CAB2BB-E858-4EBF-AA10-D2016F12FCD3}"/>
    <cellStyle name="Título 11 2 2 2" xfId="45255" xr:uid="{A9B3AC9E-47CB-420F-9057-F3E68E2EA6E5}"/>
    <cellStyle name="Título 11 2 3" xfId="45256" xr:uid="{8F426412-5376-45F0-AAF0-882D260FBE2B}"/>
    <cellStyle name="Título 11 2 3 2" xfId="45257" xr:uid="{DBFEF82A-E3DF-44CC-AC3B-7D5C541027EE}"/>
    <cellStyle name="Título 11 2 4" xfId="45258" xr:uid="{0A17F0D2-D370-43F0-A1AA-6E5D4DC7F06D}"/>
    <cellStyle name="Título 11 3" xfId="45259" xr:uid="{27C49EB8-610B-4F28-8DE2-D34C3CCAEFEF}"/>
    <cellStyle name="Título 11 3 2" xfId="45260" xr:uid="{096E41AD-5A1D-4C49-B727-E386EB6F2FF4}"/>
    <cellStyle name="Título 11 4" xfId="45261" xr:uid="{295E9DD2-C8D0-42CD-A691-5F9D478193D3}"/>
    <cellStyle name="Título 11 4 2" xfId="45262" xr:uid="{A008175B-E6A0-484D-A858-EED7CEBE1BEB}"/>
    <cellStyle name="Título 11 5" xfId="45263" xr:uid="{A54F28EA-635F-4B95-8445-DC29981FBDE8}"/>
    <cellStyle name="Título 11 5 2" xfId="45264" xr:uid="{F0FC38AF-5D19-48EA-8E07-852C877ECB03}"/>
    <cellStyle name="Título 11 6" xfId="45265" xr:uid="{210A1A20-1152-49F2-BDAF-5A19C2C03BCA}"/>
    <cellStyle name="Título 11 6 2" xfId="45266" xr:uid="{7BFCDEB1-9A14-40FD-874E-A3987630C149}"/>
    <cellStyle name="Título 11 7" xfId="45267" xr:uid="{5C9D0B72-4D37-4402-9DD3-08AEC1E6A6EB}"/>
    <cellStyle name="Título 12" xfId="45268" xr:uid="{3E76CC01-C996-4236-97DC-32B76396EF52}"/>
    <cellStyle name="Título 12 2" xfId="45269" xr:uid="{0EE53AAD-BAB6-4200-8A72-92D9FD3CC0DB}"/>
    <cellStyle name="Título 12 2 2" xfId="45270" xr:uid="{11D03EC1-21AA-4B77-B4B0-65E853A65D72}"/>
    <cellStyle name="Título 12 2 2 2" xfId="45271" xr:uid="{914AB3D0-DFDC-4934-BB0E-D5CF7315018A}"/>
    <cellStyle name="Título 12 2 3" xfId="45272" xr:uid="{BDFAB3DC-6091-4A7B-9855-F39DD2007A09}"/>
    <cellStyle name="Título 12 2 3 2" xfId="45273" xr:uid="{5FD5F67B-BC1F-4EDC-A0E3-070A5F631DCC}"/>
    <cellStyle name="Título 12 2 4" xfId="45274" xr:uid="{4232B8F5-445E-40A2-B797-B0616DC2DB15}"/>
    <cellStyle name="Título 12 3" xfId="45275" xr:uid="{2214B05B-60C8-4462-90F7-8D1713865CB4}"/>
    <cellStyle name="Título 12 3 2" xfId="45276" xr:uid="{F21F5A1F-3A38-42F0-B0C2-90CCD26A7E4B}"/>
    <cellStyle name="Título 12 4" xfId="45277" xr:uid="{48D2E405-0B6B-4893-BAAB-E66258E0C566}"/>
    <cellStyle name="Título 12 4 2" xfId="45278" xr:uid="{B51BF4C3-BDCB-4F28-8FB7-A3E419A69C00}"/>
    <cellStyle name="Título 12 5" xfId="45279" xr:uid="{36C4E3FA-0C2A-4B92-A021-1DD07AE001B9}"/>
    <cellStyle name="Título 12 5 2" xfId="45280" xr:uid="{E8F9B98F-66FF-4BFA-A8A4-61A78177A600}"/>
    <cellStyle name="Título 12 6" xfId="45281" xr:uid="{B3C68491-ABC2-426C-A2A7-FD6049644CBD}"/>
    <cellStyle name="Título 12 6 2" xfId="45282" xr:uid="{4C2A172D-C103-4DF7-9F05-575FD5490B10}"/>
    <cellStyle name="Título 12 7" xfId="45283" xr:uid="{19813933-EF30-4ADE-97B1-325A27F23A77}"/>
    <cellStyle name="Título 13" xfId="45284" xr:uid="{F2B170A2-7117-49DF-AE05-175922C25C8C}"/>
    <cellStyle name="Título 13 2" xfId="45285" xr:uid="{B93888CD-72A9-47D1-8F0F-9BEE73A051B9}"/>
    <cellStyle name="Título 13 2 2" xfId="45286" xr:uid="{B32D5781-7E3F-480D-B8F4-F4282CF2406B}"/>
    <cellStyle name="Título 13 2 2 2" xfId="45287" xr:uid="{EDE66290-A1D7-455C-BA2B-001AC4D63EDF}"/>
    <cellStyle name="Título 13 2 3" xfId="45288" xr:uid="{31AF241D-E875-4EFD-A1F5-293CC4D60D96}"/>
    <cellStyle name="Título 13 2 3 2" xfId="45289" xr:uid="{143FE3A9-8506-4324-A557-7348125D45D7}"/>
    <cellStyle name="Título 13 2 4" xfId="45290" xr:uid="{DBB091AA-EC01-486D-B0C9-0C1601522910}"/>
    <cellStyle name="Título 13 3" xfId="45291" xr:uid="{34ED5B67-3559-4A87-8474-A7C56C820DD1}"/>
    <cellStyle name="Título 13 3 2" xfId="45292" xr:uid="{5C8CBACF-1CCB-4391-8926-4C02398D1DA5}"/>
    <cellStyle name="Título 13 4" xfId="45293" xr:uid="{D089865D-70BE-454B-A1FC-266E1C51AE1D}"/>
    <cellStyle name="Título 13 4 2" xfId="45294" xr:uid="{849D6291-82BD-4B39-87DE-B087F3303116}"/>
    <cellStyle name="Título 13 5" xfId="45295" xr:uid="{AF215EBB-CB1F-47A3-9852-EDFE87D431CD}"/>
    <cellStyle name="Título 13 5 2" xfId="45296" xr:uid="{765FDB00-FB35-4E78-9AB4-2EB1B752C58C}"/>
    <cellStyle name="Título 13 6" xfId="45297" xr:uid="{51272D3F-F676-403A-BA31-ADD0C9F9C04E}"/>
    <cellStyle name="Título 13 6 2" xfId="45298" xr:uid="{DF5543DB-C23C-451A-8A28-C20BA7D2CAD0}"/>
    <cellStyle name="Título 13 7" xfId="45299" xr:uid="{F7412578-706C-43B5-AE54-FE4FADC63EDD}"/>
    <cellStyle name="Título 14" xfId="45300" xr:uid="{9C3D9757-4F72-40BB-B304-E8B29EF33D09}"/>
    <cellStyle name="Título 14 2" xfId="45301" xr:uid="{BF9E38B6-93B2-4B51-8CB9-72EFCCD57860}"/>
    <cellStyle name="Título 14 2 2" xfId="45302" xr:uid="{8E65388F-D6C1-4BC0-AA00-25AA26C0EFEF}"/>
    <cellStyle name="Título 14 2 2 2" xfId="45303" xr:uid="{ED1AF48D-A027-4D79-9707-9CFB3208DAA0}"/>
    <cellStyle name="Título 14 2 3" xfId="45304" xr:uid="{14E8CC11-1D38-42B7-A72C-192579AE669F}"/>
    <cellStyle name="Título 14 2 3 2" xfId="45305" xr:uid="{8C4DD46F-2F79-441F-8868-862813F48999}"/>
    <cellStyle name="Título 14 2 4" xfId="45306" xr:uid="{C27C4F12-C230-4BF1-B4F5-70F523565FB2}"/>
    <cellStyle name="Título 14 3" xfId="45307" xr:uid="{E014F396-95AE-4820-9DFC-CE0F1D005F26}"/>
    <cellStyle name="Título 14 3 2" xfId="45308" xr:uid="{7FE5A8E2-B96B-4E4D-BBCF-5543F62AB353}"/>
    <cellStyle name="Título 14 4" xfId="45309" xr:uid="{C7E2C5F7-94E3-477A-B0BA-AF51ED409493}"/>
    <cellStyle name="Título 14 4 2" xfId="45310" xr:uid="{C02FBF6A-9395-412C-B5A6-FEBC62FFDF0E}"/>
    <cellStyle name="Título 14 5" xfId="45311" xr:uid="{BC021E2A-0216-4D21-AA91-CA87B602449E}"/>
    <cellStyle name="Título 14 5 2" xfId="45312" xr:uid="{5D1DF0F4-D32B-4893-98EF-265E1EC63994}"/>
    <cellStyle name="Título 14 6" xfId="45313" xr:uid="{FF6F7B22-2E71-48BC-8BD6-457BC3209922}"/>
    <cellStyle name="Título 14 6 2" xfId="45314" xr:uid="{DA43EE39-B412-490E-A24E-83BEA4195502}"/>
    <cellStyle name="Título 14 7" xfId="45315" xr:uid="{B24A22D2-73D9-4611-B292-46937E11838C}"/>
    <cellStyle name="Título 15" xfId="45316" xr:uid="{4E4C17DA-2138-449C-9B91-DECC77FEAE78}"/>
    <cellStyle name="Título 15 2" xfId="45317" xr:uid="{355864FC-451D-45AE-9860-C6DD5A11AA7B}"/>
    <cellStyle name="Título 15 2 2" xfId="45318" xr:uid="{31EDF7CA-FAC9-497B-932D-C49ACC7EA3E9}"/>
    <cellStyle name="Título 15 2 2 2" xfId="45319" xr:uid="{ABABD068-9007-48FA-992B-11152B32DF2E}"/>
    <cellStyle name="Título 15 2 3" xfId="45320" xr:uid="{14BF5EB1-D257-40F9-9D9D-47FD2C71FA7B}"/>
    <cellStyle name="Título 15 2 3 2" xfId="45321" xr:uid="{C6C3B09E-76CE-450A-BE0A-4D88F48980C1}"/>
    <cellStyle name="Título 15 2 4" xfId="45322" xr:uid="{EBBCFEB9-D086-48FE-AC27-F58F920B09A4}"/>
    <cellStyle name="Título 15 3" xfId="45323" xr:uid="{1562A67F-3A6D-4556-8A80-A4CE62E7FABF}"/>
    <cellStyle name="Título 15 3 2" xfId="45324" xr:uid="{49C0AFB0-8131-4E36-AD54-549B6EFC4145}"/>
    <cellStyle name="Título 15 4" xfId="45325" xr:uid="{C4120FA7-BB6F-419F-9F54-0D85E126DCB3}"/>
    <cellStyle name="Título 15 4 2" xfId="45326" xr:uid="{9135C1DE-E315-49BC-B668-AC779764E9C9}"/>
    <cellStyle name="Título 15 5" xfId="45327" xr:uid="{A2FCB8D4-C1D9-42D8-922C-7E7966BAA369}"/>
    <cellStyle name="Título 15 5 2" xfId="45328" xr:uid="{DC1C0F15-4B33-44CC-AF1A-0B996355CABE}"/>
    <cellStyle name="Título 15 6" xfId="45329" xr:uid="{244183BC-0B0D-4935-A5CA-178A326200CA}"/>
    <cellStyle name="Título 15 6 2" xfId="45330" xr:uid="{574069DD-E36C-4590-8BE0-80F3237DCE1F}"/>
    <cellStyle name="Título 15 7" xfId="45331" xr:uid="{9162F4C5-80A8-4E98-96FF-BCAFA91D827B}"/>
    <cellStyle name="Título 16" xfId="45332" xr:uid="{AA828AD1-B494-48F0-8D79-AF0B23A3511F}"/>
    <cellStyle name="Título 16 2" xfId="45333" xr:uid="{4EE46EAB-C307-4539-B8A3-3FEB76D8AEA4}"/>
    <cellStyle name="Título 16 2 2" xfId="45334" xr:uid="{2F5FEBFB-297A-42EB-AA90-37D86F67C22E}"/>
    <cellStyle name="Título 16 2 2 2" xfId="45335" xr:uid="{5C598D8A-B1A0-4EEA-8CC0-FD8F6BC94185}"/>
    <cellStyle name="Título 16 2 3" xfId="45336" xr:uid="{0AAA9618-E4F0-4119-9688-43F65161635C}"/>
    <cellStyle name="Título 16 2 3 2" xfId="45337" xr:uid="{95F58004-8F6D-4A1B-A145-F4AC95AE11FB}"/>
    <cellStyle name="Título 16 2 4" xfId="45338" xr:uid="{A967C043-6877-4CD8-9139-5E992D4096B9}"/>
    <cellStyle name="Título 16 3" xfId="45339" xr:uid="{541EDC08-400B-45F4-9D3D-342586859770}"/>
    <cellStyle name="Título 16 3 2" xfId="45340" xr:uid="{BEB26E8E-065A-4171-A034-2BEE060FC2C1}"/>
    <cellStyle name="Título 16 4" xfId="45341" xr:uid="{E1552522-A410-4F75-B357-F3E90527A8C8}"/>
    <cellStyle name="Título 16 4 2" xfId="45342" xr:uid="{28DAB39F-6B82-46BB-BEB6-BA9EE2665AED}"/>
    <cellStyle name="Título 16 5" xfId="45343" xr:uid="{7D2C4A29-61BB-4C35-ADA7-52F874E20D0A}"/>
    <cellStyle name="Título 16 5 2" xfId="45344" xr:uid="{7EC635A4-90A3-4AF0-87DC-D4500F2DE921}"/>
    <cellStyle name="Título 16 6" xfId="45345" xr:uid="{F33C73F9-90AE-4CEB-92FC-B49D03E85B67}"/>
    <cellStyle name="Título 16 6 2" xfId="45346" xr:uid="{86F3E247-10C4-46C0-B6B3-B4855D5D0CAD}"/>
    <cellStyle name="Título 16 7" xfId="45347" xr:uid="{BBB5774A-BB4B-4998-B09E-0F28F5AEEE0E}"/>
    <cellStyle name="Título 17" xfId="45348" xr:uid="{65C249E8-CD1A-4BD7-AC79-2A8E44570471}"/>
    <cellStyle name="Título 17 2" xfId="45349" xr:uid="{2B1BE199-CA0C-476D-961C-E67929EAD1AA}"/>
    <cellStyle name="Título 17 2 2" xfId="45350" xr:uid="{7AA09A71-A571-4FB0-B1CD-B4915B4E22C8}"/>
    <cellStyle name="Título 17 2 2 2" xfId="45351" xr:uid="{B806E1ED-51A7-4B3E-BDAD-ACCCD517EBF9}"/>
    <cellStyle name="Título 17 2 3" xfId="45352" xr:uid="{99732C20-9271-47C0-8E92-3A9F078A6361}"/>
    <cellStyle name="Título 17 2 3 2" xfId="45353" xr:uid="{246B1721-1FDB-4A06-A416-86254B3341C3}"/>
    <cellStyle name="Título 17 2 4" xfId="45354" xr:uid="{5391A7D8-7C3A-4BDE-9396-F0040DA4F719}"/>
    <cellStyle name="Título 17 3" xfId="45355" xr:uid="{9956264B-B11B-46B5-9495-E93D2A3EBE1D}"/>
    <cellStyle name="Título 17 3 2" xfId="45356" xr:uid="{669BAAAE-795F-4B81-96EF-612248C80945}"/>
    <cellStyle name="Título 17 4" xfId="45357" xr:uid="{0981056C-7213-4A71-99E5-B02AADC32B9B}"/>
    <cellStyle name="Título 17 4 2" xfId="45358" xr:uid="{A8F28614-861D-4B65-AB01-2F4FDE4CFAE3}"/>
    <cellStyle name="Título 17 5" xfId="45359" xr:uid="{43483A04-D4B8-4E13-9DC5-8A4AE8C4BAAE}"/>
    <cellStyle name="Título 17 5 2" xfId="45360" xr:uid="{8B2FD198-186E-4180-B1CC-A8CD8FF54BAB}"/>
    <cellStyle name="Título 17 6" xfId="45361" xr:uid="{7F5219DC-EEE2-4FC8-8EDD-AE10E5D40DFD}"/>
    <cellStyle name="Título 17 6 2" xfId="45362" xr:uid="{98F05FC2-8678-436A-BA0C-84448A182E56}"/>
    <cellStyle name="Título 17 7" xfId="45363" xr:uid="{024B3A0A-D9DB-43A3-A8D2-1AEBA3F1DA29}"/>
    <cellStyle name="Título 18" xfId="45364" xr:uid="{4AA8DD14-EF6A-4C3A-B1FF-FA4280B792B0}"/>
    <cellStyle name="Título 18 2" xfId="45365" xr:uid="{0C912C30-F133-4541-8B81-F7615305F116}"/>
    <cellStyle name="Título 18 2 2" xfId="45366" xr:uid="{D677D1E6-5A84-4983-BE43-CEA1D79E97FB}"/>
    <cellStyle name="Título 18 2 2 2" xfId="45367" xr:uid="{A6985DF5-AB98-44AB-A1DE-7F6C48ED258E}"/>
    <cellStyle name="Título 18 2 3" xfId="45368" xr:uid="{C03E269F-F20B-4B4C-8E90-CECA96E85EFD}"/>
    <cellStyle name="Título 18 2 3 2" xfId="45369" xr:uid="{5158E057-F50A-4FE5-9150-2639F5314C50}"/>
    <cellStyle name="Título 18 2 4" xfId="45370" xr:uid="{A6DC850C-A82E-4EF5-AC80-D44CFCB86FE3}"/>
    <cellStyle name="Título 18 3" xfId="45371" xr:uid="{CAF01A1C-1F22-440D-BB82-4ACF9284781F}"/>
    <cellStyle name="Título 18 3 2" xfId="45372" xr:uid="{8FF9BB08-A22A-4553-86C6-A2034A7DB42E}"/>
    <cellStyle name="Título 18 4" xfId="45373" xr:uid="{C59F51D9-4026-4F34-895C-5EDFC83DE12D}"/>
    <cellStyle name="Título 18 4 2" xfId="45374" xr:uid="{312306CE-2649-4C63-B21F-CB1CE0998CB6}"/>
    <cellStyle name="Título 18 5" xfId="45375" xr:uid="{33F93517-6090-465F-8F5F-6BB115CEF10D}"/>
    <cellStyle name="Título 18 5 2" xfId="45376" xr:uid="{9763F6F7-5807-4E84-B700-280A41F7ED55}"/>
    <cellStyle name="Título 18 6" xfId="45377" xr:uid="{AE6326AC-80B5-4E3F-A16F-E7B0DF1C2C5C}"/>
    <cellStyle name="Título 18 6 2" xfId="45378" xr:uid="{1F83EC07-4FAF-4170-A2BC-B291B1DD60EA}"/>
    <cellStyle name="Título 18 7" xfId="45379" xr:uid="{092E1CF4-451A-4F6F-8C86-759D4759918F}"/>
    <cellStyle name="Título 19" xfId="45380" xr:uid="{DD6D8640-B58E-4A7B-B809-21B71B9922B1}"/>
    <cellStyle name="Título 19 2" xfId="45381" xr:uid="{A0639BEF-997D-4D0D-A24F-C96E05B015E9}"/>
    <cellStyle name="Título 19 2 2" xfId="45382" xr:uid="{908BD10F-E424-49D2-99FB-94C026C92BA8}"/>
    <cellStyle name="Título 19 2 2 2" xfId="45383" xr:uid="{B077AE6D-64B6-41FB-ACA0-E278D1307C9B}"/>
    <cellStyle name="Título 19 2 3" xfId="45384" xr:uid="{65508D0A-5F75-4FA3-8D17-F0823059110D}"/>
    <cellStyle name="Título 19 2 3 2" xfId="45385" xr:uid="{4C08A564-D3AD-4D82-9D7F-4B49772D8744}"/>
    <cellStyle name="Título 19 2 4" xfId="45386" xr:uid="{8DB06026-E03A-4AA0-912E-0AD61A842A8B}"/>
    <cellStyle name="Título 19 3" xfId="45387" xr:uid="{FF62B66D-4502-4FF1-944F-43EFED90DA48}"/>
    <cellStyle name="Título 19 3 2" xfId="45388" xr:uid="{8B1E1F7A-CFDA-46D1-B8DD-B812B1124EAC}"/>
    <cellStyle name="Título 19 4" xfId="45389" xr:uid="{A884BFFF-FA40-4F8A-AFB6-B3658366A0C0}"/>
    <cellStyle name="Título 19 4 2" xfId="45390" xr:uid="{08B61DFE-0698-4063-B3F3-5EABA6266627}"/>
    <cellStyle name="Título 19 5" xfId="45391" xr:uid="{9076064D-B3A0-46F1-BCB8-552F271505C7}"/>
    <cellStyle name="Título 19 5 2" xfId="45392" xr:uid="{E6DBA555-5C78-499E-B659-C962784763BF}"/>
    <cellStyle name="Título 19 6" xfId="45393" xr:uid="{8441F5F3-4808-4693-87DF-99A175F334E8}"/>
    <cellStyle name="Título 19 6 2" xfId="45394" xr:uid="{AF6AE60F-A2C6-4D24-B758-E88DD60DD30C}"/>
    <cellStyle name="Título 19 7" xfId="45395" xr:uid="{2622DA91-C9DC-46F5-ABCD-9BCAD446154C}"/>
    <cellStyle name="TITULO 2" xfId="45396" xr:uid="{83208C7D-8535-449D-AF62-096966D455C9}"/>
    <cellStyle name="Título 2 10" xfId="45397" xr:uid="{7C976AB0-0068-41B2-B7F7-10E66EE8F2A8}"/>
    <cellStyle name="Título 2 10 2" xfId="45398" xr:uid="{6540848B-E2A4-4549-B88A-E02C152B393A}"/>
    <cellStyle name="Título 2 10 2 2" xfId="45399" xr:uid="{A3904BBB-D896-4579-9631-75A098DE186B}"/>
    <cellStyle name="Título 2 10 2 2 2" xfId="45400" xr:uid="{4230FA12-0062-49E9-B51C-A36479B16361}"/>
    <cellStyle name="Título 2 10 2 3" xfId="45401" xr:uid="{CFCCE543-EF94-4B70-B7D1-EE7425560792}"/>
    <cellStyle name="Título 2 10 2 3 2" xfId="45402" xr:uid="{51D62487-2698-45CD-AE39-754AF7A0AC6E}"/>
    <cellStyle name="Título 2 10 2 4" xfId="45403" xr:uid="{A7A7B8A2-E5F4-4F4E-9B3A-EB638F078EFB}"/>
    <cellStyle name="Título 2 10 3" xfId="45404" xr:uid="{59BD43B2-0C24-4668-85D1-59DC8DE4C74B}"/>
    <cellStyle name="Título 2 10 3 2" xfId="45405" xr:uid="{C09ABED4-3953-4B16-865B-B70B12F283F9}"/>
    <cellStyle name="Título 2 10 4" xfId="45406" xr:uid="{E3CA3EFE-1A14-4D5D-822E-9BE01F90AD3F}"/>
    <cellStyle name="Título 2 10 4 2" xfId="45407" xr:uid="{78824275-0CD5-4F13-A065-8F2A6978C9BB}"/>
    <cellStyle name="Título 2 10 5" xfId="45408" xr:uid="{E441200D-7451-4125-874F-90F2AD38A07E}"/>
    <cellStyle name="Título 2 10 5 2" xfId="45409" xr:uid="{DAFED506-5008-4AF1-B6D6-0C51A26781EE}"/>
    <cellStyle name="Título 2 10 6" xfId="45410" xr:uid="{8888501C-F596-422B-AE2C-A6ED4969147F}"/>
    <cellStyle name="Título 2 10 6 2" xfId="45411" xr:uid="{1B6274DF-2F00-4499-9DA2-834B65631589}"/>
    <cellStyle name="Título 2 10 7" xfId="45412" xr:uid="{5A05FA79-7409-4C94-8152-F937039A9BEF}"/>
    <cellStyle name="Título 2 11" xfId="45413" xr:uid="{6FA4F1C0-D347-4061-85BD-A72173EA56B7}"/>
    <cellStyle name="Título 2 11 2" xfId="45414" xr:uid="{35BB17D8-5912-4823-AD32-8C398674B72C}"/>
    <cellStyle name="Título 2 11 2 2" xfId="45415" xr:uid="{37A05EEE-1BC6-44D5-8E40-118BB0CE8BA8}"/>
    <cellStyle name="Título 2 11 2 2 2" xfId="45416" xr:uid="{E3E851EA-2289-4387-B95B-E0D0933ECC1B}"/>
    <cellStyle name="Título 2 11 2 3" xfId="45417" xr:uid="{0354BC0C-09B7-48D3-8CA0-BD17C0C8E7CA}"/>
    <cellStyle name="Título 2 11 2 3 2" xfId="45418" xr:uid="{DAB732D5-3F6D-4A7F-BFDA-6634EF36740A}"/>
    <cellStyle name="Título 2 11 2 4" xfId="45419" xr:uid="{4D20930B-5D26-47A5-98FA-F0AFCA2CE851}"/>
    <cellStyle name="Título 2 11 3" xfId="45420" xr:uid="{3A0EC6BB-7D37-4AEB-B3D8-3B29F4BADC7B}"/>
    <cellStyle name="Título 2 11 3 2" xfId="45421" xr:uid="{961C602C-DF68-4487-A8CE-EE305E50B9D6}"/>
    <cellStyle name="Título 2 11 4" xfId="45422" xr:uid="{96D30DAF-7DBE-46AC-93CB-C133DE145FF8}"/>
    <cellStyle name="Título 2 11 4 2" xfId="45423" xr:uid="{A5F492A6-DF56-4962-8BF1-88699B6F7124}"/>
    <cellStyle name="Título 2 11 5" xfId="45424" xr:uid="{D682308D-5621-44A4-A405-823A6553818F}"/>
    <cellStyle name="Título 2 11 5 2" xfId="45425" xr:uid="{64D437C4-3073-4FAB-A3B5-0EF08D30804F}"/>
    <cellStyle name="Título 2 11 6" xfId="45426" xr:uid="{493AEE19-03F6-473F-B0B3-A6384827DE9A}"/>
    <cellStyle name="Título 2 11 6 2" xfId="45427" xr:uid="{90A05BC9-48DC-47BE-A5A7-DF9845B841A6}"/>
    <cellStyle name="Título 2 11 7" xfId="45428" xr:uid="{40850C85-EA95-4D5A-BE0E-E3C674B64562}"/>
    <cellStyle name="Título 2 12" xfId="45429" xr:uid="{AB1B61FE-6267-4EC2-8A55-3CECB559D2FD}"/>
    <cellStyle name="Título 2 12 2" xfId="45430" xr:uid="{7BDC08E5-D3CE-4730-A570-3127851C3E09}"/>
    <cellStyle name="Título 2 12 2 2" xfId="45431" xr:uid="{7374AE7C-E970-49FB-9451-D9FD120B3833}"/>
    <cellStyle name="Título 2 12 2 2 2" xfId="45432" xr:uid="{DE909491-4341-467C-B13F-3420AEF004F3}"/>
    <cellStyle name="Título 2 12 2 3" xfId="45433" xr:uid="{19E55573-93EF-43F6-BF1A-00EE8BA00A3B}"/>
    <cellStyle name="Título 2 12 2 3 2" xfId="45434" xr:uid="{BC32F407-424A-4011-9CE4-33F80767B24C}"/>
    <cellStyle name="Título 2 12 2 4" xfId="45435" xr:uid="{D09C0E51-25E8-493E-BE91-33F69F7126F5}"/>
    <cellStyle name="Título 2 12 3" xfId="45436" xr:uid="{14783164-FD76-49D7-94E6-9F9C92BB8B0C}"/>
    <cellStyle name="Título 2 12 3 2" xfId="45437" xr:uid="{47B5D965-0F73-4CC1-AD8E-0A839A79634B}"/>
    <cellStyle name="Título 2 12 4" xfId="45438" xr:uid="{0983964C-0845-4279-BEB1-36A4DE67DE3D}"/>
    <cellStyle name="Título 2 12 4 2" xfId="45439" xr:uid="{C3A71A30-2447-4815-9C45-8FEEEEB18471}"/>
    <cellStyle name="Título 2 12 5" xfId="45440" xr:uid="{EEB0EC2A-7924-4C2A-BDD8-790FB93ACFDD}"/>
    <cellStyle name="Título 2 12 5 2" xfId="45441" xr:uid="{9BF82E92-59F9-4F92-87AC-66A54702A76A}"/>
    <cellStyle name="Título 2 12 6" xfId="45442" xr:uid="{D09971A6-E163-457C-91F2-E3EF72003EB6}"/>
    <cellStyle name="Título 2 12 6 2" xfId="45443" xr:uid="{916A12F5-EDC7-430F-9FEE-6FCF0F47BE29}"/>
    <cellStyle name="Título 2 12 7" xfId="45444" xr:uid="{EDEFA35A-55B5-414C-B369-89CC77FE4111}"/>
    <cellStyle name="Título 2 13" xfId="45445" xr:uid="{C8C0DDDA-753B-443B-8B0C-372D18895CAB}"/>
    <cellStyle name="Título 2 13 2" xfId="45446" xr:uid="{D0B9136C-4766-42AB-ACB7-22C0BE49B3B9}"/>
    <cellStyle name="Título 2 13 2 2" xfId="45447" xr:uid="{143003F1-E940-488A-911E-15B998A31631}"/>
    <cellStyle name="Título 2 13 2 2 2" xfId="45448" xr:uid="{45427D92-30C6-4B12-A230-8D307BBC2401}"/>
    <cellStyle name="Título 2 13 2 3" xfId="45449" xr:uid="{6EB0944E-7D6E-4F83-9522-4153F300D254}"/>
    <cellStyle name="Título 2 13 2 3 2" xfId="45450" xr:uid="{E65623DA-560C-480D-8373-831EF0FFA508}"/>
    <cellStyle name="Título 2 13 2 4" xfId="45451" xr:uid="{ED692B26-4993-4247-B699-B4D1EFF347B4}"/>
    <cellStyle name="Título 2 13 3" xfId="45452" xr:uid="{166CDCE7-CEC1-4E18-8882-F84908133E24}"/>
    <cellStyle name="Título 2 13 3 2" xfId="45453" xr:uid="{B4119985-E19E-4DEB-A298-65BA5D1BC469}"/>
    <cellStyle name="Título 2 13 4" xfId="45454" xr:uid="{A2436BE6-95AC-43EF-8AA3-F2D2A51E0FDC}"/>
    <cellStyle name="Título 2 13 4 2" xfId="45455" xr:uid="{202FB4C8-D43F-49DA-85A9-E7F754916B56}"/>
    <cellStyle name="Título 2 13 5" xfId="45456" xr:uid="{F551B573-AA49-4D95-8681-D7F64149F6E8}"/>
    <cellStyle name="Título 2 13 5 2" xfId="45457" xr:uid="{D801FBC4-C494-44ED-AAF9-209E66687F7E}"/>
    <cellStyle name="Título 2 13 6" xfId="45458" xr:uid="{F5127488-072D-4B22-BDA8-71AE3103679F}"/>
    <cellStyle name="Título 2 13 6 2" xfId="45459" xr:uid="{EA671231-9513-497C-90FA-9F374DD6C3AC}"/>
    <cellStyle name="Título 2 13 7" xfId="45460" xr:uid="{60653E00-34FA-493C-AE74-958B6AB5E7DE}"/>
    <cellStyle name="Título 2 14" xfId="45461" xr:uid="{1E6F10B6-EBD9-4A5A-BABB-C63D9EE6D4E0}"/>
    <cellStyle name="Título 2 14 2" xfId="45462" xr:uid="{B016CEEB-09AC-4EDD-9215-CB818EBD8013}"/>
    <cellStyle name="Título 2 14 2 2" xfId="45463" xr:uid="{4EEED486-13C3-436A-81E2-789753F2B4B6}"/>
    <cellStyle name="Título 2 14 2 2 2" xfId="45464" xr:uid="{88F83B2A-95E2-4C51-AC73-DC3EF409A3DB}"/>
    <cellStyle name="Título 2 14 2 3" xfId="45465" xr:uid="{5569DC19-4ADC-4946-8543-62C975C09EF4}"/>
    <cellStyle name="Título 2 14 2 3 2" xfId="45466" xr:uid="{FD4C3DE8-D945-4369-B5AE-D24E15ADCC0E}"/>
    <cellStyle name="Título 2 14 2 4" xfId="45467" xr:uid="{4D68496F-6B86-4011-B1A9-249A5EC56C95}"/>
    <cellStyle name="Título 2 14 3" xfId="45468" xr:uid="{6AA35C2D-5827-40CD-A83A-B9D84B087443}"/>
    <cellStyle name="Título 2 14 3 2" xfId="45469" xr:uid="{460FE4BE-28DB-4742-921D-297FF27E3C41}"/>
    <cellStyle name="Título 2 14 4" xfId="45470" xr:uid="{F48690C3-ACBC-4308-9B89-E43D1009AAF6}"/>
    <cellStyle name="Título 2 14 4 2" xfId="45471" xr:uid="{C8DD92A7-FDA5-4083-ABA0-76A5D1A4981D}"/>
    <cellStyle name="Título 2 14 5" xfId="45472" xr:uid="{EC75C702-BAC6-4776-851D-B1DE10354AAB}"/>
    <cellStyle name="Título 2 14 5 2" xfId="45473" xr:uid="{FFA46139-7D59-4B68-A687-2C5084F2F4B1}"/>
    <cellStyle name="Título 2 14 6" xfId="45474" xr:uid="{4C555F13-B9FF-4D43-B491-7243AA20EC58}"/>
    <cellStyle name="Título 2 14 6 2" xfId="45475" xr:uid="{F3F1EA16-6B8D-4779-A260-ED1DE0557E05}"/>
    <cellStyle name="Título 2 14 7" xfId="45476" xr:uid="{CE72359E-0CAC-45AF-B3C5-16448FE14ABB}"/>
    <cellStyle name="Título 2 15" xfId="45477" xr:uid="{F84DC647-548C-40F0-9A76-5E5260C9233F}"/>
    <cellStyle name="Título 2 15 2" xfId="45478" xr:uid="{B5F973F2-E67E-4BBC-A217-6BA2A39E07B2}"/>
    <cellStyle name="Título 2 15 2 2" xfId="45479" xr:uid="{BF591205-45C0-49A0-B0CF-C5D1BF767D7F}"/>
    <cellStyle name="Título 2 15 2 2 2" xfId="45480" xr:uid="{259F7B9A-3E5E-4F9D-A997-D01341BB4FF0}"/>
    <cellStyle name="Título 2 15 2 3" xfId="45481" xr:uid="{12C842D0-C6A2-4CAE-B1A3-02639E8DFB51}"/>
    <cellStyle name="Título 2 15 2 3 2" xfId="45482" xr:uid="{A82820E5-5E00-4932-BBC1-EEF98486F0DC}"/>
    <cellStyle name="Título 2 15 2 4" xfId="45483" xr:uid="{37CCEBD0-151A-4B00-8645-C123DCC1F0E7}"/>
    <cellStyle name="Título 2 15 3" xfId="45484" xr:uid="{2164152A-7196-45F1-9B0C-3F4C7A1842C4}"/>
    <cellStyle name="Título 2 15 3 2" xfId="45485" xr:uid="{7A08EE4F-897F-49DE-94BF-4D2A101832A6}"/>
    <cellStyle name="Título 2 15 4" xfId="45486" xr:uid="{157565D4-3138-4CB0-8CC9-48AC317E865C}"/>
    <cellStyle name="Título 2 15 4 2" xfId="45487" xr:uid="{7DE39059-D925-4A17-9C20-503CE367965B}"/>
    <cellStyle name="Título 2 15 5" xfId="45488" xr:uid="{761844D1-6386-4C62-9DD8-60B3724769B0}"/>
    <cellStyle name="Título 2 15 5 2" xfId="45489" xr:uid="{9939A4A2-A7EF-4E85-87E6-163D4FEA9910}"/>
    <cellStyle name="Título 2 15 6" xfId="45490" xr:uid="{0CF1DF33-28B2-4DEE-A8A5-A6F280149474}"/>
    <cellStyle name="Título 2 15 6 2" xfId="45491" xr:uid="{305C1864-E3D3-41C9-AF22-D228786282AF}"/>
    <cellStyle name="Título 2 15 7" xfId="45492" xr:uid="{49F41538-F880-4AE3-92E1-AF77C370F9E0}"/>
    <cellStyle name="Título 2 16" xfId="45493" xr:uid="{D47E3D59-B3D6-4F23-9E33-2CBD39DED470}"/>
    <cellStyle name="Título 2 16 2" xfId="45494" xr:uid="{B717FEBD-B25E-4204-969F-42933CD5E2C1}"/>
    <cellStyle name="Título 2 16 2 2" xfId="45495" xr:uid="{970BB87B-FD8B-4770-8D0C-7899B5660846}"/>
    <cellStyle name="Título 2 16 2 2 2" xfId="45496" xr:uid="{264A5571-3F38-4B32-BD93-AE24FCBB2EF4}"/>
    <cellStyle name="Título 2 16 2 3" xfId="45497" xr:uid="{B2FED2F4-120B-46DE-81B5-AF8F6E068F76}"/>
    <cellStyle name="Título 2 16 2 3 2" xfId="45498" xr:uid="{E4751514-AD95-425A-8CA9-9DE2575AC914}"/>
    <cellStyle name="Título 2 16 2 4" xfId="45499" xr:uid="{F75C3048-AD54-479A-B00A-36AE627757B9}"/>
    <cellStyle name="Título 2 16 3" xfId="45500" xr:uid="{30172232-846D-4710-8C15-87440067FD4B}"/>
    <cellStyle name="Título 2 16 3 2" xfId="45501" xr:uid="{47443D18-EE4B-46AE-A791-434ABAD30BB7}"/>
    <cellStyle name="Título 2 16 4" xfId="45502" xr:uid="{3049F570-8958-4D57-9052-7E9C16D298B6}"/>
    <cellStyle name="Título 2 16 4 2" xfId="45503" xr:uid="{F31CDB28-82D4-4C58-AE8F-A02C354E4F65}"/>
    <cellStyle name="Título 2 16 5" xfId="45504" xr:uid="{C82AC3B3-BB33-4C29-8CF0-8102D743158E}"/>
    <cellStyle name="Título 2 16 5 2" xfId="45505" xr:uid="{1C514599-1B32-4D19-BC67-6B615CDC59AD}"/>
    <cellStyle name="Título 2 16 6" xfId="45506" xr:uid="{38063599-542A-4D1B-B2E4-63151607BE5D}"/>
    <cellStyle name="Título 2 16 6 2" xfId="45507" xr:uid="{EABB78AA-9B82-4162-9D7B-44196167D189}"/>
    <cellStyle name="Título 2 16 7" xfId="45508" xr:uid="{9CEBF167-7877-44A6-BBD1-8AC803E58603}"/>
    <cellStyle name="Título 2 17" xfId="45509" xr:uid="{A34FD14B-508B-40C7-9116-DEB95B809DD3}"/>
    <cellStyle name="Título 2 17 2" xfId="45510" xr:uid="{7ABBF10A-39DB-42D4-BA1F-2F3154DA31EB}"/>
    <cellStyle name="Título 2 17 2 2" xfId="45511" xr:uid="{340172FE-CBA0-4C7F-8A06-67774CF8B123}"/>
    <cellStyle name="Título 2 17 2 2 2" xfId="45512" xr:uid="{29C6A0EB-A5EE-4B23-AEFB-E9647BAB39E9}"/>
    <cellStyle name="Título 2 17 2 3" xfId="45513" xr:uid="{3A71A366-0FEE-44D6-B774-5660FA5E594C}"/>
    <cellStyle name="Título 2 17 2 3 2" xfId="45514" xr:uid="{1620EE01-6612-4A8B-BADA-81203AD6A889}"/>
    <cellStyle name="Título 2 17 2 4" xfId="45515" xr:uid="{409AA833-B7A1-45CF-B548-DB81211B4C94}"/>
    <cellStyle name="Título 2 17 3" xfId="45516" xr:uid="{A87C78D1-BC94-459C-A712-F5E26162CF73}"/>
    <cellStyle name="Título 2 17 3 2" xfId="45517" xr:uid="{2599CD40-226D-4757-82C8-E32F2C1952FB}"/>
    <cellStyle name="Título 2 17 4" xfId="45518" xr:uid="{3092E88E-037A-4DBA-96F5-A6D7586BA6CB}"/>
    <cellStyle name="Título 2 17 4 2" xfId="45519" xr:uid="{34C77D12-6366-4929-BE4D-83D4A82C97B1}"/>
    <cellStyle name="Título 2 17 5" xfId="45520" xr:uid="{59F456B3-9CFB-454D-B370-9F80534B5D7C}"/>
    <cellStyle name="Título 2 17 5 2" xfId="45521" xr:uid="{ADB90E91-DC24-4021-AD76-6E558C913AA1}"/>
    <cellStyle name="Título 2 17 6" xfId="45522" xr:uid="{A4D558EB-B291-4D60-A512-F32A48B5BE12}"/>
    <cellStyle name="Título 2 17 6 2" xfId="45523" xr:uid="{2251B0DE-9AEE-4D77-ACC0-9A692B996C27}"/>
    <cellStyle name="Título 2 17 7" xfId="45524" xr:uid="{F4280E00-D43F-4A31-902C-3393472F7DB7}"/>
    <cellStyle name="Título 2 18" xfId="45525" xr:uid="{E60B4198-434F-4ED2-AE32-5DCB882E8104}"/>
    <cellStyle name="Título 2 18 2" xfId="45526" xr:uid="{4BF27E8C-0EF2-4766-95D5-4AF04E2BCCA6}"/>
    <cellStyle name="Título 2 18 2 2" xfId="45527" xr:uid="{A9A90066-249C-4D1B-92E3-1D9943AB3863}"/>
    <cellStyle name="Título 2 18 2 2 2" xfId="45528" xr:uid="{98A81327-71A2-4AF9-885D-313814E966EF}"/>
    <cellStyle name="Título 2 18 2 3" xfId="45529" xr:uid="{F9685378-89D4-4AE3-94E0-50A7EDE98E98}"/>
    <cellStyle name="Título 2 18 2 3 2" xfId="45530" xr:uid="{E0910D60-DABE-4C68-8E2F-5B85D1331425}"/>
    <cellStyle name="Título 2 18 2 4" xfId="45531" xr:uid="{8F91AE22-88B8-465B-8A20-AB762360072F}"/>
    <cellStyle name="Título 2 18 3" xfId="45532" xr:uid="{7A24C161-8AB5-4E78-8F50-72A6F3F8ABA6}"/>
    <cellStyle name="Título 2 18 3 2" xfId="45533" xr:uid="{6A8E4D2D-15B3-40BF-83D4-6D1CE160AD6E}"/>
    <cellStyle name="Título 2 18 4" xfId="45534" xr:uid="{7E788060-E7A6-4B26-A2A5-11D9542748B9}"/>
    <cellStyle name="Título 2 18 4 2" xfId="45535" xr:uid="{8E0FB8ED-E066-4AC7-96C6-A1B48EB38B0E}"/>
    <cellStyle name="Título 2 18 5" xfId="45536" xr:uid="{E689F78A-9448-44CA-984A-81718BAED8A6}"/>
    <cellStyle name="Título 2 18 5 2" xfId="45537" xr:uid="{7714480A-1101-4FCE-8005-BE4DF61EFC5C}"/>
    <cellStyle name="Título 2 18 6" xfId="45538" xr:uid="{9058F7B8-12DF-4B0B-B94F-8DE3D2DCB1A7}"/>
    <cellStyle name="Título 2 18 6 2" xfId="45539" xr:uid="{9A4A7749-4476-4D80-9A83-86F06237EA7D}"/>
    <cellStyle name="Título 2 18 7" xfId="45540" xr:uid="{2F83F5F4-F638-405F-9FE3-A29A9BE4C91E}"/>
    <cellStyle name="Título 2 19" xfId="45541" xr:uid="{9C168050-7513-4574-89BD-F83DB436F5F8}"/>
    <cellStyle name="Título 2 19 2" xfId="45542" xr:uid="{CB548AC0-AB07-455F-8CEC-4103639151A5}"/>
    <cellStyle name="Título 2 19 2 2" xfId="45543" xr:uid="{2531B571-875D-49A8-B40E-BD170D2E2668}"/>
    <cellStyle name="Título 2 19 2 2 2" xfId="45544" xr:uid="{304201FA-77B7-4987-B17B-4CB3162C8A0D}"/>
    <cellStyle name="Título 2 19 2 3" xfId="45545" xr:uid="{BF3CADF9-5DDE-447A-80F5-B14E9947C969}"/>
    <cellStyle name="Título 2 19 2 3 2" xfId="45546" xr:uid="{543FC32A-F8C3-404C-8DA3-8F3D6054C3BA}"/>
    <cellStyle name="Título 2 19 2 4" xfId="45547" xr:uid="{55A223FA-CA97-4513-829C-669D2E995D1E}"/>
    <cellStyle name="Título 2 19 3" xfId="45548" xr:uid="{4CB75CD2-084A-41C2-946A-3CC825CFEAD5}"/>
    <cellStyle name="Título 2 19 3 2" xfId="45549" xr:uid="{091EAE07-D9BF-4C9C-BA80-159C47DAAC81}"/>
    <cellStyle name="Título 2 19 4" xfId="45550" xr:uid="{5071C080-EBF5-47C5-AB31-72BD33C3478D}"/>
    <cellStyle name="Título 2 19 4 2" xfId="45551" xr:uid="{2220E12D-7E53-43B7-8D1D-3CB57ED0D031}"/>
    <cellStyle name="Título 2 19 5" xfId="45552" xr:uid="{A56D3AA2-0499-4278-9329-314ABA2E4D38}"/>
    <cellStyle name="Título 2 19 5 2" xfId="45553" xr:uid="{FB24CDBB-2EBE-4FEE-BBAA-F749474FAA1E}"/>
    <cellStyle name="Título 2 19 6" xfId="45554" xr:uid="{74D3D29F-20CC-420B-8B83-F91230059C2E}"/>
    <cellStyle name="Título 2 19 6 2" xfId="45555" xr:uid="{1769FF9B-D832-462D-84CE-48C0473923D4}"/>
    <cellStyle name="Título 2 19 7" xfId="45556" xr:uid="{B4C318C0-B1FD-42F1-8C11-FDA8FC4479F6}"/>
    <cellStyle name="Título 2 2" xfId="45557" xr:uid="{266425BD-AD6E-4426-B4B4-DB32952CD54A}"/>
    <cellStyle name="Título 2 2 10" xfId="45558" xr:uid="{C502B63A-FDE4-4133-B201-60FAF40B2BDA}"/>
    <cellStyle name="Título 2 2 10 2" xfId="45559" xr:uid="{57E2F079-401F-48CD-BCBE-788B91B8F48E}"/>
    <cellStyle name="Título 2 2 10 2 2" xfId="45560" xr:uid="{B6CC7154-91B2-4F2B-8A3F-471E476B59D6}"/>
    <cellStyle name="Título 2 2 10 2 2 2" xfId="45561" xr:uid="{7C68A815-F00E-44EE-93CE-A4A77F9C0173}"/>
    <cellStyle name="Título 2 2 10 2 3" xfId="45562" xr:uid="{B5B34ED2-5F48-47ED-A92B-BC851CECF198}"/>
    <cellStyle name="Título 2 2 10 2 3 2" xfId="45563" xr:uid="{A939954B-8C5F-4542-B593-C91D83619EA8}"/>
    <cellStyle name="Título 2 2 10 2 4" xfId="45564" xr:uid="{8CE6A062-3F9D-4D9C-B178-C495BD6153AE}"/>
    <cellStyle name="Título 2 2 10 3" xfId="45565" xr:uid="{E1999E6A-72A1-487E-BE02-DA7046E7537D}"/>
    <cellStyle name="Título 2 2 10 3 2" xfId="45566" xr:uid="{B9BC2704-848F-454B-9659-1EE1B0DF688A}"/>
    <cellStyle name="Título 2 2 10 4" xfId="45567" xr:uid="{D959886F-2772-4A73-8A8C-4A0418C87D6B}"/>
    <cellStyle name="Título 2 2 10 4 2" xfId="45568" xr:uid="{CEFC6B5C-49FE-45B6-A50D-5DFC4799E3D5}"/>
    <cellStyle name="Título 2 2 10 5" xfId="45569" xr:uid="{1E9D4465-7554-404A-A71F-ED384626F6DF}"/>
    <cellStyle name="Título 2 2 10 5 2" xfId="45570" xr:uid="{0CE133A6-2210-449D-B039-FC3D7F8D2BE2}"/>
    <cellStyle name="Título 2 2 10 6" xfId="45571" xr:uid="{F4873C15-9D9E-48EF-B812-D304563C4A35}"/>
    <cellStyle name="Título 2 2 10 6 2" xfId="45572" xr:uid="{E6D18672-B2F8-42EC-91EA-49A301DB61CE}"/>
    <cellStyle name="Título 2 2 10 7" xfId="45573" xr:uid="{583222FE-632E-4F58-8A22-EAF86E1A3945}"/>
    <cellStyle name="Título 2 2 11" xfId="45574" xr:uid="{15487BCE-F5A4-42E4-9041-4B91FF788F27}"/>
    <cellStyle name="Título 2 2 11 2" xfId="45575" xr:uid="{A66C3F15-8B92-4E32-8667-B7986BF04ECF}"/>
    <cellStyle name="Título 2 2 11 2 2" xfId="45576" xr:uid="{DC4F375D-9378-4FFE-B1DD-EAB0DEB1C8C2}"/>
    <cellStyle name="Título 2 2 11 2 2 2" xfId="45577" xr:uid="{3D336B0A-4DB9-4F7C-936C-FC2493610C7C}"/>
    <cellStyle name="Título 2 2 11 2 3" xfId="45578" xr:uid="{CC13F3EA-A3CE-4342-9392-BD47CFCCA2EB}"/>
    <cellStyle name="Título 2 2 11 2 3 2" xfId="45579" xr:uid="{3AA36BF8-D938-4414-B334-69C76490DEC5}"/>
    <cellStyle name="Título 2 2 11 2 4" xfId="45580" xr:uid="{3D56514D-6952-4D59-B39D-FEB4534D1FCA}"/>
    <cellStyle name="Título 2 2 11 3" xfId="45581" xr:uid="{749F9017-4768-4D60-B670-CEBC1C2743F3}"/>
    <cellStyle name="Título 2 2 11 3 2" xfId="45582" xr:uid="{0104C2E3-DCDD-47D4-91FA-2B7F8513DFC0}"/>
    <cellStyle name="Título 2 2 11 4" xfId="45583" xr:uid="{6B2AF152-3C8B-406B-BD71-99475ED5E9D3}"/>
    <cellStyle name="Título 2 2 11 4 2" xfId="45584" xr:uid="{972792C3-BD84-46FC-9916-335E4B2BEFF7}"/>
    <cellStyle name="Título 2 2 11 5" xfId="45585" xr:uid="{55CED03D-F210-4FD9-8B14-73C7A9771942}"/>
    <cellStyle name="Título 2 2 11 5 2" xfId="45586" xr:uid="{C02B03D4-CFF4-4A10-BF2D-CE90440FED25}"/>
    <cellStyle name="Título 2 2 11 6" xfId="45587" xr:uid="{394BD292-265C-425F-8731-5E7A45FCDB9E}"/>
    <cellStyle name="Título 2 2 11 6 2" xfId="45588" xr:uid="{8CA8B0BE-3D5F-4639-BB97-9898749BBAF5}"/>
    <cellStyle name="Título 2 2 11 7" xfId="45589" xr:uid="{A55AE25C-2287-44D4-A9EC-8CF2900694DE}"/>
    <cellStyle name="Título 2 2 12" xfId="45590" xr:uid="{C7B86345-76E2-45CE-9944-DC8E13251C02}"/>
    <cellStyle name="Título 2 2 12 2" xfId="45591" xr:uid="{5148DC0E-F422-4F37-92AF-3AEA0DD6C643}"/>
    <cellStyle name="Título 2 2 12 2 2" xfId="45592" xr:uid="{D0B37098-C39B-4459-A6AF-92B72A4046A3}"/>
    <cellStyle name="Título 2 2 12 2 2 2" xfId="45593" xr:uid="{3AE85D0A-1F0B-4673-856F-EB77622954E9}"/>
    <cellStyle name="Título 2 2 12 2 3" xfId="45594" xr:uid="{ED198EB5-B384-427C-905F-722E86FB802C}"/>
    <cellStyle name="Título 2 2 12 2 3 2" xfId="45595" xr:uid="{B9BD8DA5-6CE9-4580-8AC4-F96356A646D4}"/>
    <cellStyle name="Título 2 2 12 2 4" xfId="45596" xr:uid="{E6AA27AA-01CE-4A8D-94B7-459038FC83ED}"/>
    <cellStyle name="Título 2 2 12 3" xfId="45597" xr:uid="{DD514932-3E37-437B-BE63-F8B01BB67899}"/>
    <cellStyle name="Título 2 2 12 3 2" xfId="45598" xr:uid="{7C7E31CE-5826-4B4F-AC4B-35C02B495D70}"/>
    <cellStyle name="Título 2 2 12 4" xfId="45599" xr:uid="{F9A99DAD-A7B2-4E7B-948A-EF5DE5BD0415}"/>
    <cellStyle name="Título 2 2 12 4 2" xfId="45600" xr:uid="{862BD671-6366-4E51-8F1B-E6E83D35A373}"/>
    <cellStyle name="Título 2 2 12 5" xfId="45601" xr:uid="{CBBEA2A6-563D-4A30-8E88-392F34152CEF}"/>
    <cellStyle name="Título 2 2 12 5 2" xfId="45602" xr:uid="{BE18F5DA-65CA-40F6-A205-7DAB2BB2BDE5}"/>
    <cellStyle name="Título 2 2 12 6" xfId="45603" xr:uid="{89033579-92DD-4CBC-BE8D-B35191E6AAE0}"/>
    <cellStyle name="Título 2 2 12 6 2" xfId="45604" xr:uid="{D88B6C26-D1CE-4A68-92A5-40289EAD9BDB}"/>
    <cellStyle name="Título 2 2 12 7" xfId="45605" xr:uid="{35730527-C382-477C-B8CD-A833EEB496EE}"/>
    <cellStyle name="Título 2 2 13" xfId="45606" xr:uid="{B9FCD77B-B23E-418B-9DF6-59AA2721CC5D}"/>
    <cellStyle name="Título 2 2 13 2" xfId="45607" xr:uid="{7AF6439D-41D3-4F49-9A80-57C783F95995}"/>
    <cellStyle name="Título 2 2 13 2 2" xfId="45608" xr:uid="{C384AAA9-524C-4576-8424-B5F87519A9DE}"/>
    <cellStyle name="Título 2 2 13 2 2 2" xfId="45609" xr:uid="{F139B942-1DD7-4209-957C-7FF2980D2434}"/>
    <cellStyle name="Título 2 2 13 2 3" xfId="45610" xr:uid="{42D522AE-F4BC-4F5D-8FC3-BA7786BA86CF}"/>
    <cellStyle name="Título 2 2 13 2 3 2" xfId="45611" xr:uid="{101552EF-9872-4212-810E-B805045A7494}"/>
    <cellStyle name="Título 2 2 13 2 4" xfId="45612" xr:uid="{3BB229A8-39B9-4150-A725-4234AF879A9B}"/>
    <cellStyle name="Título 2 2 13 3" xfId="45613" xr:uid="{7BEB6C5E-5508-42D1-816F-22E4F18DA292}"/>
    <cellStyle name="Título 2 2 13 3 2" xfId="45614" xr:uid="{9CE06D0D-4C10-41C1-9B1E-B2495E9197A2}"/>
    <cellStyle name="Título 2 2 13 4" xfId="45615" xr:uid="{266750F6-C64F-443E-8493-0594E5BF5872}"/>
    <cellStyle name="Título 2 2 13 4 2" xfId="45616" xr:uid="{69D34382-33EC-4110-84DB-61063BCA4BE4}"/>
    <cellStyle name="Título 2 2 13 5" xfId="45617" xr:uid="{D593FDD0-DD16-4BCC-8FB8-A91BE97AEE38}"/>
    <cellStyle name="Título 2 2 13 5 2" xfId="45618" xr:uid="{B9067010-C80E-4C03-9D7D-C9B9FDFE86A4}"/>
    <cellStyle name="Título 2 2 13 6" xfId="45619" xr:uid="{BF044138-9CF5-4129-A535-4B635BC5DB3E}"/>
    <cellStyle name="Título 2 2 13 6 2" xfId="45620" xr:uid="{C9CC6D44-D7B8-49AB-8130-B705777ADC2F}"/>
    <cellStyle name="Título 2 2 13 7" xfId="45621" xr:uid="{0D71F58D-7D69-4695-BAC5-81881EAE2312}"/>
    <cellStyle name="Título 2 2 14" xfId="45622" xr:uid="{0143C7E2-57FA-43DA-B50D-C7793966BB26}"/>
    <cellStyle name="Título 2 2 14 2" xfId="45623" xr:uid="{BA052F34-F71B-46B8-99A5-AC81EE42D419}"/>
    <cellStyle name="Título 2 2 14 2 2" xfId="45624" xr:uid="{2144B24B-2614-4968-9887-0341202422B8}"/>
    <cellStyle name="Título 2 2 14 2 2 2" xfId="45625" xr:uid="{A08383CA-0EB2-4159-AFD0-21ABBDED43A3}"/>
    <cellStyle name="Título 2 2 14 2 3" xfId="45626" xr:uid="{B87D2EBB-53EA-437D-92D9-9BFDC3099410}"/>
    <cellStyle name="Título 2 2 14 2 3 2" xfId="45627" xr:uid="{C96FBAEF-9A60-4FE6-AB2D-4160D726B644}"/>
    <cellStyle name="Título 2 2 14 2 4" xfId="45628" xr:uid="{31F3DCFE-EBB4-4581-8834-0D6EED6DD761}"/>
    <cellStyle name="Título 2 2 14 3" xfId="45629" xr:uid="{09C6AFB2-6C5F-4793-B6DB-80A083EE509B}"/>
    <cellStyle name="Título 2 2 14 3 2" xfId="45630" xr:uid="{8383B7D0-452E-4642-A5C5-B61096A17A59}"/>
    <cellStyle name="Título 2 2 14 4" xfId="45631" xr:uid="{0F13DF72-E331-4DCE-8B36-DB0F09A5E5C5}"/>
    <cellStyle name="Título 2 2 14 4 2" xfId="45632" xr:uid="{88746CDB-2221-4061-9CD0-2B37C7DCFEB0}"/>
    <cellStyle name="Título 2 2 14 5" xfId="45633" xr:uid="{99AADF08-94BE-4E5E-AA95-1AB1DF13E3ED}"/>
    <cellStyle name="Título 2 2 14 5 2" xfId="45634" xr:uid="{81BACE1D-934D-472B-B0B3-6C9CF0BAE891}"/>
    <cellStyle name="Título 2 2 14 6" xfId="45635" xr:uid="{F5716FC7-9E34-423F-BD2F-E2E60FA23B53}"/>
    <cellStyle name="Título 2 2 14 6 2" xfId="45636" xr:uid="{80073ED6-D9BC-4896-8140-47C23D4BD8BB}"/>
    <cellStyle name="Título 2 2 14 7" xfId="45637" xr:uid="{C649B9C2-07B1-4FBB-B8C4-601D6807ACCB}"/>
    <cellStyle name="Título 2 2 15" xfId="45638" xr:uid="{389FBB03-CA5F-4F51-8308-1080E38EEE73}"/>
    <cellStyle name="Título 2 2 15 2" xfId="45639" xr:uid="{7F101640-6D1D-4509-998B-D89D019C1960}"/>
    <cellStyle name="Título 2 2 15 2 2" xfId="45640" xr:uid="{53D9534B-01A0-41AC-8E49-DA055267B585}"/>
    <cellStyle name="Título 2 2 15 2 2 2" xfId="45641" xr:uid="{7871E97C-694C-42C4-BA83-BAE1E1991BBD}"/>
    <cellStyle name="Título 2 2 15 2 3" xfId="45642" xr:uid="{A299D7D8-46E2-4745-850E-0ED1525388EF}"/>
    <cellStyle name="Título 2 2 15 2 3 2" xfId="45643" xr:uid="{D80A4A56-A285-40DA-A3E5-B2C97E9C83F7}"/>
    <cellStyle name="Título 2 2 15 2 4" xfId="45644" xr:uid="{FF093A72-D9C8-4AC5-9E15-D302C9EFF232}"/>
    <cellStyle name="Título 2 2 15 3" xfId="45645" xr:uid="{23EA8E91-1D5A-4203-BF52-E39A780FB3A6}"/>
    <cellStyle name="Título 2 2 15 3 2" xfId="45646" xr:uid="{D485ACFD-9DAC-4138-AE09-01BD1A1FF7CE}"/>
    <cellStyle name="Título 2 2 15 4" xfId="45647" xr:uid="{9854AF4C-EED4-46F0-8148-E4B8B9F70A18}"/>
    <cellStyle name="Título 2 2 15 4 2" xfId="45648" xr:uid="{495CB82E-C611-46B6-AFD0-B88B7A79ED3C}"/>
    <cellStyle name="Título 2 2 15 5" xfId="45649" xr:uid="{02DE0561-ABDD-4ADB-BFA0-F659C43BF2AC}"/>
    <cellStyle name="Título 2 2 15 5 2" xfId="45650" xr:uid="{E161AB88-021B-4D38-AE3C-DC157FE49CCD}"/>
    <cellStyle name="Título 2 2 15 6" xfId="45651" xr:uid="{648D4FCD-626C-4CA2-B64D-656B598CD7DF}"/>
    <cellStyle name="Título 2 2 15 6 2" xfId="45652" xr:uid="{8217DCC5-8EB4-43C6-A4FD-8F7195492153}"/>
    <cellStyle name="Título 2 2 15 7" xfId="45653" xr:uid="{0CD34E4C-DBA7-401A-BBE1-F8A5AE533B5A}"/>
    <cellStyle name="Título 2 2 16" xfId="45654" xr:uid="{6B729C9D-7E0C-49D2-AA9A-F09942221159}"/>
    <cellStyle name="Título 2 2 16 2" xfId="45655" xr:uid="{E2E7626D-ACD6-45F0-9189-64BBEE5220C9}"/>
    <cellStyle name="Título 2 2 16 2 2" xfId="45656" xr:uid="{8CED2FE3-9997-4342-9C04-08A88515EBC6}"/>
    <cellStyle name="Título 2 2 16 2 2 2" xfId="45657" xr:uid="{8673DA07-C413-46C0-B6E8-492E0AD0F23C}"/>
    <cellStyle name="Título 2 2 16 2 3" xfId="45658" xr:uid="{57053493-EEA3-4F90-A2C8-4F72DB49AE12}"/>
    <cellStyle name="Título 2 2 16 2 3 2" xfId="45659" xr:uid="{ED183F7D-3A6F-4BC3-8790-6F36554E7E5E}"/>
    <cellStyle name="Título 2 2 16 2 4" xfId="45660" xr:uid="{8637E380-B334-4E01-BDA5-B1F0E15B969D}"/>
    <cellStyle name="Título 2 2 16 3" xfId="45661" xr:uid="{F9EECADB-1E13-4B21-86C8-2EF299ED35F2}"/>
    <cellStyle name="Título 2 2 16 3 2" xfId="45662" xr:uid="{F5CAC257-06D8-4CA8-BB2C-AB85BB7D6112}"/>
    <cellStyle name="Título 2 2 16 4" xfId="45663" xr:uid="{721E65B0-E60A-47FA-B63C-70065D21DD59}"/>
    <cellStyle name="Título 2 2 16 4 2" xfId="45664" xr:uid="{F12DE622-EECC-4142-A39F-B979F3C16382}"/>
    <cellStyle name="Título 2 2 16 5" xfId="45665" xr:uid="{D13FE060-CE11-4608-8216-8650E8F2A13C}"/>
    <cellStyle name="Título 2 2 16 5 2" xfId="45666" xr:uid="{4D4D23E2-337D-476F-BC67-2BE02E657D39}"/>
    <cellStyle name="Título 2 2 16 6" xfId="45667" xr:uid="{17924A80-B731-47A0-AD2F-D088657AE14D}"/>
    <cellStyle name="Título 2 2 16 6 2" xfId="45668" xr:uid="{245410A3-6871-42EE-985B-71D102E0BBF0}"/>
    <cellStyle name="Título 2 2 16 7" xfId="45669" xr:uid="{00BB4267-18DD-4BCF-B52B-CDA9DB6EDCE0}"/>
    <cellStyle name="Título 2 2 17" xfId="45670" xr:uid="{F1D8E833-3840-4F92-AB7B-7232F9804952}"/>
    <cellStyle name="Título 2 2 17 2" xfId="45671" xr:uid="{706857BE-E3DD-456E-91DD-5F88B9B8F787}"/>
    <cellStyle name="Título 2 2 17 2 2" xfId="45672" xr:uid="{6796E351-EB90-4726-B009-BA94BFFFBFD9}"/>
    <cellStyle name="Título 2 2 17 2 2 2" xfId="45673" xr:uid="{BC245FF9-43A0-4825-A629-FD9821582B8B}"/>
    <cellStyle name="Título 2 2 17 2 3" xfId="45674" xr:uid="{31D6B854-1599-4A25-A8D3-7E078791B7AF}"/>
    <cellStyle name="Título 2 2 17 2 3 2" xfId="45675" xr:uid="{C0307274-367A-4105-96F5-A9817FB51732}"/>
    <cellStyle name="Título 2 2 17 2 4" xfId="45676" xr:uid="{96094B4F-853E-4D15-A82F-CCB9B664AF71}"/>
    <cellStyle name="Título 2 2 17 3" xfId="45677" xr:uid="{4D06908F-CB99-4270-92F5-9AD966B25FF7}"/>
    <cellStyle name="Título 2 2 17 3 2" xfId="45678" xr:uid="{B1345240-8CF9-43F3-B1E6-145894E9337A}"/>
    <cellStyle name="Título 2 2 17 4" xfId="45679" xr:uid="{D8E3E305-0DB4-416A-93C8-6F1D7084E1EC}"/>
    <cellStyle name="Título 2 2 17 4 2" xfId="45680" xr:uid="{82720446-0C4F-4A51-8F9E-3F76DC2D6155}"/>
    <cellStyle name="Título 2 2 17 5" xfId="45681" xr:uid="{546703B2-2D43-43A9-B893-6C8D92CB31E7}"/>
    <cellStyle name="Título 2 2 17 5 2" xfId="45682" xr:uid="{B31BAF0D-AE77-4E3C-87FA-5F133EC8BDC4}"/>
    <cellStyle name="Título 2 2 17 6" xfId="45683" xr:uid="{B8E064C6-2A02-4348-AEAB-682AB19786D7}"/>
    <cellStyle name="Título 2 2 17 6 2" xfId="45684" xr:uid="{44F2E6E5-152E-471F-94C4-127933271587}"/>
    <cellStyle name="Título 2 2 17 7" xfId="45685" xr:uid="{32CFB627-19F3-426B-AAB7-576BF7DA0464}"/>
    <cellStyle name="Título 2 2 18" xfId="45686" xr:uid="{2EB8F86A-9555-4749-A503-60D3E938645B}"/>
    <cellStyle name="Título 2 2 18 2" xfId="45687" xr:uid="{BAE806B7-D5E0-496B-9B74-826CC32D1073}"/>
    <cellStyle name="Título 2 2 18 2 2" xfId="45688" xr:uid="{42C3F1E7-7668-47EB-8854-6AB34EE3EF32}"/>
    <cellStyle name="Título 2 2 18 2 2 2" xfId="45689" xr:uid="{68A2B7F5-0E15-4A01-9352-99DA23A71561}"/>
    <cellStyle name="Título 2 2 18 2 3" xfId="45690" xr:uid="{C5224F79-939F-4D36-8585-07415671B3DF}"/>
    <cellStyle name="Título 2 2 18 2 3 2" xfId="45691" xr:uid="{26C7B264-6694-49C9-979E-C7F9E9C4CA04}"/>
    <cellStyle name="Título 2 2 18 2 4" xfId="45692" xr:uid="{4AF342AC-EB0E-4076-8035-68E35F02C00B}"/>
    <cellStyle name="Título 2 2 18 3" xfId="45693" xr:uid="{AC642635-D397-47F0-A37A-3CF8C072BC68}"/>
    <cellStyle name="Título 2 2 18 3 2" xfId="45694" xr:uid="{BC812F75-1D21-441A-A8B2-F8345C66A6D4}"/>
    <cellStyle name="Título 2 2 18 4" xfId="45695" xr:uid="{5243EFAC-406C-41D1-95C3-3CAB9B18637F}"/>
    <cellStyle name="Título 2 2 18 4 2" xfId="45696" xr:uid="{9572CB37-22C3-4160-A3F0-22CA4E715C15}"/>
    <cellStyle name="Título 2 2 18 5" xfId="45697" xr:uid="{5A80227E-B99F-4CC2-9B48-4E067E419C3A}"/>
    <cellStyle name="Título 2 2 18 5 2" xfId="45698" xr:uid="{87C4AD09-0E97-4E5D-9B36-797BBC043D96}"/>
    <cellStyle name="Título 2 2 18 6" xfId="45699" xr:uid="{51C8009D-ECB3-424A-AF8C-6B2484A1DD50}"/>
    <cellStyle name="Título 2 2 18 6 2" xfId="45700" xr:uid="{46E921AF-E33C-4AE2-ADB6-6FC294B801BD}"/>
    <cellStyle name="Título 2 2 18 7" xfId="45701" xr:uid="{42AD3AFC-33A0-4121-B6EF-4FFE1D76B79F}"/>
    <cellStyle name="Título 2 2 19" xfId="45702" xr:uid="{256EC5C7-42F6-4715-BB62-2EC3D7FEB38C}"/>
    <cellStyle name="Título 2 2 19 2" xfId="45703" xr:uid="{9D7D4544-37D3-4170-8F91-546F5DDD88F5}"/>
    <cellStyle name="Título 2 2 19 2 2" xfId="45704" xr:uid="{0A45A7CE-D006-4CF7-9104-064D93137F04}"/>
    <cellStyle name="Título 2 2 19 2 2 2" xfId="45705" xr:uid="{F9B36DD4-9DF9-4751-9175-D6AA0607673B}"/>
    <cellStyle name="Título 2 2 19 2 3" xfId="45706" xr:uid="{AF1B5D84-21F8-4CA4-B9FF-A0E8C8B91230}"/>
    <cellStyle name="Título 2 2 19 2 3 2" xfId="45707" xr:uid="{2E560C77-E2AC-4258-AA34-71EC481D09B1}"/>
    <cellStyle name="Título 2 2 19 2 4" xfId="45708" xr:uid="{A1C0CEE4-062E-44EC-8E47-5964778D50AD}"/>
    <cellStyle name="Título 2 2 19 3" xfId="45709" xr:uid="{10F02CF6-7632-4D60-9B72-445CA1A74DC4}"/>
    <cellStyle name="Título 2 2 19 3 2" xfId="45710" xr:uid="{F1908AC1-36BA-4B0C-9BBF-972D9A380CB3}"/>
    <cellStyle name="Título 2 2 19 4" xfId="45711" xr:uid="{C6F7EF5E-787E-4C00-8C0E-06EBE9467F0F}"/>
    <cellStyle name="Título 2 2 19 4 2" xfId="45712" xr:uid="{F91572E5-4F54-4686-BA7B-9C1479E48FDC}"/>
    <cellStyle name="Título 2 2 19 5" xfId="45713" xr:uid="{EE135FD5-0E41-4EA3-9EDE-7DAEF6EE2A04}"/>
    <cellStyle name="Título 2 2 19 5 2" xfId="45714" xr:uid="{71BF6E5F-F372-4448-B1EE-4E5C866383E0}"/>
    <cellStyle name="Título 2 2 19 6" xfId="45715" xr:uid="{3358583A-E3C6-439F-8CF0-F6F0C79574D7}"/>
    <cellStyle name="Título 2 2 19 6 2" xfId="45716" xr:uid="{8D02CFA4-74E7-4284-8240-3A54402160E4}"/>
    <cellStyle name="Título 2 2 19 7" xfId="45717" xr:uid="{7E9519BF-B887-4B68-B375-D03AC34BA82D}"/>
    <cellStyle name="Título 2 2 2" xfId="45718" xr:uid="{AB6E3749-686E-4D84-BEB4-E68C8D389467}"/>
    <cellStyle name="Título 2 2 2 2" xfId="45719" xr:uid="{31716CF7-27A7-49FB-B076-94EBF7A44A8B}"/>
    <cellStyle name="Título 2 2 2 2 2" xfId="45720" xr:uid="{8E4063AA-0763-48C0-A941-98785022ED32}"/>
    <cellStyle name="Título 2 2 2 2 2 2" xfId="45721" xr:uid="{E0ABC9D3-6B29-49D1-8ADD-AD7053837CF1}"/>
    <cellStyle name="Título 2 2 2 2 3" xfId="45722" xr:uid="{ED74CD8F-515E-4AD7-99B0-1896EFCAC589}"/>
    <cellStyle name="Título 2 2 2 2 3 2" xfId="45723" xr:uid="{4FE25E99-7B56-4403-9ACD-9DDE418DB644}"/>
    <cellStyle name="Título 2 2 2 2 4" xfId="45724" xr:uid="{BFB1D48C-86B4-49CC-985E-B1E809DAF481}"/>
    <cellStyle name="Título 2 2 2 3" xfId="45725" xr:uid="{0D0999D6-8813-4066-A015-7242D2DB4229}"/>
    <cellStyle name="Título 2 2 2 3 2" xfId="45726" xr:uid="{4540C881-DAAE-4601-9CBA-FAC80255EB1C}"/>
    <cellStyle name="Título 2 2 2 4" xfId="45727" xr:uid="{08DFCAF2-05A3-4437-A37E-D5DE8469EABE}"/>
    <cellStyle name="Título 2 2 2 4 2" xfId="45728" xr:uid="{E15D6251-2831-4798-B1CD-EF28EA76275C}"/>
    <cellStyle name="Título 2 2 2 5" xfId="45729" xr:uid="{AC8711AC-0CA1-495B-A14C-A83530445D8A}"/>
    <cellStyle name="Título 2 2 2 5 2" xfId="45730" xr:uid="{47F0DB2B-907E-4573-B1B5-2E5517CC02C7}"/>
    <cellStyle name="Título 2 2 2 6" xfId="45731" xr:uid="{FDC294CC-1A66-4386-BF8F-058253A479C4}"/>
    <cellStyle name="Título 2 2 2 6 2" xfId="45732" xr:uid="{F1DDEA49-2E1B-4073-A502-C5E64D4C2391}"/>
    <cellStyle name="Título 2 2 2 7" xfId="45733" xr:uid="{EC8F1BE3-F0AF-4073-B692-8C627059CD09}"/>
    <cellStyle name="Título 2 2 20" xfId="45734" xr:uid="{A7F8C64C-21CD-401F-BFFE-FF756CBBAFF1}"/>
    <cellStyle name="Título 2 2 20 2" xfId="45735" xr:uid="{FAACE477-89C4-462A-BBF9-4AC9FC485A3B}"/>
    <cellStyle name="Título 2 2 20 2 2" xfId="45736" xr:uid="{A8D96502-B6D0-4869-B187-FC7F3EF0137E}"/>
    <cellStyle name="Título 2 2 20 2 2 2" xfId="45737" xr:uid="{631CDBDF-C448-4D3A-B8E2-449BA0B8197B}"/>
    <cellStyle name="Título 2 2 20 2 3" xfId="45738" xr:uid="{81587804-765F-49D5-9AD8-282D90D610B4}"/>
    <cellStyle name="Título 2 2 20 2 3 2" xfId="45739" xr:uid="{82F1269D-61FA-4544-885E-250FAE804578}"/>
    <cellStyle name="Título 2 2 20 2 4" xfId="45740" xr:uid="{646BBFFC-1C7B-4D84-8D40-61BB3A123854}"/>
    <cellStyle name="Título 2 2 20 3" xfId="45741" xr:uid="{2F26BF8F-56E1-405B-A4CF-ACC75C1AD1ED}"/>
    <cellStyle name="Título 2 2 20 3 2" xfId="45742" xr:uid="{B45D534F-E51D-4704-AC07-7D514D567125}"/>
    <cellStyle name="Título 2 2 20 4" xfId="45743" xr:uid="{CCC77D41-240D-4BCB-BE91-D6CF310C4587}"/>
    <cellStyle name="Título 2 2 20 4 2" xfId="45744" xr:uid="{E4D08837-6B12-4A77-B71D-1648CF48A775}"/>
    <cellStyle name="Título 2 2 20 5" xfId="45745" xr:uid="{88831DC8-32E5-4C2D-886B-A212B44D6384}"/>
    <cellStyle name="Título 2 2 20 5 2" xfId="45746" xr:uid="{AB0B57F4-A3D3-4D0F-B192-D13F8718072D}"/>
    <cellStyle name="Título 2 2 20 6" xfId="45747" xr:uid="{4E2AE118-5A77-4FB1-B172-A74103134E26}"/>
    <cellStyle name="Título 2 2 20 6 2" xfId="45748" xr:uid="{0E276698-CEEA-45D3-8475-5F7DCB6200D9}"/>
    <cellStyle name="Título 2 2 20 7" xfId="45749" xr:uid="{A00AC269-92D3-4720-B7D6-FB8C0BD60DCF}"/>
    <cellStyle name="Título 2 2 21" xfId="45750" xr:uid="{6A288A4C-EB41-49FF-84BE-03503778A248}"/>
    <cellStyle name="Título 2 2 21 2" xfId="45751" xr:uid="{8647A69A-5478-49B9-9909-D9500208858A}"/>
    <cellStyle name="Título 2 2 21 2 2" xfId="45752" xr:uid="{499F039C-A288-4184-9C62-5CF020C4F2B4}"/>
    <cellStyle name="Título 2 2 21 2 2 2" xfId="45753" xr:uid="{46F3A417-CCF6-4649-8437-FC61D404F67E}"/>
    <cellStyle name="Título 2 2 21 2 3" xfId="45754" xr:uid="{1785274E-3970-4866-B02E-FBB08F6E988A}"/>
    <cellStyle name="Título 2 2 21 2 3 2" xfId="45755" xr:uid="{8FE49441-7A0A-4DDD-A09C-3C0408EF82C1}"/>
    <cellStyle name="Título 2 2 21 2 4" xfId="45756" xr:uid="{BC6AE1AE-7C2B-45D9-BFAE-D9B7A391CB29}"/>
    <cellStyle name="Título 2 2 21 3" xfId="45757" xr:uid="{82313300-1CD8-4E77-9B8E-B825BEC93AA7}"/>
    <cellStyle name="Título 2 2 21 3 2" xfId="45758" xr:uid="{55A3BE39-8F0B-4472-87A3-B77FC875BCDD}"/>
    <cellStyle name="Título 2 2 21 4" xfId="45759" xr:uid="{5C4E694E-5816-44F2-B5A5-A64207BBC78A}"/>
    <cellStyle name="Título 2 2 21 4 2" xfId="45760" xr:uid="{01F40499-315E-400A-A349-BB9B6598AB3F}"/>
    <cellStyle name="Título 2 2 21 5" xfId="45761" xr:uid="{C201BA66-10E4-46CB-97DE-691B388919EC}"/>
    <cellStyle name="Título 2 2 21 5 2" xfId="45762" xr:uid="{CFEDD5EB-0092-4088-B4D3-E6EFF6ACE220}"/>
    <cellStyle name="Título 2 2 21 6" xfId="45763" xr:uid="{AA999AED-01F1-47E7-897D-41A83A1556F6}"/>
    <cellStyle name="Título 2 2 21 6 2" xfId="45764" xr:uid="{4082E0E6-D318-4FBE-821C-77A19B931F2A}"/>
    <cellStyle name="Título 2 2 21 7" xfId="45765" xr:uid="{A5C9A5BD-2B9B-4B59-AA2B-5CCDBA9AD674}"/>
    <cellStyle name="Título 2 2 22" xfId="45766" xr:uid="{A7BB90D6-152F-4DC7-8D82-4D0DDF750AA3}"/>
    <cellStyle name="Título 2 2 22 2" xfId="45767" xr:uid="{7145124A-F1A7-401B-BC05-C8BC4B633753}"/>
    <cellStyle name="Título 2 2 22 2 2" xfId="45768" xr:uid="{DC7A4C58-DBD1-4A19-B871-4DFBF7A71C37}"/>
    <cellStyle name="Título 2 2 22 2 2 2" xfId="45769" xr:uid="{959B3247-AF7C-4AA5-83F0-E493AF95C30E}"/>
    <cellStyle name="Título 2 2 22 2 3" xfId="45770" xr:uid="{A2AA28AD-BECA-4788-9989-67720CCFB38A}"/>
    <cellStyle name="Título 2 2 22 2 3 2" xfId="45771" xr:uid="{D60888BC-DCB8-4EE1-8F13-CBE6052BFB45}"/>
    <cellStyle name="Título 2 2 22 2 4" xfId="45772" xr:uid="{6C3E8FD4-5A26-4B70-B877-C0358FA891EF}"/>
    <cellStyle name="Título 2 2 22 3" xfId="45773" xr:uid="{58FF8858-D349-427C-AE8D-6E222088B6C6}"/>
    <cellStyle name="Título 2 2 22 3 2" xfId="45774" xr:uid="{10C19645-E8A7-4B90-B6A6-2D33FCC90BD9}"/>
    <cellStyle name="Título 2 2 22 4" xfId="45775" xr:uid="{DD16655F-2A4B-423D-82AB-BF0083AF25DF}"/>
    <cellStyle name="Título 2 2 22 4 2" xfId="45776" xr:uid="{DDE412FA-9C87-449B-AD09-6001B171EC76}"/>
    <cellStyle name="Título 2 2 22 5" xfId="45777" xr:uid="{F26C0D59-B5AA-4C10-9A43-57B35F2C2513}"/>
    <cellStyle name="Título 2 2 22 5 2" xfId="45778" xr:uid="{6D515A46-20FB-40E8-B46C-3492FDA111A5}"/>
    <cellStyle name="Título 2 2 22 6" xfId="45779" xr:uid="{3A348606-7D8D-4F4C-837A-31B2CB703556}"/>
    <cellStyle name="Título 2 2 22 6 2" xfId="45780" xr:uid="{9EED5BC5-8547-442C-BE8D-9732B1255FA2}"/>
    <cellStyle name="Título 2 2 22 7" xfId="45781" xr:uid="{DADC9CF0-0422-45FB-9CB1-FA8DC1D7BF1F}"/>
    <cellStyle name="Título 2 2 23" xfId="45782" xr:uid="{AAD1602D-A160-4058-9D8D-8590E9C75150}"/>
    <cellStyle name="Título 2 2 23 2" xfId="45783" xr:uid="{B1B2C0AA-0393-4359-AFD4-273B55D4E988}"/>
    <cellStyle name="Título 2 2 23 2 2" xfId="45784" xr:uid="{3D534C0D-BE14-4641-9EAB-777992BC8BBA}"/>
    <cellStyle name="Título 2 2 23 2 2 2" xfId="45785" xr:uid="{95F13B03-7077-4F19-B42F-1C738E6EA78C}"/>
    <cellStyle name="Título 2 2 23 2 3" xfId="45786" xr:uid="{E74EF3D8-F074-4945-8766-95A3F1D0CFC4}"/>
    <cellStyle name="Título 2 2 23 2 3 2" xfId="45787" xr:uid="{66BF8B1C-5E00-4BA1-9B33-24E73C75F41E}"/>
    <cellStyle name="Título 2 2 23 2 4" xfId="45788" xr:uid="{B0FB96C6-145C-4C32-BFC2-722C68E882D5}"/>
    <cellStyle name="Título 2 2 23 3" xfId="45789" xr:uid="{3FD3E2EF-F113-4EAD-B74E-330A3EF922EE}"/>
    <cellStyle name="Título 2 2 23 3 2" xfId="45790" xr:uid="{21C5C1E7-E31F-4514-A1AA-A9B70646306B}"/>
    <cellStyle name="Título 2 2 23 4" xfId="45791" xr:uid="{A79E8C6E-1390-4DEB-B796-E4A3E860272A}"/>
    <cellStyle name="Título 2 2 23 4 2" xfId="45792" xr:uid="{2CF831A5-D71B-46C4-844C-91865C15F65B}"/>
    <cellStyle name="Título 2 2 23 5" xfId="45793" xr:uid="{D7B3C6B7-275E-4341-B625-3F9FB5917EE4}"/>
    <cellStyle name="Título 2 2 23 5 2" xfId="45794" xr:uid="{5C4E1DD9-88BA-4499-900D-491CCAD63D18}"/>
    <cellStyle name="Título 2 2 23 6" xfId="45795" xr:uid="{40914E9E-D75D-4087-91F2-83FA55C10D14}"/>
    <cellStyle name="Título 2 2 23 6 2" xfId="45796" xr:uid="{715C5E01-C84A-4966-9CEF-C0299F66D2CA}"/>
    <cellStyle name="Título 2 2 23 7" xfId="45797" xr:uid="{4FF9825D-EC4C-48C7-8D2E-0C50646CB0F7}"/>
    <cellStyle name="Título 2 2 24" xfId="45798" xr:uid="{B7B834F7-3B13-4C8A-AF88-CCC74D3A9ED2}"/>
    <cellStyle name="Título 2 2 24 2" xfId="45799" xr:uid="{ED79C4AC-945F-4C16-A24F-F684E7178FB4}"/>
    <cellStyle name="Título 2 2 24 2 2" xfId="45800" xr:uid="{4F00B40D-C2AE-4E49-A8E8-0BB0D7E784CB}"/>
    <cellStyle name="Título 2 2 24 2 2 2" xfId="45801" xr:uid="{B7D39C2B-505A-4F79-A86C-2C81BB47BF85}"/>
    <cellStyle name="Título 2 2 24 2 3" xfId="45802" xr:uid="{D5B27777-0885-4400-BD3D-5468D1CC1E6A}"/>
    <cellStyle name="Título 2 2 24 2 3 2" xfId="45803" xr:uid="{AC4B9C0C-327B-4662-9FD7-3B6562B7F779}"/>
    <cellStyle name="Título 2 2 24 2 4" xfId="45804" xr:uid="{1D4EEAE2-9476-40C5-B31D-F0E7AC2893CA}"/>
    <cellStyle name="Título 2 2 24 3" xfId="45805" xr:uid="{0A118DFD-4489-47A8-A2BC-DE8E7845C80E}"/>
    <cellStyle name="Título 2 2 24 3 2" xfId="45806" xr:uid="{7186FF55-321B-4792-A95E-73FB4CD2A7FF}"/>
    <cellStyle name="Título 2 2 24 4" xfId="45807" xr:uid="{296C2C2F-E525-4704-9487-15761DDD00FA}"/>
    <cellStyle name="Título 2 2 24 4 2" xfId="45808" xr:uid="{0B948690-D5AB-4921-8649-1504A4569571}"/>
    <cellStyle name="Título 2 2 24 5" xfId="45809" xr:uid="{38BB7B69-207F-4F02-B644-68352974C7B6}"/>
    <cellStyle name="Título 2 2 24 5 2" xfId="45810" xr:uid="{1479444B-43EF-4815-BAF2-37B4AB554627}"/>
    <cellStyle name="Título 2 2 24 6" xfId="45811" xr:uid="{D984A3C8-1F37-4543-95CA-0A43C60F34FF}"/>
    <cellStyle name="Título 2 2 24 6 2" xfId="45812" xr:uid="{E2C11F6A-6547-4443-9CA2-AFC89379CB5F}"/>
    <cellStyle name="Título 2 2 24 7" xfId="45813" xr:uid="{CF8AFB1E-18AC-4125-BDBB-F998E544064A}"/>
    <cellStyle name="Título 2 2 25" xfId="45814" xr:uid="{04E9478A-0B1B-4E2B-9FB6-04C57AC07D7A}"/>
    <cellStyle name="Título 2 2 25 2" xfId="45815" xr:uid="{1C2F4335-7C29-4FB5-BDF0-1F849FA0ADF1}"/>
    <cellStyle name="Título 2 2 25 2 2" xfId="45816" xr:uid="{EC07EF5B-6943-46E7-82F5-24DD22D7BD63}"/>
    <cellStyle name="Título 2 2 25 2 2 2" xfId="45817" xr:uid="{D3A2282B-E369-49D5-BD92-546E9AEED249}"/>
    <cellStyle name="Título 2 2 25 2 3" xfId="45818" xr:uid="{9400FCDE-4B3A-4438-9424-741B78A3ACB8}"/>
    <cellStyle name="Título 2 2 25 2 3 2" xfId="45819" xr:uid="{D06B6201-D5F9-4691-BEAE-80AB2EC88A19}"/>
    <cellStyle name="Título 2 2 25 2 4" xfId="45820" xr:uid="{C882E44F-F467-4159-B2F3-36D9CE83A8A0}"/>
    <cellStyle name="Título 2 2 25 3" xfId="45821" xr:uid="{910D0713-9BED-457D-BFE1-A37A3BA02EF5}"/>
    <cellStyle name="Título 2 2 25 3 2" xfId="45822" xr:uid="{754B6BFD-3142-4937-83CA-F27CD01F717E}"/>
    <cellStyle name="Título 2 2 25 4" xfId="45823" xr:uid="{728E9B4F-9069-42D9-923F-091BE3800217}"/>
    <cellStyle name="Título 2 2 25 4 2" xfId="45824" xr:uid="{31237AE5-4619-4303-9A97-93AC0A92BB28}"/>
    <cellStyle name="Título 2 2 25 5" xfId="45825" xr:uid="{E8651607-EA0C-435D-95B3-60D35AABF49F}"/>
    <cellStyle name="Título 2 2 25 5 2" xfId="45826" xr:uid="{CD56DF6A-2763-4D25-86E8-B13738627867}"/>
    <cellStyle name="Título 2 2 25 6" xfId="45827" xr:uid="{113C3AA5-C12D-475A-816E-21951632CC35}"/>
    <cellStyle name="Título 2 2 25 6 2" xfId="45828" xr:uid="{1BD393E6-2DFE-42F8-A933-B4A91651B87A}"/>
    <cellStyle name="Título 2 2 25 7" xfId="45829" xr:uid="{CF0C4108-555E-4865-A953-D4852D349C1F}"/>
    <cellStyle name="Título 2 2 26" xfId="45830" xr:uid="{98BAC84D-B8CE-4859-B578-52E7112ADA66}"/>
    <cellStyle name="Título 2 2 26 2" xfId="45831" xr:uid="{FCC3313E-ADD6-4AC5-8BBF-84CAAD6AE4BA}"/>
    <cellStyle name="Título 2 2 26 2 2" xfId="45832" xr:uid="{EFBC2A61-2133-4D31-8001-C234E83F7418}"/>
    <cellStyle name="Título 2 2 26 2 2 2" xfId="45833" xr:uid="{A83C1A22-A671-48CF-819C-FE15DFC4BB0D}"/>
    <cellStyle name="Título 2 2 26 2 3" xfId="45834" xr:uid="{EC22866D-2938-4A3D-9FE4-972EF88F9AED}"/>
    <cellStyle name="Título 2 2 26 2 3 2" xfId="45835" xr:uid="{2C20DC59-0A3F-4A39-B0E2-51F53765E268}"/>
    <cellStyle name="Título 2 2 26 2 4" xfId="45836" xr:uid="{7A3B10E8-0D8C-4A4B-B03E-0D91D5938000}"/>
    <cellStyle name="Título 2 2 26 3" xfId="45837" xr:uid="{0389C80A-E50A-4370-B9DF-59128E8F6EE4}"/>
    <cellStyle name="Título 2 2 26 3 2" xfId="45838" xr:uid="{17B3A466-9D9F-46B1-9476-24B205D51167}"/>
    <cellStyle name="Título 2 2 26 4" xfId="45839" xr:uid="{7815592D-09B8-4F17-8542-82BAA9AEFDCB}"/>
    <cellStyle name="Título 2 2 26 4 2" xfId="45840" xr:uid="{68E0AD91-23D2-40B7-BC85-DA58EC7D8566}"/>
    <cellStyle name="Título 2 2 26 5" xfId="45841" xr:uid="{7B5FFEAE-7C37-43B4-A244-AECB2AED83EE}"/>
    <cellStyle name="Título 2 2 26 5 2" xfId="45842" xr:uid="{B8F5D86D-B1CE-4672-8E38-07FD1069AC2A}"/>
    <cellStyle name="Título 2 2 26 6" xfId="45843" xr:uid="{CC7EBDCA-B8A2-4B56-B597-BB43A7BE4089}"/>
    <cellStyle name="Título 2 2 26 6 2" xfId="45844" xr:uid="{08356C84-9048-44B6-B690-F854726A6239}"/>
    <cellStyle name="Título 2 2 26 7" xfId="45845" xr:uid="{A0BF783B-555A-413B-AE55-B904425B38F6}"/>
    <cellStyle name="Título 2 2 27" xfId="45846" xr:uid="{E2280A33-C224-4120-8AA5-0B56EDE22BD7}"/>
    <cellStyle name="Título 2 2 27 2" xfId="45847" xr:uid="{DC7E1FE0-35DF-4738-932F-51BDDC3C342F}"/>
    <cellStyle name="Título 2 2 27 2 2" xfId="45848" xr:uid="{E556A4A4-10D8-40B5-B93A-5B79BB0F2240}"/>
    <cellStyle name="Título 2 2 27 2 2 2" xfId="45849" xr:uid="{F094379B-D782-4DE4-8FFA-D2D4C48EE3F0}"/>
    <cellStyle name="Título 2 2 27 2 3" xfId="45850" xr:uid="{0460BA91-6799-4666-A77F-E4B171D67F8F}"/>
    <cellStyle name="Título 2 2 27 2 3 2" xfId="45851" xr:uid="{8C939CB5-7C82-4619-B39B-95C226DE1B7C}"/>
    <cellStyle name="Título 2 2 27 2 4" xfId="45852" xr:uid="{5F3182E8-75D1-4E92-99E1-4939F1D7AB11}"/>
    <cellStyle name="Título 2 2 27 3" xfId="45853" xr:uid="{A5117717-7DDA-41CC-8887-B142B132F16C}"/>
    <cellStyle name="Título 2 2 27 3 2" xfId="45854" xr:uid="{D695A6AC-D532-4E19-82F0-76C4F8FD270E}"/>
    <cellStyle name="Título 2 2 27 4" xfId="45855" xr:uid="{A8798111-3F16-4D95-A808-A8664FA55E96}"/>
    <cellStyle name="Título 2 2 27 4 2" xfId="45856" xr:uid="{5DFA8AEF-B08D-4A70-90EB-C0CAEC534DC4}"/>
    <cellStyle name="Título 2 2 27 5" xfId="45857" xr:uid="{CFCD5E08-A417-4A2F-89C0-2C6F63EFDB6F}"/>
    <cellStyle name="Título 2 2 27 5 2" xfId="45858" xr:uid="{E5AFE2C2-4DE8-4E08-995D-1BBB079D1AAD}"/>
    <cellStyle name="Título 2 2 27 6" xfId="45859" xr:uid="{5E27B76A-67FD-491C-B28F-881D5E2A6247}"/>
    <cellStyle name="Título 2 2 27 6 2" xfId="45860" xr:uid="{0FA07E29-F36B-421A-A3F7-0381EF736B61}"/>
    <cellStyle name="Título 2 2 27 7" xfId="45861" xr:uid="{057EA6EA-5FE8-47A3-A565-340381FFA7D0}"/>
    <cellStyle name="Título 2 2 28" xfId="45862" xr:uid="{146A3E84-ADAD-417B-A3E7-CE7AABB7D56D}"/>
    <cellStyle name="Título 2 2 28 2" xfId="45863" xr:uid="{6403622B-1317-4114-BAB2-83B48003AA6C}"/>
    <cellStyle name="Título 2 2 28 2 2" xfId="45864" xr:uid="{85AFB4FC-5E9F-49BF-8C82-9542E2FEE32B}"/>
    <cellStyle name="Título 2 2 28 2 2 2" xfId="45865" xr:uid="{2D931DC5-3B15-4126-A6EC-D478FB9B0B2E}"/>
    <cellStyle name="Título 2 2 28 2 3" xfId="45866" xr:uid="{19E9241A-030D-466A-B250-B3CD7A0F1E94}"/>
    <cellStyle name="Título 2 2 28 2 3 2" xfId="45867" xr:uid="{17070BB2-4008-470D-926D-778C6C348C4A}"/>
    <cellStyle name="Título 2 2 28 2 4" xfId="45868" xr:uid="{AF11CFF4-52A7-4D27-ADC8-FF21CE3E4497}"/>
    <cellStyle name="Título 2 2 28 3" xfId="45869" xr:uid="{A41B10CE-C6A4-46C5-B924-6DEE96CF98C3}"/>
    <cellStyle name="Título 2 2 28 3 2" xfId="45870" xr:uid="{A41244A5-77E8-417C-BCFB-7E19751E7AFE}"/>
    <cellStyle name="Título 2 2 28 4" xfId="45871" xr:uid="{B2B5C4B8-DE15-41EF-BF59-EBBE748F5ECC}"/>
    <cellStyle name="Título 2 2 28 4 2" xfId="45872" xr:uid="{8802646C-2E65-4C32-A29C-BF7B4B229005}"/>
    <cellStyle name="Título 2 2 28 5" xfId="45873" xr:uid="{C4877184-71D0-425E-B1E2-BFABFDB99EFE}"/>
    <cellStyle name="Título 2 2 28 5 2" xfId="45874" xr:uid="{50F5166E-A750-4894-A238-90D901CF0C38}"/>
    <cellStyle name="Título 2 2 28 6" xfId="45875" xr:uid="{65960172-DEBE-4C4E-9F91-C9D55E330C8A}"/>
    <cellStyle name="Título 2 2 28 6 2" xfId="45876" xr:uid="{EDADFE6D-4BF8-4212-851A-8859D4B4F49C}"/>
    <cellStyle name="Título 2 2 28 7" xfId="45877" xr:uid="{70779FA3-3AD3-4DB4-BA31-9BC2DBD5329A}"/>
    <cellStyle name="Título 2 2 29" xfId="45878" xr:uid="{E4DB092C-A51C-42B7-A6A5-49A0948B16B2}"/>
    <cellStyle name="Título 2 2 29 2" xfId="45879" xr:uid="{9D8F27D3-FE7A-4521-8284-8CF8F43E1F4D}"/>
    <cellStyle name="Título 2 2 29 2 2" xfId="45880" xr:uid="{8AD89F97-5EFF-43E9-8AE2-61869B57BFE6}"/>
    <cellStyle name="Título 2 2 29 2 2 2" xfId="45881" xr:uid="{D4E067D2-C39C-4C0F-AF0D-A24849C4D899}"/>
    <cellStyle name="Título 2 2 29 2 3" xfId="45882" xr:uid="{B6AB2921-18E3-4256-85B1-A2CA6BD1C04D}"/>
    <cellStyle name="Título 2 2 29 2 3 2" xfId="45883" xr:uid="{B374231F-DFFD-4927-AC89-624F19928D1D}"/>
    <cellStyle name="Título 2 2 29 2 4" xfId="45884" xr:uid="{77451C9F-95C4-44D0-8559-0020B1B48FB3}"/>
    <cellStyle name="Título 2 2 29 3" xfId="45885" xr:uid="{23DA8BC6-7AE9-4074-AD0D-5308A18AD4A2}"/>
    <cellStyle name="Título 2 2 29 3 2" xfId="45886" xr:uid="{1F432D68-057F-467F-9962-519369AFA168}"/>
    <cellStyle name="Título 2 2 29 4" xfId="45887" xr:uid="{74A0E51C-8DD2-493E-B847-950CC50BF78E}"/>
    <cellStyle name="Título 2 2 29 4 2" xfId="45888" xr:uid="{114D76DD-8C41-42DB-8773-007DC0D1A810}"/>
    <cellStyle name="Título 2 2 29 5" xfId="45889" xr:uid="{2F8A5463-50FD-43B1-B4E6-C61DC492C124}"/>
    <cellStyle name="Título 2 2 29 5 2" xfId="45890" xr:uid="{5166E588-3DA1-4F06-A593-E5037210DC6A}"/>
    <cellStyle name="Título 2 2 29 6" xfId="45891" xr:uid="{BB6CCD9C-B52F-41B7-BDA7-567D68E7DA80}"/>
    <cellStyle name="Título 2 2 29 6 2" xfId="45892" xr:uid="{23CB090F-1745-41FE-8A16-1765B0F48A62}"/>
    <cellStyle name="Título 2 2 29 7" xfId="45893" xr:uid="{BC8D7F5A-EA1F-4FFF-9255-AA4B6A293FF1}"/>
    <cellStyle name="Título 2 2 3" xfId="45894" xr:uid="{028B09F7-7B7E-475A-AE8B-43A97C8A6376}"/>
    <cellStyle name="Título 2 2 3 2" xfId="45895" xr:uid="{7F34872F-88B6-4F02-B8C8-0FAF99071DA3}"/>
    <cellStyle name="Título 2 2 3 2 2" xfId="45896" xr:uid="{4A15C9F4-4E81-4EB4-B065-F4B4662C2769}"/>
    <cellStyle name="Título 2 2 3 2 2 2" xfId="45897" xr:uid="{F8577609-AF07-4F28-9408-9D75CBDE1F3E}"/>
    <cellStyle name="Título 2 2 3 2 3" xfId="45898" xr:uid="{2519F62F-DEB2-4894-9BE2-06BA48934B2A}"/>
    <cellStyle name="Título 2 2 3 2 3 2" xfId="45899" xr:uid="{BBE8C387-A3B9-4AAF-8C1C-74F616EBB016}"/>
    <cellStyle name="Título 2 2 3 2 4" xfId="45900" xr:uid="{7CCED1D2-EC32-47B6-A391-4F7FF1B21FB9}"/>
    <cellStyle name="Título 2 2 3 3" xfId="45901" xr:uid="{EAC3369B-4520-47B6-A61E-0CF372E6F0E2}"/>
    <cellStyle name="Título 2 2 3 3 2" xfId="45902" xr:uid="{FEB6A47E-8BF2-4942-8C5C-0ED901A57B8B}"/>
    <cellStyle name="Título 2 2 3 4" xfId="45903" xr:uid="{3F512F7C-35B8-440B-89E3-B4D533291BA2}"/>
    <cellStyle name="Título 2 2 3 4 2" xfId="45904" xr:uid="{D92EBCDE-4FE7-4852-B2B8-6B276F21371C}"/>
    <cellStyle name="Título 2 2 3 5" xfId="45905" xr:uid="{987C4513-731B-4E0E-9F72-89AE61E5C0A8}"/>
    <cellStyle name="Título 2 2 3 5 2" xfId="45906" xr:uid="{C292AB93-9BBB-4DBB-9EB8-515C384A6B89}"/>
    <cellStyle name="Título 2 2 3 6" xfId="45907" xr:uid="{E532C1F2-4AB6-433C-9A62-EC615D5283F1}"/>
    <cellStyle name="Título 2 2 3 6 2" xfId="45908" xr:uid="{1CA9D9AA-C6A2-43D7-A3A9-225AF0E481B3}"/>
    <cellStyle name="Título 2 2 3 7" xfId="45909" xr:uid="{6AD1558B-8039-489C-91F5-9E1A610DB7DB}"/>
    <cellStyle name="Título 2 2 30" xfId="45910" xr:uid="{60730D57-8A63-49F6-A0D3-3F7ABD498DAD}"/>
    <cellStyle name="Título 2 2 30 2" xfId="45911" xr:uid="{029DFB29-4961-46FD-B3C3-189108CB7DFD}"/>
    <cellStyle name="Título 2 2 30 2 2" xfId="45912" xr:uid="{A8BF6FC2-B072-4EFD-B5DB-8B2D24F21E62}"/>
    <cellStyle name="Título 2 2 30 2 2 2" xfId="45913" xr:uid="{544D158A-071B-47D5-B04D-732F91A88D67}"/>
    <cellStyle name="Título 2 2 30 2 3" xfId="45914" xr:uid="{6EAA5B22-9CD7-4539-B25D-A44CDBF5D600}"/>
    <cellStyle name="Título 2 2 30 2 3 2" xfId="45915" xr:uid="{89D59DE2-1B77-4C8A-9F06-47F4D2CB35F7}"/>
    <cellStyle name="Título 2 2 30 2 4" xfId="45916" xr:uid="{A711342F-056E-4B6C-ABC8-4BECDE09943C}"/>
    <cellStyle name="Título 2 2 30 3" xfId="45917" xr:uid="{197C01FF-D252-4585-B3CF-6DE4A080D09E}"/>
    <cellStyle name="Título 2 2 30 3 2" xfId="45918" xr:uid="{2A4707C2-FB6E-43E2-8484-B4AC9560BABD}"/>
    <cellStyle name="Título 2 2 30 4" xfId="45919" xr:uid="{F9806D00-DB66-4705-ACB7-33BBDA0CA666}"/>
    <cellStyle name="Título 2 2 30 4 2" xfId="45920" xr:uid="{4058DFE5-E50A-480A-8464-D0E339C9FE63}"/>
    <cellStyle name="Título 2 2 30 5" xfId="45921" xr:uid="{928D35F7-A5F9-43A9-AC1C-2723BA9CEC20}"/>
    <cellStyle name="Título 2 2 30 5 2" xfId="45922" xr:uid="{1857C546-BCC6-4663-BAF5-A311BD9B9B06}"/>
    <cellStyle name="Título 2 2 30 6" xfId="45923" xr:uid="{25A7243B-9017-42EC-8F37-B1A25763F93A}"/>
    <cellStyle name="Título 2 2 30 6 2" xfId="45924" xr:uid="{89DA6B3E-80BB-4AF3-80FC-02A78240D592}"/>
    <cellStyle name="Título 2 2 30 7" xfId="45925" xr:uid="{47D0F1D3-3E08-4CEF-924B-15E9BB43C22F}"/>
    <cellStyle name="Título 2 2 31" xfId="45926" xr:uid="{B5418F83-CFE3-4040-AD93-388C340AC4E9}"/>
    <cellStyle name="Título 2 2 31 2" xfId="45927" xr:uid="{2134AE33-E71B-4B2D-B5C6-4E9A316D3204}"/>
    <cellStyle name="Título 2 2 31 2 2" xfId="45928" xr:uid="{4163D1CC-480E-4F74-B02D-BA4B7384AD3A}"/>
    <cellStyle name="Título 2 2 31 2 2 2" xfId="45929" xr:uid="{6F0EF3BB-13B0-4B42-A3EE-5B644AC85A9B}"/>
    <cellStyle name="Título 2 2 31 2 3" xfId="45930" xr:uid="{6A576D0D-2F7A-4B2D-9B41-DC092DF83FDA}"/>
    <cellStyle name="Título 2 2 31 2 3 2" xfId="45931" xr:uid="{5228ED61-7B46-4FF7-8759-F1C488847E23}"/>
    <cellStyle name="Título 2 2 31 2 4" xfId="45932" xr:uid="{2C135A8C-B9D7-447E-AA58-959C4A25951F}"/>
    <cellStyle name="Título 2 2 31 3" xfId="45933" xr:uid="{52837965-5153-4EC5-B65B-B578B00C7752}"/>
    <cellStyle name="Título 2 2 31 3 2" xfId="45934" xr:uid="{5816810B-CFE9-4981-869A-63FABDF33F26}"/>
    <cellStyle name="Título 2 2 31 4" xfId="45935" xr:uid="{52CD8B8E-5A54-4D00-8838-AC2CE60E8227}"/>
    <cellStyle name="Título 2 2 31 4 2" xfId="45936" xr:uid="{E602CBBC-2FFB-46B5-A213-B88F60250458}"/>
    <cellStyle name="Título 2 2 31 5" xfId="45937" xr:uid="{5B9EA712-CC26-4899-B5ED-8D1B2170136B}"/>
    <cellStyle name="Título 2 2 31 5 2" xfId="45938" xr:uid="{746B5FB8-D7A3-4363-B76B-045DADB270A3}"/>
    <cellStyle name="Título 2 2 31 6" xfId="45939" xr:uid="{B7E84856-BBE8-4B82-87AB-2A538C8773F3}"/>
    <cellStyle name="Título 2 2 31 6 2" xfId="45940" xr:uid="{97837BC5-3416-420A-8FA8-5D57E811E494}"/>
    <cellStyle name="Título 2 2 31 7" xfId="45941" xr:uid="{CA3D4A5B-439F-49E1-8AFA-E6A3DA56B121}"/>
    <cellStyle name="Título 2 2 32" xfId="45942" xr:uid="{F371F7B1-9572-476F-BE33-F168B14166A8}"/>
    <cellStyle name="Título 2 2 32 2" xfId="45943" xr:uid="{6625B1F8-6FF1-4816-BDE8-146C390953D7}"/>
    <cellStyle name="Título 2 2 32 2 2" xfId="45944" xr:uid="{FB363EDF-FAB7-48EE-9AFD-2F12DB554B0B}"/>
    <cellStyle name="Título 2 2 32 2 2 2" xfId="45945" xr:uid="{ED732F39-11B5-4367-8DFB-94CFE124E5EF}"/>
    <cellStyle name="Título 2 2 32 2 3" xfId="45946" xr:uid="{7495AA73-E7A4-4765-A695-791029E6379D}"/>
    <cellStyle name="Título 2 2 32 2 3 2" xfId="45947" xr:uid="{6640915E-D3D3-4065-B9E7-84461A0BC652}"/>
    <cellStyle name="Título 2 2 32 2 4" xfId="45948" xr:uid="{285469D2-571B-438F-BDD3-D7CA9B78FACF}"/>
    <cellStyle name="Título 2 2 32 3" xfId="45949" xr:uid="{5C1F1E70-BFDB-4867-ADE0-2AF639B62EC9}"/>
    <cellStyle name="Título 2 2 32 3 2" xfId="45950" xr:uid="{C1357640-7C14-435F-9C04-FE69C19B0A35}"/>
    <cellStyle name="Título 2 2 32 4" xfId="45951" xr:uid="{614C717B-0C4F-4D60-9CE0-AA5B5DF3E24E}"/>
    <cellStyle name="Título 2 2 32 4 2" xfId="45952" xr:uid="{6B13A5C3-1172-46FA-853B-A1384738C51A}"/>
    <cellStyle name="Título 2 2 32 5" xfId="45953" xr:uid="{D61F9A26-D18B-459F-A36A-C32EB9DFD6F5}"/>
    <cellStyle name="Título 2 2 32 5 2" xfId="45954" xr:uid="{1ADA96B4-929A-4C08-8C5B-17F8E65C940C}"/>
    <cellStyle name="Título 2 2 32 6" xfId="45955" xr:uid="{F2328513-8941-416B-A969-C6C62DD1780B}"/>
    <cellStyle name="Título 2 2 32 6 2" xfId="45956" xr:uid="{FCA6BC3F-C810-4F0F-B343-2492052A2E8B}"/>
    <cellStyle name="Título 2 2 32 7" xfId="45957" xr:uid="{FFC5C956-ED80-4A62-87D0-AB6F9AA5BF99}"/>
    <cellStyle name="Título 2 2 33" xfId="45958" xr:uid="{FDA75A68-4B02-425A-B9BC-5173274682A6}"/>
    <cellStyle name="Título 2 2 33 2" xfId="45959" xr:uid="{FE11E82A-F212-44F2-9785-6D50B5B8527B}"/>
    <cellStyle name="Título 2 2 33 2 2" xfId="45960" xr:uid="{32830778-6303-4D6C-9344-6CA874F42E9A}"/>
    <cellStyle name="Título 2 2 33 2 2 2" xfId="45961" xr:uid="{ED76372E-BA75-4256-ACC2-2CD16235738D}"/>
    <cellStyle name="Título 2 2 33 2 3" xfId="45962" xr:uid="{16865B25-B1A6-4A3E-B7E2-6201D1828AF4}"/>
    <cellStyle name="Título 2 2 33 2 3 2" xfId="45963" xr:uid="{FABB9F85-16CB-49FF-95AA-C8F7BB470DF2}"/>
    <cellStyle name="Título 2 2 33 2 4" xfId="45964" xr:uid="{F14CF40D-5A47-42F1-986B-7BFFB25F2EE7}"/>
    <cellStyle name="Título 2 2 33 3" xfId="45965" xr:uid="{BEC46FB1-38B9-45D4-BB2D-BE3B50B01DB6}"/>
    <cellStyle name="Título 2 2 33 3 2" xfId="45966" xr:uid="{CFAC25C5-71C0-4B5B-AC17-AC6B9CF05BBA}"/>
    <cellStyle name="Título 2 2 33 4" xfId="45967" xr:uid="{7DC230F7-0412-4E66-A014-E5A272F92B2F}"/>
    <cellStyle name="Título 2 2 33 4 2" xfId="45968" xr:uid="{9B07C484-B172-4660-8031-066282A40028}"/>
    <cellStyle name="Título 2 2 33 5" xfId="45969" xr:uid="{554BCEA2-28BA-4100-A633-96D6ABAD6F3E}"/>
    <cellStyle name="Título 2 2 33 5 2" xfId="45970" xr:uid="{B99B1C1A-9031-41FF-808A-89050D7B6A69}"/>
    <cellStyle name="Título 2 2 33 6" xfId="45971" xr:uid="{A5ECA569-A146-4D7D-BC42-5665A2B88CA7}"/>
    <cellStyle name="Título 2 2 33 6 2" xfId="45972" xr:uid="{A037C151-8EBD-447F-A5E7-12A0208246E9}"/>
    <cellStyle name="Título 2 2 33 7" xfId="45973" xr:uid="{97F1BDB4-631B-444C-B582-13C20CD1480F}"/>
    <cellStyle name="Título 2 2 34" xfId="45974" xr:uid="{DF28AA1A-ACE5-4A45-A43D-48AA702CFAEC}"/>
    <cellStyle name="Título 2 2 34 2" xfId="45975" xr:uid="{F7298D25-752C-4D26-A3A4-C533A96FC180}"/>
    <cellStyle name="Título 2 2 34 2 2" xfId="45976" xr:uid="{C59F51FA-20ED-408C-9DAE-5E883A266A4B}"/>
    <cellStyle name="Título 2 2 34 3" xfId="45977" xr:uid="{55DAF2D0-1586-4595-A63D-EBC2FADA149E}"/>
    <cellStyle name="Título 2 2 34 3 2" xfId="45978" xr:uid="{BE1500F2-90AD-4188-A5D0-8305587FE5B4}"/>
    <cellStyle name="Título 2 2 34 4" xfId="45979" xr:uid="{15FD3DF2-EC86-4830-BDED-CF92A9D3C649}"/>
    <cellStyle name="Título 2 2 34 5" xfId="45980" xr:uid="{F891A0CC-6236-49FF-8D7B-F3C7709A894F}"/>
    <cellStyle name="Título 2 2 35" xfId="45981" xr:uid="{C4AF6B4C-3DB5-4D05-94ED-C57712035784}"/>
    <cellStyle name="Título 2 2 35 2" xfId="45982" xr:uid="{DE8846DF-0FC1-494F-BFB0-EA1DC7859E8E}"/>
    <cellStyle name="Título 2 2 36" xfId="45983" xr:uid="{F753FF6B-FDB8-4C60-8465-FF2F5E99B8B1}"/>
    <cellStyle name="Título 2 2 36 2" xfId="45984" xr:uid="{68F53F96-8D07-4697-BF38-B545F76470D1}"/>
    <cellStyle name="Título 2 2 37" xfId="45985" xr:uid="{F6A0D4FB-3477-41F7-A91E-07565421974E}"/>
    <cellStyle name="Título 2 2 37 2" xfId="45986" xr:uid="{08A2BA61-B599-4E69-A5CA-39F399E83432}"/>
    <cellStyle name="Título 2 2 38" xfId="45987" xr:uid="{B3A00BCA-C99B-4A2A-9E05-182839C2EA75}"/>
    <cellStyle name="Título 2 2 38 2" xfId="45988" xr:uid="{28FB1DA2-A03C-48C3-ABD8-14F0FF33D119}"/>
    <cellStyle name="Título 2 2 39" xfId="45989" xr:uid="{C64D31CB-67D3-4FCA-90BE-EE0FD23F48CC}"/>
    <cellStyle name="Título 2 2 4" xfId="45990" xr:uid="{03513C16-0188-40A8-A1A7-F7B72217B2E5}"/>
    <cellStyle name="Título 2 2 4 2" xfId="45991" xr:uid="{BB6CA342-83F9-4B8D-9759-03C9B02450EF}"/>
    <cellStyle name="Título 2 2 4 2 2" xfId="45992" xr:uid="{B066294D-A1FF-4286-BA77-097DEB88DDB1}"/>
    <cellStyle name="Título 2 2 4 2 2 2" xfId="45993" xr:uid="{09B6EF78-B69B-4CFA-91D4-1A87B7C23AE1}"/>
    <cellStyle name="Título 2 2 4 2 3" xfId="45994" xr:uid="{FC346388-3D77-41DD-B61D-9C172DFF67ED}"/>
    <cellStyle name="Título 2 2 4 2 3 2" xfId="45995" xr:uid="{2C9D1DD1-2CD9-4443-BEDD-4A2F7408A280}"/>
    <cellStyle name="Título 2 2 4 2 4" xfId="45996" xr:uid="{1D765FA2-CCE5-45B3-8DF2-7A2CA9586F72}"/>
    <cellStyle name="Título 2 2 4 3" xfId="45997" xr:uid="{940CC665-9A6B-408B-ACBF-E24785FBC223}"/>
    <cellStyle name="Título 2 2 4 3 2" xfId="45998" xr:uid="{E891D4DD-4533-4398-8B34-CB363295C3AD}"/>
    <cellStyle name="Título 2 2 4 4" xfId="45999" xr:uid="{53FC2168-930D-4B39-880E-A15B59935CB8}"/>
    <cellStyle name="Título 2 2 4 4 2" xfId="46000" xr:uid="{D2915890-2ABB-4094-829B-0A33C3B04DE0}"/>
    <cellStyle name="Título 2 2 4 5" xfId="46001" xr:uid="{6175798F-8062-46EE-8C0D-2CF04568DB1D}"/>
    <cellStyle name="Título 2 2 4 5 2" xfId="46002" xr:uid="{258EC159-9421-44C9-A111-8CD996FEFBDE}"/>
    <cellStyle name="Título 2 2 4 6" xfId="46003" xr:uid="{3C99DD2F-CB39-4C7E-B4B4-1048728C707F}"/>
    <cellStyle name="Título 2 2 4 6 2" xfId="46004" xr:uid="{EFFC284D-A25E-40C5-90D2-91CC2447522B}"/>
    <cellStyle name="Título 2 2 4 7" xfId="46005" xr:uid="{9F18425B-4663-4327-90F1-7B53E864BEE5}"/>
    <cellStyle name="Título 2 2 5" xfId="46006" xr:uid="{62325A36-0AF9-4713-BEA1-D09549F16D61}"/>
    <cellStyle name="Título 2 2 5 2" xfId="46007" xr:uid="{30A0BDA8-4BB8-4541-B30F-7CAA7DFEBA51}"/>
    <cellStyle name="Título 2 2 5 2 2" xfId="46008" xr:uid="{5E7228DC-B344-47E7-8473-041700D42B38}"/>
    <cellStyle name="Título 2 2 5 2 2 2" xfId="46009" xr:uid="{74A0DAB2-7056-4E80-9641-9056176CE052}"/>
    <cellStyle name="Título 2 2 5 2 3" xfId="46010" xr:uid="{BCD749BB-E576-404E-8442-5F390A0C55D5}"/>
    <cellStyle name="Título 2 2 5 2 3 2" xfId="46011" xr:uid="{B268A1B8-AB36-4D3F-9A99-6B48BFAD0996}"/>
    <cellStyle name="Título 2 2 5 2 4" xfId="46012" xr:uid="{C1DF6C1A-ECE4-4D07-B9F0-DFCA3F369649}"/>
    <cellStyle name="Título 2 2 5 3" xfId="46013" xr:uid="{440D0CF2-2B69-4408-9DF4-53D874EF2974}"/>
    <cellStyle name="Título 2 2 5 3 2" xfId="46014" xr:uid="{1290B8E9-0DC8-40BC-B777-E1483DF54CBC}"/>
    <cellStyle name="Título 2 2 5 4" xfId="46015" xr:uid="{985DD92E-1D87-4670-99D5-BC1E8A1E3229}"/>
    <cellStyle name="Título 2 2 5 4 2" xfId="46016" xr:uid="{9D6ECCED-0ED4-486B-B5C2-171C12CC245D}"/>
    <cellStyle name="Título 2 2 5 5" xfId="46017" xr:uid="{169283BB-D597-4253-B13B-23FBEE050894}"/>
    <cellStyle name="Título 2 2 5 5 2" xfId="46018" xr:uid="{EED29AF8-188E-4BFD-9C5B-76D10E406392}"/>
    <cellStyle name="Título 2 2 5 6" xfId="46019" xr:uid="{4E2C20EC-3E5E-49A3-A672-2B537454DF46}"/>
    <cellStyle name="Título 2 2 5 6 2" xfId="46020" xr:uid="{BE05823C-91F6-4672-A3B0-0AEF05BDDA26}"/>
    <cellStyle name="Título 2 2 5 7" xfId="46021" xr:uid="{B31541C5-CCEE-42E5-846B-03304B72A147}"/>
    <cellStyle name="Título 2 2 6" xfId="46022" xr:uid="{5B4609D3-6F06-4834-827B-948DCC888CA1}"/>
    <cellStyle name="Título 2 2 6 2" xfId="46023" xr:uid="{C9E0E236-C5EF-4487-9DAF-35636EB394F0}"/>
    <cellStyle name="Título 2 2 6 2 2" xfId="46024" xr:uid="{76028034-EDEC-4FE9-BEF8-ED38EB636B03}"/>
    <cellStyle name="Título 2 2 6 2 2 2" xfId="46025" xr:uid="{7EB998C5-E5CB-41C2-8C0D-F60000F846A6}"/>
    <cellStyle name="Título 2 2 6 2 3" xfId="46026" xr:uid="{CC48A520-D0A8-476F-96C1-15B7A27DC84E}"/>
    <cellStyle name="Título 2 2 6 2 3 2" xfId="46027" xr:uid="{57836878-995C-4CE3-8562-36BB7AC53B5C}"/>
    <cellStyle name="Título 2 2 6 2 4" xfId="46028" xr:uid="{00169670-3464-45F5-BA6F-E94D72AF8A23}"/>
    <cellStyle name="Título 2 2 6 3" xfId="46029" xr:uid="{9F5E491C-F44F-4FD2-9F27-F57458D64621}"/>
    <cellStyle name="Título 2 2 6 3 2" xfId="46030" xr:uid="{787CA1A0-A999-4E4E-957B-B02D8283629E}"/>
    <cellStyle name="Título 2 2 6 4" xfId="46031" xr:uid="{AE15EF06-F664-47A6-9DA6-0ABA5164D87E}"/>
    <cellStyle name="Título 2 2 6 4 2" xfId="46032" xr:uid="{6BF3487A-6964-433D-B3CD-DE3004BDD99B}"/>
    <cellStyle name="Título 2 2 6 5" xfId="46033" xr:uid="{B0A33296-5E98-4F48-A43C-F268F700F134}"/>
    <cellStyle name="Título 2 2 6 5 2" xfId="46034" xr:uid="{3E273B04-C73F-42F9-996F-BE70BFE52C11}"/>
    <cellStyle name="Título 2 2 6 6" xfId="46035" xr:uid="{2FBAF7ED-CD0B-436F-B3A4-09B427C59BB6}"/>
    <cellStyle name="Título 2 2 6 6 2" xfId="46036" xr:uid="{1136DCC4-C20F-4D6C-91A7-ACAF5D563301}"/>
    <cellStyle name="Título 2 2 6 7" xfId="46037" xr:uid="{166CE372-9A85-40D6-B718-AD515F3702EA}"/>
    <cellStyle name="Título 2 2 7" xfId="46038" xr:uid="{571BECF3-B078-4FBF-A170-214FFFDB7D42}"/>
    <cellStyle name="Título 2 2 7 2" xfId="46039" xr:uid="{D275479A-BB61-41CE-ADE5-F3C34498B573}"/>
    <cellStyle name="Título 2 2 7 2 2" xfId="46040" xr:uid="{1F2B0FF6-1572-45C5-A20A-7BDDE36D5012}"/>
    <cellStyle name="Título 2 2 7 2 2 2" xfId="46041" xr:uid="{5E0BDC6C-BB00-4B14-9E9E-E1DB02AD22CF}"/>
    <cellStyle name="Título 2 2 7 2 3" xfId="46042" xr:uid="{75E4351F-97A8-416E-B457-36483C70AED2}"/>
    <cellStyle name="Título 2 2 7 2 3 2" xfId="46043" xr:uid="{910253DB-68E3-4FBC-B986-A6456F8ED99F}"/>
    <cellStyle name="Título 2 2 7 2 4" xfId="46044" xr:uid="{D3A6E336-DE74-4B86-9116-E720F7A3835C}"/>
    <cellStyle name="Título 2 2 7 3" xfId="46045" xr:uid="{C88419B0-956A-4D28-AE7E-7856D964528F}"/>
    <cellStyle name="Título 2 2 7 3 2" xfId="46046" xr:uid="{26B5D90F-4D13-435D-BC20-6F2BE0CD4953}"/>
    <cellStyle name="Título 2 2 7 4" xfId="46047" xr:uid="{2518008D-9C86-4A4C-946C-4D34C1CE8FC5}"/>
    <cellStyle name="Título 2 2 7 4 2" xfId="46048" xr:uid="{DB603B25-E52B-4954-AEDC-B70A21BEEBDD}"/>
    <cellStyle name="Título 2 2 7 5" xfId="46049" xr:uid="{12C515D6-7259-44EA-B2C9-3EB8DD080D8B}"/>
    <cellStyle name="Título 2 2 7 5 2" xfId="46050" xr:uid="{7CE16A12-0031-4F7D-ADD1-D15DC152589E}"/>
    <cellStyle name="Título 2 2 7 6" xfId="46051" xr:uid="{5949041F-C191-4A7C-BED2-0606E3C6B7B8}"/>
    <cellStyle name="Título 2 2 7 6 2" xfId="46052" xr:uid="{4E90CC71-AEB2-4B96-B56A-EAB6C5DAEBE1}"/>
    <cellStyle name="Título 2 2 7 7" xfId="46053" xr:uid="{400209CE-52D8-4E3E-ABB1-651915F5E4A5}"/>
    <cellStyle name="Título 2 2 8" xfId="46054" xr:uid="{1684A48C-A6B5-458D-8DC3-DE00EC56A121}"/>
    <cellStyle name="Título 2 2 8 2" xfId="46055" xr:uid="{947DA8D9-D4ED-45E3-8F7C-E270D365478F}"/>
    <cellStyle name="Título 2 2 8 2 2" xfId="46056" xr:uid="{857D8611-5FED-4235-8589-DAEF975B2B1F}"/>
    <cellStyle name="Título 2 2 8 2 2 2" xfId="46057" xr:uid="{2ABCBD84-9CB4-4C02-8AB4-280C0919D616}"/>
    <cellStyle name="Título 2 2 8 2 3" xfId="46058" xr:uid="{384C9E73-08BE-43B8-8ED5-DCD18941C046}"/>
    <cellStyle name="Título 2 2 8 2 3 2" xfId="46059" xr:uid="{0D7D9F41-7DBE-4C66-AC8D-3914C8409D27}"/>
    <cellStyle name="Título 2 2 8 2 4" xfId="46060" xr:uid="{07A7BC54-C739-49CD-ABCC-8F20A6632F36}"/>
    <cellStyle name="Título 2 2 8 3" xfId="46061" xr:uid="{95D84572-36C5-48D4-B825-F50CB3E481AD}"/>
    <cellStyle name="Título 2 2 8 3 2" xfId="46062" xr:uid="{8CC9B0D1-5386-4AFE-A7AD-CAAEBBD676D9}"/>
    <cellStyle name="Título 2 2 8 4" xfId="46063" xr:uid="{C52F6917-62AF-48A5-AFB9-AF217BE1E828}"/>
    <cellStyle name="Título 2 2 8 4 2" xfId="46064" xr:uid="{FF41A15F-2669-416B-AF97-A96596EE03C5}"/>
    <cellStyle name="Título 2 2 8 5" xfId="46065" xr:uid="{2B3D8146-393D-4428-A829-6ED8C4114FB1}"/>
    <cellStyle name="Título 2 2 8 5 2" xfId="46066" xr:uid="{2FB24535-093D-4F15-B01A-F3636A0FC74D}"/>
    <cellStyle name="Título 2 2 8 6" xfId="46067" xr:uid="{5785D630-6AA4-45EA-AFC0-345783091A83}"/>
    <cellStyle name="Título 2 2 8 6 2" xfId="46068" xr:uid="{F5F8B018-B255-4F52-97C5-AEA70D177D0D}"/>
    <cellStyle name="Título 2 2 8 7" xfId="46069" xr:uid="{0AB3FDC5-F197-4622-9C56-C7D5618DECBF}"/>
    <cellStyle name="Título 2 2 9" xfId="46070" xr:uid="{C59D874C-3A4F-4224-8621-BA4B31E61035}"/>
    <cellStyle name="Título 2 2 9 2" xfId="46071" xr:uid="{329469CB-0489-4239-A058-1FED987C2830}"/>
    <cellStyle name="Título 2 2 9 2 2" xfId="46072" xr:uid="{5D46D4A7-420D-4D6F-A99D-8D718833136A}"/>
    <cellStyle name="Título 2 2 9 2 2 2" xfId="46073" xr:uid="{3AF24DC3-CEFC-4D3D-A847-79F3C3FF689E}"/>
    <cellStyle name="Título 2 2 9 2 3" xfId="46074" xr:uid="{916A4D40-C265-4A19-AA88-60A1287470E8}"/>
    <cellStyle name="Título 2 2 9 2 3 2" xfId="46075" xr:uid="{795A0CAC-C7D9-4331-BFE2-8C3704D3BB30}"/>
    <cellStyle name="Título 2 2 9 2 4" xfId="46076" xr:uid="{3BD80B1D-5E2A-4471-9635-69CB575DB3D8}"/>
    <cellStyle name="Título 2 2 9 3" xfId="46077" xr:uid="{FCF79DC0-F068-42C1-BA90-80347CAC9F6B}"/>
    <cellStyle name="Título 2 2 9 3 2" xfId="46078" xr:uid="{AC764948-ABDE-4580-AF9F-81CC62B5E288}"/>
    <cellStyle name="Título 2 2 9 4" xfId="46079" xr:uid="{08750256-CEB7-4BFC-B68D-6514CD1D0A09}"/>
    <cellStyle name="Título 2 2 9 4 2" xfId="46080" xr:uid="{342BF935-2480-4D1C-9CB1-97FD9938A8DA}"/>
    <cellStyle name="Título 2 2 9 5" xfId="46081" xr:uid="{E2D713A6-4546-4569-9A03-38169FF8D5DE}"/>
    <cellStyle name="Título 2 2 9 5 2" xfId="46082" xr:uid="{551A63CB-879F-4511-91BC-EA29FA8DA6DF}"/>
    <cellStyle name="Título 2 2 9 6" xfId="46083" xr:uid="{02419FED-71F8-4491-95B8-4A12887D4BA5}"/>
    <cellStyle name="Título 2 2 9 6 2" xfId="46084" xr:uid="{B41057E9-E174-4F91-B241-0054B2D42EE1}"/>
    <cellStyle name="Título 2 2 9 7" xfId="46085" xr:uid="{A659D38F-14BD-4D0C-8396-0B54425C5762}"/>
    <cellStyle name="Título 2 20" xfId="46086" xr:uid="{38E4B5B5-6A0B-4C40-889C-4AC8430D5F2A}"/>
    <cellStyle name="Título 2 20 2" xfId="46087" xr:uid="{F288C5CD-66E9-4212-AC35-7218327B5339}"/>
    <cellStyle name="Título 2 20 2 2" xfId="46088" xr:uid="{44D92E4E-0AC1-483B-ACC5-CF3B83746D31}"/>
    <cellStyle name="Título 2 20 2 2 2" xfId="46089" xr:uid="{C826D107-38A2-4582-926C-A24BF14EDAA0}"/>
    <cellStyle name="Título 2 20 2 3" xfId="46090" xr:uid="{75F0A069-5180-481E-90D5-309A73A26C25}"/>
    <cellStyle name="Título 2 20 2 3 2" xfId="46091" xr:uid="{5F41FE7F-B1C1-456B-9E9B-412BB6CBD18A}"/>
    <cellStyle name="Título 2 20 2 4" xfId="46092" xr:uid="{B8B1211D-182C-4ECD-8CBB-EA298DB95017}"/>
    <cellStyle name="Título 2 20 3" xfId="46093" xr:uid="{89D06145-A023-4557-8A1E-D4770B53CDDB}"/>
    <cellStyle name="Título 2 20 3 2" xfId="46094" xr:uid="{3FCE87D8-6CF3-459A-B65C-9CD03AAE1299}"/>
    <cellStyle name="Título 2 20 4" xfId="46095" xr:uid="{A889205C-555E-4965-B4F8-873D90B69472}"/>
    <cellStyle name="Título 2 20 4 2" xfId="46096" xr:uid="{4C4A73CB-0CB0-4DEA-8DF3-F0E9F12873E8}"/>
    <cellStyle name="Título 2 20 5" xfId="46097" xr:uid="{D76C44C6-E290-40E3-93E6-AE9BC0C21D6D}"/>
    <cellStyle name="Título 2 20 5 2" xfId="46098" xr:uid="{E3CA9067-D4BC-4F69-B2D6-40FB6E5F91A4}"/>
    <cellStyle name="Título 2 20 6" xfId="46099" xr:uid="{CA128B1D-C4C9-41EB-83EB-BFC4BF8EF236}"/>
    <cellStyle name="Título 2 20 6 2" xfId="46100" xr:uid="{43935F46-C264-4079-A1DA-1EAA93D85F0B}"/>
    <cellStyle name="Título 2 20 7" xfId="46101" xr:uid="{40186F17-9FF1-4ED9-B273-5D140FCE5B17}"/>
    <cellStyle name="Título 2 21" xfId="46102" xr:uid="{CC223D6E-DA3D-463B-B22F-86653E7DFA98}"/>
    <cellStyle name="Título 2 21 2" xfId="46103" xr:uid="{F27E3999-E3A8-4B19-8500-7CDBE99A11AA}"/>
    <cellStyle name="Título 2 21 2 2" xfId="46104" xr:uid="{047EC878-F3BB-4E8E-866D-C58A75AEF892}"/>
    <cellStyle name="Título 2 21 2 2 2" xfId="46105" xr:uid="{54A9C173-93C2-445A-9349-0B647FFD896C}"/>
    <cellStyle name="Título 2 21 2 3" xfId="46106" xr:uid="{36CAC3FC-803F-43AA-989C-08C536A7DFC3}"/>
    <cellStyle name="Título 2 21 2 3 2" xfId="46107" xr:uid="{9CBEFF91-7E1C-4A8F-842F-27B9018432B8}"/>
    <cellStyle name="Título 2 21 2 4" xfId="46108" xr:uid="{4B08EBE6-CA70-42B2-939B-B80D552A75AE}"/>
    <cellStyle name="Título 2 21 3" xfId="46109" xr:uid="{53A87051-929B-4A3E-A4A4-11A0DF08EF98}"/>
    <cellStyle name="Título 2 21 3 2" xfId="46110" xr:uid="{774B0418-07F8-4E3E-BB6C-12D8B842D491}"/>
    <cellStyle name="Título 2 21 4" xfId="46111" xr:uid="{4FF98B04-A41B-47E7-8373-5CB4B90D74FA}"/>
    <cellStyle name="Título 2 21 4 2" xfId="46112" xr:uid="{549B177E-777E-44E1-89FB-473460BDD1D7}"/>
    <cellStyle name="Título 2 21 5" xfId="46113" xr:uid="{69F862CB-7CF9-49C7-B33D-9DCA20CD8BCE}"/>
    <cellStyle name="Título 2 21 5 2" xfId="46114" xr:uid="{7ABBA307-4EEE-4A7D-8611-2128BAF9C7BA}"/>
    <cellStyle name="Título 2 21 6" xfId="46115" xr:uid="{66DD52CE-C5E3-42CF-BECC-9CC615964C21}"/>
    <cellStyle name="Título 2 21 6 2" xfId="46116" xr:uid="{6759FB0E-3C3A-46F2-80AB-1D2A569CD88A}"/>
    <cellStyle name="Título 2 21 7" xfId="46117" xr:uid="{91DBD52B-3E4C-46B5-8A4B-3E29E990B053}"/>
    <cellStyle name="Título 2 22" xfId="46118" xr:uid="{5185AC2E-CB39-4969-AC8D-220A5F0021D1}"/>
    <cellStyle name="Título 2 22 2" xfId="46119" xr:uid="{87A87CA2-0AAA-41F1-8B96-100B31717CF1}"/>
    <cellStyle name="Título 2 22 2 2" xfId="46120" xr:uid="{59CFE9A4-58B6-473F-A7D7-AA0BD6756F85}"/>
    <cellStyle name="Título 2 22 2 2 2" xfId="46121" xr:uid="{7F66D2CC-37B1-443F-AD8A-45CE1EA2CE3A}"/>
    <cellStyle name="Título 2 22 2 3" xfId="46122" xr:uid="{9DFF30F5-E824-4B12-873A-5BA8BA09B449}"/>
    <cellStyle name="Título 2 22 2 3 2" xfId="46123" xr:uid="{06C361FE-002A-42E3-951E-73AEC2730AA8}"/>
    <cellStyle name="Título 2 22 2 4" xfId="46124" xr:uid="{C4310B4A-5E3E-4055-BD70-A3129FEA152F}"/>
    <cellStyle name="Título 2 22 3" xfId="46125" xr:uid="{2DAF9040-72B0-4D2F-98B4-FFB77CD713F6}"/>
    <cellStyle name="Título 2 22 3 2" xfId="46126" xr:uid="{1DF796FE-E1D0-42AD-B2A7-80450EA4A7F1}"/>
    <cellStyle name="Título 2 22 4" xfId="46127" xr:uid="{3E45DB82-F5CF-4C0A-BF1F-974B55F6C75B}"/>
    <cellStyle name="Título 2 22 4 2" xfId="46128" xr:uid="{B8BA8CBE-0524-4E3D-A7BD-811CF2207052}"/>
    <cellStyle name="Título 2 22 5" xfId="46129" xr:uid="{3DD3DCBA-9F04-4C13-B1A5-A84C3B42FE2F}"/>
    <cellStyle name="Título 2 22 5 2" xfId="46130" xr:uid="{C29AB6DB-EBD0-4F50-8304-D912998DB1CF}"/>
    <cellStyle name="Título 2 22 6" xfId="46131" xr:uid="{7F2FCD0B-1CAF-44AA-855E-1D970F27B7AC}"/>
    <cellStyle name="Título 2 22 6 2" xfId="46132" xr:uid="{F52A8849-1C42-4504-AB26-0EBA7880723E}"/>
    <cellStyle name="Título 2 22 7" xfId="46133" xr:uid="{931F13E3-A5C7-4704-A795-CD0ACBDC18E5}"/>
    <cellStyle name="Título 2 23" xfId="46134" xr:uid="{DBFC6074-2528-4BDA-ABEB-8D0F11DB07B3}"/>
    <cellStyle name="Título 2 23 2" xfId="46135" xr:uid="{27D09F42-14A4-4973-A7BF-96BCC61AF53F}"/>
    <cellStyle name="Título 2 23 2 2" xfId="46136" xr:uid="{86DDBF9D-3F5B-4DCB-BDD3-672F9B8BB8EA}"/>
    <cellStyle name="Título 2 23 2 2 2" xfId="46137" xr:uid="{F99090D0-D24D-40A1-AB7B-9FB1446A98AE}"/>
    <cellStyle name="Título 2 23 2 3" xfId="46138" xr:uid="{A7A5D312-6987-40E4-8FEF-A39F8D4C6EBD}"/>
    <cellStyle name="Título 2 23 2 3 2" xfId="46139" xr:uid="{973E99AD-5208-449C-B0B7-AB27091CA246}"/>
    <cellStyle name="Título 2 23 2 4" xfId="46140" xr:uid="{F6F05894-6AC3-4EE8-953D-9D07B56CBDFA}"/>
    <cellStyle name="Título 2 23 3" xfId="46141" xr:uid="{EAA4D4E2-C3BC-4C96-8A92-CDE2F485C842}"/>
    <cellStyle name="Título 2 23 3 2" xfId="46142" xr:uid="{7DA145CA-2F28-48E2-A5E6-D8CDBBF27917}"/>
    <cellStyle name="Título 2 23 4" xfId="46143" xr:uid="{D0342731-41A6-43BC-96C6-B49058CBED2C}"/>
    <cellStyle name="Título 2 23 4 2" xfId="46144" xr:uid="{41D32ED4-9CF1-4584-A3AB-D3FF3918097E}"/>
    <cellStyle name="Título 2 23 5" xfId="46145" xr:uid="{E372DE2A-A5CD-462F-945B-F28D687AC8E3}"/>
    <cellStyle name="Título 2 23 5 2" xfId="46146" xr:uid="{E0372606-D320-4365-992F-E25E5B354EDA}"/>
    <cellStyle name="Título 2 23 6" xfId="46147" xr:uid="{FF1ED561-4CF7-4A72-8519-C7E7784BDB32}"/>
    <cellStyle name="Título 2 23 6 2" xfId="46148" xr:uid="{61B6A8FC-135F-4CE5-BE79-3B13BBC9F931}"/>
    <cellStyle name="Título 2 23 7" xfId="46149" xr:uid="{7A7E97EE-B87C-4576-9E12-FC728B9AA8A7}"/>
    <cellStyle name="Título 2 24" xfId="46150" xr:uid="{AAAD350C-BC1A-4B88-A42E-61FFC6EF89DF}"/>
    <cellStyle name="Título 2 24 2" xfId="46151" xr:uid="{CF645491-FAD2-435A-99C0-CFBED5ACF308}"/>
    <cellStyle name="Título 2 24 2 2" xfId="46152" xr:uid="{20FCA987-48BF-4EEB-B09A-C74A4F367410}"/>
    <cellStyle name="Título 2 24 2 2 2" xfId="46153" xr:uid="{3E146DAB-07BF-4B34-A63D-B534A33E1E2F}"/>
    <cellStyle name="Título 2 24 2 3" xfId="46154" xr:uid="{3A1A8EB6-2DB8-45C0-B250-EA5A7EB42031}"/>
    <cellStyle name="Título 2 24 2 3 2" xfId="46155" xr:uid="{EC6F265E-BA00-44E7-9BF9-DD62A9DEACE2}"/>
    <cellStyle name="Título 2 24 2 4" xfId="46156" xr:uid="{2D51D39F-61B6-4CCE-B590-F3CE549ECF69}"/>
    <cellStyle name="Título 2 24 3" xfId="46157" xr:uid="{4F71C8ED-09AC-4F35-BC6D-75F2306F4C55}"/>
    <cellStyle name="Título 2 24 3 2" xfId="46158" xr:uid="{D745CB7C-B7D2-43DF-9A90-900DCD2B1B11}"/>
    <cellStyle name="Título 2 24 4" xfId="46159" xr:uid="{27A50424-9701-4243-BAC4-9771F63F308E}"/>
    <cellStyle name="Título 2 24 4 2" xfId="46160" xr:uid="{6BDA3375-95DF-4D0D-B492-8A8B3F38D839}"/>
    <cellStyle name="Título 2 24 5" xfId="46161" xr:uid="{666A006B-5E04-4B93-ACA8-88523FAEB976}"/>
    <cellStyle name="Título 2 24 5 2" xfId="46162" xr:uid="{6F67E3F8-EA2D-431E-9BA8-1F5A0D3C826A}"/>
    <cellStyle name="Título 2 24 6" xfId="46163" xr:uid="{DBF11A10-AC34-440E-8454-04D15FDEB867}"/>
    <cellStyle name="Título 2 24 6 2" xfId="46164" xr:uid="{E06C2128-14EA-4CF2-9160-538A2D141720}"/>
    <cellStyle name="Título 2 24 7" xfId="46165" xr:uid="{3800840E-3912-41A7-861F-0081665AE95B}"/>
    <cellStyle name="Título 2 25" xfId="46166" xr:uid="{FA28B761-D89E-42DF-A24F-DCA556DCF85A}"/>
    <cellStyle name="Título 2 25 2" xfId="46167" xr:uid="{62366111-F757-41D1-BD0E-8346A2F60A7F}"/>
    <cellStyle name="Título 2 25 2 2" xfId="46168" xr:uid="{1EF4EB35-FF9D-4E6D-B0E7-969B68FAFFFF}"/>
    <cellStyle name="Título 2 25 2 2 2" xfId="46169" xr:uid="{5677B1D5-1D5E-4544-BC93-12B86CCD0382}"/>
    <cellStyle name="Título 2 25 2 3" xfId="46170" xr:uid="{14CB2233-8B75-4AEF-8524-B62901613885}"/>
    <cellStyle name="Título 2 25 2 3 2" xfId="46171" xr:uid="{9965D8EA-009F-4E63-94A5-936940E9577D}"/>
    <cellStyle name="Título 2 25 2 4" xfId="46172" xr:uid="{B365A504-29E1-4BF2-9A36-30A84B953A50}"/>
    <cellStyle name="Título 2 25 3" xfId="46173" xr:uid="{FE13D60E-2025-46DD-AB28-DAB0BFEEA24C}"/>
    <cellStyle name="Título 2 25 3 2" xfId="46174" xr:uid="{75561A40-CC02-4683-B00D-5BA7C39AF611}"/>
    <cellStyle name="Título 2 25 4" xfId="46175" xr:uid="{9864EF4A-EE8A-4E54-9602-613CF427ED92}"/>
    <cellStyle name="Título 2 25 4 2" xfId="46176" xr:uid="{44060543-5BF6-4769-8ADD-B153E61C3776}"/>
    <cellStyle name="Título 2 25 5" xfId="46177" xr:uid="{A9BF8E54-DB79-46B4-9B26-F6EE736DA5C1}"/>
    <cellStyle name="Título 2 25 5 2" xfId="46178" xr:uid="{7A2C6227-8712-46FC-BD5F-0A2B75657493}"/>
    <cellStyle name="Título 2 25 6" xfId="46179" xr:uid="{128C085D-806C-43CF-ABA5-01A12A4DA730}"/>
    <cellStyle name="Título 2 25 6 2" xfId="46180" xr:uid="{8E086174-0C7A-4A51-83C9-ED494BBB9409}"/>
    <cellStyle name="Título 2 25 7" xfId="46181" xr:uid="{D9DE90B6-C079-494A-BA15-3582EEF56901}"/>
    <cellStyle name="Título 2 26" xfId="46182" xr:uid="{60A41D22-2C59-43CF-B226-736DA0EDA65D}"/>
    <cellStyle name="Título 2 26 2" xfId="46183" xr:uid="{49EC1D45-0C3A-4488-8205-AB6E5CDEAE5C}"/>
    <cellStyle name="Título 2 26 2 2" xfId="46184" xr:uid="{E6ACA4D6-62F5-4337-8B0B-18AD91748B67}"/>
    <cellStyle name="Título 2 26 2 2 2" xfId="46185" xr:uid="{761FC165-C1B8-4DE8-AA84-04A2AD9BF5E7}"/>
    <cellStyle name="Título 2 26 2 3" xfId="46186" xr:uid="{35798B1E-E593-46E6-BDB3-90051AA06ECC}"/>
    <cellStyle name="Título 2 26 2 3 2" xfId="46187" xr:uid="{31B0EC88-C469-49DE-8DB6-6E144E6A82E4}"/>
    <cellStyle name="Título 2 26 2 4" xfId="46188" xr:uid="{B99BA9BA-E4A1-401C-8D50-BF0C85238B19}"/>
    <cellStyle name="Título 2 26 3" xfId="46189" xr:uid="{2D674521-D49D-4FE5-BF82-10CAD1F35722}"/>
    <cellStyle name="Título 2 26 3 2" xfId="46190" xr:uid="{138A57CC-0411-4362-B8F5-FD7CE56D6C84}"/>
    <cellStyle name="Título 2 26 4" xfId="46191" xr:uid="{05AB91AE-B2F1-4997-9A42-3F199BC17939}"/>
    <cellStyle name="Título 2 26 4 2" xfId="46192" xr:uid="{5CA79C91-7ACB-4B76-A4C1-81906983EA88}"/>
    <cellStyle name="Título 2 26 5" xfId="46193" xr:uid="{8A42F569-254C-4C0C-A2F9-49026FE171B6}"/>
    <cellStyle name="Título 2 26 5 2" xfId="46194" xr:uid="{02A80E46-6E64-4FE6-A99C-D60891AEDBCB}"/>
    <cellStyle name="Título 2 26 6" xfId="46195" xr:uid="{FA92100E-2CD9-4013-804B-2DB06F388FB4}"/>
    <cellStyle name="Título 2 26 6 2" xfId="46196" xr:uid="{672A1366-ABE6-484C-BBB7-EF070E4A4699}"/>
    <cellStyle name="Título 2 26 7" xfId="46197" xr:uid="{0C837DB5-C8EB-4E36-9D0E-56ABBC2EC559}"/>
    <cellStyle name="Título 2 27" xfId="46198" xr:uid="{0A6DB9D5-035D-44B6-B5DB-8301567BACFA}"/>
    <cellStyle name="Título 2 27 2" xfId="46199" xr:uid="{7D2FBAAD-C98B-4917-9D95-ED950F3F0951}"/>
    <cellStyle name="Título 2 27 2 2" xfId="46200" xr:uid="{E30BEA4C-8AF9-4636-94AA-E1A5EB395713}"/>
    <cellStyle name="Título 2 27 2 2 2" xfId="46201" xr:uid="{6974F7E8-4495-45FE-A4EB-5D9795A98DC7}"/>
    <cellStyle name="Título 2 27 2 3" xfId="46202" xr:uid="{E186DCBF-987B-43A1-8FA0-862C97EA4EB1}"/>
    <cellStyle name="Título 2 27 2 3 2" xfId="46203" xr:uid="{2FF90443-1923-46F0-B4D0-31F523E54DAB}"/>
    <cellStyle name="Título 2 27 2 4" xfId="46204" xr:uid="{011B4625-F1BD-4317-95DD-8F9EAE791485}"/>
    <cellStyle name="Título 2 27 3" xfId="46205" xr:uid="{6AC25A56-214D-4250-8D95-3C2570184CD3}"/>
    <cellStyle name="Título 2 27 3 2" xfId="46206" xr:uid="{F82E908A-450F-4B7D-972C-A2DDE176C47C}"/>
    <cellStyle name="Título 2 27 4" xfId="46207" xr:uid="{107CCE59-FF9E-4DA5-8943-85231825045A}"/>
    <cellStyle name="Título 2 27 4 2" xfId="46208" xr:uid="{1385B577-099E-4973-9C16-E2A5EB310BE4}"/>
    <cellStyle name="Título 2 27 5" xfId="46209" xr:uid="{85EF308D-09C6-41A7-B687-ED24AD7834BA}"/>
    <cellStyle name="Título 2 27 5 2" xfId="46210" xr:uid="{1EAC3CD0-9271-4754-9806-51FE99068B9B}"/>
    <cellStyle name="Título 2 27 6" xfId="46211" xr:uid="{4BD4F078-494F-4A34-AC87-7B7D8F040F7A}"/>
    <cellStyle name="Título 2 27 6 2" xfId="46212" xr:uid="{0CF49B23-5432-4003-A44A-D78DA7BE8523}"/>
    <cellStyle name="Título 2 27 7" xfId="46213" xr:uid="{C99C28CA-21E4-4883-A4CD-C048A07D6045}"/>
    <cellStyle name="Título 2 28" xfId="46214" xr:uid="{2F49F91B-03DC-49E0-9212-228BC18143D5}"/>
    <cellStyle name="Título 2 28 2" xfId="46215" xr:uid="{EEB06ECE-507C-4D2D-92BC-3ED201CAC779}"/>
    <cellStyle name="Título 2 28 2 2" xfId="46216" xr:uid="{A9906D58-9ABE-4B0C-B7FD-85F28AAAB825}"/>
    <cellStyle name="Título 2 28 2 2 2" xfId="46217" xr:uid="{C062F332-08FB-4DA6-A868-B74A6616106C}"/>
    <cellStyle name="Título 2 28 2 3" xfId="46218" xr:uid="{854BFDD6-E099-46E5-A502-69090782694A}"/>
    <cellStyle name="Título 2 28 2 3 2" xfId="46219" xr:uid="{234AC1C4-B273-497A-868C-F81166270163}"/>
    <cellStyle name="Título 2 28 2 4" xfId="46220" xr:uid="{1EBD0C21-6953-4B25-A4D0-FAF2A4D69E1F}"/>
    <cellStyle name="Título 2 28 3" xfId="46221" xr:uid="{A1307DDD-3909-453C-98DB-4F5D8B54FCE9}"/>
    <cellStyle name="Título 2 28 3 2" xfId="46222" xr:uid="{13F79C88-2C5D-444E-8049-29CB0C07BABE}"/>
    <cellStyle name="Título 2 28 4" xfId="46223" xr:uid="{FACC5A43-D507-4A0D-AD31-170915F77DC0}"/>
    <cellStyle name="Título 2 28 4 2" xfId="46224" xr:uid="{645006B3-D428-40E5-8750-74BDC685B372}"/>
    <cellStyle name="Título 2 28 5" xfId="46225" xr:uid="{29234B33-FE9F-4633-B075-FC3C07E2EFAD}"/>
    <cellStyle name="Título 2 28 5 2" xfId="46226" xr:uid="{A5555425-4258-496C-942B-6CC6C66AA7D9}"/>
    <cellStyle name="Título 2 28 6" xfId="46227" xr:uid="{FFE89256-95AC-48E0-A893-40CBB668C8F1}"/>
    <cellStyle name="Título 2 28 6 2" xfId="46228" xr:uid="{6F830EF0-F346-4461-B542-A9E30279A18B}"/>
    <cellStyle name="Título 2 28 7" xfId="46229" xr:uid="{9CD5346C-0CD3-4387-B0EF-39CE0E748516}"/>
    <cellStyle name="Título 2 29" xfId="46230" xr:uid="{4F878436-E0E0-402B-9B88-E15543C5BFC0}"/>
    <cellStyle name="Título 2 29 2" xfId="46231" xr:uid="{86C08BD4-1A96-4259-832B-7A5A8CD6D7D9}"/>
    <cellStyle name="Título 2 29 2 2" xfId="46232" xr:uid="{5AE3E271-30B0-4384-A7FA-4CB3DF9FB7C1}"/>
    <cellStyle name="Título 2 29 2 2 2" xfId="46233" xr:uid="{2D574EFB-5F2F-4E13-B6DD-1C54238DC1E5}"/>
    <cellStyle name="Título 2 29 2 3" xfId="46234" xr:uid="{3109D708-C8DF-4D48-B726-7A0186577EF7}"/>
    <cellStyle name="Título 2 29 2 3 2" xfId="46235" xr:uid="{D2B65A2F-5544-42CE-9676-F26725465D6F}"/>
    <cellStyle name="Título 2 29 2 4" xfId="46236" xr:uid="{106B4407-06D2-4271-9055-709580988CD7}"/>
    <cellStyle name="Título 2 29 3" xfId="46237" xr:uid="{BB11C394-65FE-4FC6-8962-B1A9ACC15A88}"/>
    <cellStyle name="Título 2 29 3 2" xfId="46238" xr:uid="{22F7C22E-2C0A-48D3-AC5A-C43D834CF9C6}"/>
    <cellStyle name="Título 2 29 4" xfId="46239" xr:uid="{29B541F5-A173-451E-8E4C-5FD2F7394196}"/>
    <cellStyle name="Título 2 29 4 2" xfId="46240" xr:uid="{13650275-68CA-49D1-BAFE-8380368F2304}"/>
    <cellStyle name="Título 2 29 5" xfId="46241" xr:uid="{AEDDDBC4-0B62-4142-9959-B55B7CB73245}"/>
    <cellStyle name="Título 2 29 5 2" xfId="46242" xr:uid="{C8CF0544-E83B-487F-BD64-E530DD70AEDD}"/>
    <cellStyle name="Título 2 29 6" xfId="46243" xr:uid="{723283EC-A0A6-44DB-8AAB-1357928CFC0B}"/>
    <cellStyle name="Título 2 29 6 2" xfId="46244" xr:uid="{66B3638D-CB11-4961-8DE9-6D9092FA92A0}"/>
    <cellStyle name="Título 2 29 7" xfId="46245" xr:uid="{D8F4D14F-8445-4F7B-B302-52D34132D175}"/>
    <cellStyle name="Título 2 3" xfId="46246" xr:uid="{768BE964-19EA-4AC1-BB61-73C9D419C5F1}"/>
    <cellStyle name="Título 2 3 2" xfId="46247" xr:uid="{C44AECED-315B-4F62-A8A1-09CA847D2E8B}"/>
    <cellStyle name="Título 2 3 2 2" xfId="46248" xr:uid="{E7AA0910-1C69-4653-903E-DBA827E2BCF3}"/>
    <cellStyle name="Título 2 3 2 2 2" xfId="46249" xr:uid="{DEFF598A-5676-4BC3-9D9B-D44BFC7FEE88}"/>
    <cellStyle name="Título 2 3 2 3" xfId="46250" xr:uid="{883B57B9-53BA-45FF-BF7B-5425F10A9C44}"/>
    <cellStyle name="Título 2 3 2 3 2" xfId="46251" xr:uid="{C20299E5-807E-49E5-91B4-842431578C5B}"/>
    <cellStyle name="Título 2 3 2 4" xfId="46252" xr:uid="{4F22FAED-719D-4332-ABFB-7F126CE86512}"/>
    <cellStyle name="Título 2 3 3" xfId="46253" xr:uid="{D506F38C-DFF2-4736-97B9-C009016E2D29}"/>
    <cellStyle name="Título 2 3 3 2" xfId="46254" xr:uid="{1E64CB16-6126-4EB4-B5A1-B9F9324276BA}"/>
    <cellStyle name="Título 2 3 4" xfId="46255" xr:uid="{1397CCFB-074D-46B0-B591-074567B64004}"/>
    <cellStyle name="Título 2 3 4 2" xfId="46256" xr:uid="{2DCCD0A7-691D-4327-8B2D-B4B2D0B118C1}"/>
    <cellStyle name="Título 2 3 5" xfId="46257" xr:uid="{C585CB9A-0A40-439B-A57C-4FB4408ED64E}"/>
    <cellStyle name="Título 2 3 5 2" xfId="46258" xr:uid="{ADB66EEF-58F0-4695-9715-E080F7AAA9F0}"/>
    <cellStyle name="Título 2 3 6" xfId="46259" xr:uid="{B19DA884-B1C4-4CE9-9EEA-C31B1DA8F548}"/>
    <cellStyle name="Título 2 3 6 2" xfId="46260" xr:uid="{6DA0063A-C934-4B43-99A6-8E8129E69987}"/>
    <cellStyle name="Título 2 3 7" xfId="46261" xr:uid="{F486C826-7A2B-446F-88B1-24943FCCF410}"/>
    <cellStyle name="Título 2 30" xfId="46262" xr:uid="{E53EB71D-2A40-4BFB-8641-2561B858F941}"/>
    <cellStyle name="Título 2 30 2" xfId="46263" xr:uid="{54B445DD-B938-4182-9EEB-262A5E77ADC9}"/>
    <cellStyle name="Título 2 30 2 2" xfId="46264" xr:uid="{3AA63B22-8698-42DD-A436-0945F39A0E46}"/>
    <cellStyle name="Título 2 30 2 2 2" xfId="46265" xr:uid="{941B720B-3281-4216-BBA0-1C453A89C876}"/>
    <cellStyle name="Título 2 30 2 3" xfId="46266" xr:uid="{6BEF55BC-A806-4252-A74A-0658448B5FFE}"/>
    <cellStyle name="Título 2 30 2 3 2" xfId="46267" xr:uid="{38B7EC83-62D3-48AE-883D-13B5850EEFD2}"/>
    <cellStyle name="Título 2 30 2 4" xfId="46268" xr:uid="{06B4A587-2F73-4BD3-8409-665D3BF35EE1}"/>
    <cellStyle name="Título 2 30 3" xfId="46269" xr:uid="{793AD2DE-5765-4AF9-A6A3-148ABD45689F}"/>
    <cellStyle name="Título 2 30 3 2" xfId="46270" xr:uid="{E0DCB663-7CAA-488E-A95F-D4191892B46E}"/>
    <cellStyle name="Título 2 30 4" xfId="46271" xr:uid="{B7D511FC-8A20-432A-B362-A8210E14DEC7}"/>
    <cellStyle name="Título 2 30 4 2" xfId="46272" xr:uid="{0ABA0A13-A0B7-4A56-93A9-64E1129E458E}"/>
    <cellStyle name="Título 2 30 5" xfId="46273" xr:uid="{EAAD74BF-8301-48D2-8804-4838C40AB77A}"/>
    <cellStyle name="Título 2 30 5 2" xfId="46274" xr:uid="{9840A04B-CBE0-4890-9421-661CBE8374B2}"/>
    <cellStyle name="Título 2 30 6" xfId="46275" xr:uid="{5F664BAB-83DE-4A01-9E09-E37A144C6A03}"/>
    <cellStyle name="Título 2 30 6 2" xfId="46276" xr:uid="{4F59BFF6-FEC4-467F-A435-4F9B8AE08B41}"/>
    <cellStyle name="Título 2 30 7" xfId="46277" xr:uid="{C10C07E9-73A9-4631-BE4B-6FBF8BD4A32E}"/>
    <cellStyle name="Título 2 31" xfId="46278" xr:uid="{6173F577-FA90-47D9-A438-5594C1E0B4D3}"/>
    <cellStyle name="Título 2 31 2" xfId="46279" xr:uid="{AC731696-D26C-4A11-B6C3-B4B4B47B3691}"/>
    <cellStyle name="Título 2 31 2 2" xfId="46280" xr:uid="{AF9BBF65-9C83-4EFB-922C-62B6E306C7AE}"/>
    <cellStyle name="Título 2 31 2 2 2" xfId="46281" xr:uid="{D01EFD51-0131-43A8-AE3B-1578BF218B2D}"/>
    <cellStyle name="Título 2 31 2 3" xfId="46282" xr:uid="{8F9D1F2D-7778-4950-BBFF-061711028B56}"/>
    <cellStyle name="Título 2 31 2 3 2" xfId="46283" xr:uid="{B080D3BA-D7C4-47FA-A526-182963150F7F}"/>
    <cellStyle name="Título 2 31 2 4" xfId="46284" xr:uid="{D755F99F-6ACB-4244-BE76-DE8955DB85B9}"/>
    <cellStyle name="Título 2 31 3" xfId="46285" xr:uid="{67CE1C98-A41D-45B3-AC64-D773D9519B60}"/>
    <cellStyle name="Título 2 31 3 2" xfId="46286" xr:uid="{C3AF9597-A6B7-4241-8EBC-7B646735B563}"/>
    <cellStyle name="Título 2 31 4" xfId="46287" xr:uid="{585B8110-FAFD-425D-BD78-FC5C19CE1493}"/>
    <cellStyle name="Título 2 31 4 2" xfId="46288" xr:uid="{7DFEE6B2-B03E-4352-A6DA-DEC23C07F2A9}"/>
    <cellStyle name="Título 2 31 5" xfId="46289" xr:uid="{208F58F2-CE23-41C3-9832-7EA577F63FEF}"/>
    <cellStyle name="Título 2 31 5 2" xfId="46290" xr:uid="{BC71FE0C-6DFA-418C-A92E-C1423CB59B8B}"/>
    <cellStyle name="Título 2 31 6" xfId="46291" xr:uid="{EE5F3856-868E-44E9-8C72-145C2ACD8979}"/>
    <cellStyle name="Título 2 31 6 2" xfId="46292" xr:uid="{99E17EB4-BF11-4A2E-B532-094039F5B0D4}"/>
    <cellStyle name="Título 2 31 7" xfId="46293" xr:uid="{3459A2F1-E741-4C19-A0F6-8A311F1AD116}"/>
    <cellStyle name="Título 2 32" xfId="46294" xr:uid="{8611A48D-FBDC-471D-B7E5-7018472ED5E7}"/>
    <cellStyle name="Título 2 32 2" xfId="46295" xr:uid="{7897BB60-2DB4-41D5-BE87-47FF0427A112}"/>
    <cellStyle name="Título 2 32 2 2" xfId="46296" xr:uid="{F4BEB613-0169-4FD0-BCAD-47BEFBC3647A}"/>
    <cellStyle name="Título 2 32 2 2 2" xfId="46297" xr:uid="{E1D94BE1-58B5-4A18-A698-F59A60313AF2}"/>
    <cellStyle name="Título 2 32 2 3" xfId="46298" xr:uid="{66BDC6A1-AE52-44EE-92F6-5EA458D97465}"/>
    <cellStyle name="Título 2 32 2 3 2" xfId="46299" xr:uid="{B575940A-C814-43CF-A9B2-2ABDCFCDBAD3}"/>
    <cellStyle name="Título 2 32 2 4" xfId="46300" xr:uid="{E9ED8307-40DA-4901-B02D-557F398804BD}"/>
    <cellStyle name="Título 2 32 3" xfId="46301" xr:uid="{D3ADC083-BA4C-4E70-8A66-086DB04EA96D}"/>
    <cellStyle name="Título 2 32 3 2" xfId="46302" xr:uid="{C43CEFDD-0144-4C2A-AF60-271549A96E2D}"/>
    <cellStyle name="Título 2 32 4" xfId="46303" xr:uid="{07804E4A-4FE0-497B-8F1E-A1B62E7648AD}"/>
    <cellStyle name="Título 2 32 4 2" xfId="46304" xr:uid="{34F7E937-D97A-4923-AC46-B29E59A4BFBD}"/>
    <cellStyle name="Título 2 32 5" xfId="46305" xr:uid="{9D4369F3-1CB9-4083-A887-98B84A3EA2EF}"/>
    <cellStyle name="Título 2 32 5 2" xfId="46306" xr:uid="{E29CFF93-8238-4AF8-9804-15C33715761E}"/>
    <cellStyle name="Título 2 32 6" xfId="46307" xr:uid="{CAFA3DA0-0786-42B4-88B7-0C99E533EAC9}"/>
    <cellStyle name="Título 2 32 6 2" xfId="46308" xr:uid="{88E63EC1-3DB3-4745-940E-0EE4E359A95B}"/>
    <cellStyle name="Título 2 32 7" xfId="46309" xr:uid="{3139190F-AEBB-40EE-8F2C-BA252362BBC5}"/>
    <cellStyle name="Título 2 33" xfId="46310" xr:uid="{B9126D8E-B72D-4DCE-A0B5-E261915BD63C}"/>
    <cellStyle name="Título 2 33 2" xfId="46311" xr:uid="{FF849F9C-7FD6-4412-A8E6-CD168B90390C}"/>
    <cellStyle name="Título 2 33 2 2" xfId="46312" xr:uid="{1CA83BFF-64D6-42A8-9068-38E2F9D641AC}"/>
    <cellStyle name="Título 2 33 2 2 2" xfId="46313" xr:uid="{CE5BDE66-A995-4BC1-9E31-CC491C53B21C}"/>
    <cellStyle name="Título 2 33 2 3" xfId="46314" xr:uid="{F7E2314D-4B54-4267-A583-34061E84231B}"/>
    <cellStyle name="Título 2 33 2 3 2" xfId="46315" xr:uid="{4C90DBC9-3C74-4146-97CA-C2646AC8CF49}"/>
    <cellStyle name="Título 2 33 2 4" xfId="46316" xr:uid="{CC632738-ABF2-4093-9963-F157ED43334E}"/>
    <cellStyle name="Título 2 33 3" xfId="46317" xr:uid="{EADD2788-8DC4-4C47-A163-C8DF52AF48AB}"/>
    <cellStyle name="Título 2 33 3 2" xfId="46318" xr:uid="{1AEDE95A-4843-47B7-9535-B4329E0B6EDC}"/>
    <cellStyle name="Título 2 33 4" xfId="46319" xr:uid="{B046F0D2-CFA3-4FA8-9841-17D48D948694}"/>
    <cellStyle name="Título 2 33 4 2" xfId="46320" xr:uid="{B2F0C6F8-E301-433C-880B-6EEAC747B561}"/>
    <cellStyle name="Título 2 33 5" xfId="46321" xr:uid="{2FF0EDD9-00AE-4873-BD3D-8C4A98C938CB}"/>
    <cellStyle name="Título 2 33 5 2" xfId="46322" xr:uid="{C07818A0-144D-4443-B6F7-2A6E67AC784B}"/>
    <cellStyle name="Título 2 33 6" xfId="46323" xr:uid="{DA8E6351-F9DC-4CF0-902E-3988645C4564}"/>
    <cellStyle name="Título 2 33 6 2" xfId="46324" xr:uid="{DE92604C-3EAA-4E22-BC02-93E7E1A45939}"/>
    <cellStyle name="Título 2 33 7" xfId="46325" xr:uid="{83010C1B-EFBB-4482-A4FF-55ADBF037757}"/>
    <cellStyle name="Título 2 34" xfId="46326" xr:uid="{53FD233A-30FA-4C48-A51B-375CC0B9787C}"/>
    <cellStyle name="Título 2 34 2" xfId="46327" xr:uid="{F2C670ED-A8F7-4A9C-8C7D-9D119E0523D1}"/>
    <cellStyle name="Título 2 34 2 2" xfId="46328" xr:uid="{DEFC9F9A-2436-4153-8FE2-52602A9811B5}"/>
    <cellStyle name="Título 2 34 2 2 2" xfId="46329" xr:uid="{B2C6D8ED-5298-4D82-B790-47D81B0B8196}"/>
    <cellStyle name="Título 2 34 2 3" xfId="46330" xr:uid="{6793FDDB-B77C-4D50-B779-C926952B9C04}"/>
    <cellStyle name="Título 2 34 2 3 2" xfId="46331" xr:uid="{1C36088D-704B-41EC-B811-3BD451CCDC4B}"/>
    <cellStyle name="Título 2 34 2 4" xfId="46332" xr:uid="{A7E47FAF-31AC-4E81-87DF-1F0E0745267E}"/>
    <cellStyle name="Título 2 34 3" xfId="46333" xr:uid="{DC217E46-F5EA-4030-BD09-38DD9750F065}"/>
    <cellStyle name="Título 2 34 3 2" xfId="46334" xr:uid="{2B904B27-466C-4BA7-A37F-0D5CFE36B83C}"/>
    <cellStyle name="Título 2 34 4" xfId="46335" xr:uid="{9E5766C5-2FDB-4353-9426-D825A472A39F}"/>
    <cellStyle name="Título 2 34 4 2" xfId="46336" xr:uid="{B524752A-AEAC-438A-814A-6E408CDE05D5}"/>
    <cellStyle name="Título 2 34 5" xfId="46337" xr:uid="{F8E0A17D-BBB9-423A-89A8-EB1EBB9BF2DD}"/>
    <cellStyle name="Título 2 34 5 2" xfId="46338" xr:uid="{44E7E17C-547B-4AF0-A7EE-AB4132E6C25F}"/>
    <cellStyle name="Título 2 34 6" xfId="46339" xr:uid="{9FD6166E-0926-4A6F-ADD2-CDBED015FE9E}"/>
    <cellStyle name="Título 2 34 6 2" xfId="46340" xr:uid="{95244350-860F-4B30-9EED-184CEC776A8B}"/>
    <cellStyle name="Título 2 34 7" xfId="46341" xr:uid="{6C641A3D-3801-4E5C-BA57-B06E188FCDD6}"/>
    <cellStyle name="Título 2 35" xfId="46342" xr:uid="{72A54CFE-04CE-4EA2-9974-431419FC1AD9}"/>
    <cellStyle name="Título 2 35 2" xfId="46343" xr:uid="{1652E933-1D2F-4E8A-BBF2-7713224FB998}"/>
    <cellStyle name="Título 2 35 2 2" xfId="46344" xr:uid="{394204EF-A703-4C6E-8F28-7037A7F95C60}"/>
    <cellStyle name="Título 2 35 2 2 2" xfId="46345" xr:uid="{01F991C6-3A19-4F9B-B4D0-0010FD6E3D41}"/>
    <cellStyle name="Título 2 35 2 3" xfId="46346" xr:uid="{E09C7BAD-27A1-4CE9-9608-A972AD465FBA}"/>
    <cellStyle name="Título 2 35 2 3 2" xfId="46347" xr:uid="{2E700CD1-DDE3-4E21-80AB-06BDC37C3B88}"/>
    <cellStyle name="Título 2 35 2 4" xfId="46348" xr:uid="{7947683F-D20B-4AA7-A9D6-BE1A5F4B6FF6}"/>
    <cellStyle name="Título 2 35 3" xfId="46349" xr:uid="{0863B2E9-462C-4CD0-8506-0F7FC87C8C33}"/>
    <cellStyle name="Título 2 35 3 2" xfId="46350" xr:uid="{BA2091B5-08D7-49CD-A05D-D1BCAA064044}"/>
    <cellStyle name="Título 2 35 4" xfId="46351" xr:uid="{F2C95608-1CA4-4E7F-B38F-619B8A10CDD5}"/>
    <cellStyle name="Título 2 35 4 2" xfId="46352" xr:uid="{0B5877C7-D31A-4C49-A83C-BE5366F4ED6C}"/>
    <cellStyle name="Título 2 35 5" xfId="46353" xr:uid="{6FCCFDC6-8BE1-476B-B90B-F682311822AD}"/>
    <cellStyle name="Título 2 35 5 2" xfId="46354" xr:uid="{86126631-2758-4A93-A997-F6E3FBD5CCA6}"/>
    <cellStyle name="Título 2 35 6" xfId="46355" xr:uid="{C60EF678-3D7E-4823-8A59-A737C8EAA123}"/>
    <cellStyle name="Título 2 35 6 2" xfId="46356" xr:uid="{1A268976-9E7B-4027-9024-4C63DEFC18FB}"/>
    <cellStyle name="Título 2 35 7" xfId="46357" xr:uid="{306E7303-B1C9-46F1-90E0-9EBA4D559F3C}"/>
    <cellStyle name="Título 2 4" xfId="46358" xr:uid="{F1D271F1-C227-41B5-A785-463197A30E93}"/>
    <cellStyle name="Título 2 4 2" xfId="46359" xr:uid="{94E4C19A-309B-47A7-96D3-41320A0FD4D7}"/>
    <cellStyle name="Título 2 4 2 2" xfId="46360" xr:uid="{E66302B3-F838-4202-B7D5-91243939AA35}"/>
    <cellStyle name="Título 2 4 2 2 2" xfId="46361" xr:uid="{87D394F5-9115-41A3-8F0B-57CCFFC12091}"/>
    <cellStyle name="Título 2 4 2 3" xfId="46362" xr:uid="{15E297FD-5394-49C5-B2D6-971AC6CBC7AB}"/>
    <cellStyle name="Título 2 4 2 3 2" xfId="46363" xr:uid="{B4004924-62C0-465B-85E1-8077FB9A27EC}"/>
    <cellStyle name="Título 2 4 2 4" xfId="46364" xr:uid="{6A28FC33-46B6-4A10-88FF-7A901608E08B}"/>
    <cellStyle name="Título 2 4 3" xfId="46365" xr:uid="{5A3F80CE-1402-4440-A906-1C34D42C99C7}"/>
    <cellStyle name="Título 2 4 3 2" xfId="46366" xr:uid="{41E50F83-65F3-48F8-AF52-E99EDB1B409F}"/>
    <cellStyle name="Título 2 4 4" xfId="46367" xr:uid="{B9EA9DBA-F13D-48BA-9FF0-AC7793E59B35}"/>
    <cellStyle name="Título 2 4 4 2" xfId="46368" xr:uid="{D3F0C67C-F11F-4CB1-A8D4-03D60A257FC4}"/>
    <cellStyle name="Título 2 4 5" xfId="46369" xr:uid="{6EFCE59D-27A8-4945-A465-E99BA611E53E}"/>
    <cellStyle name="Título 2 4 5 2" xfId="46370" xr:uid="{32BA3475-E16B-426E-B615-364D25D8326B}"/>
    <cellStyle name="Título 2 4 6" xfId="46371" xr:uid="{235AB7EB-E7E1-4831-937F-32B579F3216F}"/>
    <cellStyle name="Título 2 4 6 2" xfId="46372" xr:uid="{CB0EE689-E214-46B3-B718-6FB26F8FB171}"/>
    <cellStyle name="Título 2 4 7" xfId="46373" xr:uid="{97BE8B3F-53C8-4597-8213-1030AA351001}"/>
    <cellStyle name="Título 2 5" xfId="46374" xr:uid="{C805B096-8AF5-4E03-BE10-54334EE992DB}"/>
    <cellStyle name="Título 2 5 2" xfId="46375" xr:uid="{8423C4C2-A5C4-4DD2-856C-CE7A07511EAF}"/>
    <cellStyle name="Título 2 5 2 2" xfId="46376" xr:uid="{61C79FB8-0361-4EBC-9F0C-99DD593BDF65}"/>
    <cellStyle name="Título 2 5 2 2 2" xfId="46377" xr:uid="{6D50F8C9-EC49-43EC-82C8-8BAC02EB5DBA}"/>
    <cellStyle name="Título 2 5 2 3" xfId="46378" xr:uid="{0CB89D8F-C4B1-4A65-BF08-6A317C101DB1}"/>
    <cellStyle name="Título 2 5 2 3 2" xfId="46379" xr:uid="{4096DA71-1831-4683-9269-D094B9A4870F}"/>
    <cellStyle name="Título 2 5 2 4" xfId="46380" xr:uid="{79F14D8B-6071-40E7-ACF5-45B22FE50D32}"/>
    <cellStyle name="Título 2 5 3" xfId="46381" xr:uid="{E36924B7-C6DE-4B86-9D19-7EED73C447FB}"/>
    <cellStyle name="Título 2 5 3 2" xfId="46382" xr:uid="{B8852416-FE75-42E2-A0D8-D53C4A13850C}"/>
    <cellStyle name="Título 2 5 4" xfId="46383" xr:uid="{CA1493B4-3E04-4D24-A629-454F34F2EF5F}"/>
    <cellStyle name="Título 2 5 4 2" xfId="46384" xr:uid="{6C6DFDEB-3F46-4ACD-842B-76903652FE55}"/>
    <cellStyle name="Título 2 5 5" xfId="46385" xr:uid="{F58B17B3-9A8E-43C3-B83C-4437FE92C638}"/>
    <cellStyle name="Título 2 5 5 2" xfId="46386" xr:uid="{93953270-82FC-4464-8CDF-242ECE037207}"/>
    <cellStyle name="Título 2 5 6" xfId="46387" xr:uid="{C2EDE20D-B054-4BBA-AEEC-B6ABCEF4193D}"/>
    <cellStyle name="Título 2 5 6 2" xfId="46388" xr:uid="{8DC225CB-F73D-4264-AE11-86DD73A1F1C7}"/>
    <cellStyle name="Título 2 5 7" xfId="46389" xr:uid="{7B4D82E2-101E-42CF-8B32-FD4F19848A33}"/>
    <cellStyle name="Título 2 6" xfId="46390" xr:uid="{908F5A95-D78C-4FAC-97C5-E4B7F3AC1A59}"/>
    <cellStyle name="Título 2 6 2" xfId="46391" xr:uid="{2D193290-CA81-4053-8975-8DD9044863B7}"/>
    <cellStyle name="Título 2 6 2 2" xfId="46392" xr:uid="{D34B64F5-3248-408B-8C0B-14374C8BD979}"/>
    <cellStyle name="Título 2 6 2 2 2" xfId="46393" xr:uid="{626BD66F-5B04-4586-A4AB-27805FC4E701}"/>
    <cellStyle name="Título 2 6 2 3" xfId="46394" xr:uid="{7D1BE806-A7E2-4661-84BA-FCCEB6AF8EEE}"/>
    <cellStyle name="Título 2 6 2 3 2" xfId="46395" xr:uid="{2783001F-A7EB-4582-B363-BBDBA3BB440E}"/>
    <cellStyle name="Título 2 6 2 4" xfId="46396" xr:uid="{E2A506C8-7789-4BDA-9DF2-3A44F18409F9}"/>
    <cellStyle name="Título 2 6 3" xfId="46397" xr:uid="{EB58A148-969A-4929-AE74-3B606E46C901}"/>
    <cellStyle name="Título 2 6 3 2" xfId="46398" xr:uid="{0A1023FB-0F8C-4509-B523-E079A281296D}"/>
    <cellStyle name="Título 2 6 4" xfId="46399" xr:uid="{464A8F59-B114-4032-BE44-2BA44DEB3576}"/>
    <cellStyle name="Título 2 6 4 2" xfId="46400" xr:uid="{769AEF1A-497C-454E-A958-15FB924798D0}"/>
    <cellStyle name="Título 2 6 5" xfId="46401" xr:uid="{02D70B21-9018-4138-A279-55CF6C7BA319}"/>
    <cellStyle name="Título 2 6 5 2" xfId="46402" xr:uid="{8BC75F05-DFEE-456D-A77E-1237D25D5F46}"/>
    <cellStyle name="Título 2 6 6" xfId="46403" xr:uid="{75F7D9CD-D77B-4DEF-A0B4-36CD388C5F25}"/>
    <cellStyle name="Título 2 6 6 2" xfId="46404" xr:uid="{2A713F7B-4418-4417-8AF5-C75E7C77E88A}"/>
    <cellStyle name="Título 2 6 7" xfId="46405" xr:uid="{45BFF3E5-AB3E-4EE7-9953-040EB83BB835}"/>
    <cellStyle name="Título 2 7" xfId="46406" xr:uid="{D6A2504B-2825-48F1-A673-53DE29A3A240}"/>
    <cellStyle name="Título 2 7 2" xfId="46407" xr:uid="{868FB7FD-0E21-438A-AB2B-1725434AC56E}"/>
    <cellStyle name="Título 2 7 2 2" xfId="46408" xr:uid="{5F4B8D2D-6D86-4AED-8E0D-4D1DD219744E}"/>
    <cellStyle name="Título 2 7 2 2 2" xfId="46409" xr:uid="{CB8567D8-B3E4-4B4F-85FB-F8143A84B7F7}"/>
    <cellStyle name="Título 2 7 2 3" xfId="46410" xr:uid="{8954C9F4-EA72-44A4-9A6B-8506B58A5521}"/>
    <cellStyle name="Título 2 7 2 3 2" xfId="46411" xr:uid="{64AF8824-3C6D-4674-888E-6E2BF3106C7B}"/>
    <cellStyle name="Título 2 7 2 4" xfId="46412" xr:uid="{F5055DF0-341A-4ECA-8BD1-C513D537FDCE}"/>
    <cellStyle name="Título 2 7 3" xfId="46413" xr:uid="{3A86AF55-9AE6-4585-AB0C-D6FA3DB67898}"/>
    <cellStyle name="Título 2 7 3 2" xfId="46414" xr:uid="{E7D2237E-0177-4AA4-B399-098DE99F6844}"/>
    <cellStyle name="Título 2 7 4" xfId="46415" xr:uid="{307AEFA3-3168-42B7-A868-6B8A8B7C7F78}"/>
    <cellStyle name="Título 2 7 4 2" xfId="46416" xr:uid="{F0E0DD75-19EE-4435-BA41-491222555410}"/>
    <cellStyle name="Título 2 7 5" xfId="46417" xr:uid="{F4887D8E-F692-4200-96F6-3A70ED4D27B2}"/>
    <cellStyle name="Título 2 7 5 2" xfId="46418" xr:uid="{DA9354C2-8D04-4406-9353-5A6BF1047E2B}"/>
    <cellStyle name="Título 2 7 6" xfId="46419" xr:uid="{64E54A3B-EFAA-476F-A0BC-D86B7DA60CDB}"/>
    <cellStyle name="Título 2 7 6 2" xfId="46420" xr:uid="{E4F34731-DE66-463A-9181-1D9014BEE306}"/>
    <cellStyle name="Título 2 7 7" xfId="46421" xr:uid="{B51E9ED6-3D1D-49B7-A877-7533AF1EB8C6}"/>
    <cellStyle name="Título 2 8" xfId="46422" xr:uid="{AB86B583-3739-46F1-A07E-7FE2005E784B}"/>
    <cellStyle name="Título 2 8 2" xfId="46423" xr:uid="{F366157E-3C1E-40ED-916C-76EAA2BE3ED0}"/>
    <cellStyle name="Título 2 8 2 2" xfId="46424" xr:uid="{DA19CC46-B27A-4F21-81EE-6A655F420A1F}"/>
    <cellStyle name="Título 2 8 2 2 2" xfId="46425" xr:uid="{DE93C7C8-C45F-45A8-B340-AC54A21D2E82}"/>
    <cellStyle name="Título 2 8 2 3" xfId="46426" xr:uid="{66DBB42A-D152-43B4-8822-358428D709A6}"/>
    <cellStyle name="Título 2 8 2 3 2" xfId="46427" xr:uid="{BF12535E-8184-43D0-9F8E-A7992504ACD5}"/>
    <cellStyle name="Título 2 8 2 4" xfId="46428" xr:uid="{0C278BE5-C8FA-41D3-8143-0A8815349C20}"/>
    <cellStyle name="Título 2 8 3" xfId="46429" xr:uid="{8FC4FEAC-35AC-4BAE-B0BA-9125D401693B}"/>
    <cellStyle name="Título 2 8 3 2" xfId="46430" xr:uid="{CC387263-736C-41AC-B797-1F3ABB9FDE58}"/>
    <cellStyle name="Título 2 8 4" xfId="46431" xr:uid="{CFD2FBAA-C6B6-4A90-95BD-2FE49DA0E11E}"/>
    <cellStyle name="Título 2 8 4 2" xfId="46432" xr:uid="{E574AC5A-622B-40B0-A46D-A9C122E00069}"/>
    <cellStyle name="Título 2 8 5" xfId="46433" xr:uid="{9F5D14D4-3A2B-402C-AE8B-FD90B90187E5}"/>
    <cellStyle name="Título 2 8 5 2" xfId="46434" xr:uid="{43E80117-7F2A-46AC-A4D1-8B3F5A4CE16C}"/>
    <cellStyle name="Título 2 8 6" xfId="46435" xr:uid="{9C8C7CB1-9C1D-4C8A-B30A-0577EF75C2B8}"/>
    <cellStyle name="Título 2 8 6 2" xfId="46436" xr:uid="{5AF2E925-2B9F-4622-854A-E4C693FF7F76}"/>
    <cellStyle name="Título 2 8 7" xfId="46437" xr:uid="{F1DC3B4B-A262-4B6C-B13C-9A8B6FB29082}"/>
    <cellStyle name="Título 2 9" xfId="46438" xr:uid="{173A671F-6B7F-4CA9-811F-F496BEAB277D}"/>
    <cellStyle name="Título 2 9 2" xfId="46439" xr:uid="{A94BFC20-23DF-4CE4-9B45-FD3217D1A92B}"/>
    <cellStyle name="Título 2 9 2 2" xfId="46440" xr:uid="{103C2772-9059-4586-B19C-6C6E330D73CD}"/>
    <cellStyle name="Título 2 9 2 2 2" xfId="46441" xr:uid="{90CE2BBA-0C46-4109-A4EF-8854B5854ED3}"/>
    <cellStyle name="Título 2 9 2 3" xfId="46442" xr:uid="{AB734AE0-8334-4231-B3EF-FD2BA81C1DAC}"/>
    <cellStyle name="Título 2 9 2 3 2" xfId="46443" xr:uid="{2D06E3BF-17D9-4773-A88C-0903FAB0E33A}"/>
    <cellStyle name="Título 2 9 2 4" xfId="46444" xr:uid="{E83B41DF-1960-4A05-9C2F-DD7BC8892037}"/>
    <cellStyle name="Título 2 9 3" xfId="46445" xr:uid="{3B2D40DD-DA48-428D-B18B-61C562A89D2B}"/>
    <cellStyle name="Título 2 9 3 2" xfId="46446" xr:uid="{5D7EB5A9-EFB6-4C87-BF5F-C0B667017781}"/>
    <cellStyle name="Título 2 9 4" xfId="46447" xr:uid="{8A66C0DE-2CA4-4D93-969E-FB0E498F61A1}"/>
    <cellStyle name="Título 2 9 4 2" xfId="46448" xr:uid="{972D2D37-ADF2-4ACD-AF91-4B116642033A}"/>
    <cellStyle name="Título 2 9 5" xfId="46449" xr:uid="{BF187707-9F77-4FF1-AE3E-70964F18F753}"/>
    <cellStyle name="Título 2 9 5 2" xfId="46450" xr:uid="{6CBD2C21-C641-4D38-BFDD-D3D5499E25B8}"/>
    <cellStyle name="Título 2 9 6" xfId="46451" xr:uid="{DB83FA1B-5A0B-43D1-AD5E-B002D00B6E86}"/>
    <cellStyle name="Título 2 9 6 2" xfId="46452" xr:uid="{F66AEA3E-AD3B-4F42-B407-B3064EC6F93D}"/>
    <cellStyle name="Título 2 9 7" xfId="46453" xr:uid="{2C10E2EF-A9F6-4CD5-B832-5B89A9A43482}"/>
    <cellStyle name="Título 20" xfId="46454" xr:uid="{11C6E268-3376-45F7-AB31-65F50BF7799C}"/>
    <cellStyle name="Título 20 2" xfId="46455" xr:uid="{8391875F-DD02-4295-BBE7-28D84823503C}"/>
    <cellStyle name="Título 20 2 2" xfId="46456" xr:uid="{B1BC5280-2EE3-4F45-A8A8-3A7B6028482F}"/>
    <cellStyle name="Título 20 2 2 2" xfId="46457" xr:uid="{62C6B551-5F8E-4875-92CA-D61409B1BDA3}"/>
    <cellStyle name="Título 20 2 3" xfId="46458" xr:uid="{BE683FB8-851F-48DF-BED8-4EE7022F5A22}"/>
    <cellStyle name="Título 20 2 3 2" xfId="46459" xr:uid="{942034E0-629C-4F73-85FA-BC51A2F24B9A}"/>
    <cellStyle name="Título 20 2 4" xfId="46460" xr:uid="{2B547286-8024-4951-ACFC-E4F5EDEBA61B}"/>
    <cellStyle name="Título 20 3" xfId="46461" xr:uid="{5F687B0F-DD75-49D6-B181-FCFA05A3D7B7}"/>
    <cellStyle name="Título 20 3 2" xfId="46462" xr:uid="{268EB381-AE2D-4AF7-8A7C-8EE0E8B62282}"/>
    <cellStyle name="Título 20 4" xfId="46463" xr:uid="{73D1EADC-A11A-49F3-9C38-DCF6675E95FB}"/>
    <cellStyle name="Título 20 4 2" xfId="46464" xr:uid="{1510E54C-CF12-4213-8322-051DC6DBB90E}"/>
    <cellStyle name="Título 20 5" xfId="46465" xr:uid="{6452270A-74D0-4845-A7FB-153226CBD7D2}"/>
    <cellStyle name="Título 20 5 2" xfId="46466" xr:uid="{F42D0DFE-2763-4C51-BA36-95A7B9455237}"/>
    <cellStyle name="Título 20 6" xfId="46467" xr:uid="{41A7683B-574F-48D2-A3DF-74BA9C5521C8}"/>
    <cellStyle name="Título 20 6 2" xfId="46468" xr:uid="{F7FF3C2E-BFDA-4602-9366-E7DD7364C4F1}"/>
    <cellStyle name="Título 20 7" xfId="46469" xr:uid="{AB677F02-EBF7-46E7-8B5B-3B51FA3D30ED}"/>
    <cellStyle name="Título 21" xfId="46470" xr:uid="{0B98E0FD-85B0-4AF1-B799-FF480F64984D}"/>
    <cellStyle name="Título 21 2" xfId="46471" xr:uid="{C0F0B90A-2F4F-4BD2-A0A2-8A665C4E55DF}"/>
    <cellStyle name="Título 21 2 2" xfId="46472" xr:uid="{0DD61957-B51C-4ECB-8828-5D419AB6E7DF}"/>
    <cellStyle name="Título 21 2 2 2" xfId="46473" xr:uid="{441DD604-E9A0-43FB-ACD5-0D7899512E19}"/>
    <cellStyle name="Título 21 2 3" xfId="46474" xr:uid="{67FFF3C2-C3BB-4E52-A14E-C911D4DDA698}"/>
    <cellStyle name="Título 21 2 3 2" xfId="46475" xr:uid="{A9AB771A-D131-4BD8-B855-D987428BB22B}"/>
    <cellStyle name="Título 21 2 4" xfId="46476" xr:uid="{642FFFF1-D445-4ED4-AC75-FCFA242EA380}"/>
    <cellStyle name="Título 21 3" xfId="46477" xr:uid="{AA1EA28B-768A-4537-BE1C-7A105130F2D0}"/>
    <cellStyle name="Título 21 3 2" xfId="46478" xr:uid="{47B799C0-E3F2-4F4A-A2F5-F4B68526EDDC}"/>
    <cellStyle name="Título 21 4" xfId="46479" xr:uid="{A3BF362D-4DC5-43D8-9346-9CDE721B68CB}"/>
    <cellStyle name="Título 21 4 2" xfId="46480" xr:uid="{EBED6977-5025-4753-8BED-7C241DE2561F}"/>
    <cellStyle name="Título 21 5" xfId="46481" xr:uid="{7D4F5C98-A097-4D29-95DF-F3B4AF4D08C5}"/>
    <cellStyle name="Título 21 5 2" xfId="46482" xr:uid="{60C437F6-E0CD-4A8F-A077-0F7BDBCEC19F}"/>
    <cellStyle name="Título 21 6" xfId="46483" xr:uid="{201672E5-BF11-4C10-BD8A-3CF4D132FA3B}"/>
    <cellStyle name="Título 21 6 2" xfId="46484" xr:uid="{8A56D6E8-F99C-48FE-A2AA-46B24F7FD338}"/>
    <cellStyle name="Título 21 7" xfId="46485" xr:uid="{A65E5B5F-63AB-4BF3-955C-2D02FBD25A4D}"/>
    <cellStyle name="Título 22" xfId="46486" xr:uid="{B416C866-AC23-4727-AE1E-5E5EC27E0341}"/>
    <cellStyle name="Título 22 2" xfId="46487" xr:uid="{91351281-C0A2-45A2-8F9E-FC7A5C4AFABA}"/>
    <cellStyle name="Título 22 2 2" xfId="46488" xr:uid="{A31D05A8-CBE1-4AC9-A584-9A094266A934}"/>
    <cellStyle name="Título 22 2 2 2" xfId="46489" xr:uid="{0B3D253A-C620-4BC6-82A4-F448460EFEE3}"/>
    <cellStyle name="Título 22 2 3" xfId="46490" xr:uid="{1F05894B-90A0-4915-AC1F-BC4C8B3C3603}"/>
    <cellStyle name="Título 22 2 3 2" xfId="46491" xr:uid="{721B2D31-CAC2-4D62-8AC9-3AB299CBA5D9}"/>
    <cellStyle name="Título 22 2 4" xfId="46492" xr:uid="{150267DA-9D85-40AE-8E98-70CE5D044F2F}"/>
    <cellStyle name="Título 22 3" xfId="46493" xr:uid="{8FB635AB-4C63-47A1-B72C-3339A60D2824}"/>
    <cellStyle name="Título 22 3 2" xfId="46494" xr:uid="{BB0CF569-6F32-40BF-949F-DD59BF52DCE4}"/>
    <cellStyle name="Título 22 4" xfId="46495" xr:uid="{D21416C4-286F-4BE8-A019-DE8680332E28}"/>
    <cellStyle name="Título 22 4 2" xfId="46496" xr:uid="{F5441BFC-066D-47D7-9F2F-9C44356F8976}"/>
    <cellStyle name="Título 22 5" xfId="46497" xr:uid="{E6A1FFB2-59BE-4D9F-B95A-48C1530DB47D}"/>
    <cellStyle name="Título 22 5 2" xfId="46498" xr:uid="{B7E24445-3DC1-4582-A5B3-C9C44D12D77C}"/>
    <cellStyle name="Título 22 6" xfId="46499" xr:uid="{92870608-CFB4-466E-B4B3-43085EDD1A55}"/>
    <cellStyle name="Título 22 6 2" xfId="46500" xr:uid="{77050588-B4F1-45DB-8F74-E333B25C8C58}"/>
    <cellStyle name="Título 22 7" xfId="46501" xr:uid="{E530916C-4C43-493C-A109-52CDC8A06E19}"/>
    <cellStyle name="Título 23" xfId="46502" xr:uid="{62BE34A1-FCAA-4A46-A8B3-A75C97BE037A}"/>
    <cellStyle name="Título 23 2" xfId="46503" xr:uid="{6A5DD069-5E37-4941-B825-683CAA786579}"/>
    <cellStyle name="Título 23 2 2" xfId="46504" xr:uid="{76382427-ACA4-42D3-8A8B-2C5C653FFFC9}"/>
    <cellStyle name="Título 23 2 2 2" xfId="46505" xr:uid="{A149D451-5D5B-42C4-BBC7-3773C1C0D7B3}"/>
    <cellStyle name="Título 23 2 3" xfId="46506" xr:uid="{F075E3DC-48C0-4BFA-94AC-8AB714C4E659}"/>
    <cellStyle name="Título 23 2 3 2" xfId="46507" xr:uid="{85F3A8B6-0870-403A-9275-E5C0251D7A7D}"/>
    <cellStyle name="Título 23 2 4" xfId="46508" xr:uid="{1AA836F9-B71E-46A4-9A4F-B6955623CBDC}"/>
    <cellStyle name="Título 23 3" xfId="46509" xr:uid="{2A5E5834-E1B5-474B-AEDD-C40874400721}"/>
    <cellStyle name="Título 23 3 2" xfId="46510" xr:uid="{EE833F25-E782-40A1-975D-F8272EA48E15}"/>
    <cellStyle name="Título 23 4" xfId="46511" xr:uid="{ADB17B09-519B-49BF-906C-BF469F1FC706}"/>
    <cellStyle name="Título 23 4 2" xfId="46512" xr:uid="{156A62B9-4AD4-4C74-99D7-E2BB8AAF7FA2}"/>
    <cellStyle name="Título 23 5" xfId="46513" xr:uid="{8EC0749A-22DC-4CFB-9226-6225342D3E41}"/>
    <cellStyle name="Título 23 5 2" xfId="46514" xr:uid="{9447F20F-0188-4A81-912F-745DAFC08978}"/>
    <cellStyle name="Título 23 6" xfId="46515" xr:uid="{D9CD5F91-1A18-47A0-BF5B-2761226A78C1}"/>
    <cellStyle name="Título 23 6 2" xfId="46516" xr:uid="{008AECF7-191E-49A3-9A2D-543C7D81AACB}"/>
    <cellStyle name="Título 23 7" xfId="46517" xr:uid="{32F70C3F-AD9A-4A52-AB86-372C06247421}"/>
    <cellStyle name="Título 24" xfId="46518" xr:uid="{11FCAB6F-DFCB-446C-8769-B16C72C1A397}"/>
    <cellStyle name="Título 24 2" xfId="46519" xr:uid="{44296F3B-330E-47BC-9097-575734F14514}"/>
    <cellStyle name="Título 24 2 2" xfId="46520" xr:uid="{85E2559D-A343-4686-91BB-8E3041625802}"/>
    <cellStyle name="Título 24 2 2 2" xfId="46521" xr:uid="{7E1A5D86-29CC-4737-A977-BAE155B233B4}"/>
    <cellStyle name="Título 24 2 3" xfId="46522" xr:uid="{22F26B00-4013-4D99-9584-4E7246DBECFE}"/>
    <cellStyle name="Título 24 2 3 2" xfId="46523" xr:uid="{C3CD318A-2E64-43D9-B94C-16542F2B64DF}"/>
    <cellStyle name="Título 24 2 4" xfId="46524" xr:uid="{A09CF8A8-B7E1-4070-AAD9-1BD1AC4655B0}"/>
    <cellStyle name="Título 24 3" xfId="46525" xr:uid="{B612F0F1-D60E-4154-8A79-F4C7295C9BBD}"/>
    <cellStyle name="Título 24 3 2" xfId="46526" xr:uid="{D6E29AD6-E748-4ACF-8097-2C8FD6A8E3A2}"/>
    <cellStyle name="Título 24 4" xfId="46527" xr:uid="{EA47DB3B-6E2F-4973-A595-689C4D6AEBD3}"/>
    <cellStyle name="Título 24 4 2" xfId="46528" xr:uid="{32116A8D-C20B-4AA0-AA36-FF643E0BB8E4}"/>
    <cellStyle name="Título 24 5" xfId="46529" xr:uid="{E25705C1-0802-4284-9882-74CB1F921A1A}"/>
    <cellStyle name="Título 24 5 2" xfId="46530" xr:uid="{E212489A-52A4-4DD2-A2D2-1ED941FD5A36}"/>
    <cellStyle name="Título 24 6" xfId="46531" xr:uid="{0A847C38-B15C-41F0-B962-1F1B7B88CC4C}"/>
    <cellStyle name="Título 24 6 2" xfId="46532" xr:uid="{8AF6FEA7-AD14-4D2C-B8D2-1FD25F1330C8}"/>
    <cellStyle name="Título 24 7" xfId="46533" xr:uid="{6D57D166-34C0-4722-A716-6AC6055B8B46}"/>
    <cellStyle name="Título 25" xfId="46534" xr:uid="{DAAEA473-BA80-4F2D-8985-66012A14508E}"/>
    <cellStyle name="Título 25 2" xfId="46535" xr:uid="{434F8697-AD32-4D0F-B5E2-F068459DA528}"/>
    <cellStyle name="Título 25 2 2" xfId="46536" xr:uid="{2195BE20-74DE-4957-9EFB-CE8ACD25E50F}"/>
    <cellStyle name="Título 25 2 2 2" xfId="46537" xr:uid="{CF20C50A-811C-4DC1-A8F4-5BBEC8340B14}"/>
    <cellStyle name="Título 25 2 3" xfId="46538" xr:uid="{4344039E-A218-48F7-AFD6-2B93E360FB17}"/>
    <cellStyle name="Título 25 2 3 2" xfId="46539" xr:uid="{1E6C2A77-B31D-468F-9E11-E182C28FBD78}"/>
    <cellStyle name="Título 25 2 4" xfId="46540" xr:uid="{1F4E0F1B-FCD5-45FF-A1CF-C58C9D3A7316}"/>
    <cellStyle name="Título 25 3" xfId="46541" xr:uid="{A52687B6-CB79-4B63-944F-8B3D1493B007}"/>
    <cellStyle name="Título 25 3 2" xfId="46542" xr:uid="{24E2B9FE-3E2B-4198-8E40-FEFA911D83BB}"/>
    <cellStyle name="Título 25 4" xfId="46543" xr:uid="{2A3DE5EE-4D7C-4C7C-9C44-EA349BD7C41B}"/>
    <cellStyle name="Título 25 4 2" xfId="46544" xr:uid="{E7367A4D-FD93-400A-9091-79E35276E878}"/>
    <cellStyle name="Título 25 5" xfId="46545" xr:uid="{167283D2-F72E-491E-9D89-0249DD60DF13}"/>
    <cellStyle name="Título 25 5 2" xfId="46546" xr:uid="{3EF4939A-5BCD-42DC-8006-AF8F5E067851}"/>
    <cellStyle name="Título 25 6" xfId="46547" xr:uid="{99FD8232-EDD2-442F-BB5C-A817C13BDE80}"/>
    <cellStyle name="Título 25 6 2" xfId="46548" xr:uid="{4EE83644-2B1C-44E7-AB4E-FC0CF362EC29}"/>
    <cellStyle name="Título 25 7" xfId="46549" xr:uid="{F14B012D-AA52-439B-94B5-684F041EF59A}"/>
    <cellStyle name="Título 26" xfId="46550" xr:uid="{4076757D-3E11-4422-AD06-9E9889BFA00E}"/>
    <cellStyle name="Título 26 2" xfId="46551" xr:uid="{428D09B2-44CA-4A2B-BCEA-3F6A7FB3B3B5}"/>
    <cellStyle name="Título 26 2 2" xfId="46552" xr:uid="{E95E6EDE-8E1E-46AF-B820-24C82990E434}"/>
    <cellStyle name="Título 26 2 2 2" xfId="46553" xr:uid="{07558F93-5CAB-44AB-8023-A5B924CD1396}"/>
    <cellStyle name="Título 26 2 3" xfId="46554" xr:uid="{BF98BEC8-0CDC-468B-9AA8-1E6E4B186AB0}"/>
    <cellStyle name="Título 26 2 3 2" xfId="46555" xr:uid="{86BE6231-13E1-47B1-9C3C-E70BAEF0350A}"/>
    <cellStyle name="Título 26 2 4" xfId="46556" xr:uid="{336A21DD-8BB2-480C-82B4-EA1A216AF7ED}"/>
    <cellStyle name="Título 26 3" xfId="46557" xr:uid="{18AC9E4B-B3E3-46D9-AA1A-ABE4C7E76C5A}"/>
    <cellStyle name="Título 26 3 2" xfId="46558" xr:uid="{247BA4E9-1CE2-4164-9F01-BB97CFC3B503}"/>
    <cellStyle name="Título 26 4" xfId="46559" xr:uid="{E0DB668A-1031-41FA-83E7-2709BAE80979}"/>
    <cellStyle name="Título 26 4 2" xfId="46560" xr:uid="{33445159-4E84-4591-8ADF-C3E22FF333FB}"/>
    <cellStyle name="Título 26 5" xfId="46561" xr:uid="{4235A763-6905-41F7-87C4-BCCA72A02CD7}"/>
    <cellStyle name="Título 26 5 2" xfId="46562" xr:uid="{35716E17-79F6-46DE-BFE8-CCE19CB7547A}"/>
    <cellStyle name="Título 26 6" xfId="46563" xr:uid="{86F138A3-440E-4BF1-BB72-9D18DFE87994}"/>
    <cellStyle name="Título 26 6 2" xfId="46564" xr:uid="{7216BA68-D01D-470F-8076-BC17F646CEA3}"/>
    <cellStyle name="Título 26 7" xfId="46565" xr:uid="{2E0C83A4-5706-4BF7-A6B8-84940692BDF2}"/>
    <cellStyle name="Título 27" xfId="46566" xr:uid="{7838AD98-D69A-424C-9279-451D53D48764}"/>
    <cellStyle name="Título 27 2" xfId="46567" xr:uid="{94C45B4D-CCFB-4D36-96D8-63D59ABC19C0}"/>
    <cellStyle name="Título 27 2 2" xfId="46568" xr:uid="{999799C7-FD11-440C-99E3-381353FCB551}"/>
    <cellStyle name="Título 27 2 2 2" xfId="46569" xr:uid="{00D383BD-1489-452B-8D75-266E6B38878B}"/>
    <cellStyle name="Título 27 2 3" xfId="46570" xr:uid="{0D804517-D68C-4635-8C4B-34CF20B6EB42}"/>
    <cellStyle name="Título 27 2 3 2" xfId="46571" xr:uid="{AD6CB030-33E7-4085-BE80-6B0469FC24A5}"/>
    <cellStyle name="Título 27 2 4" xfId="46572" xr:uid="{7627CD62-8486-40BF-A91A-7DEB784A0FC4}"/>
    <cellStyle name="Título 27 3" xfId="46573" xr:uid="{7AE0EF22-8087-4D24-80A5-233F14F3130C}"/>
    <cellStyle name="Título 27 3 2" xfId="46574" xr:uid="{A185F69A-4B5F-4FF1-BB2E-595FA25EFB83}"/>
    <cellStyle name="Título 27 4" xfId="46575" xr:uid="{C9E8AADD-88A7-4197-8226-2F5B9881446D}"/>
    <cellStyle name="Título 27 4 2" xfId="46576" xr:uid="{AFA362EB-0F1B-45FF-811D-CFD6B01D8FFF}"/>
    <cellStyle name="Título 27 5" xfId="46577" xr:uid="{C25610D3-C9DC-42C2-93C0-93098B0D2B30}"/>
    <cellStyle name="Título 27 5 2" xfId="46578" xr:uid="{BC6AFE3D-C8B8-4C57-9684-328257079DE0}"/>
    <cellStyle name="Título 27 6" xfId="46579" xr:uid="{61452B2F-172E-41D0-AD2F-F1A4D41B07E4}"/>
    <cellStyle name="Título 27 6 2" xfId="46580" xr:uid="{746C5EB5-2D8D-44A6-9FCA-8017F1D5048E}"/>
    <cellStyle name="Título 27 7" xfId="46581" xr:uid="{4DF19F5B-1DF9-4992-815D-AE91C0869876}"/>
    <cellStyle name="Título 28" xfId="46582" xr:uid="{3C0D97D1-861F-48FE-93BE-2A112D925095}"/>
    <cellStyle name="Título 28 2" xfId="46583" xr:uid="{DD95A882-D22C-4EBF-B53F-ABD2102F082A}"/>
    <cellStyle name="Título 28 2 2" xfId="46584" xr:uid="{8154BB4A-F29E-4511-A7C7-D84728D05F72}"/>
    <cellStyle name="Título 28 2 2 2" xfId="46585" xr:uid="{D235A4FB-3427-4203-B11E-039890DA76E3}"/>
    <cellStyle name="Título 28 2 3" xfId="46586" xr:uid="{B7267327-9930-4D3F-8C33-9E3E0F791B96}"/>
    <cellStyle name="Título 28 2 3 2" xfId="46587" xr:uid="{1C3DE4D1-F081-4722-A602-838FA63325FF}"/>
    <cellStyle name="Título 28 2 4" xfId="46588" xr:uid="{B7C3B5B3-1E85-4A38-B3C1-AE79ACD51D11}"/>
    <cellStyle name="Título 28 3" xfId="46589" xr:uid="{9C3A8526-5740-4F9E-AA73-00AA2783D846}"/>
    <cellStyle name="Título 28 3 2" xfId="46590" xr:uid="{02F6E26B-FBCE-45FF-9D8A-9718274B9AA5}"/>
    <cellStyle name="Título 28 4" xfId="46591" xr:uid="{2C32D065-6159-4AD2-BEE0-F65CA2FD497F}"/>
    <cellStyle name="Título 28 4 2" xfId="46592" xr:uid="{7C5B11B7-81C9-4B37-BB48-1C07082B0837}"/>
    <cellStyle name="Título 28 5" xfId="46593" xr:uid="{BEE76DAB-7297-483D-ADAE-00FEDE9AB2F0}"/>
    <cellStyle name="Título 28 5 2" xfId="46594" xr:uid="{BACBEDF7-086F-4778-B05F-039EE75177DD}"/>
    <cellStyle name="Título 28 6" xfId="46595" xr:uid="{D4FB0FA2-D86A-4AD7-B355-DF95B659CBBE}"/>
    <cellStyle name="Título 28 6 2" xfId="46596" xr:uid="{E3F13939-4489-4344-8E27-71D749935AE5}"/>
    <cellStyle name="Título 28 7" xfId="46597" xr:uid="{7D95E2E9-38F9-4D31-9A93-295B2F03BE6F}"/>
    <cellStyle name="Título 29" xfId="46598" xr:uid="{83D99694-BF64-4202-B401-22C4F12D77A4}"/>
    <cellStyle name="Título 29 2" xfId="46599" xr:uid="{B81637DB-CFB3-4309-B63F-9F0B37D7D297}"/>
    <cellStyle name="Título 29 2 2" xfId="46600" xr:uid="{85AA3835-9B2D-4E28-B461-CDD5FA83654B}"/>
    <cellStyle name="Título 29 2 2 2" xfId="46601" xr:uid="{036F1B2F-2200-46E1-8858-E330A3421B2F}"/>
    <cellStyle name="Título 29 2 3" xfId="46602" xr:uid="{177A2250-490C-476F-B3E0-59D7AF474F24}"/>
    <cellStyle name="Título 29 2 3 2" xfId="46603" xr:uid="{5CB2758B-61D1-4E25-A7E7-2D4B7C78748F}"/>
    <cellStyle name="Título 29 2 4" xfId="46604" xr:uid="{985366AB-4025-4D15-B982-9AE65E8E74D2}"/>
    <cellStyle name="Título 29 3" xfId="46605" xr:uid="{7117EAFB-FB51-47D8-A77B-B9DCA42149D9}"/>
    <cellStyle name="Título 29 3 2" xfId="46606" xr:uid="{2F752901-CFB6-4EA1-8D1D-899AD51DE37C}"/>
    <cellStyle name="Título 29 4" xfId="46607" xr:uid="{E0208A4D-EA6C-476F-8BF9-98EB5EE743F5}"/>
    <cellStyle name="Título 29 4 2" xfId="46608" xr:uid="{C43386F4-95B7-4A49-A259-DEF0B751A2D4}"/>
    <cellStyle name="Título 29 5" xfId="46609" xr:uid="{95FB6A43-4E2E-4BFF-80F1-A760D925073C}"/>
    <cellStyle name="Título 29 5 2" xfId="46610" xr:uid="{65187116-6479-44BA-8B35-6FE77E985174}"/>
    <cellStyle name="Título 29 6" xfId="46611" xr:uid="{24B0C52D-6D0B-4F6E-BA52-093F821A0992}"/>
    <cellStyle name="Título 29 6 2" xfId="46612" xr:uid="{AAA6AD84-0F5A-45C3-B049-FF47378B0994}"/>
    <cellStyle name="Título 29 7" xfId="46613" xr:uid="{18DE8644-DEE4-45E7-825D-F24ECD880046}"/>
    <cellStyle name="Título 3 10" xfId="46614" xr:uid="{B7A9585E-B4A3-4A10-95D5-4397AF26AAC3}"/>
    <cellStyle name="Título 3 10 2" xfId="46615" xr:uid="{3EC57E2E-3D59-4D42-9C52-FCBD6FE03B05}"/>
    <cellStyle name="Título 3 10 2 2" xfId="46616" xr:uid="{56E5E143-8D8C-43AF-8535-10951BAB50AE}"/>
    <cellStyle name="Título 3 10 2 2 2" xfId="46617" xr:uid="{1F097471-A95D-439C-B20C-78DCDECCE35D}"/>
    <cellStyle name="Título 3 10 2 3" xfId="46618" xr:uid="{41D5061A-AD96-4FD6-99BF-A6AB29FD97FE}"/>
    <cellStyle name="Título 3 10 2 3 2" xfId="46619" xr:uid="{84B95B5D-5C28-456F-8588-6888EB30DE63}"/>
    <cellStyle name="Título 3 10 2 4" xfId="46620" xr:uid="{216CC62C-2038-44F8-B61B-EA9CB98F2441}"/>
    <cellStyle name="Título 3 10 3" xfId="46621" xr:uid="{B2567220-9868-451F-A7DF-6C220B42122F}"/>
    <cellStyle name="Título 3 10 3 2" xfId="46622" xr:uid="{0BB6CF6D-CB14-4FEA-8CB5-1A8E8A79CF88}"/>
    <cellStyle name="Título 3 10 4" xfId="46623" xr:uid="{D6009DFE-CE07-4BE2-84AA-A74A1BC3DEDC}"/>
    <cellStyle name="Título 3 10 4 2" xfId="46624" xr:uid="{21106095-F00E-44D8-B4A9-DDC0DC2A41B6}"/>
    <cellStyle name="Título 3 10 5" xfId="46625" xr:uid="{C5EFA19C-10B5-4DBF-BD9E-0FBFE804CE0D}"/>
    <cellStyle name="Título 3 10 5 2" xfId="46626" xr:uid="{D5BE389F-8182-4663-8724-8292BDF09232}"/>
    <cellStyle name="Título 3 10 6" xfId="46627" xr:uid="{9DAC9642-0CEB-4564-AC6A-80B946DC673B}"/>
    <cellStyle name="Título 3 10 6 2" xfId="46628" xr:uid="{7DAD9352-45A9-48EB-85C4-A318C8E81E8E}"/>
    <cellStyle name="Título 3 10 7" xfId="46629" xr:uid="{42A0E16A-0238-4DF9-A14A-AA9A737BA5C3}"/>
    <cellStyle name="Título 3 11" xfId="46630" xr:uid="{18BBEFAB-48BD-4532-B202-CA9C38E24ACD}"/>
    <cellStyle name="Título 3 11 2" xfId="46631" xr:uid="{0B445E8B-35BC-45EE-BA5A-69CF15CF1FD7}"/>
    <cellStyle name="Título 3 11 2 2" xfId="46632" xr:uid="{6DFFFEBA-DC71-413B-BC50-3B8758410005}"/>
    <cellStyle name="Título 3 11 2 2 2" xfId="46633" xr:uid="{B656CAEB-4747-494F-AAD4-A453CA0976BB}"/>
    <cellStyle name="Título 3 11 2 3" xfId="46634" xr:uid="{E7852BA1-EBFA-48BB-9965-F40F49F45242}"/>
    <cellStyle name="Título 3 11 2 3 2" xfId="46635" xr:uid="{428AFDF0-CDDF-4957-BDFB-CDC85166EA20}"/>
    <cellStyle name="Título 3 11 2 4" xfId="46636" xr:uid="{0A23E1A5-9F14-454B-B142-46F4BD95AAA6}"/>
    <cellStyle name="Título 3 11 3" xfId="46637" xr:uid="{DC73FAA4-CE69-43A4-A4D4-7A48FD8EC785}"/>
    <cellStyle name="Título 3 11 3 2" xfId="46638" xr:uid="{1F93E29F-F08C-4FF6-9653-48C1D54F52C2}"/>
    <cellStyle name="Título 3 11 4" xfId="46639" xr:uid="{20AF8290-6C86-4121-9DC4-A9A766ECF244}"/>
    <cellStyle name="Título 3 11 4 2" xfId="46640" xr:uid="{6CF781AD-0B38-48C2-9A20-62631E5EE120}"/>
    <cellStyle name="Título 3 11 5" xfId="46641" xr:uid="{92ED6F51-873D-4283-B9E0-572ABDD5EB92}"/>
    <cellStyle name="Título 3 11 5 2" xfId="46642" xr:uid="{DE675EA2-D94C-4B7B-BB96-F9D30DD0C284}"/>
    <cellStyle name="Título 3 11 6" xfId="46643" xr:uid="{426FBA5F-B6A5-4CF1-9A4C-329F55AAF9A6}"/>
    <cellStyle name="Título 3 11 6 2" xfId="46644" xr:uid="{854FB29B-1060-4E95-82B1-506BC98B3538}"/>
    <cellStyle name="Título 3 11 7" xfId="46645" xr:uid="{48140272-F8B2-4C3B-B580-A1F04DC38CBD}"/>
    <cellStyle name="Título 3 12" xfId="46646" xr:uid="{5F9E715D-D82E-4400-9B2B-CD276C0D8412}"/>
    <cellStyle name="Título 3 12 2" xfId="46647" xr:uid="{1293DAD4-5423-4812-B025-C45BF47FB067}"/>
    <cellStyle name="Título 3 12 2 2" xfId="46648" xr:uid="{20D684E7-9CAF-4161-83C1-E05C83F26CB7}"/>
    <cellStyle name="Título 3 12 2 2 2" xfId="46649" xr:uid="{2E2D14C9-C906-4D1B-9B5E-0D62928A0541}"/>
    <cellStyle name="Título 3 12 2 3" xfId="46650" xr:uid="{2D6E7D1C-0510-4043-9187-55BF60A09B84}"/>
    <cellStyle name="Título 3 12 2 3 2" xfId="46651" xr:uid="{507E1E89-F61E-4628-A89E-3FC25BB0A631}"/>
    <cellStyle name="Título 3 12 2 4" xfId="46652" xr:uid="{13AB7243-1A94-4269-B12A-B6D34E780C19}"/>
    <cellStyle name="Título 3 12 3" xfId="46653" xr:uid="{627BEEDC-B592-4F6D-A256-5173EB619999}"/>
    <cellStyle name="Título 3 12 3 2" xfId="46654" xr:uid="{809B32F7-10A9-45F1-8769-C2236EDC6B8A}"/>
    <cellStyle name="Título 3 12 4" xfId="46655" xr:uid="{433F8D2E-9730-43EB-81FF-4D84177941DC}"/>
    <cellStyle name="Título 3 12 4 2" xfId="46656" xr:uid="{3CE34357-F052-40C0-9FED-C85B047FF30B}"/>
    <cellStyle name="Título 3 12 5" xfId="46657" xr:uid="{18F85B7E-E633-4696-AB9A-6DF3DF157E6D}"/>
    <cellStyle name="Título 3 12 5 2" xfId="46658" xr:uid="{B6006329-B475-4BE1-80BD-CC2EB46B56E1}"/>
    <cellStyle name="Título 3 12 6" xfId="46659" xr:uid="{B790912A-1F3B-4F5B-8304-43E70967A8C4}"/>
    <cellStyle name="Título 3 12 6 2" xfId="46660" xr:uid="{5B724206-19B4-45AC-90CA-F1EB160E75A5}"/>
    <cellStyle name="Título 3 12 7" xfId="46661" xr:uid="{2E51CDD9-CFF3-45BC-8A94-5A217C76917B}"/>
    <cellStyle name="Título 3 13" xfId="46662" xr:uid="{35E08EBF-72C9-4342-877A-29BB73005D5B}"/>
    <cellStyle name="Título 3 13 2" xfId="46663" xr:uid="{C8F4B0F9-D834-4EC7-89B5-C916A24813DC}"/>
    <cellStyle name="Título 3 13 2 2" xfId="46664" xr:uid="{7828A847-CF6F-43C3-9915-B5C82A3677F4}"/>
    <cellStyle name="Título 3 13 2 2 2" xfId="46665" xr:uid="{662F7068-4344-430B-9227-5741F58D58C9}"/>
    <cellStyle name="Título 3 13 2 3" xfId="46666" xr:uid="{71E277E9-60AC-4911-9514-484E62616103}"/>
    <cellStyle name="Título 3 13 2 3 2" xfId="46667" xr:uid="{25F48914-6077-45FD-BB2E-753C7C40B93A}"/>
    <cellStyle name="Título 3 13 2 4" xfId="46668" xr:uid="{678CC572-2C8B-4E95-8154-C835C6876EC1}"/>
    <cellStyle name="Título 3 13 3" xfId="46669" xr:uid="{D1C5EF39-76B1-49CB-8E17-DC1A09FE7127}"/>
    <cellStyle name="Título 3 13 3 2" xfId="46670" xr:uid="{108BC4A9-E5D3-4411-8357-BD74868B3927}"/>
    <cellStyle name="Título 3 13 4" xfId="46671" xr:uid="{E5B89F1F-CE71-4B5B-9597-297DE35F4E1D}"/>
    <cellStyle name="Título 3 13 4 2" xfId="46672" xr:uid="{31CE41A1-950D-4EB3-AE7C-B3C907063B6E}"/>
    <cellStyle name="Título 3 13 5" xfId="46673" xr:uid="{EBD7C74B-2C2A-4329-B4AB-8F85B1CC9A12}"/>
    <cellStyle name="Título 3 13 5 2" xfId="46674" xr:uid="{40C46FB6-B9B7-4FFC-A0C8-73B92B886BCC}"/>
    <cellStyle name="Título 3 13 6" xfId="46675" xr:uid="{8666E53E-605F-4FC6-A78B-4C321DA06737}"/>
    <cellStyle name="Título 3 13 6 2" xfId="46676" xr:uid="{73536239-4F85-4D38-B7A7-327F7D10FBA7}"/>
    <cellStyle name="Título 3 13 7" xfId="46677" xr:uid="{16525323-D439-4616-A8A4-AEC5E4F50939}"/>
    <cellStyle name="Título 3 14" xfId="46678" xr:uid="{47EB63AD-D0FA-4B60-8AF4-2089F51C402A}"/>
    <cellStyle name="Título 3 14 2" xfId="46679" xr:uid="{80C4F23D-9A36-47EE-81D4-7ECD39DD923C}"/>
    <cellStyle name="Título 3 14 2 2" xfId="46680" xr:uid="{8A272906-D1C9-4CB5-B38A-91C8C0B81436}"/>
    <cellStyle name="Título 3 14 2 2 2" xfId="46681" xr:uid="{E5E5B78B-A7A6-47E4-9393-47E68B141267}"/>
    <cellStyle name="Título 3 14 2 3" xfId="46682" xr:uid="{223FDC72-C62A-4F68-BE17-43CECB4885C3}"/>
    <cellStyle name="Título 3 14 2 3 2" xfId="46683" xr:uid="{C1A05624-64A0-4090-B89D-DF746F4D3F4C}"/>
    <cellStyle name="Título 3 14 2 4" xfId="46684" xr:uid="{A4229242-11FF-41BF-B2E8-20E60C9451D4}"/>
    <cellStyle name="Título 3 14 3" xfId="46685" xr:uid="{065601C1-E926-4D07-98C9-6CFAB9BEC3E3}"/>
    <cellStyle name="Título 3 14 3 2" xfId="46686" xr:uid="{D7308A27-8AF5-417A-9D1C-8A5D06DA2327}"/>
    <cellStyle name="Título 3 14 4" xfId="46687" xr:uid="{ECE38149-D9AD-4CB3-A845-6D2D40EBB34E}"/>
    <cellStyle name="Título 3 14 4 2" xfId="46688" xr:uid="{E0AB18F6-CC71-44E4-9B57-23D28AAADD39}"/>
    <cellStyle name="Título 3 14 5" xfId="46689" xr:uid="{A908DF8B-E8D4-4759-832A-B46FDCAA005B}"/>
    <cellStyle name="Título 3 14 5 2" xfId="46690" xr:uid="{D476A7BA-5DA2-4A76-BE19-700C7162EE00}"/>
    <cellStyle name="Título 3 14 6" xfId="46691" xr:uid="{C8CE34F0-722B-4DDA-94E1-D690A6D9B2EF}"/>
    <cellStyle name="Título 3 14 6 2" xfId="46692" xr:uid="{E0007C1D-9B05-4BBE-B507-DBBB586949E2}"/>
    <cellStyle name="Título 3 14 7" xfId="46693" xr:uid="{C06D28A6-1682-4986-8AAA-B88214AAB76A}"/>
    <cellStyle name="Título 3 15" xfId="46694" xr:uid="{0BFF5DAA-73DE-4823-B1AF-A903B323446C}"/>
    <cellStyle name="Título 3 15 2" xfId="46695" xr:uid="{9A5E6C6A-BEDE-4138-A906-5F813E9546D9}"/>
    <cellStyle name="Título 3 15 2 2" xfId="46696" xr:uid="{80B430BC-D407-46D1-89F2-445AEE1EB3F7}"/>
    <cellStyle name="Título 3 15 2 2 2" xfId="46697" xr:uid="{1ACBD6D3-E4A8-4F57-85A6-B6F0631C8DA4}"/>
    <cellStyle name="Título 3 15 2 3" xfId="46698" xr:uid="{C5061517-E09A-4F80-A54A-C3F41EA3F760}"/>
    <cellStyle name="Título 3 15 2 3 2" xfId="46699" xr:uid="{7D01DAA0-B7EB-409C-AD52-3CFBA4FA6468}"/>
    <cellStyle name="Título 3 15 2 4" xfId="46700" xr:uid="{BD3FD000-B164-4A7D-8C4C-659377CA55CE}"/>
    <cellStyle name="Título 3 15 3" xfId="46701" xr:uid="{11A7ECE3-2744-4AD2-8F58-8E1661B665F9}"/>
    <cellStyle name="Título 3 15 3 2" xfId="46702" xr:uid="{553DFDF6-994F-463F-9C7F-040D2EE262A8}"/>
    <cellStyle name="Título 3 15 4" xfId="46703" xr:uid="{6F4A8DBF-6AD6-4633-A6E4-A6166BDF2E8A}"/>
    <cellStyle name="Título 3 15 4 2" xfId="46704" xr:uid="{82F1BF14-07B1-4896-85E8-A71F934AF84A}"/>
    <cellStyle name="Título 3 15 5" xfId="46705" xr:uid="{0445D8DA-69CD-41EF-AAFD-DF9C8395FFA1}"/>
    <cellStyle name="Título 3 15 5 2" xfId="46706" xr:uid="{91FD8A44-6E61-40AE-8EF0-042934D05B59}"/>
    <cellStyle name="Título 3 15 6" xfId="46707" xr:uid="{2B23C570-3F65-43B8-9FCC-B6C5FE73B8D5}"/>
    <cellStyle name="Título 3 15 6 2" xfId="46708" xr:uid="{F9266CCE-190A-41FC-999C-6C78E19AE93D}"/>
    <cellStyle name="Título 3 15 7" xfId="46709" xr:uid="{96E67E90-F2C7-44B2-A64B-D566542FF329}"/>
    <cellStyle name="Título 3 16" xfId="46710" xr:uid="{29958923-0B13-481B-A474-524CA02622E8}"/>
    <cellStyle name="Título 3 16 2" xfId="46711" xr:uid="{44D1CFB9-01A7-4C3C-A7DE-306E14FE1487}"/>
    <cellStyle name="Título 3 16 2 2" xfId="46712" xr:uid="{4E0CCEE9-1ADB-460B-9CAD-B28A0C5967BB}"/>
    <cellStyle name="Título 3 16 2 2 2" xfId="46713" xr:uid="{531DCF83-373E-4250-A0CD-734FD7F72ABA}"/>
    <cellStyle name="Título 3 16 2 3" xfId="46714" xr:uid="{86B15E37-F600-4567-8304-5D2F154E5F0A}"/>
    <cellStyle name="Título 3 16 2 3 2" xfId="46715" xr:uid="{06B75131-8CBF-4A56-95DA-A0DDB29E8CE3}"/>
    <cellStyle name="Título 3 16 2 4" xfId="46716" xr:uid="{43AF64F8-F320-4928-916D-1F5373D3B241}"/>
    <cellStyle name="Título 3 16 3" xfId="46717" xr:uid="{6F04C6C0-F651-43CD-930E-8C1D044833F9}"/>
    <cellStyle name="Título 3 16 3 2" xfId="46718" xr:uid="{CCDA67EB-436E-427B-8128-B9BC8B634E40}"/>
    <cellStyle name="Título 3 16 4" xfId="46719" xr:uid="{AF4A8C3E-D0C4-4D2C-B816-A3D92EADCCBB}"/>
    <cellStyle name="Título 3 16 4 2" xfId="46720" xr:uid="{27328102-3C73-4793-919F-5EEB7530F1A8}"/>
    <cellStyle name="Título 3 16 5" xfId="46721" xr:uid="{B88E1C2C-B3CB-4EF1-81EA-F5127C11FA28}"/>
    <cellStyle name="Título 3 16 5 2" xfId="46722" xr:uid="{9D6F1A70-BB01-4E06-80F5-692F28EBFEB6}"/>
    <cellStyle name="Título 3 16 6" xfId="46723" xr:uid="{D49CD10F-3E82-40E6-BE2A-3F6EEF454D08}"/>
    <cellStyle name="Título 3 16 6 2" xfId="46724" xr:uid="{34405F62-3671-4AEA-A603-6E1BBF163DFF}"/>
    <cellStyle name="Título 3 16 7" xfId="46725" xr:uid="{93050858-4F09-400C-8FAA-C93ACE6FC7B5}"/>
    <cellStyle name="Título 3 17" xfId="46726" xr:uid="{1BCF0F3D-4BD7-4D45-977C-4E3855709C25}"/>
    <cellStyle name="Título 3 17 2" xfId="46727" xr:uid="{A71E17E5-2AE9-49EE-BBC6-6AB2EAF0A34E}"/>
    <cellStyle name="Título 3 17 2 2" xfId="46728" xr:uid="{AF364CF3-F1CA-4FF4-A010-144E810E53A1}"/>
    <cellStyle name="Título 3 17 2 2 2" xfId="46729" xr:uid="{4F291400-A2C5-4DE5-AB01-8384197D079E}"/>
    <cellStyle name="Título 3 17 2 3" xfId="46730" xr:uid="{2356F5FF-A814-4644-8E9B-52A964EA496C}"/>
    <cellStyle name="Título 3 17 2 3 2" xfId="46731" xr:uid="{3848501A-203E-4B5A-937C-81B184FF8239}"/>
    <cellStyle name="Título 3 17 2 4" xfId="46732" xr:uid="{C7B8254E-FCF9-4101-A0D5-3DE2900AA7B3}"/>
    <cellStyle name="Título 3 17 3" xfId="46733" xr:uid="{6778443A-AC9E-4870-807D-212FBA3A5221}"/>
    <cellStyle name="Título 3 17 3 2" xfId="46734" xr:uid="{FCC9EAB1-0CA1-4DB6-B5E1-78F3CAD1FF57}"/>
    <cellStyle name="Título 3 17 4" xfId="46735" xr:uid="{9BE4EDE3-5DC9-43AE-B3A5-E348E93AE93B}"/>
    <cellStyle name="Título 3 17 4 2" xfId="46736" xr:uid="{4A6513D5-F9A9-444E-BD35-64BAD00AB0C2}"/>
    <cellStyle name="Título 3 17 5" xfId="46737" xr:uid="{82715455-9DA8-451E-8EE1-F6A534BFB45D}"/>
    <cellStyle name="Título 3 17 5 2" xfId="46738" xr:uid="{49A1F812-8116-4BD3-ADEB-D86AE3207B55}"/>
    <cellStyle name="Título 3 17 6" xfId="46739" xr:uid="{A40CF68F-B65E-4711-8412-E295077C48A4}"/>
    <cellStyle name="Título 3 17 6 2" xfId="46740" xr:uid="{128C8818-EF70-4026-BEB3-0B71DDC5FDFF}"/>
    <cellStyle name="Título 3 17 7" xfId="46741" xr:uid="{470310CD-E8BB-440C-B452-81DB2631FC30}"/>
    <cellStyle name="Título 3 18" xfId="46742" xr:uid="{770A35EB-55AC-43D8-939B-3EDF6C7265F9}"/>
    <cellStyle name="Título 3 18 2" xfId="46743" xr:uid="{F7282AF8-2594-4C38-A0FB-BC9045E5E9A1}"/>
    <cellStyle name="Título 3 18 2 2" xfId="46744" xr:uid="{14E96968-E178-4483-BE61-40761B4AC0C6}"/>
    <cellStyle name="Título 3 18 2 2 2" xfId="46745" xr:uid="{272E5907-CD73-4676-812A-F57AD9E132BA}"/>
    <cellStyle name="Título 3 18 2 3" xfId="46746" xr:uid="{3DCAEA25-07A7-496F-893E-E72ACE6490BF}"/>
    <cellStyle name="Título 3 18 2 3 2" xfId="46747" xr:uid="{DFE66B41-804D-4A9B-8A0D-0C82240E7637}"/>
    <cellStyle name="Título 3 18 2 4" xfId="46748" xr:uid="{A8C9F8C8-E9A9-4101-BC4F-FF220A3D8FB3}"/>
    <cellStyle name="Título 3 18 3" xfId="46749" xr:uid="{59FB6268-C11D-4A92-8A8C-43DB778D5770}"/>
    <cellStyle name="Título 3 18 3 2" xfId="46750" xr:uid="{384AAC36-7628-4AB8-8268-554F1F2AADBD}"/>
    <cellStyle name="Título 3 18 4" xfId="46751" xr:uid="{7F499DF2-508A-4B48-936C-FA402524A3AD}"/>
    <cellStyle name="Título 3 18 4 2" xfId="46752" xr:uid="{164AF0F4-DC9F-40A2-9063-73B423933514}"/>
    <cellStyle name="Título 3 18 5" xfId="46753" xr:uid="{3C82887D-5063-434C-8C87-CB432BE43BB9}"/>
    <cellStyle name="Título 3 18 5 2" xfId="46754" xr:uid="{83E81159-6176-4410-ADC4-6B81A12B135C}"/>
    <cellStyle name="Título 3 18 6" xfId="46755" xr:uid="{87386C44-19EB-497C-8334-1DABEBB03E4C}"/>
    <cellStyle name="Título 3 18 6 2" xfId="46756" xr:uid="{3DF7CF53-FAD2-4722-9F02-2D9C5ECF3420}"/>
    <cellStyle name="Título 3 18 7" xfId="46757" xr:uid="{093CDB87-DD1A-4778-B304-7D2D38A408A0}"/>
    <cellStyle name="Título 3 19" xfId="46758" xr:uid="{F097345E-5385-40BE-B123-053B14FC968A}"/>
    <cellStyle name="Título 3 19 2" xfId="46759" xr:uid="{7077A8A5-F4C8-4FF6-8FFF-77565A9F2AFE}"/>
    <cellStyle name="Título 3 19 2 2" xfId="46760" xr:uid="{92548DE0-4FA5-45D0-B850-0ECAC658A053}"/>
    <cellStyle name="Título 3 19 2 2 2" xfId="46761" xr:uid="{72C33308-1E8F-4B3C-B132-FEA7B04BA4E3}"/>
    <cellStyle name="Título 3 19 2 3" xfId="46762" xr:uid="{B189BD42-3E0F-4B0A-B390-2D747D4F355D}"/>
    <cellStyle name="Título 3 19 2 3 2" xfId="46763" xr:uid="{C845FDE1-2871-4FA4-A27E-FDE54F0ADBB0}"/>
    <cellStyle name="Título 3 19 2 4" xfId="46764" xr:uid="{51E95141-BB1F-4E09-A09B-24AE516E5FDC}"/>
    <cellStyle name="Título 3 19 3" xfId="46765" xr:uid="{04021CDC-A2FA-467D-9A79-558D9603FFDC}"/>
    <cellStyle name="Título 3 19 3 2" xfId="46766" xr:uid="{62B28853-1760-46EE-B213-EABE00429D2A}"/>
    <cellStyle name="Título 3 19 4" xfId="46767" xr:uid="{0806B451-1592-49C6-932F-142632771004}"/>
    <cellStyle name="Título 3 19 4 2" xfId="46768" xr:uid="{C37277FB-C239-4111-BF78-4CB890FF5E0E}"/>
    <cellStyle name="Título 3 19 5" xfId="46769" xr:uid="{77CA1971-DD4A-4836-8D07-008C745BD862}"/>
    <cellStyle name="Título 3 19 5 2" xfId="46770" xr:uid="{1198C410-9AE5-4937-B851-0F772DA3F2DE}"/>
    <cellStyle name="Título 3 19 6" xfId="46771" xr:uid="{A98B2C6F-CBED-478B-A777-0C52E1D6C216}"/>
    <cellStyle name="Título 3 19 6 2" xfId="46772" xr:uid="{5FE09CD4-41C9-42B2-94D3-256F203972BA}"/>
    <cellStyle name="Título 3 19 7" xfId="46773" xr:uid="{6B01E7C6-2F77-4AA2-8C55-BE2B5C89AB40}"/>
    <cellStyle name="Título 3 2" xfId="46774" xr:uid="{04CA7211-E870-44C5-8A69-DE5059C33583}"/>
    <cellStyle name="Título 3 2 10" xfId="46775" xr:uid="{2A064063-7CC9-4302-BC85-E86CE0C8A490}"/>
    <cellStyle name="Título 3 2 10 2" xfId="46776" xr:uid="{A5453CAE-4DB3-4A67-830F-9E4FE06856A0}"/>
    <cellStyle name="Título 3 2 10 2 2" xfId="46777" xr:uid="{0AACFA9D-8FA2-4940-9EE5-C4A6B7AC1025}"/>
    <cellStyle name="Título 3 2 10 2 2 2" xfId="46778" xr:uid="{E9F2589F-4575-4A70-B181-5124E09E8759}"/>
    <cellStyle name="Título 3 2 10 2 3" xfId="46779" xr:uid="{C11D581B-F8D8-4CA2-B703-6B5C80D49C98}"/>
    <cellStyle name="Título 3 2 10 2 3 2" xfId="46780" xr:uid="{4B1DFB8E-F48D-40F2-A2B9-FEA11FA4AAC7}"/>
    <cellStyle name="Título 3 2 10 2 4" xfId="46781" xr:uid="{7CA4C9FA-1175-47AB-80CC-B6842E0E1712}"/>
    <cellStyle name="Título 3 2 10 3" xfId="46782" xr:uid="{6E52A6F3-18DC-438A-9B24-E1F64A395A84}"/>
    <cellStyle name="Título 3 2 10 3 2" xfId="46783" xr:uid="{BC971AD0-2954-49CC-B9D5-072340744B8C}"/>
    <cellStyle name="Título 3 2 10 4" xfId="46784" xr:uid="{7CE756B2-D3E5-40A6-9863-A6370701F2D6}"/>
    <cellStyle name="Título 3 2 10 4 2" xfId="46785" xr:uid="{975E9D05-81F4-4613-AE65-0559A0E2AE87}"/>
    <cellStyle name="Título 3 2 10 5" xfId="46786" xr:uid="{20AAF009-F308-4476-96C2-C3B6649C6E3E}"/>
    <cellStyle name="Título 3 2 10 5 2" xfId="46787" xr:uid="{D03E21AA-51B7-4F1A-B9F0-5587529BD641}"/>
    <cellStyle name="Título 3 2 10 6" xfId="46788" xr:uid="{76BE85C0-9844-4826-A2F6-A0130F3031CF}"/>
    <cellStyle name="Título 3 2 10 6 2" xfId="46789" xr:uid="{D1972081-6451-4A3A-AB6E-2F6B866F3166}"/>
    <cellStyle name="Título 3 2 10 7" xfId="46790" xr:uid="{42B51EAF-D674-49CE-8375-591F055E84E5}"/>
    <cellStyle name="Título 3 2 11" xfId="46791" xr:uid="{575EC38B-3444-4475-8202-E3E4FDC9261D}"/>
    <cellStyle name="Título 3 2 11 2" xfId="46792" xr:uid="{022FDD61-33E7-49C2-9007-29D90C0EF691}"/>
    <cellStyle name="Título 3 2 11 2 2" xfId="46793" xr:uid="{05E0DBA2-0804-4BF8-9009-893B2CE50B58}"/>
    <cellStyle name="Título 3 2 11 2 2 2" xfId="46794" xr:uid="{EAF61270-0893-4E3B-8EF6-A8507150C8B9}"/>
    <cellStyle name="Título 3 2 11 2 3" xfId="46795" xr:uid="{7B5D932B-8D88-4079-BC46-B08299CDAB00}"/>
    <cellStyle name="Título 3 2 11 2 3 2" xfId="46796" xr:uid="{09D28523-B782-4425-9C2E-50E873B98BA2}"/>
    <cellStyle name="Título 3 2 11 2 4" xfId="46797" xr:uid="{08FDD47E-7E1C-4428-847E-05E1B14C2399}"/>
    <cellStyle name="Título 3 2 11 3" xfId="46798" xr:uid="{9349EA4E-98B1-4B36-AF53-DF4FA975E328}"/>
    <cellStyle name="Título 3 2 11 3 2" xfId="46799" xr:uid="{3D24FCBA-B9F7-4491-B4CC-8C5E0372E195}"/>
    <cellStyle name="Título 3 2 11 4" xfId="46800" xr:uid="{9027465C-A59F-471A-A249-613790F6EFC3}"/>
    <cellStyle name="Título 3 2 11 4 2" xfId="46801" xr:uid="{79B482E0-4EED-48B4-904E-91DC101C3B0C}"/>
    <cellStyle name="Título 3 2 11 5" xfId="46802" xr:uid="{F11B0227-87B8-45D4-98A8-01B7E2540DA0}"/>
    <cellStyle name="Título 3 2 11 5 2" xfId="46803" xr:uid="{EFA2B5ED-7159-49B4-B934-D7446F82CE7D}"/>
    <cellStyle name="Título 3 2 11 6" xfId="46804" xr:uid="{453F227C-AE18-4DAB-8856-88C493FEEE38}"/>
    <cellStyle name="Título 3 2 11 6 2" xfId="46805" xr:uid="{B64D22DE-81E6-467F-AD25-A8E7C1D5742B}"/>
    <cellStyle name="Título 3 2 11 7" xfId="46806" xr:uid="{5A367B9F-BA55-43D1-BCFD-EDE6873D9A73}"/>
    <cellStyle name="Título 3 2 12" xfId="46807" xr:uid="{EEEBB56D-1383-46CE-9A3B-91D823D4CD3E}"/>
    <cellStyle name="Título 3 2 12 2" xfId="46808" xr:uid="{83C05E50-4E18-452D-A642-35CC0D352A5B}"/>
    <cellStyle name="Título 3 2 12 2 2" xfId="46809" xr:uid="{2BDC6A45-6FBF-4F43-A1FB-DD729B5F1D05}"/>
    <cellStyle name="Título 3 2 12 2 2 2" xfId="46810" xr:uid="{16698D87-DD92-4195-B65F-DC026E7F219A}"/>
    <cellStyle name="Título 3 2 12 2 3" xfId="46811" xr:uid="{D0B89015-47EC-42B5-862F-B7F3F769D65F}"/>
    <cellStyle name="Título 3 2 12 2 3 2" xfId="46812" xr:uid="{F9F367C0-9E32-48A5-A7B9-27D1114FAF06}"/>
    <cellStyle name="Título 3 2 12 2 4" xfId="46813" xr:uid="{F62F004A-D713-4C6E-ADE3-1C94EDCB0322}"/>
    <cellStyle name="Título 3 2 12 3" xfId="46814" xr:uid="{3F112947-8AA7-45A1-8EA7-E8396FEB039C}"/>
    <cellStyle name="Título 3 2 12 3 2" xfId="46815" xr:uid="{E8FFB968-0EED-4202-944C-53B3165CBF2E}"/>
    <cellStyle name="Título 3 2 12 4" xfId="46816" xr:uid="{097616ED-C531-4C67-B678-713EC2FE765F}"/>
    <cellStyle name="Título 3 2 12 4 2" xfId="46817" xr:uid="{1EF17E80-097C-4811-B663-B4532462ABC4}"/>
    <cellStyle name="Título 3 2 12 5" xfId="46818" xr:uid="{FF85D4DB-4CD0-4879-9BB3-D560C87D4881}"/>
    <cellStyle name="Título 3 2 12 5 2" xfId="46819" xr:uid="{A41F1DA4-D931-47C7-9028-AC6117587681}"/>
    <cellStyle name="Título 3 2 12 6" xfId="46820" xr:uid="{8F9E3B71-767B-4855-B301-869917AB88B3}"/>
    <cellStyle name="Título 3 2 12 6 2" xfId="46821" xr:uid="{5C373001-E57A-4361-A884-340794A7BA2B}"/>
    <cellStyle name="Título 3 2 12 7" xfId="46822" xr:uid="{BB33585A-8EEB-40DE-8E16-0EB615A64A36}"/>
    <cellStyle name="Título 3 2 13" xfId="46823" xr:uid="{062CEFF0-ADC2-4B48-9BA0-770D1B5336A6}"/>
    <cellStyle name="Título 3 2 13 2" xfId="46824" xr:uid="{63D1A773-A707-4FCF-AA84-3450675F866A}"/>
    <cellStyle name="Título 3 2 13 2 2" xfId="46825" xr:uid="{59908EC2-9662-468E-9D23-3E1BCF058CCE}"/>
    <cellStyle name="Título 3 2 13 2 2 2" xfId="46826" xr:uid="{B007CEC2-B004-47B1-A15F-69D03861D87C}"/>
    <cellStyle name="Título 3 2 13 2 3" xfId="46827" xr:uid="{79663657-0037-428C-959B-4D406A58E36A}"/>
    <cellStyle name="Título 3 2 13 2 3 2" xfId="46828" xr:uid="{C4F7FDAC-A846-4196-92C6-5B4B9F829DDC}"/>
    <cellStyle name="Título 3 2 13 2 4" xfId="46829" xr:uid="{451C9ADE-5E80-4B4F-8215-437779BF8991}"/>
    <cellStyle name="Título 3 2 13 3" xfId="46830" xr:uid="{131AF1DE-DBB7-48CB-A0A7-A9A657A02134}"/>
    <cellStyle name="Título 3 2 13 3 2" xfId="46831" xr:uid="{0AE1D265-56D8-4159-BD79-0C29F0DF48DC}"/>
    <cellStyle name="Título 3 2 13 4" xfId="46832" xr:uid="{43CC43B5-3B60-4473-9EE3-3EA91DD49499}"/>
    <cellStyle name="Título 3 2 13 4 2" xfId="46833" xr:uid="{21669AAC-4D24-47DA-8F44-86A91C527372}"/>
    <cellStyle name="Título 3 2 13 5" xfId="46834" xr:uid="{C250614D-4E1A-4739-8861-5C169245A19C}"/>
    <cellStyle name="Título 3 2 13 5 2" xfId="46835" xr:uid="{6FABB04E-92B8-460C-9ED2-DE01EB401EF3}"/>
    <cellStyle name="Título 3 2 13 6" xfId="46836" xr:uid="{BE7A9E55-5718-4407-8474-C813222743BD}"/>
    <cellStyle name="Título 3 2 13 6 2" xfId="46837" xr:uid="{71E85D86-7DDC-491E-9ABD-45AD92AFF580}"/>
    <cellStyle name="Título 3 2 13 7" xfId="46838" xr:uid="{FB147714-C3A6-49FD-B79D-846F0A66E474}"/>
    <cellStyle name="Título 3 2 14" xfId="46839" xr:uid="{C36AAE20-61CE-48BE-BA46-5866F74970B2}"/>
    <cellStyle name="Título 3 2 14 2" xfId="46840" xr:uid="{8BDB45E9-E24D-474E-9479-E10AE5B9487D}"/>
    <cellStyle name="Título 3 2 14 2 2" xfId="46841" xr:uid="{7C1D21D5-DF31-4AD0-8F9A-1BF26841AA2F}"/>
    <cellStyle name="Título 3 2 14 2 2 2" xfId="46842" xr:uid="{C0B4C42A-248D-4559-838B-1A6332E8BE13}"/>
    <cellStyle name="Título 3 2 14 2 3" xfId="46843" xr:uid="{7582276E-E1AD-4A90-98E9-02AE306B5BDB}"/>
    <cellStyle name="Título 3 2 14 2 3 2" xfId="46844" xr:uid="{79CBE336-3B2E-41D5-8CD4-80E464A0E10C}"/>
    <cellStyle name="Título 3 2 14 2 4" xfId="46845" xr:uid="{4F07B4C2-370F-4F0A-822D-9E3840B0AC60}"/>
    <cellStyle name="Título 3 2 14 3" xfId="46846" xr:uid="{085A10D3-4773-4528-BE4F-F01179F8546A}"/>
    <cellStyle name="Título 3 2 14 3 2" xfId="46847" xr:uid="{0F8286A1-0E7F-40CC-910B-162E86A1DE29}"/>
    <cellStyle name="Título 3 2 14 4" xfId="46848" xr:uid="{837F1537-FB7D-44BD-B872-CB8E1828A7C7}"/>
    <cellStyle name="Título 3 2 14 4 2" xfId="46849" xr:uid="{AA4E3AC7-BB54-4C66-96C7-285187F059CF}"/>
    <cellStyle name="Título 3 2 14 5" xfId="46850" xr:uid="{871DB068-7AAB-4A4E-AEE7-D76C305ADEE4}"/>
    <cellStyle name="Título 3 2 14 5 2" xfId="46851" xr:uid="{C9136E87-2972-4AA6-9EEB-1B15C85E485E}"/>
    <cellStyle name="Título 3 2 14 6" xfId="46852" xr:uid="{6F3903C6-E69B-4CE4-86F2-E0427AD43C93}"/>
    <cellStyle name="Título 3 2 14 6 2" xfId="46853" xr:uid="{DA8650C3-6DCB-4168-909A-2BC2A3DC15DA}"/>
    <cellStyle name="Título 3 2 14 7" xfId="46854" xr:uid="{C986C20E-E970-4F21-AEED-423D113ECFBD}"/>
    <cellStyle name="Título 3 2 15" xfId="46855" xr:uid="{F10E3536-00DC-4C6A-B664-FAA44D134DEA}"/>
    <cellStyle name="Título 3 2 15 2" xfId="46856" xr:uid="{91FE48B9-7F29-4D56-9D51-8727B01AE30C}"/>
    <cellStyle name="Título 3 2 15 2 2" xfId="46857" xr:uid="{6C5A6946-B1F6-4EDD-8621-10F632EDF2AF}"/>
    <cellStyle name="Título 3 2 15 2 2 2" xfId="46858" xr:uid="{C2B11FC5-3156-4686-AF7F-3D2F3F740B76}"/>
    <cellStyle name="Título 3 2 15 2 3" xfId="46859" xr:uid="{E4829AFF-A389-4002-A9E6-FECE177BE9D4}"/>
    <cellStyle name="Título 3 2 15 2 3 2" xfId="46860" xr:uid="{FBBE01C1-0460-45CB-A501-D41552DF3C64}"/>
    <cellStyle name="Título 3 2 15 2 4" xfId="46861" xr:uid="{ED9AEDDF-E742-4B3A-B731-64E016FD030D}"/>
    <cellStyle name="Título 3 2 15 3" xfId="46862" xr:uid="{6E0E936B-8D2E-40E0-8390-035BFBF8F03B}"/>
    <cellStyle name="Título 3 2 15 3 2" xfId="46863" xr:uid="{9AB3BA78-BAE6-49ED-974D-4B27652CCC5E}"/>
    <cellStyle name="Título 3 2 15 4" xfId="46864" xr:uid="{1CA2A0B3-8A31-4D1D-B0CF-5F00ABFCD61E}"/>
    <cellStyle name="Título 3 2 15 4 2" xfId="46865" xr:uid="{F5ED6F5F-46E8-4298-85E6-AEE293C6F0BF}"/>
    <cellStyle name="Título 3 2 15 5" xfId="46866" xr:uid="{EC70F684-D30A-4766-AA8F-8E950434082D}"/>
    <cellStyle name="Título 3 2 15 5 2" xfId="46867" xr:uid="{28F3CABB-755C-4CD8-99FA-203D2678542C}"/>
    <cellStyle name="Título 3 2 15 6" xfId="46868" xr:uid="{6EB0C73A-BF4A-4D53-8178-EFABC606EF88}"/>
    <cellStyle name="Título 3 2 15 6 2" xfId="46869" xr:uid="{FE30615A-EBD6-43F4-BA53-EC684168A1A0}"/>
    <cellStyle name="Título 3 2 15 7" xfId="46870" xr:uid="{32E29BD6-305F-4B51-8AB2-9F5084E7EE0E}"/>
    <cellStyle name="Título 3 2 16" xfId="46871" xr:uid="{E9B9D66F-D652-4258-9108-D4547BB955C7}"/>
    <cellStyle name="Título 3 2 16 2" xfId="46872" xr:uid="{844FEC00-1234-4AB3-933B-9B06943428E1}"/>
    <cellStyle name="Título 3 2 16 2 2" xfId="46873" xr:uid="{E236DA41-2722-48F7-B730-318E92792512}"/>
    <cellStyle name="Título 3 2 16 2 2 2" xfId="46874" xr:uid="{160D49FB-F623-4822-899A-0C900F9BE355}"/>
    <cellStyle name="Título 3 2 16 2 3" xfId="46875" xr:uid="{57E39405-548C-4638-9BCC-BE52DF2DE2A3}"/>
    <cellStyle name="Título 3 2 16 2 3 2" xfId="46876" xr:uid="{4CF92659-6DFC-4764-A647-8911DBBA05AA}"/>
    <cellStyle name="Título 3 2 16 2 4" xfId="46877" xr:uid="{9A6523DE-A060-4970-B4CB-AAD5964A4F2E}"/>
    <cellStyle name="Título 3 2 16 3" xfId="46878" xr:uid="{3B7FBF23-3D32-45F0-8C3D-899F16D9FCBC}"/>
    <cellStyle name="Título 3 2 16 3 2" xfId="46879" xr:uid="{81A58079-5F43-4A65-9361-D0C33FF99BF6}"/>
    <cellStyle name="Título 3 2 16 4" xfId="46880" xr:uid="{4AA35224-75DB-4DEA-A568-0F3ED53E3CE0}"/>
    <cellStyle name="Título 3 2 16 4 2" xfId="46881" xr:uid="{D2BA5330-1158-477D-B7CF-90849174D429}"/>
    <cellStyle name="Título 3 2 16 5" xfId="46882" xr:uid="{47F7355B-9899-46C9-B667-9BC3963CBC22}"/>
    <cellStyle name="Título 3 2 16 5 2" xfId="46883" xr:uid="{CD91CBF1-6C2A-4DF6-85C0-DE8DB9FD769B}"/>
    <cellStyle name="Título 3 2 16 6" xfId="46884" xr:uid="{C83358CD-9F59-4EB8-AD3B-3C8AD19002DC}"/>
    <cellStyle name="Título 3 2 16 6 2" xfId="46885" xr:uid="{C270E18B-4D64-4ED3-BFD2-C9B41DECBD82}"/>
    <cellStyle name="Título 3 2 16 7" xfId="46886" xr:uid="{9F88965C-4B81-43F6-8A18-3A08F7EC3F63}"/>
    <cellStyle name="Título 3 2 17" xfId="46887" xr:uid="{152456D5-9EC0-4442-BFCD-40C33470CCE8}"/>
    <cellStyle name="Título 3 2 17 2" xfId="46888" xr:uid="{018D28DA-A6D1-4B40-8806-F52512BE6FCF}"/>
    <cellStyle name="Título 3 2 17 2 2" xfId="46889" xr:uid="{18D74A66-C69F-4DE8-BDFF-E85230AB01E7}"/>
    <cellStyle name="Título 3 2 17 2 2 2" xfId="46890" xr:uid="{AD1477DF-2743-435B-BC3D-FF23D8270249}"/>
    <cellStyle name="Título 3 2 17 2 3" xfId="46891" xr:uid="{A9823CD9-8E2E-447F-BC9B-E4C91C4A2E43}"/>
    <cellStyle name="Título 3 2 17 2 3 2" xfId="46892" xr:uid="{B4B964B2-8CC5-4F5D-8973-7DD846AC70E7}"/>
    <cellStyle name="Título 3 2 17 2 4" xfId="46893" xr:uid="{9E49F713-C2C8-4605-9EE6-7B7BF4A3F9F1}"/>
    <cellStyle name="Título 3 2 17 3" xfId="46894" xr:uid="{347E8AA5-E2D3-454B-A398-214D653A7461}"/>
    <cellStyle name="Título 3 2 17 3 2" xfId="46895" xr:uid="{449F8AEB-6BC2-4F5C-B3A6-402205F28C1F}"/>
    <cellStyle name="Título 3 2 17 4" xfId="46896" xr:uid="{92A3552D-5EF3-4725-A146-2C38A51680EC}"/>
    <cellStyle name="Título 3 2 17 4 2" xfId="46897" xr:uid="{F7D3D8B6-D210-401E-9E4D-BF1CA1CCB48D}"/>
    <cellStyle name="Título 3 2 17 5" xfId="46898" xr:uid="{9F1AECD6-DDBC-41FD-B2DF-03DC43A3E837}"/>
    <cellStyle name="Título 3 2 17 5 2" xfId="46899" xr:uid="{704769BA-9F1F-472B-9DEF-5454928EB7CC}"/>
    <cellStyle name="Título 3 2 17 6" xfId="46900" xr:uid="{B81D3C9A-6262-4361-BB8C-F72D698D8E0D}"/>
    <cellStyle name="Título 3 2 17 6 2" xfId="46901" xr:uid="{85A82BDF-3116-4525-A5C3-2FF0258C88F2}"/>
    <cellStyle name="Título 3 2 17 7" xfId="46902" xr:uid="{94BFCD6E-8B0D-41E7-8662-38EDA157D198}"/>
    <cellStyle name="Título 3 2 18" xfId="46903" xr:uid="{E43DDF2B-82AC-4A62-8705-18AA506F491C}"/>
    <cellStyle name="Título 3 2 18 2" xfId="46904" xr:uid="{19103EEA-AB13-4F53-9C8A-AB6074745B84}"/>
    <cellStyle name="Título 3 2 18 2 2" xfId="46905" xr:uid="{205D38CE-1EB8-44EB-A705-1B38FC8421AF}"/>
    <cellStyle name="Título 3 2 18 2 2 2" xfId="46906" xr:uid="{8A81CD60-CDC3-4D10-8485-1668C12977E0}"/>
    <cellStyle name="Título 3 2 18 2 3" xfId="46907" xr:uid="{EF75A41F-E8E5-4099-89E2-52AE34E630D8}"/>
    <cellStyle name="Título 3 2 18 2 3 2" xfId="46908" xr:uid="{1847CA71-6222-45CC-BB4F-7AB052266296}"/>
    <cellStyle name="Título 3 2 18 2 4" xfId="46909" xr:uid="{53B82B7D-D6BC-4E84-9989-3C4425D95FAB}"/>
    <cellStyle name="Título 3 2 18 3" xfId="46910" xr:uid="{2E0D14F6-A922-405D-A8E7-D6516FFEF148}"/>
    <cellStyle name="Título 3 2 18 3 2" xfId="46911" xr:uid="{300A1255-C4C5-44DD-9593-42352D64952A}"/>
    <cellStyle name="Título 3 2 18 4" xfId="46912" xr:uid="{E04DD19C-07AF-47CA-A2C7-4C9A608C9B1F}"/>
    <cellStyle name="Título 3 2 18 4 2" xfId="46913" xr:uid="{F2F83AA3-8D63-43D5-B82E-B1CB82EE3D4D}"/>
    <cellStyle name="Título 3 2 18 5" xfId="46914" xr:uid="{057387B6-1B9E-422A-A256-D9909A95150B}"/>
    <cellStyle name="Título 3 2 18 5 2" xfId="46915" xr:uid="{77851F4C-F7C5-48E6-B99C-F39BBA080EFD}"/>
    <cellStyle name="Título 3 2 18 6" xfId="46916" xr:uid="{CDD0D479-FC62-442C-A41D-392DE7BBA0D3}"/>
    <cellStyle name="Título 3 2 18 6 2" xfId="46917" xr:uid="{2F5F08E1-F1DC-4B9D-95E0-EB92E408024D}"/>
    <cellStyle name="Título 3 2 18 7" xfId="46918" xr:uid="{2DA66AC9-AC62-47F4-AF23-FCF23F72B373}"/>
    <cellStyle name="Título 3 2 19" xfId="46919" xr:uid="{85C5C48C-501E-405E-A48E-0E8296EEB2E7}"/>
    <cellStyle name="Título 3 2 19 2" xfId="46920" xr:uid="{11E8E5C7-3AC7-4A5D-A49F-3E5801FDD5B8}"/>
    <cellStyle name="Título 3 2 19 2 2" xfId="46921" xr:uid="{82991527-79F3-434D-9C77-94FC550DB1F5}"/>
    <cellStyle name="Título 3 2 19 2 2 2" xfId="46922" xr:uid="{CA3310A2-E81F-4E41-9E24-0FDDFCB2181E}"/>
    <cellStyle name="Título 3 2 19 2 3" xfId="46923" xr:uid="{3385F65C-DA74-4948-A787-323DBE2FF0F4}"/>
    <cellStyle name="Título 3 2 19 2 3 2" xfId="46924" xr:uid="{E0CE2FDE-98E5-414C-911B-362B138A19D9}"/>
    <cellStyle name="Título 3 2 19 2 4" xfId="46925" xr:uid="{8B11C64A-25A7-47CB-8559-8388A07D6135}"/>
    <cellStyle name="Título 3 2 19 3" xfId="46926" xr:uid="{640BD127-E94C-4F58-98C4-89D484B77A6C}"/>
    <cellStyle name="Título 3 2 19 3 2" xfId="46927" xr:uid="{6807C0E9-61E0-414B-81F7-DC6B29324C43}"/>
    <cellStyle name="Título 3 2 19 4" xfId="46928" xr:uid="{8B50D2B7-39B1-46CA-B9D1-FBE128485157}"/>
    <cellStyle name="Título 3 2 19 4 2" xfId="46929" xr:uid="{8CC39C27-7952-45E1-B164-C6707BA9C26C}"/>
    <cellStyle name="Título 3 2 19 5" xfId="46930" xr:uid="{A4ACF45A-24C3-4C14-8758-CC42F7EA3FBD}"/>
    <cellStyle name="Título 3 2 19 5 2" xfId="46931" xr:uid="{BEE59B26-D9F3-4E02-9E38-F56A3E920EFD}"/>
    <cellStyle name="Título 3 2 19 6" xfId="46932" xr:uid="{DCA4CE48-EA1C-4848-964D-C49C053AD1EF}"/>
    <cellStyle name="Título 3 2 19 6 2" xfId="46933" xr:uid="{956C06CA-A3AF-4B95-BC27-9372440DD6D9}"/>
    <cellStyle name="Título 3 2 19 7" xfId="46934" xr:uid="{73C2667F-93DF-4F64-8AB2-0DB974CF4E8A}"/>
    <cellStyle name="Título 3 2 2" xfId="46935" xr:uid="{9BDF366A-BC9A-4033-A946-7BE9BB8974D9}"/>
    <cellStyle name="Título 3 2 2 2" xfId="46936" xr:uid="{3FB36E15-6B15-46DC-978B-CA16EAFB1EC3}"/>
    <cellStyle name="Título 3 2 2 2 2" xfId="46937" xr:uid="{A8C890B5-2368-4A3C-B951-52CD8A960109}"/>
    <cellStyle name="Título 3 2 2 2 2 2" xfId="46938" xr:uid="{8DB97C0E-A9B3-456A-B194-D11347BCB65C}"/>
    <cellStyle name="Título 3 2 2 2 3" xfId="46939" xr:uid="{8FACA3FA-0689-48F3-9967-AD6AFCFFAB7E}"/>
    <cellStyle name="Título 3 2 2 2 3 2" xfId="46940" xr:uid="{758D0DD5-B86A-46A9-AE50-A774CA7673CF}"/>
    <cellStyle name="Título 3 2 2 2 4" xfId="46941" xr:uid="{102D474C-D010-4767-AAE9-CDF5EEC328C6}"/>
    <cellStyle name="Título 3 2 2 3" xfId="46942" xr:uid="{18270403-3579-4E73-AF9C-D1ADE987E1E5}"/>
    <cellStyle name="Título 3 2 2 3 2" xfId="46943" xr:uid="{F7DE039D-8767-4856-9870-435D4A12FFC5}"/>
    <cellStyle name="Título 3 2 2 4" xfId="46944" xr:uid="{F480447F-95FA-46CF-B8E3-8F3A310BBC1F}"/>
    <cellStyle name="Título 3 2 2 4 2" xfId="46945" xr:uid="{BE8A0330-5345-4A64-AF0E-389FFAA9FA6A}"/>
    <cellStyle name="Título 3 2 2 5" xfId="46946" xr:uid="{A1BE57EC-AC4A-4ECC-8318-563C5753450F}"/>
    <cellStyle name="Título 3 2 2 5 2" xfId="46947" xr:uid="{BC64117B-6B13-47D8-9259-3DECAF429C3F}"/>
    <cellStyle name="Título 3 2 2 6" xfId="46948" xr:uid="{2EB11EF9-4622-4DA5-B1B1-AE3489015445}"/>
    <cellStyle name="Título 3 2 2 6 2" xfId="46949" xr:uid="{FEAD5AF1-4D48-4BEB-82B0-3BA504A30304}"/>
    <cellStyle name="Título 3 2 2 7" xfId="46950" xr:uid="{A683341B-C692-4216-AF78-3690EEF2F108}"/>
    <cellStyle name="Título 3 2 20" xfId="46951" xr:uid="{273A9714-3248-4058-941C-7BA2B6A0F467}"/>
    <cellStyle name="Título 3 2 20 2" xfId="46952" xr:uid="{6B69D709-022F-440B-9545-71767AB4C9F4}"/>
    <cellStyle name="Título 3 2 20 2 2" xfId="46953" xr:uid="{21756813-856A-4786-8EFF-8832C821A1C8}"/>
    <cellStyle name="Título 3 2 20 2 2 2" xfId="46954" xr:uid="{E17E33EC-5607-48A0-964D-82C2ED144EEA}"/>
    <cellStyle name="Título 3 2 20 2 3" xfId="46955" xr:uid="{BEC7A057-AF03-4DBD-B411-F1986D8F6491}"/>
    <cellStyle name="Título 3 2 20 2 3 2" xfId="46956" xr:uid="{4FB4B1A0-AEBB-4DA1-9465-8E9F348203B6}"/>
    <cellStyle name="Título 3 2 20 2 4" xfId="46957" xr:uid="{5CBE1FCF-BC14-4B78-83BF-635F8E4823A5}"/>
    <cellStyle name="Título 3 2 20 3" xfId="46958" xr:uid="{442C68B0-6F69-4BF8-BBD5-5340D676DF18}"/>
    <cellStyle name="Título 3 2 20 3 2" xfId="46959" xr:uid="{C322D29E-000C-424D-9548-5BB9E41C582F}"/>
    <cellStyle name="Título 3 2 20 4" xfId="46960" xr:uid="{B3FAEA95-6080-4031-AD60-F09BB1826157}"/>
    <cellStyle name="Título 3 2 20 4 2" xfId="46961" xr:uid="{7B10CC64-0E2D-4EE3-B7BC-B3D195714C0E}"/>
    <cellStyle name="Título 3 2 20 5" xfId="46962" xr:uid="{632AF45B-6D0A-43BF-A551-2E53461A4FF5}"/>
    <cellStyle name="Título 3 2 20 5 2" xfId="46963" xr:uid="{511970DD-5C1B-41C0-8D19-876CDC01D7FC}"/>
    <cellStyle name="Título 3 2 20 6" xfId="46964" xr:uid="{97A4CB0A-9A66-475B-A0AA-D7FE2953D274}"/>
    <cellStyle name="Título 3 2 20 6 2" xfId="46965" xr:uid="{068C62DD-9FAD-4E5C-B125-BBA9FCC97675}"/>
    <cellStyle name="Título 3 2 20 7" xfId="46966" xr:uid="{D756FFFE-386C-4A1C-8DB3-A9BCDEAFD5B4}"/>
    <cellStyle name="Título 3 2 21" xfId="46967" xr:uid="{AF23B370-E8DE-42EB-A99A-7B93A71136E4}"/>
    <cellStyle name="Título 3 2 21 2" xfId="46968" xr:uid="{17D26D04-43B1-4F4A-BB1A-77D6CA883BB9}"/>
    <cellStyle name="Título 3 2 21 2 2" xfId="46969" xr:uid="{714DB2DE-6409-4B32-9ABB-4CAEDEC5CCC4}"/>
    <cellStyle name="Título 3 2 21 2 2 2" xfId="46970" xr:uid="{235BD6C9-2089-4AF5-86DD-2651BB3E67A8}"/>
    <cellStyle name="Título 3 2 21 2 3" xfId="46971" xr:uid="{BFC1ED93-C755-4F06-AD6F-E3D2B6BDB41E}"/>
    <cellStyle name="Título 3 2 21 2 3 2" xfId="46972" xr:uid="{C0A7619B-F298-44A7-BA65-B68DE2C36B78}"/>
    <cellStyle name="Título 3 2 21 2 4" xfId="46973" xr:uid="{E9551086-17A6-4461-90D4-3D140A80390D}"/>
    <cellStyle name="Título 3 2 21 3" xfId="46974" xr:uid="{356689B9-F78B-49A3-A849-70B7057F56C3}"/>
    <cellStyle name="Título 3 2 21 3 2" xfId="46975" xr:uid="{DD31E57F-702E-4184-95DC-C3B301DBF013}"/>
    <cellStyle name="Título 3 2 21 4" xfId="46976" xr:uid="{10F482E3-1296-40A1-90D1-B7189C6B6475}"/>
    <cellStyle name="Título 3 2 21 4 2" xfId="46977" xr:uid="{3CC6D09A-CD0A-47FA-80AE-9508C20EBED4}"/>
    <cellStyle name="Título 3 2 21 5" xfId="46978" xr:uid="{526675F3-9C92-4E7A-9797-5268B926EB30}"/>
    <cellStyle name="Título 3 2 21 5 2" xfId="46979" xr:uid="{DC457A1E-F728-442B-BFD5-846F71660E49}"/>
    <cellStyle name="Título 3 2 21 6" xfId="46980" xr:uid="{B97AAAC1-11FE-4858-AC7F-957997A95B59}"/>
    <cellStyle name="Título 3 2 21 6 2" xfId="46981" xr:uid="{B7A750BD-4E4A-4CAC-9512-48D303232D14}"/>
    <cellStyle name="Título 3 2 21 7" xfId="46982" xr:uid="{9435E9D8-7C34-42AF-B334-442AAAE3232B}"/>
    <cellStyle name="Título 3 2 22" xfId="46983" xr:uid="{0473FA4C-927E-4C70-8E62-DF3DCFC10E4C}"/>
    <cellStyle name="Título 3 2 22 2" xfId="46984" xr:uid="{A8DFD943-ABC9-47FB-A764-0CFDA4E1FF72}"/>
    <cellStyle name="Título 3 2 22 2 2" xfId="46985" xr:uid="{87F33674-EA55-4FB9-9F78-63AA0230874A}"/>
    <cellStyle name="Título 3 2 22 2 2 2" xfId="46986" xr:uid="{C6C107E7-01BB-466A-AEEB-8B64BEB3D029}"/>
    <cellStyle name="Título 3 2 22 2 3" xfId="46987" xr:uid="{5C2D24D6-6178-419D-BD8E-EF8B8B07BD00}"/>
    <cellStyle name="Título 3 2 22 2 3 2" xfId="46988" xr:uid="{70093EB9-3625-47C3-886C-247FE0EF0E97}"/>
    <cellStyle name="Título 3 2 22 2 4" xfId="46989" xr:uid="{8E191D16-1690-481F-9198-28173586FC4B}"/>
    <cellStyle name="Título 3 2 22 3" xfId="46990" xr:uid="{7D16FF32-831F-4716-A552-F1C316616E29}"/>
    <cellStyle name="Título 3 2 22 3 2" xfId="46991" xr:uid="{3D46A4BC-0EE8-43B8-B0A5-707B12CBB26F}"/>
    <cellStyle name="Título 3 2 22 4" xfId="46992" xr:uid="{06B8C08C-D7CA-4577-8067-6D2FCE3F5293}"/>
    <cellStyle name="Título 3 2 22 4 2" xfId="46993" xr:uid="{7BDBA21E-8CED-4A43-AB10-6CC0D3B70E62}"/>
    <cellStyle name="Título 3 2 22 5" xfId="46994" xr:uid="{D64954F9-2A6F-4583-AB4A-73F1D32E74B7}"/>
    <cellStyle name="Título 3 2 22 5 2" xfId="46995" xr:uid="{F26818A3-B68A-48FB-B671-1F644EA99A33}"/>
    <cellStyle name="Título 3 2 22 6" xfId="46996" xr:uid="{FBB971BA-EDF2-495D-9DDD-63D4F4D55166}"/>
    <cellStyle name="Título 3 2 22 6 2" xfId="46997" xr:uid="{05F6B811-9B57-4736-A0E6-8E8969D787B2}"/>
    <cellStyle name="Título 3 2 22 7" xfId="46998" xr:uid="{B343338A-410E-478E-869D-61066E92C6B4}"/>
    <cellStyle name="Título 3 2 23" xfId="46999" xr:uid="{6804CD88-BE75-46B8-AB61-9840F2E8BF03}"/>
    <cellStyle name="Título 3 2 23 2" xfId="47000" xr:uid="{4D883C41-ADE6-480B-B41C-B4FF989AE2D5}"/>
    <cellStyle name="Título 3 2 23 2 2" xfId="47001" xr:uid="{5AE158EA-1A7A-4CED-854B-21DCBFD66519}"/>
    <cellStyle name="Título 3 2 23 2 2 2" xfId="47002" xr:uid="{4558DC28-DCE0-4CF1-8710-2BD3084098DD}"/>
    <cellStyle name="Título 3 2 23 2 3" xfId="47003" xr:uid="{44692047-D532-481A-8B79-E56CC37AFE40}"/>
    <cellStyle name="Título 3 2 23 2 3 2" xfId="47004" xr:uid="{F62FF4D9-EC97-4549-B63C-C1953ABE1C53}"/>
    <cellStyle name="Título 3 2 23 2 4" xfId="47005" xr:uid="{EB2A20C8-2058-48C2-9790-7A4CAC4C94C4}"/>
    <cellStyle name="Título 3 2 23 3" xfId="47006" xr:uid="{C93FD13D-9AAA-4973-B918-873DD26CF970}"/>
    <cellStyle name="Título 3 2 23 3 2" xfId="47007" xr:uid="{46BC6870-CB9B-4B4E-8D76-DDF994120DDA}"/>
    <cellStyle name="Título 3 2 23 4" xfId="47008" xr:uid="{CE7DED78-A9EA-4625-863E-423E5430327E}"/>
    <cellStyle name="Título 3 2 23 4 2" xfId="47009" xr:uid="{3D1ED06E-C544-46BB-BE9B-3CB6EC0738DA}"/>
    <cellStyle name="Título 3 2 23 5" xfId="47010" xr:uid="{A2C12C47-B785-4AD7-964F-B8F0FA74A966}"/>
    <cellStyle name="Título 3 2 23 5 2" xfId="47011" xr:uid="{239F9209-7E07-4294-AC64-A4F2F5C10D8C}"/>
    <cellStyle name="Título 3 2 23 6" xfId="47012" xr:uid="{58AFD7AC-9E25-4626-A565-216D77E0BF80}"/>
    <cellStyle name="Título 3 2 23 6 2" xfId="47013" xr:uid="{446385FA-7CFC-481B-904B-74A288665530}"/>
    <cellStyle name="Título 3 2 23 7" xfId="47014" xr:uid="{562A1FFE-5DB7-46C8-9C92-6AD0A514CB1C}"/>
    <cellStyle name="Título 3 2 24" xfId="47015" xr:uid="{8C1B01E5-6674-49FB-A1DA-436BD77BF255}"/>
    <cellStyle name="Título 3 2 24 2" xfId="47016" xr:uid="{B473D8E4-0584-419E-AB18-7CE9DA3D7AE2}"/>
    <cellStyle name="Título 3 2 24 2 2" xfId="47017" xr:uid="{B6C78213-FCF9-4A53-B5C2-5FE70E241929}"/>
    <cellStyle name="Título 3 2 24 2 2 2" xfId="47018" xr:uid="{014DB554-DC7E-436B-8EE0-39F84611BD30}"/>
    <cellStyle name="Título 3 2 24 2 3" xfId="47019" xr:uid="{0DE35256-65C9-4C10-AC85-02BB5F39BE10}"/>
    <cellStyle name="Título 3 2 24 2 3 2" xfId="47020" xr:uid="{8351CE03-1C83-421A-AFC7-B8BDAC74FC25}"/>
    <cellStyle name="Título 3 2 24 2 4" xfId="47021" xr:uid="{4CDADF41-9B08-4721-AB3D-D93EDC1487CA}"/>
    <cellStyle name="Título 3 2 24 3" xfId="47022" xr:uid="{7410F4FD-DFFD-46AD-993A-6A36A71010BF}"/>
    <cellStyle name="Título 3 2 24 3 2" xfId="47023" xr:uid="{7CBB3BED-2301-4848-A555-0A005B8B766C}"/>
    <cellStyle name="Título 3 2 24 4" xfId="47024" xr:uid="{6218BADF-E56D-4672-8ADA-F95DA1AC1B36}"/>
    <cellStyle name="Título 3 2 24 4 2" xfId="47025" xr:uid="{D177675B-8CB6-4D0F-BAD1-876DC5EDA334}"/>
    <cellStyle name="Título 3 2 24 5" xfId="47026" xr:uid="{2995A994-858B-4B30-954A-1B97A23E2E3B}"/>
    <cellStyle name="Título 3 2 24 5 2" xfId="47027" xr:uid="{F8C3A352-1161-4150-946A-226D486D1F36}"/>
    <cellStyle name="Título 3 2 24 6" xfId="47028" xr:uid="{87238043-DEBD-4B06-A31D-DAD7820FA304}"/>
    <cellStyle name="Título 3 2 24 6 2" xfId="47029" xr:uid="{78641325-04C0-4283-A4BA-6DCD46755CC5}"/>
    <cellStyle name="Título 3 2 24 7" xfId="47030" xr:uid="{806074A3-37B2-4CED-9115-EFFD09F94DD8}"/>
    <cellStyle name="Título 3 2 25" xfId="47031" xr:uid="{C0B6BB83-888A-469D-89DE-8A3EB88BEF56}"/>
    <cellStyle name="Título 3 2 25 2" xfId="47032" xr:uid="{B9B49946-C414-4042-9B0A-342CF90381D6}"/>
    <cellStyle name="Título 3 2 25 2 2" xfId="47033" xr:uid="{91F954C1-F9F1-4B6F-A1DD-CFC294C9EF9E}"/>
    <cellStyle name="Título 3 2 25 2 2 2" xfId="47034" xr:uid="{77B63581-B513-47C5-8AA6-2C6C4179093C}"/>
    <cellStyle name="Título 3 2 25 2 3" xfId="47035" xr:uid="{5C8697D9-0023-44F4-A2BF-76E434B98253}"/>
    <cellStyle name="Título 3 2 25 2 3 2" xfId="47036" xr:uid="{A22839F2-0DE0-443D-BB21-E94A753D393B}"/>
    <cellStyle name="Título 3 2 25 2 4" xfId="47037" xr:uid="{30AC509B-A2F4-45E0-AC9F-D69581028DA4}"/>
    <cellStyle name="Título 3 2 25 3" xfId="47038" xr:uid="{79FB5ADD-C24F-454C-AE3F-7CAE9C4F94CF}"/>
    <cellStyle name="Título 3 2 25 3 2" xfId="47039" xr:uid="{A1A26D65-9F83-4D9A-95E8-1626CE770541}"/>
    <cellStyle name="Título 3 2 25 4" xfId="47040" xr:uid="{D494E779-C03A-43FB-9FE9-D4B6742C58F9}"/>
    <cellStyle name="Título 3 2 25 4 2" xfId="47041" xr:uid="{B40616B0-E957-4744-A849-1DB8CAF68F8F}"/>
    <cellStyle name="Título 3 2 25 5" xfId="47042" xr:uid="{DB5D03AD-3FBB-4EA3-9F05-4B6883462CA4}"/>
    <cellStyle name="Título 3 2 25 5 2" xfId="47043" xr:uid="{8576C303-C67B-4C05-96AD-6173B8EFEC0F}"/>
    <cellStyle name="Título 3 2 25 6" xfId="47044" xr:uid="{28AA2DBC-07A5-48CE-B1DC-DD45A2AA644C}"/>
    <cellStyle name="Título 3 2 25 6 2" xfId="47045" xr:uid="{29619303-9290-4BD8-B10C-6EFDD44426F6}"/>
    <cellStyle name="Título 3 2 25 7" xfId="47046" xr:uid="{1481B4D1-3974-49C5-B97F-00884FD28231}"/>
    <cellStyle name="Título 3 2 26" xfId="47047" xr:uid="{44D030EF-BDBC-4087-A57E-00A0E4A56363}"/>
    <cellStyle name="Título 3 2 26 2" xfId="47048" xr:uid="{91EEC235-6843-4362-9998-902BC5CDA6E0}"/>
    <cellStyle name="Título 3 2 26 2 2" xfId="47049" xr:uid="{0460C415-6ECF-45F9-A4FF-7868CFA7A38F}"/>
    <cellStyle name="Título 3 2 26 2 2 2" xfId="47050" xr:uid="{AB30CE4F-FC84-4744-801F-B905333A8AD8}"/>
    <cellStyle name="Título 3 2 26 2 3" xfId="47051" xr:uid="{7AE76D93-B416-48E9-8C0D-C2D333485AA7}"/>
    <cellStyle name="Título 3 2 26 2 3 2" xfId="47052" xr:uid="{7A67B389-DCB6-44BE-A206-9E27A853FD84}"/>
    <cellStyle name="Título 3 2 26 2 4" xfId="47053" xr:uid="{A842A87D-E094-4B4C-92BD-8AE1F93E4B5D}"/>
    <cellStyle name="Título 3 2 26 3" xfId="47054" xr:uid="{A4EE40BD-0DEB-419F-94AE-EF06CB3511AD}"/>
    <cellStyle name="Título 3 2 26 3 2" xfId="47055" xr:uid="{5FD51F79-25DB-48A1-A045-1646E61DCD7A}"/>
    <cellStyle name="Título 3 2 26 4" xfId="47056" xr:uid="{E83F1B18-337F-4629-B82F-F58799699AC1}"/>
    <cellStyle name="Título 3 2 26 4 2" xfId="47057" xr:uid="{3C6B4DC3-D0C3-4F41-B951-5094882E7B0A}"/>
    <cellStyle name="Título 3 2 26 5" xfId="47058" xr:uid="{737448E7-9249-4B42-9D6F-CB2415CC5F21}"/>
    <cellStyle name="Título 3 2 26 5 2" xfId="47059" xr:uid="{C2B6E44D-3F72-4E1C-9BC0-58DCE09791F1}"/>
    <cellStyle name="Título 3 2 26 6" xfId="47060" xr:uid="{2D12882B-A4F2-414F-B0A1-61E27A362974}"/>
    <cellStyle name="Título 3 2 26 6 2" xfId="47061" xr:uid="{52F87981-D543-44D4-B5A4-09C6026E9C7E}"/>
    <cellStyle name="Título 3 2 26 7" xfId="47062" xr:uid="{33893526-E0BA-4282-BF72-594B930BBED2}"/>
    <cellStyle name="Título 3 2 27" xfId="47063" xr:uid="{8D1B9171-2F02-494F-85A2-23A56230DD04}"/>
    <cellStyle name="Título 3 2 27 2" xfId="47064" xr:uid="{5AAC1DE4-C006-463D-BD17-4564CF1951CD}"/>
    <cellStyle name="Título 3 2 27 2 2" xfId="47065" xr:uid="{C20308B5-A6C4-4B61-8514-AEBFB94C5796}"/>
    <cellStyle name="Título 3 2 27 2 2 2" xfId="47066" xr:uid="{892D356B-FD0F-4693-8DA9-F3B5022C907F}"/>
    <cellStyle name="Título 3 2 27 2 3" xfId="47067" xr:uid="{4ECB9853-86B4-4840-8783-7A126B657A6B}"/>
    <cellStyle name="Título 3 2 27 2 3 2" xfId="47068" xr:uid="{8915BEC1-225B-4A31-9E04-DF624950DB66}"/>
    <cellStyle name="Título 3 2 27 2 4" xfId="47069" xr:uid="{10E4E9ED-E221-44D5-A487-17B840EA6C81}"/>
    <cellStyle name="Título 3 2 27 3" xfId="47070" xr:uid="{46BF984B-45BD-4C12-8BF5-4012E1E56942}"/>
    <cellStyle name="Título 3 2 27 3 2" xfId="47071" xr:uid="{670442F2-878D-4F38-91DE-ADFD2FF620D6}"/>
    <cellStyle name="Título 3 2 27 4" xfId="47072" xr:uid="{6F93FB1A-E998-48A3-9DFA-25F5CBA2B90B}"/>
    <cellStyle name="Título 3 2 27 4 2" xfId="47073" xr:uid="{CC73D1DB-DB78-4945-B06E-347D665B88F2}"/>
    <cellStyle name="Título 3 2 27 5" xfId="47074" xr:uid="{9E7DA8B3-5D2F-4EA1-B44B-E6292860CA57}"/>
    <cellStyle name="Título 3 2 27 5 2" xfId="47075" xr:uid="{607C54CF-75E3-4861-9572-3F87C04EA3B8}"/>
    <cellStyle name="Título 3 2 27 6" xfId="47076" xr:uid="{84C25C56-F13D-4FAD-A9AE-21B7F318B45B}"/>
    <cellStyle name="Título 3 2 27 6 2" xfId="47077" xr:uid="{B0312AEB-EC91-48B4-8C81-8D3CC1767C6A}"/>
    <cellStyle name="Título 3 2 27 7" xfId="47078" xr:uid="{6D5E5783-ED63-4461-9D7A-29F3DF5C3C33}"/>
    <cellStyle name="Título 3 2 28" xfId="47079" xr:uid="{EA34BB70-6FF1-4FFF-8B66-6FDEE436308D}"/>
    <cellStyle name="Título 3 2 28 2" xfId="47080" xr:uid="{0D019D84-9314-46DB-AD0A-D6CAC2284DDB}"/>
    <cellStyle name="Título 3 2 28 2 2" xfId="47081" xr:uid="{94AF7FBD-FD44-4896-9FFE-7EAF4BE56A84}"/>
    <cellStyle name="Título 3 2 28 2 2 2" xfId="47082" xr:uid="{8AE7BF21-462C-4E1E-84EE-E5CB406F3902}"/>
    <cellStyle name="Título 3 2 28 2 3" xfId="47083" xr:uid="{3543BC02-D725-4398-BF48-3351E41ED568}"/>
    <cellStyle name="Título 3 2 28 2 3 2" xfId="47084" xr:uid="{48B95E3F-F38A-4288-AEDD-E904B009BD20}"/>
    <cellStyle name="Título 3 2 28 2 4" xfId="47085" xr:uid="{58597CF6-7E09-4656-A92F-503B1B1A464C}"/>
    <cellStyle name="Título 3 2 28 3" xfId="47086" xr:uid="{15B9599F-8F1D-44C4-A11F-B5E1C09DC737}"/>
    <cellStyle name="Título 3 2 28 3 2" xfId="47087" xr:uid="{43EE1EFC-629E-4B77-B4EC-762218490C51}"/>
    <cellStyle name="Título 3 2 28 4" xfId="47088" xr:uid="{FAAAC851-F38A-4AFF-9BB1-95F1C8B541C8}"/>
    <cellStyle name="Título 3 2 28 4 2" xfId="47089" xr:uid="{04DDB1C3-60F9-4B88-AE37-E7DE9E9C1231}"/>
    <cellStyle name="Título 3 2 28 5" xfId="47090" xr:uid="{CBBDECBD-4F9E-4B8D-A9B2-3B1EAD865D9B}"/>
    <cellStyle name="Título 3 2 28 5 2" xfId="47091" xr:uid="{6195FB31-AF3F-435A-9AB6-7FB24B3FBCC6}"/>
    <cellStyle name="Título 3 2 28 6" xfId="47092" xr:uid="{AF5DFBB4-A35E-4D49-8830-BCFB41FFBDC5}"/>
    <cellStyle name="Título 3 2 28 6 2" xfId="47093" xr:uid="{1634152A-8696-40ED-9819-DCC963211AF7}"/>
    <cellStyle name="Título 3 2 28 7" xfId="47094" xr:uid="{5AC2F69F-2084-428B-9C88-1A0021901218}"/>
    <cellStyle name="Título 3 2 29" xfId="47095" xr:uid="{FE064193-58AA-4925-B087-C91E00C21626}"/>
    <cellStyle name="Título 3 2 29 2" xfId="47096" xr:uid="{9015B53D-C37C-4465-BF5E-7363065ECC0C}"/>
    <cellStyle name="Título 3 2 29 2 2" xfId="47097" xr:uid="{3325D0A2-D524-4F1A-9EB3-E567350CBB1C}"/>
    <cellStyle name="Título 3 2 29 2 2 2" xfId="47098" xr:uid="{CBCE3C4A-92EA-4F68-B3DD-BD78274EA84F}"/>
    <cellStyle name="Título 3 2 29 2 3" xfId="47099" xr:uid="{6617FE34-614F-4834-9485-B0DC0AB4D00D}"/>
    <cellStyle name="Título 3 2 29 2 3 2" xfId="47100" xr:uid="{3D76E455-B2C4-48BB-BE18-D5614CCFA435}"/>
    <cellStyle name="Título 3 2 29 2 4" xfId="47101" xr:uid="{D509ADD9-1730-4D2D-804E-5BD9D6FC2722}"/>
    <cellStyle name="Título 3 2 29 3" xfId="47102" xr:uid="{01261080-B876-4F5E-B2F1-26074B84D136}"/>
    <cellStyle name="Título 3 2 29 3 2" xfId="47103" xr:uid="{0995BDDF-3D6A-416E-8EBD-3E1244AF8A03}"/>
    <cellStyle name="Título 3 2 29 4" xfId="47104" xr:uid="{E1F66E1A-B43A-4933-A6C1-75E1D2FFA665}"/>
    <cellStyle name="Título 3 2 29 4 2" xfId="47105" xr:uid="{E7AD45C2-4B00-44F0-994C-C27985135635}"/>
    <cellStyle name="Título 3 2 29 5" xfId="47106" xr:uid="{8C030932-E7A1-4A31-AEE2-894087200130}"/>
    <cellStyle name="Título 3 2 29 5 2" xfId="47107" xr:uid="{71FAFAE4-6418-4771-9CB8-D87DB356B295}"/>
    <cellStyle name="Título 3 2 29 6" xfId="47108" xr:uid="{BD9764EB-9E50-41BA-9708-FECFA88E2905}"/>
    <cellStyle name="Título 3 2 29 6 2" xfId="47109" xr:uid="{521761B7-056A-4D66-BD02-98C1E105A4CD}"/>
    <cellStyle name="Título 3 2 29 7" xfId="47110" xr:uid="{623BF782-C679-441B-A55C-030BE9C38092}"/>
    <cellStyle name="Título 3 2 3" xfId="47111" xr:uid="{B53AEFD8-E1E4-4A51-BDF3-82EB463B0EF5}"/>
    <cellStyle name="Título 3 2 3 2" xfId="47112" xr:uid="{8D33060F-E538-4034-A6C6-26EF0BD0D59B}"/>
    <cellStyle name="Título 3 2 3 2 2" xfId="47113" xr:uid="{FC8EF44D-A4F3-43FD-A00B-43C7CB65EBE7}"/>
    <cellStyle name="Título 3 2 3 2 2 2" xfId="47114" xr:uid="{FE12C534-C377-4138-B914-F2A9DC05A3B9}"/>
    <cellStyle name="Título 3 2 3 2 3" xfId="47115" xr:uid="{80541CBD-7430-4C91-BAD5-53C8513295E9}"/>
    <cellStyle name="Título 3 2 3 2 3 2" xfId="47116" xr:uid="{A5141B26-DAFD-4617-9D40-47CE32002D7A}"/>
    <cellStyle name="Título 3 2 3 2 4" xfId="47117" xr:uid="{AADAD7D1-E802-4D0B-97CF-903E8611662C}"/>
    <cellStyle name="Título 3 2 3 3" xfId="47118" xr:uid="{0B98DC0E-7F2C-4C02-9F49-9399EC62268A}"/>
    <cellStyle name="Título 3 2 3 3 2" xfId="47119" xr:uid="{A88AD6D2-5119-4F49-93F3-D627FCF53E72}"/>
    <cellStyle name="Título 3 2 3 4" xfId="47120" xr:uid="{54ED8AA5-8837-4851-908C-9330460665E7}"/>
    <cellStyle name="Título 3 2 3 4 2" xfId="47121" xr:uid="{4E12408A-5238-4275-B20F-CD46EBF9A683}"/>
    <cellStyle name="Título 3 2 3 5" xfId="47122" xr:uid="{965B3E50-DA0F-40F9-96FC-BFCA6195732B}"/>
    <cellStyle name="Título 3 2 3 5 2" xfId="47123" xr:uid="{9FEDB555-82BB-42B7-B1B8-C75180552A7B}"/>
    <cellStyle name="Título 3 2 3 6" xfId="47124" xr:uid="{66307BEA-ADE0-40DD-805C-06D28C494467}"/>
    <cellStyle name="Título 3 2 3 6 2" xfId="47125" xr:uid="{F1690FE4-DE11-4362-A5C1-6370DD7DBCA2}"/>
    <cellStyle name="Título 3 2 3 7" xfId="47126" xr:uid="{55F83AF1-6951-4819-81EF-2E24FEC7A0AF}"/>
    <cellStyle name="Título 3 2 30" xfId="47127" xr:uid="{3D66AB1D-3EEC-41E2-AC24-596DAC235700}"/>
    <cellStyle name="Título 3 2 30 2" xfId="47128" xr:uid="{0C0C459E-20C8-4927-8B4E-D7FD7EBF62EF}"/>
    <cellStyle name="Título 3 2 30 2 2" xfId="47129" xr:uid="{354419FC-EA17-40C6-8478-761F22D9671B}"/>
    <cellStyle name="Título 3 2 30 2 2 2" xfId="47130" xr:uid="{819BFFCA-B34E-40F4-A667-A22CD6E1E1AB}"/>
    <cellStyle name="Título 3 2 30 2 3" xfId="47131" xr:uid="{8DE015CD-5019-4021-B721-0AF58882F300}"/>
    <cellStyle name="Título 3 2 30 2 3 2" xfId="47132" xr:uid="{2BDF22E4-DF79-4DB1-87B1-8C1DF5A8E2F1}"/>
    <cellStyle name="Título 3 2 30 2 4" xfId="47133" xr:uid="{BF566D19-AC60-4CB8-AD22-5B2DD370383B}"/>
    <cellStyle name="Título 3 2 30 3" xfId="47134" xr:uid="{7A6A40DB-28A4-4774-93B6-2665373756E8}"/>
    <cellStyle name="Título 3 2 30 3 2" xfId="47135" xr:uid="{96E2495F-0F00-41D8-920A-31ABC069D78E}"/>
    <cellStyle name="Título 3 2 30 4" xfId="47136" xr:uid="{CDEAE492-8554-4807-B67F-68F2396BA48C}"/>
    <cellStyle name="Título 3 2 30 4 2" xfId="47137" xr:uid="{A001AD34-49DD-4C04-869B-B0DBA823610A}"/>
    <cellStyle name="Título 3 2 30 5" xfId="47138" xr:uid="{1EBD9642-60D2-492A-9E71-0DA3B7043118}"/>
    <cellStyle name="Título 3 2 30 5 2" xfId="47139" xr:uid="{CFA91DED-893E-4029-B000-623520AFCEFC}"/>
    <cellStyle name="Título 3 2 30 6" xfId="47140" xr:uid="{E7056056-488C-42BA-9033-73D7BB31A212}"/>
    <cellStyle name="Título 3 2 30 6 2" xfId="47141" xr:uid="{DE7A34D9-B399-429C-AD1B-C56A0C36C90A}"/>
    <cellStyle name="Título 3 2 30 7" xfId="47142" xr:uid="{9FBDA038-919E-4B14-8162-0BAFCD8EA7AF}"/>
    <cellStyle name="Título 3 2 31" xfId="47143" xr:uid="{DA62044E-BF16-4E99-BA70-822ECC1BF9F9}"/>
    <cellStyle name="Título 3 2 31 2" xfId="47144" xr:uid="{72A4411F-C94C-48BE-9691-22FDD2226BC0}"/>
    <cellStyle name="Título 3 2 31 2 2" xfId="47145" xr:uid="{14727A97-F92B-41C7-A8DC-C06CE5F21706}"/>
    <cellStyle name="Título 3 2 31 2 2 2" xfId="47146" xr:uid="{A13C1524-578A-488D-A711-4C1E8D3CDBB2}"/>
    <cellStyle name="Título 3 2 31 2 3" xfId="47147" xr:uid="{8A21F0FE-BA47-47B1-BC5E-C367314C2951}"/>
    <cellStyle name="Título 3 2 31 2 3 2" xfId="47148" xr:uid="{4B2A6CDA-A53E-462C-881C-D95D78824252}"/>
    <cellStyle name="Título 3 2 31 2 4" xfId="47149" xr:uid="{0D82118D-3C81-4F2D-B354-B88B1648FE82}"/>
    <cellStyle name="Título 3 2 31 3" xfId="47150" xr:uid="{E6694F7B-893F-499D-AC02-E8329821368F}"/>
    <cellStyle name="Título 3 2 31 3 2" xfId="47151" xr:uid="{49612425-BB64-4BF7-BEF6-666017741783}"/>
    <cellStyle name="Título 3 2 31 4" xfId="47152" xr:uid="{510CDF75-EFDA-4929-A7AF-B64F6B27F4F4}"/>
    <cellStyle name="Título 3 2 31 4 2" xfId="47153" xr:uid="{2EDEFCF4-5B7A-4547-BDB7-383C98ED4AF2}"/>
    <cellStyle name="Título 3 2 31 5" xfId="47154" xr:uid="{B2111E41-D5F7-42D4-837E-7F8F5EA3EEC9}"/>
    <cellStyle name="Título 3 2 31 5 2" xfId="47155" xr:uid="{58E6B583-D610-471F-AF3D-9707AED0CE7A}"/>
    <cellStyle name="Título 3 2 31 6" xfId="47156" xr:uid="{AC258391-F2DD-4072-89B3-08AAAC33C419}"/>
    <cellStyle name="Título 3 2 31 6 2" xfId="47157" xr:uid="{97C5D5E3-0A88-4626-B8D2-A6E02DCCFAD3}"/>
    <cellStyle name="Título 3 2 31 7" xfId="47158" xr:uid="{276F55C5-18CF-41EF-B1C1-E74952DD0A90}"/>
    <cellStyle name="Título 3 2 32" xfId="47159" xr:uid="{F2A40B63-8229-4FC2-A125-F5F88DA192FA}"/>
    <cellStyle name="Título 3 2 32 2" xfId="47160" xr:uid="{3C4BCC31-90DF-4E6E-8376-A60CB83D7A23}"/>
    <cellStyle name="Título 3 2 32 2 2" xfId="47161" xr:uid="{4079535B-A377-4B59-9C11-0A440EA031A1}"/>
    <cellStyle name="Título 3 2 32 2 2 2" xfId="47162" xr:uid="{72CA1FF2-438E-4E75-B0FC-5931EDECBEA7}"/>
    <cellStyle name="Título 3 2 32 2 3" xfId="47163" xr:uid="{DFFA6251-4FB0-41FE-9C29-CD8961E06BE4}"/>
    <cellStyle name="Título 3 2 32 2 3 2" xfId="47164" xr:uid="{35C72E8E-7B5E-4276-AFAE-967199119B73}"/>
    <cellStyle name="Título 3 2 32 2 4" xfId="47165" xr:uid="{B3913F12-82EA-4FFC-AE6D-4D50217505FA}"/>
    <cellStyle name="Título 3 2 32 3" xfId="47166" xr:uid="{81B35BF9-2E77-4474-A145-95BDA4B8398B}"/>
    <cellStyle name="Título 3 2 32 3 2" xfId="47167" xr:uid="{E069F106-FD90-465E-815A-7BD0D0852F57}"/>
    <cellStyle name="Título 3 2 32 4" xfId="47168" xr:uid="{2564A016-7FB5-43A7-B560-EE644D6CC5B1}"/>
    <cellStyle name="Título 3 2 32 4 2" xfId="47169" xr:uid="{716D82FC-EBE3-4D6E-BC8B-4BD1E44C3065}"/>
    <cellStyle name="Título 3 2 32 5" xfId="47170" xr:uid="{77DEDB2B-265D-4D03-A599-C62EB9067949}"/>
    <cellStyle name="Título 3 2 32 5 2" xfId="47171" xr:uid="{44263BDD-33A8-4680-8E6F-3FCDEDB819B1}"/>
    <cellStyle name="Título 3 2 32 6" xfId="47172" xr:uid="{053C36FD-808A-498E-A31C-B88140FA7E82}"/>
    <cellStyle name="Título 3 2 32 6 2" xfId="47173" xr:uid="{52AE3930-A501-40E6-8CA5-48DA096C5B0A}"/>
    <cellStyle name="Título 3 2 32 7" xfId="47174" xr:uid="{E7A4CF9F-5880-4393-A2F1-C2A1CC655DAD}"/>
    <cellStyle name="Título 3 2 33" xfId="47175" xr:uid="{389604C3-CD3A-48E2-8E28-D720353F29BC}"/>
    <cellStyle name="Título 3 2 33 2" xfId="47176" xr:uid="{1AB88BD9-65BC-4D8A-85B1-D217B9E7D503}"/>
    <cellStyle name="Título 3 2 33 2 2" xfId="47177" xr:uid="{BA3C4EE5-3911-4599-BEA4-033580AF7DE4}"/>
    <cellStyle name="Título 3 2 33 2 2 2" xfId="47178" xr:uid="{507A6545-D171-4099-BF61-5D9BC64268EC}"/>
    <cellStyle name="Título 3 2 33 2 3" xfId="47179" xr:uid="{D45EE963-55B7-461C-87B9-96888580E269}"/>
    <cellStyle name="Título 3 2 33 2 3 2" xfId="47180" xr:uid="{E4ADDBC8-0B01-452E-ACA4-39A1A5FC8A11}"/>
    <cellStyle name="Título 3 2 33 2 4" xfId="47181" xr:uid="{0D5E629F-4D50-4DD4-8AD9-AF4A878F30CB}"/>
    <cellStyle name="Título 3 2 33 3" xfId="47182" xr:uid="{452FCBB8-8CE7-4121-B3BD-3FC6D1817A6C}"/>
    <cellStyle name="Título 3 2 33 3 2" xfId="47183" xr:uid="{82E5EE3E-09CB-4255-B21A-BADDE262AC97}"/>
    <cellStyle name="Título 3 2 33 4" xfId="47184" xr:uid="{238F50D4-AE76-4508-A33B-DC515F082F96}"/>
    <cellStyle name="Título 3 2 33 4 2" xfId="47185" xr:uid="{B57F618E-3203-43F2-A01F-FD25BCA99841}"/>
    <cellStyle name="Título 3 2 33 5" xfId="47186" xr:uid="{6EA47529-8ACD-4CF7-A69C-B750824B1CF8}"/>
    <cellStyle name="Título 3 2 33 5 2" xfId="47187" xr:uid="{B9650D7A-8A16-4AC4-9E46-6328C8B3EFB9}"/>
    <cellStyle name="Título 3 2 33 6" xfId="47188" xr:uid="{5C4B39C7-3D5E-4A7E-A1BA-7FAC6273FF04}"/>
    <cellStyle name="Título 3 2 33 6 2" xfId="47189" xr:uid="{67A47D37-DB3C-44D3-9E6C-D6A1AFB8D403}"/>
    <cellStyle name="Título 3 2 33 7" xfId="47190" xr:uid="{96666372-59F8-4953-84F0-AE421FE09834}"/>
    <cellStyle name="Título 3 2 34" xfId="47191" xr:uid="{B548669C-551F-46CE-A58C-045805011E26}"/>
    <cellStyle name="Título 3 2 34 2" xfId="47192" xr:uid="{7858E052-C2FB-4846-BFEE-98C5B7A48C6B}"/>
    <cellStyle name="Título 3 2 34 2 2" xfId="47193" xr:uid="{AA13E54F-7457-4EF0-877B-E682CC44B455}"/>
    <cellStyle name="Título 3 2 34 3" xfId="47194" xr:uid="{0E5F3684-3B06-476B-A483-1D40C43F21EA}"/>
    <cellStyle name="Título 3 2 34 3 2" xfId="47195" xr:uid="{4D7FA5ED-536B-4910-8BDA-1667DB1E1AE4}"/>
    <cellStyle name="Título 3 2 34 4" xfId="47196" xr:uid="{2A0CD5FD-4A91-474B-BC0B-3F5F82FAF3C1}"/>
    <cellStyle name="Título 3 2 34 5" xfId="47197" xr:uid="{D1525218-060C-43AA-A30B-3341D9B073BC}"/>
    <cellStyle name="Título 3 2 35" xfId="47198" xr:uid="{CD9CB7D9-8B69-4298-AFFD-276844320EA7}"/>
    <cellStyle name="Título 3 2 35 2" xfId="47199" xr:uid="{DC7D6D04-F8E6-432B-898E-837D9A0167AC}"/>
    <cellStyle name="Título 3 2 36" xfId="47200" xr:uid="{D3ACC4A5-BEEE-4322-86BD-E2534E3BFA59}"/>
    <cellStyle name="Título 3 2 36 2" xfId="47201" xr:uid="{2E0F5AF3-0132-44BB-8D98-9C1A3C9ADB06}"/>
    <cellStyle name="Título 3 2 37" xfId="47202" xr:uid="{8F95ADAF-8FDC-4F77-B0AC-14275E0DAEC3}"/>
    <cellStyle name="Título 3 2 37 2" xfId="47203" xr:uid="{C63BB27F-2E01-41B2-8970-4D3D5E9245B6}"/>
    <cellStyle name="Título 3 2 38" xfId="47204" xr:uid="{0E35AF05-B965-41F5-B1A6-3D0B1DC3B583}"/>
    <cellStyle name="Título 3 2 38 2" xfId="47205" xr:uid="{98B92755-E1DD-4E84-BA7D-15B51F28DA2C}"/>
    <cellStyle name="Título 3 2 39" xfId="47206" xr:uid="{0937F715-1B75-43BE-9AB0-F5EF58E90AFC}"/>
    <cellStyle name="Título 3 2 4" xfId="47207" xr:uid="{D970E25A-049A-420F-A0AD-BC83EF678953}"/>
    <cellStyle name="Título 3 2 4 2" xfId="47208" xr:uid="{082F4E6C-B602-4837-BC5E-112ACF073705}"/>
    <cellStyle name="Título 3 2 4 2 2" xfId="47209" xr:uid="{08C9876C-C0ED-4C2A-B04C-988BD125E66C}"/>
    <cellStyle name="Título 3 2 4 2 2 2" xfId="47210" xr:uid="{2BBC611E-8D4E-43A1-8228-82479C18D3C8}"/>
    <cellStyle name="Título 3 2 4 2 3" xfId="47211" xr:uid="{D18B8EAA-16E8-4950-A2DA-39AB3C3FA598}"/>
    <cellStyle name="Título 3 2 4 2 3 2" xfId="47212" xr:uid="{6E32DF62-2C08-4F56-AA1C-788DC2B32940}"/>
    <cellStyle name="Título 3 2 4 2 4" xfId="47213" xr:uid="{83386C41-456A-4A9B-8EA2-DAF432C7C18A}"/>
    <cellStyle name="Título 3 2 4 3" xfId="47214" xr:uid="{1AB6B647-7AF8-453E-A864-E479497523B1}"/>
    <cellStyle name="Título 3 2 4 3 2" xfId="47215" xr:uid="{9AC9EDD6-2E61-4B1B-8927-3DF9C5BF8D40}"/>
    <cellStyle name="Título 3 2 4 4" xfId="47216" xr:uid="{CCBE9A5B-C42F-45D1-BEC5-91340BF7FBC7}"/>
    <cellStyle name="Título 3 2 4 4 2" xfId="47217" xr:uid="{8C5FDE36-0ACC-4A6B-B34A-DD24D7B62489}"/>
    <cellStyle name="Título 3 2 4 5" xfId="47218" xr:uid="{7AAAD247-6CFF-4D30-8577-C35712DD45A2}"/>
    <cellStyle name="Título 3 2 4 5 2" xfId="47219" xr:uid="{07A4BCCB-2B1F-44C1-BC41-63559C92138F}"/>
    <cellStyle name="Título 3 2 4 6" xfId="47220" xr:uid="{D1637055-43F7-4E83-B183-4912ADBAB385}"/>
    <cellStyle name="Título 3 2 4 6 2" xfId="47221" xr:uid="{7C468E64-A946-4475-958B-44673BC8EE08}"/>
    <cellStyle name="Título 3 2 4 7" xfId="47222" xr:uid="{5AB44A2E-082B-4293-B6B6-56FD9E125A84}"/>
    <cellStyle name="Título 3 2 5" xfId="47223" xr:uid="{F1B4828D-A327-41DD-A7B8-62B6309BB900}"/>
    <cellStyle name="Título 3 2 5 2" xfId="47224" xr:uid="{81CC2DB9-42FF-49B9-B50F-3CBC81F18858}"/>
    <cellStyle name="Título 3 2 5 2 2" xfId="47225" xr:uid="{E13A88B2-A1AA-446D-B3F0-F48734E44365}"/>
    <cellStyle name="Título 3 2 5 2 2 2" xfId="47226" xr:uid="{F2C16D2D-5DC5-43D4-8DDA-EE4666AC0AB3}"/>
    <cellStyle name="Título 3 2 5 2 3" xfId="47227" xr:uid="{FAD5B986-3EE6-41F8-8458-57A56665CFE3}"/>
    <cellStyle name="Título 3 2 5 2 3 2" xfId="47228" xr:uid="{41ECCAFD-B3F9-4CC2-824B-21337332C911}"/>
    <cellStyle name="Título 3 2 5 2 4" xfId="47229" xr:uid="{CB24C888-B6A6-4C84-9F86-8A4EB2C4E048}"/>
    <cellStyle name="Título 3 2 5 3" xfId="47230" xr:uid="{B79D2BF2-6C7B-4533-A223-76811277DE91}"/>
    <cellStyle name="Título 3 2 5 3 2" xfId="47231" xr:uid="{87C86667-9083-448E-9D21-8DADFCA5EC6F}"/>
    <cellStyle name="Título 3 2 5 4" xfId="47232" xr:uid="{846A67F1-BA28-4148-A0C3-350B175A1A5B}"/>
    <cellStyle name="Título 3 2 5 4 2" xfId="47233" xr:uid="{DA9AE6F1-ED98-4756-B381-8A66558DB417}"/>
    <cellStyle name="Título 3 2 5 5" xfId="47234" xr:uid="{9FF987F1-E446-4BE0-B843-0B2191DEA564}"/>
    <cellStyle name="Título 3 2 5 5 2" xfId="47235" xr:uid="{52553CA1-639F-49D9-998C-82384327A8C0}"/>
    <cellStyle name="Título 3 2 5 6" xfId="47236" xr:uid="{87A6E12E-54AD-4392-92A0-4FD1F3C59BD4}"/>
    <cellStyle name="Título 3 2 5 6 2" xfId="47237" xr:uid="{8D5CEF72-4CF7-4597-B415-215246F1E8C4}"/>
    <cellStyle name="Título 3 2 5 7" xfId="47238" xr:uid="{86D45F71-415C-43BF-84CB-FBCB29C2E9CA}"/>
    <cellStyle name="Título 3 2 6" xfId="47239" xr:uid="{4C234C8D-D476-45C4-9D34-642EEAFF3575}"/>
    <cellStyle name="Título 3 2 6 2" xfId="47240" xr:uid="{209D04FD-B0F6-4697-BDF0-798A8374706D}"/>
    <cellStyle name="Título 3 2 6 2 2" xfId="47241" xr:uid="{4968EDA4-DB82-4CA7-975E-B386F632EFE5}"/>
    <cellStyle name="Título 3 2 6 2 2 2" xfId="47242" xr:uid="{66EFB1A4-8EF0-46EE-B717-63ACA4029D33}"/>
    <cellStyle name="Título 3 2 6 2 3" xfId="47243" xr:uid="{B513D7A7-6A01-4919-8860-D6B4BE60A132}"/>
    <cellStyle name="Título 3 2 6 2 3 2" xfId="47244" xr:uid="{DA321C70-ACB2-4E7E-9D8C-1E76BB0D53CF}"/>
    <cellStyle name="Título 3 2 6 2 4" xfId="47245" xr:uid="{1BDA29A5-033B-465C-8552-D42DE73D369A}"/>
    <cellStyle name="Título 3 2 6 3" xfId="47246" xr:uid="{EF668AE9-A24B-4F47-AC5A-B09E58AF1E3C}"/>
    <cellStyle name="Título 3 2 6 3 2" xfId="47247" xr:uid="{DC7ACDFB-155D-4457-B0D6-C5DEF49ABBA1}"/>
    <cellStyle name="Título 3 2 6 4" xfId="47248" xr:uid="{AE36AC4C-551A-40DA-8118-7C46FA5D6874}"/>
    <cellStyle name="Título 3 2 6 4 2" xfId="47249" xr:uid="{4038EDD5-CD82-496B-A663-EC43372F35B3}"/>
    <cellStyle name="Título 3 2 6 5" xfId="47250" xr:uid="{803AA6A4-4276-4194-8369-A0D641F5FAF4}"/>
    <cellStyle name="Título 3 2 6 5 2" xfId="47251" xr:uid="{35B1292F-023A-40D6-A7F7-9761BC8A6BB3}"/>
    <cellStyle name="Título 3 2 6 6" xfId="47252" xr:uid="{39D19CF4-AFBE-482D-A60C-BEA9ED22A23C}"/>
    <cellStyle name="Título 3 2 6 6 2" xfId="47253" xr:uid="{813ABCD0-D9B1-4D9D-8E09-105FFE049551}"/>
    <cellStyle name="Título 3 2 6 7" xfId="47254" xr:uid="{027A89B4-41A0-46B4-9780-8D1A981AF743}"/>
    <cellStyle name="Título 3 2 7" xfId="47255" xr:uid="{30FDAD41-D780-4895-B9CC-4B0B8EED82F6}"/>
    <cellStyle name="Título 3 2 7 2" xfId="47256" xr:uid="{F5B8B1D3-7BB6-43DE-B592-8B9A5AD764DF}"/>
    <cellStyle name="Título 3 2 7 2 2" xfId="47257" xr:uid="{3AF75786-68D7-4196-8E1B-4E0E1174FCC9}"/>
    <cellStyle name="Título 3 2 7 2 2 2" xfId="47258" xr:uid="{3C7BED3D-FB97-40B1-BAEA-5F85E1B45202}"/>
    <cellStyle name="Título 3 2 7 2 3" xfId="47259" xr:uid="{47D6F23B-8B69-4B7C-B33B-145B08A09C44}"/>
    <cellStyle name="Título 3 2 7 2 3 2" xfId="47260" xr:uid="{711AA0EE-F567-4134-A43D-A14B738E7F99}"/>
    <cellStyle name="Título 3 2 7 2 4" xfId="47261" xr:uid="{40093480-8FC0-4EF1-9DDE-543BA0028C72}"/>
    <cellStyle name="Título 3 2 7 3" xfId="47262" xr:uid="{B6A0DF88-50AF-42F5-A2C5-63C48734E1B8}"/>
    <cellStyle name="Título 3 2 7 3 2" xfId="47263" xr:uid="{4C93CEE8-B589-4491-8657-CA54160252C4}"/>
    <cellStyle name="Título 3 2 7 4" xfId="47264" xr:uid="{78F33655-9F0C-48FA-87DD-3998BE6F46F2}"/>
    <cellStyle name="Título 3 2 7 4 2" xfId="47265" xr:uid="{C0A9CD49-72B7-4FCA-90FA-46541441D448}"/>
    <cellStyle name="Título 3 2 7 5" xfId="47266" xr:uid="{0CE4C4E2-8E12-4B74-B8EC-87A8ACC8ECBB}"/>
    <cellStyle name="Título 3 2 7 5 2" xfId="47267" xr:uid="{CD53FA0C-B7EC-48B9-BA98-3962BF0444D0}"/>
    <cellStyle name="Título 3 2 7 6" xfId="47268" xr:uid="{80028E66-8716-44BB-8676-7836A4D4B6FE}"/>
    <cellStyle name="Título 3 2 7 6 2" xfId="47269" xr:uid="{4BE4A32E-B18F-460C-9CF5-15D299FE59C9}"/>
    <cellStyle name="Título 3 2 7 7" xfId="47270" xr:uid="{84F01A2A-C7CE-45B6-B4EF-088BCECB6A73}"/>
    <cellStyle name="Título 3 2 8" xfId="47271" xr:uid="{0AE65804-D666-4F2B-8D16-9F45389ABAE7}"/>
    <cellStyle name="Título 3 2 8 2" xfId="47272" xr:uid="{AF3A71DC-72DF-4E4B-8BB7-4ABAD7535E39}"/>
    <cellStyle name="Título 3 2 8 2 2" xfId="47273" xr:uid="{A6E994CD-E5D5-42EE-B11E-EE65B27468DC}"/>
    <cellStyle name="Título 3 2 8 2 2 2" xfId="47274" xr:uid="{93A8C4E9-EF47-47A0-ADDB-6405CE54C327}"/>
    <cellStyle name="Título 3 2 8 2 3" xfId="47275" xr:uid="{0B73A42A-9DA1-4308-9B17-D1696CD279A0}"/>
    <cellStyle name="Título 3 2 8 2 3 2" xfId="47276" xr:uid="{25A60212-C945-4A49-9155-3024FC99A0C8}"/>
    <cellStyle name="Título 3 2 8 2 4" xfId="47277" xr:uid="{4F13C5EA-36C8-4653-A192-E18CACD2D126}"/>
    <cellStyle name="Título 3 2 8 3" xfId="47278" xr:uid="{92E74C3C-9E08-47A8-938B-6533DF1F5D88}"/>
    <cellStyle name="Título 3 2 8 3 2" xfId="47279" xr:uid="{17262C56-CF56-42A9-9687-3A9E1BA50F59}"/>
    <cellStyle name="Título 3 2 8 4" xfId="47280" xr:uid="{25AADF5D-75A8-4A58-829A-E778CDFDD456}"/>
    <cellStyle name="Título 3 2 8 4 2" xfId="47281" xr:uid="{6D9D1B30-65A5-44F4-B96B-52AB7F679FEE}"/>
    <cellStyle name="Título 3 2 8 5" xfId="47282" xr:uid="{F51DE0A3-33AB-47FD-9BA2-43D850C33C4E}"/>
    <cellStyle name="Título 3 2 8 5 2" xfId="47283" xr:uid="{50E84B8B-9FA5-49E0-AF69-8616386B3CD1}"/>
    <cellStyle name="Título 3 2 8 6" xfId="47284" xr:uid="{7693D570-13E6-4C0D-8D6A-AF3AA7E1923B}"/>
    <cellStyle name="Título 3 2 8 6 2" xfId="47285" xr:uid="{B7DFACAB-5095-4E6E-8DDF-5AB816FE47BB}"/>
    <cellStyle name="Título 3 2 8 7" xfId="47286" xr:uid="{7F30CE52-6A6D-41BD-9C20-D987A2F4CFF1}"/>
    <cellStyle name="Título 3 2 9" xfId="47287" xr:uid="{CCAAB7B9-5C3B-4B19-A99D-8E47EC9B94F9}"/>
    <cellStyle name="Título 3 2 9 2" xfId="47288" xr:uid="{A4EDAD73-D80F-4B51-BC7B-971662029533}"/>
    <cellStyle name="Título 3 2 9 2 2" xfId="47289" xr:uid="{35207E6A-8D17-4D29-B501-060D27CC8436}"/>
    <cellStyle name="Título 3 2 9 2 2 2" xfId="47290" xr:uid="{6C59F4FB-CAA2-4D28-B376-2D84A2095A12}"/>
    <cellStyle name="Título 3 2 9 2 3" xfId="47291" xr:uid="{DB9CE56B-547F-4E8E-A335-75D8A5C3D655}"/>
    <cellStyle name="Título 3 2 9 2 3 2" xfId="47292" xr:uid="{59FC1DB8-4096-4362-9E34-ED88D6968C10}"/>
    <cellStyle name="Título 3 2 9 2 4" xfId="47293" xr:uid="{3DD37869-4B31-4A13-89EB-702EC5C604A3}"/>
    <cellStyle name="Título 3 2 9 3" xfId="47294" xr:uid="{FF35C574-98E6-41F3-99D9-2612C56BDFC7}"/>
    <cellStyle name="Título 3 2 9 3 2" xfId="47295" xr:uid="{7125291A-FAC3-4C53-BD3A-2A94DB29B443}"/>
    <cellStyle name="Título 3 2 9 4" xfId="47296" xr:uid="{E6EA8AC5-C799-454E-8708-21A3141B444B}"/>
    <cellStyle name="Título 3 2 9 4 2" xfId="47297" xr:uid="{40563BCA-6955-40CE-ABBA-7A84B0E041CF}"/>
    <cellStyle name="Título 3 2 9 5" xfId="47298" xr:uid="{788ACBB5-4204-4B13-BE48-8FB1847DD653}"/>
    <cellStyle name="Título 3 2 9 5 2" xfId="47299" xr:uid="{C29FF62F-8E99-41A8-B12C-2F634DE0741C}"/>
    <cellStyle name="Título 3 2 9 6" xfId="47300" xr:uid="{6DE94A94-7F8E-4804-850A-B7E94579330B}"/>
    <cellStyle name="Título 3 2 9 6 2" xfId="47301" xr:uid="{D4DC17ED-A30A-4CC7-9364-575994DDEF59}"/>
    <cellStyle name="Título 3 2 9 7" xfId="47302" xr:uid="{C6F7DC43-6E95-4FA1-A852-7EF32CB168E1}"/>
    <cellStyle name="Título 3 20" xfId="47303" xr:uid="{33A27E66-7ACA-47CD-9CC1-537AEFB3C461}"/>
    <cellStyle name="Título 3 20 2" xfId="47304" xr:uid="{020BC3B3-6A16-4E6F-9DF4-D29DCC09265B}"/>
    <cellStyle name="Título 3 20 2 2" xfId="47305" xr:uid="{29ECC3DF-929C-4643-973B-647674EAF00B}"/>
    <cellStyle name="Título 3 20 2 2 2" xfId="47306" xr:uid="{A0666665-82FE-444C-912C-B98C4C409A29}"/>
    <cellStyle name="Título 3 20 2 3" xfId="47307" xr:uid="{D8C96403-9B8C-4242-B99C-49C80EBA548E}"/>
    <cellStyle name="Título 3 20 2 3 2" xfId="47308" xr:uid="{C6BE51A1-395C-4541-B230-A865349E81A6}"/>
    <cellStyle name="Título 3 20 2 4" xfId="47309" xr:uid="{1EDC8E72-9C00-41CE-A796-E95DAE903E4E}"/>
    <cellStyle name="Título 3 20 3" xfId="47310" xr:uid="{3E542434-8FB7-433D-8173-F96AE9203A06}"/>
    <cellStyle name="Título 3 20 3 2" xfId="47311" xr:uid="{21460D0A-1E0E-42DE-8F69-264956974A02}"/>
    <cellStyle name="Título 3 20 4" xfId="47312" xr:uid="{DCD3D877-C57D-457C-95A9-6D8BBE1D8D6C}"/>
    <cellStyle name="Título 3 20 4 2" xfId="47313" xr:uid="{10FDFB3D-5D48-4E49-82F2-A217B514E564}"/>
    <cellStyle name="Título 3 20 5" xfId="47314" xr:uid="{D8BAFAD3-3BB4-42F6-AB10-B0EFA0E3127E}"/>
    <cellStyle name="Título 3 20 5 2" xfId="47315" xr:uid="{2CB38CA2-D0BB-4D6D-B054-AD66D9E067E8}"/>
    <cellStyle name="Título 3 20 6" xfId="47316" xr:uid="{2CC9A8BA-8803-49DF-B497-40FAB63775A2}"/>
    <cellStyle name="Título 3 20 6 2" xfId="47317" xr:uid="{1B1A1495-4D93-4937-AAB1-34EC86362468}"/>
    <cellStyle name="Título 3 20 7" xfId="47318" xr:uid="{9B6F8D43-05C6-4302-94C1-37002D927732}"/>
    <cellStyle name="Título 3 21" xfId="47319" xr:uid="{BE3764B0-C3BE-40AD-A638-86C0CA766F47}"/>
    <cellStyle name="Título 3 21 2" xfId="47320" xr:uid="{92D94B12-1EEB-48B5-AAD8-EC98CBD2615E}"/>
    <cellStyle name="Título 3 21 2 2" xfId="47321" xr:uid="{B730EDC2-EADC-4DB5-B828-577ECD69782B}"/>
    <cellStyle name="Título 3 21 2 2 2" xfId="47322" xr:uid="{516FD740-2435-419F-A9AA-1EAC91A2F559}"/>
    <cellStyle name="Título 3 21 2 3" xfId="47323" xr:uid="{6C0B06CB-1842-4D3A-BF65-7F48B9105C0B}"/>
    <cellStyle name="Título 3 21 2 3 2" xfId="47324" xr:uid="{DB0F9CF1-C5FD-49AF-87B7-020BFB7EFEC5}"/>
    <cellStyle name="Título 3 21 2 4" xfId="47325" xr:uid="{7A35D4C1-8664-4FA1-942C-880D38B31915}"/>
    <cellStyle name="Título 3 21 3" xfId="47326" xr:uid="{03DA4C1B-263A-480A-96EC-8CB902EB14E0}"/>
    <cellStyle name="Título 3 21 3 2" xfId="47327" xr:uid="{94A13BC2-B895-4D91-BE71-C6CB61E889BA}"/>
    <cellStyle name="Título 3 21 4" xfId="47328" xr:uid="{B3A9A024-619D-4E8A-A348-757E836CB25A}"/>
    <cellStyle name="Título 3 21 4 2" xfId="47329" xr:uid="{84BB3BAE-D292-4C47-A656-C5AE17B3FA3C}"/>
    <cellStyle name="Título 3 21 5" xfId="47330" xr:uid="{12C2EC9D-C714-40BB-A743-A995B82255BC}"/>
    <cellStyle name="Título 3 21 5 2" xfId="47331" xr:uid="{FA476FC0-2149-475F-A954-E2E812EAD7ED}"/>
    <cellStyle name="Título 3 21 6" xfId="47332" xr:uid="{FA8AAC01-391D-4A37-BA40-4DDB06C32B8E}"/>
    <cellStyle name="Título 3 21 6 2" xfId="47333" xr:uid="{1255E594-5F4C-43D3-9CBE-44B4FED6D9EC}"/>
    <cellStyle name="Título 3 21 7" xfId="47334" xr:uid="{66BF3E0E-DEBF-4E7D-8179-D51E27BC0EC5}"/>
    <cellStyle name="Título 3 22" xfId="47335" xr:uid="{7CDDC196-4FB9-41CD-9BB2-A005311E31BF}"/>
    <cellStyle name="Título 3 22 2" xfId="47336" xr:uid="{593BF856-5E03-4ABF-A079-2554C2D9E739}"/>
    <cellStyle name="Título 3 22 2 2" xfId="47337" xr:uid="{F36D185F-42D6-4321-B8F5-94805BBD0586}"/>
    <cellStyle name="Título 3 22 2 2 2" xfId="47338" xr:uid="{D0873BE0-E21E-4FAA-B170-8E68F7D29D1B}"/>
    <cellStyle name="Título 3 22 2 3" xfId="47339" xr:uid="{B77F0D13-1B3C-47C9-BF58-369E074AF777}"/>
    <cellStyle name="Título 3 22 2 3 2" xfId="47340" xr:uid="{7CFD8372-E1AB-4279-B15D-21DDA73052A5}"/>
    <cellStyle name="Título 3 22 2 4" xfId="47341" xr:uid="{76C3D1D7-AE81-4A9B-83D0-7F5399BE9C6E}"/>
    <cellStyle name="Título 3 22 3" xfId="47342" xr:uid="{79084A10-7361-40E8-BF6F-7E9E65308C38}"/>
    <cellStyle name="Título 3 22 3 2" xfId="47343" xr:uid="{991EF94A-A3EE-43F6-83D2-F347BF539460}"/>
    <cellStyle name="Título 3 22 4" xfId="47344" xr:uid="{13093D1D-0122-44B5-813C-54E0894772EF}"/>
    <cellStyle name="Título 3 22 4 2" xfId="47345" xr:uid="{36A7E226-2B0E-487F-B1F2-7B19DC289F25}"/>
    <cellStyle name="Título 3 22 5" xfId="47346" xr:uid="{A40F4DF1-6895-429D-8B09-FDC37E06BDE5}"/>
    <cellStyle name="Título 3 22 5 2" xfId="47347" xr:uid="{0930D33B-22E7-4424-B05D-802BB96CCB9F}"/>
    <cellStyle name="Título 3 22 6" xfId="47348" xr:uid="{5D24FA47-936D-4233-ADC8-25A7AA76C242}"/>
    <cellStyle name="Título 3 22 6 2" xfId="47349" xr:uid="{38B567C5-2EC3-48AA-84FF-BC0BDF475657}"/>
    <cellStyle name="Título 3 22 7" xfId="47350" xr:uid="{D019A8CA-74C1-4EBF-8D26-6A2BC1F11074}"/>
    <cellStyle name="Título 3 23" xfId="47351" xr:uid="{CB67C8B4-8EBC-4A5D-9128-6950F59538E2}"/>
    <cellStyle name="Título 3 23 2" xfId="47352" xr:uid="{FD64280E-AB89-47F7-9DCE-45B6A62EEFC6}"/>
    <cellStyle name="Título 3 23 2 2" xfId="47353" xr:uid="{F7B3EC62-EEE7-42EF-AA11-84866A012274}"/>
    <cellStyle name="Título 3 23 2 2 2" xfId="47354" xr:uid="{F7380436-08F2-4BB8-9A58-A09170F0A25A}"/>
    <cellStyle name="Título 3 23 2 3" xfId="47355" xr:uid="{7FE5586A-266F-4A21-97A4-E774AA7B577A}"/>
    <cellStyle name="Título 3 23 2 3 2" xfId="47356" xr:uid="{59314054-C878-451C-8B48-3E8D08DCFBB0}"/>
    <cellStyle name="Título 3 23 2 4" xfId="47357" xr:uid="{AC258FC9-A23D-4FE4-B0E0-00A79CDB7D86}"/>
    <cellStyle name="Título 3 23 3" xfId="47358" xr:uid="{81033BBD-CD86-45AB-AE15-4262E0122DAA}"/>
    <cellStyle name="Título 3 23 3 2" xfId="47359" xr:uid="{8FCCFCF0-8B70-4F05-A341-9BB28EAA9EE2}"/>
    <cellStyle name="Título 3 23 4" xfId="47360" xr:uid="{A7E7E0F4-EB3F-4287-B7C1-EE01331A3BED}"/>
    <cellStyle name="Título 3 23 4 2" xfId="47361" xr:uid="{31DF94FA-2788-48B0-836F-2D90D01F5C3E}"/>
    <cellStyle name="Título 3 23 5" xfId="47362" xr:uid="{825905C6-52D9-4395-933A-2A1E91760B9F}"/>
    <cellStyle name="Título 3 23 5 2" xfId="47363" xr:uid="{60F79B49-0552-4ACD-A833-4E2BE613E0FB}"/>
    <cellStyle name="Título 3 23 6" xfId="47364" xr:uid="{999ED021-91B5-475E-A9B8-4801CD08087D}"/>
    <cellStyle name="Título 3 23 6 2" xfId="47365" xr:uid="{7D5E0D9D-C27D-4844-9CD3-A100707A8CC1}"/>
    <cellStyle name="Título 3 23 7" xfId="47366" xr:uid="{3E0C0929-94A0-45F5-8DCD-87A936A7F6EC}"/>
    <cellStyle name="Título 3 24" xfId="47367" xr:uid="{35E19F75-A5BE-478E-9E23-AED28E4DF660}"/>
    <cellStyle name="Título 3 24 2" xfId="47368" xr:uid="{B2B3616B-2C17-4779-A386-7569983ED2A7}"/>
    <cellStyle name="Título 3 24 2 2" xfId="47369" xr:uid="{B3E2A395-B6B2-49BC-9A97-95624359F339}"/>
    <cellStyle name="Título 3 24 2 2 2" xfId="47370" xr:uid="{746B77BB-2241-43A1-A49C-8FF507079B15}"/>
    <cellStyle name="Título 3 24 2 3" xfId="47371" xr:uid="{CEC7B92E-72C1-4C53-AF23-7C2A8AA9FECB}"/>
    <cellStyle name="Título 3 24 2 3 2" xfId="47372" xr:uid="{18B2EF20-968C-42AE-A877-B079B68DE4E5}"/>
    <cellStyle name="Título 3 24 2 4" xfId="47373" xr:uid="{6D0FDF3A-CC58-4AED-9878-5DBFC6481C8B}"/>
    <cellStyle name="Título 3 24 3" xfId="47374" xr:uid="{C5BF776D-1B8E-48DF-AC84-51FC39CB143D}"/>
    <cellStyle name="Título 3 24 3 2" xfId="47375" xr:uid="{B2560E79-1B2A-4DA9-8E57-36A86B977EC4}"/>
    <cellStyle name="Título 3 24 4" xfId="47376" xr:uid="{B02FAD86-4616-48D3-8DF1-FC5D10C7EBF8}"/>
    <cellStyle name="Título 3 24 4 2" xfId="47377" xr:uid="{E601CECD-FD9A-4A8A-BC03-577F631D5A26}"/>
    <cellStyle name="Título 3 24 5" xfId="47378" xr:uid="{B8DEA8A7-45C4-41AB-BE58-02AED2EF3EDA}"/>
    <cellStyle name="Título 3 24 5 2" xfId="47379" xr:uid="{3751BB4E-09CC-4311-B2ED-1B5501C1D120}"/>
    <cellStyle name="Título 3 24 6" xfId="47380" xr:uid="{00754461-C4D8-4FA3-8083-7A7C2C42EE98}"/>
    <cellStyle name="Título 3 24 6 2" xfId="47381" xr:uid="{B29EA2EA-A6BA-46C6-ACA4-CB0788F7E7A7}"/>
    <cellStyle name="Título 3 24 7" xfId="47382" xr:uid="{56720486-4C98-4665-BA01-51617E6339BD}"/>
    <cellStyle name="Título 3 25" xfId="47383" xr:uid="{AEA0FCC6-5995-4D1E-B71A-1C7F9D113717}"/>
    <cellStyle name="Título 3 25 2" xfId="47384" xr:uid="{F69DF29A-C6B3-4F63-87EC-8B55D680DD32}"/>
    <cellStyle name="Título 3 25 2 2" xfId="47385" xr:uid="{078D43DA-2EB9-4A19-BD58-7362E24DDF9C}"/>
    <cellStyle name="Título 3 25 2 2 2" xfId="47386" xr:uid="{08E961D6-D8FB-4C77-B52B-EE0CC3D9CBFD}"/>
    <cellStyle name="Título 3 25 2 3" xfId="47387" xr:uid="{941E5088-7277-4903-BB4E-232393C318D3}"/>
    <cellStyle name="Título 3 25 2 3 2" xfId="47388" xr:uid="{454D9911-6F4F-414E-8E94-4065E3202E13}"/>
    <cellStyle name="Título 3 25 2 4" xfId="47389" xr:uid="{A7198185-E15B-4B9A-B4F3-B0B9DA675060}"/>
    <cellStyle name="Título 3 25 3" xfId="47390" xr:uid="{B0396245-92A8-4CE2-9489-518BFBA946E2}"/>
    <cellStyle name="Título 3 25 3 2" xfId="47391" xr:uid="{A92B998E-EB22-4B9A-9CA8-AEE58EAF2C4F}"/>
    <cellStyle name="Título 3 25 4" xfId="47392" xr:uid="{F46F309B-06BC-4828-9478-D88623545583}"/>
    <cellStyle name="Título 3 25 4 2" xfId="47393" xr:uid="{CB3F2326-ECF0-487F-BAEC-394445371916}"/>
    <cellStyle name="Título 3 25 5" xfId="47394" xr:uid="{F80187C9-1824-4CCC-9FE6-5BC3BD8A507A}"/>
    <cellStyle name="Título 3 25 5 2" xfId="47395" xr:uid="{C91D86CC-077A-4CB3-83EB-21BE442DAD5D}"/>
    <cellStyle name="Título 3 25 6" xfId="47396" xr:uid="{6D429BE6-37AF-4A98-AD98-DCAD74EBEA89}"/>
    <cellStyle name="Título 3 25 6 2" xfId="47397" xr:uid="{CE23A1C8-330F-4090-966F-DB2BA887C57E}"/>
    <cellStyle name="Título 3 25 7" xfId="47398" xr:uid="{30AFA553-6DC0-41CB-890B-3B73481ACE02}"/>
    <cellStyle name="Título 3 26" xfId="47399" xr:uid="{6257D62A-B960-4301-8817-21AE17EEC494}"/>
    <cellStyle name="Título 3 26 2" xfId="47400" xr:uid="{44BE3561-ACB8-40A0-9635-C50FEDD68D09}"/>
    <cellStyle name="Título 3 26 2 2" xfId="47401" xr:uid="{B5CF8FF2-0650-4C8E-9225-8923E5524BBC}"/>
    <cellStyle name="Título 3 26 2 2 2" xfId="47402" xr:uid="{E4454A1F-DC2E-4136-B578-9D8303533143}"/>
    <cellStyle name="Título 3 26 2 3" xfId="47403" xr:uid="{52B61BA3-09E0-46AB-B82F-FE5815F1F875}"/>
    <cellStyle name="Título 3 26 2 3 2" xfId="47404" xr:uid="{C4D27578-0CED-4A1A-8CFD-B339806C637C}"/>
    <cellStyle name="Título 3 26 2 4" xfId="47405" xr:uid="{9D3B4183-2CC5-406F-BE23-FEA9FB3D2691}"/>
    <cellStyle name="Título 3 26 3" xfId="47406" xr:uid="{E18CABD7-34C7-4A5F-8DC2-BA85E7AB587D}"/>
    <cellStyle name="Título 3 26 3 2" xfId="47407" xr:uid="{3F3F2EA2-7BDD-4FAA-B0E0-10D94DC54F3B}"/>
    <cellStyle name="Título 3 26 4" xfId="47408" xr:uid="{20D4CCA5-4583-498B-8ACA-86D26E892BDB}"/>
    <cellStyle name="Título 3 26 4 2" xfId="47409" xr:uid="{0775D3BB-7808-4292-8195-45D8E7FC0C9E}"/>
    <cellStyle name="Título 3 26 5" xfId="47410" xr:uid="{04B66F1C-8D69-4156-A97C-B8A82439E06A}"/>
    <cellStyle name="Título 3 26 5 2" xfId="47411" xr:uid="{6CCC6967-86DC-48AD-AC77-17E67ED8C551}"/>
    <cellStyle name="Título 3 26 6" xfId="47412" xr:uid="{298F20FD-B69E-454E-868D-0F8456832C09}"/>
    <cellStyle name="Título 3 26 6 2" xfId="47413" xr:uid="{1179EE46-8C44-41D8-9670-06B8CA4BD104}"/>
    <cellStyle name="Título 3 26 7" xfId="47414" xr:uid="{E76DB78B-FC4E-4C15-BA55-66F7BC3E59FB}"/>
    <cellStyle name="Título 3 27" xfId="47415" xr:uid="{6FC842B6-1CC4-4FE3-B4F6-5EAE7EFD995C}"/>
    <cellStyle name="Título 3 27 2" xfId="47416" xr:uid="{A39071F5-41BF-4CCD-8EB7-082DB35F7684}"/>
    <cellStyle name="Título 3 27 2 2" xfId="47417" xr:uid="{D380D242-411F-4CBC-8A93-B697A78A3B0A}"/>
    <cellStyle name="Título 3 27 2 2 2" xfId="47418" xr:uid="{83BC0868-BD17-4FF2-A0F9-B357D3F4F4D1}"/>
    <cellStyle name="Título 3 27 2 3" xfId="47419" xr:uid="{CEBC4C63-86E8-465E-AE3D-08A572B4493C}"/>
    <cellStyle name="Título 3 27 2 3 2" xfId="47420" xr:uid="{5EAA3BA4-58C5-47E4-A16B-5660D3773783}"/>
    <cellStyle name="Título 3 27 2 4" xfId="47421" xr:uid="{EA94C63A-6EE0-44E8-B194-267D9D47DDD6}"/>
    <cellStyle name="Título 3 27 3" xfId="47422" xr:uid="{432986FC-D895-4C6D-B868-452907F62CA3}"/>
    <cellStyle name="Título 3 27 3 2" xfId="47423" xr:uid="{F1323B82-5E23-4E33-AA4E-B30F188D3478}"/>
    <cellStyle name="Título 3 27 4" xfId="47424" xr:uid="{FC26CFA8-B0DB-4A52-AC4D-7A93B8387EEA}"/>
    <cellStyle name="Título 3 27 4 2" xfId="47425" xr:uid="{BBBEBCC1-AE6D-4359-A885-054D1849F447}"/>
    <cellStyle name="Título 3 27 5" xfId="47426" xr:uid="{8A5EF732-60C0-4D2A-976C-7A6492AB6E98}"/>
    <cellStyle name="Título 3 27 5 2" xfId="47427" xr:uid="{FC41512F-4244-434F-B58C-62E70CB75977}"/>
    <cellStyle name="Título 3 27 6" xfId="47428" xr:uid="{7444BE92-D700-4AD3-9017-C5F2A4B7DAF8}"/>
    <cellStyle name="Título 3 27 6 2" xfId="47429" xr:uid="{C411BD78-DD39-4F1C-BB84-390CB1EDBF59}"/>
    <cellStyle name="Título 3 27 7" xfId="47430" xr:uid="{D3E8F04C-B6C9-4B61-A128-3A6F584E8562}"/>
    <cellStyle name="Título 3 28" xfId="47431" xr:uid="{5D4C4946-5F71-41DB-B6C2-BC0F929DB77B}"/>
    <cellStyle name="Título 3 28 2" xfId="47432" xr:uid="{5F47E46E-2BFF-4B82-8E0C-8B1DDA2C5A78}"/>
    <cellStyle name="Título 3 28 2 2" xfId="47433" xr:uid="{9EDB6EFE-8CD6-411A-8AD2-D0DEC0EA568F}"/>
    <cellStyle name="Título 3 28 2 2 2" xfId="47434" xr:uid="{6D29EE74-C32A-46AD-8AC2-4D084410FD6A}"/>
    <cellStyle name="Título 3 28 2 3" xfId="47435" xr:uid="{297E016E-D951-4012-801A-91A9BF235565}"/>
    <cellStyle name="Título 3 28 2 3 2" xfId="47436" xr:uid="{1EFF7C69-313D-485D-920B-264BD5131407}"/>
    <cellStyle name="Título 3 28 2 4" xfId="47437" xr:uid="{1B92D015-D6C5-4897-B559-F4385E492B20}"/>
    <cellStyle name="Título 3 28 3" xfId="47438" xr:uid="{37DD6CC8-B290-4EC1-8698-488F2242B27B}"/>
    <cellStyle name="Título 3 28 3 2" xfId="47439" xr:uid="{C1CCC038-D632-466C-BBCA-0AF31AB3B857}"/>
    <cellStyle name="Título 3 28 4" xfId="47440" xr:uid="{3E380EBC-13CB-4AC4-9E28-668C17604717}"/>
    <cellStyle name="Título 3 28 4 2" xfId="47441" xr:uid="{B7128E89-80DA-41C0-A7D2-55C3CB7D1172}"/>
    <cellStyle name="Título 3 28 5" xfId="47442" xr:uid="{C7F08121-959D-4C5A-B73C-DA55C7C64B91}"/>
    <cellStyle name="Título 3 28 5 2" xfId="47443" xr:uid="{964A5B24-B257-4113-BBC4-A762C7A38A48}"/>
    <cellStyle name="Título 3 28 6" xfId="47444" xr:uid="{F9E6913B-57B3-4EAA-ABEC-94006F0A9533}"/>
    <cellStyle name="Título 3 28 6 2" xfId="47445" xr:uid="{DD2E1B1B-FCDF-46E3-A5E9-62A4116693DC}"/>
    <cellStyle name="Título 3 28 7" xfId="47446" xr:uid="{26F4351B-A0BC-44F8-B4DA-7B977C880E9A}"/>
    <cellStyle name="Título 3 29" xfId="47447" xr:uid="{A6230DB0-29D0-418E-B180-80F61B08C2C9}"/>
    <cellStyle name="Título 3 29 2" xfId="47448" xr:uid="{3F8F3122-AD60-44A3-B157-D53347DCB597}"/>
    <cellStyle name="Título 3 29 2 2" xfId="47449" xr:uid="{0EC59A4A-466B-4D94-AA01-33867A7C3CE5}"/>
    <cellStyle name="Título 3 29 2 2 2" xfId="47450" xr:uid="{360F5739-9291-4ECF-9AEA-3425ADCDA83F}"/>
    <cellStyle name="Título 3 29 2 3" xfId="47451" xr:uid="{8B303532-0C93-4614-8B0B-378A89E61FA3}"/>
    <cellStyle name="Título 3 29 2 3 2" xfId="47452" xr:uid="{D675F5C8-078C-4CFD-8145-418524108A0B}"/>
    <cellStyle name="Título 3 29 2 4" xfId="47453" xr:uid="{556EA8FC-57B6-44FD-8D89-95EB30C68A55}"/>
    <cellStyle name="Título 3 29 3" xfId="47454" xr:uid="{AD2EC3DB-FFCB-4A2C-BF51-9C997B7747CE}"/>
    <cellStyle name="Título 3 29 3 2" xfId="47455" xr:uid="{2DDFB0C8-6767-46E3-8AC8-0218BFC4AE92}"/>
    <cellStyle name="Título 3 29 4" xfId="47456" xr:uid="{F6D48368-AAE6-452D-9F2A-3C9A1C9404B9}"/>
    <cellStyle name="Título 3 29 4 2" xfId="47457" xr:uid="{D9124169-1541-4C15-B8E7-45A246EF0AC8}"/>
    <cellStyle name="Título 3 29 5" xfId="47458" xr:uid="{CE760A30-FDD5-453C-8CA9-AA156C0D997C}"/>
    <cellStyle name="Título 3 29 5 2" xfId="47459" xr:uid="{51C5CB52-5047-4871-8AE1-2AD163EDB44B}"/>
    <cellStyle name="Título 3 29 6" xfId="47460" xr:uid="{BD98840F-8BC0-40A0-8209-61006258A478}"/>
    <cellStyle name="Título 3 29 6 2" xfId="47461" xr:uid="{563B5F34-D461-4734-8E2A-4DED6A9215DD}"/>
    <cellStyle name="Título 3 29 7" xfId="47462" xr:uid="{A20A43BB-EE41-4FBA-AB4D-8D36949C180D}"/>
    <cellStyle name="Título 3 3" xfId="47463" xr:uid="{AA2D7402-D4CA-4C1E-A58D-49962E0A5F6A}"/>
    <cellStyle name="Título 3 3 2" xfId="47464" xr:uid="{BC2E2D6D-2BBA-43E3-84C0-808FD809D539}"/>
    <cellStyle name="Título 3 3 2 2" xfId="47465" xr:uid="{FB1845A4-52BB-4EE7-A938-4BF443967B38}"/>
    <cellStyle name="Título 3 3 2 2 2" xfId="47466" xr:uid="{596F5FA0-D85A-424A-854E-C71325411BBA}"/>
    <cellStyle name="Título 3 3 2 3" xfId="47467" xr:uid="{E8900584-5F93-48D2-B334-243DEE2B4242}"/>
    <cellStyle name="Título 3 3 2 3 2" xfId="47468" xr:uid="{A3F62CBE-983B-470F-AD41-EE491D8446C9}"/>
    <cellStyle name="Título 3 3 2 4" xfId="47469" xr:uid="{FBF8C069-F379-4AB8-AD72-37BAF839A7AF}"/>
    <cellStyle name="Título 3 3 3" xfId="47470" xr:uid="{47E33BD4-40AB-487A-AF1E-5A06B7BC87CB}"/>
    <cellStyle name="Título 3 3 3 2" xfId="47471" xr:uid="{8D68A4D2-69EE-4916-8581-100ED16E986B}"/>
    <cellStyle name="Título 3 3 4" xfId="47472" xr:uid="{6C7C2215-98D1-4A63-BFC9-58299A916248}"/>
    <cellStyle name="Título 3 3 4 2" xfId="47473" xr:uid="{B61DDB32-349E-4B70-B6BF-D33940BB6090}"/>
    <cellStyle name="Título 3 3 5" xfId="47474" xr:uid="{22E0B25A-8ED5-45F6-83E6-E5E89B8F1672}"/>
    <cellStyle name="Título 3 3 5 2" xfId="47475" xr:uid="{1D177BA3-DF97-4C81-9E45-62A85522E42D}"/>
    <cellStyle name="Título 3 3 6" xfId="47476" xr:uid="{A04AA2C7-558A-4AEB-BE99-A16A71EBA5A1}"/>
    <cellStyle name="Título 3 3 6 2" xfId="47477" xr:uid="{F6BB96E3-23B7-4696-B7DF-7CC4B9F38676}"/>
    <cellStyle name="Título 3 3 7" xfId="47478" xr:uid="{21E4E68F-174E-4189-9846-B8185BC01427}"/>
    <cellStyle name="Título 3 30" xfId="47479" xr:uid="{64A8726D-276E-4FB8-9F9F-9F58C605BDB0}"/>
    <cellStyle name="Título 3 30 2" xfId="47480" xr:uid="{1CFBE871-63E9-43D6-AE07-73D401397486}"/>
    <cellStyle name="Título 3 30 2 2" xfId="47481" xr:uid="{FBF7B8AF-7489-4236-9A7C-102731A354C0}"/>
    <cellStyle name="Título 3 30 2 2 2" xfId="47482" xr:uid="{8A0BD072-0B14-4B8F-96DF-B33C590E2579}"/>
    <cellStyle name="Título 3 30 2 3" xfId="47483" xr:uid="{5B28DE7D-5192-4479-899E-0F0D06FD8DEC}"/>
    <cellStyle name="Título 3 30 2 3 2" xfId="47484" xr:uid="{D62AC374-5991-44C1-933E-5EA2B3A21375}"/>
    <cellStyle name="Título 3 30 2 4" xfId="47485" xr:uid="{5F7E63DA-EDB3-42AF-8CBA-DCE212E4AE19}"/>
    <cellStyle name="Título 3 30 3" xfId="47486" xr:uid="{7E71E01F-63A7-4EA8-93C1-BAF1915111E4}"/>
    <cellStyle name="Título 3 30 3 2" xfId="47487" xr:uid="{91762DA6-1546-4740-9D4C-E39165CFD059}"/>
    <cellStyle name="Título 3 30 4" xfId="47488" xr:uid="{566BFCFF-82FA-437B-8E38-5A7A4C950EF7}"/>
    <cellStyle name="Título 3 30 4 2" xfId="47489" xr:uid="{990FDA60-BCD4-4D4C-B38B-8FE755DCAE8D}"/>
    <cellStyle name="Título 3 30 5" xfId="47490" xr:uid="{4C5D9F4D-E49A-40A0-871B-4790B97518A0}"/>
    <cellStyle name="Título 3 30 5 2" xfId="47491" xr:uid="{11819EF1-5911-4A4F-9412-7909277957F1}"/>
    <cellStyle name="Título 3 30 6" xfId="47492" xr:uid="{0FCDEA1C-F318-4B1C-92AD-B413339938E8}"/>
    <cellStyle name="Título 3 30 6 2" xfId="47493" xr:uid="{34417430-9D88-4AFF-82BB-F6E270CBDBB4}"/>
    <cellStyle name="Título 3 30 7" xfId="47494" xr:uid="{58664190-0188-4C5E-8F47-4DD8545AEC83}"/>
    <cellStyle name="Título 3 31" xfId="47495" xr:uid="{C8DB6E1A-570A-4C51-891F-A80563CD5DD3}"/>
    <cellStyle name="Título 3 31 2" xfId="47496" xr:uid="{F6C09584-770F-44AE-B898-50771CF9024D}"/>
    <cellStyle name="Título 3 31 2 2" xfId="47497" xr:uid="{A91B41B9-7E13-4E70-BFE7-01FB9E6262DB}"/>
    <cellStyle name="Título 3 31 2 2 2" xfId="47498" xr:uid="{D10F9E78-4445-49CA-9D2E-74EBAE5F456F}"/>
    <cellStyle name="Título 3 31 2 3" xfId="47499" xr:uid="{84C2AD4B-3317-4AC8-90CD-3D411BD95044}"/>
    <cellStyle name="Título 3 31 2 3 2" xfId="47500" xr:uid="{D36D0B05-FA64-4CBC-8416-9E7BE03CA638}"/>
    <cellStyle name="Título 3 31 2 4" xfId="47501" xr:uid="{EDDC084F-F286-484E-81DD-49CEDD6C18D2}"/>
    <cellStyle name="Título 3 31 3" xfId="47502" xr:uid="{C4C5AB68-F994-4F91-98F4-A56878180735}"/>
    <cellStyle name="Título 3 31 3 2" xfId="47503" xr:uid="{3387C4B1-7579-4010-97B5-7EB8FEFF49DD}"/>
    <cellStyle name="Título 3 31 4" xfId="47504" xr:uid="{C678448C-10A4-415D-BFBA-B4141F5F21AA}"/>
    <cellStyle name="Título 3 31 4 2" xfId="47505" xr:uid="{E99DA936-CF69-46F6-ADB1-320DAA500BC0}"/>
    <cellStyle name="Título 3 31 5" xfId="47506" xr:uid="{BEDCF970-3A7C-43DB-AA82-DE947AB1ED14}"/>
    <cellStyle name="Título 3 31 5 2" xfId="47507" xr:uid="{BEA32FF1-316A-4C7D-8856-E2DF9B5FC407}"/>
    <cellStyle name="Título 3 31 6" xfId="47508" xr:uid="{F9CE053D-24A4-4D67-8A07-696C2A5123AD}"/>
    <cellStyle name="Título 3 31 6 2" xfId="47509" xr:uid="{C86C41CC-387B-4469-BBCD-1F29FB9DD27F}"/>
    <cellStyle name="Título 3 31 7" xfId="47510" xr:uid="{B619220C-D184-4633-8D89-AE862307336E}"/>
    <cellStyle name="Título 3 32" xfId="47511" xr:uid="{C21D1B9E-C811-40AB-A728-91DA2D34475B}"/>
    <cellStyle name="Título 3 32 2" xfId="47512" xr:uid="{5D050D46-D2E4-4C9D-B6B6-0DE2A6CA1F1B}"/>
    <cellStyle name="Título 3 32 2 2" xfId="47513" xr:uid="{083ED117-C27D-4F83-A03C-D6DC789D5003}"/>
    <cellStyle name="Título 3 32 2 2 2" xfId="47514" xr:uid="{F03E112C-8249-4757-A3E4-641C9DFCA1EA}"/>
    <cellStyle name="Título 3 32 2 3" xfId="47515" xr:uid="{C4AAC53F-B4AE-49D6-9C5D-8DBAEE36DF47}"/>
    <cellStyle name="Título 3 32 2 3 2" xfId="47516" xr:uid="{D166E479-FCB9-4869-BB34-2B176F64DAB4}"/>
    <cellStyle name="Título 3 32 2 4" xfId="47517" xr:uid="{FCB2510A-59FC-4D4E-A286-A5F7FE5C4256}"/>
    <cellStyle name="Título 3 32 3" xfId="47518" xr:uid="{17C0DC58-CA21-4C49-BBEF-1834508BD0D5}"/>
    <cellStyle name="Título 3 32 3 2" xfId="47519" xr:uid="{71D2ABC7-40E9-4903-AB86-938260E64929}"/>
    <cellStyle name="Título 3 32 4" xfId="47520" xr:uid="{0EF61DFB-77D9-42B1-84C0-DC1D9353E805}"/>
    <cellStyle name="Título 3 32 4 2" xfId="47521" xr:uid="{83894883-363A-4412-91F8-62F221EA1D70}"/>
    <cellStyle name="Título 3 32 5" xfId="47522" xr:uid="{1E6E2A3F-8FC6-4741-AFF9-51D60DCB2958}"/>
    <cellStyle name="Título 3 32 5 2" xfId="47523" xr:uid="{857C8031-14B0-4A80-B4FF-89599617404A}"/>
    <cellStyle name="Título 3 32 6" xfId="47524" xr:uid="{585D7B4D-2271-426C-A656-EE128BAF58F9}"/>
    <cellStyle name="Título 3 32 6 2" xfId="47525" xr:uid="{76D5FDCB-5B9D-44F1-9333-0C18117FE4EE}"/>
    <cellStyle name="Título 3 32 7" xfId="47526" xr:uid="{6EBBC718-755D-4103-B851-1CF406411532}"/>
    <cellStyle name="Título 3 33" xfId="47527" xr:uid="{F6966C53-DFD8-41DF-A9AD-5B9AA4F9EE56}"/>
    <cellStyle name="Título 3 33 2" xfId="47528" xr:uid="{956DBCBD-2477-47FE-A82F-36CF542228C9}"/>
    <cellStyle name="Título 3 33 2 2" xfId="47529" xr:uid="{22C45904-F25C-4B52-87EC-F465127C6A74}"/>
    <cellStyle name="Título 3 33 2 2 2" xfId="47530" xr:uid="{74D5F987-0481-4170-9550-DC1ACBA7EA9D}"/>
    <cellStyle name="Título 3 33 2 3" xfId="47531" xr:uid="{AC0FF33D-E7F6-4405-8792-0D3B1AE9690D}"/>
    <cellStyle name="Título 3 33 2 3 2" xfId="47532" xr:uid="{BB9A8F92-4536-45CE-882A-DD26D1B10553}"/>
    <cellStyle name="Título 3 33 2 4" xfId="47533" xr:uid="{2A6AA0C5-C9E2-4B2A-9CCE-8724C5AA31A3}"/>
    <cellStyle name="Título 3 33 3" xfId="47534" xr:uid="{C8EC7031-775B-497C-8506-C6761142BEC4}"/>
    <cellStyle name="Título 3 33 3 2" xfId="47535" xr:uid="{B33463C8-15D5-485C-B6B9-CA44DBE8DEA1}"/>
    <cellStyle name="Título 3 33 4" xfId="47536" xr:uid="{63AC57EA-AD39-4F55-9A7E-06C0A043E5D8}"/>
    <cellStyle name="Título 3 33 4 2" xfId="47537" xr:uid="{B7379286-2A41-4EFB-A79A-B8D463270E4D}"/>
    <cellStyle name="Título 3 33 5" xfId="47538" xr:uid="{3E7C0F6A-F87D-4148-AE20-0D506A601BBB}"/>
    <cellStyle name="Título 3 33 5 2" xfId="47539" xr:uid="{F435494E-303E-40A4-9E2B-86CAB640F113}"/>
    <cellStyle name="Título 3 33 6" xfId="47540" xr:uid="{F842FCB1-ED3D-41DC-8578-1680EB82627D}"/>
    <cellStyle name="Título 3 33 6 2" xfId="47541" xr:uid="{2BDDCD9A-F447-4ABE-ABC0-E6F02F3A0A3E}"/>
    <cellStyle name="Título 3 33 7" xfId="47542" xr:uid="{0D3B1E20-42C6-4EE4-98B4-074D0CF01660}"/>
    <cellStyle name="Título 3 34" xfId="47543" xr:uid="{C5722A8B-3411-4824-8A92-80C5FE639A31}"/>
    <cellStyle name="Título 3 34 2" xfId="47544" xr:uid="{45A55B00-3697-4BAA-90A4-EC4D572E870E}"/>
    <cellStyle name="Título 3 34 2 2" xfId="47545" xr:uid="{12408EC9-FAD7-4F4D-8FE4-BAA336406E98}"/>
    <cellStyle name="Título 3 34 2 2 2" xfId="47546" xr:uid="{8484F5EB-EA5E-407E-B3BE-90285A2E035C}"/>
    <cellStyle name="Título 3 34 2 3" xfId="47547" xr:uid="{81103B38-63A3-4A0A-8FF6-069D8E463889}"/>
    <cellStyle name="Título 3 34 2 3 2" xfId="47548" xr:uid="{E22CA6AB-6646-41CF-9F92-35A5BAF176DB}"/>
    <cellStyle name="Título 3 34 2 4" xfId="47549" xr:uid="{B58488BA-884D-47BD-8D75-8BB9B3812AAC}"/>
    <cellStyle name="Título 3 34 3" xfId="47550" xr:uid="{C1D829F3-5B9E-447A-88FE-F4B614866C82}"/>
    <cellStyle name="Título 3 34 3 2" xfId="47551" xr:uid="{ABF9E547-683F-4DC7-AE6E-BDECE6537281}"/>
    <cellStyle name="Título 3 34 4" xfId="47552" xr:uid="{DCC1B2B1-ECC3-4B1A-A458-9776B6A0AFC1}"/>
    <cellStyle name="Título 3 34 4 2" xfId="47553" xr:uid="{6596B664-D442-4228-9263-D1C1FBBDE1A3}"/>
    <cellStyle name="Título 3 34 5" xfId="47554" xr:uid="{034FDD9B-8FBF-4AF8-A562-3367FCF7F983}"/>
    <cellStyle name="Título 3 34 5 2" xfId="47555" xr:uid="{6EA5392A-C956-4621-8F29-3B93A088EFB2}"/>
    <cellStyle name="Título 3 34 6" xfId="47556" xr:uid="{0EE61A2C-C93C-4A11-9C98-565ED093AC5B}"/>
    <cellStyle name="Título 3 34 6 2" xfId="47557" xr:uid="{A15B4F45-5B93-49E0-B4AB-B5CEF5694C08}"/>
    <cellStyle name="Título 3 34 7" xfId="47558" xr:uid="{2BF75A7C-5F2D-48BD-87BF-F3A6A72ADA0D}"/>
    <cellStyle name="Título 3 35" xfId="47559" xr:uid="{827A7813-690D-4288-8B66-90C0635B3E91}"/>
    <cellStyle name="Título 3 35 2" xfId="47560" xr:uid="{81FAB31B-93B4-4C02-A350-6F4606D33C9F}"/>
    <cellStyle name="Título 3 35 2 2" xfId="47561" xr:uid="{652F595C-E684-4D1C-AE6F-7BA5D4069A46}"/>
    <cellStyle name="Título 3 35 2 2 2" xfId="47562" xr:uid="{B4DD34EE-ADD7-4C7A-ACA9-08E7604219CF}"/>
    <cellStyle name="Título 3 35 2 3" xfId="47563" xr:uid="{3EBF5FDA-C72F-4075-A3E3-2F3195C80C33}"/>
    <cellStyle name="Título 3 35 2 3 2" xfId="47564" xr:uid="{6D0629E7-E06E-4507-9C58-FBD66610C144}"/>
    <cellStyle name="Título 3 35 2 4" xfId="47565" xr:uid="{D75A5AB4-E7E2-49B4-BE58-EE396C9AC8B7}"/>
    <cellStyle name="Título 3 35 3" xfId="47566" xr:uid="{68B818B6-A065-4B61-B0B3-84E2AE88348E}"/>
    <cellStyle name="Título 3 35 3 2" xfId="47567" xr:uid="{9C285BCC-FE3D-4A5E-BE94-1BE73103A871}"/>
    <cellStyle name="Título 3 35 4" xfId="47568" xr:uid="{D9FBF9B8-A488-4D6F-AB5C-30DAB52FA695}"/>
    <cellStyle name="Título 3 35 4 2" xfId="47569" xr:uid="{344D7C9D-D8B5-4E31-A1E1-71E4E9DE039C}"/>
    <cellStyle name="Título 3 35 5" xfId="47570" xr:uid="{F4037703-9CA4-4BFD-8EF9-CB345C81D314}"/>
    <cellStyle name="Título 3 35 5 2" xfId="47571" xr:uid="{69CC4C3C-F619-4413-9740-602EF7EC099F}"/>
    <cellStyle name="Título 3 35 6" xfId="47572" xr:uid="{FF9162D2-EDF8-46DB-91E6-F27B6728FA05}"/>
    <cellStyle name="Título 3 35 6 2" xfId="47573" xr:uid="{94600B5D-C543-4BB3-9504-EBE40A0BEAF1}"/>
    <cellStyle name="Título 3 35 7" xfId="47574" xr:uid="{194B28FB-440A-498D-80F4-C38849467127}"/>
    <cellStyle name="Título 3 4" xfId="47575" xr:uid="{6FDDB402-C1A5-4012-8EE3-7133DE68F80A}"/>
    <cellStyle name="Título 3 4 2" xfId="47576" xr:uid="{F233DB53-8008-4B3B-8BFE-3E22700E1247}"/>
    <cellStyle name="Título 3 4 2 2" xfId="47577" xr:uid="{6C069E93-38BB-4AFD-979C-51216C423FF3}"/>
    <cellStyle name="Título 3 4 2 2 2" xfId="47578" xr:uid="{5F6C45DA-B5D5-4BDC-9F32-C21ECAD6DAA8}"/>
    <cellStyle name="Título 3 4 2 3" xfId="47579" xr:uid="{56D5D994-E62F-48DC-B06F-221CE0075D8D}"/>
    <cellStyle name="Título 3 4 2 3 2" xfId="47580" xr:uid="{59CF5DD7-15DB-46CB-AD23-260EBF96800D}"/>
    <cellStyle name="Título 3 4 2 4" xfId="47581" xr:uid="{300FA8C9-2AAE-404F-BC19-97EAF63D6AD4}"/>
    <cellStyle name="Título 3 4 3" xfId="47582" xr:uid="{FA91AEBA-4F94-472F-88B1-0748E4E272F8}"/>
    <cellStyle name="Título 3 4 3 2" xfId="47583" xr:uid="{A9D1C753-1058-4067-B36C-D45F03B8DE9F}"/>
    <cellStyle name="Título 3 4 4" xfId="47584" xr:uid="{AB45F057-3D81-4535-B3E1-ED42EF5CAED2}"/>
    <cellStyle name="Título 3 4 4 2" xfId="47585" xr:uid="{58C006BB-B6E8-4617-832B-00CC7DD2B2A7}"/>
    <cellStyle name="Título 3 4 5" xfId="47586" xr:uid="{95A03A77-2DFF-4A76-9587-E6DB8A7CFB56}"/>
    <cellStyle name="Título 3 4 5 2" xfId="47587" xr:uid="{E8A67822-59C2-444B-82B1-F74598E609DA}"/>
    <cellStyle name="Título 3 4 6" xfId="47588" xr:uid="{748C7F1E-25D9-4438-92BF-295859C480AA}"/>
    <cellStyle name="Título 3 4 6 2" xfId="47589" xr:uid="{7A9CC387-66AD-427A-A9D4-A6B82CAB3519}"/>
    <cellStyle name="Título 3 4 7" xfId="47590" xr:uid="{B2166905-2941-4560-A0E4-292AD1F41A7B}"/>
    <cellStyle name="Título 3 5" xfId="47591" xr:uid="{6883846D-FF70-4681-B027-CE90A5ACE63D}"/>
    <cellStyle name="Título 3 5 2" xfId="47592" xr:uid="{46418B47-C419-4465-9C23-891A4683CE0A}"/>
    <cellStyle name="Título 3 5 2 2" xfId="47593" xr:uid="{E61F6F0C-C877-4D03-B4DF-E5FFD4EA99E5}"/>
    <cellStyle name="Título 3 5 2 2 2" xfId="47594" xr:uid="{8AAC9D15-69A5-4E7C-8243-D9E58E6AF90A}"/>
    <cellStyle name="Título 3 5 2 3" xfId="47595" xr:uid="{7EEDB380-2E4E-497E-9D5D-0B1FAFFD8BF5}"/>
    <cellStyle name="Título 3 5 2 3 2" xfId="47596" xr:uid="{4BE8D477-798F-4B0A-BC31-C5BF6765D21B}"/>
    <cellStyle name="Título 3 5 2 4" xfId="47597" xr:uid="{ED5B1921-CEA2-418A-9B55-9C4F9D1043D5}"/>
    <cellStyle name="Título 3 5 3" xfId="47598" xr:uid="{10B7FB6C-7E83-4FFD-AEC2-4DF28C5E04A3}"/>
    <cellStyle name="Título 3 5 3 2" xfId="47599" xr:uid="{18BF9862-ECB1-4963-B768-6C5446BAE099}"/>
    <cellStyle name="Título 3 5 4" xfId="47600" xr:uid="{73D57E98-61C6-4809-A969-3462CFD1EB13}"/>
    <cellStyle name="Título 3 5 4 2" xfId="47601" xr:uid="{C0CB9031-2270-44C1-A8C8-1B64379594CF}"/>
    <cellStyle name="Título 3 5 5" xfId="47602" xr:uid="{57FA0861-35AF-468A-8F5B-B4C8E206E85A}"/>
    <cellStyle name="Título 3 5 5 2" xfId="47603" xr:uid="{3907DB4B-E695-4B8A-9B4B-A331EC6D254E}"/>
    <cellStyle name="Título 3 5 6" xfId="47604" xr:uid="{2702A3E1-F6E1-48AD-9A3E-9ADE11202E8F}"/>
    <cellStyle name="Título 3 5 6 2" xfId="47605" xr:uid="{DC2205C9-54D4-4C25-9B2C-8F697E08C171}"/>
    <cellStyle name="Título 3 5 7" xfId="47606" xr:uid="{0CC85C9C-1E4B-4919-AEC8-8346D286DF17}"/>
    <cellStyle name="Título 3 6" xfId="47607" xr:uid="{766A9716-883F-4613-AD7C-C6F116DB7F6B}"/>
    <cellStyle name="Título 3 6 2" xfId="47608" xr:uid="{CB4F3E94-1E86-4731-89AA-4488F366F3BA}"/>
    <cellStyle name="Título 3 6 2 2" xfId="47609" xr:uid="{DF8CD9B7-4538-4B60-814D-73BC923E56A2}"/>
    <cellStyle name="Título 3 6 2 2 2" xfId="47610" xr:uid="{194044DE-2574-4727-9F15-E6121A03C902}"/>
    <cellStyle name="Título 3 6 2 3" xfId="47611" xr:uid="{F5B37363-0BAD-4407-A4B4-40E3AE6B71CF}"/>
    <cellStyle name="Título 3 6 2 3 2" xfId="47612" xr:uid="{193A84D1-B33A-4FAB-B7B4-3BB62671E95D}"/>
    <cellStyle name="Título 3 6 2 4" xfId="47613" xr:uid="{A7FE46CA-381E-4015-BB6D-E59ED763A897}"/>
    <cellStyle name="Título 3 6 3" xfId="47614" xr:uid="{78A350C0-C60C-4601-99E2-79AA3AC3BE66}"/>
    <cellStyle name="Título 3 6 3 2" xfId="47615" xr:uid="{CF803CAF-11B6-4EF7-84C7-EB0A904B8B39}"/>
    <cellStyle name="Título 3 6 4" xfId="47616" xr:uid="{6B6BB348-F241-4789-8070-83E63BD441A7}"/>
    <cellStyle name="Título 3 6 4 2" xfId="47617" xr:uid="{87CC2476-DFA3-4824-9025-E2639C7ECAD7}"/>
    <cellStyle name="Título 3 6 5" xfId="47618" xr:uid="{2091FCED-90B0-4FF8-A6A5-C2A3371F7AE3}"/>
    <cellStyle name="Título 3 6 5 2" xfId="47619" xr:uid="{7B31CC82-0B9E-45B2-A9C3-2DB465248806}"/>
    <cellStyle name="Título 3 6 6" xfId="47620" xr:uid="{EB5EFF3D-8632-4052-9E32-6C61C3AE6F3C}"/>
    <cellStyle name="Título 3 6 6 2" xfId="47621" xr:uid="{7DA9A387-B803-47E2-92ED-F24B01138153}"/>
    <cellStyle name="Título 3 6 7" xfId="47622" xr:uid="{E16CE2D5-B988-4B90-9461-979EBB8093E3}"/>
    <cellStyle name="Título 3 7" xfId="47623" xr:uid="{9DBD6814-A093-4357-B813-AF55CDC9AC5C}"/>
    <cellStyle name="Título 3 7 2" xfId="47624" xr:uid="{8007F20D-E286-48FB-9CB8-D52BF46F0BD0}"/>
    <cellStyle name="Título 3 7 2 2" xfId="47625" xr:uid="{643F973D-9EAE-4F42-9847-D3943FF5ECDD}"/>
    <cellStyle name="Título 3 7 2 2 2" xfId="47626" xr:uid="{581B54A4-8375-4D49-B8C2-82BBF8452430}"/>
    <cellStyle name="Título 3 7 2 3" xfId="47627" xr:uid="{E93DB21B-466F-441B-A35E-DCE91DF33927}"/>
    <cellStyle name="Título 3 7 2 3 2" xfId="47628" xr:uid="{BFB9C552-02C1-4DB2-9C9E-228C2BE4811D}"/>
    <cellStyle name="Título 3 7 2 4" xfId="47629" xr:uid="{E116B2A9-B2D0-4278-980E-9DC7C33333C4}"/>
    <cellStyle name="Título 3 7 3" xfId="47630" xr:uid="{536F9046-1589-47A0-B1D6-B90C53681864}"/>
    <cellStyle name="Título 3 7 3 2" xfId="47631" xr:uid="{A86B10B7-B805-476C-9398-E349BD0C798C}"/>
    <cellStyle name="Título 3 7 4" xfId="47632" xr:uid="{C6FBBA09-D152-4825-9DBB-A3284E29E423}"/>
    <cellStyle name="Título 3 7 4 2" xfId="47633" xr:uid="{991D2387-5ADD-4026-8FFE-A36E6DFC1FE8}"/>
    <cellStyle name="Título 3 7 5" xfId="47634" xr:uid="{5140DFDB-B353-4681-8197-CBEB763D6D39}"/>
    <cellStyle name="Título 3 7 5 2" xfId="47635" xr:uid="{24F7AE47-7C4C-4929-8BDD-F1056388DA1F}"/>
    <cellStyle name="Título 3 7 6" xfId="47636" xr:uid="{49AD0BFF-5336-4ABD-BC43-B2A5C2C5D63D}"/>
    <cellStyle name="Título 3 7 6 2" xfId="47637" xr:uid="{6EE3065E-E37B-4502-A039-1CA81A379971}"/>
    <cellStyle name="Título 3 7 7" xfId="47638" xr:uid="{4EC566F8-4967-4961-A68C-46051E08794D}"/>
    <cellStyle name="Título 3 8" xfId="47639" xr:uid="{D26220CF-B8DF-4E0C-9067-1B7206E6193E}"/>
    <cellStyle name="Título 3 8 2" xfId="47640" xr:uid="{DC9073F7-D619-4AE0-B6CA-FF542250F722}"/>
    <cellStyle name="Título 3 8 2 2" xfId="47641" xr:uid="{29EFA782-886E-45AF-AF2C-8D8BFF723826}"/>
    <cellStyle name="Título 3 8 2 2 2" xfId="47642" xr:uid="{A2CB031E-062D-42BD-B3C0-5C3F8A814054}"/>
    <cellStyle name="Título 3 8 2 3" xfId="47643" xr:uid="{2E6EF2CB-903C-4195-9DFC-96EAB5F1F85D}"/>
    <cellStyle name="Título 3 8 2 3 2" xfId="47644" xr:uid="{D0D6E431-3F60-41DF-AFFB-2BCC3B07EE40}"/>
    <cellStyle name="Título 3 8 2 4" xfId="47645" xr:uid="{731B0107-8F61-4209-AA95-1B2AFE60BBD0}"/>
    <cellStyle name="Título 3 8 3" xfId="47646" xr:uid="{B0BCDBBB-A9A3-45C3-A6AD-B30FBBA68467}"/>
    <cellStyle name="Título 3 8 3 2" xfId="47647" xr:uid="{6AEE3C09-9FD0-4FFE-9EB5-7D4504DC54E2}"/>
    <cellStyle name="Título 3 8 4" xfId="47648" xr:uid="{A4EE5122-563C-4EC1-BA1A-D8CE1726406B}"/>
    <cellStyle name="Título 3 8 4 2" xfId="47649" xr:uid="{D44C746D-20E3-4CBC-AD36-418EA495CF0E}"/>
    <cellStyle name="Título 3 8 5" xfId="47650" xr:uid="{7DC5C634-062A-48B7-BB93-E64FB28D6FE3}"/>
    <cellStyle name="Título 3 8 5 2" xfId="47651" xr:uid="{4809AD50-8E73-4039-9ACA-B918C63AC8F2}"/>
    <cellStyle name="Título 3 8 6" xfId="47652" xr:uid="{D534B29D-4039-4F87-BDC6-734A8BE4A26F}"/>
    <cellStyle name="Título 3 8 6 2" xfId="47653" xr:uid="{1246DDE0-70CF-4C3F-9631-D26F89D52B9D}"/>
    <cellStyle name="Título 3 8 7" xfId="47654" xr:uid="{891E24C1-61EA-4268-B1CA-2D6DC4CE3B20}"/>
    <cellStyle name="Título 3 9" xfId="47655" xr:uid="{CB8CA304-9863-498B-AA02-E405BDE6812B}"/>
    <cellStyle name="Título 3 9 2" xfId="47656" xr:uid="{FEF0F30C-DD9C-4180-BF43-EF124CA9D924}"/>
    <cellStyle name="Título 3 9 2 2" xfId="47657" xr:uid="{9BCF16D8-960B-4491-90FC-ED66097B0D78}"/>
    <cellStyle name="Título 3 9 2 2 2" xfId="47658" xr:uid="{C036A956-9D81-4958-9C15-9A0D27201B9A}"/>
    <cellStyle name="Título 3 9 2 3" xfId="47659" xr:uid="{EBE8EB1D-2E1E-43CA-B57B-B23C78B38E1C}"/>
    <cellStyle name="Título 3 9 2 3 2" xfId="47660" xr:uid="{3F562AAE-BFD2-4166-B2BA-0A38984E1D25}"/>
    <cellStyle name="Título 3 9 2 4" xfId="47661" xr:uid="{7E9D6599-6899-4654-BEA2-302A468F82A3}"/>
    <cellStyle name="Título 3 9 3" xfId="47662" xr:uid="{AB81F134-D02D-4077-8233-0EFB642A7B07}"/>
    <cellStyle name="Título 3 9 3 2" xfId="47663" xr:uid="{DC4BD198-AFEB-4FCF-A23F-DE6F20AD1580}"/>
    <cellStyle name="Título 3 9 4" xfId="47664" xr:uid="{09CF5EF5-37B4-42D5-B6C4-3643E47A48F0}"/>
    <cellStyle name="Título 3 9 4 2" xfId="47665" xr:uid="{4F001F05-7EA3-44C2-9BB0-4749FF60C8A1}"/>
    <cellStyle name="Título 3 9 5" xfId="47666" xr:uid="{9831D30B-E1F8-4A6D-AE5B-2BD0A87194AE}"/>
    <cellStyle name="Título 3 9 5 2" xfId="47667" xr:uid="{19781AED-C19D-400E-BF42-AB8C7CC23651}"/>
    <cellStyle name="Título 3 9 6" xfId="47668" xr:uid="{4D11BA97-45DF-4D07-AB63-613B34977945}"/>
    <cellStyle name="Título 3 9 6 2" xfId="47669" xr:uid="{86B40EB7-089F-403F-AA42-07AB93588408}"/>
    <cellStyle name="Título 3 9 7" xfId="47670" xr:uid="{59025D10-A76C-4242-B5C4-C3AF9A05B752}"/>
    <cellStyle name="Título 30" xfId="47671" xr:uid="{90291D7C-2AF9-4C05-BFE6-C17511369C5B}"/>
    <cellStyle name="Título 30 2" xfId="47672" xr:uid="{8ED1DC09-84D0-4EC3-BA2D-38BD582394E5}"/>
    <cellStyle name="Título 30 2 2" xfId="47673" xr:uid="{B18F94B6-9D33-4CDF-95EB-4E7D73EE9699}"/>
    <cellStyle name="Título 30 2 2 2" xfId="47674" xr:uid="{74E69B72-04A0-454C-92DD-76BF66F56C27}"/>
    <cellStyle name="Título 30 2 3" xfId="47675" xr:uid="{ACA78A0F-B386-4260-B765-A13B720F4F11}"/>
    <cellStyle name="Título 30 2 3 2" xfId="47676" xr:uid="{3CBE010A-8C86-4D1E-9C12-BBDE8CCB58AA}"/>
    <cellStyle name="Título 30 2 4" xfId="47677" xr:uid="{6A98DAA4-917D-477E-A7CC-A1F7E2A23B4A}"/>
    <cellStyle name="Título 30 3" xfId="47678" xr:uid="{734D49D9-DFF2-47FE-8809-BE180D487C88}"/>
    <cellStyle name="Título 30 3 2" xfId="47679" xr:uid="{CC3C813E-45F6-438F-BD86-8EFED58A0339}"/>
    <cellStyle name="Título 30 4" xfId="47680" xr:uid="{424135B6-9ACC-4CE6-B03D-0876A8346703}"/>
    <cellStyle name="Título 30 4 2" xfId="47681" xr:uid="{5155CCBD-BA2B-4A6F-9221-ABA707AF653F}"/>
    <cellStyle name="Título 30 5" xfId="47682" xr:uid="{07F47D4C-BDCF-4EB1-A0FA-AA4DF9680A90}"/>
    <cellStyle name="Título 30 5 2" xfId="47683" xr:uid="{AE248561-45B6-4B64-8707-A521BC9F723C}"/>
    <cellStyle name="Título 30 6" xfId="47684" xr:uid="{2D420CA0-CF71-4426-A1A5-9850EC8152D0}"/>
    <cellStyle name="Título 30 6 2" xfId="47685" xr:uid="{EC5F6031-DC5A-4557-B526-AF50B1C9AB3D}"/>
    <cellStyle name="Título 30 7" xfId="47686" xr:uid="{F050D416-5A3D-4483-8924-C8D48F60A4FA}"/>
    <cellStyle name="Título 31" xfId="47687" xr:uid="{4E0E18E7-875A-4AC2-AA4C-103C4D178221}"/>
    <cellStyle name="Título 31 2" xfId="47688" xr:uid="{2E499C18-7B28-446C-9A86-D701526279BF}"/>
    <cellStyle name="Título 31 2 2" xfId="47689" xr:uid="{7D095F52-3E8D-411C-805B-5BEEE367E077}"/>
    <cellStyle name="Título 31 2 2 2" xfId="47690" xr:uid="{63B550A5-0273-47B4-98DF-7AD2AA547DD7}"/>
    <cellStyle name="Título 31 2 3" xfId="47691" xr:uid="{364D1581-6768-487B-9FA8-14047B29FF9D}"/>
    <cellStyle name="Título 31 2 3 2" xfId="47692" xr:uid="{8D93C2F1-2673-490C-BC83-1B40F53B1720}"/>
    <cellStyle name="Título 31 2 4" xfId="47693" xr:uid="{C3FA9CBB-B1C6-4D82-8739-14F538A4F701}"/>
    <cellStyle name="Título 31 3" xfId="47694" xr:uid="{2D26AB77-322C-40B1-95C4-AE2E8F84F5DF}"/>
    <cellStyle name="Título 31 3 2" xfId="47695" xr:uid="{7E60A5B3-7440-48C1-8C54-964588260E3F}"/>
    <cellStyle name="Título 31 4" xfId="47696" xr:uid="{680AE913-10FA-432F-A47F-02FD8FB8277E}"/>
    <cellStyle name="Título 31 4 2" xfId="47697" xr:uid="{D681118E-6760-4AB9-AC3E-CE67C754D7D4}"/>
    <cellStyle name="Título 31 5" xfId="47698" xr:uid="{DF01623F-DF9A-4765-8C06-B12BC7B6342C}"/>
    <cellStyle name="Título 31 5 2" xfId="47699" xr:uid="{F7A4131A-F168-4429-A484-3D32E65848D5}"/>
    <cellStyle name="Título 31 6" xfId="47700" xr:uid="{99E6BBFD-FDDC-4DD2-BCFB-D6BF889601F5}"/>
    <cellStyle name="Título 31 6 2" xfId="47701" xr:uid="{A93A22ED-744B-44F6-B25E-61A202506DEC}"/>
    <cellStyle name="Título 31 7" xfId="47702" xr:uid="{DF67F508-834A-43C4-A5CB-5A2FF40A201B}"/>
    <cellStyle name="Título 32" xfId="47703" xr:uid="{3ED4754B-1E14-4896-9FEE-8AC2303C062F}"/>
    <cellStyle name="Título 32 2" xfId="47704" xr:uid="{3DDFE0B7-E5B8-4B5C-AAFB-8CA65CBC9893}"/>
    <cellStyle name="Título 32 2 2" xfId="47705" xr:uid="{6B8A8183-68A7-47E5-9E60-B9F9DA9885EC}"/>
    <cellStyle name="Título 32 2 2 2" xfId="47706" xr:uid="{334527C4-98B2-4C15-9EA8-BB97F0C4A724}"/>
    <cellStyle name="Título 32 2 3" xfId="47707" xr:uid="{37D9C3A8-E2AF-4481-9049-96E9B0315C85}"/>
    <cellStyle name="Título 32 2 3 2" xfId="47708" xr:uid="{CEBE69C0-720B-458E-8E25-7B888373337C}"/>
    <cellStyle name="Título 32 2 4" xfId="47709" xr:uid="{D4EDB253-357D-430E-8956-45555C50122A}"/>
    <cellStyle name="Título 32 3" xfId="47710" xr:uid="{C0B8DDEE-D15B-44A0-8B83-3A2C5E0B4778}"/>
    <cellStyle name="Título 32 3 2" xfId="47711" xr:uid="{93AB3F1F-4C5E-4578-8EA7-4FD335115DA8}"/>
    <cellStyle name="Título 32 4" xfId="47712" xr:uid="{C1B96B01-CC87-45AA-BE2C-D3B2602EA7E6}"/>
    <cellStyle name="Título 32 4 2" xfId="47713" xr:uid="{CCBA8320-407E-48A6-96B4-7BE5C95E400B}"/>
    <cellStyle name="Título 32 5" xfId="47714" xr:uid="{77045812-36C1-4F25-9BBE-10BCE6D67DB8}"/>
    <cellStyle name="Título 32 5 2" xfId="47715" xr:uid="{F7F9FB97-6DC7-4874-92C8-8A6AB2E51DC1}"/>
    <cellStyle name="Título 32 6" xfId="47716" xr:uid="{3A9AFB03-EE9F-46A9-AA23-9AC7E7194158}"/>
    <cellStyle name="Título 32 6 2" xfId="47717" xr:uid="{05B2943E-E354-4565-96AE-57F400A5C594}"/>
    <cellStyle name="Título 32 7" xfId="47718" xr:uid="{04575BB6-3618-4312-A193-47BB219D581E}"/>
    <cellStyle name="Título 33" xfId="47719" xr:uid="{2BDAE068-9E1D-48DC-8ACE-E8E9E1D5F600}"/>
    <cellStyle name="Título 33 2" xfId="47720" xr:uid="{16DB0FCB-A742-4833-A347-9331FCEA80DB}"/>
    <cellStyle name="Título 33 2 2" xfId="47721" xr:uid="{778C2CF3-FE7C-40B3-847C-43B3A79DA99C}"/>
    <cellStyle name="Título 33 2 2 2" xfId="47722" xr:uid="{15F9A56B-3F02-4595-BB31-6E6BE3CE3F11}"/>
    <cellStyle name="Título 33 2 3" xfId="47723" xr:uid="{6554FC80-EDF2-4CB9-8EFB-7BBF374394B5}"/>
    <cellStyle name="Título 33 2 3 2" xfId="47724" xr:uid="{11AD5D66-4E84-48E3-8A7E-44B954640279}"/>
    <cellStyle name="Título 33 2 4" xfId="47725" xr:uid="{9937D593-6E6F-4935-913D-8ED2AC3FE384}"/>
    <cellStyle name="Título 33 3" xfId="47726" xr:uid="{B1E63985-453A-4B33-A8BF-4B7E2C6E89F7}"/>
    <cellStyle name="Título 33 3 2" xfId="47727" xr:uid="{C68116CD-5E00-4174-AB28-22D94E82B6CF}"/>
    <cellStyle name="Título 33 4" xfId="47728" xr:uid="{6F373C5B-790F-4E4A-837A-6D43834BEEC1}"/>
    <cellStyle name="Título 33 4 2" xfId="47729" xr:uid="{10B4841B-0D52-469F-B849-88CE04BC7817}"/>
    <cellStyle name="Título 33 5" xfId="47730" xr:uid="{2CE41095-582D-47D8-AE8B-61C2BE06E620}"/>
    <cellStyle name="Título 33 5 2" xfId="47731" xr:uid="{63698817-DE14-49A3-B408-88153E8001BE}"/>
    <cellStyle name="Título 33 6" xfId="47732" xr:uid="{97FF3391-FAA0-4401-9BC3-8F905FC4DE2C}"/>
    <cellStyle name="Título 33 6 2" xfId="47733" xr:uid="{A9D12690-5A7F-4CAE-B0B6-6F3DED657794}"/>
    <cellStyle name="Título 33 7" xfId="47734" xr:uid="{CFB59782-B841-4201-95B3-CE10092A8A34}"/>
    <cellStyle name="Título 34" xfId="47735" xr:uid="{FBFD6D8F-7EFD-4C71-BEDB-879C8AB85EAC}"/>
    <cellStyle name="Título 34 2" xfId="47736" xr:uid="{78B61857-B04D-42D3-B732-9FA581F38C8B}"/>
    <cellStyle name="Título 34 2 2" xfId="47737" xr:uid="{B72766C8-CAB6-4AC2-B27F-ABA7E5229CD8}"/>
    <cellStyle name="Título 34 2 2 2" xfId="47738" xr:uid="{6699268B-3BC2-44E1-803B-744901AE9E27}"/>
    <cellStyle name="Título 34 2 3" xfId="47739" xr:uid="{B87D1AF0-F063-454E-9DF3-97785A246322}"/>
    <cellStyle name="Título 34 2 3 2" xfId="47740" xr:uid="{87406C48-09C5-4D3F-A1D7-1703F369D44B}"/>
    <cellStyle name="Título 34 2 4" xfId="47741" xr:uid="{559D1E53-6EFB-4F37-8EC5-AE00A8E234E5}"/>
    <cellStyle name="Título 34 3" xfId="47742" xr:uid="{4747B376-5526-45D8-B637-3F253F72FBEC}"/>
    <cellStyle name="Título 34 3 2" xfId="47743" xr:uid="{3FC93928-5A1D-4710-9B6C-2610BB551525}"/>
    <cellStyle name="Título 34 4" xfId="47744" xr:uid="{515B6255-79D3-43E3-B989-E0C7923F991E}"/>
    <cellStyle name="Título 34 4 2" xfId="47745" xr:uid="{AF1868E2-0C32-423E-8A81-A52CAF1F9C1D}"/>
    <cellStyle name="Título 34 5" xfId="47746" xr:uid="{A56E4AEA-F325-4DD0-B24F-77F5A1BCC7EC}"/>
    <cellStyle name="Título 34 5 2" xfId="47747" xr:uid="{9A0F33E5-3B07-42B7-B8DB-9F25E67FFAF4}"/>
    <cellStyle name="Título 34 6" xfId="47748" xr:uid="{E6EFAD65-436C-4DD8-AFED-BB84980C19E6}"/>
    <cellStyle name="Título 34 6 2" xfId="47749" xr:uid="{C6F0169C-0D8B-4AE6-9FE8-9CB5CFFEEE59}"/>
    <cellStyle name="Título 34 7" xfId="47750" xr:uid="{E6829141-C5F3-416D-A21C-D882C7388382}"/>
    <cellStyle name="Título 35" xfId="47751" xr:uid="{C49744C3-9A58-4A0F-8B08-82FA965A82EF}"/>
    <cellStyle name="Título 35 2" xfId="47752" xr:uid="{B8AD1E86-0D7D-43DD-B94A-F0CFA31AEFA9}"/>
    <cellStyle name="Título 35 2 2" xfId="47753" xr:uid="{79B91772-F7BB-40BC-9749-E4401ED4BE8A}"/>
    <cellStyle name="Título 35 2 2 2" xfId="47754" xr:uid="{8FCD1CD6-F623-42EC-9D7A-6E07FAE52419}"/>
    <cellStyle name="Título 35 2 3" xfId="47755" xr:uid="{4F6775C1-B0B3-4677-9EA3-96DD0CB4219E}"/>
    <cellStyle name="Título 35 2 3 2" xfId="47756" xr:uid="{25C995EA-10BE-4AD6-A143-E227D20EF564}"/>
    <cellStyle name="Título 35 2 4" xfId="47757" xr:uid="{82AE9DA0-3C16-4E4D-86FC-93EAE14B2F8D}"/>
    <cellStyle name="Título 35 3" xfId="47758" xr:uid="{64B2F21C-3870-4298-B3E6-B99F91398364}"/>
    <cellStyle name="Título 35 3 2" xfId="47759" xr:uid="{981A876D-E2F1-4810-BAFC-F58E2D5C4EDF}"/>
    <cellStyle name="Título 35 4" xfId="47760" xr:uid="{75683A40-F4F0-4AD5-84AC-AAB2561B4CB5}"/>
    <cellStyle name="Título 35 4 2" xfId="47761" xr:uid="{159BE085-45BC-4CD5-9E87-D1237CE5E6E0}"/>
    <cellStyle name="Título 35 5" xfId="47762" xr:uid="{6760D920-7645-4217-9A0D-A626B4D6DA4B}"/>
    <cellStyle name="Título 35 5 2" xfId="47763" xr:uid="{1880E3EA-3AF4-4796-AEE8-63752C8825C7}"/>
    <cellStyle name="Título 35 6" xfId="47764" xr:uid="{78366FE1-43D4-4286-A4EF-8D55ECA40471}"/>
    <cellStyle name="Título 35 6 2" xfId="47765" xr:uid="{494D074A-CA31-4EE5-B43C-92404A1D21F4}"/>
    <cellStyle name="Título 35 7" xfId="47766" xr:uid="{B0357716-B68E-4D21-80AB-8859577A01AC}"/>
    <cellStyle name="Título 36" xfId="47767" xr:uid="{F43261DE-7D41-4A7C-BA0A-6474DC33ACAB}"/>
    <cellStyle name="Título 36 2" xfId="47768" xr:uid="{921264DF-41A5-4013-BD96-ED506D1793F8}"/>
    <cellStyle name="Título 36 2 2" xfId="47769" xr:uid="{1165D30D-9156-4C5C-8B54-8194DCEF6F08}"/>
    <cellStyle name="Título 36 2 2 2" xfId="47770" xr:uid="{0F58F390-CFAA-4668-8331-DB951A443E90}"/>
    <cellStyle name="Título 36 2 3" xfId="47771" xr:uid="{C9D3BE1B-0A00-4D82-B442-25EA235990E2}"/>
    <cellStyle name="Título 36 2 3 2" xfId="47772" xr:uid="{1B40506C-7616-4828-9BA3-DF7E08A239A5}"/>
    <cellStyle name="Título 36 2 4" xfId="47773" xr:uid="{85C0C29E-D74E-4B87-81E0-B810C5B98DD0}"/>
    <cellStyle name="Título 36 3" xfId="47774" xr:uid="{6C7AECCB-52C9-4CD8-A29E-F299FE1E0FBC}"/>
    <cellStyle name="Título 36 3 2" xfId="47775" xr:uid="{F565F8EC-8787-4503-8F8C-B87DBF88D67B}"/>
    <cellStyle name="Título 36 4" xfId="47776" xr:uid="{6204DDB6-4954-4FDB-AF73-0DDF6B5FA31C}"/>
    <cellStyle name="Título 36 4 2" xfId="47777" xr:uid="{0CE81499-061C-4D3A-8176-51DA723E04E1}"/>
    <cellStyle name="Título 36 5" xfId="47778" xr:uid="{8A6B9D25-344E-441B-90E6-BE5334573FB3}"/>
    <cellStyle name="Título 36 5 2" xfId="47779" xr:uid="{8F6D4AA2-D390-4578-A09D-67B564857454}"/>
    <cellStyle name="Título 36 6" xfId="47780" xr:uid="{9062AB9D-0523-4EA1-A1C4-AF3748882AC9}"/>
    <cellStyle name="Título 36 6 2" xfId="47781" xr:uid="{38C043AF-2B5F-46D2-80C8-ECFE0B28EF3D}"/>
    <cellStyle name="Título 36 7" xfId="47782" xr:uid="{02B5B6DB-B176-432D-839C-7A10E9617D77}"/>
    <cellStyle name="Título 37" xfId="47783" xr:uid="{3CE76BD1-6104-4762-B953-D8E99801C04F}"/>
    <cellStyle name="Título 37 2" xfId="47784" xr:uid="{D32BE677-E7B4-4FB2-9B8D-9D3ED5FA7AA2}"/>
    <cellStyle name="Título 37 2 2" xfId="47785" xr:uid="{1C354E15-5868-438B-9FD2-F54C58B778FD}"/>
    <cellStyle name="Título 37 2 2 2" xfId="47786" xr:uid="{16C68ADA-5CC5-48AA-831D-E3979BC6DF08}"/>
    <cellStyle name="Título 37 2 3" xfId="47787" xr:uid="{48CFE8D3-9EF3-4379-9AE6-366D6FA4E3F8}"/>
    <cellStyle name="Título 37 2 3 2" xfId="47788" xr:uid="{C9A372D1-1FA7-43E3-9ACF-9B42EBAEF59A}"/>
    <cellStyle name="Título 37 2 4" xfId="47789" xr:uid="{895FAF4B-0678-4F02-B19A-4F7803DB7A15}"/>
    <cellStyle name="Título 37 3" xfId="47790" xr:uid="{98878942-F1D8-4219-A59E-424B7785CCA5}"/>
    <cellStyle name="Título 37 3 2" xfId="47791" xr:uid="{0A94DF6A-2993-4436-8188-0B6800E9E3FE}"/>
    <cellStyle name="Título 37 4" xfId="47792" xr:uid="{6AC9E336-283A-4E66-9D7C-B39DECB7591C}"/>
    <cellStyle name="Título 37 4 2" xfId="47793" xr:uid="{BE9E1D40-BE23-472C-A356-52B037A81737}"/>
    <cellStyle name="Título 37 5" xfId="47794" xr:uid="{87878E7B-2690-4D4E-BB42-7CF9A2FA4156}"/>
    <cellStyle name="Título 37 5 2" xfId="47795" xr:uid="{547A93D2-6788-426F-8932-78937B77D215}"/>
    <cellStyle name="Título 37 6" xfId="47796" xr:uid="{2C3F0423-72C9-4FCD-9A31-803FE24F8EF0}"/>
    <cellStyle name="Título 37 6 2" xfId="47797" xr:uid="{861E9137-9315-4475-B41B-3476C82D2114}"/>
    <cellStyle name="Título 37 7" xfId="47798" xr:uid="{3C563994-F76A-4C03-8DBD-12A9E8CAB4B3}"/>
    <cellStyle name="Título 38" xfId="47799" xr:uid="{F526B481-D407-4749-BE6B-D489A3B36B58}"/>
    <cellStyle name="Título 38 2" xfId="47800" xr:uid="{25B26DFD-E4E9-4E31-826B-CB42D051C96C}"/>
    <cellStyle name="Título 38 2 2" xfId="47801" xr:uid="{BB715D01-F1FB-4B4C-BDC4-37ABFB8D01F8}"/>
    <cellStyle name="Título 38 2 2 2" xfId="47802" xr:uid="{80CFBA2A-748D-44A5-B111-1F46BBDF4F2B}"/>
    <cellStyle name="Título 38 2 3" xfId="47803" xr:uid="{58F41544-EE79-4DAE-8248-57BD3B52BF53}"/>
    <cellStyle name="Título 38 2 3 2" xfId="47804" xr:uid="{D831A051-2D45-4C28-8CD4-8BE3ACC86EF0}"/>
    <cellStyle name="Título 38 2 4" xfId="47805" xr:uid="{1CEAE1BB-3535-4F46-9A2B-ABC470EC02F6}"/>
    <cellStyle name="Título 38 3" xfId="47806" xr:uid="{A0AF63BC-11B6-430B-851D-6BC74C835396}"/>
    <cellStyle name="Título 38 3 2" xfId="47807" xr:uid="{F8EE4354-6B63-484D-A6FD-A777E5D91857}"/>
    <cellStyle name="Título 38 4" xfId="47808" xr:uid="{2B64720E-6FB4-4E36-908D-B7C54ED9FA56}"/>
    <cellStyle name="Título 38 4 2" xfId="47809" xr:uid="{A30FB24B-DFE4-4885-B58A-F7603CEF07B3}"/>
    <cellStyle name="Título 38 5" xfId="47810" xr:uid="{96026282-A8C9-41C9-94C3-B856C5FDC64C}"/>
    <cellStyle name="Título 38 5 2" xfId="47811" xr:uid="{2E81CCB0-158C-494C-8DE6-9E35ACEFD336}"/>
    <cellStyle name="Título 38 6" xfId="47812" xr:uid="{20CABD02-FC42-4AF3-BA50-1EB3B5A838B1}"/>
    <cellStyle name="Título 38 6 2" xfId="47813" xr:uid="{B6A16E85-8CA9-4609-9ED5-64CEF4F7261B}"/>
    <cellStyle name="Título 38 7" xfId="47814" xr:uid="{D1C43D46-C8F5-43D3-B454-574618ECACD3}"/>
    <cellStyle name="Título 4 10" xfId="47815" xr:uid="{384705B7-5874-4FFB-985A-E0B3811BD985}"/>
    <cellStyle name="Título 4 10 2" xfId="47816" xr:uid="{3933CE93-17C2-4703-9770-D4D34717F376}"/>
    <cellStyle name="Título 4 10 2 2" xfId="47817" xr:uid="{40B09720-FA8B-43F7-8592-2C4F0613C98A}"/>
    <cellStyle name="Título 4 10 2 2 2" xfId="47818" xr:uid="{EF09A11D-B253-4748-8CE1-D6FD7E1E131B}"/>
    <cellStyle name="Título 4 10 2 3" xfId="47819" xr:uid="{516073E4-19FD-41C3-A038-29959638EBCA}"/>
    <cellStyle name="Título 4 10 2 3 2" xfId="47820" xr:uid="{5793B6BF-A1CC-4C8A-B969-B3CBD90A6CCC}"/>
    <cellStyle name="Título 4 10 2 4" xfId="47821" xr:uid="{FA7F9BEA-B492-4D69-970F-DE66A3E5C884}"/>
    <cellStyle name="Título 4 10 3" xfId="47822" xr:uid="{0852D075-55B1-46B3-A2BC-DC78DB20FEFA}"/>
    <cellStyle name="Título 4 10 3 2" xfId="47823" xr:uid="{DE27FFCA-C799-41B3-9C59-EA5E719ED904}"/>
    <cellStyle name="Título 4 10 4" xfId="47824" xr:uid="{B591FC1B-5392-402E-88A2-F7389EA48A5A}"/>
    <cellStyle name="Título 4 10 4 2" xfId="47825" xr:uid="{E5B48E3B-5831-45B1-919B-20D8D949025D}"/>
    <cellStyle name="Título 4 10 5" xfId="47826" xr:uid="{C65AC59D-601F-4A50-AD43-616CDA9D5098}"/>
    <cellStyle name="Título 4 10 5 2" xfId="47827" xr:uid="{3AA1E4F8-5FAA-4621-8E4C-AA2F444427F4}"/>
    <cellStyle name="Título 4 10 6" xfId="47828" xr:uid="{3A72F9BD-D6AB-42A3-AEEA-1763117B9B98}"/>
    <cellStyle name="Título 4 10 6 2" xfId="47829" xr:uid="{EF8D51F3-E0D3-4C86-A5B3-9DC056778BEA}"/>
    <cellStyle name="Título 4 10 7" xfId="47830" xr:uid="{0D594B03-8FD3-4563-A34F-30BA96171DD9}"/>
    <cellStyle name="Título 4 11" xfId="47831" xr:uid="{C0DBD0B8-EA2B-46CF-9C20-B70E6CB8FBB4}"/>
    <cellStyle name="Título 4 11 2" xfId="47832" xr:uid="{27EFBF11-8028-412F-B8EE-A833B381280F}"/>
    <cellStyle name="Título 4 11 2 2" xfId="47833" xr:uid="{C4C6A4E9-B393-469A-842D-E41F23D9E8B1}"/>
    <cellStyle name="Título 4 11 2 2 2" xfId="47834" xr:uid="{5309400F-080D-477D-B93C-985C12057616}"/>
    <cellStyle name="Título 4 11 2 3" xfId="47835" xr:uid="{432240FA-093C-491A-8293-437431E34ACF}"/>
    <cellStyle name="Título 4 11 2 3 2" xfId="47836" xr:uid="{89B4E2AF-207C-4BB3-A594-04F959C56377}"/>
    <cellStyle name="Título 4 11 2 4" xfId="47837" xr:uid="{3644D463-F1A0-4DC0-AA50-74B4B2718945}"/>
    <cellStyle name="Título 4 11 3" xfId="47838" xr:uid="{E73CC34C-94A5-46C4-8ACE-F9EFA9B83A80}"/>
    <cellStyle name="Título 4 11 3 2" xfId="47839" xr:uid="{02C66C4D-8CD5-424F-B820-EF24016ADB99}"/>
    <cellStyle name="Título 4 11 4" xfId="47840" xr:uid="{96DA1598-AF9E-4D15-9FD0-CCC191B7F6DB}"/>
    <cellStyle name="Título 4 11 4 2" xfId="47841" xr:uid="{CFF53146-ECA2-46A6-B499-947716D2FC03}"/>
    <cellStyle name="Título 4 11 5" xfId="47842" xr:uid="{8B4F3CBE-DC2C-4916-90EF-57150D37A3BD}"/>
    <cellStyle name="Título 4 11 5 2" xfId="47843" xr:uid="{6F289262-CD7A-47A0-8564-8F6D3EACB803}"/>
    <cellStyle name="Título 4 11 6" xfId="47844" xr:uid="{002D3F7F-B781-47CD-9ED0-53242DD74183}"/>
    <cellStyle name="Título 4 11 6 2" xfId="47845" xr:uid="{0CE600B1-6D24-4AB3-A8D1-BA14CB1828D7}"/>
    <cellStyle name="Título 4 11 7" xfId="47846" xr:uid="{CC4B93BB-B644-4E8D-ABE8-D49FB1433E2E}"/>
    <cellStyle name="Título 4 12" xfId="47847" xr:uid="{4EDED0F1-373B-45FA-82BB-242A12D4600D}"/>
    <cellStyle name="Título 4 12 2" xfId="47848" xr:uid="{CA55B1BE-7572-493B-BC3C-E0F86E93DF6A}"/>
    <cellStyle name="Título 4 12 2 2" xfId="47849" xr:uid="{B7164C93-CD06-44BD-B774-F5AE9F22601C}"/>
    <cellStyle name="Título 4 12 2 2 2" xfId="47850" xr:uid="{187BD11C-1BF3-4ADB-AFC1-E1998CD60119}"/>
    <cellStyle name="Título 4 12 2 3" xfId="47851" xr:uid="{68C17EB9-F620-4484-98E5-6DE4CA05EE05}"/>
    <cellStyle name="Título 4 12 2 3 2" xfId="47852" xr:uid="{7ECD08E5-EAE0-4DCF-8C3E-C50238EC6FF4}"/>
    <cellStyle name="Título 4 12 2 4" xfId="47853" xr:uid="{5264C09C-6B36-4755-9771-4681CC2D9E15}"/>
    <cellStyle name="Título 4 12 3" xfId="47854" xr:uid="{FC7E5D7D-A4E0-41D3-8E3D-A60D515D343C}"/>
    <cellStyle name="Título 4 12 3 2" xfId="47855" xr:uid="{6EE60A74-6931-44D6-93FF-9702BB34E0ED}"/>
    <cellStyle name="Título 4 12 4" xfId="47856" xr:uid="{55E35400-A1A5-45DE-9F7F-46DA02A75ABC}"/>
    <cellStyle name="Título 4 12 4 2" xfId="47857" xr:uid="{FC934283-E509-4C22-994D-EA0F91C72DBF}"/>
    <cellStyle name="Título 4 12 5" xfId="47858" xr:uid="{BF0821A9-89ED-41F0-9E79-FDDB24664127}"/>
    <cellStyle name="Título 4 12 5 2" xfId="47859" xr:uid="{5B3EA0E1-CBDD-472F-8CAF-99F423D6D7EA}"/>
    <cellStyle name="Título 4 12 6" xfId="47860" xr:uid="{6CC238B8-9A7A-4343-9224-EFCB678A38C1}"/>
    <cellStyle name="Título 4 12 6 2" xfId="47861" xr:uid="{A2CC9A8D-6307-446F-ADA0-201D5B52434E}"/>
    <cellStyle name="Título 4 12 7" xfId="47862" xr:uid="{C44E1BF0-F677-4130-96B7-C07DF1EB057C}"/>
    <cellStyle name="Título 4 13" xfId="47863" xr:uid="{CAA5567B-5EC7-4086-A609-8A28C52F7EE4}"/>
    <cellStyle name="Título 4 13 2" xfId="47864" xr:uid="{8B9B7A84-C095-4086-A107-AA1E72FBADA6}"/>
    <cellStyle name="Título 4 13 2 2" xfId="47865" xr:uid="{7437A456-58C1-4614-BADB-6F11A5C5FA84}"/>
    <cellStyle name="Título 4 13 2 2 2" xfId="47866" xr:uid="{E10E52DD-D3FC-457E-855A-190531900381}"/>
    <cellStyle name="Título 4 13 2 3" xfId="47867" xr:uid="{2C6C8B9C-24EE-484E-AFF0-42EDCE40D3AE}"/>
    <cellStyle name="Título 4 13 2 3 2" xfId="47868" xr:uid="{83EEF774-CEBD-4FB5-A5CF-314262415E83}"/>
    <cellStyle name="Título 4 13 2 4" xfId="47869" xr:uid="{4FC91E49-FFFF-4126-8BCF-0B0E1479C333}"/>
    <cellStyle name="Título 4 13 3" xfId="47870" xr:uid="{264981C9-D051-48AE-800F-74AFE615EE1D}"/>
    <cellStyle name="Título 4 13 3 2" xfId="47871" xr:uid="{CA351480-F1C5-4DA6-9A3C-A22983AB6092}"/>
    <cellStyle name="Título 4 13 4" xfId="47872" xr:uid="{2423C59E-3BA3-4C9C-8288-570B93984036}"/>
    <cellStyle name="Título 4 13 4 2" xfId="47873" xr:uid="{E909DD53-72AE-4EF3-8057-5F3B79DE7D3E}"/>
    <cellStyle name="Título 4 13 5" xfId="47874" xr:uid="{AC7DD2C0-C2F6-4FDB-9E5B-9F783937E088}"/>
    <cellStyle name="Título 4 13 5 2" xfId="47875" xr:uid="{33C89797-D8F9-4835-9D28-75731435E6DF}"/>
    <cellStyle name="Título 4 13 6" xfId="47876" xr:uid="{1CD2C063-97D6-4FA8-850A-F2DA381B2377}"/>
    <cellStyle name="Título 4 13 6 2" xfId="47877" xr:uid="{2CEFAC66-566E-4C81-A6B8-38D0AC0FBE8A}"/>
    <cellStyle name="Título 4 13 7" xfId="47878" xr:uid="{C16BC2D7-1DAD-4C50-9AF8-FB429CE2F545}"/>
    <cellStyle name="Título 4 14" xfId="47879" xr:uid="{0DC480BC-EA22-40BE-9713-6EDD2ECFA00C}"/>
    <cellStyle name="Título 4 14 2" xfId="47880" xr:uid="{FF5C3BFF-BDA9-45D2-A503-7A6466D11C85}"/>
    <cellStyle name="Título 4 14 2 2" xfId="47881" xr:uid="{EDCA719D-F567-4C6A-9766-8135B4E41080}"/>
    <cellStyle name="Título 4 14 2 2 2" xfId="47882" xr:uid="{B5080590-A7C6-49ED-8A77-6FAF81DC04D1}"/>
    <cellStyle name="Título 4 14 2 3" xfId="47883" xr:uid="{B16E8595-BF5C-43E1-AD24-67D17285754B}"/>
    <cellStyle name="Título 4 14 2 3 2" xfId="47884" xr:uid="{AB80CB21-07FB-4726-8681-0BC5115BF322}"/>
    <cellStyle name="Título 4 14 2 4" xfId="47885" xr:uid="{D99401A5-FF57-4E26-9033-8EA61D7A3136}"/>
    <cellStyle name="Título 4 14 3" xfId="47886" xr:uid="{FE970181-7D0D-4D99-9E91-3B05A1692ADA}"/>
    <cellStyle name="Título 4 14 3 2" xfId="47887" xr:uid="{239B460E-3497-41A4-8ED6-6AD842E246E1}"/>
    <cellStyle name="Título 4 14 4" xfId="47888" xr:uid="{D4DAE29F-5118-4402-A0A2-05C0BF2F9041}"/>
    <cellStyle name="Título 4 14 4 2" xfId="47889" xr:uid="{C03BD214-5869-42C5-B5F2-4B4829086A6C}"/>
    <cellStyle name="Título 4 14 5" xfId="47890" xr:uid="{3AEE5F08-A64A-437A-86B2-2D3C24A9AD0F}"/>
    <cellStyle name="Título 4 14 5 2" xfId="47891" xr:uid="{E86CF112-7A89-4EEF-A468-FD13A03AC711}"/>
    <cellStyle name="Título 4 14 6" xfId="47892" xr:uid="{D9D522DD-BE44-4220-A1C8-C83AB8A5DD25}"/>
    <cellStyle name="Título 4 14 6 2" xfId="47893" xr:uid="{570A16EE-BEA6-433B-91E9-8D48E7E3D5E5}"/>
    <cellStyle name="Título 4 14 7" xfId="47894" xr:uid="{E01004DE-4A25-4833-9108-89AA6BE7C56E}"/>
    <cellStyle name="Título 4 15" xfId="47895" xr:uid="{E6C06817-BA59-4F97-8F2B-24D365765F7B}"/>
    <cellStyle name="Título 4 15 2" xfId="47896" xr:uid="{190A718F-F9D3-4E78-94CA-458DF46D118D}"/>
    <cellStyle name="Título 4 15 2 2" xfId="47897" xr:uid="{079F5DB3-677B-4DF4-944D-D9CD6834F9B2}"/>
    <cellStyle name="Título 4 15 2 2 2" xfId="47898" xr:uid="{CC0B0EE2-EB95-4703-AC3A-5AE165335BE9}"/>
    <cellStyle name="Título 4 15 2 3" xfId="47899" xr:uid="{F8609DAC-7613-4390-BE72-32E8BDC05E9B}"/>
    <cellStyle name="Título 4 15 2 3 2" xfId="47900" xr:uid="{35036237-BEC9-4BCF-8B37-F0BFE4321DC9}"/>
    <cellStyle name="Título 4 15 2 4" xfId="47901" xr:uid="{C0DA7098-480F-447C-9F01-C8BEE16B9BBB}"/>
    <cellStyle name="Título 4 15 3" xfId="47902" xr:uid="{1A253AC4-48C8-4714-BCFA-BE2C5861B05D}"/>
    <cellStyle name="Título 4 15 3 2" xfId="47903" xr:uid="{093EC373-668D-44E8-8A14-54A491CC0E4E}"/>
    <cellStyle name="Título 4 15 4" xfId="47904" xr:uid="{ABCC2747-1B84-46CC-9AA6-436872B177AF}"/>
    <cellStyle name="Título 4 15 4 2" xfId="47905" xr:uid="{7D99BFFC-0702-447A-9C56-40B8749FA3FD}"/>
    <cellStyle name="Título 4 15 5" xfId="47906" xr:uid="{E98E414A-4D7E-4658-833E-DEE7E8961B82}"/>
    <cellStyle name="Título 4 15 5 2" xfId="47907" xr:uid="{51B99807-5BA2-41B7-B293-CCEBDFFEB465}"/>
    <cellStyle name="Título 4 15 6" xfId="47908" xr:uid="{74C5A3D7-B481-498A-89C7-2D39016C0DDF}"/>
    <cellStyle name="Título 4 15 6 2" xfId="47909" xr:uid="{B322B8D5-03D2-4EFB-A7CD-3F519D6D50A6}"/>
    <cellStyle name="Título 4 15 7" xfId="47910" xr:uid="{E0232176-3C8C-427C-8AFA-E9224774F21A}"/>
    <cellStyle name="Título 4 16" xfId="47911" xr:uid="{759487C0-D652-4F8C-B064-14CDB93D3273}"/>
    <cellStyle name="Título 4 16 2" xfId="47912" xr:uid="{D25B1BFC-99F7-459E-976D-C4907772F8C9}"/>
    <cellStyle name="Título 4 16 2 2" xfId="47913" xr:uid="{A9C6D36C-4C3C-49DB-98A3-47B9D5DA8EBB}"/>
    <cellStyle name="Título 4 16 2 2 2" xfId="47914" xr:uid="{2453FD95-D2CC-4462-8F16-748AC856DFDA}"/>
    <cellStyle name="Título 4 16 2 3" xfId="47915" xr:uid="{8496686D-A3D5-4C28-BB02-640877D8F858}"/>
    <cellStyle name="Título 4 16 2 3 2" xfId="47916" xr:uid="{8BF11F9E-A4EA-4BA9-BBD9-5BC0CBDADFF0}"/>
    <cellStyle name="Título 4 16 2 4" xfId="47917" xr:uid="{70A36F3D-5195-4D0B-92CB-2E0AA8905F32}"/>
    <cellStyle name="Título 4 16 3" xfId="47918" xr:uid="{45297D93-80E8-469E-AFDC-2AB5B9D91DD8}"/>
    <cellStyle name="Título 4 16 3 2" xfId="47919" xr:uid="{126311AC-20CA-4CA2-BB1C-0F7A336BA6E2}"/>
    <cellStyle name="Título 4 16 4" xfId="47920" xr:uid="{6B4CF08E-7C9D-4116-8078-F94563FA5308}"/>
    <cellStyle name="Título 4 16 4 2" xfId="47921" xr:uid="{B22103C8-9B78-4F2D-8491-6A714F7CBB7C}"/>
    <cellStyle name="Título 4 16 5" xfId="47922" xr:uid="{44AADDF2-51DC-4260-B37B-9A44FD2B18B7}"/>
    <cellStyle name="Título 4 16 5 2" xfId="47923" xr:uid="{D3E55BD0-58B4-4729-8CB8-D5222E7A3236}"/>
    <cellStyle name="Título 4 16 6" xfId="47924" xr:uid="{0D34DB99-1BC9-4328-8DBA-1297C139E8BB}"/>
    <cellStyle name="Título 4 16 6 2" xfId="47925" xr:uid="{F69CC40E-288A-46E1-81FD-421308FFB6DF}"/>
    <cellStyle name="Título 4 16 7" xfId="47926" xr:uid="{ABB0B7FA-0B90-4C8E-B44D-3CC927E6E6C9}"/>
    <cellStyle name="Título 4 17" xfId="47927" xr:uid="{F3ACBA3A-5CA7-445A-96DC-67018044794C}"/>
    <cellStyle name="Título 4 17 2" xfId="47928" xr:uid="{0D44C0CB-93E6-4AD6-ACEA-F35E55BEF51C}"/>
    <cellStyle name="Título 4 17 2 2" xfId="47929" xr:uid="{7F3869DF-99C9-46E0-8E8F-D7FDF97C203F}"/>
    <cellStyle name="Título 4 17 2 2 2" xfId="47930" xr:uid="{4D43CF18-B562-4B7D-B0E2-92B766E0EA7D}"/>
    <cellStyle name="Título 4 17 2 3" xfId="47931" xr:uid="{B2F27BC2-56C9-41C8-9267-5D6662B4B654}"/>
    <cellStyle name="Título 4 17 2 3 2" xfId="47932" xr:uid="{10361AC7-CFA3-49CA-89EB-77EBF765DEAB}"/>
    <cellStyle name="Título 4 17 2 4" xfId="47933" xr:uid="{8DCFA2C7-CC17-4C74-81FB-49CC413E713A}"/>
    <cellStyle name="Título 4 17 3" xfId="47934" xr:uid="{8F276C33-BDAD-463A-80B1-6614EB50D61C}"/>
    <cellStyle name="Título 4 17 3 2" xfId="47935" xr:uid="{33C6AE0C-94C9-449A-945F-5509047E6945}"/>
    <cellStyle name="Título 4 17 4" xfId="47936" xr:uid="{8D4DF389-AEAC-4C6A-B456-7B9AAC67FD7D}"/>
    <cellStyle name="Título 4 17 4 2" xfId="47937" xr:uid="{AD80274B-20EE-4326-AF08-120E303C5C99}"/>
    <cellStyle name="Título 4 17 5" xfId="47938" xr:uid="{EA6FABD0-879A-4B5E-84F3-3B26F8353F9E}"/>
    <cellStyle name="Título 4 17 5 2" xfId="47939" xr:uid="{4AC575C3-C22E-43A1-A444-525C3BBC696F}"/>
    <cellStyle name="Título 4 17 6" xfId="47940" xr:uid="{328F124F-5D26-436B-9025-B678225CCE0D}"/>
    <cellStyle name="Título 4 17 6 2" xfId="47941" xr:uid="{E32EC6B0-B7B1-495A-9C12-52F5C6BDE5D9}"/>
    <cellStyle name="Título 4 17 7" xfId="47942" xr:uid="{93B2EBE4-BB68-43D4-8A1B-C9F5E2A12D0C}"/>
    <cellStyle name="Título 4 18" xfId="47943" xr:uid="{746526C7-D881-4C1E-A7C6-D1874C078CCA}"/>
    <cellStyle name="Título 4 18 2" xfId="47944" xr:uid="{B8662EB8-BB7E-4A6A-BD0D-CBF99ADF7B19}"/>
    <cellStyle name="Título 4 18 2 2" xfId="47945" xr:uid="{410D6401-2EE2-43A1-A140-F85D5750F8B4}"/>
    <cellStyle name="Título 4 18 2 2 2" xfId="47946" xr:uid="{3512AC7B-2CCD-4184-B5D3-C4758F384F25}"/>
    <cellStyle name="Título 4 18 2 3" xfId="47947" xr:uid="{1F2FCC9E-3072-4FB7-B752-607FFCAAC7FC}"/>
    <cellStyle name="Título 4 18 2 3 2" xfId="47948" xr:uid="{91617D86-56F3-408B-9F39-98DD500FE3DC}"/>
    <cellStyle name="Título 4 18 2 4" xfId="47949" xr:uid="{D9682F8D-8E5A-4069-9E26-268337B54EF5}"/>
    <cellStyle name="Título 4 18 3" xfId="47950" xr:uid="{E40DB23A-9555-42CE-AA4C-45AC71FC162F}"/>
    <cellStyle name="Título 4 18 3 2" xfId="47951" xr:uid="{DDD3DD2F-A7E2-4041-9F48-BA8EF0573629}"/>
    <cellStyle name="Título 4 18 4" xfId="47952" xr:uid="{653A82E7-1E9B-4CD6-91D7-315D4858D192}"/>
    <cellStyle name="Título 4 18 4 2" xfId="47953" xr:uid="{171C0AB5-DB34-4E9A-881C-ACA56B4B227A}"/>
    <cellStyle name="Título 4 18 5" xfId="47954" xr:uid="{7202E516-CC64-4C86-B156-FA9E6E66EDAE}"/>
    <cellStyle name="Título 4 18 5 2" xfId="47955" xr:uid="{4F5AF6E5-AB30-409C-8DF1-2B9720A08928}"/>
    <cellStyle name="Título 4 18 6" xfId="47956" xr:uid="{C28B570C-8CC3-4A21-8CFE-47B8C79EC602}"/>
    <cellStyle name="Título 4 18 6 2" xfId="47957" xr:uid="{0AA334CD-104B-4272-B8CE-42229EBEAE72}"/>
    <cellStyle name="Título 4 18 7" xfId="47958" xr:uid="{DE663DF8-B82E-4E1B-8258-F3493D9346EA}"/>
    <cellStyle name="Título 4 19" xfId="47959" xr:uid="{2E9EEB84-BB33-4B9A-A4DB-AA8A0EF57B47}"/>
    <cellStyle name="Título 4 19 2" xfId="47960" xr:uid="{28067DAB-B471-4457-8067-08F9B04E1891}"/>
    <cellStyle name="Título 4 19 2 2" xfId="47961" xr:uid="{E9C237BE-C4B7-45F5-A93A-0AC24AF2B397}"/>
    <cellStyle name="Título 4 19 2 2 2" xfId="47962" xr:uid="{F65358C9-4D83-443B-98D4-7F81A32A8DDE}"/>
    <cellStyle name="Título 4 19 2 3" xfId="47963" xr:uid="{1AA12FA3-3202-4F42-A689-A1BF6CBB089F}"/>
    <cellStyle name="Título 4 19 2 3 2" xfId="47964" xr:uid="{2F8C0617-FFEE-4C5D-BC9C-80299D5A417C}"/>
    <cellStyle name="Título 4 19 2 4" xfId="47965" xr:uid="{F2EBFC15-0DBA-4DCF-9700-A6E036780FDE}"/>
    <cellStyle name="Título 4 19 3" xfId="47966" xr:uid="{4450578C-A091-413E-BA19-00A78E06E8EF}"/>
    <cellStyle name="Título 4 19 3 2" xfId="47967" xr:uid="{AE341549-D29D-4820-9F33-246C6CB12805}"/>
    <cellStyle name="Título 4 19 4" xfId="47968" xr:uid="{599700B8-FBC7-47A7-935B-149EA4351FD6}"/>
    <cellStyle name="Título 4 19 4 2" xfId="47969" xr:uid="{5C5A911E-776E-441E-A231-994668957858}"/>
    <cellStyle name="Título 4 19 5" xfId="47970" xr:uid="{F49E628E-5C63-48CE-885B-DD9564E7E61B}"/>
    <cellStyle name="Título 4 19 5 2" xfId="47971" xr:uid="{5A6B440A-9A67-4549-976D-D77017295894}"/>
    <cellStyle name="Título 4 19 6" xfId="47972" xr:uid="{7F8B5E6E-BE29-47F5-9696-CCB5FFCBBDB2}"/>
    <cellStyle name="Título 4 19 6 2" xfId="47973" xr:uid="{F15C51BB-DA6B-4D7E-894F-923EC05D6D39}"/>
    <cellStyle name="Título 4 19 7" xfId="47974" xr:uid="{3CE69A6E-81D3-45E4-9118-83B425D6CFF4}"/>
    <cellStyle name="Título 4 2" xfId="47975" xr:uid="{EFE870CF-9EED-4AE0-BBFA-4F26FC59B14F}"/>
    <cellStyle name="Título 4 2 10" xfId="47976" xr:uid="{E1DAE2F5-9FC0-4CA0-8A62-0ABABD4E730D}"/>
    <cellStyle name="Título 4 2 10 2" xfId="47977" xr:uid="{181C873D-6A0A-46B0-9CE7-95D946F36B77}"/>
    <cellStyle name="Título 4 2 10 2 2" xfId="47978" xr:uid="{C60A54C8-AE0B-4708-BA9F-B9BA9A53CD36}"/>
    <cellStyle name="Título 4 2 10 2 2 2" xfId="47979" xr:uid="{507EF3AA-82CF-4F32-978C-7F56049A486D}"/>
    <cellStyle name="Título 4 2 10 2 3" xfId="47980" xr:uid="{FE69B3A1-64E9-45BF-B3FC-8085AC84B43E}"/>
    <cellStyle name="Título 4 2 10 2 3 2" xfId="47981" xr:uid="{51049BA3-372A-401B-A9DD-BD945D0480FF}"/>
    <cellStyle name="Título 4 2 10 2 4" xfId="47982" xr:uid="{20AC49CB-494C-48FB-B744-225EBC078A98}"/>
    <cellStyle name="Título 4 2 10 3" xfId="47983" xr:uid="{0A549C2F-F8A4-4E7F-B1DA-261EAE11C1FA}"/>
    <cellStyle name="Título 4 2 10 3 2" xfId="47984" xr:uid="{2CD28922-FE43-43B3-8D6E-E785EA1271D3}"/>
    <cellStyle name="Título 4 2 10 4" xfId="47985" xr:uid="{21236169-A16D-4184-BA80-3EEA52462521}"/>
    <cellStyle name="Título 4 2 10 4 2" xfId="47986" xr:uid="{50FB2E50-89DF-48D8-A5EF-3B5A74DAEA52}"/>
    <cellStyle name="Título 4 2 10 5" xfId="47987" xr:uid="{5646F3BD-1F8C-4129-95BE-387AF5C94435}"/>
    <cellStyle name="Título 4 2 10 5 2" xfId="47988" xr:uid="{11799EF5-B7D0-4B11-B9B1-EF57DD864F27}"/>
    <cellStyle name="Título 4 2 10 6" xfId="47989" xr:uid="{D1C6EC62-A518-4D69-882C-89A49328D285}"/>
    <cellStyle name="Título 4 2 10 6 2" xfId="47990" xr:uid="{8699B066-AC21-4479-8B02-6E6C4463D19B}"/>
    <cellStyle name="Título 4 2 10 7" xfId="47991" xr:uid="{D26AA645-12FE-49E5-A370-20841C967038}"/>
    <cellStyle name="Título 4 2 11" xfId="47992" xr:uid="{57B87C73-E3E2-4FE7-8AAE-5B34F21357C3}"/>
    <cellStyle name="Título 4 2 11 2" xfId="47993" xr:uid="{D7A37D02-688B-4581-BA1A-219FBE23D443}"/>
    <cellStyle name="Título 4 2 11 2 2" xfId="47994" xr:uid="{369CE13A-E82F-45E1-9F2C-74B3E0BF86E0}"/>
    <cellStyle name="Título 4 2 11 2 2 2" xfId="47995" xr:uid="{79AF0EE6-2B64-4368-8AD5-985C719755C6}"/>
    <cellStyle name="Título 4 2 11 2 3" xfId="47996" xr:uid="{3E069D4C-0BDC-4ABA-B5A9-7916E4AE580D}"/>
    <cellStyle name="Título 4 2 11 2 3 2" xfId="47997" xr:uid="{DC0B3534-B1E4-4CB8-B3E8-27224DCA92E8}"/>
    <cellStyle name="Título 4 2 11 2 4" xfId="47998" xr:uid="{229012AF-FF98-447C-BB74-028D6C7A9779}"/>
    <cellStyle name="Título 4 2 11 3" xfId="47999" xr:uid="{D1EB3408-83D2-44FB-90F2-3A0F2640B630}"/>
    <cellStyle name="Título 4 2 11 3 2" xfId="48000" xr:uid="{7F0AE6D4-B204-4971-995D-777A3FD553C4}"/>
    <cellStyle name="Título 4 2 11 4" xfId="48001" xr:uid="{06844F7C-3ACD-4565-8C82-0C30B54C80F7}"/>
    <cellStyle name="Título 4 2 11 4 2" xfId="48002" xr:uid="{F96776CD-13A2-4320-9540-9B1EAF854834}"/>
    <cellStyle name="Título 4 2 11 5" xfId="48003" xr:uid="{8DEFA287-04A3-43BB-A87F-62C254A96C45}"/>
    <cellStyle name="Título 4 2 11 5 2" xfId="48004" xr:uid="{6FEF7F13-233D-4C30-BD1A-4EDB4B1CCBBF}"/>
    <cellStyle name="Título 4 2 11 6" xfId="48005" xr:uid="{A3AE0202-CA61-461D-9CC8-E0B519F072E3}"/>
    <cellStyle name="Título 4 2 11 6 2" xfId="48006" xr:uid="{B2D3E5C2-5B4F-4E62-9B82-F9C35AE71AAF}"/>
    <cellStyle name="Título 4 2 11 7" xfId="48007" xr:uid="{AB9B0B8B-E21C-49C5-8CF0-B08E8BED55F7}"/>
    <cellStyle name="Título 4 2 12" xfId="48008" xr:uid="{4202C55D-7639-4F76-A925-B0F718146F57}"/>
    <cellStyle name="Título 4 2 12 2" xfId="48009" xr:uid="{1D18AC86-74A9-4DF1-A79C-125333CAEC7D}"/>
    <cellStyle name="Título 4 2 12 2 2" xfId="48010" xr:uid="{51A12BED-7E15-4BC9-AC64-93084D80A09E}"/>
    <cellStyle name="Título 4 2 12 2 2 2" xfId="48011" xr:uid="{6BA4AD7B-F0E1-4C2A-9BF9-9B25E461BE50}"/>
    <cellStyle name="Título 4 2 12 2 3" xfId="48012" xr:uid="{C3A4579D-532D-4CE8-BFDD-7F0B7FECF156}"/>
    <cellStyle name="Título 4 2 12 2 3 2" xfId="48013" xr:uid="{E31AF6DF-1FD3-4263-B2EB-CFC8C88E284D}"/>
    <cellStyle name="Título 4 2 12 2 4" xfId="48014" xr:uid="{1558D022-3885-4507-86B3-378F05A90226}"/>
    <cellStyle name="Título 4 2 12 3" xfId="48015" xr:uid="{2BA8EBE4-170C-4D55-A37F-8126B99E0934}"/>
    <cellStyle name="Título 4 2 12 3 2" xfId="48016" xr:uid="{30C26960-EADB-4E62-BABE-A9F5F1B33666}"/>
    <cellStyle name="Título 4 2 12 4" xfId="48017" xr:uid="{B2BA26EC-2D2B-4D61-9A1C-DA395767D498}"/>
    <cellStyle name="Título 4 2 12 4 2" xfId="48018" xr:uid="{2C7C0677-3557-4906-B039-3760A130C4BE}"/>
    <cellStyle name="Título 4 2 12 5" xfId="48019" xr:uid="{56C7A90C-D7AC-4A90-BED6-EFADB4B52E90}"/>
    <cellStyle name="Título 4 2 12 5 2" xfId="48020" xr:uid="{5E678BFB-80A9-499A-ACA2-E6A6856D8235}"/>
    <cellStyle name="Título 4 2 12 6" xfId="48021" xr:uid="{E20F6050-9AB3-4EC1-820E-EBB640916738}"/>
    <cellStyle name="Título 4 2 12 6 2" xfId="48022" xr:uid="{89710427-9532-4035-BEF6-3266B9FB0480}"/>
    <cellStyle name="Título 4 2 12 7" xfId="48023" xr:uid="{01971971-5A28-4BB1-AE5C-1B0F28E2A8F2}"/>
    <cellStyle name="Título 4 2 13" xfId="48024" xr:uid="{14748761-29C5-46D7-AEDD-89D7270019C7}"/>
    <cellStyle name="Título 4 2 13 2" xfId="48025" xr:uid="{12A75257-05E0-4605-A14C-EEA3C801EFC6}"/>
    <cellStyle name="Título 4 2 13 2 2" xfId="48026" xr:uid="{8E28D9DE-265D-4DAD-9FDB-6F7DE7B6EB08}"/>
    <cellStyle name="Título 4 2 13 2 2 2" xfId="48027" xr:uid="{87275144-4DAF-4E9C-94C3-D0AE389B6626}"/>
    <cellStyle name="Título 4 2 13 2 3" xfId="48028" xr:uid="{22E62914-8742-4E90-A788-2881C7FBC13B}"/>
    <cellStyle name="Título 4 2 13 2 3 2" xfId="48029" xr:uid="{F130AB4B-2ECB-4304-95DC-EE6EA24CD594}"/>
    <cellStyle name="Título 4 2 13 2 4" xfId="48030" xr:uid="{710BF178-E806-43B3-AFB9-DEF57B6BDF36}"/>
    <cellStyle name="Título 4 2 13 3" xfId="48031" xr:uid="{15744712-0736-4441-80E6-3D4A53669B8D}"/>
    <cellStyle name="Título 4 2 13 3 2" xfId="48032" xr:uid="{18F67BC3-3139-4589-AA25-A87D5D871351}"/>
    <cellStyle name="Título 4 2 13 4" xfId="48033" xr:uid="{A8CC4E47-13C0-4C0A-96FA-A20E9012A35D}"/>
    <cellStyle name="Título 4 2 13 4 2" xfId="48034" xr:uid="{12A1DB86-B27A-4E93-A5EF-F2EC09BA514A}"/>
    <cellStyle name="Título 4 2 13 5" xfId="48035" xr:uid="{A05E8AEC-6CC3-423C-BBC2-5CAE27E1CBE5}"/>
    <cellStyle name="Título 4 2 13 5 2" xfId="48036" xr:uid="{ECEC9F76-ECB1-45B2-A69D-06D9265246D0}"/>
    <cellStyle name="Título 4 2 13 6" xfId="48037" xr:uid="{3D75C405-9881-4274-925B-5B7566C2791A}"/>
    <cellStyle name="Título 4 2 13 6 2" xfId="48038" xr:uid="{7CB4589E-B2C7-48C3-929E-1E434B521FF4}"/>
    <cellStyle name="Título 4 2 13 7" xfId="48039" xr:uid="{BB9006CD-DB82-4A6F-B8CA-BAA31812947F}"/>
    <cellStyle name="Título 4 2 14" xfId="48040" xr:uid="{82F14503-0D20-4146-A75E-C7EC1BCDC9AC}"/>
    <cellStyle name="Título 4 2 14 2" xfId="48041" xr:uid="{B8A5534C-5CD9-432B-BB7A-C8FDE36CBEFE}"/>
    <cellStyle name="Título 4 2 14 2 2" xfId="48042" xr:uid="{3B1C7F50-51FA-4A2A-8318-B01D104C023A}"/>
    <cellStyle name="Título 4 2 14 2 2 2" xfId="48043" xr:uid="{7F95520E-4085-4D13-81BB-5CE1802FEEA9}"/>
    <cellStyle name="Título 4 2 14 2 3" xfId="48044" xr:uid="{D4520D64-D16B-4776-8EC9-A50800C1454D}"/>
    <cellStyle name="Título 4 2 14 2 3 2" xfId="48045" xr:uid="{8A1A4EFD-067E-49F1-BD39-8AE5491BCF97}"/>
    <cellStyle name="Título 4 2 14 2 4" xfId="48046" xr:uid="{C49F39DA-FC79-4A7B-B717-0D89DACDF099}"/>
    <cellStyle name="Título 4 2 14 3" xfId="48047" xr:uid="{FA7AD6BA-2866-4293-B7AF-71E8663C7258}"/>
    <cellStyle name="Título 4 2 14 3 2" xfId="48048" xr:uid="{EFCD72C5-A3CE-4035-99DE-9B54F87060BE}"/>
    <cellStyle name="Título 4 2 14 4" xfId="48049" xr:uid="{295A65FF-C08D-4D3C-9541-0F51C1B75EF7}"/>
    <cellStyle name="Título 4 2 14 4 2" xfId="48050" xr:uid="{A1CCF555-EA23-4AC2-9ECA-EDF9DB55ED20}"/>
    <cellStyle name="Título 4 2 14 5" xfId="48051" xr:uid="{B8FA51D7-0AC6-4F79-9F69-385029D4F901}"/>
    <cellStyle name="Título 4 2 14 5 2" xfId="48052" xr:uid="{CD2A46D9-6D4D-41D3-AF48-02F8AD903189}"/>
    <cellStyle name="Título 4 2 14 6" xfId="48053" xr:uid="{C52CC5B4-27A5-4EF3-8122-0A153FF3AF93}"/>
    <cellStyle name="Título 4 2 14 6 2" xfId="48054" xr:uid="{D8BA59BE-FED3-4807-8A6A-2970EC4F5289}"/>
    <cellStyle name="Título 4 2 14 7" xfId="48055" xr:uid="{FFA3399B-498B-4276-82F6-E869E4007A18}"/>
    <cellStyle name="Título 4 2 15" xfId="48056" xr:uid="{0EE7C64A-3162-4CD3-BDEB-EB70768EDC16}"/>
    <cellStyle name="Título 4 2 15 2" xfId="48057" xr:uid="{72FCB479-5F2F-432B-9F31-46F5815A4D2A}"/>
    <cellStyle name="Título 4 2 15 2 2" xfId="48058" xr:uid="{B08A53A2-16C9-4EDF-B64E-066B606089C3}"/>
    <cellStyle name="Título 4 2 15 2 2 2" xfId="48059" xr:uid="{C4890CFF-7B83-4BA9-A636-0EF56312E2C7}"/>
    <cellStyle name="Título 4 2 15 2 3" xfId="48060" xr:uid="{A2C8A6ED-CF69-4EF0-9366-3998A163E033}"/>
    <cellStyle name="Título 4 2 15 2 3 2" xfId="48061" xr:uid="{9A38C83B-627B-424D-9874-373BA112D8A4}"/>
    <cellStyle name="Título 4 2 15 2 4" xfId="48062" xr:uid="{ED526521-9CD9-4643-B4E5-F2A9DF67B141}"/>
    <cellStyle name="Título 4 2 15 3" xfId="48063" xr:uid="{EA5C99C2-4080-4F1C-8474-7951F397B76F}"/>
    <cellStyle name="Título 4 2 15 3 2" xfId="48064" xr:uid="{3A2859B7-D2A3-4791-B6B6-0FB9B29F5D67}"/>
    <cellStyle name="Título 4 2 15 4" xfId="48065" xr:uid="{EC76C401-7D13-4696-B4E7-C92BD1D2EA50}"/>
    <cellStyle name="Título 4 2 15 4 2" xfId="48066" xr:uid="{DA2EA1DE-5941-487E-88A3-5131FB80B898}"/>
    <cellStyle name="Título 4 2 15 5" xfId="48067" xr:uid="{29CF45D0-BBB7-45D4-97AD-121DEAE4829E}"/>
    <cellStyle name="Título 4 2 15 5 2" xfId="48068" xr:uid="{4402BF1B-97A9-4098-B11E-472930AE8AB6}"/>
    <cellStyle name="Título 4 2 15 6" xfId="48069" xr:uid="{D6E62268-AEF0-458C-AE80-41B8008845E4}"/>
    <cellStyle name="Título 4 2 15 6 2" xfId="48070" xr:uid="{99810BB5-ECB2-4963-A9C0-E67DAEEA7E57}"/>
    <cellStyle name="Título 4 2 15 7" xfId="48071" xr:uid="{E99CD97D-17CB-492E-9693-BFF6037439BF}"/>
    <cellStyle name="Título 4 2 16" xfId="48072" xr:uid="{32E58354-25D1-41D1-ABFA-D3BB7AC337B5}"/>
    <cellStyle name="Título 4 2 16 2" xfId="48073" xr:uid="{2560ABDD-54E8-4E80-90CF-957323766E9D}"/>
    <cellStyle name="Título 4 2 16 2 2" xfId="48074" xr:uid="{0A2C5026-C4AE-4A96-A80B-558278B324C9}"/>
    <cellStyle name="Título 4 2 16 2 2 2" xfId="48075" xr:uid="{A4559613-B120-430E-AEB8-E4CA5442F7E9}"/>
    <cellStyle name="Título 4 2 16 2 3" xfId="48076" xr:uid="{45BEE15B-286A-4AE4-8944-E25FEA44A0DF}"/>
    <cellStyle name="Título 4 2 16 2 3 2" xfId="48077" xr:uid="{1B947F36-FF22-4AB0-88EC-1BA43049F831}"/>
    <cellStyle name="Título 4 2 16 2 4" xfId="48078" xr:uid="{C8F19AFB-143E-4480-9F41-5ABFFDF1CABA}"/>
    <cellStyle name="Título 4 2 16 3" xfId="48079" xr:uid="{E13AA841-C832-498A-9FD5-F1E00A654C2E}"/>
    <cellStyle name="Título 4 2 16 3 2" xfId="48080" xr:uid="{58A0062D-D92B-4B34-AE33-627CC4891AF8}"/>
    <cellStyle name="Título 4 2 16 4" xfId="48081" xr:uid="{40753298-E2DC-4B74-AB86-5BA1FFCA6E50}"/>
    <cellStyle name="Título 4 2 16 4 2" xfId="48082" xr:uid="{F1ADC745-FFEF-409B-917C-E7F731A580B2}"/>
    <cellStyle name="Título 4 2 16 5" xfId="48083" xr:uid="{35FC7C89-2740-442E-8BDB-3E73DEEFD0EC}"/>
    <cellStyle name="Título 4 2 16 5 2" xfId="48084" xr:uid="{4C5F8D28-5C37-4CF2-8FB9-273688DEA0CB}"/>
    <cellStyle name="Título 4 2 16 6" xfId="48085" xr:uid="{27840B88-898C-4625-A7DF-D8051DD6AF98}"/>
    <cellStyle name="Título 4 2 16 6 2" xfId="48086" xr:uid="{F54BB2C7-D188-4802-886B-BFBF817296D8}"/>
    <cellStyle name="Título 4 2 16 7" xfId="48087" xr:uid="{9366B803-5D84-4E8C-9EEC-31EA04BCE427}"/>
    <cellStyle name="Título 4 2 17" xfId="48088" xr:uid="{44BF2C0D-A584-4A94-BCDD-65960D665662}"/>
    <cellStyle name="Título 4 2 17 2" xfId="48089" xr:uid="{684C35A3-B2E9-4D36-9C89-388A0A0AD7C9}"/>
    <cellStyle name="Título 4 2 17 2 2" xfId="48090" xr:uid="{BA05C72C-CDE2-466F-A322-DA16704D56B3}"/>
    <cellStyle name="Título 4 2 17 2 2 2" xfId="48091" xr:uid="{CAE1888B-5CE5-4E87-B57E-7009D48A2613}"/>
    <cellStyle name="Título 4 2 17 2 3" xfId="48092" xr:uid="{D32E57CD-30E8-410C-918D-91C27CC74449}"/>
    <cellStyle name="Título 4 2 17 2 3 2" xfId="48093" xr:uid="{394A3024-20C4-4AD6-8F72-FACC9E174D4B}"/>
    <cellStyle name="Título 4 2 17 2 4" xfId="48094" xr:uid="{8FBF17A6-1EAE-4CC0-A35A-89A972C28712}"/>
    <cellStyle name="Título 4 2 17 3" xfId="48095" xr:uid="{B06D7464-C40D-42E1-874B-D052B03A9813}"/>
    <cellStyle name="Título 4 2 17 3 2" xfId="48096" xr:uid="{A4575B67-2309-4133-A9EB-6E60E3CF7AEB}"/>
    <cellStyle name="Título 4 2 17 4" xfId="48097" xr:uid="{6E517071-22EC-4CA0-B057-0738D51CF8B5}"/>
    <cellStyle name="Título 4 2 17 4 2" xfId="48098" xr:uid="{2D9466FD-B0D6-4F93-A0A5-82A6677A9B1D}"/>
    <cellStyle name="Título 4 2 17 5" xfId="48099" xr:uid="{DF3D8300-1165-46D4-9E19-A9301C6F24ED}"/>
    <cellStyle name="Título 4 2 17 5 2" xfId="48100" xr:uid="{DBB97100-F7AC-4320-97E2-D327D757C75F}"/>
    <cellStyle name="Título 4 2 17 6" xfId="48101" xr:uid="{69A24442-1AA5-4131-85A2-23313DD09C95}"/>
    <cellStyle name="Título 4 2 17 6 2" xfId="48102" xr:uid="{78D0B486-1228-4534-ADFA-BC3E7F014B75}"/>
    <cellStyle name="Título 4 2 17 7" xfId="48103" xr:uid="{D4281624-0239-4C30-AFD5-6093D8EC312A}"/>
    <cellStyle name="Título 4 2 18" xfId="48104" xr:uid="{AE43530A-6FF4-43CD-A246-4D8AFD704A95}"/>
    <cellStyle name="Título 4 2 18 2" xfId="48105" xr:uid="{A684BEAF-ADA7-461C-83C7-DF89DF896DC7}"/>
    <cellStyle name="Título 4 2 18 2 2" xfId="48106" xr:uid="{4C73D622-E09C-4A3D-987D-4C1CB2E4DE71}"/>
    <cellStyle name="Título 4 2 18 2 2 2" xfId="48107" xr:uid="{0262D741-F5C4-48B2-AA77-3967EFB3DF71}"/>
    <cellStyle name="Título 4 2 18 2 3" xfId="48108" xr:uid="{CE54AAAC-6CCE-47A8-8D28-6B3F02A1CC85}"/>
    <cellStyle name="Título 4 2 18 2 3 2" xfId="48109" xr:uid="{AF753A0F-5C1B-46F6-84A3-D20DE8B84BC0}"/>
    <cellStyle name="Título 4 2 18 2 4" xfId="48110" xr:uid="{12791AC7-F1F6-41B5-B187-DD4C07048421}"/>
    <cellStyle name="Título 4 2 18 3" xfId="48111" xr:uid="{48542FB7-8A2B-450E-82D7-FA5AFEA3AC1B}"/>
    <cellStyle name="Título 4 2 18 3 2" xfId="48112" xr:uid="{36105A2C-14F3-4A5E-BF52-9668BA10BAEE}"/>
    <cellStyle name="Título 4 2 18 4" xfId="48113" xr:uid="{257D9DBB-0D3B-4EB5-99A8-E7ADC2556E7D}"/>
    <cellStyle name="Título 4 2 18 4 2" xfId="48114" xr:uid="{E6B9F803-1674-46F5-BDDB-D9BE39ACE1BD}"/>
    <cellStyle name="Título 4 2 18 5" xfId="48115" xr:uid="{F6B8BC3F-9404-426C-9D13-303E38690C76}"/>
    <cellStyle name="Título 4 2 18 5 2" xfId="48116" xr:uid="{95651ABF-CD40-408F-867F-B615D1C0254F}"/>
    <cellStyle name="Título 4 2 18 6" xfId="48117" xr:uid="{2729BF92-C697-4D5E-98DB-92E5438F5B7A}"/>
    <cellStyle name="Título 4 2 18 6 2" xfId="48118" xr:uid="{A9EAA7C5-2DD0-4171-B024-2B2004D1589B}"/>
    <cellStyle name="Título 4 2 18 7" xfId="48119" xr:uid="{08A8B303-99BB-4F59-874F-A232569668F6}"/>
    <cellStyle name="Título 4 2 19" xfId="48120" xr:uid="{289E8764-3124-4615-B83C-C1C4B5CEE35E}"/>
    <cellStyle name="Título 4 2 19 2" xfId="48121" xr:uid="{E41FA54D-15D3-4B31-B1D2-A225BC6A2967}"/>
    <cellStyle name="Título 4 2 19 2 2" xfId="48122" xr:uid="{338296E6-3D83-4BB6-BC23-A4CAFE02C419}"/>
    <cellStyle name="Título 4 2 19 2 2 2" xfId="48123" xr:uid="{9A12C488-9F6F-429F-BE4B-4BD89F6BB5C7}"/>
    <cellStyle name="Título 4 2 19 2 3" xfId="48124" xr:uid="{47592CC2-4428-4F7B-B4FD-B523F77C961A}"/>
    <cellStyle name="Título 4 2 19 2 3 2" xfId="48125" xr:uid="{8EFE7E4E-0BC8-4914-AC54-833BE93A1045}"/>
    <cellStyle name="Título 4 2 19 2 4" xfId="48126" xr:uid="{DE91E434-336E-4D93-B0A0-2D721E0DE29C}"/>
    <cellStyle name="Título 4 2 19 3" xfId="48127" xr:uid="{20C156DA-52CD-4017-A6E5-0AA74186D84C}"/>
    <cellStyle name="Título 4 2 19 3 2" xfId="48128" xr:uid="{6D5CAA97-B5D7-42B8-B1CB-602E1E7B5479}"/>
    <cellStyle name="Título 4 2 19 4" xfId="48129" xr:uid="{7D97E1DB-80C3-4188-B0DB-37E19DAFC7DE}"/>
    <cellStyle name="Título 4 2 19 4 2" xfId="48130" xr:uid="{BCE2AEA1-6DAE-4416-BF31-2F27834A9FAA}"/>
    <cellStyle name="Título 4 2 19 5" xfId="48131" xr:uid="{F568CF62-07FA-4BB3-83C7-A88CC791A8D2}"/>
    <cellStyle name="Título 4 2 19 5 2" xfId="48132" xr:uid="{6F1C82AF-3FA8-4F4C-B5F8-DFB71CD65707}"/>
    <cellStyle name="Título 4 2 19 6" xfId="48133" xr:uid="{61F2BCEF-2DAB-4099-A991-4010E6C0532D}"/>
    <cellStyle name="Título 4 2 19 6 2" xfId="48134" xr:uid="{D2F154A5-882A-4DA1-B049-8C5B876F84E0}"/>
    <cellStyle name="Título 4 2 19 7" xfId="48135" xr:uid="{0FBEC319-67B3-4138-8FA4-69F6C29E5CBF}"/>
    <cellStyle name="Título 4 2 2" xfId="48136" xr:uid="{55AB1B62-405F-4F0E-8151-1CC7781CF5FF}"/>
    <cellStyle name="Título 4 2 2 2" xfId="48137" xr:uid="{1A15C73C-C20B-4B25-9172-6E2684F6BDBF}"/>
    <cellStyle name="Título 4 2 2 2 2" xfId="48138" xr:uid="{F6A14265-AAD9-4C26-96D6-54180006368A}"/>
    <cellStyle name="Título 4 2 2 2 2 2" xfId="48139" xr:uid="{D2523853-8C2E-428A-BB36-FCCDE25A3406}"/>
    <cellStyle name="Título 4 2 2 2 3" xfId="48140" xr:uid="{75B1B43E-C2B8-4D47-A5DA-E2BB211CD4DA}"/>
    <cellStyle name="Título 4 2 2 2 3 2" xfId="48141" xr:uid="{0C3803A0-3B27-4357-907C-94ECDE1BEDCB}"/>
    <cellStyle name="Título 4 2 2 2 4" xfId="48142" xr:uid="{5D25E193-431B-4F75-9CEA-938F1A18B3DC}"/>
    <cellStyle name="Título 4 2 2 3" xfId="48143" xr:uid="{0F37B31F-13BD-4BB0-9C0B-9249F90E82AA}"/>
    <cellStyle name="Título 4 2 2 3 2" xfId="48144" xr:uid="{F4E235A2-0F16-4345-90FE-AD532FACB2C7}"/>
    <cellStyle name="Título 4 2 2 4" xfId="48145" xr:uid="{62EFA58F-59A5-4B3D-BBF4-104D0A70AC69}"/>
    <cellStyle name="Título 4 2 2 4 2" xfId="48146" xr:uid="{6E764F40-A68D-4DCE-98FF-A048BF7BE8D3}"/>
    <cellStyle name="Título 4 2 2 5" xfId="48147" xr:uid="{AAFD0AB1-0A19-48F7-936D-1845ED7F0FA0}"/>
    <cellStyle name="Título 4 2 2 5 2" xfId="48148" xr:uid="{97E07538-C05F-4F6C-8BCA-DA0A8DC722B5}"/>
    <cellStyle name="Título 4 2 2 6" xfId="48149" xr:uid="{7D06C600-4030-429A-8274-DF79AB63FCCB}"/>
    <cellStyle name="Título 4 2 2 6 2" xfId="48150" xr:uid="{40CDA2BC-1F7D-4692-9A87-E52A164B4323}"/>
    <cellStyle name="Título 4 2 2 7" xfId="48151" xr:uid="{C27C103B-A58A-4452-8454-1C9711BE1CE6}"/>
    <cellStyle name="Título 4 2 20" xfId="48152" xr:uid="{C43593B0-45A5-4FDA-BC06-F6A7F0CC53A4}"/>
    <cellStyle name="Título 4 2 20 2" xfId="48153" xr:uid="{76221510-00B0-4495-BA7D-CD88AF7760DF}"/>
    <cellStyle name="Título 4 2 20 2 2" xfId="48154" xr:uid="{35C10386-F199-4A64-ACA0-50CD1D1BCEBC}"/>
    <cellStyle name="Título 4 2 20 2 2 2" xfId="48155" xr:uid="{A2D85E53-DC40-48D5-BF57-3D1C71A9D2F8}"/>
    <cellStyle name="Título 4 2 20 2 3" xfId="48156" xr:uid="{34B953C2-0212-4716-BC1F-9F0149CFB622}"/>
    <cellStyle name="Título 4 2 20 2 3 2" xfId="48157" xr:uid="{54B2F2CB-3A8E-42AF-964C-B8D1A2391660}"/>
    <cellStyle name="Título 4 2 20 2 4" xfId="48158" xr:uid="{2A0E0C8B-3AF4-4CDF-AA55-2F3499C063BC}"/>
    <cellStyle name="Título 4 2 20 3" xfId="48159" xr:uid="{C17538A6-4527-4A3F-A00F-5934B04E98B3}"/>
    <cellStyle name="Título 4 2 20 3 2" xfId="48160" xr:uid="{3C837049-7EE4-4AEA-B3E0-AE8C92389920}"/>
    <cellStyle name="Título 4 2 20 4" xfId="48161" xr:uid="{859F188C-26B8-40DC-85BB-DA7A08995E09}"/>
    <cellStyle name="Título 4 2 20 4 2" xfId="48162" xr:uid="{5990D3D3-97C7-4101-BE58-82994E087B67}"/>
    <cellStyle name="Título 4 2 20 5" xfId="48163" xr:uid="{113AA071-BBDA-4707-9A89-B706A929DDE4}"/>
    <cellStyle name="Título 4 2 20 5 2" xfId="48164" xr:uid="{E0C07733-4BB3-4132-91C4-C23F3D324394}"/>
    <cellStyle name="Título 4 2 20 6" xfId="48165" xr:uid="{BE70715B-F35C-463F-8B37-BA5B5E1556A5}"/>
    <cellStyle name="Título 4 2 20 6 2" xfId="48166" xr:uid="{9E15D924-C076-47F9-B4BF-0244A62DA26E}"/>
    <cellStyle name="Título 4 2 20 7" xfId="48167" xr:uid="{97DB9F2A-D61A-4B01-9F52-AE5A20546C79}"/>
    <cellStyle name="Título 4 2 21" xfId="48168" xr:uid="{751448DE-D760-40F8-8920-683C64F29C65}"/>
    <cellStyle name="Título 4 2 21 2" xfId="48169" xr:uid="{55E39E56-5923-4CA1-9D4C-5FC060F45C13}"/>
    <cellStyle name="Título 4 2 21 2 2" xfId="48170" xr:uid="{8575E8F3-15EE-47CC-9E45-94937FBFE42D}"/>
    <cellStyle name="Título 4 2 21 2 2 2" xfId="48171" xr:uid="{D36D0EF5-5AC2-4A4A-8FB9-CEE878F0B791}"/>
    <cellStyle name="Título 4 2 21 2 3" xfId="48172" xr:uid="{B4B65DE5-689C-40EE-BE64-7AC343E916A7}"/>
    <cellStyle name="Título 4 2 21 2 3 2" xfId="48173" xr:uid="{BEDEDC96-D69C-4964-B92F-6F0B3BC7A4F0}"/>
    <cellStyle name="Título 4 2 21 2 4" xfId="48174" xr:uid="{B76AADD7-57D0-402A-8FE6-999D8599F1AC}"/>
    <cellStyle name="Título 4 2 21 3" xfId="48175" xr:uid="{7ADB62B3-B0E1-4434-8AA6-AF9F8E625E0D}"/>
    <cellStyle name="Título 4 2 21 3 2" xfId="48176" xr:uid="{70F6657E-A0BC-4A08-9979-7E8575EAA950}"/>
    <cellStyle name="Título 4 2 21 4" xfId="48177" xr:uid="{C22555A1-1069-4722-96E8-C55195C53926}"/>
    <cellStyle name="Título 4 2 21 4 2" xfId="48178" xr:uid="{728E655D-5C0E-4017-A082-1A594A31088C}"/>
    <cellStyle name="Título 4 2 21 5" xfId="48179" xr:uid="{AD758835-F823-4226-A8C3-8A1EB1322E78}"/>
    <cellStyle name="Título 4 2 21 5 2" xfId="48180" xr:uid="{D1C4DCF6-F7A4-461D-AA66-412209B8EFDC}"/>
    <cellStyle name="Título 4 2 21 6" xfId="48181" xr:uid="{A0297124-2A0D-4B4F-9949-8BD1BEB82FFF}"/>
    <cellStyle name="Título 4 2 21 6 2" xfId="48182" xr:uid="{F964895A-E3B8-4ED3-B354-C565731533EB}"/>
    <cellStyle name="Título 4 2 21 7" xfId="48183" xr:uid="{AE611963-2820-455C-939B-3D059B42AB37}"/>
    <cellStyle name="Título 4 2 22" xfId="48184" xr:uid="{F0EBCF0E-A88F-4AEF-9ACD-6FB05ADADFBC}"/>
    <cellStyle name="Título 4 2 22 2" xfId="48185" xr:uid="{195AC6B5-7358-449E-A7F0-609BC910CC3D}"/>
    <cellStyle name="Título 4 2 22 2 2" xfId="48186" xr:uid="{3D90E267-FCA3-4390-8A56-0347B2569228}"/>
    <cellStyle name="Título 4 2 22 2 2 2" xfId="48187" xr:uid="{5D97935D-6BA6-4C0F-B04B-5B3DE4D089AA}"/>
    <cellStyle name="Título 4 2 22 2 3" xfId="48188" xr:uid="{F3ED37E0-DC6F-483B-ADD5-EF9F16FE9DB4}"/>
    <cellStyle name="Título 4 2 22 2 3 2" xfId="48189" xr:uid="{B7717241-4405-4259-8FE7-7A928658C1C0}"/>
    <cellStyle name="Título 4 2 22 2 4" xfId="48190" xr:uid="{247C3BEE-9AF7-4C9D-A1BE-B40D45B17FF1}"/>
    <cellStyle name="Título 4 2 22 3" xfId="48191" xr:uid="{1AF96B35-59D6-4885-9DEB-75BAF1D53E7D}"/>
    <cellStyle name="Título 4 2 22 3 2" xfId="48192" xr:uid="{87FACD5F-783E-48A8-94A4-430167C0F66B}"/>
    <cellStyle name="Título 4 2 22 4" xfId="48193" xr:uid="{2BD7A4EC-9ABF-4C8E-B973-F152238EA1DC}"/>
    <cellStyle name="Título 4 2 22 4 2" xfId="48194" xr:uid="{2EF488D5-116D-4200-B23E-43C7918E034F}"/>
    <cellStyle name="Título 4 2 22 5" xfId="48195" xr:uid="{4EB94859-D901-4C23-9982-EC3DA75EF721}"/>
    <cellStyle name="Título 4 2 22 5 2" xfId="48196" xr:uid="{347E975A-CBE2-43B6-B480-35DAC266D718}"/>
    <cellStyle name="Título 4 2 22 6" xfId="48197" xr:uid="{E1EB1621-4249-4CF2-B942-CA5EE64D8E2A}"/>
    <cellStyle name="Título 4 2 22 6 2" xfId="48198" xr:uid="{06660C89-ED67-4E9B-87C7-6F3F98390398}"/>
    <cellStyle name="Título 4 2 22 7" xfId="48199" xr:uid="{E875DAFA-090F-48AB-96CD-627452643E25}"/>
    <cellStyle name="Título 4 2 23" xfId="48200" xr:uid="{DDD6F50D-F797-43D9-8431-790488349E81}"/>
    <cellStyle name="Título 4 2 23 2" xfId="48201" xr:uid="{2438ABAD-E55C-46B8-94E1-10B3FDEFDAAA}"/>
    <cellStyle name="Título 4 2 23 2 2" xfId="48202" xr:uid="{6520979F-3895-4C22-A93F-DE44A171D111}"/>
    <cellStyle name="Título 4 2 23 2 2 2" xfId="48203" xr:uid="{638DD3C2-8E9B-47BC-935C-ED09C5A9640E}"/>
    <cellStyle name="Título 4 2 23 2 3" xfId="48204" xr:uid="{13CA6CE1-6894-4067-A0FE-8A28C6632EE4}"/>
    <cellStyle name="Título 4 2 23 2 3 2" xfId="48205" xr:uid="{AB450B56-CF2F-46A1-8648-FF20E2B03AAE}"/>
    <cellStyle name="Título 4 2 23 2 4" xfId="48206" xr:uid="{EFECB461-3979-46E7-A913-DA446E1D6AB0}"/>
    <cellStyle name="Título 4 2 23 3" xfId="48207" xr:uid="{AB241A7D-A784-48B6-A42E-7DE782821193}"/>
    <cellStyle name="Título 4 2 23 3 2" xfId="48208" xr:uid="{F235782A-00E9-428E-BDBB-294E8D2CDE90}"/>
    <cellStyle name="Título 4 2 23 4" xfId="48209" xr:uid="{C8D8CBBF-9A2F-42E5-90F7-6A85A78B9EA1}"/>
    <cellStyle name="Título 4 2 23 4 2" xfId="48210" xr:uid="{A411D9FB-E90E-44F4-8374-F9AA4672771A}"/>
    <cellStyle name="Título 4 2 23 5" xfId="48211" xr:uid="{558BA06B-D52C-4C64-A0B0-94683E0BB7C1}"/>
    <cellStyle name="Título 4 2 23 5 2" xfId="48212" xr:uid="{EC6CB92C-E918-446B-A059-9532061F1505}"/>
    <cellStyle name="Título 4 2 23 6" xfId="48213" xr:uid="{7B24D772-C046-435C-8627-234DDB709579}"/>
    <cellStyle name="Título 4 2 23 6 2" xfId="48214" xr:uid="{97581B52-3420-40AC-8345-D8B0FA2157C2}"/>
    <cellStyle name="Título 4 2 23 7" xfId="48215" xr:uid="{C2B6C9FD-A3AD-41A2-86D0-333617BCCD56}"/>
    <cellStyle name="Título 4 2 24" xfId="48216" xr:uid="{16D25BCC-8FCF-4D3A-BAA2-C6E084F5B8B5}"/>
    <cellStyle name="Título 4 2 24 2" xfId="48217" xr:uid="{71445D3B-6D61-4D8E-8FA5-44E34EAAB400}"/>
    <cellStyle name="Título 4 2 24 2 2" xfId="48218" xr:uid="{0E96F160-E9BC-4B04-A7F0-E946FDD63009}"/>
    <cellStyle name="Título 4 2 24 2 2 2" xfId="48219" xr:uid="{FF911F79-53DD-417B-91D6-D7075AC6AA7B}"/>
    <cellStyle name="Título 4 2 24 2 3" xfId="48220" xr:uid="{D7F8AF4E-6BB2-487D-B3DD-E79C59F0990B}"/>
    <cellStyle name="Título 4 2 24 2 3 2" xfId="48221" xr:uid="{E102C957-F753-46C9-A6DB-4E4DD03B1759}"/>
    <cellStyle name="Título 4 2 24 2 4" xfId="48222" xr:uid="{54724AD4-BEB2-4537-9A9A-114F4CE3E301}"/>
    <cellStyle name="Título 4 2 24 3" xfId="48223" xr:uid="{47EEE230-4598-4541-84EA-3582EA7C1D74}"/>
    <cellStyle name="Título 4 2 24 3 2" xfId="48224" xr:uid="{453135E2-D802-4D39-A38C-2E20697B43C9}"/>
    <cellStyle name="Título 4 2 24 4" xfId="48225" xr:uid="{B6C1C499-4FD4-4371-9672-B56AC8D52F88}"/>
    <cellStyle name="Título 4 2 24 4 2" xfId="48226" xr:uid="{B27ED496-8619-42C7-BF5E-C662D9668B55}"/>
    <cellStyle name="Título 4 2 24 5" xfId="48227" xr:uid="{90A340CF-38D0-428B-8374-BC00F8729546}"/>
    <cellStyle name="Título 4 2 24 5 2" xfId="48228" xr:uid="{13BDD2AA-71F5-4B61-884B-18558637F709}"/>
    <cellStyle name="Título 4 2 24 6" xfId="48229" xr:uid="{140EA4EF-1CAF-4FEA-BC23-0CDADDA10D11}"/>
    <cellStyle name="Título 4 2 24 6 2" xfId="48230" xr:uid="{E699C174-923F-444C-ADBA-50E25D93A655}"/>
    <cellStyle name="Título 4 2 24 7" xfId="48231" xr:uid="{0E6820C9-8FC5-4250-9160-9A71B9CAAC19}"/>
    <cellStyle name="Título 4 2 25" xfId="48232" xr:uid="{56680BA1-723D-4056-ADEE-45BB5D2EB2EB}"/>
    <cellStyle name="Título 4 2 25 2" xfId="48233" xr:uid="{3A2FB916-77C1-4FF4-A4D4-92D95BA78E05}"/>
    <cellStyle name="Título 4 2 25 2 2" xfId="48234" xr:uid="{BB3FB283-9AEA-44DC-89C5-4497574BB605}"/>
    <cellStyle name="Título 4 2 25 2 2 2" xfId="48235" xr:uid="{2F563143-AE4A-4DA8-B6A6-1E6716F66C8E}"/>
    <cellStyle name="Título 4 2 25 2 3" xfId="48236" xr:uid="{BCA781FC-9FDF-49CB-A326-01CC55DB2A14}"/>
    <cellStyle name="Título 4 2 25 2 3 2" xfId="48237" xr:uid="{A081922A-595C-40DE-BCC3-DA959F96D1C9}"/>
    <cellStyle name="Título 4 2 25 2 4" xfId="48238" xr:uid="{5E4A5054-3818-485E-BFED-3BB3DB031933}"/>
    <cellStyle name="Título 4 2 25 3" xfId="48239" xr:uid="{548DCE24-6662-4696-9DF4-54A2B2C6D473}"/>
    <cellStyle name="Título 4 2 25 3 2" xfId="48240" xr:uid="{4CCFA187-F72E-421E-A357-84836B4CDD27}"/>
    <cellStyle name="Título 4 2 25 4" xfId="48241" xr:uid="{D31504B7-703C-4260-B442-414C1CC8362C}"/>
    <cellStyle name="Título 4 2 25 4 2" xfId="48242" xr:uid="{E037D96B-C78C-41FD-988B-B07E11D09112}"/>
    <cellStyle name="Título 4 2 25 5" xfId="48243" xr:uid="{A00CE0F4-4A5E-4CB9-A6E0-B1F99E2C86EE}"/>
    <cellStyle name="Título 4 2 25 5 2" xfId="48244" xr:uid="{CDA48472-E5FF-42D5-9D92-E5A48B1B62EB}"/>
    <cellStyle name="Título 4 2 25 6" xfId="48245" xr:uid="{93CCEE36-2C62-4793-8E32-6B002E498F63}"/>
    <cellStyle name="Título 4 2 25 6 2" xfId="48246" xr:uid="{8106D663-038A-4D4B-9D96-5BD272D7A277}"/>
    <cellStyle name="Título 4 2 25 7" xfId="48247" xr:uid="{30971418-50CD-4AB5-9AED-58DD61A582CC}"/>
    <cellStyle name="Título 4 2 26" xfId="48248" xr:uid="{0CB13262-6ED0-48F0-A8EF-BC4D98366623}"/>
    <cellStyle name="Título 4 2 26 2" xfId="48249" xr:uid="{914965D7-E351-4E6F-8745-24FEC4F70042}"/>
    <cellStyle name="Título 4 2 26 2 2" xfId="48250" xr:uid="{3238BB41-653E-45B6-A64E-D41C873450EE}"/>
    <cellStyle name="Título 4 2 26 2 2 2" xfId="48251" xr:uid="{98813F87-DF47-4DA4-B0CE-288F6079AF08}"/>
    <cellStyle name="Título 4 2 26 2 3" xfId="48252" xr:uid="{A7BE0A80-B915-4AEE-A0ED-F6A54F158123}"/>
    <cellStyle name="Título 4 2 26 2 3 2" xfId="48253" xr:uid="{FF9E3858-49D4-4AD5-A298-1865E82DFA81}"/>
    <cellStyle name="Título 4 2 26 2 4" xfId="48254" xr:uid="{AEFD9254-40C5-42A6-8236-2B1CC43D72FE}"/>
    <cellStyle name="Título 4 2 26 3" xfId="48255" xr:uid="{F3D9325E-39DD-4775-BD04-BED0590909C7}"/>
    <cellStyle name="Título 4 2 26 3 2" xfId="48256" xr:uid="{FDC1B0A0-BA61-4D0D-92D7-777AD67B5908}"/>
    <cellStyle name="Título 4 2 26 4" xfId="48257" xr:uid="{7560231F-01E1-484B-9F33-AE5D992C1EC3}"/>
    <cellStyle name="Título 4 2 26 4 2" xfId="48258" xr:uid="{0D391BCD-326E-4018-82FE-DB6712005367}"/>
    <cellStyle name="Título 4 2 26 5" xfId="48259" xr:uid="{91374F7F-C2D2-49A1-9837-7AEC7CAF8886}"/>
    <cellStyle name="Título 4 2 26 5 2" xfId="48260" xr:uid="{DB9EB6B5-C782-4190-8C50-2816B307ED06}"/>
    <cellStyle name="Título 4 2 26 6" xfId="48261" xr:uid="{FB52F2B6-1D2E-4E33-99A8-A788DBA1EEB8}"/>
    <cellStyle name="Título 4 2 26 6 2" xfId="48262" xr:uid="{6485EE0A-8C51-4535-B061-9EF365DFDCC0}"/>
    <cellStyle name="Título 4 2 26 7" xfId="48263" xr:uid="{A3576C41-D0A4-40B2-9AC3-84AAD930F14D}"/>
    <cellStyle name="Título 4 2 27" xfId="48264" xr:uid="{190F0913-AE74-4439-9D05-C1A887E142C4}"/>
    <cellStyle name="Título 4 2 27 2" xfId="48265" xr:uid="{8F9528C2-B1E7-4FDE-9FF0-C1814BC065B1}"/>
    <cellStyle name="Título 4 2 27 2 2" xfId="48266" xr:uid="{EF1414D8-6B1C-4608-B5D4-2BD9DD25A806}"/>
    <cellStyle name="Título 4 2 27 2 2 2" xfId="48267" xr:uid="{CBE5867E-6EC2-4533-B514-DDC7A3F9408F}"/>
    <cellStyle name="Título 4 2 27 2 3" xfId="48268" xr:uid="{CFAF533F-A6C3-4B49-8709-B11C896BF0BB}"/>
    <cellStyle name="Título 4 2 27 2 3 2" xfId="48269" xr:uid="{655713DA-93B9-4271-9990-5EC6DA47B23B}"/>
    <cellStyle name="Título 4 2 27 2 4" xfId="48270" xr:uid="{E69367B8-5164-4E64-AC75-B4DE50E44223}"/>
    <cellStyle name="Título 4 2 27 3" xfId="48271" xr:uid="{BBD80DFA-6CE7-4E9D-8D47-245F3BEC7EF4}"/>
    <cellStyle name="Título 4 2 27 3 2" xfId="48272" xr:uid="{9D2E37DC-A3EA-4C3F-B269-34F764962014}"/>
    <cellStyle name="Título 4 2 27 4" xfId="48273" xr:uid="{B3AD6A5A-24CD-44C2-82C1-6E62A28CA065}"/>
    <cellStyle name="Título 4 2 27 4 2" xfId="48274" xr:uid="{0FAAA11A-F6EC-47C8-BB9D-321A2EB9A9CA}"/>
    <cellStyle name="Título 4 2 27 5" xfId="48275" xr:uid="{EBFC9207-ACEA-4298-8B9C-F00C0D512C28}"/>
    <cellStyle name="Título 4 2 27 5 2" xfId="48276" xr:uid="{DB3C5C07-437A-48F1-B9C3-B24DE0BDE513}"/>
    <cellStyle name="Título 4 2 27 6" xfId="48277" xr:uid="{2385D0FD-A432-40E6-B9C1-7C8E2BFD290D}"/>
    <cellStyle name="Título 4 2 27 6 2" xfId="48278" xr:uid="{2C85FD5F-75B5-4B7F-9D95-C044A9FAB35B}"/>
    <cellStyle name="Título 4 2 27 7" xfId="48279" xr:uid="{90D4B07B-8430-4B64-8E8D-8C84103D428A}"/>
    <cellStyle name="Título 4 2 28" xfId="48280" xr:uid="{74FEF3D1-5ACC-4C54-BEC7-A6C56DB47DA4}"/>
    <cellStyle name="Título 4 2 28 2" xfId="48281" xr:uid="{1A53D18B-90AF-4D49-9257-45E6A25D73BD}"/>
    <cellStyle name="Título 4 2 28 2 2" xfId="48282" xr:uid="{443B909A-02D6-4BFD-AB2B-1DE335CF99F9}"/>
    <cellStyle name="Título 4 2 28 2 2 2" xfId="48283" xr:uid="{B88B20E8-459E-4D4B-9DE9-35787AFECFDC}"/>
    <cellStyle name="Título 4 2 28 2 3" xfId="48284" xr:uid="{26E665B1-EE4F-429D-B17A-2F0E7C90E026}"/>
    <cellStyle name="Título 4 2 28 2 3 2" xfId="48285" xr:uid="{B5886AE1-326B-472F-A0A4-61628B680505}"/>
    <cellStyle name="Título 4 2 28 2 4" xfId="48286" xr:uid="{41764BD5-2EAE-4C98-A1EB-7EB1BDD9A6E6}"/>
    <cellStyle name="Título 4 2 28 3" xfId="48287" xr:uid="{88D0B0E9-EA6E-43E8-94EC-FF9AA5381ACE}"/>
    <cellStyle name="Título 4 2 28 3 2" xfId="48288" xr:uid="{2F3A4C31-9505-4679-9BBD-53C555451D35}"/>
    <cellStyle name="Título 4 2 28 4" xfId="48289" xr:uid="{7356AC5F-34B0-473D-A46A-4CA4E3C3B13B}"/>
    <cellStyle name="Título 4 2 28 4 2" xfId="48290" xr:uid="{ED1729B3-2FE9-4B73-AE46-141D14C9F917}"/>
    <cellStyle name="Título 4 2 28 5" xfId="48291" xr:uid="{7690BDE7-38F9-484C-B4B6-06BD0F43C328}"/>
    <cellStyle name="Título 4 2 28 5 2" xfId="48292" xr:uid="{7BADFDDB-2F36-4477-A8B3-BAF454005B5C}"/>
    <cellStyle name="Título 4 2 28 6" xfId="48293" xr:uid="{00A0FF87-445D-4746-96BE-01FBE5988506}"/>
    <cellStyle name="Título 4 2 28 6 2" xfId="48294" xr:uid="{AD7461FA-3F38-4743-840D-1F2A320A5DAB}"/>
    <cellStyle name="Título 4 2 28 7" xfId="48295" xr:uid="{A2863FCF-9439-46E0-BE12-F740C184CA3D}"/>
    <cellStyle name="Título 4 2 29" xfId="48296" xr:uid="{4B0D15B2-EFC3-433F-BBEF-BD448590DC08}"/>
    <cellStyle name="Título 4 2 29 2" xfId="48297" xr:uid="{49A1119C-47EC-47C2-A473-567D0FA80C55}"/>
    <cellStyle name="Título 4 2 29 2 2" xfId="48298" xr:uid="{F683502A-0BD8-4E9F-BB84-78CDAB9A0910}"/>
    <cellStyle name="Título 4 2 29 2 2 2" xfId="48299" xr:uid="{77E0068F-BB33-4496-9366-699E12E97447}"/>
    <cellStyle name="Título 4 2 29 2 3" xfId="48300" xr:uid="{60D8C62F-3060-462E-B202-26078171EDE6}"/>
    <cellStyle name="Título 4 2 29 2 3 2" xfId="48301" xr:uid="{C4885691-CA91-4929-9261-95AA1C9E8441}"/>
    <cellStyle name="Título 4 2 29 2 4" xfId="48302" xr:uid="{D2AF53AF-F56D-4F13-90F6-6C1C51C09CEB}"/>
    <cellStyle name="Título 4 2 29 3" xfId="48303" xr:uid="{D9CA4981-93E9-465B-912B-8BFC7562DDD3}"/>
    <cellStyle name="Título 4 2 29 3 2" xfId="48304" xr:uid="{C2661368-067A-42E5-872E-3A5686604F1A}"/>
    <cellStyle name="Título 4 2 29 4" xfId="48305" xr:uid="{A2CE326E-6CD9-4689-8C9F-F8424A383E10}"/>
    <cellStyle name="Título 4 2 29 4 2" xfId="48306" xr:uid="{8BF6813F-35A8-4F0D-8A89-4C6F5874CD2F}"/>
    <cellStyle name="Título 4 2 29 5" xfId="48307" xr:uid="{983E30AD-A7A3-4CB8-9CF6-9743C4C027D9}"/>
    <cellStyle name="Título 4 2 29 5 2" xfId="48308" xr:uid="{AF63E0EF-DFA9-4ABA-A387-16D09AB748C6}"/>
    <cellStyle name="Título 4 2 29 6" xfId="48309" xr:uid="{129A3F39-1350-4B1C-B3F6-B9409D39E23B}"/>
    <cellStyle name="Título 4 2 29 6 2" xfId="48310" xr:uid="{B43F9D2C-D2DF-4498-B30E-8EFD7B174F55}"/>
    <cellStyle name="Título 4 2 29 7" xfId="48311" xr:uid="{AD2E4D47-F2DE-4208-8FD8-25B14F4995DD}"/>
    <cellStyle name="Título 4 2 3" xfId="48312" xr:uid="{C8D5B143-AE76-4058-8E59-860CE9EF7A1D}"/>
    <cellStyle name="Título 4 2 3 2" xfId="48313" xr:uid="{B2BBFD40-9DA5-49E0-9D17-A2D7F8C8A0FE}"/>
    <cellStyle name="Título 4 2 3 2 2" xfId="48314" xr:uid="{D80D4D8E-64E1-4A93-9AB5-0679E96584FB}"/>
    <cellStyle name="Título 4 2 3 2 2 2" xfId="48315" xr:uid="{4432F97D-6E97-4717-8571-A3B8DFD5A65B}"/>
    <cellStyle name="Título 4 2 3 2 3" xfId="48316" xr:uid="{54FB7541-3AC8-4ED7-B572-4AA7FF1C81D7}"/>
    <cellStyle name="Título 4 2 3 2 3 2" xfId="48317" xr:uid="{CFC9AC56-282A-42EA-9464-0A8AEC65D514}"/>
    <cellStyle name="Título 4 2 3 2 4" xfId="48318" xr:uid="{8F14E113-EFC6-439E-AC96-79E008B6C31A}"/>
    <cellStyle name="Título 4 2 3 3" xfId="48319" xr:uid="{C58462C0-2A1D-4312-AEB4-0ECE0251501F}"/>
    <cellStyle name="Título 4 2 3 3 2" xfId="48320" xr:uid="{A63C557D-00FF-4713-AAE6-A9FD760032ED}"/>
    <cellStyle name="Título 4 2 3 4" xfId="48321" xr:uid="{E977D6FB-E57E-4158-817F-F954D64142BC}"/>
    <cellStyle name="Título 4 2 3 4 2" xfId="48322" xr:uid="{C9493971-5B15-4B53-A17D-685BC3D217D4}"/>
    <cellStyle name="Título 4 2 3 5" xfId="48323" xr:uid="{9087BE57-E43F-428D-9275-FDBBF171A0ED}"/>
    <cellStyle name="Título 4 2 3 5 2" xfId="48324" xr:uid="{5BD3C4DA-DBF7-4A2E-8C10-D4DA1C164A6A}"/>
    <cellStyle name="Título 4 2 3 6" xfId="48325" xr:uid="{43CB391A-775A-4AE2-9F04-FDA229D4FF7E}"/>
    <cellStyle name="Título 4 2 3 6 2" xfId="48326" xr:uid="{CBA4D382-44F7-4D8F-8A01-23156EF24AA5}"/>
    <cellStyle name="Título 4 2 3 7" xfId="48327" xr:uid="{CF0210E7-C348-41EF-AC66-F024679AB4A5}"/>
    <cellStyle name="Título 4 2 30" xfId="48328" xr:uid="{933AEAE9-F059-4C20-9F8D-84B1AA6C2411}"/>
    <cellStyle name="Título 4 2 30 2" xfId="48329" xr:uid="{F6E28C4B-DA81-4D4D-B2E4-2176EF44B537}"/>
    <cellStyle name="Título 4 2 30 2 2" xfId="48330" xr:uid="{84BFB8F0-A99E-46B8-A693-1B356A537E9C}"/>
    <cellStyle name="Título 4 2 30 2 2 2" xfId="48331" xr:uid="{9F0B4D9D-0ABB-4971-AF5E-0662C1C64777}"/>
    <cellStyle name="Título 4 2 30 2 3" xfId="48332" xr:uid="{937955AF-4B31-4E78-ADF9-1B5AEFEFAB34}"/>
    <cellStyle name="Título 4 2 30 2 3 2" xfId="48333" xr:uid="{77270844-06EF-4425-A362-F2790CE02D68}"/>
    <cellStyle name="Título 4 2 30 2 4" xfId="48334" xr:uid="{2482AC6B-33D4-47B1-9ABD-A8F2831D63EF}"/>
    <cellStyle name="Título 4 2 30 3" xfId="48335" xr:uid="{D69B31FB-2B5C-47E2-99D8-F353612791A2}"/>
    <cellStyle name="Título 4 2 30 3 2" xfId="48336" xr:uid="{9464B211-FDFA-4815-AD46-A9744291D487}"/>
    <cellStyle name="Título 4 2 30 4" xfId="48337" xr:uid="{42F925C9-53B0-48C5-A785-FE013B11EFD3}"/>
    <cellStyle name="Título 4 2 30 4 2" xfId="48338" xr:uid="{4339C5BE-12E7-4115-9770-105A4B41A8A4}"/>
    <cellStyle name="Título 4 2 30 5" xfId="48339" xr:uid="{AB4EAF43-C1B9-4702-AE5E-427CAC78D50E}"/>
    <cellStyle name="Título 4 2 30 5 2" xfId="48340" xr:uid="{49FB38E4-D47C-44C0-9E0A-E04A82A03D34}"/>
    <cellStyle name="Título 4 2 30 6" xfId="48341" xr:uid="{985170C1-302F-4810-83B6-FE8BA8F0A3DD}"/>
    <cellStyle name="Título 4 2 30 6 2" xfId="48342" xr:uid="{3408D98A-3B59-43EE-9666-A427BC01D8E0}"/>
    <cellStyle name="Título 4 2 30 7" xfId="48343" xr:uid="{AAAB4BD5-B8C4-4794-B118-82F55229B03F}"/>
    <cellStyle name="Título 4 2 31" xfId="48344" xr:uid="{3AB362A0-8C88-49B5-B0D6-87CE30B04FBD}"/>
    <cellStyle name="Título 4 2 31 2" xfId="48345" xr:uid="{D6C59373-231E-4EC1-A14A-7F50DDDD407E}"/>
    <cellStyle name="Título 4 2 31 2 2" xfId="48346" xr:uid="{3610B2D1-03D0-47B0-BACE-311735E7388E}"/>
    <cellStyle name="Título 4 2 31 2 2 2" xfId="48347" xr:uid="{4AE24F88-FE44-4544-B403-E9FF8106C7A2}"/>
    <cellStyle name="Título 4 2 31 2 3" xfId="48348" xr:uid="{C1A11413-8C31-4BBD-BB3E-456270189378}"/>
    <cellStyle name="Título 4 2 31 2 3 2" xfId="48349" xr:uid="{D9CD9045-14C4-44BA-A7CE-7C298585400C}"/>
    <cellStyle name="Título 4 2 31 2 4" xfId="48350" xr:uid="{4B2596A7-526F-4F2C-976F-9482CDE2ABED}"/>
    <cellStyle name="Título 4 2 31 3" xfId="48351" xr:uid="{13E6EFF4-FF4A-4025-AD65-A613F17321B2}"/>
    <cellStyle name="Título 4 2 31 3 2" xfId="48352" xr:uid="{6E4CADA4-E708-4F80-A225-44AF23DB22C2}"/>
    <cellStyle name="Título 4 2 31 4" xfId="48353" xr:uid="{FD0FAD44-163E-438E-8C9A-DCEC3274BDD7}"/>
    <cellStyle name="Título 4 2 31 4 2" xfId="48354" xr:uid="{8B11838D-9BF7-42DE-B4A0-603638E4FF5F}"/>
    <cellStyle name="Título 4 2 31 5" xfId="48355" xr:uid="{D1BD1AC4-F727-49D1-B014-9C29927B9513}"/>
    <cellStyle name="Título 4 2 31 5 2" xfId="48356" xr:uid="{170486C5-D4AC-4348-9298-3A9E4DD9FE4E}"/>
    <cellStyle name="Título 4 2 31 6" xfId="48357" xr:uid="{F745E2A8-7D27-4BA2-9533-7129452BF620}"/>
    <cellStyle name="Título 4 2 31 6 2" xfId="48358" xr:uid="{C03ABE31-DC1B-4391-ADC6-BAE23729C08B}"/>
    <cellStyle name="Título 4 2 31 7" xfId="48359" xr:uid="{2482B6A5-3C67-411C-AFDB-0E576EF76F87}"/>
    <cellStyle name="Título 4 2 32" xfId="48360" xr:uid="{99F51D32-31CD-4B5D-B66D-27ECFE87F048}"/>
    <cellStyle name="Título 4 2 32 2" xfId="48361" xr:uid="{EDE32A29-2209-481B-8F03-F37D56A9264C}"/>
    <cellStyle name="Título 4 2 32 2 2" xfId="48362" xr:uid="{9312ACC5-C447-4C94-B4FE-F743B5212B5A}"/>
    <cellStyle name="Título 4 2 32 2 2 2" xfId="48363" xr:uid="{D184EB57-8C72-455C-87B4-A18DF32D0797}"/>
    <cellStyle name="Título 4 2 32 2 3" xfId="48364" xr:uid="{CEA29CB6-54DF-4F8A-9A97-34D269E149B4}"/>
    <cellStyle name="Título 4 2 32 2 3 2" xfId="48365" xr:uid="{A0F50A3E-CB54-4C07-B03B-81A0B58EF32F}"/>
    <cellStyle name="Título 4 2 32 2 4" xfId="48366" xr:uid="{D5477714-1AE5-4ED1-B180-0698916957D5}"/>
    <cellStyle name="Título 4 2 32 3" xfId="48367" xr:uid="{47989040-0F68-4AC0-B09A-617A14E9840E}"/>
    <cellStyle name="Título 4 2 32 3 2" xfId="48368" xr:uid="{88A548D5-CE2A-4B2C-A98A-2F33788DFB67}"/>
    <cellStyle name="Título 4 2 32 4" xfId="48369" xr:uid="{EA5C09F8-183B-4FD5-9A9C-ABCC29BBD803}"/>
    <cellStyle name="Título 4 2 32 4 2" xfId="48370" xr:uid="{18EEA5D2-C72D-4B9D-B888-53F8AC121190}"/>
    <cellStyle name="Título 4 2 32 5" xfId="48371" xr:uid="{CFC9889C-22CF-4638-AA5B-0C41AF2C76D5}"/>
    <cellStyle name="Título 4 2 32 5 2" xfId="48372" xr:uid="{71181437-60CC-4E48-929B-ACFAC4ACB664}"/>
    <cellStyle name="Título 4 2 32 6" xfId="48373" xr:uid="{37E384CD-27B3-443B-B7B6-A00DAA8EA900}"/>
    <cellStyle name="Título 4 2 32 6 2" xfId="48374" xr:uid="{F0EBCEDF-8A5D-4919-8223-CADAA67BF213}"/>
    <cellStyle name="Título 4 2 32 7" xfId="48375" xr:uid="{E060A592-8C12-4F9D-BDF8-9C64E8390C1F}"/>
    <cellStyle name="Título 4 2 33" xfId="48376" xr:uid="{C29A87CC-AEBE-407B-A63D-B257D07FA2E4}"/>
    <cellStyle name="Título 4 2 33 2" xfId="48377" xr:uid="{E9BF5844-27A1-4CA2-B024-93BCA79D566B}"/>
    <cellStyle name="Título 4 2 33 2 2" xfId="48378" xr:uid="{83EB249E-F362-4450-BDEC-508AC609059B}"/>
    <cellStyle name="Título 4 2 33 2 2 2" xfId="48379" xr:uid="{2C48BA1B-8FB9-4ABC-8FDC-C0A2133AB302}"/>
    <cellStyle name="Título 4 2 33 2 3" xfId="48380" xr:uid="{503FF0B3-4FF8-4B01-A390-DDDDF76C6B74}"/>
    <cellStyle name="Título 4 2 33 2 3 2" xfId="48381" xr:uid="{6EC5D123-4A84-4391-BF51-D3ABACCF2078}"/>
    <cellStyle name="Título 4 2 33 2 4" xfId="48382" xr:uid="{7BDA4A64-F9C7-497B-9BED-D97710C01128}"/>
    <cellStyle name="Título 4 2 33 3" xfId="48383" xr:uid="{67A83F32-D28A-4B24-AA6A-FF4E2FFE7EB3}"/>
    <cellStyle name="Título 4 2 33 3 2" xfId="48384" xr:uid="{6BFAFA3D-2B3E-4023-BC1C-ABF47C8CEFCC}"/>
    <cellStyle name="Título 4 2 33 4" xfId="48385" xr:uid="{BFBC82DF-0340-4FBA-A994-822A360E2573}"/>
    <cellStyle name="Título 4 2 33 4 2" xfId="48386" xr:uid="{594CED95-826F-435F-8E4A-1527628582A5}"/>
    <cellStyle name="Título 4 2 33 5" xfId="48387" xr:uid="{38667532-91E7-4F73-89F6-DE4C493FC9A6}"/>
    <cellStyle name="Título 4 2 33 5 2" xfId="48388" xr:uid="{1B6EFCE2-2949-4FB4-BC3A-BDF19886E148}"/>
    <cellStyle name="Título 4 2 33 6" xfId="48389" xr:uid="{6A387E90-EA44-4AF0-B68E-A065DAEA98B6}"/>
    <cellStyle name="Título 4 2 33 6 2" xfId="48390" xr:uid="{45B2AD4B-BAFB-401B-9F04-F25ED4ACA3CC}"/>
    <cellStyle name="Título 4 2 33 7" xfId="48391" xr:uid="{3DEB455A-85A2-4731-95AE-B23F87F646A4}"/>
    <cellStyle name="Título 4 2 34" xfId="48392" xr:uid="{1CA9D5E1-704B-4D71-9B6C-3D672DC37D8C}"/>
    <cellStyle name="Título 4 2 34 2" xfId="48393" xr:uid="{440013ED-4EE3-4A0A-A2B0-727646998548}"/>
    <cellStyle name="Título 4 2 34 2 2" xfId="48394" xr:uid="{ED2392F6-7DED-4469-86E2-DDC0AA07295F}"/>
    <cellStyle name="Título 4 2 34 3" xfId="48395" xr:uid="{834AB21F-BC45-4625-9A35-E9F226623CCE}"/>
    <cellStyle name="Título 4 2 34 3 2" xfId="48396" xr:uid="{B5B14CB0-BD7F-4F87-9345-37AB0111D6BB}"/>
    <cellStyle name="Título 4 2 34 4" xfId="48397" xr:uid="{C097C831-4AA1-4037-A399-492CDEAC31E4}"/>
    <cellStyle name="Título 4 2 34 5" xfId="48398" xr:uid="{C5A82386-FC76-41E3-9712-992C37071840}"/>
    <cellStyle name="Título 4 2 35" xfId="48399" xr:uid="{0CC6FC7A-010B-4F55-A7CD-577C195440F9}"/>
    <cellStyle name="Título 4 2 35 2" xfId="48400" xr:uid="{76E29C20-1DCE-4FE6-9BB4-752E6939A4AE}"/>
    <cellStyle name="Título 4 2 36" xfId="48401" xr:uid="{F02301D2-C344-41AD-A0AA-0E367D069C3B}"/>
    <cellStyle name="Título 4 2 36 2" xfId="48402" xr:uid="{A7E526F5-48C1-416B-A152-EC5976F6D547}"/>
    <cellStyle name="Título 4 2 37" xfId="48403" xr:uid="{CA3AD833-B80B-4DBC-9B1C-87F302AA85A4}"/>
    <cellStyle name="Título 4 2 37 2" xfId="48404" xr:uid="{285C9647-159E-4082-800A-37FA33349E47}"/>
    <cellStyle name="Título 4 2 38" xfId="48405" xr:uid="{86A7CCE5-94AD-44C2-9D47-A391344AC07F}"/>
    <cellStyle name="Título 4 2 38 2" xfId="48406" xr:uid="{62EC38A2-448D-45D9-BF43-5EBB21731DAB}"/>
    <cellStyle name="Título 4 2 39" xfId="48407" xr:uid="{1BC82D5C-6CE1-4112-9F57-0458B244D961}"/>
    <cellStyle name="Título 4 2 4" xfId="48408" xr:uid="{38E1FF85-48F5-4543-B9D6-2FB369AEA600}"/>
    <cellStyle name="Título 4 2 4 2" xfId="48409" xr:uid="{89E58CBF-E7F3-49BD-A05C-5F975B713B5C}"/>
    <cellStyle name="Título 4 2 4 2 2" xfId="48410" xr:uid="{F85F4495-FFD3-453E-A462-323EC7E49A7C}"/>
    <cellStyle name="Título 4 2 4 2 2 2" xfId="48411" xr:uid="{B83CEEB2-4018-4583-96AD-25057C06D5B6}"/>
    <cellStyle name="Título 4 2 4 2 3" xfId="48412" xr:uid="{D5DC9041-001F-4188-BABC-30379CFD6605}"/>
    <cellStyle name="Título 4 2 4 2 3 2" xfId="48413" xr:uid="{9CB25920-9F5E-4F92-B310-5182829C1421}"/>
    <cellStyle name="Título 4 2 4 2 4" xfId="48414" xr:uid="{896D043A-8C41-458D-B7DA-A4C00D1CEF1A}"/>
    <cellStyle name="Título 4 2 4 3" xfId="48415" xr:uid="{70B28463-0E22-49DB-9D39-790B49BBA7E0}"/>
    <cellStyle name="Título 4 2 4 3 2" xfId="48416" xr:uid="{45322A92-1C34-4E00-947D-363C5FCEEEFC}"/>
    <cellStyle name="Título 4 2 4 4" xfId="48417" xr:uid="{30776DCE-966C-4249-8DBE-FE0A936A552F}"/>
    <cellStyle name="Título 4 2 4 4 2" xfId="48418" xr:uid="{90DA9989-9593-471F-B0A7-45B2B46D860C}"/>
    <cellStyle name="Título 4 2 4 5" xfId="48419" xr:uid="{3F76BC16-7619-4D82-BE25-5C6F412CA4F9}"/>
    <cellStyle name="Título 4 2 4 5 2" xfId="48420" xr:uid="{9FC9E434-B1A6-40B6-83EE-1C5FD5B10362}"/>
    <cellStyle name="Título 4 2 4 6" xfId="48421" xr:uid="{D1C30B15-DE1D-4002-8D84-3550A1C5C749}"/>
    <cellStyle name="Título 4 2 4 6 2" xfId="48422" xr:uid="{CF8220AE-B823-4BF5-80CF-65E6FCFF1D18}"/>
    <cellStyle name="Título 4 2 4 7" xfId="48423" xr:uid="{76B5AEAC-6F7B-440D-BC00-5557B121FA04}"/>
    <cellStyle name="Título 4 2 5" xfId="48424" xr:uid="{3B4F18FD-157E-485C-B670-3D94B3201CCD}"/>
    <cellStyle name="Título 4 2 5 2" xfId="48425" xr:uid="{27A4125D-31C6-4D6E-AA9A-C9708070CC52}"/>
    <cellStyle name="Título 4 2 5 2 2" xfId="48426" xr:uid="{4260FCF5-B12F-4C5A-B661-15EB206EF677}"/>
    <cellStyle name="Título 4 2 5 2 2 2" xfId="48427" xr:uid="{50C5C3A8-4CD4-437C-B58A-949FE7362F7F}"/>
    <cellStyle name="Título 4 2 5 2 3" xfId="48428" xr:uid="{8BF0A9BB-DD1C-4331-950F-0DA8229EFA10}"/>
    <cellStyle name="Título 4 2 5 2 3 2" xfId="48429" xr:uid="{564FBC3C-1790-40E4-A350-CC156D1D9B4D}"/>
    <cellStyle name="Título 4 2 5 2 4" xfId="48430" xr:uid="{679C5CA0-EABC-4994-8D2F-13C214A2474A}"/>
    <cellStyle name="Título 4 2 5 3" xfId="48431" xr:uid="{21064B9C-2829-4B67-91AC-E359E30DE7BA}"/>
    <cellStyle name="Título 4 2 5 3 2" xfId="48432" xr:uid="{E62ACD78-8DFD-4E4D-9BD6-B12CF15E5284}"/>
    <cellStyle name="Título 4 2 5 4" xfId="48433" xr:uid="{0128CEBB-0B09-4F56-836B-A71CE44F168F}"/>
    <cellStyle name="Título 4 2 5 4 2" xfId="48434" xr:uid="{A124383B-B49D-4B1E-B7C1-DF7B1AA728BD}"/>
    <cellStyle name="Título 4 2 5 5" xfId="48435" xr:uid="{E50D01E2-D31D-4ABF-94C5-F1A76485E7AC}"/>
    <cellStyle name="Título 4 2 5 5 2" xfId="48436" xr:uid="{54C4FDC1-1C7F-4A37-8805-ED7AC2D639EE}"/>
    <cellStyle name="Título 4 2 5 6" xfId="48437" xr:uid="{AE1735BB-D209-48B3-95F7-D74CCBE6E09F}"/>
    <cellStyle name="Título 4 2 5 6 2" xfId="48438" xr:uid="{2BFF1A1B-D98B-4B75-BC42-401CA1AF850B}"/>
    <cellStyle name="Título 4 2 5 7" xfId="48439" xr:uid="{BEA554DF-5B03-4BD4-8CE9-CB9877167FD0}"/>
    <cellStyle name="Título 4 2 6" xfId="48440" xr:uid="{49FE05A8-0BC2-4693-94FB-0CE8713AA816}"/>
    <cellStyle name="Título 4 2 6 2" xfId="48441" xr:uid="{DF1D926E-31B4-4CBD-BA2F-079FAFC61164}"/>
    <cellStyle name="Título 4 2 6 2 2" xfId="48442" xr:uid="{88378E10-520B-4076-B3E8-EA7A6723AECC}"/>
    <cellStyle name="Título 4 2 6 2 2 2" xfId="48443" xr:uid="{EC18DC8A-FD69-42BB-83BC-B1D63670D479}"/>
    <cellStyle name="Título 4 2 6 2 3" xfId="48444" xr:uid="{E81F0621-03E6-4418-81E5-3B90E6EDDD27}"/>
    <cellStyle name="Título 4 2 6 2 3 2" xfId="48445" xr:uid="{4D97CC84-7A69-4686-811D-840D2627B8AE}"/>
    <cellStyle name="Título 4 2 6 2 4" xfId="48446" xr:uid="{2007F347-C091-4644-8AB9-F7CD72E15D29}"/>
    <cellStyle name="Título 4 2 6 3" xfId="48447" xr:uid="{ACC19034-538B-400F-BED9-2F80F3F06D2C}"/>
    <cellStyle name="Título 4 2 6 3 2" xfId="48448" xr:uid="{86BDBBDE-1F54-4D10-BB1B-0C618A3C3DDE}"/>
    <cellStyle name="Título 4 2 6 4" xfId="48449" xr:uid="{517B7349-8F69-4FE3-BFD6-71F1BD25D525}"/>
    <cellStyle name="Título 4 2 6 4 2" xfId="48450" xr:uid="{1898504E-1FD1-4A16-9BBF-BDFE918582E3}"/>
    <cellStyle name="Título 4 2 6 5" xfId="48451" xr:uid="{EEBA4113-D44D-4E73-979A-9905F67C03BF}"/>
    <cellStyle name="Título 4 2 6 5 2" xfId="48452" xr:uid="{51380CD6-DE92-40CF-B6E8-B671A7538002}"/>
    <cellStyle name="Título 4 2 6 6" xfId="48453" xr:uid="{71BFCD71-EE14-4747-86A3-4AF9D51E6706}"/>
    <cellStyle name="Título 4 2 6 6 2" xfId="48454" xr:uid="{3F4951C8-6532-4AF4-94EB-7E2FE9425E3A}"/>
    <cellStyle name="Título 4 2 6 7" xfId="48455" xr:uid="{A9D4B4AD-5939-485D-9191-A8318577D10A}"/>
    <cellStyle name="Título 4 2 7" xfId="48456" xr:uid="{631D6DAA-6C0B-4B04-9FE4-03F58BB85436}"/>
    <cellStyle name="Título 4 2 7 2" xfId="48457" xr:uid="{9FF04E97-21A5-40DD-A486-6B52938D2B6F}"/>
    <cellStyle name="Título 4 2 7 2 2" xfId="48458" xr:uid="{F267363B-33E6-4D66-889A-11EA226E44C6}"/>
    <cellStyle name="Título 4 2 7 2 2 2" xfId="48459" xr:uid="{83BD40CD-56CE-446C-8441-2361DFB2729D}"/>
    <cellStyle name="Título 4 2 7 2 3" xfId="48460" xr:uid="{15302289-4EA9-41C3-B0D8-81E96B6B068D}"/>
    <cellStyle name="Título 4 2 7 2 3 2" xfId="48461" xr:uid="{8D570D2D-608C-4E70-A17F-D5046AB516DB}"/>
    <cellStyle name="Título 4 2 7 2 4" xfId="48462" xr:uid="{01E5990C-42E8-4470-BC35-2443AD2A1700}"/>
    <cellStyle name="Título 4 2 7 3" xfId="48463" xr:uid="{8924169C-D9E7-4515-9D16-6FD849270ED7}"/>
    <cellStyle name="Título 4 2 7 3 2" xfId="48464" xr:uid="{62C6A159-3BD4-41DF-BB5A-686D4C453C47}"/>
    <cellStyle name="Título 4 2 7 4" xfId="48465" xr:uid="{1B340BDD-414F-4FC4-A6C4-5139F755C308}"/>
    <cellStyle name="Título 4 2 7 4 2" xfId="48466" xr:uid="{6A0A8884-25D5-49F3-AAAA-9871102792A0}"/>
    <cellStyle name="Título 4 2 7 5" xfId="48467" xr:uid="{A4469648-F7D6-4489-B753-38FC5A3F4697}"/>
    <cellStyle name="Título 4 2 7 5 2" xfId="48468" xr:uid="{E53D529A-1355-44BB-8BF8-362CC2AD223C}"/>
    <cellStyle name="Título 4 2 7 6" xfId="48469" xr:uid="{235C8263-5461-4EF1-BDBF-7737CA1DCBFA}"/>
    <cellStyle name="Título 4 2 7 6 2" xfId="48470" xr:uid="{DDE3FA95-718C-4E04-9221-3844EB74C6C6}"/>
    <cellStyle name="Título 4 2 7 7" xfId="48471" xr:uid="{7D6F327F-DABC-4BD1-8C65-49BC69DD74E0}"/>
    <cellStyle name="Título 4 2 8" xfId="48472" xr:uid="{0D5C93A8-E194-478D-972A-CDC89FF2D6CC}"/>
    <cellStyle name="Título 4 2 8 2" xfId="48473" xr:uid="{27FD17D3-3749-4ADC-B0D4-941994D947F4}"/>
    <cellStyle name="Título 4 2 8 2 2" xfId="48474" xr:uid="{9602603E-71A3-4C24-9AD8-6CC556FF277E}"/>
    <cellStyle name="Título 4 2 8 2 2 2" xfId="48475" xr:uid="{EEF813AE-E0E0-44DA-86A4-38C9C57CE83A}"/>
    <cellStyle name="Título 4 2 8 2 3" xfId="48476" xr:uid="{D1FFF73D-F972-49AF-BFB5-9A9C3D005A93}"/>
    <cellStyle name="Título 4 2 8 2 3 2" xfId="48477" xr:uid="{53897B7A-A8AA-46E9-A27B-C0C7CDE35CB5}"/>
    <cellStyle name="Título 4 2 8 2 4" xfId="48478" xr:uid="{AE72BE0C-F600-4B6D-8BAE-5724DDB616E2}"/>
    <cellStyle name="Título 4 2 8 3" xfId="48479" xr:uid="{1E2E7E50-68F0-4CD4-BBD7-3C2FD3209F2C}"/>
    <cellStyle name="Título 4 2 8 3 2" xfId="48480" xr:uid="{D386E203-EE48-4027-9025-2AEF9E89B72F}"/>
    <cellStyle name="Título 4 2 8 4" xfId="48481" xr:uid="{5D13A3B2-1173-49F9-BBE5-4B787A2CD76B}"/>
    <cellStyle name="Título 4 2 8 4 2" xfId="48482" xr:uid="{98C93627-0695-49FB-B55A-023742DFA9B6}"/>
    <cellStyle name="Título 4 2 8 5" xfId="48483" xr:uid="{CD7C29C8-7E9F-418B-85DF-146DE5A40215}"/>
    <cellStyle name="Título 4 2 8 5 2" xfId="48484" xr:uid="{B59444A5-171E-46A0-8AE3-427E5D04BEC7}"/>
    <cellStyle name="Título 4 2 8 6" xfId="48485" xr:uid="{D68F3BEF-4B55-43CE-876A-41BAABCD0EA6}"/>
    <cellStyle name="Título 4 2 8 6 2" xfId="48486" xr:uid="{8F3AEB5E-99F0-4F5C-912A-56112A4FA2AB}"/>
    <cellStyle name="Título 4 2 8 7" xfId="48487" xr:uid="{B9416A00-1210-4804-980F-755EAE531544}"/>
    <cellStyle name="Título 4 2 9" xfId="48488" xr:uid="{6C42C322-C8D2-49D4-B1FB-DD9657C6B34E}"/>
    <cellStyle name="Título 4 2 9 2" xfId="48489" xr:uid="{4DA0FB2D-3AC7-47C5-AA50-28274AD705A9}"/>
    <cellStyle name="Título 4 2 9 2 2" xfId="48490" xr:uid="{1B5CE9FF-3E39-4116-A540-A5E6A89BDF63}"/>
    <cellStyle name="Título 4 2 9 2 2 2" xfId="48491" xr:uid="{B173F7E8-F46E-46F9-93DE-8928701C74FC}"/>
    <cellStyle name="Título 4 2 9 2 3" xfId="48492" xr:uid="{C1EAA196-21DA-4211-BCF0-B54EFEA58CD1}"/>
    <cellStyle name="Título 4 2 9 2 3 2" xfId="48493" xr:uid="{B26E349A-D55D-437C-B5B9-83099CCB8AF9}"/>
    <cellStyle name="Título 4 2 9 2 4" xfId="48494" xr:uid="{7AF9C97A-1352-4A44-A2AF-3EC69FC4CBA1}"/>
    <cellStyle name="Título 4 2 9 3" xfId="48495" xr:uid="{C566ADA3-1E1E-49B9-A1A3-F9297D0C13B4}"/>
    <cellStyle name="Título 4 2 9 3 2" xfId="48496" xr:uid="{3933551F-430D-4EDB-B4CD-2B69BEBE75AE}"/>
    <cellStyle name="Título 4 2 9 4" xfId="48497" xr:uid="{E403F56D-198D-4485-9D15-BDBB266C97CA}"/>
    <cellStyle name="Título 4 2 9 4 2" xfId="48498" xr:uid="{A0DB6D4F-1620-45ED-9B7E-01D2285B2375}"/>
    <cellStyle name="Título 4 2 9 5" xfId="48499" xr:uid="{26716FB2-3F16-45F9-AFFA-8690037B2E89}"/>
    <cellStyle name="Título 4 2 9 5 2" xfId="48500" xr:uid="{E5BD44C3-877D-4690-A714-BF0DCE94E290}"/>
    <cellStyle name="Título 4 2 9 6" xfId="48501" xr:uid="{209D61A2-2E95-4030-B130-2AB656698573}"/>
    <cellStyle name="Título 4 2 9 6 2" xfId="48502" xr:uid="{39A12777-430E-4BD7-9D9D-174C37C55522}"/>
    <cellStyle name="Título 4 2 9 7" xfId="48503" xr:uid="{347A9C08-449F-4DB7-8457-2ED65A6EE26D}"/>
    <cellStyle name="Título 4 20" xfId="48504" xr:uid="{8249ADF8-447D-4C5A-81B1-426EFA448D0F}"/>
    <cellStyle name="Título 4 20 2" xfId="48505" xr:uid="{7721BE85-AF22-4B47-BB55-58AE781A3299}"/>
    <cellStyle name="Título 4 20 2 2" xfId="48506" xr:uid="{8E6B9A3E-B2D6-4EB9-9C6D-B7A058A5D250}"/>
    <cellStyle name="Título 4 20 2 2 2" xfId="48507" xr:uid="{D6890CAC-99F7-48F7-B0E7-C08AC1754529}"/>
    <cellStyle name="Título 4 20 2 3" xfId="48508" xr:uid="{4A041529-305C-4D84-AEDC-C45E0A42E4A0}"/>
    <cellStyle name="Título 4 20 2 3 2" xfId="48509" xr:uid="{72D02921-2161-4B39-9CCE-B1451941F304}"/>
    <cellStyle name="Título 4 20 2 4" xfId="48510" xr:uid="{029ED85A-9A88-4DB2-B235-88F6C4E7E22D}"/>
    <cellStyle name="Título 4 20 3" xfId="48511" xr:uid="{B2A44D3A-9887-4554-8352-B8775C79EAE1}"/>
    <cellStyle name="Título 4 20 3 2" xfId="48512" xr:uid="{8C0E707E-6587-47E2-919F-1A06AF98304D}"/>
    <cellStyle name="Título 4 20 4" xfId="48513" xr:uid="{A5048D89-8526-4891-9ADD-35CD78A2ACC3}"/>
    <cellStyle name="Título 4 20 4 2" xfId="48514" xr:uid="{B24A8841-7309-4890-87AA-66DD887C489E}"/>
    <cellStyle name="Título 4 20 5" xfId="48515" xr:uid="{7A344339-AE99-4C9B-9697-7856F408DB02}"/>
    <cellStyle name="Título 4 20 5 2" xfId="48516" xr:uid="{20321263-5EE0-4B6D-A3FB-CF86EE672DDF}"/>
    <cellStyle name="Título 4 20 6" xfId="48517" xr:uid="{1D6F4152-3296-4572-B43E-6A0EEFED1EE7}"/>
    <cellStyle name="Título 4 20 6 2" xfId="48518" xr:uid="{179B75D8-1C03-423F-AB5A-93B164DEBAC7}"/>
    <cellStyle name="Título 4 20 7" xfId="48519" xr:uid="{B630C7FB-FE7C-4E4B-AB01-60D758CE2C9D}"/>
    <cellStyle name="Título 4 21" xfId="48520" xr:uid="{F059256D-675F-4B0E-AAF1-6EA08B8DD348}"/>
    <cellStyle name="Título 4 21 2" xfId="48521" xr:uid="{04755D62-C79D-4FF3-B631-A4F05B88B638}"/>
    <cellStyle name="Título 4 21 2 2" xfId="48522" xr:uid="{8471B666-5B3F-4FE3-AFCD-F8DBF84B40B6}"/>
    <cellStyle name="Título 4 21 2 2 2" xfId="48523" xr:uid="{40A856C8-15BC-4D16-AB32-8C46257F63B8}"/>
    <cellStyle name="Título 4 21 2 3" xfId="48524" xr:uid="{BFFCBA49-A82C-4D10-8072-0B8CCF16C1E4}"/>
    <cellStyle name="Título 4 21 2 3 2" xfId="48525" xr:uid="{89FF4DF8-CA7E-4F8A-9F74-B9617C3DA877}"/>
    <cellStyle name="Título 4 21 2 4" xfId="48526" xr:uid="{3117C908-5CF3-4BDD-91CE-64ECDBB17E1B}"/>
    <cellStyle name="Título 4 21 3" xfId="48527" xr:uid="{19853AA8-36BE-47DE-A993-A22B37362887}"/>
    <cellStyle name="Título 4 21 3 2" xfId="48528" xr:uid="{C8B40977-A2DE-46C6-A468-EC67B7F1C96B}"/>
    <cellStyle name="Título 4 21 4" xfId="48529" xr:uid="{C7FAF65E-B619-4689-A45B-82EBC14940FB}"/>
    <cellStyle name="Título 4 21 4 2" xfId="48530" xr:uid="{F6174753-C848-4843-BF83-1EB3BA106224}"/>
    <cellStyle name="Título 4 21 5" xfId="48531" xr:uid="{C770B035-44AA-423C-B35C-FFEB2C8AAC36}"/>
    <cellStyle name="Título 4 21 5 2" xfId="48532" xr:uid="{C0B0989C-60F9-47C0-B5CB-BC6AE9FEAB79}"/>
    <cellStyle name="Título 4 21 6" xfId="48533" xr:uid="{ABF8F4AF-1BD6-48AC-9D15-CBE4B8DD5D08}"/>
    <cellStyle name="Título 4 21 6 2" xfId="48534" xr:uid="{7FDFB408-15A0-4F82-B4B6-034F7621381D}"/>
    <cellStyle name="Título 4 21 7" xfId="48535" xr:uid="{EE45346C-1A7D-4C72-945E-AE60E1E3F033}"/>
    <cellStyle name="Título 4 22" xfId="48536" xr:uid="{D83E485C-A402-49C7-9124-4997F9D98222}"/>
    <cellStyle name="Título 4 22 2" xfId="48537" xr:uid="{8F47EABE-6B6C-4FD4-BBEF-F2904CB096D4}"/>
    <cellStyle name="Título 4 22 2 2" xfId="48538" xr:uid="{B2B92A3A-770D-4227-BB39-945B7C5F8FE6}"/>
    <cellStyle name="Título 4 22 2 2 2" xfId="48539" xr:uid="{FCD259CE-98F0-4268-A87B-38607D44C7AA}"/>
    <cellStyle name="Título 4 22 2 3" xfId="48540" xr:uid="{B2C3E950-C2D5-48EA-AE8F-AD33CD9CC41F}"/>
    <cellStyle name="Título 4 22 2 3 2" xfId="48541" xr:uid="{D8DA03CF-891E-4AAF-91C3-55F76220552C}"/>
    <cellStyle name="Título 4 22 2 4" xfId="48542" xr:uid="{F340A3CE-FC7F-47F0-B73E-BA53CD28DC87}"/>
    <cellStyle name="Título 4 22 3" xfId="48543" xr:uid="{323400C4-A15A-45F7-BA5A-06C3450103D4}"/>
    <cellStyle name="Título 4 22 3 2" xfId="48544" xr:uid="{9B8DED11-E4C1-4032-A6AC-AD8C0C65D757}"/>
    <cellStyle name="Título 4 22 4" xfId="48545" xr:uid="{A456A452-A8F5-4C4D-A3E8-0690CFC00D3D}"/>
    <cellStyle name="Título 4 22 4 2" xfId="48546" xr:uid="{E2C4AAA9-374E-4E70-85C7-D22AC3DE7158}"/>
    <cellStyle name="Título 4 22 5" xfId="48547" xr:uid="{17A130CF-44FC-412B-A054-6849E52A400B}"/>
    <cellStyle name="Título 4 22 5 2" xfId="48548" xr:uid="{07CF6C4F-3FF7-459E-A99A-ABC230756576}"/>
    <cellStyle name="Título 4 22 6" xfId="48549" xr:uid="{63454EB8-6C04-46A1-83D5-935D69F31333}"/>
    <cellStyle name="Título 4 22 6 2" xfId="48550" xr:uid="{293D6164-4DF5-40E4-9033-B6865C53481B}"/>
    <cellStyle name="Título 4 22 7" xfId="48551" xr:uid="{E1C92D80-20C1-429E-BD41-738967CC0981}"/>
    <cellStyle name="Título 4 23" xfId="48552" xr:uid="{CDC3DC5F-C156-4F22-A220-5FB11DE42158}"/>
    <cellStyle name="Título 4 23 2" xfId="48553" xr:uid="{DEDF138E-33BF-4AC1-8A39-F3D2652741EE}"/>
    <cellStyle name="Título 4 23 2 2" xfId="48554" xr:uid="{E2CAE5AA-8641-4949-83AE-1EFB1BCA2E5E}"/>
    <cellStyle name="Título 4 23 2 2 2" xfId="48555" xr:uid="{53CFBCFB-33DE-4C54-8426-9E72A69C6BE8}"/>
    <cellStyle name="Título 4 23 2 3" xfId="48556" xr:uid="{4F384F0F-9F56-4AAC-B72D-20A16626F20A}"/>
    <cellStyle name="Título 4 23 2 3 2" xfId="48557" xr:uid="{E4D8324F-7ED9-4CA2-A0FE-09ABA0F9A4BC}"/>
    <cellStyle name="Título 4 23 2 4" xfId="48558" xr:uid="{07567034-D6A7-4FB2-80FC-65F4264A8A6E}"/>
    <cellStyle name="Título 4 23 3" xfId="48559" xr:uid="{0BBBB5BF-C3FD-438E-9B08-8B492000E9B4}"/>
    <cellStyle name="Título 4 23 3 2" xfId="48560" xr:uid="{59C759DE-32F1-429E-AA4D-1EEABE619B18}"/>
    <cellStyle name="Título 4 23 4" xfId="48561" xr:uid="{8F9D8EB7-3A22-4E01-9459-0B2042E964AE}"/>
    <cellStyle name="Título 4 23 4 2" xfId="48562" xr:uid="{41F0D49C-17E9-405C-807D-8D5058CD5762}"/>
    <cellStyle name="Título 4 23 5" xfId="48563" xr:uid="{999CD08F-A66D-4B5B-8B91-C9CB22DA58B0}"/>
    <cellStyle name="Título 4 23 5 2" xfId="48564" xr:uid="{0C2030BD-4F52-4FE5-B296-32148116BE95}"/>
    <cellStyle name="Título 4 23 6" xfId="48565" xr:uid="{943FAD34-078F-405F-8AC0-48D01C32E232}"/>
    <cellStyle name="Título 4 23 6 2" xfId="48566" xr:uid="{7C5A16DB-4058-41C2-8716-62BDF888CBEF}"/>
    <cellStyle name="Título 4 23 7" xfId="48567" xr:uid="{E82994F0-69B5-49D5-9D49-2CD1A960701B}"/>
    <cellStyle name="Título 4 24" xfId="48568" xr:uid="{FE0BC20E-C373-48AD-A283-3105A1113199}"/>
    <cellStyle name="Título 4 24 2" xfId="48569" xr:uid="{B31ED934-6205-47F3-B986-74504E672EA6}"/>
    <cellStyle name="Título 4 24 2 2" xfId="48570" xr:uid="{D8970EDE-F29B-44D4-9838-A726A0E0465C}"/>
    <cellStyle name="Título 4 24 2 2 2" xfId="48571" xr:uid="{58C0A9A0-9237-4F15-A7C0-F950389C7818}"/>
    <cellStyle name="Título 4 24 2 3" xfId="48572" xr:uid="{9A939A32-F129-45EC-81CE-7332B2312F73}"/>
    <cellStyle name="Título 4 24 2 3 2" xfId="48573" xr:uid="{D6A1B078-1905-475B-8597-0E03A5BB3BEA}"/>
    <cellStyle name="Título 4 24 2 4" xfId="48574" xr:uid="{0E6F8171-29D1-4A6F-BA76-E7455E3613D9}"/>
    <cellStyle name="Título 4 24 3" xfId="48575" xr:uid="{C23C272E-7F41-47D2-8E04-B3E4DC8C2A7C}"/>
    <cellStyle name="Título 4 24 3 2" xfId="48576" xr:uid="{3599A85E-1B1A-4422-B338-7339531D22A4}"/>
    <cellStyle name="Título 4 24 4" xfId="48577" xr:uid="{E344792D-FBD3-4A55-A2AC-FD1620E3C320}"/>
    <cellStyle name="Título 4 24 4 2" xfId="48578" xr:uid="{D4936906-362B-4027-B46C-6E49EA63F1AB}"/>
    <cellStyle name="Título 4 24 5" xfId="48579" xr:uid="{65FEB113-AE1D-4784-82CE-B1866106F8B4}"/>
    <cellStyle name="Título 4 24 5 2" xfId="48580" xr:uid="{F0FB1303-7EA1-464D-928D-1D2155B4022C}"/>
    <cellStyle name="Título 4 24 6" xfId="48581" xr:uid="{1DAF3C87-C8DD-4854-909F-BF4A20655050}"/>
    <cellStyle name="Título 4 24 6 2" xfId="48582" xr:uid="{1AD0412F-C3D7-4567-A903-C5264E438C62}"/>
    <cellStyle name="Título 4 24 7" xfId="48583" xr:uid="{61E5BC3A-25D1-4232-AE0D-19833771E98B}"/>
    <cellStyle name="Título 4 25" xfId="48584" xr:uid="{D5FDA12D-66E7-4223-A758-879C7B080CFF}"/>
    <cellStyle name="Título 4 25 2" xfId="48585" xr:uid="{A26BB113-4866-402D-B489-9157A3AE17B5}"/>
    <cellStyle name="Título 4 25 2 2" xfId="48586" xr:uid="{E6055B4B-2930-410A-B777-04B6AC9624BE}"/>
    <cellStyle name="Título 4 25 2 2 2" xfId="48587" xr:uid="{66D280F0-57A4-4195-8F30-184A4B12F20A}"/>
    <cellStyle name="Título 4 25 2 3" xfId="48588" xr:uid="{55D44D8E-38F4-4D8C-ADFD-5931BC2C3BA4}"/>
    <cellStyle name="Título 4 25 2 3 2" xfId="48589" xr:uid="{3BDE48D5-0A31-44A0-AA74-42780B90BF0C}"/>
    <cellStyle name="Título 4 25 2 4" xfId="48590" xr:uid="{E524CBBE-1996-4C46-8D41-CE4A92C62639}"/>
    <cellStyle name="Título 4 25 3" xfId="48591" xr:uid="{27820479-8D58-47E2-81D2-E17CB2728173}"/>
    <cellStyle name="Título 4 25 3 2" xfId="48592" xr:uid="{08C21858-FEBD-43B9-883E-E94940FB0269}"/>
    <cellStyle name="Título 4 25 4" xfId="48593" xr:uid="{A0655AA3-1E27-4A44-A289-B4EE2DF582E3}"/>
    <cellStyle name="Título 4 25 4 2" xfId="48594" xr:uid="{829584AF-CCE5-4F46-B071-B43C48BBC66B}"/>
    <cellStyle name="Título 4 25 5" xfId="48595" xr:uid="{B93BD668-67DD-4D6F-AEA4-23527E27150A}"/>
    <cellStyle name="Título 4 25 5 2" xfId="48596" xr:uid="{6546ED60-63CC-4145-97CB-AC18D18606B6}"/>
    <cellStyle name="Título 4 25 6" xfId="48597" xr:uid="{0C175D94-5DEC-43BE-8E5D-003287B8E657}"/>
    <cellStyle name="Título 4 25 6 2" xfId="48598" xr:uid="{1D67B28D-EAF1-41D1-8975-3F8F4663AF7B}"/>
    <cellStyle name="Título 4 25 7" xfId="48599" xr:uid="{87FE5C60-8257-4465-88D9-69ECE6B809FB}"/>
    <cellStyle name="Título 4 26" xfId="48600" xr:uid="{FC9C43E5-1C80-4689-BC2C-A6E638B552E0}"/>
    <cellStyle name="Título 4 26 2" xfId="48601" xr:uid="{D7AFA536-8CEF-4921-884C-B3DE490848B5}"/>
    <cellStyle name="Título 4 26 2 2" xfId="48602" xr:uid="{0FAE5CB7-2E1D-474F-BF71-44241FEAEEF9}"/>
    <cellStyle name="Título 4 26 2 2 2" xfId="48603" xr:uid="{B669ADC9-6CD9-4F05-9AAD-B76EA08C8BDC}"/>
    <cellStyle name="Título 4 26 2 3" xfId="48604" xr:uid="{435057CC-A6B1-437B-AC23-2D7BB9B107BF}"/>
    <cellStyle name="Título 4 26 2 3 2" xfId="48605" xr:uid="{817CD745-0FF5-4E50-BD54-B08999729A54}"/>
    <cellStyle name="Título 4 26 2 4" xfId="48606" xr:uid="{5954DC06-5ACA-4DFE-8C33-BDB25AE0944E}"/>
    <cellStyle name="Título 4 26 3" xfId="48607" xr:uid="{E3A5914F-1D63-43F9-8923-9ED98654C246}"/>
    <cellStyle name="Título 4 26 3 2" xfId="48608" xr:uid="{8BFEF95C-ED6E-43B0-BAB5-28064D983E02}"/>
    <cellStyle name="Título 4 26 4" xfId="48609" xr:uid="{E334AC77-F6D0-4C6C-955F-CD3C8035FC8C}"/>
    <cellStyle name="Título 4 26 4 2" xfId="48610" xr:uid="{07010A76-75A1-4209-B9F5-1EDD5DA8E4EB}"/>
    <cellStyle name="Título 4 26 5" xfId="48611" xr:uid="{F0A8E6B2-D176-4484-A81B-18FD8CE38F9F}"/>
    <cellStyle name="Título 4 26 5 2" xfId="48612" xr:uid="{1F8E7F79-C417-4FD0-94E6-EE27993865D8}"/>
    <cellStyle name="Título 4 26 6" xfId="48613" xr:uid="{30ECD19F-34EC-41C3-AA1A-00DAC80928A8}"/>
    <cellStyle name="Título 4 26 6 2" xfId="48614" xr:uid="{3F49333F-EA9F-4B92-BFB9-AE7930128D6A}"/>
    <cellStyle name="Título 4 26 7" xfId="48615" xr:uid="{05DA8C03-3047-47B9-BAFA-144D47CBBA0F}"/>
    <cellStyle name="Título 4 27" xfId="48616" xr:uid="{9304AFE8-22BA-40EA-97CD-4C7E4571E7B3}"/>
    <cellStyle name="Título 4 27 2" xfId="48617" xr:uid="{5DFC3816-54B7-4260-A95A-0DA145C1EC15}"/>
    <cellStyle name="Título 4 27 2 2" xfId="48618" xr:uid="{DB00CAFE-AF40-4299-B868-C6253E009CDC}"/>
    <cellStyle name="Título 4 27 2 2 2" xfId="48619" xr:uid="{17875E55-8A97-4A20-8AB5-BE1F52412C16}"/>
    <cellStyle name="Título 4 27 2 3" xfId="48620" xr:uid="{50DAC092-870F-4656-8B04-76992DDB71B7}"/>
    <cellStyle name="Título 4 27 2 3 2" xfId="48621" xr:uid="{2B60237D-19D4-4AD0-88BE-E2E8F8FB4CDD}"/>
    <cellStyle name="Título 4 27 2 4" xfId="48622" xr:uid="{B2AC7C6D-6B13-4726-BC6A-A2D8E249EFB7}"/>
    <cellStyle name="Título 4 27 3" xfId="48623" xr:uid="{015F5AAE-B94F-4FFE-B360-21152413C82B}"/>
    <cellStyle name="Título 4 27 3 2" xfId="48624" xr:uid="{EE84FA94-86DD-4AB3-8AE7-D2A673C3D035}"/>
    <cellStyle name="Título 4 27 4" xfId="48625" xr:uid="{29D673D1-7467-436E-A863-514EAD5FC954}"/>
    <cellStyle name="Título 4 27 4 2" xfId="48626" xr:uid="{3CA08B76-9D30-4D78-9C62-F20C873A9EAB}"/>
    <cellStyle name="Título 4 27 5" xfId="48627" xr:uid="{DD9791E5-BA79-40B3-B19A-55113547B5C9}"/>
    <cellStyle name="Título 4 27 5 2" xfId="48628" xr:uid="{55932B0B-D7F0-418F-83BC-4BEF74F140EA}"/>
    <cellStyle name="Título 4 27 6" xfId="48629" xr:uid="{42F96CEE-2D80-424A-8B92-6752E0D3301C}"/>
    <cellStyle name="Título 4 27 6 2" xfId="48630" xr:uid="{428F1BBA-FDEF-4B54-97ED-F82CE224E4CB}"/>
    <cellStyle name="Título 4 27 7" xfId="48631" xr:uid="{BE44F192-15AA-46A3-968D-BD647A6055FD}"/>
    <cellStyle name="Título 4 28" xfId="48632" xr:uid="{38742745-07AC-462D-90B3-28D3591D4B44}"/>
    <cellStyle name="Título 4 28 2" xfId="48633" xr:uid="{9F0AF355-468F-4825-8F44-0F3E35670080}"/>
    <cellStyle name="Título 4 28 2 2" xfId="48634" xr:uid="{448E73CE-5743-4DEB-A770-0143E442F44B}"/>
    <cellStyle name="Título 4 28 2 2 2" xfId="48635" xr:uid="{16835D18-1354-43EB-AB2C-6D51113CC222}"/>
    <cellStyle name="Título 4 28 2 3" xfId="48636" xr:uid="{287DC562-6DE6-481C-B314-956672994C54}"/>
    <cellStyle name="Título 4 28 2 3 2" xfId="48637" xr:uid="{F57BD337-2FE2-4E79-A3BD-BAFABA36742C}"/>
    <cellStyle name="Título 4 28 2 4" xfId="48638" xr:uid="{154AC7B3-97E1-4926-8089-50029DE9A6D0}"/>
    <cellStyle name="Título 4 28 3" xfId="48639" xr:uid="{5AE2A600-AA79-40FC-9C12-1EA6E49CD2D3}"/>
    <cellStyle name="Título 4 28 3 2" xfId="48640" xr:uid="{E63602DF-0214-47ED-A3F3-D964CECD7975}"/>
    <cellStyle name="Título 4 28 4" xfId="48641" xr:uid="{DA67059D-25AF-47CA-AC2F-87CBB467687D}"/>
    <cellStyle name="Título 4 28 4 2" xfId="48642" xr:uid="{54F87F1B-1BB6-42A3-9CAD-A6CD7EC671B3}"/>
    <cellStyle name="Título 4 28 5" xfId="48643" xr:uid="{D6F1D7A7-8D03-4A82-B6DA-F32D447C9751}"/>
    <cellStyle name="Título 4 28 5 2" xfId="48644" xr:uid="{099E53DB-6F0E-4182-888D-229E407D59AE}"/>
    <cellStyle name="Título 4 28 6" xfId="48645" xr:uid="{62DA7C2E-9654-4290-A0EA-49093058F611}"/>
    <cellStyle name="Título 4 28 6 2" xfId="48646" xr:uid="{DC8FB057-E637-4927-9D17-10948E623B31}"/>
    <cellStyle name="Título 4 28 7" xfId="48647" xr:uid="{3FED4BD9-49A2-47D6-9BF0-771745E3BD4C}"/>
    <cellStyle name="Título 4 29" xfId="48648" xr:uid="{F6903921-D8E4-4F9A-817B-F2D6F4FA3946}"/>
    <cellStyle name="Título 4 29 2" xfId="48649" xr:uid="{23566B77-5D1D-49CC-9B19-2B584A84DD19}"/>
    <cellStyle name="Título 4 29 2 2" xfId="48650" xr:uid="{F41789AB-5EC2-4A35-BF61-7CE53B866751}"/>
    <cellStyle name="Título 4 29 2 2 2" xfId="48651" xr:uid="{517570B3-C981-4716-8F3A-45BF8873EE82}"/>
    <cellStyle name="Título 4 29 2 3" xfId="48652" xr:uid="{EB727126-41A8-45AE-B1B9-F5C3AF252C6C}"/>
    <cellStyle name="Título 4 29 2 3 2" xfId="48653" xr:uid="{DB40C14F-D3EB-495F-AB51-0CDBECE15637}"/>
    <cellStyle name="Título 4 29 2 4" xfId="48654" xr:uid="{832F6EC1-F8CB-4F65-B8EA-8961E46E28F0}"/>
    <cellStyle name="Título 4 29 3" xfId="48655" xr:uid="{27A11031-C6A4-4AEF-BFBA-58444F321027}"/>
    <cellStyle name="Título 4 29 3 2" xfId="48656" xr:uid="{F4AEC294-C43F-4B6E-8165-8E6B30DCA8F8}"/>
    <cellStyle name="Título 4 29 4" xfId="48657" xr:uid="{D8E4E651-59F0-4EA8-AD98-1EE3707F12AD}"/>
    <cellStyle name="Título 4 29 4 2" xfId="48658" xr:uid="{28B3D8F9-035B-4915-B145-A305AF9A8049}"/>
    <cellStyle name="Título 4 29 5" xfId="48659" xr:uid="{1C74C5F3-EF2E-4C63-87BD-067BABAB6353}"/>
    <cellStyle name="Título 4 29 5 2" xfId="48660" xr:uid="{9A98DF54-1317-4871-9C40-354B324B9A92}"/>
    <cellStyle name="Título 4 29 6" xfId="48661" xr:uid="{48B3A510-F910-4E54-8E9E-261962B86A9A}"/>
    <cellStyle name="Título 4 29 6 2" xfId="48662" xr:uid="{17D05DA9-4AB5-4547-853D-6259FAC696A6}"/>
    <cellStyle name="Título 4 29 7" xfId="48663" xr:uid="{E058423B-EC1C-4314-915B-F94D9E75CBF2}"/>
    <cellStyle name="Título 4 3" xfId="48664" xr:uid="{99DAF265-40CC-469C-85E3-77E83DF9A920}"/>
    <cellStyle name="Título 4 3 2" xfId="48665" xr:uid="{AE90FBFE-313E-4844-973D-96DC60B43DEE}"/>
    <cellStyle name="Título 4 3 2 2" xfId="48666" xr:uid="{90BE4AB0-3551-443B-94FB-EF91E208497F}"/>
    <cellStyle name="Título 4 3 2 2 2" xfId="48667" xr:uid="{E5F91DCA-9C96-4FB1-8F5B-22714C09FC1E}"/>
    <cellStyle name="Título 4 3 2 3" xfId="48668" xr:uid="{BB6FB329-1C07-4158-8EB3-2E63A3A89A37}"/>
    <cellStyle name="Título 4 3 2 3 2" xfId="48669" xr:uid="{4A80D479-1358-4AB8-832B-6D545AD4BB52}"/>
    <cellStyle name="Título 4 3 2 4" xfId="48670" xr:uid="{6EFD5429-9EA8-442E-B9C7-2C89742D05D9}"/>
    <cellStyle name="Título 4 3 3" xfId="48671" xr:uid="{2D093C6F-6542-46C6-8010-A00DFA3E0ED8}"/>
    <cellStyle name="Título 4 3 3 2" xfId="48672" xr:uid="{C9101DCD-6A7B-4C49-8BB1-8223D0B9BCD1}"/>
    <cellStyle name="Título 4 3 4" xfId="48673" xr:uid="{3AEE97EF-A7BA-44AC-9336-43AB4DB6901B}"/>
    <cellStyle name="Título 4 3 4 2" xfId="48674" xr:uid="{A0613439-C71E-4755-8360-6E82F2FF0553}"/>
    <cellStyle name="Título 4 3 5" xfId="48675" xr:uid="{17A4C333-1DB4-45EF-8A40-A27BBCE68574}"/>
    <cellStyle name="Título 4 3 5 2" xfId="48676" xr:uid="{0D27B644-DFA7-4AF4-B652-3951715B38D4}"/>
    <cellStyle name="Título 4 3 6" xfId="48677" xr:uid="{4083F3BA-ABFE-4918-87E5-9EF945FBADCC}"/>
    <cellStyle name="Título 4 3 6 2" xfId="48678" xr:uid="{5A8F456B-6B11-4FA9-B9D5-5B7F0B1280D6}"/>
    <cellStyle name="Título 4 3 7" xfId="48679" xr:uid="{02BD37CF-5E7E-41C0-9B79-051AFB26DFAB}"/>
    <cellStyle name="Título 4 30" xfId="48680" xr:uid="{C2EED67E-A87D-4F71-B749-9A8AB37DE2FE}"/>
    <cellStyle name="Título 4 30 2" xfId="48681" xr:uid="{A3BD24E8-0072-4D0C-B533-DA19D6113011}"/>
    <cellStyle name="Título 4 30 2 2" xfId="48682" xr:uid="{E9BD77F4-8887-4096-8DDD-E519DE59F930}"/>
    <cellStyle name="Título 4 30 2 2 2" xfId="48683" xr:uid="{C5DA15AE-DC0C-42A2-B11F-9D1A26504D83}"/>
    <cellStyle name="Título 4 30 2 3" xfId="48684" xr:uid="{30F67BD0-F5EA-4C64-9047-90DE2E2FE7AD}"/>
    <cellStyle name="Título 4 30 2 3 2" xfId="48685" xr:uid="{9BAF02B2-A62E-4A0E-A17F-1A7CDC58232E}"/>
    <cellStyle name="Título 4 30 2 4" xfId="48686" xr:uid="{273580D1-8B58-4742-B475-CFA6639FB186}"/>
    <cellStyle name="Título 4 30 3" xfId="48687" xr:uid="{AED3A6E5-74DE-4868-91CE-554DA7001753}"/>
    <cellStyle name="Título 4 30 3 2" xfId="48688" xr:uid="{9E87263E-0898-4036-9133-E2CB74F8F60A}"/>
    <cellStyle name="Título 4 30 4" xfId="48689" xr:uid="{1EB4A518-5BFB-4E1D-B68A-4693E4648E7D}"/>
    <cellStyle name="Título 4 30 4 2" xfId="48690" xr:uid="{7A8B3318-3A3C-4F6D-AC73-D01ADE1D73C6}"/>
    <cellStyle name="Título 4 30 5" xfId="48691" xr:uid="{CC491479-41F4-42FA-9DCD-41BABA978FD4}"/>
    <cellStyle name="Título 4 30 5 2" xfId="48692" xr:uid="{F0B3B908-2973-40EB-A19C-46E946EE2A7A}"/>
    <cellStyle name="Título 4 30 6" xfId="48693" xr:uid="{B3EFC05A-16B9-408F-813E-A2B5A1DA9F8A}"/>
    <cellStyle name="Título 4 30 6 2" xfId="48694" xr:uid="{DF725007-C8FD-45B2-87CE-E79051D82FFC}"/>
    <cellStyle name="Título 4 30 7" xfId="48695" xr:uid="{DFF34EF4-B1DD-41DA-9A89-C5F19F0B7D7D}"/>
    <cellStyle name="Título 4 31" xfId="48696" xr:uid="{BC1114CC-ACD3-4C10-A1F9-E008BA90C393}"/>
    <cellStyle name="Título 4 31 2" xfId="48697" xr:uid="{E6E9DD7B-9486-4351-8340-E0CA1D8FD120}"/>
    <cellStyle name="Título 4 31 2 2" xfId="48698" xr:uid="{8B60B41B-9033-4533-AB52-1E1FA3758C7B}"/>
    <cellStyle name="Título 4 31 2 2 2" xfId="48699" xr:uid="{7522F7D0-BC7C-49D5-9040-136EE6E0BA8E}"/>
    <cellStyle name="Título 4 31 2 3" xfId="48700" xr:uid="{7A6D129D-96CF-4557-B517-400C263B12FB}"/>
    <cellStyle name="Título 4 31 2 3 2" xfId="48701" xr:uid="{843714E0-19F1-4603-BD2F-268AB5147B4F}"/>
    <cellStyle name="Título 4 31 2 4" xfId="48702" xr:uid="{038CB2A6-75A9-47FA-82B6-7943ACE3B6D3}"/>
    <cellStyle name="Título 4 31 3" xfId="48703" xr:uid="{BA3D60B1-6EBF-4E46-B727-78A610927BD7}"/>
    <cellStyle name="Título 4 31 3 2" xfId="48704" xr:uid="{64E853AD-6769-4A90-98DE-9230AFD7B4D3}"/>
    <cellStyle name="Título 4 31 4" xfId="48705" xr:uid="{149A623C-F3CA-4E2A-B078-8E79EC709AE3}"/>
    <cellStyle name="Título 4 31 4 2" xfId="48706" xr:uid="{0125DA06-0870-4D77-AEB4-039F0C7FC388}"/>
    <cellStyle name="Título 4 31 5" xfId="48707" xr:uid="{E70C92C3-7126-447C-8F23-2A750B4D7AE1}"/>
    <cellStyle name="Título 4 31 5 2" xfId="48708" xr:uid="{E6362B71-333B-427A-BF3B-EBBDE3301128}"/>
    <cellStyle name="Título 4 31 6" xfId="48709" xr:uid="{6597FB1D-2477-42A7-ADCC-78302FB4FFBF}"/>
    <cellStyle name="Título 4 31 6 2" xfId="48710" xr:uid="{D2C94DAF-7F26-4723-8D65-66ECE8A1ADA5}"/>
    <cellStyle name="Título 4 31 7" xfId="48711" xr:uid="{B1C00669-67B1-4418-BD8E-EF96EC908943}"/>
    <cellStyle name="Título 4 32" xfId="48712" xr:uid="{268B0834-7A64-4C09-9C66-246D4A243920}"/>
    <cellStyle name="Título 4 32 2" xfId="48713" xr:uid="{13962F33-922F-4750-AD63-35878ACBD640}"/>
    <cellStyle name="Título 4 32 2 2" xfId="48714" xr:uid="{8024E454-B9FA-4515-AEFD-5E3A2444E880}"/>
    <cellStyle name="Título 4 32 2 2 2" xfId="48715" xr:uid="{1839F939-666F-4D2D-A958-F82B3B70013B}"/>
    <cellStyle name="Título 4 32 2 3" xfId="48716" xr:uid="{7D2EC6B4-611D-444A-AD29-858991183CDE}"/>
    <cellStyle name="Título 4 32 2 3 2" xfId="48717" xr:uid="{262AD0F2-0FC5-4351-952C-D49B6202051B}"/>
    <cellStyle name="Título 4 32 2 4" xfId="48718" xr:uid="{999AC0F0-DE9A-4EB8-9381-EB5D67DA1AE8}"/>
    <cellStyle name="Título 4 32 3" xfId="48719" xr:uid="{19D17229-443F-44A4-9617-935EE17A13F2}"/>
    <cellStyle name="Título 4 32 3 2" xfId="48720" xr:uid="{8FEB46B3-1F04-4377-AAE6-F88CDFB7982E}"/>
    <cellStyle name="Título 4 32 4" xfId="48721" xr:uid="{F5714C38-70CE-4627-93C9-50FB712E53EE}"/>
    <cellStyle name="Título 4 32 4 2" xfId="48722" xr:uid="{1A45BC8A-B6A7-43D0-8206-162A1424CE07}"/>
    <cellStyle name="Título 4 32 5" xfId="48723" xr:uid="{3914425A-2865-49CD-9463-94D619765B9D}"/>
    <cellStyle name="Título 4 32 5 2" xfId="48724" xr:uid="{F2C633AA-1A3F-43B9-95DE-63C908008EE7}"/>
    <cellStyle name="Título 4 32 6" xfId="48725" xr:uid="{B06FAFB7-1079-4EB6-93DA-01AE1A2F891F}"/>
    <cellStyle name="Título 4 32 6 2" xfId="48726" xr:uid="{1BE2665E-F82F-49C5-9E92-40F79B142242}"/>
    <cellStyle name="Título 4 32 7" xfId="48727" xr:uid="{42191D48-023A-4DE1-91D2-C03F42972C2D}"/>
    <cellStyle name="Título 4 33" xfId="48728" xr:uid="{9C33E065-F926-44F7-BF57-DB760CA6569A}"/>
    <cellStyle name="Título 4 33 2" xfId="48729" xr:uid="{DC232643-FB0B-47E6-80A2-8A29499938F3}"/>
    <cellStyle name="Título 4 33 2 2" xfId="48730" xr:uid="{9B3396AF-A6DA-4FBD-AE22-CED46CBF2B65}"/>
    <cellStyle name="Título 4 33 2 2 2" xfId="48731" xr:uid="{F0FCE0C4-E8F4-4B4C-B3B1-1C347FB0F04C}"/>
    <cellStyle name="Título 4 33 2 3" xfId="48732" xr:uid="{1117130A-E0D9-48FA-85BB-CA364AE34943}"/>
    <cellStyle name="Título 4 33 2 3 2" xfId="48733" xr:uid="{97E760B5-1E40-4CD1-9114-DB46CE779E0A}"/>
    <cellStyle name="Título 4 33 2 4" xfId="48734" xr:uid="{8679A535-8672-429C-9E93-53BECAC2B9DB}"/>
    <cellStyle name="Título 4 33 3" xfId="48735" xr:uid="{3F8B596D-0952-4862-A9E5-C535E318A1C8}"/>
    <cellStyle name="Título 4 33 3 2" xfId="48736" xr:uid="{A330F699-3AD7-4B6B-94E6-F44B1E4C3849}"/>
    <cellStyle name="Título 4 33 4" xfId="48737" xr:uid="{65377310-1855-4D1C-BC9B-9E00985C0699}"/>
    <cellStyle name="Título 4 33 4 2" xfId="48738" xr:uid="{85136E14-FF7F-40F4-A788-40E94AD7C765}"/>
    <cellStyle name="Título 4 33 5" xfId="48739" xr:uid="{2C4E83A2-0987-4906-A85F-9DA20691BF1D}"/>
    <cellStyle name="Título 4 33 5 2" xfId="48740" xr:uid="{191704F9-7866-46D9-BD99-1B30C5E6D52D}"/>
    <cellStyle name="Título 4 33 6" xfId="48741" xr:uid="{C6AEBDAC-34B1-4007-8B5E-613F6654A203}"/>
    <cellStyle name="Título 4 33 6 2" xfId="48742" xr:uid="{8DE7E82C-220A-4598-A986-E36E3011F3EB}"/>
    <cellStyle name="Título 4 33 7" xfId="48743" xr:uid="{201CD50E-A1C5-4743-B30B-46737DAB961B}"/>
    <cellStyle name="Título 4 34" xfId="48744" xr:uid="{417F0D85-6BDD-4340-9156-37FE2BCBAAF2}"/>
    <cellStyle name="Título 4 34 2" xfId="48745" xr:uid="{1B186B9F-BB86-4F58-9BF1-F6E0D598558B}"/>
    <cellStyle name="Título 4 34 2 2" xfId="48746" xr:uid="{5E2B5DC4-01BA-4F91-8889-E3A8ABC03593}"/>
    <cellStyle name="Título 4 34 2 2 2" xfId="48747" xr:uid="{78B7FB01-59DE-4D90-B333-B66B58C2D7B5}"/>
    <cellStyle name="Título 4 34 2 3" xfId="48748" xr:uid="{CAFBACA5-0422-40B9-AA35-BFD3AAA51488}"/>
    <cellStyle name="Título 4 34 2 3 2" xfId="48749" xr:uid="{BCBC56C2-EDF8-4E25-9DAA-E8519A8FA0BD}"/>
    <cellStyle name="Título 4 34 2 4" xfId="48750" xr:uid="{F467A93F-788A-4B24-B5AB-AD6A9061F068}"/>
    <cellStyle name="Título 4 34 3" xfId="48751" xr:uid="{39E843A8-82A6-4868-8884-F58932B6406E}"/>
    <cellStyle name="Título 4 34 3 2" xfId="48752" xr:uid="{ABB70E9E-B75D-4DD5-8398-B497BA51C90C}"/>
    <cellStyle name="Título 4 34 4" xfId="48753" xr:uid="{C430F202-615E-4AF4-9FB1-9704EF3073DA}"/>
    <cellStyle name="Título 4 34 4 2" xfId="48754" xr:uid="{2280205A-EBCF-4171-8BD9-6947E2C80DB1}"/>
    <cellStyle name="Título 4 34 5" xfId="48755" xr:uid="{0C22E835-A2DA-4039-BEC6-0E451BDD5C13}"/>
    <cellStyle name="Título 4 34 5 2" xfId="48756" xr:uid="{2863EA93-B2BB-412D-B3EB-0B116E589CBD}"/>
    <cellStyle name="Título 4 34 6" xfId="48757" xr:uid="{BED4380F-45D9-4049-B091-2E3674A59176}"/>
    <cellStyle name="Título 4 34 6 2" xfId="48758" xr:uid="{E4DB625C-8E1E-4775-8C2F-C1BBBA83B3CE}"/>
    <cellStyle name="Título 4 34 7" xfId="48759" xr:uid="{4E8DF37E-92AA-4D8C-8F84-7BF4FB405DC9}"/>
    <cellStyle name="Título 4 35" xfId="48760" xr:uid="{FE2BAACB-A66B-4C48-8772-91BBF69A213A}"/>
    <cellStyle name="Título 4 35 2" xfId="48761" xr:uid="{48FFC2B7-FD4E-4880-ACA6-EB181F0D1947}"/>
    <cellStyle name="Título 4 35 2 2" xfId="48762" xr:uid="{AB045F23-E02F-47EB-96CC-50B1D42A65AE}"/>
    <cellStyle name="Título 4 35 2 2 2" xfId="48763" xr:uid="{8F63B7D9-4644-457F-9B94-E42F47DCD6E4}"/>
    <cellStyle name="Título 4 35 2 3" xfId="48764" xr:uid="{94569CCB-33C0-4518-8B65-B93529C1DB66}"/>
    <cellStyle name="Título 4 35 2 3 2" xfId="48765" xr:uid="{615FBFCF-F1C9-49E7-89E9-4BDE8FF4D8B9}"/>
    <cellStyle name="Título 4 35 2 4" xfId="48766" xr:uid="{046F0DB5-898B-4120-9E7E-5323D7775CCC}"/>
    <cellStyle name="Título 4 35 3" xfId="48767" xr:uid="{FF2EE478-2419-4FA7-A5DB-13A4B1AF21ED}"/>
    <cellStyle name="Título 4 35 3 2" xfId="48768" xr:uid="{FEA4A185-B08F-4907-8D69-A1089895AB66}"/>
    <cellStyle name="Título 4 35 4" xfId="48769" xr:uid="{3A6C559B-743F-417A-9363-7E16AFBDF781}"/>
    <cellStyle name="Título 4 35 4 2" xfId="48770" xr:uid="{5AF54907-D2AA-4A7A-A4E5-768988D2C9B7}"/>
    <cellStyle name="Título 4 35 5" xfId="48771" xr:uid="{8755E677-6A01-4B10-B67E-2C8ECC265549}"/>
    <cellStyle name="Título 4 35 5 2" xfId="48772" xr:uid="{5E89F133-2A73-4F57-BA3E-5C1E379DF698}"/>
    <cellStyle name="Título 4 35 6" xfId="48773" xr:uid="{44D196FF-7A9E-42F7-8CAC-9CEC35C50B13}"/>
    <cellStyle name="Título 4 35 6 2" xfId="48774" xr:uid="{865222ED-C743-4C64-8D41-B7420985B401}"/>
    <cellStyle name="Título 4 35 7" xfId="48775" xr:uid="{F10AF13C-2C3F-454B-B267-93C100125CCF}"/>
    <cellStyle name="Título 4 4" xfId="48776" xr:uid="{7366A394-BA85-45A1-BC02-01E5891E2003}"/>
    <cellStyle name="Título 4 4 2" xfId="48777" xr:uid="{CB39625C-CCB2-4247-BA0A-28598E2E0415}"/>
    <cellStyle name="Título 4 4 2 2" xfId="48778" xr:uid="{CC87233B-76E1-44C9-8EAB-784D59590DB8}"/>
    <cellStyle name="Título 4 4 2 2 2" xfId="48779" xr:uid="{1A16ED83-E766-432A-A673-D4693B899FDC}"/>
    <cellStyle name="Título 4 4 2 3" xfId="48780" xr:uid="{8B439F44-B898-414A-B6AE-9A4F6418C5F7}"/>
    <cellStyle name="Título 4 4 2 3 2" xfId="48781" xr:uid="{D51A8452-3897-4C2A-901C-6CD8EA61C3F4}"/>
    <cellStyle name="Título 4 4 2 4" xfId="48782" xr:uid="{AAEA85DB-9827-424A-9F2C-0AC3F8F5B2F7}"/>
    <cellStyle name="Título 4 4 3" xfId="48783" xr:uid="{10EB3DE7-D0D8-4155-824A-E715D8A984A2}"/>
    <cellStyle name="Título 4 4 3 2" xfId="48784" xr:uid="{29524022-62A5-41B0-88A5-57B2AF5AB59B}"/>
    <cellStyle name="Título 4 4 4" xfId="48785" xr:uid="{B47913F3-277D-4FD1-BAA8-852DD4F5C871}"/>
    <cellStyle name="Título 4 4 4 2" xfId="48786" xr:uid="{77B32478-BA6C-4F7E-9543-0A3AC7130DBD}"/>
    <cellStyle name="Título 4 4 5" xfId="48787" xr:uid="{8376436D-8ED1-4F9A-B3BF-10FC7CD2A860}"/>
    <cellStyle name="Título 4 4 5 2" xfId="48788" xr:uid="{11616F6C-B340-48B9-BA83-315D1B8192D6}"/>
    <cellStyle name="Título 4 4 6" xfId="48789" xr:uid="{2A33AF7F-831A-4D2C-AB9B-41083AD07F0A}"/>
    <cellStyle name="Título 4 4 6 2" xfId="48790" xr:uid="{D84B4876-A0A3-4C89-9E93-0B4775674A96}"/>
    <cellStyle name="Título 4 4 7" xfId="48791" xr:uid="{1CAE1239-E07E-4281-A62E-4FDE9C73F5ED}"/>
    <cellStyle name="Título 4 5" xfId="48792" xr:uid="{DD32862D-17E7-4BF5-A20E-AB943E4613A2}"/>
    <cellStyle name="Título 4 5 2" xfId="48793" xr:uid="{E5A6A1C1-402B-4931-96DD-BFB2EDBF1E10}"/>
    <cellStyle name="Título 4 5 2 2" xfId="48794" xr:uid="{C67EF834-7030-44BC-B4C1-8F3C433CA891}"/>
    <cellStyle name="Título 4 5 2 2 2" xfId="48795" xr:uid="{88BFB651-76EF-4C89-857F-CD54F30E957D}"/>
    <cellStyle name="Título 4 5 2 3" xfId="48796" xr:uid="{8AFDC792-BF55-448C-BB5F-8649E30AB3F0}"/>
    <cellStyle name="Título 4 5 2 3 2" xfId="48797" xr:uid="{1B220C95-E309-41B8-8A88-B50EB31AB71D}"/>
    <cellStyle name="Título 4 5 2 4" xfId="48798" xr:uid="{0C836AEB-30CE-4396-976E-39150B9DE0BE}"/>
    <cellStyle name="Título 4 5 3" xfId="48799" xr:uid="{5ED83E76-A842-4E30-8144-DFF366EF9C10}"/>
    <cellStyle name="Título 4 5 3 2" xfId="48800" xr:uid="{6C304E87-82C1-4BFE-9AFA-28DEF1572377}"/>
    <cellStyle name="Título 4 5 4" xfId="48801" xr:uid="{D3B17340-EB07-4B8C-8F7B-7C0F9554CC8C}"/>
    <cellStyle name="Título 4 5 4 2" xfId="48802" xr:uid="{860E7D16-6CAE-4CF8-AC00-3A2838E51735}"/>
    <cellStyle name="Título 4 5 5" xfId="48803" xr:uid="{881672D4-1C3E-44EA-BCD0-C1A200F92250}"/>
    <cellStyle name="Título 4 5 5 2" xfId="48804" xr:uid="{8EE26818-2AB6-4157-8CF5-2208D81D9FE3}"/>
    <cellStyle name="Título 4 5 6" xfId="48805" xr:uid="{F2233903-B74B-4FEB-BD20-03A1A0D4588C}"/>
    <cellStyle name="Título 4 5 6 2" xfId="48806" xr:uid="{BAF2FDC1-9A96-4F6F-B864-E93B3F4CC8DB}"/>
    <cellStyle name="Título 4 5 7" xfId="48807" xr:uid="{5CF99AD7-6AB6-47B0-87E3-57F121A53FC7}"/>
    <cellStyle name="Título 4 6" xfId="48808" xr:uid="{5F3AFA7A-2F24-4E7E-A7A8-55DC45FFACA2}"/>
    <cellStyle name="Título 4 6 2" xfId="48809" xr:uid="{93716BD8-B43E-40BF-9A64-69930E12E796}"/>
    <cellStyle name="Título 4 6 2 2" xfId="48810" xr:uid="{B792304C-F3D2-43B6-A9B8-194F7E4BE979}"/>
    <cellStyle name="Título 4 6 2 2 2" xfId="48811" xr:uid="{A8DFA0AC-757A-44D9-9377-390FF27F435B}"/>
    <cellStyle name="Título 4 6 2 3" xfId="48812" xr:uid="{50FA7DBC-45D6-49F3-ACF3-601770054935}"/>
    <cellStyle name="Título 4 6 2 3 2" xfId="48813" xr:uid="{6E3E27EC-1111-427F-B0B6-66972A531F10}"/>
    <cellStyle name="Título 4 6 2 4" xfId="48814" xr:uid="{2D44C700-5B91-4A89-9B9E-F6600F466CA0}"/>
    <cellStyle name="Título 4 6 3" xfId="48815" xr:uid="{C7C87B59-9A36-4FB1-BDF8-9E43159C73F9}"/>
    <cellStyle name="Título 4 6 3 2" xfId="48816" xr:uid="{CD25195E-44EE-4349-B3F7-2A4AC1F407A9}"/>
    <cellStyle name="Título 4 6 4" xfId="48817" xr:uid="{0FBC3671-1BC4-4697-9B7B-A5C2C71F1F10}"/>
    <cellStyle name="Título 4 6 4 2" xfId="48818" xr:uid="{E726E99D-886D-4E7F-85CD-88D481BFC27A}"/>
    <cellStyle name="Título 4 6 5" xfId="48819" xr:uid="{4F97A9EC-FDA5-4282-B0A3-990F055667F4}"/>
    <cellStyle name="Título 4 6 5 2" xfId="48820" xr:uid="{A4EA435C-2D30-44F6-A65B-0141E660B6B0}"/>
    <cellStyle name="Título 4 6 6" xfId="48821" xr:uid="{38F9EF82-ADA4-419A-9D2C-9F9F734E2A56}"/>
    <cellStyle name="Título 4 6 6 2" xfId="48822" xr:uid="{D58D26D7-3D8F-487B-9BC4-69490A33EC17}"/>
    <cellStyle name="Título 4 6 7" xfId="48823" xr:uid="{3902941A-D1FE-4B19-89D5-10D600D111BD}"/>
    <cellStyle name="Título 4 7" xfId="48824" xr:uid="{A962E0C1-0959-4E34-8CCC-F562EE09EB97}"/>
    <cellStyle name="Título 4 7 2" xfId="48825" xr:uid="{21710818-8944-439A-A6ED-9DEE447B0CA4}"/>
    <cellStyle name="Título 4 7 2 2" xfId="48826" xr:uid="{538CC60F-7356-411D-820A-53ACFCC07B22}"/>
    <cellStyle name="Título 4 7 2 2 2" xfId="48827" xr:uid="{DD668E08-3D10-4BED-AF5A-820977A76817}"/>
    <cellStyle name="Título 4 7 2 3" xfId="48828" xr:uid="{E6AC3018-334E-4F22-9D7A-E0BBB31B7841}"/>
    <cellStyle name="Título 4 7 2 3 2" xfId="48829" xr:uid="{96B6542D-CDDC-4562-8CFB-15E6AF52DA8F}"/>
    <cellStyle name="Título 4 7 2 4" xfId="48830" xr:uid="{0729DB6D-F683-4D0E-9FC4-CC3A2DDBF6A7}"/>
    <cellStyle name="Título 4 7 3" xfId="48831" xr:uid="{C59A294E-EB1C-475D-8E37-9386C2761501}"/>
    <cellStyle name="Título 4 7 3 2" xfId="48832" xr:uid="{AED0B522-F0A7-468B-819D-AC2C4304651A}"/>
    <cellStyle name="Título 4 7 4" xfId="48833" xr:uid="{0B9C7712-596A-4E2E-92F9-2DB08C79C520}"/>
    <cellStyle name="Título 4 7 4 2" xfId="48834" xr:uid="{665D68CA-EDB3-4244-800D-68D6EF3AAE18}"/>
    <cellStyle name="Título 4 7 5" xfId="48835" xr:uid="{02B2D24E-227D-4775-B31F-D0027D94BEB0}"/>
    <cellStyle name="Título 4 7 5 2" xfId="48836" xr:uid="{D9AB776B-E4B4-4F83-B016-CF61D47E3EC4}"/>
    <cellStyle name="Título 4 7 6" xfId="48837" xr:uid="{F3CBADC2-08A2-468B-8D9E-99573F662C12}"/>
    <cellStyle name="Título 4 7 6 2" xfId="48838" xr:uid="{184624AA-5AFB-4BDE-A57B-636992650A19}"/>
    <cellStyle name="Título 4 7 7" xfId="48839" xr:uid="{ED522CD7-D5A9-4645-93DD-443CC8483C16}"/>
    <cellStyle name="Título 4 8" xfId="48840" xr:uid="{B96ED365-2614-4541-9A9F-265E3D0E5762}"/>
    <cellStyle name="Título 4 8 2" xfId="48841" xr:uid="{7C174EE3-E4D6-4B6D-9B45-ADA7DF0AEAF1}"/>
    <cellStyle name="Título 4 8 2 2" xfId="48842" xr:uid="{52311206-C5C4-48C9-AD3D-44F0D410E3F7}"/>
    <cellStyle name="Título 4 8 2 2 2" xfId="48843" xr:uid="{0662E4A3-5240-41E3-A4BD-1525881FA332}"/>
    <cellStyle name="Título 4 8 2 3" xfId="48844" xr:uid="{0E67A6BB-1033-4DD3-8080-F5DC6479A231}"/>
    <cellStyle name="Título 4 8 2 3 2" xfId="48845" xr:uid="{004F6F92-54BC-4AA7-8E37-29EDD4EE56B7}"/>
    <cellStyle name="Título 4 8 2 4" xfId="48846" xr:uid="{68CC75E1-567F-47EF-B177-922668C2FA72}"/>
    <cellStyle name="Título 4 8 3" xfId="48847" xr:uid="{FB665BCB-ED27-4D18-BE0F-68AFB6F3143C}"/>
    <cellStyle name="Título 4 8 3 2" xfId="48848" xr:uid="{FCE04673-D355-40FF-9A0D-C637B3FC8670}"/>
    <cellStyle name="Título 4 8 4" xfId="48849" xr:uid="{42C1C3DC-FD6C-47AC-AF4A-5537756D5814}"/>
    <cellStyle name="Título 4 8 4 2" xfId="48850" xr:uid="{7F2233A1-D685-417C-B6DC-ACEC5602F8C6}"/>
    <cellStyle name="Título 4 8 5" xfId="48851" xr:uid="{177A22F0-798E-40E3-9921-48C51BB4D7BF}"/>
    <cellStyle name="Título 4 8 5 2" xfId="48852" xr:uid="{7E85B1DB-FD1B-4815-A331-06383029E8C2}"/>
    <cellStyle name="Título 4 8 6" xfId="48853" xr:uid="{A9D8CA3F-5958-4764-8554-1C531DCCD2E0}"/>
    <cellStyle name="Título 4 8 6 2" xfId="48854" xr:uid="{134ABEE3-CFC3-4702-9375-F9CB199C8DB7}"/>
    <cellStyle name="Título 4 8 7" xfId="48855" xr:uid="{8C7DA069-773E-42F9-A2EE-8EBCD5779A55}"/>
    <cellStyle name="Título 4 9" xfId="48856" xr:uid="{BE778DA1-2F3C-4DD1-96F6-E061B2D1D29A}"/>
    <cellStyle name="Título 4 9 2" xfId="48857" xr:uid="{78921B51-E105-482D-BE2C-DAF6560BBCCD}"/>
    <cellStyle name="Título 4 9 2 2" xfId="48858" xr:uid="{83A58351-5067-42EE-BBE5-B5F405E07530}"/>
    <cellStyle name="Título 4 9 2 2 2" xfId="48859" xr:uid="{BB6C999C-FD1E-422B-BB84-4E1839F1D5AC}"/>
    <cellStyle name="Título 4 9 2 3" xfId="48860" xr:uid="{29227F0D-57FE-4AE7-84D1-60D987D836B2}"/>
    <cellStyle name="Título 4 9 2 3 2" xfId="48861" xr:uid="{0DD7C0CC-9FC3-4864-BA1D-19EF316746EB}"/>
    <cellStyle name="Título 4 9 2 4" xfId="48862" xr:uid="{FB951F95-2B9B-48E2-B9C2-A4CD70897090}"/>
    <cellStyle name="Título 4 9 3" xfId="48863" xr:uid="{C09F850B-3F5F-4500-99F7-E7BC93DF00F7}"/>
    <cellStyle name="Título 4 9 3 2" xfId="48864" xr:uid="{E9B9DF01-6087-4F8D-9477-1CC1F12C71CB}"/>
    <cellStyle name="Título 4 9 4" xfId="48865" xr:uid="{9E90A905-8BF4-4CEA-8026-4B3B3C6B9926}"/>
    <cellStyle name="Título 4 9 4 2" xfId="48866" xr:uid="{EA1F878D-6E4D-466C-9D70-B56495EA91E2}"/>
    <cellStyle name="Título 4 9 5" xfId="48867" xr:uid="{4ACC752A-EB93-416B-B575-0EC79F9C0C8A}"/>
    <cellStyle name="Título 4 9 5 2" xfId="48868" xr:uid="{5E908C67-ACD4-4206-AA21-FFB96979EE86}"/>
    <cellStyle name="Título 4 9 6" xfId="48869" xr:uid="{978D3D93-387E-477D-A9A1-133C1C79F262}"/>
    <cellStyle name="Título 4 9 6 2" xfId="48870" xr:uid="{DD578312-0F08-4A16-9EB1-015679E4D9D4}"/>
    <cellStyle name="Título 4 9 7" xfId="48871" xr:uid="{7DCCBFCF-DF54-4519-A205-489DFA254262}"/>
    <cellStyle name="Título 5" xfId="48872" xr:uid="{14789AEB-24AC-41F8-9611-92FAE9BA9FB2}"/>
    <cellStyle name="Título 5 10" xfId="48873" xr:uid="{C7D4C9AF-144D-4CA4-B679-51DC66BB57E0}"/>
    <cellStyle name="Título 5 10 2" xfId="48874" xr:uid="{92CD109C-3ECC-47DC-91BB-1E947D96C5B7}"/>
    <cellStyle name="Título 5 10 2 2" xfId="48875" xr:uid="{F8DD4B5D-FC42-4F7C-A886-296FBDA1E06F}"/>
    <cellStyle name="Título 5 10 2 2 2" xfId="48876" xr:uid="{66D7F914-80BF-4DF2-BB34-E089A227869A}"/>
    <cellStyle name="Título 5 10 2 3" xfId="48877" xr:uid="{CA10912D-0783-4D0A-BD43-EC1C357B55EA}"/>
    <cellStyle name="Título 5 10 2 3 2" xfId="48878" xr:uid="{02EF893F-EE15-46C8-B456-DB63A352A81C}"/>
    <cellStyle name="Título 5 10 2 4" xfId="48879" xr:uid="{54F1ECC5-85C5-4287-8E87-7D445787B95C}"/>
    <cellStyle name="Título 5 10 3" xfId="48880" xr:uid="{75566741-09DA-4DE9-96AE-0D6F6C4096CA}"/>
    <cellStyle name="Título 5 10 3 2" xfId="48881" xr:uid="{36411639-31C4-4071-A82C-FA857A6353BC}"/>
    <cellStyle name="Título 5 10 4" xfId="48882" xr:uid="{31A41A65-2BA4-4B74-B9CF-F2741F38E8CE}"/>
    <cellStyle name="Título 5 10 4 2" xfId="48883" xr:uid="{80E6C525-FB96-4AAD-9E0F-7A80C43B124A}"/>
    <cellStyle name="Título 5 10 5" xfId="48884" xr:uid="{3D1C4C11-7023-45B4-AF8E-719FD93643B0}"/>
    <cellStyle name="Título 5 10 5 2" xfId="48885" xr:uid="{A27FE824-DBB0-451C-A0B5-17654D96DEB4}"/>
    <cellStyle name="Título 5 10 6" xfId="48886" xr:uid="{5C15BFE6-6C94-4F8C-A501-DF086A995EA6}"/>
    <cellStyle name="Título 5 10 6 2" xfId="48887" xr:uid="{E8408125-5E32-4B29-B7AC-D6218C8D6890}"/>
    <cellStyle name="Título 5 10 7" xfId="48888" xr:uid="{2AD41513-5BD9-411F-9D06-C4216B0B8777}"/>
    <cellStyle name="Título 5 11" xfId="48889" xr:uid="{873E602A-56CB-46A9-A591-6AE24EF382E7}"/>
    <cellStyle name="Título 5 11 2" xfId="48890" xr:uid="{8F2E5E6C-A672-4B58-AC2D-AC43B5784446}"/>
    <cellStyle name="Título 5 11 2 2" xfId="48891" xr:uid="{E4A28F6C-82C9-4791-8DA6-0C58C703C50F}"/>
    <cellStyle name="Título 5 11 2 2 2" xfId="48892" xr:uid="{7D1DAEDC-8D02-4D23-9ABC-01E3BAD3B360}"/>
    <cellStyle name="Título 5 11 2 3" xfId="48893" xr:uid="{0B0DE100-B4BD-48D4-B99A-9254DFA7947E}"/>
    <cellStyle name="Título 5 11 2 3 2" xfId="48894" xr:uid="{7A0F81E3-B39E-4E14-895D-771566725A75}"/>
    <cellStyle name="Título 5 11 2 4" xfId="48895" xr:uid="{973ABD7A-8297-45A5-AA63-A27520B963C6}"/>
    <cellStyle name="Título 5 11 3" xfId="48896" xr:uid="{2A0499A1-ECB6-44B0-A110-7FE2F67F8A09}"/>
    <cellStyle name="Título 5 11 3 2" xfId="48897" xr:uid="{AE9841DC-0CA4-423B-BD88-7A617EB95738}"/>
    <cellStyle name="Título 5 11 4" xfId="48898" xr:uid="{ACB75834-BEC7-46E1-A270-F954C56FCEA8}"/>
    <cellStyle name="Título 5 11 4 2" xfId="48899" xr:uid="{7FBCDE5A-E735-4D32-B403-9A808D52481A}"/>
    <cellStyle name="Título 5 11 5" xfId="48900" xr:uid="{93183670-27E1-4A0C-9CE8-FC1D95AE64A3}"/>
    <cellStyle name="Título 5 11 5 2" xfId="48901" xr:uid="{A3F3C046-7904-4C33-91AF-053DE4BA1132}"/>
    <cellStyle name="Título 5 11 6" xfId="48902" xr:uid="{CA33A9DD-07B9-4C94-A664-E5591F29F985}"/>
    <cellStyle name="Título 5 11 6 2" xfId="48903" xr:uid="{C881B58F-CE6C-4E62-B83C-CBFBD8F74C1D}"/>
    <cellStyle name="Título 5 11 7" xfId="48904" xr:uid="{3D2028AA-5EFF-4E84-B8B3-640A37252A1F}"/>
    <cellStyle name="Título 5 12" xfId="48905" xr:uid="{4224EF9B-D675-4C37-8C2C-4E30C35D0B5F}"/>
    <cellStyle name="Título 5 12 2" xfId="48906" xr:uid="{8DCDFA12-BD31-44AC-9E2E-47FC28275D5A}"/>
    <cellStyle name="Título 5 12 2 2" xfId="48907" xr:uid="{238F53E1-1702-413D-85B9-415F80058E63}"/>
    <cellStyle name="Título 5 12 2 2 2" xfId="48908" xr:uid="{E3D8B1F2-5458-47FC-A1A0-0CA356DE64CD}"/>
    <cellStyle name="Título 5 12 2 3" xfId="48909" xr:uid="{146668E4-F844-48D9-922D-95C7A05BFE5B}"/>
    <cellStyle name="Título 5 12 2 3 2" xfId="48910" xr:uid="{44D0A20E-741F-4941-8F8A-DBA9225F1C3F}"/>
    <cellStyle name="Título 5 12 2 4" xfId="48911" xr:uid="{F9706208-3C59-4FC7-B487-07E85630B2CF}"/>
    <cellStyle name="Título 5 12 3" xfId="48912" xr:uid="{56E8E02A-2977-46EF-ABB8-66692CFC67E9}"/>
    <cellStyle name="Título 5 12 3 2" xfId="48913" xr:uid="{443636E9-1820-4474-A0A0-53BF18E30FDE}"/>
    <cellStyle name="Título 5 12 4" xfId="48914" xr:uid="{8B47FCF0-7EC4-4125-A4A5-BBDA5E17C718}"/>
    <cellStyle name="Título 5 12 4 2" xfId="48915" xr:uid="{95523247-C0CF-4C53-96D0-5A0BE0724458}"/>
    <cellStyle name="Título 5 12 5" xfId="48916" xr:uid="{A6C6FB80-EFA6-422A-A63D-EB248F3D5B34}"/>
    <cellStyle name="Título 5 12 5 2" xfId="48917" xr:uid="{5D5EEE27-8681-474E-9D7D-A7C6BA4AE96A}"/>
    <cellStyle name="Título 5 12 6" xfId="48918" xr:uid="{F1D2BB5B-88F2-41E3-891B-F5BB76E236BF}"/>
    <cellStyle name="Título 5 12 6 2" xfId="48919" xr:uid="{A2A09346-921B-47A3-B120-A9037EDE48B7}"/>
    <cellStyle name="Título 5 12 7" xfId="48920" xr:uid="{E5C5AD0E-80E7-4461-B53C-AD57164E22AA}"/>
    <cellStyle name="Título 5 13" xfId="48921" xr:uid="{F725F697-3FEF-41E7-9BF2-3E2FF1DFE227}"/>
    <cellStyle name="Título 5 13 2" xfId="48922" xr:uid="{B2916FC7-0651-4187-9488-0E02FAF17E1A}"/>
    <cellStyle name="Título 5 13 2 2" xfId="48923" xr:uid="{82461EE7-9A79-4EB4-B52F-F6F2032FECD6}"/>
    <cellStyle name="Título 5 13 2 2 2" xfId="48924" xr:uid="{1D0FB883-D78F-424E-AD4D-8FA7A52EBDFF}"/>
    <cellStyle name="Título 5 13 2 3" xfId="48925" xr:uid="{1EFD356E-4527-4127-B3B4-1449F2F8C1DE}"/>
    <cellStyle name="Título 5 13 2 3 2" xfId="48926" xr:uid="{38E63451-E0D9-4B19-BE61-EDE67E4BDF8E}"/>
    <cellStyle name="Título 5 13 2 4" xfId="48927" xr:uid="{D03E234D-2EE7-42D9-9EDC-8BCEE5CFA7F0}"/>
    <cellStyle name="Título 5 13 3" xfId="48928" xr:uid="{8C7A7B00-838A-4408-8068-2D46F93B992B}"/>
    <cellStyle name="Título 5 13 3 2" xfId="48929" xr:uid="{A73ED16D-7ED3-4684-BE37-3DCA5CFC6699}"/>
    <cellStyle name="Título 5 13 4" xfId="48930" xr:uid="{06C6B79C-71DE-4633-A01E-05D86643A798}"/>
    <cellStyle name="Título 5 13 4 2" xfId="48931" xr:uid="{50BADC09-C73C-475B-9D42-9C1DB3A7BE09}"/>
    <cellStyle name="Título 5 13 5" xfId="48932" xr:uid="{F958F11E-0D9B-4E36-8657-841E18C296EE}"/>
    <cellStyle name="Título 5 13 5 2" xfId="48933" xr:uid="{FFD09B70-9882-4FFD-8C31-15A1047E690C}"/>
    <cellStyle name="Título 5 13 6" xfId="48934" xr:uid="{69DDAA5D-46E2-4614-8F54-DE22A9B3EFFD}"/>
    <cellStyle name="Título 5 13 6 2" xfId="48935" xr:uid="{ADA883E7-1BD6-47A2-8C17-B53BEFA3D0F4}"/>
    <cellStyle name="Título 5 13 7" xfId="48936" xr:uid="{C37A02EF-7EE8-4E38-B2F0-1CCA1A8C5E04}"/>
    <cellStyle name="Título 5 14" xfId="48937" xr:uid="{67393BF0-1F58-4FC5-BDFB-12A231032A0A}"/>
    <cellStyle name="Título 5 14 2" xfId="48938" xr:uid="{7B19290A-FA83-4B42-81EF-FD6538F418B2}"/>
    <cellStyle name="Título 5 14 2 2" xfId="48939" xr:uid="{75A56032-4C4B-4BF3-B635-B622DB88E0DC}"/>
    <cellStyle name="Título 5 14 2 2 2" xfId="48940" xr:uid="{1F1A33D3-826E-40B3-A296-6D55DF9A1DE3}"/>
    <cellStyle name="Título 5 14 2 3" xfId="48941" xr:uid="{F79554C8-E0EB-4733-B51D-DAB661237362}"/>
    <cellStyle name="Título 5 14 2 3 2" xfId="48942" xr:uid="{4F4DED35-794D-424B-954D-EB717E86E662}"/>
    <cellStyle name="Título 5 14 2 4" xfId="48943" xr:uid="{E9AC63A0-CB72-4EDE-9A5C-29E8B4AC15B3}"/>
    <cellStyle name="Título 5 14 3" xfId="48944" xr:uid="{9AD31749-DE22-42BD-B83D-52C22E77E26F}"/>
    <cellStyle name="Título 5 14 3 2" xfId="48945" xr:uid="{9B1B093C-0BA3-420A-BD35-5A1BD864F1D0}"/>
    <cellStyle name="Título 5 14 4" xfId="48946" xr:uid="{78BA4A76-0534-4FA1-8490-A03704A595FE}"/>
    <cellStyle name="Título 5 14 4 2" xfId="48947" xr:uid="{ABD680C3-73C8-433D-880F-6EBEF77A2554}"/>
    <cellStyle name="Título 5 14 5" xfId="48948" xr:uid="{1639AA55-358F-4B26-9757-303EB8C7C0A1}"/>
    <cellStyle name="Título 5 14 5 2" xfId="48949" xr:uid="{74149BCC-F950-48AF-A77A-36DAA94013F7}"/>
    <cellStyle name="Título 5 14 6" xfId="48950" xr:uid="{835142DA-947A-4412-AACF-E29FC218CE3C}"/>
    <cellStyle name="Título 5 14 6 2" xfId="48951" xr:uid="{86A477B8-C206-434C-85F0-0376F379E116}"/>
    <cellStyle name="Título 5 14 7" xfId="48952" xr:uid="{29F1D817-1A44-461C-B9BA-8DBAA5BA0A5F}"/>
    <cellStyle name="Título 5 15" xfId="48953" xr:uid="{32D68ECB-8F59-434A-A2E2-CFA36CC68EB5}"/>
    <cellStyle name="Título 5 15 2" xfId="48954" xr:uid="{32116C8C-367E-452D-A32B-D7D9705CCC31}"/>
    <cellStyle name="Título 5 15 2 2" xfId="48955" xr:uid="{DD64542F-EFAD-4F0E-88FD-5E812D6D18CA}"/>
    <cellStyle name="Título 5 15 2 2 2" xfId="48956" xr:uid="{36AC41C9-5471-43D9-8BBF-31CA576CCF2F}"/>
    <cellStyle name="Título 5 15 2 3" xfId="48957" xr:uid="{5E833669-778F-47C6-B997-180CA6B56093}"/>
    <cellStyle name="Título 5 15 2 3 2" xfId="48958" xr:uid="{A4C93AF8-E65E-4081-B8D8-6BD86CBC2ED4}"/>
    <cellStyle name="Título 5 15 2 4" xfId="48959" xr:uid="{74865269-B7F9-4618-8CDB-1A20EB60D197}"/>
    <cellStyle name="Título 5 15 3" xfId="48960" xr:uid="{23CE8EF5-5E8A-46FA-B0E6-C245290B6492}"/>
    <cellStyle name="Título 5 15 3 2" xfId="48961" xr:uid="{2E25A2DB-EAFA-4907-9587-90DB9E4668AA}"/>
    <cellStyle name="Título 5 15 4" xfId="48962" xr:uid="{A89371C5-310B-44B1-A4D0-0EA5BC645FEA}"/>
    <cellStyle name="Título 5 15 4 2" xfId="48963" xr:uid="{B82544F6-A66A-423B-8723-A2796901E21F}"/>
    <cellStyle name="Título 5 15 5" xfId="48964" xr:uid="{EAAD84EC-B98D-4733-A65F-55806FD9C9D2}"/>
    <cellStyle name="Título 5 15 5 2" xfId="48965" xr:uid="{7A4443F1-6443-433F-9EC1-63033BEFA289}"/>
    <cellStyle name="Título 5 15 6" xfId="48966" xr:uid="{E2A2FA59-B341-48C0-8799-2C4CE92D42EC}"/>
    <cellStyle name="Título 5 15 6 2" xfId="48967" xr:uid="{449DFED3-2FD8-43B4-A938-2A6A127CEB01}"/>
    <cellStyle name="Título 5 15 7" xfId="48968" xr:uid="{24824E09-2457-476A-A59B-1F40AAAFD4D3}"/>
    <cellStyle name="Título 5 16" xfId="48969" xr:uid="{3F580D94-BDE5-47FC-8FFC-960C6E58A798}"/>
    <cellStyle name="Título 5 16 2" xfId="48970" xr:uid="{89D17283-2B80-43E3-BDA4-1625771EB6CA}"/>
    <cellStyle name="Título 5 16 2 2" xfId="48971" xr:uid="{796D53B5-B8AD-4169-9874-EF8829857914}"/>
    <cellStyle name="Título 5 16 2 2 2" xfId="48972" xr:uid="{B882D709-2087-4289-804A-FC8804D04A18}"/>
    <cellStyle name="Título 5 16 2 3" xfId="48973" xr:uid="{50EB1C97-F0AD-443A-A867-DD10760B4C52}"/>
    <cellStyle name="Título 5 16 2 3 2" xfId="48974" xr:uid="{DA2341A3-BD73-4848-82B6-8842DF651770}"/>
    <cellStyle name="Título 5 16 2 4" xfId="48975" xr:uid="{28FFEA4E-5913-4F9C-B703-3A282E13CD47}"/>
    <cellStyle name="Título 5 16 3" xfId="48976" xr:uid="{848E5683-2AA4-468E-B75E-6B5C8509B286}"/>
    <cellStyle name="Título 5 16 3 2" xfId="48977" xr:uid="{D6A42CDC-A033-43B1-AD40-9164E5E55D41}"/>
    <cellStyle name="Título 5 16 4" xfId="48978" xr:uid="{1C9BAC4D-EAEC-4F22-A3E0-043F5EDE48DA}"/>
    <cellStyle name="Título 5 16 4 2" xfId="48979" xr:uid="{E9F4C3E9-87D7-4E56-AC11-DC674F6E21B6}"/>
    <cellStyle name="Título 5 16 5" xfId="48980" xr:uid="{D51A3932-F4B7-48C0-BB65-69B087F0C680}"/>
    <cellStyle name="Título 5 16 5 2" xfId="48981" xr:uid="{513EE782-595F-400D-96A6-7B2B9F986AA8}"/>
    <cellStyle name="Título 5 16 6" xfId="48982" xr:uid="{85FF7579-EE72-4306-B1C5-AF6832D5FB81}"/>
    <cellStyle name="Título 5 16 6 2" xfId="48983" xr:uid="{64B72D34-927E-4FE9-99BB-0E285078F5A2}"/>
    <cellStyle name="Título 5 16 7" xfId="48984" xr:uid="{0B65EE61-ECDE-41B8-89EE-DEDBFFF7FB36}"/>
    <cellStyle name="Título 5 17" xfId="48985" xr:uid="{0A471A22-3AAA-4E1A-8EB4-0196F7E4B017}"/>
    <cellStyle name="Título 5 17 2" xfId="48986" xr:uid="{50822685-81F0-4A0B-BD5B-58C785DA5FAC}"/>
    <cellStyle name="Título 5 17 2 2" xfId="48987" xr:uid="{038FF056-FD47-453F-81D7-799430D88275}"/>
    <cellStyle name="Título 5 17 2 2 2" xfId="48988" xr:uid="{73345032-09B0-40F1-8A69-F7FB34A4D82C}"/>
    <cellStyle name="Título 5 17 2 3" xfId="48989" xr:uid="{E24D7D23-8891-4F32-8244-22BD8580DF8C}"/>
    <cellStyle name="Título 5 17 2 3 2" xfId="48990" xr:uid="{7A89A24E-43AB-4A8B-B781-F5019FBA04FD}"/>
    <cellStyle name="Título 5 17 2 4" xfId="48991" xr:uid="{26EABA2C-1F94-4531-8CCE-3ACE2C1E261D}"/>
    <cellStyle name="Título 5 17 3" xfId="48992" xr:uid="{65A7632A-7669-406D-AC19-4939F240AE4F}"/>
    <cellStyle name="Título 5 17 3 2" xfId="48993" xr:uid="{8DA9E4F9-B1A7-4409-988E-B846288BE718}"/>
    <cellStyle name="Título 5 17 4" xfId="48994" xr:uid="{BF534590-B5A0-4A8A-854C-646A53A04F72}"/>
    <cellStyle name="Título 5 17 4 2" xfId="48995" xr:uid="{6C45B5E7-D049-4E5C-B223-BB61D8F603CC}"/>
    <cellStyle name="Título 5 17 5" xfId="48996" xr:uid="{FD7974A6-A234-4DE7-BD49-1D7921A04E39}"/>
    <cellStyle name="Título 5 17 5 2" xfId="48997" xr:uid="{E19C96FC-B1AB-4C87-841F-3D3295D6B7D8}"/>
    <cellStyle name="Título 5 17 6" xfId="48998" xr:uid="{D2BF0360-7B0D-4521-9F9E-23989C62701C}"/>
    <cellStyle name="Título 5 17 6 2" xfId="48999" xr:uid="{3EB713FF-B809-4243-80EA-BB2C5CA453A4}"/>
    <cellStyle name="Título 5 17 7" xfId="49000" xr:uid="{D055D71F-39C3-4179-9F26-9113327DF5C7}"/>
    <cellStyle name="Título 5 18" xfId="49001" xr:uid="{B13C4EF6-5953-4112-ADDE-1407B49B1ACD}"/>
    <cellStyle name="Título 5 18 2" xfId="49002" xr:uid="{E87C7F7E-C1B7-47B6-8DD4-9F79259DBAA0}"/>
    <cellStyle name="Título 5 18 2 2" xfId="49003" xr:uid="{A9031216-B41C-49D1-9E8B-1C05CC477516}"/>
    <cellStyle name="Título 5 18 2 2 2" xfId="49004" xr:uid="{5769AAE8-FC75-4E86-A6E2-E849CF24067A}"/>
    <cellStyle name="Título 5 18 2 3" xfId="49005" xr:uid="{1702368C-C5EB-40AB-8560-A67E0978A853}"/>
    <cellStyle name="Título 5 18 2 3 2" xfId="49006" xr:uid="{9C6069DF-FEE4-49F7-BBF7-0650BF2720BC}"/>
    <cellStyle name="Título 5 18 2 4" xfId="49007" xr:uid="{D99BC00D-08B6-4AC8-8C20-060A1A3BFD35}"/>
    <cellStyle name="Título 5 18 3" xfId="49008" xr:uid="{CE3313C5-F121-44EB-B7D5-714B83D9A85C}"/>
    <cellStyle name="Título 5 18 3 2" xfId="49009" xr:uid="{32B38D18-BE02-4449-A0A5-7BEEE0A2B839}"/>
    <cellStyle name="Título 5 18 4" xfId="49010" xr:uid="{6E567B18-6115-4B2F-9F8A-0F301D59D46B}"/>
    <cellStyle name="Título 5 18 4 2" xfId="49011" xr:uid="{7B2FDD23-AFE2-4099-B4A2-1DBA5E838AD4}"/>
    <cellStyle name="Título 5 18 5" xfId="49012" xr:uid="{28B82041-6E9A-45E3-A30D-128F2BB3B4B3}"/>
    <cellStyle name="Título 5 18 5 2" xfId="49013" xr:uid="{8C42C275-3910-4DD3-9897-93953DD798BA}"/>
    <cellStyle name="Título 5 18 6" xfId="49014" xr:uid="{57C4F83F-4B7F-4AE8-85B5-76CE952F4E90}"/>
    <cellStyle name="Título 5 18 6 2" xfId="49015" xr:uid="{BCAB6236-76BB-4DFC-8B01-E5F082FA463D}"/>
    <cellStyle name="Título 5 18 7" xfId="49016" xr:uid="{29877534-08C5-4D15-8490-0A7AB4B8096B}"/>
    <cellStyle name="Título 5 19" xfId="49017" xr:uid="{30527442-2AD1-4CF8-8A67-9C6408E7D529}"/>
    <cellStyle name="Título 5 19 2" xfId="49018" xr:uid="{1AE92033-C329-4622-B27A-92830B1BB4DC}"/>
    <cellStyle name="Título 5 19 2 2" xfId="49019" xr:uid="{720B8CC6-852B-4E2C-8DB1-921D3CC20C70}"/>
    <cellStyle name="Título 5 19 2 2 2" xfId="49020" xr:uid="{1964D4DC-C9DB-48F6-919D-F370B1D7C864}"/>
    <cellStyle name="Título 5 19 2 3" xfId="49021" xr:uid="{6D5EDD7E-7018-4DC8-9756-261D00470FCF}"/>
    <cellStyle name="Título 5 19 2 3 2" xfId="49022" xr:uid="{F912CBBC-CE8A-4F2E-B6F7-5E768026F59B}"/>
    <cellStyle name="Título 5 19 2 4" xfId="49023" xr:uid="{26EE01A1-04B3-4647-90AA-9058B9439D16}"/>
    <cellStyle name="Título 5 19 3" xfId="49024" xr:uid="{195AB568-D2B3-4DB4-B5A0-6576B9FAC0AD}"/>
    <cellStyle name="Título 5 19 3 2" xfId="49025" xr:uid="{CF71E7B3-5A3B-4CFE-97CC-FD37728BC374}"/>
    <cellStyle name="Título 5 19 4" xfId="49026" xr:uid="{7F227C8E-E4D9-403C-B114-4004E993A3D8}"/>
    <cellStyle name="Título 5 19 4 2" xfId="49027" xr:uid="{83E35C64-C6F1-4121-9F7D-C0AB4AC30EA0}"/>
    <cellStyle name="Título 5 19 5" xfId="49028" xr:uid="{A07C297A-0FAA-4E2A-AE6A-20807C7E8C56}"/>
    <cellStyle name="Título 5 19 5 2" xfId="49029" xr:uid="{35607F04-2999-43A1-B2DC-13AA7AD39B8D}"/>
    <cellStyle name="Título 5 19 6" xfId="49030" xr:uid="{5C82096B-D605-43F8-AD45-5B89F30D9790}"/>
    <cellStyle name="Título 5 19 6 2" xfId="49031" xr:uid="{7F4AB702-D9F0-4B80-BF17-041540136D02}"/>
    <cellStyle name="Título 5 19 7" xfId="49032" xr:uid="{C8A7C14E-6FEF-4B72-8CE7-8442E6C5800D}"/>
    <cellStyle name="Título 5 2" xfId="49033" xr:uid="{3078527B-0923-48B0-8004-C224D39E6D7B}"/>
    <cellStyle name="Título 5 2 2" xfId="49034" xr:uid="{787FC461-78ED-4977-B549-266DC0A04233}"/>
    <cellStyle name="Título 5 2 2 2" xfId="49035" xr:uid="{70396E35-8508-4848-8E77-F4982180E0AB}"/>
    <cellStyle name="Título 5 2 2 2 2" xfId="49036" xr:uid="{24D1345B-EE18-434D-A05E-538862F5A594}"/>
    <cellStyle name="Título 5 2 2 3" xfId="49037" xr:uid="{E456CC42-7A10-415C-909A-3C70981409FF}"/>
    <cellStyle name="Título 5 2 2 3 2" xfId="49038" xr:uid="{5302C282-EC7C-4D81-ADA2-1946B5D5E37C}"/>
    <cellStyle name="Título 5 2 2 4" xfId="49039" xr:uid="{A331DA5B-F7E9-4CDA-ABE5-09A08C70AFF3}"/>
    <cellStyle name="Título 5 2 3" xfId="49040" xr:uid="{AB6431C9-69FB-4266-8361-669597F3410B}"/>
    <cellStyle name="Título 5 2 3 2" xfId="49041" xr:uid="{FABD299A-584C-4A97-806B-253C5855438F}"/>
    <cellStyle name="Título 5 2 4" xfId="49042" xr:uid="{6A90B74B-F356-47A1-9C93-A660F798EFF0}"/>
    <cellStyle name="Título 5 2 4 2" xfId="49043" xr:uid="{4F070D08-3D51-43F9-841F-B5CEEDAA2D4D}"/>
    <cellStyle name="Título 5 2 5" xfId="49044" xr:uid="{FBF9184E-51C4-4637-9C61-5020BAB7B76D}"/>
    <cellStyle name="Título 5 2 5 2" xfId="49045" xr:uid="{CA7EAF8B-7D4B-4300-87DB-0808C85BE062}"/>
    <cellStyle name="Título 5 2 6" xfId="49046" xr:uid="{54B93C9E-AB31-4411-9DD4-5DCBE54DC1A2}"/>
    <cellStyle name="Título 5 2 6 2" xfId="49047" xr:uid="{361BD062-593F-4889-AB23-A6867844949B}"/>
    <cellStyle name="Título 5 2 7" xfId="49048" xr:uid="{273004FB-83D3-4958-8D69-2BCF9B23671C}"/>
    <cellStyle name="Título 5 20" xfId="49049" xr:uid="{3D2412FF-8304-4BC6-A364-CE965373DCFC}"/>
    <cellStyle name="Título 5 20 2" xfId="49050" xr:uid="{5EBD789A-734D-4BC5-AEAF-7DF2A96BA163}"/>
    <cellStyle name="Título 5 20 2 2" xfId="49051" xr:uid="{87D1D3EF-9CAB-4FE8-BFB4-A91BD8DBE777}"/>
    <cellStyle name="Título 5 20 2 2 2" xfId="49052" xr:uid="{73E02AF6-F179-4622-8055-D0E155B75222}"/>
    <cellStyle name="Título 5 20 2 3" xfId="49053" xr:uid="{2DC4813D-1EE2-47B4-B3A9-F11584ED46D9}"/>
    <cellStyle name="Título 5 20 2 3 2" xfId="49054" xr:uid="{AF857781-684F-4EBE-9932-F40320AD48BA}"/>
    <cellStyle name="Título 5 20 2 4" xfId="49055" xr:uid="{18B7D9D7-CD27-4AD2-BD34-33BFACCAFDCC}"/>
    <cellStyle name="Título 5 20 3" xfId="49056" xr:uid="{6C02E344-2E5B-4BEF-8162-EF8332FF455F}"/>
    <cellStyle name="Título 5 20 3 2" xfId="49057" xr:uid="{9C562098-7FF6-4395-BE0F-1C412A94D050}"/>
    <cellStyle name="Título 5 20 4" xfId="49058" xr:uid="{FBC5F4DC-0E82-4E05-BE3E-1B5B696998CF}"/>
    <cellStyle name="Título 5 20 4 2" xfId="49059" xr:uid="{3ACA8E2D-4D51-4080-9060-B8DBE89422B9}"/>
    <cellStyle name="Título 5 20 5" xfId="49060" xr:uid="{F28E7953-6F6D-49E1-BABC-39C5C69981A6}"/>
    <cellStyle name="Título 5 20 5 2" xfId="49061" xr:uid="{E6771E46-EC55-449F-B778-B7D5774669C1}"/>
    <cellStyle name="Título 5 20 6" xfId="49062" xr:uid="{FE4B81DF-BCF8-490B-8184-2DDF4E708E57}"/>
    <cellStyle name="Título 5 20 6 2" xfId="49063" xr:uid="{FB5E2C65-D264-4A9A-AFA4-2A010BA98B89}"/>
    <cellStyle name="Título 5 20 7" xfId="49064" xr:uid="{89DFAB59-A4C7-447B-AB6E-741D9D9EB94D}"/>
    <cellStyle name="Título 5 21" xfId="49065" xr:uid="{B7259597-F9C8-49B0-89D9-48B79E6470B8}"/>
    <cellStyle name="Título 5 21 2" xfId="49066" xr:uid="{136DEA62-0D8E-433F-B03B-6100D40D4A22}"/>
    <cellStyle name="Título 5 21 2 2" xfId="49067" xr:uid="{A3281765-711D-4E1D-A6F1-45DF7BFED0A3}"/>
    <cellStyle name="Título 5 21 2 2 2" xfId="49068" xr:uid="{ED005C13-DDDB-4462-B1F0-C786762EC237}"/>
    <cellStyle name="Título 5 21 2 3" xfId="49069" xr:uid="{92DF2F4A-B53B-4538-84F9-BB38C40EB77E}"/>
    <cellStyle name="Título 5 21 2 3 2" xfId="49070" xr:uid="{53E6125A-E984-442D-B627-BEE65440093B}"/>
    <cellStyle name="Título 5 21 2 4" xfId="49071" xr:uid="{DE2D806F-9B76-4443-9081-FB7FA2A4A69B}"/>
    <cellStyle name="Título 5 21 3" xfId="49072" xr:uid="{B4964C6E-B8ED-44C0-BCA7-007B58CA1992}"/>
    <cellStyle name="Título 5 21 3 2" xfId="49073" xr:uid="{288D0DE3-6397-4390-845E-5000BAB7E92D}"/>
    <cellStyle name="Título 5 21 4" xfId="49074" xr:uid="{B60E26D2-D6C8-4E82-A62F-E40F83A85E34}"/>
    <cellStyle name="Título 5 21 4 2" xfId="49075" xr:uid="{83742151-C64C-4DC9-99B0-CA400366DD57}"/>
    <cellStyle name="Título 5 21 5" xfId="49076" xr:uid="{72EFC2F0-93E7-4814-912D-9CD56B66FFB1}"/>
    <cellStyle name="Título 5 21 5 2" xfId="49077" xr:uid="{8E82F7C7-4530-429B-88C3-425485900EA7}"/>
    <cellStyle name="Título 5 21 6" xfId="49078" xr:uid="{0F79DCFE-E994-4784-B17B-C460D112AD13}"/>
    <cellStyle name="Título 5 21 6 2" xfId="49079" xr:uid="{F5849BE3-FD5F-4B8A-B0D8-2171AA3EDC1D}"/>
    <cellStyle name="Título 5 21 7" xfId="49080" xr:uid="{8DE45C2B-FB22-4FC8-AF9E-638E829FA138}"/>
    <cellStyle name="Título 5 22" xfId="49081" xr:uid="{B2DF7BCC-1C84-42BC-960E-CE9FDD1031D1}"/>
    <cellStyle name="Título 5 22 2" xfId="49082" xr:uid="{F605AAB1-436F-424B-9AA4-638371007043}"/>
    <cellStyle name="Título 5 22 2 2" xfId="49083" xr:uid="{42B11226-980D-4752-B24F-17232A9D3D15}"/>
    <cellStyle name="Título 5 22 2 2 2" xfId="49084" xr:uid="{BD6365D8-AFC2-4DEA-AF69-A25791BF4507}"/>
    <cellStyle name="Título 5 22 2 3" xfId="49085" xr:uid="{F66FAF8C-0D40-44CE-80C7-72F3FE72AD3B}"/>
    <cellStyle name="Título 5 22 2 3 2" xfId="49086" xr:uid="{827533DF-6177-40AC-A30C-2DCE6938D258}"/>
    <cellStyle name="Título 5 22 2 4" xfId="49087" xr:uid="{D7325B4C-4368-4D44-8DCA-1ABA1780766A}"/>
    <cellStyle name="Título 5 22 3" xfId="49088" xr:uid="{672D0CF0-6D39-468D-9617-FF4CFA5752FF}"/>
    <cellStyle name="Título 5 22 3 2" xfId="49089" xr:uid="{4ABA578F-E90D-4596-9BDC-AD0586A5D290}"/>
    <cellStyle name="Título 5 22 4" xfId="49090" xr:uid="{30964437-2F31-4186-82A0-2F83A866D2E7}"/>
    <cellStyle name="Título 5 22 4 2" xfId="49091" xr:uid="{ECB8C40B-FB42-42AC-8BCB-82772F3690DB}"/>
    <cellStyle name="Título 5 22 5" xfId="49092" xr:uid="{B587F5EA-B15A-4E64-B3A0-22A224CC2C08}"/>
    <cellStyle name="Título 5 22 5 2" xfId="49093" xr:uid="{14D56508-BBE1-491F-9D10-43EB64B059D7}"/>
    <cellStyle name="Título 5 22 6" xfId="49094" xr:uid="{8CFB47F9-7DFE-48BE-923C-C0F8D48A28AE}"/>
    <cellStyle name="Título 5 22 6 2" xfId="49095" xr:uid="{B4A829F0-656A-4C53-80C1-83E1A0EF25EE}"/>
    <cellStyle name="Título 5 22 7" xfId="49096" xr:uid="{D712389F-0C9B-4DD3-91AA-CB06CDBEA76F}"/>
    <cellStyle name="Título 5 23" xfId="49097" xr:uid="{81C94843-D4C7-47CA-B7E3-0D835BCDA946}"/>
    <cellStyle name="Título 5 23 2" xfId="49098" xr:uid="{5009411F-F7C4-4633-A61D-6551D33FD204}"/>
    <cellStyle name="Título 5 23 2 2" xfId="49099" xr:uid="{4769119E-A977-4600-ADA1-84BACD5EBA45}"/>
    <cellStyle name="Título 5 23 2 2 2" xfId="49100" xr:uid="{2FF45039-DFB6-47DF-A829-96FDF5DDA596}"/>
    <cellStyle name="Título 5 23 2 3" xfId="49101" xr:uid="{AF0D2C19-B9D7-4B81-BA46-DBD2D8249DA3}"/>
    <cellStyle name="Título 5 23 2 3 2" xfId="49102" xr:uid="{234066E4-374B-4745-BF66-50646E8C677E}"/>
    <cellStyle name="Título 5 23 2 4" xfId="49103" xr:uid="{38D6F6E6-F839-46F8-9A26-2C16B2000DD7}"/>
    <cellStyle name="Título 5 23 3" xfId="49104" xr:uid="{04C11036-6C76-42F2-B8F6-0C983D67B1C2}"/>
    <cellStyle name="Título 5 23 3 2" xfId="49105" xr:uid="{A320DE74-4D17-467E-8F8D-73F0C6489C9B}"/>
    <cellStyle name="Título 5 23 4" xfId="49106" xr:uid="{6348B85D-B6AE-4ADD-9D30-D994315C9D36}"/>
    <cellStyle name="Título 5 23 4 2" xfId="49107" xr:uid="{9F923428-E541-495B-83B5-0A5058058B54}"/>
    <cellStyle name="Título 5 23 5" xfId="49108" xr:uid="{5D94E33B-195A-4E62-B21A-857076E287E3}"/>
    <cellStyle name="Título 5 23 5 2" xfId="49109" xr:uid="{3630761E-0B3A-4DB7-ADC4-BB4188994834}"/>
    <cellStyle name="Título 5 23 6" xfId="49110" xr:uid="{B547E9D3-7628-48BF-9AE4-B0E1BD8C5582}"/>
    <cellStyle name="Título 5 23 6 2" xfId="49111" xr:uid="{F54D04F8-B377-4AF9-9D66-9F3D564AEF42}"/>
    <cellStyle name="Título 5 23 7" xfId="49112" xr:uid="{F7D82539-FA90-47E3-ACA7-8A03CD157997}"/>
    <cellStyle name="Título 5 24" xfId="49113" xr:uid="{FE9B61BC-5B19-44BB-9209-A2E80875F780}"/>
    <cellStyle name="Título 5 24 2" xfId="49114" xr:uid="{1E4D91DE-9504-4639-8239-159D6987050B}"/>
    <cellStyle name="Título 5 24 2 2" xfId="49115" xr:uid="{4EF9FCB3-35E6-46FF-A144-12238A82FCDE}"/>
    <cellStyle name="Título 5 24 2 2 2" xfId="49116" xr:uid="{480695DF-E992-43D3-923D-161670602E7B}"/>
    <cellStyle name="Título 5 24 2 3" xfId="49117" xr:uid="{E35DECBC-C2C4-4F50-BF45-8260E0E8ADF5}"/>
    <cellStyle name="Título 5 24 2 3 2" xfId="49118" xr:uid="{5C784374-5048-441A-82C9-376D0825BC5E}"/>
    <cellStyle name="Título 5 24 2 4" xfId="49119" xr:uid="{1CAF2159-1264-46C2-9D13-8F2CF4C6696B}"/>
    <cellStyle name="Título 5 24 3" xfId="49120" xr:uid="{AB3A324E-A0CF-4E33-92CA-51708CB0B860}"/>
    <cellStyle name="Título 5 24 3 2" xfId="49121" xr:uid="{B5A8FCFB-D950-43DA-B674-1811E5B2152C}"/>
    <cellStyle name="Título 5 24 4" xfId="49122" xr:uid="{6F346122-071F-40A4-A208-F7EBBED0D2F0}"/>
    <cellStyle name="Título 5 24 4 2" xfId="49123" xr:uid="{849B3979-8477-4BFA-921F-A34656FE0FE0}"/>
    <cellStyle name="Título 5 24 5" xfId="49124" xr:uid="{3A75BCC1-3125-4E8F-A72E-28160FE0F8EF}"/>
    <cellStyle name="Título 5 24 5 2" xfId="49125" xr:uid="{23BDEF74-0657-4CA4-A3FB-9B03AD4A7E04}"/>
    <cellStyle name="Título 5 24 6" xfId="49126" xr:uid="{C6C237F0-0575-474B-A410-8A983F062982}"/>
    <cellStyle name="Título 5 24 6 2" xfId="49127" xr:uid="{B9B8361A-DAC1-4062-861B-E2E9AA038750}"/>
    <cellStyle name="Título 5 24 7" xfId="49128" xr:uid="{492FE840-8463-4F3D-96D4-0A885FBE39EE}"/>
    <cellStyle name="Título 5 25" xfId="49129" xr:uid="{EECBAF83-9F56-4081-B4A1-8689CE528BA0}"/>
    <cellStyle name="Título 5 25 2" xfId="49130" xr:uid="{77A8F7EC-456F-4462-B6AB-1BB260F7EE90}"/>
    <cellStyle name="Título 5 25 2 2" xfId="49131" xr:uid="{9FEC1225-B968-440E-9D40-F4B962F63F22}"/>
    <cellStyle name="Título 5 25 2 2 2" xfId="49132" xr:uid="{1B166121-2745-4981-90DC-2E7881E6D19F}"/>
    <cellStyle name="Título 5 25 2 3" xfId="49133" xr:uid="{C79F8DA9-FD30-455B-87D0-4E01C170BA7E}"/>
    <cellStyle name="Título 5 25 2 3 2" xfId="49134" xr:uid="{C76D7CDF-22A2-4CA4-A529-E2626F471DA8}"/>
    <cellStyle name="Título 5 25 2 4" xfId="49135" xr:uid="{C2C5D06E-D716-4E20-BE8C-6847968F3643}"/>
    <cellStyle name="Título 5 25 3" xfId="49136" xr:uid="{6D69B1A6-C19C-4849-A676-4489906F97F5}"/>
    <cellStyle name="Título 5 25 3 2" xfId="49137" xr:uid="{0E22AE36-B4F2-4E1E-9923-94A30ABC2B80}"/>
    <cellStyle name="Título 5 25 4" xfId="49138" xr:uid="{D25AA948-D8D8-422A-A2DE-B731B67049CB}"/>
    <cellStyle name="Título 5 25 4 2" xfId="49139" xr:uid="{752C288F-8399-4004-AE33-4A514CCB7506}"/>
    <cellStyle name="Título 5 25 5" xfId="49140" xr:uid="{469DD28F-A7F4-470B-A2C7-1A2F487E1F3F}"/>
    <cellStyle name="Título 5 25 5 2" xfId="49141" xr:uid="{58D7B746-94F2-4BEA-905F-ED6A4F74B849}"/>
    <cellStyle name="Título 5 25 6" xfId="49142" xr:uid="{12724386-6FDC-4251-A132-74ED715B0729}"/>
    <cellStyle name="Título 5 25 6 2" xfId="49143" xr:uid="{286D5031-18D0-45A1-8EE2-64FAFDEC95E1}"/>
    <cellStyle name="Título 5 25 7" xfId="49144" xr:uid="{56526093-36DA-4436-81DE-1E2223DA38CB}"/>
    <cellStyle name="Título 5 26" xfId="49145" xr:uid="{567C63C4-7342-4221-9229-EAC6B688FF99}"/>
    <cellStyle name="Título 5 26 2" xfId="49146" xr:uid="{BE19611A-6407-43BE-B026-386619405E10}"/>
    <cellStyle name="Título 5 26 2 2" xfId="49147" xr:uid="{91C31047-621F-4FE4-84B7-0BFD4E82E534}"/>
    <cellStyle name="Título 5 26 2 2 2" xfId="49148" xr:uid="{3BF3401A-C4C8-4C22-8391-5747CBB3350F}"/>
    <cellStyle name="Título 5 26 2 3" xfId="49149" xr:uid="{C85B3686-4608-4726-9E74-ECF505FA2E24}"/>
    <cellStyle name="Título 5 26 2 3 2" xfId="49150" xr:uid="{EA0AE133-30DB-4EDC-961F-E281BF9D986D}"/>
    <cellStyle name="Título 5 26 2 4" xfId="49151" xr:uid="{67BBBFD2-84F8-44D5-935A-024F39497B85}"/>
    <cellStyle name="Título 5 26 3" xfId="49152" xr:uid="{80143461-5374-4740-8938-500BAD520CDB}"/>
    <cellStyle name="Título 5 26 3 2" xfId="49153" xr:uid="{E0E2807A-F78E-4C6A-B76F-FAC47DDF19DF}"/>
    <cellStyle name="Título 5 26 4" xfId="49154" xr:uid="{033245BB-A3BD-4840-8970-C68AA1535658}"/>
    <cellStyle name="Título 5 26 4 2" xfId="49155" xr:uid="{9A8B80EC-F30E-4FC3-8CEF-094F1061C5A8}"/>
    <cellStyle name="Título 5 26 5" xfId="49156" xr:uid="{03F5EB82-5F44-442A-9B30-3B05D8E6E734}"/>
    <cellStyle name="Título 5 26 5 2" xfId="49157" xr:uid="{46505B12-B7CF-4B89-AC7C-69661B74A744}"/>
    <cellStyle name="Título 5 26 6" xfId="49158" xr:uid="{00D58FF4-FDCE-45CF-AF3C-62B0E250FA90}"/>
    <cellStyle name="Título 5 26 6 2" xfId="49159" xr:uid="{B4776EB1-0E06-436F-940C-69D7E5D51D90}"/>
    <cellStyle name="Título 5 26 7" xfId="49160" xr:uid="{3ACB92B8-7E69-4C68-A82F-3304121DB6E9}"/>
    <cellStyle name="Título 5 27" xfId="49161" xr:uid="{78EFCE4A-9F4A-455A-BD1E-0471DFDEC0D5}"/>
    <cellStyle name="Título 5 27 2" xfId="49162" xr:uid="{CC27C946-D464-4674-8053-26ADEE56FF5F}"/>
    <cellStyle name="Título 5 27 2 2" xfId="49163" xr:uid="{9E8E780E-1D4E-485A-9177-AF18D3442E75}"/>
    <cellStyle name="Título 5 27 2 2 2" xfId="49164" xr:uid="{53C87F4A-03F1-4988-BEB0-A7B94EB2294E}"/>
    <cellStyle name="Título 5 27 2 3" xfId="49165" xr:uid="{AFCD6510-5967-4D8E-B942-A84338E69F8F}"/>
    <cellStyle name="Título 5 27 2 3 2" xfId="49166" xr:uid="{AFD1ED45-67FF-4C99-9B2A-2150014FF7C9}"/>
    <cellStyle name="Título 5 27 2 4" xfId="49167" xr:uid="{3A52165F-43A6-4FE5-AF49-8D132EC6F6C8}"/>
    <cellStyle name="Título 5 27 3" xfId="49168" xr:uid="{E932CF0F-FE5D-4AF1-BE22-F8B76F84B81A}"/>
    <cellStyle name="Título 5 27 3 2" xfId="49169" xr:uid="{8C745E3C-DC92-43D5-9413-2A4FC05959AF}"/>
    <cellStyle name="Título 5 27 4" xfId="49170" xr:uid="{C352D361-8C5E-4B9A-81AF-92571BE55DE4}"/>
    <cellStyle name="Título 5 27 4 2" xfId="49171" xr:uid="{38BC1E0C-4735-40EB-8305-A583D0237BA8}"/>
    <cellStyle name="Título 5 27 5" xfId="49172" xr:uid="{A6192206-02C1-4CC2-BB70-DF34FC7473B6}"/>
    <cellStyle name="Título 5 27 5 2" xfId="49173" xr:uid="{CE04B05E-F237-4B26-A913-FFAB0FAC1A10}"/>
    <cellStyle name="Título 5 27 6" xfId="49174" xr:uid="{951C0A88-34F4-46B7-B2DE-1E9E5B6B4A71}"/>
    <cellStyle name="Título 5 27 6 2" xfId="49175" xr:uid="{CA8C3466-8C51-4EFD-9CA6-4AB28BEDBB4D}"/>
    <cellStyle name="Título 5 27 7" xfId="49176" xr:uid="{81BBCCD7-669C-43DC-B30E-A4B502C5C646}"/>
    <cellStyle name="Título 5 28" xfId="49177" xr:uid="{21A9BEFE-014B-4980-BA92-8B4A017AC84E}"/>
    <cellStyle name="Título 5 28 2" xfId="49178" xr:uid="{EE0C2E2D-1D02-4BAA-84BC-20D523131EAF}"/>
    <cellStyle name="Título 5 28 2 2" xfId="49179" xr:uid="{F1D89298-D249-41C0-8144-5393205753CF}"/>
    <cellStyle name="Título 5 28 2 2 2" xfId="49180" xr:uid="{AA3FE8F1-EAF8-473B-B9FE-CE52DFDB0657}"/>
    <cellStyle name="Título 5 28 2 3" xfId="49181" xr:uid="{40021093-851B-4329-9E89-9083DBBA31C6}"/>
    <cellStyle name="Título 5 28 2 3 2" xfId="49182" xr:uid="{BED0B42B-CE70-4281-A6E8-C37F7182E83D}"/>
    <cellStyle name="Título 5 28 2 4" xfId="49183" xr:uid="{5A49B274-3B3F-4968-925B-12948BE870DC}"/>
    <cellStyle name="Título 5 28 3" xfId="49184" xr:uid="{5D2CB632-8F6D-42AB-93EC-B9ECEAFC42E7}"/>
    <cellStyle name="Título 5 28 3 2" xfId="49185" xr:uid="{F2CB6CE9-1DFC-4B0A-983E-1DC18541087B}"/>
    <cellStyle name="Título 5 28 4" xfId="49186" xr:uid="{8BF6E63B-F2C2-4B87-872F-B1E295708D76}"/>
    <cellStyle name="Título 5 28 4 2" xfId="49187" xr:uid="{35DAC3BA-377C-4AE4-A9BD-9889B8D04883}"/>
    <cellStyle name="Título 5 28 5" xfId="49188" xr:uid="{86D763CD-8573-45AA-BA53-E65C2E94DEFD}"/>
    <cellStyle name="Título 5 28 5 2" xfId="49189" xr:uid="{ABBB32F6-04D9-4378-BD70-7672878EF6DC}"/>
    <cellStyle name="Título 5 28 6" xfId="49190" xr:uid="{9D20C102-48DA-4A6F-A4EC-4E3E1D203DD6}"/>
    <cellStyle name="Título 5 28 6 2" xfId="49191" xr:uid="{478F0ECA-279A-4760-86FF-5CDA2523513D}"/>
    <cellStyle name="Título 5 28 7" xfId="49192" xr:uid="{E41CDF91-28DC-4E9F-89C8-07634656CB63}"/>
    <cellStyle name="Título 5 29" xfId="49193" xr:uid="{C0E82FC4-AB0F-4057-BB43-F9F1D80541BD}"/>
    <cellStyle name="Título 5 29 2" xfId="49194" xr:uid="{0811CBDB-2DEC-4B27-B2FA-E649EE8E1FB9}"/>
    <cellStyle name="Título 5 29 2 2" xfId="49195" xr:uid="{37F2936C-9932-4ECC-9852-FF994262010E}"/>
    <cellStyle name="Título 5 29 2 2 2" xfId="49196" xr:uid="{46E07E31-351B-4915-9BBA-60C0D0F4F0EE}"/>
    <cellStyle name="Título 5 29 2 3" xfId="49197" xr:uid="{1988ABF6-2D57-46CC-8F21-42A2AB61BFC4}"/>
    <cellStyle name="Título 5 29 2 3 2" xfId="49198" xr:uid="{A4615D5D-1368-4202-9C9D-E40C50DA13C9}"/>
    <cellStyle name="Título 5 29 2 4" xfId="49199" xr:uid="{2059D58F-38E0-4FDB-B169-E340D08C6A66}"/>
    <cellStyle name="Título 5 29 3" xfId="49200" xr:uid="{049D2BA5-B065-4885-9702-D5ED98C24DBC}"/>
    <cellStyle name="Título 5 29 3 2" xfId="49201" xr:uid="{88A47595-4A03-4AE9-9CEF-2D5EEF7B6999}"/>
    <cellStyle name="Título 5 29 4" xfId="49202" xr:uid="{CB0A3E28-5CD1-4E42-9868-40CEA4F81FC9}"/>
    <cellStyle name="Título 5 29 4 2" xfId="49203" xr:uid="{593DF609-DD9C-431F-A70F-CF4E3B7FC983}"/>
    <cellStyle name="Título 5 29 5" xfId="49204" xr:uid="{270685CA-EC8A-4D05-BB5B-E0BFD7F018A1}"/>
    <cellStyle name="Título 5 29 5 2" xfId="49205" xr:uid="{7DFF5D9D-BD08-4289-B68B-04D25178BA53}"/>
    <cellStyle name="Título 5 29 6" xfId="49206" xr:uid="{41712E6C-6D38-48C8-89DB-2EF183C94AA8}"/>
    <cellStyle name="Título 5 29 6 2" xfId="49207" xr:uid="{0BF7ACB9-7420-4EED-A9DB-3052C67344B6}"/>
    <cellStyle name="Título 5 29 7" xfId="49208" xr:uid="{809962DF-904E-4D1C-97C8-C4F39AC5406E}"/>
    <cellStyle name="Título 5 3" xfId="49209" xr:uid="{D0E8185E-20FE-4BC7-8304-9141D9D39A6E}"/>
    <cellStyle name="Título 5 3 2" xfId="49210" xr:uid="{8C9D39DD-2ACE-49C2-B799-E56BC2C5B0E5}"/>
    <cellStyle name="Título 5 3 2 2" xfId="49211" xr:uid="{F75C562B-4FBB-47A2-9787-1328DE422A98}"/>
    <cellStyle name="Título 5 3 2 2 2" xfId="49212" xr:uid="{FAE0F06B-CA4A-4AEE-A75A-7D0A9EFCAD94}"/>
    <cellStyle name="Título 5 3 2 3" xfId="49213" xr:uid="{D72007E6-A072-4D50-B784-5ADC05FD4A3F}"/>
    <cellStyle name="Título 5 3 2 3 2" xfId="49214" xr:uid="{D92A3364-FCCC-4D13-A029-E9FC6AAD43B4}"/>
    <cellStyle name="Título 5 3 2 4" xfId="49215" xr:uid="{176E76A2-1474-415C-9296-DB84F1F850F2}"/>
    <cellStyle name="Título 5 3 3" xfId="49216" xr:uid="{AF0B9F27-AD93-4E51-BC78-B0521F5A5FC3}"/>
    <cellStyle name="Título 5 3 3 2" xfId="49217" xr:uid="{52A132FE-2B64-4F71-A423-DA518491F320}"/>
    <cellStyle name="Título 5 3 4" xfId="49218" xr:uid="{CC7FE46C-C2A8-4A6A-8776-A431B9434951}"/>
    <cellStyle name="Título 5 3 4 2" xfId="49219" xr:uid="{2378CBE7-F7D5-44D0-A596-643E734035BF}"/>
    <cellStyle name="Título 5 3 5" xfId="49220" xr:uid="{961459DA-2CEB-425E-8470-BEC7894D1480}"/>
    <cellStyle name="Título 5 3 5 2" xfId="49221" xr:uid="{7CF64634-B005-4FF5-9BEB-971D9699599D}"/>
    <cellStyle name="Título 5 3 6" xfId="49222" xr:uid="{1021ACF0-4C0A-4951-84C0-41A8B950A6E3}"/>
    <cellStyle name="Título 5 3 6 2" xfId="49223" xr:uid="{ED113890-438E-413B-BEA3-83D9288EFA33}"/>
    <cellStyle name="Título 5 3 7" xfId="49224" xr:uid="{ECC4F560-E8B3-45F7-8C0D-C2569C020CD8}"/>
    <cellStyle name="Título 5 30" xfId="49225" xr:uid="{44A664E2-CB56-4183-B610-921E281DE87A}"/>
    <cellStyle name="Título 5 30 2" xfId="49226" xr:uid="{1C306563-0247-4B9F-8C93-A0EA4D14B25C}"/>
    <cellStyle name="Título 5 30 2 2" xfId="49227" xr:uid="{E51ED319-1B04-44DA-BBD1-B3D7918AC50A}"/>
    <cellStyle name="Título 5 30 2 2 2" xfId="49228" xr:uid="{F6DF1367-32E0-444A-94C2-6DCAB964F657}"/>
    <cellStyle name="Título 5 30 2 3" xfId="49229" xr:uid="{FC622B25-FA44-44B6-8FAF-9C1042A49910}"/>
    <cellStyle name="Título 5 30 2 3 2" xfId="49230" xr:uid="{2549F7FD-F35B-43F7-A471-5A6F904D29C5}"/>
    <cellStyle name="Título 5 30 2 4" xfId="49231" xr:uid="{AE4FBA3F-215C-4613-9B3B-976E0ED3604B}"/>
    <cellStyle name="Título 5 30 3" xfId="49232" xr:uid="{2BD906C4-FB46-475F-A258-B323A33DCC8A}"/>
    <cellStyle name="Título 5 30 3 2" xfId="49233" xr:uid="{2AA5C8D3-C3AF-4326-9C44-81818F88255F}"/>
    <cellStyle name="Título 5 30 4" xfId="49234" xr:uid="{2F94297C-D211-4534-AE4D-6E97E08BB0A0}"/>
    <cellStyle name="Título 5 30 4 2" xfId="49235" xr:uid="{8D94962D-B609-4B43-9AAE-B1B6AA41DEF1}"/>
    <cellStyle name="Título 5 30 5" xfId="49236" xr:uid="{97095AB2-BE44-4DCE-8E2F-04C274952E1B}"/>
    <cellStyle name="Título 5 30 5 2" xfId="49237" xr:uid="{F45DA1C3-CD4F-4E47-B86D-89ED060EBDB3}"/>
    <cellStyle name="Título 5 30 6" xfId="49238" xr:uid="{9EE7D665-F79E-4713-8F93-19B0FD0ADE0E}"/>
    <cellStyle name="Título 5 30 6 2" xfId="49239" xr:uid="{A6C8ABA7-A2A7-4F21-885B-9CD5BE1FCFBD}"/>
    <cellStyle name="Título 5 30 7" xfId="49240" xr:uid="{AE9A6508-263E-4A1E-AAF1-1B3470385898}"/>
    <cellStyle name="Título 5 31" xfId="49241" xr:uid="{ABDB1C02-F9C4-434B-A811-9E4749BC9716}"/>
    <cellStyle name="Título 5 31 2" xfId="49242" xr:uid="{7CD68BE7-A3BE-490D-937F-72E759EA3E2A}"/>
    <cellStyle name="Título 5 31 2 2" xfId="49243" xr:uid="{FACA6E32-94EF-42B0-A657-56CA7F78559A}"/>
    <cellStyle name="Título 5 31 2 2 2" xfId="49244" xr:uid="{6469DB3A-0585-4650-81B1-273ED10F25FB}"/>
    <cellStyle name="Título 5 31 2 3" xfId="49245" xr:uid="{2DB47971-3955-4369-B31E-08EC56ACA122}"/>
    <cellStyle name="Título 5 31 2 3 2" xfId="49246" xr:uid="{F62BCF24-12B3-435B-84AF-5FD6FF145E31}"/>
    <cellStyle name="Título 5 31 2 4" xfId="49247" xr:uid="{F2881563-0DB4-469A-862B-0F5F6616F502}"/>
    <cellStyle name="Título 5 31 3" xfId="49248" xr:uid="{9085F337-41DE-4A01-AB66-2D908E90B926}"/>
    <cellStyle name="Título 5 31 3 2" xfId="49249" xr:uid="{63C2E588-F58A-48DA-9F65-099DF565CD1F}"/>
    <cellStyle name="Título 5 31 4" xfId="49250" xr:uid="{4449645C-31A2-4AFB-A887-AB470744F306}"/>
    <cellStyle name="Título 5 31 4 2" xfId="49251" xr:uid="{95BFB3D5-F0BD-4518-8107-77B730FA8990}"/>
    <cellStyle name="Título 5 31 5" xfId="49252" xr:uid="{478FEEFA-2232-4A1B-BD36-20584D1A2B5B}"/>
    <cellStyle name="Título 5 31 5 2" xfId="49253" xr:uid="{3E984160-ACB1-4E7A-9680-850A2888412D}"/>
    <cellStyle name="Título 5 31 6" xfId="49254" xr:uid="{4A456965-AFA9-413A-BAFD-DCE2A887DED2}"/>
    <cellStyle name="Título 5 31 6 2" xfId="49255" xr:uid="{EBA3B7D7-6993-46D0-A6F9-71949E957FDD}"/>
    <cellStyle name="Título 5 31 7" xfId="49256" xr:uid="{44ADBB8C-91EC-44DF-BAC2-AB4B78FB757D}"/>
    <cellStyle name="Título 5 32" xfId="49257" xr:uid="{94172372-304E-4FE0-97AE-1FAFEDE93F20}"/>
    <cellStyle name="Título 5 32 2" xfId="49258" xr:uid="{04C90465-547C-4BFB-895C-D075ED2ED9C3}"/>
    <cellStyle name="Título 5 32 2 2" xfId="49259" xr:uid="{C56DEB6C-8860-43A9-BA74-B7C001CCFA8B}"/>
    <cellStyle name="Título 5 32 2 2 2" xfId="49260" xr:uid="{DFC2A3F7-7148-4BF2-B020-69805E443993}"/>
    <cellStyle name="Título 5 32 2 3" xfId="49261" xr:uid="{482D91FC-6079-4702-86D8-A97D83DA5512}"/>
    <cellStyle name="Título 5 32 2 3 2" xfId="49262" xr:uid="{B143A99E-B9EC-4C02-9878-C92B87EB4180}"/>
    <cellStyle name="Título 5 32 2 4" xfId="49263" xr:uid="{7E71C28E-4467-4F0B-86F9-837E6DFA7CC1}"/>
    <cellStyle name="Título 5 32 3" xfId="49264" xr:uid="{C05F1DF5-7ED1-4E6F-B059-E2CB6E602AEE}"/>
    <cellStyle name="Título 5 32 3 2" xfId="49265" xr:uid="{3DEA9DE1-B348-4540-A1FF-873C7DF84A09}"/>
    <cellStyle name="Título 5 32 4" xfId="49266" xr:uid="{B9C29723-8CCB-4846-AB23-13E5EF9600D7}"/>
    <cellStyle name="Título 5 32 4 2" xfId="49267" xr:uid="{DBE4BCC3-CEE7-48D8-A2EE-6FCAF8055E5B}"/>
    <cellStyle name="Título 5 32 5" xfId="49268" xr:uid="{C73C5B9F-6324-4B85-9F93-42348468EC1D}"/>
    <cellStyle name="Título 5 32 5 2" xfId="49269" xr:uid="{ED4500CB-3054-423A-9359-7604D471AF8A}"/>
    <cellStyle name="Título 5 32 6" xfId="49270" xr:uid="{BFB6FCF8-60A9-4B1A-A038-A5871D070317}"/>
    <cellStyle name="Título 5 32 6 2" xfId="49271" xr:uid="{C3B7EE99-897C-445B-9DCD-DF65F923A3B4}"/>
    <cellStyle name="Título 5 32 7" xfId="49272" xr:uid="{C6209670-5A35-4700-981D-FF8E9A7D9AE0}"/>
    <cellStyle name="Título 5 33" xfId="49273" xr:uid="{A3E92CD9-BAA6-43CD-A94A-2E856F943284}"/>
    <cellStyle name="Título 5 33 2" xfId="49274" xr:uid="{F643062C-4E9D-4DFE-8D73-14BAF43CBC68}"/>
    <cellStyle name="Título 5 33 2 2" xfId="49275" xr:uid="{7887E6DF-3ADA-4E8D-82A4-5E218316C2DC}"/>
    <cellStyle name="Título 5 33 2 2 2" xfId="49276" xr:uid="{B313C577-B7C9-4188-83AE-CD92AA584BAF}"/>
    <cellStyle name="Título 5 33 2 3" xfId="49277" xr:uid="{C5BF3425-24CE-41AA-A443-64AC04031532}"/>
    <cellStyle name="Título 5 33 2 3 2" xfId="49278" xr:uid="{6392B5CB-F146-48AC-982C-C9440B95858D}"/>
    <cellStyle name="Título 5 33 2 4" xfId="49279" xr:uid="{0F6F0E80-66DA-48A9-BAC8-70D3E60ABD17}"/>
    <cellStyle name="Título 5 33 3" xfId="49280" xr:uid="{5729BDC5-E43F-4B25-85F5-A372FF579221}"/>
    <cellStyle name="Título 5 33 3 2" xfId="49281" xr:uid="{1816AF46-13AC-4DC2-A13D-B392420B70B9}"/>
    <cellStyle name="Título 5 33 4" xfId="49282" xr:uid="{376486DC-CB17-4DCB-9B0B-142F3F9F3891}"/>
    <cellStyle name="Título 5 33 4 2" xfId="49283" xr:uid="{A14BCC3B-BEB7-4F7D-B4DF-0F5FD5EE9771}"/>
    <cellStyle name="Título 5 33 5" xfId="49284" xr:uid="{A1D58AF4-9A51-4773-A459-0A85CC13FF72}"/>
    <cellStyle name="Título 5 33 5 2" xfId="49285" xr:uid="{53C21C46-33BD-440E-9F73-D9329EC23F63}"/>
    <cellStyle name="Título 5 33 6" xfId="49286" xr:uid="{A3056CFC-1629-405D-9905-C78FCC6FABCF}"/>
    <cellStyle name="Título 5 33 6 2" xfId="49287" xr:uid="{ABAC40CF-D543-4D18-AA9E-7F9968E1AC7D}"/>
    <cellStyle name="Título 5 33 7" xfId="49288" xr:uid="{8A03F64B-630D-476B-B576-F83795571D1B}"/>
    <cellStyle name="Título 5 34" xfId="49289" xr:uid="{DB82087B-490C-40B1-8438-F2A42AC6C346}"/>
    <cellStyle name="Título 5 34 2" xfId="49290" xr:uid="{21CC7459-9C7D-4EA1-AC41-135902BE7F88}"/>
    <cellStyle name="Título 5 34 2 2" xfId="49291" xr:uid="{1E97EF09-36A2-48B6-8A77-F39B2E96DA67}"/>
    <cellStyle name="Título 5 34 3" xfId="49292" xr:uid="{0AAC1A33-553C-4D18-9A2D-87F5073E8990}"/>
    <cellStyle name="Título 5 34 3 2" xfId="49293" xr:uid="{596A3EB8-A019-4F47-9CCC-3802D2FA89FD}"/>
    <cellStyle name="Título 5 34 4" xfId="49294" xr:uid="{0219A924-50A2-43BA-989C-EF5127647F7B}"/>
    <cellStyle name="Título 5 34 5" xfId="49295" xr:uid="{929A0ADF-A44B-42F7-9DD3-AE34D6462D81}"/>
    <cellStyle name="Título 5 35" xfId="49296" xr:uid="{E9D91AB5-C50B-4593-85BB-E34A9B86E616}"/>
    <cellStyle name="Título 5 35 2" xfId="49297" xr:uid="{7D421137-7AF4-4D91-AF50-A5D82F2D040F}"/>
    <cellStyle name="Título 5 36" xfId="49298" xr:uid="{994D2D45-718F-4F24-BD66-0E79C182F1DF}"/>
    <cellStyle name="Título 5 36 2" xfId="49299" xr:uid="{25EAA414-D9A1-4870-918F-11B10B2F6D5B}"/>
    <cellStyle name="Título 5 37" xfId="49300" xr:uid="{4E42AC7A-AA70-4C64-866F-D9F5C27D7611}"/>
    <cellStyle name="Título 5 37 2" xfId="49301" xr:uid="{DF90F9A5-AEEC-4C17-AC8A-F2614FBD7146}"/>
    <cellStyle name="Título 5 38" xfId="49302" xr:uid="{0E3F54D8-89A6-48F8-BDCE-BF55B6BC55CC}"/>
    <cellStyle name="Título 5 38 2" xfId="49303" xr:uid="{C6B1F33E-CF00-4834-8DBD-8A9470601F9A}"/>
    <cellStyle name="Título 5 39" xfId="49304" xr:uid="{2D74ED63-C564-47A5-9AFB-941D1B4F2DD2}"/>
    <cellStyle name="Título 5 4" xfId="49305" xr:uid="{4A5C0CD2-D82A-4BC9-B5E3-4D10B303EC66}"/>
    <cellStyle name="Título 5 4 2" xfId="49306" xr:uid="{CA936E74-706A-4B2A-BA84-18C9D015B78E}"/>
    <cellStyle name="Título 5 4 2 2" xfId="49307" xr:uid="{0B6015CE-61D2-4C8B-99EA-E7C2576A29BC}"/>
    <cellStyle name="Título 5 4 2 2 2" xfId="49308" xr:uid="{E0C12F02-EE22-41BE-831E-16BA1A06874D}"/>
    <cellStyle name="Título 5 4 2 3" xfId="49309" xr:uid="{C0CEC6EF-966F-45D4-B072-2BBE91EC3313}"/>
    <cellStyle name="Título 5 4 2 3 2" xfId="49310" xr:uid="{35B22754-C0E9-4FB9-BD11-068B599DDD08}"/>
    <cellStyle name="Título 5 4 2 4" xfId="49311" xr:uid="{012680F4-E395-47C9-882E-68F226D58059}"/>
    <cellStyle name="Título 5 4 3" xfId="49312" xr:uid="{F3F7BAFA-250C-46E5-956D-A2BC85BFF938}"/>
    <cellStyle name="Título 5 4 3 2" xfId="49313" xr:uid="{055611AF-4B0C-47B9-A0D2-0F40FDE2B214}"/>
    <cellStyle name="Título 5 4 4" xfId="49314" xr:uid="{308AA78F-C0D6-4090-8ED9-2880C2E228C6}"/>
    <cellStyle name="Título 5 4 4 2" xfId="49315" xr:uid="{9FD319FE-A475-4670-A26A-E84185F67B8B}"/>
    <cellStyle name="Título 5 4 5" xfId="49316" xr:uid="{3826C6BB-7612-4AF6-96E7-FB051A3AB85B}"/>
    <cellStyle name="Título 5 4 5 2" xfId="49317" xr:uid="{8A069EFF-3B6B-4308-83F1-7403A4EA0974}"/>
    <cellStyle name="Título 5 4 6" xfId="49318" xr:uid="{FFECAC3F-AE72-4A21-894C-E8DC170F5F22}"/>
    <cellStyle name="Título 5 4 6 2" xfId="49319" xr:uid="{0829AAB6-8025-43C4-BC5C-D374D78EB2DA}"/>
    <cellStyle name="Título 5 4 7" xfId="49320" xr:uid="{A0685182-959E-4A45-8345-50581EEDEB7B}"/>
    <cellStyle name="Título 5 5" xfId="49321" xr:uid="{390F31D6-98F3-43BF-8791-A07310E2DE46}"/>
    <cellStyle name="Título 5 5 2" xfId="49322" xr:uid="{CC7F9F40-C08F-4240-877A-A795932D5535}"/>
    <cellStyle name="Título 5 5 2 2" xfId="49323" xr:uid="{1799929C-9DF5-4ABD-A7D7-AE135E6BB016}"/>
    <cellStyle name="Título 5 5 2 2 2" xfId="49324" xr:uid="{8E1BDD52-3E40-4599-9E41-233415DF66F7}"/>
    <cellStyle name="Título 5 5 2 3" xfId="49325" xr:uid="{854958F4-5E7B-46B8-826A-119333B7A0C1}"/>
    <cellStyle name="Título 5 5 2 3 2" xfId="49326" xr:uid="{7AC33569-0E68-4E3B-B384-0DC4C7FE570E}"/>
    <cellStyle name="Título 5 5 2 4" xfId="49327" xr:uid="{230254CB-108B-478E-B671-4F2258AAA7E8}"/>
    <cellStyle name="Título 5 5 3" xfId="49328" xr:uid="{2D45D74A-3C93-493D-90DF-13AC5A3CD2D8}"/>
    <cellStyle name="Título 5 5 3 2" xfId="49329" xr:uid="{E0174209-B545-4286-9BD8-55AB22D4372F}"/>
    <cellStyle name="Título 5 5 4" xfId="49330" xr:uid="{AF5EDF38-2F8E-462E-819D-AE7F7D5647FA}"/>
    <cellStyle name="Título 5 5 4 2" xfId="49331" xr:uid="{85BD7A26-CC56-4727-935D-2D0E0201D032}"/>
    <cellStyle name="Título 5 5 5" xfId="49332" xr:uid="{EFCB7785-3301-4841-9D68-E71EF0B62549}"/>
    <cellStyle name="Título 5 5 5 2" xfId="49333" xr:uid="{E840EE97-B38D-4717-B825-DD595BED1DD5}"/>
    <cellStyle name="Título 5 5 6" xfId="49334" xr:uid="{DD67C1AA-5060-4D68-BD32-A98275FDF789}"/>
    <cellStyle name="Título 5 5 6 2" xfId="49335" xr:uid="{3218CBE9-8650-44B4-B6C0-B895C886E471}"/>
    <cellStyle name="Título 5 5 7" xfId="49336" xr:uid="{B9A7F86B-7336-4890-880B-5155E792DEC7}"/>
    <cellStyle name="Título 5 6" xfId="49337" xr:uid="{824F2416-B000-40C6-B70B-6379A10B7907}"/>
    <cellStyle name="Título 5 6 2" xfId="49338" xr:uid="{9F39ED86-1AFF-4413-989D-83C41D1F49B9}"/>
    <cellStyle name="Título 5 6 2 2" xfId="49339" xr:uid="{CF47AA0F-AFB5-48DB-ABBD-AF013998FB7D}"/>
    <cellStyle name="Título 5 6 2 2 2" xfId="49340" xr:uid="{8367AB3C-31AE-4FB7-B070-8CC7F329CD02}"/>
    <cellStyle name="Título 5 6 2 3" xfId="49341" xr:uid="{9897E3E5-77B4-4A6E-9BD1-15ACA4063369}"/>
    <cellStyle name="Título 5 6 2 3 2" xfId="49342" xr:uid="{62573E39-926C-4F13-956B-251BCBE68859}"/>
    <cellStyle name="Título 5 6 2 4" xfId="49343" xr:uid="{5B5A8B3E-958F-4F5E-B4C3-71F3B68D21A5}"/>
    <cellStyle name="Título 5 6 3" xfId="49344" xr:uid="{F83BBAF4-2770-4133-B840-E4F14B33055A}"/>
    <cellStyle name="Título 5 6 3 2" xfId="49345" xr:uid="{8DB73F1B-4115-411B-9246-8FA523339852}"/>
    <cellStyle name="Título 5 6 4" xfId="49346" xr:uid="{E30A5142-AE80-4279-A155-12A736216096}"/>
    <cellStyle name="Título 5 6 4 2" xfId="49347" xr:uid="{AC5386CD-23EA-418D-8D2D-6A7CD89D54D3}"/>
    <cellStyle name="Título 5 6 5" xfId="49348" xr:uid="{50320996-183B-4F00-AF87-5F7A290B834B}"/>
    <cellStyle name="Título 5 6 5 2" xfId="49349" xr:uid="{9BA32022-23CA-427F-AB42-0E52E49E6FF4}"/>
    <cellStyle name="Título 5 6 6" xfId="49350" xr:uid="{39F3A360-AB0A-402A-831A-E776926D952A}"/>
    <cellStyle name="Título 5 6 6 2" xfId="49351" xr:uid="{AA3D4BC6-B3E8-4F71-A908-185F1494160A}"/>
    <cellStyle name="Título 5 6 7" xfId="49352" xr:uid="{DF24414E-BDAF-4DE5-8CAE-00EEC31A2748}"/>
    <cellStyle name="Título 5 7" xfId="49353" xr:uid="{87C54738-46FA-4F4F-916D-C315F3DAC772}"/>
    <cellStyle name="Título 5 7 2" xfId="49354" xr:uid="{850BCFA9-8D62-46F0-9983-4A8EDC43DEED}"/>
    <cellStyle name="Título 5 7 2 2" xfId="49355" xr:uid="{1631BD1B-CDC2-4630-9C77-7862FFCAA040}"/>
    <cellStyle name="Título 5 7 2 2 2" xfId="49356" xr:uid="{8747FE66-F47F-4AFF-9A8E-AD7B9110434A}"/>
    <cellStyle name="Título 5 7 2 3" xfId="49357" xr:uid="{6D5148FF-CFDB-4296-A4D4-CBC5D64E08F2}"/>
    <cellStyle name="Título 5 7 2 3 2" xfId="49358" xr:uid="{9CE2C705-8C34-40D4-AE3A-5EFEA3C4A5EE}"/>
    <cellStyle name="Título 5 7 2 4" xfId="49359" xr:uid="{D4417048-97DB-462E-BC32-194EE83A3C69}"/>
    <cellStyle name="Título 5 7 3" xfId="49360" xr:uid="{74C337FB-3F37-456B-8727-46A2178C4200}"/>
    <cellStyle name="Título 5 7 3 2" xfId="49361" xr:uid="{EFDC1270-71FB-42D2-B1A1-A78227BF1EA4}"/>
    <cellStyle name="Título 5 7 4" xfId="49362" xr:uid="{9E26F94B-4F7C-459A-B9DD-068D0BCCC00D}"/>
    <cellStyle name="Título 5 7 4 2" xfId="49363" xr:uid="{9E1B6D2B-840A-41DB-89C2-753E689C5CF5}"/>
    <cellStyle name="Título 5 7 5" xfId="49364" xr:uid="{EF3D366D-55BC-45C9-B189-A57BAA704A85}"/>
    <cellStyle name="Título 5 7 5 2" xfId="49365" xr:uid="{2E5E07B9-F0F7-40EF-A328-9C43E40D81FD}"/>
    <cellStyle name="Título 5 7 6" xfId="49366" xr:uid="{DFC38A70-F513-41D5-BC77-EB7F20FE0BDE}"/>
    <cellStyle name="Título 5 7 6 2" xfId="49367" xr:uid="{034DB233-897D-4248-AA96-33726A8A1942}"/>
    <cellStyle name="Título 5 7 7" xfId="49368" xr:uid="{20A37F90-01A2-436E-BE3F-92F19EA67C5C}"/>
    <cellStyle name="Título 5 8" xfId="49369" xr:uid="{126C614A-EEC1-4F1D-9A11-5454F4FA0EE6}"/>
    <cellStyle name="Título 5 8 2" xfId="49370" xr:uid="{44AD59C0-0EAC-45F9-B249-B8EDE1FB53E9}"/>
    <cellStyle name="Título 5 8 2 2" xfId="49371" xr:uid="{4B005F22-245E-46D9-940A-77D0DE1E5DED}"/>
    <cellStyle name="Título 5 8 2 2 2" xfId="49372" xr:uid="{0951C928-A7D6-4400-AF0A-F7C4D7F5424B}"/>
    <cellStyle name="Título 5 8 2 3" xfId="49373" xr:uid="{E1BB53F0-44B6-48FF-AE58-849A933AA018}"/>
    <cellStyle name="Título 5 8 2 3 2" xfId="49374" xr:uid="{1B4066A1-0A93-4874-9960-FA6042A1D147}"/>
    <cellStyle name="Título 5 8 2 4" xfId="49375" xr:uid="{B3535C3C-B52A-439D-889E-F13F95048A2F}"/>
    <cellStyle name="Título 5 8 3" xfId="49376" xr:uid="{FDC22B04-D446-457F-B659-B66EED6EFEDA}"/>
    <cellStyle name="Título 5 8 3 2" xfId="49377" xr:uid="{8777C423-89C2-4074-AA63-552382CD461E}"/>
    <cellStyle name="Título 5 8 4" xfId="49378" xr:uid="{23ED98DB-BE53-424B-9E5D-44BD5AAE6399}"/>
    <cellStyle name="Título 5 8 4 2" xfId="49379" xr:uid="{D6CDE786-4D26-423F-BBB5-501B8A5AE986}"/>
    <cellStyle name="Título 5 8 5" xfId="49380" xr:uid="{6C446E9B-3AA7-443C-8A5A-648944314F5D}"/>
    <cellStyle name="Título 5 8 5 2" xfId="49381" xr:uid="{7E11E71E-F667-46D1-B98B-4386336A2E45}"/>
    <cellStyle name="Título 5 8 6" xfId="49382" xr:uid="{6A423ACB-6D4F-4465-8979-F395EED95AFC}"/>
    <cellStyle name="Título 5 8 6 2" xfId="49383" xr:uid="{F73237AD-DCB4-4464-9143-EEA9EFCB9B9E}"/>
    <cellStyle name="Título 5 8 7" xfId="49384" xr:uid="{5FAFC4A1-0ECA-4E1D-A117-533FD961CBE1}"/>
    <cellStyle name="Título 5 9" xfId="49385" xr:uid="{7570E416-7F88-4BDE-AEA3-3A5D9A96802D}"/>
    <cellStyle name="Título 5 9 2" xfId="49386" xr:uid="{6864E3D3-C7B1-41FE-880B-CA3BFB00C7F7}"/>
    <cellStyle name="Título 5 9 2 2" xfId="49387" xr:uid="{4F760EF3-0D60-4A87-BEA1-0BE280593876}"/>
    <cellStyle name="Título 5 9 2 2 2" xfId="49388" xr:uid="{2BB96381-AF26-4C16-8A82-8828E85E7260}"/>
    <cellStyle name="Título 5 9 2 3" xfId="49389" xr:uid="{AB2B5A35-99A5-4F3D-B7B7-C68252E40D2A}"/>
    <cellStyle name="Título 5 9 2 3 2" xfId="49390" xr:uid="{A8C7375D-4187-4E86-ABE1-77BDB25CF4D6}"/>
    <cellStyle name="Título 5 9 2 4" xfId="49391" xr:uid="{3B484A5F-E12D-4A40-A5BE-5B53E2BCB102}"/>
    <cellStyle name="Título 5 9 3" xfId="49392" xr:uid="{99916A26-43D5-441D-BFF0-AA750DF22191}"/>
    <cellStyle name="Título 5 9 3 2" xfId="49393" xr:uid="{47515ECC-C7EF-49A9-B507-5C97F8CCA037}"/>
    <cellStyle name="Título 5 9 4" xfId="49394" xr:uid="{D44CA257-FEC0-4968-8AB4-CCFD1D8E2CF3}"/>
    <cellStyle name="Título 5 9 4 2" xfId="49395" xr:uid="{D22D9820-A667-4A2D-BF63-F04BFBB2954A}"/>
    <cellStyle name="Título 5 9 5" xfId="49396" xr:uid="{3847A634-9ACC-4231-B579-EF4CE4F42636}"/>
    <cellStyle name="Título 5 9 5 2" xfId="49397" xr:uid="{21017D9D-3779-4891-9056-02DAB05F662B}"/>
    <cellStyle name="Título 5 9 6" xfId="49398" xr:uid="{2EC61CBE-C09C-4AA8-8945-00D5ADBAA41A}"/>
    <cellStyle name="Título 5 9 6 2" xfId="49399" xr:uid="{B56E8455-ABDF-43E8-8C8B-F5BBD6BE54BA}"/>
    <cellStyle name="Título 5 9 7" xfId="49400" xr:uid="{5D641DA0-42E9-4AC1-AAE6-8252F6E2889F}"/>
    <cellStyle name="Título 6" xfId="49401" xr:uid="{360A5D8A-2382-4F5F-9AAD-8F8F8AC9058B}"/>
    <cellStyle name="Título 6 2" xfId="49402" xr:uid="{AAE2A1E1-86BC-417C-8941-718A2B50C8F7}"/>
    <cellStyle name="Título 6 2 2" xfId="49403" xr:uid="{E2068140-7119-4B4B-B4DA-29CBDC40DACA}"/>
    <cellStyle name="Título 6 2 2 2" xfId="49404" xr:uid="{F93D969B-FF14-42F8-A940-23BD27540EFE}"/>
    <cellStyle name="Título 6 2 3" xfId="49405" xr:uid="{E2D3DB90-4685-4092-9E9D-EB03EF6319A8}"/>
    <cellStyle name="Título 6 2 3 2" xfId="49406" xr:uid="{488E2AFB-BCD4-44D4-9F08-A351CDE60754}"/>
    <cellStyle name="Título 6 2 4" xfId="49407" xr:uid="{E49BBB5D-E2D1-468B-9EF1-B9F19F651B75}"/>
    <cellStyle name="Título 6 3" xfId="49408" xr:uid="{E26F1CE5-118D-4FF9-BA5B-E49A18EC69B9}"/>
    <cellStyle name="Título 6 3 2" xfId="49409" xr:uid="{E0F85323-8350-4CD1-A8D2-57730425B5CD}"/>
    <cellStyle name="Título 6 4" xfId="49410" xr:uid="{E12FE943-2007-4FD6-9878-B8B2481ED8A2}"/>
    <cellStyle name="Título 6 4 2" xfId="49411" xr:uid="{BA75F52A-3D1A-4385-B9F5-443184D6CEE8}"/>
    <cellStyle name="Título 6 5" xfId="49412" xr:uid="{DCFA93C3-E716-4B29-818E-A5B97E99A555}"/>
    <cellStyle name="Título 6 5 2" xfId="49413" xr:uid="{D93B9FB3-AF11-430B-AFD2-6E6256875767}"/>
    <cellStyle name="Título 6 6" xfId="49414" xr:uid="{A65199F3-87EC-4C25-BC42-07E722838BD5}"/>
    <cellStyle name="Título 6 6 2" xfId="49415" xr:uid="{5272CC06-12BB-4D2C-A9B8-F2AE8E665D86}"/>
    <cellStyle name="Título 6 7" xfId="49416" xr:uid="{7D819F0E-544A-4ACC-AD44-A84C33DF70F1}"/>
    <cellStyle name="Título 7" xfId="49417" xr:uid="{6FA49A04-6614-4FC9-88F9-63577FA4FE01}"/>
    <cellStyle name="Título 7 2" xfId="49418" xr:uid="{F8C1944F-17AD-45FC-BED7-4E4CA43DA5FE}"/>
    <cellStyle name="Título 7 2 2" xfId="49419" xr:uid="{3EEE86ED-F898-4D70-9400-0534DFB89517}"/>
    <cellStyle name="Título 7 2 2 2" xfId="49420" xr:uid="{F6EA4D41-5F4F-4EC7-83EF-391CCF0EE183}"/>
    <cellStyle name="Título 7 2 3" xfId="49421" xr:uid="{CB50A0B6-E31A-4D8D-892C-A78BE04FB815}"/>
    <cellStyle name="Título 7 2 3 2" xfId="49422" xr:uid="{87AA57F4-4AB8-4899-935A-9F0E9BE4BF7B}"/>
    <cellStyle name="Título 7 2 4" xfId="49423" xr:uid="{C5A4FBD3-FD72-412B-9A6C-5FE332A8B6F5}"/>
    <cellStyle name="Título 7 3" xfId="49424" xr:uid="{3AD13889-CC20-4C1A-8F0B-53DC5032DBE9}"/>
    <cellStyle name="Título 7 3 2" xfId="49425" xr:uid="{AD230970-1EA4-4A0C-A195-3654A695BBF8}"/>
    <cellStyle name="Título 7 4" xfId="49426" xr:uid="{81A0A54E-60DA-40E6-9223-9911E38D22D6}"/>
    <cellStyle name="Título 7 4 2" xfId="49427" xr:uid="{732CC8A7-36CF-47F3-BCD1-9685E9AAA73A}"/>
    <cellStyle name="Título 7 5" xfId="49428" xr:uid="{1CFF21C9-8980-4D7F-9A07-08EADA2CDECB}"/>
    <cellStyle name="Título 7 5 2" xfId="49429" xr:uid="{EAE862FB-F19D-449C-9A7F-D9C9DE14A88A}"/>
    <cellStyle name="Título 7 6" xfId="49430" xr:uid="{4150FF3C-65F3-49EA-8817-4FC3DDD0D88D}"/>
    <cellStyle name="Título 7 6 2" xfId="49431" xr:uid="{7B377B2C-4DCF-4B71-AB03-BA46BA2773E6}"/>
    <cellStyle name="Título 7 7" xfId="49432" xr:uid="{36DBDC4C-8851-4AD3-9270-724C02D8C5F2}"/>
    <cellStyle name="Título 8" xfId="49433" xr:uid="{DA53717F-780B-44D3-A98E-ADD50EB1F073}"/>
    <cellStyle name="Título 8 2" xfId="49434" xr:uid="{B864DD37-3DB2-40EA-8C38-2E85D3C0EA19}"/>
    <cellStyle name="Título 8 2 2" xfId="49435" xr:uid="{4B9BD3B4-8597-4EEE-9F7B-333335D2776D}"/>
    <cellStyle name="Título 8 2 2 2" xfId="49436" xr:uid="{F7A8B2AC-56D8-49BD-A9FA-588D434AB397}"/>
    <cellStyle name="Título 8 2 3" xfId="49437" xr:uid="{07E79CB9-D5BF-4794-9DA1-1AF9ED884C56}"/>
    <cellStyle name="Título 8 2 3 2" xfId="49438" xr:uid="{CEAB6509-BB3A-4F6D-9EFC-6BA4614E30AD}"/>
    <cellStyle name="Título 8 2 4" xfId="49439" xr:uid="{3FDCB3B0-5261-4371-A98E-72977EC77D85}"/>
    <cellStyle name="Título 8 3" xfId="49440" xr:uid="{34A6A7DA-8BE7-4F64-B429-E021C3AA8224}"/>
    <cellStyle name="Título 8 3 2" xfId="49441" xr:uid="{B8E4B556-A622-48DC-8D92-87A9E394D0BB}"/>
    <cellStyle name="Título 8 4" xfId="49442" xr:uid="{C1116227-C4E4-4C30-A463-073ECA188EEA}"/>
    <cellStyle name="Título 8 4 2" xfId="49443" xr:uid="{B81E46D9-B754-4FA1-BEA3-F13E798A7C37}"/>
    <cellStyle name="Título 8 5" xfId="49444" xr:uid="{EAC1BEA4-AFA6-4236-A559-8A73F43A522B}"/>
    <cellStyle name="Título 8 5 2" xfId="49445" xr:uid="{F9136881-3531-46CC-9060-3D3FF4181187}"/>
    <cellStyle name="Título 8 6" xfId="49446" xr:uid="{616F074E-D4AE-4962-858A-15661F8E6A58}"/>
    <cellStyle name="Título 8 6 2" xfId="49447" xr:uid="{88495F1B-A7B2-4B47-AF1F-AFB2A02EB634}"/>
    <cellStyle name="Título 8 7" xfId="49448" xr:uid="{F21796D6-2261-4CB8-A1C4-5703510742B3}"/>
    <cellStyle name="Título 9" xfId="49449" xr:uid="{27B8677B-9F8E-4DEB-8DE2-022F44823156}"/>
    <cellStyle name="Título 9 2" xfId="49450" xr:uid="{B9145090-346D-43A6-8AEF-A5083A95A915}"/>
    <cellStyle name="Título 9 2 2" xfId="49451" xr:uid="{3131A6A9-BD1C-416D-A243-0AAF9F8D2F4E}"/>
    <cellStyle name="Título 9 2 2 2" xfId="49452" xr:uid="{7BB93707-13D7-4BB3-81F4-1BA418EA94F9}"/>
    <cellStyle name="Título 9 2 3" xfId="49453" xr:uid="{11EEA13D-50E7-41D0-9BB7-2EBCE0EE113F}"/>
    <cellStyle name="Título 9 2 3 2" xfId="49454" xr:uid="{8F8535F4-C9E2-479F-92B7-52B1E9BEC08C}"/>
    <cellStyle name="Título 9 2 4" xfId="49455" xr:uid="{13932A74-20D7-41A5-B4E1-7296C2272632}"/>
    <cellStyle name="Título 9 3" xfId="49456" xr:uid="{E19B1495-4C8B-4B44-9512-41073F1087E4}"/>
    <cellStyle name="Título 9 3 2" xfId="49457" xr:uid="{D17BD9EA-CFE3-4D5D-B1FA-22993DAC5111}"/>
    <cellStyle name="Título 9 4" xfId="49458" xr:uid="{B79E4EC6-B15D-4F28-BE71-2DD7A5350213}"/>
    <cellStyle name="Título 9 4 2" xfId="49459" xr:uid="{A4EBB52B-7963-4FDF-93CB-B81B4F85FA78}"/>
    <cellStyle name="Título 9 5" xfId="49460" xr:uid="{A47A606A-9107-4130-AD5B-F1487CECEBBC}"/>
    <cellStyle name="Título 9 5 2" xfId="49461" xr:uid="{91DD1034-A201-4523-8326-303C75AC1DA5}"/>
    <cellStyle name="Título 9 6" xfId="49462" xr:uid="{8D8D8931-058E-426C-861A-2C466B72E3D1}"/>
    <cellStyle name="Título 9 6 2" xfId="49463" xr:uid="{A5E14B9F-D15F-4ACD-A856-8F72E997C8D4}"/>
    <cellStyle name="Título 9 7" xfId="49464" xr:uid="{F5F74BA5-1E2D-4B60-9411-456847993303}"/>
    <cellStyle name="Titulo1" xfId="49465" xr:uid="{EC3AFF49-1B9B-4D33-841C-C77C62FB3048}"/>
    <cellStyle name="Titulo2" xfId="49466" xr:uid="{872A42E9-1EDB-496C-9768-9FAFE0A5E34C}"/>
    <cellStyle name="Total 10" xfId="49467" xr:uid="{C2298EA3-6822-4E64-BDB1-0781B46FCDA6}"/>
    <cellStyle name="Total 10 2" xfId="49468" xr:uid="{0A6C60BB-8485-4DE1-86F0-547EA5C8A6FA}"/>
    <cellStyle name="Total 10 2 2" xfId="49469" xr:uid="{45E91DAB-8838-4DC7-88F7-60F128A5066A}"/>
    <cellStyle name="Total 10 2 2 2" xfId="49470" xr:uid="{39128047-1F7F-46A8-9E40-8F9A2CFECF19}"/>
    <cellStyle name="Total 10 2 3" xfId="49471" xr:uid="{3F8C224D-F880-4031-8E68-D349B042ED33}"/>
    <cellStyle name="Total 10 2 3 2" xfId="49472" xr:uid="{F7A6779B-BED8-482E-A689-2C7B7B9F6DFA}"/>
    <cellStyle name="Total 10 2 4" xfId="49473" xr:uid="{C25808C4-897C-46FA-A817-735ADFB74BD3}"/>
    <cellStyle name="Total 10 3" xfId="49474" xr:uid="{E703DCE0-5116-42BF-AA00-15EC7D1619A2}"/>
    <cellStyle name="Total 10 3 2" xfId="49475" xr:uid="{BCDAE476-8564-43EF-9A85-B55810D645FB}"/>
    <cellStyle name="Total 10 4" xfId="49476" xr:uid="{58BF7885-D04C-4335-B753-0DFDF04D660E}"/>
    <cellStyle name="Total 10 4 2" xfId="49477" xr:uid="{9055D6EE-57C2-4372-A1CB-496245594C0C}"/>
    <cellStyle name="Total 10 5" xfId="49478" xr:uid="{6B618C3A-CB95-4ECA-BBC7-0951BFF7A779}"/>
    <cellStyle name="Total 10 5 2" xfId="49479" xr:uid="{5CD7963E-94A4-462C-9A66-525FE42D8D84}"/>
    <cellStyle name="Total 10 6" xfId="49480" xr:uid="{4CEBB594-9C35-42CA-B6E1-011B33FED8CC}"/>
    <cellStyle name="Total 10 6 2" xfId="49481" xr:uid="{1ECFED89-2041-41C6-B469-D88ECB3A3487}"/>
    <cellStyle name="Total 10 7" xfId="49482" xr:uid="{1ECBE580-A1CD-4A5D-9003-827A95DB45C5}"/>
    <cellStyle name="Total 11" xfId="49483" xr:uid="{3A0EB5AB-F70F-4BC3-BEED-E549114C6CA0}"/>
    <cellStyle name="Total 11 2" xfId="49484" xr:uid="{EF3A3199-7F80-4B72-86AB-BE19F2612E5E}"/>
    <cellStyle name="Total 11 2 2" xfId="49485" xr:uid="{3899B3B4-507D-43C8-BBC0-9461C0CCCE9A}"/>
    <cellStyle name="Total 11 2 2 2" xfId="49486" xr:uid="{2D4801F3-05A2-4E9E-BA88-883F95684463}"/>
    <cellStyle name="Total 11 2 3" xfId="49487" xr:uid="{C9048BCC-605F-48C8-80AA-D700376F9C5A}"/>
    <cellStyle name="Total 11 2 3 2" xfId="49488" xr:uid="{32D2E879-2510-4BC5-8FC8-EB696AB6FC68}"/>
    <cellStyle name="Total 11 2 4" xfId="49489" xr:uid="{8C2DCC30-345D-4985-893B-4B764813CF77}"/>
    <cellStyle name="Total 11 3" xfId="49490" xr:uid="{2C9ACAB4-A4C3-44A0-AB28-8D874A965C53}"/>
    <cellStyle name="Total 11 3 2" xfId="49491" xr:uid="{0CE7021C-F983-4B2F-BE33-06BB88A9CD4E}"/>
    <cellStyle name="Total 11 4" xfId="49492" xr:uid="{C67CD53A-12CA-4081-9ECA-848F9D78699D}"/>
    <cellStyle name="Total 11 4 2" xfId="49493" xr:uid="{FB5FA480-6473-4BFE-B1ED-D9B41358AC0B}"/>
    <cellStyle name="Total 11 5" xfId="49494" xr:uid="{F398BB57-B9C5-4FB0-9BB6-62774C3421AF}"/>
    <cellStyle name="Total 11 5 2" xfId="49495" xr:uid="{6BF1342C-5BDE-4A0B-A611-8F3662D056B8}"/>
    <cellStyle name="Total 11 6" xfId="49496" xr:uid="{55CBE922-176D-4BC2-8DFA-C429442C5875}"/>
    <cellStyle name="Total 11 6 2" xfId="49497" xr:uid="{E63934EF-A696-491E-8D64-D592490A801F}"/>
    <cellStyle name="Total 11 7" xfId="49498" xr:uid="{9BCFEBA6-46E1-4E21-A102-17DFCF9FC8AF}"/>
    <cellStyle name="Total 12" xfId="49499" xr:uid="{E05222AF-7277-4E02-8945-B308BD76343D}"/>
    <cellStyle name="Total 12 2" xfId="49500" xr:uid="{502A930A-1C9A-4FF3-A149-65D410494F23}"/>
    <cellStyle name="Total 12 2 2" xfId="49501" xr:uid="{237B7A73-9971-433C-BEBC-FC3702CD17B3}"/>
    <cellStyle name="Total 12 2 2 2" xfId="49502" xr:uid="{0E01DD7A-6D44-4833-9622-FAFF0FA18754}"/>
    <cellStyle name="Total 12 2 3" xfId="49503" xr:uid="{DF6C4690-5FC5-480D-A0BD-7737EF53F547}"/>
    <cellStyle name="Total 12 2 3 2" xfId="49504" xr:uid="{BC7E54FE-D0F2-46F2-A4E2-538C845794A6}"/>
    <cellStyle name="Total 12 2 4" xfId="49505" xr:uid="{5FFFD947-3FCC-4418-93D7-61A214536E1D}"/>
    <cellStyle name="Total 12 3" xfId="49506" xr:uid="{4C97E6A3-B124-4363-86D5-A57A1DACECDB}"/>
    <cellStyle name="Total 12 3 2" xfId="49507" xr:uid="{861C5AC2-7B34-42DD-98A0-F736AFDC1D20}"/>
    <cellStyle name="Total 12 4" xfId="49508" xr:uid="{511EF91C-F341-4021-B44C-48CBDA164FB8}"/>
    <cellStyle name="Total 12 4 2" xfId="49509" xr:uid="{68BF8130-6D93-4244-B0E3-09E4534FD07D}"/>
    <cellStyle name="Total 12 5" xfId="49510" xr:uid="{950C8BFB-F011-434C-BA86-65A8E208F431}"/>
    <cellStyle name="Total 12 5 2" xfId="49511" xr:uid="{ADEBF4F0-EDED-496D-A728-A796B3B1AFA1}"/>
    <cellStyle name="Total 12 6" xfId="49512" xr:uid="{13BB6457-7B99-49AF-8FD8-58DA90967F30}"/>
    <cellStyle name="Total 12 6 2" xfId="49513" xr:uid="{91FE8C3E-9BD8-4DA2-8205-C0CE6D456912}"/>
    <cellStyle name="Total 12 7" xfId="49514" xr:uid="{23A972E1-7106-4CF6-9768-16352B063B84}"/>
    <cellStyle name="Total 13" xfId="49515" xr:uid="{FCB68E8F-01BE-4F22-A9FE-D40F070CDBF5}"/>
    <cellStyle name="Total 13 2" xfId="49516" xr:uid="{799EEDD0-10D4-461E-B69F-B6AA58373D5C}"/>
    <cellStyle name="Total 13 2 2" xfId="49517" xr:uid="{C62FE8DC-D68B-4BF9-958D-AE7D2E81710E}"/>
    <cellStyle name="Total 13 2 2 2" xfId="49518" xr:uid="{24E737F4-F3D4-468D-88A0-7B6CD1AA3530}"/>
    <cellStyle name="Total 13 2 3" xfId="49519" xr:uid="{06981C2E-25D0-45A6-90B3-DF638A7F97F5}"/>
    <cellStyle name="Total 13 2 3 2" xfId="49520" xr:uid="{41DBA52A-2B86-4BAE-82E5-CF326E27D3C2}"/>
    <cellStyle name="Total 13 2 4" xfId="49521" xr:uid="{FFDDAACD-4C1F-448F-B7E9-78D9597CAB1D}"/>
    <cellStyle name="Total 13 3" xfId="49522" xr:uid="{A5BBFC7E-EA0F-41D7-BC11-5321F9DB10DE}"/>
    <cellStyle name="Total 13 3 2" xfId="49523" xr:uid="{8581C28C-B722-45E6-A780-6CAB87B56317}"/>
    <cellStyle name="Total 13 4" xfId="49524" xr:uid="{A323F160-F7A1-46AB-9D8B-BA9163408191}"/>
    <cellStyle name="Total 13 4 2" xfId="49525" xr:uid="{D49F3A98-793C-42BF-BA27-F7DB8A0548D3}"/>
    <cellStyle name="Total 13 5" xfId="49526" xr:uid="{F1A7321B-05B4-48F5-89A7-1FB0A2C05159}"/>
    <cellStyle name="Total 13 5 2" xfId="49527" xr:uid="{D38DF895-801A-4921-BB55-BE10032C21B0}"/>
    <cellStyle name="Total 13 6" xfId="49528" xr:uid="{134E039B-6489-4FD6-A116-4D5A1ABCA82E}"/>
    <cellStyle name="Total 13 6 2" xfId="49529" xr:uid="{BA901575-273B-4DF2-93C6-9A18768EDB5F}"/>
    <cellStyle name="Total 13 7" xfId="49530" xr:uid="{35A4F974-EDE0-4C8A-A07A-B628BAB208FB}"/>
    <cellStyle name="Total 14" xfId="49531" xr:uid="{83BEC9FD-33AB-4887-85D4-F3C4B0E245C5}"/>
    <cellStyle name="Total 14 2" xfId="49532" xr:uid="{8FFE26BA-7DAE-45ED-88D7-A3112C5E3313}"/>
    <cellStyle name="Total 14 2 2" xfId="49533" xr:uid="{0D4BBB60-81DF-4073-B4DD-32C892D3D647}"/>
    <cellStyle name="Total 14 2 2 2" xfId="49534" xr:uid="{E71EC490-B600-42E4-AA66-1ACB2FB66E42}"/>
    <cellStyle name="Total 14 2 3" xfId="49535" xr:uid="{08E2D88E-13F0-4BB5-BC17-76AEBB3520C3}"/>
    <cellStyle name="Total 14 2 3 2" xfId="49536" xr:uid="{FA871F50-ADBF-43EA-9AE0-499D9D519958}"/>
    <cellStyle name="Total 14 2 4" xfId="49537" xr:uid="{6941903E-B600-4277-B8D5-48BC95C67E66}"/>
    <cellStyle name="Total 14 3" xfId="49538" xr:uid="{5FBA9FA6-1461-4AB5-A83F-1BDF37C910B9}"/>
    <cellStyle name="Total 14 3 2" xfId="49539" xr:uid="{465D7790-787A-4474-95CE-73B53B433A04}"/>
    <cellStyle name="Total 14 4" xfId="49540" xr:uid="{539C9519-973A-4F50-9EA9-D7A005786821}"/>
    <cellStyle name="Total 14 4 2" xfId="49541" xr:uid="{9B92DE62-9C13-4031-845E-F768F187437E}"/>
    <cellStyle name="Total 14 5" xfId="49542" xr:uid="{B6F3B80F-C722-462A-9A1A-350468AB1D5F}"/>
    <cellStyle name="Total 14 5 2" xfId="49543" xr:uid="{5399508E-0DAF-4E5F-BE74-BFD180C4DF6A}"/>
    <cellStyle name="Total 14 6" xfId="49544" xr:uid="{BC2EF0EF-61F9-40EF-BB18-5442C8B84C39}"/>
    <cellStyle name="Total 14 6 2" xfId="49545" xr:uid="{A95DD18C-7D7E-4609-A2F6-2D536A061169}"/>
    <cellStyle name="Total 14 7" xfId="49546" xr:uid="{DA6B120D-FAFA-45B5-BB62-D7843F1A700E}"/>
    <cellStyle name="Total 15" xfId="49547" xr:uid="{E125098A-3EEF-4554-8E43-5DCEA78230D2}"/>
    <cellStyle name="Total 15 2" xfId="49548" xr:uid="{000B4AF8-43C1-474E-A6E2-8A75D49386CC}"/>
    <cellStyle name="Total 15 2 2" xfId="49549" xr:uid="{93A2AD8B-4CEB-414E-B62B-FA051FB0F87D}"/>
    <cellStyle name="Total 15 2 2 2" xfId="49550" xr:uid="{E8E493CC-BBF6-4739-8EFE-A18C385F8816}"/>
    <cellStyle name="Total 15 2 3" xfId="49551" xr:uid="{FF4868E0-A876-432A-9202-A54FADC65F87}"/>
    <cellStyle name="Total 15 2 3 2" xfId="49552" xr:uid="{FC0A9BE0-D640-4F30-93C8-3E369C81F97D}"/>
    <cellStyle name="Total 15 2 4" xfId="49553" xr:uid="{BB4BCB83-9BE1-45D4-BA75-5074456EF7A3}"/>
    <cellStyle name="Total 15 3" xfId="49554" xr:uid="{E46016F8-BCF1-4A32-91D0-720BD9747D1D}"/>
    <cellStyle name="Total 15 3 2" xfId="49555" xr:uid="{E2D051CC-4199-4081-9C5B-06299ED16D88}"/>
    <cellStyle name="Total 15 4" xfId="49556" xr:uid="{06002346-514A-4C1D-ADE8-FF7A93F80704}"/>
    <cellStyle name="Total 15 4 2" xfId="49557" xr:uid="{5BB84B4A-2BE7-45D9-9600-A8D68139F1CA}"/>
    <cellStyle name="Total 15 5" xfId="49558" xr:uid="{A1B4C246-76F8-4694-8E15-0284E9D6C1F1}"/>
    <cellStyle name="Total 15 5 2" xfId="49559" xr:uid="{1E0DEE62-72E8-4F81-92C0-F9A79AD44084}"/>
    <cellStyle name="Total 15 6" xfId="49560" xr:uid="{974637F8-AAF5-4619-AC97-1D7205BEC0DC}"/>
    <cellStyle name="Total 15 6 2" xfId="49561" xr:uid="{055734C6-70E4-472A-848E-3FB2CA83C66B}"/>
    <cellStyle name="Total 15 7" xfId="49562" xr:uid="{4A209803-FC02-4B83-88DA-3183977A9B18}"/>
    <cellStyle name="Total 16" xfId="49563" xr:uid="{A640C2B4-6FF6-41BE-A40E-F6B56B8BB08A}"/>
    <cellStyle name="Total 16 2" xfId="49564" xr:uid="{1ED498E5-54E4-4003-86FE-B9D481919B0B}"/>
    <cellStyle name="Total 16 2 2" xfId="49565" xr:uid="{72830FE4-B7C1-4447-B9C0-97B643852C14}"/>
    <cellStyle name="Total 16 2 2 2" xfId="49566" xr:uid="{25F79454-FCB8-4569-9E09-DF0ED1357DB4}"/>
    <cellStyle name="Total 16 2 3" xfId="49567" xr:uid="{FFA0931B-3CAA-473A-9D5B-9D6D6F124D48}"/>
    <cellStyle name="Total 16 2 3 2" xfId="49568" xr:uid="{142D98F2-246B-4374-8488-D1CC77C7A5A7}"/>
    <cellStyle name="Total 16 2 4" xfId="49569" xr:uid="{0A315384-9A25-4A3E-9457-C0C33059F341}"/>
    <cellStyle name="Total 16 3" xfId="49570" xr:uid="{C754A265-4F1A-43B6-AFB0-A03EA5B174B3}"/>
    <cellStyle name="Total 16 3 2" xfId="49571" xr:uid="{8221E3A4-4870-4104-BF00-C87DED6C0C89}"/>
    <cellStyle name="Total 16 4" xfId="49572" xr:uid="{5A7E0F47-1278-46DB-B24C-2BC234B38912}"/>
    <cellStyle name="Total 16 4 2" xfId="49573" xr:uid="{25ED1012-ED36-439C-B521-AF0212153A12}"/>
    <cellStyle name="Total 16 5" xfId="49574" xr:uid="{824F90ED-C452-4297-ADC6-99884E269B3A}"/>
    <cellStyle name="Total 16 5 2" xfId="49575" xr:uid="{C7BBBA69-1EA5-4AB3-A572-11016F9F1DF1}"/>
    <cellStyle name="Total 16 6" xfId="49576" xr:uid="{0125204A-4255-4C3E-AB2D-F724B7EB3BB9}"/>
    <cellStyle name="Total 16 6 2" xfId="49577" xr:uid="{58E9DE50-B6BC-4F28-AAFA-208BF1B37FD7}"/>
    <cellStyle name="Total 16 7" xfId="49578" xr:uid="{022E08A5-317C-41D1-9063-BF57EC74790C}"/>
    <cellStyle name="Total 17" xfId="49579" xr:uid="{1D5AA4CB-3CB8-4790-89C0-1EC3EDD48F40}"/>
    <cellStyle name="Total 17 2" xfId="49580" xr:uid="{BDE69181-8C46-4B95-B9D2-39B11438FF6C}"/>
    <cellStyle name="Total 17 2 2" xfId="49581" xr:uid="{D04F0523-9905-44F5-BBC9-B776CBE0282D}"/>
    <cellStyle name="Total 17 2 2 2" xfId="49582" xr:uid="{BE775425-AFF9-4E78-B109-DDB139C64215}"/>
    <cellStyle name="Total 17 2 3" xfId="49583" xr:uid="{EB8A7509-C9FD-4B5F-A57F-306C467B2620}"/>
    <cellStyle name="Total 17 2 3 2" xfId="49584" xr:uid="{DA55F44F-0157-437B-A1B1-AAA1698CE4D3}"/>
    <cellStyle name="Total 17 2 4" xfId="49585" xr:uid="{54231C8C-EC9E-4190-85D5-8BFE32E05A18}"/>
    <cellStyle name="Total 17 3" xfId="49586" xr:uid="{16A78A83-2348-432E-870B-3542C638C859}"/>
    <cellStyle name="Total 17 3 2" xfId="49587" xr:uid="{FE8E8465-EE2D-4D23-91B7-6961CF52ED2D}"/>
    <cellStyle name="Total 17 4" xfId="49588" xr:uid="{9E3C9F7A-BEDB-4A6C-8E71-7DD048C756DD}"/>
    <cellStyle name="Total 17 4 2" xfId="49589" xr:uid="{09F8C059-1A24-4807-814F-87E41694B410}"/>
    <cellStyle name="Total 17 5" xfId="49590" xr:uid="{B13241DE-EF30-45A9-87F2-5084657B3358}"/>
    <cellStyle name="Total 17 5 2" xfId="49591" xr:uid="{2B0E2D93-A923-4D86-9DCD-DD216E67B3EA}"/>
    <cellStyle name="Total 17 6" xfId="49592" xr:uid="{2FACD687-1EC9-4F94-B253-B1668D46E503}"/>
    <cellStyle name="Total 17 6 2" xfId="49593" xr:uid="{263629DA-D1EE-4721-AEE5-DD59BBADB74A}"/>
    <cellStyle name="Total 17 7" xfId="49594" xr:uid="{14573611-DEDC-45E6-A8F9-0033E3A6A8A1}"/>
    <cellStyle name="Total 18" xfId="49595" xr:uid="{8B2A67D4-7ED6-4BBC-B6E6-32716E43CC5B}"/>
    <cellStyle name="Total 18 2" xfId="49596" xr:uid="{8A4B6AF3-4EA7-4E0F-B195-84B146A9F3D3}"/>
    <cellStyle name="Total 18 2 2" xfId="49597" xr:uid="{41B1F122-1494-473D-B624-A628353DB51C}"/>
    <cellStyle name="Total 18 2 2 2" xfId="49598" xr:uid="{FDABB53E-D046-41D5-9C27-7B0129796B14}"/>
    <cellStyle name="Total 18 2 3" xfId="49599" xr:uid="{5ED13C4F-A665-4E78-8427-3127A9663110}"/>
    <cellStyle name="Total 18 2 3 2" xfId="49600" xr:uid="{594A5E9D-C488-4332-BBD9-5D4D6702B1F6}"/>
    <cellStyle name="Total 18 2 4" xfId="49601" xr:uid="{897A9CB5-B1D9-411F-806E-BBBAAA529A25}"/>
    <cellStyle name="Total 18 3" xfId="49602" xr:uid="{F19BB435-1E73-47C0-8AB5-D26A56597C50}"/>
    <cellStyle name="Total 18 3 2" xfId="49603" xr:uid="{7EDED7F7-2123-4225-80E1-1DBC93B1DD59}"/>
    <cellStyle name="Total 18 4" xfId="49604" xr:uid="{9F77CFB7-501D-4B70-BC0E-BE5FEEECA1F3}"/>
    <cellStyle name="Total 18 4 2" xfId="49605" xr:uid="{49C9DA10-A1E2-4B8F-9CC8-A1F79A47950D}"/>
    <cellStyle name="Total 18 5" xfId="49606" xr:uid="{41696B3B-2A43-4C6A-808D-FA1826D0525D}"/>
    <cellStyle name="Total 18 5 2" xfId="49607" xr:uid="{280F58A5-B611-4CDD-9738-C2524E91034F}"/>
    <cellStyle name="Total 18 6" xfId="49608" xr:uid="{A912FAF0-6619-4C35-B95C-FAFDA4493792}"/>
    <cellStyle name="Total 18 6 2" xfId="49609" xr:uid="{70E83AD4-5B32-473C-A17E-581B2E124004}"/>
    <cellStyle name="Total 18 7" xfId="49610" xr:uid="{2D35F216-112C-44C7-9A00-57D2EF482B61}"/>
    <cellStyle name="Total 19" xfId="49611" xr:uid="{59223AAB-40B2-43BF-A66D-300FEC0686E9}"/>
    <cellStyle name="Total 19 2" xfId="49612" xr:uid="{7F8D8BFB-D89F-4383-A03F-A5C2E55E066B}"/>
    <cellStyle name="Total 19 2 2" xfId="49613" xr:uid="{2EE94307-B4B3-45E8-AA41-E6477124D2F0}"/>
    <cellStyle name="Total 19 2 2 2" xfId="49614" xr:uid="{0BDABA32-EA1B-48F4-8CB9-6970FD461464}"/>
    <cellStyle name="Total 19 2 3" xfId="49615" xr:uid="{8B610591-44C9-4EED-908D-9175673BD8DE}"/>
    <cellStyle name="Total 19 2 3 2" xfId="49616" xr:uid="{A0A8C47A-F92E-446F-B5B0-CBFE565C2D01}"/>
    <cellStyle name="Total 19 2 4" xfId="49617" xr:uid="{AF79712A-1DAD-441F-821D-7320B93DF628}"/>
    <cellStyle name="Total 19 3" xfId="49618" xr:uid="{0C9FB2A3-BCF5-4AE3-AA5A-8D528A70C3EC}"/>
    <cellStyle name="Total 19 3 2" xfId="49619" xr:uid="{D56A8A6F-82F3-4278-90E4-E01161D6466E}"/>
    <cellStyle name="Total 19 4" xfId="49620" xr:uid="{C91D93E9-772D-4E33-A684-D6D5BEFCC614}"/>
    <cellStyle name="Total 19 4 2" xfId="49621" xr:uid="{EF9B58C7-4E0F-4B95-9A7C-FC375EF8B0B5}"/>
    <cellStyle name="Total 19 5" xfId="49622" xr:uid="{A6856A0B-68B6-4EC4-9FD4-0481E09F9E21}"/>
    <cellStyle name="Total 19 5 2" xfId="49623" xr:uid="{7B0B10B9-0BAB-46C3-BF7E-1562F4F97665}"/>
    <cellStyle name="Total 19 6" xfId="49624" xr:uid="{AFDFE819-3B28-4658-A048-055912E3D17D}"/>
    <cellStyle name="Total 19 6 2" xfId="49625" xr:uid="{B369F10A-BB45-4824-A4F6-CEB3C5035299}"/>
    <cellStyle name="Total 19 7" xfId="49626" xr:uid="{423B5C0F-46E0-44CD-A69B-BDD6B384EEF6}"/>
    <cellStyle name="Total 2" xfId="49627" xr:uid="{6BA68A25-F9CC-481C-9C59-087F5B806A2E}"/>
    <cellStyle name="Total 2 10" xfId="49628" xr:uid="{3C5B101A-D31B-4469-85A8-75632A54E2CB}"/>
    <cellStyle name="Total 2 10 2" xfId="49629" xr:uid="{3145A637-DDAB-4D8F-A35A-BF58765A6575}"/>
    <cellStyle name="Total 2 10 2 2" xfId="49630" xr:uid="{61B2D604-13F0-4714-BD5E-D87499A40F1C}"/>
    <cellStyle name="Total 2 10 2 2 2" xfId="49631" xr:uid="{63206504-CB08-4A15-B848-E277927BF49A}"/>
    <cellStyle name="Total 2 10 2 3" xfId="49632" xr:uid="{D8BA144C-56BF-4F32-B1DC-6949ABD5EF5C}"/>
    <cellStyle name="Total 2 10 2 3 2" xfId="49633" xr:uid="{4AEBF1EB-3FCF-484A-AC6A-065654AE8E0A}"/>
    <cellStyle name="Total 2 10 2 4" xfId="49634" xr:uid="{771CA16B-3BC9-4053-A945-18AFBEE32E15}"/>
    <cellStyle name="Total 2 10 3" xfId="49635" xr:uid="{BE31AB7B-5136-4444-AAAB-701E1A1F71E9}"/>
    <cellStyle name="Total 2 10 3 2" xfId="49636" xr:uid="{0F5255CA-75DB-41F7-B6A8-8344944C236A}"/>
    <cellStyle name="Total 2 10 4" xfId="49637" xr:uid="{AC71026C-6FB6-4B1B-9530-818191D48A6C}"/>
    <cellStyle name="Total 2 10 4 2" xfId="49638" xr:uid="{1FE01364-C965-4EAB-A13E-0AC80E933004}"/>
    <cellStyle name="Total 2 10 5" xfId="49639" xr:uid="{3A08634B-605C-4BB6-8599-E5127795F48C}"/>
    <cellStyle name="Total 2 10 5 2" xfId="49640" xr:uid="{F03E7CED-4880-4123-90A3-B7719FD85D1D}"/>
    <cellStyle name="Total 2 10 6" xfId="49641" xr:uid="{D69A87B0-C02F-411E-9B83-E0F89266A2C9}"/>
    <cellStyle name="Total 2 10 6 2" xfId="49642" xr:uid="{F2C20D57-BE95-46A8-B6F6-8289711482ED}"/>
    <cellStyle name="Total 2 10 7" xfId="49643" xr:uid="{2D3992F2-4CC1-4445-BAFA-2AA1B6FF093C}"/>
    <cellStyle name="Total 2 11" xfId="49644" xr:uid="{46FA62F9-EB17-4374-87DC-7A96F411367F}"/>
    <cellStyle name="Total 2 11 2" xfId="49645" xr:uid="{6C5A83BA-84F8-4FE1-9686-1DAEB53007BE}"/>
    <cellStyle name="Total 2 11 2 2" xfId="49646" xr:uid="{1C4B653F-A127-4949-880D-BECEC0CC3EB2}"/>
    <cellStyle name="Total 2 11 2 2 2" xfId="49647" xr:uid="{9549304F-0EE2-4A07-9853-BDD846CC5006}"/>
    <cellStyle name="Total 2 11 2 3" xfId="49648" xr:uid="{B18EE3B2-85C4-4B14-9A52-33129E47772A}"/>
    <cellStyle name="Total 2 11 2 3 2" xfId="49649" xr:uid="{7D291A29-E4C0-429E-889A-DBAD878AA5AF}"/>
    <cellStyle name="Total 2 11 2 4" xfId="49650" xr:uid="{E861CFC3-CA5B-4437-8BAB-AFF8E4611E10}"/>
    <cellStyle name="Total 2 11 3" xfId="49651" xr:uid="{DA4AC55D-F081-4963-8BC5-A57E3129220A}"/>
    <cellStyle name="Total 2 11 3 2" xfId="49652" xr:uid="{E0018E48-0F40-43C4-9D74-65577606E3CB}"/>
    <cellStyle name="Total 2 11 4" xfId="49653" xr:uid="{2D383CE5-53EB-4579-AAFB-5BB8E044F528}"/>
    <cellStyle name="Total 2 11 4 2" xfId="49654" xr:uid="{2F51F227-62C8-4E2E-B15E-99E530859819}"/>
    <cellStyle name="Total 2 11 5" xfId="49655" xr:uid="{8C9F55D3-495A-436B-8646-EFFB49B834F4}"/>
    <cellStyle name="Total 2 11 5 2" xfId="49656" xr:uid="{789ED8E3-6331-407E-AB85-C77B9E411CC8}"/>
    <cellStyle name="Total 2 11 6" xfId="49657" xr:uid="{927B1F49-2800-4229-AF62-642134177377}"/>
    <cellStyle name="Total 2 11 6 2" xfId="49658" xr:uid="{4EF51C4C-59EE-4185-B4D3-E307E0AB2D61}"/>
    <cellStyle name="Total 2 11 7" xfId="49659" xr:uid="{08E2114C-E78C-4F8C-AC75-4B3580357ABF}"/>
    <cellStyle name="Total 2 12" xfId="49660" xr:uid="{581341F6-8045-46B0-B7A1-C931BD785564}"/>
    <cellStyle name="Total 2 12 2" xfId="49661" xr:uid="{D446E233-1B41-416E-9447-679F4E33013B}"/>
    <cellStyle name="Total 2 12 2 2" xfId="49662" xr:uid="{086305CF-5DF2-4BA9-BFDC-FB7F7BE5A479}"/>
    <cellStyle name="Total 2 12 2 2 2" xfId="49663" xr:uid="{AE09D4A2-8A52-4773-92AE-924663151811}"/>
    <cellStyle name="Total 2 12 2 3" xfId="49664" xr:uid="{CC1527AA-C15D-4A1D-8673-7FFCEAF07F3F}"/>
    <cellStyle name="Total 2 12 2 3 2" xfId="49665" xr:uid="{43C2EA65-F423-4437-9403-CE09B284D1C6}"/>
    <cellStyle name="Total 2 12 2 4" xfId="49666" xr:uid="{D52A16E1-610E-4F92-98FC-8464C945A011}"/>
    <cellStyle name="Total 2 12 3" xfId="49667" xr:uid="{47FDA135-1EB0-4E3C-9DB3-EF0423037AC1}"/>
    <cellStyle name="Total 2 12 3 2" xfId="49668" xr:uid="{E754BDFA-37DC-4194-AD27-641D58EB25FF}"/>
    <cellStyle name="Total 2 12 4" xfId="49669" xr:uid="{4154ACDC-0843-4CFF-B2D2-C574F5619D58}"/>
    <cellStyle name="Total 2 12 4 2" xfId="49670" xr:uid="{3E557A08-4D54-4B95-BA7A-D75940DCDC3D}"/>
    <cellStyle name="Total 2 12 5" xfId="49671" xr:uid="{0B875A3F-3D30-4CB9-BB8C-BED0387F67A4}"/>
    <cellStyle name="Total 2 12 5 2" xfId="49672" xr:uid="{DC5C7525-08EA-4D27-9024-F782FF1F5186}"/>
    <cellStyle name="Total 2 12 6" xfId="49673" xr:uid="{B16BBB72-5E6C-49F8-8092-3B70C80CE799}"/>
    <cellStyle name="Total 2 12 6 2" xfId="49674" xr:uid="{666B7EBA-18E3-4661-ADBC-B22416E5817D}"/>
    <cellStyle name="Total 2 12 7" xfId="49675" xr:uid="{5D664549-BDE9-4423-882B-33A24ED6A908}"/>
    <cellStyle name="Total 2 13" xfId="49676" xr:uid="{6C5451A3-44BC-42E2-96D8-70B0ACC0D7DC}"/>
    <cellStyle name="Total 2 13 2" xfId="49677" xr:uid="{B0E7299D-0982-440D-8E9E-02F1EA108F5B}"/>
    <cellStyle name="Total 2 13 2 2" xfId="49678" xr:uid="{3022783E-DC7B-480B-9D5F-0A02A943BD32}"/>
    <cellStyle name="Total 2 13 2 2 2" xfId="49679" xr:uid="{A64BE571-BCDE-4C35-B00E-AD6270E4C189}"/>
    <cellStyle name="Total 2 13 2 3" xfId="49680" xr:uid="{73CBC70D-FCA5-41C7-A791-27D3D08FC63C}"/>
    <cellStyle name="Total 2 13 2 3 2" xfId="49681" xr:uid="{F1F33A1B-8540-4A57-8DDF-AB7476BA7120}"/>
    <cellStyle name="Total 2 13 2 4" xfId="49682" xr:uid="{702412BA-B072-4B47-9F57-E4C006BC117E}"/>
    <cellStyle name="Total 2 13 3" xfId="49683" xr:uid="{4CB0FB6E-C2D9-428B-B1CF-56A933D5F56C}"/>
    <cellStyle name="Total 2 13 3 2" xfId="49684" xr:uid="{C0BF365D-49D2-451B-AC03-0E6D681A6335}"/>
    <cellStyle name="Total 2 13 4" xfId="49685" xr:uid="{1D61ABF9-45CA-4F0F-97A0-EDEE08F6177B}"/>
    <cellStyle name="Total 2 13 4 2" xfId="49686" xr:uid="{C81FBE09-D336-4CDF-88B6-5C37FE4C66D1}"/>
    <cellStyle name="Total 2 13 5" xfId="49687" xr:uid="{82FE775C-884E-4ECD-85C6-FB648F2F76B6}"/>
    <cellStyle name="Total 2 13 5 2" xfId="49688" xr:uid="{FD66805F-E5A7-44D6-8FFC-E68AC6A59CC8}"/>
    <cellStyle name="Total 2 13 6" xfId="49689" xr:uid="{C9E66958-391B-4895-A342-683320F1FF98}"/>
    <cellStyle name="Total 2 13 6 2" xfId="49690" xr:uid="{BFAD3FAB-8231-4200-B969-4E0359E3BE68}"/>
    <cellStyle name="Total 2 13 7" xfId="49691" xr:uid="{E7DB2DEC-3D2E-4D72-BB7F-66D239ED8804}"/>
    <cellStyle name="Total 2 14" xfId="49692" xr:uid="{C2D37545-B09E-46B4-B83C-6DB474ECC065}"/>
    <cellStyle name="Total 2 14 2" xfId="49693" xr:uid="{EB905ECD-9331-4E83-B01D-114ECF0EC38E}"/>
    <cellStyle name="Total 2 14 2 2" xfId="49694" xr:uid="{95D04D5B-C520-4BB1-94CE-DA5B438FEB67}"/>
    <cellStyle name="Total 2 14 2 2 2" xfId="49695" xr:uid="{D00B94AE-9433-48A3-A1EE-63431464A8D9}"/>
    <cellStyle name="Total 2 14 2 3" xfId="49696" xr:uid="{4B49ED9F-8519-4827-AE3E-CA51AC8CB6DF}"/>
    <cellStyle name="Total 2 14 2 3 2" xfId="49697" xr:uid="{DC19EA00-806A-4DF8-BD2D-A8B9BD94A2DD}"/>
    <cellStyle name="Total 2 14 2 4" xfId="49698" xr:uid="{876B1E1C-2563-4DA3-9712-0A2F9287CC57}"/>
    <cellStyle name="Total 2 14 3" xfId="49699" xr:uid="{C7A56560-5E2B-461E-BC4C-5DB195574102}"/>
    <cellStyle name="Total 2 14 3 2" xfId="49700" xr:uid="{7247D81D-C099-4317-B7F3-03D7A40D4736}"/>
    <cellStyle name="Total 2 14 4" xfId="49701" xr:uid="{566FC2AD-682C-445B-B51A-EFA89571C004}"/>
    <cellStyle name="Total 2 14 4 2" xfId="49702" xr:uid="{0BD48351-7232-403C-A761-3557868D21FB}"/>
    <cellStyle name="Total 2 14 5" xfId="49703" xr:uid="{EA4BD25A-6497-4D18-9FA8-60BF59DE2142}"/>
    <cellStyle name="Total 2 14 5 2" xfId="49704" xr:uid="{F9DF5021-D717-4999-9463-1F26ED24F747}"/>
    <cellStyle name="Total 2 14 6" xfId="49705" xr:uid="{167F08EF-72D0-4B95-8967-46CB86F3A386}"/>
    <cellStyle name="Total 2 14 6 2" xfId="49706" xr:uid="{D9C4412F-BCA6-4668-9FD7-D342517A8146}"/>
    <cellStyle name="Total 2 14 7" xfId="49707" xr:uid="{241FF6C1-C8B1-4C68-A56F-ACB1EF7D6E73}"/>
    <cellStyle name="Total 2 15" xfId="49708" xr:uid="{DF75C3D2-E1C5-4BC7-8523-C9F80400DA9C}"/>
    <cellStyle name="Total 2 15 2" xfId="49709" xr:uid="{5818A6C9-B12E-4420-A9B1-4273D5289BA2}"/>
    <cellStyle name="Total 2 15 2 2" xfId="49710" xr:uid="{D9FD79D3-0D7C-4F19-AF2D-9A00655E3FDD}"/>
    <cellStyle name="Total 2 15 2 2 2" xfId="49711" xr:uid="{15BA2C2B-0EA0-4C83-B844-E85447E36BB8}"/>
    <cellStyle name="Total 2 15 2 3" xfId="49712" xr:uid="{8F3DAF19-EEB8-4BD2-8A26-9ED2D4CF7716}"/>
    <cellStyle name="Total 2 15 2 3 2" xfId="49713" xr:uid="{DFC5CB0C-3DC2-447E-B63B-DEDC7A76011A}"/>
    <cellStyle name="Total 2 15 2 4" xfId="49714" xr:uid="{F8307023-F7F6-4475-9B16-52E1FC205BEC}"/>
    <cellStyle name="Total 2 15 3" xfId="49715" xr:uid="{DD147226-6FCF-4D86-9F16-2643FB07024A}"/>
    <cellStyle name="Total 2 15 3 2" xfId="49716" xr:uid="{B399958A-2472-4AAE-8CEF-F271343ABBF2}"/>
    <cellStyle name="Total 2 15 4" xfId="49717" xr:uid="{5584E38A-08BF-4667-8D4C-99A0A4CC6E3F}"/>
    <cellStyle name="Total 2 15 4 2" xfId="49718" xr:uid="{21935DDB-DBA6-4C0F-BC58-90BC342CDC59}"/>
    <cellStyle name="Total 2 15 5" xfId="49719" xr:uid="{1E637ACE-FAAB-4808-A1BC-4706FD7DCC01}"/>
    <cellStyle name="Total 2 15 5 2" xfId="49720" xr:uid="{A1CC7673-2E8C-4F52-9109-2BC886FE2B8C}"/>
    <cellStyle name="Total 2 15 6" xfId="49721" xr:uid="{2E30BC08-DFFD-4245-82EA-F85F665D23F2}"/>
    <cellStyle name="Total 2 15 6 2" xfId="49722" xr:uid="{A7045D62-5A08-49B4-94CA-78109E6C038F}"/>
    <cellStyle name="Total 2 15 7" xfId="49723" xr:uid="{D145B242-081A-4C7D-96C2-43B0609E0B56}"/>
    <cellStyle name="Total 2 16" xfId="49724" xr:uid="{EED3AE5E-FEB6-4D05-9952-23E527FC4F79}"/>
    <cellStyle name="Total 2 16 2" xfId="49725" xr:uid="{7DED5857-C2E6-44D4-916A-6F1CA8775D76}"/>
    <cellStyle name="Total 2 16 2 2" xfId="49726" xr:uid="{791478CA-23E5-476A-A667-645B5D28F896}"/>
    <cellStyle name="Total 2 16 2 2 2" xfId="49727" xr:uid="{B0FBE8DB-BBFC-4ACB-9058-E66B15909CED}"/>
    <cellStyle name="Total 2 16 2 3" xfId="49728" xr:uid="{D2494569-D450-476F-BB8D-20602EBF535C}"/>
    <cellStyle name="Total 2 16 2 3 2" xfId="49729" xr:uid="{49478246-B1E4-413D-BF4E-A3C04288B780}"/>
    <cellStyle name="Total 2 16 2 4" xfId="49730" xr:uid="{673E2208-7B57-492A-9F71-34C81F23AADA}"/>
    <cellStyle name="Total 2 16 3" xfId="49731" xr:uid="{68C94CBF-AD59-40F5-BA3A-0E734D6EB564}"/>
    <cellStyle name="Total 2 16 3 2" xfId="49732" xr:uid="{29AE28B3-C3FA-4D93-B2A3-29FF3B0E17F8}"/>
    <cellStyle name="Total 2 16 4" xfId="49733" xr:uid="{4D1339FE-C56A-4208-8F49-23EB33B418DB}"/>
    <cellStyle name="Total 2 16 4 2" xfId="49734" xr:uid="{37FF110E-0D9C-4EC9-B1FC-6BF708EC376C}"/>
    <cellStyle name="Total 2 16 5" xfId="49735" xr:uid="{94484FCB-F314-4ACF-A23D-337C97B28542}"/>
    <cellStyle name="Total 2 16 5 2" xfId="49736" xr:uid="{473D2502-935A-42A4-8A01-446A12AA1C32}"/>
    <cellStyle name="Total 2 16 6" xfId="49737" xr:uid="{011B9863-BD71-4B43-BBAC-FAB366883A9E}"/>
    <cellStyle name="Total 2 16 6 2" xfId="49738" xr:uid="{D0FEADBA-9C30-4E17-85DE-67AA2F47C2C5}"/>
    <cellStyle name="Total 2 16 7" xfId="49739" xr:uid="{5A7A59B5-56C1-4EE1-B9BC-C74DB67E2429}"/>
    <cellStyle name="Total 2 17" xfId="49740" xr:uid="{16613CD6-C4C8-41EC-84DA-47A9741135F9}"/>
    <cellStyle name="Total 2 17 2" xfId="49741" xr:uid="{89559CED-BB25-43BE-92A6-AA11E17246F4}"/>
    <cellStyle name="Total 2 17 2 2" xfId="49742" xr:uid="{BD835259-EFD4-4CFF-9FB2-47B2FDB1DDC4}"/>
    <cellStyle name="Total 2 17 2 2 2" xfId="49743" xr:uid="{3600739E-DD11-4510-A0FF-8503D852BA75}"/>
    <cellStyle name="Total 2 17 2 3" xfId="49744" xr:uid="{6896EF99-8404-41D3-958A-2D736E1EC7C4}"/>
    <cellStyle name="Total 2 17 2 3 2" xfId="49745" xr:uid="{05276439-FEB7-4291-818F-A6BD1D58EE8A}"/>
    <cellStyle name="Total 2 17 2 4" xfId="49746" xr:uid="{1710FC22-87BC-4483-993F-9FEDB3D4774E}"/>
    <cellStyle name="Total 2 17 3" xfId="49747" xr:uid="{A291F82B-9987-4071-8BCC-4D8551103495}"/>
    <cellStyle name="Total 2 17 3 2" xfId="49748" xr:uid="{962584DD-97AD-4883-8696-ACF8FFD0085F}"/>
    <cellStyle name="Total 2 17 4" xfId="49749" xr:uid="{1696C37B-486B-4F19-A085-31E80132C92F}"/>
    <cellStyle name="Total 2 17 4 2" xfId="49750" xr:uid="{D7D6ACAE-6B22-4494-B60B-EE5CE4B691B7}"/>
    <cellStyle name="Total 2 17 5" xfId="49751" xr:uid="{F486F3F7-26FB-400B-A1C0-1E437B3C875F}"/>
    <cellStyle name="Total 2 17 5 2" xfId="49752" xr:uid="{9FEB4656-ED62-4C07-A4FF-2B07994B85A1}"/>
    <cellStyle name="Total 2 17 6" xfId="49753" xr:uid="{C428A2CF-63D6-41BC-B401-77D5B534D98F}"/>
    <cellStyle name="Total 2 17 6 2" xfId="49754" xr:uid="{CAEA3B1C-ABA8-407D-BDCE-521C550AC8FD}"/>
    <cellStyle name="Total 2 17 7" xfId="49755" xr:uid="{4B799811-1FF4-401A-8FBD-100FA956F696}"/>
    <cellStyle name="Total 2 18" xfId="49756" xr:uid="{A8A85CE2-1160-4290-A2E5-22D82F6FE5A1}"/>
    <cellStyle name="Total 2 18 2" xfId="49757" xr:uid="{8574CB8A-F484-4C91-930F-AFE05BA4421D}"/>
    <cellStyle name="Total 2 18 2 2" xfId="49758" xr:uid="{D33A2E59-EA9C-41BD-9DAE-E15D648987DB}"/>
    <cellStyle name="Total 2 18 2 2 2" xfId="49759" xr:uid="{FDB1BAAD-1896-453D-B291-3F0E6276EB18}"/>
    <cellStyle name="Total 2 18 2 3" xfId="49760" xr:uid="{AD1E9F26-3D6D-47D8-A8F7-035316A0FE00}"/>
    <cellStyle name="Total 2 18 2 3 2" xfId="49761" xr:uid="{E99DCE27-0E73-459C-94B1-13BF63E36067}"/>
    <cellStyle name="Total 2 18 2 4" xfId="49762" xr:uid="{5F67EF57-5A55-4BDE-9967-72C944665655}"/>
    <cellStyle name="Total 2 18 3" xfId="49763" xr:uid="{C95DC057-3621-4918-BBBC-6C7B1C3A47BC}"/>
    <cellStyle name="Total 2 18 3 2" xfId="49764" xr:uid="{846652FA-B1C4-4094-A05C-62ABA5C2B8B8}"/>
    <cellStyle name="Total 2 18 4" xfId="49765" xr:uid="{5C865E7F-0157-43FD-83E8-61E2B7645A32}"/>
    <cellStyle name="Total 2 18 4 2" xfId="49766" xr:uid="{103E1DCB-084C-4E2D-9825-AFDB03382CE8}"/>
    <cellStyle name="Total 2 18 5" xfId="49767" xr:uid="{7AB15FDA-2D4A-4CD2-94FD-2E61682F122F}"/>
    <cellStyle name="Total 2 18 5 2" xfId="49768" xr:uid="{519F97B0-B737-4D85-AF09-7B293DDF74DD}"/>
    <cellStyle name="Total 2 18 6" xfId="49769" xr:uid="{40728264-C63B-4F7A-B1CD-DBFF9622825A}"/>
    <cellStyle name="Total 2 18 6 2" xfId="49770" xr:uid="{B2291534-24B6-4E6F-9BE0-E733B666F22B}"/>
    <cellStyle name="Total 2 18 7" xfId="49771" xr:uid="{2DCD8C6F-0FEA-4429-B569-1558720E736B}"/>
    <cellStyle name="Total 2 19" xfId="49772" xr:uid="{D68638E0-BD12-4A3F-9BC0-88A5C7B477CC}"/>
    <cellStyle name="Total 2 19 2" xfId="49773" xr:uid="{4BE38676-55BB-4293-BEF8-C7DA9ADC1E14}"/>
    <cellStyle name="Total 2 19 2 2" xfId="49774" xr:uid="{9E64C265-28BF-4DEB-AC37-F23F09FDAD10}"/>
    <cellStyle name="Total 2 19 2 2 2" xfId="49775" xr:uid="{F2D4F590-A2A5-43CD-ABA2-DED0502DBBBF}"/>
    <cellStyle name="Total 2 19 2 3" xfId="49776" xr:uid="{FA60C03F-9BD4-45B3-BC91-9D316AF8BD09}"/>
    <cellStyle name="Total 2 19 2 3 2" xfId="49777" xr:uid="{5D0B1547-C5A1-4710-AFAA-77E8F5245B89}"/>
    <cellStyle name="Total 2 19 2 4" xfId="49778" xr:uid="{506F2831-5D65-4B3A-9F70-8597639753C4}"/>
    <cellStyle name="Total 2 19 3" xfId="49779" xr:uid="{0105E677-7A7A-4D9E-AEFF-AE58E59F3692}"/>
    <cellStyle name="Total 2 19 3 2" xfId="49780" xr:uid="{BAF0D044-DD6D-4B62-B677-185D0455E23C}"/>
    <cellStyle name="Total 2 19 4" xfId="49781" xr:uid="{967EB62A-A455-4924-939E-91A77B79E4E8}"/>
    <cellStyle name="Total 2 19 4 2" xfId="49782" xr:uid="{8E042A6C-755E-4471-93B5-C2196BE49E47}"/>
    <cellStyle name="Total 2 19 5" xfId="49783" xr:uid="{D95FF32B-55DE-4331-AFA0-FEDB4F6188E2}"/>
    <cellStyle name="Total 2 19 5 2" xfId="49784" xr:uid="{C5252EBC-4A84-4745-8658-F43C3845E387}"/>
    <cellStyle name="Total 2 19 6" xfId="49785" xr:uid="{01656281-A6FB-4B12-A897-70CD17C50196}"/>
    <cellStyle name="Total 2 19 6 2" xfId="49786" xr:uid="{E4C72402-552D-4FBD-8F00-0BC687DC090E}"/>
    <cellStyle name="Total 2 19 7" xfId="49787" xr:uid="{F298D4BF-8F2B-4CF9-B519-93F7A6FC1ECA}"/>
    <cellStyle name="Total 2 2" xfId="49788" xr:uid="{DF3BAB4E-6BBE-4F48-AA29-F2C3C3E536A9}"/>
    <cellStyle name="Total 2 2 2" xfId="49789" xr:uid="{1CCD8C28-16AD-4D82-B045-FEC2C5F63AA8}"/>
    <cellStyle name="Total 2 2 2 2" xfId="49790" xr:uid="{A198DB5A-77D7-4109-8418-CF305B09DB3A}"/>
    <cellStyle name="Total 2 2 2 2 2" xfId="49791" xr:uid="{89717FDC-C51A-40A5-B7E0-EC1D3F3A0A18}"/>
    <cellStyle name="Total 2 2 2 3" xfId="49792" xr:uid="{64977A25-E4BD-41C6-A27E-29202F1CE6EE}"/>
    <cellStyle name="Total 2 2 2 3 2" xfId="49793" xr:uid="{F683A549-9D0A-4339-B3D0-D9E218B45473}"/>
    <cellStyle name="Total 2 2 2 4" xfId="49794" xr:uid="{A61DD5FF-8BBB-43DA-B481-E262E6630911}"/>
    <cellStyle name="Total 2 2 3" xfId="49795" xr:uid="{73918AFF-A20C-494B-9D26-05459C2D5F2A}"/>
    <cellStyle name="Total 2 2 3 2" xfId="49796" xr:uid="{29204E8F-4267-47D1-BD90-1BC743D28777}"/>
    <cellStyle name="Total 2 2 4" xfId="49797" xr:uid="{4C0E6952-E490-4F52-BD12-0D415C1B875E}"/>
    <cellStyle name="Total 2 2 4 2" xfId="49798" xr:uid="{9B8826DE-3B9B-4EF7-A2F1-A23BBC24D0F0}"/>
    <cellStyle name="Total 2 2 5" xfId="49799" xr:uid="{EBF598D8-D793-4E51-8DDC-C46929A7E2BB}"/>
    <cellStyle name="Total 2 2 5 2" xfId="49800" xr:uid="{2AABCD16-44F2-42F9-BB1F-044077D26331}"/>
    <cellStyle name="Total 2 2 6" xfId="49801" xr:uid="{0E909521-388F-4A7F-98F2-09D3D6E45760}"/>
    <cellStyle name="Total 2 2 6 2" xfId="49802" xr:uid="{5663B10D-199C-40AC-BA8B-015C22E110FD}"/>
    <cellStyle name="Total 2 2 7" xfId="49803" xr:uid="{CB5F431C-EC88-4434-8265-6C861BBC5FD2}"/>
    <cellStyle name="Total 2 20" xfId="49804" xr:uid="{6F606C84-182A-4196-AC01-F99E031320B3}"/>
    <cellStyle name="Total 2 20 2" xfId="49805" xr:uid="{22D7B5E3-665B-45D9-A292-0950755375E1}"/>
    <cellStyle name="Total 2 20 2 2" xfId="49806" xr:uid="{606DAD88-C315-4E88-9A1A-24DA7FF8C34C}"/>
    <cellStyle name="Total 2 20 2 2 2" xfId="49807" xr:uid="{03C8F905-7BE8-4CE1-9979-19CA6BE54503}"/>
    <cellStyle name="Total 2 20 2 3" xfId="49808" xr:uid="{0CFBE2C1-DEF1-4310-9E46-72CB9D24D679}"/>
    <cellStyle name="Total 2 20 2 3 2" xfId="49809" xr:uid="{44D67CFD-7566-4F56-B9F3-F038CC75258C}"/>
    <cellStyle name="Total 2 20 2 4" xfId="49810" xr:uid="{FE90BB72-D54A-4B05-B85F-0589052661EF}"/>
    <cellStyle name="Total 2 20 3" xfId="49811" xr:uid="{414EC456-D315-4D3A-AA7E-E012488830B4}"/>
    <cellStyle name="Total 2 20 3 2" xfId="49812" xr:uid="{A200B679-DA66-45E0-A979-C3B6D64F8838}"/>
    <cellStyle name="Total 2 20 4" xfId="49813" xr:uid="{1BDFE869-9EF8-4D85-AED5-D41CFB586C98}"/>
    <cellStyle name="Total 2 20 4 2" xfId="49814" xr:uid="{B3DFD8BC-09EA-45B2-B032-0041C3F65F31}"/>
    <cellStyle name="Total 2 20 5" xfId="49815" xr:uid="{17F789D6-5618-4C13-A939-413E9BB54717}"/>
    <cellStyle name="Total 2 20 5 2" xfId="49816" xr:uid="{06368BFE-910D-4146-A809-C84622D7855A}"/>
    <cellStyle name="Total 2 20 6" xfId="49817" xr:uid="{3609B5A2-938A-4C00-948B-D3B7204A6327}"/>
    <cellStyle name="Total 2 20 6 2" xfId="49818" xr:uid="{10E1A624-B720-46B4-9EB8-CA72943E6971}"/>
    <cellStyle name="Total 2 20 7" xfId="49819" xr:uid="{7866132B-1C19-46DE-8498-ECF7DFD30E91}"/>
    <cellStyle name="Total 2 21" xfId="49820" xr:uid="{328D9115-9973-4614-8FD2-615F9CBCCFD7}"/>
    <cellStyle name="Total 2 21 2" xfId="49821" xr:uid="{581BE1A3-1016-4F6A-B561-A27287A5F3CC}"/>
    <cellStyle name="Total 2 21 2 2" xfId="49822" xr:uid="{87457420-D978-458A-A0A3-EBB1A2EE1A67}"/>
    <cellStyle name="Total 2 21 2 2 2" xfId="49823" xr:uid="{6488C680-F680-487D-A518-2495DAE25F0B}"/>
    <cellStyle name="Total 2 21 2 3" xfId="49824" xr:uid="{9B6A4980-8A52-4361-B9D1-881E609F236F}"/>
    <cellStyle name="Total 2 21 2 3 2" xfId="49825" xr:uid="{B9FEF0A6-1C93-44D7-B40B-0468788B5C71}"/>
    <cellStyle name="Total 2 21 2 4" xfId="49826" xr:uid="{C1218236-2907-417C-83E2-6350E50A0F2B}"/>
    <cellStyle name="Total 2 21 3" xfId="49827" xr:uid="{83ADBC37-8721-421E-9A20-C6541884E38F}"/>
    <cellStyle name="Total 2 21 3 2" xfId="49828" xr:uid="{52F5B4C2-7CA8-4F20-AE03-3D4717D8CDB7}"/>
    <cellStyle name="Total 2 21 4" xfId="49829" xr:uid="{C71344AE-A017-495B-8691-1733B919DECF}"/>
    <cellStyle name="Total 2 21 4 2" xfId="49830" xr:uid="{5A8107D9-506B-4F2B-A3BE-83D47AED1CC0}"/>
    <cellStyle name="Total 2 21 5" xfId="49831" xr:uid="{0DE17C40-3295-4CAB-8973-8B93C73D2693}"/>
    <cellStyle name="Total 2 21 5 2" xfId="49832" xr:uid="{C661195A-E9A8-45B5-830C-49B271A2E769}"/>
    <cellStyle name="Total 2 21 6" xfId="49833" xr:uid="{EBDB6EDE-27D7-40FB-97ED-72D07307ED1F}"/>
    <cellStyle name="Total 2 21 6 2" xfId="49834" xr:uid="{A3D62596-4FBF-4593-82D6-F37F904C2177}"/>
    <cellStyle name="Total 2 21 7" xfId="49835" xr:uid="{61DAFACE-66AC-41CA-B0BA-EB953C1F3200}"/>
    <cellStyle name="Total 2 22" xfId="49836" xr:uid="{DEE26A98-59D2-4EEA-90F7-94E8318B7C48}"/>
    <cellStyle name="Total 2 22 2" xfId="49837" xr:uid="{F5063BCD-9928-4870-ACD8-FCE6B9FF4C23}"/>
    <cellStyle name="Total 2 22 2 2" xfId="49838" xr:uid="{B7B9A7CE-BFF9-40F4-BC45-BEA9C4084060}"/>
    <cellStyle name="Total 2 22 2 2 2" xfId="49839" xr:uid="{A758E83B-C9DE-4DE0-8F45-5D172EF68BBC}"/>
    <cellStyle name="Total 2 22 2 3" xfId="49840" xr:uid="{45EDBD04-C644-44FE-9D08-E1CF3F9CB64E}"/>
    <cellStyle name="Total 2 22 2 3 2" xfId="49841" xr:uid="{91665D23-97F6-4469-BD99-ADD45C5DE643}"/>
    <cellStyle name="Total 2 22 2 4" xfId="49842" xr:uid="{C3275674-6CD1-4E72-AB08-DA9193610F46}"/>
    <cellStyle name="Total 2 22 3" xfId="49843" xr:uid="{A9E5B38B-3E08-4ED4-BF16-89ED69463108}"/>
    <cellStyle name="Total 2 22 3 2" xfId="49844" xr:uid="{7F4CF9E3-98BD-4E72-A5FB-B30CF927A503}"/>
    <cellStyle name="Total 2 22 4" xfId="49845" xr:uid="{6600D8BE-4763-43DC-AF2C-E761E9DE6403}"/>
    <cellStyle name="Total 2 22 4 2" xfId="49846" xr:uid="{B4A7D6E9-6D69-45CA-9393-D7EA1A4D33CB}"/>
    <cellStyle name="Total 2 22 5" xfId="49847" xr:uid="{EEF6C1C2-5768-4256-B2E8-02FBA0162537}"/>
    <cellStyle name="Total 2 22 5 2" xfId="49848" xr:uid="{F9F9871E-73B5-4296-B8EC-A6E9A4DE81F6}"/>
    <cellStyle name="Total 2 22 6" xfId="49849" xr:uid="{E0E56920-71CF-4853-B857-452CF0DC5443}"/>
    <cellStyle name="Total 2 22 6 2" xfId="49850" xr:uid="{90975A62-D7A4-4914-ABCF-03FF8C684C3D}"/>
    <cellStyle name="Total 2 22 7" xfId="49851" xr:uid="{ABA6C6E4-D97E-4937-A852-2997AAE5512C}"/>
    <cellStyle name="Total 2 23" xfId="49852" xr:uid="{AEB351D8-0E6A-4F07-B30B-F8587AD9F8C5}"/>
    <cellStyle name="Total 2 23 2" xfId="49853" xr:uid="{0E89AFE5-FD7D-4EF8-B839-5930CD7FFE31}"/>
    <cellStyle name="Total 2 23 2 2" xfId="49854" xr:uid="{CD39C3E1-81E8-42AE-8C89-492DD86B8C99}"/>
    <cellStyle name="Total 2 23 2 2 2" xfId="49855" xr:uid="{5A2F46DD-EA88-4C37-A9DA-71DEA331DBE4}"/>
    <cellStyle name="Total 2 23 2 3" xfId="49856" xr:uid="{E02B6F68-9254-4376-8A7C-BD2CF9FDBCC1}"/>
    <cellStyle name="Total 2 23 2 3 2" xfId="49857" xr:uid="{F9A3E30B-E391-423A-AD67-CFE9C31D7D97}"/>
    <cellStyle name="Total 2 23 2 4" xfId="49858" xr:uid="{29E48AC2-4261-4123-976F-7973EC6D859B}"/>
    <cellStyle name="Total 2 23 3" xfId="49859" xr:uid="{CBCDD692-6475-4B8C-82B2-6D1C0EF9EC23}"/>
    <cellStyle name="Total 2 23 3 2" xfId="49860" xr:uid="{262B6087-7EE2-4D33-A5A9-902B7A669D1B}"/>
    <cellStyle name="Total 2 23 4" xfId="49861" xr:uid="{7F7A6615-C27F-47C9-88E8-922A82402485}"/>
    <cellStyle name="Total 2 23 4 2" xfId="49862" xr:uid="{0E367FD5-B35C-451A-B239-B00C29F332F7}"/>
    <cellStyle name="Total 2 23 5" xfId="49863" xr:uid="{7E4DD2E3-F2A2-4DB6-8F32-AF8B122F6ED5}"/>
    <cellStyle name="Total 2 23 5 2" xfId="49864" xr:uid="{9CFD544F-DC96-4FDB-8504-000F49334C26}"/>
    <cellStyle name="Total 2 23 6" xfId="49865" xr:uid="{F89081EA-0E55-4681-9434-7BF82D4F0974}"/>
    <cellStyle name="Total 2 23 6 2" xfId="49866" xr:uid="{8864378A-6A0A-4D8C-B201-80F186622124}"/>
    <cellStyle name="Total 2 23 7" xfId="49867" xr:uid="{562FC808-DFD1-4C64-92A3-409091A33F25}"/>
    <cellStyle name="Total 2 24" xfId="49868" xr:uid="{E388D832-5CF8-47EA-A3AE-BBC37EF7E76F}"/>
    <cellStyle name="Total 2 24 2" xfId="49869" xr:uid="{D88DB625-FF9E-44CE-84BF-0DD5713BD555}"/>
    <cellStyle name="Total 2 24 2 2" xfId="49870" xr:uid="{6FF6EFE1-480B-4F7C-B699-565156EC54CB}"/>
    <cellStyle name="Total 2 24 2 2 2" xfId="49871" xr:uid="{88FFDAC0-EACD-4E0D-9D00-8F588F2DD253}"/>
    <cellStyle name="Total 2 24 2 3" xfId="49872" xr:uid="{98A772E9-B5D1-4FA3-AE86-DD2D7995720B}"/>
    <cellStyle name="Total 2 24 2 3 2" xfId="49873" xr:uid="{870E702D-8BAC-490F-AE19-D85240D78227}"/>
    <cellStyle name="Total 2 24 2 4" xfId="49874" xr:uid="{58AC4725-253A-472D-8DA0-80465964E15F}"/>
    <cellStyle name="Total 2 24 3" xfId="49875" xr:uid="{C9544812-F582-4888-94EA-32BD86D3091B}"/>
    <cellStyle name="Total 2 24 3 2" xfId="49876" xr:uid="{FD3C2351-5121-4B10-8234-48633BEDF209}"/>
    <cellStyle name="Total 2 24 4" xfId="49877" xr:uid="{F5BDF609-9904-4CD4-97F3-22B3F4E89115}"/>
    <cellStyle name="Total 2 24 4 2" xfId="49878" xr:uid="{88800120-B457-4549-87FB-9512F33339FF}"/>
    <cellStyle name="Total 2 24 5" xfId="49879" xr:uid="{2DF2684D-D6B0-477D-827C-204DB2390785}"/>
    <cellStyle name="Total 2 24 5 2" xfId="49880" xr:uid="{C91016F0-12D6-459C-B8E4-889F21813546}"/>
    <cellStyle name="Total 2 24 6" xfId="49881" xr:uid="{93C8919C-B532-4EF5-8C98-AFC5E621D928}"/>
    <cellStyle name="Total 2 24 6 2" xfId="49882" xr:uid="{3F6D914D-FB95-4A10-855A-38B5A5F9ACC8}"/>
    <cellStyle name="Total 2 24 7" xfId="49883" xr:uid="{9C96E401-BACA-40E4-91E2-FCE4352ECE11}"/>
    <cellStyle name="Total 2 25" xfId="49884" xr:uid="{7FED05FF-90E5-43D6-98A9-A880E1B4609E}"/>
    <cellStyle name="Total 2 25 2" xfId="49885" xr:uid="{143373E9-821B-4D5C-BDD6-D77822003EB7}"/>
    <cellStyle name="Total 2 25 2 2" xfId="49886" xr:uid="{2681F63F-B9C1-48A8-87DC-4435FDE5124A}"/>
    <cellStyle name="Total 2 25 2 2 2" xfId="49887" xr:uid="{6F1AE98E-7DE5-47DE-86BC-C576EDF34741}"/>
    <cellStyle name="Total 2 25 2 3" xfId="49888" xr:uid="{4A8BB582-D631-40FF-BC85-9921E81B9836}"/>
    <cellStyle name="Total 2 25 2 3 2" xfId="49889" xr:uid="{D56B5D3A-8A4D-404B-9FB1-7A86F9730EC1}"/>
    <cellStyle name="Total 2 25 2 4" xfId="49890" xr:uid="{9E11C863-8357-4DC8-8A83-72527B67F07B}"/>
    <cellStyle name="Total 2 25 3" xfId="49891" xr:uid="{65679AB6-504B-4621-A154-F2A35414443F}"/>
    <cellStyle name="Total 2 25 3 2" xfId="49892" xr:uid="{AD764B5F-7871-4051-ACF1-CE70EC7F31C5}"/>
    <cellStyle name="Total 2 25 4" xfId="49893" xr:uid="{80500AE5-0FB1-4591-9B55-6D00E6A880D1}"/>
    <cellStyle name="Total 2 25 4 2" xfId="49894" xr:uid="{95A78EB8-D2B2-4F6A-ABEC-9BDB7628607E}"/>
    <cellStyle name="Total 2 25 5" xfId="49895" xr:uid="{7B14E847-16F4-45B1-BD44-D5C5FF38C9FF}"/>
    <cellStyle name="Total 2 25 5 2" xfId="49896" xr:uid="{D221094F-5B30-41DA-B554-035F3CFDA220}"/>
    <cellStyle name="Total 2 25 6" xfId="49897" xr:uid="{A5CC2749-DFC0-4397-A2B4-21B9CA63FE06}"/>
    <cellStyle name="Total 2 25 6 2" xfId="49898" xr:uid="{149444B9-227C-4C9B-8F96-99961E11A206}"/>
    <cellStyle name="Total 2 25 7" xfId="49899" xr:uid="{3F78AA2B-8C6B-4C24-9EF1-2EBDFF6A6ECA}"/>
    <cellStyle name="Total 2 26" xfId="49900" xr:uid="{BF2A31F2-FE18-466F-9639-861B98176579}"/>
    <cellStyle name="Total 2 26 2" xfId="49901" xr:uid="{D36FF723-BF43-4339-B9E3-CA92C933AF33}"/>
    <cellStyle name="Total 2 26 2 2" xfId="49902" xr:uid="{5CC0A5F3-D447-4488-9818-95701D894574}"/>
    <cellStyle name="Total 2 26 2 2 2" xfId="49903" xr:uid="{AE9F6EB7-423E-4893-8DDE-5C2A8876A591}"/>
    <cellStyle name="Total 2 26 2 3" xfId="49904" xr:uid="{006B798F-A025-48C5-BD74-B46405241739}"/>
    <cellStyle name="Total 2 26 2 3 2" xfId="49905" xr:uid="{729B1777-F917-45E3-9DCC-033940DCC6AA}"/>
    <cellStyle name="Total 2 26 2 4" xfId="49906" xr:uid="{99BCDC59-39E4-4180-8D26-2550D7698EC2}"/>
    <cellStyle name="Total 2 26 3" xfId="49907" xr:uid="{C7D668DB-99AA-4DBA-A5D9-82EABCBD4C2C}"/>
    <cellStyle name="Total 2 26 3 2" xfId="49908" xr:uid="{701CDD66-A4BD-4D0D-979D-107C29BE696D}"/>
    <cellStyle name="Total 2 26 4" xfId="49909" xr:uid="{EF05D824-80FD-4B28-81E0-FD7CD227EC0B}"/>
    <cellStyle name="Total 2 26 4 2" xfId="49910" xr:uid="{486C1348-C8BE-4F23-8275-672B132D0670}"/>
    <cellStyle name="Total 2 26 5" xfId="49911" xr:uid="{3D8946FE-F9C8-479E-827E-32E55D497C44}"/>
    <cellStyle name="Total 2 26 5 2" xfId="49912" xr:uid="{8EE6F547-09DC-4FEC-96A3-D2FA268A359A}"/>
    <cellStyle name="Total 2 26 6" xfId="49913" xr:uid="{759621C8-C42F-46D2-8930-BC110C4955D8}"/>
    <cellStyle name="Total 2 26 6 2" xfId="49914" xr:uid="{B1931D60-FB9C-4EC9-A632-0D9F793B6008}"/>
    <cellStyle name="Total 2 26 7" xfId="49915" xr:uid="{DA5310A0-3A1D-4890-BBD4-7FDB60F46697}"/>
    <cellStyle name="Total 2 27" xfId="49916" xr:uid="{AE9A74FA-98CF-43F9-82F1-2E8B15D6DBCE}"/>
    <cellStyle name="Total 2 27 2" xfId="49917" xr:uid="{40A0F7C1-D893-45DD-9C55-76D2224F6103}"/>
    <cellStyle name="Total 2 27 2 2" xfId="49918" xr:uid="{FBA088C0-F6FC-449A-80A0-1385302A0E46}"/>
    <cellStyle name="Total 2 27 2 2 2" xfId="49919" xr:uid="{3BF895B1-75A7-4622-A87F-BF6CDAF07EF6}"/>
    <cellStyle name="Total 2 27 2 3" xfId="49920" xr:uid="{C3524E03-349A-46DE-858B-7A156C82C1CB}"/>
    <cellStyle name="Total 2 27 2 3 2" xfId="49921" xr:uid="{879AD1BF-A571-4F48-AEB0-FC48BE3F7AA1}"/>
    <cellStyle name="Total 2 27 2 4" xfId="49922" xr:uid="{8EDBADFA-0AFB-4DC6-B76D-276685F14891}"/>
    <cellStyle name="Total 2 27 3" xfId="49923" xr:uid="{30D83CBE-F9AA-4337-B8D5-DCDFE002D624}"/>
    <cellStyle name="Total 2 27 3 2" xfId="49924" xr:uid="{4777FE6E-D6F5-4788-9860-CB7B1B737D03}"/>
    <cellStyle name="Total 2 27 4" xfId="49925" xr:uid="{378BE63C-4BFF-4B46-BE0D-41831CD51361}"/>
    <cellStyle name="Total 2 27 4 2" xfId="49926" xr:uid="{105BF76D-84A7-4E8A-A84E-5321E5A383E4}"/>
    <cellStyle name="Total 2 27 5" xfId="49927" xr:uid="{9F4B2680-D823-4938-8467-CBABD5D3A439}"/>
    <cellStyle name="Total 2 27 5 2" xfId="49928" xr:uid="{A8464C6B-F92E-40F3-9675-F5D10A988F6E}"/>
    <cellStyle name="Total 2 27 6" xfId="49929" xr:uid="{FAF9D26E-5861-46E0-AB87-3DFA39B70746}"/>
    <cellStyle name="Total 2 27 6 2" xfId="49930" xr:uid="{A1504166-62ED-4E4F-862B-3B9F34035B11}"/>
    <cellStyle name="Total 2 27 7" xfId="49931" xr:uid="{7A924992-A953-4FC6-9494-230610708A7D}"/>
    <cellStyle name="Total 2 28" xfId="49932" xr:uid="{51C14EB7-2F44-47B6-89D7-81CD1B3D760E}"/>
    <cellStyle name="Total 2 28 2" xfId="49933" xr:uid="{882AEE3E-E6A9-40CB-BBE3-C175B64F2132}"/>
    <cellStyle name="Total 2 28 2 2" xfId="49934" xr:uid="{11879531-2A38-4190-9FBB-BF7A54F78D2E}"/>
    <cellStyle name="Total 2 28 2 2 2" xfId="49935" xr:uid="{99A61D6E-4F22-4856-B5A8-414CF4758DE8}"/>
    <cellStyle name="Total 2 28 2 3" xfId="49936" xr:uid="{ABC89404-C226-4BC7-95D1-B73BE0087913}"/>
    <cellStyle name="Total 2 28 2 3 2" xfId="49937" xr:uid="{EBEBDCAD-8FE3-4D9E-8900-0361516CBC56}"/>
    <cellStyle name="Total 2 28 2 4" xfId="49938" xr:uid="{9D559508-1196-4D09-BB74-6A6CE0E371FE}"/>
    <cellStyle name="Total 2 28 3" xfId="49939" xr:uid="{226B4410-6875-423E-B9E7-A575CD32FF7A}"/>
    <cellStyle name="Total 2 28 3 2" xfId="49940" xr:uid="{3FD5AD57-A6FD-43D9-82D4-9B0BCC363615}"/>
    <cellStyle name="Total 2 28 4" xfId="49941" xr:uid="{5E2AA04C-8E4E-44F6-8EB9-D3AF632B83CD}"/>
    <cellStyle name="Total 2 28 4 2" xfId="49942" xr:uid="{2DFCFEAA-3015-4F14-A3F5-A26170FF7B4C}"/>
    <cellStyle name="Total 2 28 5" xfId="49943" xr:uid="{8B123DF1-A9E3-493B-BB92-989FCFEBB5A8}"/>
    <cellStyle name="Total 2 28 5 2" xfId="49944" xr:uid="{BC0A9471-55C6-4711-9435-407E90FDDBB6}"/>
    <cellStyle name="Total 2 28 6" xfId="49945" xr:uid="{A356B54A-34B3-4DC1-B759-26E7B0F3D532}"/>
    <cellStyle name="Total 2 28 6 2" xfId="49946" xr:uid="{9A5ED94F-9385-48EF-8C15-675BF9A9FCA5}"/>
    <cellStyle name="Total 2 28 7" xfId="49947" xr:uid="{12CD5B31-3166-43C4-9096-37E2BC97F691}"/>
    <cellStyle name="Total 2 29" xfId="49948" xr:uid="{74EF76C4-7269-4AA5-ABB8-2F44DB076778}"/>
    <cellStyle name="Total 2 29 2" xfId="49949" xr:uid="{9878D15C-0564-4EA2-8100-1FE33DB5FC24}"/>
    <cellStyle name="Total 2 29 2 2" xfId="49950" xr:uid="{34BE7BEF-B2B7-4C76-940A-FE79E921809A}"/>
    <cellStyle name="Total 2 29 2 2 2" xfId="49951" xr:uid="{4F87AA7E-2571-42EF-8177-73B7B6FD9AEC}"/>
    <cellStyle name="Total 2 29 2 3" xfId="49952" xr:uid="{6CD6F258-22E6-4CFF-A9D6-FD96F94FC6A4}"/>
    <cellStyle name="Total 2 29 2 3 2" xfId="49953" xr:uid="{7080D261-6EF0-4793-8534-463154764414}"/>
    <cellStyle name="Total 2 29 2 4" xfId="49954" xr:uid="{FA1CCF50-A6F7-457E-98DF-988C1C532C50}"/>
    <cellStyle name="Total 2 29 3" xfId="49955" xr:uid="{8AC555AB-7731-49EA-BF39-6C5663782AA6}"/>
    <cellStyle name="Total 2 29 3 2" xfId="49956" xr:uid="{73395FE2-7686-4A39-A0F0-169595906B18}"/>
    <cellStyle name="Total 2 29 4" xfId="49957" xr:uid="{F52A19C2-9A20-4AA6-9685-618C7008280B}"/>
    <cellStyle name="Total 2 29 4 2" xfId="49958" xr:uid="{159D94ED-CD5B-4F32-BE5D-5B04C644756D}"/>
    <cellStyle name="Total 2 29 5" xfId="49959" xr:uid="{06A63244-9E6B-4AB1-AB98-8EDD91477883}"/>
    <cellStyle name="Total 2 29 5 2" xfId="49960" xr:uid="{83AF5CAA-3CD5-4D41-B418-FE6C7029B77A}"/>
    <cellStyle name="Total 2 29 6" xfId="49961" xr:uid="{2441F73F-3E35-4C65-ADAC-AE0A09A5B90B}"/>
    <cellStyle name="Total 2 29 6 2" xfId="49962" xr:uid="{C141C018-97F0-4F19-960D-2188B4FD0200}"/>
    <cellStyle name="Total 2 29 7" xfId="49963" xr:uid="{B2FAD66D-8BE4-4FB0-BC24-D73C92C1E904}"/>
    <cellStyle name="Total 2 3" xfId="49964" xr:uid="{CAA2466E-B64D-4E68-A045-9C2DC76D67D2}"/>
    <cellStyle name="Total 2 3 2" xfId="49965" xr:uid="{1620EAD3-68AB-47F6-A408-696B2263E1C4}"/>
    <cellStyle name="Total 2 3 2 2" xfId="49966" xr:uid="{CD4C27E3-3F6D-484E-9F4B-363A97A7F2E5}"/>
    <cellStyle name="Total 2 3 2 2 2" xfId="49967" xr:uid="{3711DAC5-CE19-4D17-B7EB-82989E4119B1}"/>
    <cellStyle name="Total 2 3 2 3" xfId="49968" xr:uid="{6D852BBA-52F4-49B0-85E9-3BE7B9599E15}"/>
    <cellStyle name="Total 2 3 2 3 2" xfId="49969" xr:uid="{AEC55146-B62D-4FF9-BA62-0F211C7F6C00}"/>
    <cellStyle name="Total 2 3 2 4" xfId="49970" xr:uid="{15D8799B-2B63-44B8-9C37-C7A2B04E0E66}"/>
    <cellStyle name="Total 2 3 3" xfId="49971" xr:uid="{CF4B8F23-F411-43ED-9008-D4A6B90E6E3F}"/>
    <cellStyle name="Total 2 3 3 2" xfId="49972" xr:uid="{57464417-C602-4493-82DF-BE80E9D14F0C}"/>
    <cellStyle name="Total 2 3 4" xfId="49973" xr:uid="{AA162544-385E-4EA1-8D08-31D185902131}"/>
    <cellStyle name="Total 2 3 4 2" xfId="49974" xr:uid="{187FCE05-594E-4F2B-BDBC-713FD4C6588F}"/>
    <cellStyle name="Total 2 3 5" xfId="49975" xr:uid="{AED510CE-725C-4204-BAF8-F5F098DE9BA5}"/>
    <cellStyle name="Total 2 3 5 2" xfId="49976" xr:uid="{88CD831E-393A-43F7-B0B3-43736A7B02B4}"/>
    <cellStyle name="Total 2 3 6" xfId="49977" xr:uid="{2A7E3A6F-1D33-42EB-8936-7ECA15CFB264}"/>
    <cellStyle name="Total 2 3 6 2" xfId="49978" xr:uid="{C7E25FA3-FB3F-4714-8E64-7A87E943B5EB}"/>
    <cellStyle name="Total 2 3 7" xfId="49979" xr:uid="{3986D731-938C-4601-9BE3-9577A82439D8}"/>
    <cellStyle name="Total 2 30" xfId="49980" xr:uid="{178A9831-4D9E-4612-9FB6-228F96307E92}"/>
    <cellStyle name="Total 2 30 2" xfId="49981" xr:uid="{2B0E7D43-1313-4FE3-9031-59CC6D07C5CB}"/>
    <cellStyle name="Total 2 30 2 2" xfId="49982" xr:uid="{940E059B-122E-4595-B83F-7883B6CBEC42}"/>
    <cellStyle name="Total 2 30 2 2 2" xfId="49983" xr:uid="{1C1E04F3-9108-4132-9FCF-4DD99E1204C3}"/>
    <cellStyle name="Total 2 30 2 3" xfId="49984" xr:uid="{75916541-F8A1-4385-8F0C-04C921C52C89}"/>
    <cellStyle name="Total 2 30 2 3 2" xfId="49985" xr:uid="{9AF1598C-0856-448B-A99D-412142E405C6}"/>
    <cellStyle name="Total 2 30 2 4" xfId="49986" xr:uid="{0DC9F1E3-C4A8-448A-8124-E94093F51A32}"/>
    <cellStyle name="Total 2 30 3" xfId="49987" xr:uid="{985A725C-D0C5-4378-A121-24446B2354CF}"/>
    <cellStyle name="Total 2 30 3 2" xfId="49988" xr:uid="{7886CC98-F12E-45CE-8B18-8547E8173D18}"/>
    <cellStyle name="Total 2 30 4" xfId="49989" xr:uid="{1E8598DA-A30B-4D76-8AD5-50BDF04E4F8E}"/>
    <cellStyle name="Total 2 30 4 2" xfId="49990" xr:uid="{07A6A0FF-4868-4712-B401-A44CB7A24911}"/>
    <cellStyle name="Total 2 30 5" xfId="49991" xr:uid="{270F7413-F905-4525-BD12-5A1100D6B2B0}"/>
    <cellStyle name="Total 2 30 5 2" xfId="49992" xr:uid="{A5121719-6B98-4BB7-AB8B-1CCDF3FA5098}"/>
    <cellStyle name="Total 2 30 6" xfId="49993" xr:uid="{86C48EC4-D0ED-446C-BDE6-F3756AE340F2}"/>
    <cellStyle name="Total 2 30 6 2" xfId="49994" xr:uid="{E34B95F5-BD5F-4774-9D64-0F9931AC8470}"/>
    <cellStyle name="Total 2 30 7" xfId="49995" xr:uid="{C3A4C28B-B222-47C4-9A4B-4A2C55AF52A4}"/>
    <cellStyle name="Total 2 31" xfId="49996" xr:uid="{2B905861-1704-4AB5-B695-A10A38625A7C}"/>
    <cellStyle name="Total 2 31 2" xfId="49997" xr:uid="{C34146D7-A697-48FB-A6A7-6DE7967D9D08}"/>
    <cellStyle name="Total 2 31 2 2" xfId="49998" xr:uid="{E2BDD224-CC40-464F-A1B0-1997659D5D7D}"/>
    <cellStyle name="Total 2 31 2 2 2" xfId="49999" xr:uid="{3245C1BB-E91D-4814-AB3B-90436364540A}"/>
    <cellStyle name="Total 2 31 2 3" xfId="50000" xr:uid="{A262965D-B0ED-416D-8671-FF89100B02A7}"/>
    <cellStyle name="Total 2 31 2 3 2" xfId="50001" xr:uid="{1360FA4C-65CB-4C9B-8C79-CAD5F23854A8}"/>
    <cellStyle name="Total 2 31 2 4" xfId="50002" xr:uid="{67D6ACA5-307C-4EB7-BB05-6973AE21469D}"/>
    <cellStyle name="Total 2 31 3" xfId="50003" xr:uid="{BCFA59A6-618F-40A1-A13A-449C55B876EC}"/>
    <cellStyle name="Total 2 31 3 2" xfId="50004" xr:uid="{3BF25CB4-2B3A-4400-BA5D-B7D99661D4C1}"/>
    <cellStyle name="Total 2 31 4" xfId="50005" xr:uid="{27398F5F-0152-4A21-8B44-0E19A6BB2F71}"/>
    <cellStyle name="Total 2 31 4 2" xfId="50006" xr:uid="{9B537BFB-6203-4641-B339-C07A0C8B0334}"/>
    <cellStyle name="Total 2 31 5" xfId="50007" xr:uid="{9914FD1A-732E-429A-97B4-8AC98AC6FCC9}"/>
    <cellStyle name="Total 2 31 5 2" xfId="50008" xr:uid="{8E23A6DE-3832-46DC-9526-1B17A3F7F40A}"/>
    <cellStyle name="Total 2 31 6" xfId="50009" xr:uid="{5CCD8E9F-CA56-4F4E-8161-BF27800BAE7F}"/>
    <cellStyle name="Total 2 31 6 2" xfId="50010" xr:uid="{23C35CF5-97D8-48AC-B9D3-20DC4FEF98F2}"/>
    <cellStyle name="Total 2 31 7" xfId="50011" xr:uid="{4328E8D2-3C6B-4062-8F00-AC5115CF83AF}"/>
    <cellStyle name="Total 2 32" xfId="50012" xr:uid="{28475D16-4C43-486E-BA24-FA8CE346DDAE}"/>
    <cellStyle name="Total 2 32 2" xfId="50013" xr:uid="{B60D71AC-381B-4197-B9E2-3FB764896362}"/>
    <cellStyle name="Total 2 32 2 2" xfId="50014" xr:uid="{B6CF0A8A-080B-4A14-BD72-B3B81507A4D4}"/>
    <cellStyle name="Total 2 32 2 2 2" xfId="50015" xr:uid="{7FDEA5AD-9C37-46C5-B4A1-A3648AE54B63}"/>
    <cellStyle name="Total 2 32 2 3" xfId="50016" xr:uid="{2C366B64-1BDC-4A1B-A625-8E1476520DC8}"/>
    <cellStyle name="Total 2 32 2 3 2" xfId="50017" xr:uid="{49EA0965-9557-40B7-8396-5CF5DEAAB414}"/>
    <cellStyle name="Total 2 32 2 4" xfId="50018" xr:uid="{426F5EC0-9EA4-4CE9-A37D-A87C8F446091}"/>
    <cellStyle name="Total 2 32 3" xfId="50019" xr:uid="{E9683143-B2F8-4E30-80DB-D287F96EBD3D}"/>
    <cellStyle name="Total 2 32 3 2" xfId="50020" xr:uid="{8E06B466-8C66-44E4-A7AE-456BC0CC1DD6}"/>
    <cellStyle name="Total 2 32 4" xfId="50021" xr:uid="{28589616-0DAE-40BB-A68A-93CBFB014FCF}"/>
    <cellStyle name="Total 2 32 4 2" xfId="50022" xr:uid="{49D69AB6-3E9C-43EE-A4DD-8CA4308A595B}"/>
    <cellStyle name="Total 2 32 5" xfId="50023" xr:uid="{9491D63D-6C14-402C-B747-CC8B89D90A47}"/>
    <cellStyle name="Total 2 32 5 2" xfId="50024" xr:uid="{26F3DA0A-1F83-43E0-8D29-28DD0EC5CCDD}"/>
    <cellStyle name="Total 2 32 6" xfId="50025" xr:uid="{5DED7DFB-E325-481A-A4C7-A86C906BF4A3}"/>
    <cellStyle name="Total 2 32 6 2" xfId="50026" xr:uid="{75811F6B-1BF4-4314-BFDE-653CCA811138}"/>
    <cellStyle name="Total 2 32 7" xfId="50027" xr:uid="{570B7BD2-F04F-47A6-B90B-19265F8D624C}"/>
    <cellStyle name="Total 2 33" xfId="50028" xr:uid="{E8C8AB2C-019B-45D4-A3D5-7B7CC8500D7F}"/>
    <cellStyle name="Total 2 33 2" xfId="50029" xr:uid="{F2E2B2DF-F295-4391-9F15-842DCF49C5FB}"/>
    <cellStyle name="Total 2 33 2 2" xfId="50030" xr:uid="{9DEC07AD-29BE-403D-A75B-01B613A0702D}"/>
    <cellStyle name="Total 2 33 2 2 2" xfId="50031" xr:uid="{33E0F5B9-B52D-447A-BD7A-28526D0ADCB5}"/>
    <cellStyle name="Total 2 33 2 3" xfId="50032" xr:uid="{EC622C31-8972-4DC1-AD26-5C43A2A09455}"/>
    <cellStyle name="Total 2 33 2 3 2" xfId="50033" xr:uid="{E7B31EE4-A661-450A-8891-4DA5B79BFE98}"/>
    <cellStyle name="Total 2 33 2 4" xfId="50034" xr:uid="{FD25D4C8-A579-4D1A-8AC9-6B495AEC23FF}"/>
    <cellStyle name="Total 2 33 3" xfId="50035" xr:uid="{2DE4D081-7A5E-42EA-88DB-904E0C4BB152}"/>
    <cellStyle name="Total 2 33 3 2" xfId="50036" xr:uid="{C0D62426-E1EC-4AB5-837A-EF78DE3BC7FA}"/>
    <cellStyle name="Total 2 33 4" xfId="50037" xr:uid="{08CF1889-E8DB-4C52-B955-E3D78DC287B9}"/>
    <cellStyle name="Total 2 33 4 2" xfId="50038" xr:uid="{8D2B347E-21E6-4B66-81DE-F75AADB58F75}"/>
    <cellStyle name="Total 2 33 5" xfId="50039" xr:uid="{808AF99C-BE98-4928-9D67-F1271465CAB9}"/>
    <cellStyle name="Total 2 33 5 2" xfId="50040" xr:uid="{691294EC-0DD3-400A-9FE8-CD7012EB97A0}"/>
    <cellStyle name="Total 2 33 6" xfId="50041" xr:uid="{A38B8021-1352-4A63-9B29-2295C865A2FD}"/>
    <cellStyle name="Total 2 33 6 2" xfId="50042" xr:uid="{03F8F7FF-82B9-42C4-AC13-2EA5472EEB60}"/>
    <cellStyle name="Total 2 33 7" xfId="50043" xr:uid="{45A8653F-2818-4106-8162-E79C839D9DF3}"/>
    <cellStyle name="Total 2 34" xfId="50044" xr:uid="{65E1F2BD-A9D5-4ABE-894B-A54B28CB4377}"/>
    <cellStyle name="Total 2 34 2" xfId="50045" xr:uid="{7E296369-7D89-4755-9BC2-2642A31BDCEE}"/>
    <cellStyle name="Total 2 34 2 2" xfId="50046" xr:uid="{D33B66F2-8D95-461D-8A17-DC50836B21D5}"/>
    <cellStyle name="Total 2 34 3" xfId="50047" xr:uid="{B8C478A8-0812-4A26-80BF-7270829875ED}"/>
    <cellStyle name="Total 2 34 3 2" xfId="50048" xr:uid="{D84B4C3C-DB04-48F3-9903-E57B480CA6C5}"/>
    <cellStyle name="Total 2 34 4" xfId="50049" xr:uid="{3EB85E81-E716-4653-BBE3-CF5E1D48D1BB}"/>
    <cellStyle name="Total 2 34 5" xfId="50050" xr:uid="{30E163A8-B5FE-404E-BF5D-4910B4CE51A5}"/>
    <cellStyle name="Total 2 35" xfId="50051" xr:uid="{E5932BAD-84F3-41B2-86EE-CFA09358B857}"/>
    <cellStyle name="Total 2 35 2" xfId="50052" xr:uid="{F4C3A62E-E997-4A60-959E-EB8D4F07F0A0}"/>
    <cellStyle name="Total 2 36" xfId="50053" xr:uid="{B3E9B9FB-75F6-4F77-9245-2D64025D52E6}"/>
    <cellStyle name="Total 2 36 2" xfId="50054" xr:uid="{284C45E0-43BC-4EB3-8663-6693DB1A2699}"/>
    <cellStyle name="Total 2 37" xfId="50055" xr:uid="{B7E29192-70A3-4568-9D7F-B0084B42FFAE}"/>
    <cellStyle name="Total 2 37 2" xfId="50056" xr:uid="{D53DB341-4188-4033-8A88-217A60F728BB}"/>
    <cellStyle name="Total 2 38" xfId="50057" xr:uid="{A08C234D-F1E6-406E-9580-B7037B120560}"/>
    <cellStyle name="Total 2 38 2" xfId="50058" xr:uid="{6E45C276-F48B-4D99-80DC-F6DEB2C99A1B}"/>
    <cellStyle name="Total 2 39" xfId="50059" xr:uid="{F821AA24-1436-404F-AFEC-F5E658D59E8D}"/>
    <cellStyle name="Total 2 4" xfId="50060" xr:uid="{8EF758B5-BF60-43D3-89C0-443E32E38B22}"/>
    <cellStyle name="Total 2 4 2" xfId="50061" xr:uid="{B5A7BA36-1E5E-4E55-B107-A07C82778113}"/>
    <cellStyle name="Total 2 4 2 2" xfId="50062" xr:uid="{B409A26A-C1E1-47A8-A3AA-012C964B2A7E}"/>
    <cellStyle name="Total 2 4 2 2 2" xfId="50063" xr:uid="{AB306853-E3EA-4A11-845E-561EF3DCB1C1}"/>
    <cellStyle name="Total 2 4 2 3" xfId="50064" xr:uid="{A39AB0CC-AF41-4953-888C-08E42357C428}"/>
    <cellStyle name="Total 2 4 2 3 2" xfId="50065" xr:uid="{6E8F969F-DA8E-4D28-B0B6-048458D0A684}"/>
    <cellStyle name="Total 2 4 2 4" xfId="50066" xr:uid="{77A224F3-CC7E-4EFA-9AF3-2E8C8B7031A6}"/>
    <cellStyle name="Total 2 4 3" xfId="50067" xr:uid="{CAACD1DC-412B-4FCA-BA20-04DEE0D367E5}"/>
    <cellStyle name="Total 2 4 3 2" xfId="50068" xr:uid="{243FF2BA-F18E-448E-847D-5E8B1EF91050}"/>
    <cellStyle name="Total 2 4 4" xfId="50069" xr:uid="{0B30A6F1-7DEE-4AFB-8670-6E008AD2DCC8}"/>
    <cellStyle name="Total 2 4 4 2" xfId="50070" xr:uid="{15248DF6-7BEF-4A97-B8EE-59B52957CBBD}"/>
    <cellStyle name="Total 2 4 5" xfId="50071" xr:uid="{66103378-468F-4FE3-9595-52872F048FDA}"/>
    <cellStyle name="Total 2 4 5 2" xfId="50072" xr:uid="{C9DCB39B-425D-4D40-B9FA-B05419D523E4}"/>
    <cellStyle name="Total 2 4 6" xfId="50073" xr:uid="{CB809BBB-AF71-4219-A4E2-2AFD3B9711C1}"/>
    <cellStyle name="Total 2 4 6 2" xfId="50074" xr:uid="{61874EF7-C8CD-44A8-8728-A1E7B63AB7AE}"/>
    <cellStyle name="Total 2 4 7" xfId="50075" xr:uid="{147B34E9-EB41-4589-B349-CB2D0285CABD}"/>
    <cellStyle name="Total 2 5" xfId="50076" xr:uid="{33C14604-5107-4B51-B94B-E6AE9AC6DDA8}"/>
    <cellStyle name="Total 2 5 2" xfId="50077" xr:uid="{BB20C7FF-9732-4A5E-9C71-A6B9D9D90188}"/>
    <cellStyle name="Total 2 5 2 2" xfId="50078" xr:uid="{0A0CF3D2-4C64-4583-BA65-E57C0BC173C6}"/>
    <cellStyle name="Total 2 5 2 2 2" xfId="50079" xr:uid="{029C655F-183D-413C-88C2-F4374C46368F}"/>
    <cellStyle name="Total 2 5 2 3" xfId="50080" xr:uid="{2382AB16-3B12-4FA3-A441-A9DEBB2FB29C}"/>
    <cellStyle name="Total 2 5 2 3 2" xfId="50081" xr:uid="{25EDFE9E-E0D0-4C81-BE01-9C5EB14E1150}"/>
    <cellStyle name="Total 2 5 2 4" xfId="50082" xr:uid="{AF8995C2-5EDB-473E-9ABB-2A59BEA9360E}"/>
    <cellStyle name="Total 2 5 3" xfId="50083" xr:uid="{15080ECE-8614-4E7A-A0AE-A4BED4C7CB7D}"/>
    <cellStyle name="Total 2 5 3 2" xfId="50084" xr:uid="{4F007EF5-C41B-4BBE-94CB-F4E0551B19B5}"/>
    <cellStyle name="Total 2 5 4" xfId="50085" xr:uid="{2BAEB28D-B23C-4DA4-AB1D-8A8D43FEB254}"/>
    <cellStyle name="Total 2 5 4 2" xfId="50086" xr:uid="{741534A9-5D3F-4593-A1E3-E04EFD5B22D2}"/>
    <cellStyle name="Total 2 5 5" xfId="50087" xr:uid="{213E2996-0692-4251-85DC-506E2401849F}"/>
    <cellStyle name="Total 2 5 5 2" xfId="50088" xr:uid="{7C71BD92-27A7-4423-9458-950B2F759392}"/>
    <cellStyle name="Total 2 5 6" xfId="50089" xr:uid="{5F5199D3-C7A7-4034-8AE8-90EDEFB26E94}"/>
    <cellStyle name="Total 2 5 6 2" xfId="50090" xr:uid="{AC6A10C7-625A-48A8-9250-619A9E93278E}"/>
    <cellStyle name="Total 2 5 7" xfId="50091" xr:uid="{9725A7C7-2BBA-42DB-9BEC-38CD715463E5}"/>
    <cellStyle name="Total 2 6" xfId="50092" xr:uid="{6C18563F-ABD0-4A05-9E5C-56139FA4F330}"/>
    <cellStyle name="Total 2 6 2" xfId="50093" xr:uid="{382B936A-8F69-4CF5-9577-F8A010EC49E3}"/>
    <cellStyle name="Total 2 6 2 2" xfId="50094" xr:uid="{FEE87231-BE64-4BDD-9F45-52732FE8E2C0}"/>
    <cellStyle name="Total 2 6 2 2 2" xfId="50095" xr:uid="{CD4FCE17-4A78-4B35-8051-A5A85E7CA3EA}"/>
    <cellStyle name="Total 2 6 2 3" xfId="50096" xr:uid="{B2F916EA-2D4B-4CC5-8A46-CD1E2B0D1C3E}"/>
    <cellStyle name="Total 2 6 2 3 2" xfId="50097" xr:uid="{C6E0B491-217B-4BF4-9E2E-74EFE95009D1}"/>
    <cellStyle name="Total 2 6 2 4" xfId="50098" xr:uid="{E92DA837-3294-4ED3-A018-70D0F81C798D}"/>
    <cellStyle name="Total 2 6 3" xfId="50099" xr:uid="{75AD2772-7A2C-4673-A974-02C0687B4478}"/>
    <cellStyle name="Total 2 6 3 2" xfId="50100" xr:uid="{0EE35CD6-8BDC-465A-A251-04CAE7E8D64A}"/>
    <cellStyle name="Total 2 6 4" xfId="50101" xr:uid="{1CF309B0-CB0F-4A4F-AF95-2379DBF33219}"/>
    <cellStyle name="Total 2 6 4 2" xfId="50102" xr:uid="{C33B65B1-7EA5-4332-B62A-630AA6597934}"/>
    <cellStyle name="Total 2 6 5" xfId="50103" xr:uid="{1ABD6F96-CA96-4401-87FC-C54041F19A80}"/>
    <cellStyle name="Total 2 6 5 2" xfId="50104" xr:uid="{A298CBEF-553F-4FBE-97CA-5F04F23CF88E}"/>
    <cellStyle name="Total 2 6 6" xfId="50105" xr:uid="{12307BB5-1588-45F8-BD63-BF861FE4D467}"/>
    <cellStyle name="Total 2 6 6 2" xfId="50106" xr:uid="{BC1CF8DC-A55A-4D58-B154-C193BB97C556}"/>
    <cellStyle name="Total 2 6 7" xfId="50107" xr:uid="{27F533FB-9515-4238-AF0A-9AA66974532B}"/>
    <cellStyle name="Total 2 7" xfId="50108" xr:uid="{19763C30-B5AC-4A6D-AEC1-333A24BDC8BD}"/>
    <cellStyle name="Total 2 7 2" xfId="50109" xr:uid="{C4CEC109-C002-410F-89A3-83BF195CCD05}"/>
    <cellStyle name="Total 2 7 2 2" xfId="50110" xr:uid="{46E12BB9-1F94-4D82-8702-58622A5616FA}"/>
    <cellStyle name="Total 2 7 2 2 2" xfId="50111" xr:uid="{47249A72-DA77-4B6D-A538-FCE5F3929E7E}"/>
    <cellStyle name="Total 2 7 2 3" xfId="50112" xr:uid="{CC9717C2-280F-4B62-8B73-ED2508CBCEDC}"/>
    <cellStyle name="Total 2 7 2 3 2" xfId="50113" xr:uid="{BFE0906B-393A-4486-9FC1-7C4BCDEA0DAF}"/>
    <cellStyle name="Total 2 7 2 4" xfId="50114" xr:uid="{45294126-C0D1-47E4-BF86-39658A5D46F9}"/>
    <cellStyle name="Total 2 7 3" xfId="50115" xr:uid="{22A05441-6FB9-4C54-A2CD-79BD97131B27}"/>
    <cellStyle name="Total 2 7 3 2" xfId="50116" xr:uid="{7BFEF7CD-CE51-4591-B385-4B03C432ECAE}"/>
    <cellStyle name="Total 2 7 4" xfId="50117" xr:uid="{4BD05D09-72CA-4807-9A65-ABABA3BB47C3}"/>
    <cellStyle name="Total 2 7 4 2" xfId="50118" xr:uid="{03FC48BD-707B-467E-9A2D-7919633DC22D}"/>
    <cellStyle name="Total 2 7 5" xfId="50119" xr:uid="{D06E182D-2C89-4832-BD5A-0A2EAD5BE43E}"/>
    <cellStyle name="Total 2 7 5 2" xfId="50120" xr:uid="{306BE2F1-637D-4AC2-A113-CE3A98AB3F18}"/>
    <cellStyle name="Total 2 7 6" xfId="50121" xr:uid="{D295A041-080D-46CC-B9A0-47E5D5D0453D}"/>
    <cellStyle name="Total 2 7 6 2" xfId="50122" xr:uid="{D4374F59-911E-4DA2-B115-1EE7F3E8B91C}"/>
    <cellStyle name="Total 2 7 7" xfId="50123" xr:uid="{63143660-7F74-443E-BDC9-9F9D6534824F}"/>
    <cellStyle name="Total 2 8" xfId="50124" xr:uid="{0D11FBD9-16A2-40EB-8618-271A92ECD4AD}"/>
    <cellStyle name="Total 2 8 2" xfId="50125" xr:uid="{23CEB89A-CE7B-4E6A-8764-11867EF31D3C}"/>
    <cellStyle name="Total 2 8 2 2" xfId="50126" xr:uid="{3E5FB84C-154A-4A4E-B03D-7B7BF972D9CB}"/>
    <cellStyle name="Total 2 8 2 2 2" xfId="50127" xr:uid="{34F7AF2B-8287-40A0-BCA1-BD55027AC9D6}"/>
    <cellStyle name="Total 2 8 2 3" xfId="50128" xr:uid="{05F64F0A-1868-481A-8AFC-78950666D407}"/>
    <cellStyle name="Total 2 8 2 3 2" xfId="50129" xr:uid="{36D2B757-D14A-4BDD-8FF4-CC7597F70645}"/>
    <cellStyle name="Total 2 8 2 4" xfId="50130" xr:uid="{A4702EF2-DBF4-4DB4-810B-2D174C395DC5}"/>
    <cellStyle name="Total 2 8 3" xfId="50131" xr:uid="{5A436116-4883-4CA5-B689-F8B208FE9D14}"/>
    <cellStyle name="Total 2 8 3 2" xfId="50132" xr:uid="{35133E92-75DE-4FEF-8991-957F287CCE79}"/>
    <cellStyle name="Total 2 8 4" xfId="50133" xr:uid="{D2CF344C-B245-42AE-BC3D-E399EEE7F142}"/>
    <cellStyle name="Total 2 8 4 2" xfId="50134" xr:uid="{9A85BDBE-577E-4CD4-82D9-DE2B367D8776}"/>
    <cellStyle name="Total 2 8 5" xfId="50135" xr:uid="{2DD3BFA2-CCEE-4151-B995-76BFD55DF420}"/>
    <cellStyle name="Total 2 8 5 2" xfId="50136" xr:uid="{B0D007EF-A1EA-4445-B5F9-ADA969000910}"/>
    <cellStyle name="Total 2 8 6" xfId="50137" xr:uid="{9573A123-11BD-4248-B097-70D335F6F8C9}"/>
    <cellStyle name="Total 2 8 6 2" xfId="50138" xr:uid="{1D71A7BC-F5A8-4672-882F-35F55F6243EB}"/>
    <cellStyle name="Total 2 8 7" xfId="50139" xr:uid="{60ED76AD-7A7D-48A0-BBAA-382C3BB046CF}"/>
    <cellStyle name="Total 2 9" xfId="50140" xr:uid="{01BF1F86-3459-497C-BC6C-E9EB63748674}"/>
    <cellStyle name="Total 2 9 2" xfId="50141" xr:uid="{9ACCF289-4D15-4059-9AB7-8C4BBB8F6EEC}"/>
    <cellStyle name="Total 2 9 2 2" xfId="50142" xr:uid="{0C937DE2-9991-4AC1-8EBE-FE9CFB1491E5}"/>
    <cellStyle name="Total 2 9 2 2 2" xfId="50143" xr:uid="{4732995E-52D3-440C-A860-9017EA7BBF72}"/>
    <cellStyle name="Total 2 9 2 3" xfId="50144" xr:uid="{6B4057DB-A38F-4686-82DB-2F752BF3E6EF}"/>
    <cellStyle name="Total 2 9 2 3 2" xfId="50145" xr:uid="{D8D9C761-8772-4284-80C6-54E1614C47B0}"/>
    <cellStyle name="Total 2 9 2 4" xfId="50146" xr:uid="{F78ABB08-0F39-4C63-9103-5F4E7A8A9D29}"/>
    <cellStyle name="Total 2 9 3" xfId="50147" xr:uid="{078850C9-A413-4E8C-AD79-CB1F724DC2A2}"/>
    <cellStyle name="Total 2 9 3 2" xfId="50148" xr:uid="{9957B23A-423B-4747-9FD4-42EC533933B3}"/>
    <cellStyle name="Total 2 9 4" xfId="50149" xr:uid="{A363A323-D5B0-43AE-99E9-758B331FFA25}"/>
    <cellStyle name="Total 2 9 4 2" xfId="50150" xr:uid="{84009265-7F3E-478D-BC65-343E73C0C5BD}"/>
    <cellStyle name="Total 2 9 5" xfId="50151" xr:uid="{FE794CDB-28D4-4494-B4F2-E1FA09A9C2B4}"/>
    <cellStyle name="Total 2 9 5 2" xfId="50152" xr:uid="{2290A2A3-4843-4FAC-A99B-928C62AE7404}"/>
    <cellStyle name="Total 2 9 6" xfId="50153" xr:uid="{80C263ED-E8FF-43CC-9DB4-2F98739FB333}"/>
    <cellStyle name="Total 2 9 6 2" xfId="50154" xr:uid="{F04FE070-5453-4571-AE44-37FED9EA373B}"/>
    <cellStyle name="Total 2 9 7" xfId="50155" xr:uid="{5ED2F9F1-20A7-4CB9-91C7-CC1E2D8BC3A5}"/>
    <cellStyle name="Total 20" xfId="50156" xr:uid="{A93A1D5A-F8E4-471C-84D6-3B07B997BF55}"/>
    <cellStyle name="Total 20 2" xfId="50157" xr:uid="{FAD4D1A3-977B-44E6-8F0E-8684137B2616}"/>
    <cellStyle name="Total 20 2 2" xfId="50158" xr:uid="{65D982DC-930D-487A-B4BF-C7F53FCDAC6C}"/>
    <cellStyle name="Total 20 2 2 2" xfId="50159" xr:uid="{DF738838-DC6A-43E4-B234-71D1D84E99F6}"/>
    <cellStyle name="Total 20 2 3" xfId="50160" xr:uid="{1B3805F2-E1B2-4638-A712-E25A998F0162}"/>
    <cellStyle name="Total 20 2 3 2" xfId="50161" xr:uid="{50FE693F-6197-4789-A82B-3A9F2CED6338}"/>
    <cellStyle name="Total 20 2 4" xfId="50162" xr:uid="{3AAB0D41-6817-4D2A-9BC6-34F56A45BDFD}"/>
    <cellStyle name="Total 20 3" xfId="50163" xr:uid="{A06C097F-A20D-41AC-AFCA-494DFB20E354}"/>
    <cellStyle name="Total 20 3 2" xfId="50164" xr:uid="{58E2344E-2CA4-41FC-9303-F53DC24290AA}"/>
    <cellStyle name="Total 20 4" xfId="50165" xr:uid="{30DF2B29-25EF-4640-930A-CC2D6C0A5FC1}"/>
    <cellStyle name="Total 20 4 2" xfId="50166" xr:uid="{26344B2E-DBA9-461E-8E21-4C18F4795DB4}"/>
    <cellStyle name="Total 20 5" xfId="50167" xr:uid="{3BF00B21-E9F0-46E6-B7EC-7211BFB38E66}"/>
    <cellStyle name="Total 20 5 2" xfId="50168" xr:uid="{076FD2D4-7B68-4AB3-96EB-5EF4E2A17107}"/>
    <cellStyle name="Total 20 6" xfId="50169" xr:uid="{7940F098-9811-495F-90D2-76884FB131A6}"/>
    <cellStyle name="Total 20 6 2" xfId="50170" xr:uid="{2CC73F39-D364-40EF-8162-5AC973FDA614}"/>
    <cellStyle name="Total 20 7" xfId="50171" xr:uid="{D97A2367-D1F6-4E34-83D2-834D32788E0F}"/>
    <cellStyle name="Total 21" xfId="50172" xr:uid="{5C650CAA-2073-42EE-AC29-E688118EAB2E}"/>
    <cellStyle name="Total 21 2" xfId="50173" xr:uid="{AA364841-C4FC-438A-A9ED-94F3194C2D99}"/>
    <cellStyle name="Total 21 2 2" xfId="50174" xr:uid="{A1B99D9A-582E-4FCF-9EAC-CF5535380FBF}"/>
    <cellStyle name="Total 21 2 2 2" xfId="50175" xr:uid="{A7F9EDCA-016C-4FAD-8B68-7A983F41AF49}"/>
    <cellStyle name="Total 21 2 3" xfId="50176" xr:uid="{22484F2A-1112-4418-AD9B-560A56D61966}"/>
    <cellStyle name="Total 21 2 3 2" xfId="50177" xr:uid="{EB969AC2-BCE8-451E-9DA8-3D0BF0A90C40}"/>
    <cellStyle name="Total 21 2 4" xfId="50178" xr:uid="{BE54F224-EED9-4CC8-A9F7-856C3FDD3B63}"/>
    <cellStyle name="Total 21 3" xfId="50179" xr:uid="{3F337789-CE25-4AF6-AEF4-A24B2519EF09}"/>
    <cellStyle name="Total 21 3 2" xfId="50180" xr:uid="{907C0C4C-A7E9-406C-9E85-1E31BD83793E}"/>
    <cellStyle name="Total 21 4" xfId="50181" xr:uid="{094EAC90-EAD4-4AD4-A00E-19BD97BABF1B}"/>
    <cellStyle name="Total 21 4 2" xfId="50182" xr:uid="{97EE8D62-CC59-44BA-924E-EAAA9F8BA769}"/>
    <cellStyle name="Total 21 5" xfId="50183" xr:uid="{70CD5EBF-B88A-4417-ADDA-4887D9943099}"/>
    <cellStyle name="Total 21 5 2" xfId="50184" xr:uid="{0F3C98C4-99EE-4AC4-A448-C853E09E886C}"/>
    <cellStyle name="Total 21 6" xfId="50185" xr:uid="{7ACD80B2-048F-4FFE-A84C-423797CCFC6D}"/>
    <cellStyle name="Total 21 6 2" xfId="50186" xr:uid="{7062F550-A24E-4EAA-889E-137DBCBD4E31}"/>
    <cellStyle name="Total 21 7" xfId="50187" xr:uid="{64C661F4-499B-42F1-B17C-B1FDD001A54D}"/>
    <cellStyle name="Total 22" xfId="50188" xr:uid="{D72B18DC-55A6-4C34-B77F-1D7C2BE0A5C9}"/>
    <cellStyle name="Total 22 2" xfId="50189" xr:uid="{9793A59A-91FB-4FBB-B918-CF7D2CC76AB3}"/>
    <cellStyle name="Total 22 2 2" xfId="50190" xr:uid="{B18BF625-9C85-486D-A887-A588D6249767}"/>
    <cellStyle name="Total 22 2 2 2" xfId="50191" xr:uid="{D9147A7C-E318-4572-98AF-94BFA0130257}"/>
    <cellStyle name="Total 22 2 3" xfId="50192" xr:uid="{EB6A4F2D-AF9F-4031-874A-6727D41A0ADC}"/>
    <cellStyle name="Total 22 2 3 2" xfId="50193" xr:uid="{27256C3C-343A-4590-BBEB-0E098CEDD1B5}"/>
    <cellStyle name="Total 22 2 4" xfId="50194" xr:uid="{44F563F0-BD01-472D-AADE-8FAA0EE2EAF2}"/>
    <cellStyle name="Total 22 3" xfId="50195" xr:uid="{2793B32F-BA68-4079-BA20-A9C06D35C7AD}"/>
    <cellStyle name="Total 22 3 2" xfId="50196" xr:uid="{5641510C-6B91-4F99-B03B-EE6517CB9BBB}"/>
    <cellStyle name="Total 22 4" xfId="50197" xr:uid="{5839986D-4462-4E3D-A3D3-0ED88BD253CA}"/>
    <cellStyle name="Total 22 4 2" xfId="50198" xr:uid="{541FE1FD-15E7-45B6-B51C-CC48B01C40C8}"/>
    <cellStyle name="Total 22 5" xfId="50199" xr:uid="{5E6BE0FA-4548-422C-85D6-921060A08CE9}"/>
    <cellStyle name="Total 22 5 2" xfId="50200" xr:uid="{819D2D08-EB54-46FE-8200-643D9E115395}"/>
    <cellStyle name="Total 22 6" xfId="50201" xr:uid="{88920B8F-74B0-484E-B206-3DAB4F55D481}"/>
    <cellStyle name="Total 22 6 2" xfId="50202" xr:uid="{3CEF0D9E-D7A9-4778-A277-18840DB59CD5}"/>
    <cellStyle name="Total 22 7" xfId="50203" xr:uid="{8C1AD1F2-ADBB-4569-A4B0-82DC86A0E4A6}"/>
    <cellStyle name="Total 23" xfId="50204" xr:uid="{16A4E283-E66A-4B44-8ED3-4A50F2E493E2}"/>
    <cellStyle name="Total 23 2" xfId="50205" xr:uid="{0F4A74D4-C3E6-4F64-B06F-94FA93E5C702}"/>
    <cellStyle name="Total 23 2 2" xfId="50206" xr:uid="{6B90DC4F-4147-4755-B478-DA01DAC66965}"/>
    <cellStyle name="Total 23 2 2 2" xfId="50207" xr:uid="{0ABD8A2B-7C9E-4EB2-967C-6AD5745C051F}"/>
    <cellStyle name="Total 23 2 3" xfId="50208" xr:uid="{8BDBE99C-AE43-467F-944D-5F3238BBF2E0}"/>
    <cellStyle name="Total 23 2 3 2" xfId="50209" xr:uid="{78F12995-8DE8-4FC2-BFFE-9C548C94C481}"/>
    <cellStyle name="Total 23 2 4" xfId="50210" xr:uid="{75319F10-D014-4462-8E4F-1CC54E6C59AF}"/>
    <cellStyle name="Total 23 3" xfId="50211" xr:uid="{5D50DB04-8528-4A57-9805-2EB30F6759D2}"/>
    <cellStyle name="Total 23 3 2" xfId="50212" xr:uid="{F08C192A-0DA8-4A86-A20D-9299FED36768}"/>
    <cellStyle name="Total 23 4" xfId="50213" xr:uid="{058B26AF-CE13-4DFD-9AD4-ED3F401FBC18}"/>
    <cellStyle name="Total 23 4 2" xfId="50214" xr:uid="{ABC80A67-D761-4A2F-9100-878F5786D273}"/>
    <cellStyle name="Total 23 5" xfId="50215" xr:uid="{3317347A-D61D-4FF2-A7AA-40D5AEC488CE}"/>
    <cellStyle name="Total 23 5 2" xfId="50216" xr:uid="{C355BEF8-DAAB-4A9B-AF4D-E23D83722424}"/>
    <cellStyle name="Total 23 6" xfId="50217" xr:uid="{B8A05C2C-7809-468F-8FCB-F7CED4907C5E}"/>
    <cellStyle name="Total 23 6 2" xfId="50218" xr:uid="{722242D9-E5E7-4142-AE71-59E7455E5BEC}"/>
    <cellStyle name="Total 23 7" xfId="50219" xr:uid="{A8874C1B-3719-49B0-AD44-4F46F9F30071}"/>
    <cellStyle name="Total 24" xfId="50220" xr:uid="{F90E84EF-94F3-4F76-B4B8-80ADF622F808}"/>
    <cellStyle name="Total 24 2" xfId="50221" xr:uid="{509D2DCE-9F6B-420D-A894-AE90F68FE231}"/>
    <cellStyle name="Total 24 2 2" xfId="50222" xr:uid="{FB02D519-1C0A-456C-8FDA-9F26C0AE151B}"/>
    <cellStyle name="Total 24 2 2 2" xfId="50223" xr:uid="{294B2973-3515-4E14-A140-8DED9A7B0A71}"/>
    <cellStyle name="Total 24 2 3" xfId="50224" xr:uid="{77387853-EE6B-4245-BA7D-5F84CFC925C5}"/>
    <cellStyle name="Total 24 2 3 2" xfId="50225" xr:uid="{13C6BC0B-E2C0-48F0-B001-2C7B790833ED}"/>
    <cellStyle name="Total 24 2 4" xfId="50226" xr:uid="{FF18C5D9-DCAB-4874-9651-01842251CADF}"/>
    <cellStyle name="Total 24 3" xfId="50227" xr:uid="{309FE2A6-7D2B-4601-B59B-4BD2E65AAC06}"/>
    <cellStyle name="Total 24 3 2" xfId="50228" xr:uid="{1A4925D0-7933-4507-B179-D62F6C41F0CF}"/>
    <cellStyle name="Total 24 4" xfId="50229" xr:uid="{4860CDED-F9C9-4B1B-B18C-BD16BADBA7BB}"/>
    <cellStyle name="Total 24 4 2" xfId="50230" xr:uid="{73E67237-7D35-42CD-9233-1613F9966BC0}"/>
    <cellStyle name="Total 24 5" xfId="50231" xr:uid="{451897AA-6395-4D3E-8614-6CA8A34FD25F}"/>
    <cellStyle name="Total 24 5 2" xfId="50232" xr:uid="{AD62C011-90F8-4738-B4D9-4DBFB051747C}"/>
    <cellStyle name="Total 24 6" xfId="50233" xr:uid="{0B96CA7B-1F6E-4AAF-8EE6-C8AFD211EF47}"/>
    <cellStyle name="Total 24 6 2" xfId="50234" xr:uid="{E10FE7DE-5032-4C3B-9126-60C2392661AD}"/>
    <cellStyle name="Total 24 7" xfId="50235" xr:uid="{890E6748-5DC2-4F59-B60E-2944FC190BCE}"/>
    <cellStyle name="Total 25" xfId="50236" xr:uid="{1B588A13-F716-43A6-BBDE-C8F6BD595804}"/>
    <cellStyle name="Total 25 2" xfId="50237" xr:uid="{DC983F10-F397-4E16-9812-3172F88F0DF5}"/>
    <cellStyle name="Total 25 2 2" xfId="50238" xr:uid="{F5C851B4-3942-4788-BC85-4092B98AED81}"/>
    <cellStyle name="Total 25 2 2 2" xfId="50239" xr:uid="{5837CB16-B484-4468-8BE2-E16A2D7DFC0F}"/>
    <cellStyle name="Total 25 2 3" xfId="50240" xr:uid="{706E63BA-FEDA-4191-98C5-04D82D1FA388}"/>
    <cellStyle name="Total 25 2 3 2" xfId="50241" xr:uid="{65E01818-4665-477E-AA25-D8FDA4AD633E}"/>
    <cellStyle name="Total 25 2 4" xfId="50242" xr:uid="{FD33F4C7-F0C8-41EE-8F3E-5C44F2FE37AD}"/>
    <cellStyle name="Total 25 3" xfId="50243" xr:uid="{77A9D3A8-D965-4DF8-8140-184180AD6846}"/>
    <cellStyle name="Total 25 3 2" xfId="50244" xr:uid="{817C0DF9-CEF1-47DA-B196-A649F21E2FB8}"/>
    <cellStyle name="Total 25 4" xfId="50245" xr:uid="{C6075C92-8656-4142-99A4-DF0B53F0DA3B}"/>
    <cellStyle name="Total 25 4 2" xfId="50246" xr:uid="{82E7AF05-FE48-4932-8853-CFD78C3B9A19}"/>
    <cellStyle name="Total 25 5" xfId="50247" xr:uid="{72A859FC-BA53-42A9-87BB-DC02B161A08F}"/>
    <cellStyle name="Total 25 5 2" xfId="50248" xr:uid="{2B19A4C6-19DB-471D-A1A5-F7B899767E06}"/>
    <cellStyle name="Total 25 6" xfId="50249" xr:uid="{E69007C5-B94F-4A78-852F-7813A20BE0A1}"/>
    <cellStyle name="Total 25 6 2" xfId="50250" xr:uid="{93659CE4-4977-46E2-A25D-74525195D9D8}"/>
    <cellStyle name="Total 25 7" xfId="50251" xr:uid="{EB66CB19-E051-47F4-9504-17903BB1F92F}"/>
    <cellStyle name="Total 26" xfId="50252" xr:uid="{DE86B326-C740-438F-A7A8-2F972AACA00B}"/>
    <cellStyle name="Total 26 2" xfId="50253" xr:uid="{F93ACCFB-32F9-41F4-9D97-5282C89289A8}"/>
    <cellStyle name="Total 26 2 2" xfId="50254" xr:uid="{031493FF-34F1-499A-9472-82C24ED26DE7}"/>
    <cellStyle name="Total 26 2 2 2" xfId="50255" xr:uid="{57D1FC4B-5A6C-46F7-8CCE-41EC66EFD4BB}"/>
    <cellStyle name="Total 26 2 3" xfId="50256" xr:uid="{EABD8596-97C9-4621-B3CF-9B28F49BB17C}"/>
    <cellStyle name="Total 26 2 3 2" xfId="50257" xr:uid="{D1B9BC66-C6E1-45C3-AD66-36E116174587}"/>
    <cellStyle name="Total 26 2 4" xfId="50258" xr:uid="{72B6208C-9D6A-46AF-A7D7-124C73E9E28A}"/>
    <cellStyle name="Total 26 3" xfId="50259" xr:uid="{F8146A4F-3282-4B18-81C3-322A07FEFF01}"/>
    <cellStyle name="Total 26 3 2" xfId="50260" xr:uid="{E2C3746E-404B-460D-9AE8-5DC2F0BA1DBF}"/>
    <cellStyle name="Total 26 4" xfId="50261" xr:uid="{0B4640B5-469A-4921-B225-F604A3E84F9E}"/>
    <cellStyle name="Total 26 4 2" xfId="50262" xr:uid="{A6A45AE9-FF7C-4C26-9AB7-C44FE7E71D2D}"/>
    <cellStyle name="Total 26 5" xfId="50263" xr:uid="{BEDF16DC-3869-45F5-8FBC-D2EA257B889C}"/>
    <cellStyle name="Total 26 5 2" xfId="50264" xr:uid="{3086E09F-B9FE-4590-BF0F-73576A0BE8BD}"/>
    <cellStyle name="Total 26 6" xfId="50265" xr:uid="{12885C54-6A2C-4034-836F-9D86D7430046}"/>
    <cellStyle name="Total 26 6 2" xfId="50266" xr:uid="{0115022E-EBA0-4A6B-A14B-110D4D3AEF18}"/>
    <cellStyle name="Total 26 7" xfId="50267" xr:uid="{EC443244-1F37-4DBF-AEF1-D776E27A16CD}"/>
    <cellStyle name="Total 27" xfId="50268" xr:uid="{E2AA122A-C106-46F5-B4EB-AE1C79D6D5B7}"/>
    <cellStyle name="Total 27 2" xfId="50269" xr:uid="{EA68B540-31F7-490F-8DD2-D8E18F2F734D}"/>
    <cellStyle name="Total 27 2 2" xfId="50270" xr:uid="{66A83A61-14AC-4EDA-B2F8-1F8A481FB174}"/>
    <cellStyle name="Total 27 2 2 2" xfId="50271" xr:uid="{B8D710CD-D895-4CF6-A5B9-1F2CA3189D5D}"/>
    <cellStyle name="Total 27 2 3" xfId="50272" xr:uid="{3D7A95B4-78E2-4DBC-A4DC-3C46192993E4}"/>
    <cellStyle name="Total 27 2 3 2" xfId="50273" xr:uid="{07E605D8-4099-4632-A9C1-913E73653B17}"/>
    <cellStyle name="Total 27 2 4" xfId="50274" xr:uid="{0E526170-781A-4E99-8276-D6BA8C451AE6}"/>
    <cellStyle name="Total 27 3" xfId="50275" xr:uid="{C04ADDAA-A0C4-494D-84BE-5F33288E1677}"/>
    <cellStyle name="Total 27 3 2" xfId="50276" xr:uid="{22929295-6BD6-468D-83FC-B119CF58F7FC}"/>
    <cellStyle name="Total 27 4" xfId="50277" xr:uid="{056F2844-E929-4D47-817E-BDFEC208AF40}"/>
    <cellStyle name="Total 27 4 2" xfId="50278" xr:uid="{A0B71699-3613-4A98-98DB-C5F9A4F3681B}"/>
    <cellStyle name="Total 27 5" xfId="50279" xr:uid="{7FD12B71-A4D5-4EC0-AC32-07FAB43CF657}"/>
    <cellStyle name="Total 27 5 2" xfId="50280" xr:uid="{EAD89993-9FAD-4F69-9E4F-2AD40626D893}"/>
    <cellStyle name="Total 27 6" xfId="50281" xr:uid="{90A5C56D-7339-4121-A416-817E7275A2CD}"/>
    <cellStyle name="Total 27 6 2" xfId="50282" xr:uid="{8CBF88DD-84B2-406A-89CC-B79418620A10}"/>
    <cellStyle name="Total 27 7" xfId="50283" xr:uid="{D7A5E078-19D1-4A2C-ADD3-EC7E76A7145D}"/>
    <cellStyle name="Total 28" xfId="50284" xr:uid="{82555C1B-B112-40BC-BC7B-E58F30EDD684}"/>
    <cellStyle name="Total 28 2" xfId="50285" xr:uid="{85FDC2DA-09D1-4AF1-B192-81C18F2640C8}"/>
    <cellStyle name="Total 28 2 2" xfId="50286" xr:uid="{E58AC4F8-4A01-4362-9432-3330CEA2E9F2}"/>
    <cellStyle name="Total 28 2 2 2" xfId="50287" xr:uid="{4D6EB0CE-5515-4F9D-A6A4-BD60FDB79517}"/>
    <cellStyle name="Total 28 2 3" xfId="50288" xr:uid="{766F5297-3397-40F1-ABC4-CF791AE9F513}"/>
    <cellStyle name="Total 28 2 3 2" xfId="50289" xr:uid="{8447EB0A-D43A-4DD7-8AEA-D86E6D3FCEEC}"/>
    <cellStyle name="Total 28 2 4" xfId="50290" xr:uid="{3D410F0F-9F1A-4750-AA7C-B3CD38FC3D6C}"/>
    <cellStyle name="Total 28 3" xfId="50291" xr:uid="{7925B5E3-C197-4D99-88FE-056B8058C9EE}"/>
    <cellStyle name="Total 28 3 2" xfId="50292" xr:uid="{8CA2C4C2-EF59-4563-98DF-FB82B3E49238}"/>
    <cellStyle name="Total 28 4" xfId="50293" xr:uid="{102F03F4-3200-4FB7-B912-999C70496BB9}"/>
    <cellStyle name="Total 28 4 2" xfId="50294" xr:uid="{ADB580DD-9987-479A-A6F5-44225D1A4642}"/>
    <cellStyle name="Total 28 5" xfId="50295" xr:uid="{D5AB3EA8-2BAB-4C23-9017-1A304224B001}"/>
    <cellStyle name="Total 28 5 2" xfId="50296" xr:uid="{81BF613B-EE40-4796-B6B0-F351B474E659}"/>
    <cellStyle name="Total 28 6" xfId="50297" xr:uid="{126A1BBD-5C0B-4C11-BFF3-1C87566AAD1C}"/>
    <cellStyle name="Total 28 6 2" xfId="50298" xr:uid="{BF501291-6D6F-4C44-BD50-A66042ADDC5C}"/>
    <cellStyle name="Total 28 7" xfId="50299" xr:uid="{CD19B98D-B02D-41CB-9C45-0F1AC7666D0A}"/>
    <cellStyle name="Total 29" xfId="50300" xr:uid="{19CDEF6D-DBA7-4D8F-B8AF-56289C17C0A8}"/>
    <cellStyle name="Total 29 2" xfId="50301" xr:uid="{63665EAA-7EF1-409B-8514-09AEB9415D13}"/>
    <cellStyle name="Total 29 2 2" xfId="50302" xr:uid="{423B4792-31F7-4E29-8600-F15D1FE82F53}"/>
    <cellStyle name="Total 29 2 2 2" xfId="50303" xr:uid="{FA051049-8D5B-4BC6-A42A-D59081932FEA}"/>
    <cellStyle name="Total 29 2 3" xfId="50304" xr:uid="{5CE6EA1B-BB43-44FE-BC4F-09D733F47CD7}"/>
    <cellStyle name="Total 29 2 3 2" xfId="50305" xr:uid="{F2B9E3A7-66C4-4D54-BE10-23117FFFA609}"/>
    <cellStyle name="Total 29 2 4" xfId="50306" xr:uid="{C17EEFA6-B32B-400E-B643-4EDFF6DCCDA8}"/>
    <cellStyle name="Total 29 3" xfId="50307" xr:uid="{661C0989-3A85-4990-A1DB-FC22C65D8E77}"/>
    <cellStyle name="Total 29 3 2" xfId="50308" xr:uid="{607EE425-DB77-46E9-8224-1BDFAF7B89AD}"/>
    <cellStyle name="Total 29 4" xfId="50309" xr:uid="{BD79D458-233E-433E-B765-1A7BC95CB924}"/>
    <cellStyle name="Total 29 4 2" xfId="50310" xr:uid="{E8608D29-B2C3-48FA-8F2C-01260AEA51D0}"/>
    <cellStyle name="Total 29 5" xfId="50311" xr:uid="{D3F284AF-FCB3-45FD-BAE5-9B8283A04DD9}"/>
    <cellStyle name="Total 29 5 2" xfId="50312" xr:uid="{F54403DE-7F0F-4D68-9D89-35B26746B96B}"/>
    <cellStyle name="Total 29 6" xfId="50313" xr:uid="{420A4199-3760-426D-BB75-5E0EF700B4D0}"/>
    <cellStyle name="Total 29 6 2" xfId="50314" xr:uid="{15921F8A-1620-40C4-9E65-F7A7026EDF91}"/>
    <cellStyle name="Total 29 7" xfId="50315" xr:uid="{64E64D8B-A106-4A0C-A842-F7F160281E6C}"/>
    <cellStyle name="Total 3" xfId="50316" xr:uid="{09F7751A-8CA2-4725-AD59-0EB30946F7A2}"/>
    <cellStyle name="Total 3 2" xfId="50317" xr:uid="{583E11D0-4B85-4719-81BB-7290ECAF13AD}"/>
    <cellStyle name="Total 3 2 2" xfId="50318" xr:uid="{6E4AF2B3-7C71-4C26-9491-3CC8431E584D}"/>
    <cellStyle name="Total 3 2 2 2" xfId="50319" xr:uid="{091094F4-4D14-4FAF-A0BC-E2184DA0FEA1}"/>
    <cellStyle name="Total 3 2 3" xfId="50320" xr:uid="{083E3D6E-FF86-4403-B3C9-FC588128D4F2}"/>
    <cellStyle name="Total 3 2 3 2" xfId="50321" xr:uid="{7D9CF60B-BEA5-4B80-A150-A8F1EDC9EA65}"/>
    <cellStyle name="Total 3 2 4" xfId="50322" xr:uid="{AB6A0893-DA8D-4F70-A585-41BFC39809BB}"/>
    <cellStyle name="Total 3 3" xfId="50323" xr:uid="{954B2B27-160D-4B4D-B081-91F6B8F4A9D1}"/>
    <cellStyle name="Total 3 3 2" xfId="50324" xr:uid="{1F2D9D67-881F-4D4C-BDF9-19A64B27D256}"/>
    <cellStyle name="Total 3 4" xfId="50325" xr:uid="{F284E17C-9E58-4C1F-8207-9573FB53E780}"/>
    <cellStyle name="Total 3 4 2" xfId="50326" xr:uid="{C7E67B0C-82FF-42E7-B94C-E997D7FCD0DE}"/>
    <cellStyle name="Total 3 5" xfId="50327" xr:uid="{0288C17C-0D41-4FA0-9C26-B778EB13342C}"/>
    <cellStyle name="Total 3 5 2" xfId="50328" xr:uid="{0848E34C-E490-4C09-B2A1-C311041E40E6}"/>
    <cellStyle name="Total 3 6" xfId="50329" xr:uid="{C5AB2839-6349-42E9-83E8-08F1AA7B945C}"/>
    <cellStyle name="Total 3 6 2" xfId="50330" xr:uid="{5C29190C-9A06-46EA-A23A-C9892FCE3B87}"/>
    <cellStyle name="Total 3 7" xfId="50331" xr:uid="{490B8822-2BB2-4346-8D52-C74EA872C431}"/>
    <cellStyle name="Total 30" xfId="50332" xr:uid="{935FC208-3905-4BF6-BD03-FD5505219805}"/>
    <cellStyle name="Total 30 2" xfId="50333" xr:uid="{BB1DC0F2-9942-45F0-9430-EAB8D281F756}"/>
    <cellStyle name="Total 30 2 2" xfId="50334" xr:uid="{5E7FB6BD-5288-472F-BA84-13F5D6206E41}"/>
    <cellStyle name="Total 30 2 2 2" xfId="50335" xr:uid="{3C9831E8-3AFB-4FEE-B20A-730D789D7B59}"/>
    <cellStyle name="Total 30 2 3" xfId="50336" xr:uid="{20A36739-74F1-45B9-8EE8-22188AC0AEF9}"/>
    <cellStyle name="Total 30 2 3 2" xfId="50337" xr:uid="{C0F8DC1C-4D21-4ECA-AFB0-4A23373AF578}"/>
    <cellStyle name="Total 30 2 4" xfId="50338" xr:uid="{6E20F7D0-FA93-4D10-8E86-ADF2AEF49AB4}"/>
    <cellStyle name="Total 30 3" xfId="50339" xr:uid="{22F49E23-A5E5-49D7-9564-BCC9E0C7A461}"/>
    <cellStyle name="Total 30 3 2" xfId="50340" xr:uid="{7E7E93E4-5048-4D91-B61A-B0655F40449C}"/>
    <cellStyle name="Total 30 4" xfId="50341" xr:uid="{809D5E2A-F528-4DCE-B3EA-A8C2A2E3683B}"/>
    <cellStyle name="Total 30 4 2" xfId="50342" xr:uid="{EED49583-7275-47E5-A247-AD262701C8D0}"/>
    <cellStyle name="Total 30 5" xfId="50343" xr:uid="{1F325382-FFE4-4E7B-87EB-D264E96878C0}"/>
    <cellStyle name="Total 30 5 2" xfId="50344" xr:uid="{5F8ED793-5722-42C2-86C4-475BF7903235}"/>
    <cellStyle name="Total 30 6" xfId="50345" xr:uid="{FA7924AC-3D3A-443C-A6D2-4E5DFF677246}"/>
    <cellStyle name="Total 30 6 2" xfId="50346" xr:uid="{4606BAC9-BCC9-4B23-BF4E-8135D41E77F1}"/>
    <cellStyle name="Total 30 7" xfId="50347" xr:uid="{85EC3BCC-89CB-449A-AA80-B3FA0D2F7268}"/>
    <cellStyle name="Total 31" xfId="50348" xr:uid="{054EBA74-4147-40D4-AAAF-284C29BD7831}"/>
    <cellStyle name="Total 31 2" xfId="50349" xr:uid="{D35B680C-58C2-4275-82EE-305001D799A4}"/>
    <cellStyle name="Total 31 2 2" xfId="50350" xr:uid="{ECB5F259-D243-450F-9F53-59B683632CB8}"/>
    <cellStyle name="Total 31 2 2 2" xfId="50351" xr:uid="{5832BE6D-3C83-4BDA-A536-AC124A4CE7EB}"/>
    <cellStyle name="Total 31 2 3" xfId="50352" xr:uid="{A80313D9-A3CF-45CB-A5AF-28AA48412A52}"/>
    <cellStyle name="Total 31 2 3 2" xfId="50353" xr:uid="{9325A442-5284-4774-9914-37BD3118CB25}"/>
    <cellStyle name="Total 31 2 4" xfId="50354" xr:uid="{5A6B17AA-D0C9-416C-826F-08D028F11CDC}"/>
    <cellStyle name="Total 31 3" xfId="50355" xr:uid="{D5E886AA-53CA-40D6-A567-E061A7774377}"/>
    <cellStyle name="Total 31 3 2" xfId="50356" xr:uid="{46614A75-7659-4C52-A133-DF0F7EB6FCE7}"/>
    <cellStyle name="Total 31 4" xfId="50357" xr:uid="{47885B28-4CD6-45EB-B04A-A1B65E38A434}"/>
    <cellStyle name="Total 31 4 2" xfId="50358" xr:uid="{B0B319E1-EAD9-46A5-B79C-B3C1DFE4DB56}"/>
    <cellStyle name="Total 31 5" xfId="50359" xr:uid="{94BC73C5-0B9F-4BBA-8DE6-94C5B274BE03}"/>
    <cellStyle name="Total 31 5 2" xfId="50360" xr:uid="{9F8506C4-0D8D-43BF-87B8-7A2A367AE98A}"/>
    <cellStyle name="Total 31 6" xfId="50361" xr:uid="{C4002185-3675-4854-8EB2-C67F83698B2D}"/>
    <cellStyle name="Total 31 6 2" xfId="50362" xr:uid="{D77ACDCF-A369-4A48-BC75-6B91193E892A}"/>
    <cellStyle name="Total 31 7" xfId="50363" xr:uid="{C0DD6528-712C-41BC-90A5-1324F9192DD5}"/>
    <cellStyle name="Total 32" xfId="50364" xr:uid="{23CAE18C-F9B5-4FF4-B1DD-A7D39B742DE6}"/>
    <cellStyle name="Total 32 2" xfId="50365" xr:uid="{2377E2D9-942F-40AC-94F2-29785E0DA569}"/>
    <cellStyle name="Total 32 2 2" xfId="50366" xr:uid="{43A215A0-51B8-49AF-B1F0-F34B3E6A6A88}"/>
    <cellStyle name="Total 32 2 2 2" xfId="50367" xr:uid="{0145AF93-12C4-4B7C-866B-000F958E1E30}"/>
    <cellStyle name="Total 32 2 3" xfId="50368" xr:uid="{7C87C9BC-4FF5-4484-96C9-579430477D36}"/>
    <cellStyle name="Total 32 2 3 2" xfId="50369" xr:uid="{1FC39925-3D59-451F-B08E-E86F67B8582D}"/>
    <cellStyle name="Total 32 2 4" xfId="50370" xr:uid="{2316144A-20F4-4E2A-B6F3-4E4A16CDAC2E}"/>
    <cellStyle name="Total 32 3" xfId="50371" xr:uid="{6E61DE11-08C4-45E7-886E-E56007075002}"/>
    <cellStyle name="Total 32 3 2" xfId="50372" xr:uid="{6BDC5793-C366-4F33-84FB-14DC5F41C2A4}"/>
    <cellStyle name="Total 32 4" xfId="50373" xr:uid="{6D728F52-29E1-4702-BEF6-EDC0FB2FFC2D}"/>
    <cellStyle name="Total 32 4 2" xfId="50374" xr:uid="{99723A03-7BAA-4970-AF71-B42F198F31ED}"/>
    <cellStyle name="Total 32 5" xfId="50375" xr:uid="{4E143B50-D480-4080-B676-3A1F2456E38C}"/>
    <cellStyle name="Total 32 5 2" xfId="50376" xr:uid="{D3EC2FDD-861A-40BD-BA62-E1CD09EB44A5}"/>
    <cellStyle name="Total 32 6" xfId="50377" xr:uid="{F8384467-501F-4C9E-871A-A09479ED3FF1}"/>
    <cellStyle name="Total 32 6 2" xfId="50378" xr:uid="{1F6E7C8C-BE4F-48A2-B6C9-E35612A32930}"/>
    <cellStyle name="Total 32 7" xfId="50379" xr:uid="{F9C6B7E7-3A48-4497-84B9-1CE7238C7040}"/>
    <cellStyle name="Total 33" xfId="50380" xr:uid="{CFA6F1A8-2E50-491A-8644-F2E40190B3F3}"/>
    <cellStyle name="Total 33 2" xfId="50381" xr:uid="{5434F8B0-71A6-401B-96D1-8CCFA3FDD9DD}"/>
    <cellStyle name="Total 33 2 2" xfId="50382" xr:uid="{5730A6C2-3ABD-4FA0-8735-7F2F01D3414E}"/>
    <cellStyle name="Total 33 2 2 2" xfId="50383" xr:uid="{56635291-1357-45D1-B55B-43A0848DC690}"/>
    <cellStyle name="Total 33 2 3" xfId="50384" xr:uid="{D7864B97-12EB-42AD-9752-7C4D41A0C820}"/>
    <cellStyle name="Total 33 2 3 2" xfId="50385" xr:uid="{D3E2CDF3-8E98-4E00-8F6A-99FB5A33FF56}"/>
    <cellStyle name="Total 33 2 4" xfId="50386" xr:uid="{5460B328-D44E-4FAB-B833-7B26188F5B2B}"/>
    <cellStyle name="Total 33 3" xfId="50387" xr:uid="{4C311EA8-0AE9-4067-91E3-D93C2DB08A77}"/>
    <cellStyle name="Total 33 3 2" xfId="50388" xr:uid="{6FF60FF8-7ACF-4104-8D3F-39CEFC3E8CC9}"/>
    <cellStyle name="Total 33 4" xfId="50389" xr:uid="{6F8710D5-E35A-40FF-A9C7-E1A9B92369C9}"/>
    <cellStyle name="Total 33 4 2" xfId="50390" xr:uid="{07D6708B-D6F5-44A0-8127-FE3DD04E2369}"/>
    <cellStyle name="Total 33 5" xfId="50391" xr:uid="{3F98B61A-67E0-4EA0-B2F4-C704DD3881C9}"/>
    <cellStyle name="Total 33 5 2" xfId="50392" xr:uid="{9D0CFA56-3E7A-4870-913A-887FA9393E68}"/>
    <cellStyle name="Total 33 6" xfId="50393" xr:uid="{563727BE-CDCF-4E44-A301-FE657284B3A8}"/>
    <cellStyle name="Total 33 6 2" xfId="50394" xr:uid="{FC54E01C-409D-4D2B-913E-E8A0BC0FAE7C}"/>
    <cellStyle name="Total 33 7" xfId="50395" xr:uid="{3A35F6F4-8E44-4ED0-A8D1-C0F6B5C74198}"/>
    <cellStyle name="Total 34" xfId="50396" xr:uid="{2247011C-9715-4BF5-8BBA-DE551E1F2A6B}"/>
    <cellStyle name="Total 34 2" xfId="50397" xr:uid="{162914D4-785A-406C-9AED-1A5CB1C4C7D2}"/>
    <cellStyle name="Total 34 2 2" xfId="50398" xr:uid="{8957A5D0-62FA-4AE2-AA05-5423BEAFC28A}"/>
    <cellStyle name="Total 34 2 2 2" xfId="50399" xr:uid="{0441CC9B-5F6A-4BDD-BE7C-5841D0F2913B}"/>
    <cellStyle name="Total 34 2 3" xfId="50400" xr:uid="{72F1E8F4-99C6-405A-ACE3-20A5FC2C038B}"/>
    <cellStyle name="Total 34 2 3 2" xfId="50401" xr:uid="{11073A34-49B1-4C54-95E0-80C13A45BD90}"/>
    <cellStyle name="Total 34 2 4" xfId="50402" xr:uid="{FF7AB709-EBE5-42ED-8399-A3626D0E9D2F}"/>
    <cellStyle name="Total 34 3" xfId="50403" xr:uid="{4BC98EBE-D104-4DFF-8C52-E9CFBBB3C47D}"/>
    <cellStyle name="Total 34 3 2" xfId="50404" xr:uid="{E8BC425D-4CD6-46B2-84A2-3CC54E4F7054}"/>
    <cellStyle name="Total 34 4" xfId="50405" xr:uid="{6D2B4FDC-A534-4726-98E5-E1AED0063AB5}"/>
    <cellStyle name="Total 34 4 2" xfId="50406" xr:uid="{043C0897-2BDE-4EB6-A973-5FAC867A8D96}"/>
    <cellStyle name="Total 34 5" xfId="50407" xr:uid="{5BA65034-4456-408F-AFED-D9793463EAC4}"/>
    <cellStyle name="Total 34 5 2" xfId="50408" xr:uid="{E039CAEB-5D6D-4E34-AFC2-A57A1D0C0BD6}"/>
    <cellStyle name="Total 34 6" xfId="50409" xr:uid="{9196AE04-1882-449B-9F43-C27FCB8D1520}"/>
    <cellStyle name="Total 34 6 2" xfId="50410" xr:uid="{BCEFC9EC-FD3F-4705-95E7-BA808F29215E}"/>
    <cellStyle name="Total 34 7" xfId="50411" xr:uid="{45017EB8-BB46-4DD5-96DC-FAEFB3597AA1}"/>
    <cellStyle name="Total 35" xfId="50412" xr:uid="{EBF0AB5B-9F91-4C79-8C2C-A9BF02B29E48}"/>
    <cellStyle name="Total 35 2" xfId="50413" xr:uid="{E2D318D1-3C9B-4103-AB7F-FE9B990944F5}"/>
    <cellStyle name="Total 35 2 2" xfId="50414" xr:uid="{8EAF54AA-4E85-44AF-AD57-9338C085FEF2}"/>
    <cellStyle name="Total 35 2 2 2" xfId="50415" xr:uid="{8A8709A1-8C96-4528-A4DF-0F7952E02DB2}"/>
    <cellStyle name="Total 35 2 3" xfId="50416" xr:uid="{C0018F01-41FA-4CDA-8863-12EA010B4AF1}"/>
    <cellStyle name="Total 35 2 3 2" xfId="50417" xr:uid="{BF469B94-C33C-460F-B1C7-3FD69673572F}"/>
    <cellStyle name="Total 35 2 4" xfId="50418" xr:uid="{FBD65DBF-E81B-467D-925A-C7BC0906A9FE}"/>
    <cellStyle name="Total 35 3" xfId="50419" xr:uid="{1F8511CA-FB06-423E-8B21-DEB410AE7AA9}"/>
    <cellStyle name="Total 35 3 2" xfId="50420" xr:uid="{D5E13278-8F87-4D5A-8EA1-D7578E5DECC3}"/>
    <cellStyle name="Total 35 4" xfId="50421" xr:uid="{B88878C8-9020-48DD-88A8-FD072E2C3AD0}"/>
    <cellStyle name="Total 35 4 2" xfId="50422" xr:uid="{5D413264-728F-455E-91F6-D34EDB6EEFE4}"/>
    <cellStyle name="Total 35 5" xfId="50423" xr:uid="{A627650C-0EB9-4C13-A03F-6969EE886265}"/>
    <cellStyle name="Total 35 5 2" xfId="50424" xr:uid="{108A1348-9146-44CA-9CB1-D061056A0782}"/>
    <cellStyle name="Total 35 6" xfId="50425" xr:uid="{151CB813-7B36-4920-9A09-562C4F6CC7B4}"/>
    <cellStyle name="Total 35 6 2" xfId="50426" xr:uid="{A163387A-61CD-40DC-BF4F-7C426B78AFD1}"/>
    <cellStyle name="Total 35 7" xfId="50427" xr:uid="{44A4C6E3-5882-4067-93DB-5453DC68BACE}"/>
    <cellStyle name="Total 4" xfId="50428" xr:uid="{E1A0AB4C-37A7-4AA8-B8AA-AB743FB316C7}"/>
    <cellStyle name="Total 4 2" xfId="50429" xr:uid="{CC8B57B1-B7DA-408B-9FAC-D1CF1FB658CA}"/>
    <cellStyle name="Total 4 2 2" xfId="50430" xr:uid="{439BDC39-661C-47F6-9D59-7ADBA9F59EC5}"/>
    <cellStyle name="Total 4 2 2 2" xfId="50431" xr:uid="{164CA803-A641-4129-8A73-47C147BB09C6}"/>
    <cellStyle name="Total 4 2 3" xfId="50432" xr:uid="{8075C805-2238-4720-AA6C-2D06FFE17584}"/>
    <cellStyle name="Total 4 2 3 2" xfId="50433" xr:uid="{E34A5CD7-613E-47BE-881C-6EF5CE5C74FD}"/>
    <cellStyle name="Total 4 2 4" xfId="50434" xr:uid="{75EFFD5D-4D14-4DA0-B652-F4EAEB12FFA9}"/>
    <cellStyle name="Total 4 3" xfId="50435" xr:uid="{5BEC689F-75D9-48D5-8EC0-BB3B05F9BD02}"/>
    <cellStyle name="Total 4 3 2" xfId="50436" xr:uid="{95EF81D9-128B-4C1B-8F5C-814366571D3E}"/>
    <cellStyle name="Total 4 4" xfId="50437" xr:uid="{A24FCC05-C622-4196-8341-72FAFA044626}"/>
    <cellStyle name="Total 4 4 2" xfId="50438" xr:uid="{809C1039-8ABE-43AE-B5AC-8C076A304FDB}"/>
    <cellStyle name="Total 4 5" xfId="50439" xr:uid="{A55573B9-800B-4EC8-ACC5-98260D68A346}"/>
    <cellStyle name="Total 4 5 2" xfId="50440" xr:uid="{41857490-66DA-4156-AB35-E8C7ACC35CB6}"/>
    <cellStyle name="Total 4 6" xfId="50441" xr:uid="{BF4CD973-9C04-4F3F-B626-F10A1B68A344}"/>
    <cellStyle name="Total 4 6 2" xfId="50442" xr:uid="{54DF13A8-8429-42B8-A5E1-8FC28B9E7653}"/>
    <cellStyle name="Total 4 7" xfId="50443" xr:uid="{58106EF1-62BA-4066-8D01-1CCD9D12F22B}"/>
    <cellStyle name="Total 5" xfId="50444" xr:uid="{533D3AEF-90DA-41FF-969C-3E35FFD4BBE7}"/>
    <cellStyle name="Total 5 2" xfId="50445" xr:uid="{1954B9CA-1F83-4F22-BD0E-A356735F1EE1}"/>
    <cellStyle name="Total 5 2 2" xfId="50446" xr:uid="{38D8AB10-F8C0-4187-98A5-BE560D61D387}"/>
    <cellStyle name="Total 5 2 2 2" xfId="50447" xr:uid="{EF9135FB-17B7-4032-9492-95CE6FE11CC1}"/>
    <cellStyle name="Total 5 2 3" xfId="50448" xr:uid="{7142F592-E120-49DF-8FD0-17CB8E434838}"/>
    <cellStyle name="Total 5 2 3 2" xfId="50449" xr:uid="{3DD9150D-29E1-49A2-97D0-2C00F215854C}"/>
    <cellStyle name="Total 5 2 4" xfId="50450" xr:uid="{BC46A05D-756E-4F25-9629-69360FDB1863}"/>
    <cellStyle name="Total 5 3" xfId="50451" xr:uid="{CE0468F8-2447-4100-8186-E2BE1D29FF4B}"/>
    <cellStyle name="Total 5 3 2" xfId="50452" xr:uid="{E51CA76B-4F4A-4769-B846-7E783CD24D4B}"/>
    <cellStyle name="Total 5 4" xfId="50453" xr:uid="{45D56831-79BB-4419-94BE-EAE2C70E19C6}"/>
    <cellStyle name="Total 5 4 2" xfId="50454" xr:uid="{A91BE753-C190-474D-80AD-8B4190D3814E}"/>
    <cellStyle name="Total 5 5" xfId="50455" xr:uid="{54B9B92F-84E8-4E24-A25F-FB4EA846410B}"/>
    <cellStyle name="Total 5 5 2" xfId="50456" xr:uid="{20C096A4-7E56-40AD-9F65-D9DCC352A1B9}"/>
    <cellStyle name="Total 5 6" xfId="50457" xr:uid="{DA22D817-1847-492A-A2C7-8980323ACA61}"/>
    <cellStyle name="Total 5 6 2" xfId="50458" xr:uid="{4C1CCC9F-CB25-4540-9B9C-48388B01BA17}"/>
    <cellStyle name="Total 5 7" xfId="50459" xr:uid="{83DEC747-BD73-4DAF-813A-B14F23AD8973}"/>
    <cellStyle name="Total 6" xfId="50460" xr:uid="{D1DD5921-FA94-438B-B3F3-96F97C2E9323}"/>
    <cellStyle name="Total 6 2" xfId="50461" xr:uid="{19F061D8-2721-4E88-A3CA-1449D2C2AD13}"/>
    <cellStyle name="Total 6 2 2" xfId="50462" xr:uid="{7932F328-5378-44C5-8B52-F23FDC4D7232}"/>
    <cellStyle name="Total 6 2 2 2" xfId="50463" xr:uid="{F17FCD01-AFA5-4554-9C57-94B52516B3B8}"/>
    <cellStyle name="Total 6 2 3" xfId="50464" xr:uid="{3F7B2C1C-D04F-42D5-AAA3-8CE0EF85671D}"/>
    <cellStyle name="Total 6 2 3 2" xfId="50465" xr:uid="{C5300ECD-9A9C-484E-8B13-8EC637EA848B}"/>
    <cellStyle name="Total 6 2 4" xfId="50466" xr:uid="{AEBF4919-6432-482C-9448-C66C1A3480CB}"/>
    <cellStyle name="Total 6 3" xfId="50467" xr:uid="{4602F5D7-902C-4F57-A0B9-462A338FAD15}"/>
    <cellStyle name="Total 6 3 2" xfId="50468" xr:uid="{6DC64D3C-AF23-4BA8-AD94-C52565E3003C}"/>
    <cellStyle name="Total 6 4" xfId="50469" xr:uid="{FF846BB5-8F56-4D27-83B3-CD9D66D8F1BA}"/>
    <cellStyle name="Total 6 4 2" xfId="50470" xr:uid="{CB24291C-5E14-462C-B72B-562DAD9E0AF8}"/>
    <cellStyle name="Total 6 5" xfId="50471" xr:uid="{A409AAFD-B3C2-43A3-8B20-91CE1A20BE6D}"/>
    <cellStyle name="Total 6 5 2" xfId="50472" xr:uid="{CC8D56E5-8CD6-48FE-B47C-D3D845C90F97}"/>
    <cellStyle name="Total 6 6" xfId="50473" xr:uid="{5BB508EC-1DA4-46E2-9C68-32A414E130FB}"/>
    <cellStyle name="Total 6 6 2" xfId="50474" xr:uid="{8D1C161E-A45A-4F18-A360-92ECC3BD3CA8}"/>
    <cellStyle name="Total 6 7" xfId="50475" xr:uid="{0A625D74-BD79-49AF-9479-F702DF080793}"/>
    <cellStyle name="Total 7" xfId="50476" xr:uid="{3F867289-78A6-4F74-97B3-3B17CC3D15B3}"/>
    <cellStyle name="Total 7 2" xfId="50477" xr:uid="{A805A551-402E-4E0D-8F2C-EE6C426CFE4D}"/>
    <cellStyle name="Total 7 2 2" xfId="50478" xr:uid="{BD905CE2-93C6-48AA-8D46-7DCC113B7117}"/>
    <cellStyle name="Total 7 2 2 2" xfId="50479" xr:uid="{41581EA8-0646-4A4F-91A3-E152390D3901}"/>
    <cellStyle name="Total 7 2 3" xfId="50480" xr:uid="{B51DBDDA-7B1F-400D-9323-E2A5F1F15B31}"/>
    <cellStyle name="Total 7 2 3 2" xfId="50481" xr:uid="{A4176AF0-EE88-4B3C-AC1F-3E53ED89E9A4}"/>
    <cellStyle name="Total 7 2 4" xfId="50482" xr:uid="{D52E6FAB-A8A1-4C00-8E61-33D60AB52206}"/>
    <cellStyle name="Total 7 3" xfId="50483" xr:uid="{0BFD6240-18A9-480B-BCD6-E24260E10059}"/>
    <cellStyle name="Total 7 3 2" xfId="50484" xr:uid="{13484BB0-735C-4335-ACC8-15322BAFABED}"/>
    <cellStyle name="Total 7 4" xfId="50485" xr:uid="{8BC23EC7-7AD0-4B42-B5EE-C05BD058B586}"/>
    <cellStyle name="Total 7 4 2" xfId="50486" xr:uid="{E07094D8-4F3A-45F1-AE24-044F80E5B9E1}"/>
    <cellStyle name="Total 7 5" xfId="50487" xr:uid="{CD73D446-45DD-4DA5-A1BC-A6166F1E82BE}"/>
    <cellStyle name="Total 7 5 2" xfId="50488" xr:uid="{10BD2C31-5418-4BE3-8CB2-E79D3A3357E0}"/>
    <cellStyle name="Total 7 6" xfId="50489" xr:uid="{316BE340-437A-44CE-8709-2A577FDC0865}"/>
    <cellStyle name="Total 7 6 2" xfId="50490" xr:uid="{44056D7A-5C55-4596-95FF-E8D5A114297E}"/>
    <cellStyle name="Total 7 7" xfId="50491" xr:uid="{86009F72-9394-41EF-A354-CA14B8E7B948}"/>
    <cellStyle name="Total 8" xfId="50492" xr:uid="{5739D3F3-C5E7-4F71-8257-D2494B651C22}"/>
    <cellStyle name="Total 8 2" xfId="50493" xr:uid="{E22D064D-BC91-4B37-9CE1-E7623F26F322}"/>
    <cellStyle name="Total 8 2 2" xfId="50494" xr:uid="{C5D9C97E-08EB-4A52-9D71-D257677F11CC}"/>
    <cellStyle name="Total 8 2 2 2" xfId="50495" xr:uid="{22E79213-7356-4F51-8ADA-94AC1EEF91E0}"/>
    <cellStyle name="Total 8 2 3" xfId="50496" xr:uid="{CF83B228-8601-4D95-AA47-DB3F49C99A06}"/>
    <cellStyle name="Total 8 2 3 2" xfId="50497" xr:uid="{41450418-96F1-4F8A-BC02-0A66F0B7E98E}"/>
    <cellStyle name="Total 8 2 4" xfId="50498" xr:uid="{61D56C86-3C23-477C-A012-7C07E107EC75}"/>
    <cellStyle name="Total 8 3" xfId="50499" xr:uid="{8B967837-262F-4C8B-82F1-B85A888358B3}"/>
    <cellStyle name="Total 8 3 2" xfId="50500" xr:uid="{F4BB2F69-2549-4DC2-9340-7C6F4011FE08}"/>
    <cellStyle name="Total 8 4" xfId="50501" xr:uid="{3A3713B8-2C7F-4854-942B-F8146ABE08B1}"/>
    <cellStyle name="Total 8 4 2" xfId="50502" xr:uid="{54EE916A-59F9-4C0D-81E4-D34A48884FEB}"/>
    <cellStyle name="Total 8 5" xfId="50503" xr:uid="{948ED75A-F0EE-4A46-B4E9-49FEC62A8A7B}"/>
    <cellStyle name="Total 8 5 2" xfId="50504" xr:uid="{FFB86E6F-7204-4990-9A5F-233FA3479A3E}"/>
    <cellStyle name="Total 8 6" xfId="50505" xr:uid="{A3FEB374-EC1D-4B7F-92A6-120967AE60AF}"/>
    <cellStyle name="Total 8 6 2" xfId="50506" xr:uid="{2FE37EF1-546E-48FD-94D1-FE227A342ADF}"/>
    <cellStyle name="Total 8 7" xfId="50507" xr:uid="{86E4F20D-687F-4108-8E66-B27BCBA1EF9D}"/>
    <cellStyle name="Total 9" xfId="50508" xr:uid="{A11251ED-ED89-4614-AD2B-6E2E0E582363}"/>
    <cellStyle name="Total 9 2" xfId="50509" xr:uid="{3BF6504B-733A-45B3-B2EC-0F5E29D76F85}"/>
    <cellStyle name="Total 9 2 2" xfId="50510" xr:uid="{C340CF6F-CA6D-43AF-871A-35D989B0F70A}"/>
    <cellStyle name="Total 9 2 2 2" xfId="50511" xr:uid="{077C65BE-1E06-4FAB-96B6-B122D7889C71}"/>
    <cellStyle name="Total 9 2 3" xfId="50512" xr:uid="{586A1E69-8B33-4FED-A2E3-2D08DE2FFE8B}"/>
    <cellStyle name="Total 9 2 3 2" xfId="50513" xr:uid="{7965111B-1D3F-45D8-A48E-E1CDC236F333}"/>
    <cellStyle name="Total 9 2 4" xfId="50514" xr:uid="{58ADD6AA-2F5C-4C59-A3DB-856414C13732}"/>
    <cellStyle name="Total 9 3" xfId="50515" xr:uid="{FFEA588F-4BAC-417D-8922-C03533598F60}"/>
    <cellStyle name="Total 9 3 2" xfId="50516" xr:uid="{C5776C57-D348-443A-AC33-0C4A4C14EF8B}"/>
    <cellStyle name="Total 9 4" xfId="50517" xr:uid="{5E2DC3EB-4162-4967-8192-F9EFF48F8FD3}"/>
    <cellStyle name="Total 9 4 2" xfId="50518" xr:uid="{210FB6FD-DB83-4A6C-9754-4530B1C3F8BD}"/>
    <cellStyle name="Total 9 5" xfId="50519" xr:uid="{8DD9FF5F-338D-4DEC-81AC-C6D05DFFA8B9}"/>
    <cellStyle name="Total 9 5 2" xfId="50520" xr:uid="{711188FA-09C7-4726-8A57-4345B7BF93CB}"/>
    <cellStyle name="Total 9 6" xfId="50521" xr:uid="{ACFB69AE-BA20-46A3-AFF0-07B7CD81BED4}"/>
    <cellStyle name="Total 9 6 2" xfId="50522" xr:uid="{7091EB19-EAD4-4547-A0E2-9028AE299F8E}"/>
    <cellStyle name="Total 9 7" xfId="50523" xr:uid="{7B045E32-F2BD-47B5-945D-7FDA11287FE1}"/>
    <cellStyle name="Vírgula" xfId="16" builtinId="3"/>
    <cellStyle name="Vírgula 10" xfId="50524" xr:uid="{1FA9FE03-9745-4E49-A95F-778AC7D1EAA4}"/>
    <cellStyle name="Vírgula 11" xfId="38" xr:uid="{88020B34-96FA-4D01-9E00-7051999CBB93}"/>
    <cellStyle name="Vírgula 11 2" xfId="46" xr:uid="{CCF89413-5DCB-455E-8272-6F6C1DF2C147}"/>
    <cellStyle name="Vírgula 12" xfId="50526" xr:uid="{A852CB21-5979-4DF9-8DD1-D99673B7F3C3}"/>
    <cellStyle name="Vírgula 13" xfId="50527" xr:uid="{D68FACD8-ADE7-450C-890E-99A36C21659E}"/>
    <cellStyle name="Vírgula 14" xfId="50528" xr:uid="{5696A7C6-87F6-4939-9D49-251C35AB482C}"/>
    <cellStyle name="Vírgula 15" xfId="80" xr:uid="{9E875877-4A24-4ED3-A542-F791C74E8367}"/>
    <cellStyle name="Vírgula 16" xfId="50586" xr:uid="{40BDC960-90BF-4C0F-B618-6941A5020703}"/>
    <cellStyle name="Vírgula 17" xfId="50599" xr:uid="{4C2C4573-B15E-4A07-B073-DFFB6D8F0B25}"/>
    <cellStyle name="Vírgula 2" xfId="9" xr:uid="{00000000-0005-0000-0000-00000F000000}"/>
    <cellStyle name="Vírgula 2 14 2" xfId="39" xr:uid="{A57FF49E-0282-45DE-ADF8-EEDC62627830}"/>
    <cellStyle name="Vírgula 2 2" xfId="50529" xr:uid="{D9BB9DB6-EA59-4A3F-8967-B117BFEBBB92}"/>
    <cellStyle name="Vírgula 2 2 2" xfId="50530" xr:uid="{E40A23BF-8C39-4485-99F9-AE9E30AEC2F8}"/>
    <cellStyle name="Vírgula 2 2 2 2" xfId="50531" xr:uid="{0B713EB9-DD65-4BF4-BBF7-585217B0E8D5}"/>
    <cellStyle name="Vírgula 2 2 2 3" xfId="50532" xr:uid="{E0F394A0-B7DA-4D10-AACB-9014E06A4D98}"/>
    <cellStyle name="Vírgula 2 2 3" xfId="50533" xr:uid="{F2A4E5C0-D29A-40C8-AAB7-326C4E9D073D}"/>
    <cellStyle name="Vírgula 2 2 3 2" xfId="50534" xr:uid="{3110CC90-B3A2-4F0E-91EE-3A819481C6D9}"/>
    <cellStyle name="Vírgula 2 2 3 3" xfId="50535" xr:uid="{C532AD22-406B-4FAE-9AD0-13BF135872A6}"/>
    <cellStyle name="Vírgula 2 2 4" xfId="50536" xr:uid="{4786DB28-27FF-41DE-A94D-96B2FCF9B432}"/>
    <cellStyle name="Vírgula 2 2 5" xfId="50537" xr:uid="{ECE13CF0-AED1-4537-AEAF-9342570FBB2E}"/>
    <cellStyle name="Vírgula 2 2 6" xfId="41176" xr:uid="{52D0FE7E-359B-4266-9C48-4238FF6C28D0}"/>
    <cellStyle name="Vírgula 2 3" xfId="50538" xr:uid="{DBB80A77-B44C-431F-92A4-71D0F53335C6}"/>
    <cellStyle name="Vírgula 2 3 2" xfId="50539" xr:uid="{BEC10D52-E6CA-41FF-BE96-C642DC2BCF69}"/>
    <cellStyle name="Vírgula 2 3 2 2" xfId="50540" xr:uid="{A11FB1BF-00A3-4B8A-99C3-19B5FCC7829F}"/>
    <cellStyle name="Vírgula 2 3 3" xfId="50541" xr:uid="{3C026A52-52CE-4043-BC00-627F121BC04B}"/>
    <cellStyle name="Vírgula 2 4" xfId="50542" xr:uid="{29B043B0-D0EC-4B1E-898C-9E78989559D3}"/>
    <cellStyle name="Vírgula 2 4 2" xfId="50543" xr:uid="{D06D4D79-C8C5-42AE-83C9-3CA3046CA882}"/>
    <cellStyle name="Vírgula 2 4 2 2" xfId="50544" xr:uid="{9B9B7467-6FB0-438C-BB4A-26FD93A4FE83}"/>
    <cellStyle name="Vírgula 2 4 3" xfId="50545" xr:uid="{A1F3E1B9-69FC-423F-AE81-DC398AAD0B03}"/>
    <cellStyle name="Vírgula 2 5" xfId="50546" xr:uid="{5A711395-7239-4637-BCFD-151368E95FD7}"/>
    <cellStyle name="Vírgula 2 5 2" xfId="50547" xr:uid="{223903AB-4706-414B-A367-FA31FD812104}"/>
    <cellStyle name="Vírgula 2 5 3" xfId="50548" xr:uid="{9000B41D-2D43-44EB-BBF9-C71B8C9AE50F}"/>
    <cellStyle name="Vírgula 2 6" xfId="50549" xr:uid="{0F030B19-5CFC-4A4F-8612-DBB0988EF7B0}"/>
    <cellStyle name="Vírgula 2 6 2" xfId="50550" xr:uid="{95B9904F-4F58-488A-B572-5B5115C63C7F}"/>
    <cellStyle name="Vírgula 2 6 3" xfId="50551" xr:uid="{6468B4EC-8A34-4E4A-B4D1-BC9A7103082E}"/>
    <cellStyle name="Vírgula 2 7" xfId="50552" xr:uid="{678D931D-01D3-4B3D-A4F9-A56ACF4F7327}"/>
    <cellStyle name="Vírgula 2 7 2" xfId="50553" xr:uid="{D0C7F4C5-5AA7-470D-A081-848EC3EE5FF9}"/>
    <cellStyle name="Vírgula 2 8" xfId="50554" xr:uid="{0721F279-3551-4A44-A811-35408546AD98}"/>
    <cellStyle name="Vírgula 2 9" xfId="50555" xr:uid="{6DEEFD04-486D-445D-8C68-4E28F11EDA69}"/>
    <cellStyle name="Vírgula 24" xfId="60" xr:uid="{4B0BCA9D-918C-4A5F-9F31-20C4A0AB80AB}"/>
    <cellStyle name="Vírgula 3" xfId="74" xr:uid="{8BEE7A4E-2EAB-4E0D-8D62-6311F0E4BCF0}"/>
    <cellStyle name="Vírgula 3 2" xfId="418" xr:uid="{A9BE8761-E661-4530-A2C3-D165964E3EE1}"/>
    <cellStyle name="Vírgula 3 2 2" xfId="50557" xr:uid="{4D8BD9A5-0E40-415E-BAF4-13F8598858E3}"/>
    <cellStyle name="Vírgula 3 2 3" xfId="50556" xr:uid="{BB5FA8A2-9616-4F6D-B0A0-B291C93BBF90}"/>
    <cellStyle name="Vírgula 3 3" xfId="50558" xr:uid="{190AF935-67EE-4C90-8EB0-65756FF8AD5E}"/>
    <cellStyle name="Vírgula 3 3 2" xfId="50559" xr:uid="{306AD733-AA15-444A-837C-D49298F99D81}"/>
    <cellStyle name="Vírgula 3 4" xfId="50560" xr:uid="{DAF8DD88-AE0A-465A-8083-498BA6422816}"/>
    <cellStyle name="Vírgula 3 5" xfId="50561" xr:uid="{A81BFE51-1085-4CB3-9531-6B4D11E7AE6B}"/>
    <cellStyle name="Vírgula 3 6" xfId="50562" xr:uid="{1CB6B370-2412-468B-B95D-5E0B7FEA95FE}"/>
    <cellStyle name="Vírgula 3 7" xfId="669" xr:uid="{5D0ED84F-7E0D-46AF-8203-BDDB1468C3D7}"/>
    <cellStyle name="Vírgula 3 8" xfId="50596" xr:uid="{2312062D-598C-43B6-A1BF-392280109F3E}"/>
    <cellStyle name="Vírgula 4" xfId="68" xr:uid="{629E89E6-CCB8-4115-8204-805F9ED4A5A1}"/>
    <cellStyle name="Vírgula 4 2" xfId="50563" xr:uid="{A0CA0482-167B-42E7-ACE3-5167C8C019F3}"/>
    <cellStyle name="Vírgula 4 2 2" xfId="613" xr:uid="{320C0A97-ABB4-4D93-8219-94D4FADA2E42}"/>
    <cellStyle name="Vírgula 4 3" xfId="50564" xr:uid="{0ED8345B-5D6F-47AF-AEB9-734B3D15D641}"/>
    <cellStyle name="Vírgula 4 4" xfId="50565" xr:uid="{B5397A43-9EBB-4C72-8617-08527618AB8A}"/>
    <cellStyle name="Vírgula 4 5" xfId="50566" xr:uid="{FF51EC69-122D-404B-A140-3B748EBCE3A6}"/>
    <cellStyle name="Vírgula 4 6" xfId="608" xr:uid="{AE2BD8F8-74DB-4D35-81B8-704D871DB1F6}"/>
    <cellStyle name="Vírgula 5" xfId="44" xr:uid="{6D7CBA12-833F-476F-8D28-4A0A47DC1EB7}"/>
    <cellStyle name="Vírgula 5 2" xfId="50567" xr:uid="{532952C0-B196-4A39-9C0B-2413A7D04D95}"/>
    <cellStyle name="Vírgula 5 3" xfId="50568" xr:uid="{510EF323-4FD8-4D4D-A282-0D6FB1445693}"/>
    <cellStyle name="Vírgula 5 4" xfId="50569" xr:uid="{485ED812-FB32-40AC-88E7-85B8C5B7D70E}"/>
    <cellStyle name="Vírgula 5 5" xfId="50570" xr:uid="{0DFC9A77-065A-4F26-9DBA-338ADD961288}"/>
    <cellStyle name="Vírgula 6" xfId="84" xr:uid="{C6341C6F-731B-4400-81BA-09D3AD2BF342}"/>
    <cellStyle name="Vírgula 6 2" xfId="50571" xr:uid="{88EF76D5-AC7E-48AE-9F72-5F638EA3431B}"/>
    <cellStyle name="Vírgula 7" xfId="97" xr:uid="{4D36D46E-6DF4-4B53-8E69-5E017EFC75A6}"/>
    <cellStyle name="Vírgula 7 2" xfId="50572" xr:uid="{85A10A99-955C-4C5F-A2DA-F7D7EC0AD0DF}"/>
    <cellStyle name="Vírgula 8" xfId="50573" xr:uid="{77F0D2C7-BBB2-4141-91F7-17A3AD197F3E}"/>
    <cellStyle name="Vírgula 9" xfId="50574" xr:uid="{EE4DF9AA-0C7A-4BD4-887F-F6CEC643BB49}"/>
    <cellStyle name="Warning Text" xfId="50575" xr:uid="{36367825-5292-4006-8945-C0C8884216C4}"/>
    <cellStyle name="xx" xfId="50576" xr:uid="{D44D087B-2216-4864-AD24-D8DF75058896}"/>
  </cellStyles>
  <dxfs count="1">
    <dxf>
      <font>
        <color rgb="FF9C0006"/>
      </font>
      <fill>
        <patternFill>
          <bgColor rgb="FFFFC7CE"/>
        </patternFill>
      </fill>
    </dxf>
  </dxfs>
  <tableStyles count="0" defaultTableStyle="TableStyleMedium9" defaultPivotStyle="PivotStyleLight16"/>
  <colors>
    <mruColors>
      <color rgb="FFFF7800"/>
      <color rgb="FFFF6101"/>
      <color rgb="FF2A5EBC"/>
      <color rgb="FFFFE600"/>
      <color rgb="FF5F6062"/>
      <color rgb="FF1D4080"/>
      <color rgb="FF95B2E7"/>
      <color rgb="FF73C6A1"/>
      <color rgb="FF89C4FF"/>
      <color rgb="FF0049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sharedStrings" Target="sharedStrings.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sheetMetadata" Target="metadata.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microsoft.com/office/2022/10/relationships/richValueRel" Target="richData/richValueRel.xml"/><Relationship Id="rId145"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microsoft.com/office/2017/06/relationships/rdRichValue" Target="richData/rdrichvalue.xml"/><Relationship Id="rId146" Type="http://schemas.openxmlformats.org/officeDocument/2006/relationships/customXml" Target="../customXml/item2.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microsoft.com/office/2017/06/relationships/rdRichValueStructure" Target="richData/rdrichvaluestructure.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microsoft.com/office/2017/06/relationships/rdRichValueTypes" Target="richData/rdRichValueTypes.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emf"/></Relationships>
</file>

<file path=xl/drawings/_rels/drawing2.xml.rels><?xml version="1.0" encoding="UTF-8" standalone="yes"?>
<Relationships xmlns="http://schemas.openxmlformats.org/package/2006/relationships"><Relationship Id="rId1" Type="http://schemas.openxmlformats.org/officeDocument/2006/relationships/hyperlink" Target="#'CCA 1T26'!A1"/></Relationships>
</file>

<file path=xl/drawings/_rels/drawing3.xml.rels><?xml version="1.0" encoding="UTF-8" standalone="yes"?>
<Relationships xmlns="http://schemas.openxmlformats.org/package/2006/relationships"><Relationship Id="rId8" Type="http://schemas.openxmlformats.org/officeDocument/2006/relationships/image" Target="../media/image11.png"/><Relationship Id="rId13" Type="http://schemas.openxmlformats.org/officeDocument/2006/relationships/image" Target="../media/image16.png"/><Relationship Id="rId18" Type="http://schemas.openxmlformats.org/officeDocument/2006/relationships/image" Target="../media/image20.jpeg"/><Relationship Id="rId26" Type="http://schemas.openxmlformats.org/officeDocument/2006/relationships/image" Target="../media/image28.png"/><Relationship Id="rId3" Type="http://schemas.openxmlformats.org/officeDocument/2006/relationships/image" Target="../media/image6.png"/><Relationship Id="rId21" Type="http://schemas.openxmlformats.org/officeDocument/2006/relationships/image" Target="../media/image23.png"/><Relationship Id="rId7" Type="http://schemas.openxmlformats.org/officeDocument/2006/relationships/image" Target="../media/image10.png"/><Relationship Id="rId12" Type="http://schemas.openxmlformats.org/officeDocument/2006/relationships/image" Target="../media/image15.png"/><Relationship Id="rId17" Type="http://schemas.openxmlformats.org/officeDocument/2006/relationships/image" Target="../media/image19.png"/><Relationship Id="rId25" Type="http://schemas.openxmlformats.org/officeDocument/2006/relationships/image" Target="../media/image27.jpeg"/><Relationship Id="rId2" Type="http://schemas.openxmlformats.org/officeDocument/2006/relationships/image" Target="../media/image5.png"/><Relationship Id="rId16" Type="http://schemas.openxmlformats.org/officeDocument/2006/relationships/image" Target="cid:image002.png@01DA05E2.1AB8AFF0" TargetMode="External"/><Relationship Id="rId20" Type="http://schemas.openxmlformats.org/officeDocument/2006/relationships/image" Target="../media/image22.png"/><Relationship Id="rId1" Type="http://schemas.openxmlformats.org/officeDocument/2006/relationships/image" Target="../media/image4.png"/><Relationship Id="rId6" Type="http://schemas.openxmlformats.org/officeDocument/2006/relationships/image" Target="../media/image9.png"/><Relationship Id="rId11" Type="http://schemas.openxmlformats.org/officeDocument/2006/relationships/image" Target="../media/image14.png"/><Relationship Id="rId24" Type="http://schemas.openxmlformats.org/officeDocument/2006/relationships/image" Target="../media/image26.png"/><Relationship Id="rId5" Type="http://schemas.openxmlformats.org/officeDocument/2006/relationships/image" Target="../media/image8.png"/><Relationship Id="rId15" Type="http://schemas.openxmlformats.org/officeDocument/2006/relationships/image" Target="../media/image18.png"/><Relationship Id="rId23" Type="http://schemas.openxmlformats.org/officeDocument/2006/relationships/image" Target="../media/image25.png"/><Relationship Id="rId10" Type="http://schemas.openxmlformats.org/officeDocument/2006/relationships/image" Target="../media/image13.png"/><Relationship Id="rId19" Type="http://schemas.openxmlformats.org/officeDocument/2006/relationships/image" Target="../media/image21.png"/><Relationship Id="rId4" Type="http://schemas.openxmlformats.org/officeDocument/2006/relationships/image" Target="../media/image7.png"/><Relationship Id="rId9" Type="http://schemas.openxmlformats.org/officeDocument/2006/relationships/image" Target="../media/image12.png"/><Relationship Id="rId14" Type="http://schemas.openxmlformats.org/officeDocument/2006/relationships/image" Target="../media/image17.png"/><Relationship Id="rId22" Type="http://schemas.openxmlformats.org/officeDocument/2006/relationships/image" Target="../media/image24.png"/><Relationship Id="rId27" Type="http://schemas.openxmlformats.org/officeDocument/2006/relationships/image" Target="../media/image29.png"/></Relationships>
</file>

<file path=xl/drawings/_rels/drawing4.xml.rels><?xml version="1.0" encoding="UTF-8" standalone="yes"?>
<Relationships xmlns="http://schemas.openxmlformats.org/package/2006/relationships"><Relationship Id="rId1" Type="http://schemas.openxmlformats.org/officeDocument/2006/relationships/image" Target="../media/image30.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1.png"/></Relationships>
</file>

<file path=xl/drawings/_rels/drawing8.xml.rels><?xml version="1.0" encoding="UTF-8" standalone="yes"?>
<Relationships xmlns="http://schemas.openxmlformats.org/package/2006/relationships"><Relationship Id="rId1" Type="http://schemas.openxmlformats.org/officeDocument/2006/relationships/image" Target="../media/image31.png"/></Relationships>
</file>

<file path=xl/drawings/_rels/drawing9.xml.rels><?xml version="1.0" encoding="UTF-8" standalone="yes"?>
<Relationships xmlns="http://schemas.openxmlformats.org/package/2006/relationships"><Relationship Id="rId1" Type="http://schemas.openxmlformats.org/officeDocument/2006/relationships/image" Target="../media/image31.png"/></Relationships>
</file>

<file path=xl/drawings/drawing1.xml><?xml version="1.0" encoding="utf-8"?>
<xdr:wsDr xmlns:xdr="http://schemas.openxmlformats.org/drawingml/2006/spreadsheetDrawing" xmlns:a="http://schemas.openxmlformats.org/drawingml/2006/main">
  <xdr:twoCellAnchor editAs="oneCell">
    <xdr:from>
      <xdr:col>0</xdr:col>
      <xdr:colOff>7938</xdr:colOff>
      <xdr:row>0</xdr:row>
      <xdr:rowOff>51360</xdr:rowOff>
    </xdr:from>
    <xdr:to>
      <xdr:col>1</xdr:col>
      <xdr:colOff>2188104</xdr:colOff>
      <xdr:row>118</xdr:row>
      <xdr:rowOff>12337</xdr:rowOff>
    </xdr:to>
    <xdr:pic>
      <xdr:nvPicPr>
        <xdr:cNvPr id="5" name="Imagem 4">
          <a:extLst>
            <a:ext uri="{FF2B5EF4-FFF2-40B4-BE49-F238E27FC236}">
              <a16:creationId xmlns:a16="http://schemas.microsoft.com/office/drawing/2014/main" id="{272CB620-3754-1EC9-FCAE-C2BBCF6144F0}"/>
            </a:ext>
            <a:ext uri="{147F2762-F138-4A5C-976F-8EAC2B608ADB}">
              <a16:predDERef xmlns:a16="http://schemas.microsoft.com/office/drawing/2014/main" pred="{89B0AAD1-5172-4639-8D7A-12980F217EF9}"/>
            </a:ext>
          </a:extLst>
        </xdr:cNvPr>
        <xdr:cNvPicPr>
          <a:picLocks noChangeAspect="1"/>
        </xdr:cNvPicPr>
      </xdr:nvPicPr>
      <xdr:blipFill rotWithShape="1">
        <a:blip xmlns:r="http://schemas.openxmlformats.org/officeDocument/2006/relationships" r:embed="rId1"/>
        <a:srcRect l="22835"/>
        <a:stretch/>
      </xdr:blipFill>
      <xdr:spPr>
        <a:xfrm>
          <a:off x="7938" y="51360"/>
          <a:ext cx="2354791" cy="16629727"/>
        </a:xfrm>
        <a:prstGeom prst="rect">
          <a:avLst/>
        </a:prstGeom>
      </xdr:spPr>
    </xdr:pic>
    <xdr:clientData/>
  </xdr:twoCellAnchor>
  <xdr:twoCellAnchor>
    <xdr:from>
      <xdr:col>2</xdr:col>
      <xdr:colOff>8947949</xdr:colOff>
      <xdr:row>125</xdr:row>
      <xdr:rowOff>48335</xdr:rowOff>
    </xdr:from>
    <xdr:to>
      <xdr:col>4</xdr:col>
      <xdr:colOff>386615</xdr:colOff>
      <xdr:row>127</xdr:row>
      <xdr:rowOff>5447</xdr:rowOff>
    </xdr:to>
    <xdr:grpSp>
      <xdr:nvGrpSpPr>
        <xdr:cNvPr id="7" name="Agrupar 6">
          <a:extLst>
            <a:ext uri="{FF2B5EF4-FFF2-40B4-BE49-F238E27FC236}">
              <a16:creationId xmlns:a16="http://schemas.microsoft.com/office/drawing/2014/main" id="{16D99102-2E7B-4E15-A1E0-ECF2BA6E8FF0}"/>
            </a:ext>
          </a:extLst>
        </xdr:cNvPr>
        <xdr:cNvGrpSpPr/>
      </xdr:nvGrpSpPr>
      <xdr:grpSpPr>
        <a:xfrm>
          <a:off x="11374919" y="16433240"/>
          <a:ext cx="1067489" cy="290487"/>
          <a:chOff x="1200534" y="429036"/>
          <a:chExt cx="1047366" cy="356777"/>
        </a:xfrm>
      </xdr:grpSpPr>
      <xdr:sp macro="" textlink="">
        <xdr:nvSpPr>
          <xdr:cNvPr id="8" name="Freeform 5">
            <a:extLst>
              <a:ext uri="{FF2B5EF4-FFF2-40B4-BE49-F238E27FC236}">
                <a16:creationId xmlns:a16="http://schemas.microsoft.com/office/drawing/2014/main" id="{3E53291F-1739-B05E-BC80-31917822B279}"/>
              </a:ext>
            </a:extLst>
          </xdr:cNvPr>
          <xdr:cNvSpPr>
            <a:spLocks/>
          </xdr:cNvSpPr>
        </xdr:nvSpPr>
        <xdr:spPr bwMode="auto">
          <a:xfrm>
            <a:off x="1200534" y="429036"/>
            <a:ext cx="1047366" cy="356777"/>
          </a:xfrm>
          <a:custGeom>
            <a:avLst/>
            <a:gdLst>
              <a:gd name="T0" fmla="*/ 1330 w 1330"/>
              <a:gd name="T1" fmla="*/ 460 h 495"/>
              <a:gd name="T2" fmla="*/ 1107 w 1330"/>
              <a:gd name="T3" fmla="*/ 494 h 495"/>
              <a:gd name="T4" fmla="*/ 175 w 1330"/>
              <a:gd name="T5" fmla="*/ 495 h 495"/>
              <a:gd name="T6" fmla="*/ 0 w 1330"/>
              <a:gd name="T7" fmla="*/ 249 h 495"/>
              <a:gd name="T8" fmla="*/ 175 w 1330"/>
              <a:gd name="T9" fmla="*/ 0 h 495"/>
              <a:gd name="T10" fmla="*/ 1330 w 1330"/>
              <a:gd name="T11" fmla="*/ 0 h 495"/>
              <a:gd name="T12" fmla="*/ 1330 w 1330"/>
              <a:gd name="T13" fmla="*/ 460 h 495"/>
            </a:gdLst>
            <a:ahLst/>
            <a:cxnLst>
              <a:cxn ang="0">
                <a:pos x="T0" y="T1"/>
              </a:cxn>
              <a:cxn ang="0">
                <a:pos x="T2" y="T3"/>
              </a:cxn>
              <a:cxn ang="0">
                <a:pos x="T4" y="T5"/>
              </a:cxn>
              <a:cxn ang="0">
                <a:pos x="T6" y="T7"/>
              </a:cxn>
              <a:cxn ang="0">
                <a:pos x="T8" y="T9"/>
              </a:cxn>
              <a:cxn ang="0">
                <a:pos x="T10" y="T11"/>
              </a:cxn>
              <a:cxn ang="0">
                <a:pos x="T12" y="T13"/>
              </a:cxn>
            </a:cxnLst>
            <a:rect l="0" t="0" r="r" b="b"/>
            <a:pathLst>
              <a:path w="1330" h="495">
                <a:moveTo>
                  <a:pt x="1330" y="460"/>
                </a:moveTo>
                <a:lnTo>
                  <a:pt x="1107" y="494"/>
                </a:lnTo>
                <a:lnTo>
                  <a:pt x="175" y="495"/>
                </a:lnTo>
                <a:lnTo>
                  <a:pt x="0" y="249"/>
                </a:lnTo>
                <a:lnTo>
                  <a:pt x="175" y="0"/>
                </a:lnTo>
                <a:lnTo>
                  <a:pt x="1330" y="0"/>
                </a:lnTo>
                <a:lnTo>
                  <a:pt x="1330" y="460"/>
                </a:lnTo>
                <a:close/>
              </a:path>
            </a:pathLst>
          </a:custGeom>
          <a:solidFill>
            <a:srgbClr val="73C6A1">
              <a:lumMod val="40000"/>
              <a:lumOff val="60000"/>
            </a:srgbClr>
          </a:solidFill>
          <a:ln w="11113" cap="flat">
            <a:noFill/>
            <a:prstDash val="solid"/>
            <a:miter lim="800000"/>
            <a:headEnd/>
            <a:tailEnd/>
          </a:ln>
        </xdr:spPr>
        <xdr:txBody>
          <a:bodyPr vert="horz" wrap="square" lIns="91440" tIns="45720" rIns="91440" bIns="45720" numCol="1" anchor="t" anchorCtr="0" compatLnSpc="1">
            <a:prstTxWarp prst="textNoShape">
              <a:avLst/>
            </a:prstTxWarp>
          </a:bodyPr>
          <a:lstStyle>
            <a:defPPr>
              <a:defRPr lang="pt-BR"/>
            </a:defPPr>
            <a:lvl1pPr marL="0" algn="l" defTabSz="914400" rtl="0" eaLnBrk="1" latinLnBrk="0" hangingPunct="1">
              <a:defRPr sz="1800" kern="1200">
                <a:solidFill>
                  <a:srgbClr val="000000"/>
                </a:solidFill>
                <a:latin typeface="Itau Display"/>
              </a:defRPr>
            </a:lvl1pPr>
            <a:lvl2pPr marL="457200" algn="l" defTabSz="914400" rtl="0" eaLnBrk="1" latinLnBrk="0" hangingPunct="1">
              <a:defRPr sz="1800" kern="1200">
                <a:solidFill>
                  <a:srgbClr val="000000"/>
                </a:solidFill>
                <a:latin typeface="Itau Display"/>
              </a:defRPr>
            </a:lvl2pPr>
            <a:lvl3pPr marL="914400" algn="l" defTabSz="914400" rtl="0" eaLnBrk="1" latinLnBrk="0" hangingPunct="1">
              <a:defRPr sz="1800" kern="1200">
                <a:solidFill>
                  <a:srgbClr val="000000"/>
                </a:solidFill>
                <a:latin typeface="Itau Display"/>
              </a:defRPr>
            </a:lvl3pPr>
            <a:lvl4pPr marL="1371600" algn="l" defTabSz="914400" rtl="0" eaLnBrk="1" latinLnBrk="0" hangingPunct="1">
              <a:defRPr sz="1800" kern="1200">
                <a:solidFill>
                  <a:srgbClr val="000000"/>
                </a:solidFill>
                <a:latin typeface="Itau Display"/>
              </a:defRPr>
            </a:lvl4pPr>
            <a:lvl5pPr marL="1828800" algn="l" defTabSz="914400" rtl="0" eaLnBrk="1" latinLnBrk="0" hangingPunct="1">
              <a:defRPr sz="1800" kern="1200">
                <a:solidFill>
                  <a:srgbClr val="000000"/>
                </a:solidFill>
                <a:latin typeface="Itau Display"/>
              </a:defRPr>
            </a:lvl5pPr>
            <a:lvl6pPr marL="2286000" algn="l" defTabSz="914400" rtl="0" eaLnBrk="1" latinLnBrk="0" hangingPunct="1">
              <a:defRPr sz="1800" kern="1200">
                <a:solidFill>
                  <a:srgbClr val="000000"/>
                </a:solidFill>
                <a:latin typeface="Itau Display"/>
              </a:defRPr>
            </a:lvl6pPr>
            <a:lvl7pPr marL="2743200" algn="l" defTabSz="914400" rtl="0" eaLnBrk="1" latinLnBrk="0" hangingPunct="1">
              <a:defRPr sz="1800" kern="1200">
                <a:solidFill>
                  <a:srgbClr val="000000"/>
                </a:solidFill>
                <a:latin typeface="Itau Display"/>
              </a:defRPr>
            </a:lvl7pPr>
            <a:lvl8pPr marL="3200400" algn="l" defTabSz="914400" rtl="0" eaLnBrk="1" latinLnBrk="0" hangingPunct="1">
              <a:defRPr sz="1800" kern="1200">
                <a:solidFill>
                  <a:srgbClr val="000000"/>
                </a:solidFill>
                <a:latin typeface="Itau Display"/>
              </a:defRPr>
            </a:lvl8pPr>
            <a:lvl9pPr marL="3657600" algn="l" defTabSz="914400" rtl="0" eaLnBrk="1" latinLnBrk="0" hangingPunct="1">
              <a:defRPr sz="1800" kern="1200">
                <a:solidFill>
                  <a:srgbClr val="000000"/>
                </a:solidFill>
                <a:latin typeface="Itau Display"/>
              </a:defRPr>
            </a:lvl9pPr>
          </a:lstStyle>
          <a:p>
            <a:endParaRPr lang="pt-BR"/>
          </a:p>
        </xdr:txBody>
      </xdr:sp>
      <xdr:sp macro="" textlink="">
        <xdr:nvSpPr>
          <xdr:cNvPr id="9" name="CaixaDeTexto 53">
            <a:extLst>
              <a:ext uri="{FF2B5EF4-FFF2-40B4-BE49-F238E27FC236}">
                <a16:creationId xmlns:a16="http://schemas.microsoft.com/office/drawing/2014/main" id="{2C7A88EE-DEDA-5716-C2E7-EC522A497F76}"/>
              </a:ext>
            </a:extLst>
          </xdr:cNvPr>
          <xdr:cNvSpPr txBox="1"/>
        </xdr:nvSpPr>
        <xdr:spPr>
          <a:xfrm>
            <a:off x="1389784" y="463424"/>
            <a:ext cx="288000" cy="288000"/>
          </a:xfrm>
          <a:prstGeom prst="ellipse">
            <a:avLst/>
          </a:prstGeom>
          <a:solidFill>
            <a:srgbClr val="73C6A1"/>
          </a:solidFill>
        </xdr:spPr>
        <xdr:txBody>
          <a:bodyPr wrap="square" rtlCol="0" anchor="ctr">
            <a:noAutofit/>
          </a:bodyPr>
          <a:lstStyle>
            <a:defPPr>
              <a:defRPr lang="pt-BR"/>
            </a:defPPr>
            <a:lvl1pPr marL="0" algn="l" defTabSz="914400" rtl="0" eaLnBrk="1" latinLnBrk="0" hangingPunct="1">
              <a:defRPr sz="1800" kern="1200">
                <a:solidFill>
                  <a:srgbClr val="000000"/>
                </a:solidFill>
                <a:latin typeface="Itau Display"/>
              </a:defRPr>
            </a:lvl1pPr>
            <a:lvl2pPr marL="457200" algn="l" defTabSz="914400" rtl="0" eaLnBrk="1" latinLnBrk="0" hangingPunct="1">
              <a:defRPr sz="1800" kern="1200">
                <a:solidFill>
                  <a:srgbClr val="000000"/>
                </a:solidFill>
                <a:latin typeface="Itau Display"/>
              </a:defRPr>
            </a:lvl2pPr>
            <a:lvl3pPr marL="914400" algn="l" defTabSz="914400" rtl="0" eaLnBrk="1" latinLnBrk="0" hangingPunct="1">
              <a:defRPr sz="1800" kern="1200">
                <a:solidFill>
                  <a:srgbClr val="000000"/>
                </a:solidFill>
                <a:latin typeface="Itau Display"/>
              </a:defRPr>
            </a:lvl3pPr>
            <a:lvl4pPr marL="1371600" algn="l" defTabSz="914400" rtl="0" eaLnBrk="1" latinLnBrk="0" hangingPunct="1">
              <a:defRPr sz="1800" kern="1200">
                <a:solidFill>
                  <a:srgbClr val="000000"/>
                </a:solidFill>
                <a:latin typeface="Itau Display"/>
              </a:defRPr>
            </a:lvl4pPr>
            <a:lvl5pPr marL="1828800" algn="l" defTabSz="914400" rtl="0" eaLnBrk="1" latinLnBrk="0" hangingPunct="1">
              <a:defRPr sz="1800" kern="1200">
                <a:solidFill>
                  <a:srgbClr val="000000"/>
                </a:solidFill>
                <a:latin typeface="Itau Display"/>
              </a:defRPr>
            </a:lvl5pPr>
            <a:lvl6pPr marL="2286000" algn="l" defTabSz="914400" rtl="0" eaLnBrk="1" latinLnBrk="0" hangingPunct="1">
              <a:defRPr sz="1800" kern="1200">
                <a:solidFill>
                  <a:srgbClr val="000000"/>
                </a:solidFill>
                <a:latin typeface="Itau Display"/>
              </a:defRPr>
            </a:lvl6pPr>
            <a:lvl7pPr marL="2743200" algn="l" defTabSz="914400" rtl="0" eaLnBrk="1" latinLnBrk="0" hangingPunct="1">
              <a:defRPr sz="1800" kern="1200">
                <a:solidFill>
                  <a:srgbClr val="000000"/>
                </a:solidFill>
                <a:latin typeface="Itau Display"/>
              </a:defRPr>
            </a:lvl7pPr>
            <a:lvl8pPr marL="3200400" algn="l" defTabSz="914400" rtl="0" eaLnBrk="1" latinLnBrk="0" hangingPunct="1">
              <a:defRPr sz="1800" kern="1200">
                <a:solidFill>
                  <a:srgbClr val="000000"/>
                </a:solidFill>
                <a:latin typeface="Itau Display"/>
              </a:defRPr>
            </a:lvl8pPr>
            <a:lvl9pPr marL="3657600" algn="l" defTabSz="914400" rtl="0" eaLnBrk="1" latinLnBrk="0" hangingPunct="1">
              <a:defRPr sz="1800" kern="1200">
                <a:solidFill>
                  <a:srgbClr val="000000"/>
                </a:solidFill>
                <a:latin typeface="Itau Display"/>
              </a:defRPr>
            </a:lvl9pPr>
          </a:lstStyle>
          <a:p>
            <a:pPr algn="ctr"/>
            <a:endParaRPr lang="pt-BR" sz="3600">
              <a:solidFill>
                <a:srgbClr val="FFFFFF"/>
              </a:solidFill>
              <a:effectLst>
                <a:outerShdw blurRad="50800" dist="38100" dir="5400000" algn="t" rotWithShape="0">
                  <a:prstClr val="black">
                    <a:alpha val="40000"/>
                  </a:prstClr>
                </a:outerShdw>
              </a:effectLst>
              <a:latin typeface="Itau Display XBold" panose="020B0803020204020204" pitchFamily="34" charset="0"/>
              <a:cs typeface="Itau Display XBold" panose="020B0803020204020204" pitchFamily="34" charset="0"/>
            </a:endParaRPr>
          </a:p>
        </xdr:txBody>
      </xdr:sp>
      <xdr:sp macro="" textlink="">
        <xdr:nvSpPr>
          <xdr:cNvPr id="11" name="CaixaDeTexto 10">
            <a:extLst>
              <a:ext uri="{FF2B5EF4-FFF2-40B4-BE49-F238E27FC236}">
                <a16:creationId xmlns:a16="http://schemas.microsoft.com/office/drawing/2014/main" id="{8A07E592-EF40-FFDC-8115-D300DCB652DA}"/>
              </a:ext>
            </a:extLst>
          </xdr:cNvPr>
          <xdr:cNvSpPr txBox="1"/>
        </xdr:nvSpPr>
        <xdr:spPr>
          <a:xfrm>
            <a:off x="1389784" y="522787"/>
            <a:ext cx="838201" cy="188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l" defTabSz="914400" rtl="0" eaLnBrk="1" latinLnBrk="0" hangingPunct="1"/>
            <a:r>
              <a:rPr lang="pt-BR" sz="1000" kern="1200">
                <a:solidFill>
                  <a:srgbClr val="FFFFFF"/>
                </a:solidFill>
                <a:effectLst>
                  <a:outerShdw blurRad="50800" dist="38100" dir="5400000" algn="t" rotWithShape="0">
                    <a:prstClr val="black">
                      <a:alpha val="40000"/>
                    </a:prstClr>
                  </a:outerShdw>
                </a:effectLst>
                <a:latin typeface="Itau Display XBold" panose="020B0803020204020204" pitchFamily="34" charset="0"/>
                <a:ea typeface="+mn-ea"/>
                <a:cs typeface="Itau Display XBold" panose="020B0803020204020204" pitchFamily="34" charset="0"/>
              </a:rPr>
              <a:t>Trimestral</a:t>
            </a:r>
          </a:p>
        </xdr:txBody>
      </xdr:sp>
    </xdr:grpSp>
    <xdr:clientData/>
  </xdr:twoCellAnchor>
  <xdr:twoCellAnchor editAs="oneCell">
    <xdr:from>
      <xdr:col>3</xdr:col>
      <xdr:colOff>114377</xdr:colOff>
      <xdr:row>0</xdr:row>
      <xdr:rowOff>155114</xdr:rowOff>
    </xdr:from>
    <xdr:to>
      <xdr:col>4</xdr:col>
      <xdr:colOff>153535</xdr:colOff>
      <xdr:row>4</xdr:row>
      <xdr:rowOff>379</xdr:rowOff>
    </xdr:to>
    <xdr:pic>
      <xdr:nvPicPr>
        <xdr:cNvPr id="3" name="Picture 5">
          <a:extLst>
            <a:ext uri="{FF2B5EF4-FFF2-40B4-BE49-F238E27FC236}">
              <a16:creationId xmlns:a16="http://schemas.microsoft.com/office/drawing/2014/main" id="{B4B3CA1C-AE95-44C6-A1CF-9790A2E834B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2824072" y="155114"/>
          <a:ext cx="737173" cy="727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8752062</xdr:colOff>
      <xdr:row>126</xdr:row>
      <xdr:rowOff>171100</xdr:rowOff>
    </xdr:from>
    <xdr:to>
      <xdr:col>5</xdr:col>
      <xdr:colOff>0</xdr:colOff>
      <xdr:row>128</xdr:row>
      <xdr:rowOff>128211</xdr:rowOff>
    </xdr:to>
    <xdr:grpSp>
      <xdr:nvGrpSpPr>
        <xdr:cNvPr id="133" name="Agrupar 132">
          <a:extLst>
            <a:ext uri="{FF2B5EF4-FFF2-40B4-BE49-F238E27FC236}">
              <a16:creationId xmlns:a16="http://schemas.microsoft.com/office/drawing/2014/main" id="{4DFE8E96-94F4-4E36-8C1E-EAAF0FAAE08A}"/>
            </a:ext>
          </a:extLst>
        </xdr:cNvPr>
        <xdr:cNvGrpSpPr/>
      </xdr:nvGrpSpPr>
      <xdr:grpSpPr>
        <a:xfrm>
          <a:off x="11179032" y="16724598"/>
          <a:ext cx="1262999" cy="290486"/>
          <a:chOff x="1200534" y="429036"/>
          <a:chExt cx="1047366" cy="356777"/>
        </a:xfrm>
        <a:solidFill>
          <a:srgbClr val="95B2E7"/>
        </a:solidFill>
      </xdr:grpSpPr>
      <xdr:sp macro="" textlink="">
        <xdr:nvSpPr>
          <xdr:cNvPr id="134" name="Freeform 5">
            <a:extLst>
              <a:ext uri="{FF2B5EF4-FFF2-40B4-BE49-F238E27FC236}">
                <a16:creationId xmlns:a16="http://schemas.microsoft.com/office/drawing/2014/main" id="{57D84BF0-09F5-4050-8B2C-C220917DA7EB}"/>
              </a:ext>
            </a:extLst>
          </xdr:cNvPr>
          <xdr:cNvSpPr>
            <a:spLocks/>
          </xdr:cNvSpPr>
        </xdr:nvSpPr>
        <xdr:spPr bwMode="auto">
          <a:xfrm>
            <a:off x="1200534" y="429036"/>
            <a:ext cx="1047366" cy="356777"/>
          </a:xfrm>
          <a:custGeom>
            <a:avLst/>
            <a:gdLst>
              <a:gd name="T0" fmla="*/ 1330 w 1330"/>
              <a:gd name="T1" fmla="*/ 460 h 495"/>
              <a:gd name="T2" fmla="*/ 1107 w 1330"/>
              <a:gd name="T3" fmla="*/ 494 h 495"/>
              <a:gd name="T4" fmla="*/ 175 w 1330"/>
              <a:gd name="T5" fmla="*/ 495 h 495"/>
              <a:gd name="T6" fmla="*/ 0 w 1330"/>
              <a:gd name="T7" fmla="*/ 249 h 495"/>
              <a:gd name="T8" fmla="*/ 175 w 1330"/>
              <a:gd name="T9" fmla="*/ 0 h 495"/>
              <a:gd name="T10" fmla="*/ 1330 w 1330"/>
              <a:gd name="T11" fmla="*/ 0 h 495"/>
              <a:gd name="T12" fmla="*/ 1330 w 1330"/>
              <a:gd name="T13" fmla="*/ 460 h 495"/>
            </a:gdLst>
            <a:ahLst/>
            <a:cxnLst>
              <a:cxn ang="0">
                <a:pos x="T0" y="T1"/>
              </a:cxn>
              <a:cxn ang="0">
                <a:pos x="T2" y="T3"/>
              </a:cxn>
              <a:cxn ang="0">
                <a:pos x="T4" y="T5"/>
              </a:cxn>
              <a:cxn ang="0">
                <a:pos x="T6" y="T7"/>
              </a:cxn>
              <a:cxn ang="0">
                <a:pos x="T8" y="T9"/>
              </a:cxn>
              <a:cxn ang="0">
                <a:pos x="T10" y="T11"/>
              </a:cxn>
              <a:cxn ang="0">
                <a:pos x="T12" y="T13"/>
              </a:cxn>
            </a:cxnLst>
            <a:rect l="0" t="0" r="r" b="b"/>
            <a:pathLst>
              <a:path w="1330" h="495">
                <a:moveTo>
                  <a:pt x="1330" y="460"/>
                </a:moveTo>
                <a:lnTo>
                  <a:pt x="1107" y="494"/>
                </a:lnTo>
                <a:lnTo>
                  <a:pt x="175" y="495"/>
                </a:lnTo>
                <a:lnTo>
                  <a:pt x="0" y="249"/>
                </a:lnTo>
                <a:lnTo>
                  <a:pt x="175" y="0"/>
                </a:lnTo>
                <a:lnTo>
                  <a:pt x="1330" y="0"/>
                </a:lnTo>
                <a:lnTo>
                  <a:pt x="1330" y="460"/>
                </a:lnTo>
                <a:close/>
              </a:path>
            </a:pathLst>
          </a:custGeom>
          <a:grpFill/>
          <a:ln w="11113" cap="flat">
            <a:noFill/>
            <a:prstDash val="solid"/>
            <a:miter lim="800000"/>
            <a:headEnd/>
            <a:tailEnd/>
          </a:ln>
        </xdr:spPr>
        <xdr:txBody>
          <a:bodyPr vert="horz" wrap="square" lIns="91440" tIns="45720" rIns="91440" bIns="45720" numCol="1" anchor="t" anchorCtr="0" compatLnSpc="1">
            <a:prstTxWarp prst="textNoShape">
              <a:avLst/>
            </a:prstTxWarp>
          </a:bodyPr>
          <a:lstStyle>
            <a:defPPr>
              <a:defRPr lang="pt-BR"/>
            </a:defPPr>
            <a:lvl1pPr marL="0" algn="l" defTabSz="914400" rtl="0" eaLnBrk="1" latinLnBrk="0" hangingPunct="1">
              <a:defRPr sz="1800" kern="1200">
                <a:solidFill>
                  <a:srgbClr val="000000"/>
                </a:solidFill>
                <a:latin typeface="Itau Display"/>
              </a:defRPr>
            </a:lvl1pPr>
            <a:lvl2pPr marL="457200" algn="l" defTabSz="914400" rtl="0" eaLnBrk="1" latinLnBrk="0" hangingPunct="1">
              <a:defRPr sz="1800" kern="1200">
                <a:solidFill>
                  <a:srgbClr val="000000"/>
                </a:solidFill>
                <a:latin typeface="Itau Display"/>
              </a:defRPr>
            </a:lvl2pPr>
            <a:lvl3pPr marL="914400" algn="l" defTabSz="914400" rtl="0" eaLnBrk="1" latinLnBrk="0" hangingPunct="1">
              <a:defRPr sz="1800" kern="1200">
                <a:solidFill>
                  <a:srgbClr val="000000"/>
                </a:solidFill>
                <a:latin typeface="Itau Display"/>
              </a:defRPr>
            </a:lvl3pPr>
            <a:lvl4pPr marL="1371600" algn="l" defTabSz="914400" rtl="0" eaLnBrk="1" latinLnBrk="0" hangingPunct="1">
              <a:defRPr sz="1800" kern="1200">
                <a:solidFill>
                  <a:srgbClr val="000000"/>
                </a:solidFill>
                <a:latin typeface="Itau Display"/>
              </a:defRPr>
            </a:lvl4pPr>
            <a:lvl5pPr marL="1828800" algn="l" defTabSz="914400" rtl="0" eaLnBrk="1" latinLnBrk="0" hangingPunct="1">
              <a:defRPr sz="1800" kern="1200">
                <a:solidFill>
                  <a:srgbClr val="000000"/>
                </a:solidFill>
                <a:latin typeface="Itau Display"/>
              </a:defRPr>
            </a:lvl5pPr>
            <a:lvl6pPr marL="2286000" algn="l" defTabSz="914400" rtl="0" eaLnBrk="1" latinLnBrk="0" hangingPunct="1">
              <a:defRPr sz="1800" kern="1200">
                <a:solidFill>
                  <a:srgbClr val="000000"/>
                </a:solidFill>
                <a:latin typeface="Itau Display"/>
              </a:defRPr>
            </a:lvl6pPr>
            <a:lvl7pPr marL="2743200" algn="l" defTabSz="914400" rtl="0" eaLnBrk="1" latinLnBrk="0" hangingPunct="1">
              <a:defRPr sz="1800" kern="1200">
                <a:solidFill>
                  <a:srgbClr val="000000"/>
                </a:solidFill>
                <a:latin typeface="Itau Display"/>
              </a:defRPr>
            </a:lvl7pPr>
            <a:lvl8pPr marL="3200400" algn="l" defTabSz="914400" rtl="0" eaLnBrk="1" latinLnBrk="0" hangingPunct="1">
              <a:defRPr sz="1800" kern="1200">
                <a:solidFill>
                  <a:srgbClr val="000000"/>
                </a:solidFill>
                <a:latin typeface="Itau Display"/>
              </a:defRPr>
            </a:lvl8pPr>
            <a:lvl9pPr marL="3657600" algn="l" defTabSz="914400" rtl="0" eaLnBrk="1" latinLnBrk="0" hangingPunct="1">
              <a:defRPr sz="1800" kern="1200">
                <a:solidFill>
                  <a:srgbClr val="000000"/>
                </a:solidFill>
                <a:latin typeface="Itau Display"/>
              </a:defRPr>
            </a:lvl9pPr>
          </a:lstStyle>
          <a:p>
            <a:endParaRPr lang="pt-BR"/>
          </a:p>
        </xdr:txBody>
      </xdr:sp>
      <xdr:sp macro="" textlink="">
        <xdr:nvSpPr>
          <xdr:cNvPr id="135" name="CaixaDeTexto 53">
            <a:extLst>
              <a:ext uri="{FF2B5EF4-FFF2-40B4-BE49-F238E27FC236}">
                <a16:creationId xmlns:a16="http://schemas.microsoft.com/office/drawing/2014/main" id="{AC5262F9-3E08-4385-A968-ABA715B84FD1}"/>
              </a:ext>
            </a:extLst>
          </xdr:cNvPr>
          <xdr:cNvSpPr txBox="1"/>
        </xdr:nvSpPr>
        <xdr:spPr>
          <a:xfrm>
            <a:off x="1389784" y="463424"/>
            <a:ext cx="288000" cy="288000"/>
          </a:xfrm>
          <a:prstGeom prst="ellipse">
            <a:avLst/>
          </a:prstGeom>
          <a:solidFill>
            <a:srgbClr val="1D4080"/>
          </a:solidFill>
        </xdr:spPr>
        <xdr:txBody>
          <a:bodyPr wrap="square" rtlCol="0" anchor="ctr">
            <a:noAutofit/>
          </a:bodyPr>
          <a:lstStyle>
            <a:defPPr>
              <a:defRPr lang="pt-BR"/>
            </a:defPPr>
            <a:lvl1pPr marL="0" algn="l" defTabSz="914400" rtl="0" eaLnBrk="1" latinLnBrk="0" hangingPunct="1">
              <a:defRPr sz="1800" kern="1200">
                <a:solidFill>
                  <a:srgbClr val="000000"/>
                </a:solidFill>
                <a:latin typeface="Itau Display"/>
              </a:defRPr>
            </a:lvl1pPr>
            <a:lvl2pPr marL="457200" algn="l" defTabSz="914400" rtl="0" eaLnBrk="1" latinLnBrk="0" hangingPunct="1">
              <a:defRPr sz="1800" kern="1200">
                <a:solidFill>
                  <a:srgbClr val="000000"/>
                </a:solidFill>
                <a:latin typeface="Itau Display"/>
              </a:defRPr>
            </a:lvl2pPr>
            <a:lvl3pPr marL="914400" algn="l" defTabSz="914400" rtl="0" eaLnBrk="1" latinLnBrk="0" hangingPunct="1">
              <a:defRPr sz="1800" kern="1200">
                <a:solidFill>
                  <a:srgbClr val="000000"/>
                </a:solidFill>
                <a:latin typeface="Itau Display"/>
              </a:defRPr>
            </a:lvl3pPr>
            <a:lvl4pPr marL="1371600" algn="l" defTabSz="914400" rtl="0" eaLnBrk="1" latinLnBrk="0" hangingPunct="1">
              <a:defRPr sz="1800" kern="1200">
                <a:solidFill>
                  <a:srgbClr val="000000"/>
                </a:solidFill>
                <a:latin typeface="Itau Display"/>
              </a:defRPr>
            </a:lvl4pPr>
            <a:lvl5pPr marL="1828800" algn="l" defTabSz="914400" rtl="0" eaLnBrk="1" latinLnBrk="0" hangingPunct="1">
              <a:defRPr sz="1800" kern="1200">
                <a:solidFill>
                  <a:srgbClr val="000000"/>
                </a:solidFill>
                <a:latin typeface="Itau Display"/>
              </a:defRPr>
            </a:lvl5pPr>
            <a:lvl6pPr marL="2286000" algn="l" defTabSz="914400" rtl="0" eaLnBrk="1" latinLnBrk="0" hangingPunct="1">
              <a:defRPr sz="1800" kern="1200">
                <a:solidFill>
                  <a:srgbClr val="000000"/>
                </a:solidFill>
                <a:latin typeface="Itau Display"/>
              </a:defRPr>
            </a:lvl6pPr>
            <a:lvl7pPr marL="2743200" algn="l" defTabSz="914400" rtl="0" eaLnBrk="1" latinLnBrk="0" hangingPunct="1">
              <a:defRPr sz="1800" kern="1200">
                <a:solidFill>
                  <a:srgbClr val="000000"/>
                </a:solidFill>
                <a:latin typeface="Itau Display"/>
              </a:defRPr>
            </a:lvl7pPr>
            <a:lvl8pPr marL="3200400" algn="l" defTabSz="914400" rtl="0" eaLnBrk="1" latinLnBrk="0" hangingPunct="1">
              <a:defRPr sz="1800" kern="1200">
                <a:solidFill>
                  <a:srgbClr val="000000"/>
                </a:solidFill>
                <a:latin typeface="Itau Display"/>
              </a:defRPr>
            </a:lvl8pPr>
            <a:lvl9pPr marL="3657600" algn="l" defTabSz="914400" rtl="0" eaLnBrk="1" latinLnBrk="0" hangingPunct="1">
              <a:defRPr sz="1800" kern="1200">
                <a:solidFill>
                  <a:srgbClr val="000000"/>
                </a:solidFill>
                <a:latin typeface="Itau Display"/>
              </a:defRPr>
            </a:lvl9pPr>
          </a:lstStyle>
          <a:p>
            <a:pPr algn="ctr"/>
            <a:endParaRPr lang="pt-BR" sz="3600">
              <a:solidFill>
                <a:srgbClr val="FFFFFF"/>
              </a:solidFill>
              <a:effectLst>
                <a:outerShdw blurRad="50800" dist="38100" dir="5400000" algn="t" rotWithShape="0">
                  <a:prstClr val="black">
                    <a:alpha val="40000"/>
                  </a:prstClr>
                </a:outerShdw>
              </a:effectLst>
              <a:latin typeface="Itau Display XBold" panose="020B0803020204020204" pitchFamily="34" charset="0"/>
              <a:cs typeface="Itau Display XBold" panose="020B0803020204020204" pitchFamily="34" charset="0"/>
            </a:endParaRPr>
          </a:p>
        </xdr:txBody>
      </xdr:sp>
      <xdr:sp macro="" textlink="">
        <xdr:nvSpPr>
          <xdr:cNvPr id="136" name="CaixaDeTexto 135">
            <a:extLst>
              <a:ext uri="{FF2B5EF4-FFF2-40B4-BE49-F238E27FC236}">
                <a16:creationId xmlns:a16="http://schemas.microsoft.com/office/drawing/2014/main" id="{7AE0171B-C69F-48DC-B71B-4773F2F56077}"/>
              </a:ext>
            </a:extLst>
          </xdr:cNvPr>
          <xdr:cNvSpPr txBox="1"/>
        </xdr:nvSpPr>
        <xdr:spPr>
          <a:xfrm>
            <a:off x="1389784" y="500744"/>
            <a:ext cx="838201" cy="188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l" defTabSz="914400" rtl="0" eaLnBrk="1" latinLnBrk="0" hangingPunct="1"/>
            <a:r>
              <a:rPr lang="pt-BR" sz="1000" kern="1200">
                <a:solidFill>
                  <a:srgbClr val="FFFFFF"/>
                </a:solidFill>
                <a:effectLst>
                  <a:outerShdw blurRad="50800" dist="38100" dir="5400000" algn="t" rotWithShape="0">
                    <a:prstClr val="black">
                      <a:alpha val="40000"/>
                    </a:prstClr>
                  </a:outerShdw>
                </a:effectLst>
                <a:latin typeface="Itau Display XBold" panose="020B0803020204020204" pitchFamily="34" charset="0"/>
                <a:ea typeface="+mn-ea"/>
                <a:cs typeface="Itau Display XBold" panose="020B0803020204020204" pitchFamily="34" charset="0"/>
              </a:rPr>
              <a:t>Semestral</a:t>
            </a:r>
          </a:p>
        </xdr:txBody>
      </xdr:sp>
    </xdr:grpSp>
    <xdr:clientData/>
  </xdr:twoCellAnchor>
  <xdr:twoCellAnchor>
    <xdr:from>
      <xdr:col>2</xdr:col>
      <xdr:colOff>8515350</xdr:colOff>
      <xdr:row>128</xdr:row>
      <xdr:rowOff>106096</xdr:rowOff>
    </xdr:from>
    <xdr:to>
      <xdr:col>4</xdr:col>
      <xdr:colOff>384175</xdr:colOff>
      <xdr:row>130</xdr:row>
      <xdr:rowOff>63207</xdr:rowOff>
    </xdr:to>
    <xdr:grpSp>
      <xdr:nvGrpSpPr>
        <xdr:cNvPr id="137" name="Agrupar 136">
          <a:extLst>
            <a:ext uri="{FF2B5EF4-FFF2-40B4-BE49-F238E27FC236}">
              <a16:creationId xmlns:a16="http://schemas.microsoft.com/office/drawing/2014/main" id="{10965D78-572C-4D5C-B642-C00382ACBE60}"/>
            </a:ext>
          </a:extLst>
        </xdr:cNvPr>
        <xdr:cNvGrpSpPr/>
      </xdr:nvGrpSpPr>
      <xdr:grpSpPr>
        <a:xfrm>
          <a:off x="10940415" y="16987254"/>
          <a:ext cx="1507173" cy="288581"/>
          <a:chOff x="0" y="1859107"/>
          <a:chExt cx="1400175" cy="377679"/>
        </a:xfrm>
      </xdr:grpSpPr>
      <xdr:sp macro="" textlink="">
        <xdr:nvSpPr>
          <xdr:cNvPr id="138" name="Freeform 11">
            <a:extLst>
              <a:ext uri="{FF2B5EF4-FFF2-40B4-BE49-F238E27FC236}">
                <a16:creationId xmlns:a16="http://schemas.microsoft.com/office/drawing/2014/main" id="{8ED35D12-E566-4A6A-A855-42BC83746933}"/>
              </a:ext>
            </a:extLst>
          </xdr:cNvPr>
          <xdr:cNvSpPr>
            <a:spLocks/>
          </xdr:cNvSpPr>
        </xdr:nvSpPr>
        <xdr:spPr bwMode="auto">
          <a:xfrm>
            <a:off x="0" y="1859107"/>
            <a:ext cx="1400175" cy="377679"/>
          </a:xfrm>
          <a:custGeom>
            <a:avLst/>
            <a:gdLst>
              <a:gd name="T0" fmla="*/ 1641 w 1641"/>
              <a:gd name="T1" fmla="*/ 524 h 524"/>
              <a:gd name="T2" fmla="*/ 182 w 1641"/>
              <a:gd name="T3" fmla="*/ 524 h 524"/>
              <a:gd name="T4" fmla="*/ 0 w 1641"/>
              <a:gd name="T5" fmla="*/ 264 h 524"/>
              <a:gd name="T6" fmla="*/ 176 w 1641"/>
              <a:gd name="T7" fmla="*/ 0 h 524"/>
              <a:gd name="T8" fmla="*/ 1641 w 1641"/>
              <a:gd name="T9" fmla="*/ 0 h 524"/>
              <a:gd name="T10" fmla="*/ 1641 w 1641"/>
              <a:gd name="T11" fmla="*/ 524 h 524"/>
            </a:gdLst>
            <a:ahLst/>
            <a:cxnLst>
              <a:cxn ang="0">
                <a:pos x="T0" y="T1"/>
              </a:cxn>
              <a:cxn ang="0">
                <a:pos x="T2" y="T3"/>
              </a:cxn>
              <a:cxn ang="0">
                <a:pos x="T4" y="T5"/>
              </a:cxn>
              <a:cxn ang="0">
                <a:pos x="T6" y="T7"/>
              </a:cxn>
              <a:cxn ang="0">
                <a:pos x="T8" y="T9"/>
              </a:cxn>
              <a:cxn ang="0">
                <a:pos x="T10" y="T11"/>
              </a:cxn>
            </a:cxnLst>
            <a:rect l="0" t="0" r="r" b="b"/>
            <a:pathLst>
              <a:path w="1641" h="524">
                <a:moveTo>
                  <a:pt x="1641" y="524"/>
                </a:moveTo>
                <a:lnTo>
                  <a:pt x="182" y="524"/>
                </a:lnTo>
                <a:lnTo>
                  <a:pt x="0" y="264"/>
                </a:lnTo>
                <a:lnTo>
                  <a:pt x="176" y="0"/>
                </a:lnTo>
                <a:lnTo>
                  <a:pt x="1641" y="0"/>
                </a:lnTo>
                <a:lnTo>
                  <a:pt x="1641" y="524"/>
                </a:lnTo>
                <a:close/>
              </a:path>
            </a:pathLst>
          </a:custGeom>
          <a:solidFill>
            <a:srgbClr val="FF7800">
              <a:lumMod val="40000"/>
              <a:lumOff val="60000"/>
            </a:srgbClr>
          </a:solidFill>
          <a:ln w="11113" cap="flat">
            <a:noFill/>
            <a:prstDash val="solid"/>
            <a:miter lim="800000"/>
            <a:headEnd/>
            <a:tailEnd/>
          </a:ln>
        </xdr:spPr>
        <xdr:txBody>
          <a:bodyPr vert="horz" wrap="square" lIns="91440" tIns="45720" rIns="91440" bIns="45720" numCol="1" anchor="t" anchorCtr="0" compatLnSpc="1">
            <a:prstTxWarp prst="textNoShape">
              <a:avLst/>
            </a:prstTxWarp>
          </a:bodyPr>
          <a:lstStyle>
            <a:defPPr>
              <a:defRPr lang="pt-BR"/>
            </a:defPPr>
            <a:lvl1pPr marL="0" algn="l" defTabSz="914400" rtl="0" eaLnBrk="1" latinLnBrk="0" hangingPunct="1">
              <a:defRPr sz="1800" kern="1200">
                <a:solidFill>
                  <a:srgbClr val="000000"/>
                </a:solidFill>
                <a:latin typeface="Itau Display"/>
              </a:defRPr>
            </a:lvl1pPr>
            <a:lvl2pPr marL="457200" algn="l" defTabSz="914400" rtl="0" eaLnBrk="1" latinLnBrk="0" hangingPunct="1">
              <a:defRPr sz="1800" kern="1200">
                <a:solidFill>
                  <a:srgbClr val="000000"/>
                </a:solidFill>
                <a:latin typeface="Itau Display"/>
              </a:defRPr>
            </a:lvl2pPr>
            <a:lvl3pPr marL="914400" algn="l" defTabSz="914400" rtl="0" eaLnBrk="1" latinLnBrk="0" hangingPunct="1">
              <a:defRPr sz="1800" kern="1200">
                <a:solidFill>
                  <a:srgbClr val="000000"/>
                </a:solidFill>
                <a:latin typeface="Itau Display"/>
              </a:defRPr>
            </a:lvl3pPr>
            <a:lvl4pPr marL="1371600" algn="l" defTabSz="914400" rtl="0" eaLnBrk="1" latinLnBrk="0" hangingPunct="1">
              <a:defRPr sz="1800" kern="1200">
                <a:solidFill>
                  <a:srgbClr val="000000"/>
                </a:solidFill>
                <a:latin typeface="Itau Display"/>
              </a:defRPr>
            </a:lvl4pPr>
            <a:lvl5pPr marL="1828800" algn="l" defTabSz="914400" rtl="0" eaLnBrk="1" latinLnBrk="0" hangingPunct="1">
              <a:defRPr sz="1800" kern="1200">
                <a:solidFill>
                  <a:srgbClr val="000000"/>
                </a:solidFill>
                <a:latin typeface="Itau Display"/>
              </a:defRPr>
            </a:lvl5pPr>
            <a:lvl6pPr marL="2286000" algn="l" defTabSz="914400" rtl="0" eaLnBrk="1" latinLnBrk="0" hangingPunct="1">
              <a:defRPr sz="1800" kern="1200">
                <a:solidFill>
                  <a:srgbClr val="000000"/>
                </a:solidFill>
                <a:latin typeface="Itau Display"/>
              </a:defRPr>
            </a:lvl6pPr>
            <a:lvl7pPr marL="2743200" algn="l" defTabSz="914400" rtl="0" eaLnBrk="1" latinLnBrk="0" hangingPunct="1">
              <a:defRPr sz="1800" kern="1200">
                <a:solidFill>
                  <a:srgbClr val="000000"/>
                </a:solidFill>
                <a:latin typeface="Itau Display"/>
              </a:defRPr>
            </a:lvl7pPr>
            <a:lvl8pPr marL="3200400" algn="l" defTabSz="914400" rtl="0" eaLnBrk="1" latinLnBrk="0" hangingPunct="1">
              <a:defRPr sz="1800" kern="1200">
                <a:solidFill>
                  <a:srgbClr val="000000"/>
                </a:solidFill>
                <a:latin typeface="Itau Display"/>
              </a:defRPr>
            </a:lvl8pPr>
            <a:lvl9pPr marL="3657600" algn="l" defTabSz="914400" rtl="0" eaLnBrk="1" latinLnBrk="0" hangingPunct="1">
              <a:defRPr sz="1800" kern="1200">
                <a:solidFill>
                  <a:srgbClr val="000000"/>
                </a:solidFill>
                <a:latin typeface="Itau Display"/>
              </a:defRPr>
            </a:lvl9pPr>
          </a:lstStyle>
          <a:p>
            <a:endParaRPr lang="pt-BR"/>
          </a:p>
        </xdr:txBody>
      </xdr:sp>
      <xdr:sp macro="" textlink="">
        <xdr:nvSpPr>
          <xdr:cNvPr id="139" name="CaixaDeTexto 55">
            <a:extLst>
              <a:ext uri="{FF2B5EF4-FFF2-40B4-BE49-F238E27FC236}">
                <a16:creationId xmlns:a16="http://schemas.microsoft.com/office/drawing/2014/main" id="{85CD96AE-2AE5-4EA4-9CA6-E306BCFA41EC}"/>
              </a:ext>
            </a:extLst>
          </xdr:cNvPr>
          <xdr:cNvSpPr txBox="1"/>
        </xdr:nvSpPr>
        <xdr:spPr>
          <a:xfrm>
            <a:off x="201109" y="1895398"/>
            <a:ext cx="298234" cy="293750"/>
          </a:xfrm>
          <a:prstGeom prst="ellipse">
            <a:avLst/>
          </a:prstGeom>
          <a:solidFill>
            <a:srgbClr val="FF7800"/>
          </a:solidFill>
        </xdr:spPr>
        <xdr:txBody>
          <a:bodyPr wrap="square" rtlCol="0" anchor="ctr">
            <a:noAutofit/>
          </a:bodyPr>
          <a:lstStyle>
            <a:defPPr>
              <a:defRPr lang="pt-BR"/>
            </a:defPPr>
            <a:lvl1pPr marL="0" algn="l" defTabSz="914400" rtl="0" eaLnBrk="1" latinLnBrk="0" hangingPunct="1">
              <a:defRPr sz="1800" kern="1200">
                <a:solidFill>
                  <a:srgbClr val="000000"/>
                </a:solidFill>
                <a:latin typeface="Itau Display"/>
              </a:defRPr>
            </a:lvl1pPr>
            <a:lvl2pPr marL="457200" algn="l" defTabSz="914400" rtl="0" eaLnBrk="1" latinLnBrk="0" hangingPunct="1">
              <a:defRPr sz="1800" kern="1200">
                <a:solidFill>
                  <a:srgbClr val="000000"/>
                </a:solidFill>
                <a:latin typeface="Itau Display"/>
              </a:defRPr>
            </a:lvl2pPr>
            <a:lvl3pPr marL="914400" algn="l" defTabSz="914400" rtl="0" eaLnBrk="1" latinLnBrk="0" hangingPunct="1">
              <a:defRPr sz="1800" kern="1200">
                <a:solidFill>
                  <a:srgbClr val="000000"/>
                </a:solidFill>
                <a:latin typeface="Itau Display"/>
              </a:defRPr>
            </a:lvl3pPr>
            <a:lvl4pPr marL="1371600" algn="l" defTabSz="914400" rtl="0" eaLnBrk="1" latinLnBrk="0" hangingPunct="1">
              <a:defRPr sz="1800" kern="1200">
                <a:solidFill>
                  <a:srgbClr val="000000"/>
                </a:solidFill>
                <a:latin typeface="Itau Display"/>
              </a:defRPr>
            </a:lvl4pPr>
            <a:lvl5pPr marL="1828800" algn="l" defTabSz="914400" rtl="0" eaLnBrk="1" latinLnBrk="0" hangingPunct="1">
              <a:defRPr sz="1800" kern="1200">
                <a:solidFill>
                  <a:srgbClr val="000000"/>
                </a:solidFill>
                <a:latin typeface="Itau Display"/>
              </a:defRPr>
            </a:lvl5pPr>
            <a:lvl6pPr marL="2286000" algn="l" defTabSz="914400" rtl="0" eaLnBrk="1" latinLnBrk="0" hangingPunct="1">
              <a:defRPr sz="1800" kern="1200">
                <a:solidFill>
                  <a:srgbClr val="000000"/>
                </a:solidFill>
                <a:latin typeface="Itau Display"/>
              </a:defRPr>
            </a:lvl6pPr>
            <a:lvl7pPr marL="2743200" algn="l" defTabSz="914400" rtl="0" eaLnBrk="1" latinLnBrk="0" hangingPunct="1">
              <a:defRPr sz="1800" kern="1200">
                <a:solidFill>
                  <a:srgbClr val="000000"/>
                </a:solidFill>
                <a:latin typeface="Itau Display"/>
              </a:defRPr>
            </a:lvl7pPr>
            <a:lvl8pPr marL="3200400" algn="l" defTabSz="914400" rtl="0" eaLnBrk="1" latinLnBrk="0" hangingPunct="1">
              <a:defRPr sz="1800" kern="1200">
                <a:solidFill>
                  <a:srgbClr val="000000"/>
                </a:solidFill>
                <a:latin typeface="Itau Display"/>
              </a:defRPr>
            </a:lvl8pPr>
            <a:lvl9pPr marL="3657600" algn="l" defTabSz="914400" rtl="0" eaLnBrk="1" latinLnBrk="0" hangingPunct="1">
              <a:defRPr sz="1800" kern="1200">
                <a:solidFill>
                  <a:srgbClr val="000000"/>
                </a:solidFill>
                <a:latin typeface="Itau Display"/>
              </a:defRPr>
            </a:lvl9pPr>
          </a:lstStyle>
          <a:p>
            <a:pPr algn="ctr"/>
            <a:endParaRPr lang="pt-BR" sz="3600">
              <a:solidFill>
                <a:srgbClr val="FFFFFF"/>
              </a:solidFill>
              <a:effectLst>
                <a:outerShdw blurRad="50800" dist="38100" dir="5400000" algn="t" rotWithShape="0">
                  <a:prstClr val="black">
                    <a:alpha val="40000"/>
                  </a:prstClr>
                </a:outerShdw>
              </a:effectLst>
              <a:latin typeface="Itau Display XBold" panose="020B0803020204020204" pitchFamily="34" charset="0"/>
              <a:cs typeface="Itau Display XBold" panose="020B0803020204020204" pitchFamily="34" charset="0"/>
            </a:endParaRPr>
          </a:p>
        </xdr:txBody>
      </xdr:sp>
      <xdr:sp macro="" textlink="">
        <xdr:nvSpPr>
          <xdr:cNvPr id="140" name="CaixaDeTexto 139">
            <a:extLst>
              <a:ext uri="{FF2B5EF4-FFF2-40B4-BE49-F238E27FC236}">
                <a16:creationId xmlns:a16="http://schemas.microsoft.com/office/drawing/2014/main" id="{5DB6EF85-80FA-4C0F-99C9-A7827DBBD88F}"/>
              </a:ext>
            </a:extLst>
          </xdr:cNvPr>
          <xdr:cNvSpPr txBox="1"/>
        </xdr:nvSpPr>
        <xdr:spPr>
          <a:xfrm>
            <a:off x="230337" y="1907673"/>
            <a:ext cx="57150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l" defTabSz="914400" rtl="0" eaLnBrk="1" latinLnBrk="0" hangingPunct="1"/>
            <a:r>
              <a:rPr lang="pt-BR" sz="1000" kern="1200">
                <a:solidFill>
                  <a:srgbClr val="FFFFFF"/>
                </a:solidFill>
                <a:effectLst>
                  <a:outerShdw blurRad="50800" dist="38100" dir="5400000" algn="t" rotWithShape="0">
                    <a:prstClr val="black">
                      <a:alpha val="40000"/>
                    </a:prstClr>
                  </a:outerShdw>
                </a:effectLst>
                <a:latin typeface="Itau Display XBold" panose="020B0803020204020204" pitchFamily="34" charset="0"/>
                <a:ea typeface="+mn-ea"/>
                <a:cs typeface="Itau Display XBold" panose="020B0803020204020204" pitchFamily="34" charset="0"/>
              </a:rPr>
              <a:t>Anual</a:t>
            </a:r>
          </a:p>
        </xdr:txBody>
      </xdr:sp>
    </xdr:grpSp>
    <xdr:clientData/>
  </xdr:twoCellAnchor>
  <xdr:twoCellAnchor>
    <xdr:from>
      <xdr:col>2</xdr:col>
      <xdr:colOff>8324850</xdr:colOff>
      <xdr:row>130</xdr:row>
      <xdr:rowOff>47214</xdr:rowOff>
    </xdr:from>
    <xdr:to>
      <xdr:col>4</xdr:col>
      <xdr:colOff>385379</xdr:colOff>
      <xdr:row>132</xdr:row>
      <xdr:rowOff>4325</xdr:rowOff>
    </xdr:to>
    <xdr:grpSp>
      <xdr:nvGrpSpPr>
        <xdr:cNvPr id="141" name="Agrupar 140">
          <a:extLst>
            <a:ext uri="{FF2B5EF4-FFF2-40B4-BE49-F238E27FC236}">
              <a16:creationId xmlns:a16="http://schemas.microsoft.com/office/drawing/2014/main" id="{89B0AAD1-5172-4639-8D7A-12980F217EF9}"/>
            </a:ext>
          </a:extLst>
        </xdr:cNvPr>
        <xdr:cNvGrpSpPr/>
      </xdr:nvGrpSpPr>
      <xdr:grpSpPr>
        <a:xfrm>
          <a:off x="10749915" y="17265557"/>
          <a:ext cx="1691257" cy="290486"/>
          <a:chOff x="600459" y="2695575"/>
          <a:chExt cx="1190242" cy="384613"/>
        </a:xfrm>
      </xdr:grpSpPr>
      <xdr:sp macro="" textlink="">
        <xdr:nvSpPr>
          <xdr:cNvPr id="142" name="Freeform 8">
            <a:extLst>
              <a:ext uri="{FF2B5EF4-FFF2-40B4-BE49-F238E27FC236}">
                <a16:creationId xmlns:a16="http://schemas.microsoft.com/office/drawing/2014/main" id="{01483594-E352-417B-B4B3-EBADCCE9FAC3}"/>
              </a:ext>
            </a:extLst>
          </xdr:cNvPr>
          <xdr:cNvSpPr>
            <a:spLocks/>
          </xdr:cNvSpPr>
        </xdr:nvSpPr>
        <xdr:spPr bwMode="auto">
          <a:xfrm>
            <a:off x="600459" y="2695575"/>
            <a:ext cx="1190242" cy="384613"/>
          </a:xfrm>
          <a:custGeom>
            <a:avLst/>
            <a:gdLst>
              <a:gd name="T0" fmla="*/ 1485 w 1485"/>
              <a:gd name="T1" fmla="*/ 499 h 522"/>
              <a:gd name="T2" fmla="*/ 1276 w 1485"/>
              <a:gd name="T3" fmla="*/ 522 h 522"/>
              <a:gd name="T4" fmla="*/ 182 w 1485"/>
              <a:gd name="T5" fmla="*/ 522 h 522"/>
              <a:gd name="T6" fmla="*/ 0 w 1485"/>
              <a:gd name="T7" fmla="*/ 252 h 522"/>
              <a:gd name="T8" fmla="*/ 182 w 1485"/>
              <a:gd name="T9" fmla="*/ 0 h 522"/>
              <a:gd name="T10" fmla="*/ 1485 w 1485"/>
              <a:gd name="T11" fmla="*/ 0 h 522"/>
              <a:gd name="T12" fmla="*/ 1485 w 1485"/>
              <a:gd name="T13" fmla="*/ 499 h 522"/>
            </a:gdLst>
            <a:ahLst/>
            <a:cxnLst>
              <a:cxn ang="0">
                <a:pos x="T0" y="T1"/>
              </a:cxn>
              <a:cxn ang="0">
                <a:pos x="T2" y="T3"/>
              </a:cxn>
              <a:cxn ang="0">
                <a:pos x="T4" y="T5"/>
              </a:cxn>
              <a:cxn ang="0">
                <a:pos x="T6" y="T7"/>
              </a:cxn>
              <a:cxn ang="0">
                <a:pos x="T8" y="T9"/>
              </a:cxn>
              <a:cxn ang="0">
                <a:pos x="T10" y="T11"/>
              </a:cxn>
              <a:cxn ang="0">
                <a:pos x="T12" y="T13"/>
              </a:cxn>
            </a:cxnLst>
            <a:rect l="0" t="0" r="r" b="b"/>
            <a:pathLst>
              <a:path w="1485" h="522">
                <a:moveTo>
                  <a:pt x="1485" y="499"/>
                </a:moveTo>
                <a:lnTo>
                  <a:pt x="1276" y="522"/>
                </a:lnTo>
                <a:lnTo>
                  <a:pt x="182" y="522"/>
                </a:lnTo>
                <a:lnTo>
                  <a:pt x="0" y="252"/>
                </a:lnTo>
                <a:lnTo>
                  <a:pt x="182" y="0"/>
                </a:lnTo>
                <a:lnTo>
                  <a:pt x="1485" y="0"/>
                </a:lnTo>
                <a:lnTo>
                  <a:pt x="1485" y="499"/>
                </a:lnTo>
                <a:close/>
              </a:path>
            </a:pathLst>
          </a:custGeom>
          <a:solidFill>
            <a:srgbClr val="5F6062">
              <a:lumMod val="40000"/>
              <a:lumOff val="60000"/>
            </a:srgbClr>
          </a:solidFill>
          <a:ln w="11113" cap="flat">
            <a:noFill/>
            <a:prstDash val="solid"/>
            <a:miter lim="800000"/>
            <a:headEnd/>
            <a:tailEnd/>
          </a:ln>
        </xdr:spPr>
        <xdr:txBody>
          <a:bodyPr vert="horz" wrap="square" lIns="91440" tIns="45720" rIns="91440" bIns="45720" numCol="1" anchor="t" anchorCtr="0" compatLnSpc="1">
            <a:prstTxWarp prst="textNoShape">
              <a:avLst/>
            </a:prstTxWarp>
          </a:bodyPr>
          <a:lstStyle>
            <a:defPPr>
              <a:defRPr lang="pt-BR"/>
            </a:defPPr>
            <a:lvl1pPr marL="0" algn="l" defTabSz="914400" rtl="0" eaLnBrk="1" latinLnBrk="0" hangingPunct="1">
              <a:defRPr sz="1800" kern="1200">
                <a:solidFill>
                  <a:srgbClr val="000000"/>
                </a:solidFill>
                <a:latin typeface="Itau Display"/>
              </a:defRPr>
            </a:lvl1pPr>
            <a:lvl2pPr marL="457200" algn="l" defTabSz="914400" rtl="0" eaLnBrk="1" latinLnBrk="0" hangingPunct="1">
              <a:defRPr sz="1800" kern="1200">
                <a:solidFill>
                  <a:srgbClr val="000000"/>
                </a:solidFill>
                <a:latin typeface="Itau Display"/>
              </a:defRPr>
            </a:lvl2pPr>
            <a:lvl3pPr marL="914400" algn="l" defTabSz="914400" rtl="0" eaLnBrk="1" latinLnBrk="0" hangingPunct="1">
              <a:defRPr sz="1800" kern="1200">
                <a:solidFill>
                  <a:srgbClr val="000000"/>
                </a:solidFill>
                <a:latin typeface="Itau Display"/>
              </a:defRPr>
            </a:lvl3pPr>
            <a:lvl4pPr marL="1371600" algn="l" defTabSz="914400" rtl="0" eaLnBrk="1" latinLnBrk="0" hangingPunct="1">
              <a:defRPr sz="1800" kern="1200">
                <a:solidFill>
                  <a:srgbClr val="000000"/>
                </a:solidFill>
                <a:latin typeface="Itau Display"/>
              </a:defRPr>
            </a:lvl4pPr>
            <a:lvl5pPr marL="1828800" algn="l" defTabSz="914400" rtl="0" eaLnBrk="1" latinLnBrk="0" hangingPunct="1">
              <a:defRPr sz="1800" kern="1200">
                <a:solidFill>
                  <a:srgbClr val="000000"/>
                </a:solidFill>
                <a:latin typeface="Itau Display"/>
              </a:defRPr>
            </a:lvl5pPr>
            <a:lvl6pPr marL="2286000" algn="l" defTabSz="914400" rtl="0" eaLnBrk="1" latinLnBrk="0" hangingPunct="1">
              <a:defRPr sz="1800" kern="1200">
                <a:solidFill>
                  <a:srgbClr val="000000"/>
                </a:solidFill>
                <a:latin typeface="Itau Display"/>
              </a:defRPr>
            </a:lvl6pPr>
            <a:lvl7pPr marL="2743200" algn="l" defTabSz="914400" rtl="0" eaLnBrk="1" latinLnBrk="0" hangingPunct="1">
              <a:defRPr sz="1800" kern="1200">
                <a:solidFill>
                  <a:srgbClr val="000000"/>
                </a:solidFill>
                <a:latin typeface="Itau Display"/>
              </a:defRPr>
            </a:lvl7pPr>
            <a:lvl8pPr marL="3200400" algn="l" defTabSz="914400" rtl="0" eaLnBrk="1" latinLnBrk="0" hangingPunct="1">
              <a:defRPr sz="1800" kern="1200">
                <a:solidFill>
                  <a:srgbClr val="000000"/>
                </a:solidFill>
                <a:latin typeface="Itau Display"/>
              </a:defRPr>
            </a:lvl8pPr>
            <a:lvl9pPr marL="3657600" algn="l" defTabSz="914400" rtl="0" eaLnBrk="1" latinLnBrk="0" hangingPunct="1">
              <a:defRPr sz="1800" kern="1200">
                <a:solidFill>
                  <a:srgbClr val="000000"/>
                </a:solidFill>
                <a:latin typeface="Itau Display"/>
              </a:defRPr>
            </a:lvl9pPr>
          </a:lstStyle>
          <a:p>
            <a:endParaRPr lang="pt-BR"/>
          </a:p>
        </xdr:txBody>
      </xdr:sp>
      <xdr:sp macro="" textlink="">
        <xdr:nvSpPr>
          <xdr:cNvPr id="143" name="CaixaDeTexto 54">
            <a:extLst>
              <a:ext uri="{FF2B5EF4-FFF2-40B4-BE49-F238E27FC236}">
                <a16:creationId xmlns:a16="http://schemas.microsoft.com/office/drawing/2014/main" id="{B56F4C9F-F1E9-430E-BAD7-87501BB0F1FE}"/>
              </a:ext>
            </a:extLst>
          </xdr:cNvPr>
          <xdr:cNvSpPr txBox="1"/>
        </xdr:nvSpPr>
        <xdr:spPr>
          <a:xfrm>
            <a:off x="760268" y="2732566"/>
            <a:ext cx="227693" cy="299143"/>
          </a:xfrm>
          <a:prstGeom prst="ellipse">
            <a:avLst/>
          </a:prstGeom>
          <a:solidFill>
            <a:srgbClr val="5F6062"/>
          </a:solidFill>
        </xdr:spPr>
        <xdr:txBody>
          <a:bodyPr wrap="square" rtlCol="0" anchor="ctr">
            <a:noAutofit/>
          </a:bodyPr>
          <a:lstStyle>
            <a:defPPr>
              <a:defRPr lang="pt-BR"/>
            </a:defPPr>
            <a:lvl1pPr marL="0" algn="l" defTabSz="914400" rtl="0" eaLnBrk="1" latinLnBrk="0" hangingPunct="1">
              <a:defRPr sz="1800" kern="1200">
                <a:solidFill>
                  <a:srgbClr val="000000"/>
                </a:solidFill>
                <a:latin typeface="Itau Display"/>
              </a:defRPr>
            </a:lvl1pPr>
            <a:lvl2pPr marL="457200" algn="l" defTabSz="914400" rtl="0" eaLnBrk="1" latinLnBrk="0" hangingPunct="1">
              <a:defRPr sz="1800" kern="1200">
                <a:solidFill>
                  <a:srgbClr val="000000"/>
                </a:solidFill>
                <a:latin typeface="Itau Display"/>
              </a:defRPr>
            </a:lvl2pPr>
            <a:lvl3pPr marL="914400" algn="l" defTabSz="914400" rtl="0" eaLnBrk="1" latinLnBrk="0" hangingPunct="1">
              <a:defRPr sz="1800" kern="1200">
                <a:solidFill>
                  <a:srgbClr val="000000"/>
                </a:solidFill>
                <a:latin typeface="Itau Display"/>
              </a:defRPr>
            </a:lvl3pPr>
            <a:lvl4pPr marL="1371600" algn="l" defTabSz="914400" rtl="0" eaLnBrk="1" latinLnBrk="0" hangingPunct="1">
              <a:defRPr sz="1800" kern="1200">
                <a:solidFill>
                  <a:srgbClr val="000000"/>
                </a:solidFill>
                <a:latin typeface="Itau Display"/>
              </a:defRPr>
            </a:lvl4pPr>
            <a:lvl5pPr marL="1828800" algn="l" defTabSz="914400" rtl="0" eaLnBrk="1" latinLnBrk="0" hangingPunct="1">
              <a:defRPr sz="1800" kern="1200">
                <a:solidFill>
                  <a:srgbClr val="000000"/>
                </a:solidFill>
                <a:latin typeface="Itau Display"/>
              </a:defRPr>
            </a:lvl5pPr>
            <a:lvl6pPr marL="2286000" algn="l" defTabSz="914400" rtl="0" eaLnBrk="1" latinLnBrk="0" hangingPunct="1">
              <a:defRPr sz="1800" kern="1200">
                <a:solidFill>
                  <a:srgbClr val="000000"/>
                </a:solidFill>
                <a:latin typeface="Itau Display"/>
              </a:defRPr>
            </a:lvl6pPr>
            <a:lvl7pPr marL="2743200" algn="l" defTabSz="914400" rtl="0" eaLnBrk="1" latinLnBrk="0" hangingPunct="1">
              <a:defRPr sz="1800" kern="1200">
                <a:solidFill>
                  <a:srgbClr val="000000"/>
                </a:solidFill>
                <a:latin typeface="Itau Display"/>
              </a:defRPr>
            </a:lvl7pPr>
            <a:lvl8pPr marL="3200400" algn="l" defTabSz="914400" rtl="0" eaLnBrk="1" latinLnBrk="0" hangingPunct="1">
              <a:defRPr sz="1800" kern="1200">
                <a:solidFill>
                  <a:srgbClr val="000000"/>
                </a:solidFill>
                <a:latin typeface="Itau Display"/>
              </a:defRPr>
            </a:lvl8pPr>
            <a:lvl9pPr marL="3657600" algn="l" defTabSz="914400" rtl="0" eaLnBrk="1" latinLnBrk="0" hangingPunct="1">
              <a:defRPr sz="1800" kern="1200">
                <a:solidFill>
                  <a:srgbClr val="000000"/>
                </a:solidFill>
                <a:latin typeface="Itau Display"/>
              </a:defRPr>
            </a:lvl9pPr>
          </a:lstStyle>
          <a:p>
            <a:pPr algn="ctr"/>
            <a:endParaRPr lang="pt-BR" sz="3600">
              <a:solidFill>
                <a:srgbClr val="FFFFFF"/>
              </a:solidFill>
              <a:effectLst>
                <a:outerShdw blurRad="50800" dist="38100" dir="5400000" algn="t" rotWithShape="0">
                  <a:prstClr val="black">
                    <a:alpha val="40000"/>
                  </a:prstClr>
                </a:outerShdw>
              </a:effectLst>
              <a:latin typeface="Itau Display XBold" panose="020B0803020204020204" pitchFamily="34" charset="0"/>
              <a:cs typeface="Itau Display XBold" panose="020B0803020204020204" pitchFamily="34" charset="0"/>
            </a:endParaRPr>
          </a:p>
        </xdr:txBody>
      </xdr:sp>
      <xdr:sp macro="" textlink="">
        <xdr:nvSpPr>
          <xdr:cNvPr id="144" name="CaixaDeTexto 143">
            <a:extLst>
              <a:ext uri="{FF2B5EF4-FFF2-40B4-BE49-F238E27FC236}">
                <a16:creationId xmlns:a16="http://schemas.microsoft.com/office/drawing/2014/main" id="{153AFDC4-FAF9-4F3A-AEDC-020DCAB6B354}"/>
              </a:ext>
            </a:extLst>
          </xdr:cNvPr>
          <xdr:cNvSpPr txBox="1"/>
        </xdr:nvSpPr>
        <xdr:spPr>
          <a:xfrm>
            <a:off x="769608" y="2780066"/>
            <a:ext cx="683079" cy="1951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l" defTabSz="914400" rtl="0" eaLnBrk="1" latinLnBrk="0" hangingPunct="1"/>
            <a:r>
              <a:rPr lang="pt-BR" sz="1000" kern="1200">
                <a:solidFill>
                  <a:srgbClr val="FFFFFF"/>
                </a:solidFill>
                <a:effectLst>
                  <a:outerShdw blurRad="50800" dist="38100" dir="5400000" algn="t" rotWithShape="0">
                    <a:prstClr val="black">
                      <a:alpha val="40000"/>
                    </a:prstClr>
                  </a:outerShdw>
                </a:effectLst>
                <a:latin typeface="Itau Display XBold" panose="020B0803020204020204" pitchFamily="34" charset="0"/>
                <a:ea typeface="+mn-ea"/>
                <a:cs typeface="Itau Display XBold" panose="020B0803020204020204" pitchFamily="34" charset="0"/>
              </a:rPr>
              <a:t>Descontinuado</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1827389</xdr:colOff>
      <xdr:row>0</xdr:row>
      <xdr:rowOff>112889</xdr:rowOff>
    </xdr:from>
    <xdr:to>
      <xdr:col>1</xdr:col>
      <xdr:colOff>430389</xdr:colOff>
      <xdr:row>2</xdr:row>
      <xdr:rowOff>56445</xdr:rowOff>
    </xdr:to>
    <xdr:sp macro="" textlink="">
      <xdr:nvSpPr>
        <xdr:cNvPr id="2" name="Retângulo 1">
          <a:hlinkClick xmlns:r="http://schemas.openxmlformats.org/officeDocument/2006/relationships" r:id="rId1"/>
          <a:extLst>
            <a:ext uri="{FF2B5EF4-FFF2-40B4-BE49-F238E27FC236}">
              <a16:creationId xmlns:a16="http://schemas.microsoft.com/office/drawing/2014/main" id="{6B31DD26-1F01-37DB-3D95-BB8DBF500F49}"/>
            </a:ext>
          </a:extLst>
        </xdr:cNvPr>
        <xdr:cNvSpPr/>
      </xdr:nvSpPr>
      <xdr:spPr>
        <a:xfrm>
          <a:off x="1827389" y="112889"/>
          <a:ext cx="733778" cy="275167"/>
        </a:xfrm>
        <a:prstGeom prst="rect">
          <a:avLst/>
        </a:prstGeom>
        <a:solidFill>
          <a:srgbClr val="FF78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pt-BR" sz="1100" b="1"/>
            <a:t>1T26</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53</xdr:col>
      <xdr:colOff>152399</xdr:colOff>
      <xdr:row>3</xdr:row>
      <xdr:rowOff>95250</xdr:rowOff>
    </xdr:from>
    <xdr:ext cx="6219826" cy="3019425"/>
    <xdr:pic>
      <xdr:nvPicPr>
        <xdr:cNvPr id="3" name="Imagem 2">
          <a:extLst>
            <a:ext uri="{FF2B5EF4-FFF2-40B4-BE49-F238E27FC236}">
              <a16:creationId xmlns:a16="http://schemas.microsoft.com/office/drawing/2014/main" id="{9F61C295-99D2-42F2-81FA-016AA3DDE329}"/>
            </a:ext>
          </a:extLst>
        </xdr:cNvPr>
        <xdr:cNvPicPr/>
      </xdr:nvPicPr>
      <xdr:blipFill>
        <a:blip xmlns:r="http://schemas.openxmlformats.org/officeDocument/2006/relationships" r:embed="rId1" cstate="print"/>
        <a:srcRect/>
        <a:stretch>
          <a:fillRect/>
        </a:stretch>
      </xdr:blipFill>
      <xdr:spPr bwMode="auto">
        <a:xfrm>
          <a:off x="6943724" y="533400"/>
          <a:ext cx="6219826" cy="3019425"/>
        </a:xfrm>
        <a:prstGeom prst="rect">
          <a:avLst/>
        </a:prstGeom>
        <a:noFill/>
        <a:ln w="9525">
          <a:noFill/>
          <a:miter lim="800000"/>
          <a:headEnd/>
          <a:tailEnd/>
        </a:ln>
      </xdr:spPr>
    </xdr:pic>
    <xdr:clientData/>
  </xdr:oneCellAnchor>
  <xdr:twoCellAnchor editAs="oneCell">
    <xdr:from>
      <xdr:col>51</xdr:col>
      <xdr:colOff>0</xdr:colOff>
      <xdr:row>3</xdr:row>
      <xdr:rowOff>95250</xdr:rowOff>
    </xdr:from>
    <xdr:to>
      <xdr:col>51</xdr:col>
      <xdr:colOff>6293485</xdr:colOff>
      <xdr:row>19</xdr:row>
      <xdr:rowOff>159385</xdr:rowOff>
    </xdr:to>
    <xdr:pic>
      <xdr:nvPicPr>
        <xdr:cNvPr id="4" name="Imagem 3">
          <a:extLst>
            <a:ext uri="{FF2B5EF4-FFF2-40B4-BE49-F238E27FC236}">
              <a16:creationId xmlns:a16="http://schemas.microsoft.com/office/drawing/2014/main" id="{098E2022-9E65-4AE7-8A5F-DD90A0BC4BF8}"/>
            </a:ext>
          </a:extLst>
        </xdr:cNvPr>
        <xdr:cNvPicPr/>
      </xdr:nvPicPr>
      <xdr:blipFill>
        <a:blip xmlns:r="http://schemas.openxmlformats.org/officeDocument/2006/relationships" r:embed="rId2" cstate="print"/>
        <a:srcRect/>
        <a:stretch>
          <a:fillRect/>
        </a:stretch>
      </xdr:blipFill>
      <xdr:spPr bwMode="auto">
        <a:xfrm>
          <a:off x="219075" y="533400"/>
          <a:ext cx="6299835" cy="3118485"/>
        </a:xfrm>
        <a:prstGeom prst="rect">
          <a:avLst/>
        </a:prstGeom>
        <a:noFill/>
        <a:ln w="9525">
          <a:noFill/>
          <a:miter lim="800000"/>
          <a:headEnd/>
          <a:tailEnd/>
        </a:ln>
      </xdr:spPr>
    </xdr:pic>
    <xdr:clientData/>
  </xdr:twoCellAnchor>
  <xdr:twoCellAnchor editAs="oneCell">
    <xdr:from>
      <xdr:col>48</xdr:col>
      <xdr:colOff>238125</xdr:colOff>
      <xdr:row>3</xdr:row>
      <xdr:rowOff>95250</xdr:rowOff>
    </xdr:from>
    <xdr:to>
      <xdr:col>50</xdr:col>
      <xdr:colOff>6985</xdr:colOff>
      <xdr:row>19</xdr:row>
      <xdr:rowOff>159385</xdr:rowOff>
    </xdr:to>
    <xdr:pic>
      <xdr:nvPicPr>
        <xdr:cNvPr id="5" name="Imagem 4">
          <a:extLst>
            <a:ext uri="{FF2B5EF4-FFF2-40B4-BE49-F238E27FC236}">
              <a16:creationId xmlns:a16="http://schemas.microsoft.com/office/drawing/2014/main" id="{E2D9F676-4A11-479C-BC51-3503B35B423C}"/>
            </a:ext>
          </a:extLst>
        </xdr:cNvPr>
        <xdr:cNvPicPr/>
      </xdr:nvPicPr>
      <xdr:blipFill>
        <a:blip xmlns:r="http://schemas.openxmlformats.org/officeDocument/2006/relationships" r:embed="rId3" cstate="print"/>
        <a:srcRect/>
        <a:stretch>
          <a:fillRect/>
        </a:stretch>
      </xdr:blipFill>
      <xdr:spPr bwMode="auto">
        <a:xfrm>
          <a:off x="238125" y="533400"/>
          <a:ext cx="6299835" cy="3118485"/>
        </a:xfrm>
        <a:prstGeom prst="rect">
          <a:avLst/>
        </a:prstGeom>
        <a:noFill/>
        <a:ln w="9525">
          <a:noFill/>
          <a:miter lim="800000"/>
          <a:headEnd/>
          <a:tailEnd/>
        </a:ln>
      </xdr:spPr>
    </xdr:pic>
    <xdr:clientData/>
  </xdr:twoCellAnchor>
  <xdr:twoCellAnchor editAs="oneCell">
    <xdr:from>
      <xdr:col>47</xdr:col>
      <xdr:colOff>0</xdr:colOff>
      <xdr:row>3</xdr:row>
      <xdr:rowOff>38100</xdr:rowOff>
    </xdr:from>
    <xdr:to>
      <xdr:col>48</xdr:col>
      <xdr:colOff>29210</xdr:colOff>
      <xdr:row>19</xdr:row>
      <xdr:rowOff>102235</xdr:rowOff>
    </xdr:to>
    <xdr:pic>
      <xdr:nvPicPr>
        <xdr:cNvPr id="7" name="Imagem 6">
          <a:extLst>
            <a:ext uri="{FF2B5EF4-FFF2-40B4-BE49-F238E27FC236}">
              <a16:creationId xmlns:a16="http://schemas.microsoft.com/office/drawing/2014/main" id="{CFE30111-AC90-4577-90DF-63E42FA475C8}"/>
            </a:ext>
          </a:extLst>
        </xdr:cNvPr>
        <xdr:cNvPicPr/>
      </xdr:nvPicPr>
      <xdr:blipFill>
        <a:blip xmlns:r="http://schemas.openxmlformats.org/officeDocument/2006/relationships" r:embed="rId4" cstate="print"/>
        <a:srcRect/>
        <a:stretch>
          <a:fillRect/>
        </a:stretch>
      </xdr:blipFill>
      <xdr:spPr bwMode="auto">
        <a:xfrm>
          <a:off x="247650" y="476250"/>
          <a:ext cx="6299835" cy="3118485"/>
        </a:xfrm>
        <a:prstGeom prst="rect">
          <a:avLst/>
        </a:prstGeom>
        <a:noFill/>
        <a:ln w="9525">
          <a:noFill/>
          <a:miter lim="800000"/>
          <a:headEnd/>
          <a:tailEnd/>
        </a:ln>
      </xdr:spPr>
    </xdr:pic>
    <xdr:clientData/>
  </xdr:twoCellAnchor>
  <xdr:twoCellAnchor editAs="oneCell">
    <xdr:from>
      <xdr:col>45</xdr:col>
      <xdr:colOff>1</xdr:colOff>
      <xdr:row>3</xdr:row>
      <xdr:rowOff>31751</xdr:rowOff>
    </xdr:from>
    <xdr:to>
      <xdr:col>46</xdr:col>
      <xdr:colOff>30270</xdr:colOff>
      <xdr:row>19</xdr:row>
      <xdr:rowOff>102236</xdr:rowOff>
    </xdr:to>
    <xdr:pic>
      <xdr:nvPicPr>
        <xdr:cNvPr id="6" name="Imagem 5">
          <a:extLst>
            <a:ext uri="{FF2B5EF4-FFF2-40B4-BE49-F238E27FC236}">
              <a16:creationId xmlns:a16="http://schemas.microsoft.com/office/drawing/2014/main" id="{18F96513-2694-48B7-8A6A-2169A60D4008}"/>
            </a:ext>
          </a:extLst>
        </xdr:cNvPr>
        <xdr:cNvPicPr/>
      </xdr:nvPicPr>
      <xdr:blipFill>
        <a:blip xmlns:r="http://schemas.openxmlformats.org/officeDocument/2006/relationships" r:embed="rId5" cstate="print"/>
        <a:srcRect/>
        <a:stretch>
          <a:fillRect/>
        </a:stretch>
      </xdr:blipFill>
      <xdr:spPr bwMode="auto">
        <a:xfrm>
          <a:off x="243418" y="465668"/>
          <a:ext cx="6299835" cy="3118485"/>
        </a:xfrm>
        <a:prstGeom prst="rect">
          <a:avLst/>
        </a:prstGeom>
        <a:noFill/>
        <a:ln w="9525">
          <a:noFill/>
          <a:miter lim="800000"/>
          <a:headEnd/>
          <a:tailEnd/>
        </a:ln>
      </xdr:spPr>
    </xdr:pic>
    <xdr:clientData/>
  </xdr:twoCellAnchor>
  <xdr:twoCellAnchor editAs="oneCell">
    <xdr:from>
      <xdr:col>42</xdr:col>
      <xdr:colOff>190485</xdr:colOff>
      <xdr:row>3</xdr:row>
      <xdr:rowOff>31748</xdr:rowOff>
    </xdr:from>
    <xdr:to>
      <xdr:col>44</xdr:col>
      <xdr:colOff>18647</xdr:colOff>
      <xdr:row>19</xdr:row>
      <xdr:rowOff>105831</xdr:rowOff>
    </xdr:to>
    <xdr:pic>
      <xdr:nvPicPr>
        <xdr:cNvPr id="8" name="Imagem 7">
          <a:extLst>
            <a:ext uri="{FF2B5EF4-FFF2-40B4-BE49-F238E27FC236}">
              <a16:creationId xmlns:a16="http://schemas.microsoft.com/office/drawing/2014/main" id="{3BD3ACE6-F5AB-4780-A010-226DC47E043E}"/>
            </a:ext>
          </a:extLst>
        </xdr:cNvPr>
        <xdr:cNvPicPr>
          <a:picLocks noChangeAspect="1"/>
        </xdr:cNvPicPr>
      </xdr:nvPicPr>
      <xdr:blipFill>
        <a:blip xmlns:r="http://schemas.openxmlformats.org/officeDocument/2006/relationships" r:embed="rId6"/>
        <a:stretch>
          <a:fillRect/>
        </a:stretch>
      </xdr:blipFill>
      <xdr:spPr>
        <a:xfrm>
          <a:off x="6688652" y="465665"/>
          <a:ext cx="6326326" cy="3122083"/>
        </a:xfrm>
        <a:prstGeom prst="rect">
          <a:avLst/>
        </a:prstGeom>
      </xdr:spPr>
    </xdr:pic>
    <xdr:clientData/>
  </xdr:twoCellAnchor>
  <xdr:twoCellAnchor>
    <xdr:from>
      <xdr:col>40</xdr:col>
      <xdr:colOff>84666</xdr:colOff>
      <xdr:row>3</xdr:row>
      <xdr:rowOff>31749</xdr:rowOff>
    </xdr:from>
    <xdr:to>
      <xdr:col>42</xdr:col>
      <xdr:colOff>4305</xdr:colOff>
      <xdr:row>19</xdr:row>
      <xdr:rowOff>104949</xdr:rowOff>
    </xdr:to>
    <xdr:pic>
      <xdr:nvPicPr>
        <xdr:cNvPr id="9" name="Gráfico 1">
          <a:extLst>
            <a:ext uri="{FF2B5EF4-FFF2-40B4-BE49-F238E27FC236}">
              <a16:creationId xmlns:a16="http://schemas.microsoft.com/office/drawing/2014/main" id="{CB30A6F4-D992-46BC-9117-5E9C38E6025D}"/>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6678083" y="465666"/>
          <a:ext cx="6290805" cy="312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39</xdr:col>
      <xdr:colOff>10583</xdr:colOff>
      <xdr:row>3</xdr:row>
      <xdr:rowOff>31747</xdr:rowOff>
    </xdr:from>
    <xdr:ext cx="6268960" cy="3122084"/>
    <xdr:pic>
      <xdr:nvPicPr>
        <xdr:cNvPr id="12" name="Imagem 11">
          <a:extLst>
            <a:ext uri="{FF2B5EF4-FFF2-40B4-BE49-F238E27FC236}">
              <a16:creationId xmlns:a16="http://schemas.microsoft.com/office/drawing/2014/main" id="{4A502205-A6FC-45F7-BA39-DD3FC06EAF9C}"/>
            </a:ext>
          </a:extLst>
        </xdr:cNvPr>
        <xdr:cNvPicPr>
          <a:picLocks noChangeAspect="1"/>
        </xdr:cNvPicPr>
      </xdr:nvPicPr>
      <xdr:blipFill>
        <a:blip xmlns:r="http://schemas.openxmlformats.org/officeDocument/2006/relationships" r:embed="rId8"/>
        <a:stretch>
          <a:fillRect/>
        </a:stretch>
      </xdr:blipFill>
      <xdr:spPr>
        <a:xfrm>
          <a:off x="137583" y="465664"/>
          <a:ext cx="6268960" cy="3122084"/>
        </a:xfrm>
        <a:prstGeom prst="rect">
          <a:avLst/>
        </a:prstGeom>
      </xdr:spPr>
    </xdr:pic>
    <xdr:clientData/>
  </xdr:oneCellAnchor>
  <xdr:twoCellAnchor editAs="oneCell">
    <xdr:from>
      <xdr:col>37</xdr:col>
      <xdr:colOff>52915</xdr:colOff>
      <xdr:row>3</xdr:row>
      <xdr:rowOff>0</xdr:rowOff>
    </xdr:from>
    <xdr:to>
      <xdr:col>37</xdr:col>
      <xdr:colOff>6261098</xdr:colOff>
      <xdr:row>19</xdr:row>
      <xdr:rowOff>68385</xdr:rowOff>
    </xdr:to>
    <xdr:pic>
      <xdr:nvPicPr>
        <xdr:cNvPr id="10" name="Imagem 9">
          <a:extLst>
            <a:ext uri="{FF2B5EF4-FFF2-40B4-BE49-F238E27FC236}">
              <a16:creationId xmlns:a16="http://schemas.microsoft.com/office/drawing/2014/main" id="{22CA1B3E-B0C9-4569-86E9-A46C019955E7}"/>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79915" y="433917"/>
          <a:ext cx="6201833" cy="31100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xdr:col>
      <xdr:colOff>31749</xdr:colOff>
      <xdr:row>3</xdr:row>
      <xdr:rowOff>21165</xdr:rowOff>
    </xdr:from>
    <xdr:to>
      <xdr:col>35</xdr:col>
      <xdr:colOff>6240899</xdr:colOff>
      <xdr:row>19</xdr:row>
      <xdr:rowOff>31232</xdr:rowOff>
    </xdr:to>
    <xdr:pic>
      <xdr:nvPicPr>
        <xdr:cNvPr id="11" name="data:image/png;base64,iVBORw0KGgoAAAANSUhEUgAABWcAAAKrCAYAAACdoz9dAAAAAXNSR0IArs4c6QAAAARnQU1BAACxjwv8YQUAAAAJcEhZcwAAFxEAABcRAcom8z8AAP+lSURBVHhe7L2FfyRJeqf/+6fuc+Czz3R3xmUvmNa0u1707pluz961vTyzwzM9zczcLWwmNailFjMztKjVzB2/eCIrqrJSWVIJq6T+Pp95p1pVCYFvxPvNyMz/b2Bg4GlbW5tpaWmRyWQymUwmk8lkMplMJpPJZDLZMlpra6vp6uoy7e3tV/8/hNm+vj4zPj4uk8lkMplMJpPJZDKZTCaTyWSyZbKJiQkzNjb2rLu7+w4C7f+HWmu/MEIIIYQQQgghhBBCCCGWl1evXj0YHR3tbG9vD8TZ27dvJ34SQgghhBBCCCGEEEIIsVwgzo6MjHTxRAOJs0IIIYQQQgghhBBCCLFCSJwVQgghhBBCCCGEEEKIHCBxVgghhBBCCCGEEEIIIXKAxFkhhBBCCCGEEEIIIYTIARJnhRBCCCGEEEIIIYQQIgdInBVCCCGEEEIIIYQQQogcIHFWCCGEEEIIIYQQQgghcoDEWSGEEEIIIYQQQgghhMgBEmeFEEIIIYQQQgghhBAiB0icFUIIIYQQQgghhBBCiBwgcVYIIYQQQgghhBBCCCFygMRZIYQQQgghhBBCCCGEyAESZ4UQQgghhBBCCCGEECIHSJwVQgghhBBCCCGEEEKIHCBxVgghhBBCCCGEEEIIIXKAxFkhhBBCCCGEEEIIIYTIARJnhRBCCCGEEEIIIYQQIgdInBVCCCGEEEIIIYQQQogcIHFWCCGEEEIIIYQQQgghcoDEWSGEEOI1Z2BgwJw7d87U19czMUh8K4RYKZ49e2aqqqpcP7QT88S3+cHw8LBLF+lby/5henraVFdXm4sXL5pr167lXT2sVe7evWsuXbpkrl+/bu7fv5/49vXm0aNH5urVq64t0i6FEEKsfSTOCiFEjnn8+LG5d++em4ATmDx//jzxi1itIGDcuHHD7N692xQXF6cFV/x7//79TgjNF/bu3Wt+8zd/03z/+983T58+TXy7PNDe79y549r8fIQetme/xabvyZMnrg6ixvH5TYhcMDY2Zr7zne+YX/3VXzUnT55MfJsfHD161PzWb/2W+cY3vuFE5LVIX1+f+cEPfmD+6I/+yPlC8vuP//iPKyYWPnz40Pmh13H8r6urM//rf/0v8yd/8ieGWHS+vHjxwpUdguZagTH5f/7P/2m+/vWvO9+wUF7ndiWEEKsNibNCCJEj2tvbzc6dO11A+NWvftX8+Z//ufnWt75l3njjDXP+/HknFonVx8uXL82JEyfM5z73OfO///f/Nr/3e79n/umf/ikZdLI66Hd+53fM9u3b3d/5ACIy6fzXf/3XZRcoi4qKzJ/+6Z+ab37zm4bJRzYgZP/1X/+1+cpXvmJqa2sT384fgvj169e7vsbxvvzlLzvjb/rgv/3bv5k9e/aY7u7uxB5CrAzMv//hH/7BiVT5Js4eOXLE/MEf/IH59re/vewXb3IBot6Pf/xj55fxBW+99Zb50Y9+5MRZLggtN9y58M///M/mz/7sz1xZr+XVyXHg0//wD//Q/NVf/ZVpbm5OfJsdjLf47D/+4z82//Iv/7IoITNfaGpqchcJvvSlL5mamprEt/Mn3K4OHz6c+FYIIUS+InFWCCFWGIKJwsJCF4j87u/+rvn93/99J+R9/vOfN5/97GddgEgg/B//8R9uci1WF0NDQ05EpH7Pnj1r3n//fVen/I0YT7BEnZeVlSX2yD0Et6SJCwXLLc6yovjTn/60E4MPHTqU+HZ2tmzZ4lYR/c3f/I27xXqhsGqXAJ680t8IWr3xN/2O3xBqb968mdhLiOWH+TdiIBd0CgoKEt8GINaxgpPbv7nAsNKwchbxjJW9a1GcbWxsNF/84hfdOHzs2DH3HeWML1/sikPq7sGDB67uMh0LAY7y/ZVf+RV3cTYXdZxLWDn7iU98wl0wm+/KWXz63//935v/+l//q/nUpz6VV3ek0FdYtcrq1WwhP1wYYM7A6tlMZNOueAzJJz/5yWS7EkIIkd9InBVCiBXmwIEDLohABPra175mdu3aZSoqKtzqEZ5zt3XrVidC/cZv/Ib58MMPX7tAbbXDimhE9vfee8/9Tf3t27fP3bKJwIgAiGCbT8/WW0lxloCSFYKIsz/84Q/nvBXVb8+FDPrDYiBv//7v/+4C35/+9KdmamoqaaxWYgUxK+dIG6vY9cxJsVLMJs729PSY//N//o+7wFNeXp74duVY6+Isj55hTGbcHRwcTHy7NLCSE/GQC3aZ6o7Vudu2bTM///nP3Z0VrxuLEWcRKS9fvmx+8pOfOP+dT482OH78uBv3WZWNSJsNJSUlbp7wi1/8YtY5AhcOuNDLeJXpQiLnpF1xLC6KCiGEyG8kzgohxArCJJoVOgh0BOIdHR2JX9IhGOcW81/+8pd6Vtgqg8dRECxGb9nnb16qQ/CN4JhPrKQ4C/58PFKgtbU18W08XLigz3zmM59Z9GpWL85y6zh9K46DBw+6lb2sODp16lTiWyGWl9nEWV5SRR/gogFC4kqz1sVZVsv6/LFycSnp7e11wi9jfmlpaeJbEWYx4mw+wyN0/HNjs73Qxyru06dPm8nJycQ38TBu8igHno+scUoIIdYGEmeFEGKFIOjjmZYE2NkEIUzOWR0hxHKz0uIswTjPnUWwmO1ZeKyK4lEQCFasPmOF62IIi7OZbvPs7+93ojHbZPvYBSEWy2ziLJN02iQXDC5cuJD4duVY6+IsqxV9/pYa6pVHpnBxiYt2YiZrVZzlufLM97773e+6xw8sJTzy6i//8i/dXSBqV0IIsTaQOCuEECtEZWWle8EDQeCmTZsS384fnlnb0NDgbpnjEQgbNmxwzya7cuWKmZiYSGyVDsIwL5lZt25d8jm2vPQIYYzVHYhz3HIZfhM3t9RdunTJ3RZHehEMMj3vk/Hj448/TgoHpJFVjjt27Egen8c2ILZlgrTzWAcEMc63efNm93KUTM+Q41icj1vdfUB369Yt93xSjGe6RlcdkydWYrJSauPGje48PGaC/eYSHUgfz5DlMRTsS56uXr2a8dZDVj+zAgZxke0J1Pg7m9tmqSNWWYX3RUDgmAuF2z1Ztcutn7SZ/fv3u1v5gdWic4mzlCV1SNlRvqSLxzVQBvN9aQ6ri3n2K48q+H//7/9lXEnMBQoEK4RS2gPtKgxCKquRyRPpIV2zlVM24iz18xd/8Rdum/m+RIU2ycon2i3pxTgG/TWadg/tjvZHu/flSn1QV5meVUh50efpm36FFeegPqhb2jT9JnxO2i/tz/etM2fOLErs5sU9+CDSQJrpD/THTD7IMzo66uqIdOAzyAe+Zz7PZSTP1Dn+hTplX1aU4mv4vqurK7FlOrQX+hXl7LedayU7jylBnCSt5JN/k/c4X8atw/gjyiGuvvGvpPOjjz5yz4MMEyfOcmcFfZ/b3bk9mpcEcYGPMvd+P9r38Ov0Ce872JbynutCH2ljjOKY3mfTpoD0zCXOUh74k3Cb4FiMIXO1CdLMSxQ5L/mizyDYzTZezAZBDc91Jw0ck75F3sLjG7DikPNxlwrPm6Xfsw/tgz5Ce4nCreKIYbQdxlPyyrgQXRnZ2dnpjvPOO++4Vc8ItNQdbdb7hrDRHzh3eLzjkQhsTxoztWmgH1PfHIeVunGw0pJ69HXDOEY7zXZFZxx+TPDzCI5L/VP+8yEszvp88hxe2iDHpB3N9mIs+hJ9ir4d7ne0K8ouvNqcVejk3fd/5gNzPTqKsRMfRTuijEmTb1PRxyhwLNoDx+eCIo84QkT94IMP3HyN7+PEVPoxczjfrvx8ITrnYmzjONz5wQVORH/GtNnaFWUw27N4mR9SDowbbEsbYb4424sxSS9zLOYRnAOj7qlL3e0lhBALw857JM4KIcRKQECAALaYN/Ai2r377rvuGKzI4Lm0/+N//A8nJBEEEDwz8Y8GGwRvPEPzV3/1V92En4k3L0H67d/+bfNrv/ZrbvUFwSPPQkWoIED6/ve/71Y2cg6MVVu8rTsqKgCCHdvwEjMEhZ/97Gfu1nCfPo6PuMDEPyqEEBjwBn/Sxz7k5dd//dedkUf2I/CKiqAE2rw4g+MTIBBokwdu8yOff/d3f5fch/Ig8OG5jf6la+zHOfg3wTMCCMJRHOxL2XJ76m/91m+5fSk7/qacwrfmI4KQXla6UX6kh+35ZHteNnXx4sXE1ulQNghzbEOw6s/FvpQ/QR7BG+LmfEBw5Jl8CBCUL3VO+sk3gS/BJsfPJM4SpBEM+lurKTfS5dsd5YrINR8xhYCe8uDWTAK6OAikqVPOG36kwfj4uAs8eQYnolG4jMkH3xOQRwWysDj75ptvJr5NB2GVsue883m+J30MAY+AGdHZt2Ha1xe+8AUXcEcDeSZftGF+R5Tz5co+CHH/9//+X1cGUWin1CXlR9skkCe9vr3gZyhXgmzENPJB36Xu+J3t6GsI45nEnExwbgRI/EfYB3H7LkIB/RhxIk7wOH/+vLvFl/Rh1B155d+U3VwiiYf+5vOPL6Uufbv8b//tvzlRJwz1jqiK+MO52Ja+STsgzYhziGlhqCsEL1+fbI9RT5ybco+CAPPf//t/d34wKgQC/oi+gn/i2GHixFlEVfoq9UUfwBeG80kd+gsRCHmUIfUS1yd4vjk+Mq6PItBxsYJ26P0D5+RvRBfEIMo6kzjL/jxj26ePNsExfJug7SEYR/sjx0LkQhRlP+rGlzHnm+8jHBCM6AvhOuOYvs7wYeG3+f/TP/2T+U//6T+5bUg7fcinnfKNimj4IOqP8qTdUs4cm/PQrrlQ5aHuOAblz3hNfySP1In3Dd44J8fDJyOyeShX2ixtij4XJ/gD46cfj7g4FIb8Uoe0C/Lp+yvb035IN2mN8/uzwZhCeVJmlDVlwSf5oPyph6i/ywT+n/3/9m//1pUxvp1249swx6UMGavi2h8iOH2KZ7CG80Gbow1SZ/hahHLagT8udUe/Yk6V6UIVaWNcZD/yxn4+TeSd3/xFTmA+Q7v6z//5P7txxLcr75v5nvlRGERenqvO9hyXT87l21W4HSKo/5f/8l9m+ASOHW1XGMehDJh/xsGckrkB4w3lwXFoIxyT59kyHob9Mv+mnSM8R+drtC/qCV/S19eX2EMIIUS2SJwVQogVgIDirbfechNeAly/enU+sIKC4J1jMNlnAsxqI1YIIQog3DE5JqAOB4lA4EHA4ANsPpn0s1ICYRWBke8IQBA6vvGNb7hgieCLwI/VHgQBTPQRjKIvt0BMYF+EGY5LUIFAwfccn3RzfI5JgBUWCBAXODYBCYEOwgpBOUEB4hH7cTwE5TCIH6QVcfB73/ueyzfBBEEs3xOIeXEWMY88EXxQDgTAnIP0IY6RdoIigrworIYj4OB3jkGQw74En+SLIAlRxIPYQHBDMPz222+7dLM9Asff/M3fuPpDPIyuhCLoIYimHDDKmZWQ7Et6uTWS7ykLtstWyKKuePEWdUe7QYCnzZAPgmHqhLRSjmwXDdIJsjg3+ScYpB37docg41+ghfjACtBsYUWiF5IyBY7UB+mmfYZXViIyIS5QL7zshBU7lBPHoY682BIVfb04Szug/7DCh77J97RD6o58kFfaULbiAgE5fYX9EBUQ+ikjjHZIOhF0wv0egZG+Qv4oB18v7MOxfDpoK2HxH5ir0d85LvmlTdAWKQfygBhGufI7wgNlQfCNQMw5SJMXVThXtqI6KyARMtmPPoPIQP/mmPQBhCTaAr8hjIThog1pJq2cn1VXCDHUG6IKAgHlmA1MWikX+jx9n35B/rnIQFvx4iaQNy54UB7UDeWBsMq5KWvKivaA2IAY5iFd7EPZ4ZMQuLkAQZ9E6KSso+AnyT9tMpM4y4px2icXlMLEibNc6EE4Q6xC8KJcST9pw68ggvuLXdQDIgzb0Uf5m33xU6SXdFH+Ub/D/rwcj3ZIG6Hd4/PJp29H3j9wwSsqjpFu/DRtgv3Ju/cPXKTy4xK/RcVO6oE6oS3S1/G1lDMXbr75zW+mCZVzQR9mHKT88FOUGfXFMRnn8L3kkb7pfQn+gXLEF5AOtvFp5/twe2BloRd9yS9lj6jGJy98ol1TTt4HUncch4tptFPy7+uO771R1ox1vh9HLyyQD+qOF4plunOFPJEuxtyw/0as5jvKn/yRTs7FOekrXATknPxGWrIFP0AZIMyRLsqX/kSf5rjkl3NyASKbcYp6QOijrTAm4SuZC9APuKhC36SPk864C5uch/OxMjmcf7albXFM5iZsQ7rpG9QvfZH5Bd9z4TiaVi6M4WdoN1xs9f6Tvk87p51R7vQvf5GEY9AGaEeMp+SLcsYHUe58Hx6XaEO0K85B2rijwbcr+iX1w++0P6BNchzyzNhL+mlX9PVou8LIO2VHf46CcO99DuMNcyf2pcxpK+yHDwg/koELbH4+xLFpn5yHdkX54ydorxw3uqpfCCHE7EicFUKIFYCVjohCTFqZgM/1socoCAxMggkimEQjToWDZFbUcKstE2kmzYgd4XMgzvIdgQLHIGgI37JJ0MfKDSb6GEEHK2z97WmcHzGBiTfmAwUPE3qCII5PwECAERZaOD6BEPknCI2em4COwC56azPCIsGlL7dw8IT4gbBEwEYQQaDAbbhsQ7oRQvxKI4IEgn/KLbrqFAGOoIQgiLSFV1axLSKpL9OosEHQQvBNwO1BcECkYdvo7X0Ee16gQoAIg5BAAI8YglAXDWwIiBG12JfgKG4FcxxeZELYia6CIdAjsOM36i4qzrItZUObQXgg2A3nid8JNCl7yoiAOttn63EehHGCUgS1aL3wNyueqHvKOAzBL8IPomVULPKiJ+lBmArDOemHtHGCbcQmLlbwiTBDG6Z+EBrn00cpF45J3yAIDpch5UUZcUzftmhzXhBD0ERACq+Ko20jUrGikHwgHoXzyVyN/agzhIxoe8EXkB/SQ3tBYAivAub4lJ//bbbbV8NQD7QFygmBIpxPfARtHiGFNFOuXBTxILQgHnJxJFrX9PtMK9fiYNJK/n3+uEjg64uyDYvqtAcEVsoJHxZu/8BFAt9+vYBBWdM2uQCAaBMFv+Qv/IRhW9rrUomzHvLrnzmbadU9j4Th/NRl1O/Q/igv8ohIFIbjUY60Jeo33M7wOfgy/APtOyrOUuesziY/jBmkO9omSLu/uEN/9o84oB7wPVzcQkyOgh+Zz3M6EX7JB+mIXhgAxix/MYjVh2EQtvie/MVBvflxgH4bbauMdVyoQKzEh4brnj5Pf2GciorTHsqU4+MPouIsfp48Uf5x+WLlO3VL+hnfwjDG0GaoPy7aRC82sS/npc3iM7N5xj11ShpJK6JjdKUuIO5xXkRF+tdc0D5Jo2+HiL3huQBtGnGV8keIjuZjNnGWsZJjMm9CkA3fuUM9clEIH4LfD6eVOqcuOSf+IfpYJs7D8ckj5cc4GV3ZzPjDb7T/qM8D8si8hrKkXUXHfH7nYgl+k7SE086FPtLMvpnaFTBvIQ9RcZa0kj5+Iw/RR7HQphFiKVt/XuZqfo6Jr4rebUB6qXs/j4n6OCGEELNjxxmJs0IIsdwQkCJaMFEn6A9PsrOBibhf5RJepRkFkZRABEPs83hxlgAGcSBOeGIiTUBFIBn3VmlWULJChDREA3zOS/BJAIRIEIcPnkkbk/5sIeAn3QRnYdHBi7MIs4hY81m1GQVBleAXoSoswBLQk+a4VV8LhWCM4Ca8KoygDwGO7xEwMglVBI+kke0QtMPBYhwE/QSzCD4IoHHtjjLl3LTNqDhLWVC2BFqIMJkg8KdeKaf5PLIDEZ9jI54R/IZhJRYrsAiuERvnA3lGKEGADEPeEGepU47NJ0Ybol2Tfi6CzAfaIWIcZUzfigoHcXARgfPT5uJWYHoQ2ygfLngwUfMwV6MdkG5WC8YJgQiWvm+EhVkPt+KSd/p7Nm0bn+FXJSMGZ2p7CERezAuLYATtCHFcBPIC3ULx4iz54+JNnPDhQYBAwMD/hYXFMAgXvo8gMLAdFxoQReLE2UwslzhL3/Cr5KICXDYgutC36RPh9s33tBPKBwEprl7Yxl+giT7WgDQzLvHbbOMS+aGthQVKxFn8DgI44mxUUJ4P9GvKnPpC8M0EdzLgO8lzuP3SB2lLCE9hUdDDWEr68VPRC3QeBEZ8ICK6fwY6MG56cRZ/Fwf+nosWpC0qzuJPvMCGUBctJ8oWH0E9hFfWIvT5i1sIx2HhLQx32eCL8H+I1HNBWikn6pw+HQfjDPMd2nKmbcL4sqOc4lZ4AiIh7Zc8cVExzFwrZ/Hrmcqe8QrxmzIM9zt8pheMZysXf2EXoTRc/sAdLr7fRNMMrJClTyOORu+O8PCsWNLPhYXwGMC//cU7VtnGQRvHp9AGouWKP2dORd/P1scxz6OcmOdFL9B7/BhLurirYTbfLIQQIh3rtyXOCiHEckNA41eoEJxnEt8ygXhIAEWwkGlSDKww4TZDAoJw8O+DPybimYIfAhACJALQuBU0BIkIK+Qherspk3aEXVbfZBKeCVL9ikZu8c8k7hBUEuSQBgIablUnIGBVU1ScJaifKyCPg4CBY/PcPD4Jzsk7qw3DqwgRHQnaEYKigVc2kF6CIM5DfjgG9UAZhm/l53tu4+X76GrPMAgj3G5IPSLyzyUEsnKRwDAu6A9Dm6DNIEiFg1tWahGcErz6lwPFgdDnxUJuGc0Wv+qLfPO4izCUA8F9VDCOgshD+/ZlzDNREezYNyoY+cCR8mMbzk9907+4XZ82QJCd6QJDHKyiRKwgD4gE2cAKZsqb9pZJ7AEEasQFLLxikrkagTmCDy9cioM+xjkQ3eL8Dcfg/IgDrJKfC/yOFzoor0xQD/5CUnjFMwIMQjtthDpAmIgTwrKBSSv1RNrD5RIFH4G/pf0jYtM2aCOk0Rt9hNtyKSv6oH8GL/6TOqXts3qUCyPRVbdR8kWc9X7H+xxWuPmVmbQLD74Wf8Q5Z7vYw63Y+OCoOEs/YUxibGL1dyYoU9oadR8ef/yqftoUPpyLMHHlNhfUI32Q/OGzqdNwHfuxhLsnKHvEzvB55hJn/YpxxCbyQpmGj8+xEfnok5RH+LFCixVnIZO/wP+z8pMxkAtR4fERUQ+hmPLNdF5gZS9jK2VHO88k4nrw9eSFeQIXWelT4bKgrDkmfZx2xaMAMrUrD76BdDIWZFppS1uhfFjF6vuoZzZxlvpA2Iy7IA2UPYIv+eeik88/4xE+jAvSs439XGyg/VLH4QviMJc469sVv3M3UVy74m4b/Cl+JdzHFivOEvP7C5TRleRxUC70Uc6HL5ltgQHtlf6Ejw5fqBBCCDE7EmeFEGIFIOBj9QoTcQIhJt7zAfEA4QhxIxqYhMGHc3wm4wTbnnDwFxXBPAisBP+siog7B5NzL3REnxEaFmczrZQg0CAIYn9EjHDAxrERf/ieYAKBmcADwY/AirwjMsWJs6y8iq6QzAQBK+IEq1cJugheOQefBHEEQWFx1gfziDazCYRRKG/KBJGGdJMXAhWM8iW4DZchq2bIMwHqXCuNCHZZQUQ5RZ/9G4WAj1U5nC9TAAcIAuQzKs4itFKv1MFsqx1Z2U3dE8zO5zmRCD3+Wa0IJl5sRjRi5RUBc6byQOhCVGR/2pUvX+qTMqYtZxJnETOit1KTP4JOBAVWFMUF03EgBFE+lNNsq2DD+HaFGDTbeXz9kZewYOfF2dkCay8M4A8QUKIgoJBPjj1b2/BQ1pyPsp1tdTR1iohFndJWPfR3BBZERsqYPo0/oX7j0jcbXpzlGNHna4dB7CCPtH/OS9vw7cQbghD1R1sLi1/cUo+gyzlIL2IUbQ0xJpOonGtxljRTxt7vhPNJ+mmjYXGW8mE1NP6EMSYT1FGcOMu5KFvaaNzt7R76NemhbBAAPXxPX8D3km+EcMZJ2uN8HmmA/6RuOQ79gjoN5x3jd8ZP+j59Yj7iLKIUvo18Ro/rj039cAwsfMFkKcRZBEvyxbHDbYN+QNuNCsKAUOhX58/WX2mT/jnStO9w/cZB+8MPUJZ+jI6WB+VPmmhX0VXKcSDOkjf2y7SClMcecV7GSf98V0824mz4ESthaGf0Sfo/Y4IXZxk7KBPa7WxjP2n3Y3q0b84lzrLqFv/C/nHl6NsV2zDPoQw8ixVn8WO+HuPurIhCu+CCMHVKH50NxiTKg3LnIpwQQojskDgrhBArACuuCEqZJDPZDr/dNxuyFWf9KhgCAgIDz1zBH8wlziKM+lvyZxNnMwXVYXE2vEqLAJ2/CRQIkJjQExCRXgILBFPSxXeZxFlElNmg/BEYKD9EAD4pJ86BkW4f+MWJswgY2Yqz7M/t0exHQM8xyYc38kddhsuQQdiLs3OtPCVoJEAi3XOJs6SF4BRbrDibaeURcLGBMiK/0bYxF6SLskdIYJUQEPDyHX0lLlhHVCJQ5Hykm6A+XMYEraQ7kzhL+XFLdRRWhLIKCqFgLpHcExZns1017Fe1ziXOInojqtH+M4mzmR4Rko04y0UHjp2NOIuwxPnoO7OJPfTLOHHWQ1tHxKTP4Q/p8wiorBLOFo6BeEE/mmsVrxdn6V+s/I8z+hKfXOTBV3rwG6xW4zEZlDfthnqmDYWfm+3JpTiLz+bYnB8/4vNL3rjQwQUo2nVYnEU4RJDmnAitmcgkznK3RTbiLP3Oi7OUURSeq4owSD8mLfRrfGimVZRRiF9oD7RP/BAXesL1682XBf4uLBjOJc7yrG/qjDbAcain6LG976FthJ/FuRTiLOXnH9XCnRPeR7NCkX0YV8PtFuYjzuL3OU424iyPPKKcEdIpL993osb3WDYrvcPibKaVlosVZ/F3cTBfQZzGD/HYi/mKs1zwxUeTtugdCHOJs8xbqB/S59tPtBz999xBEp6bLFacxW9SNgsRZ2mLs4E4i28mXxJnhRAieyTOCiHECoGIwgSe4D58u282+CCYYGu2528i5vjnQoZXyK6UOMu5M93uRtoQSgiCwrfuE9AQ+FM2iKEE5Ai2CCNeVCVYJ8BZqDjL82gJkMkf+3CLPkG4Pwe37/MbQkU4AOI5q5wbIYkgdi5IH6tKEBgIIglMCco4B7/xGVeG5BkRmnKIBlFhCBwJoDk+gWimFXwebjEl4CUP3JqcCYQi2kxUnGUfyoXgM1wuURAj/K3sCAbzAaGVVcyc37cLVt+SR4LBcJ17qG/aEYITL3lBhGM7X8aIYwSR8xVnaXde4ELgme3WTQ8rbgmSEReyzXu4XcWJfB4u4tDnEYzDImwuxFn6CME8osxsQiq+xvug2VZRkwcEQXwCdU0byPaOgmzFWdKCUEx9Uub0H99O4swLM1FoUx0dHa59IjiQXp7/GX7pIXhxlrbF8aLQX+ljlM18xFnEtdnEWYQTzsm+9EPGC/oVaSDt3M3Aefk9LM7SLvCrfJ/pjgrI9FgD0sK4xJgx2wsKuYBBW6fNZxr7EJIQ3fB/rBgkTQhS2aygZbUz7QefQN45VrheoxYWZmEucZZ65disrPfjRtxxMX4Lw1hK/12MOAuMk9Q/QjjlxHkYS2hvcRfEENwQ3hiXZ3tMC+em3ZE//GWmPuBhhS7HpB9w0WCuPhUt6ziWW5yl75DPOHz+aW881sBDnXNM/NNsF0H9s9E5T3T1MhedOUYmcZbnP1N/+CjGnrjy8xZtV4sVZ0krbZI2MtsjSTzMt3iEBu2Efhl38cnDYgLaKj56vgsRhBDidcb6bYmzQgixEjA5Z6JPgBq+fTYTiD5+1SDiIgEwE97ZVucRwBAIIlqEA4Vsgr/FirPsS1CNCBsHKyi8QOqDVAIOLzYy4Y8L5Dg2ZbZQcZZjIkgQVHCMuNsbKTfSFRVnEf74HnGSFTJzwb5+hVqmlZd+lU64DKkfv6oYcTdTQIuYgvDF/rM9I9ITfqYkq4IybU9QTgAXFWdpQ37V12wroPwt7wSo830xG23Ai62IHwjKrJqjzqMiFVAGftVlpme8IlRx+/J8xVmgzqk/gtbZnu/sQbT3fQvBbi5xA1h9htiF0DnbqiXeWk5aaFNM1Dy5EGcJsr3YE30hYBjyg1jBdtk8y5AVl/gNyg9hLRuyFWfBi5asOJyrv2QDQh79AXGKVZFhvDiLsB8VboG2glhC256POEvZk1/KNK6uuDiCaEV9x10gwG8iXNHuw+IsFx+8P+JCSCbBBZHd++CwOIuo5ldnzjYuUUdsR7llekZyGPLoL0rMtiLXw6p++iD5C98xki1zibOI05Q9dRDXl2aDCw60FfKeqa9mMz4zf0CAph4YE7lYwFiND4kTwLjgR79i+9le5siFSsY32s5sj7bw0OYRiOl7mcTm+bKc4ixtCL8V9p9hKCfyTzmF2zDjN2niN39HRxyM4/hy/HF07uPThQ+Oi6/p55yXeprtIl0czDUoC/puJj+Lv8skzlKG1CNp5znNc8GxvH/jAlDcHNHDvIztEJ3n83gSIYR43bG+VuKsEEKsFEyCmQwT6CGEEWDFwepYhCqEJAJrVj5xixsTXm7LjFuFwXeIpwT3TIrDzwhdCXHWi3jkK7o/E3RWXfiJvQ+uOCa3yBFg8HsUxAzEFQKchT7WgKCCgJ1yoQyjqyERG3jkBIEYwU5YnEX08AEMz4cLCxMe6srfusdgSiBOOcaJmYyzCMCcK1qG/hEKBJLRFThAflm5x74EnLMFjB6ET24tp9wJHqMCM8dEmPBiGgJ5OLhFyEawoM6p+7jnzhKQUq6UL6LqQoIx8kvgTRpJLyII/44G4UAQSz0R1MYJUYgHiI6U5ULEWcQUgmXKjGB0LkHPty/KiBVaceI0q6IQqHz5kUYvSNLu48qMtkc+6BsI9uGVU7kQZyk76pc0c5EpKkwC+eNFa2zDRQT/KAzaGauz4i5I4bdIB+0H0Tob5iPO4pvoM7TxbMVfLmogBuE3o/gLYIg2UT/nXyCIz4j2T1bf0bapM9I9H3GW89Dm8UP01yiUB36F+o4rQwRO/C5tOizOAj6FvkR+4touZYYASL5oS2Ef6MVm6psxJ+7CHO3MP9MUcde3Cfal38fFHazIJD1c7JntRYQe+qBfhUg5ZOMbw8wlztIX8euUPz4lTnjPBH2C/kLdZLpgl834DLQfL6RTb+QXn41/iUJ/ZTuOiagb50tpk/gWtqHcshEIORc+lHbKBcU4PzBfllOcZTylv1G+0cdkUI/+ecLUb/iuJLblO37jwmZcnTOeeoE0/EgED+MT6eIlZnF9g/kf5yDvzEHi5hee6DjERUzaK/WQ6Y4N9skkztLOKS/STr+MSx/jP6uufZ/wLwBkrkCZR1fzAhdf6Lu0qegcRwghxOxYvy1xVgghVgqEQV6QQZCHETAjACGwEKgi6CECIvL81m/9lvu3nwCzOpEgg4k8K7PYliAFY3+EEybhBCPR1UkrJc56kQ+xhaCetCEMIIRxbNLO+X2gwSer8AiASDfBK0ISATwBOqvd2A9bzDNnuSWbdCGqIE5wyy9lwrhHcIaoTOBHfYTFWc7HcygpV/bl2YME/gQypI8AmfIiWCUwI4CjbigjxAqCTs7D2IpoQiDnzxUtQ8rKCygIT9xmzMppAmZEE/LIfgR7rJoNl8VsEEASALIfaaIsOBe3ShNQUraszKT+ouIssJKUssO45Z/9aR8cg5VTXpxBkMrm2XVxUD4IP6TF375N2uLySL0jOhBUIgByWyntBRGIYJy2Rz+hnBciznJO2hV5YoUuQfBcEMgjbpAm9kFcQ4ikjBA+CYJJk7+9mLbC7d34AL4nTYiMCB0IQdzuT8BMGmgLUcGC8lppcRbwKwTnpJv+SB+nv5BPXjBD+6Evs014VR3iMwI+gjSiJCIIfYiLGlycwS/QBrMVeuYjziJA0W4RMegH9H/6Lv3K9y1WzFHnviypT/wRbZt+S3snn5QTF8c4FqJ6VBSjv3qxhX3x6exLu+RiG+WGcEG9zUec5eIcfZey5fykn/RQxpQt4wrHp/1R3+QJv4PwzTiBOEdZYVFxFoGIssTv0B7IL/WAKIrvI630Seo0Ks4C/oBtyDNiHfvTHjDyjTBLO8R/0kY81D9tmGOSX7anrGhjjDPkhTwhlGcDaUYEo/zogwjl+D7qmLLi4sDhw4ddvUVF6LnEWcYpyo3+SBnSVqhb0kw+GOMoZ3w0Y0IYRGhfN9Qd56bMaUv+Imu24ix58BcG6C/45NkeV+Nvuafd0F+9X6KsEDspC9ok9TfbcaLg5xHsaTPkifGfPFEWlDV1yGprxla+m4vlFmf9HTvsSz5JI32V+mKcoHwYK8LjDXWODyWPnBc/hf+mPZFXjuPvYqG94ZOi0N45L32HMZtyx+fxPGDgHKxq5hykg/kF/oz0cR7aFX2cxy1w8TacN/o97Yp9qVuOS93SH3274viZxFnwF5poA8xbWIFLH2QMok/QNxnX/fjB/AYxnzxT/6SL9kwdU2/4NPo0v3O8+a4yF0KI1x3rtyXOCiHESkKgzSofAiwmzRiBCZN4PpnYEnQRACIieggcEDIJNgjimFAz6cfYj+MwMY4TWhCvmMD/+q//+ozg0UOwwbkJRKLBD3B+BBaOEb1NkuCMoJUgheCSvBEscSy+J218IjYTrIZhZRFBFduTJwI0gh62J7CkHMgfgXc4eEKkI2D6lV/5FSfkzQYBN+fm+JyHciIQJzDhPIh9fEe6o6v7GBcJYgngyAdpQoAhb5QX5R9erUZAzLGoI35D8CBP7E8eWFlMGgi2ohD0+lVWGAEbaaRtcDz+jZgfLcPZIEAj0PLBNGVJumhj/M2t+IiBlAOBXFSc5W+ERPJNGvz+5N+3O4LesPCyEAhefbvGCDIzgXCEkE35U0a0O9LAfgiAiJ2UN+JAGPKC8POrv/qrrk4zgUhHmSP0ZPuSL4QABFqfB8rH903EYNo0QbcHP8BqKeo0Wq7sz3e00bjnuxL04gdoI5luLWaV3W/+5m+6NueD9TC0ay8ox63yjoMLRazSQqzz+STNvj3xHaIR/oB250HQo93yO+0l3K75mwscXATIFuar3g9S7nOB2IpA6/swbZ3zY/yb73kMhn/uKivG8HXUm89juF7oo3EiEqI7oiDH5DyUCftST5wLgQ9xg3NFL85Qp4ghv/Zrvxa7OpZy53iklePzb4QTxBTgohF+hvRxTtobf5MO/o1wTl3T5qIwZnAs9iWPvlz4G99IGXM++lhUnMUnk+fw/r7tsw/nRPyNrlpGNCdN9LFwO6IfcBzONdtzbOOgr3j/6cuJvHBc2hrfU6fRPoNoy/f4lDhxFhBQEatpu75uySfH5zv+/o3f+A0nmEWhPkkL+fTjPP4U8Q04th+fZ3tOM9shhlKmlBH1GzdWe+iD+Hb6JGmO1g3fMebh4+JWQWaC41Kf1Ctp8cf1Zc2xqVf6aHS1ahxcKKRP0IYyPaMUwZf6w/eE/SjQr7iYzQXqqDhLmhiPGcP4JM+kkTrjeNQFF+r8iu4wXBjgYnq4zjkeefW+hHqL3pHi4Zi0B+rK+3f2YU7jYRtEYn5ju3C78v2cdoV4H22bzNn4nfJnW85BffoypJ7wKYwDcatY6bv4PO9LfRp9/qhD+mj4biMuVuITOC95oT37PuD7HRdkvF8SQgiRPdZvS5wVQohcwASaQIzbgFklh4iHcId4ysooxMc4WHWGsMekmX0IRhGjWBkRd9swIOaxKgMxJhoke1iVw/EQr1hVFwXhAYGTgDD6bDrEGCbrpIXVZIhnCKaIS+QNQQKxLVOeCIII8Mk/YhL7kF6CNtJCQIqYFg4g+TflR+A52zMwPaQLAYjAArGCvCLukm8EYtJIABQWxD2UH3mmrgheMNKEyO4D7DDUEStx2AaRAdET0ZpjI/yxki3TSiWENMQCXmpF+ZFWVqEgXvIM1Oitk9nCyhqCQoI16umnP/2pE+UoRwJ8vkfMzFRHrG4iDQRelB1poywp+6UIxChHyp/6J21xbTAMq3sof8oWUYWy5qIBq5MQuRFsoy85IhhFnELAna3NIM7RHugvPPc1W+h/9F/6EOdntSP1yIrwuJddUZeklTQhLLCP7y8IJnGiKiDS0Feox+gqQA9tnb7KM53jHpuAOEafoi6zebZuGOaL9D0uqtA+SQf+iDYet4IMCPDxAbQxyoW8Ut+IyJkEmUywUguxlTaIr8wG8otQRXnQVkg3ZY3vRIChvPADHsRSBFHKiPxRTuQRkWe21dTUKfnEt3B8jH7n35hPW6BdkZYwpI/tqDNWtEVh1Ro+iDInLfRXVgyGhRPqBb+DsIyPoW9QT/QlVuThizLdAo0Q6uuG49O38euIXfhnvue78AWyMPRf2j5l5NsEaWVcoq/GQXlT7rR3yon98C/049lEx9kgr+SRfodwxjH55C4M2hrCLBdGwiD8UV7sE3f7ugdfyepJjkMfp5w4Pv+m7mj/UeEQ8KmMu+G6o6x83YXH5/CFvjg4DsfAT1L/2UCa2Jbxy7dlypm2Eb6Vf77Q1xH9/ByGsqBv0fa5GINYnmk8CUP7IE30afx3HFx8YBvaYDRWpV9QdvjRcPtEnGWsZo5A/0IoZg5DWikH2gTlGfdYCA/HY6Ur+yG04reoP9oKbXeuuJn8UBaUC/tS7n7lrAefQVnRrigDypG80q6YRzGOxYnc9E38COXP9uSLvhNu3/g2yoY7rzKBb+LCA/6CNOI/8AX0lbiV65QX8xi2YVv2YdU8fYB9KGshhBDzR+KsEELkGFYisSICC6/6mIvwftHVTHFwbLbNFFwTePI7wSkrLqLwHccgoIwew4uzTNJ9YOCPx0Q+mwANfJ7YJyxC8ndc0Mz2pCfb4wPb+nOE88Hx+S4u7x6CaIInVonECShhOA7HJH3hevXlMleaSRvbYZnqZL5wbvLIMcN5p6z5fq7259uAL79s2l22+PLi2PM5rt+HTw/5yXQc38Yy9QOP347P+ZZ9uIzmOg9Ey3WuthEuK+o0Dt9+MtVpNseYC19GWFxZxxFug5x/vmULPu0cJ+wnsoFy8fn2bXi2/Ht/MZ88gi9/zhE+vj9etI7DbWC29Pgy57hxZReu13Ddc8y484bxfiC6nf+e487FQtoE5/LnzdRe5wvl74/JJ2nJ1FZ82XDubNojx/F15ffLpp/PVnf+eHMdh3P7887WTuII181SlTNwXF/WtBHqM5ty9Pj2hS2kjnxfi7Y3L85yp4t/Eag/F9vP1heisF/Yb2RT3x7S688ZTWMYtstlu/L54zObtsU24TKZb3sUQgiRjvXhEmeFEEIsjrA4G7dKby3Bqhd/a+J8AjQhhBBCrAxhcXauOzGEEEKIXCNxVgghxKJZ6+Istzhz+zi3//H4BZ7xxi2E3F4uhBBCiPxC4qwQQojVhMRZIYQQi4YXnvDSCf9st7UGz2YlyOOFGf6lHbzJWbfxCSGEEPkHz37mpVY8hogLrEIIIUQ+I3FWCCHEouFlMLwcgpe/LOWz7PKF/v5+s3//fvdWZV4Mwss1eP6sEEIIIfIPXjTGeM1LsjReCyGEyHckzgohhBBCCCGEEEIIIUQOkDgrhBBCCCGEEEIIIYQQOUDirBBCCCGEEEIIIYQQQuQAibNCCCGEEEIIIYQQQgiRAyTOCiGEEEIIIYQQQgghRA6QOCuEEEIIIYQQQgghhBA5QOKsEEIIIYQQQgghhBBC5ACJs0IIIYQQQgghhBBCCJEDJM4KIYQQQgghhBBCCCFEDpA4K4QQQgghhBBCCCGEEDlA4qwQQgghhBBCCCGEEELkAImzQgghhBBCCCGEEEIIkQMkzgohhBBCCCGEEEIIIUQOkDgrhBBCCCGEEEIIIYQQOUDirBBCCCGEEEIIIYQQQuQAibNCCCGEEEIIIYQQQgiRAyTOCiGEEEIIIYQQQgghRA6QOCuEEEIIIYQQQgghhBA5QOKsEEIIIYQQQgghhBBC5IC8EGdfvHhh+vv7zdTUVOKbmUxOTpru7m7T19dnHjx4kPg2Hb7v7e01PT09sx5LCCGEEEIIIYQQQgghck3OxVl7cvPxxx+bz3/+82b79u2Jb1Mg3BYVFZlvf/vb5jOf+Yz5whe+YH7wgx+Yurq6xBYBtbW17nuO87nPfc585zvfMSUlJW5/IYQQQgghhBBCCCGEyDdyJs7aE5uysjLz9a9/3fzlX/6l+cQnPmHWr1+f+DXFmTNnzCc/+Unz5ptvmlu3bpnS0lLz13/91+arX/2qGRoactt0dnaav/iLvzDf/OY3zbVr18z169fN97//ffOpT33K/VsIIYQQQgghhBBCCCHyjZyJs9PT005w3bt3r7lx44b54z/+Y7eCNszDhw/Nt771LfPP//zP7t+eK1euOMH2yJEj7u9169a5/Ts6OtzfgHD75S9/2fzoRz8yT548SXwrhBBCCCGEEEIIIYQQ+UHOxNmnT58mz9Xe3u4eRxBdOcujCvj+xIkTiW8C2I/Vtm+88Ya5e/eu+d73vmd+9rOfJX5N8Ytf/MIJtHr+rBBCCCGEEEIIIYQQIt/I+TNnoampKVacPXfunHvG7OXLlxPfBPBIhH/8x380//Iv/+JeEsYjDTZu3Jj4NcWWLVvccbu6uhLfCCGEEEIIIYQQQgghRH6Q1+IsL/T6oz/6I3Pp0qXENyl41ME//MM/mObmZvdIgw0bNjjRNsy2bdvMZz/7WVNVVZX4RgghhBBCCCGEEEIIIfKDNSPOsnI2kzjLi8SEEEIIIYQQQgghhBAin8hrcfbMmTPu+6g4iwiLMPvDH/7QPdbgz/7sz9y+UXF28+bN5otf/KLp7+9PfLP0PHjwwExMTLjn2spkMplMJpPJZDKZTCaTyWSy/LfJyUkzPT09Q09cafJanOVxBKx8PXLkSOKbANLIc2Y//PBDJ45+5zvfMT/60Y9mFCYvCfva177mXhq2XIyNjZnW1lbT0dEhk8lkMplMJpPJZDKZTCaTyVaBoef19fWZly9fJlS+3JAX4iyrXxFnWekaZnx83ImwP/jBD8zjx48T3xpTWlpqPvOZz5izZ8+6v3/xi1+YP/3TPzU9PT3ub+AlYHz33nvvmefPnye+XXqePn3qBOKHDx/KZDKZTCaTyWQymUwmk8lkslVg6Hnoja/tytkXL164FbM3b950K2NZIfvv//7v5saNG6a6uto8efLEbbdv3z7zh3/4h+att94y5eXl5vDhw+5RBd///vfd0mOorKx0+//d3/2dKSsrMxcvXjTf+MY3nDhLnoQQQgghhBBCCCGEECLfyJk4++jRI7ciFuH1S1/6kvnyl7/sxNRPf/rT5itf+YqxiXLb3b9/3+zcudN997nPfc5tx2rY8HNkUbhPnz5tvvvd77oVuByP59HqRWBCCCGEEEIIIYQQQoh8JWfiLIIqz2tFZB0cHDRDQ0Puc2BgwAwPD6c9ioBtecQB246OjmZ8TAEradmfY7E8WQghhBBCCCGEEEIIIfKVnImzQgghhBBCCCGEEEII8TojcVYIIYQQQgghhBBCCCFygMRZIYQQQgghhBBCCCGEyAESZ4UQQgghhBBCCCGEECIHSJwVQgghhBBCCCGEEEKIHCBxVgghhBBCCCGEEEIIIXKAxFkhhBBCCCGEEEIIIYTIARJnhRBCCCGEEEIIIYQQIgdInBVCCCGEEEIIIYQQQogcIHFWCCGEEEIIIYQQQgghcoDEWSGEEEIIIYQQQgghhMgBEmeFEEIIIYQQQgghhBAiB0icFUIIIYQQQgghhBBCiBwgcVYIIYQQQgghhBBCCCFygMRZIYQQQgghhBBCCCGEyAESZ4UQQgghhBBCCCGEECIHSJwVQgghhBBCCCGEEEKIHCBxVgghhBBCCCGEEEIIIXKAxFkhhBBCCCGEEEIIIYTIARJnhRBCCCGEEEIIIYQQIgdInBVCCCGEEEIIIYQQQogcIHFWCCGEEEIIIYQQQgghcoDEWSGEEEIIIYQQQgghhMgBEmeFEEIIIYQQQgghhBAiB0icFUIIIYQQQgghhBBCiBwgcVYIIYQQQgghhBBCCCFygMRZIYQQQgghhBBCCCGEyAESZ4UQQgghhBBCCCGEECIHSJwVQgghhBBCCCGEEEKIHCBxVgghhBBCCCGEEEIIIXKAxFkhhBBCCCGEEEIIIYTIARJnhRBCCCGEEEIIIYQQIgdInBVCCCGEEEIIIYQQQogcIHFWCCGEEEIIIYQQQgghcoDEWSGEEEIIIYQQQgghhMgBEmeFEEIIIYQQQgghhBAiB0icFUIIIYQQQgghhBBCiBwgcVYIIYQQQgghhBBCCCFygMRZIYQQQgghhBBCCCGEyAESZ4UQQgghhBBCCCGEECIHSJwVQgghhBBCCCGEEEKIHCBxVgghhBBCCCGEEEIIIXKAxFkhhBBCCCGEEEIIIYTIARJnhRBCCCGEEEIIIYQQIgdInBVCCCGEEEIIIYQQQogcIHFWCCGEEEIIIYQQQgghcoDEWSGEEEIIIYQQQgghhMgBEmeFEEIIIYQQQgghhBAiB0icFUIIIYQQQgghhBBCiBwgcVYIIYQQQgghhBBCCCFygMRZIYQQQgghhBBCCCGEyAESZ4UQQgghhBBCCCGEECIHSJwVQgghhBBCCCGEEEKIHCBxVgghhBBCCCGEEEIIIXKAxFkhhBBCCCGEEEIIIYTIARJnhRBCCCGEEEIIIYQQIgdInBVCCCGEEEIIIYQQQogcIHFWCCGEEEIIIYQQQgghcoDEWSGEEEIIIYQQQgghhMgBEmeFEEIIIYQQQgghhBAiB0icFUIIIYQQQgghhBBCiBwgcVYIIYQQQgghhBBCCCFygMRZIYQQQgghhBBCCCGEyAESZ4UQQgghhBBCCCGEECIHSJwVQgghhBBCCCGEEEKIHCBxVgghhBBCCCGEEEIIIXKAxFkhhBBCCCGEEEIIIYTIARJnhRBCCCGEEEIIIYQQIgdInBVCCCGEEEIIIYQQQogcIHFWCCGEEEIIIYQQQgghcoDEWSGEEEIIIYQQQgghhMgBEmeFEEIIIYQQQgghhBAiB0icFUIIIYQQQgghhBBCiBwgcVYIIYQQQgghhBBCCCFygMRZIYQQQgghhBBCCCGEyAESZ4UQQgghhBBCCCGEECIHSJwVQgghhBBCCCGEEEKIHCBxVgghhBBCCCGEEEIIIXKAxFkhhBBCCCGEEEIIIYTIARJnhRBCCCGEEEIIIYQQIgdInBVCCCGEEEIIIYQQQogcIHFWCCGEEEIIIURWvHxpzPMXr8yLkPH3y1eJDYQQQggxLyTOCiGEEEIIIYTIivaB+6bg+ogpujFqihN28uqIqWiZMi+l0AohhBDzRuKsEEIIIYQQQoisqOucNluLe8320j6zI2FbinrMmcrb5oXEWSGEEGLeSJwVQgghhBBCCJEVDd13za7T/WbP2QGzN2E7T/WZC9VjEmeFEEKIBSBxVgghhBBCCCFEVkicFUIIIZYWibNCCCGEEEIIIbJC4qwQQgixtEicFUIIIYQQQgiRFRJnhRBCiKUl78XZ+/fvm6GhoTQbHBw0U1NTiS1SPH/+3NjMmIGBgdjfhRBCCCGEEEIsHImzQgghxNKS9+Ls4cOHzRe+8AXzxS9+0Rn//tSnPmXWrVuX2CKgq6vLvPnmm+ZP/uRPzGc/+1nzt3/7t+bQoUPm0aNHiS2EEEIIIYQQQiwGibNCCCHE0pL34uymTZvMN7/5TXP58mVTWVlpbt68aa5fv+7EWM/4+Lj5u7/7O/PlL3/ZnDp1yty4ccMJtX/wB39gjh8/nthKCCGEEEIIIcRikDgrhBBCLC2rQpz9wQ9+4B5ZkIkTJ06YT37yk+bKlSuJb4xbMfu9733PfOMb3zDT09OJb4UQQgghhBBCLBSJs0IIIcTSsirE2X/91381z549S3yTDt//6Ec/Mt/+9rdnPMJg+/bt7hEHTU1NiW+EEEIIIYQQQiyUfBNnn798Zp48f5S0py8e2yD3ZeJXIYQQIv/Je3F248aN7rEGZWVlpqqqygmtYRH27t275rvf/a75j//4jxmra8+fP+9W1LKvEEIIIYQQQojFkW/ibPPtCnOicb0pbtlqCps3mdPtu82dR2OJX4UQQoj8J+/F2YMHD5o//dM/dQLt17/+dfPXf/3X5oc//KFpaGhwv9+5c8c9ugBx9unTp+47z8WLF80f/uEfmjNnziS+EUIIIYQQQgixUOLF2X5zoXrc5OKpBrVDV8zOWz82+2reNHuqf24O179nJh4OJX4VQggh8p+8F2cnJydNd3e3mZiYMENDQ+bs2bPmz//8z83XvvY1Mzw8bB48eOCEWx5tkAtx1hagTCaTyWQymUwmk615s9GPqe+ajl85WzVmXrx4SYA0Y7/lMpscUzdc5kTZg3XvmP21vzTHGj4yY/cHFavJcm4vXrwwT589n2HPrL189TJ2H5lMlhvLNTYN+S3OxlFSUmI+9alPuccWPH782HznO99xK2ejz6U9d+6c2+769euJb5YeRGPE497eXplMJpPJZDKZTCZbszbQ32suVXabrYWdZntRyrYUdJqTl7pMj92mry9+36W3PtPXO2DKWovMvto3nDh7oO4tc6T+Q9PQWWUG+oZi9pHJVsb6bT+obe41RVf7TOGVPlNUFliB/feZ8j7T2d1j22/8vjKZbOUMPY+FoC9f5vZZ5atSnL1586Z70RciLQr3v/3bv7lHG0RfCLZt2zbz+c9/3nR1dSW+WXqmpqZchfb398tkMplMJpPJZDLZmrWBgX5zubLHbC3sMtuLU8bfBVe6TV9fsE3cvktvA2agf9BcbStOirP7E+JsU3eNGewfjtlHJlsZGxzsN+V1PWZzQafZeLLTfWIbjneYfWe6TGd3nxlcsb4ik8kyWV9fnxkZGcn56tm8FmdRrqMv+eK7DRs2mM997nOmurrafbd9+3b34q/Kykr3NyCafvvb3zb/9E//NEO0FUIIIYQQQggxfxp77pldpwfy5pmz9SPXZjzWYPLRcOJXIXJH7+gjs+/coNl9JtVXdtm+UnR91Dx5lvvbqIUQ+UNei7OdnZ1uVezevXvNjRs3zOXLl83bb7/thNh169YlhVuWIf/lX/6l+cpXvmJOnz5trl69av71X//VfOYznzGXLl1y2wghhBBCCCGEWBzxLwTrMxeqx8yLHKiz9cNXZ4izeiGYyAd6Rh66/jFTnB0xj5/m9hZqIUR+kdfi7PT0tPn444/NV7/6VfNHf/RH7hEFrIbdv3+/efjwYWKrgPLycvPP//zPbhu2/d73vueeOctDuIUQQgghhBBCLB6Js0Jkh8RZIUS25LU4CzzGYHJy0gwMDJjBwUEn2GbiwYMHbhvs3r17iW+FEEIIIYQQQiwFEmeFyA6Js0KIbMl7cVYIIYQQQgghRH4gcVaI7JA4K4TIFomzQgghhBBCCCGyQuKsENkhcVYIkS0SZ4UQQgghhBBCZIXEWSGyQ+KsECJbJM4KIYQQQgghhMgKibNCZIfEWSFEtkicFUIIIYQQQgiRFRJnhcgOibNCiGyROCuEEEIIIYQQIiskzgqRHRJnhRDZInFWCCGEEEIIIURWSJwVIjskzgohskXirBBCCCGEEEKIrHgdxVny9fxFxJ6/ykl+xepB4qwQIlskzgohhBBCCCGEyIrXUZztHn5gzleNm8u1E0k7d2vcNHbfS2whxEwkzgohskXirBBCCCGEEEKIrHgdxdnq9mmzsajX7DjVn7RNhb3mvM2zEJmQOCuEyBaJs0IIIYQQQgghsuJ1FGfrOu+a7aV9yfxi20v6zKXa8cQWQsxE4qwQIlskzgohhBBCCCGEyAqJs4FJnBVzIXFWCJEtEmeFEEIIIYQQQmSFxNnAJM6KuZA4u3Q8suU1ee+ZmbI2edd+3n/mXswnxFpB4qwQQgghhBBCiKyQOBuYxFkxFxJnl46mnnvm8MUhc+zKsDl6edgcLxs2U/efJn4VYvUjcVYIIYQQQgghRFZInA0McfZyncRZkZmVEmdf2W7XPfzQ1HZOm4auu669tg/cNy/W0MrSqvY7Zltxn/U1vJCvz5Zpvxm/+yTxqxCrH4mzQgghhBBCCCGyQuJsYDtKyPO4efzkpXn05IWzh9Z0q7XwrJQ4+/LVK3O64rbZWNDjLhpsKeo1Ry8P2XO8SGyx+qnpmHbCLH4HYXbfuQEzIXFWrCEkzgohhBBCCCGEyAqJs4HtOTNgDl4YNAVlI+ZkwrjtGkFOCFhJcfZC1ViyjXKOgmtr69EJEmfFWkfirBBCCCGEEEKIrJA4mzIEWoQwb5sKe01b/4PEXuJ1R+Ls0iFxNnvGpp6Y1v777tEW3lr775lR+z2PwBD5icRZIYQQQgixrNgJp7vVl+ffeXN/50DIESKOl7YtRtuoWmc8Emcz27aSPtM+IHFWBEicXTokzmZPTXtQVrtPBxeQsB22bVypnXBjm8hPJM4KIYQQQohlhdUa526NmbOVY+4T4/l4NxonbfC4dp6JJ1YvnYMPXJs8a9vmmcrb7lmiU/eeJX4VYfJNnG0YuWL21v7IHGp40xyo/7k50fS+mXwkcVbkHomzS4fE2eypTpRVujjbby7VTOiZ2HmMxFmxanjy7KUZHHtkBscD67/9yNx7+DzxqxBCCCHyFQJUxJutJb1u9Qa2uajXHC8bNvcfaSwXuYeVRluKe524ttV+EvyPTCrwjyPfxNlbvRVm27VNZnf5drPzxlazv2KXuX1vJPHr0iBxViwEibNLh8TZ7KGsnI8OtTvK7nKtxNl8RuKsWDUwQWagwdHgkHkLZb2dKAkhhBAiv+kbfeQCKcbvcKBQdH3UPJA4K/IA5pQ+mN1tP3nR0+0pBf5x5Jc4+9JcqOs0bx+5ZT46WWU+OF5tPiooN33jE4nflwaJs2IhrJw4ayTOzhM8FaL2S1tEwecrYz/WBBJnVycSZ8WqAXGWpfl+ef7W4j7T0CVxVgghhMh3JM6KfEfibPbkmzh7sb7DvHO0wnxUUGU+OFFlPiq8seTiLDGHxFkxX1ZKnH324pkpuNFpPjpRbzYVN5r1BQ1m74Um8+Dx08QWq5+lFmd5bM21hkknWJbVTZiL1eNurrIWkDi7OpE4K1YNiLM4GO9kmPxInBVCCCHyH4mzIt+ROJs9+SnO3jQfFdwyH5y4tWhx9tnzl2b6/jNrz90nj16paLnjHsfi85vJJM6KMCslzj59/sQcudpg3rb94MOCSvPe8Qqz9Uyluf/4cWKL1c9Si7ND449dfWy3fZbjclcuK+TXAhJnVycSZ8WqQeKsEEIIsTqROCvyHYmz2bPWxdnx6Sfm8KUhc/jikDliP49aO2Dbg8/rbCZxVoRZSXH26LXGxAryW+b9E5Vm25lb5v7jtePDllqcHZ547Pw8/p564eILvm0tIHF2dSJxVqwaJM4KIYQQqxOJsyLfkTibPWtdnB2788TstPkjT+QTC4trs5nEWRFmNYuz+L+bzVOmqu2OudV6x31OP3iW+HXlkTibPRJnVycSZ8WqQeKsEEIIsTqROCvyHYmz2fM6iLPkbU/IX2VrEmdFmNUszjb23DUbCnqcaEm73mFt4HbunskqcTZ7JM6uTiTOilWDxFkhhBBidSJxVuQ7EmezR+JsZpM4K8KsZnG2ue+ea8/J9J8ZNINjuXuGrcTZ7JE4uzqROCtWDRJnhRBCiNWJxFmR70iczZ7M4uy4xFmJsyKExNmlQ+Js9kicXZ1InBWrBomzQgghxOpE4qzIdyTOZk9D970YcbZf4qw1ibMijMTZpUPibPZInF2dSJwVqwaJs0IIIcTqROKsyHckzmbLK1PW1Gk+PFll1hfVJu2DE9Xm6NUm8+zFi8R2K8VKibODZl8GS20jcVakI3F26ZA4mz0SZ1cnEmfFqkHirBBCCLE6kTgr8h2Js9nyylysbzbvHi83HxZUJu2dY+XmwOVq8+zFSvfnlRFnd53uMdtPdZgdIdt+qt3sPN2d3AaTOCvCSJxdOiTOZo/E2dWJxFmxapA4K/IF7th7+epV0ux/QgghZkHirMh3JM5myytzqaHVvHc8EEO9vXvspjl4pXZNirOsjt1a0mKPX2nW2XN44++NxQ12m9TqWYmzIozE2aVD4mz2SJxdnUicFasGibMiX2jtv28u1oybsvoJN8hVtt6xE6yVvo1PCCFWDxJnRb4jcTZbMouzh8pq7a9r77EGiLNbSlrNhycr0/L84ckKs7FI4qzIjMTZpUPibPZInF2dSJwVqwaJsyJfYGDbWNDjBvGtxb3mkB3Ypx9IXBBCiExInBX5jsTZbIkXZ987XmH2Xawzt+88MpN3n5mJu0+dLaUAFY/EWZG/rJQ4+0zi7LyROCvyDYmzYtUgcVbkC9caJpOTFQa+Y1eGzd2HEheEECITEmdFviNxNlvixVmeO4tQuc/2bfo6fRxBp7n3XmK/5ULirMhfekYY+wZtW0q9QG7XqQE39i2lOPvi5VNz7FqTxNl5IHFW5BsSZ8WqQeKsyBckzgohxPyQOCvynThxdmL6aeJXkWJ2cZY+TvmxOnBnaZ9p7JY4u1rpHn5orjdOmoqWqaTdaJxyq0FFdjT1jZpNxY1mc1GT2Vwc2IaCRnPgUot5+CTdv3AxqLxp0ty05VzePGUqW+6YqXvPEr8GPHz8wglvN5pSdVLZMm23nzC7zjaY905InM0WibMi35A4K1YNEmdFviBxVggh5sdaE2cJkO/cf2amrfF5z44BL3hbpFi1pImztp3uPz9oOoceurr19fzA1ruYXZz1/duL3E09EmdXK1frJ82Wwl7nq71tKeo1V+08WC/DzY7q7m7z/onyRNsJ7P3jFWbbmQpz/3G60Nk2cN+1nx2l/WZ7aZ/rPz3D6UI4fujI5WGztbgvrV52nuozG4rqXT+kbUqcnRuJsyLfkDgrVg2Is8HkZ9A640E7aPWbhq7lnvAJMROJs0IIMT/Wmjhb1TZtDl8aMieujphjNlA+WznmRDyxegmLs76NHrk0bE7aOqae+feVugnz4rUPbPNNnH1lLjdKnF0OWCWLYOXzhvH39aYpibNZUt3dYz44edO2lVS7ef94pdl+pnKGONsx+MDsTPggN1baMbNvNF2cnX7wzJwoGzE77Pjp64S2yucG2xZ9G5U4OzcSZ0W+IXFWrBqGJh6YzcUtbnK0tbTVfFzQbB3PwideQiwUibNCCDE/1po4e7V+wmwuClaUMR4cvTysF0OucuLEWYJ26hjbUtRnistHzbPny/2Cq3wnt+LsfesveI5tk7Xmvvumpe+eOXG9zaYnuJ1b4uzSIXF28cxXnPU+yIuPM8XZ5+Zk2aj1SUG7DJvE2fkhcVbkGxJnxaqhf+yOeff4DTvAVdgJYIX55ZEbpqJtKPGrECuHxFkhhJgfa02c5TmM2xOiBeMAKyvvSpxd1cSJs2HjVuNTFbclzuZYnB2eeOL6Hrd1b7dzsR0l/WZTUYs7P+mQOLt0SJxdPEstzt65/9TGHUNmx6le20b7EoZg2R881mCVibMIhY+evDCPngb22P77ZYZHBEmczR6Js6sTibNi1dA/Nm0HmtTg9taRclPRNpz4VYiVQ+KsEELMD4mzIt+ROJstuRVnR3nMmfMlwXkQTreWSJxdDiTOLp6lFmeHpybMtjPV5qOTtWZ9UbqtK6xKnWOViLOdQw9cHFV0Y9QU2vlA4bUR1//ikDibPRJnVycSZ8WqQeKsyBckzgohxPyQOCvyHYmz2SJxNplnibNiDpZanB2amjCbT1W4x3jQ5sMWbpurRZxttP5hU+Klc/5FaEPj8eeokTibNZSVxNnVh8RZsWqQOCvyBYmzQggxPyTOLi92Qm9eRiyfIDncquoskb58Cw8lzmaLxNlkniXOijlYDnF2y+lKJ76G22LUVos4y7Oj/Tm8z0A0jUPibPZInF2dSJwVqwaJsyJfkDgrhBDzQ+Ls8kIgdrritjlfPWbO3rrtxqlnz/MnAKNsLtmg8FzVmEsjaeV21nxC4my2SJxN5lnirJgDibOzI3F2eZA4uzqROCsy8tRO6kcnH5vh8cdmZOKJ/Xxi7udQgJI4K/IFibMrAwEwQRj+B+M2p+n7KmchViMSZ5cXxM6NJ3tcmrYU9ZojF4fM42f5IyKOTz+1AXW/2VrS69JIWitbpxK/5gcSZ7NF4mwyzxJnxRxInJ0dibPLg8TZ1YnEWZERJtIHzluHhRO0HXuX/ay1HT1XSJwV+YLE2ZVh6t4zc+jCUHLSRJmXN+dXMC+EyA6Js8vL+aox9+Z6n56TZcPmSR6JsxN3n5qDF+2cMlH/pLW6/U7i1/xA4my2SJxN5lni7KqB5L60/yPdgb1yttxInJ0dibPLg8TZ1YnEWZERJtL7zw26jrzLdmwcVk2bxFkhJM6uDBN3H5mtpxrNxwUNNvhpNB8crzOX6gYSvwohVhMSZ5cXibOLR+Jstrwe4qwTXO05OP7+s0MSZxO2WsXZR49fmKq2O+Zq/aTN16T9nDCdg8tfTxJnZ0fi7PIgcXZ1InFWZISJtFs5S8dOdOjadomzQkicXRluT983HxfdtP0+eCPtL4/cMOdquhK/CrF6YWJ85/4zMx0y/kbcy7cXOS0VEmeXF4mzi0fibLasfXF2ZOqh2Xm629muMz32XL1mc0lz8hzJPEucXTXgn49eHjJbi/vc2LOlqM8JtcudD4mzsyNxdnmgrKLjmcTZ/EfirMiIxFkh4pE4uzKMTd8364srbKAVTEDp8+druxO/CrF6uT31xBy04+vhi0Pm8KXACBCKboyae2vUl0icXV4kzi4eibPZsvbF2b6xyUSebpl1hVXWqs26gqq0/LrfJc6uGvDPJ64Ou3EnyEe/y5/E2cy8juJss03PWkDi7OpE4qzIiMRZIeKROLsySJwVaxVeboc4xbiKD8EQ+o5cHjLTD54ltlpbZBJni6+PmsdPXiS2Wj1InJ0fEmfXEq+HOPtBQYV5/2Rw544/dtRWqziLb6iz7f1W6x1T1TZtbjZPmZ7hdBEQJM4uHomzs5NP4iyfvFyz2vYJ+gX9o6Z92jx8vPpiPMoqOp5RdhJn8xuJsyIjEmeFiEfi7MogcVasVQgIeMlmeNKMLzleZn3JayTOUgYFV0fc8x0fPXnhVtDet/bkaf6LtRJn54fE2bXE6yHOcrwPIs+YjVo+ibPILQ8fv3A+FF/q/SkWFWP47pDtj1uKep0f23Cyx1ysGU/8mkLi7OKRODs7+STOYhyfPoFttf1j56k+c/vO08QeqweJs6sTibMiIxJnhYhH4uzKIHFWrFUkzqbyzYtHT9h8F10bMYXWjlt/SlCR74F/vomzF6rGzY4SG6yeZd42YE6WjUicnScSZ7NF4qy3fBJnEVzOWz+AD8WXYlz8Onl12AxEBLUHj587v0t7J830x7L6meUlcXbxSJydnXwTZ8PG9/vtOcZWoThb23HXzQWoM3wktuvUgLlSNylxNo+ROCsyInFWiHgkzq4MEmfFWkXibCrfPu87rfHJy1qurcBLWhZLvomzpyoGzfqCFrOttN1sLm41By92mcdP82dckji7lpA46y2fxNlnz1+5MWSrPT/t2PlVO84gpvaMpAt8EmclzmaDxNnci7NjU09Ma/990zZw3312Dj0wj7O48FreMmw2FbWYrXZOwLwA21TUak7f6rO+YvU9Sup1QeKsyMjk3Wdp4iyBpMRZISTOrhQSZ8VaReJsegAUtp0+YE7sl6/kmzh74nqbeetouROU3j1+0wbl1ebR0/xpS6tFnGWlkcTZuZA46y3fVs4WXBtJio/JOrB9rjci8EmclTibDfkmzrIa1NdfUD6DZuLewoXT1SDOVrXecf2TdsGcg/Rmk57zdS3mnWM3nB/zxtzg8NVq8/jZwtuEWF4kzoqMDE7cMZtK6sy6ghqzvqjWOvlb5nJD7oQRibMiX5A4uzJInBVrlXwTZ0lPcfmoezlX8Y1RdztsdKXVYpE4u7ycvNFu3j4aiGXvHa8w28/WSJydJ2WNXeaDk1XmYzvnZd67vqjO1m23E/9I81KIs4gvhddHXF8rsp+nbt42E9Or7ZbZzOLspqKG5C20CDl7rDX33k/stzTkvThb3Ge6hpbWf2aDxNnZkTg7f/JNnC1r6nF6BP4ZfWJDca0Znlz4wrHVIM5Wt0+7eRFlQ9s9fHHIjGeRngt1rebd4+VpbYK5wZFrNTkRZ1v67jv/5OaYduw7e2vMTN1bm4sRFoPEWZGR/olxs66o0rx3InhT6dvHrpvzdW2JX1ceibMiX0CcZSLLwJ1LcZYX6CCghK17+KEZGHtkXixgtvni5Sv3XDKOET3uk6crv1JI4qxYqyy1OPvS9t1B2+9n9F3794NHc9++xrYE3Pg1PnlJTIsNmJYSibPLi8TZxXOh3gazx26YDxDlCipcWe483bWk4mxd57TZVtzr8s8nPmB4YrWtYooXZz+y5ba+sNbsONXhbHtph9la0mZqOscS+y0N+S7O7rC+vbx5ys3F8K345d6RR+bpMj8DWuLs7Nyz83SJs/Mj38TZSw0ddpy77vrm+yesjy6sNIMTU4lf589qEWeZL5Ie2saRS6tTnK1suePmlviPrXbs4+5sXgabDcSnQ7au/ByXzxE7Dqw2H5QNEmdFRgYmJszHRYFzp0O/c6zcTlzbE7+uPBJnRb5wtWEisnJ2KCfiLGJMIO4Mult7MNJz8urIgoKAR09fmONlI24y4o/nA47RqaWdjGWDxFmxVpmPOMvkE/H1pf2Ht+iElP7OKjyOkd53B91Edi4I/kiDTw/Ba1v/0q52kzi7vEicXTwXG9ps2fFoiGAV6LqCqiUXZxu6eXRCQnyxnwgDBJnZEviA1GfUF6wMmcTZwNYl7CM7X0ccuNrcmdhvach3cTZIU/CyQ3wxbf7QhSFz5/7y9keJs+kE/SToKzBtx1aJs/Mj38TZyw2d7lZ98kdssK7wVt6Ls7Qv5nDu0/6PNjkf1oo4W90WPC/Y5+PoZZuPLO8aYY5bUj7q9sensv+F6vE1+WIzibMiIxJnhYjjpTlb3Ws+PFFnNhU3mvWFDWbn2QYzdf9R4veVY+B2IPD4Z+Rh2+1kE4F1oeLs0ct24mqP4Y/HsRkERyYlzgqxVNyeepK1ODtmJ69ldRPmCmaD54s14zMCF/p74bVRF2yG+y7WNSxxdjmQODs/JM4GLEac5bw8c/FSjfcFE6a+614OAtTZxVlvlOPrKs66+rXGJ/704PlBibMrCGJYS+9910foK2UNk07Mob/5cU7i7NxwK/r2EpsO2755RMm+s0NmaMnF2dQ5/KNQ1pI4O2nHvqu2/V1OzuEm3OKabFkr4mz4ecHkY77ibNH1UbPNthP6BrHu+Vvj5oXEWfE6IXFW5CsvbVw0bSe5OHUCPj7vPXyxQsH8S1Nc2WbbX/CQdR77sbGk3EzcW1ohIxsQZ6MvL2HgQyRYqDjLIxr8JADj2HvsBHGpxVnOFa4/PnnTcBiJs2ItQOBHUO7b+eS9p+6tuz4A832Nv+PE2d7RR2anDYYJngmKN/PIgYhw6ieuM/vugLv9ay4kzs4fibPzQ+JswGLE2cdP7fzjxqjZXBjcGsotojyzdjHpWRjZibPY6yrOho16PmTrea2Ls/cfPU+b1/E8SUTSXMB5L9dO2L7S49LrzJYLL7hO5UPi7Fw09U7bOUenTZMtx1M9tm31mIGxuecU86GxJ3UOjr/9VLcZGo8/RzbiLP3AtUFrfI5NPzEPH8c/3mklxFlWGu+xx9lWEvht/DfjQLasRnH2iZ2Tej/AJwL1jabJtHzMV5xl7KPPsj8+7kKVxFnxmiFxVuQrDLLc3oBzZ+KCk2ZV2cqsHnlpSipTQTD9Y1NphZm4t/Jv5l3N4mxz771kuv1keXg8/RwSZ8VagEkqL9jy/sqb72Pe+D1OnO2//chwi6zvL/TxjsH0wIUJKi8Ykji7ckicnR8EaBJnFyfO8uz30/b84QD13K0xibN5Kc6yyjAw5mmvw2MNnPhij4efdz7RHh/BNhcgzrJaMZr2sEmcnZuqjiHzVmJcIf3vnyg3ncML71dxVHWM2vl96hz4lZ7R+LEhG3EWIZBHihBbUH6M0zUd8S8NWwlxdsjGNjxf1Y99tDse5ZAtq1GcHbR53m/LlfiROnAWKlfyIXE2Homza4ZXpnVw2BRWNJrSW82mpLLZlFY1muGphS/1lzi79nj89IWp77zrJiM3m6fMjYYp0z54P/k8ptUC4mzh9VE34DLY8XmpZqWePSNxdilo6r5n09rnBuhdp4NPJjBhJM6KtQDiLH3S+yss3Ge90QeyEWf5PF05ZipbAj9eYT9v2ECZCXv4uEHfXbg4S5C4lEicXV4kzi4eibPZInHWW5w4S3q2n+pwj77aXNxkNhQ2mm2nmm0fWNp5VJRci7PXbEwRnpcjvvASrlzAHXakh/HEi+S+H6fyIXF2Lqo6hiPi7I2sxVkWTTfauX4y5rSf9V13Z8ScgTgbCK6BOFu+KHGWsYb6pRwpwy3Fvaaq7fUTZy/ygsscirP4aOI88o35+aXPh8TZeCTOrhlemastneaNw9ediPr20XLz1rEy09Q/lPh9/kicXXvcexRMxrYW9znHxi1xPIOJtyCuJhBncdJ+Asrn5VqJs74sVsXK2Z57yQCV4/OplbNiLYI4Gw2Y44zJajbirN+W43kL91lvQd9amDjL8WpsQEBgzUtUvLHy69GT+NsD50Li7PIicXbxSJzNFomz3mLF2XNDZlNJk02HjVnsMXj81cdFFWb8bnbzRFZ9Op9r/e18/G6uxdnrdlt/bj6P2/lkrsTZ5y9emku1I2ZbSbftZ73WeqxF8yFxdi5mirPZr5ylHZfaWG2rjTVpD8ScvLA4GnMG4mwgIgbi7OJWzjLWuJWzCf+wzY01a1ucZQwIz9XuPXphTlfjo3O4cpY8ZyhX8pFLcZa9Hj557nyr97X4qnzQQyTOrhlemfLWbjsJqkg6tw8KbpjWgYWLlxJn1x7cXsQbvXnuEs6NB2rzYonVduVJ4myAxFkh8p/lEGezsaBvLUyc5XbAQxeHXCCFP/F25PKwqbKBwkLutpA4u7xInF08EmezReKst1nFWfsb2zBPXF9cmbU4y11upeW3zVE7H8OvHLa++GbL3HdCSpxN8eT5U1NQ3mjLvsp8XFhj1hVW23qqt2VBXlL9WeLs7CxWnD1j/ZVvE4yXPBtf4uzSi7O8ZJb4/pjt0/iMgmujZtfZlE/0JnE2RW3ntPOtlBe+lue353IO55E4u2aQOCvmxouzfqDEyUmcDWDwJGhiwGy0nzxvkQnyTPJHnB0af2IHvpSg4suCgUbirBD5wWoUZzGED9IcNu66uGoDeIKu+SJxdnlZCXG2706LaRy9YVpuV5imURukT9bbQDu7PEucDZA4u3hGJ59aXxK81Z262X92aE2Js6ySPXJxyIlK1DEvELpYM5b4NTMSZ1M8ef7EHC+vs7FrsHr5g4IK83FhtS2LXps+ibPZspTiLO1G4mzQ7pZanCV+oq0wJ6G8d50aMJutT/xI4mxGypunnG/lWPi/w7ZceYlhrpE4u2aQOCvmRuJsPEzMeHHApoJe56C59Wb/+QE3wM8kN+IsaUQsZtLOJ4JP98jDZJDnBzzKQuKsEPnDahVn44w8IEpKnH09xdmz7XvN1sp/M7urf2a23/oPc6Jpg3ny4lHi19nJlTjLvMCPm34MzbTye62Ks+QWPxQuB18WC5s35VacHZl8ZPacDZ5Xv+eMNfvvLaXNNj4I5gprQZw9fjkknFo/c7Fm3M3RZqs7ibMpEGdPlNebd48l4mJbl+sLa2xZSJydDxJnV4c4O2LzcYh8JM7BmLWlVOLsbFS03HF+j+ORTuLf5X5pYzZInF0zSJwVcyNxNh4mZlxB807fDxpT9/JHnCWwOlc15m4zLrJ5J/8nrg679IaNspA4K0T+sNbEWd7IvRAkzi4vKyHOXuw6bPZU/9wcrHvH7Kt5wxS3bjNPX2Q3NuRKnO0cfGDHzWEnCvAiUfpipoBwrYqzz168NNcaJoNysHMHzJcF5TN/civOdo+OBbeqF9Sa9YWBcdu6P+daE2d5zMzBC0OuDfv6Q/jsiYh2yyHOljfesT45EHu8OR/ddGdNiLPM/ZcbibNBm5A468tB4iz5yLU4e6tV4uxrDRP2joEHpmvooZ0IPXTB0kM7+C4dEmfF3EicjScQZ+8knb4fNPJNnCVN24r7XPoYqOMGPcpC4qwQ+cNaEmdJI+JQ55Cdzww/cJ+IO3ezCMAlzi4vEmfjabJjDfVEu8I4L8FyHGtWnH3+yu2XnD9Y82XB29PnT27F2a7R2+429fdPVrp6wsLnzIU469sItn+JxVmM9uLqztY5n9zh1dp/P7FHwHKIs1fqR8yGwlbbhzqStqmwzVyqHbRz5/R2x2paf24+812cJe9nK8dsbB4azzIYomm2QlIUibNBm/DibFTUr+7Mf3F2oXUPEmdnliv5WElx9sHjF65v0Zfp7z12Xny+aizZNkmnxNnXDDrhTibxDK62IdBJo5NDBrmXEWMClB0SZxcCF+/Ctty3tuQaibPxWEfoVoPtsAN40Ef7EuJsnJPOnTjLRNrnOZPxu8RZkS9w+/By+1jOwXHz1Y+vJXE2bKzm4rm0GBPeuZA4m4IxJ9wvXLtN/LZQJM76cuWxBak5dLOdf+9KPJsdY9whII9jLYuzbBf2QZyfdtuQEGeT7TCrhph7cTYQTuPPmRtx1parLVNs39khs3mJxdmo4XvaBpZfnD1T3Wn9SiCceUPwLLjZYJ4+D4QV12as3Vhl4mzYGM9mM/JTmcVL2eKQOBu0CfwW4qyL1ex/+BvId3GWOhidCspwfn4yYK2Is+TZ5z9scWWRb+LsgJ1Hsw/zVfpzkI5U2kinxNnXCoTTfvPhCW69qTcfF9Sb9UU1pmN4PPF7wN0nk+Zab5G50HnIXOo6as53HjSdE/WJX+emor1f4uw8YDJ7s3nKXTU9bzs4E95MznutIHE2nucvnpvT1e3mo5O1ZmOx7aO2n249XWdGpuJWlEicXQokzr4eEGjgW/GxiAOXasbNdER8XCwIg6lzjJtL1hdks5JzpVhr4iwTWy/KInqR7mxuje6/zWR9yO4/aIOdkEUC5ddBnOXOqcu1E+as7RO02zN2HtLSl32wFofEWebRE+ZK93GXzktdR8yV3gPmdF2lbWOjgchCu7V1JXE20ZdtGgpsu71YPe7aIe3xSt1EFgFqbsXZvvGxvBFnET940RRzx5Q1uMcusD/brDVxFtF5+5lG26Zuu7aDSHLBfh4vG0mOIaRhNYiz4fFsNqPPVTQvzF9JnA3aGOXI4zlYsUh7wedcrpk0hy932eOmzpFP4qw/Rml50NaD8fq2e14pFwOzYa2Is9xNSqzNWEI5+DGDl8Tef5R+N3i+ibPMo9mXOavv075uMdIpcfa14pW52tRh3rHOxg/0H5y8ZloGBxO/B0w8HDZHG983O6v+w+yp+ZnZUfXvpnLwXOLXdJ4+f2xG7/eakXs91nrtv3vMhYY62+mCTihxdm6Y5BJMcWsQk5yNhT3m1M2Z7Z+JBY4VB+5tMRPzXJKtOIs44PPMJ1cMFyp8LgfzEWf57rZNfzg/0xHn++zFM1NY0WDbeNBHafMfF103/RPpF1ACJM4uBRJnXw94ptPGkz3Ox/KmfyZkI4kVCEtFVXv6OWhX0YlrLlmrK2ex4BzZibPdI3fNjlOdtp667Ke3TrPzdHfaMV8HcZZ5BfttKQ7mH5vtPKSsfmHP8vVInDVm/OGQ2V/7SzuP/qlL566afzeHKk6ZA+duS5yNEWcx2i5tEKM94muG5xzvV06cZWXW2J3UHG5k4omp6hxJxFPx51xZcTYwtk1ZIAh6Y564lsRZ8rixuMm1Q992MNqzPy9pWE0rZ+cy5sWVLRJnFyPOYuQr3GZ2lA6YzcWt9tipxWX5JM56Iw8+zZsKekyBjaXJXzbgu9aCOEscyGrTrYl5C8aYQd6m7qbPNfJRnKUMfZuIGumUOPta8cpcsxOT8KrWDxFOB4cSvwdMPhwxJ5s22Anvm27iu9dOfKuHLiV+TWfs/qA5XP++m4Sy7aGGX5odZYfssWuS55A4OztMcuno3uHhZJi8RqmxTpFJC7cq7TltO7H9XMyzZ3JJtuIsgorbxuaV8jlsB4L456/mhvmIs+QZwYOAn/zweBFejBEGcbaosjE5iWNiv7643PWBmUicXQokzr4eJP2nbUu7rf9kEnfbBtpLSW3nzHNMzMNHu1uh7SQ7eAQDj0jIbrKXLRJnAxr7hqy/vJEcwzEXMBfVpgXMlBO3xy5xNSw5ixJn7bh06OKQ2y+c58UgcTZY5HCk4QM7N37LpfFA/S/M0cqzEmdnEWfDRns8bNvl6NRcdbpy4iwvM2Pe6vJsy4xHBnBBJ+5c3nIhzs5ma1Gc5Zm6/hxxRhokzgZInM3cjnl53rbSNnvs/BZnw8azc0tvjr524iwLtQ4xhofKivQctb7qTuQxgBJnF47E2RUhO3F2YNJOuC6fMhvPFpst50vM+jMF5nJLld17ZsMbfzBkDte/bfbV/dwcqHvTHGz4udlett8eW+JstmQrzuIUt1rHzhJ4vxx+rYuzTED4jbzusNsycE3awS5fmI84+wBx1jrc7T4/tp7L6iTOxiFxViw1+S7O4jPY/2r9pBPbyuomnHiylCyXOMvkO2zh37Cgb+W3OBsEDlVmU3GD2VzcZK3RPfrpTHWXefFyKV+auvSwupdxkrKn3Z28OipxdhYkzgasDXHWmMuNKyfO4j8RWIJbUQftvLQr9lzeJM6m9nPtzPY5ibMSZxeCxNmZttLibG3H3WQZ0jZyKc4evjjs5jt+3sm/j10ekTi7hEicXRGyE2e7x26bDcVV1mHX2G1qzDtHq0xpVbMJXmqQzu17w+ZA1Vazu2K92Xtro9l3a4PZdumE3a86eQ6Js7OT9crZDhv429/Yxnfq12HlrC8XHCiT9dUszoZFTT4RYsJInA2QOCuWmnwXZ58+p1+NGB6HQN/h9vKS8tHEr0vDcoizu8/wiIhuaz3Jz/DLDbCgb+W7OBsYgbM3HgF14madef5y5YN6ngXLiyCZoHvjb75P55Upq79tthR3ubLfXtptjl7ps9tn1+4kzkqc9WlZDeLs8xcv3eOgCMCnHzx3PupMdat570QwZ5rNlkKcLXQrZwMfT11QJ3Hn8iZxNrWfa2e2z0mclTi7ECTOzrTlEGe5U4gYfSo09+D9DPhaXljt+ymfuRJnhycemn3ne2z6/dwz+PfBi702Bk4/3kqJsy8lzoqFUt42tzjbM3bbbCyxEwEmFXY7BpRT1U22kmZOunrttohHHGddUbmzjwpTkyTOIXF2diTOSpz1SJwNkDgrlpr6zrt5L87y9mDfr/D1iB9LSSZxNu2lWNZIO0JxdPVlVJx1k+4SJt23bGBSZcf+W+6FNASdXkTCgr61OsTZsDFXKrhZv+LiLKMHL/kgqONRPt4OnB8wVW3pgd3zl8/sONBixwyCwyobeN8yW09VmtvT2a26ljgrcdanZTWIszzzlfkHaaVPHLk8bHacanVlFO2/UZM4G8wTJc6uLBJng3YncXZ2cZZnWLMalG2DudjQjDRGbTnEWfouL8xlu/D8AyEWkZPxi31pG7kSZztHRs3HRRW2jqrcvAfj3xtKKszInfTyXX5xts+9oC1bJM6+pry0c6OuoYfOeVe1BYYzYOXQievt1oksnTjbY+uJSeP7x+kY1c4+sh3Edz7OIXF2diTOrl5xlroryTNx9s6DuQWQxSBxVuJsLsBn1FofiE9gTONzKCJs2NjZtA88SBv7MMa+0zdvJ4M/ibOpfkWAuLm42WwpbknaxsJms+d824wAPk6c3VzSbMd4O0lGPODlMzZA2SVxdlEwevA88m2JF9d5I7C72ZIe/L0yz01xRZMbB6gDVhBuOlVubk/HB4BRJM6unDh7rPKcOXhuzJ7T9o0zNsi1PkLibLzRHuPEWW5nJdDGP7INfnZLcatta3MLlxJng3ki4uzk/ezmiRJnF4/E2aDd5aM4Sx/2tv/csNlW2m6PnRtxtnd0ymw71Wg2FQXzMeZlO091paU3assizlofTVmRVuo/bD4fGH8fuTRsY/L0sZ0XX2crzh69XmP96vxj+vaRIfOh9au0K/oTxr8/Lr5hhqfS62u5xVnyebxsxNxyWlsiPrHGWBWHxNnXlBe2k16sGTebC1NvsWOwoyFt5k2EiQ6C41kKcfbjQraNd8ycQ+Ls7EicXT3iLHV1307wSD9iK8ILggppI43kJ5fiLP12YPyePdcLl0aMNC8lEmdfX3GWwNu3q7BRX8v90iQmfNTPlqJeN2nkk0lQmGe2352pHDObwmNfYvzzfRSTOBucg9UZiAtcsP3QBv7emDRvKq20k9z01QCZxNnknMJ+soJB4uzioCshkLqXR4byiD+81jDhxhL6HZ93Hzw2BTeak2MG48DmUzclzs5CrsTZIxWnzd4zdlyz/WPX6V5b1r1maOJRYo90JM7Gi7P47HB7pTy2lkiczdbwD+uLKm0cczc1T7RzWkTYOCTOLh6Js0G7yzdxds9Z3v/RmzTmD1tLWuyxcyPOtg+P2LZxzZUV8zDqCVEzPJeK2nKJs9n4aMaMw5eGzcDYo7Q5SffwA3MwdA7Sn0mcPVhWYybvPQz2J7a2xhgxFx0jw9avlgf+NXE8Hy+vtDiLkVfqAt/FRfWtxb2moSu+niXOvqYgzjKwRTuWm8SUrgVx9oa5KHHWfUqcXVnquu6aY3aiWnB1xBTaiedJ+3nABjSkDyM/uRJn6dcfF1WbY2UDTuQhjUxIowLWYpE4+/qKs11DD2ybH3btnvbl2xir/BBGFw77hm0mY3eeOvHABQu2PfBZG5nk0u8uVI+nTZri7HUWZwuvMdYE84H954K3jRMI0K69MdZuPlVlJ7npfmclxFkm+n4fv382FpxjbYuztHv6AGOPH4MKbH/cfropKdwEdZdbcbZghcXZvQlx9sWr7PozQY9703MieFwJcfZQw5tm19Wj7iVz6wtr7Wet+ehktem9HV/Wl5vanJgocVbi7FKKs95HH7ti54l2LMCPMKflJZRxSJxdPBJng3Epn8RZ+u7u0z1mfVGtqwt8MrauIHhfjj/HSoqzHcOjzlfwaCJ3/oIKszWPxVmMNnHS9t3wnITYLW0bm/44cZZ55+bSBhdTFNn9TpaNOD9Au5uLfBNnw+bH06ae+EdLSZx9TVnr4ux7J26a49fbbKD3yLTbCUFb/33TOXTfPf9zJZA4u3hWqzhb3jxlthb1uTR588/fwchPrsRZBr6P7SRjx6kes/tUMIHjCt6l2oUHBXHkmzhLehBk8AP4g5a+e2Y0ywAT0sXZwCTOxtNsJ3FMBhGNfPunjRGkIy7OBi+UHJzuMO0T1aZjos50TtaaltEGU9nZaW62d5uKhJW3d5lbnT3m3qP0FWUSZxfPk2cvzOHL3WZTUau7fW+7tbC46m2lxFnyzHe+73bZf+Nj/T5+/2wsOEd+ibN2YmuGrb9qtT6J/LXafPbdfjhnIJVJnPX5pI34/odtLGpM1sFKibOu7kYeuDyRN2e27Hmk1v6Lzbbs5ifOUlYEjvjv5PGs8ff49Mx+GhZn99e+aU42brXzzDumY+Cx3e9Bwuz8MHQsjAtMPOaEvunb2LKJs43vm/11vzQH6982hxrfMNuvHrCBd5WrKwLT909WmCv1Q67MUmkOyrCgvNXWZUrMkTgb8DqKs/3jSyfOUk4IUG6eaMco/AcvoTxTMRZ7WVTi7OKROBuMS3klzp6zc8kzPbYugvrwFk4z53gdxNlmO8aG4cVW2YqzGG0kPB+J+grSHyvO2r83Fjcm92O+Q99nXJoLibMrg8TZJWSti7N08M3FLcHEwjbiHaf6bN4GXAdcCSTOLp7VKs7ykpZMDhkjP7kWZ5nw+cGcc5RFzjEb3JrOIP/S/sMb34XJN3GWt4geujDk+gZthMe5XM2wCiQOxFn288fnU+JsPAglTOrCkwrqOZug/MXL5+Zi1xGzs+onZl/tL83+ul+YXTfXmw8Lr9r2zkW3Cmfv2Lb/7olrpns03QdKnF08j54+NzvP1biAI5goe0uN2diyibMj6YEdwTJBM2VGfWKZJtBzWXCO/BNnmYvxCA7yRmCG7+Stx0kfa/1t1MfyZyZxNs422wDHr35eKXGWuiOgIU++7oL6GzAbiuptWwjGsPmsnL1SO5ksK2+bYx5fAmFx9mD9L82hmq3WN/XYMSPwEXNZuPyWTZyNrJzdcfWgrafUyiz63rbSzuRc1ht/h5+j6vqVxFnH6yDOorOE52FLuXKWcqItuXniudQ88fytcYmzy4TE2WBcykdx9iPbF6Jp9cY5lkKc5Vy7bRly3nxdOZucj1jDh89HnJ3LSH8mcXZTcUNiu0DADkTNdLE4DomzK4PE2SWG20x3RDqWm8SsEXGWN0S7FyrYfO2yToaOh9NZCSTOLh6Js8G22YqzI3fixcZTt5ZWnO2zgwaCapFtj4XXrV0bnSFUroQ4+/ipDQjKRuwgFfgtlx/b3/fadj8aEWcROnju0U7bPvAHW+3k53pT9nm+2dYXlLO71bTGlWHXaPqzNiXOBixWnL3cc9zsrvm5OVD3tjlY/6bZU7nRrCu+biej1XYsYjyyfj4xZvTcjtSBxNlF8+zFC7PrXK0TzAKfEW8LFWe9BbcKpoxbuFmtVdczkDhSAMLgSQJ4W1/UaabJajbGvsshzhZW1Ns9FnZXDuLsVTsX2x7KH6toEC0Y8/GzPCKEF92FYfRYDeIs4wB9zeUtYQRZG4sabHrmL85eawxeghY+Hv48Lpi91H3A7K39sRM9Dzdan1L9kW13Vbad1VsfTnurcS9VcUFf6HiMIzzvdUNRXbJ9vnesypQ19iWOvDQMT02ZDacumo9LL9tP7JLzdVExgPGG9EZtXWHo9lrbv/JRnD1TOW7bS+AHeFTKheqJWIEvjMTZ2eHxQLwzxN3qa/1DyY3b5siVXnesqJ9dmEmcXWmWQ5xd6OPKJM4m/MYKibO37zyw41KN7XPBWPPu0Sobn6RrLp5ciLPULY818fMR92nnoQcvDLnfoudbiJF+ibMpJM6+Jtx/9ML0jjwMzDrOnuGHLqiLDqZuErOGxFnvsHAyOJvXUZydmF74ZOORPW/f6CPTk2g73Ep3d4UmL3Hi7OWaSYmzseJshanuGDUDY09C/fyRtQfmSFmL3XbpxFkm2Kw8ZcBngrzdBsr4kzArIc4+ePLMHLzYbbYWt5sdpzqcbS/tMNusDU2kiy+Is7wx1Ps7rkzPR5y91sIE67rtz/ixCtu3K9yD+cNInA1YCnF2T80vgpVk9b80eys3mY+LKfuUEMHElHFJ4uzixdmJ6Sem2/p1fEb/7cemc/C+2Xaq1rVxX95xtlhxlr/pT97oN+/ZQKqqK73PIAwSwHsfvxgjTUstzrKS+3BZg+kevm/HysdJ/5ttkI846y6Uh9oj6aSO8bEYK0WjQgSjx2oRZ3179UbQm404y3jIIy2C8Sww2nv0ePhz5j5RzjSdMVvKtppdN3ab3eU7zY6yg/Z8NwP/kfDlBH5+LPTG37tOE5SzXfAiPPz5xfoue9TsAtxsGJyYtmmpNO8frzUfnkhY2qrZwKJ9xVs4kGWbfBNnHz55agpu9JjNRcEYvaWk3Ry/2mfnkTy6I5hXYtzZEgYfLXE2M4wDCImsGOc8+ICtJZ2xx16YSZxdaZZanKWvXrTzHOI3F/PbfoZo+tDW1VxInE34jRUSZ0en7tnj2HHJjkf49V8evmHKmvoTv6aTC3EWo479fMQbdR4+z2KM9EucTSFx9jWB53z5SsV5EjyFKzr5m238WyXOLpp8EmfHph/bCdVLw/Mcw5YNwxOBk0booN3gkOu77roJGn4+Zdx2OdPxu9/s/4LP4O9siV85O74ocZYkBrdl+PTEJ8j97s3+L36reFZanKWtf1xQbfPe417e4/p30gbtwEZQHtp2keIskzHaAfvSxvactpOxkfRnf66EODv98IHZeprbr1N+hUAXP9M9mj4ZW6w4e72ly5Z3MMFi8sR5mCSFkTgbIHF2dlZCnMWzJP1c0mbeGg8VzYHAh79gxSbHxUf4OUAmW6w4G7UgkLrpAsMw+S7Okq/NNvDfn/C3/lz4yWyIE2ejRn1HX8ZDVa51cZY3OlPv4TEtfBxv+POqtunE+B4Y/z5+rc28k7xrJKbubHkwPvqx0Bt/M57y+A0fLHL3yaUG/DklvzQMTtwxHxI8ztHGsjHaYb6Js9MP75s9F6uTYzRp3FhUZ/Y6Ecem0dYnx3RzylC9PX0mcXY2GAd4qY6/8zGbc8zPJM6uNEstznrzfpNx78D5ATc+z4XE2US/sm1/ZcTZ+/b3QJhlO2KHq03pdxB5ciXOLreRfomzKSTOviYwKNK4CAap7EwV7iYxEmcXTT6Is8GAPmgutp01N/pPmGu9hQkrMFd6TpjR+3Pfooc4y2DrB19uC2cyhWB4BasLjFus/DNpwvDiiou1E24bXjpFgJnNlVuYuHff7L3QaNYXNLgAap395AUYT56lO8f5iLMuPTVBevi82TJlJ33p6UEoIX+k93Ii3ZRDtsSJs7RDb9zax3Pzllqc3XmqO3iMR6J/B/Y6iLM+b4h2+JkK0x155IDE2ZVj9Yqzg9Z3tpuNdiJIn9lQ1GjHuDo7kY6fPC2U2s67ZkeJDWLs+facHrTpHbI+J7sJVrbiLKvmz9s8ev+M8XdL30zBsKJ52vUHV1/WX1B3EmfnKc4WNyWOzaQ5sI7BdCEiE9mKs+Ux/upmQliP2ydqixFneb53LsTZzuEHto0HvsRb+DjeCFTcvMSWo2vvdjy72jBldpxpcnkNgmtvobqz5SFxdnYWL85WpYmzPGvYHw+jTeHTmINQd3xetnMuAuFM9e2NfV9HcZZ5NgsXXndx9lrDzPI6W5NZnKWcwubPiZGGtSbOMgdK9jObP2I5ibOZkTgbIHF2Zvpo4xJn45E4uwh4Ay1BSaaK9kYH2SpxdtHkkzi7p2Kj2VPzI7On+hcJ+5nZcevHpn28OrFXZhAlncMKtRucFM4+bJsLe8z5qnHDi+bCEMBtKQ5uvdpqPxnspu5l59xuT9t9T5e7wI32SBs7fNUGcM/S63A+4ux1G7z5W8FIF9tO3Ut3bkwKd53uM9vs70wASXdLb3aBNkTF2T1neYFHr5089zjbWtJtzlePmOcxAdNiV85GB2j+fv3E2fxfOUtQQrsbt+2UlwEw4Gd70SLfWa3iLP1hS0lzEJTYfvK+reP3T1xzL1pZSm61jVsf1OV8wfbSbnvuHtt2sgtGCPyzEWer2u+YjQU9rp9621TYZ87csv7u0ai1ETP5cMTceTxiyhoIjgNfQBngryTOzl+cTT/H0q6cpR3TZvEVk3b8dGb/fblu5ktdM1k24uxjO8/gHGHjXEPjj8yhi6nAhXOuhDjbNfwg6/yRtnB7R7ReX1g3a7uTODs3Sy3Obiyqd30wXN6073DdYd5/zGbs9zqIswiT43aM8P2R/PG8Wd83sjnH/Cz/xVna9vmqMecHMcrmzv3npvhmh3nn2Exxlouu9Gk/D8f2nPGxUpC/tbhy1ht9d79Wzs6KxNkAibMz00cblzgbj8TZRSBx9vUVZw/c2m4O1r/hxI7A3jZ7a940nRN1ib0yEyfOxhnOn9UOUeePUMlqW7bBuTGRztaZ3J6+Y7ae4fmeQZ2+d6zSHLlauyhx9qYNKP1qA7Y9bid70fTgFJnE4PzoL2zX1r9QcZay67OTrNpkn3rXTnKOXCMQndkW1744G7RJb7wo5HUUZ2mfDPR+MkubXOjLG/KN1S3OtiT7Kef44KQNmJdYnC1r7HFCjz/HRwXlTqTJBtKejTjLoxNo4+H87Tk9ag5fqzZHGz90Y8ChuneDFyVdv2HzfjtZBhJnA+Yrzgb+NAgeOFfHYHqAmolsxFlv+IqwxW2TybIRZ1lxzXFpA7Odi/aXb+Js1KgPVmn6PMfZfMXZK41LeyeExNnFGf79dRBny1umnK/P1B+zOcf8LP/FWW/hMuGxXvji2fq8N14suv1Ue7KvkAaJswGvtzjL41Qos0GbF+tDbPlLnF1+I/1rS5x9ZUrKb9vYLkh31LirFV0lUz4kzr4mSJyVOLsQcXZ06onEWfuZ7SooyEacRSR5vcRZgt1uN3EOG4+s2H+h3TyOBOXZsJrFWVaP005pi5Qh6aEdrwUkzs5OVJxFnMkkzvIyJG7dLG+ecnajcdKJDn7SjK+fnzhbZQ7Xv2f2175pDtS+ZfbX/dwcun7N5n0pxVk7ySWgt5NPjucC5mUQZzl22MK/ZTLnr2zZLaU4i1Fe5BGftqmoyQmPtd3Zjfc8Ceh6A48nSOUpGLsjaU+kn7HYG99Ft8tk2Yqz7hyJsc+fj8/wsejPr5s4+75N46HLbe5REq4v2vzTH6cXERxJnF2c4d9fB3E2uAMtWE0c1x+zOcf8LB/F2Rfm5NUR2waD/AZtPBCQfJngDzdaHzxbn/dGW5Q4G8/rKs6+ePnSHLvaYeOpBjeWbyluduNDNJ1h4xxrTZzFv0ucTTfa+HzE2XuPHpmDl1ttjNuYjHfDtsnahsIGU9k+mNgjHYmzrwkSZyXOziXOEiQyMSHYmH7w3Nx/9MK9kINAm8mPbyNxtpbFWT5rO+4GZWPLJWl2v4eR59VCduLs67VylnPtONWZmHyk7F07qdlxttY8fprdgBdmtYuzRy6lgkfai1bOSpyN4h7DUtjjys9buFzx9fNeOdvwgTlQ91YwFthx4fD16zbvSyfO9o7et/XfbdPa43wSvoaJ6FzHCwKp7MRZ0sixk3aGW1TT6zPOnL+y2y21OBtY4NPwD+/ZgPBme3YCD8+PvFJ/22wt7krmJwjI587PfCxbcZZt5ypL2uHrJs7SfjfZYJ1nxpMm/Ad9bD7Po48icXZxhn9/HcRZLgZE/XnYsjnH/Cz/xFleEHzkSr89Trfrm/h85tbhc5BWN9bM0ue9aeVsZl5ncXb/pVpbBzwWw6bVtaPZ08w5VrM4y1dB3B/EtfSzruGH1s+nFgGshJH+tSTOMvbtOl+d6M++HaWMuiamLGtqS+yRjsTZ14SOgYduJQuNmwHMD7hRo4NslTi7aFajOIugxnNjcUAEVFylPmonXNyi6ttHJsskzla2TlunFkyaEHgRyBgEsiEfxFm2Q+ThmJRJ2I5eGnIvFIsicTazOBsMTEGfwAjKd56tkzgrcdYhcTadcuuveO51OJ1hw9fnmzjbMmCDB+tv1hXUuONggcgVfxxvQSA1tzi77ywrzruSx3bHt/5v+6kOl/5wngMLz3mC37uG0oPHOOYvzgbm83GzvStxpNl5+uKpKaposcFvVaKsqp2AFfbRS2G5EGcRbcLPxvRGXaw6cdamlWdS+23xb/iXbIXKONa6OPvg6QOz95LEWYmzixdn7zx4ZLadrrL9sDo5pmxOvOTL70ta15o4u+csj7MYcnkLj2HzNfquxNnZCcTZOlsHwf7ZGOdYzeIs2sJFOx8+auMjYraTZSNO9KMe4461XEb615Y4+8DsPl9r3kvG6emG/3nPjjXXWtoTe6TDRV+JszlgbGzMnD171hw7dsxcuHDBTE4ubQAYpa571E7Om+3kss125MB2n555RY4OsjVPxFleTtHaf99NDumIGP/m5UyPnqSfZ7WKs92TjaZx9IZpvn3TfXZO1JuXMWW4EuIs5X3STpSYBDJRwWabbIUtkzh7uaHfBkjNrr1tKm41u8+2W+c2d2AM+SLOYrQfXybethb3mUs16eIQrHVxtmtI4qzE2cysNXF2YDy9neAnm20eG3pC4xL/7r3n/PRcrDVxdnQ6Ks4Om/dOXHd9hGPMdRxvQSCVrTjbmTw29oH1b9vsGON9WsqYbPe48Qdj/sPjBxp7Z46dUVZOnH1iTt5ssAGcnS+QFxtsRX30Uthyi7OM/Iyd9V1Bv6CP1Ni+x3jMrcjh/SXOBiyHOMvjg/bbPkI6eVTG6Yq5/e5sZCPOPnz83M7L031iS999U9U+bradqXHtzadR4uxMkzib2s+1M9s+oiLi3YcPnc9670RFwufftH23PtkfsbUkzmJcdGROkhy/bGzO2OfzOx+j70qcnZ3VLM56nx9nvByz9ObtjOJssfVXxLP0AWy2frxcRjpzKc4OjfMohyEXz/pyC6ePMllKcRZ73/qykzfaTasdK4kfUmPnPRufTs2YN4WNMpA4u8RUVlaab3/72+ZLX/qS+ZM/+RPz+c9/3vz93/+9IU/LxY22DjvpsB3aOgccABa30oS/t+aJODt575kTVLcUBW/Nd2/Ot//GedyeSu8gq1GcpayKW7aZbZX/bnZX/8xsv/XvpqBlk3n2cmbnXylxtohzLMAxZxJnS6oa3cBEeyMAW19caQemmYJmHPkkzsYZ7fBK3cxBf62Is09tQEebCBvfccFE4qzE2UysKXG2wE7sRyZsul+59k+75oo2eZsxLtlzTdkxay7WmjjbNzZh/UJQPpRTQ+/iRM1sxdn0fW1QFyPO8vf20g73u+u3Ns2sVqjomFs4XUlxtuBmyp9T7owXq02chYs142ZjQU+yX9DHwn7Am8TZgOUQZ714Qx3iH1gxxbi9ULIRZ8fuPHGiTNgnbi+x5y/ptW25LulL+JQ4O9Mkzqb2c+3Mtg8ePcOLYv288/b0A+uzbDyQXIVd4UQb3x+xtSbOBulMxexchMRf+fzOx+i7EmdnZ3WKs4HWwbwNvxpn+OGS8pGM4mxpeeols7ky+mEuxdmBsYdm7zmEaZ7tnSi70KOlaONLLc5im4tazQ43VvpxM7C56oMykDi7hLBi9lvf+pb56le/6sTY+/fvm2vXrpkvfOEL5oc//KF59Ghux7kQyts6XcAQdrbb7SQuPLBh/L01T8TZqfvPbWewQZm7ekA6WQUzYA6csx3EBuFhMomz/moSHfrg+SF3dWQlyFacPdO+x+ypDoSIvTW/MKVtO8zzJRZnD1ZtMYcaf2YONfzS2cGGN82+2p+Znql0cZaJUnH5bVfGlFnQNtLbRybLJM6WVjXZtsHze4K62VBsB6bJ7AbK1SDOXq2fmRfSs9rFWZ4/XNc57dJSZAMNb8V2EGdAoD+xL58SZwMkzgasFXHW2+HLfe6tq64PWB9MMEkQyPH9vvgKLv7xvK65WGpx9kzlzHlQfdfyi7P8/nFhtTlyud+NG5RPSfmYOXip2/4++75xxli5OHG2fcbqEV5Gtr00ta0/R2VHfL8MI3E2/jgY/TlOnC2z42Fq/pHZJM4GLKU46425wPqiWjsfrrX1XGMOXm4yD54sPK7IRpwlYD0cGs8CY97dZ+tA4my24uxghjsoK1rWhjjbOZT+rG+OVRgRZ70xzyTmCcaV2+bE1SE7v6pO9ufXRZwNG/2Hlwn5/M7H6LsSZ2dnNYqzGI9Cwt9nsvdPVJtDV1rs/HumkCdxNqB5cNCWlY0x7NzLlZv9ZAGj10Bo44iz2SzAgOzE2Uo3LoV9WLZGGUicXUJOnz5tPvOZz5grV64kvgnYsmWL+dSnPmXq6tIFs6ViNYizbYPp4uX43Qdm7/kOOxi1ucAL21LSbtPdZp1Z+gAzU5y95Sb/rJphv612vx2n20zv7buJPZaXxYizL17NFKq4glxiHagPUJn4ZSvO7iorMDuv7zI7r+1L2vay3eZqa6PpHn7sJkw8ALyl/545cKHblnGqvAmCw1ePMlkuxdmqtul0cdYGCXfuZRBnm5dOnEXEPn3ztiu/sFEvqUnq6l05S1ltLe51eQlb+OVwDJTLIc7ee/DcvcTQlyn/jk6aFyvO3piHOHujVeJstnCLTj6Js3XWJ4Z5YX1U9uJslfWnXa6vcywszi+QVwLDxp671qc+TLTZB2Yg5k6NpRRnKVceRcMzVH1f4fw8Q8z3PW/LI87W2H7NS6yC8qGctoXE0PkYYyVjZk1Pujh7/3EW4qxNC0G5H++9MbnmjcvRc+STOPv85RNTKHFW4mwkbQu3SteGsHdsm9p7sdb2oXSxhDkPoor3Gd5fDY0/mjGHWw5xdq8bGxbftjnfmhBnbf2vK7Q+o3XY9Ni5VLhemJufqRybtR9kc4752dKLs4HPmDTdI8FYxeOxaIO81yJuP9oa32OMKztP9doYr8aljTQulzj74FH6S34f2ry5ugj1F9LdZ31lNo8Loa902L7l9+NZui9sG4nCRbrVIM4+eJI+V++0c4+kf0jMgyTOplioOHstgzjbOTJTnHXpsG0jk/HIpH2X6m1cNrNcJc4GNA3023PdNO/bOvDlFr4bi5jm0MVBd1ean+N7v0C/nrYxZhiJs6uIl7bjv/POO+bP//zPZzxj9roNkD796U+bU6dOJb5ZWvJfnC03LQlxlrcXw8DkmNlUikNPbcv5PjxJMJseVMSJs2FL5mNoJLHH8rIwcfYNU9q2M/lYA8rBlwViV/GNVIC6wwbsc4uzgbnbymImKwSvqfoPRESuFqXqvtIFN/kuzla2TtpyCfLMRA4H6m898GVIqjAERz8Ise1ixNnsbBWLsy1TyQAjkzFQLoc4y6DnRSknstnj9NhJfZhFr5xtDPJsB5ZkO4kzuC5xNhbKDj/mjV7Gswddu7BG3jDaQU7EWXve6sTKWV+X3Ho/H3F25+nuGf0qG9tuj09QHWUpxdn52HKJs2Ffkurn8fvMZoyV79uAsKorEGd9fbEamdVVs4mz2Zo7R47EWXIT9is+f27lbLnEWYmzS2/v2jnTvkt1M8TZpp67rj+FV//jD89Xjbk7C8Jo5ez8WIg4i7H6je2ibTEby/Yc2dvSi7OLMfLn4pNlFGfpD4gddx8EiwC8fyYeoJ9E5zOF10fNg8dzr7Jl/r4z0RbYL1h9FxPjLWLlbDYxGn13seLsNhuP3U/c3evneyycCPwDCzdYOYs4m34OibMLXznr24hvJx0ZxNnZjDa1/1KDxFlrmcXZAfu7jd9C5Rr/HoN08/MA7hgMI3F2FfH06VPzb//2b+6RBg8fpk+WGhoazB//8R+bAwcOJL5ZWngj3C+P3LBOotKJQ9jmkk7bqIbsoM7AHhh/byxqNe/YyTLbvG23f+f4ddM6lC4s9o6P2UZfYZ1gcKw3Dt80JVVNiV/T6R0bsw6SbYNjRi1IU4U5fKXXnKuaMqcrJ8zZW1Pm5PUB11Heto6S9GBv2Yb+9rHrZmgyfQUstwNxxSN6Dr/f2+x3/JppjQgqy8XA+D3zy6PlyfL+2cEb5mbbTGH4VPsOs7P6R2Zf3S/M3rqfmMN1W2z+x2xQH5RDUBaT5lTFuNlU0mQdS6356GSdeftIjTl6tcMeIX2qVNNxz2wu6k+r0w9O2O1tPb1z7FbSqNeNRe3WIRPo2u3s5/bSAVuGNbacgvLm80N7rp38HjpenG2x57xUOzNYK77VZNvGDVcG1A2OdujOzO3iGLs3bTbaANLX6ZuHK8zBshrz5EW6kHe2tsPmqdqVy4cna+3g12BOXht25ebL8EzCjly2k+ZEfraVDLi/7z5Mv1I+MPbETnZ4VqGdTEXyOcPssThe2MLlRX/abge9D07UuDIlH28cqTAHyqrtZCw9H/DoySs7eRu1Djs4N59l9emDyEvzwhRUNLo+x/HoO7zpe1spq1xn9ud1BTz3N7TtCd5s3pfclnNciZyDdnWmpsu8c9ROhm25eqN8N1j/4Pd1eS4dNP2j6YP+M1uk4Xyw/Rbrbzh/kI7A3jxy02w9XWuePk+f5HYOPzIbC/vd8bdb21o8YCc/6QHYvcd2m5Jqdwx/PNfPbXvpuZ0uNt9/9MIGlSO2jIL0bD81YIO3EdtGgnbh20mcnbO+aO/5dueHkuew1jmSPv6M33toPii46c7PdvT5szXxItC0DQAOXhhOpmdL0YC51bYyq/qXkntPJ0xZ7zFztmO3Od+1z1zo2W1O11XbicNo0Bds3jDaAeUcuXYTw0tzqfdI0ifur/+p2VmxzrxfcNW24apQPQfjUu9Y+qR74u5zGxwMJcuVvnjEtkPqmbr0dU1bCKcPo41uKGxJ9tPAbpmtpawMTe9Xmcz1h4RtLhwwp27OfL72lcZe8/OD5aF83LDBS3zd32iatsdJ9+dxFj4vFuezd5SOmQNXq8yhhrftWPMzV7776n9sDly7ZvM37rYhnztO23HA+oj0cphp/O58iQ08ffmk+nn8PrPZO84qzL4LnUnffcbWW6ktw33nhoN8uXMMZzwH+8+00O+2vBmXKzrSV+fG0dhPkHfd7RM+x1zmz1EeEWefWhd3vfGOKbH58b7lTKUd2yvHbVDSaOc2gX8hzYwXYR+9WNtl7WM3DgR1+kvroz4uKbdjbHpA0Xf7idt+h/WP0WOEjf583bbNKFfqp2bMP+Js95khO57U2/QEecaHbz7NmJg+FnePPEqOIfM1yo75i89znPEb42O0nPmb8fQ9G8j5MYu0bihsTm5Le8TPjN5ZeHBEv6f/Mz+Lpm0p7A07Z9p1odY8jFwIbux5YBhTGVu9z9hk/RV+MqEBJGnovu/mQmzDJ/41mufJe8/NgdB45suQu5SYM9CmgzRVmPesT6VewnOKzcUdM+ogG+N8B84Pm9uR5wCO331m9tvvfXp222NvLEzFNZkMX/GGjZPKFiHOIlmdvHbbzYk5N/naWtode76wvXeiyrb1buu7gzl52Oaag2d7juwtqCfng2xf5Rz0w7PWX8XxxDaHI3Y+Fa7/OIvmy+UtZruokT/m0e+frHZpI43v2PhkXUFDWrshresKmmbt896o680l7an9bVr22P2Ly8eS8wU+C66NBWm181yfZuZrJ67etvP1RAHMwpW6O2579qP/4IuLbqTO4ceB04wDpxpcjBuXXoz2+7HNn8+vN2J2+lF0rk6M5/PHuYlriG/morq716YjFb9ibx+9ZT4qvmJOtR00F7v3uvken0crS+14xUWwehdrfnCyyjQPpM+Nh+9MmvWlmTUAb4xLm05VWn+1cJ96q2PEzb05XjAW37Bz9fh2G8du6y/fOBzMz7Ixdw7rM3puzxwP4WJDp/nF4WtuW2KD907YGHgqfdvb0w/t7zZ2SNT9W3b+sPtchzmf0EO8EYscu9rnLmaG5zVzGbHi7gsN5vnLmeVK6FV84/aCx9mlMtrphqIWm970NkKbp58H2wW+kbbc1Jv+iJQ4OkZHzLsn0sdX/s2d2iORC9NNg4P2d+ogte2morY0/4J5H+Btu/UL2+xY2tKXnh7iUy44v5mM0+OswvXd6DmyMcrg8KURG0umz5lywaoXZ588eWJ+8IMfmK985SvmwYP0iuRxBl/84hfNrl27Et8sLS0DQ+bgpVpz6EKdOXyx1lqdOVnWboqv9Zjiq90ps3+fuNJmDiW24fPQxSrT0ttn7t69Z6bv3rV2z3QODpijl2ttkMvx6uxEqMYOQs3mzt3pxDYp6xiwAbI990Hr9Ng2kx2/1G6tyxy/bI3PSx12wK9PpgU7ZI9x8EK16R4cSUtP99CQPUddxnOQb/LR2tsf2m95jON3DY7aSWONPWdw/r3nqk11W3oZUlaXW4tNYe0uU1K/z5Q27DGltQXmxOVOm/fuoBysnXBl0WmP02AOXrTHvFBjJ8hV5nRFk5mcvpN27tq2UXPS7hPUZ1C3Ry81pJWhKw/7N/Uc1H9gRZFt+Tx6qdF974+VyU5e6TI3GobMnelUWjDaxP7z1e541M3Ry3WmZ3g4bRvszrQtj5BRPv0jI3YCVJOs0wPna+0A1WDGpibc737fK/VNrjwol4PWSPcx25ZcuSXK0FthmU1vos0XXOk25yp6zdBtyjBVL10DE6bEbuO2jeQz3lJlOKOc7HGKrnbZtpkq1/0uH/U2H5Oh8wZ2e+KOTVOfSxv783mzMVxe92ydT5lLtbZcz/k6rXX9pPBqZ6Q/B+k5drkpee6g77MtbSTYNjjHUOgcd905LtdSrtWuXL3R947a4/nz0DaK7HE6+8fT+tX4ZHo+OBf+xvcHb9Rp4bVGu/1Uct+79+6Ztt5x16bYj+NTFx396fU+Mm63udrgjuGPRz5pLx3W3/nt2GdkbMqcKe9N1WmifpP+Zjaz2xy71GqPH5zHncNaW99A2jkGRsds2aTaK33+mp2YpbZJ2eDoZFp6Ttpyqmm1A23MtvlrNs9jvdZv7TcnaraYgtrt5mTtFnO25prtP/2u3oK6D9pYWc2AmZwK9gv38/Dxpqw/K+88Z4rqd7njnmrca4pqjpkjl23/tu02Wc/480tVbmwJt7sBOwk/dSPUd209F9h2dMz6z7C539P6CsbY15LWV2ivBWUd7rf0baPm+0NX0vDjZTX96X7N2s2mLtuvalL5uFhteobC41lg9INbzcMhfz6bcf6opW9TVNZv/U6dOdN00JbtXle+pY17zOlbt+zvA4ntgnEg7K8yGb87v1MW8juUt+3ncdtna8cutaX6pf08YT/dGJQ8R6/zJXH7zmXUJ+NyTfvMfplWT7Yumrr7zIELtLv4Y2Uydw7rK6vaOtKOj28/e7PXHLlgx3fvW6yRv6MXm5Pl7crVlr/z0TPaqLfg+8D/ptpcylLb+M9jl1PnwEcdu1Jjx9jRtHbXace+4Jjhc800+nOlbZvh/GGMI4HfZjufxvj0Mbc4ZOczpAcfXnDNju123PD+gc/2vvHQGDIfs+e2ZXf0cuoccUZ5UC6pskqY3Zd2HWyXqpfjV1Lbkgf8SN/wzHE83JYyGfv0DI3aYzPGzt7XFmrMNUrKG83oxHgyjXetNXaOurQHPjow/OS1usHAR4fS2NAxan/DZ3a5bUquk2fGYp9fOw6MTJnTN0Ljq7Ng7hPUcyp//Dt9TlFjy7Ul0dYj9TCHcT7OG62D/pEJU2rHAdLr29vxy2HfHm/0XearFS3tyWPN16buTJuLt/rduYN04hM7Ys/nLUhXfWisidrMvKcb7XX2c8zPgvSEfRD98FrtoI1bZrbjsYlp59vS6z/OovkKjj23zZxH88ncNq3d2H+H/dxsxjYny2wMFNqXdoI/Do8/fh6aOg/tqtvVMT49rg2EDZ8Y+LDgGJyDMT15joS5ceDS7Gnnt+POXyWOlzDKwcU+kX517FKqfKgb4hrim3BfibO6zq7geOFzX6g3R67cNCdr9ti53lY33yuo22qO3yy02/I7c+8a239umXq7fzjW7R0eMsev2t9Dc/U4O2CPcdJud3tipk/NxvBtte19du6dmF9xTNuf2/qGZsyv4mxqetqU3my0ecg8ZkTNn6Ojf3jGOfi7vKnDxVFu24SfZ74X3qZ/ZMweh3pLte2jl1psDJvSAZzZNkNsS9/Mpo17C8aBJjPhYs5U+rAJO+ZeqsJf0aZyaLZtBvPv9LS7srDjeLBd0H9oy42dt2fkJWyUa1tfnzl8qdq2y1RZUcZHL1eb3pH0OXdTb29QB8nz1tn0tCb6TzitqX4XpCfoW81dpCflE4lPi643zNqWyFv8OeY2zkkMOTY59wri5WbVi7OPHz924mzcytn6+nq3cnbPnj2Jb5aYV6/M2Nio6WxvM92dHaa7q8N0dLSY9o4ma80hazKdna329067Xbvbju0p78amZmvBZ7P9u7ujw/RwrMTx2u2xU9ukrLnFHs9vl8G6rKWnh097jsh23jh/Q9o5Mm8bthabloaYNC6lcfxUemwZ2s+e7k7T1jbz3M3NnaaluSuwpm6bvq5E/iPW3mzLKDgW1kv9tbfbY4SP12xaWtk+XKdNafsFRr12ms6O1si2zfb71LbUbVdnmzt3eJtM1tpGWtLTQ5sI2lBwXOq5qdn/HmxDPTY02rIJWxNtqc2mkbQm0mPT3EEba06dg32j58BoO3FpjFqbTXNT6HhYc4v9Lcs8Z2uuDtLyYesucl5Xdva7tvb0OgnKNbSd3abd7s9xgvwGn0Ge0/fFOu25U9v6vsZvqW1nnCNRd+H9MP52bSJyHsosvC/WllaG1q/QnxNlkDyeNdLTmNYmEnUQOj6Wfo4WV29d+KDIMWnb9L8gHalt2yPlmr2Rdnxi+ByBL/HHpx02RXxQr01HvE8M2lx6+dB3mxLbRrfPVyMfraattctad8rsAB1X1q3WNwV9O9zPg+OEj9vaYn1l6HjtbV22PBPjUah8saCevdn0uL5rzx0q27b2RtPSVp9mfBdOmzfadjD2BcenbcZtl8laI+dpbm1M5TVhbW2h/mjbEedgjAyPZ95abL+MO8/CrMnmm/oK1RVmx6Vof44r63hrT9uP43TQV2K3zcJsebB/ND3ptvhztLam+q7vc+F2WW/HnuaWxFxpgRacw7dt+0mfz1CftLuwH+uy417cdlFrjWnbWGt7w4xtO0Ntm3MxtjIWp9qd9bFu/pCd0TZT+Qv2ZxxJ2872xbj0tbTVBelJ5BcjPY3Uga8H+0n/TjvevIy5jy3X0DmiRjnEjWdBG6MfhLeNmTNZP4PPCZcBn74dzWaujTUvro3NZb6e0+cafp4406i/tHTaOmhqTq9DfFx0zhQ3nnmbOf8MG/MiW6425phZB9kZ552RHlsnLW0NaekO4on0+UysJf1D+jGzN/p5OC+0pbnjk2CsiZ/DzW2Jc4R8yFJY3DwxbfxOtBH6bXTeuhzm0pXIY/xcNNHn/fg6m9lt4mPg7Ix2F/Sr2dvJDJ84i4XjhFhL5jl9v077XXje4sdv56/C9TLDX8UZ/iFmfLWxIW00On/oaLfzM5fmVD9n//B8Bj/OvjPm6lGzv/txKT1N2RnxNX03rf7tMdEv4uZXM82WpT3/nOmMWoZzkJ62ZByVKp/mSAyc0gsCC8aaWcaleaYvOF5ULwjOjc2njS6f+Tgr0ndJe0ybZ64yMz9hs+040e7C5RWM+R0uXgtvS7tJP282c9GUUYcNjW0Jn0jc12rzM3ebn885otba1mh6e3sQRxNCX25Y9eLs8+fPzU9+8hPzV3/1V+bOnfTbiKuqqswXvvAFU1JSkvhm6WHl7vT0tLnnrhbcMVXdl83pxv3mbNOhhB10fzf2VZj79+7b7e7az3tmYmrCnK1oMgfP15sjFxvMIftZdL3OjI6NmQf2d7fd/XumqrXdHL5Q7VawHk3Y4Qs15tTNejM1NeWOxZWtqPn0VHZdNKca9rq0kI5rbSVmcmosbT/+PXVnypypaDZcHeQcfJbac0zOcg6fj3OVjcn9lssOnq82F2612nzZsr4XnP/hA1s+Lb3mwLlqtw0riY9aa+0dMcO375ihkSkzPDpteoYGzLmmw+ZM44FkvVAWF5qPmdGJQZuP+8HxbHn3DI7Y+rDlfTE475GLjaaw4ow51bjLnGIlbv0e+7nXDI/3J/fDgnq9b+p6b5jTDUH9c46L7hxDyTJ8YLcZGOs255vT0xNn55oPmNKaEnPsMvkK0kM517R12uP5c94z45OTpvg6V7ES29n2dOLqTbtvoTlVW2BO1QRWUn3CXGg4bUbGbXruB2l/YD9benpt2aXyTPtihdL9+6lzTN2ZNNfbT0Xa9kw7Z9v7mfpj5kRZhT1efaIM603B9avmbONhu83B5LYcq9SWJeXqzf2dKL9Mxn6XW06aEVeuPh+syupxeTh8ocF+JuxCozl2pdqU1B62x90dnMd+Ft8qTpYpfYs+VtfR5Y7D8cjz5J1xc6291J5vX+r8jTZ/tt56Rlrttg+S207YPnWltTC5LeVQWlVq6yJ1jkMXqkytnXT5c3jjOF0jzcl+GpTRQVNw46rLg0unLcPjNh+U7bmmoN2cbthnbnVdsv0Bf5E6Jv5jZGzSthvrV7gyb49x+HyzO9655lTZcpyCG2XJc9B+CspqzdjEZFoa3fFteztfiX9I9DWbnmNlleZMw9FkeuZj5DXwiUHaOcdd27fDvoTPkhusAJ5w25EW+nxTV7/zB65cEkZ6aPPh9NB/im+dtb8H7XB1WK05wRVtVsuU9VrrMcVX+s35alv3tm2dcv4n0VdsGZ6qP5Do37av81l70tbpFXucVJ6PWSu52mFOX++z1mv/3WuuVg+4q/v4EV/PlPH45Lg5c7MpWQe0jRNXb9h+ud/W2R7XP0vqd5vqnjLrAwfM0Hif84X4tJn+IRj7Wgdrk33FjUus5O2wPjXZ3uONfobf7hltsz4rONfIxIBpG2w2hVVHTZGzY+bkrUOmsYdzBL4g6I8T5nQoH96OWN9QUnU6rR8sypr3mfN1doy9OmCKqKtEfZ2rKXPtj21O23xcaD5qxqaGbdpSY0acBWm/bcpai5NlSTnRz/k93M+zMde37GdN99XkuBRntKWq7ivJfaLHmc18371SGypv/MOVKlvWpa5N0jaLqo+bm+3XXf0H+8QfL87Sz5Ea547bc5yuO2HzkPJBflztdj461SbGJkcSPjq+HNx+jYdMc39Vsm17o4039N1M7BuMAYwF3SMtobH0nhkcHTGF1/BdPo127LM+luOGx744o72U3DrtfJlvr1hJdWmyvZ6x57/cetL0jnbMSOPQeK8bp339uTxP3DZn60pMSc0JVwfMCU7XHbfHmj0tcXbG5pf8D471uHmMr5uoUeaUyyk7PoX352/G06npqWT94xfarH9gLAvSdND2+YPm5PXryXHJt6XSmqJkW8pkxbaNXW2+aKYph3m2sWyNeu4dGrbja2rORFssunnRpT2cZ9dWGo6kpZF5WFVnuRme6Ld11u8++2532zk9q4GCdhOMZ+XmrN033LbxJRebj7u6zuRL/Fy0eaAq0RfmW9dBmk9cu5Fsi4dtey4trzW9I92JdAdtbmzytjtfXDq8UQ/37k2bGzbIPnR+YXECc7jTdSdTPtX6spud5+zxg9gr03mnpifNjY7TM9piNkabZJzyx4oef77GMe7Y9JS12XacnFMGZV0aah+BMXc/mZgzz0zbUhh9mXn0uB1v8BWkkf7IeOv9G9sx/nQNN7nfonkKmxtr7HFqeq7NOtZkMuZt+PLjV265Ph/XDrwxt55r3kke3PzBjgPeR8cZfaVruNn5aPbBzyV9e6SP8XfbkPXJdh7GXCiYg+23/io1j44zxoOL1Y22/plzpdoSMdbtsSlzvqLPlF7rdfMzPmtaRux2lGngx/HrF6tTYx/9sfBajR1vRp0/CqcxaugIQ3ZcOlnGXVKJcWkedsDOtSubu+3cOygL6pgx/EJVi52Hz96fj7jz1dq42s595khn2DgHsf7FqrYZ5+DvqtZUDBz0qzt2vpeKHdjmzM3mtLkG7bd1sMbW2Z60doJvwJfcuZsal7Ixyn1gZNSeryY1DmCMV3ZsOIW/mqONzsforz5eDuLkfUFbjdnWG/u02DzTbsN+kr+ZQ6R0EY5z0BRVnJ+179H+Tt/kbpzxtPrk3yPjt228Vp9so3yerWxw2hJt2PuHxv4Kl665xyU736g7FugYjJt2DsNcZnhsyJZ9prHPn6MyNKeIO3a8URaMr2NTK/OoztlY9eIsbNu2zXz2s581zc3NiW8Cjh07Zj7xiU+YahvYrgSvzEtzrbfA7Kr5qdlf96azfXVvmN01PzO1w5cSWwU8ff7EHC2vMO8WXDDrSi6Z9wovmt2Xysz0o/RHM1xr6XDPqeGZKjz/NXgGLM86qTJPIs+UjMIrmy73HDU7q37s0rLbpqu0bYd58iJ9hTE8e/nM7LvUaH55JHizHufYdaHaPHk2+zl4kdSBK3XJ/ZbL3jxcbo5cbU2cNUVZ04D5xaEbbhueNcLLT25Pp5fh3Sfj5mD922Zv7c+T9bK79mfmcMP79rf05yv2jd0xPGjclzfPB917vcic6dxiStq2m5LWbe5z2h4zjsqBM66c/TmONn5g7j2JPKj8fm8iPb9IpifODjT8zOy4vt18cJLnEN4y79n0UC832tKfufnw6VOz7Uzw7B3S/N6xWrP+9Bmzr/aXZn/9G8njka6Clo3m3tP0ZwU19Q+6Z8i8a/NMvnmxztVWnr2b4tmrJ+Z0+65k3jLZgfpfmL23PjDrim2bPlETpOd4jdlwpsSm5y2Xnn12u321b5oTzRvMKdseXbkmjL9Jo9smsR0WPgf96UTzxzPqrmmoz/alC+YDe276FPZh8RV77rOmoHG3OdUR1N3pjq3mYMWRoEyd2TzbOq+IvNDmyYtH5lT7Ttuff5I8N/15j21HfdMtia0CHj9/YE42bzS7qn8apLf+57budrhzvM/D7e05eNbizfb45zJ2TdWbndVBP91vz0E5bThb4urSleGJKvNh4Q1bth/aMg7aMX6mrPdE4gjpTD98ZDaevmLeL7oYlEPRNbP50hHbplJ9gLoKn4NnM60vrjT3H898bi8cKsM/lCfSU2M+Ki4ze6vftWn9RbKeqDN//NkMn1QT8Ylw0E4g/TnwKTvO1s14tl9Dz23zxuHrtmxT/oE2tq70gk3Pey5fnIP+s61sv92uKlEPqe3zy3jBQmA8M4kXCB4vGzLFN8ZM4fXbdhI+Yc43NNj+R1/Zmt5XbJvbX2f7uS9bm/ctlw679hI+/rbSLsMzKXed4c3//aa4/LZ59HTmleGHTx+5N9B6f/7u8Wqz/tRFU9Syw/YF+s82U9y6xbSN30rsEfDi1XNzsfuwbf8/SbWF2mDsax4rT2wVwDh5rnN/qL3HG/76YP075m7EX009vm2KKQfri0ttORS2bDIdkzWJXwN4EcheO8mMjkvv2ra+/epu1zbizjlf21v3Y3O85rgpKZ8K6spa0fUp+12JrYvgHLttPg43vGcePI1/flqUR8/v2zLe6sqO/ekrZT3HE78ujPL+kll9N+e41luY2HohvDIFN+vd+EQ54x8+LLpqdt9al+yP1PfV3pOJ7RfCK1NY0RA6R3VwjsqPk+fAgnH1l9ZHp88HHzybdm0lPD8L277EeNwz1ZjYI52OyTpXJ4wBbEv77r2Tfo6xe3fMltO3bBr9WFxjNp4tDs4RGovjDL++zbZN8uXaa8InbL++0xxMtFfOX9Sy2eUlGx49v2eONL5vx6xwew/5i3mY78+j9/sSR88M5YIvCO+/s+onbjzFV4RpGbfzWVsnlCtjH3XJ/IWy823pI1vP+2rfTqvnONtl29iZjt3m5avlfWbcwOSUeb/guns5WFDPtWbzxWMZ0pde3pRhw+jVxJECHj9/ZvZeqkprNx/b8WxfTTC++n2Zexxr/NBMPEx/mXAcnGNPzc8T5Zo6/1xGHvbWvGM+PnUuWQeka/eFWzPG4ux5Zc7VtQX+ONGundHO5zDmaB8Ulgf9PDF/oQ+f7zqYOHZmnr96as527J3RFrMxdw47Ti0lL149M0V2/AzPKWez8Bx4PvOrbIx2eKJpvY3h7idSF9B/t9X5UN9uGBuYn2ZLeX+p68/R881l+L/dleucT0+fv4Qt4ROv7XDbxx3HG3ngJZ19d9Ln6nF0W59PvLS3hrZPjIJvj3/fS/90mxufmX+cat9uilu2m83nzlpfkPDbMcaYdexGXaxfuvfwhTl0cdg9/5f5GS89LW9OX2jGC62P3WA+E/gH5uqbT980Y3ezGwfG790160uq3H7RtM1lbxy6bi419CaOFPDKvDBHrza7uDxuH2/vnrDns/P0/vHs3okS5di11hnn4Hmj11rS46jnL1+659ryXHq3jfUzey822vJOf1lu4+3rZkfVj9LaCePSBetL6JvzZfTOfdtWg2fpep/GnJlYbVfFhhnjQVpfthb+LZO5Pm+3PdH0cTJeRseh/TGvnM2/48Oaxm4mUpvO4L0Omz6vQ9hj2PnJlotHXCwVLu+kr7bG+5D2XKo2D57MfAHenYf3zfazqTGMNn/Avc8mvVyJ+4I4mXlUIn8ZLTV2Eg8cbfrQ3Hk884XAUepGLifmeXOPfWEfy3h5vGmdmc7iHMvNmhBnb968aT75yU+a9evXmxcvAuc3PDxsvvnNb5rvfve7hqtmK8EL63iv9xY55+7e2mztQN3bdoL1pqkdupzYKoCHSF/qOmF23XrL7K/50Oyuesecat1vA+b0tF5v7bCdP/0Njzy4eu/FavP42ezOhIHgCm/prrZBrk3LPpuuU2277GA886HPT58/NQcvBy+38OfYwznmeIg4wfzBKzXmbesUERHD5t8muxSGYIijZlgIw9sXeQsj2wRvZaxwb2kMQ2c+XP+edXC/TNYLHfFow0f2t3SRtfe2nXRbZ+vL+y3r5G+09pqnLx7Y8k5Zpsn/rYGzyfrnHMcbPzZ3H6eLCyP3emekJ84ONdgJ1I2dZl2hzdfJKvcmVOqlvI2XoqTK4cHjJ2bHOes87QDhyuFErdl05pw5WPuuE4H98aj/opYtZjoqavYPmA8KgrcbB2/JrDDXIuLs0xePzZn2vWltO84O1dv2XLXObCi9bI/FW2BJT42dvJxy6Tlk03PABllMhFrGKs2T5w/TypW/uybrzS47YDJo4sS94OnPQX9ClJp+lO5A++90mkO165xAR5/CEA9PNm63wcxI8lxPbF1Wd3cFbTSRZ+o8+rbxx3b70+273YTNn9v1Z5v23siE7+Gze+ZYwzqzrfLfXXp31/zYbLu2zdYZb6a2defK9Ya52R7/Mivy7PvpQXsO6o0yoy6Dtl1tPi6+Ycv2Y/e2fbajLq72IHbMFNm4IHCkfoPZW2WDO1cWH5gDNe8n84FRV5vPldpz1LlzMInaVHrL3It5IwO3eBy5GrwELUiPDR5LyszOyrdcXl09Vf10zvbhjbzWRHxicA7erBucg7eh7jpXN2Mi0NA7av1B8KZWb6Rnw6lLZn/1hy5fnIP+s+PqQft7UAfh7fPJPrD9w730wdq7R2vNjrO1ZuTOtPW9L90bmx89een8cNBH7qf1laG7Xe4CkPcl5H375aOuvaTOUWV2nEq9sZo3yJaW3zYP7bGj3H/y0By4nHq78XvWp+y+eMtMPZyy5wvO+8h+Pou8QJDx7FzHftv+/y3ZZ3fagHj7rf8wDaPXElsFvHj5wga9B91EKNwmokaeDte/bydK6f4K3/v4uS0H0mON4PK5DV7CPHr62By4NPMtzbz8cee1fa5txJ1zvran+memrLvQ1dVjW0/U15Onr8zNPsaBxLhr83G04UNbttEXBMaDLylp3e78dXCOn7t+zsXWhUF6Smftm7vtOa73FSW2nz/USWFFvRs7KOfAP1wze29tSPZH8oEATD9fCARaRZUN7iJscA58oj1H5cbkObD9tW+ZQ/YzKpzef3rHjn9bM5bDAbsfn92TGcTZiTq775tuDHDbWuudSg/gb9+dMtvOVLl+49Jo+/aW86XBOUJjcZzh12mbftz0fmvXjd02CAvaK2Nfsc1D1m3p6V1zrHFd2vi5UHPjtj0/85e56LHlsic0bmJ7qn9h5xB7rO9In1O2jNn5rK0TypWxj7rceOasK7twWzpQ+15aPccZbexsxz7rD2ZfVLBYBiYmg7d724A1qOdas+3S8TnTh1GGDSPpPvHR0ydm/5XqtHaz4dRFO2Z/YNtN6pj4khN2Tjn+YDCxZ2YaRhC0g/YaPv9cRh6YK2w8fT5ZB6QL8fjB47nfSh/PC3O2psO9dNePdcGLeOcelz+026wrumn23bL9vCE197nYddj6knTxJcrTF0/suHTAtb1oPucyznHBjlNx86uF8symB1ElPKfMZNTbbju++PE0mF/NPx+ZzM2jmzY5HxGm/06r86G+3dCnmJ9my83+U67soueby6jbfXa8wKenz1/CZtuLbQ+7ru92/jLuON7cOFD/rumbmluc7bS+3c1Zqn4cxB3WMuX5hfUtqTnYAxvf3TFHrtck+26cMQ85UV4X65d4ke3RS0OGt9P7+dnN5nQxk8VcJ8qZzwTnYK6+9UyFuT2d3TiAiLuplEUKmdOYyd6yc+3LDeliKGVw/Fqzi8vj9vH2gYvJb5n+sexfHpbilTlxvXXGOdAorjtxNtUvnz1/YfZetPPn48G2xCn7LzW6uWaYptEbrk+F2wm+AV8SndNmw/DUfVumdrw/5n1anY3DG2waKs2eys22Tad8N+1xt+/Lif5MHwynJc4Yd9m30aY9GS/bz7t2Xny2Y8+sfY3fmm/Hi7MD0x22f3gdIhh3t106Fpp/JOrQ+mmft3eO1Lpyvv945gK/qQf3zK7zqTGMedrBqzU2venlemvwfCJODuJ76oP8xaU/bKTzeNPHZurR3Bpl/UhZolzmHvvYjrogLQj3aDNTj7RydkngubPvvfee+fSnP21++MMfun9//etfN3/2Z39mKioqElstP4izBFE4dyocY4JKxVcPXkhsFcDqgSu9R83e2p+5TrGvlknl7hlXMfNdnOWN8CU3e90bd7eWtiVtW2m72VjcYNM9/8EgznImzh4tN7fahxO/zk2FnZj4+qezH6n/YIa4sNbEWfLh2zvteE/l+3OKs+zTNVmXOHo6iBOtY7esVZq28SpnrLQjMAnyES/ODt3tMEca3rWTyjdcn8L21/3CFLduNg8iE9CGvsElFWcRp7rtZI5Ak1WFHRO3zPmm625y4s+x0uLssaYP0soiKg7w3ULFWa6ibjldaeqHK027zWuQ5xpzo684UU+zD4rk9XUVZ7lo5cy2iY8KbpotFwpsOg+YHWWHzOZL+8yJ6lLbXrO7oMhFB4Q/70vI+1KLs8E4MMddGjZIZrLXYieCtAWsdbzS9YdJm8YwixVns2GlxFkmltdjVpzeGjybzN/rIs4WVATBEW37A9v+1pVcNXturU/2R/KRS3H23tMpc7JpY9r8LDwGS5yd3STOppA4O19emfKuW258Y5xjXN5+5ahZP6sQF9jrKM7iw+i3TaPlpn28Ojm/YlVqIGTMr07jzM2jJc467j6ZNG1jVS7mCOzWjNgwE0+fP7OxaYOdG1c7XxVYevolzq5NcXb8/oTZde2Q2XYlmL8HdtjstPP5/dUf2fYX9CH6GqtdaVvtLqYN+jP+JZiDZO7PPl5utfuFIb3nO/bP2tf4baHirPO7hTfN1ksnk/HJFuu/C2vOmsfPZsaI2YqzjF0tt4mTKYtq0zh63RQ2b0qkIz4fGL8vqThbG8z5mJNSFy5msXORzolaJ4LnmjUhzgIvAzt+/Lj5l3/5F/P3f//35oMPPpjxmIPl5uWr5+6qAAEAKzS8Fdi/ox0EcfZyz7HkBJaGxMR1tYmzLFS+WDNpg/8Bs+/cUNL2nx8xW0tbbbrTg+OF2mLFWQZpP1HF9ta+4QLmbMTZira5J8Ke+uGrtv43JOp9k63T3W7FTpi1Js6esPktbtnm8lzStsWcqN9pA4uyVHBlP+PEWRxitlQPXTS7a34e1J1NQ0Hzhhni7ODdDifmhMuVOifP0UdL1PX2L6k4G0fLwKgN3lLnWBpxdp39LWjH+I7ZxNmjjR/N2sYYjBcqzjLw7jxbZ548Sw+OuOUr8GmzDIrWyOvyiLMEs7905XOw4Y28E2fXFdp6LKwJrKDObCiuMvsqt5nDTT9z/X1f3U/Mua7dbkVoNozZic7yi7NVdtuZbWKhrGZxlnYVNi7AXeuZKc5WDrx+4mxJZZMt3yrXttcV1JuNpTZAqtrk2iTnIB+5FGe5QHeh61ByfsaYxZ0tfj+Js7PbfMVZP157o40xH5I4+zqKs3ZuPHrZzrt/7Hzv4UZuOX/HbDh9IXmOTPY6irNeOI0+AmTkXo/zPfOt0zjz55A4uzgeP39iTlZUmQ8Kr1g/ddWsLylzeWD1pE+3xNm1Kc7eeTxqjjbZ8a3+F86vhY2xjD6E7a76mbnSPfPRVI12HGCel96fU/thtGP8OHeahnny/JH1bftm7Wv8tnBxttr63XLndw83/dzlifjkUs/B2LLKVpyNgo8713lgTp9BOpdCnI2WK480yUeWRJzlsQG86by/v9/9zaMFzp49azZt2mROnjxpHjzILtBc7RA8EVjdezLpxBFvXJWjI4VZO+LsK3Ohetw9J4eBxRsC7ZbSFpvufBBnb7uOSHBAcIXtsg6agTv6/JLFirPc8kt9+7oniKIewqwVcZZgDeeH82eCR34fPrtj+if7zdbTPDeNK8nV5oPj9WbT2dOLEmd5lu+Oqh8HdVf1UxtUrzN3Ik4638TZRlbnLrE4u+fW+/b8P3PlwAqwy93H7N4zgwfyu9ziLM+DvRe5vYWBLpfiLI9xYPU25bOv7mdm25X99vd8EWcrzZaSJrP7TJ+1XjsZ7zP7z/WZ49XHbX0H/Yq2hrggcTb/xFnGEPyfH0Ow7bd+ZMpiJt2vmzjLOa413LbzgO5E2+43By52meN1e6zPTOUjl+Is+/PcXz8+I9ayggORyE3Y7X7sL3E23uYjzlKGfrz2tuPWj01p6w7zXOLsaynO1g1fsfUTzKU4B49a2nD6YvIcmex1FWe5iEQ8EWZgut31w/nWaZxJnF0aECqvdJWanRV2bn5rvdlf9ZHZU77d5uN6Mh8SZ9emOItQGMScM/0+vpd+4Mc+fAl3WIbBJ0bF2f12e78ftqf6DZfmqMi6UuLsnootIb+buawWKs4S65ydYwUwRjoXK87yDGpftr5cuTM3H1kScXbHjh3mC1/4gtm3b5/7+8SJE+Yzn/mM+e3f/m3z+7//+24V66NHCx/U1yISZ+dnixFnKVNWXt4aOGeqBs87q7T/5iVtPMMxzGLF2WxYFnH2rB14j9k0s93xOrPpzPkVEGeDCVz0BSp3H903h8vPmI3nT5itFwvMlgtFNujcb7cP0rMQcXbQDiQItEHdnTV11vkiYoRZ2+JslVlfctNc775gaoZ9Gz5j2sdrbEuYGTysXnHWTrCOBf15PuIsz33aevaGudF9zpbPBVNty6d25Lw5ceuCrQP8Qn6Is1tLWsx+6xv3nh00e84MmUMXhk1BbaE5sMzi7PbSLnu+AbP7TL/9d58puSFxNnwufBkT7Ezmx+eaoUvJMQSr6D9tuiYaEmdN8fqJszYob75jA0vGf9r2sDlyuc+crLd+P0/E2Tj67rS5fdxYZo1/S5yNt/mIsxMPh03FwOm0vsJ4hRjO47/CrH1xNlil4w0xoH4k/YVgEmdTPjpqEmdTZCvOZhrPwvtJnF0aECqv9xWavbU/de36cMMb7g43VtB6Xy5x9vURZ+l7zPfK+0qc7uDmiS5Wq56RnrA4i9Fer/UUJPfDuBsb7SI67saLs+ljDfO6ptvpL+T1vG7iLOVRbH0vZctjRv2cJJsXnOaCRYuzd+/eNd/61rfMpz71KcP+k5OT5mtf+5r5xCc+Yb73ve+5575+/vOfN7du3UrsIUDi7PxsMeLsfFi14mzMylkvhvrjLZc4G524sSKJN8uzwhOHzySKz9R+8xdns2Eti7NMqjaWVJq7D7KbQKzmlbPJc1hf5MTZSEAYJ84yIdh9odrcfZSenvK2HpvW9G1zZ4E461ew7jkzaA5eGDInawqWVZxdZwOanae6nCi8LzH5L70pcdafh5WTB+2k+FCd9ZeJ76LGBJ7n/2XL6yjOltuAkrYVtO0hc/hSrzlZv8+Wbyof+SbO9kw1u33cWGaNf0ucjbf5iLPz4XVZOev9C2WolbNvSZyNOae3xYqztLXweJb8uza1jcTZpQGh8lpvUTKWp22zgnZ9ydWkL5c4+/qIs/SrE03r3Qu75iIszvr57sSD7N5xM9vKWd/3ma80aeWsM/onF1FWC4sWZ3t6esxf/dVfma985Svu8QWXL182v/d7v2f+8R//0T3m4P3333erZ48d4/Zb4Vkr4uzzF6/Mmcoxs7Gw163I8rajdMBsKm626ZY4G2WpxdnHzx6ZosaDZleFDcJsoLq3cpPZx7NJI8fLJM4iIjJov3+81nxg7d2j1eZqS2fi14D5irO0s/C2DF60Q4zn73BLPg/gXkqWXpx9YIpbt5odt/4jlXY7sJP26GrhOBr6BtxxmaBg7x6/lqi7mWQrzk7df5zYY3aWQ5xFtHvj0A3nI944XG42l9bMEEMXI85C6c0hs6Gg02wp7jbrT3aaw5f6zZNn6RPahp7b5peHK13ZeHv3aI3Zea7WTRDC3Gjtsn3m9RVnueDCS8eqOgfM1L3nZuLuUzM+/dTcefDMvHw5M+jMlTiLLwn6V9DPMN6YzEQ32xdzhMlWnMUv4TP677TZSd+oe3lZnE08HJoxNs+GxNllEGfNC1NY0WTeseMTff794/UueGC8o937vLig3H7mvzgbPDfct/m9NT8x28p22b7rxaqVE2fJV7jvYfzN+fw2EmdTZCvOkq9zNvDET08m/AuriqO+ROJsykdHba2Js7yTYntiTkkfi/PL9LM4cbbvTqubP2N+//AcLxjP3nPP/k8fz0bd3zz30vdpPiXOLp61KM6G59Zv2rn2pfr01YUSZwMyirON67MSEWeKs++ZsfvZ6Q1RcZZPxhrGhvSxJj6WeB3F2au9BYkt8p9Fi7N37twx3/72t82XvvQlU1JSYn74wx+a3/md3zGHDh1yv2/fvt387u/+rjl8+LD7WwSsmZWzNsBv7L5rLtWOm6v1E0krb7pjDl/pdMfx6Q4sGFzTLO33eFvr4mywmjR1OwLGQ8Z33dgxpziLkz7TscPsr+OlQr8MHKmduESPRzvgrYhRcbZ9pNdsOldo1p8tMhusfXy6wNzqSg9s5yvO8my5YOJoJyqJiSYTmOt9xeZaX5FzkrzcYClZanGWiXTdyBUnjCBcYKQdgWH8wVBiq8y0Do6ZDYX1ZmNRo7P1hXWmpiv+qmj24mx2wVGcOBtMAELtq+5NW+8l9hzZibNXm7rM0et15mR5ozl2vd78/+ydB3hcR7XHSSG00Ht59N7h0cuDQEJ6TyCQQCAEAiRAaKGXJCSk4jQnTrNVLduyZVmSZVvuvciSZUvusizLloss917PO7+ZO9rVerXaXa1Wu9L8/c231r1z7507d+bMmf+cOaeqdtUppF00cjZa28ZvcG3rjOCqEFas3yezlu6QufU7zW/Nmt1mASgcKzZtkCcmlmn9VBpymfTUpPFSPH+6cakRDk/OavsuWyBrWrtvryBd5CxKJMG0aAsQDhBI9Kv5Kh9cX0NGzG+ZoONVZ8I9HsRPzj4oo1VmRAZt7Cl6Ss4SsAp54PrK7PWlKvGTJQn6BznL+0+pX6x9vcL0+WemTJLnp5VJ4eInjCxzssUQqPq7fldn4jQamnYut21QryHx/3U7TnVTAda012k93We+p8mrqTlikS5echZZPFrbxBzT5itN3S/cWC6lNZO1jTqdiN/0kLP0xwUtEzv6nimP/s3OkRFLrWzJVHKWb+2+PX0FPTpjyFltLzNVB+8OnpwNyejI1J/IWXxOsq12dqBTLtDxjfeIfDb9LBo5C+FidejyjuvZquvGf36ZW+w7sju4ojMWan43DvCM3iBn2c7tdH9zH03uvWIlvu1AJWeLp7dKzkRiEVi3UwuW9xU5WyNPViwI9GqrXz8xUdvqms7jnCdnLWKTs1uDXF0jOjm7MTgbG5HkLO9hY5DEB0/OZjZ6TM4CAn9hLXvNNdeY35tvvtlYzR47dkzuvPNOueSSS6SqqirI7QH6CzkLmDQx32LS5RKYt2JTB3Hq0uCyapvKg19N4edtUmUsIv13zKKAnO2sjPUXchYhCUmAoHdpdMPDkr8gPy5ydpJ+VwYFd7+RSweZZ4TfjwGELVUERAlH6551Mqb+iaAcg8wkDP844UjcrUGBeZ597oNGoXS+5kx7CSt/qpBqcha4skb+iwcbth40ylZBR9ooq1uik27pIGf5tuHtYXT9f+W5qTyje3IWoJAxKIfSqbIhGjlL2y5e9linZ9NW61QxiYSp3TA54mRJOBp31BtFhHbqnsEkeLK2OVxRhMOTs9q+yxbIyo3xybB0kLNsT0fBo2/SFpAjUxqLjIwBpg2E/UsGiZKzu5Owzo2FnpCzkNGM09QL9YPMNaRmknVBjfYHchbgK77Te9Rpm1/aeZyzY9+jsiEO1zNYopHXbftFVq2PsIZ1WNe+zHwT8rj8zTs7L2LGS84i/8avHNrR5vlGYMm6jWaMZ6xPBznL+M07OSvjUK+z5SGYiB2XyJeZ5Gy4nkP5pjaOMGNVbyIRcnZG0xhDysWCJ2dDMjoy9SdyFkT2sa37WkwfJLln046jkbMg8vrqTVOCPhoiZ7tyBcTip5OfPKM3yFnGPqf7W9n6SMd7xUoDlZzds/+YjJ21WQomt0jRVMbOFlm0srN8Txc5a+TOhJlBHdrvj26wZHNnQwpPzlpkGjk7Y93obscaB0/OZjZUT+45Obt582a59957jXuDW2+9VaZPn26Or1u3Tq6//nrjg5b/e4TQn8jZrjC/EzlrJxrDZhVL/oJhOuHI098cGTa7WJVc7cw64JKPSckz4xskZ2KjprUd6ZmK1TJhEQppZ0WpP5CztIH5OnmGJGV7rUub966ROWtqdYCz5YmXnKUtTVydb+6Bjyp3Pyarm/c2ydETnYUlbW7jbvKslJbdqzStPIXMTIScPXbyqHnHDTv1XvrcZlWOWPHvbfCuDJL5tfeYcpLYGs1AGUlIx0vO9gTNWw7IsEpcfLQEaYOs3BC9bfY2OcvAPa1xlLaxRtsuNG3as1pK5tfJf8fYwbQ7cjYeRJKzyJzazdNPadu0iXgG2WigrgoN8YVCxHMeNn9PXpv55Oyz41cKQZMgsXD9QvCk0tqBRc6Ctv0bDbFFW0Au4ZS/u4l2IoCcHT5dx7MxNVoXSzrSo2PrJXdOUUaTs+gGW/duMMShqR/tK5AxyZOa0chZiDZk5H3mONtssc7tCdJBzi7eNNmUmfIX1T0gYxsGy6rt1SZgZEi+MIatPoV0iIYDR/aGXWfT/i6szlh0dN/EplWn5E2InF01TMfizv2qrmmTGePTS84+bN4rGlZsUz3QjEuZR846AoggY+77M64YWRKxiJ9qeHI2cXhyNjogYxIhZyNhxpqAcGI862tydtehbWZMpz/SLxu31+m7DDFlc+8XLfWUnOV93HhGgoTjWPOO7ndQ9AQ9JWfZGbZp+0EzX9iw9YD53bGn8xwtneTsU4ac1W9v5M7Dph4JhBqOTCRnC6Yv0XM6V1Y9+2H9HT6jPuPJ2SWt042bPNoO81b6yLa9LcHZ2PDkbNfw5GwYDhw4YKxlw6/fvXu3NDQ0mOM9Ucj7IwYCOdvZctaSr4XVQ6R4OdvvH5Dihv/I8JqnZHA5JJkdjBGszwURzbEwcwlya2rNqRPo/kDOMlis3FYdnO2MVRu36AA335QnXnKW+yWyvSEeQM5iDUt7NRM6TZS/aCnbQONX3HoTEFUo4rRxiGQS/5+ldRE5iU4HObtt52GpXLBVJizYZhL/X6+KVzRQh3w3W7eqGOtA2VNydnTD4x2Ts7zaf5ttqpGYsHid9h+UHxS3xSkmZ61PRYiSVMIS2e4ZduBFaeB794yctWRIKEXLk3xCtuVPWSETF24zacKCNpm0qE0qlo3Tb2QVE95jIJCzvQ0mM6Pnaf8eP1WGTJzRkZ6aMNv48XbKJvXWG+Qs0Xnzl9j+XKh9cHT9Y3ETaqlHZ3KWMjGhmLgmJCfxcbt082zV04JLkkBayNmNkLOur9wv5Sue7XILb18gMXI23HLWYkkTlrPV2meRP/Th2rSQs5Ca0UAwkcwlZ7XvquzbebAtuFP64MnZxOHJ2ejYtm9DvyJnI4EuU7kSH+rRZZBLsclZp5PpcT0XTs7a8eyRQO8f3jGmTVqdr7pUoTEM6E30lJyNB+knZ/WbBOOVsZzNAnJ2xIzl8tjYWuM+7lH9HTVztZazs3zINHJ27fYlMmF1rplb035xL4S/2Hjgydmu4clZj6QxUMnZgkXPGmKW8jC4Eswjkpx9Nmzrr0vDJmyQKTWnKuH9hZztKhL48pZNCZOzfG+ENNuHU4Ujxw/qIJJn/ESi8JPcKnVje12Qq+8RvuUr/F8k0kHOAniIyBQNje1LJXfx3UHd3m/SM1M6B+tKhJzFUniUKg20Be5JULNo25YrFzXa4Fra/x4ZW6PPqEk5ORsZNKen6A1ylvePllJJ0rLlakod24dDjQBFisUDyu/ew5OzPQeTBxRXN752lai3XiFnWyZJbo3tz8h3tldG7kZIHzqTs/waVy9HbHliyclEkG5yFn2mDB/qKf52PUFPydnadZu072m/LUX+WGvvvHkFnpztkpx9TOLx/55qeHI2cXhyNjr6OzmLYQQuXHiee79oqUtyVr9/SCdTmajtJW9uQUdb6BgHgt1x4eOZ+9eb8ORs9HuR0kXOYn08fv5WGTp+gwms9vz4ZqmYt+WU+VamkbPRWmu88ORs1/DkbBj2798vs2bNMoHAioqKZP369XLo0CFpamqSHTuS6Zj9G5lIzrLy9LDZBlprJgj50+r6hJx9ZvxKyQu2/rr0bEWzVFWf2jY9OZsecpa2xAr02vY6VdTqTWpUha2xfVlGTY7jxdL1Lfqd7SSYRL0u6gVyNl5A3Kzdbuu2aSd1W6cDW7Xph7TDRMlZgpk17VhuSF/uuWb7ErOVPBIzVs2WZ2bkSO6c4TJ0VoGMWIiVcXTr3nhAm8ipudvIMxL/X99F9PNkkVJyVuXOk+PnSc7sUcYXKfVg0txCyZkzwlhaOpcrPU3RyNnjJ48aK/eUkrOqYD1WutTI1Edp3+MWJUTOFs2oD9wBMA7U6DiwJCvJWaxmCpaoIs4kIzwFbYZEvfUGOUuUXKL7GzmpvwSeSkb5Tw1OJWfLVz6XcotTT872nJxdvXW1PDcrX2UPcqjIJAgL+nXHdQOAnB0yaao8NnaZkUHIssHj52cUOduyfafqYwuNhZYp49h6eX5GaafykbKanNXnu28wqKTWGGvs8+RsytFTcpYdUSy+EwjRBeLqSiZmHTmrv09XTQ3TzVQmzkUmPtUhT+048HTHYmO64cnZ6PcipYucRafY1HZI1m7cL42b9suajftk47ZTZVXmkbPJw5OzXcOTswHa29uNz9krr7xSLr/8crniiitk8uTJsnHjRrnhhhvkT3/6k+zc2VdWI5mJTCNnCe4zem6NPFY+XYXzLHm8YoYUzV7QbceKhaTI2XGLJG/ySrPlt2L+1o40dvZmmddwqoD35Gx6yNn+hvoNzTK4coY8WTnLpCfGT5PadY3B2czA+EVrOhSTRMnZeDFvwzgpqLvbDL5FS/8jZSufOkUGJYJNexqNVd6EVTkmVax41vi5TSVSSc4aZbRytk5GH5HihvtNPZD4P/d9umqK9r3Yk8d4E+Ts5CiWs6kmZ3N08sLEADk+WNv2UxNmyOrW+GTYgSMHpXhudcc48ESFKupz5hsfrtkES84O7xj7ukqG4OkFcjazEJ2c3ZtiNwuenO05Odu0c5kMX6qTR9WRnCxy13RcNwDI2eenlRuSBhmE1ewzKocziZxt3dEuT0+aJoPHI1+1jFrWYbNGdSofKZvJ2Wenjjd17+YDjAP7D3tyNtXoKTnbsHW+kYMTVuUaEpQ53r4j0eVDtpGzWKQ/p7LAysJwmRguSy05u+dwdGvh3oYnZ6Pfi5QucjZeeHI2BE/OZjZSQs7m5OTIxRdfbIjYH/zgB3L11VfLhAkT5NixY/KXv/zFkLULFkQnnwYqMo2chcibtHK05C4aJEU1gyW/+lGZuJJOmLzFVDLkLA69J9eukcNHTsiBQ8dlf1g6dKSzc2/gyVlPziaD9TvXSGHNE6pEPa5Jf7XNr22rD872PU7KcalYFFJMeouchSxxygoTOTMh6AE5i2KAsu8Sinm8ykK8SIScnbeqUZWEeUY2uER9uuTI2aLax41y4u7nJqjZRs6SKDftGTleqO17ZO3TsnEXymz3QOmavHpMp3GgatXoU0ikTEcscpZ2zrhLwk0LdbfrUPr9VqYPfUfOltTlSf6Su01dE3QMfaQ7QiUW+js5i6U179cVoWau69fkrC1X0RIdl2ueNDLI/NY+0XGuI4/2274iZ9v3b5HiumeMfLVlVHkLkRpRxmwkZ11iTHTfIL/6ER0XSlTXTH4c8ORsdPSUnD2qMgQ9q0PvOrq3S90/+8hZlZ/TKoI8XclET852h+jkbI3Wb52pY5ceK6mXJ7Xcpm4zgJwdO3eNPFRMOUNlfHh0jcxdwRjkyVlPzkaHJ2cVe/fulV//+tdy1VVXybRp02TIkCFyySWXGHIW8DfEbVlZ9lRKOpCJ5OyUxgItxz1Wcar7j/kb5SZZxEvOcvwxBgkVBg+psJ+2NH5LO0/OenI2GbTsXqV1Rf1TZw+Ytrhux9LgbN8jW8nZdCARcnZJ41Z5uqJBnh2/0gQaJD1ZHpoMouz1N3LWKVrmHZber+cfUZmDzOgex1TpmrYORcmOA8N1HJjWOLzfkLOQG4yJy7bMkbrNs8ykg/9Htpv+hZMyv3l8h79wfsexDbQXydn8SdouZ22UJS21snTLdFPXta3TZP3O5XKiB5H0s4GcfX7SEp1EW7cgj41dagI7mvbnydmoiEbOQkg6GeZSeLlJfUnO7jiwWcY2PGbka0f5wr6vS9lMzobXPePA9HUjejQf8ORsdPSUnE0E6Ht5NXYcQO+DRPLkbM+QjeQsfWrIxJkybGaJDJ05NpRmjJOc2SODurX1nQg5y3cLT4+W2nEwOXJWZOLSOTJk6qhOZXx6arHUrE8ujkV/I2er1uR36HW5i/9t5JUnZ0X1zZmBnCN+i42Rk1v7b9X9S4McmY8ek7P4lL3pppvkpz/9qXFd8Pzzzxsy1pGz/H3hhRcaX7QeIWQiORs+mSUvf/cuOfuQFFY/rYPxPGM9+6QKgkGlc2T6sviju3ty1pOzyWCDKqBMNsOVYvznZgo8Ods1EiFnV23YL4VVBBfcJMOntJr0TEWD9qXQJLj/kbOhhNI4etljsnlPfP6UIWenNoYms4xLU3Vy21/IWSYaG3ZFJ6L6MxZvmiqj6x+VsQ1PGkJr4pq8uAm+eBFOzvJbOmeLpFhcZTw527Znl+RMWSSP6pjNxGZwebU8N228bX+enI2KqORsHKkvyVl8SpfUP9Gl3HUpm8nZ8MT3YeLvydnUI53kLPITMsmNA0SKx9I2HJ6cTQxZSc5Sr9PLpbjhPq133HnhMsKlzjItfnK22o55YenxcjsObtyeHDk7a/0oKay7K6xs9+vfd8uqtuR2YvcnchbdYaaOLcWBXgenMGf9OE/OKuBTrJwbbOrG1c+CFstLZgN6TM7ib/YXv/iFfO9735M1a9bI0KFDDTmLFe3x48flX//6l1x66aXecjYCCDcaeU7NXaZREtkZH40DiZy1Cv8jZkC26SnJXfS4KhBzgzt0D0/OenI2GXhy1qK/k7MrNuyVgiq2WW80pBHp6fIGEwQOJeSxkmVmcYhts56c7f/kLH837cgc9yXpwhEdI/Ye2mECD+49tFP26W+8Sny8OIWcnb1Fdu9PbjLaFTKdnCXIWll9oeSpHuP0mqKaJzu1QVv27CBn67fOk5xqgg3dZ/oO1iib98bnIiVeeHLWk7ORY2V46u/k7NZ9zaZvkXgmiX5G+4o2V+sJDun99hy248AeHQ+QI8d1nhgOT84mBnQNLPLcXH543b2Sr/KfRf+MJme1Xq3OG1s+xEPO8r0InltY/awZ79zYV1Bt/7917+bgysSA7OxMpj5s2uPKbQuDHImhP5GzyKWDR/aZfmz0Ou3X9LV43Ub1Z3IWd5zIA1svNlFPkQtRmYyU+Jx95JFHjHXsP//5T/n73/8u11xzjQwaNEgef/xx83980dbXD7wJUSxAnK1pq5X5Gypl0cYqw+jj2D1SWe/f5KxNCAW2lY/UxPapui3Tgzt0D0/OenI2GWQDOVu+cLUqP4tM33m0dLE8XbnYk7OKnpGzmyRv2jxVTMvkuakVmipl6MwSbQOPdrJsyx5ydqNRDlFsUBCtkhh6D0/OenI2XfDkrCVnK1c/ZyboIb0mNHFzKRFylv+7vk2/JMhiusjZ1j3rjEsMdNSFGycZPXXPodSSIJ6cDcjZmUtUv2OssL4gh0yc4clZTf2dnIUsXdgyyST6mZsPLmmdaUiGdCM95GxIprk0Ytn9Ulj9ZNaRs7TBde1LO+byNa1VMn3NRBkyYZ48VmrnvQODnJ2l+R+RYixxzdjHvR/Q34dVXiYno+njuTX/DmsnD5qFixXbvOVsT5EN5Gy47sN5dJl4yNn+gJSQsytWrJBbbrlFLrjgAuN79tvf/rYhZbGgJUHSHu2GSByIOMm/k51TJAYCOesSHZEOuGRz54EgFjw568nZZJDp5KyqPzIey9kSVX7KVRkbtyiwnE2tb8yBRc5ukuGaSpeM0wmv7SujzPWnKqcoKtlAzm43vg8HG9mJokUaEfYeKDWenA3VB397crZ34MlZS86OX/V8Rxm7SomQs/Rp9AWrMzwklauGpY2ctTrqCaufmv+nnqjy5KwlZ0fOqlFdf5EZ7x8vq5WnJ02XEbWPe3K2n5OzILx/9WZfiwfpIGdHLR1k5Fm4bBvdoO27Bjd3uAPIHnLWgu9l5STYsmuHPD+pWh51RNUAIWdZTLL3tNfaudUg1VOTk9HoxriLcG2ExPde4S1ne4xsIGdHLbNygoQ8Grd8iOzy5GxigKC9//775eabbzaWsqRf/epXkp+fb3zReiSHnpKz09aNkqHV/zQCKWfxnVKx8rmo5IsnZy3SQc627mkyQg5XFnyX56v/YYLSRIMnZ3sHmU/OqmKydqoMnTtEChYOldz52m9qhsveQ52DN/QU/Z2crV+/R4aO32DSsMoWydE0tnacyiBVBLCUNdaypyqn2ULOoiRhPcvWyG37WmSb/n9By8QOhSsZcnbSmjwdM/5l2gUR9pEtnpz16A6enI1OztIX6UvhKWfxXVKqE41Y5CzjE9fXb5lrJrdb922QLdrPISOJWRAPekrOpgP9hZxF/4r8zsNUjk5pHNEtOXtE5W7VygrJmf+MGe8LFg6TQtWVR9Y9ovcO1YsnZ/snOZtJ6G1yFh1nWuMoq69oQq6R2g+0yIrWlTJkwoIOi9PsIWc7Y+tuAkN6cran5CzkJ250XBsxY6D+zTibDDw5G0I0cvb56aXaZuu1fdTJY2OXmW9bsPD5tJOzyB7qtKZ1Wifdh/nN0ROJf6dsRMrIWYfdu3cb37NNTU1y4EBqrbwGInpCzp6UE8Zn2NS1I2XGuhIzIFbr5AYyLxKenLVIBznLys/s9aUyvXG0+S5TVDCt3wlpcyo8Ods7yAZydt6GcR3O8IuW3StlK59QpSQ+ZSxe9HdyduO2gzK1pk2m1rbJtNrtMr22XcbXj1NZE10GuRSLnDV9MSyFn4uVuiJnZ6wbo+9zr2mH/Nr3iI+cjYaVbYsDWZA4OYvSXdc6s9OYUds6PSnFtS/hydn0Ix3kbPXGKvMN6SuF+oslRSaTs4wxZcufMQswJPqU61eLWiZp/+/crzqTs3Zcat3NeJ8csoGcXdFmg44xSQyNx90TiplEzvKLL+BZTWM7vjFpauNIWbpldrdkOhPOmetHSdHSe8x4X6zJTYjDU++RsyFdKPQNQucdUenJ2f6P3iBnK1aoTNRvQLtimzoBtKKhbfdeeWbCQnmsNPj2WUrOestZe62VI8mTs6mGJ2dD6EzOUvaHJXduoQypmirPTJ5s5j7PTplofAa73Rvdk7Mh1zyDtO0nTc6qTsJYt7a9Lsg18JBScra1tVUWLVok8+fPl+rqamlpaQnOeCSLnpCz0cC2i2iqhidnLdJBzkZD9K/iydneQjaQs52JU52ULX/Kk7OKRMjZU3HSTKDDFYFoqStylj74WOkilRELO9JjRu6E5HNXKTo5e8Rse+V9aI/88h49idLcsG1B0uRsNHQ1ZmQyPDmbfqSHnJ3c0VcKa+2kPJPJWX4XbJgQnO0e0chZyJJkkS3krCNu7Jj8cOBuJnbKJHKWMXTZltnB2cQBOYvO1t241LvkbOfUeXz15OxAQarJWSMTV1qZSLvKq7lX5q6PHiB8884dnpyNAk/OpgaenA3hVHKWFLstdEfO5k5ZIo/QRlVm01ZHzu4ZObt6e02Qa+AhYXIW37H793eeOB45ckRKSkqMS4Nrr73WJPzO3njjjTJ48GDZsWNHkNMjUaSanO0Knpy16Ctytis0tGyUR8fNM+/2WFm1IXjmr27UM56c7Qk8OWvhydnoKRo5S1C25yctljkrVsvidetl0dp1UqO/Y+YuNYStlXNdp2jkLJPLzXubte0tNcQMv5v2rNO+2zmCciJINTmbjfDkbPqRDnK2bf+mTn0FOd4XQXO6QjRyloBa8aI3yFkmj8h4ZAIpfDKWCeTsroNtHd903Y4GadrZYGIjFHVBKLuUWeTsf2Tp5swiZ5dtnmW+O/d03z4aUTtC78lOLtoA36Bp53JZs32J2YruvgH38OTswECqyVnadsuu1R19HGs43BlEgydnoyNbyNnCWuTyfR3yhkW34UselLYDfTeHDgcugnDv6MpHyl18t4mz4MlZl2gP4Sl0LhY5u+/wPhlbUyHPz8qX3LnD9TdPJtVP7rZePTkbHQmRs8ePH5dhw4YZX7KFhYVy8KDdHj958mS5+uqr5ZJLLjGBwL7zne+YdNlll8lFF11kCNpjx1KrpA8UeHI2Nvo7Obtq01YZXL5YU50qqHWqtNTKwtXr9YwnZ3sCT85aDDRyFivQZMlZfCkNn7FE9h/uvDg5f9U6GTRWZYaRc12naORsb8CTs56c7Qukg5zNdHRFzsZre55qcvbg0b0yaU2BlK94Tss1TCpX5ZhxxBEv9jl9S85Gg9lNoDLd9dtoKdPI2brNs4KziaM3yNk122ulfCXffagJIlex8nkd1wZ1up+dBD8gK7dVB1dZID9xveFITcrlydmBgVSTs4nAk7PRkQ3k7NMT5+g4kysTVj9vxhoSMgfZs/NAZhCVa9uXmPHPlY80TtvO/A2VSS3y9k9ytusUi5xl7jVpbY4MN655HtTfe2X2+u6DYXpyNjoSImchWEeMGCE33XSTXHrppTJmzBg5ceKE3HXXXYaE/f3vfy9VVVWyePFi49rgscceM6QtwcGWL18e3MUjEXhyNjb6OznbvGW/DJvQLM9WrJfnxjfLM+VN0rC+szN0T84mDk/OWnhyNnrqipxF7u4+sDe4m8WcFY2GnLVyruvkydn0gcnDhFU58nwQDNMlgi8OZD9WvQlPzvacnF27vc4E4curvUfyav5t2mzzjuR1Z8gr5PmBo3s17VOdcb+s3LbIPIN759XwnHukaUdDcEVmYLrqL56cPTUlQs5yT747BD1tYK/qDsQ3cHoiyZGzy3XMCAeB6vCX68lZT856cjZx9HdylvcYM2e1PDyqVu9VJ4PGLJGhVUtkx/6dcvAY441Ldtw5cSL5nWCpBKSiK1N4GZk3MDdIFDsObDHtDz/KTsck2CekJ+cyGb1Bzk5ck2fy2Lz3m7mWJ2eTQ0LkrENxcbF861vfkiefVCVh+3b5+c9/Ltddd500NHRW8A4fPix33323IXLLy8uDox6JwJOzsdHfydm9B47JiuZ90tC016R6Te17On93T84mDk/OWnhyNnry5Gx2g0n7+p0NJiDmim0LOxLb2thG7ZF6eHK25+TsrkPbTZuFLHNp96HUkg57D+/o6BehZ2SO317gydnoKRFyNhIQJBCVEAno9yS2HefX3iMN2h7C4cnZ0Dt7ctaTs4miv5Oz9LuJy2bK09OGy7BZo+XZGSNldPUEnYumjpPIBhzW+caq7YtV557foWM2bJ0vq9tqdB6VfNyIdABXI/RzghC78cDNhbtKvUHOEl9j4ur8KOPSvbKyrfOOjoGEhMlZLGCxnMWnLBaymzdvNr5mf/zjH0t7+6nC8fnnn5cLL7xQRo0aFRzxSASenI2N/k7OxoMQOWsVe4SaJ2djw5OzFvYZ9wTPuN+Ts0Hy5KyHR2Lw5GzPyVkPC0/ORk89IWePHT+q432FjNXry1Y8a9K4Fc+oXjFE1rTVBrksPDkbemdPznpyNlH0d3IWzFxfLAV1d5s+WbT0Xpm0dqghKz2yA1v3bjBuJ5D/bjwYo3OFWO2hN8hZ+IvZ68dFHZfSJXcyEQmRs/ic/e9//yvnnXee8TkL9u7dK7/+9a/liiuukOnTp5tjDgQC++tf/yqXX365VFRUBEc9EoEnZ2PDk7NWuFWuGmq2J1J/wxbfZRyce3K2a3hy1mLW+lKzxZV2w1ZaJpxsg8xkeHI2Njw569EX8OSsJ2dTBU/ORk89IWcZ+/Zr+9x5sM1YaNvE/9tOGTc9ORt6Z0/OenI2UQwIcrZpjDlHHvTNCatzu9W/PTIHuP5ix8xOMwZsNzt0FrZM1DEmOj9D6g1ylnEJvQn/veHjEuPUQCb7EyJn8Tn78MMPy7nnniv33XefrFjBRFPkueeeM9axP/rRj2TIkCFSWVkpo0ePln/84x9y5ZVXyvXXX3+KywOP+ODJ2diYs1yfUbxQnlAF7nEG9HHVA46cPaaKff2WebJgwwRZ1DJJ5m+okNVti43Q84gOT85aNLbXybzmCtNuFrRMkNpN083ELJPhydnYqN8239QPxEGhKs2jlj4im/esC856ePQO5i/fKcMmbJD8qhbzWzLLk7P8enI2cXhyNnrqCTmbCDKRnC2sfkpGLLvfEIfUN+Xx5Gzq4cnZnsOTsx7ZiPqt84MxKHqb6A1y1iM6EiJnQWNjo/zzn/801rAE/AKbNm2S22+/XS644AK5+OKL5bLLLjN+ZgkSxu/TTz9tAod5JA5PzsZGZ8tZnoPlbPKWf9lIznokDk/OZi88ORsb+L9CWR6xVCfAEBjLHpVWT8569DKs5eyGDsvZscZydmAp5p6cTQ08ORs9DURyFsOLkOWs3RFiyrNulCdnewGenO05PDnrkY1YumVOMAZ5cravkTA5C3BlAEm7devW4IhIU1OTDBo0yAQHu/HGG41fWtwd4P5g377M9mGYyehv5GzOgielsO5uoyzxLNeRScmQszUtC2TovMelcNGzkr/wGSmsfk7a9ycf8MWTswMDnpzNXvSInNV/0xuLTUTVDhlUe6oyks3kLD6DISzaD2jSX6LGZro1tEf2Y9/BY9K267Bs333E/O7Ye0SOHR9Yi/KenE0NPDkbPfU3cvapCbPksZJ6HWPrhKjvbqwNT4+pLv5URbWs3dosOw4yrm0233xPHIHyPDmbOPqUnN2xU4aMR9eiLdSZtvHc1Mrgm0QnjDw52z08OesRD6KRs/yNDECG5iy+0/BC0cnZ/caHrZtb8Tu9cZQnZ5NEUuRsLOBnlputX79eDhzwHbWn6C/kLFuT8Ak7afkEmd9SKnOay8x2alZhUAJQclE8eX7t5s6+i2Nh6Zbpkl93l/VFtex+KW54yJARycKTswMDnpzNXjTuWCp5NfcamcEkwm5zvFcmrS6Ii5xt2LrArOg6GcSkeNSyQZ3uN2LpA1JUOygryVkPD4++gSdnUwOsIvNUpnfIY03UZ3jy5GzvobfJWSb/I+oekaEzxsozVVXy7OSJ8uyUCfL0pKkyuLzaWMu6cfMxnTc8WbFI2vckvsAYi5xF/3PtK1obc+880MbrDbtW6rs/YNoa9UIsC3SudKBtzw7JnVElQyZNMG3imarJkjNnRKfvEpk8Ods9PDnrEQ86kbMqH4uXPaIycJSZJzFfmtlUovOn+XL8xPHgihCQtUtap+vcqsTkZY61nLwnB5Zrq1QhpeQsZCxWsjt37pT29nZpa2sTvbls3rxZDh48GOTySAT9h5xFyVoorTt265kT2mFt595xcKtRsEcESi6CoTYBy9m6zTNNICOuRbmCZNlxIGTRnSg8OTsw4MnZ7AVWHFi7jlIFYpTWDQm5EY/lLED2nNDkZBBO8cetGGJkkLtfcT1tIzstZz08PPoGnpxNDWboxJ+6s/J4kEnUZ3jy5GzvoffJWZcG6Thr08hlD0vBwueNC4PHx9V2jJuOnN22K3F3ZbHIWRLzBdfGIs+5dx5o43XL7tX6PSDsrH5VqHW3Lk26MUGJypY/p898MGgXj8iIKN8mPHlytnt4ctYjHoSTs4xtjDXb9rWYc8yXSF27kjlp5lVubuX+75EcUkLOQsqOHTtW7rzzTvnLX/5i/M/+8pe/lF/96ldy2223ya233ipTp04Ncnskgv5DzlYbcnbLzv3BWQtM3jfsXClNOxtk/c7lsm5HvSqem4Oz3cOTsx7JwJOz2Yt9h3dJk8oJ5IVL/N26pzGpLTQE1GvZtVrvYWUQacOuFbKmbZnkTZ+v8sDJXU/Oenh4dA1PzqYGW/dt6JDxWPKt2lZtJouMh7iwIeXX3CP41W7rZaIyGgYCOcti57Dqu0xd5yy+Wybr3z1xjxOdnH3YkLIk/MkSkyId5Czzm0UtE80WftpYs473je1LZdzyp7WObUyMgUrOHji6V5p3rpD1gT5EP9x7eGdwtneBq4qKlc/oN9B+ELSL7shDT852D0/OesSDcHKWsWYsY42OdR7pR0rI2REjRpgAYQQA+9a3vmXS+eefb37PO+88Oeecc2T48OFBbo9E0N/I2c07ElewYsGTsx7JAHLWbmdj69aDxrWGJ2c9wnH46DEZMavWkLJW7npy1sPDo2tAzlases74S2VM4Xd+c4UnZ3sIJv2QhZWrhsrE1bkm8f+qNQWy82DPXLElg/5Ozh49cVgWtEyQ8hXPmbquWPmcLNS/o/kajBdLVVennugXLoW/26hlD0rBwudkcMUi1b/ZrYJrgxqdNyxOMTmr/VLLAfEYDp0My4RVOYaMJt9AJWf7EpCz5SueNWRf6HvFTp6c7R6JkrPhfRT3MmxXj8TMptHmHHnoK5Wrczw5m+WIRs72xeKnRwrIWdwXYB176aWXmt+nn37aBAHLy8szKTc31/xyb4/E4cnZ2PDkrEcyaDZ+te43ijgJa4m12+uCs5kBT872LfYfPihFM2s8Oevh4REXkM8QBXm1/zZjSl7Nv2XO+jJPzqYA6Khuq2R46ou67e/kLDi1vnsW3A/ru1ztD1hFQr7RP+z2eftujpx9olznCiY4WK1Jj5bWyuDyxbJtV+KBpbsmZ+87JcjVUc1buWqY0QfJ58nZ9MOTs9GRTnKWPmn6Z9BHh9XcJTWbpgV3CgG/4Dl6zo5z95odI4c9OZvV8ORs5qDH5GxLS4v8+Mc/lu9973uydGl6nIYPJKSTnJ20Ol+Vp7uNsGXL2KQ1+Z6c9eRsv8SeQztk9fZaWd1u0xr9fzzRf9OJ2U2lJuKl6Y+190pJwxOenE0jPDnr4eGRCNj2jYumVdsXyxodV1a1LZYte9cHZz36C7YfaDXBUgqW/MeMz5AU0bb+xotMJGdTDSb59Af6xdr2OlnZtshY5IaIuIelqPYJyZlTJDmzR+qvTUNnF0nB/GJp37cjuFP88ORsdsGTs9GRLnKWese1B3OjNdpH3Rh2qqvBk7Jp91rtw7Y/r95eYwxejif5fh6ZAU/OZg5S4tbgnnvuke9+97vS2NgYHPFIFdJFzuLkGUu9ccuHyPiVz+tg94zMXl9qFJZk4clZD4/kUbtpmpQufzLoj88aS/YDR/YEZz16GwOanD20ReRE8ltYPTw8PPorCCJZtbrAEEmMz+xqWbltUXA2cQwEcjYS+IefunZEBxnqEoQRVrQujVh6v4xd/pjsOtQWXBk/PDmbXfDkbHSki5zFDc/E1XnBVR4DDZ6czRwkRc7u3r1bduzYITt37jT/J9jXNddcI/fee69s3rxZdu3aZc6Fp8OHkyf5BjLmrFyjk/r58pgKVQhO0qCShZI/bbEcOprayTOO4Pcc3il7D+8yDuD3H9mjaknyisncFRvlweL5lpgtXWRIT0/OenjEh4PH9mt/3NHRHwmE1XWkTI9UozfI2aqla4KrMhhrnhUZ/UGRyZeIbE+ecPDw8PDoj2CbP/6FGZcZnxmnDx87GJxNHAORnD187JBMWVt0CjkbmYgNwK6hdJCz41Y8LcMW/8u4qRhWfafZPejJ2fQhXnIWQpZvRGJ32ej6x82CSaYgm8lZAnt5C9iBCU/OZg4SJmfb2trkrrvukttvv13uuOMO+eMf/2h+b7zxRrn22mvl1ltvlT/96U/mGOn3v/+9/Pa3v5Xp0091KO3RPWobt8jTFQ3y7PgV8lylTUPKl0vJnNVy5GhmC9BFq7bJE6X1pszPaPmfHb9ctu5MrU8aT856eHj0BlJLztbIg+Pqpaq2XqRljAqaUSI92JXQa8BtRvkXRJ58gcjTmoreLLKOCWoX2LNaZO0wkQ1jRQ72UlTXfU0iK55S5WNhcMDDw8Oj/2BgkrMHM4qchXBfvlX1/U1VUtM6Tao3TpZVbdU9MlDxSAzdk7MEqfqvzFo/Vmpbp9vvtGmyLNsyRw4e3R/cpe/hyVmPbIQnZzMHCZOza9euNSTs1772NTnvvPNMOv/88+WSSy6Riy++2PzfHSede+65cs4550hRUVFwB49EsLrlgBRUbZLCyZtk+BSb8iZtlMmL2+XYscxWGurW7pFhEzaaMtvyt8r23am19vXkbD/BscxRrDw8QKrI2cfK6uTh8tWSX1oqLWMuFMk9XeT5F4jM+5m2+24Wq3TCmFb3AtsXiox4ky1fjqZn+X2xyOI/6gwhzOcfFtzrCkRGv1fkOc2Td6ZI6cdFFvxCZGO5CBNpiN7DO4Ok1/IuiWJvo8j4L4sM1meMfp/IrobghIeHh0f/gCdno78vKV3krEffoztyljleUd3D0rpnXXBFZsKTsx7ZCE/OZg4SJmf37NkjhYWF8vjjj8tTTz1l0pNPPtkpueOkwYMHm9/ly5cHd/BIBKta9kn+pBYpqNoohZNtyp3YIlXVbXI0w8nZJWt3y9DKDabMrvyenPU4BauHiFR8QUeGe1QieaXAIzPQE3LWRppeIoPKVsrjZbUypfhfsifvrSJDX2CJT9Izmub8SORYF1God+nkcfq1IpMvFtmdpvGzqShEzEaWdfxXbDn2N4vM+r7IsNMseQs5yy95DJn7QpEx7xUp+7SmT4mM+6Smj4rMvF5kn14bL/bqBAy5wH2HacKSd/5tesJbMnl4ePQfeHI2+vuSPDk7cBAvObth16rgisyEJ2c9shGenM0cpCQgmEfvwZOzseHJ2SwH26LZOv3UCywJU31HchZ2Hh4pRk/I2aerqmTItCoZPjFfVo24UE4OO90SjBCd4aQnZObcn4gcj/BXuGu5SOnHRIboefpG5VdUQ98dnOxF1P/X9kPKiMXqxG9Y8tWVdcwHtFyfsP/nGOdGav8d+T/2GghUzjnC1v2fxHvU/EUfEse4hSsDns/13Nel4W8Q2VEXZPLw8PDIfnhyNvr7kjw5O3Dgydno8OSsRzrgydnMQcLkLIG9qqurZdasWTJ37txu05w5c0wiUJhH4vDkbGx4cjbLsfwRS/JAXEG+QMYs+q0naD36HEmRs+NqzG/OoiKpqP2ntBe/PUQsPvMCOTbybSrUnxSZfnWIBKXNz/1pyMUBW/chQN15+gb/X3CrPd9bOHFUZNYPbHl43rL7dVagyv/8n2s5TguRrI5wpd/O+LaWt17kQKu1gMfSd5S+I5a3lNv9krhmwv9178rBuDL4ki0Dzyh4mcjwV3fUoczv5Xrw8PDwSCM8ORv9fUmenB048ORsdHhy1iMd8ORs5iBhcrapqUm++93vyje/+U256KKLuk0XXHCB8T07atSo4A4eiSCbydnFq3fJkLL1MmzCBkPS8tu2y5OzHgGOHxKpOt+SPY68cWRVNQRtGhSEnaqgz/yByOwbRdarjDqg3zrVxDDk1czvi9T+zb6zR1YgGXIWufG4/s5tbpK91beG2nTOGSLTr5Nj26vtRbgymHq1tTR1bX7+L1SLnmNdAXQQs4HFrfn/C0XWDrXX9wYO6+S39CNBmU+zLg4c1uWJjHy7teSlbKPfbUnmaP5w6VP4nSW1VonU3y9S+Ep73ah3WCK3KxzYKFIZRszmnCmycrA+a0ionopep8/w1rMeHh79A9HI2RFLH5KCICI9v6Scmn9L8bJHpG2fysksR7rI2Ymr82Ro9Z0ddZhfe6/+/S9Z274kyOWRKfDkbHR4ctYjHfDkbOYgYXK2paVFfvnLX8p3vvMd+f73v99tuv766w2ZW1FREdzBIxFkMzm7dtN+mbBgq0xZ3CaTtbxTNO3efzQ4mxp4cjaLsX2BSP5LLAkz/JUipR+1/3ckzKI/9C5Be2y/SNW3bGR6yKCcF1nyaM7NIuuLT91qnixmfk/kieCdVj4RHPTIdCRHzlbLY+OXy8pVi0TKPmyJTr47Vq8nDgdXBDi6uzNBCwlbGFiIcl2e9o3lg0QmX2TvwbHC19mgXb2BPWtECvT59IWi14hsmxOcCNA2T2Tatdbf7M6lwcE4cEh1irEfs+9ZoPfdMiM4EQUsYJDPELNnWT/UgAUTfNhSD5RvwS/t8YEEvg/kfbIyEdKctuN3JXh4ZBQiyVl02ZKGwTKtcZQ5Pr2x2KSpjSNl9vqxsvNg9rufSwc5CxlW2zpNJq8d3lGH0zRNXlsorXubglwemQJPzkaHJ2c90gFPzmYOEiZnjx8/LuvWrZMVK1ZIQ0OD1NfXm9+uEucJBrZrV3xCxKMzspmc1cYlJ05o4jf4f6pjuXhyNotR/TtLOEG2YEG7r1Fk2lUhcgYiZum/g8y9gPUjrDWiI8MohyN/+J37454TtAe3iIz5SOi+bFc/3B6c9MhkJEPOPjauRh6vXClNVb8OtatRb9dZx9ogdwRwGzDtihBB664ZdlaIyN+1QgR3CK6NVn7ZErupRss4kdwX2bIQxAsr8lQAMrHyHHvfYWfoez0enIiAjhEy5TJrnUv/X/BzPXYiOKlYO8zWAano9SI7BoDlE753sZbGDUbJByx5vuA2W6eJoLnYLjxRb5MvEWl40AZ3w5WFh4dHnyKSnIUkmby2SA6r/mH06JPHOxLECb/ZjnSQs+Ck/guvP5c47pFZ8ORsdHhy1iMd8ORs5iBhctYBktaj95HN5Gw64MnZLAUEZenHLdn03OnWQhAc2SEy5Sp7HIIm/+Ui7cFW8FQCv5cTz7GkKYRYyUctIeVIYY7x2xWRFC+2TBMZ/rrAEjC4J9vBPTIeyZCzj5Q3SE7peNmb/5ZQG6r5a5CzCxzdIzL1GktKGgLzpdpGBgcnA6zLt5akrn3idzWaS4GeYMnf7f0pA4skqcS8Wyypyr3n/iw4GAEsbCs+b/PwrpurghMBILLLvxBaPOltH7x9ibb51uK+6I3Wopo6MbIy+J1HELk4XaQc3i5S9gl7D/d9+cVKe8LXddAbHWSMgW2z7WLapvHBgSg4qONu7T8t8evdt3h4xI3o5OxwORK526IfIV3krEf2wJOz0eHJWY90wJOzmYOEydlDhw7JkCFD5I477pD58+ebAGHDhw+XRx99VJ588slT0uDBg01atsw7X08GnpyNDU/OZjiO7tVJe5RggPizxEoPooFI73vClK2DrSKlwZZwzs/8TmcLungA0XNsf/BHFDSPEuPPk2fkvdhutea5a/MtYcFxEtZme9cFFyUBrB8hQiBYIGe5J1H4IaE9MhqJkrOPl9XIf8tXycKRP7Xfm+8+KqJtdwUWKxbcbsnHxrzgYAQgxyAluS8uOGK5B0gG0660xB1ttPYvwcEUYc1zWien2ftXXSRyPArpgB9ZgonR5/NeofW2MjgRhtXP6PufYesB4jIbrWeNTNwS/BEFWLQid6gH3tN9EwhrZ13N8XnazuIh6FkM4hrnu5j24+7Nb/4r9fs8G2SOgh01th0P1rz8RpPnYNk9Ik8F91z2n+Cgh4dHd+iKnMVytr/Ck7MekfDkbHR4ctYjHfDkbOYgYXK2sbFRrrvuOvnqV78qjz/+uGzevFluuOEG+drXvibf+ta3TkkEAzvnnHMMgeuRODw5GxuenM1g7F0jUvk1kRHv6BzICKJ19k12Eg/pMOM6DtpzDk2FIsPODEiJF4psKAlOdIOj+3SEuVtk1LtEJp4rsr85OBEGnRR0WM1SBiLMh5O/BPCCMHbn5/08OJEo9J3m/cLeA2LWkbT8EuTII6ORKDk7qGy55JZWyB6sZvnOtJ+aPwW54sTRGMo2FrbjvxLqN4v/EJxIASAMK75gicCc03WgHxacSBHwX5t7li372A+pbIji748AYiyYUG8lmicaCXhMy1n+mVDfZIt/NgFSdtK3RArfKbL8weBgGPgOky+07waRmnOayLhPWCK2pdSe4905Rx4saGNNpFikKv+czYvcmfFtS7yXaR3mv9i2I+6X+1KRNc8EF4UBa9gJ/xe6nm+4NcqiwMnjIlMvs/finvkv03wzg5MeHh6xMDDJ2QMycXWODFv8LxOkixSNqPXk7MCBJ2ejw5OzHumAJ2czBwmTs3v27JE777zTBPkqKyszlrSDBg2S22+/3VjTRqY//OEP8vvf/15mzvSKejLw5GxseHI2Q8HgDhHAVm0m7BCsKx6z5yBmsJBjEg+J1TzGHg8HFmEEQoIUIEFKsa05FrbNsgG+HOHAs2dcY4mDcGC1SxR48uWdrZrUtOBEGJY/Ys+bPC8TE3U+UWANyTZt7gHJUvx2+1zeZ9ynO1vPMQlbP1Kk5o8iizVB6rm0+A675TyWBeaRnVrmh60fXY+UIBFy9r9jF8mgshWycOTPbJvmm9PG9zQGuVKEJf+y93YWqKlCe43IyDfZtln4CmvFmkrgO3XkW2zZIfi2TA9OhGHVs/b59F18UENURkNjjr0PafjrEwtO1teou9N+O94TIrr+/uAE0PG8+vf2vSBCIcmX3WtJeQfIVuqG6ztZ0HbhO3bVkFC+EW8U2bXcHqduN463rmU4Z77Li0XWPG3PO8z/eVBWTYYsPkNkXUFwMgxYQo//or2Pc98y/ktWLnl4eMTEQCRnj6te1rxzudRvnScrti2UlW3VsmhjlRQve9QQcI4w8uTswIEnZ6PDk7Me6YAnZzMHSfmchaAl34kT1trsyJEjsnfvXtm3b1/UtH//fjl2zHf2ZODJ2djw5GyKARHQ3cAMEdDV1laH1c/qZF4n8kzoHVmFGwO2z+LH1REGYz8scqA1uCgCEDj5Lw3IitNEVnTh/5XgSMv+bX27ck+IDe5vnq1lgIx1OLZPZNI3QyQQVrPRAkNAXlR+xeYh8X/81CYCSKOCl9vri//Hkhqj3mnfh2Orngry1YlMu1ok58Wh54UnygqhY8iOaO4QtPxErydP/tkimyYGxz16gkTI2QdL62RYaaXsyQv3NfvnIEcKsbFSJC8I2lXyQZF964MTPQR9ZKj2Mdpm6UesHEglcDEy5aJQe0Y+RKL6T6HzC3+jzboLVyZHtL9XfCbUh2n72QACrI15ny2zc3Ey9IUi9Q/Y8+wOwHWBkw/zu/LN22YXoXh/ZB158ekb6eLgsMqK8k+H6nTRb/VghKxjlwAuZDjPc5FBy+6z59bl2fIYoliTI2hXPGLPh4NvUhzINpeX59ak2D2Gh0c/xEAkZ6Nh18E2KWkYLMPrQuScJ2cHDjw5Gx2enPVIBzw5mzlIOrOtGoIAAP/0SURBVCBYe3u7rFu3zrg5aG5ulg0bNkRNnNu4caOxsPVIHJ6cjQ1PzqYIh7aLNDwkUnmuyOzvWwutaIC0nP1DndB/TqRlbHAwArtXWhKSyTmTdCzAmNQzyc9/icjIIMgNhABWoV0BcobARxBRTPpHv/vUCPL8PfUKe2/ykHJfqM94c4ggYFuwe5/14b5mXyqyeao9Hg2bKi2h7O69MrD8jReNBfZa3nPC16x17KI/2PfhOL5nG+4XGaPvRTk5xm9k4tnu3Oohwc3DwPZhAqeRD5+P838RnPDoCeImZ1euk/vKl8v8sT8XGaH1X6Cp9L0ie1cHOVIIJqhYYNMWhiXg7qM71D8Y6mfTLte+1wvKefVv7TMo+6LfBAcDEECKIGQ8nzwrnghOdAEWefA9S/6iN2SH9eza5215HclJnyYhYxb+0pLinKd+KlS+4lKgK+Afe5LK6nCCds5N2mg3BhkUxtfsafYcMndXQ3AiAhC0LJKRj+fnnmnvVfwOe2/KSnKEcjR3GlhGY5lLft6PxP/ZmeDdG3h4xIQnZy12HNhsiFhPzg5MeHI2OiBnx86rl/+OqdG56RJ5pKRWnpu02JOzHimFJ2czB0mRs4sWLZKf/vSn8qMf/Uh+/OMfy0033WR+o6Uf/vCHcuONN8rEid6aKxl4cjY2PDnbQxxosVv4sZ5iMg0xgjuAuTcHGSLgtuVCAmKp2jY3OBGA7a1YozLRJ41+n1ZqsSVI+dtN9HlWwSutL8pYgOgdGbhAgIiAxHA4sDFkBcv9+B39fpENpSJbZ2n5XhsiO5beay1+yc/f5MXXbVfbgR3m/tjm5T6QYljvrs2x5BDWf9H8LzoQTZ7rqE/IDrCz3m7F5nh4XfA3AZOwiJt/i30uacHPrc9I8lFuoq5jKewAiTbr+7aMHduJv2it5jx6hHjJ2ekbtstToybI1oc/InLnC+TEXS+QgxN+Ec0eu+cgeveUi217oR/WB1aOPQF9gAUX1y9q/x6cSDGwmHd9adI3Olt6Ht5u/cxSBlygNI8OTnQBLODLPmvzk4z1bAaPh5R3QmCJT3+ffo318Ut9OBkAoUndjHizysV5wYUxYFwcXBC6B9fiz3fTBJWNrZbgdfWz6Pbgoi4AcctiEXmdrHH3ZGyYeqlI7hm2zc26IbgoDBCwuMMgP+4xilVmO5mMPIrlS9nDY4DDk7MW7Z6cHdDw5Gx0HDt+VCYtmy9PTS41pOrTU8qkaO4k2bHPk7MeqYMnZzMHSZGz+Jq99NJL5eqrr5bvfOc7cs0118jll18ul1122SmJfBdeeKGMGOF9ISYDT87Ghidnk8QhrSN8lJZ+wk6o3STeEQVsb8UnYTi2LwoRixCBTLwhGPCt6kBQmQ6yUSfzRGkHO2pFxnzQXuNIRKxJI7fiRgORv7kfqeBV1koOS19HtPI8yj37RyJ71wYXKfDdynmuG/Ne68+x4GX277yXqAYVw2rWYc8akRFvtdc4soLnOeKBqPJY2J4C7ZuQEuThGurage3Krh7cfUbqM7DMhXyLBAT18FeHno0fSYets63VLMe5H2VkK/I2Pe7RI8RFzh4/LhseGCTrP/u/Iq8/TeTFL5CTr3iBHP3UR0X+8jeRDRuCjCkE2+BpM7RtSLOEJvDaLiOtYiH5xn0s1L6wLu8N0N8Kzg7a+5tEdCLeAfrZ8Dfac1hgdrdoA7BEpbyUu0ivaV8SnMhANGudQjpT1gKVGdsXaANrUfn7KUt4ur5LCg+e2B2Q49OuDMk5fgtVRuKjmx0Epm5UZu8OfM3Gws5lImO1HYTLJmTJhrEi6wjQqO2bhabJ2uYiiXAWxJy7jQnnWBcuuFhxZeotwt/Dox/Ak7MWnpwd2PDkbHScPHlC5reUS2HdPYZQLar7j0xcPVT2dxeHI4AnZz3igSdnMwdJkbPjxo0zZOwNN9wgd911lwwbNkzKy8tNKikpkdGjR0txcbFJo0aNkpEjRwoP8EgcnpyNDU/OJoHGXLuNlcm3m9STSj4gMuY91oKLCbrxsxoQURA6bDsmv7Pw4pfJuPONuLdRZNQ77Dmuxzos3DIVcrf0o9bqlkn+ikeDE93gsCrlzvKWe0NIESzMlRvSYMk/Oj8LEHCLd+I6yAbKy68p29WaIc7+QyAzruFd+XUJIoXf8s/KKcHK9q4T42eW80QuD/cDu2elSOGrRQbrOb4BUc67C8C04Ff2XrwLkdbd87Cadd+E8vDL30vvtuc9kka35GxTk8iNN4qceYbIC7TOo6WPfET7VJSAdz0BJCcLH7T9otdZkq87sN2dgHOzfyBSdaFI66TghGK3TnRoj7QbFgG2RVjDpwr7N1i5Qz8qeEnn7e6t2j9YZOCcCZbXjU9rwKIQVuWuX2Ss79kTIjO+Y8tJmnJ5aFGKIH8skD2px3l3fMcmagGMqxnkHzsFqAdHWDtZsLAbq9lwIIfGapt15an+nT3u/OFyrPKrna33warB+jyVw5yfdIE9husKnk9Z8l+p7TZKEDgPDw9Pzgbw5OzAhidno+PEyRMyb0OFFNT+R+vhYa2f+2TCqhzZd9iTsx6pw5LNMyWn5i7TznJr/i3Fyx6RbfvCXGV5pA1JkbOLFy+W6667zljF8vv3v//dELJr14ZZrXmkBJ6cjY0BS862L9RUHfyRANhanPdiSxI4crP4XSqV/27dBDCBxgLKTfBd8JeWUp18n26PQ6xgHYVlFn/jU5bJ+Zwfhu476n8sCRkJyAgsXLFqDbe47Q6N+SJDz7QEJM90aZgew9VCV4QGkd2dRRpkBddAAiXiBxFrVtwiTLnSEtS4bcDPLda33I/3xTVEODZW6HP0PPUx+j1atxFtaH2xyMybrRVsPNbDu5aJDH9TiOwggJMLOMbfbCke9xFLPpMHq+Te8Bs6gNAlOUu9btki8sUvhkjYl2sf+Kr+XvUC2XrVJ2Tn/34pdO6ss7QtaPtNFbAOZxGF75xzmiVro4EAdk3DrUsNFinoA1wDgVakbWm7yhDQom2VSP201dJPWhK1N3DyuEiltkueD5GHT1SHlU9Y+cKizaSLg4NxYM3QUB+EqMZtSKahbZ7201fZMmI9G7kjAX+tc2+zAdHitISJCha/Jnw9JCP4nlgUJ+qPFxcHs38iUvsPLU9AwuK+Jk9lDffE/cSeCF0Pcphn8uwZ37bHWByjPXENx9lJ4O7n4eHRgaMnjnpyVuHJ2YENT85GR4icvc/Uw3CVE56c9Ug16Fez1o+Vuc1lMnt9qSxsmaB90rvI6wskRc4eO3ZM5s6dK/fdd5/xK3vRRRfJBRdcID/4wQ+MJS2WtQQLO3q0G3+OHt3Ck7OxMSDJWSw5C3XSPeJ/bPT2eLHqKZHcl9hJNGnEW+x2UyznwuG23TOhHvN+1TSm6cT6y6FJP5NvtiRXnW+PQXpiHYpPQkOeniay+ungZtGQRLuFIJ18sSV23JZbQ8z+KzYJyXVYpvI+zmp25veSIy6PH7BbyI8fUSGov/Nute9PwmKYrdkOuGJw57D0TQXm/9KWn29Q9r/WAs99y4nfFGkZZ63nyAMpsyuOrcweXeIUcrakWgpnL5Pdh7Ud/PznHeTr1i9/Qfb/R+s7X/8ufoFUVd4lNau3iDyu/fRl2i/I9/a3a/9L0YQCknPqVbYv0A+iRcRHuaYfDz3d5qMd0k5oG/RRjhlfoHut31ruw7Fp1+j9TwQ36QXgy5qyUI55gcU9wD+z6y/GejROUP6yT4WuXXBbcCKDwDvzvqTxX+gZAdsdjqgivexele1vU3mnbS9a20gG7AQoDGTLqLeKtNcEJwLM1W8GsU4bw32MA4tULAbSvvg+1VGCiXl4DHAwU5qxbownZz05O6Dhydno8OSsRzpwUv8d17lxRzqhc41k5usePUZS5KzDiRMnDAlbWloqf/vb34zvWUhayFqCgD344INSVVUlmzfHsUXRIyo8ORsbA46cXfmoyDCd7DLRZevprB/qwTjIFMhSR8xyLZZ0bQuCkxHAutW5J4B4HfE6nWCfZf/GAsxZ7O5eIVL8TnvcWaZyb8jbeKxBE8XmKSL5+u64RYB0MsRsHO/eNl/LHbgRyHupak4p2l67Z3Xo/SEtcD0AIH5nfj9EnlHOVMAFE+Oe1LdL/I2FJHVOkCTKwrH6+4MLI7CjRmT+7dqWBus1fgGtK0S1nF20WnZXlIm8VNsRpOu5F0nD7JGyd7T2i9wXyP7c18rwsQVS037A3uR+/QYBiSs/+xkrm/Z4T1H7V9vuaGNVFwUHw0DQOtoAeVx7Ga1tFYvvwsBHsSHLfqfHwnyWLv5TcINeAnKow0L2wlD7Y6GBY5Qz0SBn4b5nR7xB23cMFyFYsGNNv/C3IkvutH04FjZXab/WOlr6H0t8RgMyaPVTInO1/7cvDg4GwCqWMlE2ZNbqMH/RvQl8fBMYLFXkzsFWbT86JiBb2BEQ7hYDTL/Ofj8sotmdEQ4IcyeTsNCOtByOBhbVWBRkh8WiO1T2NQQnsgRH99gFugW/sTtSPDyiAd/aC34vRxsLZHpTiRQGpGTWkbO8B4vVBErtATw5O7Dhydno8OSsh8fAQo/I2XDs379f6uvrJScnR+644w75/ve/b9weXHnllfKLX/zCWNp6JA5PzsbGgCJnCRiFr0kmuW77+rj/PXXLfCdoG8HlQO6LLEHAJLnkg7EJDIA/WPJDuEKYOOLV+SB0wN1Bzpkhsmfk27onPHqCVU9Yn6vLBwUH4gQBbco/L9LwUHAgReB+1BMJAnjHUpEj7da3JvVB3W0YF2ROARYG1rN8f9cGKr4kHT4gF/7KfguIkpk/PJW83t+s9fdJkSeCawn24xEVp5CzpYuloKZRdv/kJku2vupVOiGtke1rhsgRvol+6435n1bZsVCWbWgNbrJf5JvftPnf+U7rpzYVaCmzCw2QsyUfEdm3PjihIIAcRCxtkraAhSxBvsiD1e2i34baJosuWDby/xyVLRCdvQkC2OW+zLZhfJviQuHYPts3OYb1PTIlEWCJit9n3okU6XsWghR/u7N+YAMDIsvoHyQWVyBMwxcpWFzZOkv7z3V2RwCLQaRI1yUOrVVWBtKnRr5DZ0JhwcxwucJ3oFwEXSP4Wjbi8A6VM/qNeA/epykswOuRnSKV59i2iNuG5uLgRADcGyCz3fcZ/f5Td2sArKDxd7zkb/os/Z64bKFNsKhmAk9uDzJmAViQoz4oO4uV9DsPj3Ag9yq/LPLYC+TE8NfK3PpHpHDZox0kSdaQs8hOdu4g/xhH1iXvwseTswMbnpyNDk/OengMLKSMnHXQGxoi9re//a1ce+21xpr2/PPPl+HDhwc5PBKBJ2djY8CQs7gyyAl8wZJQgkmQrrEsQQnkkhtYvTIxHvPBU627ooGJw0Q34dbE9QTzikYEL/6dnUQ/f4a1SuttYFWVDHrDmhcLqfJP27qlDgjQBbFDRHZDRLzDWhinCrvq7fZi2oAhzk8XWRNGqEHacYxnj/2QJaYcju0XmXa5PedcPGB1iW9Sj1MQSc4OGlcjw+ctlz3nfcOSrZ//gsihE3J8/s22n+j3qC+8Uh4at0rqN4T1k3vusfnPPFNkYeDntac4qDKu+D32GxKoCfIRQALNvN4ep8/iuiRyIQYyE5ck5KENkWhPBAXD4rI3wfZ4/N3SBvNfKrJttrbRZuujmvJwLJnFndXP6DucZt955Fut1SiE9JxbtA9qPQ3Vc66P8ks+3tn90m93LgtI2R9Y4tvlc30FC+Pjh4IHOugYjBWuk5Pkg6Bt13rE0hYCmmPcB2vnbAXvjcsLV4ertL4d9m2wi4Qcz3mJyOZpwYkwsHsBn9nUA/mqvqWyU8cYh/ZFIpMv0esDFwjkcfVG++T/i7PEJQI7PApfad/D9C1te/hM9/AIB0EQnd/6nDNl6eybpaD+iQ6SJGvIWRbYGIvoq6SRb7eL1EnAk7MDG56cjQ5Pznp4DCykhJzFvUFLS4tUVFToPPQe+clPfmKI2csuu8yQs7fccovMmzcvyO2RCLKKnCXI0rIHbNT+NGFAkLMrHreTXqf8jv2AtX50k1iCVUUDFg2QcW6SOxZiNoEgYq2T7WTZbFfV1FQYnIgA/lcb86wV5kC0EGoebckfvgeWdpMvErN9F8IG36CpnmAt/LV1aYE1HxaDEMQOkF+QU3xvyhNuxbb4DkuuQOo7Qo7gaDuWBBk8wnEKOVu+REZOqZZ9Xw2CfZ17ochBVY6nfNP0sRPDzpCZE34hz84plca2MFL8mWdsftLULoJ3JQrIssn6fL4z7Wxp4MKicZh+2xfa47RJLOCjgWB9uC6hPbjFF6y9D+8MMvQSaKtVF9jnkiBQCTbFjgD+HvM+kWQm4ViO0xeQdQQoxJUAAQud7OPe/J+2z84B6m7kW+wx+gHnqY+i14euMXWoyfnSLtC+DYEbDixhx33C5qVPOSJxrMpn/OhyLeeKtDwE2spWYIGPj2D33ZbcFZxQID+K327fO/9VXb+nIdA1D4k6WXaPJWhx1YMfW+7LcdozebBqLnm/rXv+ZiESK+VMBlbEE75q3yW8PRAYDQviSGydoXL5LyLbu3Ax5NF/QcA92gbyV9v32sqvS97yIR0kSdaQs/i2d26weBf6L4EJsYSPBHJks+qVLGhFukZReHJ2YMOTs9HhyVmPqMDwZ/GfrRGW9w3br9Ajcnbr1q0yY8YMeeSRRwwhixsDfM7yS6Cw+++/X6ZMmSL6gOAKj0SRNeQsEcSxEmQb37Sro1gY9Q76PTnL5A0rLhRfJnwQKNQ1W2xRgjk+8RuaMYrvVbaBMmkmD+SHs65LBLgPGPMpkZo/WsXa41Rgkev8djIZh0xwVnTVWm+pBtbLU6/RCf9nrYVgOCgL0fl5NuXBzQFYl2fbACQHZct7of0lTyYGUcoAnOLWAMvZBStlz/nnWqL13R8TmZ8jUm4tAo9qP61Y9EcZ3vCYbHLB4U6qjNax0eQ/Q+t/9mx7vMfQ+y67334/vvXMGywpxrZ9jpFYmDkew8qcxRa2oTvZMvWS2PlTAi03PkRd+6y7W2Tt0FCZsehN1pLb3ceRf+6e9EfcPMz5kcgazYP/VIBFMQspLr9L7hp2DuA/tfJL9hjnIn3GYv2G5TL3KDxbzC4F/k9ycoBrWVDJdvCt3Hebc7N+ymACh29YiGuOQ7LuW2ePR4IJ39wf23ymvl6hdftVW0eu7qmzqovtTpH9LSrrNLEQyTU8GwL+UB/qk+w+gIDtCjU6UXLfPvd0rRcdu/k/Za/9W5ApQPMoa63OQlv5/1rXER4DA+xMqrrQtuug/W8o/aQUNmA5O0gKs4mcbZtnF7Vo97wLOhDvtej2IEOA1kqR6aq3oHsYlzI6VrFIGAZPzg5seHI2Ojw563EKti+0sWOQpezUiWdHbCSYL/alPuXRJZIiZ/fu3Wt8y952221y9dVXG7cFWMlCyN57771SWVkpTU1NcvSoDzbTU2QNOctquJtgETAkTZHi+zU5i+XrzO/ZiR31ilWZs9zaNF6V3BdbJXjEm0QORikjSjPfgjxMmtkSnwwIaOIm4h7RYVwZBFtZ3QQFC741zwUZUoxje0MkUyTW6jMpB22m/DMiG8v0+7/N/k1bmHKpyJJ/WvKAtsWWcixuPTohms/ZQnzO/jwgW1+gk8zPvFHk0dNEhr9Admg9jlZZVLTsMdl0aIO9yUMPhYKHvVX7YGMKdxW0TgkR7iNVBkz8v9DEmP4ej0U0/j1pAyz01D8YHOxlrHjCPpNyT77Y+sDl/5SbhQII7WSAVe74L9l3oR5G6+R/xnesf1T88EYDi4gND6sM1f5BmahP/JuuHRYiy7A4556Ub4LWcTgWannpV1w7/Vr7rILX2LzIAd4LuYB8yHbgyoD35N0ILOdIdHZMuO9X8TlV9mOMvywYOv/CfCPqzpGXo95pgxRGLhBgLRsezDLS73lvA1KIgEfVvxcp0/bFohiLXZFgIRU/udQFqeZP1sKYMvM3RKzbubK+WPO+KvT+nOeYx8AAehw+6vnugZzYUfx2GVt7txk/CmuziJzdVKl6ZrAIwbvwa/6v4yM7qug7yEZcONDPXXvHxzlumMLgydmBDU/ORkdvkLPPTi2TwiX/1nveo+lek4ZW/0vr/xlPzmY6ti8SGfP+kB7Fb6KBdI/stovloz6S+lgsHj1GUuTs7NmzDRl7+eWXG0L2vvvuk/Hjx0traxdkgUfSyBpyFqtMFC4EBb9MbtOAfk3O4iYCpZcJHBHOicjvgKKKFS2kAdt3o1nFrnrKfg/ymKBRUbaZeaQOBCIKJ2WG6+Rra1hwoHRhR43IiNfbdpP/Ivt/ysPfo99lF05wRcGWYY4xsC//b3Cxh8Mp5Kz+Fi5cLbsrK0TOPjsgaDV9WNOgF8jymd+SgobHZPiaJ6XlyEaRx58UeZHWv8t3223aB1O4YLlHJyhj3h2Su25SjI/LrtwZRIJFFwIGssUcX7TpwKaJYiwKKTcWVxCqlBs5tfKJIFOSgIQlGBPvhNVlvJOMnUtFlvzdRht3wfUcjGXoK2w/wV2CI3ohb3FpwHHeZUUQMAw3J3naPjiOVcO0K62FQrajqch+J0PCflbfv90eX6NjPcdI7JrpzvIZsgaikvrhGu6JP9udMRYPIcHJSz3natuJsiU65SB44hJtS5D1BLFzspJ2yvdtKggyKg5pXWAF7OoBa18WC2gj+GrnGNdhOYjF+vDX2mP0W8YLztU/ENwsTcACeP0Inbn3YrBe/C7jh56FYo8Q2JHk5HZAaO4f/hqpXPRnGV7/RHaRs+ilLETzPqU60WcBi7ZNv85/sSbtK/xN/yFxnPfmWMQ8wZOzAxuenI2OVJOzj45dLEVz5kjt5mlS20qablL1psmyYttC8zyPDAULvGN07o8u4sYP5OqUi1SfT8CtYMODVgbjHq9Q9VriJHhkDJIiZ8vKyuTKK6+UG264Qf7+97/LkCFDpLi4WIqKiqSgoEDy8vIkNzfXJCxshw4dKg0NWexvrQ+RNeTs6qetgHBKF5Y1aUD/JWd1cJxxna1LhDDRcCPJ1ek66eccKZo10bxb7PUkVsg8ehd7m6zFoqtzyHNWJ9MNCLeq82wZ6I9MhgypoRMl45soQN1dlhSg3477aPrIuSxBVHJ21lLZzdb8u7TuHOlK+sALpHrktyVv9VMyZskg2X7nb0TO0vp25z/4QZGNG4M7pwjGp/TV9huioJH45tPCrBozEfvWa9/4kG13lDnvzGDCrhN8rDAzDdTluE+F+nV94N93Y9juhaLXiuwOmzBC0I56n0jxu3Vm1AcLNL0BXDhAqvO+I98mcnCzPY51KN+ScWjerXogDr1kfZHWjdYPMlL7jGnLsQARjEsD9w3K9XtghdtbgAhi0QBy3T3TyUraKr9YAroFU0hcjpnjZ3e2CGThlCCNXMeWbnYs8H9Szmmhfjvj2rS5gzLEMy5EKC8WvD1dFIkGJvhYxVOH7NxIZttlv4T2D3YM8M0Zn4MJ9smc02XGnJ9JfsNT2UXOshDm+shM1VlZ/EXu8bfrK/w/70Xa5s5VWfoxe5z+hAFBGDw5O7DhydnoSDU5+9+SBVK5uIvdRB6ZC1wZjPmA1bXCdQhkLEEZCa4bD5DRI95sr8vVhCw2RgQpNB7x6BGSJmcvueQSueqqq0zgryuuuML8HS1dfPHF8q1vfUtGjBgRXO2RCLKGnMUfHR2diQa/JTr5ToMPtdSTs7vkkZJqeWzsErP148Hialm0qg8swrHWyn+FrUsC/GDhEgkstQj6w+QH34nh20EhcgnKgNAddqa1CPPofeArkTrHj6Dz99oXWHZvyDKHARxrysht66zAFr4m6LdniGyqCE54gKjk7PRa2U0/O3RI5MrLOxG0e975Rln7nS/L1i9+QE6ervXtzr3lLSKVlcFdUwysRJn4OrlLMDisQDMZrO4jm1AwKTdtlLaKhTdR/TMRNX+19WuU2KutErv4j/Zv6n/yBfa9wsH2fvxD9xfsqNUJwDvtdyvUb7VnrT3OjgHqhuOLtZ7iBeRqIjoC/rXxv05boc57070BOwnCySUsvKd92/qUJbAm5ygHpDwE5Eid6HSUS/8OB+1ierCI4uQx+QhMR14Ifp4x/A3pcS/DBM71P1cWdIR4re3jBe2f9sL9efflOjZ6iOwmgFbgZihXxwl2RwXtYtG066Sg4UkpWHJ/9pCzLEygg/I+c2+2x9Y+r+9zuv3uWNVO+pbqsKPE+GxGL6JN0P6Qq2Hw5OzAxu5D26VU239ezT1SqH2ANLzuwY624MnZ1JGz46txPZhBHIJHbKAblAQWs+ga6A3oHnAtyFNiHxBToTugj8z+vr2P00dM0rEIP/geGYGkyNmlS5fK7bffLjfffLPccsstMROBwkhTUxWleoAha8hZhATKGZNtOnrB2dYvai8j1eTsxh3b5Jkp5Zoq5dmplfLExHFS2xRMQtMFhOfM71rhidCdqBOpaJZwrKLlvMjmKVZlf1dYJHF80ox4oz1HBG0m1h69D4g7/Pcs+n3IsqwvAMmF/0zaEGnOjaf6csSyCZ/GtBHSlCtt2/Mw6JKcPRBYsNc8KnKh1tsZmsJI2k7p69p35/ci4dhSauWtU9hSTbD0FlxgKMYLEv8noj3+rTMRLJaxSGZItNfp3zNC23dJERZg/RL7mkTGfsy2NRYO3VZ1iEfqheO9TcBByLq2DlHbG+4NDrSKjNO26J6D32KzaBDoW9tm6Xj7P/a70/d4d375u+xTKjiitGGux8coebhv0Rtsm9q/wfpG5hhjOS4/ugIB0rDWdu4kkgGuPiac07nsvCNpmD5/ZQrlB5bWfCMnnxb/JTgxwNGYa+ubui95n/YfbV/BN1hd+TUZsewRyV/yQPaQs5CtkLC8D+5HDLSv4M5i7i3WujzcVUz9f2z7I83+oR4IzWM8OTuwcfDoPrPNfl5zuSzYUCkLWyZK1ZqCoC08nFXk7HOTrPuAJ8pqZNCYak/OevQMuD1iHGU8ZRekM7aZ91Mre1kgm/MTeywWNlbo9arLMuYQkwb3e5C0Tn/BFZFHnyMpchYcOnRI9u/fH1c6cOCAHD/uJ/3JICvIWbcSg4Bwk22ESN2/gwy9h1STs9v2bZBRgULIPfNr7pUV2xYFZ9MEgsewZdJMmE4Xae4iUAjkH0HCqHcEdrjf2XWF9nojcHWiedgrtgMKTOqY+AzTQZztKl1NbFhAydG2RjvJ10Ea4sHDoEty9uA+m2HRTdpPXyAn7zhdjn5I6zCclH3zm0X+rfJvVy+7isBCngBvw16m3/sHpxLwmQrc4Aw7zSqFjBdM7onSn6mAEMOnqCHRVLGdqn2K4E/I3qLXieysCzL2Y5iAa/9nJwHUAZZwTO7Gf9HKD8YgCJneBNaYZZ+xz+NbjP+KLVcqgT9QvisJS/Q9q4MTYcBvLlu3TXvQxFibC7k6IcgQBex0QcZCxjoSlv46Wfsv7Z97YJkbDVhgG7cOZ9r+noz/eMjdCV+zZTa6hfY/tqHjYoT6NMfOsLs/UgGCDVKHbuI39XKRY4HsHKhgQRR3U47MJGjc6uc6+s+20e+T4roHJU9T1pCzc3QcdO+z7D/BwRggSBhtkHemLYe58vDkrMfJsH+gsX1px/wuu8hZLGcDcrbEk7MePYF+J0fCImvnhpGwxm2SHkOmEgD6UAwODz12/Jet7CWxC2zzVOsD3/EFS/4RZPboSyRNznqkB1lBzp7QCcYUnVgjOMLJWbYB9rJy2Svk7DIUQrbSPCz5em8cpKcVM78TEp6Tvq512IX/SAb6OT8OKboLfxOcUFSr0s9x0pybNa/3JTPgwEC8ZbL+xlgJhRyYdJ7tu7SVmTd0miwNZHRJzuLS4JgqxZAlw14gJ8e9RI7e9HGRF5wRImc/8QmR7b3oEzMcbA/fOj27fAZDbrH6j1LJeIH8cltiMxVY/qEYU15XbvrM1KtUvvaDgF/xAFIachbCbdWTVlYUB5af+KMlcntvo7VKJC8gxkmpJISZ2IwNAniRcF3RFfAlDNFKQA3axaJfBye6wgl7ze4Vwd8Bwl1mVJ5rCbxIYCVDHZOPclH3icC4MviavZZJGPdZFOgL2xeIjArcDxiCFjdIz9tzyYJ2wbhCmekn3Jet/PhlH8gwltJa19Q/MmTzFE3annErpHW0r+j1UrLkP5JX93B2kLPolViWu7a58vHgRAzg9568JGM4sDM44cnZfoV1+SJVOjY29Wyr9Lr2+o75XbaQs7sO7tR+XCzD5j8n+QuHybB5z8rMNdOSDrTlydkBDuKIzLreykz0r2X3BScUBKgtDFwg4te7LQZfsfQeO86Tt+CVNug4qP5DSIbj6o6g0h59Ck/OZjiygpxly/34L9iOjSLulPHit6syvibI1DvoHcvZQUYh5J7WcjaN5CxWsx2+ZlVhxwI2FlYEwRjIX/45S7ahMDMR4xgCd2WCEzmPgYW1Q207YbKInzgIWhzGD3B0Sc4eVQV7+3yRkarc5GudfV/76SvODhGzpNNOE7nwQp1496Fri0wGW7/Z2m3IIE20Pba7ZjI2T1aFVmWzI2YpN76ccWMyUDDnhyElvu6fdmFgxFvtMRP0KU3uc+b/3D6TsQ/L3VRZZLoo+tx31Fu6l4O4dph8uV1YOBIimRICweOwuuV9xnxIZF+E39mDqs/gV87pV/yOfpd1MxEPCP418Rx7f96N69l+Hr6gsHWa6msBaci7j9R357pksave3oPnOX0wX+XlTj0+kNEyzsoN6hhi/+AW1ZFXa93r99Rjh/LPlgkL/yS5qntOXpMF5CxW65PPD7UtY03fDdBxC15m6wBfzmF+uT05208AuVP0JpHH9BsXv9+6ikkSje3LOuZ32ULO7tWxoHL1MzJ86T0yqv4B87twYwWES5AjMXhydoADcnb6NVZmkvCJ78AumknfCOlD4efCsWuljsnaJ90Yv4DgrQFYNHS+a7nPjG/rM/1u976EJ2czHFlBziIcxn7cdmw3aTUT7tOtf5NeRL8iZ4/tt1v/nIAkaEd3UdfxZYdvWfKzZXLnMmsxWRT4m8U9Qqytlh4euMfACpQVWSZYtCUieRJEDqVggCIqOTtjieymSpqesrLuek0v1AQh+8pXijz4oPUz60jab31LpLUPAgpmOoxl3blWRkF2YkULSZXJQD6P+3RonKOvMAGNtITsz6j5o1XusfJkezbuHAp13OHvsR/RTtMSZOxlmOe+zpaF9oOVVk+B1Wzpx+z3JUUG9uotQIKOCnzY4oZmw5jgRIAGlSnPBi5AaHP8IqPnsbWxGx2QfjbtKpufazuI2cNBhjDgA5f27CZvPdneiOWt6ydOJ8w5U+VmUZBhgMIFz6O/TL/OHkPHq/iKOXY894Uye/bNkqs6aFZYzrJwUPE5+61pX/H4gN7VIFL8DtsmiU2xtzE44cnZfoOG/9o2gWx+XueBLHoliawkZw/vlPErnzcBzSg7v/jQ9eSsR1LA6Krq/JCcXTk4OBGg9u9WnjK2EAshGrGKKwSuJ8+Y94jsWx+cCNCoOtRQHaM5P/Ss+BbaPHoNnpxNBXbrQIF/VaN4JrdtoStkBTnLquiod9uOj3NpyEIGZTr5/LDVmV5AWsnZbXNVub5dZG1u9MkNQNGsu0uVkUcSd6yNMCRiIsKXiUw8whEr2cpzrLKPFRfbyihn7kussCbghIuq7eHRFdj2OuN7tg3Rb0m0Q4KVYN0zABGdnF0qu0+o4tPwR5FrtH7O0gQJ+/KXi+Tl2QshY7+ik+1wgnZTP4ranyoQNM+RRgWvs+NopqP2L7ZvQDYx3lVdYGXwQMGqJ+y7s5ADudRSLpJ/th1/8AUbHvint+GsZ0njv2St+HqC5Y+GZN/IN6ePdMeCdbK2I9oT9Uj0ewd0q5IP2jJBco5RPYvo9/QZFjTwFxcLkGUu+Ae6xcJfd627AJ7tJnAEGd0fMYGLB0wMIe65D20FXZBfyhCPT9L+CowYxn02kHn6LSDdHZzfYa2rhkkXyLClj2QHOcsEv+T99lvna3skSG13wEqLRRDqgW24W6YHJzw52y9wTNvslEtsm0Bm8Z0nqQ4UzdCExby6e0VWD9H+EX33gydnVWR7cnZgw+xO/rztS4z/BJUMB+5x2NXF+RFv0AYYsftmR53dpWDG5DNtzIdIYIjDLgjyoN/N/Wlwoodgsbnm79IpYLlHt/DkbCpAZP3B2phZIaz5mx5IncDLCnKWScwIVeRRLsd9yvpGIZAVnZzozr2oYPY+OXuPrNi+JLD0Oi/4zpogrfD1Eo71I6wFMQKSuoDsitcPJFsinWsIrp92hX1mPCBaLtfxTAQqAT2YEPE31mkDxR+iR88AyYTFE1ZctEHaFIP0HJ1oD0BEJWfnLJfdu1pFfv8NkTO0biBfX/pykdwIZam5WeQL2p/DCdqmAe5vMRIrnrDti3GC4ErZsAiwdYaV/yT6yEBzGcOCYe4ZdmyZfKElmHLPst9xoo416QTWs8NfZ9vP81omFk2TxUHVe9FVuBep+vfBiTShVvVG2hPPJoCjI/wbHg7eTxNuI2h/zoKGZEiP/TZvNGBdSz7uPRH/9d3oYgc263PeYWU/14UTxfECnafsE/Ye+S/Vvv1222Yow0zViQYqIMpx7UA9jHiL6o9hLjOcDqd13lT2ORm27NHsIGdx+0EwGdoKpEA8gREhGibo+IkMgbwjQFgAT872A+DSZPirrMzi+zIXIXhmJHHPIg4xM57U87T95ogdAwE8OevJ2QGPY3tFSj9pZWb+y6zf7nCwMO3OY9gVSd4uvdfKaPpZ2aftQmE0NA23eUjsiEjWVZODIY11zHtC71f5tZ4voA8geHI2FZj/Mzs5cY2aiLsqTFOB5c175fnxzTJ0/AYZVmnTs+XNUjl/W+aQsziVZoshgmHcZ+z21FFvtX+zWtO+KMiYeqSanN2yd70OgP+R3Jp/S77+Pr/o71KvyoHZeoi/FhQOlA0UbCI5r82x27Tw35L3QisAXR7+P/3b8RG0+O+j7XANdZaIQ+6N5VYJ4tqy/7UrbJSBv6t/F2Ty8IgTe9aITLtG2/Dptk3mqaKNn7gBhqjk7KLVsnvqBJGztU4gXV+k6akurME2bOhM0P7614y4wUkPM7HHzyULXgt/GSKkMhkol1MusmUe/e5T/YP2dxif6MGujApt27N/oGPPafbvGcE27XRi/m322Yx1WM8mExQPMmHOj0Jj9si3WfdA6QSB1FjQZtwuUl2K7eJHdouMDaxmKdfC221eJjx5Z9vj5GeXTjTgrqb0w7Z+eLc1zwUnugETOfdM+mekFU53aF+s+uBr7HMJroZ7iMKXWx15/FdUBg5QVznOKplU9S2thzB5t/pZ/f5218qWMR+Qopq7pWrtiMwnZ9tUt885y74TPgvjbSvoxbQHLKpXhLa8e3K2HwB5hFwKt5qnfdT8JcgQAH/dkLbIGuaKtdEXgjw568nZAQ90gTEfs/2kUOcerRODE2HATyz9jHF3QVhwUgjW8s/Yfsa5WAuuO5fa3c/kRc/j72SBPs9CM2V2uhWBTT3iQtLk7IkTJ+Tw4cNy/Hhn3xZ79uyRqVOnSklJiUyaNEk2D4SAKGztqfiybfgMSjRsBqIUELTte45IfdMeaVgfSsv076bW/foNMkSwtpTZQZZOWKYTNlZl8HtCfTynCieWnL2EVJOzB47slZVt1bJ86wLjzqB+6zzZjmDcMsNOnpzCwTcm5bzQWrTwf/ftcSlAHieQpl8be9K4XRVc/PZxPfnZepgI2BrEhI7rc7WMbrWaFbQuVqM9PGLi+AGRyq+HBvtZ30+JPMsmRCVn566S3TsaRb79dpGXab389EWqwMTYWowF7Wc/K/IxVayWLAkOenRg20zrP6sHAUPSDlyALH/CTi4HGghCxeQAmYCPWZR+N+71xULgDu1TWM+68df5nj22X9vWHJGGB+wWPtwNRZL/bPVjrB0R+FllzOS9FqfZahbsJijUO6y8haSjba16ypaLY5QxfFvg7Bvtcc6jf+yNYpWPRSK7uciD9eqBOP0BE6zPBQchJep7dsWjVldCH6y6WCeSE6wlHXU7+n32Www0ELAOa1FXp/X3BycCQGjnW6Jqz4g3SumCP8jEdcWpIWdZbF12j3V3lWpsmmS/Ne9U9iltY9p24sHsm2z7oG0u+k1w0JOzp2CPygUCZW6bHRzIcKAjsvBAe2DRjijyzmhlrMoU5LLNqG1AdUqOM6eiHSDToizceHLWk7MDHgRNLH6vlZnoO/iHjwSuQdCBGGdZOD8U8CC4PsIFEn2NRdNYsgS3VAQTd4Tq2mHBiSTA2OC4EDgJ+jh6TKSvW4+oSIqcPXDggAwbNkzuuusuaWhoCI6q7rhrl9x3331y9dVXy5VXXilXXXWV3H777cLN+z0YRJmo0DHMZEUHppq/Bif7OdgKDRFIhy7/qj3GtkDqgWNzf6wHemcQSDU52yXcRAlBU/w/drLjvrX53poQfhNVAW+dbN0LcJ78HJ/xXRuoKxIoM7N/ZPOQ8N+VqDUW7g+mXmLLgBAkUSYscAfiRMgjNcACnvZLWyKwXFuaAuNlCKKSs7NWy24IIQLn/FPrBVmwu5sI9bgz8C4NPPoDDm23Yx9jzfBXWtINGUGClEs7VK9wvmcpEwRRwyCdYHxdJyI6iaFckEej3qlj8Hfstj1IW4hktpa7cdddD7GAT8x0gzF88kVWX2KBFUtegjS68kUu2OJKit1JTu/A8jwc3G/K5fa9SAQDSQTL7rdyn3vj5oCdQ3FBvwcW1K4+q/9grc2dqxzaCzutshXoa4e1DyQKdlc5K0H8rEYs7JzUNney6A3m/NH8l8jEOT+TyqYSOYz/zp4AFwL4/3yK76j9dndovpYSmDgJem++7aTz49+2WqtzI+qC9k4U8gCenA0D3w55xLcrJdhivH2wD7FDdaEROu8wfV3l7/KHrM9s/qbdY8gD2uaqfNbxAxnjiJvKr1hyKAKenPXk7IAHi+Kj3mXlJTt7ou1GxsoVIy36En5lN0+2x+f9zB6jD6JjdOcukThBPIdr5twUHEwQLLJMvcLqD27xhV/KsOAXQaYegJ1F/RwJkbMIFhKE7OWXXy433nijNGMZFKCwsFAuvfRSQ8xed911cu2118qFF14of/rTn2Tv3i58XPQnsEJd8UXbAB2pQUM8nGBgqGzD8ofDFLQL7DG26Tnlftwnes0yKm3kbDjZvEgnSijbUy8LvSMrUkRMPBoMlihWs27o3BbYdrn4jyLrCqz1FZY8TSPsqhbCK0d/k406vfQeWzZHznK/CV/VZ3QjiD08ugJteNI3bBumjdOeBxCikrOz18judeNUCdKJBf2M6P1Ymnl4DASwK6bis8F4FSTGN4JUNBcHmdIMJiVu5wlloWwkZBayi3GR/5M4n/+i0LjtjlXo2IyFbV/qavidpdxMYlzdUk4CrEZzswAZznmuYQuim4wBSBJ8vfF+WK8QuC0RYKnjXCpQh0tUt4kHENslHwl0kRfqc1VWAudPn/I29sAap89wUmTLFEvwl31O9bTC4HicYHGfd6deIKEifPkdO9QmB8Z9sqOOZk39joxvKu255eyGsXZxwj0b91upxOrnbP/h3lOvUn0zRrC5cGDlhYU4rg0mXRgc9ORsJxhXJ1o/rg82jQxOZDAaHrJtDblDe8ZiHNc3/M07zP6hdiUCBt5s/+4k594qcvDUeeLa7XWG3MTdnE33SfPONAVrTBKZSM4+XVmnOmytPD5uiTw8ploqFmV2HXqEAR3HxfUZ/V67OBuJY/tVBgcLsvQ3dqShz7A44vSceHYxr3lW+2RgbMdYxzwwUbRWqd6h96Bf49KIndQszhhd5ezk3eTxjsvuVd3kU9bNUz+Op5MQObtw4UK599575V//+pdcdtllxkrWCZu2tjb55S9/KZdccon85je/MQTujBkz5Pvf/74haRcvXmzy9XvsXRsiaN0ghTXHxoogQz+EWwXnXVFewe5VdsLEcaIFY63SC0gbOYtrAt4FgVX/gD12XBXRVapkEnW8bb49Fg4EyUxVRriGtkCb4P8IvpHvsNY9RF9257BwQHFJBjgIZ7XMTey436I/BCc9PJLEep0Q0K7o21j+DKCt3NEDgq2R3cueUAXDBUE6v18rCB4enWD8iF1lx0I3sUbpZ4zHF2pfwfn9dzoXCcusCeeIjNMJhptsUG4S46MhZb9gd/5kwgI6OxVYqKVcjOMk3sP5mo0ExAeksnvf8IAbSwIf9rzn+C9bn3WJAj3H1Sc7BLDe6Q7oIdQ1z8bdwr7ACnnuzfYY3wD/+tkC9DG2hWINjNsB6pMARiaoSpxWoljbTg62enM9C/QROHx0r+wk4Cx1pHVeO+EbUtk4Ug7FGxQ2GhiXnIGAI8CwrMKdR6pAG6G90vdm6zeO1xLPBBbUtk57oA0HAWqynpzFf3XzWLtI0R22zdK82l+66ptzb7Jthm9Hu5h1o5W/mQrmO85an/I6NzfIhKGn2XcZ+2G7ODPyzbY9uvkK/y/Q+WIUi8DtB1qlemOVLGqZoGmiSbSTTEamkbM79u+W/FkT5ekpZfLctAp5anKpTG3ovVgwHl2gvUakqdjutE4EuCIY/norL0d/wPJM0YC/eKfnEHwTYy8W5/i7GPdHcbgUYCG4SPsn98ENQduC4EScMDriFVYO0OcJHItxXuVXQ2MgfEqi8ybmnhODMdL5K98Sw6VcliMhcra8vFwuuugiueKKK4zLgqeeeio4I1JVVdXhymDKlJCS/uijjxrC9vHHH5clS5ZIfX29HDyY4U7uewo6Hkq/G6T4zVPFDutLIlIjoGnA3aVswcLfhATCgtvsMXxWYkLPuzPw9pIj6LSQsyjI4z5u3yXnDLs1Ml6gdBKJl9Ui6scJJxL/R7E1iomej+ZHJl7gvmDM++0zUHa4d1gUXA+PpEDbZ9WT9kQfZ5vLAAnocio5u1gK56yV3Qv+ZPsY9THt20FuD48BArbJIQ/oAyTGsLyXiexeGWToA0AcEgwz90Ui47+oisHdNmgGetSRHTpmF6lucrt1G5T3UtXPviyy+plTLBj7FPhiw4WAG8PRC0wE/BjByVpK7TtzDQmiWU5YotbpXvFavUYCK7YSnQg6vYXdOd2BWAtOtyEYiNNjIfE4xrk5+JZMchE6nWDixwQX3Y2yk5gQmu+iE+XI6PNdYc8q/a5vte/OAiduryJw8MRx2TznZvsM7U/rSz4oU9YUyMHjPVj4w3oa/9CUN5zsX6D6aKrgdpQxWZ6fQKwEjBkKXmPH0DHaxth1qMhqcpZ3GvVu+53Hflqk4b8S1ZUZMgcr+fxXW5cFuGWJBC4MRr8nJAv4HfE/vbYDMSVo1/Y2XL8pZR2m86SN4+1x5EjpR4N3Oc0Ss8yj+Bv/lmWfse2SBb5ELdIzFJlGzpJv3IrBUrT0Pp0jP6T96z9SvTFKUCmP3gOxYcZ9wvb50aqHsIAar6uS1ikqywN5Wfop614qGjagD5xlZTILcWX6PP6PTGKBNB5gKVv+OdsnuXblk8GJONE6SXWsgO/AsAcDH4AONlT7vRmP9Hi8PAqLPsv+o7LlTfY93OI15UOO9lMkRM7u379fli9fLs8++6xxX/DnP//ZBABrb2+Xv/71r4a4/dWvfmX+dsA3LS4Q8EMLqYsrBO7R74EigeJCI6VB0SBprAy4bPFia2BXCd+1pHk/sR060zHrppDVSngkwOo/hkhb4+w9uYEpFtJCzjLxG/kW+x2xBt4yPTiRAAj4sHyQ3XZAIBVM/bkf9UaKYk2RGLRuJ18aEl6Uk5V5D4+egsF1aLD6ijzrjcAiGYho5GzBnEbZNeW7VtahHLDw4uExkMCkgrbvyFn6AhPuKFtS0wp8geJuKBbhCrnBlsBkLEl7GxBx+Jg0kxpNRr50R3idsP5kGfe5jl1aq3QyBUnC9VgPY62TLAhcRVAx7o9Oym6hrsBC3sSv23KQP3wLJdZzHKdM4z7W920lFiDU5v1Ux7pAR3Pvk/9ikYKX2G/DsbW5wQXdgEkpWzy5B4HWorRP/YpytFHvx301HSv5gOzZ1yzHe+ITEl2c+5nFE50UUwb+JhbBzhRZz7JYyzfl3ZAL8YLgdEVvtfODkfrbXm0OZy05e3Czzt0+Z9+H+nbtBtcg9APnI5G5Q+WXbZ0F39qQ/wQFDgcLR8+fZtuaWwDDPUk6A/yylRp/wPizjqfulz8S0ovwl+0CEtGGib9C3bh3IeHGDav0OSq/OMe1dXcG12Q3MpGcLV3+pPYryvOwluc+WdQyKTjrkRZsLFc5HBCn9Hv6CUFAafPdBcmCdGXnBv2EoOtdubvB+M+5I0J28Cx+IUNZyI0L2kYxsuMePG8+/uzjbLcsxrKzincjTfym3eFjzql+M03lCceRjyymR/Ex3QlY7bodJeEJOULZputcrCdjZAYjIXLWoaWlxbgruOaaa+Sf//yn/OUvfzHkK4Rtfn7IZyaCaPDgwcYFwu9//3t56KGHjFuEpoEUHGVjpe1MNEgaFY0ynkR+SDusT4MtPxkJLCCmXWs7CgPuiseDEwp8g7hOOuPbNm+KkRZyFv8oBD/hHceo4EMA9gRY8uAfji0Ic34uUvuP1GyrxLKFumZlbuzHM3uV3SN7gPyZeG5ILs28PjjRvxFJzg4qrZHhs1fInnJVOKgHfObhY83DYyBhzXNWFjjiAL2m/NOpGcMGOmr/ZfU+dA0C6sSymnVg18yoILhZ7hl2Fw7fhr/ZUtiTXVjbdXJU9EZbHnzeQX53BRaxIf54LqQwQX8cWNDDLy5thfJhTZqpaHjQtm83EcQyedrVOvEpE5n1g5AevzjOgL/EInD3m8lksguwbZOAaeTFYhrCL1lg1DHmffZb4A968Z90DP+G/Zs0PwVBWXDXMOViW150f2JPxAvIPqzEuZZ2Ebh9y0pylv41+/u2Xh0h4khKl4yxjer69Av+dgQN8pM6wKrNEXfH9tt5X/j9yMffBBruKdrmWGORWID8ccHI6Ptru9mFR9ndwhLvw27KcOCDMv8VASmriXepIj6JXlf7Z3sdcg9L9X6AzCRnn+roV5THk7NpBotvtH/6NL/0AddfRr/LLm51xS005ug49ELbF8u/YonOrsCCGfd1+hnPwTo9kUCW+Ld2Mgw3nfHKXngNxkuuDbeaddg+X8wuK3fv+vuCExGA0IU/wsiM+nHykrg9GPrhEofj5V/o2TiZwUiKnD169KhxaUCwLxIWsxdffLHxObtp06Ygl+pfe/bIHXfcYcjZqVOnyokTJ4z17fHjWbClKZWgwzFYFaqSy3YOlCXzGyPREOnAdEYscDMV+N2aqIMy5cS3CVYCDiuClVQ6Ef5VY1ldJIm0kLNMRvkmvAf+2zIVu1eLjP2YllWFX91dwUEPjxRg/Qg72CKXsPToS/+SacIp5Oy4Ohk1bbYcHKuKDopFHpYsJUFuD48BAqy3jPKtySn/7AiJNxiQR9fAgm70+7ReXxpYIsY5mWfbn9MZ3QSQv1c/G2RIEkd1kjRO5Z3R71QHIrBVV0D3Y8GKvFjFhJP1+9apbvJhq0Ox7TLK1v7MgNb3pHPtO1CP6HsQh7jpAmuG2negzWMF1F3ALq6beqW9H30m1hbRQzr3IsAkeQmesjWJHVoOK5+w35/ExJ9vsVYn+LwTx4z1bBzEfyxAEOAeBFLNbElPwI0WFlNYmlKPlGeNDRKXleQsgXcceUC/Y6stbtwI3MP7uXek3ZCPv4e/1rqLYi7IsfxXat+31sPGiphgflzDDjtkK+4waBfjtF/RTpIF7S//DWJiXhBwrCvg/xrf0ZSNcs+9Rb93DHdWWGKziMO7GbI9cGnggCusSn1f7mXGDZUlWNMDLP05RjuapHPJniwmZQg8OetxCpY/Hmr/o98Zkg/0cxL9G0vTaIvcWNIjK1yeWIZuuAtgHA7XA6rvCE7GiR01dqGQa/NVF+luMQdQJoKk8068J8GkWWiKBAuD7r3ZkezcYbl3wj0MgeVdvZA3R3UGrHnh0gimXvg6e5xxjAXkfoikyFmwa9cuKSgokL/97W/GcvbBBx+UFSs6R5Dj7+9973vGapaAYQMe+ICi4zQVBr/Rkiq4DIyzvmcbJoMjSjHkSCaC1Rj8myE0iM4brnTjjLpjtefz3SuySSAt5CxWB7wD3yPTV3bx3YWvtF6oa48BDBZWmEww6NIPmGgzSPZjRJKz/x1XL2OrxssR/EWhGJgAFsGEysNjoADrCLZ4o/w7charMI/UgJgFLH4lMoazuwGrEjOR0YSMxgd9PIGJugOWKtwPHWhhF24WIF/QjXg+YwQR2sNx8qjI9OssAUO7YQt0JgLCkiAovEP+y+xEMRyQTui5vCdRsLsLTMS3ZOuq+S5nxnaJhSXqpPNtHTG5XvVEcCJB0BYmBMFXSIsCK8Yju8S4vXDfaAHbVXsAdoCN/aRtF9TVhgS23EPsTv92qF2tGGwOp5WcpW/QnhffoZP+JHeZbZ0pxrcj70G9mkWqgMRkq3Ldv7QfhpG0JPop1/E+5QFBzffA4g2wKOPqBVdltCFcP3AMi7FkF8bZSYdM4L6k4nfZAGaRwOdk1Xm2XE6W4DM2luUdVtOOyEU37Ipg4vxgTWxVPhbIN+oiL7CEG6fts6c7EzMAnpz1OAVL7rb9jv6E3352mhAcc9Tb7ZhouJ6zopONy/9r89BHkDGMFV2BYGEs5rh7Yn0avoslHuB6B4M6nsc94lnkxUqWhVfeD0O95lHBiQjw3m5MpIws0rHzAP1h1vU6/r7RPpf7kKdMx5iWscHFCtwOEVeAc+RZaxf2+huSJmcdjh07JocPR7eYOHLkiHBjAoFhReuRABjc3MBNAxypHXh3BvrqRQEpdcGyXqRCIEyw4GOl4BVWIOEgP9oqSg/R++SsDqazfmgVZoRUbZxb2Tw8+hu2ztBJmA76yCP6e5VOJJmg9QZQDvasjK2E9DIiydmHy5ZLeWWBnGDLKXIZS5G9A8hFj4cHINr7qP+x4yGTd2RBzZ+Ckx59BrYO577Uymd0rjk/Dk70EAQZcxPDCd9Q3TSKT18WqSCpkItYuWwIm0w5zLvN6lGUb8GtwcEMA1Z8tGveA7+ZkdtHIbOIG0Fd5ELezgtOdAGCvLLjhPtBhjGmxcKcH9l7kwgQlgw2TbDkLu+BBW54GVcNscf5BkWv7Zn1LMFsxnzItjUiieP+K14wrkNQOF0Cdx6K9gNb0kfOoss/qc+mTUIK4v80EUCClH7MflsSu9b2rgtOhoFj+P8t+7zI4j93tnzFEh3fstQDbkwIYuhIEe659N+aSecgUwI3Bxyv0XskA+M/Wq83lqua+G5sWY4kXY3V7Attnycf17AQ3VVbOXZIZGoQ74L3cIsBkWCr8mydSyFDwuMWQNZAIPF+tMl4A+1lMCBnK1Y+JwVL7pMRSx82vws2jPfk7EDGwt+F+jVywAGL+TEftsdZfIm2yIVrHM6TcBEZa0cNPIuzUifhPiSWG4SuQDwNN153F0yMRUpIVMrHM/FVHWsnlQsQiozhF1nkkht/mWvOV50B/+ThYOxY8Gubl7KZRcbk+lUmo0fkbF1dnZSWlkpZWZlUV1d3EjwHDhyQBQsWyJAhQ+QnP/mJlJT47Z8JA0tbBmzXeCd+zboRyCRAGGOiT4csfEVnn2QoiQzqlH0MK69RIpf2EL1OzlLfWDPwDgRFYmuYh8dABSu4TCYYQOnzBItINVAuZt6g8kQnfEv/ExxMP04lZ1fLhHFPqNJwlpXJY3VimqlbLT08egssyEJEoBi7SX6mWkIONCz6gyWc0LuwSEsFCCiGCxe+d1cBxurutjKRVNaF/2HcXKFD0V4mfFMPZNiECutfLH4Z13jXaFbCTDgnXxLogzoOdudznH7hiO2qi61VaywwaSU/k+Kqi/RAEnU0K/B/yjOxsgp3J8Z4hcsJd35BDwJaouuPeretC4xHdiVoPELMBVeO2ViNnpT2g23pIWeNT9VAr4espAy4FmjAb248dX4iFIgPXYitv8x3YiGaJTyL20RUp73x3UdrfbJVl7+Jc+FcHRBUjLriOIsGie6MO7BJZfaHQ8/hl/fmnljGO1cC6F7UC8c5T17zq/12ZVg8kXDsWKJlVnlj7ql9gmjtXQFiJZIoYiEeXco9E9/OWY49R/dL2YpnJK/mHhm+5AHJrfm3zGuu6MSRJAJPzmY56F/4K0de0M6R8+FA1iPzWchbOzQ4GAZ273ItfcxZ2McCbm3I39VCaTxY+7yWR/s99xn3SSsbugILRk4+Fbzq1B0nkTim4yDW8478jUw8L1a5Vz1tn0dCHrqgY/0ISZGzCJhJkybJ9ddfL+eff75J3/72t6W4uNhYy86ePVv++te/ynXXXWd80p533nkycmSEY2CP+EBHZWB0ZIhZNc0gpRYTfJQIOknx28QEp3BAsRgRRGQd9R49tyY4kTr0OjlLZGfnG4YtB7G2pXl49HcwgZ2nkxL6AzKJPoFlVSrRMk6VClVSIBmwyNnVQ994SSKSnH2ofK1MHf0PO4FAgWASg09GD4+BhKM6IRz/f8GYGPQFgl149D3YktysujauJ1IFLP2YAPG9+dbrI7YrsugO4cc58iy7PzgRAeQ6/srRB9kO3xHNvYcgIAgWhmyrjOWLrzvgpgfrVt4DUqq5ODgRARYkeU/0cWPFFAOQvdyPvIv/GByMgU2TrNUi12CZG22iHgv4LHYGHexki7a11Pj41PGV74AP02QDqmybI1L0JjvBHv2BxLejr1WZQTlJ+OU9cVjaD21PDzlr9Pq3Wx2Gb80vdU6CrDywMcjYBXbWa1vW70N+CAzcFySL1YE1M7LU/XJfrFE7/DAyz3qVrSv80OLqIBFABrn3wwfxNK1v55eSY8uCwDwQIhA6lIPtxaUf1r/1/7RfyKVoWPmYzU/ZulqYiQUWD6ZcYsvBc7DuzlbQJ+r+LUd31ErznnWyenutrNm+RFZtr5Gt+yIsABMA5Oyc5nGSu/huQ/ZC+mKZ68nZXgSLBqufti47GFd7AsjDKZeH5N2aCCOvqVcH5Kz2SeRzJBbcbs/Tz6p/GxyMAcqLBS4LJUkuCJh5V9EbbJ+MZdGOESHjAO9FHza7qOJ4JuMOgc6WD7IyhMQC7rpCnXx101fM2KNlomzMEXuBW+prJEXObt26VW677Ta55JJL5IYbbjCWsZdeeqncdNNN8sgjjxjSFlKWYz/84Q/l4YcflrVr1wZXeyQGbeQLfmE7JQ0fR/EoYJmCzdN08FblxAzMH7crtA74Py1+r1UCifSLk+kUo9fJWbaEFagSxvuNVAHknFd7eAxUYP1D0BQGRieT2L6ZKhDMjv7GJIVfonb2AcLJ2cfLauWR8gZZOPKWULnm/jg0efLwGEiYopMJxnUm92HR1j36IbB2m/9z+72R9+ij4TDBIs8IdKS3iOxcGpyIAITSiP8JJntv1AnW7OBED8BiIZZEZmL7QunRzqYNpfY9KF/JR8Rst44GfMEyBlAfxFvoassoE/Jxn7D3y9X7xhMwi7GVbahubB2penO8rgfYnk7EfL4DiTgPBN6KBNvsCajCM0a9VaQ9yfnE+mJrUU09sDMOn7aJgMCCvKMp6/8aK9L2QzvSQ87iOxhSlXnVyDdbX6yUxZGMY/V9tsTw7brk7zY/dVj+GfvdkgVkpvMFDBHqyFmCzzlAtlR8ydY1O5cS0YkgQUqC9+MZuHPACm66ynDKzzvzHVlgg7QlD8fn/MQSJXnar3guz4/cuUnbp81xb/IkG7yaIEE8k1T9h+BglgFCqeQD1qcuZPPxQ8GJnuOk/qtrnSHjVjwt41cNk7IVz8rMpjFy4Eh8O2k9OZsg8Os84ZxQnyHgZk+A7HI+4dGZWsqDEwGcP3b64tK7g4NhmPuz0HkCDqYDjK3INlNmlTkQ1ZHAvzZyhDzUFRavyfrvTgTIL1yyIHMILpjoImYWIClydt68eXL55Zcb4nXWrFmybt06efTRR+Waa66Rq6++Wq644gr59a9/LYWFhbJmzRrjl9ajB2DwHvdZO3D1VAFNNTZW2k5J2QgYFO66gJV0lFw6EKsbW2YEJ1KHmk1T5LlFf5f82v+Y1UR8+7TvT9ISIBrYYoMwRfhUfsVakXh4DHSYQCfvsv2ChHU5izE9BUTALJ1sm0FXk5ErX9dJQfotVMPJ2cfKlsgTZTXSUITFSfDO+IHy8BiIwLqMvsnYj//ZTFow9kg9sO5zE1Ws4wjwBbDKwb8cbYFzBPXoylIHGV4akJVMqAiM21PgYsNZ7ZBGvdNa8iQDCCLekbFnxg3BwSjAXQQLErwHwZ66GvewNGKLOvcbob9EtI8H+O/FatHp1Wz/PBKFZA0HVl5Yn1IHTl+NNpkGkHVscScPZDSkdDIwAX/PtGWEeEiUjHKBBSnHiDfrgLtBth/eZcijnJq7jE5PYkv4iKUPyY6DKTS6wKWCq1/cQOCSYdpVtiwQIBzPf50lkCMBQVnxeZsHopTF5J6CbcjcyxGzYz5wqvUYuyYpG+2pKsyqtjtgNct13Bcy3hmYYB1MoC/XZiBosQYmL+172zw7h8OVCXn4xWItHCzEuAB6eWcnv0i3/DF7D8pIO3bBwrIJWB27tkO/jyfCfQI4dGy/7NH5Nf5s9xzeIftVJpyIsw14cjZOwLXU3altPbDKdItwUy8LMiQJgg+WvM/ek74VaczifI3TfhZHWeCY+QNbDs6n09Vb+Jg476d2fhYOxgDGEMqFDCGofbrg3ESQ8F/ez5AUOVtRUSEXXXSR/Oc/oUbS1NQkN998s7GWHTRoUEK+az3iwFRVHFg5oQMsvSc4mAFYV2AHbjrIlIuttYADq8mlqsjTsbGua0m9dU3rnkap3jhZlrTOMKlu8yw52JNV7Ejgg8opcSjsyTjW9vDoj2Cbal6wtQ8ZUHWhKv49DFrI4kfFF+z9nBUJW33CA0jEwu5VVmGIdyIcA53J2Tp5qmyeNBd+2ZaJ8qXanYOHR7ag+nehfg/hRnAgj/4LfMi5bYQE/nIEzy7ImSBAItahLTGIPvzuYWXj9Cnj31MBwYpLgoYH7bFO6SFrQdjV1nsiNbNFH73YLeZBFMaKLB8NWCYSsAldFTdi+FbvClhBjXpbMEa90I6D0bDmmRBZg2VoIuQlxLWb9HK98e3eBeltiNkrbD7yU665N3W9oHlsv8g0zU8+rlkZZRttPMAPqnseAasS1Y0h9oqDeBX4e92zWg4cPyL1W+dKTeu0Dp2+tnW6LFW9/kCq9Hr8Brtt9HzvumA+Rb3gnoBANLwX58a8r7PBCeB7577EvjckTircLtFesTp7Su9JMkFuIkDANVxdUF/UWzzPPdAaIuJJNX8JTgTAep1gXNQFfcjpNjOutedps0RTd7I+0kKNuahro5Q/2bgiuN9wbQkfvIn230zAsqAuqEd+oxH7fQRPzsYBdsmyE4K2TuIbujGFBTL8TCcLjFlwN8O9WMyIXMyGkOWZnIeo7QQWQL8bjE2aulp06w00FYXKxbgabpyGv+xxQTB4+u1UlanpXFQhmCIWvdQLBjyJ+uHOcCRFzo4fP964NHjmGVU+AuzZs0duvfVW49LAE7O9AJQtOgAdgdWMTMGKJ0Kdd9YN2qLCrKRRgsq+YDtPriqxWeeXToUiTv95P96hOg6fYR4eAwlmgqYDJIoMCSu6KZfZgRO/buHyIB5gbVDwipBi5CYLkEHdAX/XRAxFFmGJg5wkWEWSCCdnHy1bJs+MmyHb899vy4RSsDFia5KHx0AB5BX9gHGxTCfvKOoe/RfHD+hE7FP2e7NYtuY5exxfr8hnEgRkd4E5lvzT6lMkIkoTBRorQdoSxgfcPzxxjGQCW0UhN+f80D6bsYJ7ch/kf1cR47tCa5VIvo47buyItQuErZzTAv+BlLGrLa8LbrXnKVc0sq078A6Ux4yFZ0bXn7H0wqqLspCPZ+HmIdZEFeunhb+19+a6ZMoGltwZej8IhUirqu6Ae4XSj9lyQDqmws1FPIBgGB1YseWeJdI0IjgRAPK18DW2PqmfTkHfdE6wMPgunKNdpspgA32i6J1aJ9rPohGvWLEWv9vWN2nNs8GJMODGgm3F5MXS2BGGlHXU26O3a+7jFjjIm/fizpZ9+ErmfUm4N3HfmbbnFtIpT092EkGMYS3OMwgEu3d9cCKLMPM6WxdOZ82gnVX9gpztzWDozFXYBYE8ow/QF3Apk6fygW857hO2TyUL4u+4hRVcX2BEEo5ld9vn8vzpwcKIA4tGGL5wLW1rbRzucVIF5k/Och73jh2ksspB5mSUmb6Pm5zugoClGhjgYO1PveBysgdzvUxE0uQsbg3+9re/yZQpU2Tq1KlSUlJifM7i6oD/c2zy5MkmcBi/ra1J+qE4ogPfhAkigweLPPaYyOOP219SfX2QKQDuE8rKRB55ROSpp0Tqem49lTFYpkowAoPO25Vj9r4AAxCdk3LNx7Q8bHUfYsb5psxRhT6dKz6pAEr45AusYEr3ipWHR7aAfs8Emn5CXzf9Rft7gQ7YTDCj+b3rCo2qeCBPUEJIbtJtLFi6saZgMszz6atcQzlwp7Lw9qS2uoaTs/ibHVY6QQ7mBpM2gnMwofDwGIjARREulvCvh4uDnliVeGQHXHArdD38QkKWshjm5H48fjAhGMnv5Dv3c2OGk9nul+Rked5LRbZGuMVissykmevzdRLN5Jp7Ip8JhpWI+6/af4TKgc7X3aIiVr7k5RrqJTI//lcnfs2epzzsMEsUWOhO+EqoTka8RetYn4tbBcC4CjnonkEeiNl4IlevfjZUx4ZgDNxUJIIFv7ZtgecmQ/BCtkz8pr0H5CBjfzpA/UG+Um8QltEm9fhVdvUz9iPa1gLLbWJqoIvwztR5uF/YVAA/x11ZibOF3RHDpt19385RHFY/p/V5nnVVgBUrfmwJHub60GKCSXeBmr9aHQ6rXWNkE7ZdHus51wbH6b2ddWxzidXzOF70apGdDfZ4MoCoHxsQ9VguZ1vgZeoEWUQ9OZ0VFy/J9KteQFaTsxh54Zqj8tzeM4hwCxD0aVx70B/wOzv8DVY+EURvVw/ad+tkbRcvts/Aj2tkwMEVj9qxiz5I4LBwsDMC/7dci5/srnZq9AZo11ilurpx8o6dLuwa4Rjn+mIhgnpxvrRJzaODE/0DSZGz5eXlctVVVxn/srgxIEHWfuc73zGJ/7vjF198sQkONnp0khVHeT77WZHTdBB4jQ6or9JJ8SteIfLa12rHCfNvAfmrZZKXqhJHvjN1sH+DdiyI2v4ALNHovAgK03kzZDK04Fe2Y1CuSEfVrLC67VPk6aPAPkkDMmi0dn6Ejwl6Uhac8PDw6ACTLPr+6PdYC3n6ixsw6fuJbO9ikueuZZJc8iH7f7Z4xnL6vmmi9lGV/SgLboLOs53ygDXUgtvs9qI4EU7ODipfLqNK8uU4ljaUB2Wtpy4cPDyyFUw6Vz8jJgDMnggrEI/+Cb63MxBAB4VoxXIFOctWzXhcyUCwcg/kMnIU2Yy8Hv1Oa40K0Q85NFsTVrFE1Cc/z4gMFEQk6twX2ftgdbd9gZYr2N7PMYKOxbMoR7T4yRfZZ5CwBu4OBJTiGeSv/KKdKIaDLfsQVuRBd0w2GC516iwK3VhWqHMggoZN/IY95sY6iNl4fbMzwcfvL9dhyZVoMC8wW59HW+AdowWx6RbBdl0ICb7x8jTN1VYNtiQHZSeORDQr451LdH6pc0z3jYkoDtBBXH2PfrfI3jQHukaXcmQrrg3cgjVt9nmd89I+KBu/4W2GQH2x5DTWv7goYIE7MhAe5DVtkPtCXDmXJi4QEPenv8bp/zQqGE8mXWzbAu0ymlVwJsNEjw8W7h05W/px7VcJGCb0IrKanKXNP6/99UmtUxZKknWd0RX2aB8e+Vb7zfh+jqdgkWvUO2z7Hv5KHbt6sGBAYD0WoJA5LEhFWgGzkIgBG+cnqFwPJ/UPE0xM5RTlYAdFuhcuFtwekvMYuiDz3AIV/b/8s53dHaQLLEzN+HZIBi35V3CifyApcnbatGkm6Ndll11mfl268sorTQo/Rh5cIIwdOza4OkFs3izyiU+I/FIn7btUgWjXjtmmjZVfrGoBAQhuuUXkBfqBsKjdrQJxiQ4on/qUyFk6mV6cWsfcfQKcjeeqgKIRolAko0ylHFrvbisHg2o0P11zVNmmE1Pu2gh/R5kOtli7lTMTNbeLKMQeHh6qROgElYAQc3+q/UUn1Uy6zaB5Z5ChG7CYg2xDniAz2DrL9kv+pg/OjHCb4nBsryo8wcoyeQlMyGSF7YHuXu4eWFfh4zAOhMjZxYacrRz9oJxEBnMvAoKkWkn08PDwyFRAMGLBijxlG+HYD9kJJXJ35vet/O4O6K0s2GNxRxBJdoFBeGEtaGS73sOQPMG9CETmyFkm5lguOhAx38n8KZfaY7i2wbWO0znZudWdr1IW2di6yTWQvfFMftEN8cHLs7nWEVYOkJ+OxCPyf1fWkPEA3X/4m0MTZO7p/u/qxrgyOBBcEAf4lqP0ntQRZG8Ci5YGfKsZ37HX857J7iqb8xM7d+Ae1TrWpwNzda7o6m++/j8qdG6D4YlrXwQ2xpKZoGEcI3GfdAO3BOgwPJ+2ikU2vpnxk0wdktC7cvRv+ib/z9U+S55kgYU8FrnUGS5NmvSZLHqwzZm6wf/upsogcw+ALHDfZVGa2kKqQJwDZJqpe018B7Z6JxucMMXIWnIWq1l0e9oZsi7nrNS0tXAsvsO2OfoUPlQPBQseEKjlwRyCdr9+lD2eDAj4R9swlrE6/kXOYzaM0bH1hbb9Q8TiysCB+YoL3Ie1arzxN1IFfKc7/+fIHsZU/k+d4X8+MkhgOoHLGSejIWr7UUygpMhZ/MvOnz9fZs+eLXPmzImZXJ6k/dBCzkKy/jnGloxVq0Re/WqRG3TyHo7x4y1h+/so0e+yDWyhxf8JDbHkg1YJ7WsgYKq+ZTsGHRXLikhgWUNHRugsyrLvwHYeLAEpO1tWMmQV1MMj4wE56gZNrKHisao40GIn1lxXoBOKbbM0qdxjtZj7oOxGs85a+bhVHpBBuS+2BDEg2nHDIFUo3q/30MmKszhhFTsORJKzc0bdbhVv5MHkSzRHmAsXDw8Pj/6MQ1tEyv7XylAmmuh1bsK8oSTIFAcgKpHR8WwT3dcsMuL1oclgc7E9TgCvyq/acYHxwlk2gsYcLZ+WiWs4T5CnWMBKj7zch6An8Rg+4GPZWTMxcY8cU5bcZcvLWDH9Op009nB7c/sifQ8dUyu/LMY3Lvdmos/7zf1x9wR0JA7oN8Cyj/KxG2RDjEBu0YBVGda7vD91l2zwoyV/s+/CfaZfExzsArSZKToBZ/t+ssDCme/Ge9OGY8XB2KG6RtEbbPkgRQiSxe4gygoxurkqyJhmYFlOGdBpit9uLbNdW8ePM32R7d8tZZbYZ3t2uPuDZDDvFnt/095+areBu795ZiqC8WC8w3sYAuvq4GCWgJ1j5ptool0hF40/4/h0zd5G1pKz61XeI1/NOKOJ9pbKmDssqrngjrS9FWHjCETf1EtD8mnlU8GJJIBVJ+9A22ZBKhKbJ9t+bLgGlcvhi5BmQeZ9tozMb9qT3IWRLMzujbfY+uEdOn71u/S1q0cTnFFlM3UDL9YXFry9hKTI2bTCkbN/i9gyH46iIuv2ICfCx1SzKnZv18HroouCA1mMfY0ihUHAgpFvtopDX4NVrYrP2DLRWaMNREQHdQPu/FuDg1kCLIF5L95vyoXBQQ8Pj26xNvAtiGIz/gunbuOJhtYJqqC81CoobNljEs+kEytV7kViS2I49q2z2wudAmX8XkdYcB3aaieS3Jf+XKcT5zjgyNlBhpxdIUuLvmsVb+5DIBsPDw+PAYPjIvOCIFdMlN1kGeuiXtvJpbIcYohn8qyZ19vDO5dZi1WODX/Nqf6/mcAzHjAuDCc69sLgRBTMCHZ/8QwCHsWL8G39834aHFSwEIkfV+5JSqU7L3aJtM21ZNCk8/Xe92gVHQpOJogpl1i9nDGNwJ6JgKBTkLu8H/o9AdWSAVZZtCPKMfHc4GAUMNcY/2WRxzVf7tkim8YHJxIEW/RxN0G5sfzsbjec8z3rCDesUfne5Z/ubN2WThhLNi0HZXJECWUc/0VrZdcbWJen736WfXfmn8XvCJ59uup6zweZeggWVXKDrd+V3+i7+k0ULFRMudh+A9pybvBtqKu6OHeN9TL2H96dfeSssdgOrGapT+oWmV6Zwsj8NX+29+dbleIyISKuBW4+OMdzWRxLFsgRd5+aPwUHw8DiW8HL7XmI2L1hgfvY2eEIZHxI74qItdTbMDxPMAfjG/At+P+cH8MgBpn6CNSFWzDL07px/tj7AbKDnP3oR0U+/GGR22+3acgQ/Qg64Xb473+thWxJxOr9jh2W2P3MZ3TQitMXU6YCgmHMu22nYIVl64wU2G3pHXrSuRg8cchMx6BM0bYbQHAyiOuAe3Lm92hwwYnMBqU8Of+2kPKNkPbw8OgWpoe34gNWZQLyqujNcvJA7ICQ5pr6+2xf4xos8t3xpXfZY6TxX5CTR/fLiRPH5QS+ArEaQv4gY4r/59TtpQ5MZrmevNOvsfftBgeOHArIWU3lK2TNcJ0MMxGijHX/DHJ5eHh49H8YmUnsA+QfkzQSMrXhAXO+14Cvf4Kp8Kyi1+hYsskGUEEWGyLna3IyYkv/SRb22O3kxpPKr8jJwzvsO6CDauL/J40bhHfacQHyKRFLN4KCsZWZMkw4V295wt6TKPljPmCPs9jYkqRLt16EqQcWMqkb0vxf2GNx4uT+Zn3H99pr2dFHNPJksH6EXh8QchU6tkchXUy5IOPxG884z7eq+JycPLQ9KHN8JSfXyabhoTZBYB5tEzHB5D/cl6gjJpbdk1B9pRS4oMAVhSsT5YG4ZqdQb2HfWpHhb7TPpN+R+D+uTbrR7eJGu7ahAn0v2sLYj2rfXBecyFyYNkU5Ic9oVywYEQgw/0V2wQFr8HjcvfQyolrObsxcctb2VZUN+Gl1xCy/tLmi18vJtoVB/0uiFzrZv2uFfre32v7DfVc81ulu5v8YcnAemTPv53pp4n6VzX2mXxuap9T/xxzvBNoQPq5p+2HxLMy1uNBxC5Gj3mKI2/BypgVurHDyj3kYnFQfw3yPSRcEi4w6Fqsukoq6yQSeKvPJ2b17RX71K5FzzhH5lk7Yv/hFGxAMsnZGEL31AVUOIWcjg45t3y7yyU9achcftb2A3bt3S2trq2zevLnXUuu2nbK1ZY0cLdF3YQDQDr5zaY5saj8QNX98aYts3toum7ftkM1b9P9R83SdWrfulG3ra+UEPlm1TCcLXy3tK8qktW1PkGeLlnuP7Fr8WEeHPlxxrmzdtF6v3d7pXhmXtrSJdgo5XHmhFaiqiOyZ+zd9n916fuup+X3yyaeO1Nq2W9rWzpJjI6zvv5N5r5Adq8YH/SfKNfS3rW1yqEoV2UCB2Tvzds2/y8iTtlVVchylXY+fzHuxHJt8pRydebMcnfJtOVlwtlV49Dm75/zVyp8t2zrdv7Vtr+yqeUJOsjVR739k7Bdky+bWmHJo29Yt0ryxRfKnLZJBpUvkibLFsrHgc3ZSMux02b3oAXPfaNf65JNPPvW3hFzfrjreiYJXdxA0xwtfI9vWzDDnol3T46T66ZaW1XJkzMet7qsTsH2L7pKDk6+zf2vaO+NWad2+P+w61T3bD0l7Xa6cZOtlQCQdWPAP2Wxk9laV/e065myVI1O/2zF+HB3xLtmyYbmeU504vAxRErrtjqV6/yAg2rHRH5NtG1fKxt0iO1eM0XFJ5ygcL3qHbFu3wIxl0e6TfFKdnXEuCd3d1I+Ok3vm32l1cx0TD1d8Q+tDx0Mdi6NfE0pmTG6cq7q/DZh1QnX/7WtnmuPR8neV0Ae2r6iQE7hpoK5GvUva1s3X+u9cV61t+3S+M0zr+kXB+Gu/177q+/W779M8cdQBdbWtXfbP/JltN/q8/ZOvt+/b1Tvrcb7bvik/NPkNQUSbz3u5tK2cmPD7piRtQWfZIgcqgp1A+u0OjvmUbFlXLZtNH0imPcRO9IctOm87MvoTtq9QDwEpvHfGr8133LylZ/Mi7rF1fZ3Kk2A+mX+2zifHmG8fLX+mJNpA+6oJqltq20SGFH9Adi24V2WkbdNHx3xUtjUv0zrcGfX6dKRt2o7XbVojJfWDpajuQUPOQtLOXF2q59CVU99mepKQzVs3b5SjFV+3fVX7+8HSL8uRUR+w/V+P7V3476D/JVN2bas6Xh2cHQo+fKT4Q7KV77TNfactskn7067qRzryHB7/LdnS2mzKd+o9u0jUr8rVI+O+bGWIjl+7qx/WsofmDsgY2sgJHUt5zonCV0n7ynKTZ5O2//aV4+3WfT13fNTbZdv6Gtvnwp/Ta8mOFTtqn7blV3lzLO/Vsg2up5fkTfxJx3GV//um/th+Iy3fQZ1DJt8ubILPa2trkxMn+nZRJTPI2XXrrNsCfMP+4Q8id9whUhvmSPvgQZHjwYrF0aMiBBd72ctEPk9QlsMij2gHimY5CyGL5SwBxQgm1gvYvn27rF27Vl9hXa+lxvUbpWntCjk47msdiuTWBY/I2g07ouaPKzVvlHVrGmTd6jpZt74lep4YqXF9q7Qsm2AFinaK40VvlY31E/X45lCe5i2yddGQDmXqUMnnZP3qJeZ9wu+Vaalx/SZZv6pGDpdo26HTq0DdUlNg3idafp988imUGptapGndGjk01m6FOZlzhmyb91DQf5pOzd/cKs0rF8ih4g/b/qYK2NbqZ2Ut+Zs2qHzaKIdKvxgoN1aWmP+bvmn/f3js52RDY31U2cJ9NteN0kmgjZ59dMS7paVhuj43JKsiU/P6Jlm1do3kTVkg/x23TJ4vrZLt+VY5PJn3MpUHOXr91qjX+uSTTz71u9S0UdY3rpDDoz7SIYP3j79UdckWaVzXHP2aHqcmadzQJrum60Saibmmw8PfKkeGv8XK4tyzZOvi507VzRg3mjfJ3sk/6BhTjuW+VDbVjpTGlnYdE7bJtln/khPo00HaNfP3ZkxoXLe+872iJPTclhWz5FjhG839T+S9XLbOfUDWrVoiOyffYsuq9zw47ivS1LRex0QtT5T79FViTNxajUsBu1X9SPEHzRjcqHUWLX94Wrthm2xaWm7Gdd7x2Mh3yYYVs2OOp9ESevaGVQvkeOHrTVs6PvwNsnFp2Snfcq1+r7Y5d9s6dcSgPvdI4VulefksvU9rp/zRUqPOcdBJDo75tL2PvnP7nDv13rHnUI3aTlobJnQsDkNOHBj3DVnf1GjbWJRrejs1rt8iW5YWy7GST8ihinNl06q52qbbouZNRWps0r6t9bd76s9sHQQk9QmtE+qG9rBundZHlGvjTWbOtbZBjoxR2cIzNG1d8HjE90F3dKnz9X2TVDZpW902934zR6QN0zY2NlRpm36daWPH9HejzpP7Uldcr7J5xdplMmbZE1K01JKzRUsfkGkrxmg7btZ+kSn1SbLyfsv8J+RkEOTuZO5LtL2Pkfa5KgOQ5Xpsf+n/ybrGNclxF/rNNjRMkaOFb7JtTdvyjjn/Ms8Nta1GI3e2Lnyqoz0eLv6QrF9dG5e8cYm50Po19XqtDeh1MveFsm3hYJW/ofZA229eUyfHi+zOABb8WmsKzRi1VsvUugQLYm1feu5I8QekedWihMrQ09So435zY4Psn/w9OTr2f2X74qdk3QYtv45r0fKnMzGObVus41jgd/ZQ8cdl/apqrZ/kOabGxkbZuHGjJ2cNGhpELrtM5NxzbTrvPJHJk4OTXeC73xV5yUtEWlr0w+Rachbfs+HA9cEHPyhy4YW8aXAwteADHj9+vHfTiZNy/NgROYm/LW2ApBPL7pPj+k5R83eXtM0d314jx0s+JseL3yvH21RB4hnR8naVNP+J1inWTworuCUflON7mzvfR8t3YpN+RwgUVWpOln9ejh/Ymviz0p0oX/sSOTlCFW/qO/9sOb5rZfL17ZNPAyqdkGMqbk/idw/ZoErFiZq/dN1/kBNb52k/C6L/Fr5G+9/SUH7u1VigckQH4KesLOlI/J17tpzYOMk885R7m+v1Pge2iIx8jy1P0evlxObpXZdH00mV6/sOHpCiGTXyUGmDDB87UvbmqfKEcqiTyRPh5fPJJ5986vdJdV1k8eI/WLmb9zLV76q6lrupSuhjbYvM8wyxhj5JYtI8+j1yfP+mKLL4mC3Xwe0iYz/coTefnHSenjsqxzfPVDn+ansPzk2/Ro4f2mner/N9ukiU6cg+OYmfT8aEHL23jl/sJDPWtEH5Ttb+XfNyzzTMExJJ1NfuNVoHr7Xj6Mi36JxgcXxjmuY50TLefgvqruxTcnzfxviuDU/U4eFdIqPebstQ8BIdx8dH3Me2uRMLfm3H7oCYdYuyJxb9Dk/IYfm7SNxT5ycmsA1l5lttnGjuHTV/R1JdRr/fSWJnsHU258VyomlU77f5mEnLpC99gvZ6ZL8pX/R8KUx888ZCW3d8A/09OePbWg79PqmYA9MWjh0y9zTP0PZwov4h+314P375zi7x3Gj3SWsK2ib+ppEB2j5PzrtVjh89IFIeBE7Utnq8uSSOdtZ76YSWc8+Bdhkb4dZg4YaJ5ly0a/ouaXmOHZCTE77W0Q5k6lW2javObgLxUa9Fr9X+3GTaZfT7xEjwNio3zP1JpR/RMWTrqd+Ib2s4jrNtvhFvluN7Gm1bDc8XK5FXZaOU6BiE/Cp4ud5zaudyOzlYFvjwzjldTpg2o8fpd8ha3lnPnRwPh7IlsTL0OOlYSv0fOyonDu8O5A3PPxaWp48SdbQHlxCvs3WX/1I5vmlK5/pNMvU1Mt+tQVe49lqRl79cZMMGkTlzRE4/XeSfEX4Aa2osgXvbbcGBLAfOqxFWNMKFvwoOJgOVOrO/bxVsBMb8W4LjCWJjqSrMKiy5B1F8cYweie2qVAeKlJR8QARfVdkAIrE65XMsUQD73r+Kh0dWofq3VqlgUjPzuuBgF8C/VKCASPnnTu1v+BZqHi2y9H5N9wW/murutRE7uwOyqfyz9v6syBNUoxs4n7MPlK6QsSVD5GjuS20ZR+pkksjlHh4eHgMNR3aIrBpio8KnC8f2i1RdaOU35FBAEJnAjN35AWwepZP6F1vZTYT7hb8Umfh/ofEG/S5Zf53Vv7d6tLuX089d2phk4Kp04HC7jRlBOXPOtBH+4wW+YtGPeV+C9hzdHZxIECbQ1xdsGSBd10UEdQbkmXalfRbfjwCgfH/qvOiN1idjPCCIGD6Auc9ofW+CicYLfOESmbw5jW0+07BziZig1E9q/Q3T77BlSnAihVh8R9gcV/upgfZvAjUR0R5/nVu6MdxKJ04eFYFIpMzUyaon7XFiITgZUPcPe6wPsf9IlIBgmepztnmklUfIg9yzbPwKgM5NEEJT16eprMi1xxMFwSOLrEsWk/Bf3hV2LbPyBo4Da2j8PScK/McSQI9yE7ySfhQJfKY7OUiZmgqCE4rmYnuM66vOTV7W9lcwtwsn89eonO4HyHxydv16keXWOXIHqqpEzj7bWtji1qCtTeS977VWsuuCAffYMZEf/MBa1HZnhZstWK5CBCFBI5z5Pf16+o7JAIEzPMxqYNyntL46B1SIC2ueVSGqQpIyjf9S9PLgyJ+oqDyn+O0ie5MQbn2BNc/bMpOqzrcCwMPDI36sZttkIB8qdTLMBLsrLP6TVUDIO+uH3U+4EwX3m3tT6BlL7gpOdI39hw8acva+0jUycbROClAIuR6SV5VdDw8PD480AX3zOZXBLPYbC8rTRRrzgpPdYEEQ3JVrIRVJ6L9YuW4YE2RKAjtqbTCmkW+zE3CTVM8d+T8ic3Qc6y7gVF+CgJpTLwuNiSufCk7EAYhK6o/JsAl6lOR4TbCkmd+xZWARd/mg4EQY9jWJjHmP1cXZvso3D5+MT4sz6NIyHcMpM+86md2UcVzjEQL1teQfIkX6Lap/I3IiyflnLKwdZr8p32ncx0XqH9D2dZX9/vgmpp1g8b5lenBBH2PvWu3v77dtCh/M2+ba4ysft8doo8zVe6OuEkDUgGAtGUjOwkNMvti2AeqORZlw2eJIb87PULmRKJB5Uy4J3b/sk7ENr5A94zQP+THOaK0KTiSAtvlmt55pDyPfIkKwykicOGplMWUiH/LVgT5Bu6cM067QOjo1aOKABzsb3Dedo/O8VM8f+wCZT84+rkLuDW8QuUQ71E1a6fxCzL5fBeKiRUEmxZAhIqep4vbud4v8WDvw//2fJWZvvVUbfj8ZhNcODTXASd+MTXbEAha43CPYeiVFb1IlM8pqTncgWq1T0BB40cBK00i9P89j1XVnXXAiw1H795BAnJukZbGHx0BGu8pnZ6ky5n0qC1SRjYYTR6w8Q0bQ5xoeCk6kGHX/tvdH+Zn1Ix39YivMlpytlftLV8nMUX+w8pLrmYxizePh4eHhkR4Q0Xr0O60MRu8kQvruFcHJbrB/o0jpx0J6ryFodb4AYddTHN2jem29yK6GIC3TsW5VcDKTcVJkwa9snZAW/kYPxTlXgjRzROccnW/1BHND28IN+RcJ5ib51jeusTw72CqyoVSff4Y9lvNi+3d3mHGDfQbX4JrDIzlQ/72FTRO0fwYLME7fom2iQ5KctbYh1zOAgGnV8uLaz+i477fW6ABrRyxpKTsE4JHeiXkTL7KGnN2zJmTVmvsy2x7CgcU+1rT043GfFjmUIF/VmKPfxQbXkmEvEmmKcIUZCSzmJ10UuDQ50xKliYLdE/kvsWUe+xG956HgRDhUFs/6vm0v5Fv5WHBcsfJJW16Oz1IZ1g+Ix5SDnZfUHfU09kN93t9SgcwnZ1t1ILjzTpFzzrHBvb78ZZE//1k7WWOQIQA+IoYPt/5lyYfv2qFDVSlLksDMRLSoAhI4HsdPSlKr8gizkg/aRoz1gVFUdRCJZdrfFWoDkpeEm4Ro2Lfernqa52nZ2xYEJzIYrK6xQkWZGXQhdTw8PBLDgRZrTYB8KFQFdsuM4EQE9jXrRPtdtq8VvspuX+sNNKv8pE9TnonftJPqGICcHT6zTh4urZOaETdaWcm11X5i5+Hh4ZF2YI3KJBVXAlMv1RlMAhZpGyusrssYwD2mXe4X2djdwrjLuDb1Smu5Fg8W3GrJWUgLCN6eYOm9IV17to6zkeQD7jMcKVfxOTvxxtJs0gWhsld8IWSsAvmBtdr6Yn2/Z0XW5tpdh6Pfa/NCzmyIwxWSR/rBFvCRb7Tf1Rn+kCDkRr9P55A2CJ1xU5IJLkNWPBbSKavOs4YGYEeNXTyi7ATN3rnUHu8jZA05C/np+nrZZ607i3BgyTo8iAXDrodNlcGJOHCABTobmMukWdfr94pj/JjxfSvnKNfSu4ODCWBdob2WZ074SqiNRIJFKvLw7uHPYQHRjVlzfhQc9OiE7QtFimxwekOEJ+N+IsOQXT5nIWBPngz+iAFcGvRHtM1RwfRq23lHvlmFTRIrmGueU0FxZkDKaoKgpdPP+3mQIQEs+KW9lsGSbS7RABk8/vO2zDxvaxcETSbh6F6R8s/YMkOGx7t1zsPDIwT6UdmnQhMvlJRoYNEJC1tkScmHRA72kj/XrbOtj2zKw/YiLLFiAHK2cOZSeaRkoawcfmlIwVr+eJDDw8PDwyNtaIf0+B+diOkEPVFyBqvQ2r9Y/bfs03ZL8kAHLh2chR9WXfGOvbN/YK9hzK5LgrAIR1MQaAodga29kQSx26EHQTI7jJzYOstOxDnH2FzzJ2txRiBSgvhw3CXGfOY8/J8txv1g8t4vAbE+72f6nbRNsuOSBYOl/7YEPd+s6oKQPjnlCpu/r4A8wWqcPkCZav8WnFBgcVn5DdtmccXRle6bJmQNOevkCt832qIP9Tr5olAbqKHO4+CEADEwuDfXjlAZAIEeD4jvw3Uk3CokClxcUFaeG+mmIRxuRzN5F2lZHWr/Ya+lncG5eJwKFuzKA54JGR9tB0aWIXsDgg1E7F5pV39pgKzG7aoPTsQJHElP1AEDAYCiMlwFVO4Z9n6TztfzCfpVnXF92IrSPcHBCLDNo/LLIeGE9UKmgxU2LPkQhkVvENmmSqCHh0diwKoJv1BO4cBCJhqW/D2UB//OvYW9jTb4C88ZphN0ghXGAORswcx6GVwySzYW6MCvcu4k5WzsW0Xbw8PDY8CC3VhYUCUDJsa4HfABXi22V4cs/Apea+cY3eKkJVG5hokw5ENPgPUbcwNDmry586IpxjhYSztyAt/04Zh3SzCea3JBwvibX6dThKfBmvBpycKxR2aC+B74coaMZRdjOIzbgxfadpejv5Hb3glWuOg3ItOvti5GehPMbTHioZ3R3nBlEI4Z37NtjrLW3Rkc7BtkBTnLTmCsZennOWeJrMsPTkRgzbBQnZv4D3FsYd8+X4xLFCcXEiHvmLfAcVCuySr3EgXkKtfybAJYdoVl94VkFjLPuZhZ+Gt7LVwLC1Ae0cFuDuqZb4Vl/aonghPZCU/OZhOwlC39lG2AWJptCqIYxgsGMraH0NEJYIAvEwQWwoCIhIlYEkC8TLk86Ayn2ei90XBsv+YLHHzzXLYYpQso8Gxv6mobAeAc1rz4unFg+3WB1gvvNuZD3VrYeXh4dAG25ND3UTpmq8JxyjYifC3dYBUPlNjq3wXHewEE8ZrwdVseZNa6sIioUQA5mz+rQYaUTJFd+e80g/6xYWfI8ZYEtlJ5eHh4eHhkIva3iIz7Xzsm5r5EpCXKdn8IW6xUnYUauv/4L9pr2GbezTjaLfAbPErHV3QEHV87zWsg58q/YHVxnkVQuHCgt4/QuQznHfHCb97LRCq/IjL9O5q+bdPUq1XX+LFIe21wsUfWAUvZyZeGdErmlo7EOtymfweLBpDwBAaK16oyGdAvhr/KlgO/s+2LgxMBlvzTEkXotrTD3ixLN8gKcrZV+33BK+z3I6BiVzEqmNPDW1Dv+VrvO7qJY4PrGixWyU8qT9BXbWO+NWJDxlSeo/c7GpyIEwtvD8mnxX8MDkYBfIwr48zrtLkEFrZucYp21Mckf0aDsaD047b9UF8s4qzSOs1SeHI2m4BJ/wQVDnR0tko0jQxOxImZ19uOT+Od9QPr2H3sB+wxtjZtnhpkjAOsUEJ0GKVJy4J/p6jQgRPyxQmnaNFYUw1IWQZGfBQVvFGkuguBiPAjCELOa7VTq4LKai1AAUQRpMwVXz11m5WHh0d8WJsTUqSZLB3eGZwIgE8p/MWRB0W2t12IoLDjr9BYM8Tejgk5mzdrpQwbUyKHc1UJ1GsOFrxODm1R5dDDw8PDwyObAbE15So78ceFV6R+TvT5sR+1OjLbbgGWjbgfQj/GSKSlzB5PFujhLliXWaD9fXBCwS620TpH4Rz+6CMtJcGqwVqOV9qyYElHOTGwONRmybyO5KOc9wtsLLdzTuaTuS/Sbz3NztGmaTtGj3SxAcp1TtdbLrIAFt/uWeM+caqbQRYZ8gJ3XeM+o+c3BSfSj6wgZ7FQdcQaAd+6MqoiVkSlzsudvOjOCtZYvup8nrws/qxPkDfZPEVly9nBd0yQ2GUhi0Bf7r3q7w9ORAEksJsr8f7HAnk14xp7DBnd8LA95hEd7dU6Xn3Y1hf1naPyYfXTwcnsgidnsw2Y1RtF6nSRlQmYbeMCgS36NFoEVNNwPXjSBkVwAoEIrPGCQa/iS1ZgseLOANkV8CFEPjpLb/oCwfKX++OTjPdxCf9Fa6J00OWPWIFNuagDFE5WQ4kWz3GO4TTcw8MjOaDA4ueVvlT0JmupEw4WRJh00U+xPti5LDjRS6j9q5VFPG/mt4OD0WHJ2RUyetSTcoxBXmXCnpHvl33b49n66eHh4eHhkeFAP2d8Rg/m/w7b5tgddW5+AHnbNk/kyB6RYj3OOIp7tS3Tgwt6gGX3Wp2be074hh4IrCE3qv5Q8Ep7vPgDOihvsMfDAcG8daY1LvHuCgYA9Hvj/oo2SZvFVZ8L4MwCP4Qpv+iT23sxADU+ZmmzxjL2WrvIEA4C3eIbm/4z8q2nWtamERlPzh4/IDLpPPtNSfUPBie6AMHIqVfqHxm0bXZwIgJwGhD4TrbMUJ0/UT/FWPYPf10gg96Z2BzF7BwOrLl5rzXPByeioHl06P3ZmcBOP4ALGXd8dRc7lD1C2FlnCVo3prGQkwhXliHw5Gy2gUEAIUGjSyRqeG3g15FU9slQx8cfCoML92PlMd6tF5iQj/2Q7QC5L4s98LAS7sq8+I7gYAoBKcv7FQfRWHkOCYHMIM3/iRrfNje4QIEwR6hzjjwkrq34vArGL4Wu99sIPDySB1FqmcghJ7BuaVsYnAjAlkj6GX0Py1pWxXsTPC/3TCuPsLJxW+KiYP/hQ5I/a4VMHPFPOYElvcqEHWO+IDt396I1hoeHh4eHR7qAkYILDFx1sT2Grjwm0KfRjTnP/6dcqrp+jcjo99j8bD8mwn5PgduEwlfbe0KAuHgaBDDGEIXjFV8Us0XZw4NggBgZOSKW+Rr/R5fMO8v+n2PNY4ILegAIf/TYSMtrXCrQJ0jRovgf2q465qdCfQjyrY+Q8eQsrgOLdI7ON8MCHtcFsXBgg0hJsOuXuQUBHiMtWjGyCowqTD6Mr5Ix/sACnwDCPAfCf0sCO4zZGRgecyea5b+DadOn2bKWfUKvbbfHJ34t1IbWDrPHPGJjx2IxAS5dvQ/TdpBlPmg9OZttWPwH29hQVvDhGA9MIDFVeLiOTr4sLHjX+lF2ZYHjKGPxkiM7l1gLVRp/oQrVPTGsyZb8K0QAz02xHyAcfY95ny2/Swjj0o/alc0x77fPpZzln7OkNA7E2UpNXgTeiDfpO9htyyZxjMEdQdmYRh+5Hh79DawcTzjPyisITtwcdEDlwKLA2T3n5/08ON6LMP6kX2Wfh1UQwWW6gCNn5wz/WcfkdGv5pbLtQII+pzw8PDw8PDIRG8aK5AULlhCgkEilwdZQ9GF0Y3wuohdjhUZE9dFBwNzRql/jHq2nQCeHPEFPH3p6SO+u+Wtogs1zYyymegwgYGnJQoLRKzU5MpaAS9Outv8nLf1PcEGSoL3N+4n2D+0D82+TDn+jzJNLP2mfTxwXsxM1AuTFjRbtl8Q8uI+Q8eQs9Yd8oZ4qPmtJze6Af2wCP/GdkVXh8weIWWSVO1eicqo9dgDgLgFnUPqREF/QVBSciAPsFCz9oL2WRYOtXVj4AnYf57/E5h31lpCbjLJP2XpBBkcGnfPoGoagDXdx8EKRNc8EJzMfnpzNNuATioEIsnMaTsa7AStSmMg7ITXq7Z0JCbZeQMoyyBS8LP4tSmwjKjzbCg0UtRgkhyz/r81HGWay/SOFCtbiv1gfkoZM1YQ179J77HsB/GHh98etni3QAZYB03XYfH3nTeOtgsqqmOnEmpwium2evY+Hh0dyQE4hr+hTLJg44CdsfLBIQlrxWHCiF4HSNyqYWA5/dRDoJDr2GXJ2pSwpUGUf2aJlbK68UbYmuCvKw8PDw8MjI7G30QbYQfdFB2ZcRF/mb1yhQdZiVMEYzThIvIu8wKCj5GOp2e3ClvDZN9p7MjYvCgKDztJj/E15vL9Fj3Awtxt2lm0fzC/n3WLb0dL77DHaL+4OYgWE7g6QYTmn2/vTNp2F7I4akRFvtseHv9Fak0cD26nd3HfCVxPfUp8iZDw56+bk1NX8W4ODccDtCDZGVafZ+sYHtQt8bmTUR/T7VAcXJAHaz9TL7f1oV4kEmdqzWtvJ6205il4Xe4dx+0LNq/KWOsCK2LhwOanlf599Ln5vCZrmET92LOlsQZtzpn6/p4KTmQ1PzmYb1hVawQPZMfGC2MIepas8iKpKw3z+DJEVUUy7J3wzlGfpv4OD3QDzfLfVqTvH6wTYcqtiVeeFVh9Tgbk/t4KL+8/8niWjI4GfScpJHkfi8n/et+6uIJMCR+H5r7B5OYeAjHY/Dw+P+LHodtuf6KfTrg0OKgiQMPLtVi4QpbU1DcoisoctUPRxtkuuHRqcOBX7Dh+WglkNsjbvK0ZmnNB3WD7hd7LtYAot/z08PDw8PPoKR3ZaAgCCw+nGjI/4WWweZfMwlxj1NjuOk6dD9/9C6vR5xmKnezOnwNdjZdiWXnb5eXh0QPWwxX8SKX6/6pi/13YYuLxwc2T0yjEfDG0PTxTH9uocO5gb097pH2bL/QKRDaOt/sg5LGi7WqBgCzzWkLTpvBdbP859gIwmZ5E/7HRlfoCrikSCAvPNXSA4ZATWqSweORmGNf72HhCz4KS2szk/DM1hwjmD7gBpn6tthvJhvYs7yK6wq0GMuxjysrsP7uG4vh9uXnjucD2WCv/eAw0Q4p1cHGj7gMDPcHhyNttA5MA8FzlQFZhoDvLB/ma7RYkGaVaVNNX/R794hNNysPCXNg/3JLJgPG4HsDSloSMAJ+kAFhmFPRz4ecRFAGUp/3TqVg/Z2jLlytA7ru1CqB/dZ6MfUlZHznLNlEvstutwsL2i4NUiT3L+Ur3WBxjw8OgRWKnM0f6PfCHYh4tC2lqlsuzl9jjbI9OyEIKidaOVXSxwLela0dp7+KiMnjFXNuV82MiMI8+fJtWT7pW2g35rpYeHh4dHPwAEB7ow+jEkFGMj8Rgit+82PBDSoV2+yRfokJqi8ZBJNC4UuC8WvI3DrK9Hnlmgc56urBM9Bi6watyH3hg2Z22vtS730CuLtP3sDPwXJ4r1xTpvPtPOnd0cmrbIvJrYL7RTEu42upoz46eW+THzTa7FNUIfIKPJWXytQmBTR/iwTnQeAOFZ/I6QbOogZt8nsj0ixkWycBa6lBHXGfFwJIAghTnBQgFGIQc2BieigNg5LpAVHA9+jo2/28BCu+j1YgIyeiQOLKddjCT6cs6LdXwJd7GXefDkbLZh13JVVF5rG1nxu7QD1wUnwoCLAXyquoY49AwbDbUr4DR9mA5C5B//VSsQusPaXCusSKxcRZKc4cDKFuWKwRLfLWxnTgUoZ+XXbbnxU9U8NjgRBQhw5ycLUoZVrL1drGJtrrLWtskO6h4eHiEQBIyIy/TTMR9Q+dRslVaikKLc0icrz9HR6FhwQS9jyT9Dz53z4y4tf/YcOSnjp5XL9mGqMKrSt//5l8qUyXmy/WAKLf89PDw8PDz6EuxuwT0YYyLBc9lFFgnGbIgpdH5Hzs66PjiZAmBEUXWB1ROwMsSgIu9F9nnMG/Df6OHRHfBfXPq/ti3jmg7joESBAdHEb9i2xxwaS27cGDiSlgQRyN+ruvFjiVu/5wPjpHGfjG9+nWJkNDlbf3+IS8AgKl7iMxz4n815if3m1HPJB0W2J+ljNhrWPG/vS2LeEhkcriuYmD6n23JNPFdlXBCIPRpoFxVfDtqtvgsuFfE7O+KN9hgLDruSCGjmYYGLA9qFa2vFbxOzIyRD4cnZbAOWsiPfaoUEfqLw/RoOVp0cMYvyxMpfLGIWEDAMa1EaLFv541ltIsIr+XlOd4F8sPYtdEF43me3MaQCdCxnrs7q1La5wYkusLFC6+49KuTeK7JJ/+/h4dH7YFJVpAqGkVkqXyBr8Z2NfEK5ZSsTyk+6wGIUz6Y8k1RhOrIjONEZu46IzJg6VPYNfblRxPcOfZWUTa2U9oM98GHm4eHh4eGRSSA6erHqxSPfHZ2YddhYbokDxm3G0AW/DE6kCEv+EejzmnJPt7/MM6ZdaQkzD494MPWKEAmz+I7gYBSwME/Ap0hAqmGwxPVYcWN5h45Km4eUdQnijSCzsbBnlc5/Ve8183FN0YKH9TIylpw9ts/6c6XPUz/1DwQnkgAkb95bRMo+lzqLWQese5F5tAeI+kNxBCwDKwfbdgL3wS7fWC5gIG4rv2HzErwKo7bd2naKXhNwJyqfM5hMzApgeQx/RlsjYRGdofDkbLbh0FaRcR+zQoLo5xtKghMKzlV+1XZkMxCcJrIsjmiVrM6UfTI0mK2LIxphzZ/tMxCqC38bHOwCCMqiN9m8rP7ECh6WCDD7H6H3pcwEMWBlpDuwreCAX4H38EgbDu9QmfWJQCZpwtJ+lA6QTtnBzUBPgjYkCpRplB+ePfodqjyvDk50xg4t0sIpD8ux51UBVwWrbdjbZeS0BbLjoJ8kenh4eHj0I7CIiju0WMCFwdyfWCtb9PnlKQ7iuXGcmCC9zjIRcpadbtW/DzJ4eMSBZffYNsRceMZ3g4MRIObBnB+JTDjXuulzYGcnvma5Fh1xRhB4Gx11pv6fY7RL9Ff02F3d7LBkR9jsH9rrSLNuSK++q8hYchbi2s3h8ecbaWyWKHANQNDfVANfwfkvtuUc+Ua7+y8e1N1t2yEybDbuEGIAl5NTrrB5cQO5bri1/i18hW2L+E/uyo2lR/xwLiqYj45+d8YS3p6czTbgA3XyRSFBH+5nFWs0jhlrtLO6t5h1YDVn9o9Dq1cuojq+qDCj3zTREhiQLA6smJMXoVHXzXNwH8CqPHmJRohPoFQA59g4ZeedsaDd1xSc8PDwyBigiM4IfHSh1DqrA+QNi0Kx/DD1BpBlbG/h+Vjcd+HHCXK2ripwgaDlbcr9rAyfvtiTsx4eHh4eAxMYgWCcUfcvu4U8lTik889ROmEO1xX4/8rHgwweHnGA3VGQYuh4FZ/XdhXFlQBBxJiTkvJeKjL/F3aOu6FU292Ztt3lvURk6+zgAgVtn+BVEGikSedb68/uYPzXan7uyS6yLgwCegsZS84S/Au+wswFPiNysDU4kWHYvdz6taWc+MfFvWQ8WHCb/eZcV/2H4GAMTP9eQM5qWptjdwM7l5DEGOoq8JxH/GC+WaxjjCNo2a2RgfDkbLYBXyc4I6dh0eFXDQmOH9KBIvCRQ1r0G3s8XtQPsvdjAClXIUk0u+nX2G3IOE8ueI0e/6wKmD9aQnjiOSGhuuKJ4CZdAIFb8hErYHBvgJPsVIDVTlcGLIZR7Dw8PDIPS++xcokJF4lBcfjru3dF0hsgei+ByYy8O/3UwCcBdh4RWT3hVltuVZaWFlwuBTPqZOfBFPnM9vDw8PDw8LDAyrDq/JCuwHwEv7MtpUEGD484QOR7SC30zMJXigk2Fw7OY7HJebcAgD44/ks6z/1ciNideb21aAzHttkioz8okvsyG+w2HkAI4W+WezJnjWdHawqRseQsVsSu7hf8KjiYgTi4RaTss5bDyD2ze1cWDnA17psvvTs4GAMzb7TkLPnxVYxrA+Qfz8VdZSy3CB7xo+4uO8bQ9iDdU7WbO4Xw5Gy2gW1F81WI0eFJ1YE/HfzGMthwrPDVIlvjFB4OrSqoGcwYlNwKn2u8CAb3f+7Pb+4ZVnlCiKx5LrhJF8Dal1Uf7sMzEDipgPMBRJlwJE5AAQ8Pj8xDY67tp27ChdxYMSg42QeYc0tICVqqA3UU7D18XFpLVa4gY1SBnzP8FsmdsVx2HYwR/NDDw8PDw8MjOeA7kjHXLeKOJOJ+lMDHHh5dgTgC44PgdbSh5tHBiQAYL3EOYhayzRG0JHRCUv4rRLZMCy6IANvxmWMn4gd58R/s/ZkHT/i6zuXTR7RlJDmLlXLpx4N5wRkiTUkEbksXcHUx6Vv22+WcpvOZ/OBELJzQ7xy4x8A38erAkC4W5v40xLHU/dP6/8b3NvcY/39BJo8eA/c9uNh08iEDrWc9OZuNqH/QdmAa1pyb7DEsaNmKQSdmhaeLIDddAkHprFsZmLg3z2DVZpwK0KJXh54ZPoBBtHTn4JzV8HIdKLl37gs1f2Fwoodg9cMNdnNutsS1h4dH5qF1ssonVWqQH6a/ptnPbCQW/92Wg/LM+l5wMAyH2+Tkot/J8RyVfyjumqpG/EWGzVgtuw74RSAPDw8PD4+UgwDCOQFhxvg87lM+GJhHgjgpMlfnhE7HC3fxh9XsyDfb47QxFudXPiFS+Do7x2VOy3XO12yqgN/SvLPsc/NfnrgBVQ+QkeRsa5VIwctsnY96S4YHu9L2NPP71qCD9rE0DpeRuLso+7xtS7jHiBVo0WHxHy2nQRtZ+CuRxhzbRrnH5AuDTB4pAW55aHvU9+h3aifJLLeYnpzNRmAx6hoVFqOswLH9gg7MMXznJIN5P1ehoEpR7tnWr06tNl6iFBIogK0cq561eUo+pIPLq/RZp6vw+V/rhDsmVLBNOMeWj9XweFaQ4oHze4vArAn85Hp4eGQejuy0rlCGnCZS+WWRg308zqD0sFrPAhM7DebfppPCyXaRCqWx4ktWQUIRU+VoT95bJa94hOTOWCG7D+wNbuLh4eHh4eGRMrgt4Iy/JKK5e3gkiqX/tnND5oi46GMeCqp/Z9sVx4k9gJsrgG/ZiefpcZ0D4xe2i1gESeP4Yet+j+cyf18c7HpNAzKSnMXVGfXAtzDEY/B9MhVzbwnjWH4WHIyBg5tFxn7CXsMcg0Wn7lB/b2hxYM6PRVY+FjKWI26HR+pgrGffEZIFGWY968nZbAQrMHRgGtWE/7POqlldRtBhPg+hmgwO67fHQTdbOfCxEhUn7DmiCK593q5CxoNpV9jyImgaHgoO9gQqyKdeFupYKx4Jjnt4eGQkWMRZV5AZK5Tbq8VEhXYyid+8V9jAgvjZdsdVzrYWfEpGlwyVh8fWSeH0JZ6c9fDw8PDw6C0sul1ksI6/kBR1dwYHPTwSAK4Mcl5o58Ul79Wp62FrnUlQauaMJPx6hoMAd+iobfODAykGhkluzoqu2eU8O7VIKzmLCwB28rLDt6uAgeSpusD2b+oj3uDlfQl26jInoMyTLw0OxsCueht4ivxFbxJprwlOxMCqJ7TNnmYXFWb+UOsliNVBe8E/r0dqASHr6nf0u6y7kgyBJ2ezEVh45b/YNqpSFfAMJkQQpIGNeqtdEcg0sHWY8jJQEum1p8CFwfgv2Pth9t84LDjh4eHh0R1O2m0tBa+yC13IEZIbqDWdKHyl1I+9WZ4dN03+W75SBo1dLIXTaz056+Hh4eHh0Vsghga7Aiedl/bI9h79BETUL35nQI69QWSfzotr/2b1O3Q95s6H0kOOdmDXMutDGT1z2OkizWODE72LtJKzBEmjjp/UxNb8aICoLHyFzZf7YpG2BcGJDMbaodY/McRp5bmwZ8GJLoDlddGbbfsbybb5OHgZfNnmnmWvmXKNXaRyc5L5Pw8yeaQMBAIb9XZbx6SUGA6mBp6czUbsqNMG9TbbmIpeb5UYRzDM/G5mRvRb9DsrYBA6/L+nwJ8L7hV4Z4jqlnHBCQ8PD484wer2isdEJl+sClTgIB5ZOulrcmBDpRTOWSUPly6VJ8oWyyNjqz056+Hh4eHh0ds4ftDq+R4eyeDY/pDPz+GvskZBuDFAx0vZDs4kMP06S/ChZ9Y/EBzsXaSVnJ3xPVvnzPcLXxM9mN/C39jzzN/Hf8m6Pct0bCgVyT/bvtu4T3dv9byxQqTg5Tb/2I/awOjdoUWfkfcye03VpSKzfmDriPaaCqM2j1OxYrDIU1q/tMd18QR6Sw88OZuNYAWGVT8aEz5cieaH9SgdeG2GWpDW/tWWj0Fp3i+Dgz3A3jUiI99mBRcE9fYsWHnz8PDITBC0sH2RyKqnbYDDI+2y/7jq9LPqDCnryVkPDw8PDw8PjyzBtKssGYvFI5aazJeZN2PYg0/QvsCCX9kykWb/IDjYu0gbObtvnUjpx0LcBCTjwoj5/s6lIiMC6+Ghp4useDQ4keHYuUykSMvNO+GugPeIBVxE4mYSjmLCV0SOHQxOxAAuJdnNxzXlX7A+kN1ignfv0jsgZhNuONY8l1GBJz05m43Aj0vFF22nRQBCzCIMiUDZncDoKyy7z64UItjwpdJT59/4BMI3JPcb816RAxuCEx4eHh49x/7DB6VoZo0nZz08PDw8PDw8sgn1zDtPs3Nk5p9urtwQ4Ws2naj/T2guXHVxcLB3kTZydtMEMYF2eT+4CX4hxdmh5oCrA0dOl31K5FCWcE6Us/g99rsNf7VI6+TgRBdY/kjoPaddJnLiSHAiBtoXa329zl4z+r0hops2HOkf2aNfw5OzWYmTIpMvsqsrCECSWZ05xzo9z0Rg0csqGYJtypV2y1JPsKFEJO9F9n4IsHhWpTw8PDzihCdnPTw8PDw8PDyyEIYsfHGILIT0GovVbGuQoQ+wYYzOXV9qd5GWf1nk6O7gRO8hbeTsisdtHYeT4fw9/xf2PH6AR7wxIBw1rRxsj2cDju4RKfu05VrwF4xlbCzU/tN+Y9517s1i4uR0B3ZFF73V1hm+iUe/01rN8jx83noMGHhyNlsx/VpLTDrL2edPswFuMhXNJVrOM22ZK88ROdwWnEgSq5+y742grPwKLTk44eHh4dFzeHLWw8PDw8PDwyMLsatBJP9VAcGlyVjNPhic7CMY68g32Lnw6PeL7F4enOg9pIWcJdbN1MttHVPXxW/Xun+ZJRpxB7B7lUjt3+3fpLJPZo/VLMCgbMrFofIv78Ydw4Lb7TemPqr/EBzsBrjaGPEO215xxZH7woDk1v83jQgyeQwEeHI2W7Hgl1ZAGGKWjqxCkOiAmYrNU0VyXmTJ1Iov9Xzlcuk9ISFJEDQPDw+PFMKTsx4eHh4eHh4eWYhDbSLln7UEGXPF0o/aY30JCMmR77ZzYVzzMTfuZaSFnD28Q6T4Xbae83Wuv+opkcr/s3/DUUz6psjod9hvYaxmHw8uzBJg+YoFMOWHdF0SwwcseV0wL/I3xBn4jbaJ6wSucYZ3xupb63PTxCCTx0CAJ2ezFUSadNsG6MhEA8zkVai2/2/vPeDtquq8fcGC4uDojGVeX+vYnXEc28yrM3+nCIIKKvaKqNg7NhBRwUITBQs2RJIAoffem0hPQqiBJJAQwCQQSCCkwe9/nrP34q6s7HNz782599zkPI+f7SX77LPPPmutX/uutfe5tOVgnjAQIBffXL8wQi776sAtA5d/ud4pItIdFGdFRERE1kMeXhXxly9G/KpVJyKojYfb6JffG3HSa6tamPr1pj/UL4weYyLO3nV+xKTNKkHyqGe3Eug5ETNa3y0JjblewarZZQvqN65HTP1hdf18x/ajGjrcsbtqWbWKOImztMNQ4PeETnr1QJuldkM7+evF9UHSDyjOrq9g7DyHBGeHA7hsx2q2Zrxy99URE/+mCkjMnvHLh+vCRR+txFlm5KYPcVZKRGSIKM6KiIiIrKfce0PEhdtHTN29em5or+EX4c99VyXAIRiPwY+TjYk4y2MVk3B5+v9U+x5cEHH8ywfExnSn7w2/qF5f35jxp4HvePY7Ov92Dt/7hH8ZEODnnly/sBYYn6f+x0B7JXF2wqYRCy6vD5J+QHF2fWXuiS3DfVxtxBtHzDm+fmGccu/1EUf8Q+XUDn9axMIr6hdGwMr7I858cxXYcFy3TKhfEBHpDoqzIiIiItI1rtxpQOS79Cv1ztFjTMTZ898/cDfrFd+od7a4dt9KpESY5W/7WbN31i+uZ8w5sfp+bKx+7nS38sxDWt93o+r7HvmsiPtuql9YC23hftta16k3NI6JT4q4Z1p9kPQDirPrKxjqIU+ubtdgZuqBOfUL45T7ZkQcXT+Phgdd37kOz9l58K6Ik/9fFdgO2jhi7in1CyIi3UFxVkRERES6xk2/q2phtnPfXf2Y1igy6uLs/bdVjyukJkeUnJ39eBXPUT3u5REHtF5DdLzp9/UL6yF3nhsxsV4Ux2KzxbPqFzK4g/nMLau+pT0u/gRKW/3iWuAxHByfi7OsNJ7899UCN+kbFGfXV3AA1/w44pQ3RsyaXO8cxzwwL+Lk19XOe+OIeesQGO67MeLoF1TOjwdl331V/YKISHdQnBURERGRrnH7qZXoRg174qsili2sXxgdRl2cpZ4/+DGVqDj5aa0PLERLFmOd8l8Rl3wqYuUD9c71kHuvqx7LSL9NeELEota/S3g2LAvnOGZi6xj6esg83Gqjz9faRr0xTo5+XsTimfUx0g8ozq7vMNOyPsDs2Wkt54w4i7OZM8RnsDSx8PKIw/62cmCHP7V6ppCISBdRnBURERGRrjH/zxGHPLGqYQ99csSS2fULo8Ooi7M3HFDV9oizZ7yp+Vms64tWMRhLbo044RXVdz34sdWPoOXwHS/5XPU6fcuzd3lUwXC4etfVxVna9LiXVauTpW9QnJWxgV8hPHOryungbG45tH5hBMw7a+D5NSf8a7UqV0SkiyjOioiIiEjX4DF/x76wqmEnPj5i4eje/bnO4ixi640HRFy7T8TSO+qdNYiP5727+i78DsyU3eoXNkBWLKnEZ74nGsQtB9cv1LR/W+eZlcZx0EYRM/5YvzAMrv3pmuLsSf/Wavf19Dm9MiIUZ2Vs4Jk6F350YHbt+nX4tcbZRw7cEnLa/0Ysu6d+QUSkOyjOioiIiEjXWHFvq3Z9Y1UPt5/RekT9wuiwzuLszAmtmnvj6npP/Pfq2asJfhTrqPr3ZHhkIfX5hsyFH65++Iwf6rrmJ/XOmmk/qvQN2uLE13T+wbDBuOkPa4qz3HW8bEF9gPQDirMydvAslSTOXv29eucIuPG3lTjLuXiY+nBvGxARWQuKsyIiIiLSNfjNmPM+MCDyXbtv/cLosHjZPXHkNT+PP125W0y86sdx0BU/iEtuPal+dS08tDLinHcMrBal7j7kKRHX7Ve9zqrfiX9b7T/qHyMWXVPt31C5fMeqLRBQL/1ivbPF8nsijn9FtZ+NxxOMBH5DKBdn+e+zto5YcV99gPQDirMydly5S+XUEGev+Ga9cwQg7HIOzvWXL7R2DPGXEEVEhojirIiIiIh0lcu+OlAP//kT9c7RYdnKpTH1jgvj8rlnx5XzLojLbz8nbr1niL/+f/fUiEOfVInIbCyM4pr5izh5aasGP3ij6rucuXUlPG/IXLNH9f0RTc98c+v7rqz2zzws4k+PqfYf/vSIe0YoUs85oTo/QngSZ8//kIvQ+gzFWRk7pv0kC0afrncOl5bjv+Qz1Tk419Qf1vtFRLqH4qyIiIiIdJXpe1YCZ1vU3KLeOQY8tLz1f8NY0HT1LlW9zXbUcyOO+6dqlWwSag/euBIReZ1VpRs6Mw6qhFO+/6QnRpy+Zasv9279/e9KSGW7aLv64BFwx5lVm+bi7MXoJRu46C2roTgrY8f0fQbEWR4gPpIZNmaPzmo5QxwW57nh1/ULIiLdQ3FWRERERLrKrUdVPwZGTXzyv0WsvL9+YRRYfEvEbcdWi5nO3jrigg9GLJlVvzgIPBuXa2s/jnCj6v0PzIk4Z5uqBkecRURkm/CYiDnH12/cgFlwWeu7PmFAy6BtUjsg2E5svcaPlo+Uv14Uccim1bkQZzn/JdwhLP2E4qyMHTf9vnJiOHV+8ZAfCRsuK5dEnPTaymExuzRzYv2CiEj3UJwVERERka6y4PKIw55aiXxH/2PEvTfWL4yARdMjZh9e/RgX261HV/++aqeIs94accyLKvGQupn6+zet7YIPtd64lhW0tx1XCZG8Z/LTWp9zbbX/oWURU3ZrvfY3A+fk9Qdur17f0LnpdxEnvDZi0lMqgZY+RNvgGcJnviViVat9RsrdV1ePRWivSm5ttO8VO9cvSr+gOCtjxy0TBwLEia8a2TNU+MXCo19aOUOeg3P7yfULIiLdQ3FWRERERLoKv+R/xPOqWnby30XcdUH9wjDhfYc/O+Kgx0ZMeHy2bVIJfJw/Cahs7GObuFnrvefVJ+kAv+mS3nvmlvUjETJ4Puqx/1S9zrNn0/NX+4Hli6q251EOJ/9nxKQntPrzWRFz11GTWHxTxDEvrERfxFn6b4qPb+w3FGdl7Jh7UuXAcDbHvKRaBZu497qIiz4WccmnIpYOMgYXtY47vOUAOccRz4lYeGX9gohI91CcFREREZGuQv174qsrYfOgjSJmHFi/MAxY4HT2W6sVm0mI5b/zv+w/pFV3H/OC6nEGJ72u2ofoev4HIh5eVZ+s4P5bI456fiUScov9TR2uj+NuPzVi2cJ6Rx+yohZqF43wR8Bylsyunuubi7PX/LR+UfoFxVkZO5ilO+zJlbM5qhUo0spZnr3DbR0EE263uHrXan8TOMB0K8hx/xKxdF79gohI91CcFREREZGuwirUc94+8NzS6SMQ4FjwdPCj65WwT6hWcJ7+5ojT3tTaNo847z0R03aP+OuF1V2nwGrXPz2mes+Ex7Zq6ouq/SU3/aY6BvGYlZxDeUatrDvL7ok4pdWPtHt6rMH1v6xflH5BcVbGjr/+OWJyLawyI3ff9a3A8cNWUHni6o7o+H+ubvloYuZhAw9RP/H1rQA3gkcjiIisBcVZEREREek6V3xz4Jmll32j3jlEEHfP2mbgsQMIvcvujli1NGJFK0dd2eEHxlgUxSMK0vvOe1/9Qs5D1bNq0zF/+Wy9X0Yd+u30N1XtzmMgEchn/KF+UfoFxVkZO3jg+dHPq5zOIZtFnPAvA86HAMXf9i8ebhxx2wn1mwqu+9nAc2vPeHNrRyuIiIh0GcVZEREREek6NxxQ1b5JJEVYzbn3hogrvxMx46B6R8acEyMm1Aub+NGu20+rXxgCtx0bcfAm1XsnPqm6qzWHxwUe9nf165tGzDurfkFGn4cjznlnpXGgdbBobeak+jXpFxRnZezgEQTHvnTgWSqIsem2iVPfGHHaf1X/xild/ImIh1bUb8y4uhWoOJ7t4u3rnSIi3UVxVkRERES6zpyTB8TZk/+9VSPfWb/QYsnM6pm0POqP16fuVr/QYtWyiLO3HljZipjXVC93glW3rJ7lvazabT97NlvoNPUH1WtcGz/evfKB+gUZEy78cNUvPOt30iatcXJ8/YL0C4qzMnasuC/i+FdUTh9xFsfPg9ARYnkezqzJEX9s/Zv9k58Rcd/N9RszLvn8wMPPr/xmvVNEpLsozoqIiIhI17nrwohD6tWvhz0lYtG11f5VywcEuvbdpNS8rdp46o+r1+84s1VDP6aqlSdsEnH7GdX+4XDbca1zp+fVblo9i3bB5RHT9404+vnVfs4/2G/AyOiAJpLE2UOf3Orvs+sXpF9QnJWxg1+FZBbugJbDYcaPH/a64dfVfnjg9ojjX1m9RiC67ufV/gTHnfueSpzFad3wi/oFEZHuojgrIiIiIl1n0XURx7yoqnl5RMHdU6r9/BYLNW5blM22gx4bMWW3iLPfVgmnvO+cd1QraYcLzzY9883VORCAj3xWxOS/r4RiPpf9h25WPeJAxpZLv1TrIK2N3+nhB92kr1CclbGFX4A88iURp/1vy+E0/ErkX75QBQcc0+lbRDyUBZ3liyJO/e+B2cTZR9QviIh0F8VZEREREek6/IAXtTA17cGPi7j9lIhbj6xWwyZB9tx3to7ZvKqJk2CbHgs48QkR80awajaRr55F7KX2TvX35GdG3PDL1kEPV8fK2DFl16o/6JcjWv3AimbpKxRnZexZPCNixb31PwoQbLnFggAxabPVBdwH5kWc+JoqcBy8UcQd59QviIh0F8VZEREREek6POf1/I9Wd4NO3CTivHdFHPXsAaH05NdVj/xb+teBhUmIsyxO4nWeNZvuPB0JPKf2zK2q8yIETnpS699vjZj+04gFl9UHyZhz3b5VP9PHR/9j9cNw0lcozsr4gtszTntjFZwIGDyYPHH/rRFHtgJXW7h9fHVLiIjIKKA4KyIiIiKjwuXfqFfOblxtCK/Uv0f8n4i7r64PavHA3IhT/79KyKUGZsXr7afWL64Di2+OuOrbEdP3rj5v5ZL6BekZN/2+GgssRDv2ZRFLbq1fkH5BcVbGH9fuWzklAtRxLce0amlrezBi6vcjJjyuDlzPaDmsWfUbRES6i+KsiIiIiIwK0/eqVq0iyrLx3xM2jZg5qT4gg99lOf3NEX9ovf7nHUb2rFkZ/8w8NNo/+IZojzi79I76BekXFGdl/LFoesTh/1DNDk58XMS0H0ec/76B5+38prXxQHREWxGRUUBxVkRERERGhdk8Y/YxA48rYPHRlO/XLzaw7J6I+ZdHLG/9lQ2ThVdVj3X8RWss8KNtDy2vX5B+QXFWxifnvad+tmxrYyaRjaCFYHvsS1rB6ZL6QBGR7qM4KyIiIiKjwvzLqsf0Ue+yUvLCD0WsvL9+UfoSniN8/S9aY2H7iL/+ud4p/YTirIxPbpkQcdCjB271QJSd0Apgl3w2Ysns+iARkdFBcVZERERERoUVSyLO3ibij5tEnP6miKV31i+ISL+iOCvjk2ULI45+ccQBtTB7/CsjZk2uXxQRGV0UZ0VERERk1HjwrxG3HeOzRUWkjeKsjF9mHx5x/GsiLvmMv1YoImOK4qyIiIiIiIiMBYqzMs55uP4rIjJ23N/yPZOuuDH2Pu26+PlZ18c+p18Xky66RnFWREREREREuorirIiISMHS22bHmb+bFMf84Ndx5L4T4qDfHB+Tz7k87omH6iNERERERERE1h3FWRERkcTixRH77RcPv+IVsepxj4uHNt44Vj32sbF0081i7v+8Ke4/68z6QBEREREREZF1R3FWREQEpk2L2HzziEc9qvO22ZMivve9iOXL6zeJiIiIiIiIjBzFWRERkdtui/jXf31EhF35qlfG9O0/E+d8YZe46JM7xo3/89ZY9ZjHDoi0u+9ev1FERERERERk5CjOiohIf8Mq2B12GBBeW/99/6xZMXHqLbHXmTfGT8+/OX5+6jVx3o/2ixXPeVZ1zJOfHHHBBfUJREREREREREaG4qyIiPQ3p5wS8dh6VewWW0QsXRr3t3ZPvvDq2O+4K+JXJ14ZPzthShx8zZxYdMyREU98YnXs297WPlZERERERERkpCjOiohIf/P1r1di65OeFHHRRe1d9y9bGpMvuCr2O+7K+NWJrb/HXhGHXnxt3PvwqoiPf7w6/mlPi7jssvbxIiIiIiIiIiNBcVZERPqXVasi3v/+Smz993+PWLCgvbsSZ6fEz4+9Kn55wtXtv5POmxqLePHQw6rj2Y45pn28iIiIiIiIyEhQnBURkf5l2bKIbbethNY3vjFi4cL27uUrH4wzrj81/nTJgTHp0oNbf/8Qp0w/KR7gxWOPGxBnjziifbyIiIiIiIjISFCcFRGR/uWhhyK2374SWp/5zIibb27vXrFqWVw4+8iYPO1HcdT0veOwaT+Mc2YfFst4ce+fVsc/+tHV82pFRERERERERojirIiI9Df77DOwEvZXv2rvWtH63/kzj45Dp+wZR0z7WRx69Z5x1l0nxbK7WzHyNa+rjn3pSyNmz24fLyIiIiIiIjISFGdFRKS/mTMn4sUvrgTXZzwj4sKLY0Vr97l3nBSTrt0nJt/wi5hw8/5x9szDY8XXvjQg5O68c/V+ERERERERkRGiOCsiInLIIQOi6zP/b6zcf7/489V/islX7RlHX7F3nHHkjnHHFq8eOOY//iNi/vz6zSIiIiIiIiIjQ3FWRESEZ8/ussuA+Nralj7nGTH/1f8Y97zsWbH8yU8ceO0FL4i48ML6jSIiIiIiIiIjR3FWREQkceSRES960Woi7SPbox8dD7/zHREzZtQHi4iIiIiIiKwbirMiIiI5N94Uq/baM+a/5fVxx/97YdzxxpfHjdu+Jqb/9lvx4IOL64NERERERERE1h3FWRERkQJ+EOycO0+OQ6/eMw6/bv84+Kafxxnzjotl7VdEREREREREuoPirIiISMGKh5fHebOPjUnT947Dr90vDpm2V5x98+RYtnJpfYSIiIiIiIjIuqM4KyIiUrBi1bI4f+bRceiUPeOIaT9r/1WcFRERERERkW6jOCsiIlKgOCsiIiIiIiJjgeKsiIhIgeKsiIiIiIiIjAWKsyIiIgWKsyIiIiIiIjIWKM6KiIgUKM6KiIiIiIjIWKA4KyIiUqA4KyIiIiIiImOB4qyIiEiB4qyIiIiIiIiMBYqzIiIiBYqzIiIiIiIiMhYozoqIiBQozoqIiIiIiMhYoDgrIiJSoDgrIiIiIiIiY4HirIiISEFHcXaV4qyIiIiIiIh0D8VZERGRVvyLffaJuPvu9j8bxdmZh8cyXjzz7IiDDmofJyIiIiIiIrIuKM6KiEh/M3NmxBveEPGoR0V8+MMRS+6PFa3duTh7yNS94sz5J8eyC86JeO7zq2P32osoWp1DREREREREZASMH3GW1UqzZkWsoCRugAL41lsjbr454s47650N8BrH3HZbxEMP1TtFREQ6MHt2xMtfXgmubDt8OlYsuS/Ou/OUOPTqPeLwa34eE2/5VfzlsO/GQ//4goHjdtmlPoGIiIiIiIjIyBgf4uyxx0a89rURz3lOtYKpBLH1Yx+L+Nu/jXjCEyKe97yI3XaLWLy4PqDFokUR3/9+xHOfWx3zlKdU75kxoz5ARESkA9deG/GKVzwivK7c/qNxwY2TY+KM/eOQmQfE2RO/HEue9ffV6xu1NuJNp8lEERERERERkSHSW3GWVa477BDxpCdFbLJJtd14Y/1izYIFEa9/fcSjHx2x994RRxwRse22VYG8++71QS2++tVq36c+FXHMMRHf/nb17y22iFiypD5IRESkA8SfV72qih2tbc47Xx9HTt03zjrsqwPC7MatWIQwKyIiIiIiItIFeivOHnpoxBvfGHHUUREf/3jEppuuKc4eeGBVEP/+9/WOFvffH/HqV1crbefPr97Dqtr3v3/1Rxl87WvVe086qd4hIiIyCNdfv9oK2nn//c9x3z8+o/3fD7e2h3bdxUfmiIiIiIiISNforTg7b171OAL49KcjHv/4NcXZ97ynEmHvuqveUfODH1TF85QpERMmRGy0UcRpp9Uv1px9dsTGG0fsumu9Q0REZC20AmK87nWPCLRsK56wScz55nbxwIql9UEiIiIiIiIi6874+UGwT35yTXGW1Un/8i/VYw3uvbfeWTNxYiXIsup2p52qVbdXXFG/WHPddRFPe1rEdtvVO0RERIYAd3bwOJ1anL3/n18Yc+dNCZ8yKyIiIiIiIt1kfIuz/NjKC14Q8Z//ObDCNjFpUiXO/uxnEZ/7XMRmm0Vcdln9Yk3r+8Q//EPENtvUO7rPqlWrWpe5ws3Nzc1tfd9Wroxl+PXzzov4p39abeVs+y6MT382Vt57byxvHdP4fjc3Nzc3Nzc3Nzc3N7f1bus1oy/O3nxzBIXuRRdFnH9+xNSpzb9w3STOtgrlYYmzl19ev1iDOPuMZ0RsvXW9o/vcddddrY+5IWhANzc3N7f1dGvFqpvuvDNuP/roWPHc57YF2VWtbeEHPxgPvOxlj4i0S973vril5fNvnDu3+Txubm5ubm5ubm5ubm5u68WGnnfrrbfGQz3+XZHRF2d32SXiWc+KeP7zq7/bbhuxYEH9YkaTOLtqVcRLXxrxhjes+VgDxFlWMh13XMQ3vhHxxCeuKc7ywy6Is5/4RL2j+9x///0xf/781lda4Obm5ua2Pm4LF8aC5ctj4cknx/JnP/sRIXb5zjvHggcfjPumTImHecROEmjf/e5YMG9eLFiypPl8bm5ubm5ubm5ubm5ubuN+Q8+75557EEdrla83jL44e8cdEdOmRUyfXv2dObNaEVvSJM7C294WQbF85531jprdd69WziLA/u53VdF8yin1izXnnFM9M3CPPeodIiIiDVx8ccRLXlLFEmILPyTJBGGCZ5jnjzrYYYc1Jw1FREREREREhsn4eeYsjyZAnJ03r95R84MfVIXwscfWO1osWRLx6ldHvPzlLF2tHpfAMV/8Yn1AzY47Vvt5rIKIiEgTTPJxd0cSXr///eZJxFaMXE2g5a4NERERERERkXWgt+IsQuzJJ0eceGLE5ptXxe5vflP9myIYKJqf/vSIpz0t4sADI046KeItb6mOPeCA6pjFiyO22qrat/PO1Tm/9a3q39ttF7GMn3gRERFp4J57It73vojHPKZ6FM9gcHcHz6B96lOrWCUiIiIiIiKyDvRWnJ08OeJv/qZaMcszY/nvTTeN2GSTSlxNUAC/5jXVa2wvelH1Q2APPlgf0IKC+V3vqs7D+RBzv/zl6rEKIiIigzF/fsTRR0csXVrvGAQe0cMdGyIiIiIiIiLrSG/F2UWLIq6+OuLKKyOmTq0K3vTv8vEGCxdWx1x1VWfBFbGWlbZXXBFxyy31ThEREREREREREZHxx/h55qyIiIiIiIiIiIhIH6E4KyIiIiIiIiIiItIDFGdFREREREREREREeoDirIiIiIiIiIiIiEgPUJwVERERERERERER6QGKsyIiIiIiIiIiIiI9QHFWREREREREREREpAcozoqIiIiIiIiIiIj0AMVZERERERERERERkR6gOCsiIiIiIiIiIiLSAxRnRURERERERERERHqA4qyIiIiIiIiIiIhID1CcFREREREREREREekBirMiIiIiIiIiIiIiPUBxVkRERERERERERKQHKM6KiIiIiIiIiIiI9ADFWREREREREREREZEeoDgrIiIiIiIiIiIi0gMUZ0VERERERERERER6gOKsiIiIiIiIiIiISA9QnBURERERERERERHpAYqzIiIiIiIiIiIiIj1AcVZERERERERERESkByjOioiIiIiIiIiIiPQAxVkRERERERERERGRHqA4KyIiIiIiIiIiItIDFGdFREREREREREREeoDirIiIiIiIiIiIiEgPUJwVERERERERERER6QGKsyIiIiIiIiIiIiI9QHFWREREREREREREpAcozoqIiIiIiIiIiIj0AMVZERERERERERERkR6gOCsiIiIiIiIiIiLSAxRnRURERERERERERHqA4qyIiIiIiIiIiIhID1CcFREREREREREREekBirMiIiIiIiIiIiIiPUBxVkRERERERERERKQHKM6KiIiIiIiIiIiI9ADFWREREREREREREZEeoDgrIiIiIiIiIiIi0gMUZ0VERERERERERER6gOKsiIiIiIiIiIiISA9QnBURERERERERERHpAYqzIiIiIiIiIiIiIj1AcVZERERERERERESkByjOioiIiIiIiIiIiPQAxVkRERERERERERGRHqA4KyIiIiIiIiIiItIDFGdFREREREREREREeoDirIiIiIiIiIiIiEgPUJwVERERERERERER6QGKsyIiIiIiIiIiIiI9QHFWREREREREREREpAcozoqIiIiIiIiIiIj0AMVZERERERERERERkR6gOCsiIiIiIiIiIiLSAxRnRURERERERERERHqA4qyIiIiIiIiIiIhID1CcFREREREREREREekBirMiIiIiIiIiIiIiPUBxVkRERERERERERKQHKM6KiIiIiIiIiIiI9ADFWREREREREREREZEeoDgrIiIiIiIiIiIi0gMUZ0VERERERERERER6gOKsiIiIiIiIiIiISA9QnBURERERERERERHpAYqzIiIiIiIiIiIiIj1AcVZERERERERERESkByjOioiIiIiIiIiIiPQAxVkRERERERERERGRHqA4KyIiIiIiIiIiItIDFGdFREREREREREREeoDirIiIiIiIiIiIiEgPUJwVERERERERERER6QGKsyIiIiIiIiIiIiI9QHFWREREREREREREpAcozoqIiIiIiIiIiIj0AMVZERERERERERERkR6gOCsiIiIiIiIiIiLSAxRnRURERERERERERHqA4qyIiIiIiIiIiIhID1CcFREREREREREREekBirMiIiIiIiIiIiIiPUBxVkRERERERERERKQHKM6KiIiIiIiIiIiI9IDxI84uWRIxb17EqlX1jpqHHoqYPz/i1lsjbrut2vjvuXMjli2rD8pYuDBi9uyIO+6od4iIiIiIiIiIiIiMP8aHOHvssRGvfGXEM58ZMWtWvbNm5syI17wm4glPiNhss2rbdNOIZz0r4vzz64NaIMrutlvE855Xvf7Up0Zsv31E64uJiIiIiIiIiIiIjDd6K86yIvYzn4l40pMiHve4SoC98cb6xZpp0yL+7u8iPv7xiMMOi5g0KWLChIgjjojWxdYHtdhxx4hHPSriE5+IOPzwiG99q/r3lltGLF1aHyQiIiIiIiIiIiIyPuitOHvooRH/+Z+VmIr4yorXUpy95pqIpz894pBD6h0NcMxTnhLxnvfUO2q+/OVKoD3llHqHiIiIiIiIiIiIyPigt+Ls7bdH3Hdf9d+f/nTE4x/fWZxltWwnfvnLiEc/OuK00+odNWefHbHRRhG77lrvEBERERERERERERkfjJ8fBPvkJ5vFWR5r8Pd/H/GVr0Scd1618YNgOV/4QrXq9oor6h01110X8bSnRWy3Xb1DREREREREREREZHww/sXZ1oXFi19c/RDYc55TraJ92csi9tgjYtmy6hh++OuJT4y47LLq34nW94l/+IeIbbapd3SfxYsXx/z582PBggVubm5ubm5ubm5ubm5ubm5ubm5u68GGnrdo0SLE0Vrl6w2jL87OmFGtdr3wwojzz4+YOjVixYr6xYxO4iwCLCtir702Yvbs6hzvelf1LNmf/KQ6hh8BQ5y9/PLq3wnE2Wc8I2Lrresd3Yf2mtH6jjfffLObm5ubm5ubm5ubm5ubm5ubm5vberCh582ZMyceeuihWuXrDaMvzn7nO9VjCf7v/4146lOrVawLFtQvZnQSZ5tYsiTi+c+PePWrWboa8aUvNYuz119fibOIt6PEihUrYunSpW5ubm5ubm5ubm5ubm5ubm5ubm7r0bYs3ZXfQ0ZfnJ03L+Lqq6tnx/KXlbQrV9YvZgxHnIV/+7eIl740Wi0Zsf/+1UraU0+tX6xhxS4/FJZW2IqIiIiIiIiIiIiME8bPM2c/97mIJzwhYu7cekdNk4LNIw6e9KSILbfkG0ScfXYlzrKCNmfHHav9555b7xAREREREREREREZH/RWnL3jjojTT4847bSIrbaK2HjjiAMPrPa1LqgNq14/8IGII4+MOPPMiAMOiHjhCyOe8pTq38CjDd785kqI3XXXiDPOiNhll+rfH/5wxPLl1XEiIiIiIiIiIiIi44TeirOHH149K/axj4143OOqbZNNIh7zmIidd66OQZR91asiNtusOu7JT4747/+uBNyc1rXH299enY9HGfB8W1bS8lgFERERERERERERkXFGb8XZe++tnkU7ZUrENddUjyuYOrV6Nu2dd9YHteC4666r9rOi9sEH6xcKWCHLM2uvuipi1qx6p4iIiIiIiIiIiMj4Y/w8c1ZERERERERERESkj1CcFREREREREREREekBirMiIiIiIiIiIiIiPUBxVkRERERERERERKQHKM6KiIiIiIiIiIiI9ADFWREREREREREREZEeoDgrIiIiIiIiIiIi0gMUZ0VERERERERERER6gOKsiIiIiIiIiIiISA/oW3F2xYoV7W0knHzyyfGLX/wiFi1aVO8ZGvfff3/ccccdMXfu3LW+9957741Wx8TKlSvrPTLeaBlP3H333TFnzpx2vz744IP1K83QnxwvvWXp0qXtvqDf1tYfS5YsafftsmXL6j3Sa/CNt99+e3tbvHhxvbcZ/Cx9PVJfL90HP3nXXXe17W/BggVtP9qJBx54IObNm7dW39pvnHrqqbHbbrvFbbfdVu8ZW7BB8hhsEB85GPfcc0+7v/s5l3nooYdi+fLlg471sQB7wh/Sd51iH9e6cOHC9jFDyWv6hWuuuSb22muv+OY3v9muAcYSxg61GT5z/vz5sWrVqvqVAeg3+tR+G//gC+lH+nMw33jfffc9kuvw39IZ7HPPPfcMdIzRAv+ZavhO/pO+TLbK3yZble6CrxtuO6c6kL4k3jVR2mk/1hHropV1E/JI+gH7o++aYP/a7HN9oS/FWTpt3333jUMOOaTeMzx+/vOfxyc+8Ym2sQ4FnAbJ3E477RQf/vCH4z3veU985StfiTPPPLMxWb/gggviq1/9anzxi19sDzIZf9Avv/nNb9p9RH/Srz/84Q/j5ptvro8YAAHpoIMOio9+9KPx61//2mDdQ84777z47ne/2+6Ld7/73fH5z38+jjvuuMbk+Kqrropvf/vb8alPfSquvfbaeq/0Cuxo8uTJseOOO8YHPvCB9kb/XHLJJfURq3PRRRe1/eyXvvSluPXWW+u90kvoK0TF7bffvm1/n/70p+Owww5rnPy47rrrYtddd20fe/nll9d7BX75y1/GW9/61pgyZUq9Z2wgd5owYUJ87Wtfi/e+971tG/zOd74TV155ZX3E6px11lntGInNDjVf2tAgxzvhhBNijz32aBcXvQDhjrxyl112ie22266ds3zhC1+Io48+ui38JShsfvWrX8XnPve5dv9+5CMfaQseM2fOrI/oTxDHaBPG8R/+8Ic45ZRT6ldGn6lTp8aPf/zj+OQnP9nuN/5yDRSrCUQGckvyGfqNfJTxdsstt9RHyHiBOhuRn7yS/iS+YXO5f2Qhz+GHH94ebx/84Afj/e9/f3zrW9+Kiy++uD5CSog15BSd8sF1AR9OvY7/pHZI/pO6Pq/npk2b1u5bbJRrQSc44IADOop/su7gH8kTL7300nrP4BALqQ2+973vxcc+9rF2X372s59t1xa56EfM22effdo5Ksdw7P7779+Okf0CE0L4pgMPPLDeM/YQ2373u9+16zj6gdhGDXH99dfXR1QaG/ZPn5KzcByx8Jhjjuk48TXe6Utxls7+8pe/3BZoRwJJEAXHUNuKlSUIdwzyyy67LE4//fT2wHnXu97VTpgTzNDgyHHoBOOPf/zjMXv27PpVGU8g8hGoKW4oTP/0pz/FO97xjnYyxWqwxNVXXx1f//rX28H67W9/e/z0pz9VnO0SzOYhkB977LH1nsEhwfrZz37W7gMSuHPPPbfdN9tss007yUoTJYiABx98cOywww5t8eFDH/pQOwGQ7kLyQyI71LYlSO2+++5tW6P/EDxIlAnW+WoJBKT99tvvkf7DnzZNmsjYQ3xDNLjwwgvbG8Le2972tnYhStIMJMj8+zOf+Uzb9hAbLEpXh2SVdmG10FhC8cnkFhPbxD3iX8pVZs2aVR9ViXz4Wva/733vaxc/CFz9CHHlt7/9bVuMmTFjRr13bGHFF4Ul2/nnnx/nnHNOfOMb33gk9iV47fvf/347plLsIgK+853vbC8sGO6dYhsS+Cryu06TEKMFheXEiRPjJz/5SZxxxhltP4hQu9VWW7XHVMpZuL4f/OAH7WKUfvvjH/8Y2267bVvQy0Vc6S30Fz6TehCB/y9/+UvbTzLRtvfeez8iJJCvcAyLOsh1TjzxxPakCkJtLkrIANRkCGijMZHL5DG5Kguz6LOzzz67PfGPT6CeB/p20qRJ7RwVW+U6mNjCVslH80kw6R74PuoAxPOhQCwkD0X/oQYk5hHf3vKWt7RtM0F9QV8SH+lzYie5Kn3aL3clUEuxAAZf1Cv+/Oc/t7WWI444oh1/iYfENjS4NKGFiIyQjn0SI+lTFjhuvfXWYzqR2k1a/qQ/H2uAsx2psxyuOEvRWS7DZlUeSS8Gn0jFKqth+AxmVF3xNT5h7JTjh9VMBOt8Bg9Bno2ijP4kAVOc7Q7YFMIAs2VJ2FkbvCcVNIDjQ8AjCKdbNxAgdt5553ZAJtlCIBrrFWr9AO27+eabx0knnVTvGRwKl3KFJe+lsEHMS3BeilJWXuJHmUnt95Vf4wWS2txWEezwi/QXq4UAm8T+SLAQibBxEjQZANGsF+IsPrIsTEiascFc5KNQYjXL9OnTH1l9wuMp+pXUbkONU92Gzy37DTvDthD1EuQ05S2MiEeIuPkEWL9Bbs5iCmLKcMnzjeHCe+m3PGdk8p9Ve4j9aSFAU79RW1CcjuSaZXSgP8lh8v5ELCL+kaeklfVNuQ7+FT976KGH1nskB3EWAZvautukGj63ZURyYjCTzcmvl7bKwixEIhbn9Ovk5GiT+maodXWKhXlfcocBAi9CZNJqsL981SX+lZyGmMkCv36ANmrSOsYSPrv0hSxOICdJizaa7PPGG29s99WPfvSjNd6/PtD6Lv0nzqKys/oqn2lhhSPiWv4YAQyYQMjsZXK+MFxxtgkUf4JxvnqXGe70DEVmdgg0irPRfq4eBSAzl4hoGGanQoE+oc9YXcBsD+9hY5VBvoKAGSFWGWC4iHusNFjXVS3MuiHOcstEIs3ssOoE59/P4ixjm35M/cKKgNyZJnDGzDwzQ0l/c0tFaQf0P/3GqkmKFG5zYNaMfh0OPDuRVV2cKwUg9qWxguiHeNvv4iwFBP6SPiFBYcIBn1nCKlhWJueJKO2KTTLjmYLkaaed1l5lTnLLX+yQ24qGmwRwJwKTXNxqncDWkh/FpzNG+lGcJWYhbvLYAPwiEw2sesQXdrojg6STvmL1HBv/nd/GRbLKPs6RktgEK0WwweE8iof+pv9ZwZ76jIIm3QZIQcoY6WdxFptJz5hlBR1CEXcMsCK1FGeJLbyODeI76aemWJlu0aSPOY7zshoWOx8uxDtEoOOPP77eU8XXdC7EWXx0P4uzrLQib8xthuKePJS2J1/BPzbZDgIcfgz7oi/JGek32nsk/ZXgTi1iHxMhg0EMpBDqx0f70F/0CwILeQArrIiBTDok8I/4VvIahBpWOZa+kRqCGFUK5NgO42I4j/zgHMRg7ggZ7BbbI488sm2XYz2B02uIe9jGUUcd1W4fcnvai/ZP7cwtsNgQfrJsH3JSBG3unsI2yU14b5NtUkvy+yPkstwFmT5nOHbJ51EXsAhgsMdQXHHFFe0VY4ylfoGxTuynHk5xipygtCNAnGWil7yUCXqOZ6OWKPNK8lRiIwIOdoIPHO7dOfQ9oit2P1hNxzX020IrcjnGKRPsjGkm+MhfWI2Kb2Qj38deqOdL20IIpQ/Jc7A//CqPn6PNS2hXzt9JExgK5CtMeJGLpjy0CcYht8z3Sy6DHyPfJ6YlyFvwebmvoi5A/6C/ctvEJzIO6CN8Mj6Xvsrj50jgeshJGF+doI4nRjL5XMbj9YG+FGcpQLndjkGSwPApAvNbbOlcbl3AAeczKN0QZ5ndY3DlokIO4ofibBWcEc5Ijn//+9+3hTqcKH2S30YJOG4KTgpBjmPlAI4UERwhNjldEjRmqhFtODfBk/HAvwkII4EEi0SPMUTAL6EQ6mdxFidPgKXfSJYpMHluYRlQ6W/GPn1G/1G88ggSnveWBwMEewIBxzEeCPAEkabgPRgI8jwbis/KJ2ASCFv9Ls7SpvQdYxtxj/+mqEccyoM28G9u42L1cYK+x4/ST8kGWV1OUss5Cdj0M4JtufpnbWDX3GrU6ZYmkoh+FWdpS9qYFV8knWz4OvqN5zeVKzmwReyMWwM5Dt+IfdHXaeIKP4et0eZ5rCQ+8h5i1nBuoyXJpShFnGqa3SaZ72dxlj4k38BH8UNEJJrEN9qZLU9yiSskwvQZgii5BX3O4z1KAYLb2ukvbJkxQn8yJobrPwHxChGoUx8xEdfv4iy5Jn1ITglMjpDTIArg+yj6yA8Q/8rnE+K7iEG0IbGQgpaxwEQw7xtpPoHYim3ld2+VYO8IIthor358rpeQjzAxQoxiFQ75G3aVHpNDfk4tgO1ge4jo9CO3MecFIf1Pf+W5IYIR/YjPHY7dUXcwFngsxWBFJyIy46bfHo1GLGLM0l/0C22MzWB/5C/0DY/MQSyieCfe5X6U9qJPuYsRgZZ8lGOwzTK20Rd8Dnktdwew8o7zJzsfCtwxQn7EOBjsfdSo+Nl0G30/QJyi7YlTxBliCe1NfYdvykGooY6jtqM9EfXwsUzek8fnIPBSGzIOGCP0LbnGcMCWOTc+uLyWBAsF6FeuZzhjYn0Hu+B7I0rTvtgS/UIuii8k98DGsEF8FDaa6ylMMGObqd/xu/Q7uVBZI7BAY4sttmiL8yOFvuQ68Jmd4im+lu/AmBlOjrs+g2jNIzjprwQ2ST/m+R5xEu2FNsxjGblNev4r9T42iT2To450shdbo65b250s5Lwcg/9eHzWX1vfsP3EWcQ6hAKeawFnjSPIgzSDDaeNcuinOkpQlp0TDN6E4W4EjZiY0d4YIBbQdM+M5zNIws5wLaaxooB3z58Ai6pGo5StcOScJLyu4RuJ4cRKIHgSTJoGp38VZxjlOmgQzQYFTFqI4ftoxfxYzx5D8UkTmSRA2STJGIj4SOBeJNGOm061QirOVQMZEUm5v+D6CMbaV/8gNAiv9nAdexFn8KMVkPivN84MoWFnZMBJIHPDDBH7sq4l+F2eZBEF4ox1ScUB7U+TlxQjCKAJEKfjRRzznjqQqrT4hkSVRJvFKsPIB/0YxOxwoshhbub3n9Ls4yyRHOXmEKE5OgmCW9xVxkr4il0lgbyTFiBKd4g6+jWSZiZVORWYnEFzxzXxGpxUnirNVzkhRkgoXcgz6MZ+QwHcSa1ghl4NYhMBO37LiD7BtbBLfNlLRlNiHuDDYMxoZGxQ45C3l6rN+gpWRZTGIPTIhjwiR5zGskiaHyfNL4iHvZ5VeghVI2B13Ew0HJiTx3+XEaA5+Ab+B2NBv/UZeiABEXKHGS4/LYVEAz5VkgiMtCsC/0lesokxgm/jSvN2wO34zopzkIu9Iz9VOtjnc9ma80J+D/UA1Ih8+H2GoU66zIYJvy2Mc4LfwpWXtkB49gtCX6mpiEnkqsTJfzMNkPnk/cSv5z6bJ4U5g+/hEct3BVqYTixmHud33A9TbtC0+KOWZ2AUT/tggsSvpJ/gx+iLZD5BPlv1ODCXHLPudHJX35/52OJDzoAlQi+DnO4H4i53iR4abJ62v4Aup25jsT5Cr0w/54xsRZ5nkR1DP88B01w2LClgUCeQ95Dks8hgJSUjnnJ18LfZJ7YM/WF9r99YYU5yFdRVnmVUh2SLY46wZgJ1usWZ5N0bOsv5OKM6uDkbIyknaGOdAX+XPmQQe7k0hnyfQiLPsS+1I0GCGG0dSwgwdSVZa9UdCxHjg32z8d9PtSjgjxgkOq9MPD/W7OIutUMTg6HGWuT0lKDhpnyQQ0Y8UNfw3M5a8N0+gSLoZBwT6dD7aliQM+0t2SN83rYol2KbVR02vQ7+Ls7QLwg4FDbeb55Dg4sfyVavDEWcR3Gj//Jmz9G/uR9nKZAzoZ3wkwZekvBP9Ls4yccHKV5KnBD6QJCqPf0xO0U6IpSWcIxfhsTXGBKtS0pggpuE76TtuJc3tD3ts8nmIUCTvgwk//S7OEuNoo3KFAHeR0C60cYKiAbGH+Eguh99k3KfVCk25HXEprYxIfUCf8nl5LtO0so8+RZzi+vJEvURxdk1xNsG/KTawG0Q6+q+8ewdxtsk2EXWYJMnbnmOJVfQb/Yfw0FRIkitR0DKOOuUjFGYU2E13KfUbrMoj1uSP8sGPkn+w6p8+JObRj+QViN55fk99wMQ/KytTrsKdPklcxzaTvfGXXLepX/gMhCYWd5TxOEHeikCFj8/vNuoXaF98DqsV83wD8YYJjvz29TTG88fLJXhvsk0mpunTMg+k3+hDVkznlP3JeZpyXuwqrfbsVC8m8Yjxh932I9TsxCTyFPqKsV3e+YPd0Rel/0y2y8KPBKuP8Z35WKCdsZc8dyHnafKf5LyIToMJdZyLvInct59WzQJ5BRpJLuoBdx0QB3Ndg1yFfeSQJdgR9kff88gs4mM5OdEkztInxMLcBjtpKUnUx4Y7xULGGjkMOW9THrWhsq7iLPoL/i3PH1IsZNIkgX0krYX+YmvSWngvd0Gs7YcRsU9qS/KbTrX9eKc1hhVnIYmzuagwHHEW42XpPsIf52ZANi2zZx+OgKKmU0EKirMDUMRz+x/tSl/QxggBrCDIQRRAiOA4VnDRTzhz/iYDJbgTCJpmqSl2SHyT02E1ZZqt5rwUsWWyi5iUZmia+jvR7+Is4HhJmEmgsJVScEFsZfUeogP2xUZfstFn5SoQipMkzqbVygQJBDkKSt7HX1ZFlLZG3yK64ujzYFLS7+Is7Yq9UYCW45Z4wbjPVwUkcTYXk4YjzmLD2DqfiZiP7TUVJBS+vLfTY2ES/S7OYhvYXA5FIH6NGJPAx+L7mlYxYwPEIgrMBH2GKEcSBSRa2BJ9TZ+QpCX7I6lOq5cSKSHntvtORSn0szhLgcEKMPqlHL9N4ixxiNVd2E3ynfzFR2JTTZMcjIHy/EwwIu5ge8Q8+rBcXcm10c98Xv4Lx00ozjaLs6wUYvzTX9gjNoOvKtuaIpM+KldYIiyQU+SrfSgw6W/6ntW2CLql3+Y2UIQJVjF1in3sx3cwxgZbTdQvNImz2B7tz0Z7pw2bIWcofyU65RLkkNQTxMO0SAAbor94L7bChBiFaA61AGOFXLTTamlyIt6Lbx7uMzQ3FGhbckVyjrwN6UPiWCmwY4OsxsyhFshtEx9I/+f+FqgBsVlEiBz6nhyG/uQvsbEU6KhD+Qz8Qh5bSxCGyXW4U6WTELihwnjGhyW7YpEAvpC4Vj5vmfqLtkSsy6G/eU9+1x55KsfmAg+5CzE01Q74Y8TX0n8i/lJ/MqFZ2miCayPv4hz9OEFCvYvd5BoLMIbxX2kVJaC5ELPyOoA6jhqdfk75DHaGj8Rmc5rEWep9cqTkU/nbtAgn+XAmzTrloXwX8iG0hHKSfENnMHGWPCLRSZxlwRv+L59I4Vh8MzlpgokQ7IWxkWJc6ROp4clv6Ot8QVAJ9k6cHSy/WR9QnK1haT2BG/U+geNFRMLJrE2c5XWMGKeM46EQKQtSBg1JMUJHp1nvhOJsBTOXGDwzLQhqOFAMmX3lrSIko8yCE8wpCHnEAKJ7PgNDoUNQpg9LEAII4il5Q3ilL+nT1K+5yEfQ5lezcRY8l2wwFGcr6Av6Cbti9isv/HDaJLEUJ7Q1dspfNtoPR5snp9gQfYk9JXGW1wkoqb/4y7/z9yWBfrCAnOh3cRa/RkKM+FYK3ARnxJn8GWjYAUVMPslF3/D+UpxlHFB05Ldh83n41bz/Sj+KgIjNsZpkbbeiKc7+qB2/8vGPSEf8yn0gPhV7LCe8gDhJLMJ3JvDL7CPZJvEicU3vZeVW3n/YWJ4Uc8sayRfXtTbBrt/FWcZ4EnRyKBpLcRYRnBjDPvxl8p3YE8JAWZhgf9hq2eeMm9IG8xgK/NActosoUZ63RHF2TXEWAZZ+pW0oQig4EXTov3IVchJniUU5rPgpV9oS62jn1G/YYhn70ko9xkgT9D/5JwIfIpU0i7O0Jfk8wh72kvIV/tKf5DM59DM+lrwVe2YSMxWZxMXc3nh/blf4bOIneS91WhPEzrTCcqSPCtoQoB0QZxnjeZ2FeId95Y8NoZ2pGXJxltfpJ2wT8Y5jyGvIOYiTOfQ7+UX5OB8+N+9PbC3vT15nIQJ2XYqJOUzg0J/Y49pynQ0N/BbiDnbCZDy1MP4MX4oPo11zmMTHx5Z9hD9FTM1tAnG2rPf5PHKVvN9K/8l4wOdy5xCvNUGsRXhirOXn7ycY7+R3+QIA4LncTPrmuUCTOIuPpM+YACb+YYP4NtqU/87p9FiDMg8t60DOi3CIKFiuwk5gp+TQ2Olgj//ZUGkSZ4mF2ECep+BzmRRsEmfJ/fLJRHQ1am80gAS+jbiZ91fu7/Cd+FjuXhjscT7EWMYS4m/TYoT1idZYVZwFHDtBIL/1gaXYDCyMl8GXaBJn1wYOiBk5DH0o4hyr/Qg0/dAfg0FxgEHmqwAwdAJruZKEghVni9PFATTNarIPoZf+x/EkcATMtBA4SuffBH1IwkCBNZREGCdPYGElVD9CwZcnpzhgxAWCdQ6znQTlpl/GLaH4QTjEpoYKCR59T+Jein5NsGqBPu5UEPUDiD5NAid+kOI0F+0I3CRKeVHP6/hR2jwP3AjeHFuuMBoMxHyuZajPK+IaOZ5g328MR5ylfYhPFIy5CE+xgpBKIpXvx5YpXln5gw2zMmEotz7zOSR7XNPaJkaAIgo/MVgBuyHDxAciaJ6X0G4knwgIuTiLYIrvHEpBSIzDDzKxNVy4JnxiuVqsE6xGIi7n8bbfwNbI55L/YwIZ30ccTCAe4avWRZwdDApQ+pxVQOXjFXIoiPHrCrMDNImz5HSsyuLZd0OBnJHJZ2yXFUC8N+//TvA5rNIjhg62Co+VZvRbPwuzsK7iLIICExP5whj6Hz/c6bEGw3nWOnkrdUCTkJiDH8C+8zjdT9CP9CFCTg51OwJMmdOxoo8aHv+V19jUFNhuvmCgSZxdG9geuRDCbDnxkmC8sSiIXGqw1dAbOusqziJuk6OSwyZYCIWtDVWcHQz8LjoAtt+p3mf84RewwU6/SbKh0yTOIlKTZ+aPoaA9qcWJUSMRZweD2gWxntg2mDBLfUp+w9gZSm0/3lGcrWElELNxLKnGyZPg8HwRnDp/c3GW1Vg4ac4zFAgiDFwCBw6IgICxkySQ7KXbXSi6+DcbCR8FEEEE5zMUsWpDhDFJO7BknpUKtAUCAs64aeUsyRf9iGhAv+EACNb5LUXMRpNoIcbS1yRBBFRE4PTw8rXB+GDVIIk2CRsbfYrjIiin5ACHwTWTGOJcOJ5jSMryxHFDh75h1TBtTZKDsE0floUEt9Qy+0b/0W4IPggQiHHYQg5tTNFCwKaQRMAYTPBhJpUVnPQbz3IkKaDP+Bz+ppk2ggv9iR3y+BHsFpE2XU8udPUDtANjl2SLdqZtmDzChpjNzhNh/BT2hxhDskSfJT9KQM4DNz6XxIdgih1y/GCrQ1i1QF9zfo5nXCQ/ij2l99LP9BXXiY2TSCAAs6+f/CiJLc8mJKaV4izxiziW4HXENn48jEQMO6WNsRfar0kAYkKTcYEdI9SuDRImZtff+ta3tovZ3P7YUjxllSaPQOE1ClPGDtfGMfiHfJJnQ4fcgb5izBO3EOSIfwizbLRTgmPTLYDYEr6KXIMEuXyeG/vSD5VgR7Qtdl6ukC2hTxgPfA4TJamfsEH6M9kgBQ/7OScxj0KY62dfWVT3A0mcTaIofpQ4hB0wpulX/CuxJr9dEOhHJijKRzEhGJEbDWVVOfkPogKfSewtbS8J58RjniNOn/F6nteQf/Vb7Evg62g72iIn/ZgN8ZAiityGXI/aokmcIf/Hfsg1S+GiCeoOhNwtt9yyfc5UO7AxTpLIwXjCnomx9Gfeb1xXP/UbcY9JJ3LIPMcmP8Rn0iaJJCIxgZTgOPoHUQ/bxM44hvYtxVRiFv1ZLjLoRFoBRn/ymfhefGTqzyQIY2vkRvgMxlOe69C3ncTBDQnGLGMfn8iEIH2B76JdiInlnRipxuJ18nbaiuc605fUHrnQRz5YTm4OBvEM2+Jc3GmS7BBb42+6M4U6Zauttmpfd34MY458t19ARyJH4IdMcxBYEa7zlaq0E32W1960Y9JLsAUmnjkGEbe844N+JmaRrw4F8lByKHJdxkceC+mnVAdSI9KX+BLynGSnHJMvSNmQaRJnaX8mFslJU93NMeQo1H15jceddRyXT3SlBXJMvAyFNDGW7p7OYxv6EHbHdWKfHMdYKfOb9XEVbcv/Kc4mMG6CMLOmDDJWZuLUWWmQCxA4GASH0kl0AudBccLqBzaCORtJHQ6HQQQIWCTbfD7HITRyHEnBcGZmNzQIpDgDHDP9g+NmBUK5cpbxiwhO4YmYgFHz3wRhZqrTyi/6ktuU6EMCABuro/mcvJ8HA1GK99FH9FnqU/qKIigVuSRgBAGSBo5FXKLfuabBHmi9oUFBji0RmNlIrgiMTWIACRP9S38zy0qQR2RPdpKDbWHLOGWS8U6zoICT22GHHdr9RT+kPsPe+JuebYpjp6/op2SH9B99S7KRJ3n9Ar6JYErbEYTpFwSzPBAnaEcEIkQ1+hkBiOCOXeTFEsk3r+Eb6T8EjMHaNj0ygf7AflL/kTCTAKRVSAiL9B3XST+n/kMUZKKmX8CXYXOsDsghUcHfUXzm0JfYJL4Wm6DNiH0IR00ggpMw4Qc7HZNDcYKtct7c/ng/n5dWTjChhZ3Sr/Qz/ce4w/4Qd/uhMM2hMCD5ZezTbggBJKD4xzKGEAOZyMQesD3slKS1fG4ofoy2T3aUzj3YyjygMOV48pY87mG/2HwSXkna6VM2zsvxHEefru0ZtRsipTjLGEZsZSKSDTvCF2Kr+K8c7Ib3lj+AigDPe4mBa4PYxzno79L22NKdSdwlge9MPjMdhzDJuMoXKfQTtDW5QCnm4GN5liV+jb4gV2Fj4qupIERQwr9yrlwk7ATxkjFBHyQbShu/ep7GBJ9HvxFLy35jgq6f+o0+Id8vV1Ale6FYTzCZT16DmJYgJyVP4Fj8KK/zb2oLhIEc8k2Oo84YCtQgTHhic/Rn3lf0J3UFJP9Z5jr0MXbcLxNcTKazcIZxTU3OWKaN6Ntyop36nZqOBQEsbqKN8XXUYCk3TDBRSL+R6w8FBETGAjEvr+GJm+zDlulbrou8M+9b/k3ugm7QL+D7qMdKjYWaAV+Zj19yFlZX5nfQ0V/0G+OfepF+p/3whaVGxYQJbT3UR1/x2ZyzjIWpn9ANAAE32WBupxyT+4sNmSZxFhjv9C/tQ1uSy9Am9G1e43G3D/Eun5hAnMUHDvWOE/LdZFN5zkk/YG+cjwns1Ke5fXJ9vJeJm/WNvhRnCciIfE0z17zGrEhqBwZnGQjZR5I11ISHwUMgYWk3Mwhp43PYx+tAIpFeYz8DOh3HZ/YzJEEUjjhtZkpw/nmbsI8ZriaDp+AgsJdiOu9P7T3c9uV4+qipT9M1Ap+J4+A1+pPjU78PtkpwQ4TkBTugH9fmZ0iQaTOOZZZ1sNsUGAu0KX8HWyHC53Ouss/SloIKhXPeT3m/MQ4H+4wNGcS75JPWNjGV/Gg6DiEPuygnP/g3/pVzNgm9OfQP/VD2H5/DdSV/zNhhH6+l/uO/scN+86O0f7nChHZiX6e2YIynsb+2PuH8HJcmvgYD4Z3PbepDtiRcJT+RriG3P/xG8q39BCtz+P74L75/aqOmGIL/Sn6WtsuT5QS+smz/ofQjfdTUf+nakg3ymfl5kw1yXH4XS7/AykoEhvxxAsQR7IF+SpOKLBwoYx1tSn/iQ3M4jv0pfxyMNF6a+o4tfWYaF039i+31a+wjpjCGO+VstBvxhYkl+nCwSUbakb4YSv1AfCRuNvUbn5fGxGD9xvX0W79hT2W+QR/S7vxNpPZN9pfAx5KXYJu0LdCOpa0l2xxqXsF56f+mvqI/02dhj019Tn8yDvtpgQA2RzvQPrQLvow+K9uA11Kuk+oHYlJTWxGf6LehTvRyDcl/lv3BXz4PG2OM8O+m4wa7q29DI+X1aTwn8Fdln9Cf7CtzTfYz1vGp9BfnpH/L/kz1WophawOb5fN4T1M/pXypk51yTL/UgbQFk1Ms8iihL2kPbBHIbWjX3OeS65X9jQ/kPbTvUOBzOvUVY4zzcf7Up/kxaUt9uj7RGl/9I85iTAwcZstQ1/tpJmtDB4eL4M4sDQEygWNnBRGrPvpNDBUREZHeQOGAoMOkMSs71sciQURERPoHtDImp7hDK38mt4wNfSXOMrPCs2i4FYEBxzNEZMOB56Vx6wmrZLmFmlvjuXWFW3P7+eHsIiIiMrZwOx0LAbjFlluf81UlIiIiIuMJVi3zSIr0aJChPjJCukdfibMsfeZZPjz3ZKjPmpH1C0RYfvyEPub5iTysury1QkRERGQ0YeUJvxdAHjKUxw+IiIiI9Aru+OEZ3Uwos4iRf8vY0lfirIiIiIiIiIiIiMh4QXFWREREREREREREpAcozoqIiIiIiIiIiIj0AMVZERERERERERERkR6gOCsiIiIiIiIiIiLSAxRnRURERERERERERHqA4qyIiIiIiIiIiIhID1CcFREREREREREREekBirMiIiIiIiIiIiIiPUBxVkRERERERERERKQHKM6KiIiIiIiIiIiI9ADFWREREREREREREZEeoDgrIiIiIiIiIiIi0gMUZ0VERERERERERER6gOKsiIiIiIiIiIiISA9QnBURERERERERERHpAYqzIiIiIiIiIiIiIj1AcVZERERERERERESkByjOioiIiIiIiIiIiPQAxVkRERERERERERGRHqA4KyIiIiIiIiIiItIDFGdFREREREREREREeoDirIiIiIiIiIiIiEgPUJwVERERERERERER6QGKsyIiIiIiIiIiIiI9QHFWZBR54IEHAuNavHhxvWf0Wbp0afszFyxYUO+RnIceeqjdPrfffnu9R2RoEB9vvvnmWLlyZb1n9MGOGa/YdS+4//77g9yAbSz9mIhIP7Jw4cKYOXNmLFu2rN4z+vCZxDZyVlkT4uB1110X99xzT72nD3nwwfo/RNYd/NuMGTPi7rvvrveMPsuXL2/7ufnz59d7xpaHH344brvttpg+fXrceeed7X+LlCjOynoJzvzYY4+NP/3pT/HHP/4xDjzwwDjhhBNi7ty59RHjgyuvvDLe+c53xkUXXVTvGX2mTJnS/swJEybUe9YdguhJJ50U55xzTlvczCHYnXzyyXHBBRfUeypuvfXWdgDi9fHE2WefHR/60IfWuN7BmDdvXhx22GExbdq0eo90k+uvvz4mTZoUBx10UNuWsevzzjsvlixZUh8xPvjtb38bH/7wh8e0QDv44INj2223jWuuuabes+7MmTMnDj/88Ef8J9sf/vCHmDhxYtxxxx31UZUwvPvuu7e/86c//ek466yz6lfWDXwIvgSfPd78w4YGyT9tjf9+sENxTbFAvODvUGFsHHXUUavFYOJAPn42SJjUa+XKHWnF/Nagrv/RXfCHJ5544mp2S7tju930Dxsqt9xySxx66KGrxRls47777quPGB8ccsghscMOO8SsWbPqPaPP5MmT433ve19Xcxx8AXG9aWwijhx99NFx44031nsiVq1a1c4F6KfxJFpwLb/+9a/jS1/60rB85NSpU9tx9q677qr3rIcgYrVsJXbaKVqJSMQnPxmtpCBaRU19wOjwl7/8pZ37YKvJ1/3ud7+LU089NVasWFEfJU0QJ44//vh2+6UYQb08e/bs+ojxAXb+7ne/O4477rh6z+iDRvCe97ynHTO7BXnVmWeeuVpcZsNnXHrppfVRlR+hH7bbbrvYfvvt42c/+1nHnGy4IOIRN2hTWf9RnJVY+MCdce1dl7S2v8R1d106brbpd/455t6Lo1kzSUui5wc+8IH4whe+EJ/97GfbgtunPvWpuPjii+ujes9ll10W73jHOxqviZUKJHrdXoWX2oakplvce++9rZzsk/Gtb31rDTGF1ygkdt1113pPFYT22GOPeO973ztmK1RJ2Eg+aNdOsBqF74EQUYrMQHFAn5Srjs8999x4/etfH7/85S/rPeOXeQsfjKk33xfXzBpn28z7Yv6i5pVAJI9bbLFF236xZ/5SKDKmEMbHCyRbCJWLFi2q91RgwwieoxE/aRvE2auvvrres+4g1G2++ebxsY99rN3en//859vi69e+9rX2SoYEQsa73vWu9uQStjWS1fjYI+/NCyomez7zmc/E29/+9jXaUrrPr371q3jb297WXvnVBEUccYpEcKhQdGy55ZbxkY985JEYjM3y3xvsJBZiWctPxUteEjF9er0zo9WO8axnRXz969w2U+/sHhRe9FNqZ+z2c5/7XNuWmHSUwcGf/e///m984hOfeCTOkKN897vfHVd30pCfkKc0ibPEGK6VXKWb0DaIFkzud4tLLrmkHdcRLUqYuKftjznmmHpPtEVMhAv6o1uixdrgbhDi02Arhpl0ws9dfvnl9Z7VYVUt5+Bvzn777RdveMMb2kLjesl550W88Y0Rj3rUmtvTnx6xyy40YH1w9+AuoZ133jm22mqrtm9Lvo46gzYdq7GxvoJtIXpiX7Qb7Ud9jCDIZNR4gVyTWhUhuYQFEPi/bgvx1HfktAj93YIaBX/Nd6G904YvYwIqQf1Jn+y///7txUvUDMOt/8md8TVl3oz/ft3rXteeMJf1H8VZiRkLpsShU/aMw6bsFZOn7j1utglX/Sj+cttprStcU5wlScIRHnnkke1/I7RdccUVbeHky1/+clswHA9wnQSCP//5z/WeAZi5w3l3exUeIg6BmYK7W7CyhFUD3//+99cIlrQ1bf7jH/+43lNB8U7iPVa3QrNKgwRksKCLozvjjDPa4nETJIUIVgcccEC9pwKBiRnPa6+9tt4zfrnshkVx4Mm3xsQz5oybbcLpc+Lg026L6TObVyhhC4xZkhWgyGEWmOQccXK88Jvf/KZts2VihA2QAO+11171nu7BJEu3i2ZWKiDyrK1o/PnPfx477rhj/a+RQd9il6X4gU/EFl05O/pcddVV7XjZJJJQ6H71q1+N733ve8PqC/pvm222idNOI0ZXMfj8889vj9VdWkV7KVRsEOy334A48eIXR+QrAlvFUfzt31avPe5xBP/6he5B/KIfWeEuwwfRkziTJg+I90cccUR74gLf3jRh2wtYbcpkGUV4yZ577tm2124/foCVs+9///vbqz27BTkg+S/CQQkTRYhFrARP0B/8Gz/SbfG5E9yhQ3yifujEhRdeuNoKuBJ8Id8TMTqHVcEIT726hXqdOPXUiKc+dcDf8d+velXEK14R8ehHD+z/yEe6/rgDagYWglBzjOUt7xsK5IrEYVZvJthH7opfGS86D48X4Dq5g6qEGIc/Gs5K9aFAjYFA2s2Vs6zGRZxlJexgoAewIGFdfGwSeKlHc2gnhOCxvNtCRg/FWYmbF06Nw6buE5Nb2+HT9h0326Qpe8Tlc86IhxvEWRIpipRylmjfffeND37wg22nX4KAwkwdCdNgqytJenk/RtF0u1taoVkmDRyL48yL0iZxlgKY4370ox+1V8CQ0PFZuUjLbSl8BjbJDNtgzx6joMAx8904B4UHAa+pEAdsnO/HKpyhJj4jEWdJsFhpVybZnCsFXJJxroNtsGKe1wg6tBMiT1lE8T245Zr2pF1Tu+WzkogQfC77m24z43vQX5yDW7kZJ3wef+kvxN+mfqDN03doWgXI9+XaaXPO0UkY7hZX3LgoDjr1tjjkrLnjZpt05ty2SHvtrGZxFgGWojkX8OgjiremMQc8r4l+pm8GK1QZg/QhfdA0S83YYVzkr/HfjJPyFu0mcZZxjsjJtVJQMGYYC2l1B2OV78I1YKOD+R7A9nk/34tzIFJ3EmdpF5JNzsv1Yk9DgYIRcbZTwcnnMl6xJWybZJLryduIccxnd/JRXBvv+eEPf9i2KVb2Jf9LG/FebA44L5/X1Dbsy/sH/8nncQ7+Ku6uHfwnIvsXv/jFNR4VQt9yB0pawUZ7Yof0K+OwKQYCcYtCI4mzCfqb1U4jWWU97kFkadn5I8LEy14WrYAbwSTxk59c7dt004hf/GJUHm2A/bCKfjBxlr7D1+VxF1vEvnK/hY2TY7Af/1TGJfwan4edDSYu4XOwc+w62XMT+GtuWcfuB4uB2Dvjjusa7HOJu3wmxw6WH+XQbsQZVpYlsAdWfQ8lzpS2k8N1cxxt3+STeC/+Ko9VtAPnZ3/eX03iLP1FfxBjWPFLDkzf5PZJm3AM11HGrhJ8Am3HxvVS7HcSZ/G9CBCcm2saqjA8XHEW8BtNeRRjlLYC2pprKeN2CediHHUaS7QRixgYE9QSjKey3WhT+odxy3/n0H8cT38xUcWjr/gs+oVz0VZcQ9M18l3Sd2iK2+TpvM75xlyg5PFw//qvlT/bZJNoJQGVn+MuJnK0M86IeO1rB/zg/vvXb+wO2Mq3v/3tds1Rtnki9W1pa7R5GieATTN26RN8Y9kX/Js+wDetbTyluJjnqSX01WB+IIENca30MWOryfcAdsoxbENd6IINI+Dl4izwWC72c30lnJv2ZNwO5ndTXGBrqtnwxXz3Mm+gXdif8mLg80pxlnbgOCaheI3HBdB3uQ1wbvwx32OwtgNsNPU/58CuyEd///vf10esTu4z+O+hwHhgVTeLGZpIfgIfi69hcUT5nYCxzn7atmnc4/dOOeWUdu7O3VAcx/H0GW2Gj0xxhLHM9y5jLbZV+nDex/clFnSyNxlbWv2mONvvIM5OnvrTOLy1HTHtZ+NmO2TKnoOKszio/JYonBCFIbcflQkW4ug3v/nNtgNlhgvBgRnzEpwTwhzHsHFrDQ4wh1sYSCpJyHJ4FhKOl0cZJJrEWRIHVilRECMkk4RTHKTbEnk/n5tuV/z4xz8ee++99xrfCSiGCDLM/FO0ff3rX2/fek2SXT5zFmfM8684L0GPIE07cN1rWzFCMCRR2m233eo9AxBsWclRirMIWZy/DEAEF/Zzq/RPfvKT9nXQbrR7nlQlWAnM7e20F9+Rtuc75gnE6aef3l7xyjH8pZ+51lQsEngYGxQ1bLQrK0XyoM718F76BAGOdkobfcQ18niDBOONMcSt4AR7vgftT58neJwF447+4P2MKfprNAMg4uyfTrstDj1r7rjZDjlzbkwagjhLkpAguaAvSNLy8Unyh2BJv9DP3KJKX1NA5fAe+ouxmeyZhKYsLLFjbkHKP5s4iE3+4Ac/WG2MNImzFKCMJ8beRz/60fb4orAgYeOzSIgRxTgf14oddboFmUDMWKctGDPYB3bFuUtxlu/705/+tD1m8TH4AK53KKu7kzjbabUQiS/jmnNyNwJt953vfOcReyJBp89of747r5c+isS29HO0c7Ip9tFvJJMUp6w8LtubPsRu8YcUTXxnVifj45mc49oYH/htGRzGeZPIj2CVYiZjlsfR0E+MV2LPTjvt1PiYgiTO5s8hpo9SUd0ksGwQUCCzWiwJE89+dnWLbxIyEGZHCXIRYiD+rxPcTYQ/yB+lhL1jy6kfKeSYeMEG8TX4LAS05GdZaU2/Y9/YLbZJnlAWehTGjBfsH9/2jW98Y42xwpjg8zkHx3FOcpNSuOA4hDpyA+IpY5UxyPcpj2UyjM/ifGz4hKEU0kmcRYhJ8D58KN+jFLTJL7kG2oDP4Xb7JmEDWyDO0I60A7etluOfZ9xjTzx2KsF3xsdz/lzoaBJn8X18Z/xpegY410Zfcd3kdlwD/phr4HUExybhgnGEGJ3yQHxo8qulOEtOhuhAG9F2jCP8etNkYUkSZ1mdXEJORnvk4iyxnXHCIotyrLGPaySmf+UrX2nbAdeCAFXGdNoVAYRzpdwMn0Z/prHE+YnntCVtmsYw50ufTd5OHEx5I5/Lqt4EbUsczM9BrCe+8dnkA3xuHp94DyIu56NtaHPiHrYEtAEr4DgHr9NH2AQ5bj4+R5XW9bT92UYbVY8uaIK66EUvqo577nMr4bZL5OJspwkR8nX6Nd09CdQK9AWPoQByul+0/DE5G23JGCb/TiIneR6PSaAv8Ev0H7VFKSySn9Bn2BvHYFsIbfkY5b+5JsZLGkt8dpOgSo6G/TF+sSmub5999mnnvDnJTtP5yA3x3WsjibPl3ZPki+SV5Hc5yd/TDny3Tv6e68YHputh3JZCNXbN9+L9Ofg04k3uPzmW8Z2Ls9RG5IUcy3lSDEqTwNRc+EHsg/34EB4311RTMXa48ww7JF/EPxIDsNVy5Sx2SZzCfukTNv6ba8OfDEYSZ/H7TWDT+Bqug8/mWLb8ERP4FSbQ02tcK+MpB19Jm9CH1MEpn+Yv/cF+hFpgPNE+pW5AnKf/EG75ztTBxAy+L2OGz6VGHzNfI420bE9xtt9ZX8VZgi0OFidD8oPTwaETkPKgQrGAQyO5I8ElAOJECeIEpQTOCCEEh4wtcCzCSimk8H4cbDkriRPn9rhciG0SZ3H0CLwUA1wv10BiRhCnOKLwIthwDRxHokEAK58hy3dk39Zbb93+y/ck8OCkKZpz8ZhjeY3Zfb47QZaCgmBPktskVOeQrJAgkjCRHHC9aeM6CRAUGTkkPewvxVmed5kCFNfCdRN0+I4IMXkyw7kJaHw2xQ3H0r9cM2IQQQ8IwgQ32pNCg6KGoESf4tNIqkmaWK1BICVJJ5DlCRYJPufnHHwXzsH3Y3wRRBGz8oSDRJBghmjFeCQh4rYWiqT0Ot+JpIe2ps0J0PQNCWBT0dQN1kdxFlsiOaAdaW/6AVuk73MBkb7Czml3xgx9ybEk8YzNfKyRgJK4McY4J8Uk/VM+wxbbwWby/Ywd9nF7dj7T3yTOMm6wYRIexkIaM9g510ACy+w/10oySnJLkcBxOVw7Y5Tzczy+g3HIOKWAy4thElFEf+wIv4Od4Cf4vthcmZCV8J40nrlWrgW/lsRX7Ar/h4BD22I3yZ74XrQpfYNvpN0Y39gzx6dElmN5je/AdXJraPosfAhtS5Kd2hdfi6/MJ8Pw6xTX+ETaHDumfUjUWf1GAY5vZ1JkqKsc1omHW99teavvV7TaaTxuy1vbyuZiNj2HLo8jjF3aLk2s4WOZJENAou/4S0GKD8vtAJI4S3JPvzLWESroLwrmfEJlgwMxqGVnsfHGAyItjzTocLdKt8A2sBEmmbCjZLdMVKY4xuoaijXslliK3WIzxGNsk9cpAinuENYZF9xlk+IpNpfESj6PvuUxP8TFPI8hfnFOCkDOwXUgfBDfc/CN2Cj5CD6QXAP/Udor7yM/YSzi0xl7iHGMsfwHYxAL+X74Gr4/n41fH8qkFNdA+xHP+V74NT6j/G6AsInvZSxjC1wT/op2zcUbzkNbch6+H3kAogxFVQ6fyefkdyvQhogv9E8uQjWJsxzL92WiCpvkR7b4N8IRvhE/S+5BP7CfvmiagGNMsPqW74bgR1zh2vENxJn8x7u4JuIV102uRFvzHuIM8Y7PGgy+K+fFt3NNaaPNyNf43rk4i48h7pLDpfGcoI+JIwhH5G/0N6IxOTd9lB+PyMJYQqDg+zGWGC+MJWJfbivEFnwWY4xrS+OS9zBu+QxiITGLa2Af4wY4D3GbdqetEVX5bhzPWKA+wZbyyQCEaq6DNqGtGRfk4WlSn77ndWyEsZTn6fnigFFlyy0rn8adAUX+vhqtmqot4HJsJlqvK4w7Yg7jnH6mXxhrtGnK+Rkr+ArGJu2N6I6wRF6EfeLrsAlycMYHORLjgn2cj+N5P2OZcYqN45uwAfLzlMcAcZGxhw3Qv+Q9ZQ5PncF4ZsxxDNdNHZfnM4BNYzt8N87DdSH8ktNia3n9w7+pfdIqbOLrUMYA44YxzRjiu9I+tAFtRQ6bXzd+iuumXZK/55jSJzJ5hO9JNSDxHj+XL0YCxjo+FjvLIcdnDONDEk3iLHkjPj4JyXxfvgN9Sp/h13h0HXGK8cD34vPomxLs8i1veUs7XmJr5Cr0N7ZKHpT7DN7Pfj6X2o0xQS6ELZZCcwnXgbDNeOJa03gl9vIZ5EL4Fb4n/pBYxzHJ52P7tDf9xfvoL64DjYLxkWBsMGZoR/qIvuJ4/hKv0AKS/+Y4fCC1RII2xEbIvbkuaim+M/EdP4mvwe7YN5wfzJbu0+ofxdl+Z30VZxEHcHQ4cGbF+G+cL849h2BJQpevTEDcwJniDBMELJJvkuW8sCzPh1MlgJezkjhcnBoOLtEkziZSwVMWKeXnkSQQFEkuc0gsSWQRNHN4jiMBJb8+ggcJAcEjPz+fzaxZ0w995eDUSXr4LiQRaTVC+m+CAolrDokJQnfTylmCBoEhvxYSWYJOSmR5jeBPMpwXKcCx9HkuWHEM7UkgziEhI7HKE2RIwlNK9oBgyTn43BwcJElEmr3l2ihoaP9SCEtJHW1N0UbSl0PQ5TuVxVu3WB/FWcZqGltsjA/sM588AcYSyRUJWg42h/3nhS9JIP2eF/ZQikZ8djnDTHLIPlYI5eOjSZwFbJHjS1ssbRmYDSfpKotmkiHGNPaRwCcxXmiTfKyTcGErZdLIObD9NEHQCYRc2hjbZWNs47vK92EHCDl5G1CY0q7YVQ7tjO2UdkYRw/Hlig/EIPxOWvWE+MH3zH9AgcQbP08hwHelfUpfSntRoKfVMqPG4lsiLv54xGn/1XKym4/P7fQ3tbY3twb/T1uDb3UxlWIWH05ynooC+oo2R3CBpvFKQciYzwUpwNbojzSG0n8jtuTF3wYLd6bkz17kh8CyQmo0oCAl38FeaevkKymsczEBf8gxFKDkPwgB+DTATvARpR2l95OX4MvylUiMC85BTEv+k/GEf6RYz/u7HEMU11xznhelgjWBP03CSr4KEuGRfeQoyedS0CN4lflX09gtIT/EV6S2w+cRwxEY8kKdFXd8ZvkDoAh2vDcXSLAh2rp8xFYZZxB+8GW5mEG7IQBwDckmoUmcTRBjyKtyEYfPKj+P/iYm5neXAfGH2JGLolwHQjttgh9OcCztlR8LfAfajuscDI4j1+E6OHfaaEPajP/OYxhjiu/NmM37A5I4m7cfYwXxii1NLNKOiPfkzGVuRyzj2Dx+E0u5jvz560m4Y0zm44o435R/IDRjU6WggRhD3yaBhXFFToi95v3FZ/BvckXGdmnPfC6Tn6V9jArkq//0T5VPa43XQeH7pse57LlnvXPdYWzjW1JMoX/4b9o+zy/IC4hN5EjYNnlVmqRhHPPecoymdiWf4rzlwhQWsXCeXAth/DP2ctugv/IxikiGTeT5C5R+KeW6+SQIcP1lfoPPHUpOWcJ10i7J7vg8bJ7vVtZ55LTk2nmdxmdgQ3m9SDxgH4uccsrrYazT7uUkHROAXEs+idYkzibIOzg+F7dp7/LzqOux6bJmw8bZX/oB7Jy24PwJ+hp/zyRI3j6cgxqxnJArob5GY6C9+e5s1MRlfUnOz2fnuT/jkbHOJHnuE7gmavZ8Mh2oGxknZa7O4gf2p3HFteNLqVNTmxG/GMdMCNGfjHNez8dx+txyYYqMLa0+UZztd9ZXcRanjrjKf3ObHI6G2ei8UEgOmqCO8+Z4/pLoUdTkgQ8HhcCAY2UFHDNPTc/U6YY4ixMm8UfMKMU7YKaUGX2ul8SDhI2/OThhPq8sCgjMBIn8mbNcB0Ehn0UDvjOJMOdvuo4EgYlVayS3BDfOlzaCAokjqx1yOomzFIdcC4VmDkkSCS7tDnwmn0fxUkKCznfME3ucGO1Jm6VgQ1CirxkrtB99TxHCX74zCUye7JIEcw5WS+RJAAkF50jiLEUjgY/VRXlgS3AekvCmIiOJ53kx0E3W55WzjE9EH5JC+qa8rQdb5zgSLsZX6ktWp77pTW9qJx0JijXOQzLCmMgT65xuiLO8lwS36bEfjGO+F+/lOrh2xl4pPGOv+J5ypQW+jbGXi7N85ybhn+vm3AifeaJXQjKM72DFBm2KPdHuJJkJxj92wGrePDFFDOU6aXMmQjiGv2nyJi+egWulD9LtVsC5sZ1cnKUgI0GlfUhYSZIRfkgS+Tf2S3GQi0ZAUYTNlgVz15n2k4hftYrQP4zz7bet7eDHtLLs1W0HWB2C7022QLHGOCKmJRAQEHSSfVF0YAtlcYL/wo8xUUbST/sjwjHpNtjY2yDgsQJPe9qAMJs2RI2s+Ow2FLPYGHGF2Iut0Q/EvjzOYF8UnxyLOJZuxaZf8EEIRqUdAefAjhkT2DXHMgYQbDkX9poKNo4lltHnTGrz37nAmGA88T7yM8ZIGfeBffi4ptvfKU4p0pPARezFp3A8hSV+dKjjjZyK8c/4pv3wQXn7JFg5RY7HdTO5lHwc/p28MZ+Ywn/RH/hEjmPVWp47JLohzvI9uQZskhwjBx9JvMQe6TcEPmJlKXxgn3znsh/SSmGuP8EKNfotjwvA2EHMKAv7EmIK/UQOlueMxBxybdojF3EGE2fZxzgrxUn6hfw++TByNcZqKUoDbcN3zL8P8YzxRR6boA5GWOE7cv6UZyBMMX7KXJwV6PjCPP8AroG+TbGP781ndVqJhy1zfWmyLIeYTp49WJ7eFXJxtpVLDArCZvoRxFYbdQtsgTyA74ttMmYYS9hlPikB5OTYHuMM+04wrhj/nfI+fA05EDkifUsfE/OocxDW8pjIxDLjgXFGPkbOUYJfoo+4Fs7V5JcY3+Q0iP4cn8N1luMWm+R7sWAI/9FUjzbBuRhH2Cdtx3fFjvl+ufiIjeHjmvw9bcdr6TrxL/glxi8+CF+T58aJbomz+B7Okx+foPalH7he2hxfTe2fQ5+Rd+LvcsiROW+eL9JX5JBN14H/J6dumihL4E/wW2kFPBu2TD/ksQBtAP+RawS8l7vdEOKpEZKv4XtxLN8xh/ZAhC2/FxOGuTjL2KMf8bF8Z6BNqV+ojbgGxls5OQH4Wq6njDEydrRsU3G231mfnzmbr4ojMDPLnws6JDIU9CRIBCacFckWDpe/ZVJOAGL2m2BIMCMZzG/DAAIzrxEcckjyhiPO4oCbxFkSPRwqRVJKDAkOZULI9+TzyiQUEYfAmovHfD7JYyl2AUGN4JYnIyUU5iQnTUIpBQbJRrmyl/buJM7SJgTmnPR90spBCgA+s+n5YwQo2i5f0UECzD6CWTqeayP5IhgTcAh+tGnaaLtczCcYEdBJVPKgyueRRCRxlgKBRK2cRU5wWwpjpEwYgO/ZqS+6wfr8zNm0ipz2RZgnOc+fLUwiQT+Q4GLLyY75bxKPcnUmY4gZZsYnBSljoxQlSBopwhAREmnl1FDFWWyYay3FWa4dcTEJpiSE6d+5OMt4Tf6gFGexY75zLs6mQq1cdU/hgkhMYd4kECQQF7A1ip1O8H7soBRneW9K0BnfuT3hE0t/RpsPRZwFVo/QT6yIIRnmfWlFLBNp+MRSJKSN8e+MgVHl1mMjJm4W8ftWIXrgON0QZ3/X2k54RWswrPmjmAgyjDFEWfoAGyOuJB9IIojPplhAUKFNO4mzxDn8WJpMA8YABUI+Vjc4Djts9R//atlI+xEHSaB9yUuoHuuDuwu+gfZlUmVtEKve/OY3t+NQug2bPqdfiaulyAH4ISaz8U/YbcqX0oYAWwoOFKHkBeQQCBu5uJfAn+LjGUspd8rtHt/A9yoLemAlGrEhL9J5LxMN5Gf4CCaGh1K7MO7xpYxz4DzcxkkszyfnEFDxQ8QZfFyKM2z48NyXAaIJ18nkUsofyhhB8UxeR06YIN/Erw1HnGVSrBRn+R7ED9oWv0wsJEbQbqXgQD9wHaU4i4BTirPkcFxHU5zBdxBnytwsB0ENgYE7IErw8bR7nsMNRZwtxy2CK+ISORekzywXIgCCBv2f57rEl1KcZSwkwYS+z/sfm8if5wx81lDEWXxm02RAgmvg9fxaEuQexPzB8vSusc02lS/jsQbFOF6NVgx/xO/VeXs3wBbIDfBFpYhZQg5D/2211VartRu1IeM/TeqUMOnDOKFuyesC+hf/VMY7xhe+gLwQ/0heWa5CZWwiqOIHqDnwtWlFN3BOfCSLf8r8DJ/E98htBXtnTJGH4lfwR2Xd1AQ2zDjPa1Tag/o4F/45P9czmL/Pr5NcmH3ksIxTHrtQ+hFWNvPdUx2XII8djjhLW5fiLNeL38fP0YbYJW1M7MHn5dCe9G+5whQxlOvAbySIYXyf/Pn5CXwx/qX8njmck9Wm+ODBwP65plwjwMczpvA1fIfka/jLuOTactAjyN3XJs5Cmgyiz8jx8GnoCUDehr/nmBI+Fz+c114ytrTin+Jsv7O+irM4ojyQUQDgIElOU0AhsKdgOBwIAjg5EivOlwdhnu9CMCCQ5Qxn5SyJJw6YQjnMZXnwAAATRUlEQVS3OWa4SFj5zDy5Z0aORDiHYMG5y9t2WMVEAMjFWWbwCIJlkkxxwAw1SdBgtzCQVFDQIVrnYiaQfPB+RNCcwcRZrq+8/Znkgf2psKfg4doQh7jOHApPkmES8UQSHvjcHAIm/VUWGE1wrRzLe/LioBRnSVJoj7TKL4frpr0ItiQvZXshQBEUS9G/W6zP4mxeeJCUYk958UY/YPf5pMxQIGlOyXopAGAnFKu5qMhYQeQcqjiL3ZLMlLegIaJgo7lPYMzyedhpDrbJsXkyCiSRjL1c8KK9SNZLIZcikGSsnDgqSeJsmfjl4EObxFkSWNoxFxk6gQ2RZGKXeVHBuZvEWQp2vhcJNWIHbZ36BZuk3XIRBdIdBOXthN2n5Q/+2vLjs45qZdTHjNOt1QazWtt9zQUp8RCfRLszJik68pUTjF9iaF6IYB8Ub2WxyvvxwfkqMCYu6T8KAGLoBgeF3hOfWIkRj388Qa7aj49oteUjQsXznjcqjzjA3omRa7PvVPCxcorJaQS9FIdS0ZuvHgTiFseQKyGCleLY2qB+oPgjJnYSVJgY4y4JfFTuexg3FMf41xJERsZpmUcAOQvCGOfLV811AnEW30U+lOA6ytWw+GB8VnlX0tqgDYlX2EUpOGBnnLPMBcn1hirO0ifYKLlHHoM4J98LMTDZHTGMdiljJX6S/WWc4TMZF7k4yz7ibZmr4ZPpr3z1WRPEOmJaKSQAEwb063DEWXL50g/Rfoy7JFYTQ/h+ufiSwB6wizwXTCsv8xjNWCOnLeN5J8hV6PNSdC3FWcZdU3tQX5Bn0PZceykoAcIc/V5+/1GBXD75spY9N4INvfCF1TH8IFirLuoW2ALft6l+yCGvw1+xUSMxaZFWCSJIMXbLRRCMMXJ27J3X08TVUKFeSxPOuRCWgx9AnGRM5ItnyHsYr8TYcpEAi4LI80qBH3gf+R+iJHVWWXOUpHFEnpjAX2AnxP681qPtmPQeTrwmTjCBxfUQ61O9DSkHLcfwcMRZbJ9rxy5zcR3bxociyKa8kWshR6WezqGWIH8sfRSxhs/M/QPXRH/mNXOCiUd8xmDjkFjKxAnXNRj4mFKcxRfh88rFTZ1gvOJDyrtMmsRZ7AifgXbAZ9J2yR7I3xmfZd5MXzJhyQRDHpNkbGnZgOJsv3Pzwilx2NR9YnJrO3zavuNmm3T1HnH5nNOHLM4CginCV1oZARQDOPlyhgjnna+WQ2RkNVsuplGkkCTkwYwkipV4iG8pEcAhspKgTPI6ibNA4strabUfCRrXRABD0EgQOBBsSU5zSNJIVim+kmDB+0lS3vrWt64m2pIIpGPzwhuhhWCRH9sEn9UtcZZiHjGFc6VroR1JrEgekg8iQJPEEkBIdFKyTnDlu3DuPHiQqJHspyBHP/EeZtNp5zJZYFaQc6XzAufjvBSzJCt8V/7SB7k4y3sI7lxbPttKIkZSwesUwbwnFz/wsel5PuUKkG5x+Y2L4qBTb2sLouNlm3TG3Jh4+vDEWcYNSRFtlQRS+oe+x9by5BbbYSyRFCewq7yoRNjAPsukhv7DXlISzTko4rELirPc9hEPEKpKcZa+xCfgLxgvJDgk0CSG+KO0qod9jAsK23zlLPBv2oAkMyW7jF3GNElVLs6SGDOmESyTDXANJId8x7UJ/xTs+M/yGnK4hiZxlskp2oC2ye2PZJlku0zyETiwk5Q00p6cu0mc5b0kw7QlvorPT22BHXEe7C71CWMAe6c9Sdxl7TA5QTwh+can56sjkgCQ7AjBA7ENn1WKAsQ5+iMXZ+k/VjEyPkrxb4MAIYnVsvwQWLlKBn/eGodtseKlLx01cRa7HWzlbOoDikV8aFrVlyalyEWIv+RKadIZf8J76G/8YFPOQn/mEyOMEXxSLsQymYXt5n6Ba87vaMCnlXERH8B7GTd5cUn+hP/EzyW/gjCYF/hcF0V4kxhX0iTOppiPQJH8CmOdf2MLKccDroHvk0/YkUPkK2nxQ/QRk7A5+GS+C8JOyjmwHXwXcS5vM/KxJnEWaAtiQrouYgqCDm2ai4NMgtPvpfBB+9IG5JPpe9D/iIhcX97+SUzkDqFk/1wnMYpzlBOMJYizHNcNcZZ2o12Jn2k1IsI65+f6UpzgHPgsxn8e/xG/iI28Px0L+DH2pzs0GM+8TqynPXKxGujfUlijtsjbOvlPVvnRrklg4rqxDyZ+U7ziXMQ57IG2JZcmD06TmbQDOQr9sLZJma5BXfSa11S+jOdqt+yj1ZnVIw/IZfA/r3zlgIBbCGPrCrkMuQFtked0JUzI0HfUe2niiv6FdPca+WOqQdjHZA9ty39je4yr5FuAcU7f5HUO/ibPTalHsLd8gprXcyERX8l4LQW/NDFOXpREVnwY35dxkXws14z95QuDqJGI0WUNVtIkzgKrhbGX3Mapi9hXrgbHz+a+jzyBVcrJLrETamCEv/x6GOPYHrlwslPaiTHN5Hqem3YSZwG/wOMl0t1dfAb2jJ3l/oRz08+p3xPEFPwAPibVmdSWXC8riNEFEvQ57Z/bKuAzaMe1TULRf+RI+ObBwNeU4iztyfvI8Utfg/8vV68ybomTaXFY8uFN4ixwZyA+lf4gpqVJLGoYcmxiX4ozXAtjm/MMZbJTRo9WXyjO9jszFk6JQ6fsFYdN2bst0I6XbdJVP45Lb2sWZ0n6Nt988zVERZwbjpdkJwVcnBtOGoeGeEESj4Mm8OezqgQihB+CObcXIHLi9BHkUkBKEDhwsiTV6Rc1eS+OPP9RAJLHLbbYovE2JhI6AhMBmevjGJJChFlm8ZjlR+BkFovraJrF57NIIAkMiJ04Wv4SwMqAQlHEqlDagWM4L+/lv0sBtYQgS+AigJWJAU6eYEx75XC7LCJAuWKVgoR2QvQhYNN+BA++c3krGn3HdXI8gYXP4Lty3rIw4LpoM/qFY0nwCbokN6lNEXJIWBgH9BlFbt63JEska7QfwYxxQpCnkOC2qbyQIIniGPqQ/kuJQBJweR0RkTbmOyD48jptlReH3ebyGxbFH0+5rS2Ijpdt4ulzY8Lpc+Kamc3iLP2z5ZZbthOPHPqK/XniSDLGGKb/KKDYmP2nuM/FAwpWxizjgGOwDZLbsuBlfDKuSVDpQ8Yl/079lgp2YJUARVJZnGG3+AySbvwA44xroWBAOOCzSR4ZAyS02GG+6hsYpyRcJEZcA9+Jc3ENnDcf7xzL+bhmBAQETf5SqCAK5MVnExQIPKOXNuS9+ADaD9+XVpJwDgRUfFxKshMUsnwHBD6ug/bFFvje5Wfj52hLxj3nJ4mE5K9ycRZIDrkdm1/Zzf0zxQBFON+ZApfrJbkkqeU9eYElnaGIxH7+4z/+Y41ignbETzLm6FN8Mz4Ln1uOeeLJ//zP/6xRWNFn2GzTKpQNAsToTsUacbRl460Kqd7RXfAnFKz0CSuw8CfYEQU7K8UA2+SYJJrjK7AV/BbvJ8bhZ4iTyY44H4Ibr5ELcE7sGyEDH0xcxVfkE5Ecl1ZdkVPhRxA7WImT2yJiLzkOORmfy1hifOUT40DuxmvkOskXcT78ChNCCfwgPhRfw+fyHfAtZWHbRIon5eNcEG3J03LBmDjD9eBjaBvyKfIPfF4+Ocd4J48hV8AXcj1cXy7YAkU0/gv/znci1uD/aBtEi3yyFuGAdmiacCK/YKUv10X7k0sQw/hcYg2xlP4i1pE3lat/8c/0A2OE9/CdiB1cE346n7Dj2PSsSM5HvzAO8BEIJGuLMwj8tCvnKEFE4Lz5ykJiLeOOsVTm3MRe4jltTVzkWhgfuZCZYCyQI9KufD/GEnGCuJ7fIQOMLfqAczGWU02B4MK/sQ36jbGW4mE+UQrUzSkW8Z7k+2h72jRfncm44ro4L9+BtmccpO9ATk8bcP1cO7ZNe9MmpQ8eVVjB+YxnDAiwf/d3Ea94RcSLXxyx0UYD+1tjrtVx9Zu6A4IsfcUYZYzj6/BJ9CPjG5/G+MGW8tvZ+W/yhrT6FHGcfIE+w1fylzZN7Yivom05L/1LvUXuRVzMJ52wR8YIfoBxSN/QH7nNEg85hjFC7GSMNvkBahIWsnBd1Aech+vC3nP/Sp6KfXJt+BViMfbd9LiOEvwb9QptlYPGQ5vhH2hDwHcMxd8zPrE12pF2xoeTR5SiLlBXkbPiM+g/zsUYLwVIhCeus+kOBY7DJvHB+EquhRqP9mU/NRx9keyD/y5BBOUzabfkuzgX76cvcx+T6go22prvx3u5/rKGLcFXYM8cX8Zl2iLFQ8YI/pC/Ofgg/AbjijiZNArajImzHHJxvgvjBxuhXgUeU4AmUvomxHD87H/913+t4YeJXfgi/CrfObUlWkO5AEXGFsVZiUUPLojr/3pZe7vhr5ePm+26uy6JeYubV0MRuHBiONQcCn0cEIljLqrgaAjUBB82klNEgnwFBJBEkYQTAHB6nVYGECRwsAg/BDIECGbnCFoUQAnEJoJIGaCBc5BEsGKF75Jm9/gOiCdcA0khgZYkl+tvgs/mMyhWKMyYGWOGtAwAwHXwGsdy7RRw+YqNTpCoUMCQSJcJOe3Ma7lwCQRTPqs8Pyt4EDQJGgQUAgFtXRZMCfqO99BvXDerB8pniyYQxPhMzkl7pf4lEaG/aSfam+QLUaFJlKZoJLkmaSJpILAi3POeclaSYwm+HEtiV76OuEyb8ZlcO8fmheZocNfdy2LaLYvj2tnja5s+a3Hcdc/q9pagIGEMlMUHxSk2UK7iwsZIImlXJgGw+Xw1FdD39Dm2hS1xTKe2p2BLfU5xRr8xfuj/fLxzPhLeptUcvIf+JTlj1jmNe8Y5/oZki1W7XCf+qSwoAVtiXJK8870YT7QBiWS+cgPwHyRXtBvXzXXhr8qitgnaj/FM+/FZXBvjk/OklQOch+eTlb40wbVRNCQ/hSicfFgO7cfEU/Jz6Xtj07yH75FDIkxxQ/+m1VoJrgMBBTvmWvn80uZk7TC2iVtl29FXjCn6k9cR/CiS8O+lH6evOa48BwUrfZeLLtIdiIXEN/oGu022S7GWBAl8FjEytyvsnfekRwlgR9g2Nsl+3pvnQtgd8RwfxOv4H44pxwC2jHCRbJtiuMwPeA+iP2OF41ip1anYJV/Cd+KL+FxW+Jcxmu/F5xBv8T0Usk2+tAniCEV8GQfwrezPJ9YB30tc4LrJP/hv7CH3sclm+P70Bf3TJKoC8Q27oN+ICVw3vpHvkLc/3499xJQScjF8J23EOZLITdvx2VwDfUKcQXwqJwGBc9AnKc4QNygCyX1ZCZxD/sM5iBfENtq9U15cQp5Ov+ePsEgQc8mX87yPvuU78P3KOEa+injAdeKPyPHoj/J6E+SIxHK+I/3HeO4kOCBo0P+0aS6GME7pL/qec3C95NVN8RCRnDbi85JghdDNe8gfc6gziHEp3ygFY74j+QrfMeXpg60gHTWoIbbaakCIzbf/83/oFAy8Pri74J/wAdh48nOMP8ZoyufJfXJfgr0wPtMqaMCWGIP0Lf6kzCmoIXlP8mH4p9I/MG54L33BcYyJ8jyM3ZTHcr30X6c6hb5kkgXbYwww5ptqxJRjcT58cKcaqQSxkPFc1oD4KnIu4kM+nojZpb+nNsv9PfaIneBz6BOOyVfB5uBfEJFpK87Jcax6pe+4tgR6EzZDDVuS/CrXQ/+lVfCIk9wxS5vQ1tgStWaajCzBX3MctkRdTX1MHp7iZQ5+m7ZhrGDztEm5MKEJ2pJxw7VyXWm8Epe51iTOcn76pSlPJs7hr2kzPjv5mlKjAPwqr/Od0mIgfAbjN29fwFa4NnLmcmEKpFqKccjn0m/5xIT0hpa9Kc6KyNhB4sQqnqEWVCIiIiLSnyCMsdKwJyJlP0N781zKnXaKeO97Iz77WZago2rWB4iISDdRnBWRMYWVgdyulFboiYiIiIg0wWo9HgEwlJVsMkoUd7mIiEj3UZwVkTGF22V4zk3++AcRERERkRIe28PzNxVnRURkQ0ZxVkTGFJ5nw3PS0gPpRURERESa4BmfPC8y/7E5ERGRDQ3FWREREREREREREZEeoDgrIiIiIiIiIiIi0gMUZ0VERERERERERER6gOKsiIiIiIiIiIiISA9QnBURERERERERERHpAYqzIiIiIiIiIiIiIj1AcVZERERERERERESkByjOioiIiIiIiIiIiPQAxVkRERERERERERGRHqA4KyIiIiIiIiIiItIDFGdFREREREREREREeoDirIiIiIiIiIiIiEgPUJwVERERERERERER6QGKsyIiIiIiIiIiIiI9QHFWREREREREREREpAcozoqIiIiIiIiIiIj0AMVZERERERERERERkR6gOCsiIiIiIiIiIiLSA9YQZ+fPn1+/JCIiIiIiIiIiIiKjxcMPP7z0rrvumtUWZ2+88UZWzq5EsXVzc3Nzc3Nzc3Nzc3Nzc3Nzc3NzcxvV7a933XXXTTNmzIhHzZw5M2bNmrWYpbStnbfw183Nzc3Nzc3Nzc3Nzc3Nzc3Nzc3NrbsbK2YRZmfNmjW3tcWjbrrpprMRaFlG6+bm5ubm5ubm5ubm5ubm5ubm5ubmNnobK2YRZmfMmDHt/weFMF3MhTtYPgAAAABJRU5ErkJggg==">
          <a:extLst>
            <a:ext uri="{FF2B5EF4-FFF2-40B4-BE49-F238E27FC236}">
              <a16:creationId xmlns:a16="http://schemas.microsoft.com/office/drawing/2014/main" id="{CC492653-EAE9-CB41-89F6-40012211E52A}"/>
            </a:ext>
          </a:extLst>
        </xdr:cNvPr>
        <xdr:cNvPicPr>
          <a:picLocks noChangeAspect="1"/>
        </xdr:cNvPicPr>
      </xdr:nvPicPr>
      <xdr:blipFill>
        <a:blip xmlns:r="http://schemas.openxmlformats.org/officeDocument/2006/relationships" r:embed="rId10"/>
        <a:srcRect/>
        <a:stretch>
          <a:fillRect/>
        </a:stretch>
      </xdr:blipFill>
      <xdr:spPr bwMode="auto">
        <a:xfrm>
          <a:off x="158749" y="455082"/>
          <a:ext cx="6202800" cy="3058067"/>
        </a:xfrm>
        <a:prstGeom prst="rect">
          <a:avLst/>
        </a:prstGeom>
      </xdr:spPr>
    </xdr:pic>
    <xdr:clientData/>
  </xdr:twoCellAnchor>
  <xdr:twoCellAnchor editAs="oneCell">
    <xdr:from>
      <xdr:col>33</xdr:col>
      <xdr:colOff>21149</xdr:colOff>
      <xdr:row>3</xdr:row>
      <xdr:rowOff>10579</xdr:rowOff>
    </xdr:from>
    <xdr:to>
      <xdr:col>33</xdr:col>
      <xdr:colOff>6241036</xdr:colOff>
      <xdr:row>19</xdr:row>
      <xdr:rowOff>28929</xdr:rowOff>
    </xdr:to>
    <xdr:pic>
      <xdr:nvPicPr>
        <xdr:cNvPr id="2" name="data:image/png;base64,iVBORw0KGgoAAAANSUhEUgAABMYAAAJZCAYAAABC7TlgAAAAAXNSR0IArs4c6QAAAARnQU1BAACxjwv8YQUAAAAJcEhZcwAAFxEAABcRAcom8z8AAP+lSURBVHhe7P0HdBxbmt8JSj0yo11Joz2z2lnp7O4Zc0ajHe3uWTNmZ1cr9ZG6q7q62lSbMl3tu7q72pTrqi7zyjzvH/n4yEdPggBBb+EBgqB3ILz33oMwhCEIEHTf3v+NuJmRgUiLzESa/4/nOwlmuBvXft8/b9z4O93d3XnKXiqTrq4uGo1Go9FoNBqNRqPRaDQaLWMNGhisp6enBMKY9PX1yejoKI1Go9FoNBqNRqPRaDQajZbxBi0MmpgWxvAFIYQQQgghhBBCCCHZALQwLYxhChmFMUIIIYQQQgghhBCSLUALgyZGYYwQQgghhBBCCCGEZBUUxgghhBBCCCGEEEJIVkJhjBBCCCGEEEIIIYRkJRTGCCGEEEIIIYQQQkhWQmGMEEIIIYQQQgghhGQlFMYIIYQQQgghhBBCSFZCYYwQQgghhBBCCCGEZCUUxgghhBBCCCGEEEJIVkJhjBBCCCGEEEIIIYRkJRTGCCGEEEIIIYQQQkhWQmGMEEIIIYQQQgghhGQlFMYIIYQQQgghhBBCSFZCYYwQQgghhBBCCCGEZCUUxgghhBBCCCGEEEJIVkJhjBBCCCGEEEIIIYRkJRTGCCGEEEIIIYQQQkhWQmGMEEIIIYSQJPDy5Uv7L0IIIYSkChTGCCGEJI21tTV5+vSp/T8L/N/9XbJBsFpSUiJf+9rX5ObNm/a3hGQf6+vrcujQIfnJT34iLS0t9rdbw+PHj2XPnj3yrW99S4aHh+1v049nz57J1atX5ZVXXpG//Mu/lB/84AfS3d1tbyXRsLy8LDt27JA33nhD+vr67G8zG9SfpaUl3R4IIYQkBgpjhJCM5eHDhzI5OSkTExMyNTUlT548sbeQZAPHvrKyUr73ve/J+++/Lx0dHfYWkWPHjsnp06flxYsX9jfJB8LY0aNH5d//+3+vBbJ4g/ufnZ2V8fFxLQ6GA3UV9XZmZsb+JnJWV1d99R6f5u8HDx7obYSEAnXv7bfflt/7vd+T6upq+9utASLIz372M/nVX/3VtBWS0Ldcv35dfud3fkf+4A/+QH784x/L3/7t38qtW7fsPeILyg9jX6a29YWFBfn+978vf/qnfyptbW32t+GBqIR8STc/AGPH/v375Y//+I/l8uXL9reRg/qHdrS4uCjPnz+3vyWEEOKGwhghJOOAEHDhwgU9ywAB1S//8i/Lb/7mb8onn3wi7e3tekYESS7379/Xjj0Cmr/+67/WQU1FRYUObL75zW/K7t27t1wYO3HihHz2s5+V8vJy+9v4gcDkww8/lM9//vNSWlqqrxcKpOG3f/u3tYgYbl83mPH2+7//+/Ibv/Ebuv7DcN2vfvWrsnPnTqmpqaFITIKCuvHBBx/o2ZOoK1vJo0eP5M0339Rtobe31/42vVhZWZGf/vSnuk3evn3b/tbqc+INzglh/2/+5m8kNzc3I9s5BB7MZvyrv/qrgB9YQgFxKScnR/8wk4gfPhLJtWvXtP/y6aef6vuIFvy48s477+g8a2xstL8lhBDihsIYISRjQFBQX18v3/jGN+TXfu3XtAgDZxKiCx69gCADsQCOcSwOJokdPJr153/+5zqowVjz0Ucf6TL6xV/8RS2SRRrgJArUnUQKY+DixYvy67/+6zpIgVAWDAi3mLHzu7/7uzooipYbN25oEQz1HfXfGK77xS9+UYsMSAshXoQSxiBU3b17V/ezyZh9kgnC2PT0tM5LzBLDrM3NgDzHjwlo4+hL3aAfw6On/+E//Ac90w6iXKYRizCG2WJ4jPUXfuEXZN++fQkRJSMBM4bxSO3Q0JD9TWhQ5/GD0rvvvqvbghfz8/O6PuBHPy8GBwf1WILx9sqVK/a3hBBC3FAYI4RkDHCS/+zP/kw7gPi1HDPHnPT398v27dv1LBw4kyR5NDc360cpjSCJgA0zxvAYJWaTbTXJEMY6Ozt1MIeZIz09Pfa3G0EgA7Hwhz/8YUyBrRHGDh48aH9jAcHt5MmT8lu/9Vvy9a9/PeLgjGQXoYQx9KEQV7FOVjIe1csEYQzt7A//8A/1I5ShBPFIQJ6/+uqrWuAJJoQgn86dO6f73K0SgBJJLMIYaGhokPPnz+s6vFUUFBTIv/23/1Y/th8JKGP8iAFxNRi1tbXymc98Rl577TX7m0Dw6D4EMfwgODc3Z39LCCHEDYUxQkhGgF+Ed+3apYWNAwcOBH1cEkIDFuyNZJ0nkl0kWhhDnXvvvff0o41FRUVBg1Zsw/pO+fn59jfRYYQxzBxxg3by7W9/W4tzfMkA8SKUMIYfGzCDBbOfkiG6oL5mwoyxP/qjP9JiTjwebUTZfOELX9ACejYSqzCWCuDHoV/6pV/SwmW8gHiGHzvwqD4hhJDYoTBGCMkIsHYGgn0EIOjPogEBHo7H42YIwvAYGx6/xEK3CMzc4FEIzDyDwIbtcHLxmBqOxYwc56wAPHKExzhff/112bt3r+ev1TjPtm3bfAtd45d+nB9v3cInhA4vIQ8iHx61w7pRJt0QQ7DQsxeXLl3SaUFANTIyou8Xj9tg4Xtzn01NTXotFpzvrbfe0tfHr+xej+0YsIYJ7hvXx3FYy839qBXWD0MeO8/98ccfC9aCCzWLAgvWYx+TvwgKIRhtJkhGevPy8nT+Ih34RR5pOHPmjA5avIQxpL+urm5DXuOX+GhE1qqqKv1YC+qD12wwvJ0T50Zdbm1t1d/hbWSoiyg7XBt5gbp0584dvd1NKGEMZYKZaFgEPNjxocDsl8OHD+t0QOTDLASvNoL8wkwGZ34hzaivXvmFuon6gDcPoixQJ3EMyufs2bO+a6CtYoahaR8QwVGXowXnQ1mgPiF9eFQJj/ui3noJPigXLJaOum3a5b179yJaFw/lh3Oj3uLecBzKEPfmLgOkC8EzZrWadGGWidcMV1wbwhX6KqQJgTHy1/mGV8wQwaNjuD7akhvkJda/coqkXsIY2gzyGnUH9Rf9LNKHe8C+zj4XdQxljxmLZh/U3cLCQs+6YsDi+vhxA/eC+0feIL9QD4IJY2hDaBvO/EL9DLaWEn4wQftAenAd1Dn0u5GUoxPM3ELbd9Yf9CPOPEa9xP386Ec/0nkGQRHXxMwerDPoLCfMIEX+4lwwlJnzjaAok+LiYl1WmBX95S9/Wc9AQ97C0H4MKDPUBfPYHGbp4no4FuXiBdKKuo3ruusJ0oE6ZsoS94TZvsEe7QsF6hHGE9Of45H6aPtQpzCGOoG2gRni6FNRDsHGbaQZ18PMMSemP8HYjLaP8RPnQVmhD8X+wURgtO2ysjLdF+J+8HnkyBFf323AuIpz4kcJzLjE+qemD0B9decl0u+u1+gHnDO+0Bejf4VIjfqAemHOibLEY5sAbQTjHe7FK87DvSF9zr4Nj0t73XO0/SYhhKQTFMYIIRkBHH+IGnAkQ4k4bhB4wTHFoy5f+tKXtNOKz6985Sva4Ci6f5mH44ttOA7rlphjsUAujkdQgj4VgQ6cVbyNDL/oYn0zOPPOgAcgWMHxOC9mLeExJTi6OBeOw/EIWJz3hf4aQSqCV2zHeXEtpAuiCs7jXkcNwgQEE1znO9/5jr4GZh4gcIMTjfTiET7MVvqTP/kTvVYb9sc5EZx6Pc6BQByL52Mfk3/m7WsIgAACZTjd5txIM9a/MueGc42AyQ2EKOP047ww/A3DOTCzKtq14iA64pw4F4JtfJo3xaEsMZvLLYzhLWh4Kxj286ojCEYiHT9xn9/97nd1oOwV6OO7v/iLv5Af/OAHOogfGBjQC0Y7yxn5iDxAvUMeuwMSI4yhzrhB8IcAHefDo52RgmtAAEbaTHngE+WJuuF8bBn5hWsHyy+Utzu/nHUT926ORZvCJ4QMtCmIubh/Z5tCkBnNvSBPETziHEibSZ+5H7Rr9AsGBJZIH/IbeYfg1uQh6mA4UQVljvqOcodYhLaFugdzPu6K2S+og2i/yAu0P6QReYag39kPQVTB41hIB/IKeYB8QRrR9s3MJOQz+gVc30tAhOiMR7vwSLPBSxhD24d4j7QhPai/SB8WeUf/YR7rg2CE/g9pwT64Nuos7gOGc+DNgG4gLuDxXpSpKQ/kE4JvpB3HutsL6jK2BytHiPBOwQF/o/6YH1BQjrgG7hOiU6TiGAQ8CDNe5YQfGsyPH8h7tA3059iO/XFN9Jf4IQFliP4LooWp08gv077xN9KFtod9IRAjrabfRH4h/2EQHQ0QUNCvQ7DAsTCIdj//8z+vRS2vWWsQjfB4JoQdk2eo96aOIV9NHuPa5l69+rBgQHDC/aNeoM6iXuA+8X+ky6teeIFxENfG8WirEPyQJ2hPzv4CopUTlD22w1dwgjaAdCCPIAAij839Yn/cP/o+p5AJ0B8hHcgLd/1DOzx+/LhP8MNYhnLCvWI7zon/YxyGOOsU8nBejEfu+gWDqGr6AdQz9Auo60gD8hT5i/Niv7GxMb0f8hXf4Zrux2/RzyFfsA3pwj3gE+0DfZNTsIy23ySEkHQD4zb6YApjhJC0BQ4rfjH+3Oc+p52zSAMcHIfgCcEYgi/M5IDTDYOAgkAW58QvqM7ZTwhq4LDCMUQQj1+HcQwWRYaIgWAdTioCGwTOEAogPCEoxOLrEO+cDid+kca+cDDxiQAIv9rjnGaGEQIdzCQxIogJCvFrN86PIAYBDYI2nAPOPX4FdoI8ggONAALBLPp9XGNqako7tPj1GUILro3/45z4NR6BLq6PdJnrAwTyyDc4x+Y+cT4E0RCSEBgABH/IQwQe+MUb6cS58TdEEuQXghMnyEsEBAhMILLgnDg3jkEQbwTDaF7XD/EGAe2v/MqvaAEG58I5MTMFgQjuA2lxCmMIInEv+B5BB0RMHANDuUGQQB1BQOWsI6FAPqMM3PcMEMziWqdOndL/h+CDYATXMuWMskGdQ/AFocr9OJERxpDnKEtjqN8IkFAHIJ5Eml6At+mhTiNgwswpkwcQNPC9CTYh5qG8TH4hIDT7YlYBRAHkF2YvOK9v6ibaFMoC941jUIeRx6gHCBQhBqB8kBcQelB/0KYQXLoDVy9Q17FGE45BviLYM+mDOIBrGHHU1HWkG+nC/shHBLFmpgjqfbjr4hjUO9QvGOoTFmHHNZEeYOom2hnqBbahrPGJoBxpwmwXE+xjhhHyHS8YmZiY0GlCvcDsG8x8xLEA/Q7yD2KwCZSdQHjBDwo4xuAljKFPRZ+FwBp1APUI7QfXhRhmyhJtG8eiPqDvMG0d7RfBOuq9W5hA3TZiEGbJ4J5xbuQtxA+0dZSLU4TBPUMQMS+zgFiA42AoFwTqWGvS2Wei7eJc2N+kHfmJ9CAfIhHZcR+m/iDPnOUEQQrlhP4d9RPXRZ6hT0ZbxQ8ZKG9cF3mM7TjGjCO4B+QXDOWLckPfb8oAbQt1CfUQ7QttA+eCOesg7gfHQdQyYyHOh74CIp1bIMXx+OEC/SJmQwMchxmOKC8c52zzqANIL9oxhLRgyxY4QX+F86BfQn+LfEe+QTSGKIa35nr9mOMF0oAfrJA2jAEYVzEe4nvkFV7ygr4EY6cTCD2oR6gTTpBf+B7HIM/Rhsy9YqwxfY/zBy3M1kIeoL2iXSJ+wv4QoVCmOBe2mbeQon0gn9G28ZZs5K0pO6cvgPqBeo1jzUxtU7/wf5QRxmP8H2WEtof8NPUa++Kc+N6UPeoi+lSM1RjzDah/GGdwf+hHTJ+LOgY/Cu3fCGmx9JuEEJJuUBgjhKQ9CAjhLMK5dgZ44YBzZ8QFrxkneKwLgTiCNuejORDGEOAi0EGg5ATBHJxinBfBhBM40xB7sM15HAJDOKEI5szjlE4QGMMhhdABxxfA+TSOrxsIUggYEOw5gRiEIAzpRlrcBDsf7h2/KCMIMoELHH0jRiJ9Xs6w83zBzo1gFYE2ggsTXOMTjjkCCFzDK/BCwILgAb92OwOLYCB9eNwIdQRiCoIFJxAmEJAg8HAKYwhqza/2eOTVDQIylB2CsUhFOjy2hrKGEIIg2AAhAYIl6o+pj6HKGSIaytkdAOL8CFQQLCGAhiGIhPCAwBiPP0YSzBqQv8gz5DdENzeo5+YRLZNfEMDMzBknyEPM0kG7cs5eQN1EGjEDA6KFEwiyaG84DkKwE4glOBfEYK/HDZ0gLxEUo4xxP14zVDCrxaTDzGLEMbg+Anc3wcrGCQJNBKYIQDErE4GrE6QLwSWEHNyrG7Q59G+oMyY4Rz+BfPZ6XNbZFuMljBngJ6IvwPmCCYLB8gQBPOol2qxJI+4N/0eZoF91H4u+0QgdRhgz+YW2bEQoNxB4UP8hxpn6hHaN/g+P6bqJpBxxXbQ1lBPS6gbbIdCiXCCmGpDv6ONQB0z/DVAvMGMIgoVX3YWQjfzC7CeTPuQ57hltOthsLS9hDNdFPqO/xj046wjGQYxx6P+QJgDxDOUPcz8WCNBfoo3jvtxt0g36c4hSSLPXvmhn+EEJIqgRikMBMQYzpdCeME64+zLUadQn/ADhLNdgwhj6Q/SjKAfkhRPUT5Qp0m7aP/IOAhfyEoKisw83oAxwDMQqpNeAeovjvPwUnBdjFAQmr+3IR4yTKFu0CwN+xENdR5v1IpgwhjKE74Oyd/fVyDcIzMgPpCuafnOzb14lhJCtgsIYISTtQaCJX50hpHgFlsFAoASHEkGnF3BEMaMMDq6ZwQMgPCFIhUPtBo4/AkcEZG6HHQ4lfpnFTA+3MIYAA798u4NmgO0QBRA8mGDdCc6LIAn9OIQJBABegTyCCAQGmJURCgghmL2A82GmAfIJ10fgZNKHdOAXZAQn7plpocAv2c5zI4DAveNc2AaQN7gWysb96IcB94lACqKIW5z0wtQRBB0ITrxAGbsX34fQifJHkOUFAifMAIJo5DUDzAsE6kg7gjGIBQas64LyQT3wetwJxyHPkHcQzhDoItDHTDwnRnjDNSCmwiC44T7waJdXHQoF6pYRdDFTJxgIoDBbAtdBXnuBwB4zypBfznSHqpsQ3tBmEJQZ8dSAe4Hwg+AunDCGOmBEGGcZO4EwgOAOIiICToD7RzAKkQABIgLKaMA50e4xg848BuXE1E3Ud/RfuB7qNwzljbJGAA4BC8EqQDlAMEK6UEeD+W/xFsaQfvRv6ItMew0GxBgE1qZfQt0w5WhENaQJeQPhy0tIxTUwQwVBtxGCkF9ojyhHt8hhQHAO4RnnNcIO0oE2BxEV4lAkIowT9IsQIlFO6Cuc5QTD+TFzFPnpfLQRP7Cgj8Njsk6RBHmL7zHzCLM+nedCuWPmEtoE6o3pd5Ef+IECbQzX88JLGAPoa1CvISo5xUQjejhf9oH8wRiCvA8GxkH0//jxIhTonyHMIE0QUHBvzvvE+IGywo8/wfp7J8hD7A+hB+dwA5Ee/QvyyVlHgwljaANIm5nh7Ab5CbETbQJ9HIQw/I2xxMwIc4N2h3qNftjUW4BzQRhz+hMGZz+A9ujVD2A7xiin7wH/AMdAMPUimDCGfhX3hbHW/ODlRbT9ZjT+ACGEpBIUxgghaQ+CLDjnCEi8ZnUEA/siUHKur+PE/DKMmQmY6WEwwpgz+DGgL4VYAyfRHThC2ECA6jVjDAESBDrMfnODX+8RiCIQdga3+BuBNK4Fxx5OKQxBEz7dzrcRH5wLNTuBw4+ACMIMhDAERsgfBD8ITPH4ignQkCY8aopfnL2CfTe4LwQkuEevcyMAM/mF82EmBYSdYOMS7h3XxzncjwZ5geAA10Cg7BXMoKxRH9zCGNb/wTWCCa4IPDEDBcEO9o0UCK64byO44fr4DuIugkcnmN2HskRwg0DGWc5IGwQHJ+ZRSmedRd2DIIVrQpgw5RgJmDEIMcEd2LtBXqAdIk2YRegFhC3cC/ILgbvB1E0v0RKzpFBnIOq5xWa0I8xciWTGmKkDuI6Z4eYGj3ihjqIcMGMHIM2ouwgsP/OZz+i2iMeaEKxGghHGIFB5iT9IlxE7TLtAPYXhb5QZ+jakyZk/CGyRFqQJwiXy1T1rcSuEMdwP2hACdfRruCfcC+4P94L8NcIYgn6kHX2mV1tHn4RHxnGcERhwfnwHkc05M8sJ6inuAX23maWEayJd6FeQZ8gT9O9O4SIUpm6gz3KXEwwiNeo1zClcBBPGIHxhLMD5nOcxBuHFpDMewhjEQvQh6DvM49cQ+zALCcKyc2YY6jfuD32SF+ivcI9IYzAR3IA6g/oCsQrXdtdv3AvqIPLU/Vi4F0YYQzl67Y/vcJ1ohTEIg878MqCOmR+G0BegL8X10Q6CpRdtHgIkxD5nvoYSxkw/gPrglU/OfsA5RsUqjJn7xvqJKM9g4PhY+k1CCEk3KIwRQtIeOLNw0hEEwTnzerTBi0QIY3CUIWAlShhDoAsQYOM7ONEIbODkIg9gcJARZLgf9wklPsCxxa/CCF6QRggbOBfOi+AI6cM9xSKMIZCBAIQgAbMjEHSZc+NxQAS4CCKSJYy5H3EFyRbG8EghygKzQVDmEHUQbKFuOO8HYzOEAwQ+eKTHlDM+IRQhgHLXQyOMuR+zQ9mhbFFnIIBGylYLY5iBkExhDIKKV4CHMoMIidl3qCeonxA3QgWVwCmMeT2Oi3ThkSu0WbRBlK3TUN4IqDGbzj1jD3UF2zFDFXmKfMIxRnhKtjCGPg79GNo66jNmBZr6ipmV6DfRP22FMGZAGSBdphwhGODRy3DliLph+lb0Z6Z8jJlygvBi+mkQTBhDG8Q9oK9DvXKfD+fCDEGMD2ZGz2aEMdwfxjHUbTO7FfmP9ooxxJQJQB+NPiRewhjWpEO7Q5rc92nyDf1WqP7FgH1CCWOYdYYySkdhDP0A+nTkabB8cvcDmxXGME6Eqvub7TcJISRdoDBGCMkIMHsDv3rDyQ/mvLmBAGJmMHgBJxiBAYIQpyObKGEs3KOUEILw2CScWAgJeLQBn+7rwHGOVhgzj9kggHc/KoaAGmtTwbk26cMjbAjGIbKEe3QCj/YhPQhEnfcNMBvKPcMO+5hHKYOt24WADoFRNI9SQnRIhUcpAdKDx0dRHhAfID6ZgNvkA2ZzmEdYUOfcj1cibZilEmzGmNf6Uwi0cR0EbV5BoBcQJCA+od4m+lHKRApjyHM86rbZR4JQ9xGkog+AeBROmA0njCFdyC/UTfdswUhBvwCRDvmAPtAE7BBokD+4vlfZIdCORRhDP4b66QZ9D9ot+gZ3eaCPRjm6H6WEWA7BOppHKZFfKEe3yGHwepTSDfYx5Yh88xIOneB+MbsG10VeR0qoRykhjGHNx0hBfhhhDH2gF8GEMYDHg3Gv6F+RFowRKC/0JU5wf2gDyPtg4AclpCPcDwJooxg70O8gLzZLooSxcI9SQnhCH4dHhOEzYK25YI9Soi6hzaFuOWckGmHMa5075xiFtz1HihHG0Ga9CCaMRfMoZTz6TUIISXUojBFCMgLMLMAixQjyIDgEC+DRz8EpRXALpxoOdLDF941oA8HNufh+IoQxBKFw2t2zG4w4h19i8YlAB9/hXuHUumc/mf0hmEQjjMHhxT15iSkQzRDYwYGGkwwgUCA4hZAUbvF9BJ8IPCAguYFohvxAIG3yC4G5KUsEXW4xBJjF9+GwewXobpA+zPr6xV/8RX2Mu2wQsCGQcTv/eKsigg6IC16iBoJ5BPuoJ9G8IROg/uDcEMMwWwEBkzMgQp1GcIdyQTqcIE8QpEcrjKHeQeSEuGHW0AqHCaww+wHl5QZtAwEigivMroBYGuyxQQSJuDbyy7meUDKEMdQB1FXUWeSr1yLSyH+UCdqvWUTaS0BEO8M+6D/CrYsUThhDuvB4M9o42lSw+uxsY8FETYjrCKzNSzzQD2JGEgQYdx1CfkH4wKwq54zIcMIY+gLM8kJ/5gb5i7rnnA1ogGiGuoy8N8IY+hP8H/fuFXRj3T2UPcQ+IzAgHyDk4TFDpBP10w2EHZQj+hWzpp5XnqHOQmRBQO81BjjBdXFe5BfWfHP3IQZnOYFgwhjqhSmbUHXIeT5cE8IiRJlgPwCFEsbQfkyfgjaLmVxoP+5F5zGOoRwx9nkJi6hXqAO4L68F9Z2grWBmMPLNvR6iE3e+BSPewhjGJ9Qv3I87HzCbF7MTMdaY+ok8xbiE+oe+22uGOs4J0RBl5SxzI0Sjv3OD+0fakE84byT9AED/a+q61zHBhDH0RRh70Xe6+yXcI/p6lD2uhxmE0fabhBCSblAYI4RkDHBqMSsJgSFmVyFwgFMIg7MG5w6iFZxEBHUIEhBIIsjA/hCozP4I8BHIwtmDCAPn3pAIYQzOKa6FQAPBJYJWpAMBIGZLQAAxjw3BUcU+CCbxeB3Oi1+x4bAibXD+ERi4H9cIJT5gHSdsg0iImR04Hx6PgPCGwAlpwywjI4wBBN+4F8zKwK/uuD7SjEWtETjgsTo46nCuEaghkIEDbs6N2TFw1nFuBOjO/IIYBwEFIgtEI5SfKUe8wRDHeAUyoUBgjeshyEH6kG84Jx6jgliEMkUw4wzQEdQgGECdwswW5BOOgUE0wPlQPhBbnXUkEoxIhAAUeQjh0RlUQDxA3UMgBZEL+Yu8Q0CNPECe4rhIH6UEEAIgviD/UB8iCUaxD66BOgiRAgG1yQMEergHiLDYD4EkgkGTXyh7sy8CaNQB5BfqtTO/kiGMAdQ/iBFIH15KANECaUPempkjSAceB8L94HqoK7hPnB/5j3tEW4RogLYeLhAMJ4wBzNJEsI++CIKGadMwpA0CEcQrnAugvqE/w7VNmiAI4Bq4B9Mu0Kbw+BxEV7QxiJW4X9RdrBmIe0V7iFQYQ7rQ7lC/8CggzgXfEZ8AfQL6Hggu+GEBaUNbhyiGvgX1DrNtnI/tQWzC+dD+zDmR16j76F8gWiCdzpk36KPwGDLyCyI6Zu2ZcsTsJ5wPx6LOoRxxT+iP0Lad5YgxAveJtJm8DQXqG354Qf1BG8QxznLC/aNsnP17MGEMmHaFOglhHWlCH4v9cBzKxSk84V4giEM8gdCD8kAdcM7yDSWMAQjp2I78gSAI0QrndYJ+G+IMxHC0L+dYij7QPMaPH2FCzTYy4N7Qx+J6EH9wf7hP3C/yEMIwxCT3mOkFjo2nMIb8wvfol3BOiDy4T4xjmMGFOoZ27nw8Fv0a7gf5g34W20y9RZnhPlGv3D8+oB3jGPgp6AtwDOquaQ+4JsYBXNOMUc76hX4Jfaezz4FYjfQjjaacUHdwDMD/vYQxXBM/EuFa6KshDGNfCMmoE0i/mRGHfiOafpMQQtIRCmOEkIwCzibW6UCQhYADzi4MAgICWTikzl/n4QRifRUECc79EYzBMUTwg6DKCb6DgAJxyg0cZlwbAphTRAIIAIyQ4gxkzKOSCLgQ/ONvkxYEkkgbnHenw4n+Go/gwAHHdgTEOA5BK4IGOLDuWRtw4BHMwJF1g+AG2+HgIq8QDGFWD84JQQz5gXsyzjZAeiCI4H6RVsx8gHOM4/E3HHvkHYIzBBg4N86Dc8OJR/7i3LgHlIszv3BuBNPYF9tNuSDgwXkgNCCvowVBOO4J5Ye8RT4jzRBIjQjlFpoQrCDIClZHcJwz0I8UMyMMv8RjJpvXozyozwhCcd8QoCAGIP34RJ5hhptT1AC4RwRfEE29QJCKe0faI11AHmVj6geONWWBvIPQ4QwaUbdxX6gD7vxCG8R9uoPpUHUTIpQRDt3CGK6F+0C6EERGAoJVtB2IJyZtSCf+j8AYQqkB6UQ9xjVwPyb/kR60Na/16tygj8G+uPdQ+Y10IUBFniJv0aZhaF+4JmYpmdlPRuTHvtgHwiDaCdosxEWnIILAGXmHckMemzqPfhJBNuqQ842EaLMQzVBeCOSdQMw0bR6CGtoR0mZm1EKIQFvCschP09Zx72jryGt8OtsL/oYwiv1xTqQT+QsxCelC/cL3zqAe4JrIL69yRD/rfCwV14Aw5i5H5BnKJtgjcV6g/aDtOcsJ50OeoI1COHC+8RL5j3RBWICY4AQCFAQb5A/OhXvGPSFtOD8ERvcsTYhvuD+0ceQ/7sH5IwiEL+QXxA0vYQyiKerJz//8z+t24xY/DRB5IDrinpztGGWD9EFwjUTIMpj+HOWD+oF+De0N+YY6grKO5HzIQ/yQhbzyGgMg3EE4xAwq55iCMQj1H2OpEwhyqBN4VBLtBPmO+zT9HAQwr9l5KAezzqXJG5Qh8hR1wmutLfRXEKiRDpQdPtEeIBAakH70T171C/mOMnEKr7hHiKWoBzgnDPmMegeQX6hHKEf3zET02/A7UKbmfnEeXAf9nnO8j6bfJISQdITCGCEk40DwBkcWM2MgNMERxd8IsL1m9eA7BAcIPLE/DL+E4xdUr18/EXBBTINj7Aa//sIBh1jiDuLh/CIAhGDhDJAgjMHJR0AJsQTBNmbd4BEOCAbBHtHDTAwEtghwcY9IMwJv9OeY8YGZQ07wSzmuYWaeucG94t6wD64NBxyBMZxwpNsIXU4QeOERLQSvcJThzCOvcU/OvMZ++CUe+YZzI6+RfwggEWB55RfAtTEDw9wjjsfsAvfMi2jA2jz4pRzBPwQcnA+BM/IO13A/cgYgkCDQQZ5gH9QRBNrB1vmJFARBOBfy3Gv2A0CAihcDIA+wL8oBv+DjWNQTdwCGYBHl4Q4ADQg+jeAQ6eOUBlwL9Rd5gDqGOuWuE8Dkl9nXpNs568dJqLqJQB71BfXALaihHeERXdQ5Z3AZDuyL9dYQDCN9qAcQm5yCtcH0D6gzuA8YROdIfSa0U7RNpDPUGm0A7R8CAsrGpAsCB/LS2T7QVjGTDm3HtA3sF2xGGtoZ8h9px/4QIBFQYy0k1CGn+IK2ANEfee4l5CE/IL7hPGhDaLvO/gxlhPJE/UBbR9mgP8a9oz/zKkf8H30N7hvHoN6YdoiAG+XkFF8NyFvUc2c5Yq0/pzBlwDXQ5zjLEe0g3NpiXiDvkC5nOUHgwkxXd3vA7B7cj1tocIJ8RvnhXMhXzNbCfQSrL2j7EOAgqiB/neWOvEY/CYHca/wCKF+UHdLsLDs36LfRl+MaJs+QToxJwc4dCgi7uC/UOZwL+Ye2FM35kIc4BnXJa30/fIfywA8GzjaDOos+BvfjxMx4guCLvhHCIuogygJ9PGZHBQMzpvBDCq6H/VHnMWMx1OxD5AH6A+Q/yhrjtFvAxD1i9mS4fsCAdKNMsS/SjnswIqPJL4hnXnUd9dXZhjDGeY2BIJp+kxBC0g0KY4QQssUYYQxOsNd6JekAZj5gphp+UfZy3AkhhJBUwwhjzlmThBBCsg8KY4QQssU4hbFoZr2kGvjVGY9reC3QTgghhKQaTmHM69FTQggh2QGFMUII2WLw+JhZ4yTdhDE8hoNHEbHGDRaXxjooeBSMEEIISXXw6CPWCcPjhhTGCCEke6EwRgghWwxmjGGmFdaFSTdhDGuL4BFKLCKMNcawZk06z3ojhBCSPWDGGH7Q4YwxQgjJbiiMEULIFoPFb7HIPBbyTTfHHAtxY6FhLOqLBa+x1hghhBCSDmBxeoxdeJEDIYSQ7IXCGCGEEEIIIYQQQgjJSiiMEUIIIYQQQgghhJCshMIYIYQQQgghhBBCCMlKKIwRQgghhBBCCCGEkKyEwhghhBBCCCGEEEIIyUoojBFCCCGEEEIIIYSQrITCGCGEEEIIIYQQQgjJSiiMEUIIIYQQQgghhJCshMIYIYQQQgghhBBCCMlKKIwRQgghhBBCCCGEkKyEwhghhBBCCCGEEEIIyUoojBFCCCGEEEIIIYSQrITCGCGEEEIIIYQQQgjJSiiMEUIIIYQQQgghhJCshMIYIYQQQgghhBBCCMlKKIwRQgghhBBCCCGEkKyEwhghhBBCCCGEEEIIyUoojBFCCCGEEEIIIYSQrGTLhLHu7m45e/asDAwM2N8Ecvv2bdm/f7/s27dPCgsLZXV11d5ice3aNTlw4IDeXlJSIk+ePLG3EEIIIYQQQgghhBASnqQLY8+ePdNC1x//8R/Lr/7qr0pVVZW9xU95ebm89dZbej+IXq+++qoWyVZWVvT24uJiefvtt/VnUVGR/PSnP5WcnBx5/Pix3k4IIYQQQgghhBBCSDiSLoyVlZVpIevMmTPyrW99S65evWpvsejt7ZUf/OAHcvfuXfsbkfb2dvnmN7+pv8MMs+9///vS0NBgbxVpbGyUb3zjG3Lnzh37G0IIIYQQQgghhBBCQpN0YWxubk7m5+dlampKvvvd726YMYbHKzEbbHFx0f5G9GOS27Zt049NHj16VP9tZo8BzBR77733ZPfu3fL8+XP7W0IIIYQQQgghhBBCgpN0YcwwNjYm3/nOdwKEsZcvX8qePXu0ra+v299a30MQ+9nPfiavv/665OXl6UcyDS9evNDrjb355pvy6NEj+1tCCCGEEEIIIYQQQoKzZcIYruUWxtbW1uTdd9+VTz/9dIMwdvz4cfne974nf/M3fyNHjhzxFMawLlm8hDFcEwv+YzYajUaj0Wg0Go1Go9FoNBotcQYNBlpMskkpYezp06eyfft22bt3b4AwBiCMYe2xH/3oR3r2mFMYQ8YdPHhQzxhbXl62v90cuH5HR4e0tbXpNc5oNBqNRqPRaDQajUaj0WjxN2gv0GDcWlAySClhDGAdsR07dmil0IB1ww4dOqRnhGEtMcwOw7pjBohkmGX2/vvv61ln8QDXxHpos7OzNBqNRqPRaDQajUaj0Wi0BBo0mK1YN37LhDGzxtiVK1fsbywuXryo3zo5MTFhfyN6sX68yfLkyZNy/vx5+fGPfywzMzP2VpEHDx7omWSnT5+2vyGEEEIIIYQQQgghJDRJF8bw2CPWBBseHpZvfvObUllZqf9vniOdnJzUwhjWEcOjldjmFMPwNkusNXbixAmtJGK2GAQzLMw/PT2tz0EIIYQQQgghhBBCSDiSLoxdvnxZXnnlFT3D68/+7M/0rDHMBisvL7f3EOnu7paf/OQn8sMf/lDv+8Ybb0h/f7+9VfTzpzgehn3efvttLbQRQgghhBBCCCGEEBIpSRfG8NZIzPrC448LCwv6OVLM9HIvmr+0tKT3g+FvN4uLi77t8VpwnxBCCCGEEEIIIYRkD0kXxgghhBBCCCGEEEIISQUojBFCCCGEEEIIIYSQrITCGCGEEEIIIYQQQgjJSiiMEUIIIYQQQgghhJCshMIYIYQQQgghhBBCCMlKKIwRQgghhBBCCCGEkKyEwhghhBBCCCGEEEIIyUoojBFCCCGEEEIIIYSQrITCGCGEEEIIIYQQQgjJSiiMEUIIIYQQQgghhJCshMIYIYQQQgghhBBCCMlKKIwRQgghhBBCCCGEkKyEwhghhBBCCCGEEEIIyUoojBFCCCGEEEIIIYSQrITCGCGEEEIIIYQQQgjJSiiMEUIIIYQQQgghhJCshMIYIYQQQgghhBBCCMlKKIwRQgghhBBCCCGEkKyEwhghhBBCCCGEEEIIyUoojBFCCCGEEEIIIYSQrITCGCGEEEIIIYQQQgjJSiiMEUIIIYQQQgghhJCshMIYIYQQQgghhBBCCMlKKIwRQgghhBBCCCGEkKyEwhghhBBCCCGEEEIIyUoojBFCCCGEEEIIIYSQrITCGCGEEEIIIYQQQgjJSiiMEUIIIYQQQgghhJCshMIYIYQQQgghhBBCCMlKKIwRQgghhBBCCCGEkKyEwhghhBBCCCGEEEIIyUoojBFCCCGEEEIIIYSQrITCGCGEEEIIIYQQQgjJSiiMEUIIIYQQQgghhJCshMIYIYQQQgghhBBCCMlKKIwRQgghhBBCCCGEkKyEwhghhBBCCCGEEEIIyUoojBFCCCGEEEIIIYSQrITCGCGEEEIIIYQQQgjJSiiMEUIIIYQQQgghhJCshMIYIYQQQgghhBBCCMlKKIwRQgghhBBCCCGEkKyEwhghhBBCCCGEEEIIyUoojBFCCCGEEEIIIYSQrITCGCGEEEIIIYQQQgjJSiiMEUIIIYQQQgghhJCshMIYIYQQQgghhBBCCMlKKIwRQgghhBBCCCGEkKyEwhghhBBCCCGEEEIIyUoojBFCCCGEEEIIIYSQrITCGCGEEEIIIYQQQgjJSiiMEUIIIYQQQgghhJCshMIYIYQQQgghhBBCCMlKKIwRQgghhBBCCCGEkKyEwhghhBBCCCGEEEIIyUoojBFCCCGEEEIIIYSQrITCGCGEEEIIIYQQQgjJSiiMEUIIIYQQQgghQVh/+kKeuOz5i5f2VkJIukNhjBBCCCGEEEII8QACWGn1tJy+Oi5nr09oO355TIamV+09CCHpDoUxQgghhBBCCCHEAwhjF25NSF7FiByrHNV2uHRY+ice23sQQtIdCmOEEEIIIYQQQogHEMYKbk9KfuWonKga03akfEQGJimMEZIpUBgjhBBCCCGEEEI8oDBGSOZDYYwQQgghhBBCCPGAwhghmQ+FMUIIIYQQQgghxAMKY4RkPhTGCCGEEEIIIYQQDyiMEZL5UBgjhBBCCCGEEEI8oDBGSOZDYYwQQgghhBBCCPGAwhghmQ+FMUIIIYQQQgghxAMKY4RkPhTGCCGEEEIIIYQQDyiMEZL5UBgjhBBCCCGEEEI8oDBGSOZDYYwQQgjJcrpHHsmVhhm52Twn1xpnpLlv0d5CCCGEZDcUxgjJfCiMEUIIIVnOrZY52Vc0JLnK0T9QPCRl1VP2FkIIISS7oTBGSOZDYYwQQgjJcu61z2snH85+XsWIXK57YG8hhBBCshsKY4RkPhTGCCGEkCyHwhghhBDiDYUxQjIfCmOEEEJIlkNhjBBCCPGGwhghmQ+FMUIIISTLoTBGCCGEeENhjJDMh8IYIYQQkuVQGCOEEEK8oTBGSOZDYYwQQgjJciiMEUIIId5QGCMk80kpYezp06dy9uxZ+fGPfyxvvfWWtp/97GeSn58vL1++tPcS/Te+e+211/T23bt3y4MHdOIJIYSQWKAwRgghhHhDYYyQzCelhLEnT57Im2++KR9//LEMDg5q6+/vl8nJSXsPa5+9e/fKrl27pK+vT9uOHTvknXfekbm5OXsvQgghhEQKhTFCCCHEGwpjhGQ+KSeMvf/++3Lq1Cn7m41UV1fLj370Iy2YGQYGBuS73/2ulJeX298QQgghJFK2WhhbWV+SpbU5WXoyL4vqc+3Zir2FEEII2VoojBGS+aScMPbee+/pxymDkZOTo2eIra2t2d9Yx23fvl0bHsckhBBCSORUdzzUTv7JK+NaGKuqn7G3JIfLvcflRNP7cqblY8lveEcaJq7aWwghhJCtp/DOlBy7PKbHSRjGzKFpfzxKCElvUkoYg9j1xhtvyA9+8AMpKSmRoqIiuXv3rr1V5NmzZ7Jt2zY5fPiw/tuANccOHjyoH8N89OiR/e3mePHihSwtLcni4qL+pNFoNBotE215eUmuN0zK4dIhyb80LEfKhqT07rgse+ybGFuW8q48OdH0npxu3i75je/I3cEydf1HHvvSaMFtURnq8+pKoCWvLtNotEy0hwuLcu76qOSWW+MkDGNmW/+sPFJ9jtcxNBotejPaC7SYZJNSwhjErnv37klubq4cOXJEDhw4IH/zN38jp0+flpWVFZ9whu+dwhgyDt9hsf54CWPr6+vS3t4ura2t0tbWRqPRaDRaRlp3V5sUXuuSfQW9cri4Vw4U9sqZyz3S2e69f3ytXdrbOqWo9bCcavlQzxg70fy+XG49K93tvR7702jBDXW2vqldKm51yaXbfmtsbpeOpNRnGo2Wadau+o6W1jbJL+uRg0XWOAnbr8bM69Wd0qPGUK/jaDRa9AbtBRoMtJhkk1LCmBf379+XP/mTP9GCGQSwcDPGlpeX7W83h3PGGI1Go9FomWrLS4ueM8aW1Pde+8fXlmRJWUXXUTnZ/IEWxo41viv3Bsv1jDHvY2g0b0Nd7h2Zk/3FQ5JThhkdlo1MzuttXsfQaDRaKMNYqGeMXfOeMca+hUaLr3HGWBCQMVhs/8SJE/r/u3fvDrnG2Faoi4QQQkg6s9VrjFX1neAaYyQuPFhYl7xKax2gE1WWLa8m38EmhGQWXGOMkMwmpYQxLJzvnAkGhoaG5Bvf+IaUlZXp/+MTj1fiewPeSvm9732Pb6UkhBBCYmCr30rpXny/fvyKvYWQ6JiaX5O8S9ab446rIBa28IgvZiKExA7fSklI5pNSwhieKcVbJ/F86fDwsPT09Mg777yjZ4KZGWLz8/N6LTF8B0Gsv79fdu7cKZ988ok8fszOiRBCCIkWCmMkU6AwRgiJNxTGCMl8UkoYg/h18uRJeeWVV/Qi+6+99prk5+frmWROZmZm5OOPP5af/vSn2rC+WLwW3SeEEEKyDQpjJFOgMEYIiTcUxgjJfFJKGCOEEEJI8qEwRjIFCmOEkHhDYYyQzIfCGCGEEJLlUBgjmQKFMUJIvKEwRkjmQ2GMEEIIyXIojJFMgcIYISTeUBgjJPOhMEYIIYRkORTGSKZAYYwQEm8ojBGS+VAYI4QQQrIcCmMkU6AwRgiJNxTGCMl8KIwRQgghWQ6FMZIpUBgjhMQbCmOEZD4UxgghhJAsJ1OFseXHz2RuaV3ml5/qz0erz+wtJFOhMEYIiTcUxgjJfCiMEUIIIVlOpgpjVxtmJadsWI6pYCandFhuNs/ZW0imQmGMEBJvsk0Ym1tcl9GZVRmfXZPRB6syv7RubyEkc6EwRgghhGQ5GSuMNc7q+4I4cqRsRG62UBjLdCiMEULiTbYJY5frZuRAyZD2Bw4UD8k1NZYSkulQGCOEEEKynEwVxuDM56r7wX3lqvu7RWEs46EwRgiJN9kmjGXL2Dm7uC513QvS1Lcojb0L0jqwJM+fv7S3kmyDwhghhBCS5VAYI5kChbHwtPQv6ceK77TNy43mWekfX7G3EEK8oDCWmWNn58iy7C0c0jPKD5UM6/Fi/ekLeyvJNiiMEUIIIVkOhTGSKSRaGHv5MtDSkZK7U3KgeFi3+X1FQ3K3bd7eQgjxgsJYZo6dPWOPfL4P1iI9d30ipYQxDDEBY471NUkQFMYIIYSQLCdbhLHbrRTGMp1ECmPTD5/IhZsTUnx3SoruTOnPR6vP7a3pw6WaB6qdW3mEdl/T+dDeQkjmA4HhydMXAfYijMpNYYzC2FZQ37Mo529YYw7GHv6IkVgojBFCCCFZTjYIY7gvLMa/tPIswF6ogIdkDokUxsZm1uRw6bAcVeeHsITPRVWH0g0KY35WnzyXRVU/0BcsrjyVlbX0EzpJdDxcXpczV8fl7LUJOXt9Qk5dGZeZxSf2Vm82I4yhTqFu6Tqm6hrqXKpDYSw1QL4fLLHGHIw9l2qT65tlGxTGCCGEkCwnG4Qxt0EwOXllTJYfp5+wQYKTSGFsfFad265POC8+EeymGxTG/NxpDez7qupn7C0kU5lfWpejqqzzVT8BMQTCz/RC4oSxylq0N6uO4ZjqjvDtDePSxNya6s+eyKT6xCLxyYTCWGqAdSDZPyUPCmOEkLRgbf259E+saCdkYOKx/hvT3wmJFTidWHQadapPfc6EcYwzmWwSxoxYcqzS+j+FscyCwlh4KIz5ud0yLzllI7o8IQBcrmPgmelAGIMIYtowZuM8SKAwhvaGuoXroa7daw/f3uq7F+RAkT1TSB1TcGvS3pIcKIylBhTGkguFMUJIWjD1cE1PJ8YAAcfiUOlw0n9BI5lFWTUWoB7SdQoLUN/OUMcvErZaGKvqz5NTrW/JubYP5Hjz69IwUWlv2RycMZZ9UBgLD4UxP5wxln0kWxiLZcZYY++iflOiSR9emJFMKIylBhTGkguFMUJIWgCnBc4BBgc4M3BO5pRzQ0isQPwJcFbbs3dR060Wxgrrbsv+qkI5fK1U9lRelDvdbfaWzUFhLPtItDCGcehk1bicuDyuPymMpTcUxrIPCmPhoTCWGlAYSy4UxgghaQGFMRJvKIz52Wph7PT1Xtl+rlF2FbbIh2ca5FrzuL1lc1AYyz4SKYwNP1iWTwub5UBpq+wvadWfC49CB9SpSDyEsZW1Z/plFlcbZnU7Q5+RjmMyhbHsg8JYeCiMpQYUxpILhTFCSFpAYYzEGwpjfrZaGDtzs1N2XKyR3cX1su38fbneMmJv2RzXmyiMZRuJFMaGphdl+/lq+bSoTnYV1ujPh4/W7K3pQzyEMeTpEdW2cDza2MHiIRmbXbW3pg8UxrIPCmPhoTCWGlAYSy4UxgghaQGFMRJvKIz5yQRh7IUKXB6tPgswOJF5l6z7chuFscwk0cLYxxesegpRDJ/ZKowtrjyV43Ye4zzoN/BCk3SDwlj2QWEsPBTGUgMKY8mFwhghJC2gMEbiDYUxP5kgjEH8OKnSDzt1xTLcTzBDP0JhLPNIB2EMde7Bwycys7Cux7Z4pS9SKIz5oTCWfVAYCw+FsdQg1YUx1SxkbnFdv9Vdj2dqXFtbf25vTT8ojBFC0gIKYyTeUBjzkynC2LFKOLd+QQT3E8ywncJY5pEOwthdFezgLcsYx3JKh6Xs/rS9JTlQGPNDYSz7oDAWHgpjqUGqC2NPVF6dujoueSqNaBsY13pGV+yt6QeFMUJIWkBhjMQbCmN+MkUYM0II7iOcYT8KY5lHOghjCIxzVHuDsITg85IKnJMJhTE/FMayj1iFscI703IMb6O9MqEtt2JMBibDr6tHYSx1oTC2OSCMnVF5hpgM4wHGtd4xCmOEEJJQKIyReENhzE91+0Pt5J+8Mq7a2ZhU1SXX+aIwRuJFughjzmCHwtjWQWEs+4hVGDt5rU/2l7TLofJObbsL26R3fNHeIzgUxlIXCmObA8LYWZVnyDtTvymMEUJIgqEwRuINhTE/15rHZFdBsxwoa5PdRS1SeG/A3pIcKIyReEFhLDwUxvxQGMs+YhXGci83q3Hqvmr7tdo+OndPukZn7T2CQ2EsdaEwtjkojBFCyBZAYYzEGwpjfi43DmonH87+9gvVcu5Ol70lOSRSGDtehX4D0/yt/sP3vdqPwljmQWEsPBTG/FAYyz5iFcbyqlrlk4Ja3e7NWNU1Gl4wojCWulAY2xwUxgghZAugMEbiDYUxP1WNQ9rJh7P/8cUaOX+n296SHBIhjJ2sGpeDZe2yp7hR9pY0qc8GOVjeoR8XNf0IhbHMg8JYeCiM+aEwln1QGAsPhbHUgMJYcqEwRghJCyiMkXhDYcyPWxi7cDczhLEDpS2yC4+9FNepzxo5UNZKYSzDoTAWHgpjfiiMZR8UxsJDYSw1oDCWXCiMEULSAgpjJN5QGPPjFMZ2KMf/5PVOGZ9d89nYzKqsP0ucs5g4YazVJ2DgMVGsoUZhLLOhMBYeCmN+KIxlH8kWxi7XzahrYLyx3mR5v2PB3hIcCmPJASJOnn7x0ISqD+Ny4UZy8zkcFMaSC4UxQkhaQGGMxBsKY36cwhgC/n0lLXJUBc7IHzjHh8uGZXYhce2NwhiJFxDGjlaO60DnRJVl8RLGxueWKYzZUBgj6UqyhbHS6lE5UNIlRyp6ZW9Rl9zrCN/eKYwlh86RBdlbbJVNTnmP5F/ul87hZS3uwLpGHsmC6uu2CgpjyYXCGCEkLaAwRuKNWxiLJTjMFNzC2P7SFi0s6famTLe3RQpjqUL36CNp6FmQpr5Fqete0DP6iMX47IrsK+mQw+VdcqisU9v88sagd2J2Teq6rDxEXiIYcjMwsSL1Kn+xT1PfklxtnJCddmBMYYzCGElPki2MnbvVqV9qgzHo44vVarzr1v0J+pXG3gVp6V+Sp64Z2RTGkkPL0AP5wH7x0KdFNfKpKtecsiHVJ4zqfmFv4ZB0jmwcG5IFhbHkQmGMEJIWpKMwtrL2XG63zmnHG4MbHIt4zVwgm8cpjGFQL7ozqcsJhnK71zGfUmtNJBIKY+lF4e1JOVA8rAMnOO7V7dkr6roZnVmSj+0gdFdhjba5pY3CYW3XguwtUAGQykPk5YWbE/YWP1Wqj9in8hf75JaPyaHSXkd9ojBGYYykI8kWxs7f7tJrd+rjVL+0r6Rd9yfoVw6VDuvx9bHyF51QGEsOrUMz8pHt++wurpM9JY2qXuC+LT8BfQPWIdsqUl0YwxIbFMYIISTJpKMwNr/0VD+ClqOcGwwWB0uG0zJwyFScwthJZahTKCcYys3LWc1Uki2MvXwZaBTGoqP8/rSvP0R9xcwnYgFhzNQllD3MSxjbEHje2xh43mhSwWE58hmPZk5K3qV+R32iMEZhjKQjWymMYRw6WIa3I+Mx7zE5dnlUzlwbl9UnyRHGhqceS9m9ab3uGfqBG81z+t7cpLow5vYhYoXCWPQ4831tncIYIYQknXQUxh4uP9VOj9P5mpoP7XyR5OEUxtyGcjvt4axmKskUxnCei7cmpVg5+pZNy8HyVtllCw0UxsJDYSw48RTGrjfNqH2GVF2xA8RLfY76lJrC2LPnL/XjLcbcj2gBCmN+KIxlHxDGjleqent5XI8T+ZfGskYY6xhckv1FQ7qu55QNy+mrE7rPcJPKwhjSizd9Fty2/Ijz1ydkYDw2MYbCWGgwI8w5nvSqvDh/c8LnvxXdmdJ+FNJn8ovCGCGEJBgKYyTeUBjzk0xhbFq1AcyiRHuwbEz2lrTIp8opNcEGhbHQUBgLTjyFsbKafhXQ1qpgqUEHTHuKG/R5zbnxmWrCGEQu1G38io+ZsNdVgOuGwpgfCmPZx9zSE8m7NChHK4ck//KQHKkYlOmF0HU3U4SxruFl33kxrl+4OZl2wthTld6zKs/QbpE3B4uHpWNoyd4aHRTGQgMB8pTymTCewE4pn8ny2yzLV4a0GUNaKYwRQkiCoTBG4g2FMT/JFMYePPS3ZcvGZZ+6HoWxyKEwFpx4CmOlNX2y/QLaBeqQVY+MpaowBqHncOmwfrTlSNmwDmzcUBjzQ2Es+3iw8Fh2FqJvUO1YtWGIXRNzocUPCmOpJYxhTUikH+nD/eC+YoHCWGgwLqL8MZ44Hz8OZkgrhTFCCEkwFMZIvKEw5ofCWHpBYSw48RfGrHO5LVWFsbvuQKpuYyBFYcwPhbHNsbr+XPonVmRg8rEMTMBWUv6lNRTGrPNSGAsvjOWoex+Y3DqhZ6uFsbJqv68RiSGtFMYIISTBUBiLHggFTX2L0jqwJC3K2geXtUOxFcCp7Bha1q8lR3qQrnmVP1sJhTE/FMbSCwpjwaEwRmEsGiiMbY7J+TX9YiHkIR6Rx4tr8OKhVCZThTGMZc22z2cM60I5oTAWSDhhDHl/vWnWl5/NyodNpvBDYSy5UBiLM22q0dxtfyj3ldODwXZo6rG9hRCyGSiMRQ9+xd1XOKSdBrwSHNdf2aK3LK4p5+yYyodDcKBVevaqdHWPbt30dEBhzA+FsfSCwlhwKIxRGIsGCmObY9rRn6MuYOyE75PKZKowNvZgVS+sj+MOl47oz8VHgeMbhbFAwgljWKcR+Y9rwA4UD0vBrUn76MSz1cKY09eIxJBWCmPER/GdSTlg/3KCgPRe+7y9hRCyGSiMRQ+EeTg0uLYWeq6Oy+MtEnrwq6X7lc59Mb5FKF5QGPOTOcLYuDac82TVBIWxLITCGIWxaKAwtjkojKWOMDYxu6brsCkLfC6tUBgLRThhzG0oC8yiShbJFMbml9eVXzwjVxtmfYa6aepSJIa0UhgjPs7d6pFdhQ3KyW9WnWC93Gobs7cQQjYDhbHooTAWGgpjfjJFGEO56TZXZZ2fwljqUN3+UApvT0qpCirwi3tT36K9Jb5QGKMwFg0UxjYHhTEKY8mGwlhimJhblYOlw7rcjZl6FKkhrRTGiI/TNztU53dfO/gfnq+WG63D9hZCksOLly/l0eoznyHo8xr00g0KY9FDYSw0FMb8ZIIwBvFjd3GDNji3e5VZ/zdCBoWxrQRiDN6WiHRjTaJEBVoUxrZOGMM4nW5QGNscFMYyUxi73jgneeq6GC/RV9xuSZ0noCiMJYapeVV/7LYcqyGtFMaIjzM3O30OGRrajdbonXtCNgMGQQR76KDwefTSiIyrwTLdoTAWPRTGQkNhzE+mCGO7VNABw7nM+YylizC2pNKDPJpZWNf9HgQIN+kojEGgMe0NaYaAkwgojG2NMAZfo3NkWddbXXdVHXYH5akIhbHNQWEsM4WxqvopOVTWL0crB+VQaZ9cb06eGBQOCmOJgcIYhbG4Q2GMbDUYBLVzUmkNjBBGMlUYS/WZHhTG/FAYS20yRRgzQojl5AZaughjN5tn9UsqkOd4aUaVqqduKIwFh8LY1ghjMPTvqLe67qo6fL1x1t47daEwtjmyRRgDR69kjzBWXN0j2y5YT0B9dKFayuv67C1bT6YIY+hDhyYfy8j0qgxPP9bl99JVFG5hDOt+JYqtFMYerz3XMYuVF6sy+mB1S552ojAWZyiMka0GgyA6JzMooiPNRGEMzkR994J0qsEQ1ja4JJMptr4JhTE/FMZSGwpjyQEzafD2avRZ7UPLug24Xb/brXO6fSDfj2hHeGOgTmEsOBTGtk4Yg+nvlOG8N5uTty4R2hHaE9qV9glUO0N7CweFsc2RqcLYkqrf8CuNj9k+tCSHKlrUcdkijPX6+j4IZOV1/faWrSdThLHm/kX9oj746Vhm4Nz1cXnxIrAsnMIY7rfozpSvTnaovg62th4fP3UrhbHByRX9RlXkRY4qz6NqfHq0mnz/m8JYnKEwRraabBDGjOWqe8OACNurBpdEBVqxsvXC2KoqfwT/4zpQOXNtgsKYAwpjfiiMJQcEO3sLrNfpHyyGIzwhLj9YC2NG0EYfR2EsOiiMba0wZgx1OJnCGNoR2hPalfYJVDtDGYfjbutD1c6scfLopTG5Up/6s9xSiUwVxgYmVrRoYXzMI+XDsqe4yTdOwSiMbQ2ZIoxBeHWWBV5OE0oYg6G+6PqoLKd0RM/MjZdvtpXCGGbM+X/IH5NTqj9eWaMwlvZQGCNbzVYLY7Oqg77aOKMd4hvKsMByPH7N8BLGnBarc59ItloY6xtflF0FzVoM2FfaKjmXOtRAkzwRwEnqCmNIDxygQCdoM8IYZixAzEAbQFvAzIVUJ5uFMbykJFm0qrrgc4RVHuDXXwpj8YXCWKTCmNX2jpSPZowwhvaEdoXro2zR3sJxpXHUN07uLmyRkupBewuJBC9hDG8ITmUiEcaGHTPuLRuVvSUUxlIBL2Gse2RrhTH0NSb2wZiNmVzhiEUYc5pub+q4h8sUxuIFhbE4Q2GMbDXxFMbQP2PBUWPuDtsLOBP7i63psOjwcf14zMigMBY9PWNz8tG5e9oR21lYI/tK69VAszUOayoKYwV3+2RXYaMWZfYph/dweXeAsxqrMIY1IMyUcLQFr8A01fASxqy2peqvsvzKkYwVxhZVEOfs59xrfMQTCmPWfSHNFMasayNPki2MXbjt7/s+udggN1rG7C2RkynC2KX6ft84uf18tVy8221vSQ54lLP03rRU1DyQ4rvWY1LphJcwhrHC2acmul+NFgpj1j7xFsYGJh5LsWqDqMsQj7DGYCRxQ7R4CWOdQ8sB9S3S68ZLGEMfbmIf+H/XIlhfMV7C2KyKj5z3DosFCmMUxuIOhTGy1UQijKHTxEKHeKzOGAZlt+PS0r+kB+wC1VmfvzGhA/5wYMFEBHMmDfGakUFhLHp6xuZ9YscuFcTtL2ukMObg3J0u2X7RWlx2V2GNHChrj4swhmDQKWykwwLUTmHMsgYdBMD04yNFDSoAemzvvTlSRRgzdlEFBujjYGeujktHAgPTbBbGrtRTGDNstTB25lanr+/76Fy1XG0esrdETqYIY5X1A76+72NV1gV3e+wtyQFpxvpCmL18QAXW9yPwY9afvfD7cOpzbf2FvSX5OIUxYxBbTJ9q+tWesfCL2ycLCmPWPvEWxlpVzHCgaEjX5Zwya6mAWEWaULiFMdwrrmXqG+KVSB+JjpcwhnHaxD6oN3haJhyRCGN32/Co96iewQ/fxczkdxrywtnezl6bkPbBZX+Mp/uI8L4shTEKY3GHwhjZaiIRxibm1rRAgcXYYSfVfhgcIV44qel66Hs7Gjo7/JoZDgpjfiiM+UlFYez8ne6QzmqyhTE4MHNL6zKv6s28+kTgmSw2CmMIGFTgoAx155PCGhUAxae8Uk0YQ/9m7FDxsDT2JU5kyhZhDIEW6vD8kqrLqM/KKu4/UGm27gtppjBmXXsrhLGzt/yBOtrbteZhe0vkJEoYe/HypR47df2x6w7+fvosdICdrsLYhrbcHb4t48VDOAb+G4LIyjjWn2jxEsacfarpV9tUoJ4qpKIw5han8MN0QP+UBsIYxBjnuQtuTSZFGIMhH019QztCXxAJqS6M3WqdkYOl/Wr7oBxVln95OCA95linmfZoYjzUBcxKDTdrk8IYhbGowOCMoB8iw9jMql5LyQ2FMbLV4JdDdCxmUPQSxsbU/7GQKAYSGIKV09cmNghjcNCMgx1sMHBDYcwPhTE/FMbCg2DncIlqlyqPcHyxR6CeKLyEMWMIHvAmrkwVxlDmxvLKx3RAkiiSJYxBXMBbeseVr4L+H/1yMtcXhMCLsQf3iPps2r0xpDmbhbH7HQuqbK26hwXfK+P4uPU9PcPAf+4rdRv7n1QWxtDnnryKMhnx1R2cazLM2JnqwhiEvfEZtEllqk0aK7yt0my3D92WIxDG4OscLrN8OLy5tjwC3yxReAljbkNZYO3NVCGVhLHj8DWujsvg5OOAegFhBTOvsI/unyiM+fASxpyG/IIQFAmdo7Pyoc/3ST1hrLJhUNWzap021J39pa2es8bchvI3MR7ShX6Gwlh4KIxFwY2mOf38MDqdgyVDevFSNxTGSLKBQIs1KTBNHYagDh2LGRS9hDH83wyeuhNSHTJECwpj8YXCmB8KY+Fp6FnQbxlCfYFDXJLEYCebhbHcS32SU9GjAswe2VvUJfW9kZVXLCRLGMOjVuh7j6jgGX09fJeuGBcnjgUIY0jfsUprHDB9oDGkOZuFsdut07K3uEvXuf0lXaqtx89XvNEyFXDu8vsbfftwwhjqJN7K1z1q+RXwMTCeOUmkMHbq6rgOFE3dQX8YbuxMdWEM+Yc8gaFNGnPmn27LEQhjtV2OGYfqfitUf7BVUBjbnDBmDHXcWS+cPybo/onCmI9YhTHEPrh/Ey9BwLnSOOYrm3gKY1gbLByRC2NW/4QxJ1JhzGlIM/pGCmPhoTAWBVgg0zcQqcqP9TLcUBgjyaZWBUT69f+qbsICB3KrrkYqjLk7TR042OcLNhi4oTDmh8KYHwpj4YEwZpwk1JVSCmNREaswtqe4QbWPGr39g3P35F7XuH3G+JNMYezcjcD2hkAgWUAYO3YZ+eyfjYd0GEN6slkYu9I06F/w/UK1nL3VaW8JDp5agGjS1Leo0r4gzf1L8lSVs5vKxoGAxeQv3O2yt/gJJ4wh8MTYjaUUUFbwMdzCRiKFMfS96IPNuSIZO2MVxqoa/YFnIoUxvKkReRUsv2C6LW+hMIY8Rl+COobxCG/WexkmmqYwFh9hLJTp/ikCYWxGlQWFMdt/8hDG8CbyfYWOeKliTA6WdstuVSZWmcZHGEO6sPQM2pHVXy9Ks/pcd00+oDDmh8JYGkJhjKQiTufeyyIRxjCAohPC1F/8ymEMHbsJrIINBm68hLFYxAU3FMaih8JYaCiM+clmYcwZ7GDcru6asM8Yf7JFGJtZXJV9JW1yoLRdtat2ne/5l4d8eY/0ZLMwdrXJ397QB51TgXM40F/uRVCn0nyodFiOqrLFospuLruEHq+3LEYijDkDT1yzaySw/qSjMIZx6F77vGpjlo+Dha1PXO2SnQVWXmS7MNbcvyh7CwZ13h0sHtZrX+Gx7FBQGNs6YQwzOW82z/p89ioVl5p2Y+pZsoWx3DJroXjMFi68NbVBGOsZfSQ37DQj7ZGI125iFcauN80GlCnKADNrUSZWmcZHGINh7EU+ww6Xjkieuq77Df2ZIowhPcZyy0cpjGULFMZIKhIPYcwYOiXUcWPoqLEwP7YFGwzcOIUxY3h18+W6GW1larCKRRChMBY9FMZCQ2HMT/KFMbQJOHewibQUxhDAQqDS/Zoqq7aB8IFftghjDxZWVLBZI7tUvUG+Y0be0coBCmM2sQhjWIMI+Yb0huqfKIz50+wOuh+tPteB32G1DXmJGSP7S9p8M0aySRiD4HW7ZU4vC2P8MwTmCEpxXuSjDtQpjNmWesIYXqyxv8g/AwqPY5pjtkIYa+x7oPreRtmvxvPdRc1y7EqnOnfgLCn0CfvsNB8oHooornCTDsKY01AWpzyenkl/YQwL+6tyLGvVZQ77RJV/50j0YzuFsTSEwhhJReIpjIWyYIOBGy9hDMfiejAM4g294R0/NxTGoidRwtiLly/kybNVWX++Jk+er+q/X6rvQpFsYQyOHq5pzOuRIwpjfpItjOVVDGuHyrLRtBTGIPgfKrHWHYWDf02Vs7POwdyOaDYJYybw1Hmv8pfCmB8KY8FJpDCGQAvrlxnxB/09ZjSawDjbhDH0ETml1jqEMKfQsBlhzDmDRM8iKRvNamHswh1/e4Ph8f19Jc36fDD8fUyNhUbwQL3Eupd7ixv19l2FDXLy+sY+4oZL6HGaqWfJFMbqeyfkw3PVum9EH3zkcvMGYQz9vq/uqjoHQTZaKIylljC2uwRpw49gdcqHqpam/ukAP8jL/3ZDYSwNoTBGUpF0EMachrRiMIgWCmPRkyhhbPrRqJxt3SEX2/fIhfbdcqFttyythXYOMTgmUxirVcEF8h3XxKxHL3EhE4QxOIgIuBCkGnM7VpGQTGFsfG5ZPlFBye6SBuWEWua8HtKRDsIYHltx9qNw5FDfYGeuTch5FXC4H3WLlzBWcf+BcqRV0KmuiVkv9V2L9haLdBDGqts39tfLKnBYtOsz6jX6jWihMEZhDMcgzRTGggPBC4G4yS+3bUYYO3Z5WD86bexQ6YDy+wL7qK0kUmEsT7/d1epnsSxIJMLYc9V2TB9m2TMrNrQf1zWG8xjD/93C2OHyLj3TFts/Vsceu9ZmX8FP6gljk3oMxTHI09zLLRTGlKEstloYw9I44YhVGLN8OKseIy+PVvYp/2PK8r9V26mq2/iyQjcUxtIQCmMkFUk3YQxTvTEwwsm1bE1mFp6E/SWDwlj0JEoYm1xWzm7jO3Kq+SM52fyhnGz6UBbXQos/yRbG7ncs6XV4cD28ma+iZmPdzQRhbGxmVTl2IzpAhTOBzyfr0YsJyRbGECRYAYEx//WQjsQJY+0qMJ7U5WwsXsIY2jnqG8z0VW7HLl7CWPG9MTlc1qfFpgMlvXK/M7COpbowhnEA9+UfB56owHRNztvBDupxjsonrFkTLdkkjHktbH2lecgXnG61MIa1vKKFwlhyhDFQdCcxwti+0mZfnwpDfazvCx+YJ4tIhLHByUdysLRX91uW9WvRxHlfaDtuYWxmYV3tq8YBlQ9oHxAP8IiZ8zi3YQaZlzBm6uUOlb7j19rtK/ihMOZdd7X/RGHMZzj3xVuTMjXnH28n1Xi75vIV4yWM5ZT3qu9VP6uui7Iuqw7f9imMpSEUxtILCDQIvPHKcSwEiLdkZSLpJozBTOAIy1FtCgFcuDfXZIswhlwYUXnY76i7OE8sJEoYm1oeluNN78uZlo/ldMt2Od28fUuFsecvnsnww04ZnG+TwYftyloFbxo7WmGC8BGprN34i1XGCGPqWqhjWhhThjeJoe6Y+jMfQd+XfGGsVgckXtdDOhIjjNXpgC33Up+yXp85g53NCGNO046dCsATJYydutmh6u59ne4PzlXLnfaN+ZXKwpjJIzMOGEP9NZZTSmHMiVMYw+PHqF9dI/62rk3tc/FOr+/+t1IYQ56W33/gS1u//RnusZp0FMYQzA5NPQ4Yt5E/TrZaGENQ3qfS5SyP844+wm3pIoxhtnr/XIs19isfYGShS6U5dB2LRBjrHZ+Xjy5U6/swZu7HGNqOpzCm8sOMxycuUxhzQmHMT7KEMRj6aqTd2MGSYRmZDhwX4yWMHano9fnSkfZPFMbSEApj6QXUcTR8lNm+giGpca3BshnwVhW8Kh1OV5NyrqfDOGyJJB2FMadhMChQg0Ekwpj16JB/pofzPCjnTBDGkA0IaM1r8lF3UcdiIVuEsdVnj/Tstbz6t+RY4ztyrPk1OXHrhpysnNXXQl3PZGHM3d7wf+SvqT/1EQRaSV1jbHFlS4Qxy7DdWhDemHN7ughjpx2+Bj4v3ulTTvayPr8el/oWdf2FgILzoC6kmjAWzpBPFMb8OIUxY6gnpq3DvBaT3yphDIb+3qQNMwDx6Q7U3aSjMAaxD4/sHy71j9sdw4F1d6uFscHJFdmPt5qq44yFSku6CGOdMzVyqOaneuzPa3hTL/Pw9HnoH4MiFcYgCJl78DK0HS9hDO3Gmi2m6lgVhTEnFMb8JFMYcxvSinjNCYUxCmNRQWEsvUCnaAZrdDwNMYoLXuBXtgPFygFS590bYeCZKLJFGJuafyz7itu0eHFIW7t2JE5VTehBIrdiVGo7t64cvIhVGAvn3EdKtghja89W5ELbp3KqeZtO05m29+XU7dtyonJGXwt1PZuEMafhfM194fu+RApjmKWA8fN+x0MtXlc1TMhOW1TwMqQjccJYaEtHYQwiyP7SDnWMVd7a7OON4f8UxgLJBGHMbV5Cz1YKY04z+y0/zkxhzDn7CtfuHg3Mr60WxpyBZySWLsJYz1y9HGt6U862fSSnW9+Xos7dFMaUmXpGYcwPhTG/Ia0UxjZCYSwKKIylF4kUxrCIofPckQSeiSL+whg6XGP+74MNBm4SJYzBadlx8b7sUp0uOl4YnK8DpW3KWmVnQZPcbB23904NLGEMg6KVn0cvjVEYsx0Z9KUUxgLZSmHsiiNQd9tmhbHrjXOy156pAAEba2OFChKQDgpj/voTThhD3T1U3umru16GvKcwFgiFMeu+kA4KY/ESxnDecXXtUQpjjj4+kcJY68iI7Cwrl4OXq2Rf5WXJv3FT1p+FrmOZJYwh7zf67KaeURjzkw7CmF5PxYHzZSoYczJVGBt5QGEs7aAwll6kmjCGfQpuTepgF53fvfb4vKreSxhDp2nsqApEIxXGjldhMLdNO6X+DjLYYOAmkcIYBlrn41dwNNAJY7D46Nw9udo8ZO+dGkAYy1eDhp41pvISeU5hzL4v1ZdSGAskmcIYHOGnz5ThU5nzV0m3bVYYc46dEEYgkFAYozAWzpBPFMb8UBgLPXaCrRTGzt0YV/mFF6GMSk7ZsHSPptajlJkqjDX1z8iHZ1V7LGyWTy42yeHydll/FnrczhRh7HrTjKoHyh+zfXZ8mjIw9SzVhTGMo26wT+HtKe0DIW5q6Q9sx5EIY2UewtiN5vgIY+Uevtm1xs0LY4iF1pWvbPwyWEX9gG+swJiTbGEMb/LeW9qk2/RelTc5Fd0636ztsQtjeHsr+k1znwOTKxTG0g0KY1sDBmV0JsbgVHl14m4g4pjBGh3PVgtjCHaw5hmOwzoUXm/Ji4WNwhgW/Rz22ZHyQRmbDez8Ngpj1lo0e1XHhw4OA8MeVYdzHZ2bHmhSTBhzmpdzn0jgK66sPg+ol+jkncwuPlbpxYCh8lPl6c6CelUWoYNTCmPRQ2EseHvz6p/W1p9LwZ1JHcjBubx4a0o5Ox16NqazTRmjMOYNhbHgUBgLTaYIYyd0eWLtT8vc6XFavIUx+IE4lxmDl9Tf8CW2Qhhbf/pccipb1Xks/2n7hVppHQxst4kUxi5F4E+mgzCGsclZpl7mftSseWDaJ8agz8m51Jw1wlhZbb/q6ywxBz77wfJ2XztMB2Hs6KURFQs92FDGiLEOl47oeoW4Ccc4cfdPbkPdxTnc50Xc7hyzkc/RCmM4d4nHuS/XPVBt0bt9RSKMwU6qfXBfxty+GcacZAtjEMV2FSP2qlPpqFG+ht9P3owwdkv5yadVX2zuFfGBaTMUxtIECmNbA5wddBbId3yi40Ew6AQKOxZnx4BkrOj2VIBTt9XCGGaIOesPOtF44HTu0VnmXx7S9c8YHL2h6cD0BRPG0Ll96ugAMWCYzg33S2HMD+ocHp1AvqFe4p7xi4eTxZVV2akGCYhSyFMEImOzoQM9CmPRQ2EseHvz6p9wTyfsvhTt79jlcTlQ6g8O3UZhzBsKY8GhMBaaTBDGFlbWJa9yUPUjg6psLbMCSu+0xVsYwxvV0P4w/hoz+8Ow2D/e0OsEs2QTJYwdvtQkn6h+EnX9w/PV0jIYOOYkShg7qsoIgbrT/51R/rD7h7p0EMZutcxtKFN32S6qfHSSzcIY+iekEeeGz47ZPekkjBkLVtYw7Iv1SZ2EE8aMhTqvtT16YcxYuHM7LVJhDIZ7Mub2zTDmJFsYc7ZlpCPQ14hdGLusfHLMrPXfq/+6FMbSBApjfjDAw0nDQItXVENoCT10xg6EMXQqWLsBnygDtzA2PrMmOaX+BgYzgxIMHU+mCmNNvUuSV2518KeuTMqxqhFd/4xFJ4w1qmOcnVv0whic11CButtQVukqjJ29pgZmlS+ol7jn6o553SZgcNpbB+b1QGaCwx0Xa5MqjA1OPfQ5KdkmjJ2+fUdOXZ7T9Rdru3mtY5HNwpgz8MQ9O4NDt2WTMPahunadcu4jgcJYcCiMhSZewhjK3Gmnrk7pfsy05UQKY/PLa7JLlate9xOfxbUqCOrX6XCm0ZgJ1OMpjCFdOK8xsz8sr2JUbrfM+cZkGN4ojjpo9kVa3cJY0b1e+wqRYwljzbrO4zwYd5MljMHg7zr9X+SLO79w/6kujN1omttQpsYQA8AojPlx9k/YN12FMXdZO7dh31iFsVDnhSGfYxXGwp3badgeqTDmNHf/hDEnU4Qx9+w9p1EYSxMojPmBQ7mvcEgPsodLhvXMmTC6RsxAGEOem44HjdktjE3MrunvMRAZMw0Mho4nU4Wx2u4Z2VPUqZ/7Rgd/WHVaVgdvWaKFMTin6Nw71WALw32GG6ychn3TVRg75xB6YMgjtAlYXjnWGRkISGOihTGI1O2+sngk15omfP1RooWx1efh18xLljB2tu19yb95RQ6XDel2sb+kU0qqN/bFFMassnA7X27LJmEM7aXk/pBuP2hH7UPL0ju2oh+ddkNhLDgUxkITL2EMYzT6OGMISHQgY6ct0cIYxmNzLZRxsoUx006CGdJvxmSYu726+z74GMevdvraP2acwdbWA4N7N1stjMGc/i+CUQhWTtJBGHOOnW4zeZcOwhhm+pxQdQv1Cz9YUxjz4yWMhTLsG6swFs6Qz17CmLVtUm/XtkkhCmVBYSwQCmMZAIUxP1gI0dexqkrv5dx7Mf94SmrHLkvjxDWfNU1WSdPUZfV5WerGy+TBSuAC6pEKY8EaGAxpzVRh7E7HqHxw7p7ujIxZHbxlmxHGsMYYfoHGQJtfOSbl1RvTfKnmgewrGtL5AAtVDl6WCsIY6lhN50PtkNZ1Wba6HrpD9hLGnIaBK78y8LHWRAtjEFL222WRWz4mB0t7ZbddHyIVxp6oAKC+x84HlR/3Vb7gJQJOnMLYmZbt2u51DUl99yN17KJl3YtWftqG80AoMO0YbSH+wthHOk3n2j6QQ9dKVH1p0vV424VqOX+7097bz4W7PRTG1D5u58tt6SKMzcdBGEN7gZCK9oO8w/omWAfDq3+iMBYcCmOhiYcwhoW2sa4QHqFCHTBmxnB97gwSxmYX1+09LPQPoo78iMXcfR/uZW9Ji+SWWbOuckpH5JDqA+aWQo+bqSCMOQ35RWEsOIkUxqYfrqoxpF0Oqj4Z/TJ+rMai5V7HG6MwFtywb63yR90kRhiDNcgh5Qui7LSpv6Mdu9yGsqAwFgiFsQzAcu5RYcZVYY5SGDMdq6r0kQpj/fOtcrj2p5Lf8I7kN74tRxvekz2Xz8unFUXy6aVC+aj4rDQMBk5jpzAWmnudY76ByMtiFcbwiQ4RnTIG2z1FLXLuVp99Bj9XG2ZDBubhLJ7C2PUYhbGJuTU5UIwXFViOMMztfLlJRWEMjwuacsWglHupzzegRiqMIWhBeSIPkB8QPYenHttbLbyEsb1ld2XnxXbZVdAiOwuaZF9xt+4vcQ5jJl9Q37AtnsLYxfZdcrrlQznbuk3Ot78nh6+VyK7CFt+9H6po0gvVOu2QcqCxDfsgnyiMOZ1Dv6WLMPYQgboqTxOox2LIAwQkph7o/umWd/9EYSw48RLG3GtERUI2CWMIuEO1pc0JY5Oq/uNaqr8uU8HCFgpjOBbrRKJvNYZFu4ONv5Gau+/DvTgDT1wX15h3/TjkhsJYYDlkszA2Nf9I9T/3lW/hFKu9jzcWX2EM7Q8+veVreQtjKC/rB+8LN6dSWhhD+0M9dLb9602zAT+0xmrIq43CmJWXxnYV3tezcYP1a5EY0klhLBAKYxlAVcOwfHKxQVUSBH6NqtPY2ElQGAvN0MMOOdb4rhVQt+IRrJ2qQdWq/GzVr1r+4GyD6lgDnYnYhbFx3XnA8OtfpghjeCMPgjRjd9oTJYypDk79bQaHj9XAePLGxoE5lYSxq03DAXnjfntRMPCIhtuxK703rR1vGMq70xWgZYowBp/XmWdwOrGQqLO9bRg8l4fkRPO7WoQ62/qRtn0V15UD0aCvB0fioMeba/aXtehBFn0o+tKOkUCHMlYer6/L4apbsrf8muy/dF0OVF6TvaXV6r4xWFt5j/uHk+c0I4rBkO5UEMbQV1lOz7icuTbhq4MwLLA8t+SaNTFnPUZu5fNG8+qfMkUYw6NOxaqtIG8wc7Xozrjn+aIx5AGFsc0TL2GsbWA5oH+KpE+nMOa3mIWxZ88lr6pdbcdr+ltUfjZIi+sti8kUxmAIsNAujLnH7FjM3fe5A0+kmcJY6DZHYWyjMBbKV/WyeAhj+jwlDar+ws9qUX2D5WstPAqsBy0DM7o9Yxva99Gqjg0vagCpIozB0AadbR/jonvJnFgM+ewljDkN27BPqPE1nKHeQhhz+5MdQxTGnNcyRmEsTbhU3y8fnavWFQSd4cV7G50NCmOh8RLG9pbhMUBrmjHyrME1eMYqjKGxHrs8rAebw6WD+vGweLFVwhh+1Sm//0DO35zQYlLh7WkVbHTLLhW0Iv+8bDPCmNMg6py60WGfwU+qCGPIg9zKTp0nOB+mWZeqcsKi7+HwEsbwf8wMhR0oHtqwxkGmCGMdw8tyRgXwyDPYxZuTAfeBskX7cjKzovKnboecatyjbLe2/eW31LWa9LWCDZ67S9Q2+62n6Evbh2MTh908fvJU9pW0yM6LKkgsbNK2u8gvikViSPNWC2P13Q91X4U+y/Rdpg7CDpcO6zefPlZpMtY/seIrcy/z6p8yRRjD488HioZ03hytQFA56Hm+aAx5QGFs88RDGMOYj3UJTd+EtUzRx4WJ0ymMOWwzwtjhSrxlsUafH29ZbB4IzJ9kC2OJMHff5w48kWYKY6EbHIWx1BHGYLrPU3lvXorh7p+a+qd0e8Y2tO+cyuaUF8YSZcjnZApjs4tPAvw3jEGh2mS4/mkzBt+CwthGKIxFQWX9gM+RQWdRcG/jK50pjIUmmcIYAmWcEwPOtvM1cqdjzN5785Tcm1YB07hu+FiLpqUvvHARiTCGe8WMEDhh+FwN9Gs0565P6o4UARsW+DxU5h88vSxbhDHkAYQN5AnOifvDQBRu0VzgJYw5DeXW2OMSP1VyEyGMAQivyRLGGvsW5FBx4BtdnfeRd2lEz8xBnYRhvbH2kXnlUFWr+lLrM+d9RjJ4oi9tH94Y8McChDHc2y47KInFTP0xad4KYex2+5juq9BnIU34RdeUgzGILVjzyhj+797HaZksjNWrANKMQ17tLRZDHqSaMHa9cWM7OXMr84UxGOqo6ZdwDxdVWVAYs/Im0cIYAma0e+wD3wwChBMKY36yXRgz/rCxeApj5pwnqiyjMOYnlv6pqd+ZX7VypLKFwlgQ3weGbZsVxow5fTftv6kYxWs/Y7gmhbHkQmEsCuIhjL1UA8zk3JqMz6xqcQI2qv5eC7PQd6qRHsKYvzHjvPEUxi7eHpHDZX3aCdxf3CsNveEfCcPshhx7MEBavYSx8poHKl+HtSN2pGxMrjSNyMRyn0wsDWgbWxiUczfgqFn3iI7HOXh6WTYJY1jk1HpZwIS6n3EtIsZDGMOMlBtNs742C8O6W2eU84588zomUmEMQQAGJ3PesZk1wdouRnBDO0ukMNbc7w8Og5kJDmCYvn7k0oA6r7onzMoy5rjPSAZPtMnuscgEo3BkkjBmnEr0XXBITBkY02Wh0mYsVJAFQ9lmqjDW1LsoOXbdzVRhDP1SuXIqnX0P7NjVdt0fOtNs+j5jzvQg/9NRGHMa8gL5lb3C2KrqT6z2qstX5SWFsc0Z0popwpipFzAIVckSxqbmV33+sLG9JU0B9RL5EYkwdqt5XvWp1r3gbY4Qf805cyssW3gUuJwAhbHo+qetFsbutT0M6MciGROQL/79LfPaL1rDeZIpjOn+JAr/DddMtjB2NITIjXQkThjzX/d41YScvjpJYSzViYcwhs4HCjHED1QI2IGSIRl5ELi4daqTzcIYbvPY1VZdzuikPjxXrRfAd4JHHrGweM/oIx2MwC7VPvCJL0irlzBWofaB46LvtXJGTty6Iceb35Djje8pe0eON2yTE1d75cRl63E3dCAUxiyzBowWOXKpTw9ih8u65VhVX0SiczhhDAbn2LRZY177GfMK1L2EsaGpx/pRTed5nYMl2tmWC2MwlSYrXeOSG0bYiGTwRPu52jQmvWOqnaj2gYWdR5TjHgvZJIxFayjbTBDGsLYUHht19qlwrEy79WpvsRjyIJWEMRjanbN/gGH9GL+zajnLpu/TdkmNEyqoNOegMJb+wljfxJLsLe7ylXGOMvSpodoShbHQ5u77TFsygSfSnIrCWF3XguoHrPSf0vk96m/7yg6UdsvkfOB4mihhbFz5NKhnpq2Z+uA05EckwtiVBhWI23Uc/gveCGgtYl+nl8vAGD+/HNiWKYxF1z/FIox9pPLhUsOAvSU4kQhjN1qmfP0Y+rA8Vc7uuhdoamy/PKT39dfxwPEtVkM+43zBfB8YtmGfYP1aIi1c/7QZ8xLGJuZWdN/hz+eegB9fkI7ECGMo42FfGR8uV/WislcerYUeKxIBhbEoiJcwhnUyMNA6K6db6El1sl0YO361TXf65tzVnePWRpvHKhg6qsoYawLB0YEhwDpppw1p9RLGIJ757qNyRk7dvi1n2szb/7bJmeZdcuKqGkQojHkayht5AdtZUCP7yxqUkx2+Y4Uw5n4UwCut0VikwtjI9GpIZxXtbKuFMachsM2LgzC2W+1zsFQ5v3ptqBHZXzys+pFJO1XRQWEsuKFsM0EYw9iJ4w+XePepmSyMeZnzV1ydbvU30m6Z5YOgzaHtYX/kF4WxQNJNGMMM24/OwV8y5Rx83DdGYSy0ufs+d+CZqsLY3fYpNYa2674KZu7BGF6WBMHKSSKFMfg2uO9ghvyIRBgrre1T9dFRx519nG7L9RTGHCRLGPtE+dMnr3dJU9+SskXdd+LTPXZZ65dZ5w4mjFU2Dvj6sV2FNTpWCyX0IC9yLvWofe/rY/T4pu4N41uo4yIxnBtCjMlnL8M27BOsX0ukheufNmNewhjGzo8vVOvrGXPnRSKEMeybe6nXV8Y7Vb3YU1Iny6uBs0OTAYWxKKAw5ofCWGhhLJxjh7RutTB2tMJ6+51lqgNT+RsvYcx/Xsuc29wWT2HMaRBJDpQ3RSSMjc+tyJ6iVj0AGcPi5+HSHspwLIWxzQ+ekZApwtjdjnGfw4r8pTDmx2vsdJpXe4vFkAdbL4zNS165s3/e2A+5hbFAq9N9OYUxlGcmCWNzvmMitXQUxvBiGwpjobneOiwfBIikgX0BfA0INE6wbEuqC2Nltf2qvXnXcdxjKgpjaJdOph9mnjCGHzL3lbSq+oNlXkYESxigrl5Tvg3Gd21tD+XC7QF179YxwYSxy42Dvn7Mam8tnmOcMeQFZkCbvNDjm8ovCmPex0RqwYQxM3Z6GdKROGEsMF7ZW9pAYSzVoTDmJx2Fsbuuxx1jBbeZ7sLY8INl2VXQpAcky1r1p9fxxiIRxpCeo5WDKu/NeS1zDvhuSwVhDGIVfmFFPhpDkL2ZwQfHJlIYg6/qNgpjwdMUzpAeCGNY1wTphbBx+tpEwoSxe23zUlHzQJcZrKp+VrXtHl8givylMOYnk4UxN1WNI/LJxUbdd6Iv1W3J1RdRGAsOhTG/pYIwZtVdjAHWp1sYw3ICZfemfX3hJdUvngyzKHW8zN33uQPPVBXGEFvgGriWl2G8L7o7qvsok6+o36Gu7TYKY5HPGHP6YZMZOGMM6ThQ1rah/4Z/gzoLw+z/g6VdWkTDMVshjJm+xnw6t3mZPjeFMR8UxtJYGHv8+LHMzMzIgwcPZHk5MNBMFBTG/KSbMIZyu9k2Kk+evghqWKQ9nDgDsEe6CWPo7JyMzizKdpVuy9Gwzc6rYBapMAbHGGtBOM/tnH2FfTDI7S1utBZoLWyQ/CsdWy6MuR27VBbGUL/wZtRC1e7wBktjeMuNaSdeAw2FseCG9MABQVqQ1vzKYTl1dTRhwljh7Sn9qDXaO+zopXHlVHb4ygv5S2HMT6YKY6gHq2rscY5FZbV9alzB4wzWujp4O6m7L0o3YQyGtUr2qT4f/T76f7wsxd9HhDcKY6kvjB29NKB/XEB9NUE06iHsWKX16RbG2lSb2F/kXGfTu40nwtx9H+4lkcLYCYiDynT+2OZMT7yEMZRFTnm/rtcmX9HfOK/lbf50Hbs05incu8lmYQz986lrA8r/emD7YdNy7sZIiL7Z29JVGHMa0pxT0e1Lc7KFMbyowfQ1xpzn8TJ97i0Sxsx9mVgI4yP6HufaadgnnsIYjjOGfpbC2EbSUhibnZ2Vbdu2ySuvvCI//OEP5Wc/+5m0t2/sMOINhTE/6SaM6YZ6qUsNWJNy9vqEpyGQwevQwxEvYayqfqMwVlkXf2EM9bFjeF4WV54pe6o/8f9QnZ+XRSOMmQHZGDpOLBCLQRVvTsPguauoRpfPjoIaya1qoTDmcQ4Y2plbGEOwjfqaqwY2OL7GnL8Gew00FMbCWYNOIwwOM+qPO78iIRJhrPTetC4zf76iLXf6ygv5m83CGH7IcJNpwhgMM2Oc4xDGqMPlDoE0iCOcjsIY0msM/f9BHWiZPiK8ob1QGAsdqLst2cIYAkgE+FgsG5/o402/in32qs+FlSf2GSw6hpajGoPiae6+z93e4iuMrau+b0gb8seY+yUZDapehiMSYSyWGZroM9CPIl15FYOqzx3Vgp7lOz7Vfz99FtgAs1kYQ73JKe9ReabGNdWH5FeqMqwIPb55WSTC2InrG+Pc8trw/dPy40BhqnVwTuVXtd6WaGEs73KLfTY/V5r9fZ/V3jYvjOlrq/yyxj7V15TUy/6Slg3ncps+d5yEMaQF+WOZindC3BNMp9kRC+0qrtXjdiKFMWe/c7hsYMOL/yiMpaEwtri4KG+++aacOHFCnj5VHbQy/P23f/u3MjISKELFGwpjftoHH0tO2bBOf7oIY4fKOtU5VDCo8t7LDpUOy9B0coQxDKCl1VN60XenwTH3BctxEsbQkUKsOqH2xdsF8eklXoUzOD6nb24Uxq43zoUVxtDh4RFLOGr4PKQDP2sfPXhWtW6pMDatgrh0E8YQdCP49joG5jXQUBiLxHAOa6YOXt7gzq/l1WeqLq7p9jqpPmcXNw7c8RTG8L3TjNARqaFs000YQzBfXjso046+cVz1+Wevox5596le7S0WQx7EUxh7+jzwuI7hZTV2Bh7jHIcwRh0oDe8Ib6UwhjeEPniIcrHaAdoD6pQTL2HMabg/1DmTz5EY2kuswtjSysbAr6V/xefH4NwUxvzEIowFN6tPRZnvUZ/ZKoxBnDX10Zk/Tl8Dszgwfph+D20Mbe2lq9InQhhDXjj9SZwDM1n0W6ltQz8Cn8VJtgtjWDTc9GPW+DYYom/2Ni30qOP1bEt1Lv0DcrlDZFLt8GhVm6NePNHj44U7Pb6+zm2m7+2f7ZWZ1T6ZeTwgs+rzTleHymMrfYkUxnBulMX47GpAmour+3S/ZJ03dmEM25z5Bf8JIpPua4qxJlr4Hxb1ueMkjKEd511CjDOg4yD8P5S/5s4v094SIYxhfzy547wvlO3AZODs1EQJY5dqNvr21xpmKYzFg8rKSnn11Vdletqfyfgbs8fOnDljf5MYslUYe6n+jS70yMB8qww+bFfWIjfb++VohdUw00UYC/fYBhzj6o6HMjCxoq1vfEUFYxsdXtzmZoUxGO4H13SauUdtcRTGciv61f4T9vlVB6T+73bOwhnuFwOzyR9jOsC36zPS4yWMoRx8prf5t2+FMDatHM3eMfseJh9LbfeMrzyNOZ3VWAzHugN1CmPpIIxZhnN55VdDz4IcKBrW7fWwyreLtza+STNewhim1sPpNgbnEM5NNOJYOgpjSMcBlR7zK7wx5325zau9xWK4djyEMfS1uNfO4UcB/SXqBl584nUMzF0WwRzhaIWxHJX/A5Mby69fpQmGtJm/1z2CJCdYdgBvA0WZolwOFA9vEN1iFcbw/wBz3DeuFb0wZlnLWJvyP9psH8byY663+v0YnJvCmJ/4CmOWYb896pPCWGB+uX0N9Mumz0MbwxIJbuEiqcKYygNjKCcKY35DXsVLGMup6NE+mzXe98mB0jZ9z9iuy6K42VcvYJidtl/vEyzv4W/Vy+EbpyTnzhHJuZ0nR+7myIGqUvm0sFlvS6QwZtWfRuXbWeOEleZxlWZ3e9sojOE6uv9XBtHL6cvq8U3dG8SqwPxq1ecz106mMIb0Y8kDvYyMujbetmnlV4hj1LaN+RWZMGYEwZDmyFP8vVXCGHworFXo9INgGG+xzdyns4wpjEXB/v37Zc+ePfLkiX9gffbsmXz66afy/vvvy9pa9A5KpFTUDci7Z6plR0GdvHf2vpy/u1EYO3G9Uz44d1/v847a91pLYJ7ix+Mz1yZVsKQcMTj9yg6VjqqBJdBRSC1eytm2HXKo7ieS2/C65Db9SPJuF0t+hXLwVfqPlI+p4DCygHZosUOf40Tz+3Ki5T053rRNdhbfVQ5agy/P6vsCz/Vo7aW+Tt6l4Pk1Obcuh9X3Jk9huwqb5GM12OG8cAD3lXRK/uXJgH2chg47p3xUDqrzwPYUDEvhnY2PO4K8qjb58HyNL833OifsLRYqTpfjuqH7y9nTcE9Oc26rmJVjN2/KibY3rfxqfldONG2Xo1V9at8pvQ/uZ1+J5eAiLV72sXJYDpf3++4dn/g/vvfaP5ghL3eqPDX5Ywx1WQewMZ4b+XhYDczhmJx/rPf92OMcXrb9gupg1aD85OnGKOpKw5x8enFIp/9QmXIuSlSa7bpi7EjFkLovvEzAVS4RGo7FOZzn/OBcjX4DppPRB0/kUElg3XXaweJRaRkIdNgwVhyDwOmuMw5DWRwq7/PVje2qTD5VzsTqeqDD2NS/rK/hdQ4vy7+snOeKgQ355TRcc29Ae4NgOiqfFFqPBJh9Dpb2+vY5rPqR0mrv9haONRWU4N5Q5u60xGo4l1d+NfYty4Fia02ww6ruFNze2Pddb5r3lSn6q6uqvrkpuvtA9Tf+/gH5gD7K3Zbxf2PbLt5X9dXfliMxlG2TSrMTd/+E8+0pbt9wbX8a6lSAUCMPFmP7AedWy4IctPMD9ScnovrTYd1nsP7RZV7tLRbDtdGnmjw+ovq38ze8A7rKutkN447bUP7O/hLjpekvvcxdFuhLPy1q2dAX7Sryj28brVa1tQbd5tD2sD+uW6XqIeqvsbvtVrloU2k7oOrKAfW59Dh0ULn+TCxHFvVXlcuBkhHpmwisGzNLq6rO1Oq645VG3B/uM7Auj6nrd6sAo1NZlyqHDtVGBnz3jvYSia8xNvvI54ftKECfo4LD+9slr/Gnlg9j/Jhb5T4/BucuvLvx3EX3+7S/504/zIxzi4+jd96rGod8/uT7Kq2nb0YgjKlA3RwTqb2v0n7u9kZh7OSNLn1d7INzXmkK/BEXvur+iibd7rEP/JymAdejgSvrejyOdLzHfp+oz6XVQJGpY2glqjEonhauvcHvhI+zsBK6TUCH2VeO/LLyAvnVPDhjb7WYf/REn9+dX56+ht3noY2dVjGDa+Kpji1wDed5nIa+Af0s+tuA84Yw5IXTn8Q5dhY2BuyDcQ0+i5MJ5dPAt3GnwWlIa53Lt/eiuKZftTfv+7LybuOMQ9RLkxfI//2qHFxPe25gZmnN1z+hDsO3hI/ppHdiQd4NkhZjyKtD5X4/xhrfBkP0zcEN59quzPfpOAf+RkzjGwuV4Vq7i9v0/s7zuG37hSbZfl6Z/mxW+1vxFgzt+2BF84b6BQru9fr6PlwD1wpVn5AH+1X/bdJj1R+MQ9Y4YaXZq701b6j/B8t6fOMAzrm7uHVDnvryyXx65ZfjnF6G9Bws7fGlx8uwDfuYMvYypB/9hmnbOGbj+OY6xjO/0N4C/cKA/FKGffZjfAxlrrETn7mXRnz3BEPZDkwF/ugeOHZuNKQjWt8ehjrg9INgTh0E+7rjlZ1F9WqsoDAWkvX1dS1+HT58WIthBkwxPnjwoH7EMl4L8T9//lweTD+QqalpPSMN1tDeJ1XVrXKttl2u3G+TmtYe3zZj1c3dehv2wb7Nnf0B2ycnp+R+86DcbRiQe42D2m7XD8jA8HjAfqlkU1OTUtd9U+51Vkl15xWp7ros1a0Ncq9hWKcf91LbMhSQV8Gsf6Rb7nZU2udR1nlNrte1yLWadl+edfQOBhwzNj5pX8fKrzvIr6Fxdb0pnyH/8L3JU9iN2g51TqssrtW0ya367oDtXoZ7udvQr+12fb/Utw0FpMXY3cZOuarOadLc2j0QsH1iYkqqmwLLOWpT+Vvd0mLlN/JL2zW1rVdtG/Lth/vC/en79DK17U59n/+8yvD/kMd4WpvcqOsIOI+XRXtu5OPthk5djs48dNvg8JgvzyMytS/SOzExueFcLZ0jut350tyg0mzqim13VB1w3peXmbrit8Dyxjmc50TfMKDuw5kW1GVnWtx2u25AuvoCjxlH/VLbTJsw5qy/dxsH1Hl7/GWh86NdxlV7cp6rs3dMX8N5nnDmlV8Bpq5109XekLbrers/PbfrVV32nXNAGoK0t3A2rsoY9+a713iYyS9X/ensHfXlF9Jcp/o+53ZYc8ew2scqB/QjTer/7n3qWof08eb+YWHbsso7d1sOZ0gr0uy8NtrEPVU/UD9NXblZ1xX82qp/RtsbGgmsh5Faa1f49hZg6lo368L3125zt7eYTF3bOVag3tY2e49vje3DG8adeFhAWajPG3WdG/ZB3xY8D9t0W3P3RzdrVf7cV3lv2w0VhDq3oz+5qz5HXX2E2ybgxzjGN5Rt70CgDzM0Mm711/bYvsF0GXcFXB91Emm/UtOijm3Vn1ZZWOMd2gt8jekwvsbA8KjPDzN2r/2G3O+yfRjbj7nX0ih364d0G0A7rW0J9D1gdW29G87lM7uMRsei998aOwL9SfiOXvs5rWdg2HdMpIZz17RsPLfbV21S6XFun5ycVHnf4RtzsU9nb2BfNzI2YV3H3iesqf1QL0fHJwLO090f/RgUTwvV3nSbUPVuZCx0m0B+3XTnV58rv0bHreuYa9kWytfAtREzTE4GXq9JxRah64IaK1Q/63XOUBY4BqG8An0+Ha8MBZYffJqgbcQ2pLXd5dt7mdXegtyXzrt2VRaB7Q35bPIC+Y96i/Jw7uO2YVUWzv4Jf8PHdO7TOzAiVcHSYkwd5/RjYGHHt5hM1UtXWcBCjtsRmJVfnTo2dd47rFbFuL5yVftt7K832i2nz2nXH/gXzn0iGd/QT5hxAHYNps8ZqXnnl5cF+MleprZhH69jnYb7cN5XrPmFcdC5z8YybvPlSzBzj50wjHP+c1hjQ99goG84MBSmLdv3hTLVvqPqn9B/uX173Jd/H2s/5z15GdqRuU/US/g4a/gVN8mklTCGN1FC/Dpw4ECAMPbixQv93VtvvSWPHsVnDQ2sXdbd1S0dHZ3S1dmlra+3R4b6e2VQGT771f+7OrHdbwN9PXq72aevpztwny6zT4/+NH/3dOMajv1SzPq6B5QN2jak7r1Ppbs74F5MPhnr1J+B5+npVvsr52rAZ4My2If8svINedbryrNuVTf1dRz5he861TZj+L8zT639rHLwW+B2t1nnxz35ra+3S9o72gOsQ5ne3z5vyHK2zx2LIX+Rz8hvf94P2tuc+/nTEtTsfX3H6OM89ovAnOfxsljOjeOQZwF56KtDlnWrNuJ1bEjzPK+qz73danuYNNvbQltgfYE5j/M6r7ut4/+h6ia2bWwTweqXR3qc11dtDX29yVMYzh3q+l7mmV8bzOO4EPvg735VLs779FtgXdhgaP+6H4mz+fLLnxZnfuk0q093etAfOMsA/YjzHLB+XTb++zfn25AGtzn2j8RwTnf9QZvA9Z1pjKRM0QYDzhOhRdTeNljgfURikZ03EnOc0/7bXcYw1NdY0hnOcM5g6fHv49zube5jwpnOP2UYT73K0Wem/7HThc+ebtQxf95YY7J3uvzmkQb3PgHbrE+vPt1pVp8aeB74Gn6/w1ifOh/8C6sNePU/8POM3xfMwuaXh6FNOM9r9SPe+xrDfYVLi5d5+aq4ntmufRj3vfvK2L+P1Y9EW8YbzZ1fvT2hx8BEG64dmEbHNnt75G3COoc/v/z7BM0v+1pe5qvzjnyHYYwJWxdc54rENuZFYD+C7ZYP47dIfDOv/PCySNpbl4rNOjv91qviCucxSGe4PsIrze7xLeL25sgfnUcwr/3iYM7r6Gt5lFe0hvN45dfGsgi8tpd53rt7nzB1LNg+sZj7vF4W2bW8j3XaxvN47+c0r/zasE+seeE6j3Uu/3aUrXvcxv+d+3iZdS6X/xjBPgHpUNavxt6+XoyFluH/zuOHBvrk2VMKYyGBALZjxw45dOiQpzAG0Sxewtjj9UdS0pYjhS0HpKj1kJxv3i3Ds9161pqx0emHcrisQfIqsQ5MoxypaJCpucWAfdoHp+RAaZ29T7McvVynzpkrxW3WeWHF7fvk5M1rklvRqvfbasu91KTS0uK3Sy1SeGtYSu+MS8mdMSm5NS2FtVfkQusncrFlr237fPfjuy91j8ev3dbnsM6LxRI7peDmmFy8MSLnrw9L0e1RWXq0GpBnNV2jst+XZy2Sf/WefY09+vNM4ycyOtcbcMz4wwG50LxXX7ew9aD6PCjzyw8C9umeapRzTZ/60uc2bBuYaQ84ZnZpUkrbc6WsI0/KO45KWTs+8+Xho9mA/Rr7JhxpVuVcVaPScViK2pAW7+uFtfY9UtRQrvJ7ysp35P/dISluyVfn3a/3QZq7pxoC0uJl1YMVug7jGHzi/177hbO5ZVX2Km+tPN6YZpz7/lCl57GhbGFpRfIvN8kRVUeQh0dUWzhXc0FKVNvAeS8075HbfUWex4aylcercupaq+Sotonz6vLBuWvP6XZnzn2nv3TDsdd6znvWa1hh635dH1ZWHwUc0zR6y1fHUFev9Z4P2A6rqOmRg2X1vvs8efOqLy1eVtKxT87cK5Mj5Vb/oOvXlfuu+nVQClRapxdGN1zPaatrj6Wy64Te132dSO28yq+7A2We53da73SzLy+C5Vfj6E3fPsXt++ViwwnJU/1PXiUM5WV9FjTmq/7EqvNuK2jdJ5c6j8vjtZWAc8fDHq+uyZnrqv6U2/VSlcGZ6hJdJl5pgaE+jc33BZxneHJeDtll7r+nYwH3hHzomW4KOM7LkPcoA+c1Q5lVf0p89Qf3gnvCvXmdP5SVVHc57iMy0+2t5ryrLRd7nt9pfQ/UcXbdiMTQVq/1nPM8V7TWNVkf1bXjadrXmOsJSM/EwrDuT7Dd6n8PqLFpKmAft6Gtoc2h7bmvEdys/gRjLsZez/LU41ut8mNygo5vF1Rab/QVeKbLaUOzXfp+cQzuCT7X4srDgH1axu/K6YYd+v4LlA9wvuGISgfao+kjAg1966XaQP8AVlU7IeeuqXxUvgfsdNWwdA0FXmtmYVmfA74KPlHXByfmAvbxsou3O+Sw3UdEYvAJu4YD/ZOJmQU9TsGXDHbMjebBgGMitbEHCzp9ueo8OD+uMzm7ELBP5/C0z1eFL3v8SovyzR4H7NMydsfXLtDersbQ3p4ou3Cr3Zdf6JdO31F+TkCfelCf3/L7/BbM73Ca+7gC+PBt3vvCdHtz+fZTC6qO6DES11Om6vmxa3d8vizM6ScfLm9W+dUmy678utc+7PMLESsU3ukM2G4M/ZZ1Pe80ug1lgP7R61xOu91fovtbr3N4Gc7bMVEbcI6FlXnVLg/r9ul1jO7P1XWcxwSzWodv72VouwMTgb61lxXebVN1uEbHUwfLq6W6cyhg+9LKYzmh6m+A36f6LVNeB0sbpehuYJnDyu53+8Y3tIVrTQMb9vGy+uFrvnaBOORWX6Hnfpu1h49m9DVMO7B8jX7PfaOxxUcrqv4263Zv8gv5MDw1H7Df8GyPjr+c7cuMGTDkQdvE/YBjllYWVAx1xFd/0N7Q7zv3gd9q+aRWbIExa2ZxImCfWAwxoDmnSWNBi/IzHenH2NIwct3zeKc5fXsvw7kwTjuPGVFxaihfDedrd+UXxj+tPTjya9iVX5EaysKkGflb1XVKL0Pl3AfxmhmDUZ/u9If37WOxGRVLo1ydZVGmYmv4KDD00fWOcjDpdL90JBnEVRiDWLWwsBCw/le82bdvn7z33nt69pgBf7/77rt6nTE8AhkPVtaX9OLwJ5vfl1MtH8nRhjdldDFwnQYs1LjtfI1gAUesm4DFJ2ddrwRvG5qV989W2/s0yK7iajnR9ImcbrXOCzvd9q7sr7okn1y0Fu7cWqtXabwvu8tuy+7S27Kr5JbsLb+jOqlVWX3yQh5reyltU7VyoX2XFHcd1FbUud+6n+YP/fel7nHvpavqvpr0uT8pwNotHXK8alKwaDgWbD91dULW1gMr/t3OCb3GAI7ZUdCor29d54D+vNj+qTxYCVwPY+rRoOQ3vK2ve7L5A/X5gSw/mbe3WnTP1klu/Ru+9LkN2wYfttl7W+DFA6vPll22UXzF2gkmzSjnT0vuqnRsl1OtSIv39cJZXsMbcneoXOe3le8vZHn1ibr/PXK8+T29D9LcPVtrpyI4t4Yu6jqMY/CJ/8fC0pM5nb8nVf4602oM574zXGjvHTlY4BwLLuIZdV3uqi0cuZsvZ9re0efNb3hLrvafsveOHCyYfVA5RHhu3arfqnzUuXPv5ep2Z859feCsfYSfSz1H5ViTdX23nVD5f0HVw6cvA59/r5+44qtjx5relku9R+0tfi7e7dHP8Jv73F9V5kuLl51pf0cO3zwnOy60+OtX6R1X/fpAjje9K3OPA9e6c/NSXkhh5z69r/s6kdpRlV83Bs/ZZwxO75wKxOy8MPn13JVfdRNVvn1Ot70nx2r3yc4CLAhrLaJrPo/X7Vb9iVXn3Xa8+V0p6Nir7iw+fb8TrLeO9e+wgLUuL1UGh2+d0WXilRYY6tPkcr99BouRmWW9OHDgPe0JuCfkQ89cvX1EcG4Mntdl4LxmKLPqzxlf/cG94J4ieVmKmzO3uhz3EZnp9nb3qKstn7bPGJz+eRXE2HUjEkNbLe/JtY/eHJ0z9yO69jHVjvIb3/bZZtqVMe1rLAWuX4rxDv0JtqPvxZqTi2sbX+jgBH0T2hzanvsawc3qT3aX3VT9jDVubyhPPb7dk5NNHwcd3/JVWi/3HbdTEpyhhQ69dinyLk/d9/Gm9/QY6wTj9vk2y9co6VZBTWuenRbTRwQa+lasjeOm5N4DOVI+qn0P2KGSEf1iBCdYuwjnwELc+PxInWvoQeAaLF4cu9qu1+pxpiOUwSfsHA30T7AYOMYp+JLBjrncMGTvHR2T8yuChZY/UefB+bEOzsxi4HpKHSNzPl8Vvuze0ib9kgUnTZPXfe0C7a2s54i9JTqOXu5UedugfcPt59rl0LUCX596UvmQp1u2+fw9p51t3aG3O+uaz+zv4Ys6j4GfavmEHsco8/LtZx+rOqLHfhynTNXzPeXXfb6s30++pf3kncW35GBl9YYF32+2jfr8QsQKJ65vfKs3QDqP1L/m6EdCt1mUAfrHcFwbOKP7W69zWPahHGt8x3fdg7U/lpap2/bRFo+fLgfEQm7D+XGdSMBavCY/vAxtd3A68EUxXpR2npC82o/leMMuybn/oTSMBaZ57ekL2afqL+q5de563WeZ8vq48IacvdNk7+3n/J1u3eZxDNrCpfpBe0to7o+W+9oF4pAr/SftLfHl0fqCvoapz5avMWBvjR2so4qFztHuTVlgnB9xvShq6tGwHlOc7et0C+qG1faQB63TrrJ4vqLXqMaYhX3Q3oYXA9dThN9qjZ1WbIEx6+Fq+PXowoEYUJ/Tzi+ks6BjT0D6Mba0Td+1jwiO07f3MozP7rh0bKk3pK+G87VN37H3tlh9/ki1t48D8mvElV+RgrIwaUb+lqj7dYN4DdfAPqhP1wfC+/axsLA2o8vVxI7wndDvmrj68bMlefoicWvER0PMwhiUvI6ODmlqatKK3tLSkhw7dky+973vaYFqYiJ0gBYrt2/flr/+67+W5uZm+xuRxsZG+fa3vy3V1dX2N5sHwti51k/kdPM2/UZAvElxdCFw8HS+iQVvNsFbzNzORtvQjO8tQnjz4p7S+3Kq6VM1wFvnhZ1t+1AOXan0vSUk2Wa96QULIKpOUTnDB6+UqTSpgKplh3I2tqt82KU6t41i0MuXL3TZwx49WVD35M8vfV/qHg9UXlP31WRfB2+h6vC9qQJv3jlzbXzDa97vdY773jADoeT4tXbfdSzb+PaU8aV+yal9TZdTfsM7erBfXA0MHLpn6vU2kz63YdvgfKAwFil4245JM8oZb9o83fyJdii8rhWJIT11Y5X2FSxeyDMp6tivOniUj7VP90ydvTU4t4cKfW8DxSf+HwsIxk6rOoHB0JlWYzj33eFie+/IebS6rhyZBv0mEuThLtUWjt47LufaPtDnPd74nlzrj/6ts+43a+nyUefOr87X7c6c+8bAefsIP6Wdh+VI3ev6nmAnmj6Qs6pN4JhTKv8L2vfK+vPAHwEaxq/66tiJpvelsveYvcVP4b0eHaSY+zx0pcKXFi871/6B5N66ILsKWvz1q/yuq34p56TpQ5ldCXw7qpvnL55JcedBva/7OpHaMZVfNwcv2GcMTu9soy8vTH49deVX/fgV3z7oc07UHZTdRXi7jfU2JfN5sn6f6k+sOu82ODtFHQfk2Yv4T7l+9vyF5F5uUf2i/aYcVQa5t8/pMvFKCwz1aUL1R05GVHCNoDfwnvYH3BPyoWe2wT4iODcHL+oycF4zlFn155yv/uBecE+4t2g5e7NPjWd4+yfevtSi6qLVt4cy3d7uHXO15Y1CtJv+uRZf3YjE0D4v9eTbR2+Ozgc1Ya+NPhDiOUQ+Y+XduQFjYCyGvmZ0MVAYm340ovsTbMd1T6lrLKwGLuztBn0T2hzanvsawc3qT/ZV3Apattb4Vi2nm3YGHd+Oq7RW9YUPDhFoocyQd9gf9WLtWaAPhR+nnL7G4sqaSkOrfFLQ7KiHpr+w3rRVVL1RGCurDnwLLN6u1zkcGPjh7ZLWPVrjEETkoQgC9RPKR4GvYtIQzuATdo4GvpADb3zFOAVfMtgxWLA/FpxvdMb5EfjiraFOOkZmfb5qsDc6N03c8LULtLcKVf+jBXr86dvVsqe8SvuHqGtH75xS/YM1JmFsKu5U/fnzp74yN4ZxGv2Hs64ZQ7uDDwpf1HlM2/S9kG1ZtzeXbz+zouqIuj+rPShT9Xz/pRs+XxZ17vC1EjvN8JO3yUXtDwQGdrfaRv2+rIoVTt3wFsbuj1bI5d7jvn6ktCtHn9MrvTDcD/rHcCDIDZZfxi73nvBdt6L7qPKB2+2jLdyxkNtw/kiDaby93eSHl6HtDk4FviXPi8rePDXuv6djjGONb6l6ed3eYrG6/kwOqvqLeo7zoryO3jV1bIcu28u9G/snvL0VbR7HoC1UNkQmjNWMXvLVseON7+u8TATLTx7qa8AHN3k/sbR5YQxv9T5QHvhWb/grIzMbfxRw9sUv1N9lXUdUm7XGduRB65RL6Hn6SItPpj6jvQ0vBAo98Fstn9SKLTBmzT8O/wbTcCytzVnn9OXX+zKxPOBLv2XqfnSvFBqnb+9lGJ8xTjsZW+wN6avhfG1TgaIchOhzrTsD8mvElV+RgrIwaUb+lql+BffsBPEaroF9UJ9uDIT37WPh4eoDXa4mdkQbDBevbBUxC2MQxL72ta/pGVwQyc6ePSu/8iu/Ir/8y78sn//852Xbtm1aLIs3q6ur+lHKV155RUpLS6WkpETeeOMNfX08UhkvskkYw6tf8TpY2P6SHsm9XiVn2+GEWx0U8gGNNRSPny5ppyRRwlg4FlSjuz1UJPdGyuTecKn6LNUdspN0FMZqRwOFMQT/mSqM7S3BL1U1up58UtAoeRuC6eQKYy2Tt+WOqVPK4ECaIBOfFMZCQ2HMT6YIY0V192RvZYkculohh6+Wyf7K67o+WvflbZkpjG3X15t7PGkfYTG+2OfrZ2M17WtkiTAWC4/W1uTwtUv6BzxTD/eW3bX7DQpjXqSSMAZprKInxydsaF/YUY+MMIag200kwhh8UScd0/dDtmXd3mIVxnx+8odysX13zMKYm3B9H7ZtVhhDfsG3X3saGLO4SUVhDD9IWOVj5QXqpRNvYeykr7wwcwVCpBsKY+GFMTfpJoxNPYqtD0UZH6z5ib5HmHucpzAWGi9h7MGj1Fy+K2Zh7NSpU/I7v/M70tvbqx+fxCyur3/965Kfny8//vGP5atf/apgUfREACHu4sWLsmfPHm0VFRX2lviROGGsWo7Wf6TO95a/gTW9IQeqytWgawUuybRPi+skv3JQTl2d1ILVycuzcur2PTnTZjnhaJxopOGEsZX1Re2UbJUwFgkUxlJXGFtZfSq5l7pV/eiUw+Vdcqi0T45Xn5azWyiMuRl82KHy+219DIWx8INn14NaOWQ7Enn1b+pjn7oCBwpj6SWMXR04Jidb3tL19ULH21rwQtBh3Ze3ZbIwNuNqb/ARTD8bq2lfg8JYUPA40bn2j1TbeV/Xw/Md72iBzPywSGFsI6kmjGFmpRE23GaEMYxVbgKFMczUwuM/lh99tP4t3S+ifjhpn64O2ZZ1e4t5xph1D0gHlriIlzDWO9sUMs3YFr0wtjG/sA2+eygyRxjDjDHrGPSl+KHTDYWx6IQxzLRKN2FscjmyMnWDH73g3zdP3tKGMjfjJYzCWGiyQhg7c+aMFr9qamqksrJSfuu3fkv27t2rt124cEF+/dd/XT/imK5EKoxtv3BfduERROXQYA2tUMLYrsJ62V9eLx1TTdI316gHP1jfXIOcvYP1FvydUrIMwtjRygE5eWXcchgrH8jJ23cTJoztL2lXzumY5FaMSE75sBy/PKo65ewQxtAxoeOJ1A7XvirVw2X2FSwyVRh7vPZczlyblONVaoC8MiGnLs/KmZoLvnqI/NhqYaxvTh1n1x908BTGQoPAvUvVTaufa5SB+VZ58TKwrWeKMIb2YAxtIFOFsSt9J7Xooc+rggz8Cp/dwtiYfYRFpMKYs77AnNtwPIWx4DzSvsYOn6+BvvPQlUsUxkKQ2sKYJdgYvweCzYW2T8MKYwjGMevH+NEYYzBGP30euI6lWxhD+zHXguXUvSbDDwN/xM9EYSzS/HJDYSw8NaMVcrThbV23MDZfiWE93EigMBYd8RTG3CAmRpsw4zeFsdBkhTB2584d+aM/+iP5y7/8S/35p3/6p3rdL2Q61hjDbLKenkDnLp2IRBibnF+VAyW9cqSiT3LK++RQaa/MLQUGyloYO6c6WhXsfVJQLwcrWuRFYGyoqagbUoNCta9TSpYlUxhDR1tc3S/js2syNrOqbUL9jQXSnSRTGMP9GctTDhmC91gIJ4yh08TgjYA5UkOn6g5+MlkYO311XM8iNPXwdM35+AhjlyBsqAEfgouyTwtUwE1hLOAa0VikwlgkZIowhvpgDLMKx5f67DNYUBhLL2Gs48F9PR6YsWFjUOgtjMGBRYDkHFcCj7OCGmd9ce+jfQ0KY0FJW2HMHn9g8AkpjJn+4H3lM5T4/B7MzJhaHt4QwAGnMIZ1ZO+PhH9axCmMoS0Utu/TvpXTz3Ivu5GJwpjOr9FL9pbIyS5hrEc+Pq/asd1GKyN82cX9kXI9Kx71AOlJVN9HYSw6EimMYTF5tAkKY5GRFcIY3gS5f/9++e3f/m0tgp08eVKv8dXd3S1/9Vd/Je+8845+xDJdiUQYe/b8pcwvPZOHy7apv90iT9vQA9XZ35M9JbWyq6hGDl1qkDXVabspq+1X+wUfMBJlyRTG4HRdaxm2jwhOooQxPNqVW/eG7iBgaKTn1b2h04ahoQ49jO1a4YQxOCVw+DYLhbHogDB25LIa8Ivu6zYI263KJ+9erpxqeVfXA/xCHcm58QurqT9ID+pMooQxlK+pp6fb3pEjN/3CRuKFMetcTjOOBYzCmF8YQ96UdB1Wg/6UsmltcOjca6lRGEsvYQwzHXE+MzZgnAi8nrcwNrbYo+uj/7hdAceh3OrGqnx1BYbg3Dl2al+DwlhQ0lUYM+MPDD5h52jgy4GyVRjDDwntU5G9OCtQGHtXrycbDqcwhv4aL9UJR2YKYyq/RgKfQIiEbBLGCu51qnKq9rXRysbIRCfkEdabNOO/+4348YLCWHRQGKMwFgsxC2PgyZMnMj4+LvPz/k5geXlZ+vv7ZXExvDORysD5woKax1WFQYU/Uv+6jLimW0dC32y75NVsk1ONe+REg3KUWw5tGDxBtghjV5rCO3aJEsbgSCBQgTBQ2LFfB1GP1h/qjhuGe4w1uA4vjKnBIIb64yZWYQwOJeqwqcuRzJDyIt2EsWcv1uVi6xH9Wm+0QdjJht1ysW2/rgewi227pToCh3HoYYej/uzTzpn7MYTascv67ajI57yGN6Wse+Pr7CMRxlDGJn2lPXvl+J0S2VlgBX6JFca263Zsrm0Mjo0p81QQxjDAIo9hRxvflguqDLdCGNPBYXeevXdwKIyllzCGfgPjgRkbEPA4nXu0E1zPLYyhfTmPw7hY3OFvb7ifzge19t4WT549Dhg70YfGSxjD2I0fZUxb8ac/mFltPBOFsaI7U3K4dETyLo1qO1A0JO2DgYFfIoQxk18nG/bJqabdegw6WrtNBuYDg53sFcbe0S+6iYR4CGMlnYc2PNLvhsKYn2wSxq70XpT8WlWeuo1ul3tDl+0tqUEqCmP4UfJow1s6T+H7Nk/etLdaYBykMLax3cBQdymMpR6bEsYMKysrMjs7K48eBU5HTmdWn65ox66y55h+Lh8B7vRy+NlObvrnmlWle0s5cmhAH0hBx6cpJ4wdLu+XvIpRyS0fkdzSKcm/cScjhTG8lheBi7FwzlE01PU+kA/ONmjnfGdBq/7FKZWEMbzOGnXY1GX3660jxUsYw4CA+4Pl1L0ak2iSSGGsqHOvnFJtD/URdrzpHT3QRFsX3PXnuccxmJWIV60jnyuU8+8luIUSxtB+0I7wi6P/Os+kptvfJhIpjOGXPwyeqGe+6yu7M1zkGzy3WhhDHqENII91PisnGYM50hlvIhHGEOTBRQwFhbH0EsbcrD9bjUgY8wKBuGlvuB8E6k7cYyfaWTyEsaeq77vef07niWkrEPSdY/RGs/qT6IWxHTo/zDiAH1/Ke8ILxrEQqzB2u3VeSu5NS8V9y4puT8ngZOCasIkTxu7pPEIfZ41Bb8ngw8D1TLdeGJuRj87dU9trVR9RI/vLGlNOGEP/c6TuNV3H4GvcGiywtwSHwhiFsUiFsesDp9S2d+w2+rZUj0afX4kkFYWx20NF+sdBjC/wfbHkiJNIhLGZR6P6UVT8iJOvDELb3MqEvTV2KIxRGIuFTQljk5OTUlhYKK+++qp+KyUW3Z+ampKysjIZHIxP5Ut3nM59sMETbJUwtks5gGU1Y3Kzec6yxkW51Fwnp1qsxpxJwlgiaRoalF3lpXKwqlLZZeU0lam82JEQYQxOSq4aRFCv8Na/DleglUjcwhjK+0rfKT04wuAgQRyKlkQKY5gdaIREqyze27AGVDKJRBhzt7e6HteMxIQKYxtnud0bLvENnlstjGH/SAOpzUJhLJBsFcbczj3aG64XThhDAL5VwpgXjePXwuSp1Z+4hTH0Oag/KOudF9tkd0l9gDAG3waPjZtx4Mbg+Q0zB+JFrMJYJCRSGDvd7M8vBICDrmUbtloY6xp9qMq4WQ6Utcm+klY5cqlD3G8M32phDEEkZo35fY3wPwpSGKMwFqkwBh/TmV/VI+X2ltQg1YSxSIhEGIOABb8GS7zAbqm/H6l73SypKIzh/lFnYYjf3HU3nsJY48R135vhsQxMgeqjKIyFJ2ZhbGZmRt566y35pV/6Jb3O2Oc//3m96P7Q0JB8/etf12uMYR2ybCeewhgcP+2camtVDo73L7qRGpwkOHPTC4Ez/SaW/W/WojAWGV0z9+VY0xvaSbfMH/DC9GAQB2EMDl3r1G2pG7+i17OqGb20oTNOJG5hDIPB3OPN/7KTbGEMA9ZWEYkwhvbkpKb7gXxwxgpOdWBaGjgjEYN/PIUx/BLoxDl4poIwhtdlJwMKY4FQGDPjW3oKY841EL3N6k+cwhiEnf2XbsqRG4WSc71YCwJHbhYE9D9YJ2p4YfPjWyRQGIueSISx7tEV2Vc0LLnlo/qR0+OVY7K6HthHbLUwFgsUxuItjO1Q53xfpwF2uPZnerZQJFAY2xyZKowlitQSxrDfDrk/WqHHYRO/ucsvnsIYzo1r4FpY27R9+h6FsQiIWRi7cuWK/N7v/Z588MEHUlJSIl/96ldlx44deltubq7e1tu7dcFnqhAfYcwKFHNuFEne7TM6MMu7c1oOXqn0DdSxmBHGxucCRS80QtNQKIxFBtaNMeXsZXowiIMwttV4CWPTj6J/xNhNcGEMgwpegf1uVgtjTSMdsu/acd32c2+d1+0fg6y5J+RRZghjh/RbQz9VjiwCXfPpFJGwP4Wx6ISxIzcvyCcXOnVefnKhUc8GoTAWOZsRxrCGofWYyLs6iHSLAKkujKHOQwi70PW2LkPUJ1OWxnDOWN/oHC0UxqInEmHs4fJTaR1Yko6hZWkfXJbukWXVRwT2axTGKIwhD++PlkvXTK02PLEw4noxWTAojG0OCmPRkUrCmPHt3S9mchNPYSwSKIxtJGZh7MSJE/KVr3xF+vr6ZHV1Vb72ta/J9u3b9baCggL5whe+II2Njfr/2UzkwlifbLtQrRyXOm27tZkBwxLGTjbukfMd72rH9ELXW1ZQYs8CiMWSIYzBmbBmtzXKR+fqlGMXfnbTvY4J+VDti2M+vtggx66mvqDkJYzpTtM2/Yv6w8icolQmmcLYyftn5GTLW9oRQ2AZy2LOmSKMdTy4I8ebX7OCUo/AFIN/ugtjCD5ON+2S/HvHbTvm+9SPbdl1DvsnUxg7Utkmn6h+CP3RzovtWphEGSAtGNxTXRhDP4xrHb17Qudl7p08OVd/XtWF0MGhFxTGzPgWmTCGdoTABWMq3mqNF3gsKmfdSToIY/hRztR5L8M5KYw5hLEi9BdNus9A+9hTel+ld6uFMfiWSFeDuk79BmEsEiiMURhD3Z16FFs9pDC2OSiMRUcqCmNu394NhbGtJ2ZhLCcnRz9C2dbWJnNzc/LHf/zH8sknn+hteXl5Whhrbg5chC8biVQYu9Y0LYdK++Ro5aDkXx6UnIoeWyBDJ2UJYyfqD/gCKTipeXfOpLQwBjtRd0CO1+TI8docybm7R+4Nhl93pHG0Tu+LY/Kq90txa2TrF2wlXsIYnHdjCCaHHyZnMEgkyRLG8irGpHV4XGYfj2mxZ+bRmL52tKSkMHa3VwU5lvCLFzUcqroUVhhzOvfelgHCmLbt2nl1mxWgWPtg/2QJY8ivi00n5Wi16sdUf3S85oh+Y5UJcDG4p7owBoM4ZvLydMs7UtK9R99btFAYM+Nb5Ivvh4PCWHSkujCGHzsOX61Q7dv0GTlyovaQSqt/hu/WCGM12qfEveE62SKMYV0yrMkK/xv9Jl7cQmEscjYKYxv7p0ihMLY5KIxFB4Wx8FAY20jMwlh1dbX84R/+ofzgBz/Qs8d+//d/X95++205ffq0fPnLX5bvfe97Mj09be+dvUQqjN1qntdvhjx5ZVxOXZ3QAlkmCGNILxxXGNbgqh0LP9C0Tt30rdd1UgVxFT2H7S2pi1MYO9n0kXa+0CnDidf2ZEGLNOkOBgMMLgiO0bHh7TFTy7E5607cwhjekDr6YPP5lYrCWNH9DtlReEf2llbL7pI65WCXUhhzpSOUYf9kCmMl3Xir6bu+fgwik0kL2kA6CGNOQ9kXdx6gMBYFq2r8g0OHfMd14AQfbXhbHqxs3rFbWV/Q/RPyBefOrX9jgyNMYcxPygtjKr9yb16U853v+PuMDWuORiaM4ccTa+ZZk3x0tk4uN4Sfce/Fg0eTkl+3S0427JETyo7X75a5lQf21shJR2Gsa6ZOXWeH8gP2yYW2T/Wb5rNFGMOLkTDb3vQrt9U4Hi0UxlKH9BTGAsdO1EPMnE4GFMbCQ2FsIzELY0+ePJE9e/boWWOYHQb7jd/4Df35O7/zO3L58mV7z+wmUmEMb4SEGABRAOJY3qVB1Ukph0g5e9Y6Oy1yov6gL5BKF2HMacgHLAQYDjhJJs/QeKzAM7UJFMaswDMTwcBc3p2nX8UPp7i063BCFt9HWxia2vzLO1JRGLveXyDH6tUA0bRTPzqoF7G20xZs8NxqYQxCGF6Pj4Ezp+41udp/2t6yOdJBGENbDpZf/v6JwlgwywRhbO3ZYxVIHZcyVdbo9ypU/4e+b3518z/+IXBAulGPcG60T/ePDRTG/CyvL+i8OKauibp0ovktOVBVrn0kpDcVhDG8qCBUfkUqjO0rvyP7K27q8vik+KpcbYlsLSc3EHpONr9r9TfKTre8L/OPJ+2tkZOOwhhEMKzr8/T5uv6M5AfKTBHGascq9aOjpl9piuFNsekqjB0oxRIIVgy182KHjpcojHmTSGHMPXaiHk7ESZwKB4Wx8FAY20jMwhiAOIb1xN577z09WwxvqcRi/Hfu3Nnw5oNsJSZhrGpC8qu6lbNXKQcvVym7ou1kw17VsKzGQmEstfASxmIJPLOVbBLGbgyeU/Va1RXlbFvt2RooYKkqjGGBXfz6jEETn3gzajygMEZhLBipJIxtNYkSxtDf4P9+e1t/7i2/mbLC2OqzFS3U4zEx9Ec3h85K/o1bsrOgUac3U4QxzBY7XntYzzjDMfnqGLzRLBZm1LhgCQnWMgjwRecfT9lbIycdhbFYyBRhLB7EUxi71zElH5xp0PkHM7M8jcVLGFt7+lRyr12XfZWXdQy1v/K6HLufp8Zbqy1RGAskkcLYVkJhLDwUxjayKWHM8FR1Qh0dHTEfn8nEIoyduDwtJ2/Wytl2PL6DRxEtswZpa2BMNWHs0fqC7gCO1r+p79eYadww/J/CGPEiq4SxgfM+58ttkQpjGFzwf7+9Lbl1r4cdaGIVxhJF1ghj08uy7ZxyPFV/jZeR4BNrEFEYCw6FMT+JEMZwjoL2vVI7WumwS/oz53KN7Cy0BNxUE8a8qKgflG32W70zSxg7pHw/nEf1941vxyyMTatx4Ujda6qc3taPAOfVvyFzK9HP9KYwtlXCWOB4f7DmJ9IzE36siAfxFMbq+rtkd2WBXj4C+YdHoJE3xuIljD15tioFnTvldOv7/vhJlaHJz3QVxpbW5vX9Hq23fsDAW47j4ctmqjC2qMZI3ef58utVGV/qs7dujkiEMcTSh1QZWWWGN1O/p2PlUFAY23oiFsa8ZoBNTEzImTNn5MMPP9Rrir366qty6NAhvo3SQaTC2JX6WdlfOCRHykfkSNmkHL1aozpyq+P3slQTxnBPCN6x0Gn79D2fIQjHfeNcyIdIhLHG8WtyqOanKg3vKGfudS1spDoUxjYHhTHLIhHGsM/Ftt0b2lrr1B15rJzYUFAYiw63MHa2ZYfOI/RNgf1T6Pwan5+WA9fOyJGbF5Rd1J+nGj9VZR34wwGFMT8UxvwkQhhDOV7uOW5vCQQBvFPoSXVhrLyuP0OFsfjMGIO4gfEB40QbTI0dWBQ7WiiMJV8YQ3s/37pL55EZ6zH+zT9OzhrO8RTG2qZvqn7ndZ1v59vf1WMg8sbMoo6nMHaxfbcv9nBbugpjuC/dhqeseoA6gVlkmyVThbEnzx4nJL9AJMIYZqyZdmv569We8b8TCmNbT8TC2NTUlGzbtk1OnjwpCwsLsri4qB+b/NznPief/exn5fOf/7z88i//svzCL/yCXpT/5s2b8uLFC/vo7CVSYWxq/on0ja3IwARsVRqHulUwbznCXhZMGNulHLpdRbW+T+PgeVkoYQxpxvRTLCSPQD2cMBYMa6Cx7gPnjEQYe6gGfOQbHEc422OL8VH4EwmFsc2RSGGsoGOf6oQ/1PUZlt/wbkoJYxhcMajCjqsB6mTzhxt+VXIKY6hfpZ2xvZAi1YSxuvEq/WueKRszaIYy5MNWCWMoo3vDJbpviqZ/mno0KCdb3tL9tjEr6Aq8r3gJY3A6TJ2COQMECmPpR7yEsdqxy5JT+5o+V17DW7qte3HyeqDQQ2EsNKkujMWLbBbG9lXcll0XW7U4tvNiuxy6WhahMIZH6Btkx8U6OXWj094SGqcwhnMXtO+ztySfeApjWILB3BdmS5+s36frejKEMfw4asbDvIY3VR3Ms/f2k+rCWKLIVGEskTxce6D99eNNeKmAVafi8SKyladLut7mq3PjvPjxNZEvK0imMAbfE74LfH3oAmkvjD1+/Fjy8vL04vqVlZVy7949+d3f/V35i7/4C/3/1tZWaWlp0ft88YtflB//+McyPz9vH529RCqMuZlbHfUFIF4GpytQGKuTPSUNklvRL3mXBiyrHJQDZWogDyKOhRTGlBMGBxyDyWaEMaxHFK0wlo5QGNscCRfGmj/U9RmGASdVhDEMfBAJph8NW7aMz5ENdcctjGFB3XBv1vIC58UMJ1wf/REMgxTOa5072TPGqvSjPaZsYCYtwQz5sFXCGNLaN9dkb40cOEymHwxmuK9IhDHUH6TDX37+WWdWWe6Qwfl2f51SBkHE1DkKY+lHvISx5Sfzeo0V1AnUybkgC7BTGEsNYSy/5qCcbrX6agRe1SNl9t5bQ3YKY1aZ4bFWrFN1rCZXf57Qa0Ra21E+kQlj0c8Yw7nxyDNeHLAVQBhDPsA3QFrwJvKRxdheAtGixm28JVOPWy3vy/G6PbquJ1oYw5iDfcx4aPV9G9fYozBGYSxSEFtY/rq/TkUS24fj+ctn6nwj6nzWeTFerz1bsbfGn6QKYyoOO9VizbKDH5kRa4zdv39ffu3Xfk0vuH/q1CktgF29etXeaoH1xnbv3q23tbcHDvzZSKzCGBpFNMIYOrTDFc0yt7guSyvPfVbZMKwGG8thdFswYQwDMKaJLq7NKZvV00FfvIxt9l+2CGPt0/e1so+gE2/LKlDlTGEschIljEHgQTCIemzV5zlVt2f1G6q2CqcwhgDpfgTOVzyFMfxSiqnacBxh+NsEAMkWxlafrugA35QNfonWvyg5AhK3IR+2ShjDtbtmau2tkRNPYezOcInKn4995Xe+bZfvHJZItkPWVL466ZlVQXbD23ofCmPpR7yEsUihMJYawtjp+qNS0GH11QgoMMN2K2kYv+bzcyDOl3bn2FuiIT2FMWutqg/95ngMPphvXz96V45UfyIn6g/I0ZrdUtZxzt4SmlQSxh6vL0thx165oMYZ1EP0P7Gu09QxfU/3XTgP6vXZxsO6ridaGMPYN7wQfrYehTEKY9lGsoQx+JvOOAx/P3vx1N6aWkQsjOHRSbx1EmuJYW0xPFL55S9/Wfr7++09/Jw7d04LaFxrLHnC2E7VoeVcat4gYN1sHZVtQV6PHEwYiyfZIoyhnCGGlXXlSHHHQbnSf0p1BNELF9lKooSxVCRQGHtX7g2X2luCg/Vhcmpf1ccdrX9L17VYhDGA/geOozGs84XHq6xzvylFHfuTJoy5WXoyr/tJCmPBgaiLtTNM+Q097PSd2whj7nU04jWjlcLY1kBhLDSZIYw9lk8uquC0oFm1qWbZcaFRBabzvnaONo9ZCltJx/R9n59T1HFAP9YdPS91/4OZQ+gLMK41uoSNrcZLGAtlwXz7psmrcqzpTeuxwZZ3pbJ34+N7XqSSMAZfwF8HrXoYq++BQNg5dj1YWpQ9jvaWOGEssv6JwhiFsWwjWcJYOhGxMDY8PCxf+cpXZMeOHXoh/kuXLulHKXNzc2V2dlZ/t76+rvd7/fXX5bd/+7elszOy5+kzmWQLY+vPAges6y0jFMaSAJyHly9f6HZgjEQOhbHQ4NE4BP1XleNW1XtSDWYlMc/idDM436YdTevcJ1R6ynR93grcC3R6GfqRbBbG3Iwv9evgEnUJv4xj/TG8vcoJhbH0hsJYaDJBGHuwuCR7L1XJ/sqr2vaUV8nMYuJ8s1gI9HPUZ0zjxEstOGDxc4w5aLNo66kE2htmxqGc0K/CnI+suy2Yb984cd3Xh0XTP3XN1NkvoHpXP7qI459GEDekG0uPn1EYSwEojGUvFMY2ErEwtrS0JB9//LH80R/9kVRXV8vQ0JB885vflF/5lV/Rb6M8ffq0HDlyRL797W/rRfjfffddfUy2Q2EsO4QxsjkojBFAYSx6YWx+dVpuDxXKvZEy/WIAfOIRVScUxtIbCmOhyQRhDOu9nWpR40KrCuaVnWp+T2ZXxu2tJJlg5vKdoSLVl5Za/aoyzNoKJo7FWxjDeHFrsEBfFz+CYY3I5yn62NFmWFh5QmEsBaAwlr1QGNtIxMIYwMywM2fOSF1dnf4/3jz513/91/KZz3xGv40ShrdTfv/73+dsMRsKYxTGSHgojBFAYSx6YSwSKIylNxTGQpMZwtiUXpwY5QtDO51dmbC3kq2mSvV9pg26Ld7CWLZAYSw1oDCWvVAY20hUwpgXWGMMb6U8e/asXLx4UaqqqmRy0vtNR9lItgtjcASO1L2hG9zh2lcpAhBPIIydujIu+ZWjcvzymBwpozCWjVAYy1RhLF/Otr2vyxV1Ho9QhYPCmB8KY6GhMEYSzeXe4xTG4gyFsdTAL4z5x+2PL9ZSGMsCKIxtZNPCGAlNtgtjeBRgbLFPJpb61WevDnwJcQNh7GTVmBy9NCLHKkclp3RYBicpjGUbFMYyUxg7eveonGl9V5ct1kG70nfaPmNwKIz5oTAWGgpjJNG4hTHTDmHoe863fbrBt2+YuCZ59W/pfbD2Y0V3ZIvvZwsUxlIDCGP7y5pkZ0GDKotGbdsv1FEYywIojG1kU8JYW1ubfPDBB/KDH/xAXnnlFfnRj34kP/zhD/X/8dnbG5tzkknEKoxNqkAKr8OGc2TMGSymizBGSCS8ePFS5pefytzSuswrm1tcl/Wn8VlcPtWgMBYcCmPpJoydUs50m8+ZhrnHGfzy3DQ0pMp2Stm0zD+e2vDWTC+8hDEIBwFjogo4zbZMFsamHg2rvLD8Adwn6lIif2Q6ca1TlRsC1kbZebFNcq4XUxgLAYWxzMctjJ1t/UTOt+3SdrZ1h35Lp9u3b568aYtmu3SZ4oUDxE+swlh59xHd56CN5Na9IQ3j1+wtFhTGomPt6aqcaciVY7UH5ETdIW159/fI5OKYvQfJVCiMbSRmYQyi1/e+9z290P5v/MZv6DdW4i2VX/3qV30G4SzbwWuXc2pf0wNqvnKGMIBGIozNPBrTIlpx50GfoZNHxcW5TrW+JTm3T1IYIyTNoDAWHCwkj37yWJPVzxlzCmVwcimMRUdihLEP9dphu0trZW/ZXdvuqbHFCnKMbb9wXwamoh9j3MLY2ZYdOt3OMfFC26e+upHJwtjMyrgU2P5AkcqDwo79srQ2Z2+NP6dvNcnO4tu6THeX1MqRWxfkXLvVBrwM5URhjMJYJuMUxo41vCv3Rytk9ekjh61seEvn0+dP5PHTZb0dn2vPMnMWfKzEKozdGDinX4aA/vB86y5pn662t1hQGIsO1MuLHZ/I6dYP5GzbR9pOtLyj/RaS2VAY20jMwlheXp78+q//unznO9+R8+fPS01NjV5wv6Ojw2erq6v23tkLHh8s6zqifymq7M2XawNn5emLdXtrcDDAInBxGt44VtFzVJ/rysBROVtTLjsvNukBhcIYIekBhbHg4G1g6CcRhKCfMwYHF84t8utw7c82/EKcKNDvZoIw1jZ1T+cb8i+v/k250LZL31u0OIUxy3bI6WblUMPU36eaPtXimHPmGISx3onwM8TceM22Xn22EjAmNoxf9e2TycKYlz/gDsLjSXn3MVVfP/KV7ZnmHY4y32goAwpjFMYyGacwhvqOxyTJ5ohVGHvx8nlAX/jiZeDTBRTGogPCGH5kwiO/po/COI8lfUhmQ2FsIzELY7m5ufLFL35RC2Bka2gdmpWPbNGLwhgh6QGFseiBAHJj8ILcHipSzutZFVQmZ9yB050Jwhh+oEG+If9uDl6U2rFLOriIloruXMmpe1WnFYZA8WzrdjkDa9umRZQ9JbX68TusPQb76GyD9IyHFxfceAljz1w/KmFtGbNPJgtjyaaiJ09ONKv6asrWnpUXzFAGFMYojGUybmGsfvyKvYXESqzCWDgojEUHhbHshcLYRmIWxvA2SjxKefnyZfsbkmxaBmcojBGSZlT1npCc2p9pZ+1Q7U/l5sBFewtJNTJFGIsX3TN1Ujt2WQuVsOsD53Qwr++hVQX0zZ/IkZsFcvhaiV6XCra36rwMPIg+wI9kfU6+9S0xYGY68tPUzXCGMqAwFlwYg9CFPDJ2qPYn0jffbB9tMbMyIbn1r+u1ZWG5da/Lg0dc4ydVoDAWfyiMpQaYiQ0fBy+KMH0UfgCbWBqw9yCZCoWxjUQsjK2srMjNmze1EFZVVSXXrl2T73//+/Knf/qnkp+fr7+7cuWK/jR/z87O2keTRNAy+IDCGCFpxuhCj3Q8uK9FBnzS+UhdLGFsvy0SbNcBazYLY25GF3uVU/V2wH1g7TGIAlicH3ai5Q0ZW+y0j4gcCmNbB4Wx+AljmIWB2RidD2p0n2/1+9WyuBboH2ONqk7Vt3Sp7TCsC4i1qUhqQGEs/lAYSw2evXgqvbON2rfx91E1srLOt1JmOhTGNhKxMDY8PCxf+9rX9OOTX/7yl/Vi+1/60pfkC1/4gnz+85/X3xnD9/hsaWmxjyaJgMIYIYQkDghjWPT8mHKs8YvqkbrXtZgZLZkqjOFxMDwW5nU/xuB0jS5020dETiTCGNb5OVr/luDtlHDqKrqP2lvIZohEGEOeG0MZ9M9vnb+XysLYSVV3izsO2HuSdIXCWPyhMEbI1kJhbCMRC2MzMzOye/duef/99+XDDz/Utm3bNtm+fbv+NN/BPvjgA/noo4+0mEYSR0YLY2szIs1viPQcFAm5Fk7iFiAmhGQ3WOB8/vGUzKyMyezKuDx4NBrTLA4KY4kRxrDG2DHlzOFtzxAgKnuO2VvIZohEGEOeG0MZDMxv3VvIU10YK+rYr2dlkPSFwlj8oTBGyNZCYWwjEQtj4Pnz5/Ls2bOI7eVLihaJJB7C2McFdTK+AIfthcizFJq2X/8jkZz/RCT/H4nUfEuNdPP2Bhu89rr3iMiNL4rc+ZpI56cis7Uia1PKZgPtaZTTgccrrHMOnbO/IISQ2KEwlhhh7MnzVVl+siCP1heVLcjjp5z9HA9CCWMQegra9+lHAa18X9RlEMnbthMFhTGSaCiMxR8KY4RsLRTGNhKxMPbixQtZWlqSxcXFiO3pUzoCiSQ2YaxBPi1s1rajqF22F7bI+JhyItvfFKn8BZHuvSIvg7zGXwUhsjpl/yeBvFDXv/wZkf1/R+SwsiPKrnxeZFEFV2rAk5l7Ild/TeTo3xM5pLbBcpUd+0+Vh/pPN1rJ/6RqerF98jAMnhI5+38QOajOd+a/EJmLfj0hQghxQmEsMcIYSQzhhLHCjv3yEj+mpQgUxkiioTAWfyiMEbK13By8oF+0gHp/pO41udJ32t6SvUQsjE1MTMgrr7wi3/jGN+Rb3/pWSPvmN78p3/72t6WzM/oFd0nkRC2MFTXInpL7cqDqiuy5ekvtXyGV59+R5bP/N5E8W2A6/o9F2reLuJ24R4Mi1X8lUvI/i/TlhHm8cZNgoeai/6slikHswies5H8QufcXIqf/uSVcIb2n/wuR8/+V8kz/ifX/vQ7bpwzfQWCDkPYyjCM/eEKd719a58b1cpTd/IrI8637JZwQkv5QGKMwlk5EIow928IZYm4ojJFEQ2Es/lAYI2Rr6Ziulit9p/RMsavqs2Xytr0le4lYGBsbG5Pvfve7+i2Uf/7nfx7S/uzP/ky+/vWvUxhLMNEKY58WNsneS1flZMtbUlXzLRku/X+I5NsiEMyIY8f+iWot2/3i1wPVUMr/f9Y+EI2O/zORrt3hhaZYGT4vcvI/s2aK3fkjdRO/Zf1txCqk4ejfF7nxJZFxNXDhEcrBkyINr4jc/mN1jG23/1Dkwn9t3VPp/yiyEuLV5zj+9L+wzn3sH4qc/Zfqmn9X3es/FRm5aO9ECCHRQ2GMwlg6QWGMwhgJhMJY/KEwRghJNSIWxp48eSLd3d3S2trqs7a2Nk8z21ZWVuyjSSKIVhj7pKBe8m52SHfPQXl04j+3hCaIRqfU3w0/Emn7QOTk/8YWh/6JNXOsP0/k/H9p7RcgntniWCIep2h5x7oGHo+cvCayrgbK+h9aYtgB9R0ejezNEYkkSKr7W+tc5/9r6xFMNxD3IHwZUezoP1DXf9v6Do9h4ruqz4h+GQAhhMSAlzAGBxyikrFDNT+Vzgc19hHpQSKFsZ7ZRp0nOH9e/ZtyumW7rONxfpJwKIxRGCOBUBiLPxTGCCGpRsTCGEk9ohXGthc2ydnrLSK13/ALT1d+VWTisr23Am+BPPnPrO0n/rFI/t+3/oYgdv+vLfEMjy1CMNIzxz5VB8XxJQuYpXb3a9ZjkLjOo377+2fWOmF9R0SWeqzvIqFrlzXLDPfkNfMLa6bhsU3cT/5/KtL8mv8x0jt/aImBuf/QWnuNWEBMRJ1BXRg6Y639RggJilMYO928XX1ul84H97WwZAwzpJbW5uwj0oNECmPLTx7qPNH5M98mwwtd8iKRj/ATHxTGKIyRQCiMxZ9ECmN4W26+GptQZjm1r0nfXLO9NTgUxgghEQtjCwsLcujQIXn77bf1jLDm5mbJycmR3NxcT8vLy5Px8XH7aJIIohHGPi1ukE+K26T04m6R4/8rSwjCAvePPcqo54BfHIMwhMcJ27dZi++Dzp3qOyOOqW3d+0Ti9QZSpOfSz1szw8r+l83P1MIbJiEA4rHIzk/sLx3M1Vnbcb27f6ru8Ym9QTGvBlI80qnT8v9WkZot0qU7eKPnTLVVzvXft2b+RfPmzqnr1lpsyLcTKn8K/rWKTP6d9djrtNpGCAnASxhbe5pCbwGOkUQKY2TroDBGYYwEQmEs/iRKGHvx8oU8eDSqxt1hmX40LJPLg7IawXhLYYwQErEwNjIyIr//+78v//E//kcpLCyUM2fOyG/+5m/Kl770Jfnyl78cYOa7lpYW+2iSCKIRxnYWt8jBopsyfPz/Y88G+89UoRbYe7l5aT1Cefb/KHLxv1O1pND6zoAZQ5iJZR41PP2/FVnuszdukge3RM7Zb4XEYv+bfXRmSTnIR/8TawH+2r+xv3SA+8SMsjy1T/9R+0sHTT+zxMHDPyfS+q79ZYoCxzvUum/TN6yXEFz4V6rM/rk1GxBrtx39h9Y6bsircEBAu/FFSyzEsTDUJ8zwQ5ld/NciU9fsnR0gbd17RO7+mSrju/aXHiD9LxziJCEZgJcwlm6zw7zA4ym59a/LyaYPfYZ7dBqFsfSDwhiFMRIIhbH4kyhhLFYojBFCIhbGlpaW5OjRo/Lhhx9KR0eHtLe365lh+M7L8vPzZWpqyj6aJIJIhbGPztfIzuJWuXruNXmZ93ctoefm74Rfo+vJvLW+lycvRZpeswQliCNde+zvN8nAMWt2F8QWPDa5WVYnrAX4IYzd+r1A4QiP5TT+xMqPs/9CZNLD0cEssQv/jSUEQSScb7I3pBiLXapMf1/dz89Ennms7YeZcYX/xhKvkBe4ZwhjmD2ohT9lZf+zyEwI0Qogj/L/nlU+Ff9OpPVta6bYxX9l1QPkU8n/GPi4KwIoPKKKlxpgO16K4MWzR6pSvyFy5QvWjDZCMoRMFcZGF3uloGOPlHXlaCtVhkdYcJ/GKIylHxTGKIyRQCiMxR8KY4SQVCNiYYykHpEKYx+er5ecoisyc/xf2yLQvww9aydSMMPo4n9riS1Vn7O/3Ay22AbhJu/vWW/D3Czr88qj+UVLkLn8C9aaYoZnq9bsJ6S/+P9uiUte4FHDnJ+zztH8eqC4lgpA4IPQifTh8cba74g4p42vqHZd9v+17hPiFR4Lrfm2SO8RkcFTKl8+a9ULiF2YJThyQR3k8WgsZu9d+w1rv2P/yHp7qGF9SaXhy/7zYO26p8tW2ppetV5qgJl5SGPlf7S2uVnssGYyYp8rn1fnfGhvICS9yVRhDP3ES9UfvnyJz5fy9Pm6FgEgBuBeTYBBYSy9oDBGYYwEQmEs/lAYI4SkGlEJY2tra3p9sbt370p1dbXcv3/f08y2xcXwDgWJnUiFsfcutEjNmT+Xl7k/J3Lk71mL6McLPJoHIevMvxR5NGh/GSOYnXbjS5YwUvDfBc46ihXMirv3dUsUKvzvReYa7A2KdVU/MdMJ6a/6ZWvtLS+w7ln5v7XSVfh/jt9jo/HiYYvKL3UfEKQgPuX+XUv4UkGqFsiufcHaBkP+utdagHCGWV9GuDrxz0TaP9qYH5NVIvn/wNoH53SLWzgPZpGZdNz/K5HGn6pj/qH/O3yW/k/edeXBHWsf84gm1rJLNRGSkBjIXGEskOcvn1MYywAojFEYI4FQGIs/FMYIIalGVMIY9vmDP/gD+dznPqftl37plzzts5/9rLaGBocIQeJOJMJYVfu0HCo8L0tYtyv/78jLon8l8mjY3hoHOnaI5P19kaN/z3qj5WZY6BAp+r9Ywsv13xZ5EocZQxBW2j60BBm8UGCs1N6gWB4QOf6PLWEMb8IMRcfH1jkwI6pdnQ9vyUwV8FKB3H9giUkQoZDGvJ8TqfmOsm9Ys8ggDEK0ejxmH+Ti+WNLxDr2v7b2xfH3/tz/coYXql5BPEQeYG0552wxJ1qk+zfWfniTKdIEsev0/06k5H+w/oboOVdvH+Bg8LS1P9KL/c79V9b5CElzskUYQ/BPYSz9yV5h7InsKmyRnQXN+nPb2UYZmvKY3eyCwljmQ2Es/lAYI4SkGlEJY3gT5Ve+8hX52te+Jq+99pq8/vrr8pOf/ER+/OMfyyuvvOKzH/7wh/LGG2/I0NCQfSRJBJEIYzebxqXh1c+J/MXflad/83MycvHb9pY4ATHrzP/eElMgZm2GqRuWsANhrOmN+M0WGr5gCTVHfk6kL8/+UjF+yVqYH2JMy1v2l0FYaLfevoi04fFR5yOZWwlmbSHfIe5hQX0IlUinvl9lEKfwN9ZH8xKj3PQeVOX5L6xjIE7hMVTcO2aLHf9HVjlf/dXgs+sA3gR6Wp0DAh3OgfMNnRHp3GV9B5EM+wTw0nrzqRHG8Ik03P4Da9YfIWkMhTEKY+lEtgpji6tLknfntOTePqU/D904JqPzE/bW4FAYy3wojMUfCmOEkFQjKmEMb5mEMPbVr35VfvSjH0lZWZmMjY3JgwcPfIYF9ycmJmRmZkaePUuhWTUZSEhh7MULkfx8Wfpf/p08+c//gcg/+Dvy4p/+HVn6N/+9yHe/h5K39tssEK+qPmsLRv/N5maj9R6yhBeIKUOn7S/jwOx9a0YbxKMWx5sl8bggBJgT/8QSbkJir38GYQfH9ObY328xEBPx4gDk240vq2SqdGKB/PP/pZVWiEun/rkq72BvIPVg4rJI8f/TOieOL/l/WTP5cN/H/6nIyEV7x2CoNPTnWvviEdthe38IlChbLN7vfgMogizMcNNCmjrm3P/J+vvo34+gbAhJbSiMURhLJ7JVGFt6Mifn2j6Qs63v68+TLW/KRARLJ1AYy3wqe/J1X3aqeZvk1f//2TsLMEmqs20DIcSNEELyxe0jX/LH3RVCjCABgiW4Q0KQQNAEgrsHlnV3d2PdZ5V1Yd1dZu39z12nzk5Nb3dP90z3TM/0c19XsUxVdXX10fc85z3v+bdNWj44viJqi4QxIUSpkZcwtmvXLuvTp49deeWVkUDGvwhkbdq0sU2bFCi7vkkrjHFh/Tqzv/zF7O1vNzviCH8cyb9HVv399a+bjRgRPafOzHzQe/kQkD3TTpIY0bvWmq1wHc2M//ili3gIhXhXBHYn9hliDB5oNe2OmA8E1e/ycS+Mjb3MvUtsoPIOCD/sWrkxh2W/7EjZ7TP+HQnWv6fhOvBDzHjAvw8iGIH0A6uGmvX8f85if48XHPOFNBt2ZpXnVvD+GvLrqvTLBoIpnmbJOHGIeJQTnkXeJ2FHytfiDQQG/NTHF0Mc47f1/LLZjgxLQIVoBEgYkzDWmChfYWxj9Bt9HX08GiSv3LoovpoZCWNNnyEL2luH6Y9al5lPR3Vj6sph8RVRWySMCSFKjbyEMWDnKYLqEz/szjvvtAsuuMD+9Kc/2XnnnWc33XSTDR482DZs2GB798oIKDaHCWNDZlllpUv3Bx6IBbCjrPLrx9mBK482e/RIm3b3eTb99D+bveud/vpPf2q2uI4B82HTDLN27/aiBkHcU2EZXr/vm3U4wazN26vEEWKTTbnd37PHDRIH/Ng/o/9PzLYv8+cLAXGyBrhnIowN/a37ro3+fP/4+/CICueyctBs3BVeKGIJ5oLm8fkGYtcqs4G/8L+h66cP36xgz3p3D8tA3HvXBjYnmHSzWau3+u9o7fIuGaMtX7bMcc9yef6Ce9bUON8D7EBJ/kd59DuzA7vNJt9SJchN/JsX24RoTOx1dejgflu9bamEMdFokDAmYUxUZ8++nbZz7zbbtXd79O/e/XviK6K2SBgTQpQaeQtjSVgqiQjWtWvXKLbYFVdcEYlkl112mb388svalbLIHCaMjZhrlZMmmx13nNmRR5pdca3ZwD9GQtTe9m+zFj3aW/uxS806dTR793u8OPbYY2b7q8clyxsMhL7fiUWmr1UXtbYtNOv6Se/5w3VEMYLghyDxLHFkWd1WN3Dq+EEvmozBq6uARjdxuEb9uer9eCc81Dp/1H8fYlmurBvvP8fvGfSz7O+J2MPSUo5sog4B8Xevif/IwO61zjJbF/8Rw5JJguXzu8ZfV6RYXAfN5r3s8vfbZlP+EQ3ya82OJd5zjzQnsH9SsOP3dfmUvzbqfH+OXS7Jr0iUe2dunm/kB89iY4XdKelVSuxz5Y+dOfftiE+IJgcbVAz4hdnc52319jesTSw0lLQwxuB9h2uvUneczREJY00DCWMSxoQoNqUmjA2a39penXR31Gc1m3SXjVrSM74ihCgX6iSMJSHW2OOPP25nnXWW/eEPf7Df/OY32pWyyFQTxnpNsWYDp1vlY497wesLXzF7raPZiB9FAtSq1l+1pzuPsrbjVrtBjzPQrrna3/fLX5qtWhU/sbYcdC9zv/fsQcBY3C4+7xh3pT//6pHeu6niX67U9fJB4hHI8L7q/D9mE673ohmC08yH4g8XigM+PhgCS/tjzdZPcD3ybPf/7/Pi3MS/xvflyGvn+/fmtybjX+3darZunI/BNf0+s+Fn+SWXPd1R4b4fsSZJpTMAFrYw6/MdN4A+yS89TAfnB51iNuS3ZmtHxycd4Tc1f0sOcb9KgN2u7OE5iFfYsNPc73fpFUA8xCONa8n8WNbVlROXT5SLjh/18c9S2bXGbPVQs0WtzSbd5NLqZLNuJ7r0+o0b5BfQ87CQUA+6fdFsym1ejBBNC0SDvt/1Qm+v/2er10+xNhWPJgbdJSqMLWrr2quvmo117TbtU55IGGsaSBiTMCZEsSk1YWzG6lE2YlGXSBAbvqizzV2Xw4ZVQuQLq3E2VXinkkLBZDvOBBum+I3WQpgikTd1EsZYVjlz5szIY4xYY6eddpqdcsopdvHFF9tjjz1mK1asiO8UxaCaMNZnmjXrMd4q/3i2F7zOvcxsTR+/xLHZETa9x+n20uDO1mNyLKx06GB29NFmH/yge9B0f64urJ/ol8kh1EyId74kTliH93tRo883XUVN8SCc+bBfTolwxu6JIRB+PoHic4XYZ7wbQhhxzhDnWh3jjjeZvf5sfFOOIM7wnpHX2El+KSlebyPPdb/3A14047vCwX18bx83UEY0xJNpzUgfLJ/fzTXuY1lp6mADD60J13nBiPs6f8JsaWcv+ARvKrz1tjeCHWAZaA87w79z/x96MSywbqxLi6N8WSBuWpLZj/sg/KRj989XFxBX9PWCIddDenOEuGjjr41vLCE2THLl5Difp3j8LWoTXxBNhs1zfF2lLHb5mK1e0MraxMJCSQtjCNaUS+ohkxV5ih8SxpoGEsYkjAlRbEpNGBMNCKsniI2ca3xpRCXCszAeY2K8sSxtpt9k4rHTp93Y85n4ZC3Z+rrZvP+aTbvHx8we8DNnd37cPfujZq9daLZ2VHyjyIdaCWPsPtmzZ0976qmn7JJLLrGf//zn9rvf/c7+9a9/WadOnWzy5MnakbIeqCaM9a2wZt3HWeVvf++FsfMvdQPuR7xA0PwIGzn6Mmsz80EbHHYD7NrNC2PvfrdZITz79mwy6/1NPxAkeDreUaMu8GIGokXqLoRAA4GIFnmUuQMho9eXvNBUaFb09yIc74NIVnGv/87273eNcb7bbh80G366f+827zTr6d4ZbzcGlDyfNECQJHbZ8DO911gQy1q/xWzwr1zD9T/+3iDg8C4Ey0fxT8KyT0RF7uH7uB+vt6Gn+mWoPJNYXHVZ4lhfsHx13NWxwHVi9Q0P2IWUNCR9UmO38dsm/d2nAb9/4C+9ODjpRjcieY9/HgfXO33EXXedQ6cP+79ZsstumKXCAdcujjirqszze9jQYdO0+IYEiM1LO9V6WZtoQCjPwSO2wwds9bR/WZvpTyYG3SUqjNF2U5cony2OMZvzZHwhAeVyUSsfuzEFCWNNAwljEsaaFC5fI+/zyOO+ljFXRcGRMCai2Mhzn3NjGjem6vBBZ7t/wmzei/HFFPCKwqudlSHRipyvufHQcf5zhGchPEmpQzgeYlSzmgARa1MtHVNY+dTTjTGx13gW40/GgxxhTNTpY2ZT7/ThekTO5CWMbd++PfIOu+WWW+z000+3k08+2a6++mpr27ZtJIZt3JhLAHNRKKoJY72nWrP+06zynn95Yew7rsJ0+UXkkbTTDdD6TrzdWlY8boMWuQEb/Pu++L7vuEFcAbyNDroB/9S7/EAQUWLkn9y/H/J/E8OLXQfTwc6Ow071AzEq9uBTiiME0Ih0/ohvNCru8eIUDUeXT7pGoxZLSRHT8DZDfOE5/E4GwvxulkeuHuZ3diTOGMs2J/+jSsQJDRfeYmMudp8523+++VGuRqbENGCnSZZK8j14WXU83t/LQZq1fb/Z8t7xzaVOvOSW305Htnp4fN7BLpX8Hn4fHn2psOwSQYnfTbqxvJL7eRaeiqMv8oYvnQ7i4gKXB2EJZs8vHi44NhR4KuJtyLvjTRmWDw8/w9WFhFCCF1m3z7nf5srU9Hvjk6LRgJBLfUb8bP0WWz3iHGsz85nEoLsEhTEG7v2+V1XHaHPauvKHCA20ZewoTLls+Q7vUZaChLGmgYSxugljzUZ0t04zH3DPeTRKxx6znpcw1lDQ9xO3tPWxfkIuNaRFJliKtKBZFCPysNUOoiBIGCtjWPWCwEWoGewNxn9hbNPW2e5zU8Qx6jFeUa3e6e8NjgjhM9EY6ftma1M8zna6zyG0Me5j0p3ruYZYweMK0W7X6vhEAZj6T2/3B2eQcVfl7+1G2J7XzvVpEI0D3ZiCcc6wP/g0JYwMzyd9uN7n2+53vOAnCHKBtm++a/sYUzG2TwfLQYn7PMON6XA+aAyrlnIkL2Fszpw5du6559oZZ5xhTz75pE2aNCn6THIHSpZXHjhwIDr4f1E80sYYe+QxL3i99Rizc99u1uYIW9L/W9Zl5sPWYvYTNmBdH1cxp5l97OP+PnamXMnOhQUAN1iWw7U40iviVH5Ei9U1eGSh8vf/kbvffcYZk0UBzyti/tBQDPmdWZdP+P/v8w13sRbl9IBryEZd6N8ZY4sBI+u6aSzSgdcTyyeH/N6nUfcvmC1s5QVD3IDbxUswmfUIQfT37fS7YCKktXm3F+MQk7r9r2/saBQH/dI1diUcZD4VREN+Z6ujXaMbL5llY4IJf/Xnu37Ki5jpiMrJT6o6Q9KgrxvIIyamCq88kw6He+h8xrp0LCZ8305Xj3gX4suxhDPVU40ltINP8vnZ7j3ecxGPQt7vVVdPEAfxqkMIS4qoeBwSEF00DjAkiHNH/mHwOQNldc+vWRs3OK4adJegMEb57fVlXx6jDVJcHaWe0b5Nu8svGw9ejlG5/Ko30BJIGGsaSBirq8dYT+sy+xHrNOMJaz/9Ues15yUJYw0Bg2kmnWjTaLdov5JxYbOBfdbSDcKbv80PKkXBkTBWxjB+wkbioH52ON6PA1nFw7m2bswT6t2Gie7aD6vqMWPM7m4cRDga4vQSv5prfA5nB0LWrBrm7XDCrxA2h7rf+q3ecYMxFKFtxl7mnj3Vf0cqGyv8s151nxlxTrzDfx1huSgrjBiXMD6ObK33VXcSyIVVg91vcu0Sv3fwr82Ibc0Yl8l1VqUw1kDUJ42CvdbSpQFjCXb4Z6yaadyLeEZscNq+Nsdmbi9xcmj+Dm/jMp4hTdmkjdA/vEsjJi9hbNq0aVFwfY5LL73U/v73v9tNN91kN9xwg1177bWHjmuuuSb6l2eK4lHdYywWxp540uxoN8hG9DrGHaceYdM7/c46T3zYOo97wMa9dL3ZF13F5DrHmW5gvq5AwsqO5X7ZX7LSU8FyUcP3rDfb7gxQGo5iQHyrEX/0jQSiA8sQaShfOy++oRbg2cbs4y48znIU13iPja4hTi5D4rcz6KTxYollcHvdPNMLeJzHw60yVvtpsBl444bLkq3GxErXoIcOjBkJiJYXunLIORrubDMPdAAMyDue4MXIbLt54gnY293Lc9u8y3WWbeMLBQbXbsp9x4/4pbWh7NOxT77Z5VssHjC7gmBMGRx9sTvhygzehF0/69+x88e8x05r14GFzp8ySsdZjLh7STa5Mjn6EpemD/nZokKBmDn+Gi8WIvSWA8S96P5/vgxQFlx7uL7zJ6zLtIesw4wnS1cYoyziDUb7jSfr1Nt9+eNoeZQvk1xDMOO3YXCym3ACCWNNAwljtRfGHu0ywUbMWGg7XF+/vXKLOzbbTtcHHKzNBJyoPdhRYeKJg3aMQdzkW+MbsrDVlZ8e/8+3eRzspo09JgqKhLFGyG43Xplyh1+il1zlkA9rRvlVI9QthKrp/3aFwdlNPG/OE86Ofoe3idt/wDsHdHM2MvdSjxHPWJHDuIsxGBMOjD3HXOrsrdi+xoOKkDPYKzgQYIe1fpu3YzjHs1l+yL19v3+4kMMENeFywnfyLyJburEs9zKGI13CwTiPyfJUWA3Db+M9un666ndGK0YS3lykw4wH/eR+amgh7HNWGfG5KFRMl/hCGhhLTfy7Fxtp/4KHGemKgwjOFskJG94B5wzu4XfzHWyYxgZnSdg4gA3OuE7acvD/wYtvArGdG29/l5cwNnfuXLvqqqvsvPPOi45zzjnHzj777MMOhDM8ywjML4pHNWGsxyRrNmSWVW7ZYnbvXWZvcRUmFr8q3/d2W//lT9rWT33Q9r/ZNRxBFDvpJNwAXfktUAGm0cCNk0aESkhlRAQqFVDKEZlCRUakwA20FKBjeMU1lrxXFIzd5Qlx2UhLGprZKbF+8CqLlpw2ssaHpY5t4t0nQ5B9hDFmg8ib/j/2HU02EE9TPFUy8kYPL1bxbAS1XJdR5AozPfwe8imULTplvpN8ox6wKQPLXfFY5B68cYjTFIhmpuPlsnRIPIt4c4jKPI+/2YG0WARPPL4Hb0Y6XUTqQsB7kw7M2EWzVGUAnpAskyUvaWNcGdja/ngbMP4Waz/j6dIVxlg2wHJz3pt2ESOJOJGhbLO8gaUMuPBTrhFyk7vkOiSMNQ0kjNVeGMMmGzenQF74onYw8Rg8xThYZkQsIv4fGyNbTFausTM299LOcdAm4uFSk20i8kLCWCODujHlFlc3mLR1BxNotQl9Q1xk6hf2bRSAPjmOcf8fxLFwDzZI86N9yJRMyyBZxcOYAu8lxhfYLK2dHc5STWJKIwJhayOMjzzHIk/4IADxO8JKHZj/irPdnM3anNVP7ojew/0788H4BgfjFpZlIr6zmRYT4eHo9n/pN3XDfuJZiHa8y+i/+PfE7masAkysDv2D+z53jt/dz9nmCPUBREHsaT5HGCJEuGyQZ4j6CJl4q7HhF5/l2YxTmLhGGETQG3OZT5NguzI5T/onY4TzvGDX0zbidUe641WH2Mmzu7DyJzHGyYt49U0DLl/PSxirrKy0qVOnWu/eva1///4Zj759+9rw4cNtCyKNKBqHCWMDKiwyVbfMM7vADVre7ApoEMFSj1/9CqUzek5BWd7XV3zUeMSebAZIfcNStagRcgcVmhmEXN3qi806N8Ds/FHf2BBLi80MaHD5m4Dy7NrYFCDQJLOvdFwIlUCHhssyZYaGvqCwTPN639DTEYy/0o3eC2TcMjAcfpov77g1s64fzyiEEVy5EeLIPzoWxLPgLTbNdVDJWRo6ZARl7uU6IhXeOywD6Rh3NMNOzywG4jWXa8yEVFj6ywCC7+V38F38S0yCuu5ow6wXno08kzTA2CgHMMIob7QzCL4tj7I9rq0Z89pF1nbmc6UrjGGYhZnFEHSf+BwYjXishviH81729yDwpsxWShhrGvSc8197ddI91mrK/dGBSNZp+hNRfkoYO5xUYWzMbAU7bjDoW8dfVzXoZXkPm9vQz2F3MHjLFnN05cCqyS482OnHeQ6bSC1uZB76JY6EsUbGClc32h3r6wP1CzsgmrTNY4KeyWnqFXYhk2tpNvGJmPOUa1jfZfa8u6/N+7xtzVihJhjTYa9Q37HDMwl3eHnhfYbdzcZsc2Mhi7aBJYi8H2OVKf/wK3m4j6WYi9t48WrqHe79nA1EWtCu8J4cjGO4l1Uta17zz4Tda72XPff2/LI/h8jFhCP3D3B2P2JZ72/4Z3KONOZfxoJhNRU7h9M20UblO37F2wzHi6G/d593aRvsfTzySDMEOr6PjeOm/8t7tfE3K2KCdyAebF0/58/3cL8nucIHe7DFW/xziaWGeJgrCHysCKpw30saDHO/OVPZKDJ5CWOitDhcGJvuhbFNbkDb0g3UT3OF801H2MFYDDt45JFeFPvd71zlKLDnTADVmSCHiBGlthMGS+kwbhik06Cj7NPAlQKIIwgrNJq4FrMbIYNU/iagfyGXtzUk2xY7Q/U7/ne9doH/3QS2DHEFcJsuNLhc9/6af37r9xRODCU2HLto0gkM+W31GSegA+E8nVsw0lkauyWNSECnSUdC0PZoaa5jn+vQWf7Le3f7lNmGSf58EtJzkPuOvq6DzxSbLRN4eAbRkHfDZZpdCUNn3MkZBcSEyzcwaACjoLMzKHgedY7fVkpCeTFALMDjjvKNh8KsRyID5kCLI23qkNOs9awXSlcYI+Ydhh+C3iJnUGZieZ9I7IuWo6fMikoYaxrMWD3Gxi3rZxPfGBgdgxe0s3bTfJ6WojDWd8ISe7jTlCi+1yOdplqPMa5drAUSxpoATCoysKUP6/mFqlULDGTxcqGNy2QDEK6i/w/8wJMg30wGrHX92KGNfL7kvRlEQZAw1ojAg3zQL3zdaOvqBvGjse2YFA5hUXIBAaq5+yw2J6FGstmEeCrhJVYsBwY8voKXEyFNsFmDTdzMtRW8HxCvq5UbL/Lb2VQOgYt7+BwT3sT54j05EORC6Ans/+DRxcRw67f7NgiPOeC3E5OLtgUbmWeRLoxPeWbYDInvYvI8WgETe3wNdeP4XFfOpGNRaz9xy7P5fv7lu7p/rkrQwxuMc7wbecHyUARK7uc9Zz/m7wswjmEMwfsRliPdWCcVxheEBMLjDG8/no39zPemG/PUAxLGGjGHCWODZlrlPlfRXn/KF+S2rhJe7QbMx57gBTGEsVNPdQObMjXaUOdR/qNGzx2o4XuLFNOsNuDRxpI6xLvQ8LIjJbsiNRUICsmMBw3fwF/6hnTDFNfYu46WMsssRTFgKWOYIRng6gTfWxfoIOiYaLwRWDN13PzeCTf4mRg6knkvxRdygO+Y/URVp0VHliQsXSYto9/1Yz8Llgs8G3d13MX5LJtB4G5NLAFm23lfzhOAk51RawMu8vxm8pWDGammvhSFnWhDXDuEbmbA8Kxy5WR+3x96YWx6iQpjlDVc54khxrKDTDDQJLYFeYuYm0DCWAmyydVrdhZl0qqWLNo4w1pOuS/Kz1IUxobNGWcvDmtvzV/rai8N62ADZ9TO21XCWBOAPrDDB7z3BnGHAst7+oEXg068QNJBQOkwQAwTd8DSymauT+TapBv9OVFnJIw1Egi3M/txX3ewbVgSyLgkCBmEjljRP745C+xszc6J2KyIaw0dXiOyg592dk8cN7WHs4PxAqP+Y8eFSWo2VIp2k4zv4zr/srICwSt1FUrw6mrxNvd8loo6iGeNTR397oTgQ/D/Lh+reibjv8mufSKtNk7zgh1pjNiGhx3CWjTm6BQ/oA7w+wib0fmTPk9YXppcKYL9ihDI9zNhwLWu7l7+JtxLamw2ygmTpbST/BbKTE1eY3iIMT7gmaQPZaz3N914+DGXBg2z6lDCWCPmMGFs8OtWucMZBSNcpaRgDnQV+44Lzd59bNUSytNPN9veRLyP8gXvMFxEaYCoiENOqb03TDHYusA3OrxfMM5oqDfPim9oAiCMEFCSRrjXl1zD6n7zG7387BNB54u13C5aXnG1T1M6liiuQR1YOcCLeTTklKNsyzP5bpZX4gWIF1g+sJMp3p98Dzt3JssrmzAQ24COhPJMmZn5kOuccvDKWuIGyrjER0aN6/gQDgMMBmY97A0E8olZq115ujTj9j3qz/698UDi3dgsoqZ4CI0dynI7Z7RgFDCzhjDKbj0unVd0/6J1mv6YtY8EoxIUxjD8eG88KhCrM4F7O4YZZYNArQkkjJUYLH/o90NXB11+hZiOtWDe+inRkspSFcbGvtHd2k6/1zrPesjaTf+Xjaylh4GEsSYAgz2WGUV95vXxSQeTYUyG0m4xSZMKHtd46/M5PLuTdhdtHgNBruHdTv8v6oyEsUYCIVA6neDtxS6uDgX7gD4FUYnzLKurycPnDWdntnZ9EXY4nlWl4JjAplCjzvPvhP3DwXgkNag9QhVhJbiPDdywl7bOiy+msNGlT8fjfXuBlymrlRh7kk4smUxdXcKy0VeP8qsMmDxHiAssdzZle5f2fG8QnKKxawEnmdeP9ysGeO9UEEH5XibR+Q2MN6KxhhsjpIOllSyFDL+dTdAygfdtWKaKJ9xr5/vlpCmbOtU3EsYaMYcH35/vxp0LXAP1UT8YvfyDZu92jRCC2Be/aHaMK9j8/4UXWsF2omxM4GKPeyoVFiFh4o25iQj1CWvJg9BBY0Hw61J7xzpx0GzaXT4P6DjwPpn3X/97EWqW94vvKwJ8V9fPxA32Fw6f7ciV4C0WNebvch1ot/hCEdi+1Kzvt/w7I1DxNzAoZeaaThL36+CCTVyDbKIGRAMElw68P4E4EQn5TdVw+cTOMtzzqns2O2rmw5bZXtTlnYJox0wZ3itNGbyugoG1cpBLRmfgYMS4vzd0+rj1mXiHtZ3xlBt0l6AwhnBMOUPwzbZcCHGTmBTE0hj+x/ikR8JYicHmIPQn5BVxXdK1eQj3LJMgsHAGT9pSF8bGLO0VlbMgZo1Y1DW+kh8SxpoAxOdE3KcdnpKyAyVe1QhjtF+p8WuI7Up/h9c+3vupEJsnBK4m5qeoMxLGGgHE9SJYPfWJgPBRAPo4phgCz9hLfR9DvUA4ygT9xcQb/H3cz2RxqYDTRM+v+nfDVmWjjXSeTnij4k0fhS2J0yATiIY8i6D9jHXavM3bwohgqTCRzJLtTB50rO5o9fZ4zOHss6W1699qBWIn749Ny++hHGSyJSJculT8Ox47uAOhKxNM0COIcR+B/+uyNLSAFFQY27dvnx0s1A6HokYOF8YWujGLG3i2cY3X+a6gHe0OhLDTTvOB9h95xC+n5Nz555ehOObKJmvAGSTQQBFEutSIjC/XgNL4ILokdwNpKrz+nO+AEHPY1Y6YdDS67IiHF1SxQPyZfm9VAz/lNneuFqJj5BUUu1sPPjl9B1ooGLSyFJP0Ip5ZcHNGYGJnG84z+82SSnaq4Z3YZjp1RioJLvB0RNyLxw/fkQ52EGXjB76DHTXzia2yrJv7Dpe/fE/XT/nOnPdbXKRYEaXAfmf4kZ4MvPAqCDsJTbo5Km87XJkZOvY6azPzGTfoLkFhDFd/2saOH/KTCJkg3uHAn/tywb8Jd3cJYyUE7R0bQdDXReK0q4+puxsDcZSIp/TqmzP2NxLGsiNhrIRgYoi+hr5nRmIXOSDOJX0//XdyYL5ujG/3aNP6fMO1cWk8uynvA3/m7+nx/w4X1nIFT4+ZzhbH4wSP4jJGwlgJQzllIzfiYRFP9FB/nyJesPlT2HEdr8rkDopJoo234mV4/bAna1l/igXhBjo6exePrtpOmichdjLpxXiDtihqd97tRbh8oe2puMuswwl+xU0xxxzpQLTiN4Rjxn/iCxlgHEc4IMoEm59k2mGSsQ3pgziWXLXSwOQtjO3Zs8dWrVplu3ZVufHt3r3bhg4das8++6y1a9cueuD+/U3Jy6U0OUwYGzrPKpcNM7vAFbSj3HHEkWan/cEZAPGOdeTJAw+YvdkZwIhjF1xgttpV3nKi4m4fe4KBAqJMqRF583zK7Fn3fqjypdZ5FALWxtMYIszQGI6+2HeW0SxuFrfbQkCH1+dbXrzocLyzzPL1YDpoNvRU3+AzK41reLFZ0Nyl11E+vUK8udChtHCD3XkveHEreLExKCBYaDpYihl24un0UTcgyLbbqfutxFbhXjr1BTkuc8VLCtGRNGJXTQYjlGk6VLwFmyqULTaW4HdjXIVBD8uDXfodaHmUjR9+rrWa9bwbdJeaMEa5duWHeoH7e7bYDoiuzKhSLtjUImEISxgrIRjYUA6pd/R3tB9ssLEjIdrsdv0/AXi5RrklvmAawUvCWHYkjJUQeOoy6Ua8RDx4k+DdTcgG+jOC8QcIss05PpOyoUg18ECj3+34YbNVQ+OTebKkvauPxCpyfTpe301qRUB+SBgrIVhSiM1CnFRWERBEnclX+o/IljvBbEWGJcTUM+oFgfhTY+FGOPuCQO30MxxsSsS5ksK9D5tvFHKjs5X9vZcpbQtHcnfJfMGuJjRCtknvYoGoSdiW59xvYFy6PYfNbbAlKDe0xeniz/F7sEeYjGXpOkJiiZC3MNa6dWu76KKLrKLCe3YggLVv397++Mc/2m9+8xv79a9/beeff76NGTPGDhxIXZ4jCkk1Yaz3VGs2YKpVPuwGpIheHL87yRkC8dKrwD5XGB980OxtrgELnmOby6gjwi2UAeDYK9LPCpYCc550A+wfZDfQGjMYriyri4SeF71Qw4CcbdGTa+uLBa7MbGpARz7KlX/AOKVhZm07Akc6YxWjgXX1ePIhCrBELpfto+sK6//pOPjOkeeZrRlVFQsFISZ4cq0Z4Y0X7utxYvpZrxX9/OwM9+BZVhN4jRHwMxJBvu6F25ogxgsdHu83yLVBbHqB2JLrdzZW2KWU2BP8brzEgnCAlx/GpStv0wf91lrOetENuktMGMMgDLsJMcuZLfYHdZTfR/1lBjgxwVCWwhiGKrESs8UZbAjYdh7PRcpeEAr4f7awD8x9wRvsCGe0h3ifpjFQJYxlR8JYCYFHd0tX1vGwTo1ZutPVCfpI7A0GqUBMHAZ7tH0Ewc42GYlHJXUFD5q5z8Un84Bn40FBXaPeMWhmuXOZImGsAaHfYtkx5e/1592Y6DJXNr/rGrN3+7JJfeBgo53u/+fFskywBJD7uJ+4fqmhObAbsVWxAYnzR1D5cuDgXmcrxRtkYS8Ra6yxwtinnxuXMlGfC9iFIX4YG1Glju0I7N/5o/46mxWUEDkJY3v37rVFixbZ4MGDI9Hr3nvvtc2xmLJkyRK7+OKL7eyzz7b77rvPHn744eieO+64wzZudMa2KBrVhbFp1qzPBKu85UKzt7mC9jXXSE3OsLbX5WfkOfa+95n9/vdmK7X9tKhHWJ8fdjYhzhvb+vL/LEusDwiiGZaCIdARM2HyrWaD3PfzLog47ApDLAHuZSaJ/x/i6goDS96VnfvqKwAvs0RD3XdHhvvH3bv/zBvmLY7xImoSdtvCqMHwxtBJXSb52rm+gyY4ca67TY6PY40xIMgl1hgdHkYSxgBu+LxDmBnC1T71nZoKGAykE2mfTFsCtBJU1aX7wj7ft/YVT1j76U/UTRhDlCBQarYlj/lA7Do8KSljI10ZqWlWEnGZ39ne9SEEh40pS2GM2e9uX/QxRUoJ4pCwwxWBhGlbe37Zl89Bv/Sz1uxAS8Bk2gvaNeo3wsCmGfEDqpAwlh0JYyUEHivE2KVvJzRFEvoedlejnWOih3YuinHq6gjtGd7Nh8XbTBDtyOvu5fMT3b35wi5t1LdQ5/hO+uTaBtLmc0ycIYI3QiSMNQCUFcTjcdf49p6yiE1I30C5xm5jB0T6C4Khz3vRi8fZYMdjJrj5fBQLN8WjiOX6lHeuj7va1cN6mFAuFba5tBjv0pr4atjy5QTlh3LFeIPl6kmwIbFPiMGWLsRDA5KTMLZhwwa7/vrr7Ywzzoi8wtq2rVI927RpY6effrr985//jJZZwnPPPWdnnXWWzZ49O/pbFIdqwljPKdZs0DSrHH+v2TWuID7/UdfrjIjvTAN51b27G8Dl4BIpRCHBVTvsDkowXEQDOmd2P6kv2LWMxhrDNBgEwSgI/49nFTvnsKYfl3Lu4+jo6hZu4fU5MGQJMN+NwR+8O/p80xskSZIzc63eVX12h9gGGEL8NraZztVjEi/LMLPDzLobPGaEQQXbU5O3LV36shMnYPxHafdh9x4lLpLgMfNGDy/gZhskJaEsTPybT1u2LmewEuB5/V05d2myqtuJ1mPy3dZ2xtN1E8aIHdXx0/HStwIIjZsqzHr8n88jjLiayjaiC3UWw2Zhi/hkIxPGyF88IusCXpnUDZbnsxR8Rxy2oBSgPJJHLBlnIMTyZto3RGuE/mmuTeE6HgLEEmTgws5YaTxY5qydYC9P+GckjjWf/C/rNONJCWMJJIyVEHhy0UfSZzMgT0J7PsG1mfSflHnCOjB4o17Q32cKfh1gYMvkFPcTgD+fXc3xRu/m2mzaWDxtmYCjn6Q+LnP9Tb7sdGWMtrq9+x14XDRCsUHCWD2CIMZu4wOYWHXtPLYKZTHqE47xk8IDfu7jpCIW52OnYYOwCzfPa/3OapNlUR1hpQBlvc37Dq+ToulCqJx2bhxCe8tEfYB2mHAc0TjLjRPSTMY1JDkJY8QQGz58uD355JN26qmnRnHEwvnrrrsu8hYbOHBgdA66d+9up512WiSWPf7449apU6fI60wUlurC2DRr1neiVY66xFlprrD1+YJfFyxEqYFQwJIdOkoGZXg/sdRn2j3xDfUAwStH/8V35LwHSxMRL9hVhyWSLMWg0Q4H97VwxgSN+ZqR8UPqEQKDtnFpFQ1e3YEgkcm1HU82gnzy3njmMcsNeMURgJu4ZNPv9+dyBXGQzo3ZnWxLSPZt8551pBczjiHQ6Az3fQxWyO+k0VRKIJRM/7crB85wZElkt/91lnuOHTZxm8KMKTGbwu6hgABJuXHlbEuHE6z/uButTV2EMZZmko544LFcqBC7O7EMF4GHPKYe1hT3Zv0kXw7J5yheiKfRCGOUwc5uINDls2aLMnhW4y2Kx0k28QyP1+auPpFueM8tS9nivaGgfWPLdAY9LIMhbgrtVgfXzvGuCOMssyT/Brhyi9DPduz8jYdACpt3r7O56ybbgg0VNn/9VFu8cZYdKKHYSA0tjLUZ8ro93nWqPdOjwh7uNNlGz5IXfp1hsE3YBeJqslQ5V8JucATTTxcHbEkH3xfRdlIP2PQHG2DYH7wnZTb2uXo07FRfTwjSvzVNuIJMsMtz1Ie678VDAjEMoSCqg872IMZTrjBZNegX/nn0OSU4uMwFCWP1BDbIkN/5ck55o8wQa2/Ir13/7dp+NkuiTOWzwVIqa4Y729LZpTw7iiUbxxDD/mzn7Cn6oqG/ce9SGjsPinoAj9xgFzMpENpxRFom9jnPZHuJhTXKSRgLrF692v72t7/ZZZddZq+++qo98sgjduaZZ9rVV19dbdkkccjwIrv22mujZZZ333237dyZR6MvcqKaMNarwpr1GWeVg1ynTeMX7SK3Ir5TiBKCGaQQvBsDlQE2WxnnskyvkGAEMKOBN8WGiV7MwDglRtaKvmbjb3DG9Qe98dnLGcEsjytkYM582Oo6lOBlh9Hf62vuXbIYkAhR3Mf9I/7oYzog2GCcsO5/R0rswZrg853d5+jIeI9M6YAHDQNuRBuW5AWvEsQbZuQPbfddQmxzA9/Rfzbr8hmfZqQReU7ahc0OaoKd0BickD7jWSqQmAhidozf7J63t9Vbbdioy6zlzGdqL4zhfcd7Und4R5YF5xL7LRvUA/KN351LbEMMnCDOsVw2plEIY5tn+dlx8pk2qJ373alxM9j1FS+MVu43dj/RfSaN9zt1CC878oC8oGzjlVUKMEju8AFfHtksBKiLYWkD5Ye8Zgt4fjubkLBBBtdYOp2PJ0wJ0NDCWM+KHvbqmGbWenxLe3nUSzZlWQ2eR6JmqF94VTEJ1OPL3sMxuXFEJqbe6ct254/7yY5UoraLXVjdPcEDm/9flkOZIU4OQfup89gGK6scArKCfcH9tDm9v2pW6fpu+oiRf/J1Dg+eBa/GN9cAfSneqbwD9Zh3b+v61sUd4hsaDxLG6gk2Y6KcUF6IGUvcq1WD/SR1oUDsCJsPEe6DpfrABhN8bxT64yl/TpQPMx/1k/FMILLSARBiEUtpp9ngq7532ayBvIQxgum3atUqCrCP5xjLKlky2aFDVYOMF9kDDzxg5513XhSgf+3atdFSTAXiLzyHCWO9R1llr+/5jpag19kCKAvRkBDLgw4Uw5QOGw+ndDuXNCQMDre4AT2iB0F7GxLEFQa1CBEY8ri6ZwPDe+gfvPHMzCAbG+AFhYHCxhO1IfZ6ipaoZNrRlSWqkUiQEjcAz7EObmBA2zTmovhkCXDwoI/fxnsFgYPdd9hgIUor4rTlIBLgWXRITHshPpkAQ4Br7nu2u3TZuHu97a+NMbBqmBtgneC/i7oTGZwEgs5RwMsEXlNht7ZkcPZMMGhlcMZAb7TLz/i3lLwwhhfYyLN9XoRBMf/fzpVpBCK8oGiHenzxUH5FaY3HZCqInaR9lAfxvZSlXJffpiXLZ5lV5Tsr7qs5thxeX+QnXq4snwks7eLagff5d+Z3sW0+ghnCKoMZ2mS8V+oqtNYzDS2MDZj/irWffr91mvmwtZl2j01fnSWMhcgNVjxQPymrlEvshO7/68r/PdknfSde78t218/4Z6TCjrvEvOR51FvuJSB+rhPJtI+806uuj5v3UnyyBpicon1g175kW42w1iFsmPOF7GEK8LRhYElbxf28O94WiHzU8+Qum40ECWP1AOWGyUzKDCsjlvdzbX4RVnDRd7Iqgbra6q0W7XiOxxDB9rETELlLKdSAqB8QX/HKpQzQ7mIrhmW3tO8luLQ2L2EMtmzZEi2lZAnllVdeaZ07dz4UWwzmzJljN954oz399NO2a1eJ7dLUxKgujE23Zr1GWGXHT/mGacRZ8V1ClCAs5aOhDIN7vBs2zYovirQQ96rbiWZDfuuN+5pgUIBnDIY/gwCO1s5gYSlebWAQEAX9f1O15XNVuEE9S1H5PjrCNa/F5x0ECe7+eS/s4VpdKlt141nT7n3+nVlyhjiyscKNdGORAGMu22AFMP6I9YWQ0v54i+I3pbJ2jFkbN4DhmRgFtQHDM3hatnYDLDaIwNDlbzwIid1XW15/uqqMpHv/VHav8QIKdZilRQixjpIXxpixJo4WaTbibO/thudbGDSQvmFnVwabLLeifSIOYnInLYRBNiuIRLX3uHLyRV+G2FwCMT1fEKcIzE1AZDwY0zH3Wfcub3aHq4MLMyz/DCBW8j4s70yK2BilLGchJhqDFwRbf8F9xtVd8pO2ONM7lCgNLYz1n9vC2k57KPoMcdgqViXaPlE76D9oj5hkoe1kV1XaT/5GlE/18gyMudTXS8Tt1CDgwIQXO+fxbOwP7p31qLuQY59EO0AfSF2Zent8Mgt4pLc91r/7gJ/47w8goiO608bgcTqb90iBvpO+n1Ug/Haeg8CGEMakHQIg7VXYZbMRIWGsHpj3vPe6pD+gjS8meDPSb1Kn5jibAhGY+GWU7wl/jW8SZQfxTil/TM4TigU7i3YML9rtpWdr5C2M1QQiGTtWHmQmXhSVasJY7xn2as9BVtnyHb7AJQPdCVFq4NGAkRdmhBmURjtAiqwwgE7d9jgbC1s7o8gZ0aQxHdPgU6zGOCqZQGjDW4z2Bc+Y1IEEYl3wImJ5X+r3BM8slp8lY3A1JAxEggAyv1l80jHGtZ/8Doy6mmK37F5XFS+B5arpdghDtGKgxj0YBbWJqUC8nQ4f8mk44KfeawiBGSOUg/hotY37xGd5NwafucSmrNzqlwHxGbbwjoWUehHGmAGPdsnK08YgqHyIq8Vgcv1Ef37Gg14wpn7QHnGdfpSlW4iY4VqyT51L+xV7i02+yS+hZKCNyIbXZL4QQzAMevEuSS0flB+EZd6DvB53pUvsDOEpaEfxEEWERhhPvY9l4uRZ6rb6/Fa+nzSorXjeQEgYa4Is7ebrF8HpaZ+IHUZ5pr2mbSbG12HtnWsT2DCHOtzryz4sQjrYMIS6xNHlE9VF75qg76Iu8g5MQGdry7kWPDFZap/OO4L+hYkk7uFd8Fgl3hMHEypsSoT3J7+J98UDZ37CY5y+h7pOTM/atv8NhISxIsOEVd94t2k89mvaXKKusAM3fQ99FDYgHp6UWSab2K1clCfkPZO5tOe04cTvpYwwqbo3h0n+eqbWwtj69eujZZLpWLdunY0aNSq6pyxgVooYHfXcKaV6jLXv1t72so6bwlcqsU6ESAfxPFg+yWCS8oqhGeJRicKBNxMBwjHiGXgvcQPw2kL+9P6aN7Iit/iUeC8sC4lEBPc9uNSnEsQDdslbMSA+2ZC4QdSQ3/jfQ9wNdvkK4FnEMjlEgjTByKtBzCqENdI4Ek/SCDbsZsbOTHwXcTjSeTJkg3xkgMTnGRiymxqwFThiJIOmLm7AhAdBbZh8sx9csSxn6/z4ZBYoC8Qp4X0wfuPvLbowhsgz/iqzHq784WGVq8hLvBPc+CPRy5VRYq4kmfmwy0M3cCUNOv6Py/N44MnAliD2/M6OrtzSz+PBweYh5DcznsTVQ3QLoloUeDgP9rjBCwHwaQeDh8y8l10xCuXogHvmP70hiYcL91D/Mi39wuMvxEZ87bz4ZA6wRKxNLALOIc5cnsJjAzJmaU8JY00NvE0oi4jNeF0Bda1fHC6EiYZUb16E3sEnV7WztJvpQIzCY/I5dx8xbvKJqYfYgCDGd0QB+LO0bSx9RkCn7jIhkmmZNZ6r1P/QBiQPzvFdxEKkD6ANSkLMSZ7f+RNemGhESBgrMmzQxMQo9QhPymJzwI2Bx13tyyuTbGHiO5pIFWULdtvgX/uyQJngoM2Kwq2Unp2RtzCGNxi7TLLj5K233motW7a0FSu8gbZ8+XLr1q2b3Xbbbfb73//eJk2aFJ1v0myZ7Trq77pBiRvY1/Msa5UwNsWe7lVhvbo+ZfswqgnkOScR30eIUoMd0pgdDYYgMfFKLABjk4FNBhis0yZkGijkysS/+zxjiVbq7PfEG+JrzoDHuykV4nAh6uCFlS4OV32zxQ1o2DYfIy7VcKN8MouPQVmT9+2CFvEA5k2Z2128/BiA8V0sVeO78wGxo93xfkCIB0K8dDEC4Y505xrfkcmTKBvBQ446GXlj5QDLj/hOykK8/LLowhjLXNnBFqOKf9laPpfYQIjDpBF5xGfSifALm5tNuO7QbzkES4gpt5QFloOwCQeDDX77BFfmgXdAOIu8SP7oxbNcwcMsCF5hIMyMaigjIXA357mOUcn9meL8zXzI3eN+ZxTQO8Nys3TgQReCemdKo1IB0ZAdYxEk3XuOWNLDXp54RyRKNZt4pw2en0OcvDRIGCsRmGQOQe7ZLZddcwOIQ5xHkE9tq/gcAjj1EK/ITDYF9ZPNfib9LbuwlY4oAP+dvv4zubc6zc6XgMdX57h/oS9Jt4FHIPI6/oZ/b8T55EG9H/RLv0wtHXgNY/e3e296j7QSRsJYESFOZH9XFyKbw9lk9J31AZtItHir76for5g0JLalKG+wc4L9wtHy7dXDrZQQeQlj+/btsy5dukSi1ymnnGInn3yy/epXv7L77rvPRo4cGQllnD/ppJOinSuXLi2R5TLFBMOThocODWMyH4O4jgRh7JleU9wx1QZ3vtcOUPDYoaamGCRCNCQYicRFwsBlkIexmy3wtCgNMHAYcCMSJD1jEGPIT9pBvMrSLS/BMMOdOhJw3ICkoSHWASIdokeqUMdyPTwO+D0sVckUrJaBF5sZkB4sB84WnwsvNPoK2mgGfbl6KexzfQriHJ8ltk3wFgvgDTXwJz5diWWzLs1ObNlALB1xTtVvzbT8KBWETr6T9IsN36ILY/RrweBmwEi6M2jM5ilHwF92qCP9eqXxdKwJdn8NO8IifhFHjP8nrRFQAaGS2H+kB9cRbXIBj7e+3/PPY4kUS52pX/w9gd0hY09B/ibOGd4yeNDw22c/4QWiVPAg4be2fZdfgpkre9a7gVS8tTrByBtqB95cIE+pn+0IJt3LVmxfZrPXjre56yZF/76xOQevxzQgjHWY/pi1r3g0+peyK2GsFuCRxQC5tjtS+8wAAKS1SURBVINx2sbx1/j61MPVp+RydiZgqPdMaqQuc8djhXh/CEos5SoW7ADJu1EvF7WOTyZgedCoC6ra+2in3xo8I1jmNvsx773Khhkc/D8CHsJZJvACR3ygHU5utNEIkDBWRChzzWMPYLys6wvqJOEy+F7KfmQPOntKlDfYXdhGwXZjiW+phFRJIS9hbPXq1XbLLbfY+eefbx07drSxY8fa448/buecc45deOGFkSh2zTXXRF5jPA8hrcnDbA2dH8Y68XdyNYgLQJUwNjU6Rnf8mx2kwLGr2vI+8V1ClCDsVEIg2mhgfaRF8XxE6UNHxsw0A4+hp1ZNBETxm1z7FxlhbkCTDpYTdvqQ/yzLCuu0e5+DGVECktd2NvK1P3kxCI8nluikQnD26Pr7MwsMCBshdhieCtl288PDJ8QIYxnP+Kt9mtQEAdLbvMd/x+CT0n9mYUtXj97s7yH+VT7wziwN5LN4bu7OMQTCysHewOH3xPHZEMZ6zHo+Egk6IC64o9WU++yNzXXYGCCAN0gImk2edPm4/38Gp91PdNZMj/jGFAgCTPBhgltPuyc+mSdMgCW9uvjN0URY7IHJu7FbJOWfmEgsFc8FxEWEMJ5H3DDi04V2kWWtlBE2hyBvqG9ssc8mEfxmlnOlegdSP8Ny52hAko+45QbuLL2kflKXcxVIG4LVw3xas4lApvamFmxxdavdtIet7dSHon9bTv63rdiSpm1IQcJYzD5X3lji3N21ic1dPUAsrk07T7kOAi/C8fbEbnbT7/V1sNP/uDY1JW4RwhjL4inDw06LTxYBYn+1fpfvH5ggSv2Ni9t6jwjqMWJ30sO30NA3hZ0q2fymESFhrEjQj4RJDtryfGLo1RVE7ZHxRBvj4mhjC1H24Gk78z++naJc0m/vL02v9LyEsVmzZtlZZ51lTz75pB044DsCvMLwDuN8s2bNDi2rLAv2ukFR2P0Jo5lBwgyX8XUd8OVIUhhjOeW0Duf7d8EwYKtcIUoVPHCG/cF3niyJmvdKfEGUNAxYBv7Cd27MCoZA7VH8sCN9gOFMojyfxbsnGux814ujAdpMxIXkURPEb3n1rd7wI5hyPmxd4GeveJdoGW+aDppgz9HSzzdXD8yfhNlRdkyjHBNDJht8x6JWdmh7fvoLBk3bsni34EWAZwT3I7ikeosF1rsBYhfX7nMf3nj5LINDFCQ/SIuRbjCa6+wuS+/wXuK3z7g/OrXP5VuvOS9Z++mPWqcZT0RHm2kPFsZjjPLDcqNQfnDDH/0Xb3xzjmWgqfHRaGcoc7wjS1jJ99qAGIkXFXnGoLzlMa6c944vxhA3j+u8S5weWeH38DvIMwIjr46XiyGEtjuuyq7gX/7m+/AQC/HNWGLGMukkS4nd+F7/mfHXuvvz3Ja/4m7/G9h9Npv3Y0PD8mV+IwIhdYhdUgvA/gP7bP2OlYeOdTtWWGUOy88ljDlWuvKPlxbLeMkX6gFekKlxwHKBjVwQiHkG9Te5Mc+sx3ydp91P7Wv4rk4f8XVqlLOHiwVtdog9yNLp5G9keWePL/hr7V2bsyrDUstCQflMbnqTz+Y8DYyEsSKxpIOrI3FsO5b752JPFRK+H49qNsDIJdSBKA+Ij0iYCCZ6V/SLT5YeeQlj06dPt9NOOy1aThmorKy066+/PoorVhYeYklw5yeOAYYkHTX/0iHmMuNOZ4aSzqzYqkHegM+T6sLYZJvXzhmINIQMWAnKLEQpw6CWmV2EMXZiEo2AA67hcYN+2jqWRS6NhRoGMeRlt89kFlZo44jhRBuFtw9eHwx4iJGFQd/1U/7o4g4MfSYdMgWpZ9lX2O2LATLCQj4DeTyswi45meKCETuG5Ws8f9wV8ckUCNKOxyNLHPGUqJGDfpOCns5gZPDG0fub3uMudakNAyyWi3EP7zn575n7CTyF+ru+KBpInpzfYJTlTmEgh0dWDkJABPE1MXIYkI13+XqgMvoFOyu32vbKze7Y4o89myNPsjqzZa5ZO2dQ8X3siAl47BFXjf6XfEpdokuZoGxQ5oafGZ+sJSyZIh8ib5Q/VB+sA54biHOk48iz3fUaBnjENEPs5N0YxIcJNQa2lDd+D98XvXvCw5I84juidjPFuCT2EfeTHssyeNBlgzggiJ2IfwgQpQjpUPEvnzYciC/16RGRhrIWxvAanvpPVzff59sqyi1lk39pz6m3+UL7HnZ+pN4mJ5uph3hZslQ4dQdYbPKOH/J1IFObXQgQ7vCKoR6ydDMEvT+wx9dPfjvH1Nuqv3sxQPTAm5S0Z7In3iG4MVD2whh9PH0nE4u5eI/nQhTP1PWD1J027zBbNya+UI8wMbfD2STJyU8hsBDxRKdslHBM6byEsRkzZkSeYc8995zNmTMn+nvChAl29dVX280332wzZ86MxLNp06bZvHnzbPfuHA3sJPtdI7/YDYYI3D9qVNUxN6Vz5Z7Ro/3h3r1B2OSMMWKORDPIrqOOBkju38Vt4huyMOsRP5jiszReNI657AaWoEoYm+Y6l0n2Rjs3iMIgYCYr2xbSQpQCDOIYZDI4zCcWjmhYmAEPXjp4yOI1hvcKbU9NSznYZp42D1GKpYcEUCZwMEY9y6LCwd8cDLjSzXYiCDAbHwbHfDc7FWYLcBxgoIIbN+9PbJZMy98RNhCMMDD7/9B/LpXRf/bfzRLREG8qF7bMscjzjsETv5P4ZNPv8zNqLH/ju4ef4a/z/JHnZffkwiWdSRbqE6JjcofNmmBZEF7GpEfFvel/Zzow6kOga5b1pQpFhSZaduj6TJZE4s0XIMZa8P6rFuTaGWGIZqQh/XNddmQFBi7EDWI7+nSbSyBGhp1HKdfsVhrAO4wg35zjoM4E0RPxNdXDG1uAJbrsmtfJ1a3kdYQBlllSj4hVF+AzLJ/kmexaWZulkBucTYOYQZnjt5YiiKGvne9/P+0Qu8ciNjcgjUYYQ3DiKCTsZoq3MGWmzbtdubnQi1nkTccTMm8SkQ3qNPWC9iy1T0HwZWk0nrxsjJEEsR7PUPoEds0tJtgvUR/i+jK8Z4H3wZ6hDuINmm6JfsFx7RzCCu0c/cjKEvb0TKHshbHXn/b5RlvGRGBtvCtTQXSgb6FsMuFYIG9aIcqFvISxiooKO/vssyOvsdNPP/3QceaZZ9oZZ5xx6G+uc3B/3mxwxuf3nbH96U+b/exnVcd9btAQmOaMt5+7Cv/Tn/rjS84I7NjRLF7eWW8wy0+DRsOGuzfeEhgHbBedzXUV75iw3IGDTpR/u37Wdawv1DzTHJMUxp7tNcnWt/mcfxaDOCFKHQJmswwhn0DkouHBiwshDMOLASo7/jFQYdlXTbGVWC4WBrQMXhBV+BsvMYw42lEODPxIcHLfkxrAGeFm6u3++1u5QXGvr/hJCe7Hc41BVTYiT6x46WB/d382QQfPINpUljMetkyv0osXDN4Izk7A5XzAYGXQh9DDu9AH0C/gSUkwfEQgfhOxQnIJUjrlHz49SduNWYLRp7K8n/e+4HcSjytXGGAjBPGdA1wfnW9Q+3xhoEuZ6XC8G/wNjk/G4N1EGeB62CmSfA7xthA4CzUjnw2EYr6PPA1esLwHGzSw5DaU/XDwvq9lEKBYjjLk14cv42UZV4/P+/yizgRPwyA6U2aibdBrYQ8hvvb5ls9TynSxvV1qAx757ATOb6XNIR1SBZJ6plEIY3huDTrFlRlnnyLMFwKCwrPzHXlAnKuwCyobm1C+8fCszU6J2xb4SQvq0iTXvyTB7m79Vp/3qfGL1o2zKGYk382y4GKC13Gw4RHr8IBmeSfvTDueaRfJYoA4yW9GLMw3xmQDsnlHpT3TY7o91b3Cnnb/PtJpqi1elWc/2liJJuiurbKBOOj7cxHHWJ6YyZueiUuW+lMOsa3rexmlEI2cvISxRYsWRcH3r7jiCrvqqqsOHXiMcYS/uc7ySrzG8ma9M3q+/W2zJzMsb1nijMxvfMPs/kQMjwce8ELa2HqOq4URgBGKEbyorZ9hpTFiV8h14+ObUti60O+MhSFBPB4GloOd8YuBzGfpZFMNgQwEYezpXtPsxZ6jbFvLE/z7DDs1vkMIIQoMAhAeQrQ1eCchYtFu8W9NrvN4sbD0Ca8wBjcD3MB++r9cuz8pviHm9Wdcm/gm304i+CTjpmAQBm8bBu/M1uOhwN+R0ODa1GzGJQMWAidz/4wHsxuObAqBRxttNW18Et4Z7wSeg7dWbdi/03sP93WDS4QdjGTSld9Bmnb/XJU3Qk2wrJPYUBjYi9vHJ3OAzQvwXuZ3pC5NygbCIJ53vDPL9ws12M4ES0Wj70ojciGW9IyXg7KcEY85hCW2jScdycf6GCAs7+XKixuckpbsEEcctAE/8u/AuyGihoM6gHCQWvZrxA2osBlICzwVSQtEygE/rvr9dfHAZbIiPJsgzqUGy+XYYCgIY9QXlq+xjK2BKHlhDI9ShGXKB3k78yE/MK8reHEiyFDex11VVccIPo9Ig7jF7pT5ghcrEwO0g3jSJlk/2a+y4BoexUnwHMSbknKR09L2OsBSe0R66jYTKPRr/H8L95szLc8vFsSiJL3Jh8m3xCdLny27dlizYX3s5aG97RX37/ODutvS9WXi4bTbtdtDfufbL9oyyg7/jvqL788ywYQLdlMvN05OjV9HncaeoBxQDutTnBWiiZCXMLZ3715bvHhxtFySZZSZDq4jiu3aFe9Ylg8IY9/9rtljGeJbPOIq/Y+cobk8MTvN/3/rW2Z//7trGOLZ02LDQI0BG41axw964zYyBuK4NWMvjW9MwBIA4hLQAHKMucgZc+45zLrNcJ1/xzhoaBRUt+aAhVXCWIW17t7NdrQ81jes7G4lhBDFgDb29eeqDLpwIEjVNDjFcGNnvan3+PYykxcPwgbBzhnIsVw9uSwNY695PCPKjmCANxfL6aJ3cgOEjPGR3Pczi8pnW77VDcBGxeczwEALUYz2OngiBeY8457hvgsxiiURdWGn63sZQLIMCbGNwSsxe1bksbswy/sQM3jXacwU5zjw5Xvpd/gcAbTzgUEr74qXRk0CHv3csi7eGyRf8LpiFzq+a8gp8ckU8HYLZXHsZX72nXxu7fIvV3GxrrBEkmWUpCUCXvB8xCYY8FOzClfuw8EOmYh3tQHbg2ciLuOR80Yv97uP9L+X5bB1iemGUB2Jwe/wzy011o/3wgeCDAfpwLLkBoxnU/LC2JrRrj2JxUTSK4pDmGXwnQtMkOBdSNvR6QQvAgdoi2g3KUczH45P5kHUxrvnRssl/xufjKEtaPte/70Iokn4XBtng0efezk+WSTYyIMJGup6KIcckxiH1HP8HMo+mw4guDNp1Ui8hLbt2WidXfnoNOMB9+9D1s61PStq0z80RqLYnv/nyw/liBVH/D9liE1wWBZcDdefM2HYMe5T6AuHn2ZRvLsA9hQ7wdIP9Pm6K6O1cE4RoszJSxirF2ryGLvQDRz+4gzepOi21xmB57tB2UknuZa2nmJr7dtaFXyTAdz2Re6c++7eX/HnaORSZ1tZZsHMPI1a32/6wVAS4qHQKOKSni6GSQpJYaxLt1dtV4t3uUGa+zyGsRBCFAsGQUwChMEpAy6ErkIy53H3bDfAwVgM8WIQ3ojHSBvb6p1mqxPxVPj/sCMZkwvplhMygAhB+/t+r+YJiEpnaPIsjFB2r0wOeBAC+S68VwolvOCFxVIhvJEREPMBI5hlpbzTsNMt5yD6s5/wvw+RD0+NfGAJG59t5gbAeFBkA++OVu/xywNz3fkyQNliwMtAO9MSqd1rLQqETXnBU6Xdu/3/D/19/t9XW/gePK6CGMa/eAKOu7yw3ld4puFtRt3DDmEgRb53/B8vHNUFlkPjdUNas9FGqbGwtf/dlFfiO9H2IAg3YJzKkhbGCI7/2nlxWXQH6UX+EsqgLrATcPDYG3dZ9baRiQyWE1IHJt8an8yDsCyYZ+DRmqRyo7eRaXdGp8Qf450iTzVXLhbmEOu3LpCuI8/y9S70gSwtz3dJfSFgPEIIAvo14j7iVdkI2LZnk6szT1iHikejutNm6gO2glU15QCTUIjHlB/6YILk9/p/vs+iLLFBz4RrvYcY+YkNFDZr4Tpljph+q4bFD3QQXzPsFD3m0rpNkAhRppSeMEaMsR/8oCrGGDHELndG5VbX8COA/eIXZldc4f8/gAfDZa5j/vGP/efrAwZUGOE0QBjCLIkBZnIjo+1ov7SS+C10lMxkEX8gGkh9MH2gZjr1TEFF0xCEsad6Tbf+XR62Srwo2vDZxhNjQAjRCNnujFfiNzHwwUhjSUmhZycRsfrG8Y54PkFl8RZgyQoDgMEnme1O8RKZ85R/H4xH2t/UeI1zn3dtrBs08fmc4m8c8DOwtNt4AG1bFEV0OkiAfDY5YYaefqABl3EdAlFt8Cn+ndjVM9cNWAgiTRrjmbdxanwyR5Z08ulN+mRbvolndJ9v+uWD9I35LPUEvDAoa8RCy7aD7dwX/PuEg88sbBVfrCfYMZHyFb2vG6SwpGufKy+FhLh47AgaiYCuPOM5Rh4wkKprWWRJLN551CFEt5LC1T6WxZK2LDPu72y+qA06srrHUj1T0sLYG872ZEBNfaD+UF5Is9efjW+oBbQttH+UOcpKaoB94ieGZeZjLolP5gErKHhHgvenThCw8oINIiLvKGd7J8H2jXasdPVueR7etrUlxHXkXYl7R//UEND2T7zB11mWUtdmw4MGoKyFMcRf6gdteFjyyKQGk1uUJ66Rn6xIwhuecSXn6NvxCgxLZ4nxSv7DAjeGDMIaXv1CiLxpOGFsnzOU161znd4qf2zc6Cq3G4SwK+VSNwCaPNl1qGPMBg3ySyd//3uzWbPMTj7Zi2CVcUMACGOXXmr2k58UTBjb595vyZIlUVw1lo8mj4VLVtry2UPtYLz7zJZBf7GFy9bYoiVv2BszB9q+Nu+tUvWZ1e36Gffv+6LG7kDzo2ztiDts0dIV1Z65aMkyW17R3fa3dh26u2/rkIvcM1e7a0uq3ReO5UuX2LBJc+zx7pMiYWxE53/YfmZ4W7/d1k541j1vedrP6dChQ0ddjkWLl9niBXNsa383KMEIc+3V9l4n25L5M6I2MN1nanMsXLbO1o34hx181Q10XFu6bfgVtn6SG8xhILrv3TD8Zlu4lDbS30+bumTuFNvW3fUXtL8tj7ENk562RctWuWOtrato7Scn3LX9Ld9lK6e0dd+xttp3Vj9827txmBtwuO8/0ObdtmHik7Zk6TJbO62V7W/vDFba6r5/sMWu/c7UVtfXseCNDbZ1gI/9dqD1O23FnGFZ84M+Z8miBbZ18F+iz+zt9GlbPmtQ1L+luz/1WLh0ra2a4tKBoPLkx6i73DNdGixZWu0+3mH5nBG2t+MnvcHv0nJP7x/b0sXzD7v38MP1we7zu3v92L9j+w+7PJ7szh3+OfJ/2ZyxtrvTib7v5Xvaf8L1ye43LV112P3FOEi7FVM72+72n7LKdh+2leNcX0x9Senv63aQJstdnful/53UB5eu+1u911ZNejWqN+k/l8NB/i1cYHs6uzR06b2n65dtsSsjNedT8Q/yfMmiebaj/2nR793V/duubl5vB1q9Pfp749j73H2Hl79iHkviOt9r5svWfvoj0eC+bcWDNvL1XrasgW0w6veyhbOtstf3orysbHuCrR9yve3u7L0qd/X9pS1dOCuqX+k+n/5wZc/VpY3jH7SDCNzuOVv7nenKfVX5jtqVBbOiuop9vLP3L139W5N4RpYjyrtFtm3wBVGe7u3wMVsxvad7pn9+ePaezn7ziZ29fuLKxEJ3fqk7ltumkbdE9WG/s8FXTWkdnTvsOwp0UNdXTm5ju9t93LczU7tH/Uy6e4t7UAaX2brR90dpxrhk3cRn6tYO1MOxZPFSm7NwRlRnOkx/LPq3XcVDNmXeGFtaQDui1I6oDC9eaFuHXRHVy/2t32UrKrp6W8bZKotnjrDVw++0XZ2/5MZ0R9tBdw/i60HqbIfP2RuTO9myWSNsZ5evRZ8/0OF/bPnro92zl9qOgWdEZaCy/UdsxbRuOfflOnSU2oH2ggaDFlPfNJwwhvh1mjNwvvMdf1x1ldmWDC7IAweanXCCG+i0NLvoIu9BticxK4qgxnm8yzYXZqvfEE9t4ULX6boMSh4LF78RGaCRUYpBNvIfNn/pemcAO6PBfWbzmLvMOn7Iol2oMFqZPWZ2yzVsOwefa0sWvh49o/ozndE3b5obbLnPuQ5/R8+f2IIlbkC3yBeQ1OONJYtt6MTZ9nj3yfZU7xk2oaNrZN13HWiLQdDOPW9Z2s/p0KFDR12P+W6gs37cI5FhRvu2Ycz9URsWtYFp7q/NQRu5bN5Eq+zqBnKund3X6h22q5P///1u0LW6opMtcMZk8jMLlq61NRVt7QBLbdy77e74GVsy2xnaFf3c4OVj/n1bvNm10XdE7xq9c+Lz1Q/X/i9aamsmv+LbcQZcLd9me1sfa/tavt0ONj/SDrY4Mvrtixbxu9O31fV1LFiy2ja+9o9o6d7Blm+y1RNezPr76CMWz62wbX1/H6XLnm5fsWWzR7jzK9Len3rQPzFo3dfxE1HftmnI5bZowdzDvnPh4uW2asJLtr+ty5O4z9zf+j22kveL+rjqz00eCxcts6VuEFDZyQe23t3zB/5aunIW5ecy2zj2P9G9lMutw660xQvnH/ZOxToWujKw2A3Uly2Y7o5pbqDv+uGC98WuXLpnbhp5qxcnKJvYFv1+G9sWdfitGKTu8zv7/S7Kp70dPmLLZg6MBliLlrojmgBcnv6zRT74XQjyu7p8JSqvO3v9zFZPax8Juvz+LQPOtUXz59RbXnMsjut8OmFsaYqNV98HYtXakXdGk7Esdd4x8MxIeNo+4Mwo/ZiEXTZziEuvPPKTejdvusuDL0XPONDuA7Z6Rg/3jKo2w+fT67anq79nV4/v2CJXB30bmfK81IPnu3u39zklytPKLv9ny14f457p61D07PmzbZdrB6Jnd/+e+3tWdJ7+YtPQa3073fY4W1HR/dDninFU1fWK6EDwaKg+YIFL/1XTOvi2wKXLhhG32PxlG9PeWyrHYlceZrt2MlUYmzxvtC0pYr419EE5ZXJnR++TojJOv/vG7OGuP6UOufLj2lnq6bIFM50t0952DTojcq6o7P/raLKLSR5EtC0j4tA7rk9dO+rftuT1SVbZ/qPR+HFX75/H9aLppqOOpn2gvaDBoMXUNw0njOHltXu32c6d/kDoyhQ4f8ECv7Ty0UfN/uoag5//3GxTYot9vM3wFkMcw+Os6Lj3jHZNc40S4lfKTl4H+R2s9V7a2Wz6v/2ONb1dR06ch52rwubqh3PAvXu/73khjWUnexK/MQ1+KeWESBib2cHPFFjnD1cPVC2EEMWAZSOvXeBjRhGIuOAc9G0l8TfYoQxRhZg2zvCzYaf5JerV8C1r1I1Muc0ZnW5AyECBpTzEXaF9bObOTbzRDu6vDHdH/83KjuV+SQ+TGyybSf6LJ/CmGfGNJcDSbj4uD2k184H4ZBZ2rfFLRfk9Q37jl6/mw7aFPlYbfRYx1yozxPIiADciDu/FgXBFf7g/h2V/xBjC85rPTak5XtFBdj4dc7EPML5xWny2vvBlNnmE/xYc4sERK8oNhKMlcks6Fe77ZriyQ90hThvpT6wa6gHLLLPt+FpsCC5NXaS8jvqzX9I3II4ZSB1voHcryaWU1G2WeZM2nT8W7VwYlYzZT7q8jQXV2uwYie3LcnTq8JiL0pc2ygux/fhuAovnky8suyaeY8jTfSmbeNFmEHQ8evZ3I5v6EOOu9u/F8s7NRd4l1/1yfns4PGlTo36gbrZ/v68byR1CS5iyXUq5dW5V3WS5ekrIh8PKVbyRTrVzxDUlrATtP+NGQvGwpP7lI10/eXvVfUKIvGg4YSwTM2f6JZNJ7r/f7GOuY58yxRnvQ8z+x3V6HRNiVLt2Zp/5jLNOssQeKSQEGZ1wnW+QWM+/roDr+dlRko696ycjQyYbQRh7svdMW9jOGYe8Dw3l3sJ4zQkhRIPDoKrXl72wxWCOgPwZd52M2b7YDZq+7dvEpBhDTJpMO2FmggHGwpbus39yRmzi4G/i9OS6+2N9QAByNn7hdyM81cSOJX7wyWDqtXMPj8lWE6Tl0N/5zw/8qft7bXwhhXF+2Yi1OsblZRybDoGjpoD9wA6b5B3i6Bu945MiEgioF8+Q9q7/r+sug0kI7s8GBmwcgPBNHJsBP3b2xadc2T+7sN+VD+sn+IDVlIdpd/pzCGSI1IgCqRsa1RMlKYyRPs2ZUDjab+wUQCzGTmSCYcSZ7kQeQ+ht89yA/gt+QE96Z4xJ6NpM8oXv6PklL6DnCvY1MZXI04E/j08mQDhD+ObZvb5a/dlMgkR2ubOfEcjLCX5v/x/6tphYkw24S2uulK0wRqD9Vu/weUVMytoy+iJfD1q6drq3qwvYOcT2W9E3vkEIkS+lJ4z1dRUaj7BrrjG76SYfO+xLrmPtEG9rjmfZHc5QPvFEsxudscbBLpbPPOOv1wf7dlbtABPNWNWws1k+4B1B48ZM8OJ28cn0VAljM2xFW7/ePDIoMnneCSFEY2Tuc14UwwhE+MnFE4gA7xifDKI5EMqa+vblbAKDtzEGN8Gxa/IawLu4++f9/Uz2hCC+ucL9DID5PFvPp9sNjd0x6S+je9ygmn4NkYu8RHCp6R0JNMwgOdqAoYB9bVOAjQjwoku3mU9dwBsULzQETOoOtg5HqEszH4xvrGcWtfFlB4F1/sv+HLtwY/vQPqwZ4c/VMyUnjCGa4kVCveny8eqCIZszBC/Rjh/OXUBiwwdEUdKaMjD19vhCGrBB2UWP+xCp1o2LL+QAXqfsMsr7sctjKqysmHC9fzYbUCR310Too10hrm++In9jZ98OLwzy+7u7dNlYEV8oXcpWGFvsxrPkE2WYXXZrC5vfsNEE7TTjRupmH2fn5Dv5J4Q4ROkJY3SoeIPdc4/Z3Xeb3euMntdSjAxiir36qr/OfZ1c41Cf4MFAZ4/Rwbb4hRSi2MWSXXXYZakG4xNh7OEuE+35nuNtbesTfeM44KfxVSGEaCLQ5vaJd4Ec/RfXB+QQdwDRJjmAYulBOTD8DC9isJyI5W/ZIE3YJZlBaIXrS2sDA2Dyhbhu29IsqY2WjXzJDwTwYsOTgWWO/B0t8YoHtghkKweZzXnabJEbLLBEFeEOoY978Ujbn7KsShQHvHIGuzyiXDDg6vZpn2eUlcgj5+N+6VZ9gxcU79P+OLMVzlaCJe3d4PAd/vycJ/25eqbkhLHIc/Szvt6wpDEVdn0k9liro2ucgD0EO/42j3c/ZaljTYNvvHrJEwTtkFe5sHW++4zLX8rZ+Gvik0mcvU1bRbve2ZXD5G6keDdSZhH7G8FSwsLi0mXWIz5/Wrl8WjUkPl+6lKUwhkfktLt8PrV/n8unHLymM7F3q6uLv6iaGGAMOPbS+KIQojaUnjDWGNhUYdbmbb5hY4vkQrJ9qZ+ppXMfk72BQxh7qMtka9Gjr21q5QwEjJARZ8dXhRCiCcFAfHnv/LbEZ/C2cmBpxQErNiw9xEhu+x4/0ZKNtaN8XBL6mzm19LpmAgchjl2R16YJK4BXE1vOM5BlQMAAbmlX/zcG/QTXh857yWzwr9x9H/Jx5Fguh5iJB3Rr19fStyHAMagQ9QNL1Fi6unKAqz/TvWfR9PuM3V6jvEsnWlDPZj9W3YunkBDHjjKDRxCCKxByoutn/XmWFjVAGSk5YYy4t9iRtAMzHopPJmBJKl5ZpNmoC+KTWcAjEYELm7fTR83Wuc/XBMvPo3aI+Hfxio9cIHYese2o89Pujk+mMPvxeDm2a1eSohvLwhHpe30lPlFmLOvu85SDOGN4kZUwTUoY2+Lao+n3+8mdbODJGCavmPSpqxc7Ymhok9u8w2xBi/iCEKI2SBirDQTVx6urhTsKPUNJQGmWm9C5EycgS8eGMPZglynWsVsb29byBD+gmHRjfFUIIUTZsaitM5DfmqF/SomHhmjFIAojnYFsbWA5B5vQYJhP+efhwsTrz/l3YaAbNqoh/ACDAr6bzyLO8Q78zWCae8N7MRhnEEy/KxoWltP1+ZbPE4SSpLcDIivLd199iw8xUZlhl/G6EJYH9v56ldeoG1wfipPH9zeAV2HJCWOTb/X1sdWbvbCZCt5U/eM0636iS8MsMeN2LvfpS55jY857Mb5QA0xicD91f+7z8ckceKOHF8Nbvcm1HU/HJ1Mg0DhtAhuNLOvqz/GbKBf8poE/8efKDWLAIQpGeeXaVCYTSlgca1LC2NjLXZ1zZZbJnN0ZYm0C9YkxHuUUgayu7eQON24nZuBz7nnEvMa5QghRaySM1QZ2msRwb3+s65RdJ15IiF/Gjjt0bAQpDrOiafDC2DTr2fVZ29nCGQgt3WdqCkothBCi6UL8NQLwMjBmM5fA5pnu72u8R8/+OJYYQhV9DWLUG939uXzBEGfnOUQsDP7UHegm/s0PAogNdWjH5INusOwG2EH8oj/lnYlhxIw3yykJ2E8fyBb07Ji5u/SDSZcFCK8s1aLcsJkFS5bx8un5ZZ+fkdj59tw2VsiHSleuGABSllKXB1JuEMxYgtcAcehKShhDmB4aYoh90A3EM8QQm3qHr3cI08u6xSdTIB4ZqyIQochvYljlspMsbJjkJ5ApD/ks0yZ2HG0F3i/EiUwHHqe8O0tBQ6y5fdv8km3aE7xPyxE2gkGQ7PyRWBxz6Tjx735cUYI0GWFs50oviNEGUW5XZfEaox9GsObeyTfFJ+vIjP+YdfqYy+vEJhtCiFohYaw2jLrQd/YYaZtcI1dI6NhwH+f5LCvJEicAYeyBLhU2sMv9VsnsUCtnhNQlkKMQQojGDYMgYkJheIdd3Qi+PcD9P4MlBp0Lmvvzc1/w5zDmWXJaWwiiz3MYqCaXkjCIJng+g3RiHu1yA4gAS/NGX2zW6xtmU25zA4bZ3uvjEAe96MIztISydCBP2EyB/EZ4wUudgM/YLAgoCBatj/HiZiFZN9as/Qf8d0y+OT4Zg81EXFY8D2taPlwESkoY2zzHD9LJH1YdZPKgY3kksdkQ0FmCSly5VNh1t6UbxPOsXl9PCNs5QHxDPL+o+/msZJjxgBfqyevVw+KTKeCdyD0cxD4DhPPu/+ffNZcdeZsyLKnsFMQxVy+YnNi7Pb5YOjQZYQwHiQ7v920gG4Nkiw+N53PUTrp8YVOhgkBfST9ZQjtkC9FIkTCWN64BYnaczp5g0Hu3xecLCDOyNJzEbJkXz4aloWLxWvtP1xk2qtONdgADoc1b/NIYIYQQ5cvAX3jPCZaWEfuEgSJGO4Ngjh6fN2MAMiOOD0agfrx+asvyPm4g6wYGPJslJQHip7Bkku8YdlpxlteJ+oeA53iFIYJxYK+wbG7Aj/3yNv6uIUZqVvA63Di5+jKwxc4uQmhB2J33QnwyJuzOhh00M01MrSJTUsLYG738agbyoOJfmQfLCJy9v+rFkzbv8XG7kuIYz2nr8pK6S5Bw4s3lA5tsdP6oF+jxNMuVSX/37Qht0sap8ckU2HGR8kabNt39Rti6wMee49zYy/y5coYlqUEco16QB+l2DW5AmowwFjYFIZ2pd2zKlg7qIiuOKN/0l/SbQoiSQsJYvmCw0dkjjKXbSroQsFMYDSwGCVuRZ8ALYzNtcseLfKNMkFMC0QohhChfWFJBn4DX8YCf+EFkMMbxAGFHOsSy8df6gVPPL9ZtgwICCvf/ge8XiXOye50/TwwqvIr4jij+WLntFNdEIR/xMqJMBWEM7z+W1SLGIoYQi6w2nn57d/gg+x2cnYX3UBB2WI6HXYQAlurdSNllh0JEkdfOjU/WHyUljLGsinQgX9LFF0uyuINZu/d4W7O1sx9ZZg0IUuw8Sr1t+VbvOZYvu9dXLS8bcYbltJMw0C7xvazIIH5SOrYvdu91tG9viKcGiGWUAcrk5Fv8uXIH4SXkI+lCX7BpWnyx4dm6e6OrL/+xlpP/HdWbZhPvtDe21DEYfX2zb5df2k0aB7GW/jQ1pABwL8vPuZe6kY8HphCiXpAwli+4n7d7nzcEU935CwWdPtvY0+ljfGaI6YAwdl/X2Tan/anxoMe9F7N0Qgghyhfi7hDHhMExB4Z4j//zSz76/8j3Fyz5CGJCvx+YbXP9Tl2Yerv7rqP8MrpFbfw5lvY3i+MM4Qktmg54Inb5tC9beKOEAO54BnIOYSOfHWQDi1yZocwi1rR7v9mKWNwZ+Sd/ruMJrqwu8ucCLBck6Dg2U2/3bz0H4C8ZYQxbEVERMQrPva3z4wtZYEdYPMPIM0RHljXTRkTi2pHu73/UTtDGO3TQST7PWNK9e018oQYG/NTnI/EKM8Uzw/MJkZ/fye6LwI64TARQdvKJadbUWT3crO+3ff6Sp92/6L0BS4DK/btt7rrJ9vq6ie7fSTZ77XjbziRLYwJBlr41OUkQ7ZaaZvVOtLnaib58D/l1ycZ+E6KckTCWLxgRxFFhUBGCfhYaZtsHn+wNCowEYjWkoWLxOvtPl+m2qN3PokZ5b8eP2cES355ZCCFEkVk3xqzN27yhHk2auAEjS2uA4Mx4F2PAh+vEIqrrpMq68W5A8AE/+GJWHPB4ZvDKdvJcF02LDVN8PKPkYHb6fd6zC0+kTEHdM7Fvu196S9nkGZQldhpkmRwbMFCW2EWReDqpjL3El+V2rmxTxuuRkhHG2KyJ9EIEGfSL9F4r6Zj/Xy+kRWJYfJCWbGpQ29hUDPpH/dnbsYQfSRUzM8H7k8/9fxifSAOxColZyH1MHgPxeNl8gXITPN+EB4F05Dk+Xykb7Y53afSEX04r6saCV71XJeWOzR/wZGS596xH4xsS0I6x2QXC2Bgt9xWiFJEwli9TbvVGG15jzMQUAwyKsVf4DqzbZ/zuPmmYtniDPd55jL3R1hkdzojZ0vnLdoBlCEIIIcoXJleYtWZQyg6CBKgOS9L4l90qGSRhzNPPsHyprrPXLJvD04Tv7PY5i3bHJM4Uf3d3f+fivSIaP2/09BOHxEglnk4+zG/mB5Ys9UXkIHA4As3wP/oyhXCTacdBYuQh7lCeh/3BnTjoz9cDJSOM4aWC1xfpxK6T6QLqp8Wl1bwXvV1L+pHm/b5ft5hUiC7jr/PP6/FF1x5Mjy9kgZi9IYB+tlAlu9f6HWsRGNjcA6KYaO/xy9nY8VZUB/F66j+9Ry/p2+ptZsv7xhdFrSFsAeWw9Vu8SNbheN/njf5LfEMC2sYWrm2j3535cHxSCFFKSBjLBwIJ9/qqb/TYDjlT/IM644yUOc/4zotgsxkCNE5dvNGe69TPVrf5UiTWrenyU9u/t36XEAghhChBiDWEZwBLo1Lj+7Bcn0kXJnkw6pMB8+sCs+QY/XikTXCDYrxW6C+H/s6LdaLpQ5yx9sf5csWyvnSk82xHFGHJF+WFOHWLWnkRDJEHgSw63P+zA2panN3Eckvub+/KfZYdvQtNyQhjc5/3vx9hi0F4Phx06ccy1q6f9V5bLBGrCwjweIzyPgTSX5Vhh8kkeLx1+aT/zJiL45NpqNzoNxihjBHfiaWei9t4exlvncXt4xtFNRBKKSO0z9SzQSf75X2idrA8OCwXZil3crMZhOXUPo+JAiakos0sYg9uIURJIWEsV5htGfpb32EzmCjUQCITzOS84gxBGli21E/DlMWbrVnHtrax9aeid1rS9QzbtzdDTAYhhBDlAwNTxIbgKZbKgubeSH/OHeyqVQgYGHT4gO8jiQXFRjVM8BCPM9fg26JxQ1woduxGtOj7PWc7bYovxLDMcdCvzV53A/SkQIaXD96NiDpheRy7XxI3CrsLwRVvMj6XCZ6NRwz3Y6Pl7DFVN0pCGMNDi3hb2IzE38JjszaQJ4WKfTT/FZ+fbd/pRhvd45NZiOKEuXaD9mPaP+OTaSB+GV6B/Nb+Pzbb48rYgmau/MRhTuQJlRlExBCvD+8llkKL2sGqIUT40N5UbvV1kL8Rg1cPjW+MYWky/SGTUltmxyeFEKWEhLFcYCcRtn+ms6ZRI5DorlXxxSLBzpRsuU3nxYw/s3kpTF681dq0f8G2tXKGo3u3Wd2vtL37NPgQQghRAwyACazNkqUNU+OTdYTllENPrVqmGZZqMkAW5QFCLMuIGBxGoSASO2UT86r7//oy0dINysde6r0uCJbPrqZB1FmfCB8x63FXjo7xAgsbSqwcHF9IA4IOHhw8nw2M1o2NLxSXkhDG2Dyj33d9GrL74M4V8YUGhM0+yDe8uHLZfAMvN2LT0W6w/DsT5DMxmvitfb7t4yO+/rT/HF5jq0fGN4q0rOzvxxfReOZnuW1WweYaePTVZqfZYrB3q9/VkbiEDQXLj2nnKOMLW/pzC1rE/d+Rrkw+48/BltfNOn3YTxgQP6+eNwgRQuSGhLGaYJabJSktjvadCFvsbpkTXywi2xZWueQSyBjX8RQmLdlhndo/ZrtbvTcSxib2uN0q92XwDhBCCCGKDQMEBqhBHCMwcbodukTTZc6zPv8JNJ0URBa2cudirzAGlEw24vkz4Xp/L+fZ4TIJXhijLjR7nue9y2xHDYLP0i6+3PH8aXe5E4dPKhaakhDGog034iVyE//uBt4lEFh9zYiqCeWkSJAJYjQRqwkBdHG7+GQa8Eqc+Df/XHYE3LbAx2wKZW5jgYT+pgriFrHZSD/SmjqTDTzyGId0+YJry0vAGw+vN3ZB7vRpl+8PxSfrGYQt2irqG2UuiPmbZ7gy7No4BLAJN/hzMP4aXxcYS85SfDEhShUJY9lg5pNt59vGAUk7fsRsdT3FrcBVfOS5vtFl7XqaIKgT3zhofdveYgdcQ3vQNbjDez9hu0tkMkcIIUQZQuzNTh/yg1QGAj0+b7Yph8DbounAkjjigWE3EfA74qDZsNO8+NXm7T5eK/9PGaGscLR/r9/pMpXti9wA+EGzhS1qXh5JYPY+3/K2E95peJUUmZIQxha39emNIIgAWQpsqjBr9Ra/e2TFPfHJLCBu4WlD+Vg5KD6ZBoSRaXf739v1kz6P+ZvfTgB+lnSL7Kwa7L3zSEM8DLN5MEWhXdx9iNNs3FJPS5QzgscgcZ4JA0A8vN3r4wv1CN5zPb/s02/QL812rvTnaX/YbIL2Z9CvvGf2Fncv7xuN59xnFG9TiJJFwlg2CCKLUU9j1vqdfjarvkCUm/wP/90EymRr5e1L4ouO1cNs04jrbF3zT0QG6EFnVPbr08J2SRgTQgjRUBzY40MPIHQwaBj8Gz9YEOXDjuV+V1QEkdcu8OeIeUXcnahMnOw970f9pUpAZeBNfJ5MMfFy5qC31RBJ+K45T8bni0eDC2N4UE36u/+9Hd5vtnZUfKGB2TLPCwKUA96vJibf4ssCu4tuzhaDyeXxrMd8HhPTcN149/ybvL3MEkG1NzVDPcMLjDQkLlsmDz3K1vhrfb5w78CfFnHjsRxh6Ww7l8+8D0uvGyJO2sqBZi3f4j3D2AEWsRYQwvBw5d3YSAKhn5AFxIxu8absS4SFEA2OhLFsEKOh73f9DNbM/9T/LAlxWejo6ZDYgrvHF/zMzoAfewOT5QIcLY6wZa2+Zu36DZfHmBBCiIaFnZQRPBgQj7u6atAgygM83sNubf0IwL/ZbPr9zpY5yg8O573s72NHvOn/Mmv9DrOunymcdxehKILXBt+fxuO+kBRVGGNgPfVOH3c2E7vWuN/5w/j3ft/vOlsKMLmMhwziAWJ5TRtwsDQtEvc+4H9TNoL4yTI2NmkYd4Vvbzoc78UJUTNrRpq1c2MLyg2xk9OlGyJj109XeXUy9lg/Pr7YQBC3EM9A3ocyMOXW+EI9gag44wH/3bzD4g7xBThYtTssm4WMvdJ7tZHGhOLZsyG+TwhRikgYywaNH+6xzGyy4099g5HIkoDmb/ECGAYDHT/uzK7RZQnlptafsEkdL7Hm3XrafwfOtMp9GoAIIYRoQBjUMtDq8CFnZWhb+rIDe2nijX5w2OVTZks7mQ3+tR8c4kURlh0BoilL33YsjU8UAGw3Yg/x/XhqEAS+iBRNGON3sEzrv0f5SVECoKdj1RDv9YMANeZyn6alwC6Xz0zk8l7EkqtJFBh2qrdxO3/cL5fLBnGx8DJkEweW+o2+xH+WmGMSxnLEla+R5/h60vrtZotax+cTMMlBGseT8PaK+/+G3smSOGdt3uFFKcZF1JFd9eglyE67bDLDd7NcOzVUwLpxLs3e5N+PeolARvq9/lx8gxCiVJEwVtIc9EsSlnYzm36f78C6fdbPrA7/rc0b/by92G2QPdtrsj3Ro8JeGTBdwpgQQoiGh8Epm8bIW6w8Ic4VwgXe7oN/Zdb5o34ATqB9BJ9iQwwlvEoQ4/BKQwQoEkUTxpiUbX+c/w3RMqyn4wsJCIw+6Oc+bYnntaRTfKEEQEAY/kf//v1/VD0cSCqIqYh/iGi9v2E1bh6wepgvX4gPrK547dz4s1+rWVQTVRAPEJGJtMPLc++2+AK4OjPmUp/GHAhjlDO8pRifNBQLmvsA97wTK2pYtp1tt9pCE9XLY32ajTg7Jc0clHM8JXk/BDHKaRRbTEt8hSh1JIw1NjAoY6OyYskGe7DLFHum1zR7qsckazagQsKYEEIIIRoWlv4h5jAwDB4neFGsHh7fUGTw4gjLKUdfZLZve3yh8BRNGEMAIBA9A2y8U1gWmuoZw26PpC3XXzvPbP/u+EIJsG+XX0pNHrCJ1JYsccN2ravaNAFvnJqWXeKV09yVJ+5HqGHiGKFi4M9KKw1KHWJCjrogFlbfUd1rbM9G7/EZiU/H+//nPkRIlks3FDP+49419sii7PNO9bk7JR5zIeYa75LK3q0ujc73ghhiIvfOezG+KIQoZSSMNWKmL15nj3QZH3mMSRgTQgghREmwbZFZt/+t8jRhcNj/B96LqD5gOS+7wgVvJQJ2F4miCWNjL68a/JN+LY7xQlhg6wKXxp/yv7Hzx7LHIWsImMSdcrt/v67uPddPii+kgbhwPb/kBb5xLAetwcOPzRxCfKyJfzMbcor//6G/9QHjRe6sGeVjtZF+g106BtFraed4KeCb/cYYoy/29/T8oq/fDQVep5HQfrRZW/felBl2vMVDudjgAR2WibNJxBu94gspINSRVohjeDEml48LIUoWCWONmOmL10oYE0IIIURpgQA24qxY0IkHiASlrq8lWAxgx13p406xcx3CS5EoijCGuNP3234AzrKxDsd5AaD/9812x4HpCWgfLSc82gfoL0VmP+YFAnZXJxZaJvAAI/4cv4dg6jUVE2Lwhl1O8Rbr+53Ym+m8mr3NRHXw7EP0Ii1bvM1scXt/Puyu2OnDPuB9xT3eK4/dGBsyAP/w03w56fIJH7uO92bThfp4JwT2Hif6Ms2S30zLg9kQouXb/X0LmsUnhRCljoSxRoyEMSGEEEKUHAhT09xAmoE1Xk8dTzg8SHWxYSdMBqZ8PwPVIlEUYWzDVO8FhgDAxgWTb47T8mizhS3MVo8wa/ceLwr0/Zb3kCtFFrX1ecDu7m/0jE+mYXlvL/6RV7MejU9mgQ0b8EgkTQb8zAfdJ63GXurKnrZnzxuWOLc91ufV0N+ZbZ7tPfj4m51OgXJHGnMsbOnPNQSIoAh0bOyw2JUvygzlYN5/4xuKyJTbqpZvjr/WlbUMno37d7ny3sOLYg257FQIkRcSxhoxEsaEEEIIUZIs7uCFGwbXeDfVd+wnNgDAu4WBPAHai0RRhLF5L5m1PsasxZFmc18w21hh1ukjPj37fLNKCGr9NrNl3eIPlSDsaojXIO+9xJWHTBDbqo37LYgOi9rFJ7OwfalPB9Kgu0sLvJr4nkk3eVFW5AceimMu8XWVTRyG/t6s3ftcfhzlPcUAMbbTCV4UmnBDwyxZxRuw++e9J+jwM8y2JZYTE/ssNRB+IWEnVJZu8l3RctLieaEKIRoGCWONGAljQgghhChJ8Orp9XWz9sebrRoan6xH8IJhuR0D+cn/cIPq4thHRRHGxl7hxSR2DNww0Ys9eI1xLsQc44iWDpaw3bfa5Xuro72Y8Pqz8ck0sOMmXmX8tpWD4pNZ2LXKbNAvvDDW/gM+nfjstHvdxQbcMbExw1JX0pI0benyAk+s9u8zWz/BX0eMxHuMvBz48/qLF5hkhxundv64rweI7Qhlo//iPcgQRzfPiW8sMMRUCx507d5vtqxrfEEI0ZSQMNaIkTAmhBBCiNLkoA+ITUysmoKpFwMG8iy7YjA75Ddm+3bEFwpLwYUxvF4G/MQP9rt+2u9yBwTXD8srEcWi5akz/LVShXfGy4g8mHZXfDIFygYeSNyDiLYxhyW3u9f7gOukRas3e886YtnNfjK+QeQNAuuYi6rEV4QxhLCDccy2g64+s4Ml5bL9ezPH1yomGyb5ck/5JxYdzH3OlQOX/5zDS7Uu8BsR/Fj+eCBeksvS3JF/8gI7aTLlH/68EKLJIWGsESNhTAghhBAiDQcq/ZIwll11+4zZnuLsWldwYWztOLOun/ADcQbkQZiAyTeZPe/OIwix8x0D+VKGIPk9vuDFlAnX+TxJhdhzPT7vBZl+383NEwnxEE8h0gFBDCGHf+e+FN8gasWqwWYdPuDLHmk64z/xhZiKe6uEsxX945P1CLtAtn23F0LnxCLouvE+ED/v/NqFZrvqsAMkccr6/sBs8K98PLGVA72gy/JSfvfAX7jyuTm+WQjR1JAw1oiRMCaEEEIIkQGWJCLKsLPj1gXxycJScGGM+GItj/HeKanLD7fMMRt9kQ/83RgG6NsXm/X7gc8DvI2C91sSgu0HL7j5Oe7gR3wrhLZqwtiRZks7xzeIWsGS3TEXmz3r0rPN231suyRLOvodRsmrmQ+6E/UszBIrEA/BVq5+LGrjz+HdxYYBeBy2P9Zs2KlmMx7w3mPsVJlrzDnuZQMIBDZEMP7ld1IP+ZelmnhACiGaLBLGGjESxoQQQgghMjDrYYsCiLd0xxu945OFpeDC2PjrvJDEO6+fFJ9spOxeazbkd/73DDrJxwZLgnDW5+te1MBrjOWvuTLtbi9eJIUxgv2LusHyXDYxQJRNFZU2TjXr9jmf7iPPTu8BWExm3O/zGq8xYqIFEFcRsyhnlCUO/m7/Qe/xVZMX4t7tZkN/GwutrhwRT6zzR70ghodmC1cXi7iBhxCiNJAw1oiRMCaEEEIIkYFl3f3uenh9zHwgPllY+s9tbm2mPWgdpj9mLafcVzdhbM96LyAxsO/+v15YaswQ123Un71g0ecbZtsWxxdiFrTwYgQixuzHc/fugVmP+M8FYazlm8zW1FGUFNlBQBrw03h58uf8ktb6JHgJdjjebMvc+KRj5wq/7HPYH/1upe3eUyWOUTZGnJXdY/T151z5eZt/9qBfenFwzUizeS+7wdbDftfU+t5VVwhR70gYa8RIGBNCCCGEyABLwbp+xg94CSxehJhcfV5vFnmKtZv2sDWfdK9NXTkivlIDbEzAboyrhsUnHGtH+wD7eOSMvths3874QiOFwPoT/+qFsa6f9EtBA7vX+VhOCBid3bV8NxKY92KKMHZ0/s8Q+TP2cp/uLKncOC0+WU8gcFGWOn3EL6FMheXFW+ebrXF1kHhzPf7Pvyv1qc+3/E61qWye6b0VKYcsxVw3Lr4ghCg3JIw1YiSMCSGEEEJkgCVUeJAwmGaHynw8knJk8661tm7nGlu/a52t27HSdlSmiaOVDgSj5m/xsYvwloKFrcyaHeUH8sQaq+8YTsWg4l8+/RFSCLQfWNbN/f6jvXAx9XazA4lNBnJhcbsqYQyPQHa0ZGmmKC6IuYiQLPVd0Dw+WU8M+JkvSz2/nFtdZunnoF9XeSV2+h+/acWO5f46O0+Ou8LXN5ZNZto5VQhRFkgYa8RIGBNCCCGEyMKwP1R5mRRpZ8qI5O6RNbFurB+kM1jnIKD4hGvNxlzi/0Z4YLe9pgBCCumPVxdxmgjAj7fPiLO9l07HD5utrcUSyDd6eDGD5yKMsXxux7L4oigaK+OdKxGbxl8Tn6wH9m3zXl+UGZYb442YCyxPHufekzrFZ5sf6b0yJ1xvVnGPKzfv9ef7fvvwGHhCiLJCwlgjRsKYEEIIIUQWCCTOIL7te8xWj4xPFhDiZk38mxusn+Ks6hyDv0++pUrUYWDO+0XLAd/kz/f+an6B6EsZdg/EI4eD3Tb7/8Bswg1+p1BEQMTA2njyrRzgBcUgjBEsnVhToriwBJYlioid/X8cn6wHti9x3/tFX2ZeO9+dyMObkvI1+zG/rJpA+rw79YxA+/zb8i2u7vaKbxZClCsSxhoxEsaEEEIIIbLAkkQElJbuWNAsPpkH7Ly3eYY7ZpvtXh+fdOCJMv9ls24n+sE1Xie9v262M16mlYnNs3xMIwb4vb9htrSzWb8feHEMgQcBaeyljT++WGDbArNRF5h1iD3kSCd+J7+33bFmK/rHN+YJwdGJCcWzOLq7fNi1Or4oisqgk30+4jlWXzG51o71nl7Utcm3xifzBHGNTRtYktn+OP8bOPAeayr1TQhRaySMNWIkjAkhhBBCZGHVUDcIfr8XT6bcFp/MA2ISdf6UF16Gne5jZiG2DXf/zzMRexCzIq+vo93A++H4gxlgd8xwP7sywrZF7nln+nN4s9RGwCtl8NhZNchs/HVmvb7hxY3n3THyHL+0sjasn2DW5eNVwhhL4fBmEsWHJbEsTaS8jrrQnaiHWHjLelTV4xCTr7YQW+yNnmbjrjKbfLOW4AohIiSMNWIkjAkhhBBCZAEvoi6f8p4hQ38fn8yRjVPMOn7Ai1/B2ykciFucY7dFBJ8QM6zPNzIPtHeu9EsJ+XzXT1df+sdGAXOe8sJaU451xK6Brz9jNuM/ZltmxydrAZ53Pb/kRTbEkkG/8Gkois/e7X4zC8oxXmNrRsUXigjema2O8csf8bIUQogCI2GsESNhTAghhBCiBgja/YIbxPf6stm+HfHJHBhzqVkzNxDHO2bAj836fc+szTu8IMBuiMQ6Wj/e7OBBv6Nd5Al2lI9nlA48zZq5Z3Ef9xzcF18QecMSzb7f9V5LCGNDf+eD+ov6YVFrH68LMXj0X1xZzjEYfm2Zcb/PZ5ZFrx0dnxRCiMIhYawRI2FMCCGEEKIGRp3vxagun/SeRrlA7KTOH/EiWK+vmW1f7APis1vkyiFma16rvgxw00x3/yf8/cQa4/4kxCQb8hu/VJL7cn0PkZ4dbswy8GdVwhhL+vbmIXqKuoEIiVCMMNbxBLPVw+MLRWLS330dbv02s63z4pNCCFE4JIw1YiSMCSGEEELUwPR/xztAvs9Zvr3jkw5ErrGX+5hJ1XZGPGg27ko/6GfpFsu4agKPmWl3+M+84j7DssgkS7u4Zx3jr7MrZW12YhRVsBHCsD94sQRhbOwVZvt2xxdFvbC4na9XlGk2jChmmWYDB7w+O35QseSEEEVBwlgjRsKYEEIIIUQNELi71Vu8yDXzQX9u3y6zob/1g3q8UBDP2IES8AZjBzyu4f1VudGfr4mNFT52WORl9mXv2bJng9ny3mZ9vunPd/yf+tvJrylDnCuWspJH0U6Ft7j82xtfFPUC4uSAn/hy3eGDxfMaQ3Qeeqr3tuz1JS2ZFUIUBQljjRgJY0IIIYQQNbBljlnbd3sRZdwV/hweXS3f7D2OOBDOCAi/Z6PZxL/6e/GGWdDc358rU2+r8mIacZYXDhDkOIeAMOay/OKcifQQn41dBYMwVnG3vPAagsXt/W6s5ANee0FcLiS715r1/5GvP4N/pSWzQoiiIGGsESNhTAghhBCiBvZuM+v8cb8Ua/iZZptnm3U/0YtV7d5r1vad/v/bvsdf7/opP9Bn5718l21tmu69xngegg3PYUDf5lizEX/03y0KA15ipC3pHG14cNCfF/UH9WPQL30+tDuuOF5j1Bl2IKUuEeh/v5bMCiEKj4SxRoyEMSGEEEKIGjiwx3uaIFb1+KIPgo+YglfX9PvMFrbwsYu4HoK5v3pk/t5iAZ7JIJ6jxxfMJlxrtqybF+hE4WD5K8vryEvixImGIdqh8q2+vBMkv9BeY+vGerGa+jn5Nvd8jXWEEIVHwlgjRsKYEEIIIUQNEKOIAXsLN7BmeST/IoD1+4HfLRIWtzVr/4EqL6/+3zfbtdpfyxeWYy5qYzbvZbNNFfFJUXBYDhuEsSUd45Oi3mGpIzuE4jXW6cNmW+fGFwoEMfrav9/X2WhTC3kGCiEKj4SxRoyEMSGEEEKIHJj3UpUwhkdYm3c7K7hnfDFmaWezjh8xa/1Os2Vd45OiZJn3X+9FhJD5Rq/4pGgQZj/hBUrEq9mPmx0soHiFR2eroyWACiGKioSxRoyEMSGEEEKIHFg91AtjiGKIKSxvTLeLITtJbp7lru2LT4iSZf1Es27/a9aTHUAXxCdFg7B5plmP//MiZc//570mCwVCW1jivHZ0fFIIIQqLhLFGjIQxIYQQQogc2OFs3PbvM3veDa57fdVs06z4gmi0sESWpbCFFGFELTloNulGLzqzC+vidvH5AjD1n37jjJZHm23R5hVCiOIgYawRI2FMCCGEECIHCMBfcY9Zn2+bLe0UnxRCFIw1I806nOC9xoacUrgg/OOu8rHkOrpnb1sYnxRCiMIiYawRU7FkvT3Ya6o9MXiOPTpglr08ZJZV7j8QXxVCCCGEEEKIemL46T4If9t3mK0eEZ+sA/t2mo042wtjfb5htnNFfEEIIQqLhLFGzIzVW+35F3ta1wdfsXaPtbLW3cdagTdIFkIIIYQQQoiaYXfX1m/1McFG/Tk+WQd2rjIb9EsvjA35rZbNCiGKhoSxxsrkybb54stt2ee/YtuP+6Bt/PDH7I3v/tT23/svs5Ur45uEEEIIIYQQoh6o3GLW97vea6zzR822vB5fqCV8vvfX/fPGXGK2b0d8QQghCouEscbG/v1mzz5r9rnPmR3hOol0xw9/aDZkSPwBIYQQQgghhKgHZjxo1uJNZs2ONptyW3yylqwfb9b1kz5u2ZTbzQ5qt1ghRHGQMNbY6N/f7O1vjwSwrR/8H5t0zmXW498v2IBbHrBZvzrDDhxzjBfHvvMdczkbf0gIIYQQQgghiszO5WZdPuaXP+LttcP9XVtWDTFrf6wXxmY/Hp8UQojCI2GsMbF5s9m3vuWFrx98z2b1HWGPd58YBd9/vN8Ma95vilW2a2923Pv9PbfeanZAwfiFEEIIIYQQ9cTEG3ycsVbHmA0/02xhK7NNM8z2bHBjkzy8vuY3M2t2pNnL7llL3BhHCCGKhISxxgTeYkcdZfbOd5p172IVG3bbQ90n2bO9JtuTPSfby8Nft8q9rrO5604vjH3962bz5sUfFkIIIYQQQogis3GaWdt3+9hgCGQt3NH6bWadP2ZWcY/Zwf3xjVnYvdZs8K/8Mzp+2GxTRXxBCCEKj4SxxsRdd3nB6wtfMNux3SqWbbaHOk6xp3tMtye6Vtgr/Wb5XSnHjjV7m+t83u06pH79oo8KIYQQQgghRNE5eMBs7vNmPb9q1ukjZq3f4r2+OBDMNs+Kb8zCiv5mLY/xwtiEG8z274ovCCFE4ZEw1pi4+uoqTzDHrJXL7NmB3eyVYX3sv0N6WZtRg7wwNmOm2Xvfa3bkka4z6hTdK4QQQgghhBD1xs6VZqtHmC1oZjb0VLMWx7jjKLPZj8U3ZIDdJ0ec5WOLtTvOPWN4fEEIIYqDhLHGxAsveGHsk580W7HOFmyfaW2m3WOdZz5kHWf8x3rOfdb2cl+fvv6+D3/Y7LXXoo8KIYQQQgghRIOwfalZ1097sWvIr+OTGWA3ylZv9QH8R//FbN/O+IIQQhQHCWONiWnT/I6U7Dx5/8M2b9c8azHjQesw8wlrN+NR6760pe3dvtnst7/zwthPfmK2alX8YSGEEEIIIYRoCA76mGGIXSyvRChLx4G9ZhOu88su27zXbEnn+IIQQhQPCWONib2uo7j8ci96vfc4W37H5dZ59L+t/Zynrd2sJ63/4H/bvgvP99cR0F56yfVBrhMSQgghhBBCiIZkxv1mzY8ya/1Ws0Vt4pMpELi//fu8gIZnGcsqhRCiyEgYa2wsXGj2ta9F4tcBd2z/2Adsxc++ZKu+/3nbefx7vCjGcemlZnv2xB8SQgghhBBCiAZk3Tiz9sd6b7DRF8UnU5j6T7Nm7jqB9+e+GJ8UQojiImGsMYI49uc/20F2nQxCWDg+8AGzf7oOZdu2+GYhhBBCCCGEaGAOVJr1/LL3Buv1VbPKLfGFmB3LzLp83F/v+x2zPRviC0IIUVwkjDVW9h6wNT2b29RLf2yrv3eiLf3Vl2z2TWfY/vFj4huEEEIIIYQQooSY+FfvEcZyyeV94pMxU24ze9VdY7nlzAfik0IIUXwkjDVi5m2Zac1nPWTt5j1rbeY+ad0WvmJ7CWwphBBCCCGEEKXGir5mLd/kxbGpt8cnHRsrzDp/xOwld77b58x2ZAjOL4QQRUDCWCNm/vqp1mrq/dZxxhPWfvqj1mPOC7Z3f2V8VQghhBBCCCFKiF2rzDp/zC+XHHyK2f497thtNvIsH3usuTtmPRLfLIQQ9YOEsUZMJIxNud86Tn/c2lc8Yj1mSxgTQgghhBBClCgH95m9dr4Xwbp8wmzzTLMlncxavcOfG/Bjs71b45uFEKJ+kDDWiJEwJoQQQgghhGhULGzpY4m1erPZhGvMBv7cL6Fs+y6z1cPim4QQov6QMNaIkTAmhBBCCCGEaFRsmWvW5h1+2WTrt5i1OtrHHJt8sylcshCiIZAw1oiRMCaEEEIIIYRoVFRuNht8crwDpTtecUevr5htXxzfIIQQ9YuEsUaMhDEhhBBCCCFEo+LgAbMZD/qYYohjLd5itrh9fFEIIeofCWONGAljQgghhBBCiEbH2nFmLd5k9vwRZmMuVcB9IUSDImGsESNhTAghhBBCCNHo2Lvd7PVnzCbdZLZ1fnxSCCEaBgljjRgJY0IIIYQQQgghhBC1R8JYI0bCmBBCCCGEEEIIIUTtkTDWiJEwJoQQQgghhBBCCFF7JIw1YiSMCSGEEEIIIYQQQtQeCWONia1bzV591axr1+jP+ZunHy6McWHbDrMXXjDr29ds//7oXiGEEEIIIYQQQghRHQljjQkEsSOOMDv+eLOe/W3ettnWsuKBQ8JY94XNbO+ubWa3/MPf95WvmC1eHH9YCCGEEEIIIYQQQiRpOGFszhyz5s3N5s2LTyQYP97soYfMHnjA7OWXzbZtiy8k6NfPX+fo0KE8PKPGjTP7xje86PXRT9qil++x1nOesA6znrR2s5+wHhVP274br/fXOS67zGzlyvjDQgghhBBCCCGEECJJwwhjLVuaffazXrx56aX4ZEzv3mY/+5nZJZeY3XCD2de/bnb55WYbNsQ3OFq1MvvhD82uu84f/+//md11l9muXfENTZhZs8y+850o7XYc904b8/hF1nbBc9ax4jGbe+GP7WAQxa65xmzTpvhDQgghhBBCCCGEECKV+hfGnnvO7AtfMLvySrOPftTslVfiC44lS8y+9z2ze+6JTzjGjjX7xCfMnnnG/z15sv9869b+b2jb1uwjHzHr2TM+0cRBHPv+9yMBbNcH3m3j7z/X5v7lp14Q47j6arPNm+ObhRBCCCGEEEIIIUQ66l8YmzbNbMoUswULzD7/eR8kPtCsmV8q6N7lEHv3ml14odnJJ5sdPGh2991mJ51U3YNs40azn/zE7NJLyyfY/MyZ/jcfcYTtfdfbzI480uyoN5ldf70P0i+EEEIIIYQQQgghslL/wliAGGOf+YzZiy/GJxy33mp2yile6Epy331mX/qS2dKlXiQjdtaePfFFx4EDZhdd5JdgFtBT6oB7bqkeyH8HRo6sWpLK8bvf2f6tW/21NJ/RoUOHDh06dOjQoUOHDh06dOgo1aMhaDhhjOWASWEMb7ALLvDeYFu2+HMBAux/+cve0+xXv/LCGJ5kAT6LtxgeVElPsjqw1z1/wYIFNm/ePJs/f35JHfNcPi2aM8e2EnvtqKPswBFHRLHFDhx/vK116Tl/6VKbt3hx2s/q0KFDhw4dOnTo0KFDhw4dOnSU0oH2ggaDFlPfFEcYw5sLb6Zu3fwxaJDZ9u3xxZh0whgB9xG+UoWxBx/0HmMVFZFXlF1xxeHCGGLZj39cMGFs3759UXosXbrUli1bVjrHmjW21BWajX/+sw+0/6Y3WeWf/mT744D8e4891lY/9ZQtXb3ali1fnv4ZOnTo0KFDhw4dOnTo0KFDhw4dJXKgvaDBoMXUN8URxhC2WBZ56qn+QMhauTK+GJMqjMHNN5v98pdm69fHJ2IIxv/Vr/K2Zuef75dN7t4dX3SQcHib8dlt2+KTTRR23rzxRr908qijzP76V3+OmG1xQH770IfMOnWKPyCEEEIIIYQQQggh0lEcYSwXZs8+XBh76imzz33OB+gPIPr84Q9mp59uVlnpRaFvf9ts1ar4BseKFWbf/KYXifAea6ps2uSD6ydFsWSgfeK2BXHshBPM2rUrn80IhBBCCCGEEEIIIfKk4YSxxYu9MNa8eXzCwTliieFhFujc2QeYHzDA/z1+vNnHP2728MP+b3joIb/Ucvr0+EQThR08Eb04brgh/e6TiGM/+pG/52Mfqy4yCiGEEEIIIYQQQohD1L8w1qyZ2cknm33ve2bHHGN24on+7+A5NmKEXzZJIH3O8/+tW/trgEcYnlB4lhGon4NnDR4c39CEmTrVLxe99trsS0ZnzvS7e151ldmaNfFJIYQQQgghhBBCCJGk/oWxhQvNhg3zAtjkyWajR/u/58+Pb3Dw/8OH+/OIQenAO4zrHO7dy4Z168x27Ij/yAL3pW54IIQQQgghhBBCCCEOUf/CmBBCCCGEEEIIIYQQJYCEMSGEEEIIIYQQQghRlkgYE0IIIYQQQgghhBBliYQxIYQQQgghhBBCCFGWSBgTQgghhBBCCCGEEGWJhDEhhBBCCCGEEEIIUZZIGBNCCCGEEEIIIYQQZYmEMSGEEEIIIYQQQghRlkgYE0IIIYQQQgghhBBliYQxIYQQQgghhBBCCFGWSBgTQgghhBBCCCGEEGWJhDEhhBBCCCGEEEIIUZZIGBNCCCGEEEIIIYQQZYmEMSGEEEIIIYQQQghRlkgYE0IIIYQQQgghhBBliYQxIYQQQgghhBBCCFGWSBgTQgghhBBCCCGEEGWJhDEhhBBCCCGEEEIIUZZIGBNCCCGEEEIIIYQQZYmEMSGEEEIIIYQQQghRlkgYE0IIIYQQQgghhBBliYQxIYQQQgghhBBCCFGWSBgTQgghhBBCCCGEEGWJhDEhhBBCCCGEEEIIUZZIGBNCCCGEEEIIIYQQZYmEMSGEEEIIIYQQQghRlkgYE0IIIYQQQgghhBBliYQxIYQQQgghhBBCCFGWSBgTQgghhBBCCCGEEGWJhDEhhBBCCCGEEEIIUZZIGBNCCCGEEEIIIYQQZYmEMSGEEEIIIYQQQghRlkgYE0IIIYQQQgghhBBliYQxIYQQQgghhBBCCFGWSBgTQgghhBBCCCGEEGWJhDEhhBBCCCGEEEIIUZZIGBNCCCGEEEIIIYQQZYmEMSGEEEIIIYQQQghRlkgYE0IIIYQQQgghhBBliYQxIYQQQgghhBBCCFGWSBgTQgghhBBCCCGEEGWJhDEhhBBCCCGEEEIIUZZIGBNCCCGEEEIIIYQQZYmEMSGEEEIIIYQQQghRlkgYE0IIIYQQQgghhBBliYQxIYQQQgghhBBCCFGWSBgTQgghhBBCCCGEEGWJhDEhhBBCCCGEEEIIUZZIGBNCCCGEEEIIIYQQZYmEMSGEEEIIIYQQQghRlkgYE0IIIYQQQgghhBBliYQxIYQQQgghhBBCCFGWSBgTQgghhBBCCCGEEGWJhDEhhBBCCCGEEEIIUZZIGBNCCCGEEEIIIYQQZYmEMSGEEEIIIYQQQghRlkgYE0IIIYQQQgghhBBliYQxIYQQQgghhBBCCFGWSBgTQgghhBBCCCGEEGWJhDEhhBBCCCGEEEIIUZZIGBNCCCGEEEIIIYQQZYmEMSGEEEIIIYQQQghRlkgYE0IIIYQQQgghhBBliYQxIYQQQgghhBBCCFGWSBgTQgghhBBCCCGEEGWJhDEhhBBCCCGEEEIIUZZIGBNCCCGEEEIIIYQQZYmEMSGEEEIIIYQQQghRlkgYE0IIIYQQQgghhBBliYQxIYQQQgghhBBCCFGWSBgTQgghhBBCCCGEEGWJhDEhhBBCCCGEEEIIUZZIGBNCCCGEEEIIIYQQZYmEMSGEEEIIIYQQQghRlkgYE0IIIYQQQgghhBBliYQxIYQQQgghhBBCCFGWSBgTQgghhBBCCCGEEGVJwwljo0aZ3XWX2eTJ8QnH3r1m7dub3Xij2ZVXVh2PP2524EB8U0yzZlXXH33UbOfO+IIQQgghhBBCCCGEEDVT/8IY4tdDD5l96ENmRxxh9uKL8QUH4taPf2z2jW+YPfZY1dGpk9nBg/4e/n3kEbOf/tTs4Yf98c1vml19tdmWLf4eIYQQQgghhBBCCCFqoP6FMby/ELLuucfsU58ye/nl+IIDYeyUU8zuvDM+kYaRI82+8AWznj3jE47evc0+9jGzdu3iE0IIIYQQQgghhBBCZKf+hbFly/hWswULzE480eyFF+ILDoSxX//a7Lbb4hNpuPlms9/8xmzTpviEA0+xk04yu+ACs3374pNCCCGEEEIIIYQQQmSm/oWxwOzZZp/5zOFLKVkieeaZZhMnmk2a5AW0AHHGuHbFFWaVlfFJB+cvucTsJz+pLpgJIYQQQgghhBBCCJGBhhPGZs06XBjbs8fs7ru9wIVARrwxvMo6dvTXtm83+9GPzC699HBhjHN8buPG+GTdOHjwoO3atct27twZ/atDhw4dOnTo0KFDhw4dOnTo0KGj8EfQXtBi6pviCGPux0Ri1hNP+KN5c7PNm+OLMemEsXQ8+KDZcceZDRrkl0n+6ld+J0qC+AdIuMsu80Lahg3xybpRWVlps2fPtpkzZ7pXnaVDhw4dOnTo0KFDhw4dOnTo0KGjCAfaCxoMWkx9UxxhDM8udo5EwOIgmP7atfHFGPfDcxLGVq70wfZDQP5zzvGxxFh2GSDhzj3XB+7nuwvA/v37bcOGDbZ+/XodOnTo0KFDhw4dOnTo0KFDhw4dRTzQYNBi6pviCGO5MGeOF8Zeeik+kYHly80+9zmzO+7wfxOY/2tfM1u61P8NixebfeUrZrffHp8QQgghhBBCCCGEECI79S+MseyRY8YMs49/3Oy556rOjRxp9vTTPk4Yf+/Y4QPtf+lLZosW+c/zuf/9X7Nbb8Wtyy+vRCz7znfMFi709wghhBBCCCGEEEIIUQP1L4w9/7zZd7/rvb7e9z4vcvH3M8+YrV5tdtZZZt/4hj/3rW/5mGJz58YfjhkyxOzLX/b3IIj9/Odm06bFF4UQQgghhBBCCCGEqJn6F8bWrzebP997dxE/bMkS/zfnYdMmswUL/Dn+5e90IKJxD8e6dfFJIYQQQgghhBBCCCFyo/6FMSGEEEIIIYQQQgghSgAJY0IIIYQQQgghhBCiLJEwJoQQQgghhBBCCCHKEgljQgghhBBCCCGEEKIskTAmhBBCCCGEEEIIIcoSCWNCCCGEEEIIIYQQoiyRMCaEEEIIIYQQQgghyhIJY0IIIYQQQgghhBCiLJEwJoQQQgghhBBCCCHKEgljQpQh69atswkTJtjWrVvjM6K+2L59u40ZM8YWLVoUnxENyd69e2348OHWqVMnmzx5cnxWCJHKpk2bbPz48bZly5b4jGgsbN682caNG2erVq2Kz4h8oMyPHj3ali1bFp8RDQ1j1lGjRkXtUi5gc02cONF2794dnxFCiOpIGKsjGBudO3e2//73v9asWTN77bXX4ivVWbJkSXTf3Llz4zOiGKxcudLatm0b5cerr75qU6ZMia9UZ+bMmdalS5eyLfNjx461a665xubNmxefKSzr16+3Dh06HKoXGOSZqKiosK5du9qKFSviM02bBQsW2FlnnRWlSzHZtWuX9erVK8qDl19+2QYNGmQHDhyIr3o2bNhgHTt2PJRPlItygvQYOHCg3XzzzfbKK69EA59isGPHDuvRo0eUznzP0KFD4ytVIFYn6wwChCgutH8tWrSI0rxly5Zp+2f6EPKDe9q1axf1MeXKjBkz7Morr4yMxkKA2EA/HMp8Ovsp1z5dZId+9vzzz7f+/fvHZ9KDeNCqVasovakbs2fPjq9UMX369CgvuIe8KQc7irJ/+umnR210scF+SvbLqfbT6tWro7Yo1IlJkybFV8oLxlSnnXaaTZs2LT6THdr4v/71r1H6ZmPkyJGRzUT6YpumTiBXVlZav379ouvcx/8zwSaKC6J+styn6wuSfTrtWLHGOOVMTe3TmjVrGnX7JGEsDRhiZGpNjSdGXfPmze2ZZ56JBqBUwquuusr69OljBw8ejO7h3wEDBtjll19uv/71r6PBkSgOGAvPPvts1FGRHy+88IJdffXV1Qb7dGgY4hdccEFk5BRrIFzqMGt2yy232MKFC+MzhQOxhQbx+eefj/IBIYB6kSoGMGtH43reeefZmWeeGXmwlQOIJHQUxZx5RhTDaHz88cetd+/ekTGPEMogJhhwzLKSN9QZ8okOjHxCQCsXSIt//etf1q1bt/hM4dm5c6e1b9/ennjiiSgv6Ftol/BQ279/f3QPdeall16K2izygjaMvBg2bFh0XRQeBIBHH33U2rRpE6U5/3/DDTdEkyYBBIAHHnggGhxxzz333GO333572XqNIJL8/e9/t/nz58dnag+DTQYwTz/9dJS2wX6ijgRy6dNFbpDeDCTXrl0bnzmcpUuXRn0GAgLpTZt13XXXRaJaYNasWfbQQw9F7Rf3/Pvf/7Zbb73VFi9eHN/RNCH9sJuKPYGXaj8x8KReDBkyJLrOuIRr9Bdc517qBGJOucFYjTzJ1YMVO4j2mzTOBOn44IMPRu1Qz549o0mzhx9+2DZu3Bhdx2bg/COPPBLdg51FHcGWwu4SxQGx5bnnnovKe6a+ILVPJ48QQmmzRHZo+7FTcfbJBvWgpvaJvGnM7VOTFcb27dsXNWCpHhI1wf0YD8yKzpkzJ3pOpmfs2bMnEhaSjSGNIxVx27Zt0d8s0bntttuiBvlvf/tbVFDKCdIuWz4gHHKdI4iJkPz/VDJdY4ka+REGm/zLoObee+899P0MgO+8885ocEpnVk4GdjIvWDKWThgjzdLlVzgf6gN5kCkfqA88FxEy8NRTT9k//vGPai7siGJ33313JNaQFxg45UrIG9I3G9wTync2eA4DleRMJ4Iw7VrweCEvyCfasQCdHYYgYk5ThzRnkMigrnv37oe19ZTv1DzJVu4zXeMZGGyhTwDaH4TKMEhNV2eefPLJqO8oh2Ufofwn0z+0OekoRH1BGE4O5hlcURYQYgLkT1IEw/MbI5C61JQhXVPzA4IwRnkO+ZOpPgDP4Uh3Tzr7CSMb+ykMdEOfHt6D7wx9ek1531RIl84hXdMR7q9N+pDu5G2A9EdIQCAL4NnKICqAUERbRpsm0pOufctEur6AyXfaJq7RN3M95C/lAjHgjjvuqPYZcTi5CGPLly+PBPkAk5gXX3xxFP4CqF/0A8nlm3hhXnrppdFqgHKCMki5Jk3SEdoiyj3llL+T7Rj/z3WO5Pl0MKFMuQ/fxb8ImExWhbqQ2qcj8jDOQVArF5JpmkoyP5LwN+Ub24b2n/TMlB/l0D41OWGMjh3DlkE4x3/+859qs5sMvvEQSP5WlqzQ8aN04srPwBCPohtvvDGaDZs6dWp8Z81QuBDAgrcZ6iqGBBWW9ykHjzE6HQxcRCdEDxomKgV/JysbafTYY49Fgz8qFep+GITgGo1okmzkqNR46CE+Jgfz2WDA+89//vNQIxHygu/BAA+dXVOH8k5duOmmm6JGDA8I0p0GLMCsCqIh5ZT8Si7lat26dXQ/13kGz8KAyBW8kKhXSXGAQScdF++Ap0a5eIzRRiF68HvpkMib0GZRDxhgBDEkeBuRfrjrcw/1Ca/UYCDkCp4w119/fbU8TwUhn4FvTbNGTQGWxmBUsbyIGS0G26EM0k7gOUGZpdwzK0zbhSs/fULq7NfgwYMjIy2bwZ2E9o28yOZ5FJZ4MjhtigRvIMo2M7z8VtodvFMYbDPjSFnk31AeyQNmjpmFDPWFvia0KxhjeLLg/cgkFG0Vf+ciLvJsPJPwDsgEz6Htw9OpKYLhOmLEiKgukLbUj2TcPYQx8gk7CZuJtoj0SC5B5X4MYdoS+l4mRXKNa4WNQL+czasp9OlNWQRgUpY+gvhJ1JHQ5zIgZ2kQ6RvKdkgH+gMG5uQLdYODicAwQKHdR1TMdwKKsn7//ffHfx0Othh1hjrZlKFPwF6lDtCHkwdJ70Ymoegzgk1JX4CtSpmmfctkB+cC/Qv5nbSfkvTt2/fQwLScYGxGmtM/UPZpr5LeQdQjyib1BnIRxlLhXtq8bJ70iAnYsNgU5QBtDsvn7rvvvqjc3XXXXdXGUti19BGM4Uhv0o/0YewRJmZp48mbMP6jbuXrjcl4mudnGg/yHrRL2fr0pgT1AHuJNKG9YJwQxr60W8nxXXL5I8Iuege6B5+jvef+XMFbDFstORGfJLRPjWXCvUkJYwgedPxUPgwxhBcqDkZUGICwnOuyyy6rNjgMnQ4DfTqWYJzhOYawlasIAxgqdIBhxjPAu9A4lIMwhgFBxbzkkkuiQQ6/ncE9FS/MNDK4oRNjIML93IMgwDn+n4P7MYID5CGNK6JOLoYF9+ABQ+MdjMMA+c/AtByEMdKaDgoPLdKVcs0ML+kbhEfEYxou6gL3MKhMCmcYZBgI1CvSk4FTPo0cxjWNcjrDDeMFj7FyEcZIR9oIBqB0ZJRxBpOkOwNM8iUY3KQXht8555wTLavjHvLo2muvTRtfIRsILdSfbIImBjx1t6mKMUlo1zGm6dBpe2jrET5ou+lHGNSQ3iynI78w9GhHuMbgM/QLzGRiSGDY5SpWYrAwgZKcmU4FcSdTnWkKUA4p68zGI8KT1kx8nHvuuZEIwGADI5o04DxGLmlB3aCPph7Rn9BOUW5p70l/8u33v/999BmMb8pyLv0F7Rn5mG12mbaUfrypeoxR1hFTGKCQH/xObKNgP2En4nVK2cVwDnlGHoRBDWLO2WefHRnf9B+0can9byYQoKlrQQhNJVuf3pRAOMcDhXSmb6adQIj505/+ZC+++GLUD9NXcJ1QHYAdhW1EHoZ2i/Y+LMcmv+j308U3zATtIYI/4mYm+C4GW03dY4y2iL6Cvpq2h7RnyWmA8Qd1JcRwC3Yw+YhgQjoxUcwzsk2IpIPvoT5lsrkY/GOT5TNWaQrQ1pDmpC1pzJgjKfxiI1EHaLegNsIYn8XeyhZ2hffgnkIsMW8MkCb0DfS/pD2TtoyZw++nP6dvx6YnrSm/1JfgjZTs1/k8B0vpmXTk/3OBvoAle/QF6byjANuM6/QZTR3qPpMojLXoP+mP0Rvog9F2GN8h7pK+YXwXPBxpV5jIIo+YQMcWzmfiifxFZ2kq7VOTEsbokGj0giINKJgYu3RIwEw/xkHSXRzDgc8Fw460oLFNuovnAt9LI5xuuSSdZLkIY1Q80hMhJsAgCIOXAQ1gwCGCUQEDpBEzD6zfBxpeBkhhYEjFxThgcJILdJR4gqQL/E6DUC7CGOWRRimZ1kHhpx7QwSBQps74MsvCgDMJs9WkWz6zzjTMGA2ZDPJyE8bIB8ox5TndgB1hH+9JrtGR8P8MTBAGgPqA0JlPW0JHSceI8ZFpQMmsKvkQBlrlQPDkTbbZGA94FSdnvxAvMdrIE4w+jIogKpNutG0MRHMBQ5H+hcmCTEJaTXWmKUB/iyGWFJkQBK644opqgxCMLvqTTGIJZZp+A6MstGUY6fkOPqmPpDn9fybIM/IuaWM0JUIbE0CQob1HxIfQVod4IkBa0J4hvAN5Rx7mGx8PsYd8o/9P1y5Ctj69KcGEIgJk0mubWXd+e3LwTawvRHryLV2aIWoFoZdyTX0LeZkL5CX2cjLuXirYcgyCG/v4oSYon7T7eCnRh9OfhnEF0D7RTgXPIuxg7meyPECblLSDcwEbjXYpWeeSkK/kUTnGGMN+J83pU/EUYylY0sOV/oRxVwjAnq8wRv+M5ybiSqqzQwB7DJEHwbpchMnUtgZbiTYAgQzogxHyQ3qk2kjkAzZWMk3pa+hHaOdygTaJ9jDbGI4+iLpTDpveYf/QJjExmOzHsffxqseTLAnjClYCBUJdyTZZm47QPjFhn47G2D41KWEsuEyiEgdo2CgQGAiAsl+TMEYDi2gQvGV4Bp0hBhuVlgLAgCoJ30lBY8CazoAvJ2GM34p6nKwonGNgGWbTMOZQt5OqNP+PdwzCAGAA0tiSDzTECG00uNyHYcFgFu8BKlyqUk3HxzvwPemU73ISxij/lM1kvcB4oKNicE8jinBG3SF/6Nwo5wyAyIvQCWIAkJ5JjwpmlDGeQ17gVROETKDjowNE4Mw0m1CuwlgYONK+UJ7xIiLtyQuMMdIdwwIDIzkzTXlGKAvn8AQIbRP5l7oMifsx2rIN6PEIZAKBOpppuUZThHYJYyLZLjPjRltNmSY/OCi/tEXUIYxA+osgBFBuuc418pKYJOQH+clgJmn8UV+oU3xnpuVioc7QZ2WqM02BIIwl054BDEJl0pClXWFgkhzMkMahvpBOoX2hztDe8Xey3ae/ZsDKZ8hX+nPyKkA7iCiDyJYJvpOBV1MXjhEAKNu0Jwz8KfdBTKGtCRMqAcork1wY5EB/QFqG5Uup9hP5kMl+QuBMvRZAaMjWpzclEMZSB/nYOQzAk+0GAx7sqFCW6S+wcSnnpDX3hwFREMZ4DveRp9Qt6gP9T+qgHhGHvMZzNRO8J4NTntHUyVcYo2/h76SgRd7RttOG0FYxwRj6CiZBUpciUbfok0P/kgp1hTEHNgJ9S7lRW2EsTBIztqDsUlfIg9QxMP0LAnUm73xEB/oMxhKhvSsXaI8Z45F2iL/Yl2F8R5+OHRtsSfKENApjatp62qWkpxfllzEI5/Hypp0K7RP5nGyfyL+a+gK+C0eVpPjTlGEcRxmmDtAe0MaQR0BeMImSOr5j45swviOPyMOwooSyXa7tU5MSxqhQLGdJDiYoLBhsLH8BBu505EnDjpliGstMwhgFhEKB2ybCDBUtaZxglOASSqHKlIblKIyFgSMkDQJAACM9k40ajSQD/uC2T0NIvpE/VDAqcVjORGMZdr7A4yBZYRFmKAc0Bpm8DMpJGMONuCZhjLwhzzC0w4FAgOEbGk4Mbj6T9KTkmXjTILyQF8weh2V45C0iGnUrkwgA5SqMUZZpqxB8GVgi7NNW0U6kCmO0LwHOcT10+HhPUBf4LIOYVE8Z8oSyTjqng/pE3iFIYPyXE+mEMQxdZsDIj1AXSFeEzNBekdYIk+QfgyM8iYC0ZGBEfvB5PC75jgB5jbGWaclFqDPUxeTnmiJBGEsul0cQIz+SZZW2HmGMtpz0xVhGQAn5w2AVUZd2Pwhj3J80xPAypr7wGfKG/pxnAfWR59HvpIoDAdpJBCLyOrSHTRF+J30u/TNlnIEHbXOY7Q3CWLCNAOOYvjaIBAhjlPFs9lPS6xv7ifrFczN5+VHPaAez9elNiSCMIcYGELLoN5Iz+uQRwhh9OINQ2iT68tCXUGb5fwjCWJi8YtkqdYW+mzqWbkIr1Z5Ogq2LzYudwPc3dZLCGEIM/XRSGCPNaLdThbHwN1DuKcPYxrQj2MOhrwjL+QPYw9huPCPdKgnaN9os2q5cPaCaGklhDA8iRKykMEY9yiaMcZ3yT10hD5ITMtQ9nCiS+ZcKQgP35BvWorGDeEJ7zLiCNp3JPvqJML7Dlid2K5NW2K5hhQN9AeUeAYw0TwpjwdYlP6hLjOvStU9hfIfNnKkvoDwwKcCYMVOf3lShLNKfYsNS9umHyYeaxnepwhi2aGr7lGxnmnL71KSEMSoemRBUUqASUQkpCBCU6+Tgnk6KQWHwpqCBxaDIZQaAio6BwTMpZJngnSikqK9NnWzCWJhRwKBg8JL0TqGRw2gIg0wgvTD2UK6p3NkEFiC/aagRcLItpaGxIM/ycWlvrNDBMHBMiof8bgYiDIRoGMmL5AA1FcovdSvX8ktnxAAIQ7ymuAu0PXSq+SzPbMwEYQyjDtdyDCuM7QCzbwhfDDaCsZBOGEt6kWWCOsjzETXTQedGfcPDI5Nw1pRJJ4whZmHwZYMlTnT6TKLQLmVbagTUMWbdKOfJ5VFJyFdEOfqemupMUyBfYYz2izYdg4/JkgDGG3mASE86pxPGMkFdJK+zCS7YReVgZJN2GLoMOIJoyCQH/XZIb4Qx2grKfYA6RN8Q+nuEl6Qwlg1EMfqnbPYTwgyGeU19elOCtMhVGAse3PTpTPomB/f0G9QHCMJYTUspGZQiiGYb0GArU04YoCYFtaZMEMYYeFIv+P3JuGq0JZTRXISxYAdngkEp/RD5lczPAG1bmIxPTvKXG0EYwz4lHWhHkrYU9Yf+NN+llCzZJu3J3yAcpEI9oi/KJpw1VbA9GTOHSXD6C/pgvJGAsol9RJ/ARFbStic9EWWYgEmK7tQf2pxkaIVUuJ/xHWPpTKGOeA5jfvot2rJyhbaG8kla4y1Wk1MOdYX2JJfJ8abePjUpYYwMICMYvFP5OBiM0FmFzKMBpXPD2OY6vxsDhHuCMIYghvFHw5epUYTwfIwRZknDudTP8DeCDg00gW3T3dOUwCCg0QyzB8DvZ9YAF07AsKZS4WZOWtCwIgjQaSUbPAaIiGzMYNMgZks3nsHAMmm4p0tr/ua5QTDI9symQEhr3J75rWHZEIOX0GjRuVN3wgwCaUmnFowMxF+ENPKR69nSDEGH+xEBwkxaus+Ecwy2qEN4PmV7blMhKYyR3sxyMsPGb8cgI28YrPM3A/GksA+coz4kxbJ00CaRrhjhYUY/pDlwjs6SehC89ZLXywHaKso97XKAvoL+gLQhjUgP6kFyMIPBhfhCPgRRJht4m5EXob2DZFrnWmeaEsxMMpDBozFAf0x+0CYEyAcGkwhj2CikI+0VaYP4Ql9D38IAnXPMcHJ/TcIYRjYCM/1LsH1S05zywQCYOhiW+KXe01TgN+F9xOCE8oxoxcCQgNZBTEGwvPzyyyMbCgOaz5B/CIfBfsK7DIM8BPbNBJ/FHqD9yWQ/IdwzCKP/CmUi9Z6mCEvASOfkgBJxMqR7AMEQwRYQxuhL6ENIHz5L2gbhjLyjviVF5VSoM9yPOI2dAKnpTf9F28fymSAwlEOeBGGMdKW9ZuKPwTftAn0yQgC7uoUQIrQdpGNygpjBKvUr2MHp4NnUKepQEEaT6RvqZVJMLof0T0cQxhCLGayzrAshgDSiTacvIR3DRBPpRp5kE8awibF1EZ2DcJOavsGbjEmdMIlQTnmA7YmNRDrym0mHSy+99JAwRv9Mv0n/Sp+CgI4XE20HUG6xc+kr+DztPM4S2MXBYykV0pk6l218l0uf3lQh3Wg3wgQh42jqBt7apDNiIv0K10hL8ijpXYndy5iQidts6ZVL+8Rke2Nunyg7TUYYI8MwnqiQGMt0YhjMGATJTMHIw9CioGBYIJIxQxYqJIWGgRIZT0NLYUoHIgEV+S9/+Uv0nRwYiHR8QRTC4KNwcrAbJgWPzyQHYk0NxEcGJsnYChgJzBAEI4E0ZrBJA0ba0FlhbKXOMjPY4XPZPC0CfJZGkwYag4W8J615lxCsFyGTcsH3cR9iJflF49FUoaFiFp/fTJnH7ZkOjM4qpDcdE/WC6+QH5ZgyitFHHmAEk16kKdco65k8vKhHdJrsNkfah8/wb4irBXSm5AX38myMEfKCd23KBGGMzgpjjoE/5ZZ0R/xlhp9/ac+CwY1BEOAcg5fkMo5U8MRklghDnTQlv/iXfAgzchiTtJMXXXTRYfmUjA/YlKGt4jczqxmgr8BIIE2oM+QVeZI6k0aeMHhNCjvpQETDY/PCCy+M0jbkBUfwlsJ7irqXWme4N1lnmhIIKaQv/W+AAQy/OzkLySCSskw60pbRr9B/U3YRwRCNMb6DQcjf3F+TMIZRR/4xMUY/T37QH5FXwfCmH6d/5/uS99B2ZjLgGzPYNPS3DChp8ynjiPShTcZO5DrllnSi7SZdOB9gsEpZrmmmGJuAvE5nP4UBFuIaNhO2U2qf3pS9vRG3+N1BJAcm8UiD5LIVRACWGtFXUN4ZkPA5yij1AA/A4FmM1wz1LZP3MDCQoT4gsJGvpHeoEyFwNrYSfQYDn2SdwLO5KcdZor/EXgl2KO0X6ULfTb7QZzKOCO01fQtlOmlbUr+oV9m8jLLZT+QdfQV2K4J1uB7qRFO3nVKhDcBuCmFwGOjT9nBgN9F+Uy6DMIbtQ54EgSYV6hGeMNhN1BXyNZRv6hkeUtjKQQQN6c49/D82GdebOowLmBTEZqcNwCGBvxnfkYY4OTCeo49l/E27Qj+C3Yr9yviPa9Qn8o/yTr+Srf3INr6jz4FMfTp1LvTpTRVEQfpl0oQ0pQ4wtiC9sZuCOBbGd9itYbIPGIvgUYnuQbuWnJxMQl2jbmRrnygX6don3qEx0KSEsQAGNIMYjnSulBjPNIx0bGF5GYWKwhPg/zHcMEIyuYpTuVl+wbO4j44zHGGJIMY678F1CiGdJdfTvVdTgYaR30+FDHCOTiV5DkiTkFfJZZVJSEPSOZk/6aBip8sP/j/M/JDffBcGCt9NHnNPcAluyoQyH5YMkSaU4SSUT9KHNCE9gbwj3ZgdSqZrSNNUMAwy1YtkOod6GvKCf7mH/G7KkAYYBEE4Jn0ph6EOkH6hzaGtIj2SbVC6c6nwTNI3ma7hCG1PLu1XUye0VelElNBWZEoP2jLSN9STTNBu1ZQXudaZpgTpQhon054ySVon2yXSmTQgrwKhnSL9Qn2hXgDtEveHvzPB95IntGshrXkm6R/eiWdxT+i3wz3U16Y6AAo2C2WVtCctQhknX0K7T7olbagA93Kupv6aZ5F/6cp8eGa2Pr0p9xOkDWmQLGOkBXUjWQ8o98l+mM+Rb+QfdSDZl4RnZmuvyGvSO9nXhzoRnpOtTmR7dmOHNGEAHwbhQBnk95PmQH0JNm7oW8LfwDnyJXkulWx9Ad+X6XpTrxPpQKQkT5KTFKQN5ZEyCpRbyj5QvlPrUCpc57NhbMDB88h/Pke/Qj3intT+nHM19TtNBdKV30y5I11D2SfdyJOkpyQgSmL3hnwByjBpy1GTnZNLX8B78PzUPp184lpTh3JOevCbyYfUPjjd+C5J6D9CnqajLu1TTXlcKjRJYUwIIUoR3JvDjjCZPO6EEEII0fAgdOD9iDcGXnI1xZMUxQcBBg8gPJDwRmHAL0oDBDM8ufHUw4OLFVd4USKW4aVULsKhaLxIGBNCiHoAg4Ale7h44+Jck0eFEEIIIRoOvCiI/8jSsLDEVzQseKMgirE8LxlsX5QGeBuxJBVblxisHE01JIRoekgYE0IIIYQQQgghhBBliYQxIYQQQgghhBBCCFGWSBgTQgghhBBCCCGEEGWJhDEhhBBCCCGEEEIIUZZIGBNCCCGEEEIIIYQQZYmEMSGEEEIIIYQQQghRlkgYE0IIIYQQQgghhBBliYQxIYQQQgghhBBCCFGWSBgTQgghhBBCCCGEEGWJhDEhhBBCCCGEEEIIUZZIGBNCCCGEEEIIIYQQZYmEMSGEEEIIIYQQQghRlkgYE0IIIYQQQgghhBBliYQxIYQQQgghhBBCCFGWSBgTQgghhBBCCCGEEGWJhDEhhBBCCCGEEEIIUZZIGBNCCCGEEEIIIYQQZYmEMSGEEEIIIYQQQghRlkgYE0IIIYQQQgghhBBliYQxIYQQQgghhBBCCFGWSBgTQgghhBBCCCGEEGWJhDFRFmzfvt1mzJhh69ati88Uhi1bttjMmTNt27Zt8ZnisXz5cps9e7ZVVlbGZ+qH3bt329SpU23r1q3xmfTs3bvX5syZY0uXLo3PiHKhWGVzyZIltnDhQtu/f398pvDw7IkTJ1r//v1t1qxZ8dn8oQ2YPn26rV+/Pj4jhBD1w44dOyIbZ+3atfGZwrFhw4aobdy5c2d8pnhgPzAe2bdvX3ymfiD9pkyZUuNv3LNnT5QWK1asiM8I0XRZvHixzZ07t+A22IEDB6J6Xux6xNjvtddes4EDB9Za49i4cWNk2zHeE00fCWOiXqBx7dWrl3Xs2NE6dOhg7du3jwa89QWD9iuvvNIGDRoUnykMCEbXXnttrQfUBw8etGnTpkWNbirLli2zsWPHHjLUXn755eg3FFrcq4lu3brZHXfcYWvWrInPpIfO47rrrrOnnnoqPiPqA4TL8ePHW+fOnaO61a5dO+vXr19k6NcXrVq1shtvvDEaQBWSZ555xh5++OFaD8gQqQYPHnyo3eFo3bp1NAAKjBgxwv7+97/bk08+aUOHDo3P5k9FRYWdd955NmDAgPiMKDabN2+24cOHR8JsOsiTCRMmRKJ9TaTroxYsWBBfFbmyatWqqA4k61ybNm3qJDo3BujL582bZz169Dj02zt16hT14/XB/Pnz7aqrrora/kIzcuRIu+GGG2zRokXxmfxgUD1p0qRo4iwVnkn/heAETzzxhP31r3+tl8nGJG3btrV77703alOysXLlSrvsssvs1Vdfjc+IQzhbxHXW8R+FAxuHyatg43CQX0xm1YdY25Bs2rTJhg0bFrUl4XePGjUqEpbqg6efftruvPPOgqczk6i333571M/WFkT03r17V+treB59OVBusIdvueWW6HcwcVAbsBHPPffcyJYQTR8JY6LoYDDSWJ1//vmRMUHjhfFDY1vbhipfmPH429/+FnUwwAC+Z8+edZ5dRdC6+eabo0pUGzAYGfiTHqRTEjp9xIbVq1dHf2N0jxkzJmrsCwWdE4MYhMN08Pv+/e9/H3adTpkBKcZKAMMWAzfTs0RxQCi96aaborJC3cIQuOuuu+yFF16o0cgvFHzvP//5z8iIA4QnRKa6Gm///e9/I6F1165d8Zn8mDx5sl144YX2yCOPHDKcksIY9e++++6LDO5coc5QN1PLOcIwA0h5EtQftOO06y1btjysrDFT/I9//MOeffbZnIQxykayj0IoZUIg3aRFo6NZM3OJYZbO65e0eeABcx0RhTs+WXvoFxCIEbVDnSsHYYy25JVXXrE///nPUXnkd9PuILbQdxcbJhrpA5KTf4iU2Dl17QewO6hLePDWBmyWu+++O5rcS6VLly522223Heo7KCfYEbnU2VxhUN+nT5+MQjcD3vvvv7+a8Ic9Rns+bty4+IyHZ5EeCJEixqWt3XCD2RlnmJ12mtn115v17h1frDv0rZQ/BNPQppSLMIadcdFFF0Xlk9/dokWLKC2YsA5icjF56aWXou8ONhjt3JAhQ6pNLtYG7Kh//etfUf2vLaQBfQ3tSigXSWEMWwxRLDlOqQnKGm1mGHcB/484Vt9OCaJhkDDWRJixerSNXNzNxizt1aDHiEVdbPHG6gYwBgaKPoOMpLFDo/jQQw9FDWSxSRXGMGrwvqqrsc4yyroKYwwgEDFShTE6H8TDYiyNCDB45P27du0an6kOhnW6GW/eG8HsxRdfjM80TfbsPWCjZmy0ERUb7LXpDXsMm7reNm07fLCAOMDMWzIPKe+XXnrpofJebDBIEMbCAAxxgYFQXZfDYPDURRjDoxNPh0yDGFzjGZQx65gr1BmEyEx1RtQviBC0k6mDfzxxr3cDtFyNYmbkKcPJ/og27sEHH6yXAUjRcH2vvetdZkcc4QevSXGM+vmf/5i96U1mRx9t9uST/lwdYNkKA9jkwKIcoE+k3UNoDyDW0r7Qx3O9mKQTxmj/sHNqK2gFEIfqIoxRf7D1mJRIBS9N6lkxJ3HoI+kHWE6VDsY+qRMa5B11n7wTGaBM33WX2fHH+/YleXzgA+YKP5kf31x7EE1p4xlHlBuMLejHqMsBvEKvuOKKehFnU4Ux+kcmXuvqMRnGEHURxhCwbr311oziKKIifRGe47mCOE6bmc9nRNNCwlgTYcD8VvbqpHus9dT/NOjx8oQ7bPLyIfFbeRB8GHQweE+6x+MlxeA5NLgYIhhJGGB0gniLpC4Ho6HDWGEAQ2PN8j6MLhppviPAgJxzYWkUM7YIY7ggM1Di8xdccEE0wMWQxc2f78eDDQ8u3hXhLnW2EAOLgTqNMZ4IzFjx/0lhjFmFxx57LPoNGMX8jjAbmkoQxuh8UmHmPSmMsSQMAY2BOb+PtGIWg1lNREcOOsyk5wT/jzcMv4dn8VuDpwsdAMYqM9wsgSQv6GiAz4UllKQzaRk81Uhz3JIvvvjiaOkGnSQGC2nDfczMBljKhucF6XDPPfdERnt4PzpYZr94N76H2fUw01MqbN+131oOeMOa9V1mzfs17PFSr6W2Yv3hAhHpTnlOGo0s96BzTwo+lCPKZciLVNGMfOnevXuUn9RBZt4on8yyU04Q2wL8P+U29BkIY3yOJW0MfvhuhDnyNXiuUWZZZkQ5I8+ff/75w0TfUDd5x759+9pzzz0X1bOkMMbyYp7Lc/iX35EqKgcwJjEq0wngiNrUcbyErrnmmqhuBBEFwYz34z34XaFMU2dof5J1hnoIuPVT1nkuB+0I+RAgLUkbPPrCBAHlne/lOXwX12orApYrGLDkH21hEryUKB9hlhfjmT6CdpDyl9ou006SB8k+ivwk/xu1V8IQ1x9/6EN+sIoA5gYK7gf5a4hib3ubv/ae95BodNj+Wi1BGEOESBdrkn6S+pMc5FHP6f9C/BaW29E+0Q488MADUd0N9Zv6x2CKa/yL+JmEfApCKW0Y/TPtGp8PbQ95TD0Moj2foSzwTI7HH3+82tJcPks7Gj7LsvF0gj/1u3nz5pGHWFJcpX7TfobPUPdpL7EbeE/6wOT9tK3BxuGzYWKKGJ+0pcn+lbaCtMN+oS1hSTh2AjCxhrcEHrP8S1rSLvGe3P8fl/fUA/r31HRkQoz+mHdkcgK7gHuTwhhtG+9J/SBd+B3YJukIwhjtWyrkP3kZ8p/2tFmzZlE6YXMwAYGHFqIWacL3pfZdpC15GmwJviuE6sDe4fnYe5RLylYQyEh3PI+CbUSbAXiN0O9ccsklUV/Gd4YyE/oG0jdAeiXtRupAKLPYsEwghvJFm5LsFxo1Ls/tzW+uEsM+9zmzE0/07UxobwogLNJOkwfkVSrUX+od5S9MYCByUo+DVxP1hHsoz9Rj+oFQH0MZCPUx2TYEsAsoH+QvNlToN7CNqCeUOfI9ab8ydgh2CvlOeUnaKZTP8FnKJH8nrweCMJZcxkd9wL5KrrhJtpvU6WDnA+lC2SYNaRepY7QDQFllLJYUphl7YMtT1vmX53E/5Zx78WC7+uqro+dhd/LepAn38nt4B+zHpC1DO8z3ks58jv6atpJxRoDn8DfpHOokbVYmaJdo29KNrxj7MemPfcfY79FHHz3UJ9GO8ZtCfaU9BGxL3p22graUdoO+inymPAWP02CbJttt0oqxYbBDSH/yI/QbvGtquRKliYSxJsLQhR2szdQHreP0xxv0aDXFGVkrqw9QaOwYdCBCYfQhrNAA0VjQAHM9NIg0hjSEGMA0KjTmoQGn4aehQgjCWKRzwGDFiKGhpcMKYFTRQAdDLAhjfB/GG5+ls+Fvyj3nmH3BYOX7w9p1ZmDDMggaPgxBDEUaVjoqnoGxFe7BoKYhxLDjHXkODSiNarqYGfw2DDDenU6HWfZwYBCSHkE8oMMmDYPIgHF21llnRWnEd/E+vG+IMUIa8B6kIx0o9zBQIN2p73SW/GY6Sox9rpOW5AWdHZ+jcacz4D1IGzo3nkua0aEgkPE5BDA+S0fDIANIL4xxlpeQDuQf5QCjEIOXTgQDlrTjGRgr5GOmeEENwY7d+6390BXWetByazu4YY8W/d+wVRsOX0aLMEZZJ90pN9QvjESMihAXjrzhb86TFwiUGA3JZWLM3FFOuU75ZiDJgIn6gCGU9Lzh/yn3QSyjbPAOvAtCBGWT8oOxxztRZqhr1CnyGgOSukT5CcYTz6QsYqjxDtRdjJqkARLeO7QBGL6UueQgJQlGDQIWAynegzpGWaX+YFBTL2gXSJfQDnBQH/le3oO2iu/kX+oM5RXjLllngAE8QjHvxnch1iTjjfEs4hEGQ5C6xXNId55DPaO+YFwmDa4G5YB7j12uDO1aXRrHHpfWB6svmaQNxcjF8A19BW0k7TD5SntGu0XZoW0MaY1RTp2hbAL5gDFM20i9YWCT7KMaLe63O0ve7JOf9IPVo47ynmOurbW3v92fe//7zY0c6+wtBkw+Uefoj0Kdo46QN4gEDAap59RB+h/qH/WE69Qt0px+ivoS+ng+R7/AoIV2iWv0UfwdxBrykb4GoYiBMc+mvyGvGchQPmh3+CyDFAZD9EO8D+0eNgfX6E8pG7w7cC/3hOsM7lInzID3p7zRHnEvZYiyw29laSBQDunH6TspZ7Sf3B/aBN4VG4f2inLK93CNZzP4o3yG/hWwKRgYIvSQDlwPHmPUAUQybBSeQ/rR5tHukHZ8P7+Hfpf2je8D7A3egffkmbTHiEN8T7iHdp33RlDgHOlKm4lwl07Yp91EOOI66Zo8SG/6JuwFCCISnyF/eO4555wT1U/el/aVMhMGoHwfNhRCH7+J92GCh/6I9+c30zaTNpQH2vlgQyGW8DnKHenCb6K8cY0yxLXQJ9Kv0Q7wzthZQaThPPnJ39xHn8q7cp78wcZBDAvlh36D9A19c6OFfP7a13z78c53epHdpY37YeYqotlxx/lrX/wihSr+UO2g7NOeY1eEckP6kbfUKcooNgplAyhD9AmkP+0CbQJ1mPpFHpA/tA98ljrLvckyECa7gHYiiCeULeo09Yoyz+eob5Qp2jtsdspjEGWCnYIdwnND3eQcn6Xd47PYPrxTuriwlGnqMII4v5vv5bck6xrtCLZEaDeZHMD+4n7gN5J2lGnSgO8Kk4W8M/U7OUkZJpCwlagjvCt1EbuE52On8/38Du7BZqKdJG04h81IexG86qk3YdIVm4t6Sb1CgOI8hPrIPdQhnkO7RvtJvqSDfKIt4LfwW+lrKCvkK+0J+YQdRrrw22lTaAdpG3i3UBboc6iflBfaStIbm5K8IU84h4demNAZPXp0lGaMaQLcc/nll0fvjl3K7w/2Bu9H+eW7eDdR2pDv1DsJY42cUhfGMGbxssDgoQGnAUnOgNBA0XAEAxJoXBGCglCCwU0jx/kAnR4zqXRcSZd3zmN8YAgBnR4NaJhp5Pt4Np1EgIY5OQCi08UACg03DSUNanK2j+fhqhsEAowjOhE6igANLo176LSTYPBi6JI2dAjJg0F26JwA8YH0o8HncxiD/I0YEUBMwJjj9+NJQeOcnA3mPIIUnRrQUTAIYOAQwOjl+5MxBOgQMCzpeAJ0bBh5AYxNOmM6N6DT5/2SnyGNeXfSgnLAdwXIR96dNCyVgWhjEcZId2YQyTfEF/5OlkEMCNI2OWgJyxRDWmPAY3BRJgKUF8oPZTFZHkLHj3EJybIJzBYyEEqSKvZQnzBAQv2mPCEKBbifZ/COlBt+J21EqI8B/ub3pps1pA5gwFBHSRsMIASvYDBSZqmbDIYC1GmeF+odYCiSfkD6cD1ZZwAjie/BSAfqBoM60hAw0mg/GDBhHFF/EQaTZT2kazBaG5TKzWYTbnCNynvNWr/DrE0DH7xD9y+YLTh8CQcGKGUp5CvtFX8nxdzU8kedoE0LAwIMe7xrkn1Usj9q9FBeP/tZP1hNHniTuYFToUDMwtOG/jXUOQSrUD+p71yjb6YuUgeoDxwMYPFISA4eqD9BdKLOBKg3CMlh8ouBG9+VbEOAtoN6iBDPPQGey0CVAWtog4B2hj4xDOpof6j72AOBdMI178i7UIao5wyMaTeT9gp2AteSnh6UMeo8AzDKK59JLuPh/SFMPIX+FWjjsREYiKcKY0A7QlonbZbwvADtEXUleJpRL2jfguAPnOP3YDeR7uQnfUUyHRi88juI65gK99G+42VOmUge1DPSN+x6zWQe9hztLAd9ALZccldsvp/nkeYMSPneYIMBaUl/hkAADHhJu6QNRr6QF4x9Agx46Q9C30nZ5LuSIMhQzugTAOEytf8hjSnDDMhTbSDSm/vpt0rFzqkVlFEEddqQc8+NTyZw5Ti6duyx3mu1DpC2iKeh/JBvlIng6QPkE+mK3Un7HWwT+gLKR7LOUW7II+oHz0oKHKEMYBsAZZ9+nfoVoO2gnFNXk+/AMykfIX+T0L9gv9CO8C58Ntk/8dl05YGxCzYdkw3UdTZ+YMzAbwD+RQhMllPejzYs2DWkGW1rktAO8F78PsplgDJNetMWBmEs2I6Ua+oWNl6A9w52ToB35B04Tx/Lu4c2BjhHPiEWAWmS2n7wjrT5HOH3JqHfZ+xEfvEbqeO0waGtJn/5bcn2FCEeoToJbVkYyyCg0WYm2wXaaCaCw3NoX/hMEMcBe5r+jDSjv0m204BoSLshnaX0kTDWRCh1YQwjgkYB44bBM4YPM7ihAaODwDijE0IA48BwZhYoeLXQYNEZhvvCeZ6RrzCGIIYRmewQAYMIwY7BbehgEfUAIwsDDiMrgHGFwcjzgQ6EBjFp2PNM3i8YaUlo7HlvhCo+Q1qFg06EziQM3FKFMT6XGuMLA5nfSVrRKXJ/ssMDDH46EBp30o7OmvQMMLChE+DzIS/oBMmLMHND+pJ/ycY/CGPhd/KbknmchEEOHW8yLfn9dO6kcVKcaUgaizBGPmMQUG4wLBCQwzJioKxQBhkYkJ8Yf/yNURgGi3TcGGAMILknGPMYlrkKY8GYxPjgOakDyOCBwMEACIOGfgeji/8P3o4BygMDU8obdZWyHep9gPdLeq8lCQIJ4l6ybgWoG8k6DpRN2irailD+GYQhklOXKc8YYck6A0EYC4MvvpM2hkE334kRFYxX6jC/NynIAUY17UlqOjQIm11dRxR71g1uni+Rg3cZ8uv4BasgjRk4hDJPWqcOVgEhnrJHntJ2Uv6D5wZ9BXlC3nDQf2D80k42GfBMeq/L0yCKveUtBVnqlIT0pT7Sx6arc0Dfevrpp0ftTZicwjYgP4IglYQ2ikEWohltF/nH91C/aB+A72BAhxDOQIp+LLRH1Em+CyGNzwahiD6KPE72UbQ1fJ6+i2fiKUrZom/nO+lb00GfTH9IueN9aVvoZxks8UygTSFtqN+hbcEzCyER0YmyyPfwfQxYkwO62ghjfJ5zPDsJ6YKgxO+hDaLNCYNW0oT2LjmJwr3UDbwfGKzS/iWX7gN1jfdLl3/05wym+a3JMsFBO0pdo85BUhgjHRHG6E+SkDa8M2lC30PZCHkN2BLYITyHtOcabXqyT8Qbhf6EshjygrYf4YE+iXdjAM0An/8PBGEs2JYMgvHGCXmchHKUmpbch+BGWU432G800EeF2IWuzB+G++3RNbzJXB7VBcoWZQ7xIll2klAv6ctPPfXUQ2I50Caks4OBukKfna4MBCEMG4dyTXmjzATBBLucMk27gggWJqCxQ1LFGOBv6j7Pw2aj3cFOo75gp2SC78OGoQ5Srvk9/B3sHWxo2k3KYGgb8aakDaEuAe0NNhxtJffw/YF8hTHqJe1oap0EhKhgY9J+BhuQ34D9lBQnaUeo96G9wCOONib0xwFsM86n9uUQ2gE+k65chDQPYhvvwm/h3UJ+c2DLUk+BtpI2M3Xyguck85T3okzyTOo0z6R9x25GWKNtTYKDBOlMPorSRsJYE6GxCGPBeKGBwcMFoxNouHBVpaNhEB8OjJtkQ8nnMYRocNmNBKMuDGIwQgI0ujTs+QhjeIjQuWBM0YGEjisMgINok5y5pPGkYQ7CGN/JoCwpjNGh8LnUmWzIJHABRly+whheOLwPHRoNN6JXcuYXSDPyIgzyU4UxGm7yAoM05AOGHEZJ6DxDR1CTMMbnkrP0ATpsnp8cdFJO+Cx5me4zDUFjEsaSM3jMDtI5hwEfgzMMJcp1Mk8ZDIWZQ6A8k28YMcSQwG0fIYrBZlIYC7Ow+Qhj1HnKBwYI340xxzMwaDHuKLfMsCcJXm2UN4wu3isYpoEwK5gqckMQxlLFtEA6YYxyjhHJoCiZVtQbfg9lNhdhjHaCtoQ2jjrI84KxRJ5h7CUHscB9nE/GEWow9jlDeP4rZqOvMBtbAscYd4y/2mxV1eA2QHtIeSONg3dBcsaetoXJF/It5CttIAOe0L4GYSwY4KGPYiDRJGCywfWvh7w8OIgv5vpB16nEN9UdyjiDCAYCmWBCif6bPjl4a9Gv0d+lK/v0odQl2ohQJ8PBoCU5GKK+YQtQh8njIILRTtBf0u/TttFn005St5PCBWWJ89giQeygbnOO76dvTG2DgM8FYSy0u4hzlKHQ/tA2MOim7wzvz/djM4TBKu0G9hLfTxrx/7TRoW1I9rmhLcpHGMOrkjaVASL/8j3JiRTeJ1XMIU35boQx0oS2O9lmAm04+RdsriRBGEs3mKZdrY0wRt7y+0k7fktyko3yQH9IXtBmpxPG6PvwVkPYSuYFnyMPsOFyFcZ452Q/GuB5PJffEqCchElD/r/RQt8f2pKTTmKGOr4Q48pudI0g/KNGxSdrRxDGEFYzQZ0jTf/whz9U65sRXhBOU+1gwF7OVAaCLQPkOXYB5ZLwDqEcUf7weGKswHnEYuwkbK9Ue4S/aRdph4D35d14Z+o5vy1Z5wK0NdgwYayE3U79o2xSfngH/qZMht/AQRuYtNmY8OccdZ02IYz36SdThTHO5SOMUccQDcN78f18B30y7QXtPd+R9J7lfFIYI8/4fNJTHxD1sNHS5V8QxtKJnkD7lyqM8e68W6ib4QjpG9rRmoQx8pP2jjaRCTfaKdpZ2lfyP1UAI72xX+kTRGkjYayJ0FiEsdC4hdkCBuyA4cggOVMDlw4MMzo1vJgw5MKzgOdjFGUSxhjQ00gFQQvo4GgQk+9Ap8XsCdAI01kkO0zem+eE2RuENTqGpJHE8xANUgfSQMdGo4yhlDS+gE47mzBGw54UA4FBBb+b68yE0KEgbiRBoAsdFp0sBkdyWRidAEZwuo4owGfpCIIIBqQL382MG2AskufB4E1CWvJbwm8DOi1mUUnDUjEYG5vHWIA6weAvuOpTNzDwc4WBAWWAgRPPSjUKMDSoK5mEMYxIBkIhH8OsZlIcxkii7GFMUPYxvoKRFKBehPrEAJrynBpknTpN25FcLhSojTCGgYqhnAnShnqZaSllEMZCu4exTD6QHqFtwchELE/WH8DAIl01q5g/GOYYybSz5M//b+9eVuS6rjCOZ+BnsAc22AODhx565KfQC2jqocFvYMgsD2A0CLmQ5AkCCQa/QGJCRmqUWS6jJCARExEpVOqn7k9a3j7VHbcTuqvr+8NG3XXO3meftddtr3OqFd0EG6Ej9DRYE/4qX79MYWyNUfzz9OdHiY35flP3ohBms2pD+8Yb5z/7m2P7zdJ+93lx8nfjqsIYGyB38YFP4O8VIfh/v2/5KX7EpnQtxlyGgruC/rqZzsZSbGeb1ni+jWDDKj56ELbG5BSi5AGrTphjCmPOg00kv5hilpisGDuLOJchnntTW25uTDKYPsNnxjtUGJtvrQb99SEHmCNfxH6gKMBXpbgHxWH2w1dbK/5xfSjnGs5JjjVxDWNuFTbY62WFMf1mMRDWzQYX3vaRZ6xfF2W34pf5smm2PWNH8qt5nxM5jrwyb/mGFMb4dsjDzH/rYR5ZOiZmBGtG3u5p1a+jgv5/+OG5D/G3CvmQL75QRd3tDezV22QffCABuOh0PVIYk1ccIrK2XvxPisEetnmraxaHA7vhCw7pwBbWTW411xTsRxHcv2zeG/gTeYH4tPXGqXn4SmCKZpMUxmZBhV9wj8aip2Qzv6Z4GXJuD0kfPHjw4nd2YA8zfaC9EBvcKozRc7/PfNOLBsactm+O9gjsmG9gM8lHYd4eyuerlO6PfPIGcbCfYC9b9vVtC2N8NL+Ra24hbpFHvh2DrcKY9Zef8inuVdxyT/yY9VhjFV9s3LVgWm4fLYzdET7/w893P/nt93e/+N0PbrT96Def7r7889cDguAvkVmr/pwTZ2MzLUnjbG3gOVJwyhxfkkyOczpWAUiCxyk6z88Z39MMT3Cy0VYAc6086RFQFMpmoqSPJDJj5Ili3jzg0PRJABJgOHtPYFIYM0dBLA7UvRtXAra1ceeoJVY2B2uS5DqzeCTwp9CknyfYnjTlngQ210khTz8ymcmoQoF7lKDDZoTcBclc3xMbQdH4HD2MRcZJICSb1krgMwaso4CQ4odrzSfRklXJgsDD1wgSs1jomCctM/jcNApjP/v8T7sf/+qPu5/++mbbD395uDBGLzw5D4I23bGG8LSQvGdy5Wli3mCiU57cJzmyzjYkkhK2abOXooJCgmREIpQkJrqZ/nTQRsTcYCNI76KL5mdzxVYSd4yhT5IciaQ/zso+6A6dVwimr/EJ5kLn2JjjK+5RUjyfVE5cy73Mt4uca642XEHCGrun70nAp81KpNzP9CnGkni7Bxu+eT7dtyaeOELiZzNH7mvSXa6Gf+Vv+H26Fd8FPs3aJB7Qyzw5jn+10bWxnzHK+eJGzjlK2Mrefl8WxV5//fyrTQoo7777qjj20UcEddHp+rBbst7aiIobYp03OOg7v2QzaeMB8lZcTlGNfbI7fkXBh63KVQNby1eYfIUlb3XCmsU3sOX4ItdVFFMgygOz2Dac6zpius2gMeOT5CYpCq3+xu9in2vGP8F1jGcseui4zWb6m7eNlePkMYviNpryJn4uuQTZpahlM8ZHOk9hzL2kwAXFYWsx/w6SmCAvSCwX173FloIan0nn8wYF/2RcviprSl7WKcVntiaH4Bcj5wm5sbetwobru6cUxvhV8UYfzYMRf7ctciEvcSL+WfyQN8yHKgp5bDsbYushN5qbef5CjBST4pflhdZbvPEZWa2bcoUxayKnhWvxO9Fh6yjnUQwgH3KaBQMPVPiZ+VD2aPF1Sl+V5EO0t9569Z98aHzOhZy+C+xfHN0qrCK5Jp2li/SHjVvD5Jpz7emSN4LYlXHpJd+E6AD71KzlLFjZtyjo+HzmU3JqOZCciH+Qp8RO6czMU+hlcnCkKLQ+xIZ9hxxmvrnsGt6Ijd9KvjX7K3jxlWTnflLY8vssSPEb5BP99RCRT2bLzuXT/Jz+5u8BtqJxHg7wlfZKuSd+wnzsI/hj9uOtOr4z/tla2r/EbvlG9pgH67AXYMczp5ooPrH9GbMnYoM8dfo//lGfuaby4PgKOkEe5Bfoi3ESa0C32DLZ2AfFf/rcvfGxefuNb/OwRezL/rbcXviMFsbuAMf2xhi8HcHhSwrBIUmCBAiBjbORKGaDI5HgjAUyx/2bDa/EleORwHHGHCYnnA1vEuAkKBw6h+z6ApjAam6cN6fpMwmapEjilj76S2o4PXM1hnPzFEAAEDBzD+7Z8flH5ieCzHXfGNPHNWy4nSdZ45CTlBvPfbu+IOXcPNFNcIKAKBC4JwEUkgPyy32Qi+AyN5vuWR/nWF/zJPs83TXHyMv8BGObBAU0cxP0JAvW0b/GUvjU77ZwrG+MxeYk5fw6mUoa6aO1sBGhN/H5grUnqz63FvRFEJcYQeLGfvRX5JFUsY0k99HN2LfNi42QDZbNhTXP2wvW25N8mzq6mWTOtZzrHGMplPndhiubODom6WSjdM25zjtUSKJj3hpxngRGc312ywbMd31jTIJsruRkHvSfrc2kk80Yc9qMGDrfGIN5uZ4nzEk8g2Ih/2QccmdH5EJ25dtjPfmse/fuvYwpwZpKfvk568Hn0i06Ku5gfWMMiVFZ46NDTPHGy2uvnW9Ufa1pvzl7ySyOaXub2gvy4uD14CtsrMgyNseWbEjYhg2suA5rZi3YINu2+VLgt078kJihACKuij1+ZvuOsRl+x6YTNqF8HnvVT9zhE62nWMpfmAcfpsDO3/CT4hqdcCyN/TvmmjY8sy//N3Uk8LFin+vPwpgchf3nDRKFJsVv83MunXU9+QV9s+k0H8f4Fz7MXKDYEr/nrTW5ibzHxpF/8vl8Y4x8bcbJ3HmK93Ilftf1zcPG11jpp49YQM6uT1bkylZSsOSPbQqdY57WT45waA8hvrjWVmHjqjfG5Hzmy17JxbXYaopV5E7G5sFf0w3rJN5l405+dI9/to4pKJCZ+zKm/mSvMJAiifhmTPdJjsaz2TU+mYCO+LqXc4xN98Qk/t04dJ0cHTN/85trevRY0/fee+VD0t58038PyflenHh92CodVcCNTyFHOYoCl9/ZUdZbPu8rzylukDfZWwd+g8+J37hMB6wR22Q7+ltbuqnww47Fa+uqH51QVNaPjdFXOhF75YuSp+jPj6QvX0lPoncTeYXi9izCsQ32xi7oGb/JF7iOObpHOY7ckJ342XXiF+XheWuV/cjnFH7IR2HKcfdG19c3xkDm5BVb5DPESPmee5Kj8Rv2SPGFCnDk7PrmJ+dyD8m9yFrBT1459yvW0PhbsLv79++/WBs6QNbuMQ98zdOcUvQC2bF/YyeOWJvkAeRhTuI+nbP+mnHo0UThW4HSfPOAE/SVv7Ae5kQP5LtbDw3K7aOFsTvCV/96snv89G+7J0//fqPt8T//unv67JuvJXPCnCynEwQByXA235Dcco7afP0/GIMzcjyBLQg6EktNgOTI88SGY3WtbLAhoRGgnJ+ANcfws/4ZI3jSKGHKG2ASOs52wpbM0Vzn/W2haKCtmOuUWWRIbu5HcFe887nrCPBbAUQSH5ltyVRAEhQcJ6OQcX2uULaFBMA5+pM5x58EN5CTcyTVqyxdL9dIYLpN/Hufuz756tnu8T/2zb832fZzePb8m8k0/aAX0eFA/xVZsoFA1oK8V50zDntwzFrNzR0dMRa9T+FG/+jbln3TA2OxhSSsuT59Mj/nTJ31mWs7x/X1c85MGNmFcdkonc/YW7BLeuW82LWx+Q5janR41UtM3VwTmsjDMf0RHzMTSOjr3FlUDq4vYTSOtjWP8t9DD6331PkJvbOm9DD6F/3R11peFaOOjv0mcff+++dfn5xFsaAg8vbbu90775z/PGztOpA9fWfH0+b4B3Jke1PG7Nm6xA8kLrMH/652YwPimHFnPAd7d13H2VXGdD39zGMrDtEZx7QZA0EHLus7oU/sXZ/g2u55+lvnGc88k0cE/XNsKyaSoWPm4jr8JDmQE/2dfhtkQhZz7uaSMXxG91d/L1fg75NnTX8P52SdtDX+TJwrD9k6x/WnzCJDfczJA1KFJtcnF/ey5fOTi5hLYtTE+GTtuPEDeV7Wj946pq85WU+fkVmIvIwj1qx6aVzHtFW/7gR7W9x99tlu98knu93HH/sbCOd/g+x/BJnTH2sfn2JN2GV8/mqX9HYWsKd+rP48unVIB4yV49Y+zNx67Se++Nxc6cTqx6berT5gciivYCfmFVuY9siuZww0hjk45t91v+I4WbJ3smAr/iX3aY8TczJefJQ+ru+eMl99Y9fwe2Ri3uxkXber9isT/kHscL9TL7K+7tNctvKB7NH0WX2mtSIPx/isrMEqt/h2ujXvE8aY8zqUk5TbRwtjpRwhnKxXxT3VKaWUUg6iOLb8xxZfw1dgDnxdpZSbwqbZmyDeIitHwPPn562UUo6UFsZKOUI8jfB3BfI1z1JKKaWUu4IHgN4Wm383rZRSSvl/0cJYKaWUUkoppZRSSjlJWhgrpZRSSimllFJKKSdJC2OllFJKKaWUUkop5SRpYayUUkoppZRSSimlnCQtjJVSSimllFJKKaWUk6SFsVJKKaWUUkoppZRykrQwVkoppZRSSimllFJOkhbGSimllFJKKaWUUspJ0sJYKaWUUkoppZRSSjlJWhgrpZRSSimllFJKKSdJC2OllFJKKaWUUkop5SRpYayUUkoppZRSSimlnCQtjJVSSimllFJKKaWUk6SFsVJKKaWUUkoppZRykrQwVkoppZRSSimllFJOkhbGSimllFJKKaWUUspJ0sJYKaWUUkoppZRSSjlJWhgrpZRSSimllFJKKSfJy8LYw4cPd48ePXrxQVtbW1tbW1tbW1tbW1tbW1tb211vamFqYt87Ozv7vR80lbK2tra2tra2tra2tra2tra2tra73NTBzs7O/vIfVTp15Jfx8TgAAAAASUVORK5CYII=">
          <a:extLst>
            <a:ext uri="{FF2B5EF4-FFF2-40B4-BE49-F238E27FC236}">
              <a16:creationId xmlns:a16="http://schemas.microsoft.com/office/drawing/2014/main" id="{A97DB0E2-01F0-985B-B104-4ACBC39EAD96}"/>
            </a:ext>
          </a:extLst>
        </xdr:cNvPr>
        <xdr:cNvPicPr>
          <a:picLocks noChangeAspect="1"/>
        </xdr:cNvPicPr>
      </xdr:nvPicPr>
      <xdr:blipFill>
        <a:blip xmlns:r="http://schemas.openxmlformats.org/officeDocument/2006/relationships" r:embed="rId11"/>
        <a:srcRect/>
        <a:stretch>
          <a:fillRect/>
        </a:stretch>
      </xdr:blipFill>
      <xdr:spPr bwMode="auto">
        <a:xfrm>
          <a:off x="6519316" y="412746"/>
          <a:ext cx="6213537" cy="3060000"/>
        </a:xfrm>
        <a:prstGeom prst="rect">
          <a:avLst/>
        </a:prstGeom>
      </xdr:spPr>
    </xdr:pic>
    <xdr:clientData/>
  </xdr:twoCellAnchor>
  <xdr:twoCellAnchor editAs="oneCell">
    <xdr:from>
      <xdr:col>31</xdr:col>
      <xdr:colOff>10583</xdr:colOff>
      <xdr:row>3</xdr:row>
      <xdr:rowOff>21167</xdr:rowOff>
    </xdr:from>
    <xdr:to>
      <xdr:col>31</xdr:col>
      <xdr:colOff>6238267</xdr:colOff>
      <xdr:row>19</xdr:row>
      <xdr:rowOff>26817</xdr:rowOff>
    </xdr:to>
    <xdr:pic>
      <xdr:nvPicPr>
        <xdr:cNvPr id="15" name="Imagem 14">
          <a:extLst>
            <a:ext uri="{FF2B5EF4-FFF2-40B4-BE49-F238E27FC236}">
              <a16:creationId xmlns:a16="http://schemas.microsoft.com/office/drawing/2014/main" id="{DDC9621A-3475-455E-A303-59B9526153F0}"/>
            </a:ext>
          </a:extLst>
        </xdr:cNvPr>
        <xdr:cNvPicPr>
          <a:picLocks noChangeAspect="1"/>
        </xdr:cNvPicPr>
      </xdr:nvPicPr>
      <xdr:blipFill>
        <a:blip xmlns:r="http://schemas.openxmlformats.org/officeDocument/2006/relationships" r:embed="rId12"/>
        <a:stretch>
          <a:fillRect/>
        </a:stretch>
      </xdr:blipFill>
      <xdr:spPr>
        <a:xfrm>
          <a:off x="6508750" y="423334"/>
          <a:ext cx="6227684" cy="3060000"/>
        </a:xfrm>
        <a:prstGeom prst="rect">
          <a:avLst/>
        </a:prstGeom>
      </xdr:spPr>
    </xdr:pic>
    <xdr:clientData/>
  </xdr:twoCellAnchor>
  <xdr:twoCellAnchor>
    <xdr:from>
      <xdr:col>29</xdr:col>
      <xdr:colOff>166676</xdr:colOff>
      <xdr:row>3</xdr:row>
      <xdr:rowOff>21166</xdr:rowOff>
    </xdr:from>
    <xdr:to>
      <xdr:col>29</xdr:col>
      <xdr:colOff>6370116</xdr:colOff>
      <xdr:row>19</xdr:row>
      <xdr:rowOff>33166</xdr:rowOff>
    </xdr:to>
    <xdr:pic>
      <xdr:nvPicPr>
        <xdr:cNvPr id="13" name="Imagem 12">
          <a:extLst>
            <a:ext uri="{FF2B5EF4-FFF2-40B4-BE49-F238E27FC236}">
              <a16:creationId xmlns:a16="http://schemas.microsoft.com/office/drawing/2014/main" id="{3230650C-5961-6D29-E4BE-F2CE34C10197}"/>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6977051" y="433916"/>
          <a:ext cx="6203440" cy="293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341331</xdr:colOff>
      <xdr:row>3</xdr:row>
      <xdr:rowOff>15863</xdr:rowOff>
    </xdr:from>
    <xdr:to>
      <xdr:col>28</xdr:col>
      <xdr:colOff>9933</xdr:colOff>
      <xdr:row>19</xdr:row>
      <xdr:rowOff>28863</xdr:rowOff>
    </xdr:to>
    <xdr:pic>
      <xdr:nvPicPr>
        <xdr:cNvPr id="14" name="Imagem 13">
          <a:extLst>
            <a:ext uri="{FF2B5EF4-FFF2-40B4-BE49-F238E27FC236}">
              <a16:creationId xmlns:a16="http://schemas.microsoft.com/office/drawing/2014/main" id="{D21D28B0-29B8-97AB-28F7-5F3843C3E5A3}"/>
            </a:ext>
          </a:extLst>
        </xdr:cNvPr>
        <xdr:cNvPicPr>
          <a:picLocks noChangeAspect="1"/>
        </xdr:cNvPicPr>
      </xdr:nvPicPr>
      <xdr:blipFill>
        <a:blip xmlns:r="http://schemas.openxmlformats.org/officeDocument/2006/relationships" r:embed="rId14"/>
        <a:stretch>
          <a:fillRect/>
        </a:stretch>
      </xdr:blipFill>
      <xdr:spPr>
        <a:xfrm>
          <a:off x="7151706" y="428613"/>
          <a:ext cx="5948752" cy="2934000"/>
        </a:xfrm>
        <a:prstGeom prst="rect">
          <a:avLst/>
        </a:prstGeom>
      </xdr:spPr>
    </xdr:pic>
    <xdr:clientData/>
  </xdr:twoCellAnchor>
  <xdr:twoCellAnchor>
    <xdr:from>
      <xdr:col>25</xdr:col>
      <xdr:colOff>373061</xdr:colOff>
      <xdr:row>2</xdr:row>
      <xdr:rowOff>150805</xdr:rowOff>
    </xdr:from>
    <xdr:to>
      <xdr:col>25</xdr:col>
      <xdr:colOff>6424321</xdr:colOff>
      <xdr:row>19</xdr:row>
      <xdr:rowOff>15118</xdr:rowOff>
    </xdr:to>
    <xdr:pic>
      <xdr:nvPicPr>
        <xdr:cNvPr id="19" name="Imagem 2">
          <a:extLst>
            <a:ext uri="{FF2B5EF4-FFF2-40B4-BE49-F238E27FC236}">
              <a16:creationId xmlns:a16="http://schemas.microsoft.com/office/drawing/2014/main" id="{25BC11A9-51FD-EC06-783C-D78B7F804BBF}"/>
            </a:ext>
          </a:extLst>
        </xdr:cNvPr>
        <xdr:cNvPicPr>
          <a:picLocks noChangeAspect="1" noChangeArrowheads="1"/>
        </xdr:cNvPicPr>
      </xdr:nvPicPr>
      <xdr:blipFill>
        <a:blip xmlns:r="http://schemas.openxmlformats.org/officeDocument/2006/relationships" r:embed="rId15" r:link="rId16">
          <a:extLst>
            <a:ext uri="{28A0092B-C50C-407E-A947-70E740481C1C}">
              <a14:useLocalDpi xmlns:a14="http://schemas.microsoft.com/office/drawing/2010/main" val="0"/>
            </a:ext>
          </a:extLst>
        </a:blip>
        <a:srcRect/>
        <a:stretch>
          <a:fillRect/>
        </a:stretch>
      </xdr:blipFill>
      <xdr:spPr bwMode="auto">
        <a:xfrm>
          <a:off x="7183436" y="396868"/>
          <a:ext cx="6051260" cy="295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142890</xdr:colOff>
      <xdr:row>2</xdr:row>
      <xdr:rowOff>150811</xdr:rowOff>
    </xdr:from>
    <xdr:to>
      <xdr:col>23</xdr:col>
      <xdr:colOff>6262890</xdr:colOff>
      <xdr:row>19</xdr:row>
      <xdr:rowOff>39493</xdr:rowOff>
    </xdr:to>
    <xdr:pic>
      <xdr:nvPicPr>
        <xdr:cNvPr id="20" name="Imagem 1">
          <a:extLst>
            <a:ext uri="{FF2B5EF4-FFF2-40B4-BE49-F238E27FC236}">
              <a16:creationId xmlns:a16="http://schemas.microsoft.com/office/drawing/2014/main" id="{F17F6859-CCE0-C723-0827-5A8A58E7C5B9}"/>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6953265" y="396874"/>
          <a:ext cx="6120000" cy="29763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234166</xdr:colOff>
      <xdr:row>2</xdr:row>
      <xdr:rowOff>186528</xdr:rowOff>
    </xdr:from>
    <xdr:to>
      <xdr:col>21</xdr:col>
      <xdr:colOff>6257177</xdr:colOff>
      <xdr:row>19</xdr:row>
      <xdr:rowOff>36353</xdr:rowOff>
    </xdr:to>
    <xdr:pic>
      <xdr:nvPicPr>
        <xdr:cNvPr id="16" name="Imagem 15">
          <a:extLst>
            <a:ext uri="{FF2B5EF4-FFF2-40B4-BE49-F238E27FC236}">
              <a16:creationId xmlns:a16="http://schemas.microsoft.com/office/drawing/2014/main" id="{298DC398-044D-8537-EF01-8C2142CCEF14}"/>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19462760" y="436559"/>
          <a:ext cx="6029361" cy="31002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301619</xdr:colOff>
      <xdr:row>2</xdr:row>
      <xdr:rowOff>160939</xdr:rowOff>
    </xdr:from>
    <xdr:to>
      <xdr:col>20</xdr:col>
      <xdr:colOff>6250</xdr:colOff>
      <xdr:row>19</xdr:row>
      <xdr:rowOff>37340</xdr:rowOff>
    </xdr:to>
    <xdr:pic>
      <xdr:nvPicPr>
        <xdr:cNvPr id="17" name="Imagem 3">
          <a:extLst>
            <a:ext uri="{FF2B5EF4-FFF2-40B4-BE49-F238E27FC236}">
              <a16:creationId xmlns:a16="http://schemas.microsoft.com/office/drawing/2014/main" id="{8BC249F9-9514-B573-B966-5AA79AE7E418}"/>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13160369" y="410970"/>
          <a:ext cx="5979225" cy="31268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123984</xdr:colOff>
      <xdr:row>2</xdr:row>
      <xdr:rowOff>150813</xdr:rowOff>
    </xdr:from>
    <xdr:to>
      <xdr:col>18</xdr:col>
      <xdr:colOff>7420</xdr:colOff>
      <xdr:row>19</xdr:row>
      <xdr:rowOff>9963</xdr:rowOff>
    </xdr:to>
    <xdr:pic>
      <xdr:nvPicPr>
        <xdr:cNvPr id="42" name="Imagem 21">
          <a:extLst>
            <a:ext uri="{FF2B5EF4-FFF2-40B4-BE49-F238E27FC236}">
              <a16:creationId xmlns:a16="http://schemas.microsoft.com/office/drawing/2014/main" id="{7100902C-8887-D4B1-E9E1-A832B32753C9}"/>
            </a:ext>
          </a:extLst>
        </xdr:cNvPr>
        <xdr:cNvPicPr>
          <a:picLocks noChangeAspect="1"/>
        </xdr:cNvPicPr>
      </xdr:nvPicPr>
      <xdr:blipFill>
        <a:blip xmlns:r="http://schemas.openxmlformats.org/officeDocument/2006/relationships" r:embed="rId20"/>
        <a:stretch>
          <a:fillRect/>
        </a:stretch>
      </xdr:blipFill>
      <xdr:spPr>
        <a:xfrm>
          <a:off x="250984" y="396876"/>
          <a:ext cx="6308843" cy="3002400"/>
        </a:xfrm>
        <a:prstGeom prst="rect">
          <a:avLst/>
        </a:prstGeom>
      </xdr:spPr>
    </xdr:pic>
    <xdr:clientData/>
  </xdr:twoCellAnchor>
  <xdr:twoCellAnchor editAs="oneCell">
    <xdr:from>
      <xdr:col>15</xdr:col>
      <xdr:colOff>134118</xdr:colOff>
      <xdr:row>2</xdr:row>
      <xdr:rowOff>161926</xdr:rowOff>
    </xdr:from>
    <xdr:to>
      <xdr:col>16</xdr:col>
      <xdr:colOff>2794</xdr:colOff>
      <xdr:row>19</xdr:row>
      <xdr:rowOff>8376</xdr:rowOff>
    </xdr:to>
    <xdr:pic>
      <xdr:nvPicPr>
        <xdr:cNvPr id="40" name="Imagem 20">
          <a:extLst>
            <a:ext uri="{FF2B5EF4-FFF2-40B4-BE49-F238E27FC236}">
              <a16:creationId xmlns:a16="http://schemas.microsoft.com/office/drawing/2014/main" id="{92B6CD1C-A1A3-EF7D-1BA0-0719F8C37904}"/>
            </a:ext>
          </a:extLst>
        </xdr:cNvPr>
        <xdr:cNvPicPr>
          <a:picLocks noChangeAspect="1"/>
        </xdr:cNvPicPr>
      </xdr:nvPicPr>
      <xdr:blipFill>
        <a:blip xmlns:r="http://schemas.openxmlformats.org/officeDocument/2006/relationships" r:embed="rId21"/>
        <a:stretch>
          <a:fillRect/>
        </a:stretch>
      </xdr:blipFill>
      <xdr:spPr>
        <a:xfrm>
          <a:off x="6944493" y="411957"/>
          <a:ext cx="6326626" cy="2909532"/>
        </a:xfrm>
        <a:prstGeom prst="rect">
          <a:avLst/>
        </a:prstGeom>
      </xdr:spPr>
    </xdr:pic>
    <xdr:clientData/>
  </xdr:twoCellAnchor>
  <xdr:twoCellAnchor>
    <xdr:from>
      <xdr:col>11</xdr:col>
      <xdr:colOff>158759</xdr:colOff>
      <xdr:row>3</xdr:row>
      <xdr:rowOff>110331</xdr:rowOff>
    </xdr:from>
    <xdr:to>
      <xdr:col>11</xdr:col>
      <xdr:colOff>6453989</xdr:colOff>
      <xdr:row>19</xdr:row>
      <xdr:rowOff>88564</xdr:rowOff>
    </xdr:to>
    <xdr:pic>
      <xdr:nvPicPr>
        <xdr:cNvPr id="22" name="Imagem 21">
          <a:extLst>
            <a:ext uri="{FF2B5EF4-FFF2-40B4-BE49-F238E27FC236}">
              <a16:creationId xmlns:a16="http://schemas.microsoft.com/office/drawing/2014/main" id="{DF7667B2-8D48-DECC-CD05-25E02ABD3B5D}"/>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13660447" y="562769"/>
          <a:ext cx="6295230" cy="28357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13</xdr:col>
      <xdr:colOff>134118</xdr:colOff>
      <xdr:row>2</xdr:row>
      <xdr:rowOff>161926</xdr:rowOff>
    </xdr:from>
    <xdr:ext cx="6326626" cy="2977000"/>
    <xdr:pic>
      <xdr:nvPicPr>
        <xdr:cNvPr id="18" name="Imagem 20">
          <a:extLst>
            <a:ext uri="{FF2B5EF4-FFF2-40B4-BE49-F238E27FC236}">
              <a16:creationId xmlns:a16="http://schemas.microsoft.com/office/drawing/2014/main" id="{A081AFA1-EC0E-41FC-A2F4-D5892988D638}"/>
            </a:ext>
          </a:extLst>
        </xdr:cNvPr>
        <xdr:cNvPicPr>
          <a:picLocks noChangeAspect="1"/>
        </xdr:cNvPicPr>
      </xdr:nvPicPr>
      <xdr:blipFill>
        <a:blip xmlns:r="http://schemas.openxmlformats.org/officeDocument/2006/relationships" r:embed="rId21"/>
        <a:stretch>
          <a:fillRect/>
        </a:stretch>
      </xdr:blipFill>
      <xdr:spPr>
        <a:xfrm>
          <a:off x="7150868" y="407989"/>
          <a:ext cx="6326626" cy="2977000"/>
        </a:xfrm>
        <a:prstGeom prst="rect">
          <a:avLst/>
        </a:prstGeom>
      </xdr:spPr>
    </xdr:pic>
    <xdr:clientData/>
  </xdr:oneCellAnchor>
  <xdr:twoCellAnchor editAs="oneCell">
    <xdr:from>
      <xdr:col>9</xdr:col>
      <xdr:colOff>294483</xdr:colOff>
      <xdr:row>3</xdr:row>
      <xdr:rowOff>107948</xdr:rowOff>
    </xdr:from>
    <xdr:to>
      <xdr:col>10</xdr:col>
      <xdr:colOff>26986</xdr:colOff>
      <xdr:row>19</xdr:row>
      <xdr:rowOff>151992</xdr:rowOff>
    </xdr:to>
    <xdr:pic>
      <xdr:nvPicPr>
        <xdr:cNvPr id="21" name="Imagem 20">
          <a:extLst>
            <a:ext uri="{FF2B5EF4-FFF2-40B4-BE49-F238E27FC236}">
              <a16:creationId xmlns:a16="http://schemas.microsoft.com/office/drawing/2014/main" id="{CA8635C8-F632-CCD0-4153-8A34627743C1}"/>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6199983" y="560386"/>
          <a:ext cx="6313485" cy="29015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225330</xdr:colOff>
      <xdr:row>3</xdr:row>
      <xdr:rowOff>138418</xdr:rowOff>
    </xdr:from>
    <xdr:to>
      <xdr:col>8</xdr:col>
      <xdr:colOff>11111</xdr:colOff>
      <xdr:row>20</xdr:row>
      <xdr:rowOff>25400</xdr:rowOff>
    </xdr:to>
    <xdr:pic>
      <xdr:nvPicPr>
        <xdr:cNvPr id="23" name="Imagem 22">
          <a:extLst>
            <a:ext uri="{FF2B5EF4-FFF2-40B4-BE49-F238E27FC236}">
              <a16:creationId xmlns:a16="http://schemas.microsoft.com/office/drawing/2014/main" id="{ABEDA24B-E5F2-6746-17DA-D51F34620FE1}"/>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352330" y="590856"/>
          <a:ext cx="6323106" cy="29968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35719</xdr:colOff>
      <xdr:row>3</xdr:row>
      <xdr:rowOff>154781</xdr:rowOff>
    </xdr:from>
    <xdr:to>
      <xdr:col>5</xdr:col>
      <xdr:colOff>6507957</xdr:colOff>
      <xdr:row>19</xdr:row>
      <xdr:rowOff>154781</xdr:rowOff>
    </xdr:to>
    <xdr:pic>
      <xdr:nvPicPr>
        <xdr:cNvPr id="24" name="Imagem 23">
          <a:extLst>
            <a:ext uri="{FF2B5EF4-FFF2-40B4-BE49-F238E27FC236}">
              <a16:creationId xmlns:a16="http://schemas.microsoft.com/office/drawing/2014/main" id="{E34C8827-3182-40F5-929E-948C8D81B0B9}"/>
            </a:ext>
            <a:ext uri="{147F2762-F138-4A5C-976F-8EAC2B608ADB}">
              <a16:predDERef xmlns:a16="http://schemas.microsoft.com/office/drawing/2014/main" pred="{ABEDA24B-E5F2-6746-17DA-D51F34620FE1}"/>
            </a:ext>
          </a:extLst>
        </xdr:cNvPr>
        <xdr:cNvPicPr>
          <a:picLocks noChangeAspect="1"/>
        </xdr:cNvPicPr>
      </xdr:nvPicPr>
      <xdr:blipFill>
        <a:blip xmlns:r="http://schemas.openxmlformats.org/officeDocument/2006/relationships" r:embed="rId25"/>
        <a:stretch>
          <a:fillRect/>
        </a:stretch>
      </xdr:blipFill>
      <xdr:spPr>
        <a:xfrm>
          <a:off x="7334250" y="607219"/>
          <a:ext cx="6475413" cy="2857500"/>
        </a:xfrm>
        <a:prstGeom prst="rect">
          <a:avLst/>
        </a:prstGeom>
      </xdr:spPr>
    </xdr:pic>
    <xdr:clientData/>
  </xdr:twoCellAnchor>
  <xdr:twoCellAnchor editAs="oneCell">
    <xdr:from>
      <xdr:col>3</xdr:col>
      <xdr:colOff>15081</xdr:colOff>
      <xdr:row>4</xdr:row>
      <xdr:rowOff>18256</xdr:rowOff>
    </xdr:from>
    <xdr:to>
      <xdr:col>3</xdr:col>
      <xdr:colOff>6337299</xdr:colOff>
      <xdr:row>19</xdr:row>
      <xdr:rowOff>165868</xdr:rowOff>
    </xdr:to>
    <xdr:pic>
      <xdr:nvPicPr>
        <xdr:cNvPr id="26" name="Imagem 25">
          <a:extLst>
            <a:ext uri="{FF2B5EF4-FFF2-40B4-BE49-F238E27FC236}">
              <a16:creationId xmlns:a16="http://schemas.microsoft.com/office/drawing/2014/main" id="{8E03FFA8-B4A9-04B7-F122-D2155DEF833D}"/>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610394" y="649287"/>
          <a:ext cx="6322218" cy="2826519"/>
        </a:xfrm>
        <a:prstGeom prst="rect">
          <a:avLst/>
        </a:prstGeom>
      </xdr:spPr>
    </xdr:pic>
    <xdr:clientData/>
  </xdr:twoCellAnchor>
  <xdr:twoCellAnchor editAs="oneCell">
    <xdr:from>
      <xdr:col>0</xdr:col>
      <xdr:colOff>438887</xdr:colOff>
      <xdr:row>4</xdr:row>
      <xdr:rowOff>7938</xdr:rowOff>
    </xdr:from>
    <xdr:to>
      <xdr:col>1</xdr:col>
      <xdr:colOff>6221412</xdr:colOff>
      <xdr:row>19</xdr:row>
      <xdr:rowOff>15875</xdr:rowOff>
    </xdr:to>
    <xdr:pic>
      <xdr:nvPicPr>
        <xdr:cNvPr id="25" name="Imagem 26">
          <a:extLst>
            <a:ext uri="{FF2B5EF4-FFF2-40B4-BE49-F238E27FC236}">
              <a16:creationId xmlns:a16="http://schemas.microsoft.com/office/drawing/2014/main" id="{50C4E779-4168-9F4B-D3D1-B3FE28B8C25B}"/>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438887" y="642938"/>
          <a:ext cx="6379425" cy="28892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3</xdr:col>
      <xdr:colOff>209549</xdr:colOff>
      <xdr:row>8</xdr:row>
      <xdr:rowOff>28574</xdr:rowOff>
    </xdr:from>
    <xdr:ext cx="5162552" cy="14944725"/>
    <xdr:sp macro="" textlink="">
      <xdr:nvSpPr>
        <xdr:cNvPr id="2" name="Retângulo de cantos arredondados 1">
          <a:extLst>
            <a:ext uri="{FF2B5EF4-FFF2-40B4-BE49-F238E27FC236}">
              <a16:creationId xmlns:a16="http://schemas.microsoft.com/office/drawing/2014/main" id="{CB88C76D-1B45-496F-BD51-F4A189811E67}"/>
            </a:ext>
          </a:extLst>
        </xdr:cNvPr>
        <xdr:cNvSpPr/>
      </xdr:nvSpPr>
      <xdr:spPr>
        <a:xfrm>
          <a:off x="2038349" y="1552574"/>
          <a:ext cx="5162552" cy="14944725"/>
        </a:xfrm>
        <a:prstGeom prst="roundRect">
          <a:avLst/>
        </a:prstGeom>
        <a:noFill/>
        <a:ln w="15875">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pt-BR"/>
        </a:p>
      </xdr:txBody>
    </xdr:sp>
    <xdr:clientData/>
  </xdr:oneCellAnchor>
  <xdr:oneCellAnchor>
    <xdr:from>
      <xdr:col>3</xdr:col>
      <xdr:colOff>0</xdr:colOff>
      <xdr:row>2</xdr:row>
      <xdr:rowOff>47625</xdr:rowOff>
    </xdr:from>
    <xdr:ext cx="5083575" cy="293817"/>
    <xdr:sp macro="" textlink="">
      <xdr:nvSpPr>
        <xdr:cNvPr id="3" name="CaixaDeTexto 2">
          <a:extLst>
            <a:ext uri="{FF2B5EF4-FFF2-40B4-BE49-F238E27FC236}">
              <a16:creationId xmlns:a16="http://schemas.microsoft.com/office/drawing/2014/main" id="{1DB1796E-D11D-44CB-A17E-825A144CB353}"/>
            </a:ext>
          </a:extLst>
        </xdr:cNvPr>
        <xdr:cNvSpPr txBox="1"/>
      </xdr:nvSpPr>
      <xdr:spPr>
        <a:xfrm>
          <a:off x="1828800" y="428625"/>
          <a:ext cx="5083575" cy="2938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pt-BR" sz="1600" b="1">
              <a:solidFill>
                <a:srgbClr val="002060"/>
              </a:solidFill>
            </a:rPr>
            <a:t>Itaú Unibanco</a:t>
          </a:r>
          <a:r>
            <a:rPr lang="pt-BR" sz="1600" b="1" baseline="0">
              <a:solidFill>
                <a:srgbClr val="002060"/>
              </a:solidFill>
            </a:rPr>
            <a:t> Holding S.A. - Planilha de Séries Históricas</a:t>
          </a:r>
          <a:endParaRPr lang="pt-BR" sz="1600" b="1">
            <a:solidFill>
              <a:srgbClr val="002060"/>
            </a:solidFill>
          </a:endParaRPr>
        </a:p>
      </xdr:txBody>
    </xdr:sp>
    <xdr:clientData/>
  </xdr:oneCellAnchor>
  <xdr:twoCellAnchor>
    <xdr:from>
      <xdr:col>4</xdr:col>
      <xdr:colOff>266700</xdr:colOff>
      <xdr:row>8</xdr:row>
      <xdr:rowOff>66677</xdr:rowOff>
    </xdr:from>
    <xdr:to>
      <xdr:col>4</xdr:col>
      <xdr:colOff>2286000</xdr:colOff>
      <xdr:row>9</xdr:row>
      <xdr:rowOff>47624</xdr:rowOff>
    </xdr:to>
    <xdr:sp macro="" textlink="">
      <xdr:nvSpPr>
        <xdr:cNvPr id="4" name="CaixaDeTexto 3">
          <a:extLst>
            <a:ext uri="{FF2B5EF4-FFF2-40B4-BE49-F238E27FC236}">
              <a16:creationId xmlns:a16="http://schemas.microsoft.com/office/drawing/2014/main" id="{F1008D9C-4FA4-429C-9715-A03E49BF2D78}"/>
            </a:ext>
          </a:extLst>
        </xdr:cNvPr>
        <xdr:cNvSpPr txBox="1"/>
      </xdr:nvSpPr>
      <xdr:spPr>
        <a:xfrm>
          <a:off x="2705100" y="1590677"/>
          <a:ext cx="342900" cy="1714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ctr"/>
          <a:r>
            <a:rPr lang="pt-BR" sz="1100" b="1">
              <a:solidFill>
                <a:srgbClr val="003399"/>
              </a:solidFill>
            </a:rPr>
            <a:t>Informações (Pilar 3)</a:t>
          </a:r>
        </a:p>
        <a:p>
          <a:pPr algn="ctr"/>
          <a:endParaRPr lang="pt-BR" sz="1100" b="1">
            <a:solidFill>
              <a:srgbClr val="003399"/>
            </a:solidFill>
          </a:endParaRPr>
        </a:p>
      </xdr:txBody>
    </xdr:sp>
    <xdr:clientData/>
  </xdr:twoCellAnchor>
  <xdr:twoCellAnchor>
    <xdr:from>
      <xdr:col>8</xdr:col>
      <xdr:colOff>57150</xdr:colOff>
      <xdr:row>1</xdr:row>
      <xdr:rowOff>85725</xdr:rowOff>
    </xdr:from>
    <xdr:to>
      <xdr:col>9</xdr:col>
      <xdr:colOff>76200</xdr:colOff>
      <xdr:row>4</xdr:row>
      <xdr:rowOff>76200</xdr:rowOff>
    </xdr:to>
    <xdr:grpSp>
      <xdr:nvGrpSpPr>
        <xdr:cNvPr id="5" name="Grupo 17">
          <a:extLst>
            <a:ext uri="{FF2B5EF4-FFF2-40B4-BE49-F238E27FC236}">
              <a16:creationId xmlns:a16="http://schemas.microsoft.com/office/drawing/2014/main" id="{80931DE7-9568-4597-86BB-5EAED0D31A0A}"/>
            </a:ext>
          </a:extLst>
        </xdr:cNvPr>
        <xdr:cNvGrpSpPr>
          <a:grpSpLocks/>
        </xdr:cNvGrpSpPr>
      </xdr:nvGrpSpPr>
      <xdr:grpSpPr bwMode="auto">
        <a:xfrm>
          <a:off x="6987540" y="259080"/>
          <a:ext cx="651510" cy="502920"/>
          <a:chOff x="7086600" y="304801"/>
          <a:chExt cx="628650" cy="552448"/>
        </a:xfrm>
      </xdr:grpSpPr>
      <xdr:sp macro="" textlink="">
        <xdr:nvSpPr>
          <xdr:cNvPr id="6" name="Retângulo de cantos arredondados 5">
            <a:extLst>
              <a:ext uri="{FF2B5EF4-FFF2-40B4-BE49-F238E27FC236}">
                <a16:creationId xmlns:a16="http://schemas.microsoft.com/office/drawing/2014/main" id="{081AEB76-C3EE-4D57-A36C-3E9C1BF01247}"/>
              </a:ext>
            </a:extLst>
          </xdr:cNvPr>
          <xdr:cNvSpPr/>
        </xdr:nvSpPr>
        <xdr:spPr>
          <a:xfrm>
            <a:off x="7086600" y="304801"/>
            <a:ext cx="428625" cy="375665"/>
          </a:xfrm>
          <a:prstGeom prst="roundRect">
            <a:avLst/>
          </a:prstGeom>
          <a:noFill/>
          <a:ln w="9525">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pt-BR"/>
          </a:p>
        </xdr:txBody>
      </xdr:sp>
      <xdr:sp macro="" textlink="">
        <xdr:nvSpPr>
          <xdr:cNvPr id="7" name="Retângulo de cantos arredondados 19">
            <a:extLst>
              <a:ext uri="{FF2B5EF4-FFF2-40B4-BE49-F238E27FC236}">
                <a16:creationId xmlns:a16="http://schemas.microsoft.com/office/drawing/2014/main" id="{3F8C8AA6-94CC-4EAB-BB79-44819041F7CD}"/>
              </a:ext>
            </a:extLst>
          </xdr:cNvPr>
          <xdr:cNvSpPr>
            <a:spLocks noChangeArrowheads="1"/>
          </xdr:cNvSpPr>
        </xdr:nvSpPr>
        <xdr:spPr bwMode="auto">
          <a:xfrm>
            <a:off x="7286625" y="476250"/>
            <a:ext cx="428625" cy="380999"/>
          </a:xfrm>
          <a:prstGeom prst="roundRect">
            <a:avLst>
              <a:gd name="adj" fmla="val 16667"/>
            </a:avLst>
          </a:prstGeom>
          <a:noFill/>
          <a:ln w="9525" algn="ctr">
            <a:solidFill>
              <a:srgbClr val="D9D9D9"/>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oneCellAnchor>
    <xdr:from>
      <xdr:col>1</xdr:col>
      <xdr:colOff>171450</xdr:colOff>
      <xdr:row>1</xdr:row>
      <xdr:rowOff>38100</xdr:rowOff>
    </xdr:from>
    <xdr:ext cx="647700" cy="638175"/>
    <xdr:pic>
      <xdr:nvPicPr>
        <xdr:cNvPr id="8" name="il_fi" descr="http://assets.macmagazine.com.br/wp-content/uploads/2009/02/03-itau_mobile.jpg">
          <a:extLst>
            <a:ext uri="{FF2B5EF4-FFF2-40B4-BE49-F238E27FC236}">
              <a16:creationId xmlns:a16="http://schemas.microsoft.com/office/drawing/2014/main" id="{E93DDACC-B78E-4508-8AAB-44377B8DF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1050" y="228600"/>
          <a:ext cx="64770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twoCellAnchor>
    <xdr:from>
      <xdr:col>32</xdr:col>
      <xdr:colOff>0</xdr:colOff>
      <xdr:row>1</xdr:row>
      <xdr:rowOff>571500</xdr:rowOff>
    </xdr:from>
    <xdr:to>
      <xdr:col>32</xdr:col>
      <xdr:colOff>0</xdr:colOff>
      <xdr:row>2</xdr:row>
      <xdr:rowOff>57150</xdr:rowOff>
    </xdr:to>
    <xdr:sp macro="" textlink="">
      <xdr:nvSpPr>
        <xdr:cNvPr id="2" name="Rectangle 10">
          <a:extLst>
            <a:ext uri="{FF2B5EF4-FFF2-40B4-BE49-F238E27FC236}">
              <a16:creationId xmlns:a16="http://schemas.microsoft.com/office/drawing/2014/main" id="{A0E81D16-067D-4F50-9205-8BBCB58E5232}"/>
            </a:ext>
          </a:extLst>
        </xdr:cNvPr>
        <xdr:cNvSpPr>
          <a:spLocks noChangeArrowheads="1"/>
        </xdr:cNvSpPr>
      </xdr:nvSpPr>
      <xdr:spPr bwMode="auto">
        <a:xfrm>
          <a:off x="19507200" y="381000"/>
          <a:ext cx="0" cy="571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32</xdr:col>
      <xdr:colOff>0</xdr:colOff>
      <xdr:row>1</xdr:row>
      <xdr:rowOff>571500</xdr:rowOff>
    </xdr:from>
    <xdr:to>
      <xdr:col>32</xdr:col>
      <xdr:colOff>0</xdr:colOff>
      <xdr:row>2</xdr:row>
      <xdr:rowOff>57150</xdr:rowOff>
    </xdr:to>
    <xdr:sp macro="" textlink="">
      <xdr:nvSpPr>
        <xdr:cNvPr id="3" name="Rectangle 11">
          <a:extLst>
            <a:ext uri="{FF2B5EF4-FFF2-40B4-BE49-F238E27FC236}">
              <a16:creationId xmlns:a16="http://schemas.microsoft.com/office/drawing/2014/main" id="{30286B27-3645-4599-8D88-B488E1B9DB67}"/>
            </a:ext>
          </a:extLst>
        </xdr:cNvPr>
        <xdr:cNvSpPr>
          <a:spLocks noChangeArrowheads="1"/>
        </xdr:cNvSpPr>
      </xdr:nvSpPr>
      <xdr:spPr bwMode="auto">
        <a:xfrm>
          <a:off x="19507200" y="381000"/>
          <a:ext cx="0" cy="571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33</xdr:col>
      <xdr:colOff>0</xdr:colOff>
      <xdr:row>1</xdr:row>
      <xdr:rowOff>571500</xdr:rowOff>
    </xdr:from>
    <xdr:to>
      <xdr:col>33</xdr:col>
      <xdr:colOff>0</xdr:colOff>
      <xdr:row>2</xdr:row>
      <xdr:rowOff>57150</xdr:rowOff>
    </xdr:to>
    <xdr:sp macro="" textlink="">
      <xdr:nvSpPr>
        <xdr:cNvPr id="4" name="Rectangle 12">
          <a:extLst>
            <a:ext uri="{FF2B5EF4-FFF2-40B4-BE49-F238E27FC236}">
              <a16:creationId xmlns:a16="http://schemas.microsoft.com/office/drawing/2014/main" id="{22DB0CA6-A32E-4076-B948-BC5BD0ECAEA7}"/>
            </a:ext>
          </a:extLst>
        </xdr:cNvPr>
        <xdr:cNvSpPr>
          <a:spLocks noChangeArrowheads="1"/>
        </xdr:cNvSpPr>
      </xdr:nvSpPr>
      <xdr:spPr bwMode="auto">
        <a:xfrm>
          <a:off x="20116800" y="381000"/>
          <a:ext cx="0" cy="571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33</xdr:col>
      <xdr:colOff>0</xdr:colOff>
      <xdr:row>1</xdr:row>
      <xdr:rowOff>571500</xdr:rowOff>
    </xdr:from>
    <xdr:to>
      <xdr:col>33</xdr:col>
      <xdr:colOff>0</xdr:colOff>
      <xdr:row>2</xdr:row>
      <xdr:rowOff>57150</xdr:rowOff>
    </xdr:to>
    <xdr:sp macro="" textlink="">
      <xdr:nvSpPr>
        <xdr:cNvPr id="5" name="Rectangle 13">
          <a:extLst>
            <a:ext uri="{FF2B5EF4-FFF2-40B4-BE49-F238E27FC236}">
              <a16:creationId xmlns:a16="http://schemas.microsoft.com/office/drawing/2014/main" id="{D24F1935-E187-4E9C-9034-2AB9DA224B1F}"/>
            </a:ext>
          </a:extLst>
        </xdr:cNvPr>
        <xdr:cNvSpPr>
          <a:spLocks noChangeArrowheads="1"/>
        </xdr:cNvSpPr>
      </xdr:nvSpPr>
      <xdr:spPr bwMode="auto">
        <a:xfrm>
          <a:off x="20116800" y="381000"/>
          <a:ext cx="0" cy="571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35</xdr:col>
      <xdr:colOff>0</xdr:colOff>
      <xdr:row>1</xdr:row>
      <xdr:rowOff>571500</xdr:rowOff>
    </xdr:from>
    <xdr:to>
      <xdr:col>35</xdr:col>
      <xdr:colOff>0</xdr:colOff>
      <xdr:row>2</xdr:row>
      <xdr:rowOff>57150</xdr:rowOff>
    </xdr:to>
    <xdr:sp macro="" textlink="">
      <xdr:nvSpPr>
        <xdr:cNvPr id="6" name="Rectangle 14">
          <a:extLst>
            <a:ext uri="{FF2B5EF4-FFF2-40B4-BE49-F238E27FC236}">
              <a16:creationId xmlns:a16="http://schemas.microsoft.com/office/drawing/2014/main" id="{735DD5EA-74C0-45F3-8B74-B34AF8B12510}"/>
            </a:ext>
          </a:extLst>
        </xdr:cNvPr>
        <xdr:cNvSpPr>
          <a:spLocks noChangeArrowheads="1"/>
        </xdr:cNvSpPr>
      </xdr:nvSpPr>
      <xdr:spPr bwMode="auto">
        <a:xfrm>
          <a:off x="21336000" y="381000"/>
          <a:ext cx="0" cy="571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35</xdr:col>
      <xdr:colOff>0</xdr:colOff>
      <xdr:row>1</xdr:row>
      <xdr:rowOff>571500</xdr:rowOff>
    </xdr:from>
    <xdr:to>
      <xdr:col>35</xdr:col>
      <xdr:colOff>0</xdr:colOff>
      <xdr:row>2</xdr:row>
      <xdr:rowOff>57150</xdr:rowOff>
    </xdr:to>
    <xdr:sp macro="" textlink="">
      <xdr:nvSpPr>
        <xdr:cNvPr id="7" name="Rectangle 15">
          <a:extLst>
            <a:ext uri="{FF2B5EF4-FFF2-40B4-BE49-F238E27FC236}">
              <a16:creationId xmlns:a16="http://schemas.microsoft.com/office/drawing/2014/main" id="{8519F537-D59F-4391-8DB5-4BBCC2A1A4A3}"/>
            </a:ext>
          </a:extLst>
        </xdr:cNvPr>
        <xdr:cNvSpPr>
          <a:spLocks noChangeArrowheads="1"/>
        </xdr:cNvSpPr>
      </xdr:nvSpPr>
      <xdr:spPr bwMode="auto">
        <a:xfrm>
          <a:off x="21336000" y="381000"/>
          <a:ext cx="0" cy="571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41</xdr:col>
      <xdr:colOff>0</xdr:colOff>
      <xdr:row>51</xdr:row>
      <xdr:rowOff>571500</xdr:rowOff>
    </xdr:from>
    <xdr:to>
      <xdr:col>41</xdr:col>
      <xdr:colOff>0</xdr:colOff>
      <xdr:row>52</xdr:row>
      <xdr:rowOff>57150</xdr:rowOff>
    </xdr:to>
    <xdr:sp macro="" textlink="">
      <xdr:nvSpPr>
        <xdr:cNvPr id="2" name="Rectangle 10">
          <a:extLst>
            <a:ext uri="{FF2B5EF4-FFF2-40B4-BE49-F238E27FC236}">
              <a16:creationId xmlns:a16="http://schemas.microsoft.com/office/drawing/2014/main" id="{F3C8653D-0461-4684-8EBC-7B4B639E82D8}"/>
            </a:ext>
          </a:extLst>
        </xdr:cNvPr>
        <xdr:cNvSpPr>
          <a:spLocks noChangeArrowheads="1"/>
        </xdr:cNvSpPr>
      </xdr:nvSpPr>
      <xdr:spPr bwMode="auto">
        <a:xfrm>
          <a:off x="24993600" y="9906000"/>
          <a:ext cx="0" cy="571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41</xdr:col>
      <xdr:colOff>0</xdr:colOff>
      <xdr:row>51</xdr:row>
      <xdr:rowOff>571500</xdr:rowOff>
    </xdr:from>
    <xdr:to>
      <xdr:col>41</xdr:col>
      <xdr:colOff>0</xdr:colOff>
      <xdr:row>52</xdr:row>
      <xdr:rowOff>57150</xdr:rowOff>
    </xdr:to>
    <xdr:sp macro="" textlink="">
      <xdr:nvSpPr>
        <xdr:cNvPr id="3" name="Rectangle 11">
          <a:extLst>
            <a:ext uri="{FF2B5EF4-FFF2-40B4-BE49-F238E27FC236}">
              <a16:creationId xmlns:a16="http://schemas.microsoft.com/office/drawing/2014/main" id="{89417981-8519-4DB4-ADC5-66C09D08F11A}"/>
            </a:ext>
          </a:extLst>
        </xdr:cNvPr>
        <xdr:cNvSpPr>
          <a:spLocks noChangeArrowheads="1"/>
        </xdr:cNvSpPr>
      </xdr:nvSpPr>
      <xdr:spPr bwMode="auto">
        <a:xfrm>
          <a:off x="24993600" y="9906000"/>
          <a:ext cx="0" cy="571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42</xdr:col>
      <xdr:colOff>0</xdr:colOff>
      <xdr:row>51</xdr:row>
      <xdr:rowOff>571500</xdr:rowOff>
    </xdr:from>
    <xdr:to>
      <xdr:col>42</xdr:col>
      <xdr:colOff>0</xdr:colOff>
      <xdr:row>52</xdr:row>
      <xdr:rowOff>57150</xdr:rowOff>
    </xdr:to>
    <xdr:sp macro="" textlink="">
      <xdr:nvSpPr>
        <xdr:cNvPr id="4" name="Rectangle 12">
          <a:extLst>
            <a:ext uri="{FF2B5EF4-FFF2-40B4-BE49-F238E27FC236}">
              <a16:creationId xmlns:a16="http://schemas.microsoft.com/office/drawing/2014/main" id="{8B501C30-C0CA-4771-919A-128C06B45492}"/>
            </a:ext>
          </a:extLst>
        </xdr:cNvPr>
        <xdr:cNvSpPr>
          <a:spLocks noChangeArrowheads="1"/>
        </xdr:cNvSpPr>
      </xdr:nvSpPr>
      <xdr:spPr bwMode="auto">
        <a:xfrm>
          <a:off x="25603200" y="9906000"/>
          <a:ext cx="0" cy="571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42</xdr:col>
      <xdr:colOff>0</xdr:colOff>
      <xdr:row>51</xdr:row>
      <xdr:rowOff>571500</xdr:rowOff>
    </xdr:from>
    <xdr:to>
      <xdr:col>42</xdr:col>
      <xdr:colOff>0</xdr:colOff>
      <xdr:row>52</xdr:row>
      <xdr:rowOff>57150</xdr:rowOff>
    </xdr:to>
    <xdr:sp macro="" textlink="">
      <xdr:nvSpPr>
        <xdr:cNvPr id="5" name="Rectangle 13">
          <a:extLst>
            <a:ext uri="{FF2B5EF4-FFF2-40B4-BE49-F238E27FC236}">
              <a16:creationId xmlns:a16="http://schemas.microsoft.com/office/drawing/2014/main" id="{A814A7B1-CD9F-4CCE-B856-720C8D9DC403}"/>
            </a:ext>
          </a:extLst>
        </xdr:cNvPr>
        <xdr:cNvSpPr>
          <a:spLocks noChangeArrowheads="1"/>
        </xdr:cNvSpPr>
      </xdr:nvSpPr>
      <xdr:spPr bwMode="auto">
        <a:xfrm>
          <a:off x="25603200" y="9906000"/>
          <a:ext cx="0" cy="571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41</xdr:col>
      <xdr:colOff>0</xdr:colOff>
      <xdr:row>51</xdr:row>
      <xdr:rowOff>571500</xdr:rowOff>
    </xdr:from>
    <xdr:to>
      <xdr:col>41</xdr:col>
      <xdr:colOff>0</xdr:colOff>
      <xdr:row>52</xdr:row>
      <xdr:rowOff>57150</xdr:rowOff>
    </xdr:to>
    <xdr:sp macro="" textlink="">
      <xdr:nvSpPr>
        <xdr:cNvPr id="6" name="Rectangle 10">
          <a:extLst>
            <a:ext uri="{FF2B5EF4-FFF2-40B4-BE49-F238E27FC236}">
              <a16:creationId xmlns:a16="http://schemas.microsoft.com/office/drawing/2014/main" id="{C8E6ECD1-F04A-4C8D-9180-C4FF32A31EA6}"/>
            </a:ext>
          </a:extLst>
        </xdr:cNvPr>
        <xdr:cNvSpPr>
          <a:spLocks noChangeArrowheads="1"/>
        </xdr:cNvSpPr>
      </xdr:nvSpPr>
      <xdr:spPr bwMode="auto">
        <a:xfrm>
          <a:off x="24993600" y="9906000"/>
          <a:ext cx="0" cy="571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41</xdr:col>
      <xdr:colOff>0</xdr:colOff>
      <xdr:row>51</xdr:row>
      <xdr:rowOff>571500</xdr:rowOff>
    </xdr:from>
    <xdr:to>
      <xdr:col>41</xdr:col>
      <xdr:colOff>0</xdr:colOff>
      <xdr:row>52</xdr:row>
      <xdr:rowOff>57150</xdr:rowOff>
    </xdr:to>
    <xdr:sp macro="" textlink="">
      <xdr:nvSpPr>
        <xdr:cNvPr id="7" name="Rectangle 11">
          <a:extLst>
            <a:ext uri="{FF2B5EF4-FFF2-40B4-BE49-F238E27FC236}">
              <a16:creationId xmlns:a16="http://schemas.microsoft.com/office/drawing/2014/main" id="{4A7E30E7-C62B-4CC2-A8C3-1B9BE8503789}"/>
            </a:ext>
          </a:extLst>
        </xdr:cNvPr>
        <xdr:cNvSpPr>
          <a:spLocks noChangeArrowheads="1"/>
        </xdr:cNvSpPr>
      </xdr:nvSpPr>
      <xdr:spPr bwMode="auto">
        <a:xfrm>
          <a:off x="24993600" y="9906000"/>
          <a:ext cx="0" cy="571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42</xdr:col>
      <xdr:colOff>0</xdr:colOff>
      <xdr:row>51</xdr:row>
      <xdr:rowOff>571500</xdr:rowOff>
    </xdr:from>
    <xdr:to>
      <xdr:col>42</xdr:col>
      <xdr:colOff>0</xdr:colOff>
      <xdr:row>52</xdr:row>
      <xdr:rowOff>57150</xdr:rowOff>
    </xdr:to>
    <xdr:sp macro="" textlink="">
      <xdr:nvSpPr>
        <xdr:cNvPr id="8" name="Rectangle 12">
          <a:extLst>
            <a:ext uri="{FF2B5EF4-FFF2-40B4-BE49-F238E27FC236}">
              <a16:creationId xmlns:a16="http://schemas.microsoft.com/office/drawing/2014/main" id="{2D51B31B-94DE-4211-A2A8-04698DBD05F7}"/>
            </a:ext>
          </a:extLst>
        </xdr:cNvPr>
        <xdr:cNvSpPr>
          <a:spLocks noChangeArrowheads="1"/>
        </xdr:cNvSpPr>
      </xdr:nvSpPr>
      <xdr:spPr bwMode="auto">
        <a:xfrm>
          <a:off x="25603200" y="9906000"/>
          <a:ext cx="0" cy="571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42</xdr:col>
      <xdr:colOff>0</xdr:colOff>
      <xdr:row>51</xdr:row>
      <xdr:rowOff>571500</xdr:rowOff>
    </xdr:from>
    <xdr:to>
      <xdr:col>42</xdr:col>
      <xdr:colOff>0</xdr:colOff>
      <xdr:row>52</xdr:row>
      <xdr:rowOff>57150</xdr:rowOff>
    </xdr:to>
    <xdr:sp macro="" textlink="">
      <xdr:nvSpPr>
        <xdr:cNvPr id="9" name="Rectangle 13">
          <a:extLst>
            <a:ext uri="{FF2B5EF4-FFF2-40B4-BE49-F238E27FC236}">
              <a16:creationId xmlns:a16="http://schemas.microsoft.com/office/drawing/2014/main" id="{9A0F19C2-ADDA-4199-922A-2F8D47B96A15}"/>
            </a:ext>
          </a:extLst>
        </xdr:cNvPr>
        <xdr:cNvSpPr>
          <a:spLocks noChangeArrowheads="1"/>
        </xdr:cNvSpPr>
      </xdr:nvSpPr>
      <xdr:spPr bwMode="auto">
        <a:xfrm>
          <a:off x="25603200" y="9906000"/>
          <a:ext cx="0" cy="571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41</xdr:col>
      <xdr:colOff>0</xdr:colOff>
      <xdr:row>60</xdr:row>
      <xdr:rowOff>571500</xdr:rowOff>
    </xdr:from>
    <xdr:to>
      <xdr:col>41</xdr:col>
      <xdr:colOff>0</xdr:colOff>
      <xdr:row>61</xdr:row>
      <xdr:rowOff>57150</xdr:rowOff>
    </xdr:to>
    <xdr:sp macro="" textlink="">
      <xdr:nvSpPr>
        <xdr:cNvPr id="10" name="Rectangle 10">
          <a:extLst>
            <a:ext uri="{FF2B5EF4-FFF2-40B4-BE49-F238E27FC236}">
              <a16:creationId xmlns:a16="http://schemas.microsoft.com/office/drawing/2014/main" id="{A062710B-FAC0-4C71-A255-A855B59326D2}"/>
            </a:ext>
          </a:extLst>
        </xdr:cNvPr>
        <xdr:cNvSpPr>
          <a:spLocks noChangeArrowheads="1"/>
        </xdr:cNvSpPr>
      </xdr:nvSpPr>
      <xdr:spPr bwMode="auto">
        <a:xfrm>
          <a:off x="24993600" y="11620500"/>
          <a:ext cx="0" cy="571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41</xdr:col>
      <xdr:colOff>0</xdr:colOff>
      <xdr:row>60</xdr:row>
      <xdr:rowOff>571500</xdr:rowOff>
    </xdr:from>
    <xdr:to>
      <xdr:col>41</xdr:col>
      <xdr:colOff>0</xdr:colOff>
      <xdr:row>61</xdr:row>
      <xdr:rowOff>57150</xdr:rowOff>
    </xdr:to>
    <xdr:sp macro="" textlink="">
      <xdr:nvSpPr>
        <xdr:cNvPr id="11" name="Rectangle 11">
          <a:extLst>
            <a:ext uri="{FF2B5EF4-FFF2-40B4-BE49-F238E27FC236}">
              <a16:creationId xmlns:a16="http://schemas.microsoft.com/office/drawing/2014/main" id="{6AF5F558-8496-454E-8793-945F8410F4B3}"/>
            </a:ext>
          </a:extLst>
        </xdr:cNvPr>
        <xdr:cNvSpPr>
          <a:spLocks noChangeArrowheads="1"/>
        </xdr:cNvSpPr>
      </xdr:nvSpPr>
      <xdr:spPr bwMode="auto">
        <a:xfrm>
          <a:off x="24993600" y="11620500"/>
          <a:ext cx="0" cy="571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42</xdr:col>
      <xdr:colOff>0</xdr:colOff>
      <xdr:row>60</xdr:row>
      <xdr:rowOff>571500</xdr:rowOff>
    </xdr:from>
    <xdr:to>
      <xdr:col>42</xdr:col>
      <xdr:colOff>0</xdr:colOff>
      <xdr:row>61</xdr:row>
      <xdr:rowOff>57150</xdr:rowOff>
    </xdr:to>
    <xdr:sp macro="" textlink="">
      <xdr:nvSpPr>
        <xdr:cNvPr id="12" name="Rectangle 12">
          <a:extLst>
            <a:ext uri="{FF2B5EF4-FFF2-40B4-BE49-F238E27FC236}">
              <a16:creationId xmlns:a16="http://schemas.microsoft.com/office/drawing/2014/main" id="{237ADB19-D3AD-4580-9911-EC5A05761875}"/>
            </a:ext>
          </a:extLst>
        </xdr:cNvPr>
        <xdr:cNvSpPr>
          <a:spLocks noChangeArrowheads="1"/>
        </xdr:cNvSpPr>
      </xdr:nvSpPr>
      <xdr:spPr bwMode="auto">
        <a:xfrm>
          <a:off x="25603200" y="11620500"/>
          <a:ext cx="0" cy="571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42</xdr:col>
      <xdr:colOff>0</xdr:colOff>
      <xdr:row>60</xdr:row>
      <xdr:rowOff>571500</xdr:rowOff>
    </xdr:from>
    <xdr:to>
      <xdr:col>42</xdr:col>
      <xdr:colOff>0</xdr:colOff>
      <xdr:row>61</xdr:row>
      <xdr:rowOff>57150</xdr:rowOff>
    </xdr:to>
    <xdr:sp macro="" textlink="">
      <xdr:nvSpPr>
        <xdr:cNvPr id="13" name="Rectangle 13">
          <a:extLst>
            <a:ext uri="{FF2B5EF4-FFF2-40B4-BE49-F238E27FC236}">
              <a16:creationId xmlns:a16="http://schemas.microsoft.com/office/drawing/2014/main" id="{F7A22448-5066-4CD8-9804-C07B60A9440F}"/>
            </a:ext>
          </a:extLst>
        </xdr:cNvPr>
        <xdr:cNvSpPr>
          <a:spLocks noChangeArrowheads="1"/>
        </xdr:cNvSpPr>
      </xdr:nvSpPr>
      <xdr:spPr bwMode="auto">
        <a:xfrm>
          <a:off x="25603200" y="11620500"/>
          <a:ext cx="0" cy="571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41</xdr:col>
      <xdr:colOff>0</xdr:colOff>
      <xdr:row>65</xdr:row>
      <xdr:rowOff>571500</xdr:rowOff>
    </xdr:from>
    <xdr:to>
      <xdr:col>41</xdr:col>
      <xdr:colOff>0</xdr:colOff>
      <xdr:row>66</xdr:row>
      <xdr:rowOff>57150</xdr:rowOff>
    </xdr:to>
    <xdr:sp macro="" textlink="">
      <xdr:nvSpPr>
        <xdr:cNvPr id="14" name="Rectangle 10">
          <a:extLst>
            <a:ext uri="{FF2B5EF4-FFF2-40B4-BE49-F238E27FC236}">
              <a16:creationId xmlns:a16="http://schemas.microsoft.com/office/drawing/2014/main" id="{C9FF5A80-C410-4961-9BC7-F0D1C441EB65}"/>
            </a:ext>
          </a:extLst>
        </xdr:cNvPr>
        <xdr:cNvSpPr>
          <a:spLocks noChangeArrowheads="1"/>
        </xdr:cNvSpPr>
      </xdr:nvSpPr>
      <xdr:spPr bwMode="auto">
        <a:xfrm>
          <a:off x="24993600" y="12573000"/>
          <a:ext cx="0" cy="571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41</xdr:col>
      <xdr:colOff>0</xdr:colOff>
      <xdr:row>65</xdr:row>
      <xdr:rowOff>571500</xdr:rowOff>
    </xdr:from>
    <xdr:to>
      <xdr:col>41</xdr:col>
      <xdr:colOff>0</xdr:colOff>
      <xdr:row>66</xdr:row>
      <xdr:rowOff>57150</xdr:rowOff>
    </xdr:to>
    <xdr:sp macro="" textlink="">
      <xdr:nvSpPr>
        <xdr:cNvPr id="15" name="Rectangle 11">
          <a:extLst>
            <a:ext uri="{FF2B5EF4-FFF2-40B4-BE49-F238E27FC236}">
              <a16:creationId xmlns:a16="http://schemas.microsoft.com/office/drawing/2014/main" id="{0D233A90-AE25-4D25-B4BD-7978DF48A76B}"/>
            </a:ext>
          </a:extLst>
        </xdr:cNvPr>
        <xdr:cNvSpPr>
          <a:spLocks noChangeArrowheads="1"/>
        </xdr:cNvSpPr>
      </xdr:nvSpPr>
      <xdr:spPr bwMode="auto">
        <a:xfrm>
          <a:off x="24993600" y="12573000"/>
          <a:ext cx="0" cy="571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42</xdr:col>
      <xdr:colOff>0</xdr:colOff>
      <xdr:row>65</xdr:row>
      <xdr:rowOff>571500</xdr:rowOff>
    </xdr:from>
    <xdr:to>
      <xdr:col>42</xdr:col>
      <xdr:colOff>0</xdr:colOff>
      <xdr:row>66</xdr:row>
      <xdr:rowOff>57150</xdr:rowOff>
    </xdr:to>
    <xdr:sp macro="" textlink="">
      <xdr:nvSpPr>
        <xdr:cNvPr id="16" name="Rectangle 12">
          <a:extLst>
            <a:ext uri="{FF2B5EF4-FFF2-40B4-BE49-F238E27FC236}">
              <a16:creationId xmlns:a16="http://schemas.microsoft.com/office/drawing/2014/main" id="{C987764C-B1DC-44CC-B54C-FDF2F2EAF8D6}"/>
            </a:ext>
          </a:extLst>
        </xdr:cNvPr>
        <xdr:cNvSpPr>
          <a:spLocks noChangeArrowheads="1"/>
        </xdr:cNvSpPr>
      </xdr:nvSpPr>
      <xdr:spPr bwMode="auto">
        <a:xfrm>
          <a:off x="25603200" y="12573000"/>
          <a:ext cx="0" cy="571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42</xdr:col>
      <xdr:colOff>0</xdr:colOff>
      <xdr:row>65</xdr:row>
      <xdr:rowOff>571500</xdr:rowOff>
    </xdr:from>
    <xdr:to>
      <xdr:col>42</xdr:col>
      <xdr:colOff>0</xdr:colOff>
      <xdr:row>66</xdr:row>
      <xdr:rowOff>57150</xdr:rowOff>
    </xdr:to>
    <xdr:sp macro="" textlink="">
      <xdr:nvSpPr>
        <xdr:cNvPr id="17" name="Rectangle 13">
          <a:extLst>
            <a:ext uri="{FF2B5EF4-FFF2-40B4-BE49-F238E27FC236}">
              <a16:creationId xmlns:a16="http://schemas.microsoft.com/office/drawing/2014/main" id="{C5EF4998-254F-4713-B9D1-2AE7313A610A}"/>
            </a:ext>
          </a:extLst>
        </xdr:cNvPr>
        <xdr:cNvSpPr>
          <a:spLocks noChangeArrowheads="1"/>
        </xdr:cNvSpPr>
      </xdr:nvSpPr>
      <xdr:spPr bwMode="auto">
        <a:xfrm>
          <a:off x="25603200" y="12573000"/>
          <a:ext cx="0" cy="571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oneCellAnchor>
    <xdr:from>
      <xdr:col>79</xdr:col>
      <xdr:colOff>3305175</xdr:colOff>
      <xdr:row>394</xdr:row>
      <xdr:rowOff>209550</xdr:rowOff>
    </xdr:from>
    <xdr:ext cx="1038225" cy="228600"/>
    <xdr:pic>
      <xdr:nvPicPr>
        <xdr:cNvPr id="2" name="Picture 1">
          <a:extLst>
            <a:ext uri="{FF2B5EF4-FFF2-40B4-BE49-F238E27FC236}">
              <a16:creationId xmlns:a16="http://schemas.microsoft.com/office/drawing/2014/main" id="{3F22C04E-D593-4EC4-AE29-00019B3E5E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9004" t="23180" r="16309" b="59569"/>
        <a:stretch>
          <a:fillRect/>
        </a:stretch>
      </xdr:blipFill>
      <xdr:spPr bwMode="auto">
        <a:xfrm>
          <a:off x="48768000" y="75247500"/>
          <a:ext cx="103822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wsDr>
</file>

<file path=xl/drawings/drawing8.xml><?xml version="1.0" encoding="utf-8"?>
<xdr:wsDr xmlns:xdr="http://schemas.openxmlformats.org/drawingml/2006/spreadsheetDrawing" xmlns:a="http://schemas.openxmlformats.org/drawingml/2006/main">
  <xdr:oneCellAnchor>
    <xdr:from>
      <xdr:col>78</xdr:col>
      <xdr:colOff>3305175</xdr:colOff>
      <xdr:row>396</xdr:row>
      <xdr:rowOff>209550</xdr:rowOff>
    </xdr:from>
    <xdr:ext cx="1038225" cy="228600"/>
    <xdr:pic>
      <xdr:nvPicPr>
        <xdr:cNvPr id="2" name="Picture 1">
          <a:extLst>
            <a:ext uri="{FF2B5EF4-FFF2-40B4-BE49-F238E27FC236}">
              <a16:creationId xmlns:a16="http://schemas.microsoft.com/office/drawing/2014/main" id="{A17FD4B2-6228-4ECD-97B9-0DDAE25918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9004" t="23180" r="16309" b="59569"/>
        <a:stretch>
          <a:fillRect/>
        </a:stretch>
      </xdr:blipFill>
      <xdr:spPr bwMode="auto">
        <a:xfrm>
          <a:off x="48158400" y="75628500"/>
          <a:ext cx="103822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wsDr>
</file>

<file path=xl/drawings/drawing9.xml><?xml version="1.0" encoding="utf-8"?>
<xdr:wsDr xmlns:xdr="http://schemas.openxmlformats.org/drawingml/2006/spreadsheetDrawing" xmlns:a="http://schemas.openxmlformats.org/drawingml/2006/main">
  <xdr:oneCellAnchor>
    <xdr:from>
      <xdr:col>81</xdr:col>
      <xdr:colOff>3305175</xdr:colOff>
      <xdr:row>398</xdr:row>
      <xdr:rowOff>209550</xdr:rowOff>
    </xdr:from>
    <xdr:ext cx="1038225" cy="228600"/>
    <xdr:pic>
      <xdr:nvPicPr>
        <xdr:cNvPr id="2" name="Picture 1">
          <a:extLst>
            <a:ext uri="{FF2B5EF4-FFF2-40B4-BE49-F238E27FC236}">
              <a16:creationId xmlns:a16="http://schemas.microsoft.com/office/drawing/2014/main" id="{67E41238-B510-4A20-BC0E-F65289F9AA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9004" t="23180" r="16309" b="59569"/>
        <a:stretch>
          <a:fillRect/>
        </a:stretch>
      </xdr:blipFill>
      <xdr:spPr bwMode="auto">
        <a:xfrm>
          <a:off x="49987200" y="76009500"/>
          <a:ext cx="103822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63928-4D31-4DB1-990F-465CF4B772EF}">
  <sheetPr codeName="Planilha11"/>
  <dimension ref="A1:XFC163"/>
  <sheetViews>
    <sheetView showGridLines="0" tabSelected="1" zoomScale="80" zoomScaleNormal="80" workbookViewId="0">
      <selection activeCell="C43" sqref="C43"/>
    </sheetView>
  </sheetViews>
  <sheetFormatPr defaultColWidth="0" defaultRowHeight="13.8" zeroHeight="1"/>
  <cols>
    <col min="1" max="1" width="2.44140625" style="3" customWidth="1"/>
    <col min="2" max="2" width="33" style="11" bestFit="1" customWidth="1"/>
    <col min="3" max="3" width="131.44140625" style="3" customWidth="1"/>
    <col min="4" max="4" width="9.21875" style="3" customWidth="1"/>
    <col min="5" max="5" width="5.44140625" style="3" customWidth="1"/>
    <col min="6" max="16383" width="9.21875" style="3" hidden="1"/>
    <col min="16384" max="16384" width="2.44140625" style="3" hidden="1" customWidth="1"/>
  </cols>
  <sheetData>
    <row r="1" spans="1:5">
      <c r="A1" s="1"/>
      <c r="B1" s="2"/>
      <c r="C1" s="1"/>
      <c r="D1" s="1"/>
      <c r="E1" s="1"/>
    </row>
    <row r="2" spans="1:5">
      <c r="A2" s="1"/>
      <c r="B2" s="2"/>
      <c r="C2" s="1"/>
      <c r="D2" s="1"/>
      <c r="E2" s="1"/>
    </row>
    <row r="3" spans="1:5" ht="24" customHeight="1">
      <c r="A3" s="1"/>
      <c r="B3" s="2383" t="s">
        <v>0</v>
      </c>
      <c r="C3" s="2384"/>
      <c r="D3" s="2384"/>
      <c r="E3" s="1"/>
    </row>
    <row r="4" spans="1:5">
      <c r="A4" s="1"/>
      <c r="B4" s="2"/>
      <c r="C4" s="4" t="s">
        <v>1</v>
      </c>
      <c r="D4" s="1"/>
      <c r="E4" s="1"/>
    </row>
    <row r="5" spans="1:5">
      <c r="A5" s="1"/>
      <c r="B5" s="2"/>
      <c r="C5" s="1"/>
      <c r="D5" s="1"/>
      <c r="E5" s="1"/>
    </row>
    <row r="6" spans="1:5">
      <c r="A6" s="1"/>
      <c r="B6" s="2"/>
      <c r="C6" s="1" t="s">
        <v>2</v>
      </c>
      <c r="D6" s="1"/>
      <c r="E6" s="1"/>
    </row>
    <row r="7" spans="1:5">
      <c r="A7" s="1"/>
      <c r="B7" s="2"/>
      <c r="C7" s="5" t="s">
        <v>3</v>
      </c>
      <c r="D7" s="1"/>
      <c r="E7" s="1"/>
    </row>
    <row r="8" spans="1:5" ht="6" customHeight="1">
      <c r="A8" s="1"/>
      <c r="B8" s="2"/>
      <c r="C8" s="1"/>
      <c r="D8" s="1"/>
      <c r="E8" s="1"/>
    </row>
    <row r="9" spans="1:5">
      <c r="A9" s="1"/>
      <c r="B9" s="2"/>
      <c r="C9" s="1" t="s">
        <v>4</v>
      </c>
      <c r="D9" s="1"/>
      <c r="E9" s="1"/>
    </row>
    <row r="10" spans="1:5">
      <c r="A10" s="1"/>
      <c r="B10" s="2"/>
      <c r="C10" s="5" t="s">
        <v>5</v>
      </c>
      <c r="D10" s="1"/>
      <c r="E10" s="1"/>
    </row>
    <row r="11" spans="1:5" ht="6" customHeight="1">
      <c r="A11" s="1"/>
      <c r="B11" s="2"/>
      <c r="C11" s="1"/>
      <c r="D11" s="1"/>
      <c r="E11" s="1"/>
    </row>
    <row r="12" spans="1:5">
      <c r="A12" s="1"/>
      <c r="B12" s="2"/>
      <c r="C12" s="1" t="s">
        <v>6</v>
      </c>
      <c r="D12" s="1"/>
      <c r="E12" s="1"/>
    </row>
    <row r="13" spans="1:5" ht="6" customHeight="1">
      <c r="A13" s="1"/>
      <c r="B13" s="2"/>
      <c r="C13" s="1"/>
      <c r="D13" s="1"/>
      <c r="E13" s="1"/>
    </row>
    <row r="14" spans="1:5">
      <c r="A14" s="1"/>
      <c r="B14" s="2"/>
      <c r="C14" s="1" t="s">
        <v>7</v>
      </c>
      <c r="D14" s="1"/>
      <c r="E14" s="1"/>
    </row>
    <row r="15" spans="1:5" ht="6" customHeight="1">
      <c r="A15" s="1"/>
      <c r="B15" s="2"/>
      <c r="C15" s="1"/>
      <c r="D15" s="1"/>
      <c r="E15" s="1"/>
    </row>
    <row r="16" spans="1:5">
      <c r="A16" s="1"/>
      <c r="B16" s="2"/>
      <c r="C16" s="1" t="s">
        <v>8</v>
      </c>
      <c r="D16" s="1"/>
      <c r="E16" s="1"/>
    </row>
    <row r="17" spans="1:5" ht="6" customHeight="1">
      <c r="A17" s="1"/>
      <c r="B17" s="2"/>
      <c r="C17" s="1"/>
      <c r="D17" s="1"/>
      <c r="E17" s="1"/>
    </row>
    <row r="18" spans="1:5" ht="16.2">
      <c r="A18" s="1"/>
      <c r="B18" s="2"/>
      <c r="C18" s="1" t="s">
        <v>9</v>
      </c>
      <c r="D18" s="1"/>
      <c r="E18" s="1"/>
    </row>
    <row r="19" spans="1:5">
      <c r="A19" s="1"/>
      <c r="B19" s="2"/>
      <c r="C19" s="5" t="s">
        <v>10</v>
      </c>
      <c r="D19" s="1"/>
      <c r="E19" s="1"/>
    </row>
    <row r="20" spans="1:5" ht="6" customHeight="1">
      <c r="A20" s="1"/>
      <c r="B20" s="2"/>
      <c r="C20" s="1"/>
      <c r="D20" s="1"/>
      <c r="E20" s="1"/>
    </row>
    <row r="21" spans="1:5" ht="16.2">
      <c r="A21" s="1"/>
      <c r="B21" s="2"/>
      <c r="C21" s="1" t="s">
        <v>11</v>
      </c>
      <c r="D21" s="1"/>
      <c r="E21" s="1"/>
    </row>
    <row r="22" spans="1:5" ht="6" customHeight="1">
      <c r="A22" s="1"/>
      <c r="B22" s="2"/>
      <c r="C22" s="1"/>
      <c r="D22" s="1"/>
      <c r="E22" s="1"/>
    </row>
    <row r="23" spans="1:5" ht="16.2">
      <c r="A23" s="1"/>
      <c r="B23" s="2"/>
      <c r="C23" s="1" t="s">
        <v>12</v>
      </c>
      <c r="D23" s="1"/>
      <c r="E23" s="1"/>
    </row>
    <row r="24" spans="1:5" ht="6" customHeight="1">
      <c r="A24" s="1"/>
      <c r="B24" s="2"/>
      <c r="C24" s="1"/>
      <c r="D24" s="1"/>
      <c r="E24" s="1"/>
    </row>
    <row r="25" spans="1:5">
      <c r="A25" s="1"/>
      <c r="B25" s="2"/>
      <c r="C25" s="1" t="s">
        <v>13</v>
      </c>
      <c r="D25" s="1"/>
      <c r="E25" s="1"/>
    </row>
    <row r="26" spans="1:5" ht="6" customHeight="1">
      <c r="A26" s="1"/>
      <c r="B26" s="2"/>
      <c r="C26" s="1"/>
      <c r="D26" s="1"/>
      <c r="E26" s="1"/>
    </row>
    <row r="27" spans="1:5">
      <c r="A27" s="1"/>
      <c r="B27" s="2"/>
      <c r="C27" s="1" t="s">
        <v>14</v>
      </c>
      <c r="D27" s="1"/>
      <c r="E27" s="1"/>
    </row>
    <row r="28" spans="1:5" ht="6" customHeight="1">
      <c r="A28" s="1"/>
      <c r="B28" s="2"/>
      <c r="C28" s="1"/>
      <c r="D28" s="1"/>
      <c r="E28" s="1"/>
    </row>
    <row r="29" spans="1:5">
      <c r="A29" s="1"/>
      <c r="B29" s="2"/>
      <c r="C29" s="1" t="s">
        <v>15</v>
      </c>
      <c r="D29" s="1"/>
      <c r="E29" s="1"/>
    </row>
    <row r="30" spans="1:5">
      <c r="A30" s="1"/>
      <c r="B30" s="2"/>
      <c r="C30" s="5" t="s">
        <v>16</v>
      </c>
      <c r="D30" s="1"/>
      <c r="E30" s="1"/>
    </row>
    <row r="31" spans="1:5">
      <c r="A31" s="1"/>
      <c r="B31" s="2"/>
      <c r="C31" s="5" t="s">
        <v>17</v>
      </c>
      <c r="D31" s="1"/>
      <c r="E31" s="1"/>
    </row>
    <row r="32" spans="1:5" ht="6" customHeight="1">
      <c r="A32" s="1"/>
      <c r="B32" s="2"/>
      <c r="C32" s="1"/>
      <c r="D32" s="1"/>
      <c r="E32" s="1"/>
    </row>
    <row r="33" spans="1:5">
      <c r="A33" s="1"/>
      <c r="B33" s="2"/>
      <c r="C33" s="1" t="s">
        <v>18</v>
      </c>
      <c r="D33" s="1"/>
      <c r="E33" s="1"/>
    </row>
    <row r="34" spans="1:5" ht="6" customHeight="1">
      <c r="A34" s="1"/>
      <c r="B34" s="2"/>
      <c r="C34" s="1"/>
      <c r="D34" s="1"/>
      <c r="E34" s="1"/>
    </row>
    <row r="35" spans="1:5" ht="16.2">
      <c r="A35" s="1"/>
      <c r="B35" s="2"/>
      <c r="C35" s="1" t="s">
        <v>19</v>
      </c>
      <c r="D35" s="1"/>
      <c r="E35" s="1"/>
    </row>
    <row r="36" spans="1:5" ht="6" customHeight="1">
      <c r="A36" s="1"/>
      <c r="B36" s="2"/>
      <c r="C36" s="1"/>
      <c r="D36" s="1"/>
      <c r="E36" s="1"/>
    </row>
    <row r="37" spans="1:5">
      <c r="A37" s="1"/>
      <c r="B37" s="2"/>
      <c r="C37" s="1" t="s">
        <v>20</v>
      </c>
      <c r="D37" s="1"/>
      <c r="E37" s="1"/>
    </row>
    <row r="38" spans="1:5" ht="6" customHeight="1">
      <c r="A38" s="1"/>
      <c r="B38" s="2"/>
      <c r="C38" s="1"/>
      <c r="D38" s="1"/>
      <c r="E38" s="1"/>
    </row>
    <row r="39" spans="1:5">
      <c r="A39" s="1"/>
      <c r="B39" s="2"/>
      <c r="C39" s="1" t="s">
        <v>21</v>
      </c>
      <c r="D39" s="1"/>
      <c r="E39" s="1"/>
    </row>
    <row r="40" spans="1:5" ht="6" customHeight="1">
      <c r="A40" s="1"/>
      <c r="B40" s="2"/>
      <c r="C40" s="1"/>
      <c r="D40" s="1"/>
      <c r="E40" s="1"/>
    </row>
    <row r="41" spans="1:5">
      <c r="A41" s="1"/>
      <c r="B41" s="2"/>
      <c r="C41" s="1" t="s">
        <v>22</v>
      </c>
      <c r="D41" s="1"/>
      <c r="E41" s="1"/>
    </row>
    <row r="42" spans="1:5" ht="6" customHeight="1">
      <c r="A42" s="1"/>
      <c r="B42" s="2"/>
      <c r="C42" s="1"/>
      <c r="D42" s="1"/>
      <c r="E42" s="1"/>
    </row>
    <row r="43" spans="1:5" ht="13.5" customHeight="1">
      <c r="A43" s="1"/>
      <c r="B43" s="2"/>
      <c r="C43" s="6" t="s">
        <v>3302</v>
      </c>
      <c r="D43" s="1"/>
      <c r="E43" s="1"/>
    </row>
    <row r="44" spans="1:5" ht="10.5" customHeight="1">
      <c r="A44" s="1"/>
      <c r="B44" s="2"/>
      <c r="C44" s="1"/>
      <c r="D44" s="1"/>
      <c r="E44" s="1"/>
    </row>
    <row r="45" spans="1:5">
      <c r="A45" s="1"/>
      <c r="B45" s="2"/>
      <c r="C45" s="1" t="s">
        <v>23</v>
      </c>
      <c r="D45" s="1"/>
      <c r="E45" s="1"/>
    </row>
    <row r="46" spans="1:5" ht="6" customHeight="1">
      <c r="A46" s="1"/>
      <c r="B46" s="2"/>
      <c r="C46" s="1"/>
      <c r="D46" s="1"/>
      <c r="E46" s="1"/>
    </row>
    <row r="47" spans="1:5">
      <c r="A47" s="1"/>
      <c r="B47" s="2"/>
      <c r="C47" s="1" t="s">
        <v>24</v>
      </c>
      <c r="D47" s="1"/>
      <c r="E47" s="1"/>
    </row>
    <row r="48" spans="1:5" ht="6" customHeight="1">
      <c r="A48" s="1"/>
      <c r="B48" s="2"/>
      <c r="C48" s="1"/>
      <c r="D48" s="1"/>
      <c r="E48" s="1"/>
    </row>
    <row r="49" spans="1:5" ht="16.2">
      <c r="A49" s="1"/>
      <c r="B49" s="2"/>
      <c r="C49" s="1" t="s">
        <v>25</v>
      </c>
      <c r="D49" s="1"/>
      <c r="E49" s="1"/>
    </row>
    <row r="50" spans="1:5" ht="6" customHeight="1">
      <c r="A50" s="1"/>
      <c r="B50" s="2"/>
      <c r="C50" s="6"/>
      <c r="D50" s="1"/>
      <c r="E50" s="1"/>
    </row>
    <row r="51" spans="1:5" ht="16.2">
      <c r="A51" s="1"/>
      <c r="B51" s="2"/>
      <c r="C51" s="1" t="s">
        <v>26</v>
      </c>
      <c r="D51" s="1"/>
      <c r="E51" s="1"/>
    </row>
    <row r="52" spans="1:5" ht="6" customHeight="1">
      <c r="A52" s="1"/>
      <c r="B52" s="2"/>
      <c r="C52" s="6"/>
      <c r="D52" s="1"/>
      <c r="E52" s="1"/>
    </row>
    <row r="53" spans="1:5" ht="16.2">
      <c r="A53" s="1"/>
      <c r="B53" s="2"/>
      <c r="C53" s="1" t="s">
        <v>27</v>
      </c>
      <c r="D53" s="1"/>
      <c r="E53" s="1"/>
    </row>
    <row r="54" spans="1:5" ht="6" customHeight="1">
      <c r="A54" s="1"/>
      <c r="B54" s="2"/>
      <c r="C54" s="6"/>
      <c r="D54" s="1"/>
      <c r="E54" s="1"/>
    </row>
    <row r="55" spans="1:5" ht="16.2">
      <c r="A55" s="1"/>
      <c r="B55" s="2"/>
      <c r="C55" s="1" t="s">
        <v>28</v>
      </c>
      <c r="D55" s="1"/>
      <c r="E55" s="1"/>
    </row>
    <row r="56" spans="1:5" ht="6" customHeight="1">
      <c r="A56" s="1"/>
      <c r="B56" s="2"/>
      <c r="C56" s="6"/>
      <c r="D56" s="1"/>
      <c r="E56" s="1"/>
    </row>
    <row r="57" spans="1:5" ht="16.2">
      <c r="A57" s="1"/>
      <c r="B57" s="2"/>
      <c r="C57" s="1" t="s">
        <v>29</v>
      </c>
      <c r="D57" s="1"/>
      <c r="E57" s="1"/>
    </row>
    <row r="58" spans="1:5" ht="6" customHeight="1">
      <c r="A58" s="1"/>
      <c r="B58" s="2"/>
      <c r="C58" s="6"/>
      <c r="D58" s="1"/>
      <c r="E58" s="1"/>
    </row>
    <row r="59" spans="1:5" ht="16.2">
      <c r="A59" s="1"/>
      <c r="B59" s="2"/>
      <c r="C59" s="1" t="s">
        <v>30</v>
      </c>
      <c r="D59" s="1"/>
      <c r="E59" s="1"/>
    </row>
    <row r="60" spans="1:5" ht="6" customHeight="1">
      <c r="A60" s="1"/>
      <c r="B60" s="2"/>
      <c r="C60" s="6"/>
      <c r="D60" s="1"/>
      <c r="E60" s="1"/>
    </row>
    <row r="61" spans="1:5">
      <c r="A61" s="1"/>
      <c r="B61" s="2"/>
      <c r="C61" s="1" t="s">
        <v>31</v>
      </c>
      <c r="D61" s="1"/>
      <c r="E61" s="1"/>
    </row>
    <row r="62" spans="1:5" ht="6" customHeight="1">
      <c r="A62" s="1"/>
      <c r="B62" s="2"/>
      <c r="C62" s="6"/>
      <c r="D62" s="1"/>
      <c r="E62" s="1"/>
    </row>
    <row r="63" spans="1:5">
      <c r="A63" s="1"/>
      <c r="B63" s="2"/>
      <c r="C63" s="1" t="s">
        <v>32</v>
      </c>
      <c r="D63" s="1"/>
      <c r="E63" s="1"/>
    </row>
    <row r="64" spans="1:5" ht="6" customHeight="1">
      <c r="A64" s="1"/>
      <c r="B64" s="2"/>
      <c r="C64" s="6"/>
      <c r="D64" s="1"/>
      <c r="E64" s="1"/>
    </row>
    <row r="65" spans="1:5">
      <c r="A65" s="1"/>
      <c r="B65" s="2"/>
      <c r="C65" s="1" t="s">
        <v>33</v>
      </c>
      <c r="D65" s="1"/>
      <c r="E65" s="1"/>
    </row>
    <row r="66" spans="1:5" ht="6" customHeight="1">
      <c r="A66" s="1"/>
      <c r="B66" s="2"/>
      <c r="C66" s="6"/>
      <c r="D66" s="1"/>
      <c r="E66" s="1"/>
    </row>
    <row r="67" spans="1:5">
      <c r="A67" s="1"/>
      <c r="B67" s="2"/>
      <c r="C67" s="1" t="s">
        <v>34</v>
      </c>
      <c r="D67" s="1"/>
      <c r="E67" s="1"/>
    </row>
    <row r="68" spans="1:5" ht="6" customHeight="1">
      <c r="A68" s="1"/>
      <c r="B68" s="2"/>
      <c r="C68" s="6"/>
      <c r="D68" s="1"/>
      <c r="E68" s="1"/>
    </row>
    <row r="69" spans="1:5">
      <c r="A69" s="1"/>
      <c r="B69" s="2"/>
      <c r="C69" s="1" t="s">
        <v>35</v>
      </c>
      <c r="D69" s="1"/>
      <c r="E69" s="1"/>
    </row>
    <row r="70" spans="1:5" ht="6" customHeight="1">
      <c r="A70" s="1"/>
      <c r="B70" s="2"/>
      <c r="C70" s="1"/>
      <c r="D70" s="1"/>
      <c r="E70" s="1"/>
    </row>
    <row r="71" spans="1:5">
      <c r="A71" s="1"/>
      <c r="B71" s="2"/>
      <c r="C71" s="1" t="s">
        <v>36</v>
      </c>
      <c r="D71" s="1"/>
      <c r="E71" s="1"/>
    </row>
    <row r="72" spans="1:5">
      <c r="A72" s="1"/>
      <c r="B72" s="2"/>
      <c r="C72" s="5" t="s">
        <v>37</v>
      </c>
      <c r="D72" s="1"/>
      <c r="E72" s="1"/>
    </row>
    <row r="73" spans="1:5" ht="6" customHeight="1">
      <c r="A73" s="1"/>
      <c r="B73" s="2"/>
      <c r="C73" s="1"/>
      <c r="D73" s="1"/>
      <c r="E73" s="1"/>
    </row>
    <row r="74" spans="1:5">
      <c r="A74" s="1"/>
      <c r="B74" s="2"/>
      <c r="C74" s="1" t="s">
        <v>38</v>
      </c>
      <c r="D74" s="1"/>
      <c r="E74" s="1"/>
    </row>
    <row r="75" spans="1:5">
      <c r="A75" s="1"/>
      <c r="B75" s="2"/>
      <c r="C75" s="5" t="s">
        <v>39</v>
      </c>
      <c r="D75" s="1"/>
      <c r="E75" s="1"/>
    </row>
    <row r="76" spans="1:5" ht="6" customHeight="1">
      <c r="A76" s="1"/>
      <c r="B76" s="2"/>
      <c r="C76" s="1"/>
      <c r="D76" s="1"/>
      <c r="E76" s="1"/>
    </row>
    <row r="77" spans="1:5">
      <c r="A77" s="1"/>
      <c r="B77" s="2"/>
      <c r="C77" s="1" t="s">
        <v>40</v>
      </c>
      <c r="D77" s="1"/>
      <c r="E77" s="1"/>
    </row>
    <row r="78" spans="1:5" ht="6" customHeight="1">
      <c r="A78" s="1"/>
      <c r="B78" s="2"/>
      <c r="C78" s="1"/>
      <c r="D78" s="1"/>
      <c r="E78" s="1"/>
    </row>
    <row r="79" spans="1:5">
      <c r="A79" s="1"/>
      <c r="B79" s="2"/>
      <c r="C79" s="1" t="s">
        <v>41</v>
      </c>
      <c r="D79" s="1"/>
      <c r="E79" s="1"/>
    </row>
    <row r="80" spans="1:5" ht="6" customHeight="1">
      <c r="A80" s="1"/>
      <c r="B80" s="2"/>
      <c r="C80" s="1"/>
      <c r="D80" s="1"/>
      <c r="E80" s="1"/>
    </row>
    <row r="81" spans="1:5">
      <c r="A81" s="1"/>
      <c r="B81" s="2"/>
      <c r="C81" s="1" t="s">
        <v>42</v>
      </c>
      <c r="D81" s="1"/>
      <c r="E81" s="1"/>
    </row>
    <row r="82" spans="1:5" ht="6" customHeight="1">
      <c r="A82" s="1"/>
      <c r="B82" s="2"/>
      <c r="C82" s="1"/>
      <c r="D82" s="1"/>
      <c r="E82" s="1"/>
    </row>
    <row r="83" spans="1:5">
      <c r="A83" s="1"/>
      <c r="B83" s="2"/>
      <c r="C83" s="1" t="s">
        <v>43</v>
      </c>
      <c r="D83" s="1"/>
      <c r="E83" s="1"/>
    </row>
    <row r="84" spans="1:5" ht="6" customHeight="1">
      <c r="A84" s="1"/>
      <c r="B84" s="2"/>
      <c r="C84" s="1"/>
      <c r="D84" s="1"/>
      <c r="E84" s="1"/>
    </row>
    <row r="85" spans="1:5">
      <c r="A85" s="1"/>
      <c r="B85" s="2"/>
      <c r="C85" s="1" t="s">
        <v>44</v>
      </c>
      <c r="D85" s="1"/>
      <c r="E85" s="1"/>
    </row>
    <row r="86" spans="1:5" ht="6" customHeight="1">
      <c r="A86" s="1"/>
      <c r="B86" s="2"/>
      <c r="C86" s="1"/>
      <c r="D86" s="1"/>
      <c r="E86" s="1"/>
    </row>
    <row r="87" spans="1:5">
      <c r="A87" s="1"/>
      <c r="B87" s="2"/>
      <c r="C87" s="1" t="s">
        <v>45</v>
      </c>
      <c r="D87" s="1"/>
      <c r="E87" s="1"/>
    </row>
    <row r="88" spans="1:5" ht="6" customHeight="1">
      <c r="A88" s="1"/>
      <c r="B88" s="2"/>
      <c r="C88" s="1"/>
      <c r="D88" s="1"/>
      <c r="E88" s="1"/>
    </row>
    <row r="89" spans="1:5">
      <c r="A89" s="1"/>
      <c r="B89" s="2"/>
      <c r="C89" s="1" t="s">
        <v>46</v>
      </c>
      <c r="D89" s="1"/>
      <c r="E89" s="1"/>
    </row>
    <row r="90" spans="1:5" ht="6" customHeight="1">
      <c r="A90" s="1"/>
      <c r="B90" s="2"/>
      <c r="C90" s="1"/>
      <c r="D90" s="1"/>
      <c r="E90" s="1"/>
    </row>
    <row r="91" spans="1:5">
      <c r="A91" s="1"/>
      <c r="B91" s="2"/>
      <c r="C91" s="1" t="s">
        <v>47</v>
      </c>
      <c r="D91" s="1"/>
      <c r="E91" s="1"/>
    </row>
    <row r="92" spans="1:5">
      <c r="A92" s="1"/>
      <c r="B92" s="2"/>
      <c r="C92" s="5" t="s">
        <v>48</v>
      </c>
      <c r="D92" s="1"/>
      <c r="E92" s="1"/>
    </row>
    <row r="93" spans="1:5" ht="6" customHeight="1">
      <c r="A93" s="1"/>
      <c r="B93" s="2"/>
      <c r="C93" s="1"/>
      <c r="D93" s="1"/>
      <c r="E93" s="1"/>
    </row>
    <row r="94" spans="1:5">
      <c r="A94" s="1"/>
      <c r="B94" s="2"/>
      <c r="C94" s="1" t="s">
        <v>49</v>
      </c>
      <c r="D94" s="1"/>
      <c r="E94" s="1"/>
    </row>
    <row r="95" spans="1:5" ht="6" customHeight="1">
      <c r="A95" s="1"/>
      <c r="B95" s="2"/>
      <c r="C95" s="1"/>
      <c r="D95" s="1"/>
      <c r="E95" s="1"/>
    </row>
    <row r="96" spans="1:5">
      <c r="A96" s="1"/>
      <c r="B96" s="2"/>
      <c r="C96" s="1" t="s">
        <v>50</v>
      </c>
      <c r="D96" s="1"/>
      <c r="E96" s="1"/>
    </row>
    <row r="97" spans="1:5" ht="6" customHeight="1">
      <c r="A97" s="1"/>
      <c r="B97" s="2"/>
      <c r="C97" s="1"/>
      <c r="D97" s="1"/>
      <c r="E97" s="1"/>
    </row>
    <row r="98" spans="1:5">
      <c r="A98" s="1"/>
      <c r="B98" s="2"/>
      <c r="C98" s="1" t="s">
        <v>51</v>
      </c>
      <c r="D98" s="1"/>
      <c r="E98" s="1"/>
    </row>
    <row r="99" spans="1:5">
      <c r="A99" s="1"/>
      <c r="B99" s="2"/>
      <c r="C99" s="5" t="s">
        <v>52</v>
      </c>
      <c r="D99" s="1"/>
      <c r="E99" s="1"/>
    </row>
    <row r="100" spans="1:5" ht="6" customHeight="1">
      <c r="A100" s="1"/>
      <c r="B100" s="2"/>
      <c r="C100" s="1"/>
      <c r="D100" s="1"/>
      <c r="E100" s="1"/>
    </row>
    <row r="101" spans="1:5">
      <c r="A101" s="1"/>
      <c r="B101" s="2"/>
      <c r="C101" s="1" t="s">
        <v>53</v>
      </c>
      <c r="D101" s="1"/>
      <c r="E101" s="1"/>
    </row>
    <row r="102" spans="1:5" ht="6" customHeight="1">
      <c r="A102" s="1"/>
      <c r="B102" s="2"/>
      <c r="C102" s="1"/>
      <c r="D102" s="1"/>
      <c r="E102" s="1"/>
    </row>
    <row r="103" spans="1:5">
      <c r="A103" s="1"/>
      <c r="B103" s="2"/>
      <c r="C103" s="1" t="s">
        <v>54</v>
      </c>
      <c r="D103" s="1"/>
      <c r="E103" s="1"/>
    </row>
    <row r="104" spans="1:5" ht="6" customHeight="1">
      <c r="A104" s="1"/>
      <c r="B104" s="2"/>
      <c r="C104" s="1"/>
      <c r="D104" s="1"/>
      <c r="E104" s="1"/>
    </row>
    <row r="105" spans="1:5">
      <c r="A105" s="1"/>
      <c r="B105" s="2"/>
      <c r="C105" s="1" t="s">
        <v>55</v>
      </c>
      <c r="D105" s="1"/>
      <c r="E105" s="1"/>
    </row>
    <row r="106" spans="1:5" ht="6" customHeight="1">
      <c r="A106" s="1"/>
      <c r="B106" s="2"/>
      <c r="C106" s="1"/>
      <c r="D106" s="1"/>
      <c r="E106" s="1"/>
    </row>
    <row r="107" spans="1:5" ht="16.2">
      <c r="A107" s="1"/>
      <c r="B107" s="2"/>
      <c r="C107" s="1" t="s">
        <v>56</v>
      </c>
      <c r="D107" s="1"/>
      <c r="E107" s="1"/>
    </row>
    <row r="108" spans="1:5" ht="6" customHeight="1">
      <c r="A108" s="1"/>
      <c r="B108" s="2"/>
      <c r="C108" s="1"/>
      <c r="D108" s="1"/>
      <c r="E108" s="1"/>
    </row>
    <row r="109" spans="1:5">
      <c r="A109" s="1"/>
      <c r="B109" s="2"/>
      <c r="C109" s="1" t="s">
        <v>57</v>
      </c>
      <c r="D109" s="1"/>
      <c r="E109" s="1"/>
    </row>
    <row r="110" spans="1:5" ht="6" customHeight="1">
      <c r="A110" s="1"/>
      <c r="B110" s="2"/>
      <c r="C110" s="1"/>
      <c r="D110" s="1"/>
      <c r="E110" s="1"/>
    </row>
    <row r="111" spans="1:5">
      <c r="A111" s="1"/>
      <c r="B111" s="2"/>
      <c r="C111" s="1" t="s">
        <v>58</v>
      </c>
      <c r="D111" s="1"/>
      <c r="E111" s="1"/>
    </row>
    <row r="112" spans="1:5" ht="6" customHeight="1">
      <c r="A112" s="1"/>
      <c r="B112" s="2"/>
      <c r="C112" s="1"/>
      <c r="D112" s="1"/>
      <c r="E112" s="1"/>
    </row>
    <row r="113" spans="1:5">
      <c r="A113" s="1"/>
      <c r="B113" s="2"/>
      <c r="C113" s="1" t="s">
        <v>59</v>
      </c>
      <c r="D113" s="1"/>
      <c r="E113" s="1"/>
    </row>
    <row r="114" spans="1:5" ht="6" customHeight="1">
      <c r="A114" s="1"/>
      <c r="B114" s="2"/>
      <c r="C114" s="1"/>
      <c r="D114" s="1"/>
      <c r="E114" s="1"/>
    </row>
    <row r="115" spans="1:5">
      <c r="A115" s="1"/>
      <c r="B115" s="2"/>
      <c r="C115" s="1" t="s">
        <v>60</v>
      </c>
      <c r="D115" s="1"/>
      <c r="E115" s="1"/>
    </row>
    <row r="116" spans="1:5" ht="6" customHeight="1">
      <c r="A116" s="1"/>
      <c r="B116" s="2"/>
      <c r="C116" s="1"/>
      <c r="D116" s="1"/>
      <c r="E116" s="1"/>
    </row>
    <row r="117" spans="1:5" ht="11.25" customHeight="1">
      <c r="A117" s="1"/>
      <c r="B117" s="2"/>
      <c r="C117" s="5" t="s">
        <v>61</v>
      </c>
      <c r="D117" s="1"/>
      <c r="E117" s="1"/>
    </row>
    <row r="118" spans="1:5">
      <c r="A118" s="1"/>
      <c r="B118" s="2"/>
      <c r="C118" s="1" t="s">
        <v>62</v>
      </c>
      <c r="D118" s="1"/>
      <c r="E118" s="1"/>
    </row>
    <row r="119" spans="1:5" ht="6" customHeight="1">
      <c r="A119" s="1"/>
      <c r="B119" s="2"/>
      <c r="C119" s="1"/>
      <c r="D119" s="1"/>
      <c r="E119" s="1"/>
    </row>
    <row r="120" spans="1:5">
      <c r="A120" s="1"/>
      <c r="B120" s="2"/>
      <c r="C120" s="1" t="s">
        <v>63</v>
      </c>
      <c r="D120" s="1"/>
      <c r="E120" s="1"/>
    </row>
    <row r="121" spans="1:5" ht="6" customHeight="1">
      <c r="A121" s="1"/>
      <c r="B121" s="2"/>
      <c r="C121" s="1"/>
      <c r="D121" s="1"/>
      <c r="E121" s="1"/>
    </row>
    <row r="122" spans="1:5">
      <c r="A122" s="1"/>
      <c r="B122" s="2"/>
      <c r="C122" s="1"/>
      <c r="D122" s="1"/>
      <c r="E122" s="1"/>
    </row>
    <row r="123" spans="1:5" ht="6" customHeight="1">
      <c r="A123" s="1"/>
      <c r="B123" s="2"/>
      <c r="C123" s="1"/>
      <c r="D123" s="1"/>
      <c r="E123" s="1"/>
    </row>
    <row r="124" spans="1:5">
      <c r="A124" s="1"/>
      <c r="B124" s="2"/>
      <c r="C124" s="1"/>
      <c r="D124" s="1"/>
      <c r="E124" s="1"/>
    </row>
    <row r="125" spans="1:5">
      <c r="A125" s="1"/>
      <c r="B125" s="2"/>
      <c r="C125" s="7" t="s">
        <v>64</v>
      </c>
      <c r="D125" s="1"/>
      <c r="E125" s="1"/>
    </row>
    <row r="126" spans="1:5">
      <c r="A126" s="1"/>
      <c r="B126" s="2"/>
      <c r="C126" s="1"/>
      <c r="D126" s="1"/>
      <c r="E126" s="1"/>
    </row>
    <row r="127" spans="1:5">
      <c r="A127" s="1"/>
      <c r="B127" s="2"/>
      <c r="C127" s="1"/>
      <c r="D127" s="1"/>
      <c r="E127" s="1"/>
    </row>
    <row r="128" spans="1:5">
      <c r="A128" s="1"/>
      <c r="B128" s="2"/>
      <c r="C128" s="1"/>
      <c r="D128" s="1"/>
      <c r="E128" s="1"/>
    </row>
    <row r="129" spans="1:5">
      <c r="A129" s="1" t="e" vm="1">
        <v>#VALUE!</v>
      </c>
      <c r="B129" s="2"/>
      <c r="C129" s="1"/>
      <c r="D129" s="1"/>
      <c r="E129" s="8"/>
    </row>
    <row r="130" spans="1:5">
      <c r="A130" s="1"/>
      <c r="B130" s="2"/>
      <c r="C130" s="1"/>
      <c r="D130" s="1"/>
      <c r="E130" s="1"/>
    </row>
    <row r="131" spans="1:5">
      <c r="A131" s="1"/>
      <c r="B131" s="9" t="s">
        <v>3279</v>
      </c>
      <c r="C131" s="10"/>
      <c r="D131" s="1"/>
      <c r="E131" s="1"/>
    </row>
    <row r="132" spans="1:5">
      <c r="A132" s="1"/>
      <c r="B132" s="2"/>
      <c r="C132" s="10"/>
      <c r="D132" s="1"/>
      <c r="E132" s="1"/>
    </row>
    <row r="133" spans="1:5"/>
    <row r="134" spans="1:5"/>
    <row r="135" spans="1:5"/>
    <row r="136" spans="1:5"/>
    <row r="137" spans="1:5"/>
    <row r="138" spans="1:5"/>
    <row r="139" spans="1:5"/>
    <row r="140" spans="1:5">
      <c r="C140" s="3" t="s">
        <v>65</v>
      </c>
    </row>
    <row r="141" spans="1:5"/>
    <row r="142" spans="1:5">
      <c r="E142" s="3" t="s">
        <v>66</v>
      </c>
    </row>
    <row r="143" spans="1:5"/>
    <row r="144" spans="1:5"/>
    <row r="145"/>
    <row r="146"/>
    <row r="147"/>
    <row r="148"/>
    <row r="149"/>
    <row r="150"/>
    <row r="151"/>
    <row r="152"/>
    <row r="153"/>
    <row r="154"/>
    <row r="155"/>
    <row r="156"/>
    <row r="157"/>
    <row r="158"/>
    <row r="159"/>
    <row r="160"/>
    <row r="161"/>
    <row r="162"/>
    <row r="163"/>
  </sheetData>
  <mergeCells count="1">
    <mergeCell ref="B3:D3"/>
  </mergeCells>
  <hyperlinks>
    <hyperlink ref="C6" location="'KM1'!A1" display="KM1 - Informações Quantitativas sobre os Requerimentos Prudenciais" xr:uid="{AD9FED1D-E708-4B83-970D-BAD59F51F159}"/>
    <hyperlink ref="C9" location="'OV1'!A1" display="OV1 - Visão Geral dos Ativos Ponderados pelo Risco – RWA" xr:uid="{4C34CD28-1CAB-44C5-BA82-A6003A11C367}"/>
    <hyperlink ref="C39" location="'LR2'!A1" display="LR2 - Informações Detalhadas sobre a Razão de Alavancagem" xr:uid="{CDCEB5CA-DF22-4ED4-80D9-EDD71904BDEC}"/>
    <hyperlink ref="C37" location="'LR1'!A1" display="'LR1'!A1" xr:uid="{36F585FB-5332-4BAE-8374-8B7C4B0D11DE}"/>
    <hyperlink ref="C41" location="'LIQ1'!A1" display="LIQ1 - Indicador de Liquidez de Curto Prazo – LCR " xr:uid="{E4784D87-CED1-4639-8545-68C40620F127}"/>
    <hyperlink ref="C45" location="'LIQ2'!A1" display="LIQ2 - Indicador Liquidez de Longo Prazo – NSFR " xr:uid="{98CA57F2-4210-4108-8CBF-83E1BC70F247}"/>
    <hyperlink ref="C105" location="'MR1'!A1" display="MR1 - Abordagem Padronizada - Fatores de Risco Associados ao Risco de Mercado " xr:uid="{AA9BA1A9-F6D5-44C7-8C32-68771E746DA6}"/>
    <hyperlink ref="C111" location="'MR4'!A1" display="MR4 - Comparação das estimativas do VaR com os resultados efetivo e hipotético" xr:uid="{F4414249-D891-44DD-B909-2A3BD0BB5F4D}"/>
    <hyperlink ref="C107" location="'MR2'!A1" display="MR2 - Informações sobre as Variações do RWAMINT " xr:uid="{1EFE3955-D048-4418-9AFA-2AB444E01D60}"/>
    <hyperlink ref="C109" location="'MR3'!A1" display="MR3 - Valores dos Modelos Internos de Risco de Mercado" xr:uid="{197E778E-06A9-4165-8A70-CDC687BDBCD6}"/>
    <hyperlink ref="C113" location="Derivativos!A1" display="Derivativos - Total da exposição associada a instrumentos financeiros derivativos" xr:uid="{DB6D1B00-B7E2-4632-B9A1-3042C91EAD35}"/>
    <hyperlink ref="C35" location="CCyB1!A1" display="CCyB1 - Distribuição geográfica das exposições ao risco de crédito consideradas no cálculo do ACPContracíclico" xr:uid="{AEFD5159-EE87-466B-A310-6FE45C4B72F1}"/>
    <hyperlink ref="C49" location="'CR1'!A1" display="CR1 - Qualidade creditícia das exposições" xr:uid="{B903D455-EAE6-40E7-898C-87BC3955F59A}"/>
    <hyperlink ref="C51" location="'CR2'!A1" display="CR2 - Mudanças no estoque de operações em curso anormal" xr:uid="{09F772A3-F538-4D44-BE66-4B6BD7CA8141}"/>
    <hyperlink ref="C69" location="'CR3'!A1" display="CR3 - Visão geral das técnicas de mitigação do risco de crédito" xr:uid="{1F95ED44-E300-40AE-8EEB-BCA4DC9C0E58}"/>
    <hyperlink ref="C71" location="'CR4'!A1" display="CR4 - Abordagem padronizada – exposições e efeitos da mitigação do risco de crédito" xr:uid="{06AA55CD-FABD-40C0-B2BA-C014F66C7BC7}"/>
    <hyperlink ref="C74" location="'CR5'!A1" display="CR5 - Abordagem padronizada - exposições por contraparte e fator de ponderação de risco (FPR)" xr:uid="{D22E99C3-191A-427D-9877-B875BD099E94}"/>
    <hyperlink ref="C89" location="'CCR1'!A1" display="CCR1 - Análise das exposições ao risco de crédito de contraparte (CCR) por abordagem utilizada" xr:uid="{0122C204-494B-4564-A814-3A0AEB198042}"/>
    <hyperlink ref="C91" location="'CCR3'!A1" display="CCR3 - Abordagem padronizada – segregação de exposições ao CCR por contraparte e por fator de ponderação de risco ¹" xr:uid="{49C7D9C1-0D34-41A5-B400-490A51F87B70}"/>
    <hyperlink ref="C94" location="'CCR5'!A1" display="CCR5 - Colaterais financeiros associados a exposições ao risco de crédito de contraparte" xr:uid="{92EE5CCF-AFC5-4CB1-BB00-413206673960}"/>
    <hyperlink ref="C96" location="'CCR6'!A1" display="CCR6 - Informações sobre o risco de crédito de contraparte associado a derivativos de crédito" xr:uid="{C110B436-4BB7-4DC9-97E1-866E0C324EE4}"/>
    <hyperlink ref="C98" location="'CCR8'!A1" display="CCR8 - Informações sobre o risco de crédito de contraparte associado a exposições a contrapartes centrais" xr:uid="{D333FB83-C037-464D-8E7A-0203A4FB2289}"/>
    <hyperlink ref="C33" location="GSIB1!A1" display="GSIB1 - Indicadores utilizados para caracterização de instituição financeira como sistemicamente importante em âmbito global (G-SIBs)" xr:uid="{76AF82D9-10C2-49A4-9079-CB41DA9D12C7}"/>
    <hyperlink ref="C53" location="'CRB Setor'!A1" display="CRB Setor - Informações adicionais sobre a qualidade creditícia das exposições" xr:uid="{92C0C58A-B204-4865-81EA-330AF20AB6E0}"/>
    <hyperlink ref="C57" location="'CRB Prazo'!A1" display="CRB Prazo - Informações adicionais sobre a qualidade creditícia das exposições" xr:uid="{38F4DB5B-A6E6-419F-B957-73737C59A3E5}"/>
    <hyperlink ref="C59" location="'CRB Atraso'!A1" display="CRB Atraso - Informações adicionais sobre a qualidade creditícia das exposições" xr:uid="{DD557995-B20B-4DB2-AD6C-F19CBCE960B3}"/>
    <hyperlink ref="C115" location="IRRBB1!A1" display="IRRBB1 - Informações quantitativas sobre o IRRBB" xr:uid="{5DC97CED-5BE4-49C7-A3A4-129D3F315882}"/>
    <hyperlink ref="C120" location="'REM3'!A1" display="REM3 - Remuneração diferida" xr:uid="{9F0FA5FA-B329-42B9-A9C1-960C7E3E2F9E}"/>
    <hyperlink ref="C61" location="'CRB Região'!A1" display="CRB Região - Informações adicionais sobre a qualidade creditícia das exposições" xr:uid="{0B601BA8-561C-45B4-9580-0C7489F2D61D}"/>
    <hyperlink ref="C118" location="'REM1'!A1" display="REM1 - Remuneração atribuída durante o ano de referência" xr:uid="{04E39672-E26C-4E5B-9927-2CEFC6C25BE2}"/>
    <hyperlink ref="C65" location="'CRB Maiores Devedores'!A1" display="CRB Maiores Devedores - Informações adicionais sobre a qualidade creditícia das exposições" xr:uid="{7C358FB9-4380-4AD6-9781-A2AD8451618C}"/>
    <hyperlink ref="C101" location="'SEC1'!A1" display="SEC1 - Exposições de securitização classificadas na carteira bancária" xr:uid="{AD778D6E-7A48-43CF-B777-14DE025E5F46}"/>
    <hyperlink ref="C103" location="'SEC4'!A1" display="SEC4 - Exposições de securitização na carteira bancária e requerimentos de capital - instituição como investidora" xr:uid="{C1DB57CA-2DF3-4FD6-926A-4D71B3670091}"/>
    <hyperlink ref="C47" location="NSFR!A1" display="NSFR - Total dos Recursos Estáveis" xr:uid="{8DC17F4A-B8BA-4EAD-9AD4-0889168FAABB}"/>
    <hyperlink ref="C63" location="'CRB Região_Ativos Problemáticos'!A1" display="CRB Região Ativos Problemáticos - Informações adicionais sobre a qualidade creditícia das exposições ¹" xr:uid="{D3A6F535-5A4D-4156-ACDD-53C7E7FE9A2E}"/>
    <hyperlink ref="C117" location="'IRRBB1 Anterior'!A1" display="IRRBB1 - Informações quantitativas sobre o IRRBB" xr:uid="{F999E8BE-69EF-40F2-AE25-13FDA9A2EDD0}"/>
    <hyperlink ref="C31" location="CC2_Anterior!A1" display="CC2 - Conciliação do Patrimônio de Referência (PR) com o balanço patrimonial*" xr:uid="{94596B87-E1C2-439B-8778-801514B85B95}"/>
    <hyperlink ref="C72" location="CR4_Anterior!A1" display="CR4 - Abordagem padronizada – exposições e efeitos da mitigação do risco de crédito ¹" xr:uid="{17594DED-A6D8-49EC-B742-552AC59F3157}"/>
    <hyperlink ref="C75" location="CR5_Anterior!A1" display="CR5 - Abordagem padronizada - exposições por contraparte e fator de ponderação de risco (FPR) ¹" xr:uid="{910B1101-EAEF-4AEF-9385-55EE5E308368}"/>
    <hyperlink ref="C99" location="CCR8_Anterior!A1" display="CCR8 - Informações sobre o risco de crédito de contraparte associado a exposições a contrapartes centrais ¹" xr:uid="{4193EB42-7541-45CA-9F8B-6E13FCC37616}"/>
    <hyperlink ref="C92" location="CCR3_Anterior!A1" display="CCR3 - Abordagem padronizada – segregação de exposições ao CCR por contraparte e por fator de ponderação de risco ¹" xr:uid="{1F08EDE6-E441-4614-96D0-88AD190F18B0}"/>
    <hyperlink ref="C83" location="'CR9'!A1" display="CR9 - IRB - Comparação entre perdas estimadas e observadas (backtesting) do parâmetro PD por categoria, subcategoria e portfólio" xr:uid="{C1058E34-07BF-4525-A64C-92BCDF337014}"/>
    <hyperlink ref="C81" location="'CR8'!A1" display="CR8 - Informações sobre as variações no RWACIRB" xr:uid="{6BF645A8-5A25-46D7-97BD-CC2462F2709C}"/>
    <hyperlink ref="C79" location="'CR7'!A1" display="CR7 - IRB - Efeitos da utilização de derivativos de crédito como instrumentos mitigadores do risco de crédito" xr:uid="{36A87476-D62B-4F52-825E-C3B21B067480}"/>
    <hyperlink ref="C77" location="'CR6'!A1" display="CR6 - IRB - Exposições ao risco de crédito por carteira e intervalos de PD" xr:uid="{B975BE92-92D8-4C9F-B1BF-EEC25A823823}"/>
    <hyperlink ref="C67" location="'CRB Reestruturadas'!A1" display="CRB Reestruturadas - Informações adicionais sobre a qualidade creditícia das exposições ¹" xr:uid="{C8C3E4E2-B3AD-4821-9FB7-3ECF43EBBCAB}"/>
    <hyperlink ref="C55" location="'CRB Setor_Ativos Problemáticos'!A1" display="CRB Setor Ativos Problemáticos - Informações adicionais sobre a qualidade creditícia das exposições 1" xr:uid="{459EAD36-F734-4D1B-98E2-A4B9BFFBE0D3}"/>
    <hyperlink ref="C85" location="'CMS1'!A1" display="CMS1 - Comparação entre o RWA calculado na abordagem padronizada e na abordagem modelos internos por tipo de risco" xr:uid="{4621EA29-5A29-4FB1-8985-174FFB08648E}"/>
    <hyperlink ref="C87" location="'CMS2'!A1" display="CMS2 - Comparação entre RWAcpad e RWAcirb por categoria, subcategoria e portfólio" xr:uid="{C6E56843-23BC-4E0E-82B2-8D2A8D9397D6}"/>
    <hyperlink ref="C10" location="OV1_Anterior!A1" display="OV1 - Visão Geral dos Ativos Ponderados pelo Risco – RWA" xr:uid="{4AE26DE0-AE29-494C-83D4-E995C3E0BBAB}"/>
    <hyperlink ref="C23" location="'PV1'!A1" display="PV1 - Ajustes Prudenciais (PVA)" xr:uid="{A5815B4E-F75F-4B2B-AFA0-8B97202EB917}"/>
    <hyperlink ref="C21" location="'LI2'!A1" display="LI2 - Principais causas das diferenças entre os valores considerados na regulamentação prudencial e os valores das exposições" xr:uid="{F2B1E418-3604-4729-870E-36D2C2E0A4D3}"/>
    <hyperlink ref="C18" location="'LI1'!A1" display="LI1 - Diferenças entre o escopo de consolidação contábil e o escopo de tratamento prudencial, bem como o detalhamento dos valores associados às categorias de risco " xr:uid="{9A482205-952D-4F7B-B36F-AD406C5D7E56}"/>
    <hyperlink ref="C25" location="CCA!A1" display="CCA - Principais Características dos Instrumentos que compõe o Patrimônio de Referência (PR)" xr:uid="{CD847018-4C6A-4A3F-A715-1287E9B1BDDA}"/>
    <hyperlink ref="C29" location="'CC2'!A1" display="CC2 - Conciliação do Patrimônio de Referência (PR) com o balanço patrimonial" xr:uid="{D727AE6D-094C-4DAF-9371-97629EDF6610}"/>
    <hyperlink ref="C27" location="'CC1'!A1" display="CC1: Composição do Patrimônio de Referência (PR)" xr:uid="{FA0D001B-7E53-4004-BFB1-77F4D86C4661}"/>
    <hyperlink ref="C30" location="CC2_Anterior!A1" display="CC2 - Conciliação do Patrimônio de Referência (PR) com o balanço patrimonial" xr:uid="{EE1E8516-75E3-45C7-9B05-A32D3A522D4A}"/>
    <hyperlink ref="C19" location="LI1_Anterior!A1" display="LI1 - Diferenças entre o escopo de consolidação contábil e o escopo de tratamento prudencial, bem como o detalhamento dos valores associados às categorias de risco 1" xr:uid="{C2BA660D-B257-4BF8-A516-FA6608746EE2}"/>
    <hyperlink ref="C7" location="KM1_Anterior!A1" display="KM1 - Informações Quantitativas sobre os Requerimentos Prudenciais" xr:uid="{A2079EDE-FE1D-446F-A8A2-3A712B079ECE}"/>
    <hyperlink ref="C12" location="'OR1'!A1" display="OR1- Histórico de Perdas Operacionais" xr:uid="{783D65C7-9F2F-4EBE-A241-325DEC51A644}"/>
    <hyperlink ref="C14" location="'OR2'!A1" display="OR2: Composição do Indicador de Negócios (BI)" xr:uid="{F78554FE-CC21-482A-AB98-948B3403BD1E}"/>
    <hyperlink ref="C16" location="'OR3'!A1" display="OR3: Requerimento de Capital para o Risco Operacional" xr:uid="{707E44B8-F6DF-4302-AB33-B89C285D8568}"/>
    <hyperlink ref="C43" location="ENC!A1" display="Tabela ENC: Ativo Vinculado" xr:uid="{109DE8B8-DB50-4E86-9717-EB5A210992EB}"/>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D3EB6-C4F6-4CBF-80B1-F8D7666257F3}">
  <sheetPr codeName="Planilha16">
    <tabColor rgb="FF73C6A1"/>
  </sheetPr>
  <dimension ref="A1:EI13"/>
  <sheetViews>
    <sheetView showGridLines="0" zoomScale="85" zoomScaleNormal="85" workbookViewId="0">
      <selection activeCell="B3" sqref="B3:G12"/>
    </sheetView>
  </sheetViews>
  <sheetFormatPr defaultColWidth="8.5546875" defaultRowHeight="13.8"/>
  <cols>
    <col min="1" max="1" width="2" style="3" bestFit="1" customWidth="1"/>
    <col min="2" max="2" width="51.21875" style="3" bestFit="1" customWidth="1"/>
    <col min="3" max="3" width="10.5546875" style="3" customWidth="1"/>
    <col min="4" max="4" width="10.88671875" style="3" bestFit="1" customWidth="1"/>
    <col min="5" max="5" width="11.21875" style="3" bestFit="1" customWidth="1"/>
    <col min="6" max="6" width="12.88671875" style="3" bestFit="1" customWidth="1"/>
    <col min="7" max="7" width="10.88671875" style="3" bestFit="1" customWidth="1"/>
    <col min="8" max="8" width="1.44140625" style="3" customWidth="1"/>
    <col min="9" max="9" width="10.21875" style="3" bestFit="1" customWidth="1"/>
    <col min="10" max="10" width="10.88671875" style="3" bestFit="1" customWidth="1"/>
    <col min="11" max="11" width="11.21875" style="3" bestFit="1" customWidth="1"/>
    <col min="12" max="12" width="12.88671875" style="3" bestFit="1" customWidth="1"/>
    <col min="13" max="13" width="10.88671875" style="3" bestFit="1" customWidth="1"/>
    <col min="14" max="14" width="1.44140625" style="3" customWidth="1"/>
    <col min="15" max="15" width="10.21875" style="3" bestFit="1" customWidth="1"/>
    <col min="16" max="16" width="10.88671875" style="3" bestFit="1" customWidth="1"/>
    <col min="17" max="17" width="11.21875" style="3" bestFit="1" customWidth="1"/>
    <col min="18" max="18" width="12.88671875" style="3" bestFit="1" customWidth="1"/>
    <col min="19" max="19" width="10.88671875" style="3" bestFit="1" customWidth="1"/>
    <col min="20" max="20" width="1.44140625" style="3" customWidth="1"/>
    <col min="21" max="21" width="10.21875" style="3" bestFit="1" customWidth="1"/>
    <col min="22" max="22" width="10.88671875" style="3" bestFit="1" customWidth="1"/>
    <col min="23" max="23" width="11.21875" style="3" bestFit="1" customWidth="1"/>
    <col min="24" max="24" width="13.109375" style="3" bestFit="1" customWidth="1"/>
    <col min="25" max="25" width="10.88671875" style="3" bestFit="1" customWidth="1"/>
    <col min="26" max="26" width="1.44140625" style="3" customWidth="1"/>
    <col min="27" max="27" width="10.21875" style="3" bestFit="1" customWidth="1"/>
    <col min="28" max="28" width="10.88671875" style="3" bestFit="1" customWidth="1"/>
    <col min="29" max="29" width="11.21875" style="3" bestFit="1" customWidth="1"/>
    <col min="30" max="30" width="13.109375" style="3" bestFit="1" customWidth="1"/>
    <col min="31" max="31" width="10.88671875" style="3" bestFit="1" customWidth="1"/>
    <col min="32" max="32" width="1.44140625" style="3" customWidth="1"/>
    <col min="33" max="33" width="10.21875" style="3" bestFit="1" customWidth="1"/>
    <col min="34" max="34" width="10.88671875" style="3" bestFit="1" customWidth="1"/>
    <col min="35" max="35" width="11.21875" style="3" bestFit="1" customWidth="1"/>
    <col min="36" max="36" width="13.109375" style="3" bestFit="1" customWidth="1"/>
    <col min="37" max="37" width="10.88671875" style="3" bestFit="1" customWidth="1"/>
    <col min="38" max="38" width="1.44140625" style="3" customWidth="1"/>
    <col min="39" max="39" width="10.21875" style="3" bestFit="1" customWidth="1"/>
    <col min="40" max="40" width="10.88671875" style="3" bestFit="1" customWidth="1"/>
    <col min="41" max="41" width="11.21875" style="3" bestFit="1" customWidth="1"/>
    <col min="42" max="42" width="13.109375" style="3" bestFit="1" customWidth="1"/>
    <col min="43" max="43" width="10.88671875" style="3" bestFit="1" customWidth="1"/>
    <col min="44" max="44" width="1.44140625" style="3" customWidth="1"/>
    <col min="45" max="45" width="10.21875" style="3" bestFit="1" customWidth="1"/>
    <col min="46" max="46" width="10.88671875" style="3" bestFit="1" customWidth="1"/>
    <col min="47" max="47" width="11.21875" style="3" bestFit="1" customWidth="1"/>
    <col min="48" max="48" width="13.109375" style="3" bestFit="1" customWidth="1"/>
    <col min="49" max="49" width="10.88671875" style="3" bestFit="1" customWidth="1"/>
    <col min="50" max="50" width="1.44140625" style="3" customWidth="1"/>
    <col min="51" max="51" width="10.21875" style="3" bestFit="1" customWidth="1"/>
    <col min="52" max="52" width="10.88671875" style="3" bestFit="1" customWidth="1"/>
    <col min="53" max="53" width="11.21875" style="3" bestFit="1" customWidth="1"/>
    <col min="54" max="54" width="13.109375" style="3" bestFit="1" customWidth="1"/>
    <col min="55" max="55" width="10.88671875" style="3" bestFit="1" customWidth="1"/>
    <col min="56" max="56" width="1.44140625" style="3" customWidth="1"/>
    <col min="57" max="57" width="10.21875" style="3" bestFit="1" customWidth="1"/>
    <col min="58" max="58" width="10.88671875" style="3" bestFit="1" customWidth="1"/>
    <col min="59" max="59" width="11.21875" style="3" bestFit="1" customWidth="1"/>
    <col min="60" max="60" width="13.109375" style="3" bestFit="1" customWidth="1"/>
    <col min="61" max="61" width="10.88671875" style="3" bestFit="1" customWidth="1"/>
    <col min="62" max="62" width="1.44140625" style="3" customWidth="1"/>
    <col min="63" max="63" width="10.21875" style="3" bestFit="1" customWidth="1"/>
    <col min="64" max="64" width="10.88671875" style="3" bestFit="1" customWidth="1"/>
    <col min="65" max="65" width="11.21875" style="3" bestFit="1" customWidth="1"/>
    <col min="66" max="66" width="13.109375" style="3" bestFit="1" customWidth="1"/>
    <col min="67" max="67" width="10.88671875" style="3" bestFit="1" customWidth="1"/>
    <col min="68" max="68" width="1.44140625" style="3" customWidth="1"/>
    <col min="69" max="69" width="10.21875" style="3" bestFit="1" customWidth="1"/>
    <col min="70" max="70" width="10.88671875" style="3" bestFit="1" customWidth="1"/>
    <col min="71" max="71" width="11.21875" style="3" bestFit="1" customWidth="1"/>
    <col min="72" max="72" width="13.109375" style="3" bestFit="1" customWidth="1"/>
    <col min="73" max="73" width="10.88671875" style="3" bestFit="1" customWidth="1"/>
    <col min="74" max="74" width="1.44140625" style="3" customWidth="1"/>
    <col min="75" max="75" width="10.21875" style="3" bestFit="1" customWidth="1"/>
    <col min="76" max="76" width="10.88671875" style="3" bestFit="1" customWidth="1"/>
    <col min="77" max="77" width="11.21875" style="3" bestFit="1" customWidth="1"/>
    <col min="78" max="78" width="13.109375" style="3" bestFit="1" customWidth="1"/>
    <col min="79" max="79" width="10.88671875" style="3" bestFit="1" customWidth="1"/>
    <col min="80" max="80" width="1.44140625" style="3" customWidth="1"/>
    <col min="81" max="81" width="10.21875" style="3" bestFit="1" customWidth="1"/>
    <col min="82" max="82" width="10.88671875" style="3" bestFit="1" customWidth="1"/>
    <col min="83" max="83" width="11.21875" style="3" bestFit="1" customWidth="1"/>
    <col min="84" max="84" width="13.109375" style="3" bestFit="1" customWidth="1"/>
    <col min="85" max="85" width="10.88671875" style="3" bestFit="1" customWidth="1"/>
    <col min="86" max="86" width="1.44140625" style="3" customWidth="1"/>
    <col min="87" max="87" width="10.21875" style="3" bestFit="1" customWidth="1"/>
    <col min="88" max="88" width="10.88671875" style="3" bestFit="1" customWidth="1"/>
    <col min="89" max="89" width="11.21875" style="3" bestFit="1" customWidth="1"/>
    <col min="90" max="90" width="13.109375" style="3" bestFit="1" customWidth="1"/>
    <col min="91" max="91" width="10.88671875" style="3" bestFit="1" customWidth="1"/>
    <col min="92" max="92" width="1.44140625" style="3" customWidth="1"/>
    <col min="93" max="93" width="10.21875" style="3" bestFit="1" customWidth="1"/>
    <col min="94" max="94" width="10.88671875" style="3" bestFit="1" customWidth="1"/>
    <col min="95" max="95" width="11.21875" style="3" bestFit="1" customWidth="1"/>
    <col min="96" max="96" width="13.109375" style="3" bestFit="1" customWidth="1"/>
    <col min="97" max="97" width="10.88671875" style="3" bestFit="1" customWidth="1"/>
    <col min="98" max="98" width="1.44140625" style="3" customWidth="1"/>
    <col min="99" max="99" width="10.21875" style="3" bestFit="1" customWidth="1"/>
    <col min="100" max="100" width="10.88671875" style="3" bestFit="1" customWidth="1"/>
    <col min="101" max="101" width="11.21875" style="3" bestFit="1" customWidth="1"/>
    <col min="102" max="102" width="13.109375" style="3" bestFit="1" customWidth="1"/>
    <col min="103" max="103" width="10.88671875" style="3" bestFit="1" customWidth="1"/>
    <col min="104" max="104" width="1.44140625" style="3" customWidth="1"/>
    <col min="105" max="105" width="10.21875" style="3" bestFit="1" customWidth="1"/>
    <col min="106" max="106" width="10.88671875" style="3" bestFit="1" customWidth="1"/>
    <col min="107" max="107" width="11.21875" style="3" bestFit="1" customWidth="1"/>
    <col min="108" max="108" width="13.109375" style="3" bestFit="1" customWidth="1"/>
    <col min="109" max="109" width="10.88671875" style="3" bestFit="1" customWidth="1"/>
    <col min="110" max="110" width="1.44140625" style="3" customWidth="1"/>
    <col min="111" max="111" width="10.21875" style="3" bestFit="1" customWidth="1"/>
    <col min="112" max="112" width="10.88671875" style="3" bestFit="1" customWidth="1"/>
    <col min="113" max="113" width="11.21875" style="3" bestFit="1" customWidth="1"/>
    <col min="114" max="114" width="13.109375" style="3" bestFit="1" customWidth="1"/>
    <col min="115" max="115" width="10.88671875" style="3" bestFit="1" customWidth="1"/>
    <col min="116" max="116" width="1.44140625" style="3" customWidth="1"/>
    <col min="117" max="117" width="10.21875" style="3" bestFit="1" customWidth="1"/>
    <col min="118" max="118" width="10.88671875" style="3" bestFit="1" customWidth="1"/>
    <col min="119" max="119" width="11.21875" style="3" bestFit="1" customWidth="1"/>
    <col min="120" max="120" width="13.109375" style="3" bestFit="1" customWidth="1"/>
    <col min="121" max="121" width="10.88671875" style="3" bestFit="1" customWidth="1"/>
    <col min="122" max="122" width="1.44140625" style="3" customWidth="1"/>
    <col min="123" max="123" width="10.21875" style="3" bestFit="1" customWidth="1"/>
    <col min="124" max="124" width="10.88671875" style="3" bestFit="1" customWidth="1"/>
    <col min="125" max="125" width="11.21875" style="3" bestFit="1" customWidth="1"/>
    <col min="126" max="126" width="13.109375" style="3" bestFit="1" customWidth="1"/>
    <col min="127" max="127" width="10.88671875" style="3" bestFit="1" customWidth="1"/>
    <col min="128" max="128" width="1.44140625" style="3" customWidth="1"/>
    <col min="129" max="129" width="10.21875" style="3" bestFit="1" customWidth="1"/>
    <col min="130" max="130" width="10.88671875" style="3" bestFit="1" customWidth="1"/>
    <col min="131" max="131" width="11.21875" style="3" bestFit="1" customWidth="1"/>
    <col min="132" max="132" width="13.109375" style="3" bestFit="1" customWidth="1"/>
    <col min="133" max="133" width="10.88671875" style="3" bestFit="1" customWidth="1"/>
    <col min="134" max="134" width="1.44140625" style="3" customWidth="1"/>
    <col min="135" max="135" width="10.21875" style="3" bestFit="1" customWidth="1"/>
    <col min="136" max="136" width="10.88671875" style="3" bestFit="1" customWidth="1"/>
    <col min="137" max="137" width="11.21875" style="3" bestFit="1" customWidth="1"/>
    <col min="138" max="138" width="13.109375" style="3" bestFit="1" customWidth="1"/>
    <col min="139" max="139" width="10.88671875" style="3" bestFit="1" customWidth="1"/>
    <col min="140" max="16384" width="8.5546875" style="3"/>
  </cols>
  <sheetData>
    <row r="1" spans="1:139">
      <c r="A1" s="1177"/>
      <c r="B1" s="1158" t="s">
        <v>279</v>
      </c>
      <c r="C1" s="24"/>
      <c r="D1" s="24"/>
      <c r="E1" s="24"/>
      <c r="F1" s="24"/>
      <c r="G1" s="24"/>
      <c r="H1" s="24"/>
      <c r="I1" s="24"/>
      <c r="J1" s="24"/>
      <c r="K1" s="24"/>
      <c r="L1" s="24"/>
      <c r="M1" s="24"/>
      <c r="N1" s="24"/>
      <c r="O1" s="24"/>
      <c r="P1" s="24"/>
      <c r="Q1" s="24"/>
      <c r="R1" s="24"/>
      <c r="S1" s="24"/>
      <c r="T1" s="24"/>
      <c r="U1" s="24"/>
      <c r="V1" s="24"/>
      <c r="W1" s="25"/>
      <c r="X1" s="26"/>
      <c r="Y1" s="1887"/>
      <c r="Z1" s="24"/>
      <c r="AA1" s="24"/>
      <c r="AB1" s="24"/>
      <c r="AC1" s="25"/>
      <c r="AD1" s="26"/>
      <c r="AE1" s="1887"/>
      <c r="AF1" s="24"/>
      <c r="AG1" s="24"/>
      <c r="AH1" s="24"/>
      <c r="AI1" s="25"/>
      <c r="AJ1" s="26"/>
      <c r="AK1" s="1887"/>
      <c r="AL1" s="24"/>
      <c r="AM1" s="24"/>
      <c r="AN1" s="24"/>
      <c r="AO1" s="25"/>
      <c r="AP1" s="26"/>
      <c r="AQ1" s="1887"/>
      <c r="AR1" s="24"/>
      <c r="AS1" s="24"/>
      <c r="AT1" s="24"/>
      <c r="AU1" s="25"/>
      <c r="AV1" s="26"/>
      <c r="AW1" s="1887"/>
      <c r="AX1" s="24"/>
      <c r="AY1" s="24"/>
      <c r="AZ1" s="24"/>
      <c r="BA1" s="25"/>
      <c r="BB1" s="26"/>
      <c r="BC1" s="1887"/>
      <c r="BD1" s="24"/>
      <c r="BE1" s="24"/>
      <c r="BF1" s="24"/>
      <c r="BG1" s="25"/>
      <c r="BH1" s="26"/>
      <c r="BI1" s="1887"/>
      <c r="BJ1" s="24"/>
      <c r="BK1" s="24"/>
      <c r="BL1" s="24"/>
      <c r="BM1" s="25"/>
      <c r="BN1" s="26"/>
      <c r="BO1" s="1887"/>
      <c r="BP1" s="24"/>
      <c r="BQ1" s="24"/>
      <c r="BR1" s="24"/>
      <c r="BS1" s="25"/>
      <c r="BT1" s="26"/>
      <c r="BU1" s="1887"/>
      <c r="BV1" s="24"/>
      <c r="BW1" s="24"/>
      <c r="BX1" s="24"/>
      <c r="BY1" s="25"/>
      <c r="BZ1" s="26"/>
      <c r="CA1" s="1887"/>
      <c r="CB1" s="24"/>
      <c r="CC1" s="24"/>
      <c r="CD1" s="24"/>
      <c r="CE1" s="25"/>
      <c r="CF1" s="26"/>
      <c r="CG1" s="1887"/>
      <c r="CH1" s="24"/>
      <c r="CI1" s="24"/>
      <c r="CJ1" s="24"/>
      <c r="CK1" s="25"/>
      <c r="CL1" s="26"/>
      <c r="CM1" s="1887"/>
      <c r="CN1" s="24"/>
      <c r="CO1" s="24"/>
      <c r="CP1" s="24"/>
      <c r="CQ1" s="25"/>
      <c r="CR1" s="26"/>
      <c r="CS1" s="1887"/>
      <c r="CT1" s="24"/>
      <c r="CU1" s="24"/>
      <c r="CV1" s="24"/>
      <c r="CW1" s="25"/>
      <c r="CX1" s="26"/>
      <c r="CY1" s="1887"/>
      <c r="CZ1" s="24"/>
      <c r="DA1" s="24"/>
      <c r="DB1" s="24"/>
      <c r="DC1" s="25"/>
      <c r="DD1" s="26"/>
      <c r="DE1" s="1887"/>
      <c r="DF1" s="24"/>
      <c r="DG1" s="24"/>
      <c r="DH1" s="24"/>
      <c r="DI1" s="25"/>
      <c r="DJ1" s="26"/>
      <c r="DK1" s="1887"/>
      <c r="DL1" s="24"/>
      <c r="DM1" s="24"/>
      <c r="DN1" s="24"/>
      <c r="DO1" s="25"/>
      <c r="DP1" s="26"/>
      <c r="DQ1" s="1887"/>
      <c r="DR1" s="24"/>
      <c r="DS1" s="24"/>
      <c r="DT1" s="24"/>
      <c r="DU1" s="25"/>
      <c r="DV1" s="26"/>
      <c r="DW1" s="1887"/>
      <c r="DX1" s="24"/>
      <c r="DY1" s="24"/>
      <c r="DZ1" s="24"/>
      <c r="EA1" s="25"/>
      <c r="EB1" s="26"/>
      <c r="EC1" s="1887"/>
      <c r="ED1" s="24"/>
      <c r="EE1" s="24"/>
      <c r="EF1" s="24"/>
      <c r="EG1" s="25"/>
      <c r="EH1" s="26"/>
      <c r="EI1" s="1887"/>
    </row>
    <row r="2" spans="1:139" ht="15" hidden="1" customHeight="1">
      <c r="A2" s="1888"/>
      <c r="B2" s="1117"/>
      <c r="C2" s="2215"/>
      <c r="D2" s="2215"/>
      <c r="E2" s="2215"/>
      <c r="F2" s="2215"/>
      <c r="G2" s="2215"/>
      <c r="I2" s="2215"/>
      <c r="J2" s="2215"/>
      <c r="K2" s="2215"/>
      <c r="L2" s="2215"/>
      <c r="M2" s="2215"/>
      <c r="O2" s="2215"/>
      <c r="P2" s="2215"/>
      <c r="Q2" s="2215"/>
      <c r="R2" s="2215"/>
      <c r="S2" s="2215"/>
      <c r="U2" s="1908"/>
      <c r="V2" s="1909"/>
      <c r="W2" s="1909"/>
      <c r="X2" s="1909"/>
      <c r="Y2" s="1909"/>
      <c r="AA2" s="1908"/>
      <c r="AB2" s="1909"/>
      <c r="AC2" s="1909"/>
      <c r="AD2" s="1909"/>
      <c r="AE2" s="1909"/>
      <c r="AG2" s="1908"/>
      <c r="AH2" s="1909"/>
      <c r="AI2" s="1909"/>
      <c r="AJ2" s="1909"/>
      <c r="AK2" s="1909"/>
      <c r="AM2" s="1908" t="s">
        <v>124</v>
      </c>
      <c r="AN2" s="1909" t="s">
        <v>125</v>
      </c>
      <c r="AO2" s="1909" t="s">
        <v>126</v>
      </c>
      <c r="AP2" s="1909" t="s">
        <v>127</v>
      </c>
      <c r="AQ2" s="1909" t="s">
        <v>128</v>
      </c>
      <c r="AS2" s="1908" t="s">
        <v>124</v>
      </c>
      <c r="AT2" s="1909" t="s">
        <v>125</v>
      </c>
      <c r="AU2" s="1909" t="s">
        <v>126</v>
      </c>
      <c r="AV2" s="1909" t="s">
        <v>127</v>
      </c>
      <c r="AW2" s="1909" t="s">
        <v>128</v>
      </c>
      <c r="AY2" s="1908" t="s">
        <v>124</v>
      </c>
      <c r="AZ2" s="1909" t="s">
        <v>125</v>
      </c>
      <c r="BA2" s="1909" t="s">
        <v>126</v>
      </c>
      <c r="BB2" s="1909" t="s">
        <v>127</v>
      </c>
      <c r="BC2" s="1909" t="s">
        <v>128</v>
      </c>
      <c r="BE2" s="1908" t="s">
        <v>124</v>
      </c>
      <c r="BF2" s="1909" t="s">
        <v>125</v>
      </c>
      <c r="BG2" s="1909" t="s">
        <v>126</v>
      </c>
      <c r="BH2" s="1909" t="s">
        <v>127</v>
      </c>
      <c r="BI2" s="1909" t="s">
        <v>128</v>
      </c>
      <c r="BK2" s="1908" t="s">
        <v>124</v>
      </c>
      <c r="BL2" s="1909" t="s">
        <v>125</v>
      </c>
      <c r="BM2" s="1909" t="s">
        <v>126</v>
      </c>
      <c r="BN2" s="1909" t="s">
        <v>127</v>
      </c>
      <c r="BO2" s="1909" t="s">
        <v>128</v>
      </c>
      <c r="BQ2" s="1908" t="s">
        <v>124</v>
      </c>
      <c r="BR2" s="1909" t="s">
        <v>125</v>
      </c>
      <c r="BS2" s="1909" t="s">
        <v>126</v>
      </c>
      <c r="BT2" s="1909" t="s">
        <v>127</v>
      </c>
      <c r="BU2" s="1909" t="s">
        <v>128</v>
      </c>
      <c r="BW2" s="1908" t="s">
        <v>124</v>
      </c>
      <c r="BX2" s="1909" t="s">
        <v>125</v>
      </c>
      <c r="BY2" s="1909" t="s">
        <v>126</v>
      </c>
      <c r="BZ2" s="1909" t="s">
        <v>127</v>
      </c>
      <c r="CA2" s="1909" t="s">
        <v>128</v>
      </c>
      <c r="CC2" s="1908" t="s">
        <v>124</v>
      </c>
      <c r="CD2" s="1909" t="s">
        <v>125</v>
      </c>
      <c r="CE2" s="1909" t="s">
        <v>126</v>
      </c>
      <c r="CF2" s="1909" t="s">
        <v>127</v>
      </c>
      <c r="CG2" s="1909" t="s">
        <v>128</v>
      </c>
      <c r="CI2" s="1908" t="s">
        <v>124</v>
      </c>
      <c r="CJ2" s="1909" t="s">
        <v>125</v>
      </c>
      <c r="CK2" s="1909" t="s">
        <v>126</v>
      </c>
      <c r="CL2" s="1909" t="s">
        <v>127</v>
      </c>
      <c r="CM2" s="1909" t="s">
        <v>128</v>
      </c>
      <c r="CO2" s="1908" t="s">
        <v>124</v>
      </c>
      <c r="CP2" s="1909" t="s">
        <v>125</v>
      </c>
      <c r="CQ2" s="1909" t="s">
        <v>126</v>
      </c>
      <c r="CR2" s="1909" t="s">
        <v>127</v>
      </c>
      <c r="CS2" s="1909" t="s">
        <v>128</v>
      </c>
      <c r="CU2" s="1908" t="s">
        <v>124</v>
      </c>
      <c r="CV2" s="1909" t="s">
        <v>125</v>
      </c>
      <c r="CW2" s="1909" t="s">
        <v>126</v>
      </c>
      <c r="CX2" s="1909" t="s">
        <v>127</v>
      </c>
      <c r="CY2" s="1909" t="s">
        <v>128</v>
      </c>
      <c r="DA2" s="1908" t="s">
        <v>124</v>
      </c>
      <c r="DB2" s="1909" t="s">
        <v>125</v>
      </c>
      <c r="DC2" s="1909" t="s">
        <v>126</v>
      </c>
      <c r="DD2" s="1909" t="s">
        <v>127</v>
      </c>
      <c r="DE2" s="1909" t="s">
        <v>128</v>
      </c>
      <c r="DG2" s="1908" t="s">
        <v>124</v>
      </c>
      <c r="DH2" s="1909" t="s">
        <v>125</v>
      </c>
      <c r="DI2" s="1909" t="s">
        <v>126</v>
      </c>
      <c r="DJ2" s="1909" t="s">
        <v>127</v>
      </c>
      <c r="DK2" s="1909" t="s">
        <v>128</v>
      </c>
      <c r="DM2" s="1908" t="s">
        <v>124</v>
      </c>
      <c r="DN2" s="1909" t="s">
        <v>125</v>
      </c>
      <c r="DO2" s="1909" t="s">
        <v>126</v>
      </c>
      <c r="DP2" s="1909" t="s">
        <v>127</v>
      </c>
      <c r="DQ2" s="1909" t="s">
        <v>128</v>
      </c>
      <c r="DS2" s="1908" t="s">
        <v>124</v>
      </c>
      <c r="DT2" s="1909" t="s">
        <v>125</v>
      </c>
      <c r="DU2" s="1909" t="s">
        <v>126</v>
      </c>
      <c r="DV2" s="1909" t="s">
        <v>127</v>
      </c>
      <c r="DW2" s="1909" t="s">
        <v>128</v>
      </c>
      <c r="DY2" s="1908" t="s">
        <v>124</v>
      </c>
      <c r="DZ2" s="1909" t="s">
        <v>125</v>
      </c>
      <c r="EA2" s="1909" t="s">
        <v>126</v>
      </c>
      <c r="EB2" s="1909" t="s">
        <v>127</v>
      </c>
      <c r="EC2" s="1909" t="s">
        <v>128</v>
      </c>
      <c r="EE2" s="1908" t="s">
        <v>124</v>
      </c>
      <c r="EF2" s="1909" t="s">
        <v>125</v>
      </c>
      <c r="EG2" s="1909" t="s">
        <v>126</v>
      </c>
      <c r="EH2" s="1909" t="s">
        <v>127</v>
      </c>
      <c r="EI2" s="1909" t="s">
        <v>128</v>
      </c>
    </row>
    <row r="3" spans="1:139" ht="14.4" thickBot="1">
      <c r="A3" s="1888"/>
      <c r="B3" s="1910" t="s">
        <v>68</v>
      </c>
      <c r="C3" s="1889"/>
      <c r="D3" s="1889"/>
      <c r="E3" s="1889"/>
      <c r="F3" s="1889"/>
      <c r="G3" s="1921">
        <v>46203</v>
      </c>
      <c r="I3" s="1889"/>
      <c r="J3" s="1889"/>
      <c r="K3" s="1889"/>
      <c r="L3" s="1889"/>
      <c r="M3" s="1921">
        <v>46112</v>
      </c>
      <c r="O3" s="1889"/>
      <c r="P3" s="1889"/>
      <c r="Q3" s="1889"/>
      <c r="R3" s="1889"/>
      <c r="S3" s="1921">
        <v>46022</v>
      </c>
      <c r="U3" s="1889"/>
      <c r="V3" s="1889"/>
      <c r="W3" s="1889"/>
      <c r="X3" s="1889"/>
      <c r="Y3" s="1890">
        <v>45930</v>
      </c>
      <c r="AA3" s="1889"/>
      <c r="AB3" s="1889"/>
      <c r="AC3" s="1889"/>
      <c r="AD3" s="1889"/>
      <c r="AE3" s="1890">
        <v>45838</v>
      </c>
      <c r="AG3" s="1889"/>
      <c r="AH3" s="1889"/>
      <c r="AI3" s="1889"/>
      <c r="AJ3" s="1889"/>
      <c r="AK3" s="1890">
        <v>45747</v>
      </c>
      <c r="AM3" s="1889"/>
      <c r="AN3" s="1889"/>
      <c r="AO3" s="1889"/>
      <c r="AP3" s="1889"/>
      <c r="AQ3" s="1890">
        <v>45657</v>
      </c>
      <c r="AS3" s="1889"/>
      <c r="AT3" s="1889"/>
      <c r="AU3" s="1889"/>
      <c r="AV3" s="1889"/>
      <c r="AW3" s="1890">
        <v>45565</v>
      </c>
      <c r="AY3" s="1889"/>
      <c r="AZ3" s="1889"/>
      <c r="BA3" s="1889"/>
      <c r="BB3" s="1889"/>
      <c r="BC3" s="1890">
        <v>45473</v>
      </c>
      <c r="BE3" s="1889"/>
      <c r="BF3" s="1889"/>
      <c r="BG3" s="1889"/>
      <c r="BH3" s="1889"/>
      <c r="BI3" s="1890">
        <v>45382</v>
      </c>
      <c r="BK3" s="1889"/>
      <c r="BL3" s="1889"/>
      <c r="BM3" s="1889"/>
      <c r="BN3" s="1889"/>
      <c r="BO3" s="1890">
        <v>45291</v>
      </c>
      <c r="BQ3" s="1889"/>
      <c r="BR3" s="1889"/>
      <c r="BS3" s="1889"/>
      <c r="BT3" s="1889"/>
      <c r="BU3" s="1890">
        <v>45199</v>
      </c>
      <c r="BW3" s="1889"/>
      <c r="BX3" s="1889"/>
      <c r="BY3" s="1889"/>
      <c r="BZ3" s="1889"/>
      <c r="CA3" s="1890">
        <v>45107</v>
      </c>
      <c r="CC3" s="1889"/>
      <c r="CD3" s="1889"/>
      <c r="CE3" s="1889"/>
      <c r="CF3" s="1889"/>
      <c r="CG3" s="1890">
        <v>45016</v>
      </c>
      <c r="CI3" s="1889"/>
      <c r="CJ3" s="1889"/>
      <c r="CK3" s="1889"/>
      <c r="CL3" s="1889"/>
      <c r="CM3" s="1890">
        <v>44926</v>
      </c>
      <c r="CO3" s="1889"/>
      <c r="CP3" s="1889"/>
      <c r="CQ3" s="1889"/>
      <c r="CR3" s="1889"/>
      <c r="CS3" s="1890">
        <v>44834</v>
      </c>
      <c r="CU3" s="1889"/>
      <c r="CV3" s="1889"/>
      <c r="CW3" s="1889"/>
      <c r="CX3" s="1889"/>
      <c r="CY3" s="1890">
        <v>44742</v>
      </c>
      <c r="DA3" s="1889"/>
      <c r="DB3" s="1889"/>
      <c r="DC3" s="1889"/>
      <c r="DD3" s="1889"/>
      <c r="DE3" s="1890">
        <v>44651</v>
      </c>
      <c r="DG3" s="1889"/>
      <c r="DH3" s="1889"/>
      <c r="DI3" s="1889"/>
      <c r="DJ3" s="1889"/>
      <c r="DK3" s="1890">
        <v>44561</v>
      </c>
      <c r="DM3" s="1889"/>
      <c r="DN3" s="1889"/>
      <c r="DO3" s="1889"/>
      <c r="DP3" s="1889"/>
      <c r="DQ3" s="1890">
        <v>44469</v>
      </c>
      <c r="DS3" s="1889"/>
      <c r="DT3" s="1889"/>
      <c r="DU3" s="1889"/>
      <c r="DV3" s="1889"/>
      <c r="DW3" s="1890">
        <v>44377</v>
      </c>
      <c r="DY3" s="1889"/>
      <c r="DZ3" s="1889"/>
      <c r="EA3" s="1889"/>
      <c r="EB3" s="1889"/>
      <c r="EC3" s="1890">
        <v>44286</v>
      </c>
      <c r="EE3" s="1889"/>
      <c r="EF3" s="1889"/>
      <c r="EG3" s="1889"/>
      <c r="EH3" s="1889"/>
      <c r="EI3" s="1890">
        <v>44196</v>
      </c>
    </row>
    <row r="4" spans="1:139">
      <c r="A4" s="1903"/>
      <c r="B4" s="1903"/>
      <c r="C4" s="2388" t="s">
        <v>156</v>
      </c>
      <c r="D4" s="2390" t="s">
        <v>280</v>
      </c>
      <c r="E4" s="2390"/>
      <c r="F4" s="2390"/>
      <c r="G4" s="2390"/>
      <c r="I4" s="2388" t="s">
        <v>156</v>
      </c>
      <c r="J4" s="2390" t="s">
        <v>280</v>
      </c>
      <c r="K4" s="2390"/>
      <c r="L4" s="2390"/>
      <c r="M4" s="2390"/>
      <c r="O4" s="2388" t="s">
        <v>156</v>
      </c>
      <c r="P4" s="2390" t="s">
        <v>280</v>
      </c>
      <c r="Q4" s="2390"/>
      <c r="R4" s="2390"/>
      <c r="S4" s="2390"/>
      <c r="U4" s="2388" t="s">
        <v>156</v>
      </c>
      <c r="V4" s="2390" t="s">
        <v>280</v>
      </c>
      <c r="W4" s="2390"/>
      <c r="X4" s="2390"/>
      <c r="Y4" s="2390"/>
      <c r="AA4" s="2388" t="s">
        <v>156</v>
      </c>
      <c r="AB4" s="2390" t="s">
        <v>280</v>
      </c>
      <c r="AC4" s="2390"/>
      <c r="AD4" s="2390"/>
      <c r="AE4" s="2390"/>
      <c r="AG4" s="2388" t="s">
        <v>156</v>
      </c>
      <c r="AH4" s="2390" t="s">
        <v>280</v>
      </c>
      <c r="AI4" s="2390"/>
      <c r="AJ4" s="2390"/>
      <c r="AK4" s="2390"/>
      <c r="AM4" s="2388" t="s">
        <v>156</v>
      </c>
      <c r="AN4" s="2390" t="s">
        <v>280</v>
      </c>
      <c r="AO4" s="2390"/>
      <c r="AP4" s="2390"/>
      <c r="AQ4" s="2390"/>
      <c r="AS4" s="2388" t="s">
        <v>156</v>
      </c>
      <c r="AT4" s="2390" t="s">
        <v>280</v>
      </c>
      <c r="AU4" s="2390"/>
      <c r="AV4" s="2390"/>
      <c r="AW4" s="2390"/>
      <c r="AY4" s="2388" t="s">
        <v>156</v>
      </c>
      <c r="AZ4" s="2390" t="s">
        <v>280</v>
      </c>
      <c r="BA4" s="2390"/>
      <c r="BB4" s="2390"/>
      <c r="BC4" s="2390"/>
      <c r="BE4" s="2388" t="s">
        <v>156</v>
      </c>
      <c r="BF4" s="2390" t="s">
        <v>280</v>
      </c>
      <c r="BG4" s="2390"/>
      <c r="BH4" s="2390"/>
      <c r="BI4" s="2390"/>
      <c r="BK4" s="2388" t="s">
        <v>156</v>
      </c>
      <c r="BL4" s="2390" t="s">
        <v>280</v>
      </c>
      <c r="BM4" s="2390"/>
      <c r="BN4" s="2390"/>
      <c r="BO4" s="2390"/>
      <c r="BQ4" s="2388" t="s">
        <v>156</v>
      </c>
      <c r="BR4" s="2390" t="s">
        <v>280</v>
      </c>
      <c r="BS4" s="2390"/>
      <c r="BT4" s="2390"/>
      <c r="BU4" s="2390"/>
      <c r="BW4" s="2388" t="s">
        <v>156</v>
      </c>
      <c r="BX4" s="2390" t="s">
        <v>280</v>
      </c>
      <c r="BY4" s="2390"/>
      <c r="BZ4" s="2390"/>
      <c r="CA4" s="2390"/>
      <c r="CC4" s="2388" t="s">
        <v>156</v>
      </c>
      <c r="CD4" s="2390" t="s">
        <v>280</v>
      </c>
      <c r="CE4" s="2390"/>
      <c r="CF4" s="2390"/>
      <c r="CG4" s="2390"/>
      <c r="CI4" s="2388" t="s">
        <v>156</v>
      </c>
      <c r="CJ4" s="2390" t="s">
        <v>280</v>
      </c>
      <c r="CK4" s="2390"/>
      <c r="CL4" s="2390"/>
      <c r="CM4" s="2390"/>
      <c r="CO4" s="2388" t="s">
        <v>156</v>
      </c>
      <c r="CP4" s="2390" t="s">
        <v>280</v>
      </c>
      <c r="CQ4" s="2390"/>
      <c r="CR4" s="2390"/>
      <c r="CS4" s="2390"/>
      <c r="CU4" s="2388" t="s">
        <v>156</v>
      </c>
      <c r="CV4" s="2390" t="s">
        <v>280</v>
      </c>
      <c r="CW4" s="2390"/>
      <c r="CX4" s="2390"/>
      <c r="CY4" s="2390"/>
      <c r="DA4" s="2389" t="s">
        <v>156</v>
      </c>
      <c r="DB4" s="2391" t="s">
        <v>280</v>
      </c>
      <c r="DC4" s="2391"/>
      <c r="DD4" s="2391"/>
      <c r="DE4" s="2391"/>
      <c r="DG4" s="2389" t="s">
        <v>156</v>
      </c>
      <c r="DH4" s="2391" t="s">
        <v>280</v>
      </c>
      <c r="DI4" s="2391"/>
      <c r="DJ4" s="2391"/>
      <c r="DK4" s="2391"/>
      <c r="DM4" s="2389" t="s">
        <v>156</v>
      </c>
      <c r="DN4" s="2391" t="s">
        <v>280</v>
      </c>
      <c r="DO4" s="2391"/>
      <c r="DP4" s="2391"/>
      <c r="DQ4" s="2391"/>
      <c r="DS4" s="2389" t="s">
        <v>156</v>
      </c>
      <c r="DT4" s="2391" t="s">
        <v>280</v>
      </c>
      <c r="DU4" s="2391"/>
      <c r="DV4" s="2391"/>
      <c r="DW4" s="2391"/>
      <c r="DY4" s="2389" t="s">
        <v>156</v>
      </c>
      <c r="DZ4" s="2391" t="s">
        <v>280</v>
      </c>
      <c r="EA4" s="2391"/>
      <c r="EB4" s="2391"/>
      <c r="EC4" s="2391"/>
      <c r="EE4" s="2389" t="s">
        <v>156</v>
      </c>
      <c r="EF4" s="2391" t="s">
        <v>280</v>
      </c>
      <c r="EG4" s="2391"/>
      <c r="EH4" s="2391"/>
      <c r="EI4" s="2391"/>
    </row>
    <row r="5" spans="1:139" ht="66">
      <c r="A5" s="1911"/>
      <c r="B5" s="1891"/>
      <c r="C5" s="2389"/>
      <c r="D5" s="1912" t="s">
        <v>225</v>
      </c>
      <c r="E5" s="1912" t="s">
        <v>281</v>
      </c>
      <c r="F5" s="1912" t="s">
        <v>282</v>
      </c>
      <c r="G5" s="1893" t="s">
        <v>228</v>
      </c>
      <c r="I5" s="2389"/>
      <c r="J5" s="1912" t="s">
        <v>225</v>
      </c>
      <c r="K5" s="1912" t="s">
        <v>281</v>
      </c>
      <c r="L5" s="1912" t="s">
        <v>282</v>
      </c>
      <c r="M5" s="1893" t="s">
        <v>228</v>
      </c>
      <c r="O5" s="2389"/>
      <c r="P5" s="1912" t="s">
        <v>225</v>
      </c>
      <c r="Q5" s="1912" t="s">
        <v>281</v>
      </c>
      <c r="R5" s="1912" t="s">
        <v>282</v>
      </c>
      <c r="S5" s="1893" t="s">
        <v>228</v>
      </c>
      <c r="U5" s="2389"/>
      <c r="V5" s="1912" t="s">
        <v>225</v>
      </c>
      <c r="W5" s="1912" t="s">
        <v>281</v>
      </c>
      <c r="X5" s="1912" t="s">
        <v>282</v>
      </c>
      <c r="Y5" s="1893" t="s">
        <v>228</v>
      </c>
      <c r="AA5" s="2389"/>
      <c r="AB5" s="1912" t="s">
        <v>225</v>
      </c>
      <c r="AC5" s="1912" t="s">
        <v>281</v>
      </c>
      <c r="AD5" s="1912" t="s">
        <v>282</v>
      </c>
      <c r="AE5" s="1893" t="s">
        <v>228</v>
      </c>
      <c r="AG5" s="2389"/>
      <c r="AH5" s="1912" t="s">
        <v>225</v>
      </c>
      <c r="AI5" s="1912" t="s">
        <v>281</v>
      </c>
      <c r="AJ5" s="1912" t="s">
        <v>282</v>
      </c>
      <c r="AK5" s="1893" t="s">
        <v>228</v>
      </c>
      <c r="AM5" s="2389"/>
      <c r="AN5" s="1912" t="s">
        <v>225</v>
      </c>
      <c r="AO5" s="1912" t="s">
        <v>281</v>
      </c>
      <c r="AP5" s="1912" t="s">
        <v>282</v>
      </c>
      <c r="AQ5" s="1893" t="s">
        <v>228</v>
      </c>
      <c r="AS5" s="2389"/>
      <c r="AT5" s="1912" t="s">
        <v>225</v>
      </c>
      <c r="AU5" s="1912" t="s">
        <v>281</v>
      </c>
      <c r="AV5" s="1912" t="s">
        <v>282</v>
      </c>
      <c r="AW5" s="1893" t="s">
        <v>228</v>
      </c>
      <c r="AY5" s="2389"/>
      <c r="AZ5" s="1912" t="s">
        <v>225</v>
      </c>
      <c r="BA5" s="1912" t="s">
        <v>281</v>
      </c>
      <c r="BB5" s="1912" t="s">
        <v>282</v>
      </c>
      <c r="BC5" s="1893" t="s">
        <v>228</v>
      </c>
      <c r="BE5" s="2389"/>
      <c r="BF5" s="1912" t="s">
        <v>225</v>
      </c>
      <c r="BG5" s="1912" t="s">
        <v>281</v>
      </c>
      <c r="BH5" s="1912" t="s">
        <v>282</v>
      </c>
      <c r="BI5" s="1893" t="s">
        <v>228</v>
      </c>
      <c r="BK5" s="2389"/>
      <c r="BL5" s="1912" t="s">
        <v>225</v>
      </c>
      <c r="BM5" s="1912" t="s">
        <v>281</v>
      </c>
      <c r="BN5" s="1912" t="s">
        <v>282</v>
      </c>
      <c r="BO5" s="1893" t="s">
        <v>228</v>
      </c>
      <c r="BQ5" s="2389"/>
      <c r="BR5" s="1912" t="s">
        <v>225</v>
      </c>
      <c r="BS5" s="1912" t="s">
        <v>281</v>
      </c>
      <c r="BT5" s="1912" t="s">
        <v>282</v>
      </c>
      <c r="BU5" s="1893" t="s">
        <v>228</v>
      </c>
      <c r="BW5" s="2389"/>
      <c r="BX5" s="1912" t="s">
        <v>225</v>
      </c>
      <c r="BY5" s="1912" t="s">
        <v>281</v>
      </c>
      <c r="BZ5" s="1912" t="s">
        <v>282</v>
      </c>
      <c r="CA5" s="1893" t="s">
        <v>228</v>
      </c>
      <c r="CC5" s="2389"/>
      <c r="CD5" s="1912" t="s">
        <v>283</v>
      </c>
      <c r="CE5" s="1912" t="s">
        <v>284</v>
      </c>
      <c r="CF5" s="1912" t="s">
        <v>282</v>
      </c>
      <c r="CG5" s="1893" t="s">
        <v>285</v>
      </c>
      <c r="CI5" s="2389"/>
      <c r="CJ5" s="1912" t="s">
        <v>283</v>
      </c>
      <c r="CK5" s="1912" t="s">
        <v>284</v>
      </c>
      <c r="CL5" s="1912" t="s">
        <v>282</v>
      </c>
      <c r="CM5" s="1893" t="s">
        <v>285</v>
      </c>
      <c r="CO5" s="2389"/>
      <c r="CP5" s="1912" t="s">
        <v>283</v>
      </c>
      <c r="CQ5" s="1912" t="s">
        <v>284</v>
      </c>
      <c r="CR5" s="1912" t="s">
        <v>282</v>
      </c>
      <c r="CS5" s="1893" t="s">
        <v>285</v>
      </c>
      <c r="CU5" s="2389"/>
      <c r="CV5" s="1912" t="s">
        <v>283</v>
      </c>
      <c r="CW5" s="1912" t="s">
        <v>284</v>
      </c>
      <c r="CX5" s="1912" t="s">
        <v>282</v>
      </c>
      <c r="CY5" s="1893" t="s">
        <v>285</v>
      </c>
      <c r="DA5" s="2389"/>
      <c r="DB5" s="1912" t="s">
        <v>283</v>
      </c>
      <c r="DC5" s="1912" t="s">
        <v>284</v>
      </c>
      <c r="DD5" s="1912" t="s">
        <v>282</v>
      </c>
      <c r="DE5" s="1893" t="s">
        <v>285</v>
      </c>
      <c r="DG5" s="2389"/>
      <c r="DH5" s="1912" t="s">
        <v>283</v>
      </c>
      <c r="DI5" s="1912" t="s">
        <v>284</v>
      </c>
      <c r="DJ5" s="1912" t="s">
        <v>282</v>
      </c>
      <c r="DK5" s="1893" t="s">
        <v>285</v>
      </c>
      <c r="DM5" s="2389"/>
      <c r="DN5" s="1912" t="s">
        <v>283</v>
      </c>
      <c r="DO5" s="1912" t="s">
        <v>284</v>
      </c>
      <c r="DP5" s="1912" t="s">
        <v>282</v>
      </c>
      <c r="DQ5" s="1893" t="s">
        <v>285</v>
      </c>
      <c r="DS5" s="2389"/>
      <c r="DT5" s="1912" t="s">
        <v>283</v>
      </c>
      <c r="DU5" s="1912" t="s">
        <v>284</v>
      </c>
      <c r="DV5" s="1912" t="s">
        <v>282</v>
      </c>
      <c r="DW5" s="1893" t="s">
        <v>285</v>
      </c>
      <c r="DY5" s="2389"/>
      <c r="DZ5" s="1912" t="s">
        <v>283</v>
      </c>
      <c r="EA5" s="1912" t="s">
        <v>284</v>
      </c>
      <c r="EB5" s="1912" t="s">
        <v>282</v>
      </c>
      <c r="EC5" s="1893" t="s">
        <v>285</v>
      </c>
      <c r="EE5" s="2389"/>
      <c r="EF5" s="1912" t="s">
        <v>283</v>
      </c>
      <c r="EG5" s="1912" t="s">
        <v>284</v>
      </c>
      <c r="EH5" s="1912" t="s">
        <v>282</v>
      </c>
      <c r="EI5" s="1893" t="s">
        <v>285</v>
      </c>
    </row>
    <row r="6" spans="1:139">
      <c r="A6" s="1900">
        <v>1</v>
      </c>
      <c r="B6" s="1117" t="s">
        <v>286</v>
      </c>
      <c r="C6" s="1913">
        <v>2778676</v>
      </c>
      <c r="D6" s="1913">
        <v>2407298</v>
      </c>
      <c r="E6" s="1913">
        <v>333552</v>
      </c>
      <c r="F6" s="1913">
        <v>37826</v>
      </c>
      <c r="G6" s="1913">
        <v>539411</v>
      </c>
      <c r="I6" s="1913">
        <v>2773982</v>
      </c>
      <c r="J6" s="1913">
        <v>2354513</v>
      </c>
      <c r="K6" s="1913">
        <v>382964</v>
      </c>
      <c r="L6" s="1913">
        <v>36471</v>
      </c>
      <c r="M6" s="1913">
        <v>498059</v>
      </c>
      <c r="O6" s="1913">
        <v>2682137</v>
      </c>
      <c r="P6" s="1913">
        <v>2311029</v>
      </c>
      <c r="Q6" s="1913">
        <v>338936</v>
      </c>
      <c r="R6" s="1913">
        <v>32172</v>
      </c>
      <c r="S6" s="1913">
        <v>548312</v>
      </c>
      <c r="U6" s="1913">
        <v>2597357</v>
      </c>
      <c r="V6" s="1913">
        <v>2219770</v>
      </c>
      <c r="W6" s="1913">
        <v>342120</v>
      </c>
      <c r="X6" s="1913">
        <v>29837</v>
      </c>
      <c r="Y6" s="1913">
        <v>548312</v>
      </c>
      <c r="AA6" s="1913">
        <v>2495603</v>
      </c>
      <c r="AB6" s="1913">
        <v>2184052</v>
      </c>
      <c r="AC6" s="1913">
        <v>285350</v>
      </c>
      <c r="AD6" s="1913">
        <v>26201</v>
      </c>
      <c r="AE6" s="1913">
        <v>610666</v>
      </c>
      <c r="AG6" s="1913">
        <v>2423536</v>
      </c>
      <c r="AH6" s="1913">
        <v>2136448</v>
      </c>
      <c r="AI6" s="1913">
        <v>261938</v>
      </c>
      <c r="AJ6" s="1913">
        <v>25150</v>
      </c>
      <c r="AK6" s="1913">
        <v>490812</v>
      </c>
      <c r="AM6" s="1913">
        <v>2650643</v>
      </c>
      <c r="AN6" s="1913">
        <v>2124648</v>
      </c>
      <c r="AO6" s="1913">
        <v>499933</v>
      </c>
      <c r="AP6" s="1913">
        <v>26062</v>
      </c>
      <c r="AQ6" s="1913">
        <v>454157</v>
      </c>
      <c r="AS6" s="1913">
        <v>2621821</v>
      </c>
      <c r="AT6" s="1913">
        <v>1998349</v>
      </c>
      <c r="AU6" s="1913">
        <v>601931</v>
      </c>
      <c r="AV6" s="1913">
        <v>21541</v>
      </c>
      <c r="AW6" s="1913">
        <v>419285</v>
      </c>
      <c r="AY6" s="1913">
        <v>2562749</v>
      </c>
      <c r="AZ6" s="1913">
        <v>2047774</v>
      </c>
      <c r="BA6" s="1913">
        <v>492448</v>
      </c>
      <c r="BB6" s="1913">
        <v>22527</v>
      </c>
      <c r="BC6" s="1913">
        <v>438059</v>
      </c>
      <c r="BE6" s="1913">
        <v>2427672</v>
      </c>
      <c r="BF6" s="1913">
        <v>1916314</v>
      </c>
      <c r="BG6" s="1913">
        <v>491179</v>
      </c>
      <c r="BH6" s="1913">
        <v>20179</v>
      </c>
      <c r="BI6" s="1913">
        <v>407943</v>
      </c>
      <c r="BK6" s="1913">
        <v>2343958</v>
      </c>
      <c r="BL6" s="1913">
        <v>1907336</v>
      </c>
      <c r="BM6" s="1913">
        <v>418047</v>
      </c>
      <c r="BN6" s="1913">
        <v>18575</v>
      </c>
      <c r="BO6" s="1913">
        <v>409273</v>
      </c>
      <c r="BQ6" s="1913">
        <v>2336312</v>
      </c>
      <c r="BR6" s="1913">
        <v>1850146</v>
      </c>
      <c r="BS6" s="1913">
        <v>469209</v>
      </c>
      <c r="BT6" s="1913">
        <v>16957</v>
      </c>
      <c r="BU6" s="1913">
        <v>338972</v>
      </c>
      <c r="BW6" s="1913">
        <v>2276811</v>
      </c>
      <c r="BX6" s="1913">
        <v>1859621</v>
      </c>
      <c r="BY6" s="1913">
        <v>398312</v>
      </c>
      <c r="BZ6" s="1913">
        <v>17078</v>
      </c>
      <c r="CA6" s="1913">
        <v>360976</v>
      </c>
      <c r="CC6" s="1913">
        <v>2250534</v>
      </c>
      <c r="CD6" s="1913">
        <v>1791286</v>
      </c>
      <c r="CE6" s="1913">
        <v>439607</v>
      </c>
      <c r="CF6" s="1913">
        <v>17925</v>
      </c>
      <c r="CG6" s="1913">
        <v>309414</v>
      </c>
      <c r="CI6" s="1913">
        <v>2183757</v>
      </c>
      <c r="CJ6" s="1913">
        <v>1752565</v>
      </c>
      <c r="CK6" s="1913">
        <v>408346</v>
      </c>
      <c r="CL6" s="1913">
        <v>18857</v>
      </c>
      <c r="CM6" s="1913">
        <v>305357</v>
      </c>
      <c r="CO6" s="1913">
        <v>2135047</v>
      </c>
      <c r="CP6" s="1913">
        <v>1663527</v>
      </c>
      <c r="CQ6" s="1913">
        <v>451890</v>
      </c>
      <c r="CR6" s="1913">
        <v>16348</v>
      </c>
      <c r="CS6" s="1913">
        <v>234128</v>
      </c>
      <c r="CU6" s="1913">
        <v>2007706</v>
      </c>
      <c r="CV6" s="1913">
        <v>1645069</v>
      </c>
      <c r="CW6" s="1913">
        <v>344929</v>
      </c>
      <c r="CX6" s="1913">
        <v>12941</v>
      </c>
      <c r="CY6" s="1913">
        <v>220718</v>
      </c>
      <c r="DA6" s="1913">
        <v>1920517</v>
      </c>
      <c r="DB6" s="1913">
        <v>1578936</v>
      </c>
      <c r="DC6" s="1913">
        <v>324938</v>
      </c>
      <c r="DD6" s="1913">
        <v>11939</v>
      </c>
      <c r="DE6" s="1913">
        <v>220189</v>
      </c>
      <c r="DG6" s="1913">
        <v>1909087</v>
      </c>
      <c r="DH6" s="1913">
        <v>1574512</v>
      </c>
      <c r="DI6" s="1913">
        <v>321856</v>
      </c>
      <c r="DJ6" s="1913">
        <v>10265</v>
      </c>
      <c r="DK6" s="1913">
        <v>215267</v>
      </c>
      <c r="DM6" s="1913">
        <v>1891351</v>
      </c>
      <c r="DN6" s="1913">
        <v>1523633</v>
      </c>
      <c r="DO6" s="1913">
        <v>356021</v>
      </c>
      <c r="DP6" s="1913">
        <v>9757</v>
      </c>
      <c r="DQ6" s="1913">
        <v>246479</v>
      </c>
      <c r="DS6" s="1913">
        <v>1797560</v>
      </c>
      <c r="DT6" s="1913">
        <v>1465374</v>
      </c>
      <c r="DU6" s="1913">
        <v>318236</v>
      </c>
      <c r="DV6" s="1913">
        <v>10103</v>
      </c>
      <c r="DW6" s="1913">
        <v>238862</v>
      </c>
      <c r="DY6" s="1913">
        <v>1863765</v>
      </c>
      <c r="DZ6" s="1913">
        <v>1499822</v>
      </c>
      <c r="EA6" s="1913">
        <v>352637</v>
      </c>
      <c r="EB6" s="1913">
        <v>7006</v>
      </c>
      <c r="EC6" s="1913">
        <v>308173</v>
      </c>
      <c r="EE6" s="1913">
        <v>1853307</v>
      </c>
      <c r="EF6" s="1913">
        <v>1437545</v>
      </c>
      <c r="EG6" s="1913">
        <v>406551</v>
      </c>
      <c r="EH6" s="1913">
        <v>6388</v>
      </c>
      <c r="EI6" s="1913">
        <v>269750</v>
      </c>
    </row>
    <row r="7" spans="1:139">
      <c r="A7" s="1900">
        <v>2</v>
      </c>
      <c r="B7" s="1117" t="s">
        <v>287</v>
      </c>
      <c r="C7" s="1913">
        <v>516235</v>
      </c>
      <c r="D7" s="1913">
        <v>0</v>
      </c>
      <c r="E7" s="1913">
        <v>516235</v>
      </c>
      <c r="F7" s="1913">
        <v>0</v>
      </c>
      <c r="G7" s="1913">
        <v>334609</v>
      </c>
      <c r="I7" s="1913">
        <v>578487</v>
      </c>
      <c r="J7" s="1913">
        <v>0</v>
      </c>
      <c r="K7" s="1913">
        <v>578487</v>
      </c>
      <c r="L7" s="1913">
        <v>0</v>
      </c>
      <c r="M7" s="1913">
        <v>311919</v>
      </c>
      <c r="O7" s="1913">
        <v>501829</v>
      </c>
      <c r="P7" s="1913">
        <v>0</v>
      </c>
      <c r="Q7" s="1913">
        <v>501829</v>
      </c>
      <c r="R7" s="1913">
        <v>0</v>
      </c>
      <c r="S7" s="1913">
        <v>336208</v>
      </c>
      <c r="U7" s="1913">
        <v>540223</v>
      </c>
      <c r="V7" s="1913">
        <v>0</v>
      </c>
      <c r="W7" s="1913">
        <v>540222</v>
      </c>
      <c r="X7" s="1913">
        <v>0</v>
      </c>
      <c r="Y7" s="1913">
        <v>336208</v>
      </c>
      <c r="AA7" s="1913">
        <v>440173</v>
      </c>
      <c r="AB7" s="1913">
        <v>0</v>
      </c>
      <c r="AC7" s="1913">
        <v>440173</v>
      </c>
      <c r="AD7" s="1913">
        <v>0</v>
      </c>
      <c r="AE7" s="1913">
        <v>424643</v>
      </c>
      <c r="AG7" s="1913">
        <v>404288</v>
      </c>
      <c r="AH7" s="1913">
        <v>0</v>
      </c>
      <c r="AI7" s="1913">
        <v>404288</v>
      </c>
      <c r="AJ7" s="1913">
        <v>0</v>
      </c>
      <c r="AK7" s="1913">
        <v>313513</v>
      </c>
      <c r="AM7" s="1913">
        <v>395602</v>
      </c>
      <c r="AN7" s="1913">
        <v>0</v>
      </c>
      <c r="AO7" s="1913">
        <v>395602</v>
      </c>
      <c r="AP7" s="1913">
        <v>0</v>
      </c>
      <c r="AQ7" s="1913">
        <v>311801</v>
      </c>
      <c r="AS7" s="1913">
        <v>433449</v>
      </c>
      <c r="AT7" s="1913">
        <v>0</v>
      </c>
      <c r="AU7" s="1913">
        <v>433449</v>
      </c>
      <c r="AV7" s="1913">
        <v>0</v>
      </c>
      <c r="AW7" s="1913">
        <v>308091</v>
      </c>
      <c r="AY7" s="1913">
        <v>417648</v>
      </c>
      <c r="AZ7" s="1913">
        <v>0</v>
      </c>
      <c r="BA7" s="1913">
        <v>417648</v>
      </c>
      <c r="BB7" s="1913">
        <v>0</v>
      </c>
      <c r="BC7" s="1913">
        <v>308818</v>
      </c>
      <c r="BE7" s="1913">
        <v>380326</v>
      </c>
      <c r="BF7" s="1913">
        <v>0</v>
      </c>
      <c r="BG7" s="1913">
        <v>380327</v>
      </c>
      <c r="BH7" s="1913">
        <v>0</v>
      </c>
      <c r="BI7" s="1913">
        <v>298013</v>
      </c>
      <c r="BK7" s="1913">
        <v>365331</v>
      </c>
      <c r="BL7" s="1913">
        <v>0</v>
      </c>
      <c r="BM7" s="1913">
        <v>365331</v>
      </c>
      <c r="BN7" s="1913">
        <v>0</v>
      </c>
      <c r="BO7" s="1913">
        <v>277922</v>
      </c>
      <c r="BQ7" s="1913">
        <v>381397</v>
      </c>
      <c r="BR7" s="1913">
        <v>0</v>
      </c>
      <c r="BS7" s="1913">
        <v>381397</v>
      </c>
      <c r="BT7" s="1913">
        <v>0</v>
      </c>
      <c r="BU7" s="1913">
        <v>265697</v>
      </c>
      <c r="BW7" s="1913">
        <v>345899</v>
      </c>
      <c r="BX7" s="1913">
        <v>0</v>
      </c>
      <c r="BY7" s="1913">
        <v>345899</v>
      </c>
      <c r="BZ7" s="1913">
        <v>0</v>
      </c>
      <c r="CA7" s="1913">
        <v>258518</v>
      </c>
      <c r="CC7" s="1913">
        <v>322277</v>
      </c>
      <c r="CD7" s="1913">
        <v>0</v>
      </c>
      <c r="CE7" s="1913">
        <v>322277</v>
      </c>
      <c r="CF7" s="1913">
        <v>0</v>
      </c>
      <c r="CG7" s="1913">
        <v>259251</v>
      </c>
      <c r="CI7" s="1913">
        <v>331304</v>
      </c>
      <c r="CJ7" s="1913">
        <v>0</v>
      </c>
      <c r="CK7" s="1913">
        <v>331304</v>
      </c>
      <c r="CL7" s="1913">
        <v>0</v>
      </c>
      <c r="CM7" s="1913">
        <v>258799</v>
      </c>
      <c r="CO7" s="1913">
        <v>340600</v>
      </c>
      <c r="CP7" s="1913">
        <v>0</v>
      </c>
      <c r="CQ7" s="1913">
        <v>340600</v>
      </c>
      <c r="CR7" s="1913">
        <v>0</v>
      </c>
      <c r="CS7" s="1913">
        <v>245662</v>
      </c>
      <c r="CU7" s="1913">
        <v>294967</v>
      </c>
      <c r="CV7" s="1913">
        <v>0</v>
      </c>
      <c r="CW7" s="1913">
        <v>294967</v>
      </c>
      <c r="CX7" s="1913">
        <v>0</v>
      </c>
      <c r="CY7" s="1913">
        <v>239074</v>
      </c>
      <c r="DA7" s="1913">
        <v>305711</v>
      </c>
      <c r="DB7" s="1913">
        <v>0</v>
      </c>
      <c r="DC7" s="1913">
        <v>305711</v>
      </c>
      <c r="DD7" s="1913">
        <v>0</v>
      </c>
      <c r="DE7" s="1913">
        <v>229679</v>
      </c>
      <c r="DG7" s="1913">
        <v>297785</v>
      </c>
      <c r="DH7" s="1913">
        <v>0</v>
      </c>
      <c r="DI7" s="1913">
        <v>297785</v>
      </c>
      <c r="DJ7" s="1913">
        <v>0</v>
      </c>
      <c r="DK7" s="1913">
        <v>227484</v>
      </c>
      <c r="DM7" s="1913">
        <v>302790</v>
      </c>
      <c r="DN7" s="1913">
        <v>0</v>
      </c>
      <c r="DO7" s="1913">
        <v>302790</v>
      </c>
      <c r="DP7" s="1913">
        <v>0</v>
      </c>
      <c r="DQ7" s="1913">
        <v>208052</v>
      </c>
      <c r="DS7" s="1913">
        <v>266661</v>
      </c>
      <c r="DT7" s="1913">
        <v>0</v>
      </c>
      <c r="DU7" s="1913">
        <v>266661</v>
      </c>
      <c r="DV7" s="1913">
        <v>0</v>
      </c>
      <c r="DW7" s="1913">
        <v>193463</v>
      </c>
      <c r="DY7" s="1913">
        <v>285826</v>
      </c>
      <c r="DZ7" s="1913">
        <v>0</v>
      </c>
      <c r="EA7" s="1913">
        <v>285826</v>
      </c>
      <c r="EB7" s="1913">
        <v>0</v>
      </c>
      <c r="EC7" s="1913">
        <v>205545</v>
      </c>
      <c r="EE7" s="1913">
        <v>298704</v>
      </c>
      <c r="EF7" s="1913">
        <v>0</v>
      </c>
      <c r="EG7" s="1913">
        <v>298704</v>
      </c>
      <c r="EH7" s="1913">
        <v>0</v>
      </c>
      <c r="EI7" s="1913">
        <v>197649</v>
      </c>
    </row>
    <row r="8" spans="1:139">
      <c r="A8" s="1900">
        <v>3</v>
      </c>
      <c r="B8" s="1117" t="s">
        <v>288</v>
      </c>
      <c r="C8" s="1913">
        <v>2262441</v>
      </c>
      <c r="D8" s="1913">
        <v>2407298</v>
      </c>
      <c r="E8" s="1913">
        <v>-182683</v>
      </c>
      <c r="F8" s="1913">
        <v>37826</v>
      </c>
      <c r="G8" s="1913">
        <v>204802</v>
      </c>
      <c r="I8" s="1913">
        <v>2195495</v>
      </c>
      <c r="J8" s="1913">
        <v>2354513</v>
      </c>
      <c r="K8" s="1913">
        <v>-195523</v>
      </c>
      <c r="L8" s="1913">
        <v>36471</v>
      </c>
      <c r="M8" s="1913">
        <v>186140</v>
      </c>
      <c r="O8" s="1913">
        <v>2180308</v>
      </c>
      <c r="P8" s="1913">
        <v>2311029</v>
      </c>
      <c r="Q8" s="1913">
        <v>-162893</v>
      </c>
      <c r="R8" s="1913">
        <v>32172</v>
      </c>
      <c r="S8" s="1913">
        <v>212104</v>
      </c>
      <c r="U8" s="1913">
        <v>2057134</v>
      </c>
      <c r="V8" s="1913">
        <v>2219770</v>
      </c>
      <c r="W8" s="1913">
        <v>-198102</v>
      </c>
      <c r="X8" s="1913">
        <v>29837</v>
      </c>
      <c r="Y8" s="1913">
        <v>212104</v>
      </c>
      <c r="AA8" s="1913">
        <v>2055430</v>
      </c>
      <c r="AB8" s="1913">
        <v>2184052</v>
      </c>
      <c r="AC8" s="1913">
        <v>-154823</v>
      </c>
      <c r="AD8" s="1913">
        <v>26201</v>
      </c>
      <c r="AE8" s="1913">
        <v>186023</v>
      </c>
      <c r="AG8" s="1913">
        <v>2019248</v>
      </c>
      <c r="AH8" s="1913">
        <v>2136448</v>
      </c>
      <c r="AI8" s="1913">
        <v>-142350</v>
      </c>
      <c r="AJ8" s="1913">
        <v>25150</v>
      </c>
      <c r="AK8" s="1913">
        <v>177299</v>
      </c>
      <c r="AM8" s="1913">
        <v>2255041</v>
      </c>
      <c r="AN8" s="1913">
        <v>2124648</v>
      </c>
      <c r="AO8" s="1913">
        <v>104331</v>
      </c>
      <c r="AP8" s="1913">
        <v>26062</v>
      </c>
      <c r="AQ8" s="1913">
        <v>142356</v>
      </c>
      <c r="AS8" s="1913">
        <v>2188372</v>
      </c>
      <c r="AT8" s="1913">
        <v>1998349</v>
      </c>
      <c r="AU8" s="1913">
        <v>168483</v>
      </c>
      <c r="AV8" s="1913">
        <v>21541</v>
      </c>
      <c r="AW8" s="1913">
        <v>111194</v>
      </c>
      <c r="AY8" s="1913">
        <v>2145101</v>
      </c>
      <c r="AZ8" s="1913">
        <v>2047774</v>
      </c>
      <c r="BA8" s="1913">
        <v>74800</v>
      </c>
      <c r="BB8" s="1913">
        <v>22527</v>
      </c>
      <c r="BC8" s="1913">
        <v>129241</v>
      </c>
      <c r="BE8" s="1913">
        <v>2047346</v>
      </c>
      <c r="BF8" s="1913">
        <v>1916314</v>
      </c>
      <c r="BG8" s="1913">
        <v>110852</v>
      </c>
      <c r="BH8" s="1913">
        <v>20179</v>
      </c>
      <c r="BI8" s="1913">
        <v>109930</v>
      </c>
      <c r="BK8" s="1913">
        <v>1978627</v>
      </c>
      <c r="BL8" s="1913">
        <v>1907336</v>
      </c>
      <c r="BM8" s="1913">
        <v>52716</v>
      </c>
      <c r="BN8" s="1913">
        <v>18575</v>
      </c>
      <c r="BO8" s="1913">
        <v>131351</v>
      </c>
      <c r="BQ8" s="1913">
        <v>1954915</v>
      </c>
      <c r="BR8" s="1913">
        <v>1850146</v>
      </c>
      <c r="BS8" s="1913">
        <v>87812</v>
      </c>
      <c r="BT8" s="1913">
        <v>16957</v>
      </c>
      <c r="BU8" s="1913">
        <v>73275</v>
      </c>
      <c r="BW8" s="1913">
        <v>1930912</v>
      </c>
      <c r="BX8" s="1913">
        <v>1859621</v>
      </c>
      <c r="BY8" s="1913">
        <v>52413</v>
      </c>
      <c r="BZ8" s="1913">
        <v>17078</v>
      </c>
      <c r="CA8" s="1913">
        <v>102458</v>
      </c>
      <c r="CC8" s="1913">
        <v>1928257</v>
      </c>
      <c r="CD8" s="1913">
        <v>1791286</v>
      </c>
      <c r="CE8" s="1913">
        <v>117330</v>
      </c>
      <c r="CF8" s="1913">
        <v>17925</v>
      </c>
      <c r="CG8" s="1913">
        <v>50163</v>
      </c>
      <c r="CI8" s="1913">
        <v>1852453</v>
      </c>
      <c r="CJ8" s="1913">
        <v>1752565</v>
      </c>
      <c r="CK8" s="1913">
        <v>77042</v>
      </c>
      <c r="CL8" s="1913">
        <v>18857</v>
      </c>
      <c r="CM8" s="1913">
        <v>46558</v>
      </c>
      <c r="CO8" s="1913">
        <v>1794447</v>
      </c>
      <c r="CP8" s="1913">
        <v>1663527</v>
      </c>
      <c r="CQ8" s="1913">
        <v>111290</v>
      </c>
      <c r="CR8" s="1913">
        <v>16348</v>
      </c>
      <c r="CS8" s="1913">
        <v>-11534</v>
      </c>
      <c r="CU8" s="1913">
        <v>1712739</v>
      </c>
      <c r="CV8" s="1913">
        <v>1645069</v>
      </c>
      <c r="CW8" s="1913">
        <v>49962</v>
      </c>
      <c r="CX8" s="1913">
        <v>12941</v>
      </c>
      <c r="CY8" s="1913">
        <v>-18356</v>
      </c>
      <c r="DA8" s="1913">
        <v>1614806</v>
      </c>
      <c r="DB8" s="1913">
        <v>1578936</v>
      </c>
      <c r="DC8" s="1913">
        <v>19227</v>
      </c>
      <c r="DD8" s="1913">
        <v>11939</v>
      </c>
      <c r="DE8" s="1913">
        <v>-9490</v>
      </c>
      <c r="DG8" s="1913">
        <v>1611302</v>
      </c>
      <c r="DH8" s="1913">
        <v>1574512</v>
      </c>
      <c r="DI8" s="1913">
        <v>24071</v>
      </c>
      <c r="DJ8" s="1913">
        <v>10265</v>
      </c>
      <c r="DK8" s="1913">
        <v>-12217</v>
      </c>
      <c r="DM8" s="1913">
        <v>1588561</v>
      </c>
      <c r="DN8" s="1913">
        <v>1523633</v>
      </c>
      <c r="DO8" s="1913">
        <v>53231</v>
      </c>
      <c r="DP8" s="1913">
        <v>9757</v>
      </c>
      <c r="DQ8" s="1913">
        <v>38427</v>
      </c>
      <c r="DS8" s="1913">
        <v>1530899</v>
      </c>
      <c r="DT8" s="1913">
        <v>1465374</v>
      </c>
      <c r="DU8" s="1913">
        <v>51575</v>
      </c>
      <c r="DV8" s="1913">
        <v>10103</v>
      </c>
      <c r="DW8" s="1913">
        <v>45399</v>
      </c>
      <c r="DY8" s="1913">
        <v>1577939</v>
      </c>
      <c r="DZ8" s="1913">
        <v>1499822</v>
      </c>
      <c r="EA8" s="1913">
        <v>66811</v>
      </c>
      <c r="EB8" s="1913">
        <v>7006</v>
      </c>
      <c r="EC8" s="1913">
        <v>102628</v>
      </c>
      <c r="EE8" s="1913">
        <v>1554603</v>
      </c>
      <c r="EF8" s="1913">
        <v>1437545</v>
      </c>
      <c r="EG8" s="1913">
        <v>107847</v>
      </c>
      <c r="EH8" s="1913">
        <v>6388</v>
      </c>
      <c r="EI8" s="1913">
        <v>72101</v>
      </c>
    </row>
    <row r="9" spans="1:139">
      <c r="A9" s="1900">
        <v>4</v>
      </c>
      <c r="B9" s="1117" t="s">
        <v>289</v>
      </c>
      <c r="C9" s="2168">
        <v>317907</v>
      </c>
      <c r="D9" s="2168">
        <v>187696</v>
      </c>
      <c r="E9" s="2168">
        <v>130111</v>
      </c>
      <c r="F9" s="2168">
        <v>100</v>
      </c>
      <c r="G9" s="2168">
        <v>0</v>
      </c>
      <c r="I9" s="2168">
        <v>386882</v>
      </c>
      <c r="J9" s="2168">
        <v>179350</v>
      </c>
      <c r="K9" s="2168">
        <v>207532</v>
      </c>
      <c r="L9" s="2168">
        <v>0</v>
      </c>
      <c r="M9" s="2168">
        <v>0</v>
      </c>
      <c r="O9" s="2168">
        <v>303982</v>
      </c>
      <c r="P9" s="2168">
        <v>178707</v>
      </c>
      <c r="Q9" s="2168">
        <v>125275</v>
      </c>
      <c r="R9" s="2168">
        <v>0</v>
      </c>
      <c r="S9" s="2168">
        <v>0</v>
      </c>
      <c r="U9" s="2168">
        <v>334347</v>
      </c>
      <c r="V9" s="1913">
        <v>167799</v>
      </c>
      <c r="W9" s="1913">
        <v>166548</v>
      </c>
      <c r="X9" s="1913">
        <v>0</v>
      </c>
      <c r="Y9" s="1913">
        <v>0</v>
      </c>
      <c r="AA9" s="2168">
        <v>304315</v>
      </c>
      <c r="AB9" s="1913">
        <v>159694</v>
      </c>
      <c r="AC9" s="1913">
        <v>144621</v>
      </c>
      <c r="AD9" s="1913">
        <v>0</v>
      </c>
      <c r="AE9" s="1913">
        <v>0</v>
      </c>
      <c r="AG9" s="1913">
        <v>296005</v>
      </c>
      <c r="AH9" s="1913">
        <v>162385</v>
      </c>
      <c r="AI9" s="1913">
        <v>133620</v>
      </c>
      <c r="AJ9" s="1913">
        <v>0</v>
      </c>
      <c r="AK9" s="1913">
        <v>0</v>
      </c>
      <c r="AM9" s="1913">
        <v>252085</v>
      </c>
      <c r="AN9" s="1913">
        <v>159369</v>
      </c>
      <c r="AO9" s="1913">
        <v>92716</v>
      </c>
      <c r="AP9" s="1913">
        <v>0</v>
      </c>
      <c r="AQ9" s="1913">
        <v>0</v>
      </c>
      <c r="AS9" s="1913">
        <v>253825</v>
      </c>
      <c r="AT9" s="1913">
        <v>161907</v>
      </c>
      <c r="AU9" s="1913">
        <v>91918</v>
      </c>
      <c r="AV9" s="1913">
        <v>0</v>
      </c>
      <c r="AW9" s="1913">
        <v>0</v>
      </c>
      <c r="AY9" s="1913">
        <v>235163</v>
      </c>
      <c r="AZ9" s="1913">
        <v>159245</v>
      </c>
      <c r="BA9" s="1913">
        <v>75918</v>
      </c>
      <c r="BB9" s="1913">
        <v>0</v>
      </c>
      <c r="BC9" s="1913">
        <v>0</v>
      </c>
      <c r="BE9" s="1913">
        <v>230364</v>
      </c>
      <c r="BF9" s="1913">
        <v>149759</v>
      </c>
      <c r="BG9" s="1913">
        <v>80605</v>
      </c>
      <c r="BH9" s="1913">
        <v>0</v>
      </c>
      <c r="BI9" s="1913">
        <v>0</v>
      </c>
      <c r="BK9" s="1913">
        <v>204541</v>
      </c>
      <c r="BL9" s="1913">
        <v>147066</v>
      </c>
      <c r="BM9" s="1913">
        <v>57475</v>
      </c>
      <c r="BN9" s="1913">
        <v>0</v>
      </c>
      <c r="BO9" s="1913">
        <v>0</v>
      </c>
      <c r="BQ9" s="1913">
        <v>195928</v>
      </c>
      <c r="BR9" s="1913">
        <v>136992</v>
      </c>
      <c r="BS9" s="1913">
        <v>58936</v>
      </c>
      <c r="BT9" s="1913">
        <v>0</v>
      </c>
      <c r="BU9" s="1913">
        <v>0</v>
      </c>
      <c r="BW9" s="1913">
        <v>187360</v>
      </c>
      <c r="BX9" s="1913">
        <v>144615</v>
      </c>
      <c r="BY9" s="1913">
        <v>42745</v>
      </c>
      <c r="BZ9" s="1913">
        <v>0</v>
      </c>
      <c r="CA9" s="1913">
        <v>0</v>
      </c>
      <c r="CC9" s="1913">
        <v>187211</v>
      </c>
      <c r="CD9" s="1913">
        <v>144466</v>
      </c>
      <c r="CE9" s="1913">
        <v>42745</v>
      </c>
      <c r="CF9" s="1913">
        <v>0</v>
      </c>
      <c r="CG9" s="1913">
        <v>0</v>
      </c>
      <c r="CI9" s="1913">
        <v>184011</v>
      </c>
      <c r="CJ9" s="1913">
        <v>141568</v>
      </c>
      <c r="CK9" s="1913">
        <v>42440</v>
      </c>
      <c r="CL9" s="1913">
        <v>3</v>
      </c>
      <c r="CM9" s="1913">
        <v>0</v>
      </c>
      <c r="CO9" s="1913">
        <v>171009</v>
      </c>
      <c r="CP9" s="1913">
        <v>136785</v>
      </c>
      <c r="CQ9" s="1913">
        <v>34224</v>
      </c>
      <c r="CR9" s="1913">
        <v>0</v>
      </c>
      <c r="CS9" s="1913">
        <v>0</v>
      </c>
      <c r="CU9" s="1913">
        <v>177376</v>
      </c>
      <c r="CV9" s="1913">
        <v>149341</v>
      </c>
      <c r="CW9" s="1913">
        <v>28035</v>
      </c>
      <c r="CX9" s="1913">
        <v>0</v>
      </c>
      <c r="CY9" s="1913">
        <v>0</v>
      </c>
      <c r="DA9" s="1913">
        <v>167222</v>
      </c>
      <c r="DB9" s="1913">
        <v>145843</v>
      </c>
      <c r="DC9" s="1913">
        <v>21379</v>
      </c>
      <c r="DD9" s="1913">
        <v>0</v>
      </c>
      <c r="DE9" s="1913">
        <v>0</v>
      </c>
      <c r="DG9" s="1913">
        <v>169948</v>
      </c>
      <c r="DH9" s="1913">
        <v>144833</v>
      </c>
      <c r="DI9" s="1913">
        <v>25115</v>
      </c>
      <c r="DJ9" s="1913">
        <v>0</v>
      </c>
      <c r="DK9" s="1913">
        <v>0</v>
      </c>
      <c r="DM9" s="1913">
        <v>157862</v>
      </c>
      <c r="DN9" s="1913">
        <v>135486</v>
      </c>
      <c r="DO9" s="1913">
        <v>22376</v>
      </c>
      <c r="DP9" s="1913">
        <v>0</v>
      </c>
      <c r="DQ9" s="1913">
        <v>0</v>
      </c>
      <c r="DS9" s="1913">
        <v>165124</v>
      </c>
      <c r="DT9" s="1913">
        <v>134538</v>
      </c>
      <c r="DU9" s="1913">
        <v>30586</v>
      </c>
      <c r="DV9" s="1913">
        <v>0</v>
      </c>
      <c r="DW9" s="1913">
        <v>0</v>
      </c>
      <c r="DY9" s="1913">
        <v>160403</v>
      </c>
      <c r="DZ9" s="1913">
        <v>133517</v>
      </c>
      <c r="EA9" s="1913">
        <v>26886</v>
      </c>
      <c r="EB9" s="1913">
        <v>0</v>
      </c>
      <c r="EC9" s="1913">
        <v>0</v>
      </c>
      <c r="EE9" s="1913">
        <v>142993</v>
      </c>
      <c r="EF9" s="1913">
        <v>123718.729708614</v>
      </c>
      <c r="EG9" s="1913">
        <v>19274</v>
      </c>
      <c r="EH9" s="1913">
        <v>0</v>
      </c>
      <c r="EI9" s="1913">
        <v>0</v>
      </c>
    </row>
    <row r="10" spans="1:139">
      <c r="A10" s="1900">
        <v>5</v>
      </c>
      <c r="B10" s="1914" t="s">
        <v>290</v>
      </c>
      <c r="C10" s="1913">
        <v>0</v>
      </c>
      <c r="D10" s="1913">
        <v>0</v>
      </c>
      <c r="E10" s="1913">
        <v>0</v>
      </c>
      <c r="F10" s="1913">
        <v>0</v>
      </c>
      <c r="G10" s="1913">
        <v>0</v>
      </c>
      <c r="I10" s="1913">
        <v>0</v>
      </c>
      <c r="J10" s="1913">
        <v>0</v>
      </c>
      <c r="K10" s="1913">
        <v>0</v>
      </c>
      <c r="L10" s="1913">
        <v>0</v>
      </c>
      <c r="M10" s="1913">
        <v>0</v>
      </c>
      <c r="O10" s="1913">
        <v>0</v>
      </c>
      <c r="P10" s="1913">
        <v>0</v>
      </c>
      <c r="Q10" s="1913">
        <v>0</v>
      </c>
      <c r="R10" s="1913">
        <v>0</v>
      </c>
      <c r="S10" s="1913">
        <v>0</v>
      </c>
      <c r="U10" s="1913">
        <v>0</v>
      </c>
      <c r="V10" s="1913">
        <v>0</v>
      </c>
      <c r="W10" s="1913">
        <v>0</v>
      </c>
      <c r="X10" s="1913">
        <v>0</v>
      </c>
      <c r="Y10" s="1913">
        <v>0</v>
      </c>
      <c r="AA10" s="1913">
        <v>0</v>
      </c>
      <c r="AB10" s="1913">
        <v>0</v>
      </c>
      <c r="AC10" s="1913">
        <v>0</v>
      </c>
      <c r="AD10" s="1913">
        <v>0</v>
      </c>
      <c r="AE10" s="1913">
        <v>0</v>
      </c>
      <c r="AG10" s="1913">
        <v>0</v>
      </c>
      <c r="AH10" s="1913">
        <v>0</v>
      </c>
      <c r="AI10" s="1913">
        <v>0</v>
      </c>
      <c r="AJ10" s="1913">
        <v>0</v>
      </c>
      <c r="AK10" s="1913">
        <v>0</v>
      </c>
      <c r="AM10" s="1913">
        <v>0</v>
      </c>
      <c r="AN10" s="1913">
        <v>0</v>
      </c>
      <c r="AO10" s="1913">
        <v>0</v>
      </c>
      <c r="AP10" s="1913">
        <v>0</v>
      </c>
      <c r="AQ10" s="1913">
        <v>0</v>
      </c>
      <c r="AS10" s="1913">
        <v>0</v>
      </c>
      <c r="AT10" s="1913">
        <v>0</v>
      </c>
      <c r="AU10" s="1913">
        <v>0</v>
      </c>
      <c r="AV10" s="1913">
        <v>0</v>
      </c>
      <c r="AW10" s="1913">
        <v>0</v>
      </c>
      <c r="AY10" s="1913">
        <v>0</v>
      </c>
      <c r="AZ10" s="1913">
        <v>0</v>
      </c>
      <c r="BA10" s="1913">
        <v>0</v>
      </c>
      <c r="BB10" s="1913">
        <v>0</v>
      </c>
      <c r="BC10" s="1913">
        <v>0</v>
      </c>
      <c r="BE10" s="1913">
        <v>0</v>
      </c>
      <c r="BF10" s="1913">
        <v>0</v>
      </c>
      <c r="BG10" s="1913">
        <v>0</v>
      </c>
      <c r="BH10" s="1913">
        <v>0</v>
      </c>
      <c r="BI10" s="1913">
        <v>0</v>
      </c>
      <c r="BK10" s="1913">
        <v>0</v>
      </c>
      <c r="BL10" s="1913">
        <v>0</v>
      </c>
      <c r="BM10" s="1913">
        <v>0</v>
      </c>
      <c r="BN10" s="1913">
        <v>0</v>
      </c>
      <c r="BO10" s="1913">
        <v>0</v>
      </c>
      <c r="BQ10" s="1913">
        <v>0</v>
      </c>
      <c r="BR10" s="1913">
        <v>0</v>
      </c>
      <c r="BS10" s="1913">
        <v>0</v>
      </c>
      <c r="BT10" s="1913">
        <v>0</v>
      </c>
      <c r="BU10" s="1913">
        <v>0</v>
      </c>
      <c r="BW10" s="1913">
        <v>0</v>
      </c>
      <c r="BX10" s="1913">
        <v>0</v>
      </c>
      <c r="BY10" s="1913">
        <v>0</v>
      </c>
      <c r="BZ10" s="1913">
        <v>0</v>
      </c>
      <c r="CA10" s="1913">
        <v>0</v>
      </c>
      <c r="CC10" s="1913">
        <v>0</v>
      </c>
      <c r="CD10" s="1913">
        <v>0</v>
      </c>
      <c r="CE10" s="1913">
        <v>0</v>
      </c>
      <c r="CF10" s="1913">
        <v>0</v>
      </c>
      <c r="CG10" s="1913">
        <v>0</v>
      </c>
      <c r="CI10" s="1913">
        <v>0</v>
      </c>
      <c r="CJ10" s="1913">
        <v>0</v>
      </c>
      <c r="CK10" s="1913">
        <v>0</v>
      </c>
      <c r="CL10" s="1913">
        <v>0</v>
      </c>
      <c r="CM10" s="1913">
        <v>0</v>
      </c>
      <c r="CO10" s="1913">
        <v>0</v>
      </c>
      <c r="CP10" s="1913">
        <v>0</v>
      </c>
      <c r="CQ10" s="1913">
        <v>0</v>
      </c>
      <c r="CR10" s="1913">
        <v>0</v>
      </c>
      <c r="CS10" s="1913">
        <v>0</v>
      </c>
      <c r="CU10" s="1913">
        <v>0</v>
      </c>
      <c r="CV10" s="1913">
        <v>0</v>
      </c>
      <c r="CW10" s="1913">
        <v>0</v>
      </c>
      <c r="CX10" s="1913">
        <v>0</v>
      </c>
      <c r="CY10" s="1913">
        <v>0</v>
      </c>
      <c r="DA10" s="1913">
        <v>0</v>
      </c>
      <c r="DB10" s="1913">
        <v>0</v>
      </c>
      <c r="DC10" s="1913">
        <v>0</v>
      </c>
      <c r="DD10" s="1913">
        <v>0</v>
      </c>
      <c r="DE10" s="1913">
        <v>0</v>
      </c>
      <c r="DG10" s="1913">
        <v>0</v>
      </c>
      <c r="DH10" s="1913">
        <v>0</v>
      </c>
      <c r="DI10" s="1913">
        <v>0</v>
      </c>
      <c r="DJ10" s="1913">
        <v>0</v>
      </c>
      <c r="DK10" s="1913">
        <v>0</v>
      </c>
      <c r="DM10" s="1913">
        <v>0</v>
      </c>
      <c r="DN10" s="1913">
        <v>0</v>
      </c>
      <c r="DO10" s="1913">
        <v>0</v>
      </c>
      <c r="DP10" s="1913">
        <v>0</v>
      </c>
      <c r="DQ10" s="1913">
        <v>0</v>
      </c>
      <c r="DS10" s="1913">
        <v>0</v>
      </c>
      <c r="DT10" s="1913">
        <v>0</v>
      </c>
      <c r="DU10" s="1913">
        <v>0</v>
      </c>
      <c r="DV10" s="1913">
        <v>0</v>
      </c>
      <c r="DW10" s="1913">
        <v>0</v>
      </c>
      <c r="DY10" s="1913">
        <v>0</v>
      </c>
      <c r="DZ10" s="1913">
        <v>0</v>
      </c>
      <c r="EA10" s="1913">
        <v>0</v>
      </c>
      <c r="EB10" s="1913">
        <v>0</v>
      </c>
      <c r="EC10" s="1913">
        <v>0</v>
      </c>
      <c r="EE10" s="1913">
        <v>0</v>
      </c>
      <c r="EF10" s="1913">
        <v>0</v>
      </c>
      <c r="EG10" s="1913">
        <v>0</v>
      </c>
      <c r="EH10" s="1913">
        <v>0</v>
      </c>
      <c r="EI10" s="1913">
        <v>0</v>
      </c>
    </row>
    <row r="11" spans="1:139">
      <c r="A11" s="1900">
        <v>6</v>
      </c>
      <c r="B11" s="1915" t="s">
        <v>291</v>
      </c>
      <c r="C11" s="2169">
        <v>500835</v>
      </c>
      <c r="D11" s="2169">
        <v>-9354</v>
      </c>
      <c r="E11" s="2169">
        <v>510189</v>
      </c>
      <c r="F11" s="2169">
        <v>0</v>
      </c>
      <c r="G11" s="2169">
        <v>0</v>
      </c>
      <c r="I11" s="2169">
        <v>546854</v>
      </c>
      <c r="J11" s="2169">
        <v>-8542</v>
      </c>
      <c r="K11" s="2169">
        <v>555396</v>
      </c>
      <c r="L11" s="2169">
        <v>0</v>
      </c>
      <c r="M11" s="2169">
        <v>0</v>
      </c>
      <c r="O11" s="2169">
        <v>468583</v>
      </c>
      <c r="P11" s="2169">
        <v>-8807</v>
      </c>
      <c r="Q11" s="2169">
        <v>477390</v>
      </c>
      <c r="R11" s="2169">
        <v>0</v>
      </c>
      <c r="S11" s="2169">
        <v>0</v>
      </c>
      <c r="U11" s="2169">
        <v>499364</v>
      </c>
      <c r="V11" s="2138">
        <v>-9812</v>
      </c>
      <c r="W11" s="2138">
        <v>509176</v>
      </c>
      <c r="X11" s="2138">
        <v>0</v>
      </c>
      <c r="Y11" s="2138">
        <v>0</v>
      </c>
      <c r="AA11" s="2169">
        <v>434708</v>
      </c>
      <c r="AB11" s="2138">
        <v>-24721</v>
      </c>
      <c r="AC11" s="2138">
        <v>459429</v>
      </c>
      <c r="AD11" s="2138">
        <v>0</v>
      </c>
      <c r="AE11" s="2138">
        <v>0</v>
      </c>
      <c r="AG11" s="2138">
        <v>420041</v>
      </c>
      <c r="AH11" s="2138">
        <v>-10508</v>
      </c>
      <c r="AI11" s="2138">
        <v>430549</v>
      </c>
      <c r="AJ11" s="2138">
        <v>0</v>
      </c>
      <c r="AK11" s="2138">
        <v>0</v>
      </c>
      <c r="AM11" s="2138">
        <v>158503</v>
      </c>
      <c r="AN11" s="2138">
        <v>-14009</v>
      </c>
      <c r="AO11" s="2138">
        <v>172512</v>
      </c>
      <c r="AP11" s="2138">
        <v>0</v>
      </c>
      <c r="AQ11" s="2138">
        <v>0</v>
      </c>
      <c r="AS11" s="2138">
        <v>188574</v>
      </c>
      <c r="AT11" s="2138">
        <v>-15224</v>
      </c>
      <c r="AU11" s="2138">
        <v>203798</v>
      </c>
      <c r="AV11" s="2138">
        <v>0</v>
      </c>
      <c r="AW11" s="2138">
        <v>0</v>
      </c>
      <c r="AY11" s="1916">
        <v>176752</v>
      </c>
      <c r="AZ11" s="1916">
        <v>-15328</v>
      </c>
      <c r="BA11" s="1916">
        <v>192080</v>
      </c>
      <c r="BB11" s="1916">
        <v>0</v>
      </c>
      <c r="BC11" s="1916">
        <v>0</v>
      </c>
      <c r="BE11" s="1916">
        <v>104773</v>
      </c>
      <c r="BF11" s="1916">
        <v>-13053</v>
      </c>
      <c r="BG11" s="1916">
        <v>117826</v>
      </c>
      <c r="BH11" s="1916">
        <v>0</v>
      </c>
      <c r="BI11" s="1916">
        <v>0</v>
      </c>
      <c r="BK11" s="1916">
        <v>108045</v>
      </c>
      <c r="BL11" s="1916">
        <v>-9919</v>
      </c>
      <c r="BM11" s="1916">
        <v>117964</v>
      </c>
      <c r="BN11" s="1916">
        <v>0</v>
      </c>
      <c r="BO11" s="1916">
        <v>0</v>
      </c>
      <c r="BQ11" s="1916">
        <v>81389</v>
      </c>
      <c r="BR11" s="1916">
        <v>-9520</v>
      </c>
      <c r="BS11" s="1916">
        <v>90909</v>
      </c>
      <c r="BT11" s="1916">
        <v>0</v>
      </c>
      <c r="BU11" s="1916">
        <v>0</v>
      </c>
      <c r="BW11" s="1916">
        <v>39462</v>
      </c>
      <c r="BX11" s="1916">
        <v>-9731</v>
      </c>
      <c r="BY11" s="1916">
        <v>49193</v>
      </c>
      <c r="BZ11" s="1916">
        <v>0</v>
      </c>
      <c r="CA11" s="1913">
        <v>0</v>
      </c>
      <c r="CC11" s="1913">
        <v>42878</v>
      </c>
      <c r="CD11" s="1913">
        <v>-9193</v>
      </c>
      <c r="CE11" s="1913">
        <v>52071</v>
      </c>
      <c r="CF11" s="1913">
        <v>0</v>
      </c>
      <c r="CG11" s="1913">
        <v>0</v>
      </c>
      <c r="CI11" s="1913">
        <v>86112</v>
      </c>
      <c r="CJ11" s="1913">
        <v>-8346</v>
      </c>
      <c r="CK11" s="1913">
        <v>94458</v>
      </c>
      <c r="CL11" s="1913">
        <v>0</v>
      </c>
      <c r="CM11" s="1913">
        <v>0</v>
      </c>
      <c r="CO11" s="1913">
        <v>44946</v>
      </c>
      <c r="CP11" s="1913">
        <v>-10375</v>
      </c>
      <c r="CQ11" s="1913">
        <v>55321</v>
      </c>
      <c r="CR11" s="1913">
        <v>0</v>
      </c>
      <c r="CS11" s="1913">
        <v>0</v>
      </c>
      <c r="CU11" s="1913">
        <v>87519</v>
      </c>
      <c r="CV11" s="1913">
        <v>-11761</v>
      </c>
      <c r="CW11" s="1913">
        <v>99280</v>
      </c>
      <c r="CX11" s="1913">
        <v>0</v>
      </c>
      <c r="CY11" s="1913">
        <v>0</v>
      </c>
      <c r="DA11" s="1913">
        <v>124348</v>
      </c>
      <c r="DB11" s="1913">
        <v>-10000</v>
      </c>
      <c r="DC11" s="1913">
        <v>134348</v>
      </c>
      <c r="DD11" s="1913">
        <v>0</v>
      </c>
      <c r="DE11" s="1913">
        <v>0</v>
      </c>
      <c r="DG11" s="1913">
        <v>107323</v>
      </c>
      <c r="DH11" s="1913">
        <v>-13152</v>
      </c>
      <c r="DI11" s="1913">
        <v>120475</v>
      </c>
      <c r="DJ11" s="1913">
        <v>0</v>
      </c>
      <c r="DK11" s="1913">
        <v>0</v>
      </c>
      <c r="DM11" s="1913">
        <v>86444</v>
      </c>
      <c r="DN11" s="1913">
        <v>-12268</v>
      </c>
      <c r="DO11" s="1913">
        <v>98712</v>
      </c>
      <c r="DP11" s="1913">
        <v>0</v>
      </c>
      <c r="DQ11" s="1913">
        <v>0</v>
      </c>
      <c r="DS11" s="1913">
        <v>86806</v>
      </c>
      <c r="DT11" s="1913">
        <v>-10795</v>
      </c>
      <c r="DU11" s="1913">
        <v>97601</v>
      </c>
      <c r="DV11" s="1913">
        <v>0</v>
      </c>
      <c r="DW11" s="1913">
        <v>0</v>
      </c>
      <c r="DY11" s="1913">
        <v>87567</v>
      </c>
      <c r="DZ11" s="1913">
        <v>-7507</v>
      </c>
      <c r="EA11" s="1913">
        <v>95074</v>
      </c>
      <c r="EB11" s="1913">
        <v>0</v>
      </c>
      <c r="EC11" s="1913">
        <v>0</v>
      </c>
      <c r="EE11" s="1913">
        <v>45555.238100759962</v>
      </c>
      <c r="EF11" s="1913">
        <v>-6849.73560791</v>
      </c>
      <c r="EG11" s="1913">
        <v>52404.973708669961</v>
      </c>
      <c r="EH11" s="1913">
        <v>0</v>
      </c>
      <c r="EI11" s="1913">
        <v>0</v>
      </c>
    </row>
    <row r="12" spans="1:139">
      <c r="A12" s="1904">
        <v>7</v>
      </c>
      <c r="B12" s="1905" t="s">
        <v>292</v>
      </c>
      <c r="C12" s="2170">
        <v>3081183</v>
      </c>
      <c r="D12" s="2170">
        <v>2585640</v>
      </c>
      <c r="E12" s="2170">
        <v>457617</v>
      </c>
      <c r="F12" s="2170">
        <v>37926</v>
      </c>
      <c r="G12" s="2170">
        <v>204802</v>
      </c>
      <c r="I12" s="2170">
        <v>3129231</v>
      </c>
      <c r="J12" s="2170">
        <v>2525321</v>
      </c>
      <c r="K12" s="2170">
        <v>567405</v>
      </c>
      <c r="L12" s="2170">
        <v>36471</v>
      </c>
      <c r="M12" s="2170">
        <v>186140</v>
      </c>
      <c r="O12" s="2170">
        <v>2952873</v>
      </c>
      <c r="P12" s="2170">
        <v>2480929</v>
      </c>
      <c r="Q12" s="2170">
        <v>439772</v>
      </c>
      <c r="R12" s="2170">
        <v>32172</v>
      </c>
      <c r="S12" s="2170">
        <v>152155</v>
      </c>
      <c r="U12" s="2170">
        <v>2890845</v>
      </c>
      <c r="V12" s="2170">
        <v>2377757</v>
      </c>
      <c r="W12" s="2170">
        <v>477622</v>
      </c>
      <c r="X12" s="2170">
        <v>29837</v>
      </c>
      <c r="Y12" s="2170">
        <v>212104</v>
      </c>
      <c r="AA12" s="2170">
        <v>2794453</v>
      </c>
      <c r="AB12" s="2170">
        <v>2319025</v>
      </c>
      <c r="AC12" s="2170">
        <v>449227</v>
      </c>
      <c r="AD12" s="2170">
        <v>26201</v>
      </c>
      <c r="AE12" s="2170">
        <v>186023</v>
      </c>
      <c r="AG12" s="1917">
        <v>2735294</v>
      </c>
      <c r="AH12" s="1917">
        <v>2288325</v>
      </c>
      <c r="AI12" s="1917">
        <v>421819</v>
      </c>
      <c r="AJ12" s="1917">
        <v>25150</v>
      </c>
      <c r="AK12" s="1917">
        <v>177299</v>
      </c>
      <c r="AM12" s="1917">
        <v>2665629</v>
      </c>
      <c r="AN12" s="1917">
        <v>2270008</v>
      </c>
      <c r="AO12" s="1917">
        <v>369559</v>
      </c>
      <c r="AP12" s="1917">
        <v>26062</v>
      </c>
      <c r="AQ12" s="1917">
        <v>142356</v>
      </c>
      <c r="AS12" s="1917">
        <v>2630771</v>
      </c>
      <c r="AT12" s="1917">
        <v>2145032</v>
      </c>
      <c r="AU12" s="1917">
        <v>464199</v>
      </c>
      <c r="AV12" s="1917">
        <v>21541</v>
      </c>
      <c r="AW12" s="1917">
        <v>111194</v>
      </c>
      <c r="AY12" s="1917">
        <v>2557016</v>
      </c>
      <c r="AZ12" s="1917">
        <v>2191691</v>
      </c>
      <c r="BA12" s="1917">
        <v>342798</v>
      </c>
      <c r="BB12" s="1917">
        <v>22527</v>
      </c>
      <c r="BC12" s="1917">
        <v>129241</v>
      </c>
      <c r="BE12" s="1917">
        <v>2382483</v>
      </c>
      <c r="BF12" s="1917">
        <v>2053020</v>
      </c>
      <c r="BG12" s="1917">
        <v>309283</v>
      </c>
      <c r="BH12" s="1917">
        <v>20179</v>
      </c>
      <c r="BI12" s="1917">
        <v>109930</v>
      </c>
      <c r="BK12" s="1917">
        <v>2291213</v>
      </c>
      <c r="BL12" s="1917">
        <v>2044483</v>
      </c>
      <c r="BM12" s="1917">
        <v>228155</v>
      </c>
      <c r="BN12" s="1917">
        <v>18575</v>
      </c>
      <c r="BO12" s="1917">
        <v>131351</v>
      </c>
      <c r="BQ12" s="1917">
        <v>2232232</v>
      </c>
      <c r="BR12" s="1917">
        <v>1977618</v>
      </c>
      <c r="BS12" s="1917">
        <v>237657</v>
      </c>
      <c r="BT12" s="1917">
        <v>16957</v>
      </c>
      <c r="BU12" s="1917">
        <v>73275</v>
      </c>
      <c r="BW12" s="1917">
        <v>2157734</v>
      </c>
      <c r="BX12" s="1917">
        <v>1994505</v>
      </c>
      <c r="BY12" s="1917">
        <v>144351</v>
      </c>
      <c r="BZ12" s="1917">
        <v>17078</v>
      </c>
      <c r="CA12" s="1917">
        <v>102458</v>
      </c>
      <c r="CC12" s="1917">
        <v>2158346</v>
      </c>
      <c r="CD12" s="1917">
        <v>1926559</v>
      </c>
      <c r="CE12" s="1917">
        <v>212146</v>
      </c>
      <c r="CF12" s="1917">
        <v>17925</v>
      </c>
      <c r="CG12" s="1917">
        <v>50163</v>
      </c>
      <c r="CI12" s="1917">
        <v>2122576</v>
      </c>
      <c r="CJ12" s="1917">
        <v>1885787</v>
      </c>
      <c r="CK12" s="1917">
        <v>213940</v>
      </c>
      <c r="CL12" s="1917">
        <v>18860</v>
      </c>
      <c r="CM12" s="1917">
        <v>46558</v>
      </c>
      <c r="CO12" s="1917">
        <v>2010402</v>
      </c>
      <c r="CP12" s="1917">
        <v>1789937</v>
      </c>
      <c r="CQ12" s="1917">
        <v>200835</v>
      </c>
      <c r="CR12" s="1917">
        <v>16348</v>
      </c>
      <c r="CS12" s="1917">
        <v>-11534</v>
      </c>
      <c r="CU12" s="1917">
        <v>1977634</v>
      </c>
      <c r="CV12" s="1917">
        <v>1782649</v>
      </c>
      <c r="CW12" s="1917">
        <v>177277</v>
      </c>
      <c r="CX12" s="1917">
        <v>12941</v>
      </c>
      <c r="CY12" s="1917">
        <v>-18356</v>
      </c>
      <c r="DA12" s="1917">
        <v>1906376</v>
      </c>
      <c r="DB12" s="1917">
        <v>1714779</v>
      </c>
      <c r="DC12" s="1917">
        <v>174954</v>
      </c>
      <c r="DD12" s="1917">
        <v>11939</v>
      </c>
      <c r="DE12" s="1917">
        <v>-9490</v>
      </c>
      <c r="DG12" s="1917">
        <v>1888573</v>
      </c>
      <c r="DH12" s="1917">
        <v>1706193</v>
      </c>
      <c r="DI12" s="1917">
        <v>169661</v>
      </c>
      <c r="DJ12" s="1917">
        <v>10265</v>
      </c>
      <c r="DK12" s="1917">
        <v>-12217</v>
      </c>
      <c r="DM12" s="1917">
        <v>1832867</v>
      </c>
      <c r="DN12" s="1917">
        <v>1646851</v>
      </c>
      <c r="DO12" s="1917">
        <v>174319</v>
      </c>
      <c r="DP12" s="1917">
        <v>9757</v>
      </c>
      <c r="DQ12" s="1917">
        <v>38427</v>
      </c>
      <c r="DS12" s="1917">
        <v>1782829</v>
      </c>
      <c r="DT12" s="1917">
        <v>1589117</v>
      </c>
      <c r="DU12" s="1917">
        <v>179762</v>
      </c>
      <c r="DV12" s="1917">
        <v>10103</v>
      </c>
      <c r="DW12" s="1917">
        <v>45399</v>
      </c>
      <c r="DY12" s="1917">
        <v>1825909</v>
      </c>
      <c r="DZ12" s="1917">
        <v>1625832</v>
      </c>
      <c r="EA12" s="1917">
        <v>188771</v>
      </c>
      <c r="EB12" s="1917">
        <v>7006</v>
      </c>
      <c r="EC12" s="1917">
        <v>102628</v>
      </c>
      <c r="EE12" s="1917">
        <v>1743151.2381007599</v>
      </c>
      <c r="EF12" s="1917">
        <v>1554413.9941007041</v>
      </c>
      <c r="EG12" s="1917">
        <v>179525.97370866995</v>
      </c>
      <c r="EH12" s="1917">
        <v>6388</v>
      </c>
      <c r="EI12" s="1917">
        <v>72101</v>
      </c>
    </row>
    <row r="13" spans="1:139">
      <c r="C13" s="1913"/>
      <c r="D13" s="1913"/>
      <c r="E13" s="1913"/>
      <c r="F13" s="1913"/>
      <c r="G13" s="1913"/>
      <c r="I13" s="1913"/>
      <c r="J13" s="1913"/>
      <c r="K13" s="1913"/>
      <c r="L13" s="1913"/>
      <c r="M13" s="1913"/>
      <c r="O13" s="1913"/>
      <c r="P13" s="1913"/>
      <c r="Q13" s="1913"/>
      <c r="R13" s="1913"/>
      <c r="S13" s="1913"/>
      <c r="U13" s="1913"/>
      <c r="V13" s="1913"/>
      <c r="W13" s="1913"/>
      <c r="X13" s="1913"/>
      <c r="Y13" s="1913"/>
      <c r="AA13" s="1913"/>
      <c r="AB13" s="1913"/>
      <c r="AC13" s="1913"/>
      <c r="AD13" s="1913"/>
      <c r="AE13" s="1913"/>
      <c r="AG13" s="1913"/>
      <c r="AH13" s="1913"/>
      <c r="AI13" s="1913"/>
      <c r="AJ13" s="1913"/>
      <c r="AK13" s="1913"/>
      <c r="AM13" s="1913"/>
      <c r="AN13" s="1913"/>
      <c r="AO13" s="1913"/>
      <c r="AP13" s="1913"/>
      <c r="AQ13" s="1913"/>
      <c r="AS13" s="1913"/>
      <c r="AT13" s="1913"/>
      <c r="AU13" s="1913"/>
      <c r="AV13" s="1913"/>
      <c r="AW13" s="1913"/>
      <c r="AY13" s="1913"/>
      <c r="AZ13" s="1913"/>
      <c r="BA13" s="1913"/>
      <c r="BB13" s="1913"/>
      <c r="BC13" s="1913"/>
    </row>
  </sheetData>
  <mergeCells count="46">
    <mergeCell ref="DH4:DK4"/>
    <mergeCell ref="CI4:CI5"/>
    <mergeCell ref="CJ4:CM4"/>
    <mergeCell ref="CO4:CO5"/>
    <mergeCell ref="BR4:BU4"/>
    <mergeCell ref="DG4:DG5"/>
    <mergeCell ref="CC4:CC5"/>
    <mergeCell ref="CU4:CU5"/>
    <mergeCell ref="CD4:CG4"/>
    <mergeCell ref="BW4:BW5"/>
    <mergeCell ref="BX4:CA4"/>
    <mergeCell ref="CP4:CS4"/>
    <mergeCell ref="DA4:DA5"/>
    <mergeCell ref="DB4:DE4"/>
    <mergeCell ref="EF4:EI4"/>
    <mergeCell ref="DS4:DS5"/>
    <mergeCell ref="DT4:DW4"/>
    <mergeCell ref="DM4:DM5"/>
    <mergeCell ref="DN4:DQ4"/>
    <mergeCell ref="DY4:DY5"/>
    <mergeCell ref="DZ4:EC4"/>
    <mergeCell ref="EE4:EE5"/>
    <mergeCell ref="BF4:BI4"/>
    <mergeCell ref="BK4:BK5"/>
    <mergeCell ref="AB4:AE4"/>
    <mergeCell ref="AM4:AM5"/>
    <mergeCell ref="AN4:AQ4"/>
    <mergeCell ref="AS4:AS5"/>
    <mergeCell ref="AG4:AG5"/>
    <mergeCell ref="AH4:AK4"/>
    <mergeCell ref="C4:C5"/>
    <mergeCell ref="D4:G4"/>
    <mergeCell ref="I4:I5"/>
    <mergeCell ref="J4:M4"/>
    <mergeCell ref="CV4:CY4"/>
    <mergeCell ref="AA4:AA5"/>
    <mergeCell ref="O4:O5"/>
    <mergeCell ref="P4:S4"/>
    <mergeCell ref="U4:U5"/>
    <mergeCell ref="V4:Y4"/>
    <mergeCell ref="BL4:BO4"/>
    <mergeCell ref="AZ4:BC4"/>
    <mergeCell ref="BQ4:BQ5"/>
    <mergeCell ref="AT4:AW4"/>
    <mergeCell ref="AY4:AY5"/>
    <mergeCell ref="BE4:BE5"/>
  </mergeCells>
  <hyperlinks>
    <hyperlink ref="B1" location="Índice!A1" display="Principais causas das diferenças entre os  valores considerados na regulamentação prudencial e os valores das exposições" xr:uid="{0C39AC61-2A4D-4B21-8958-3F1A3B9D45E0}"/>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A5A9A-540C-4D6B-82E1-A30A2374781A}">
  <sheetPr codeName="Plan70">
    <tabColor rgb="FF5F6062"/>
  </sheetPr>
  <dimension ref="A1:Z20"/>
  <sheetViews>
    <sheetView workbookViewId="0">
      <selection sqref="A1:XFD1048576"/>
    </sheetView>
  </sheetViews>
  <sheetFormatPr defaultColWidth="8.5546875" defaultRowHeight="13.8"/>
  <cols>
    <col min="1" max="1" width="70.5546875" style="3" customWidth="1"/>
    <col min="2" max="4" width="12.44140625" style="3" customWidth="1"/>
    <col min="5" max="26" width="10.5546875" style="3" bestFit="1" customWidth="1"/>
    <col min="27" max="16384" width="8.5546875" style="3"/>
  </cols>
  <sheetData>
    <row r="1" spans="1:26" ht="15.6">
      <c r="A1" s="53" t="s">
        <v>2941</v>
      </c>
      <c r="B1" s="655"/>
      <c r="C1" s="655"/>
      <c r="D1" s="655"/>
      <c r="E1" s="655"/>
      <c r="F1" s="655"/>
      <c r="G1" s="655"/>
      <c r="H1" s="655"/>
      <c r="I1" s="655"/>
      <c r="J1" s="655"/>
      <c r="K1" s="655"/>
      <c r="L1" s="655"/>
      <c r="M1" s="655"/>
      <c r="N1" s="655"/>
      <c r="O1" s="655"/>
      <c r="P1" s="655"/>
      <c r="Q1" s="655"/>
      <c r="R1" s="655"/>
      <c r="S1" s="655"/>
      <c r="T1" s="655"/>
      <c r="U1" s="655"/>
      <c r="V1" s="655"/>
      <c r="W1" s="655"/>
      <c r="X1" s="655"/>
      <c r="Y1" s="655"/>
      <c r="Z1" s="674" t="s">
        <v>2693</v>
      </c>
    </row>
    <row r="2" spans="1:26" hidden="1">
      <c r="A2" s="642"/>
      <c r="B2" s="645"/>
      <c r="C2" s="645"/>
      <c r="D2" s="645"/>
      <c r="E2" s="645" t="s">
        <v>2475</v>
      </c>
      <c r="F2" s="645" t="s">
        <v>2475</v>
      </c>
      <c r="G2" s="645" t="s">
        <v>2475</v>
      </c>
      <c r="H2" s="645"/>
      <c r="I2" s="645"/>
      <c r="J2" s="645"/>
      <c r="K2" s="645"/>
      <c r="L2" s="645"/>
      <c r="M2" s="645"/>
      <c r="N2" s="645"/>
      <c r="O2" s="645"/>
      <c r="P2" s="645"/>
      <c r="Q2" s="645"/>
      <c r="R2" s="645"/>
      <c r="S2" s="645"/>
      <c r="T2" s="645"/>
      <c r="U2" s="645"/>
      <c r="V2" s="645"/>
      <c r="W2" s="645" t="s">
        <v>2625</v>
      </c>
      <c r="X2" s="644"/>
      <c r="Y2" s="644"/>
      <c r="Z2" s="645"/>
    </row>
    <row r="3" spans="1:26">
      <c r="A3" s="167"/>
      <c r="B3" s="456" t="s">
        <v>2265</v>
      </c>
      <c r="C3" s="456" t="s">
        <v>2372</v>
      </c>
      <c r="D3" s="456" t="s">
        <v>2517</v>
      </c>
      <c r="E3" s="456" t="s">
        <v>2518</v>
      </c>
      <c r="F3" s="456" t="s">
        <v>2519</v>
      </c>
      <c r="G3" s="456" t="s">
        <v>2520</v>
      </c>
      <c r="H3" s="456" t="s">
        <v>2508</v>
      </c>
      <c r="I3" s="456" t="s">
        <v>2477</v>
      </c>
      <c r="J3" s="675" t="s">
        <v>2478</v>
      </c>
      <c r="K3" s="456" t="s">
        <v>2479</v>
      </c>
      <c r="L3" s="456" t="s">
        <v>2480</v>
      </c>
      <c r="M3" s="456" t="s">
        <v>2481</v>
      </c>
      <c r="N3" s="455" t="s">
        <v>2482</v>
      </c>
      <c r="O3" s="168" t="s">
        <v>2483</v>
      </c>
      <c r="P3" s="168" t="s">
        <v>2484</v>
      </c>
      <c r="Q3" s="168" t="s">
        <v>2521</v>
      </c>
      <c r="R3" s="168" t="s">
        <v>2486</v>
      </c>
      <c r="S3" s="168" t="s">
        <v>2487</v>
      </c>
      <c r="T3" s="168" t="s">
        <v>2488</v>
      </c>
      <c r="U3" s="168" t="s">
        <v>2489</v>
      </c>
      <c r="V3" s="168" t="s">
        <v>2490</v>
      </c>
      <c r="W3" s="168" t="s">
        <v>2491</v>
      </c>
      <c r="X3" s="168" t="s">
        <v>2522</v>
      </c>
      <c r="Y3" s="168" t="s">
        <v>2523</v>
      </c>
      <c r="Z3" s="168" t="s">
        <v>2492</v>
      </c>
    </row>
    <row r="4" spans="1:26" ht="27.6">
      <c r="A4" s="352" t="s">
        <v>2942</v>
      </c>
      <c r="B4" s="647">
        <v>62</v>
      </c>
      <c r="C4" s="647">
        <v>66</v>
      </c>
      <c r="D4" s="647">
        <v>71</v>
      </c>
      <c r="E4" s="647">
        <v>69</v>
      </c>
      <c r="F4" s="647">
        <v>73</v>
      </c>
      <c r="G4" s="647">
        <v>85</v>
      </c>
      <c r="H4" s="647">
        <v>91</v>
      </c>
      <c r="I4" s="647">
        <v>95</v>
      </c>
      <c r="J4" s="647">
        <v>101</v>
      </c>
      <c r="K4" s="647">
        <v>107</v>
      </c>
      <c r="L4" s="647">
        <v>113</v>
      </c>
      <c r="M4" s="647">
        <v>120</v>
      </c>
      <c r="N4" s="647">
        <v>127</v>
      </c>
      <c r="O4" s="647">
        <v>134</v>
      </c>
      <c r="P4" s="647">
        <v>144</v>
      </c>
      <c r="Q4" s="647">
        <v>152</v>
      </c>
      <c r="R4" s="647">
        <v>162</v>
      </c>
      <c r="S4" s="647">
        <v>171</v>
      </c>
      <c r="T4" s="647">
        <v>183</v>
      </c>
      <c r="U4" s="252">
        <v>195</v>
      </c>
      <c r="V4" s="252">
        <v>208</v>
      </c>
      <c r="W4" s="252">
        <v>222</v>
      </c>
      <c r="X4" s="252">
        <v>239</v>
      </c>
      <c r="Y4" s="252">
        <v>257</v>
      </c>
      <c r="Z4" s="252">
        <v>278</v>
      </c>
    </row>
    <row r="5" spans="1:26">
      <c r="A5" s="203" t="s">
        <v>2943</v>
      </c>
      <c r="B5" s="647">
        <v>1835</v>
      </c>
      <c r="C5" s="647">
        <v>2455</v>
      </c>
      <c r="D5" s="647">
        <v>3172</v>
      </c>
      <c r="E5" s="647">
        <v>3424</v>
      </c>
      <c r="F5" s="647">
        <v>3698</v>
      </c>
      <c r="G5" s="647">
        <v>4003</v>
      </c>
      <c r="H5" s="647">
        <v>4175</v>
      </c>
      <c r="I5" s="647">
        <v>4608</v>
      </c>
      <c r="J5" s="647">
        <v>4783</v>
      </c>
      <c r="K5" s="647">
        <v>5013</v>
      </c>
      <c r="L5" s="647">
        <v>5203</v>
      </c>
      <c r="M5" s="647">
        <v>5333</v>
      </c>
      <c r="N5" s="647">
        <v>5519</v>
      </c>
      <c r="O5" s="647">
        <v>5705</v>
      </c>
      <c r="P5" s="647">
        <v>5384</v>
      </c>
      <c r="Q5" s="647">
        <v>5563</v>
      </c>
      <c r="R5" s="647">
        <v>5362</v>
      </c>
      <c r="S5" s="647">
        <v>5497</v>
      </c>
      <c r="T5" s="647">
        <v>5591</v>
      </c>
      <c r="U5" s="252">
        <v>5727</v>
      </c>
      <c r="V5" s="252">
        <v>4799</v>
      </c>
      <c r="W5" s="252">
        <v>4337</v>
      </c>
      <c r="X5" s="252">
        <v>3843</v>
      </c>
      <c r="Y5" s="252">
        <v>3668</v>
      </c>
      <c r="Z5" s="252">
        <v>3919</v>
      </c>
    </row>
    <row r="6" spans="1:26" hidden="1">
      <c r="A6" s="185" t="s">
        <v>2944</v>
      </c>
      <c r="B6" s="649">
        <v>0</v>
      </c>
      <c r="C6" s="649">
        <v>0</v>
      </c>
      <c r="D6" s="649"/>
      <c r="E6" s="649">
        <v>0</v>
      </c>
      <c r="F6" s="649">
        <v>0</v>
      </c>
      <c r="G6" s="649">
        <v>0</v>
      </c>
      <c r="H6" s="649">
        <v>0</v>
      </c>
      <c r="I6" s="649">
        <v>0</v>
      </c>
      <c r="J6" s="649">
        <v>0</v>
      </c>
      <c r="K6" s="649">
        <v>0</v>
      </c>
      <c r="L6" s="649">
        <v>0</v>
      </c>
      <c r="M6" s="649">
        <v>0</v>
      </c>
      <c r="N6" s="649">
        <v>0</v>
      </c>
      <c r="O6" s="649">
        <v>0</v>
      </c>
      <c r="P6" s="649">
        <v>0</v>
      </c>
      <c r="Q6" s="649">
        <v>0</v>
      </c>
      <c r="R6" s="649">
        <v>0</v>
      </c>
      <c r="S6" s="649">
        <v>0</v>
      </c>
      <c r="T6" s="649">
        <v>0</v>
      </c>
      <c r="U6" s="170">
        <v>0</v>
      </c>
      <c r="V6" s="170">
        <v>0</v>
      </c>
      <c r="W6" s="170">
        <v>0</v>
      </c>
      <c r="X6" s="170">
        <v>0</v>
      </c>
      <c r="Y6" s="170">
        <v>0</v>
      </c>
      <c r="Z6" s="170">
        <v>0</v>
      </c>
    </row>
    <row r="7" spans="1:26">
      <c r="A7" s="185" t="s">
        <v>2945</v>
      </c>
      <c r="B7" s="649">
        <v>1804</v>
      </c>
      <c r="C7" s="649">
        <v>2425</v>
      </c>
      <c r="D7" s="649">
        <v>3142</v>
      </c>
      <c r="E7" s="649">
        <v>3391</v>
      </c>
      <c r="F7" s="649">
        <v>3665</v>
      </c>
      <c r="G7" s="649">
        <v>3970</v>
      </c>
      <c r="H7" s="649">
        <v>4141</v>
      </c>
      <c r="I7" s="649">
        <v>4540</v>
      </c>
      <c r="J7" s="649">
        <v>4719</v>
      </c>
      <c r="K7" s="649">
        <v>4932</v>
      </c>
      <c r="L7" s="649">
        <v>5126</v>
      </c>
      <c r="M7" s="649">
        <v>5333</v>
      </c>
      <c r="N7" s="649">
        <v>5502</v>
      </c>
      <c r="O7" s="649">
        <v>5686</v>
      </c>
      <c r="P7" s="649">
        <v>5358</v>
      </c>
      <c r="Q7" s="649">
        <v>5536</v>
      </c>
      <c r="R7" s="649">
        <v>5344</v>
      </c>
      <c r="S7" s="649">
        <v>5474</v>
      </c>
      <c r="T7" s="649">
        <v>5564</v>
      </c>
      <c r="U7" s="170">
        <v>5702</v>
      </c>
      <c r="V7" s="170">
        <v>4799</v>
      </c>
      <c r="W7" s="170">
        <v>4337</v>
      </c>
      <c r="X7" s="170">
        <v>3843</v>
      </c>
      <c r="Y7" s="170">
        <v>3668</v>
      </c>
      <c r="Z7" s="170">
        <v>3919</v>
      </c>
    </row>
    <row r="8" spans="1:26">
      <c r="A8" s="185" t="s">
        <v>2946</v>
      </c>
      <c r="B8" s="649">
        <v>31</v>
      </c>
      <c r="C8" s="649">
        <v>30</v>
      </c>
      <c r="D8" s="649">
        <v>30</v>
      </c>
      <c r="E8" s="649">
        <v>33</v>
      </c>
      <c r="F8" s="649">
        <v>33</v>
      </c>
      <c r="G8" s="649">
        <v>33</v>
      </c>
      <c r="H8" s="649">
        <v>34</v>
      </c>
      <c r="I8" s="649">
        <v>68</v>
      </c>
      <c r="J8" s="649">
        <v>64</v>
      </c>
      <c r="K8" s="649">
        <v>81</v>
      </c>
      <c r="L8" s="649">
        <v>77</v>
      </c>
      <c r="M8" s="649">
        <v>0</v>
      </c>
      <c r="N8" s="649">
        <v>17</v>
      </c>
      <c r="O8" s="649">
        <v>19</v>
      </c>
      <c r="P8" s="649">
        <v>26</v>
      </c>
      <c r="Q8" s="649">
        <v>27</v>
      </c>
      <c r="R8" s="649">
        <v>18</v>
      </c>
      <c r="S8" s="649">
        <v>23</v>
      </c>
      <c r="T8" s="649">
        <v>27</v>
      </c>
      <c r="U8" s="170">
        <v>25</v>
      </c>
      <c r="V8" s="170">
        <v>0</v>
      </c>
      <c r="W8" s="170">
        <v>0</v>
      </c>
      <c r="X8" s="170">
        <v>0</v>
      </c>
      <c r="Y8" s="170">
        <v>0</v>
      </c>
      <c r="Z8" s="170">
        <v>0</v>
      </c>
    </row>
    <row r="9" spans="1:26" hidden="1">
      <c r="A9" s="185" t="s">
        <v>2947</v>
      </c>
      <c r="B9" s="170"/>
      <c r="C9" s="170"/>
      <c r="D9" s="170"/>
      <c r="E9" s="170">
        <v>0</v>
      </c>
      <c r="F9" s="170">
        <v>0</v>
      </c>
      <c r="G9" s="170">
        <v>0</v>
      </c>
      <c r="H9" s="170">
        <v>0</v>
      </c>
      <c r="I9" s="170">
        <v>0</v>
      </c>
      <c r="J9" s="170">
        <v>0</v>
      </c>
      <c r="K9" s="170">
        <v>0</v>
      </c>
      <c r="L9" s="170">
        <v>0</v>
      </c>
      <c r="M9" s="170">
        <v>0</v>
      </c>
      <c r="N9" s="170">
        <v>0</v>
      </c>
      <c r="O9" s="170">
        <v>0</v>
      </c>
      <c r="P9" s="170">
        <v>0</v>
      </c>
      <c r="Q9" s="170">
        <v>0</v>
      </c>
      <c r="R9" s="170">
        <v>0</v>
      </c>
      <c r="S9" s="170">
        <v>0</v>
      </c>
      <c r="T9" s="170">
        <v>0</v>
      </c>
      <c r="U9" s="170">
        <v>0</v>
      </c>
      <c r="V9" s="170">
        <v>0</v>
      </c>
      <c r="W9" s="170">
        <v>0</v>
      </c>
      <c r="X9" s="170">
        <v>0</v>
      </c>
      <c r="Y9" s="170">
        <v>0</v>
      </c>
      <c r="Z9" s="170">
        <v>0</v>
      </c>
    </row>
    <row r="10" spans="1:26" ht="27.6" hidden="1">
      <c r="A10" s="352" t="s">
        <v>2948</v>
      </c>
      <c r="B10" s="252"/>
      <c r="C10" s="252"/>
      <c r="D10" s="252"/>
      <c r="E10" s="252">
        <v>0</v>
      </c>
      <c r="F10" s="252">
        <v>0</v>
      </c>
      <c r="G10" s="252">
        <v>0</v>
      </c>
      <c r="H10" s="252">
        <v>0</v>
      </c>
      <c r="I10" s="252">
        <v>0</v>
      </c>
      <c r="J10" s="252">
        <v>0</v>
      </c>
      <c r="K10" s="252">
        <v>0</v>
      </c>
      <c r="L10" s="252">
        <v>0</v>
      </c>
      <c r="M10" s="252">
        <v>0</v>
      </c>
      <c r="N10" s="252">
        <v>0</v>
      </c>
      <c r="O10" s="252">
        <v>0</v>
      </c>
      <c r="P10" s="252">
        <v>0</v>
      </c>
      <c r="Q10" s="252">
        <v>0</v>
      </c>
      <c r="R10" s="252">
        <v>0</v>
      </c>
      <c r="S10" s="252">
        <v>0</v>
      </c>
      <c r="T10" s="252">
        <v>0</v>
      </c>
      <c r="U10" s="252">
        <v>0</v>
      </c>
      <c r="V10" s="252">
        <v>0</v>
      </c>
      <c r="W10" s="252">
        <v>0</v>
      </c>
      <c r="X10" s="252">
        <v>0</v>
      </c>
      <c r="Y10" s="252">
        <v>0</v>
      </c>
      <c r="Z10" s="252">
        <v>0</v>
      </c>
    </row>
    <row r="11" spans="1:26" hidden="1">
      <c r="A11" s="185" t="s">
        <v>2944</v>
      </c>
      <c r="B11" s="170"/>
      <c r="C11" s="170"/>
      <c r="D11" s="170"/>
      <c r="E11" s="170">
        <v>0</v>
      </c>
      <c r="F11" s="170">
        <v>0</v>
      </c>
      <c r="G11" s="170">
        <v>0</v>
      </c>
      <c r="H11" s="170">
        <v>0</v>
      </c>
      <c r="I11" s="170">
        <v>0</v>
      </c>
      <c r="J11" s="170">
        <v>0</v>
      </c>
      <c r="K11" s="170">
        <v>0</v>
      </c>
      <c r="L11" s="170">
        <v>0</v>
      </c>
      <c r="M11" s="170">
        <v>0</v>
      </c>
      <c r="N11" s="170">
        <v>0</v>
      </c>
      <c r="O11" s="170">
        <v>0</v>
      </c>
      <c r="P11" s="170">
        <v>0</v>
      </c>
      <c r="Q11" s="170">
        <v>0</v>
      </c>
      <c r="R11" s="170">
        <v>0</v>
      </c>
      <c r="S11" s="170">
        <v>0</v>
      </c>
      <c r="T11" s="170">
        <v>0</v>
      </c>
      <c r="U11" s="170">
        <v>0</v>
      </c>
      <c r="V11" s="170">
        <v>0</v>
      </c>
      <c r="W11" s="170">
        <v>0</v>
      </c>
      <c r="X11" s="170">
        <v>0</v>
      </c>
      <c r="Y11" s="170">
        <v>0</v>
      </c>
      <c r="Z11" s="170">
        <v>0</v>
      </c>
    </row>
    <row r="12" spans="1:26" hidden="1">
      <c r="A12" s="185" t="s">
        <v>2945</v>
      </c>
      <c r="B12" s="170"/>
      <c r="C12" s="170"/>
      <c r="D12" s="170"/>
      <c r="E12" s="170">
        <v>0</v>
      </c>
      <c r="F12" s="170">
        <v>0</v>
      </c>
      <c r="G12" s="170">
        <v>0</v>
      </c>
      <c r="H12" s="170">
        <v>0</v>
      </c>
      <c r="I12" s="170">
        <v>0</v>
      </c>
      <c r="J12" s="170">
        <v>0</v>
      </c>
      <c r="K12" s="170">
        <v>0</v>
      </c>
      <c r="L12" s="170">
        <v>0</v>
      </c>
      <c r="M12" s="170">
        <v>0</v>
      </c>
      <c r="N12" s="170">
        <v>0</v>
      </c>
      <c r="O12" s="170">
        <v>0</v>
      </c>
      <c r="P12" s="170">
        <v>0</v>
      </c>
      <c r="Q12" s="170">
        <v>0</v>
      </c>
      <c r="R12" s="170">
        <v>0</v>
      </c>
      <c r="S12" s="170">
        <v>0</v>
      </c>
      <c r="T12" s="170">
        <v>0</v>
      </c>
      <c r="U12" s="170">
        <v>0</v>
      </c>
      <c r="V12" s="170">
        <v>0</v>
      </c>
      <c r="W12" s="170">
        <v>0</v>
      </c>
      <c r="X12" s="170">
        <v>0</v>
      </c>
      <c r="Y12" s="170">
        <v>0</v>
      </c>
      <c r="Z12" s="170">
        <v>0</v>
      </c>
    </row>
    <row r="13" spans="1:26" hidden="1">
      <c r="A13" s="185" t="s">
        <v>2946</v>
      </c>
      <c r="B13" s="170"/>
      <c r="C13" s="170"/>
      <c r="D13" s="170"/>
      <c r="E13" s="170">
        <v>0</v>
      </c>
      <c r="F13" s="170">
        <v>0</v>
      </c>
      <c r="G13" s="170">
        <v>0</v>
      </c>
      <c r="H13" s="170">
        <v>0</v>
      </c>
      <c r="I13" s="170">
        <v>0</v>
      </c>
      <c r="J13" s="170">
        <v>0</v>
      </c>
      <c r="K13" s="170">
        <v>0</v>
      </c>
      <c r="L13" s="170">
        <v>0</v>
      </c>
      <c r="M13" s="170">
        <v>0</v>
      </c>
      <c r="N13" s="170">
        <v>0</v>
      </c>
      <c r="O13" s="170">
        <v>0</v>
      </c>
      <c r="P13" s="170">
        <v>0</v>
      </c>
      <c r="Q13" s="170">
        <v>0</v>
      </c>
      <c r="R13" s="170">
        <v>0</v>
      </c>
      <c r="S13" s="170">
        <v>0</v>
      </c>
      <c r="T13" s="170">
        <v>0</v>
      </c>
      <c r="U13" s="170">
        <v>0</v>
      </c>
      <c r="V13" s="170">
        <v>0</v>
      </c>
      <c r="W13" s="170">
        <v>0</v>
      </c>
      <c r="X13" s="170">
        <v>0</v>
      </c>
      <c r="Y13" s="170">
        <v>0</v>
      </c>
      <c r="Z13" s="170">
        <v>0</v>
      </c>
    </row>
    <row r="14" spans="1:26" hidden="1">
      <c r="A14" s="185" t="s">
        <v>2947</v>
      </c>
      <c r="B14" s="170"/>
      <c r="C14" s="170"/>
      <c r="D14" s="170"/>
      <c r="E14" s="170">
        <v>0</v>
      </c>
      <c r="F14" s="170">
        <v>0</v>
      </c>
      <c r="G14" s="170">
        <v>0</v>
      </c>
      <c r="H14" s="170">
        <v>0</v>
      </c>
      <c r="I14" s="170">
        <v>0</v>
      </c>
      <c r="J14" s="170">
        <v>0</v>
      </c>
      <c r="K14" s="170">
        <v>0</v>
      </c>
      <c r="L14" s="170">
        <v>0</v>
      </c>
      <c r="M14" s="170">
        <v>0</v>
      </c>
      <c r="N14" s="170">
        <v>0</v>
      </c>
      <c r="O14" s="170">
        <v>0</v>
      </c>
      <c r="P14" s="170">
        <v>0</v>
      </c>
      <c r="Q14" s="170">
        <v>0</v>
      </c>
      <c r="R14" s="170">
        <v>0</v>
      </c>
      <c r="S14" s="170">
        <v>0</v>
      </c>
      <c r="T14" s="170">
        <v>0</v>
      </c>
      <c r="U14" s="170">
        <v>0</v>
      </c>
      <c r="V14" s="170">
        <v>0</v>
      </c>
      <c r="W14" s="170">
        <v>0</v>
      </c>
      <c r="X14" s="170">
        <v>0</v>
      </c>
      <c r="Y14" s="170">
        <v>0</v>
      </c>
      <c r="Z14" s="170">
        <v>0</v>
      </c>
    </row>
    <row r="15" spans="1:26">
      <c r="A15" s="650"/>
      <c r="B15" s="676"/>
      <c r="C15" s="676"/>
      <c r="D15" s="676"/>
      <c r="E15" s="676"/>
      <c r="F15" s="676"/>
      <c r="G15" s="676"/>
      <c r="H15" s="676"/>
      <c r="I15" s="676"/>
      <c r="J15" s="676"/>
      <c r="K15" s="676"/>
      <c r="L15" s="676"/>
      <c r="M15" s="676"/>
    </row>
    <row r="18" spans="7:7">
      <c r="G18" s="677"/>
    </row>
    <row r="19" spans="7:7">
      <c r="G19" s="677"/>
    </row>
    <row r="20" spans="7:7">
      <c r="G20" s="677"/>
    </row>
  </sheetData>
  <hyperlinks>
    <hyperlink ref="A1" location="Menu!E74" display=" Venda ou Transferência de Ativos Financeiros" xr:uid="{4D44F2A7-3039-4A87-8B61-906743FE82BF}"/>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14509-771F-425C-862A-8DE5022D8132}">
  <sheetPr codeName="Plan69">
    <tabColor rgb="FF5F6062"/>
  </sheetPr>
  <dimension ref="A1:Z14"/>
  <sheetViews>
    <sheetView workbookViewId="0">
      <selection sqref="A1:XFD1048576"/>
    </sheetView>
  </sheetViews>
  <sheetFormatPr defaultColWidth="8.5546875" defaultRowHeight="13.8"/>
  <cols>
    <col min="1" max="1" width="60.5546875" style="3" customWidth="1"/>
    <col min="2" max="9" width="12.5546875" style="3" customWidth="1"/>
    <col min="10" max="10" width="11.5546875" style="3" customWidth="1"/>
    <col min="11" max="22" width="12.5546875" style="3" customWidth="1"/>
    <col min="23" max="26" width="11.77734375" style="3" bestFit="1" customWidth="1"/>
    <col min="27" max="27" width="11.5546875" style="3" customWidth="1"/>
    <col min="28" max="16384" width="8.5546875" style="3"/>
  </cols>
  <sheetData>
    <row r="1" spans="1:26" ht="15.6">
      <c r="A1" s="53" t="s">
        <v>2941</v>
      </c>
      <c r="B1" s="654"/>
      <c r="C1" s="654"/>
      <c r="D1" s="654"/>
      <c r="E1" s="655"/>
      <c r="F1" s="655"/>
      <c r="G1" s="655"/>
      <c r="H1" s="655"/>
      <c r="I1" s="655"/>
      <c r="J1" s="655"/>
      <c r="K1" s="655"/>
      <c r="L1" s="655"/>
      <c r="M1" s="655"/>
      <c r="N1" s="655"/>
      <c r="O1" s="655"/>
      <c r="P1" s="655"/>
      <c r="Q1" s="655"/>
      <c r="R1" s="655"/>
      <c r="S1" s="655"/>
      <c r="T1" s="655"/>
      <c r="U1" s="655"/>
      <c r="V1" s="655"/>
      <c r="W1" s="655"/>
      <c r="X1" s="655"/>
      <c r="Y1" s="655"/>
      <c r="Z1" s="641" t="s">
        <v>2949</v>
      </c>
    </row>
    <row r="2" spans="1:26">
      <c r="A2" s="642"/>
      <c r="B2" s="656"/>
      <c r="C2" s="656"/>
      <c r="D2" s="656"/>
      <c r="E2" s="644" t="s">
        <v>2475</v>
      </c>
      <c r="F2" s="645"/>
      <c r="G2" s="645"/>
      <c r="H2" s="645"/>
      <c r="I2" s="645"/>
      <c r="J2" s="645"/>
      <c r="K2" s="645"/>
      <c r="L2" s="645"/>
      <c r="M2" s="645"/>
      <c r="N2" s="645"/>
      <c r="O2" s="645"/>
      <c r="P2" s="645"/>
      <c r="Q2" s="645"/>
      <c r="R2" s="645"/>
      <c r="S2" s="645"/>
      <c r="T2" s="645"/>
      <c r="U2" s="645"/>
      <c r="V2" s="645"/>
      <c r="W2" s="645" t="s">
        <v>2625</v>
      </c>
      <c r="X2" s="644"/>
      <c r="Y2" s="644"/>
      <c r="Z2" s="645"/>
    </row>
    <row r="3" spans="1:26" ht="27.6">
      <c r="A3" s="167"/>
      <c r="B3" s="657" t="s">
        <v>2950</v>
      </c>
      <c r="C3" s="657" t="s">
        <v>2951</v>
      </c>
      <c r="D3" s="657" t="s">
        <v>2952</v>
      </c>
      <c r="E3" s="657" t="s">
        <v>2953</v>
      </c>
      <c r="F3" s="657" t="s">
        <v>2954</v>
      </c>
      <c r="G3" s="657" t="s">
        <v>2955</v>
      </c>
      <c r="H3" s="657" t="s">
        <v>2956</v>
      </c>
      <c r="I3" s="657" t="s">
        <v>2957</v>
      </c>
      <c r="J3" s="657" t="s">
        <v>2958</v>
      </c>
      <c r="K3" s="657" t="s">
        <v>2959</v>
      </c>
      <c r="L3" s="657" t="s">
        <v>2960</v>
      </c>
      <c r="M3" s="657" t="s">
        <v>2961</v>
      </c>
      <c r="N3" s="657" t="s">
        <v>2962</v>
      </c>
      <c r="O3" s="657" t="s">
        <v>2963</v>
      </c>
      <c r="P3" s="657" t="s">
        <v>2964</v>
      </c>
      <c r="Q3" s="657" t="s">
        <v>2965</v>
      </c>
      <c r="R3" s="657" t="s">
        <v>2966</v>
      </c>
      <c r="S3" s="657" t="s">
        <v>2967</v>
      </c>
      <c r="T3" s="657" t="s">
        <v>2968</v>
      </c>
      <c r="U3" s="657" t="s">
        <v>2969</v>
      </c>
      <c r="V3" s="657" t="s">
        <v>2970</v>
      </c>
      <c r="W3" s="657" t="s">
        <v>2971</v>
      </c>
      <c r="X3" s="657" t="s">
        <v>2972</v>
      </c>
      <c r="Y3" s="657" t="s">
        <v>2973</v>
      </c>
      <c r="Z3" s="657" t="s">
        <v>2974</v>
      </c>
    </row>
    <row r="4" spans="1:26" ht="27.6">
      <c r="A4" s="376" t="s">
        <v>2975</v>
      </c>
      <c r="B4" s="658">
        <v>1191</v>
      </c>
      <c r="C4" s="658">
        <v>821</v>
      </c>
      <c r="D4" s="658">
        <v>327</v>
      </c>
      <c r="E4" s="658">
        <v>207</v>
      </c>
      <c r="F4" s="658">
        <v>177</v>
      </c>
      <c r="G4" s="658">
        <v>1564</v>
      </c>
      <c r="H4" s="658">
        <f>SUM(H5:H9)</f>
        <v>979</v>
      </c>
      <c r="I4" s="659">
        <f>SUM(I5:I9)</f>
        <v>730</v>
      </c>
      <c r="J4" s="659">
        <f>SUM(J5:J9)</f>
        <v>0</v>
      </c>
      <c r="K4" s="659">
        <f>SUM(K5:K9)</f>
        <v>1011</v>
      </c>
      <c r="L4" s="659">
        <f>SUM(L5:L9)</f>
        <v>775</v>
      </c>
      <c r="M4" s="659">
        <v>155</v>
      </c>
      <c r="N4" s="659">
        <v>67</v>
      </c>
      <c r="O4" s="659">
        <v>2076</v>
      </c>
      <c r="P4" s="659">
        <v>2751</v>
      </c>
      <c r="Q4" s="659">
        <v>193</v>
      </c>
      <c r="R4" s="660" t="s">
        <v>2976</v>
      </c>
      <c r="S4" s="647">
        <v>946</v>
      </c>
      <c r="T4" s="647">
        <v>50</v>
      </c>
      <c r="U4" s="252">
        <v>442</v>
      </c>
      <c r="V4" s="252">
        <v>206</v>
      </c>
      <c r="W4" s="252">
        <v>1248</v>
      </c>
      <c r="X4" s="252">
        <v>770</v>
      </c>
      <c r="Y4" s="252">
        <v>1517</v>
      </c>
      <c r="Z4" s="252">
        <v>93</v>
      </c>
    </row>
    <row r="5" spans="1:26">
      <c r="A5" s="124" t="s">
        <v>2944</v>
      </c>
      <c r="B5" s="661">
        <v>985</v>
      </c>
      <c r="C5" s="661">
        <v>212</v>
      </c>
      <c r="D5" s="661">
        <v>274</v>
      </c>
      <c r="E5" s="661">
        <v>94</v>
      </c>
      <c r="F5" s="661">
        <v>40</v>
      </c>
      <c r="G5" s="661">
        <v>674</v>
      </c>
      <c r="H5" s="661">
        <f>637</f>
        <v>637</v>
      </c>
      <c r="I5" s="662">
        <v>596</v>
      </c>
      <c r="J5" s="662">
        <v>0</v>
      </c>
      <c r="K5" s="662">
        <v>92</v>
      </c>
      <c r="L5" s="662">
        <v>252</v>
      </c>
      <c r="M5" s="662">
        <v>1</v>
      </c>
      <c r="N5" s="662">
        <v>67</v>
      </c>
      <c r="O5" s="662">
        <v>0</v>
      </c>
      <c r="P5" s="662">
        <v>0</v>
      </c>
      <c r="Q5" s="662">
        <v>0</v>
      </c>
      <c r="R5" s="662">
        <v>0</v>
      </c>
      <c r="S5" s="663">
        <v>0</v>
      </c>
      <c r="T5" s="663">
        <v>2</v>
      </c>
      <c r="U5" s="239">
        <v>0</v>
      </c>
      <c r="V5" s="239">
        <v>0</v>
      </c>
      <c r="W5" s="239">
        <v>25</v>
      </c>
      <c r="X5" s="239">
        <v>0</v>
      </c>
      <c r="Y5" s="170">
        <v>68</v>
      </c>
      <c r="Z5" s="170">
        <v>0</v>
      </c>
    </row>
    <row r="6" spans="1:26">
      <c r="A6" s="124" t="s">
        <v>2945</v>
      </c>
      <c r="B6" s="664">
        <v>101</v>
      </c>
      <c r="C6" s="664">
        <v>0</v>
      </c>
      <c r="D6" s="664">
        <v>39</v>
      </c>
      <c r="E6" s="664">
        <v>35</v>
      </c>
      <c r="F6" s="664">
        <v>4</v>
      </c>
      <c r="G6" s="664">
        <v>53</v>
      </c>
      <c r="H6" s="664">
        <v>43</v>
      </c>
      <c r="I6" s="660">
        <v>31</v>
      </c>
      <c r="J6" s="660">
        <v>0</v>
      </c>
      <c r="K6" s="660">
        <v>0</v>
      </c>
      <c r="L6" s="660">
        <v>16</v>
      </c>
      <c r="M6" s="660">
        <v>79</v>
      </c>
      <c r="N6" s="660">
        <v>0</v>
      </c>
      <c r="O6" s="660">
        <v>1289</v>
      </c>
      <c r="P6" s="660">
        <v>2751</v>
      </c>
      <c r="Q6" s="660">
        <v>193</v>
      </c>
      <c r="R6" s="660" t="s">
        <v>2976</v>
      </c>
      <c r="S6" s="663">
        <v>675</v>
      </c>
      <c r="T6" s="663">
        <v>5</v>
      </c>
      <c r="U6" s="239">
        <v>442</v>
      </c>
      <c r="V6" s="239">
        <v>173</v>
      </c>
      <c r="W6" s="239">
        <v>1174</v>
      </c>
      <c r="X6" s="239">
        <v>607</v>
      </c>
      <c r="Y6" s="170">
        <v>1414</v>
      </c>
      <c r="Z6" s="170">
        <v>93</v>
      </c>
    </row>
    <row r="7" spans="1:26">
      <c r="A7" s="124" t="s">
        <v>2946</v>
      </c>
      <c r="B7" s="661">
        <v>0</v>
      </c>
      <c r="C7" s="661">
        <v>0</v>
      </c>
      <c r="D7" s="661">
        <v>0</v>
      </c>
      <c r="E7" s="661">
        <v>0</v>
      </c>
      <c r="F7" s="661">
        <v>0</v>
      </c>
      <c r="G7" s="661">
        <v>217</v>
      </c>
      <c r="H7" s="661">
        <v>299</v>
      </c>
      <c r="I7" s="662">
        <v>103</v>
      </c>
      <c r="J7" s="662">
        <v>0</v>
      </c>
      <c r="K7" s="662">
        <v>314</v>
      </c>
      <c r="L7" s="662">
        <v>507</v>
      </c>
      <c r="M7" s="662">
        <v>75</v>
      </c>
      <c r="N7" s="662">
        <v>0</v>
      </c>
      <c r="O7" s="662">
        <v>86</v>
      </c>
      <c r="P7" s="662">
        <v>0</v>
      </c>
      <c r="Q7" s="662">
        <v>0</v>
      </c>
      <c r="R7" s="662">
        <v>0</v>
      </c>
      <c r="S7" s="663">
        <v>15</v>
      </c>
      <c r="T7" s="663">
        <v>43</v>
      </c>
      <c r="U7" s="239">
        <v>0</v>
      </c>
      <c r="V7" s="239">
        <v>33</v>
      </c>
      <c r="W7" s="239">
        <v>0</v>
      </c>
      <c r="X7" s="239">
        <v>29</v>
      </c>
      <c r="Y7" s="170">
        <v>35</v>
      </c>
      <c r="Z7" s="170">
        <v>0</v>
      </c>
    </row>
    <row r="8" spans="1:26">
      <c r="A8" s="124" t="s">
        <v>2947</v>
      </c>
      <c r="B8" s="661"/>
      <c r="C8" s="661">
        <v>30</v>
      </c>
      <c r="D8" s="661"/>
      <c r="E8" s="661">
        <v>0</v>
      </c>
      <c r="F8" s="661">
        <v>0</v>
      </c>
      <c r="G8" s="661"/>
      <c r="H8" s="661">
        <v>0</v>
      </c>
      <c r="I8" s="662">
        <v>0</v>
      </c>
      <c r="J8" s="662">
        <v>0</v>
      </c>
      <c r="K8" s="662">
        <v>0</v>
      </c>
      <c r="L8" s="662">
        <v>0</v>
      </c>
      <c r="M8" s="662">
        <v>0</v>
      </c>
      <c r="N8" s="662">
        <v>0</v>
      </c>
      <c r="O8" s="662">
        <v>0</v>
      </c>
      <c r="P8" s="662">
        <v>0</v>
      </c>
      <c r="Q8" s="662">
        <v>0</v>
      </c>
      <c r="R8" s="662">
        <v>0</v>
      </c>
      <c r="S8" s="663">
        <v>0</v>
      </c>
      <c r="T8" s="663">
        <v>0</v>
      </c>
      <c r="U8" s="239">
        <v>0</v>
      </c>
      <c r="V8" s="239">
        <v>0</v>
      </c>
      <c r="W8" s="239">
        <v>0</v>
      </c>
      <c r="X8" s="239">
        <v>0</v>
      </c>
      <c r="Y8" s="170">
        <v>0</v>
      </c>
      <c r="Z8" s="170">
        <v>0</v>
      </c>
    </row>
    <row r="9" spans="1:26" ht="16.2">
      <c r="A9" s="124" t="s">
        <v>2977</v>
      </c>
      <c r="B9" s="661">
        <v>105</v>
      </c>
      <c r="C9" s="661">
        <v>579</v>
      </c>
      <c r="D9" s="661">
        <v>14</v>
      </c>
      <c r="E9" s="661">
        <v>78</v>
      </c>
      <c r="F9" s="661">
        <v>133</v>
      </c>
      <c r="G9" s="661">
        <v>620</v>
      </c>
      <c r="H9" s="661">
        <v>0</v>
      </c>
      <c r="I9" s="662">
        <v>0</v>
      </c>
      <c r="J9" s="662">
        <v>0</v>
      </c>
      <c r="K9" s="662">
        <v>605</v>
      </c>
      <c r="L9" s="662">
        <v>0</v>
      </c>
      <c r="M9" s="662">
        <v>0</v>
      </c>
      <c r="N9" s="662">
        <v>0</v>
      </c>
      <c r="O9" s="662">
        <v>701</v>
      </c>
      <c r="P9" s="662">
        <v>0</v>
      </c>
      <c r="Q9" s="662">
        <v>0</v>
      </c>
      <c r="R9" s="662">
        <v>0</v>
      </c>
      <c r="S9" s="663">
        <v>256</v>
      </c>
      <c r="T9" s="663">
        <v>0</v>
      </c>
      <c r="U9" s="239">
        <v>0</v>
      </c>
      <c r="V9" s="239">
        <v>0</v>
      </c>
      <c r="W9" s="239">
        <v>49</v>
      </c>
      <c r="X9" s="239">
        <v>134</v>
      </c>
      <c r="Y9" s="170">
        <v>0</v>
      </c>
      <c r="Z9" s="170">
        <v>0</v>
      </c>
    </row>
    <row r="10" spans="1:26">
      <c r="A10" s="665" t="s">
        <v>2978</v>
      </c>
      <c r="N10" s="420"/>
      <c r="O10" s="420"/>
      <c r="P10" s="420"/>
      <c r="Q10" s="420"/>
      <c r="R10" s="420"/>
    </row>
    <row r="11" spans="1:26">
      <c r="B11" s="666"/>
      <c r="C11" s="666"/>
      <c r="D11" s="666"/>
      <c r="E11" s="666"/>
      <c r="F11" s="666"/>
      <c r="G11" s="666"/>
      <c r="H11" s="666"/>
      <c r="I11" s="666"/>
      <c r="J11" s="666"/>
      <c r="K11" s="666"/>
      <c r="L11" s="666"/>
      <c r="M11" s="666"/>
      <c r="N11" s="666"/>
      <c r="O11" s="666"/>
      <c r="P11" s="666"/>
      <c r="Q11" s="666"/>
      <c r="R11" s="642"/>
    </row>
    <row r="12" spans="1:26">
      <c r="A12" s="667" t="s">
        <v>2941</v>
      </c>
      <c r="B12" s="668"/>
      <c r="C12" s="668"/>
      <c r="D12" s="668"/>
      <c r="E12" s="668"/>
      <c r="F12" s="668"/>
      <c r="G12" s="668"/>
      <c r="H12" s="668"/>
      <c r="I12" s="668"/>
      <c r="J12" s="669"/>
      <c r="K12" s="668"/>
      <c r="L12" s="668"/>
      <c r="M12" s="668"/>
      <c r="N12" s="668"/>
      <c r="O12" s="668"/>
      <c r="P12" s="668"/>
      <c r="Q12" s="668"/>
      <c r="R12" s="668"/>
      <c r="S12" s="668"/>
      <c r="T12" s="668"/>
      <c r="U12" s="668"/>
      <c r="V12" s="668"/>
      <c r="W12" s="668"/>
      <c r="X12" s="670"/>
      <c r="Y12" s="670"/>
      <c r="Z12" s="641" t="s">
        <v>2949</v>
      </c>
    </row>
    <row r="13" spans="1:26" ht="27.6">
      <c r="A13" s="167"/>
      <c r="B13" s="657" t="s">
        <v>2950</v>
      </c>
      <c r="C13" s="657" t="s">
        <v>2951</v>
      </c>
      <c r="D13" s="657" t="s">
        <v>2952</v>
      </c>
      <c r="E13" s="657" t="s">
        <v>2953</v>
      </c>
      <c r="F13" s="657" t="s">
        <v>2954</v>
      </c>
      <c r="G13" s="657" t="s">
        <v>2955</v>
      </c>
      <c r="H13" s="657" t="s">
        <v>2956</v>
      </c>
      <c r="I13" s="657" t="s">
        <v>2957</v>
      </c>
      <c r="J13" s="657" t="s">
        <v>2958</v>
      </c>
      <c r="K13" s="657" t="s">
        <v>2959</v>
      </c>
      <c r="L13" s="657" t="s">
        <v>2960</v>
      </c>
      <c r="M13" s="657" t="s">
        <v>2961</v>
      </c>
      <c r="N13" s="657" t="s">
        <v>2962</v>
      </c>
      <c r="O13" s="657" t="s">
        <v>2963</v>
      </c>
      <c r="P13" s="657" t="s">
        <v>2964</v>
      </c>
      <c r="Q13" s="657" t="s">
        <v>2965</v>
      </c>
      <c r="R13" s="657" t="s">
        <v>2966</v>
      </c>
      <c r="S13" s="657" t="s">
        <v>2967</v>
      </c>
      <c r="T13" s="657" t="s">
        <v>2968</v>
      </c>
      <c r="U13" s="657" t="s">
        <v>2969</v>
      </c>
      <c r="V13" s="657" t="s">
        <v>2970</v>
      </c>
      <c r="W13" s="657" t="s">
        <v>2971</v>
      </c>
      <c r="X13" s="657" t="s">
        <v>2972</v>
      </c>
      <c r="Y13" s="657" t="s">
        <v>2973</v>
      </c>
      <c r="Z13" s="657" t="s">
        <v>2974</v>
      </c>
    </row>
    <row r="14" spans="1:26" ht="27.6">
      <c r="A14" s="671" t="s">
        <v>2979</v>
      </c>
      <c r="B14" s="672">
        <v>548</v>
      </c>
      <c r="C14" s="672">
        <v>300</v>
      </c>
      <c r="D14" s="672">
        <v>125</v>
      </c>
      <c r="E14" s="672">
        <v>111</v>
      </c>
      <c r="F14" s="672">
        <v>104</v>
      </c>
      <c r="G14" s="672">
        <v>102</v>
      </c>
      <c r="H14" s="672">
        <v>110</v>
      </c>
      <c r="I14" s="672">
        <v>116</v>
      </c>
      <c r="J14" s="672">
        <v>123</v>
      </c>
      <c r="K14" s="672">
        <v>118</v>
      </c>
      <c r="L14" s="672">
        <v>120</v>
      </c>
      <c r="M14" s="672">
        <v>150</v>
      </c>
      <c r="N14" s="672">
        <v>160</v>
      </c>
      <c r="O14" s="672">
        <v>99</v>
      </c>
      <c r="P14" s="672">
        <v>135</v>
      </c>
      <c r="Q14" s="672">
        <v>117</v>
      </c>
      <c r="R14" s="672">
        <v>113</v>
      </c>
      <c r="S14" s="673">
        <v>117</v>
      </c>
      <c r="T14" s="673">
        <v>151</v>
      </c>
      <c r="U14" s="236">
        <v>141</v>
      </c>
      <c r="V14" s="236">
        <v>175</v>
      </c>
      <c r="W14" s="236">
        <v>178</v>
      </c>
      <c r="X14" s="236">
        <v>195</v>
      </c>
      <c r="Y14" s="252">
        <v>139</v>
      </c>
      <c r="Z14" s="252">
        <v>230</v>
      </c>
    </row>
  </sheetData>
  <hyperlinks>
    <hyperlink ref="A1" location="Menu!E75" display=" Venda ou Transferência de Ativos Financeiros" xr:uid="{96BD49D5-56ED-485E-9199-F466D4AACA47}"/>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57EA8-4CFE-4049-864B-D56E633FB9C9}">
  <sheetPr codeName="Plan67">
    <tabColor rgb="FF5F6062"/>
  </sheetPr>
  <dimension ref="A1:Z27"/>
  <sheetViews>
    <sheetView workbookViewId="0">
      <selection sqref="A1:XFD1048576"/>
    </sheetView>
  </sheetViews>
  <sheetFormatPr defaultColWidth="8.5546875" defaultRowHeight="13.8"/>
  <cols>
    <col min="1" max="1" width="65.5546875" style="3" customWidth="1"/>
    <col min="2" max="2" width="10.5546875" style="3" bestFit="1" customWidth="1"/>
    <col min="3" max="3" width="10.5546875" style="3" customWidth="1"/>
    <col min="4" max="15" width="10.5546875" style="3" bestFit="1" customWidth="1"/>
    <col min="16" max="16" width="11.21875" style="3" bestFit="1" customWidth="1"/>
    <col min="17" max="26" width="10.5546875" style="3" bestFit="1" customWidth="1"/>
    <col min="27" max="27" width="11.5546875" style="3" customWidth="1"/>
    <col min="28" max="16384" width="8.5546875" style="3"/>
  </cols>
  <sheetData>
    <row r="1" spans="1:26" ht="15.6">
      <c r="A1" s="53" t="s">
        <v>2980</v>
      </c>
      <c r="B1" s="70"/>
      <c r="C1" s="70"/>
      <c r="D1" s="70"/>
      <c r="E1" s="70"/>
      <c r="F1" s="70"/>
      <c r="G1" s="70"/>
      <c r="H1" s="70"/>
      <c r="I1" s="70"/>
      <c r="J1" s="70"/>
      <c r="K1" s="70"/>
      <c r="L1" s="70"/>
      <c r="M1" s="70"/>
      <c r="N1" s="70"/>
      <c r="O1" s="70"/>
      <c r="P1" s="70"/>
      <c r="Q1" s="70"/>
      <c r="R1" s="70"/>
      <c r="S1" s="70"/>
      <c r="T1" s="70"/>
      <c r="U1" s="70"/>
      <c r="V1" s="70"/>
      <c r="W1" s="70"/>
      <c r="X1" s="70"/>
      <c r="Y1" s="70"/>
      <c r="Z1" s="641" t="s">
        <v>2949</v>
      </c>
    </row>
    <row r="2" spans="1:26">
      <c r="A2" s="642"/>
      <c r="B2" s="643"/>
      <c r="C2" s="643"/>
      <c r="D2" s="643"/>
      <c r="E2" s="644" t="s">
        <v>2475</v>
      </c>
      <c r="F2" s="645"/>
      <c r="G2" s="645"/>
      <c r="H2" s="645"/>
      <c r="I2" s="645"/>
      <c r="J2" s="645"/>
      <c r="K2" s="645"/>
      <c r="L2" s="645"/>
      <c r="M2" s="645"/>
      <c r="N2" s="645"/>
      <c r="O2" s="645"/>
      <c r="P2" s="645"/>
      <c r="Q2" s="645"/>
      <c r="R2" s="645"/>
      <c r="S2" s="645"/>
      <c r="T2" s="645"/>
      <c r="U2" s="645"/>
      <c r="V2" s="645"/>
      <c r="W2" s="645" t="s">
        <v>2625</v>
      </c>
      <c r="X2" s="644"/>
      <c r="Y2" s="644"/>
      <c r="Z2" s="645"/>
    </row>
    <row r="3" spans="1:26">
      <c r="A3" s="167"/>
      <c r="B3" s="456" t="s">
        <v>2265</v>
      </c>
      <c r="C3" s="456" t="s">
        <v>2372</v>
      </c>
      <c r="D3" s="456" t="s">
        <v>2517</v>
      </c>
      <c r="E3" s="456" t="s">
        <v>2518</v>
      </c>
      <c r="F3" s="456" t="s">
        <v>2519</v>
      </c>
      <c r="G3" s="456" t="s">
        <v>2520</v>
      </c>
      <c r="H3" s="456" t="s">
        <v>2508</v>
      </c>
      <c r="I3" s="456" t="s">
        <v>2477</v>
      </c>
      <c r="J3" s="456" t="s">
        <v>2478</v>
      </c>
      <c r="K3" s="456" t="s">
        <v>2479</v>
      </c>
      <c r="L3" s="456" t="s">
        <v>2480</v>
      </c>
      <c r="M3" s="456" t="s">
        <v>2481</v>
      </c>
      <c r="N3" s="455" t="s">
        <v>2482</v>
      </c>
      <c r="O3" s="168" t="s">
        <v>2483</v>
      </c>
      <c r="P3" s="168" t="s">
        <v>2981</v>
      </c>
      <c r="Q3" s="168" t="s">
        <v>2521</v>
      </c>
      <c r="R3" s="168" t="s">
        <v>2486</v>
      </c>
      <c r="S3" s="168" t="s">
        <v>2487</v>
      </c>
      <c r="T3" s="168" t="s">
        <v>2488</v>
      </c>
      <c r="U3" s="168" t="s">
        <v>2489</v>
      </c>
      <c r="V3" s="168" t="s">
        <v>2490</v>
      </c>
      <c r="W3" s="168" t="s">
        <v>2491</v>
      </c>
      <c r="X3" s="168" t="s">
        <v>2522</v>
      </c>
      <c r="Y3" s="168" t="s">
        <v>2523</v>
      </c>
      <c r="Z3" s="168" t="s">
        <v>2492</v>
      </c>
    </row>
    <row r="4" spans="1:26" ht="27.6">
      <c r="A4" s="352" t="s">
        <v>2982</v>
      </c>
      <c r="B4" s="170" t="s">
        <v>184</v>
      </c>
      <c r="C4" s="170"/>
      <c r="D4" s="170"/>
      <c r="E4" s="170"/>
      <c r="F4" s="170"/>
      <c r="G4" s="170"/>
      <c r="H4" s="170"/>
      <c r="I4" s="170"/>
      <c r="J4" s="170"/>
      <c r="K4" s="170"/>
      <c r="L4" s="170"/>
      <c r="M4" s="170"/>
      <c r="N4" s="170"/>
      <c r="O4" s="170"/>
      <c r="P4" s="170"/>
      <c r="Q4" s="170"/>
      <c r="R4" s="170"/>
      <c r="S4" s="170"/>
      <c r="T4" s="170"/>
      <c r="U4" s="170"/>
      <c r="V4" s="170"/>
      <c r="W4" s="170"/>
      <c r="X4" s="170"/>
      <c r="Y4" s="170"/>
      <c r="Z4" s="170"/>
    </row>
    <row r="5" spans="1:26">
      <c r="A5" s="352" t="s">
        <v>2983</v>
      </c>
      <c r="B5" s="646">
        <v>438</v>
      </c>
      <c r="C5" s="646">
        <v>510</v>
      </c>
      <c r="D5" s="646">
        <v>266</v>
      </c>
      <c r="E5" s="646">
        <v>372</v>
      </c>
      <c r="F5" s="646">
        <v>510</v>
      </c>
      <c r="G5" s="646">
        <v>472</v>
      </c>
      <c r="H5" s="646">
        <v>453.1263280299915</v>
      </c>
      <c r="I5" s="647">
        <v>450</v>
      </c>
      <c r="J5" s="647">
        <v>454</v>
      </c>
      <c r="K5" s="647">
        <v>594</v>
      </c>
      <c r="L5" s="647">
        <v>684</v>
      </c>
      <c r="M5" s="647">
        <v>925</v>
      </c>
      <c r="N5" s="647">
        <v>1264</v>
      </c>
      <c r="O5" s="647">
        <v>1823</v>
      </c>
      <c r="P5" s="647">
        <v>2310</v>
      </c>
      <c r="Q5" s="647">
        <v>2698</v>
      </c>
      <c r="R5" s="647">
        <v>3028</v>
      </c>
      <c r="S5" s="647">
        <v>3692</v>
      </c>
      <c r="T5" s="647">
        <v>3932</v>
      </c>
      <c r="U5" s="252">
        <v>4471</v>
      </c>
      <c r="V5" s="252">
        <v>5124</v>
      </c>
      <c r="W5" s="252">
        <v>5390</v>
      </c>
      <c r="X5" s="252">
        <v>5988</v>
      </c>
      <c r="Y5" s="252">
        <v>2419</v>
      </c>
      <c r="Z5" s="252">
        <v>2401</v>
      </c>
    </row>
    <row r="6" spans="1:26">
      <c r="A6" s="169" t="s">
        <v>2984</v>
      </c>
      <c r="B6" s="648"/>
      <c r="C6" s="648">
        <v>0</v>
      </c>
      <c r="D6" s="648">
        <v>0</v>
      </c>
      <c r="E6" s="648">
        <v>0</v>
      </c>
      <c r="F6" s="648">
        <v>0</v>
      </c>
      <c r="G6" s="648">
        <v>0</v>
      </c>
      <c r="H6" s="648">
        <v>0</v>
      </c>
      <c r="I6" s="649">
        <v>0</v>
      </c>
      <c r="J6" s="649">
        <v>0</v>
      </c>
      <c r="K6" s="649">
        <v>0</v>
      </c>
      <c r="L6" s="649">
        <v>0</v>
      </c>
      <c r="M6" s="649">
        <v>0</v>
      </c>
      <c r="N6" s="649">
        <v>0</v>
      </c>
      <c r="O6" s="649">
        <v>0</v>
      </c>
      <c r="P6" s="649">
        <v>0</v>
      </c>
      <c r="Q6" s="649">
        <v>0</v>
      </c>
      <c r="R6" s="649">
        <v>0</v>
      </c>
      <c r="S6" s="649">
        <v>0</v>
      </c>
      <c r="T6" s="649">
        <v>1</v>
      </c>
      <c r="U6" s="170">
        <v>1</v>
      </c>
      <c r="V6" s="170">
        <v>4</v>
      </c>
      <c r="W6" s="170">
        <v>14</v>
      </c>
      <c r="X6" s="170">
        <v>1483</v>
      </c>
      <c r="Y6" s="170">
        <v>109</v>
      </c>
      <c r="Z6" s="170">
        <v>246</v>
      </c>
    </row>
    <row r="7" spans="1:26">
      <c r="A7" s="169" t="s">
        <v>2985</v>
      </c>
      <c r="B7" s="648">
        <v>429</v>
      </c>
      <c r="C7" s="648">
        <v>498</v>
      </c>
      <c r="D7" s="648">
        <v>227</v>
      </c>
      <c r="E7" s="648">
        <v>284</v>
      </c>
      <c r="F7" s="648">
        <v>381</v>
      </c>
      <c r="G7" s="648">
        <v>338</v>
      </c>
      <c r="H7" s="648">
        <v>384.62570563999299</v>
      </c>
      <c r="I7" s="649">
        <v>446</v>
      </c>
      <c r="J7" s="649">
        <v>447</v>
      </c>
      <c r="K7" s="649">
        <v>584</v>
      </c>
      <c r="L7" s="649">
        <v>579</v>
      </c>
      <c r="M7" s="649">
        <v>771</v>
      </c>
      <c r="N7" s="649">
        <v>1009</v>
      </c>
      <c r="O7" s="649">
        <v>1441</v>
      </c>
      <c r="P7" s="649">
        <v>1745</v>
      </c>
      <c r="Q7" s="649">
        <v>1949</v>
      </c>
      <c r="R7" s="649">
        <v>2202</v>
      </c>
      <c r="S7" s="649">
        <v>2592</v>
      </c>
      <c r="T7" s="649">
        <v>2932</v>
      </c>
      <c r="U7" s="170">
        <v>3279</v>
      </c>
      <c r="V7" s="170">
        <v>3508</v>
      </c>
      <c r="W7" s="170">
        <v>3274</v>
      </c>
      <c r="X7" s="170">
        <v>3049</v>
      </c>
      <c r="Y7" s="170">
        <v>2300</v>
      </c>
      <c r="Z7" s="170">
        <v>2141</v>
      </c>
    </row>
    <row r="8" spans="1:26">
      <c r="A8" s="169" t="s">
        <v>2986</v>
      </c>
      <c r="B8" s="648">
        <v>0</v>
      </c>
      <c r="C8" s="648">
        <v>0</v>
      </c>
      <c r="D8" s="648">
        <v>0</v>
      </c>
      <c r="E8" s="648">
        <v>0</v>
      </c>
      <c r="F8" s="648">
        <v>0</v>
      </c>
      <c r="G8" s="648">
        <v>1</v>
      </c>
      <c r="H8" s="648">
        <v>2</v>
      </c>
      <c r="I8" s="649">
        <v>4</v>
      </c>
      <c r="J8" s="649">
        <v>6</v>
      </c>
      <c r="K8" s="649">
        <v>9</v>
      </c>
      <c r="L8" s="649">
        <v>104</v>
      </c>
      <c r="M8" s="649">
        <v>152</v>
      </c>
      <c r="N8" s="649">
        <v>252</v>
      </c>
      <c r="O8" s="649">
        <v>378</v>
      </c>
      <c r="P8" s="649">
        <v>560</v>
      </c>
      <c r="Q8" s="649">
        <v>741</v>
      </c>
      <c r="R8" s="649">
        <v>816</v>
      </c>
      <c r="S8" s="649">
        <v>1086</v>
      </c>
      <c r="T8" s="649">
        <v>981</v>
      </c>
      <c r="U8" s="170">
        <v>1168</v>
      </c>
      <c r="V8" s="170">
        <v>1583</v>
      </c>
      <c r="W8" s="170">
        <v>2067</v>
      </c>
      <c r="X8" s="170">
        <v>1414</v>
      </c>
      <c r="Y8" s="170">
        <v>10</v>
      </c>
      <c r="Z8" s="170">
        <v>14</v>
      </c>
    </row>
    <row r="9" spans="1:26">
      <c r="A9" s="169" t="s">
        <v>2987</v>
      </c>
      <c r="B9" s="648">
        <v>9</v>
      </c>
      <c r="C9" s="648">
        <v>12</v>
      </c>
      <c r="D9" s="648">
        <v>39</v>
      </c>
      <c r="E9" s="648">
        <v>88</v>
      </c>
      <c r="F9" s="648">
        <v>129</v>
      </c>
      <c r="G9" s="648">
        <v>133</v>
      </c>
      <c r="H9" s="648">
        <v>66.500622389998497</v>
      </c>
      <c r="I9" s="649">
        <v>0</v>
      </c>
      <c r="J9" s="649">
        <v>1</v>
      </c>
      <c r="K9" s="649">
        <v>1</v>
      </c>
      <c r="L9" s="649">
        <v>1</v>
      </c>
      <c r="M9" s="649">
        <v>2</v>
      </c>
      <c r="N9" s="649">
        <v>3</v>
      </c>
      <c r="O9" s="649">
        <v>4</v>
      </c>
      <c r="P9" s="649">
        <v>5</v>
      </c>
      <c r="Q9" s="649">
        <v>8</v>
      </c>
      <c r="R9" s="649">
        <v>10</v>
      </c>
      <c r="S9" s="649">
        <v>14</v>
      </c>
      <c r="T9" s="649">
        <v>18</v>
      </c>
      <c r="U9" s="170">
        <v>23</v>
      </c>
      <c r="V9" s="170">
        <v>29</v>
      </c>
      <c r="W9" s="170">
        <v>35</v>
      </c>
      <c r="X9" s="170">
        <v>42</v>
      </c>
      <c r="Y9" s="170"/>
      <c r="Z9" s="170"/>
    </row>
    <row r="10" spans="1:26">
      <c r="A10" s="352" t="s">
        <v>2988</v>
      </c>
      <c r="B10" s="646">
        <v>438</v>
      </c>
      <c r="C10" s="646">
        <v>510</v>
      </c>
      <c r="D10" s="646">
        <v>266</v>
      </c>
      <c r="E10" s="646">
        <v>372</v>
      </c>
      <c r="F10" s="646">
        <v>510</v>
      </c>
      <c r="G10" s="646">
        <v>472</v>
      </c>
      <c r="H10" s="646">
        <v>453</v>
      </c>
      <c r="I10" s="647">
        <v>450</v>
      </c>
      <c r="J10" s="647">
        <v>454</v>
      </c>
      <c r="K10" s="647">
        <v>594</v>
      </c>
      <c r="L10" s="647">
        <v>684</v>
      </c>
      <c r="M10" s="647">
        <v>925</v>
      </c>
      <c r="N10" s="647">
        <v>1264</v>
      </c>
      <c r="O10" s="647">
        <v>1823</v>
      </c>
      <c r="P10" s="647">
        <v>2310</v>
      </c>
      <c r="Q10" s="647">
        <v>2698</v>
      </c>
      <c r="R10" s="647">
        <v>3028</v>
      </c>
      <c r="S10" s="647">
        <v>3692</v>
      </c>
      <c r="T10" s="647">
        <v>3932</v>
      </c>
      <c r="U10" s="252">
        <v>4471</v>
      </c>
      <c r="V10" s="252">
        <v>5124</v>
      </c>
      <c r="W10" s="252">
        <v>5390</v>
      </c>
      <c r="X10" s="252">
        <v>5988</v>
      </c>
      <c r="Y10" s="252">
        <v>2419</v>
      </c>
      <c r="Z10" s="252">
        <v>2401</v>
      </c>
    </row>
    <row r="11" spans="1:26" hidden="1">
      <c r="A11" s="169" t="s">
        <v>2944</v>
      </c>
      <c r="B11" s="648"/>
      <c r="C11" s="648"/>
      <c r="D11" s="648"/>
      <c r="E11" s="648"/>
      <c r="F11" s="648">
        <v>0</v>
      </c>
      <c r="G11" s="648">
        <v>0</v>
      </c>
      <c r="H11" s="648">
        <v>0</v>
      </c>
      <c r="I11" s="649">
        <v>0</v>
      </c>
      <c r="J11" s="649">
        <v>0</v>
      </c>
      <c r="K11" s="649">
        <v>0</v>
      </c>
      <c r="L11" s="649">
        <v>0</v>
      </c>
      <c r="M11" s="649">
        <v>0</v>
      </c>
      <c r="N11" s="649">
        <v>0</v>
      </c>
      <c r="O11" s="649">
        <v>0</v>
      </c>
      <c r="P11" s="649">
        <v>0</v>
      </c>
      <c r="Q11" s="649">
        <v>0</v>
      </c>
      <c r="R11" s="649">
        <v>0</v>
      </c>
      <c r="S11" s="649">
        <v>0</v>
      </c>
      <c r="T11" s="649">
        <v>0</v>
      </c>
      <c r="U11" s="170">
        <v>0</v>
      </c>
      <c r="V11" s="170">
        <v>0</v>
      </c>
      <c r="W11" s="170">
        <v>0</v>
      </c>
      <c r="X11" s="170">
        <v>0</v>
      </c>
      <c r="Y11" s="170">
        <v>0</v>
      </c>
      <c r="Z11" s="170">
        <v>0</v>
      </c>
    </row>
    <row r="12" spans="1:26" hidden="1">
      <c r="A12" s="169" t="s">
        <v>2945</v>
      </c>
      <c r="B12" s="648"/>
      <c r="C12" s="648"/>
      <c r="D12" s="648"/>
      <c r="E12" s="648"/>
      <c r="F12" s="648">
        <v>0</v>
      </c>
      <c r="G12" s="648">
        <v>0</v>
      </c>
      <c r="H12" s="648">
        <v>0</v>
      </c>
      <c r="I12" s="649">
        <v>0</v>
      </c>
      <c r="J12" s="649">
        <v>0</v>
      </c>
      <c r="K12" s="649">
        <v>0</v>
      </c>
      <c r="L12" s="649">
        <v>0</v>
      </c>
      <c r="M12" s="649">
        <v>0</v>
      </c>
      <c r="N12" s="649">
        <v>0</v>
      </c>
      <c r="O12" s="649">
        <v>0</v>
      </c>
      <c r="P12" s="649">
        <v>0</v>
      </c>
      <c r="Q12" s="649">
        <v>0</v>
      </c>
      <c r="R12" s="649">
        <v>0</v>
      </c>
      <c r="S12" s="649">
        <v>0</v>
      </c>
      <c r="T12" s="649">
        <v>0</v>
      </c>
      <c r="U12" s="170">
        <v>0</v>
      </c>
      <c r="V12" s="170">
        <v>0</v>
      </c>
      <c r="W12" s="170">
        <v>0</v>
      </c>
      <c r="X12" s="170">
        <v>0</v>
      </c>
      <c r="Y12" s="170">
        <v>0</v>
      </c>
      <c r="Z12" s="170">
        <v>0</v>
      </c>
    </row>
    <row r="13" spans="1:26">
      <c r="A13" s="169" t="s">
        <v>2946</v>
      </c>
      <c r="B13" s="648">
        <v>438</v>
      </c>
      <c r="C13" s="648">
        <v>510</v>
      </c>
      <c r="D13" s="648">
        <v>266</v>
      </c>
      <c r="E13" s="648">
        <v>372</v>
      </c>
      <c r="F13" s="648">
        <v>510</v>
      </c>
      <c r="G13" s="648">
        <v>472</v>
      </c>
      <c r="H13" s="648">
        <v>453</v>
      </c>
      <c r="I13" s="649">
        <v>450</v>
      </c>
      <c r="J13" s="649">
        <v>454</v>
      </c>
      <c r="K13" s="649">
        <v>594</v>
      </c>
      <c r="L13" s="649">
        <v>684</v>
      </c>
      <c r="M13" s="649">
        <v>925</v>
      </c>
      <c r="N13" s="649">
        <v>1264</v>
      </c>
      <c r="O13" s="649">
        <v>1823</v>
      </c>
      <c r="P13" s="649">
        <v>2310</v>
      </c>
      <c r="Q13" s="649">
        <v>2698</v>
      </c>
      <c r="R13" s="649">
        <v>3028</v>
      </c>
      <c r="S13" s="649">
        <v>3692</v>
      </c>
      <c r="T13" s="649">
        <v>3932</v>
      </c>
      <c r="U13" s="170">
        <v>4471</v>
      </c>
      <c r="V13" s="170">
        <v>5124</v>
      </c>
      <c r="W13" s="170">
        <v>5390</v>
      </c>
      <c r="X13" s="170">
        <v>5988</v>
      </c>
      <c r="Y13" s="170">
        <v>2419</v>
      </c>
      <c r="Z13" s="170">
        <v>2401</v>
      </c>
    </row>
    <row r="14" spans="1:26" hidden="1">
      <c r="A14" s="169" t="s">
        <v>2947</v>
      </c>
      <c r="B14" s="648"/>
      <c r="C14" s="648"/>
      <c r="D14" s="648"/>
      <c r="E14" s="648">
        <v>0</v>
      </c>
      <c r="F14" s="648">
        <v>0</v>
      </c>
      <c r="G14" s="648">
        <v>0</v>
      </c>
      <c r="H14" s="648">
        <v>0</v>
      </c>
      <c r="I14" s="649">
        <v>0</v>
      </c>
      <c r="J14" s="649">
        <v>0</v>
      </c>
      <c r="K14" s="649">
        <v>0</v>
      </c>
      <c r="L14" s="649">
        <v>0</v>
      </c>
      <c r="M14" s="649">
        <v>0</v>
      </c>
      <c r="N14" s="649">
        <v>0</v>
      </c>
      <c r="O14" s="649">
        <v>0</v>
      </c>
      <c r="P14" s="649">
        <v>0</v>
      </c>
      <c r="Q14" s="649">
        <v>0</v>
      </c>
      <c r="R14" s="649">
        <v>0</v>
      </c>
      <c r="S14" s="649">
        <v>0</v>
      </c>
      <c r="T14" s="649">
        <v>0</v>
      </c>
      <c r="U14" s="170">
        <v>0</v>
      </c>
      <c r="V14" s="170">
        <v>0</v>
      </c>
      <c r="W14" s="170">
        <v>0</v>
      </c>
      <c r="X14" s="170">
        <v>0</v>
      </c>
      <c r="Y14" s="170">
        <v>0</v>
      </c>
      <c r="Z14" s="170">
        <v>0</v>
      </c>
    </row>
    <row r="15" spans="1:26">
      <c r="A15" s="650"/>
      <c r="B15" s="70"/>
      <c r="C15" s="70"/>
      <c r="D15" s="70"/>
      <c r="E15" s="70"/>
      <c r="F15" s="70"/>
      <c r="G15" s="70"/>
      <c r="H15" s="70"/>
      <c r="I15" s="70"/>
      <c r="J15" s="70"/>
      <c r="K15" s="70"/>
      <c r="L15" s="70"/>
      <c r="M15" s="70"/>
      <c r="N15" s="70"/>
      <c r="O15" s="70"/>
      <c r="P15" s="70"/>
      <c r="Q15" s="70"/>
      <c r="R15" s="70"/>
      <c r="S15" s="70"/>
      <c r="T15" s="70"/>
      <c r="U15" s="70"/>
      <c r="V15" s="70"/>
      <c r="W15" s="70"/>
      <c r="X15" s="70"/>
      <c r="Y15" s="70"/>
      <c r="Z15" s="70"/>
    </row>
    <row r="16" spans="1:26" ht="15.6">
      <c r="A16" s="53" t="s">
        <v>2980</v>
      </c>
      <c r="B16" s="70"/>
      <c r="C16" s="70"/>
      <c r="D16" s="70"/>
      <c r="E16" s="70"/>
      <c r="F16" s="70"/>
      <c r="G16" s="70"/>
      <c r="H16" s="70"/>
      <c r="I16" s="70"/>
      <c r="J16" s="70"/>
      <c r="K16" s="70"/>
      <c r="L16" s="70"/>
      <c r="M16" s="70"/>
      <c r="N16" s="70"/>
      <c r="O16" s="70"/>
      <c r="P16" s="70"/>
      <c r="Q16" s="70"/>
      <c r="R16" s="70"/>
      <c r="S16" s="70"/>
      <c r="T16" s="70"/>
      <c r="U16" s="70"/>
      <c r="V16" s="70"/>
      <c r="W16" s="70"/>
      <c r="X16" s="70"/>
      <c r="Y16" s="70"/>
      <c r="Z16" s="641" t="s">
        <v>2949</v>
      </c>
    </row>
    <row r="17" spans="1:26">
      <c r="A17" s="642"/>
      <c r="B17" s="643"/>
      <c r="C17" s="643"/>
      <c r="D17" s="643"/>
      <c r="E17" s="651"/>
      <c r="F17" s="651"/>
      <c r="G17" s="651"/>
      <c r="H17" s="651"/>
      <c r="I17" s="644" t="s">
        <v>2475</v>
      </c>
      <c r="J17" s="645"/>
      <c r="K17" s="645"/>
      <c r="L17" s="645"/>
      <c r="M17" s="645"/>
      <c r="N17" s="645"/>
      <c r="O17" s="645"/>
      <c r="P17" s="645"/>
      <c r="Q17" s="645"/>
      <c r="R17" s="645"/>
      <c r="S17" s="645"/>
      <c r="T17" s="645"/>
      <c r="U17" s="645"/>
      <c r="V17" s="645"/>
      <c r="W17" s="645" t="s">
        <v>2625</v>
      </c>
      <c r="X17" s="644"/>
      <c r="Y17" s="645"/>
      <c r="Z17" s="644"/>
    </row>
    <row r="18" spans="1:26">
      <c r="A18" s="167"/>
      <c r="B18" s="456" t="s">
        <v>2265</v>
      </c>
      <c r="C18" s="456" t="s">
        <v>2372</v>
      </c>
      <c r="D18" s="456" t="s">
        <v>2517</v>
      </c>
      <c r="E18" s="456" t="s">
        <v>2518</v>
      </c>
      <c r="F18" s="456" t="s">
        <v>2519</v>
      </c>
      <c r="G18" s="456" t="s">
        <v>2520</v>
      </c>
      <c r="H18" s="456" t="s">
        <v>2508</v>
      </c>
      <c r="I18" s="456" t="s">
        <v>2477</v>
      </c>
      <c r="J18" s="456" t="s">
        <v>2478</v>
      </c>
      <c r="K18" s="456" t="s">
        <v>2479</v>
      </c>
      <c r="L18" s="456" t="s">
        <v>2480</v>
      </c>
      <c r="M18" s="456" t="s">
        <v>2481</v>
      </c>
      <c r="N18" s="455" t="s">
        <v>2482</v>
      </c>
      <c r="O18" s="168" t="s">
        <v>2483</v>
      </c>
      <c r="P18" s="168" t="s">
        <v>2484</v>
      </c>
      <c r="Q18" s="168" t="s">
        <v>2521</v>
      </c>
      <c r="R18" s="168" t="s">
        <v>2486</v>
      </c>
      <c r="S18" s="168" t="s">
        <v>2487</v>
      </c>
      <c r="T18" s="168" t="s">
        <v>2488</v>
      </c>
      <c r="U18" s="168" t="s">
        <v>2489</v>
      </c>
      <c r="V18" s="168" t="s">
        <v>2490</v>
      </c>
      <c r="W18" s="168" t="s">
        <v>2491</v>
      </c>
      <c r="X18" s="168" t="s">
        <v>2522</v>
      </c>
      <c r="Y18" s="168" t="s">
        <v>2523</v>
      </c>
      <c r="Z18" s="168" t="s">
        <v>2492</v>
      </c>
    </row>
    <row r="19" spans="1:26" ht="27.6">
      <c r="A19" s="352" t="s">
        <v>2989</v>
      </c>
      <c r="B19" s="170"/>
      <c r="C19" s="170"/>
      <c r="D19" s="170"/>
      <c r="E19" s="170"/>
      <c r="F19" s="170"/>
      <c r="G19" s="170"/>
      <c r="H19" s="170"/>
      <c r="I19" s="170"/>
      <c r="J19" s="170"/>
      <c r="K19" s="170"/>
      <c r="L19" s="170"/>
      <c r="M19" s="170"/>
      <c r="N19" s="170"/>
      <c r="O19" s="170"/>
      <c r="P19" s="170"/>
      <c r="Q19" s="170"/>
      <c r="R19" s="170"/>
      <c r="S19" s="170"/>
      <c r="T19" s="170"/>
      <c r="U19" s="170"/>
      <c r="V19" s="170" t="s">
        <v>184</v>
      </c>
      <c r="W19" s="170"/>
      <c r="X19" s="170" t="s">
        <v>184</v>
      </c>
      <c r="Y19" s="170"/>
      <c r="Z19" s="170"/>
    </row>
    <row r="20" spans="1:26">
      <c r="A20" s="352" t="s">
        <v>2983</v>
      </c>
      <c r="B20" s="647">
        <v>1009</v>
      </c>
      <c r="C20" s="647">
        <v>1069</v>
      </c>
      <c r="D20" s="647">
        <v>1138</v>
      </c>
      <c r="E20" s="647">
        <v>1236</v>
      </c>
      <c r="F20" s="647">
        <v>1350</v>
      </c>
      <c r="G20" s="647">
        <v>1490</v>
      </c>
      <c r="H20" s="647">
        <v>1657.8646982400001</v>
      </c>
      <c r="I20" s="647">
        <v>1863</v>
      </c>
      <c r="J20" s="647">
        <v>2108</v>
      </c>
      <c r="K20" s="647">
        <v>2379</v>
      </c>
      <c r="L20" s="647">
        <v>2710</v>
      </c>
      <c r="M20" s="647">
        <v>3086</v>
      </c>
      <c r="N20" s="647">
        <v>3519</v>
      </c>
      <c r="O20" s="647">
        <v>3981</v>
      </c>
      <c r="P20" s="647">
        <v>4544</v>
      </c>
      <c r="Q20" s="647">
        <v>4805</v>
      </c>
      <c r="R20" s="647">
        <v>5647</v>
      </c>
      <c r="S20" s="647">
        <v>6542</v>
      </c>
      <c r="T20" s="647">
        <v>7537</v>
      </c>
      <c r="U20" s="252">
        <v>8851</v>
      </c>
      <c r="V20" s="252">
        <v>10530</v>
      </c>
      <c r="W20" s="252">
        <v>10669</v>
      </c>
      <c r="X20" s="252">
        <v>10686</v>
      </c>
      <c r="Y20" s="252">
        <v>8907</v>
      </c>
      <c r="Z20" s="252">
        <v>6528</v>
      </c>
    </row>
    <row r="21" spans="1:26">
      <c r="A21" s="169" t="s">
        <v>2984</v>
      </c>
      <c r="B21" s="649">
        <v>1009</v>
      </c>
      <c r="C21" s="649">
        <v>1069</v>
      </c>
      <c r="D21" s="649">
        <v>1138</v>
      </c>
      <c r="E21" s="649">
        <v>1236</v>
      </c>
      <c r="F21" s="649">
        <v>1350</v>
      </c>
      <c r="G21" s="649">
        <v>1490</v>
      </c>
      <c r="H21" s="649">
        <v>1657.8646982400001</v>
      </c>
      <c r="I21" s="649">
        <v>1863</v>
      </c>
      <c r="J21" s="649">
        <v>2108</v>
      </c>
      <c r="K21" s="649">
        <v>2379</v>
      </c>
      <c r="L21" s="649">
        <v>2710</v>
      </c>
      <c r="M21" s="649">
        <v>3086</v>
      </c>
      <c r="N21" s="649">
        <v>3519</v>
      </c>
      <c r="O21" s="649">
        <v>3981</v>
      </c>
      <c r="P21" s="649">
        <v>4544</v>
      </c>
      <c r="Q21" s="649">
        <v>4805</v>
      </c>
      <c r="R21" s="649">
        <v>5647</v>
      </c>
      <c r="S21" s="649">
        <v>6542</v>
      </c>
      <c r="T21" s="649">
        <v>7537</v>
      </c>
      <c r="U21" s="170">
        <v>8851</v>
      </c>
      <c r="V21" s="170">
        <v>10530</v>
      </c>
      <c r="W21" s="170">
        <v>10669</v>
      </c>
      <c r="X21" s="170">
        <v>10686</v>
      </c>
      <c r="Y21" s="170">
        <v>8907</v>
      </c>
      <c r="Z21" s="170">
        <v>6528</v>
      </c>
    </row>
    <row r="22" spans="1:26">
      <c r="A22" s="352" t="s">
        <v>2988</v>
      </c>
      <c r="B22" s="647">
        <v>1009</v>
      </c>
      <c r="C22" s="647">
        <v>1069</v>
      </c>
      <c r="D22" s="647">
        <v>1138</v>
      </c>
      <c r="E22" s="647">
        <v>1236</v>
      </c>
      <c r="F22" s="647">
        <v>1350</v>
      </c>
      <c r="G22" s="647">
        <v>1490</v>
      </c>
      <c r="H22" s="647">
        <v>1657.8646982400001</v>
      </c>
      <c r="I22" s="647">
        <v>1863</v>
      </c>
      <c r="J22" s="647">
        <v>2108</v>
      </c>
      <c r="K22" s="647">
        <v>2379</v>
      </c>
      <c r="L22" s="647">
        <v>2710</v>
      </c>
      <c r="M22" s="647">
        <v>3086</v>
      </c>
      <c r="N22" s="647">
        <v>3519</v>
      </c>
      <c r="O22" s="647">
        <v>3981</v>
      </c>
      <c r="P22" s="647">
        <v>4544</v>
      </c>
      <c r="Q22" s="647">
        <v>4805</v>
      </c>
      <c r="R22" s="647">
        <v>5647</v>
      </c>
      <c r="S22" s="647">
        <v>6542</v>
      </c>
      <c r="T22" s="647">
        <v>7537</v>
      </c>
      <c r="U22" s="252">
        <v>8851</v>
      </c>
      <c r="V22" s="252">
        <v>10530</v>
      </c>
      <c r="W22" s="252">
        <v>10669</v>
      </c>
      <c r="X22" s="252">
        <v>10686</v>
      </c>
      <c r="Y22" s="252">
        <v>8907</v>
      </c>
      <c r="Z22" s="252">
        <v>6528</v>
      </c>
    </row>
    <row r="23" spans="1:26" hidden="1">
      <c r="A23" s="169" t="s">
        <v>2944</v>
      </c>
      <c r="B23" s="649"/>
      <c r="C23" s="649"/>
      <c r="D23" s="649"/>
      <c r="E23" s="649"/>
      <c r="F23" s="649">
        <v>0</v>
      </c>
      <c r="G23" s="649">
        <v>0</v>
      </c>
      <c r="H23" s="649">
        <v>0</v>
      </c>
      <c r="I23" s="649">
        <v>0</v>
      </c>
      <c r="J23" s="649">
        <v>0</v>
      </c>
      <c r="K23" s="649">
        <v>0</v>
      </c>
      <c r="L23" s="649">
        <v>0</v>
      </c>
      <c r="M23" s="649">
        <v>0</v>
      </c>
      <c r="N23" s="649">
        <v>0</v>
      </c>
      <c r="O23" s="649">
        <v>0</v>
      </c>
      <c r="P23" s="649">
        <v>0</v>
      </c>
      <c r="Q23" s="649">
        <v>0</v>
      </c>
      <c r="R23" s="649">
        <v>0</v>
      </c>
      <c r="S23" s="649">
        <v>0</v>
      </c>
      <c r="T23" s="649">
        <v>0</v>
      </c>
      <c r="U23" s="170">
        <v>0</v>
      </c>
      <c r="V23" s="170">
        <v>0</v>
      </c>
      <c r="W23" s="170">
        <v>0</v>
      </c>
      <c r="X23" s="170">
        <v>0</v>
      </c>
      <c r="Y23" s="170">
        <v>0</v>
      </c>
      <c r="Z23" s="170">
        <v>0</v>
      </c>
    </row>
    <row r="24" spans="1:26" hidden="1">
      <c r="A24" s="169" t="s">
        <v>2945</v>
      </c>
      <c r="B24" s="649"/>
      <c r="C24" s="649"/>
      <c r="D24" s="649"/>
      <c r="E24" s="649"/>
      <c r="F24" s="649">
        <v>0</v>
      </c>
      <c r="G24" s="649">
        <v>0</v>
      </c>
      <c r="H24" s="649">
        <v>0</v>
      </c>
      <c r="I24" s="649">
        <v>0</v>
      </c>
      <c r="J24" s="649">
        <v>0</v>
      </c>
      <c r="K24" s="649">
        <v>0</v>
      </c>
      <c r="L24" s="649">
        <v>0</v>
      </c>
      <c r="M24" s="649">
        <v>0</v>
      </c>
      <c r="N24" s="649">
        <v>0</v>
      </c>
      <c r="O24" s="649">
        <v>0</v>
      </c>
      <c r="P24" s="649">
        <v>0</v>
      </c>
      <c r="Q24" s="649">
        <v>0</v>
      </c>
      <c r="R24" s="649">
        <v>0</v>
      </c>
      <c r="S24" s="649">
        <v>0</v>
      </c>
      <c r="T24" s="649">
        <v>0</v>
      </c>
      <c r="U24" s="170">
        <v>0</v>
      </c>
      <c r="V24" s="170">
        <v>0</v>
      </c>
      <c r="W24" s="170">
        <v>0</v>
      </c>
      <c r="X24" s="170">
        <v>0</v>
      </c>
      <c r="Y24" s="170">
        <v>0</v>
      </c>
      <c r="Z24" s="170">
        <v>0</v>
      </c>
    </row>
    <row r="25" spans="1:26">
      <c r="A25" s="169" t="s">
        <v>2946</v>
      </c>
      <c r="B25" s="649">
        <v>1009</v>
      </c>
      <c r="C25" s="649">
        <v>1069</v>
      </c>
      <c r="D25" s="649">
        <v>1138</v>
      </c>
      <c r="E25" s="649">
        <v>1236</v>
      </c>
      <c r="F25" s="649">
        <v>1350</v>
      </c>
      <c r="G25" s="649">
        <v>1490</v>
      </c>
      <c r="H25" s="649">
        <v>1657.8646982400001</v>
      </c>
      <c r="I25" s="649">
        <v>1863</v>
      </c>
      <c r="J25" s="649">
        <v>2108</v>
      </c>
      <c r="K25" s="649">
        <v>2379</v>
      </c>
      <c r="L25" s="649">
        <v>2710</v>
      </c>
      <c r="M25" s="649">
        <v>3086</v>
      </c>
      <c r="N25" s="649">
        <v>3519</v>
      </c>
      <c r="O25" s="649">
        <v>3981</v>
      </c>
      <c r="P25" s="649">
        <v>4544</v>
      </c>
      <c r="Q25" s="649">
        <v>4805</v>
      </c>
      <c r="R25" s="649">
        <v>5647</v>
      </c>
      <c r="S25" s="649">
        <v>6542</v>
      </c>
      <c r="T25" s="649">
        <v>7537</v>
      </c>
      <c r="U25" s="170">
        <v>8851</v>
      </c>
      <c r="V25" s="170">
        <v>10530</v>
      </c>
      <c r="W25" s="170">
        <v>10669</v>
      </c>
      <c r="X25" s="170">
        <v>10686</v>
      </c>
      <c r="Y25" s="170">
        <v>8907</v>
      </c>
      <c r="Z25" s="170">
        <v>6528</v>
      </c>
    </row>
    <row r="26" spans="1:26" hidden="1">
      <c r="A26" s="169" t="s">
        <v>2947</v>
      </c>
      <c r="B26" s="649"/>
      <c r="C26" s="649"/>
      <c r="D26" s="649"/>
      <c r="E26" s="649">
        <v>0</v>
      </c>
      <c r="F26" s="649">
        <v>0</v>
      </c>
      <c r="G26" s="649">
        <v>0</v>
      </c>
      <c r="H26" s="649">
        <v>0</v>
      </c>
      <c r="I26" s="649">
        <v>0</v>
      </c>
      <c r="J26" s="649">
        <v>0</v>
      </c>
      <c r="K26" s="649">
        <v>0</v>
      </c>
      <c r="L26" s="649">
        <v>0</v>
      </c>
      <c r="M26" s="649">
        <v>0</v>
      </c>
      <c r="N26" s="649">
        <v>0</v>
      </c>
      <c r="O26" s="649">
        <v>0</v>
      </c>
      <c r="P26" s="649">
        <v>0</v>
      </c>
      <c r="Q26" s="649">
        <v>0</v>
      </c>
      <c r="R26" s="649">
        <v>0</v>
      </c>
      <c r="S26" s="649">
        <v>0</v>
      </c>
      <c r="T26" s="649">
        <v>0</v>
      </c>
      <c r="U26" s="170">
        <v>0</v>
      </c>
      <c r="V26" s="170">
        <v>0</v>
      </c>
      <c r="W26" s="170">
        <v>0</v>
      </c>
      <c r="X26" s="170">
        <v>0</v>
      </c>
      <c r="Y26" s="170">
        <v>0</v>
      </c>
      <c r="Z26" s="170">
        <v>0</v>
      </c>
    </row>
    <row r="27" spans="1:26">
      <c r="A27" s="652"/>
      <c r="B27" s="653"/>
      <c r="C27" s="653"/>
      <c r="D27" s="653"/>
      <c r="E27" s="653"/>
      <c r="F27" s="653"/>
      <c r="G27" s="653"/>
      <c r="H27" s="653"/>
      <c r="I27" s="653"/>
      <c r="J27" s="653"/>
      <c r="K27" s="653"/>
      <c r="L27" s="653"/>
      <c r="M27" s="653"/>
      <c r="N27" s="653"/>
      <c r="O27" s="653"/>
      <c r="S27" s="3" t="s">
        <v>184</v>
      </c>
      <c r="T27" s="3" t="s">
        <v>184</v>
      </c>
      <c r="U27" s="3" t="s">
        <v>184</v>
      </c>
      <c r="V27" s="3" t="s">
        <v>184</v>
      </c>
      <c r="W27" s="3" t="s">
        <v>184</v>
      </c>
      <c r="X27" s="3" t="s">
        <v>184</v>
      </c>
    </row>
  </sheetData>
  <hyperlinks>
    <hyperlink ref="A1" location="Menu!E77" display="Aquisição de Ativos Financeiros" xr:uid="{E028AEA2-3DBD-47EA-B842-4DA92AED9CB7}"/>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EC735-9190-4B34-882B-1059B7A41327}">
  <sheetPr codeName="Plan66">
    <tabColor rgb="FF5F6062"/>
  </sheetPr>
  <dimension ref="A1:BQ394"/>
  <sheetViews>
    <sheetView workbookViewId="0">
      <selection sqref="A1:XFD1048576"/>
    </sheetView>
  </sheetViews>
  <sheetFormatPr defaultColWidth="9.21875" defaultRowHeight="13.2"/>
  <cols>
    <col min="1" max="1" width="53.44140625" style="58" customWidth="1"/>
    <col min="2" max="2" width="10.5546875" style="58" bestFit="1" customWidth="1"/>
    <col min="3" max="3" width="10.5546875" style="58" customWidth="1"/>
    <col min="4" max="13" width="10.5546875" style="58" bestFit="1" customWidth="1"/>
    <col min="14" max="14" width="11.21875" style="58" bestFit="1" customWidth="1"/>
    <col min="15" max="26" width="10.5546875" style="58" bestFit="1" customWidth="1"/>
    <col min="27" max="16384" width="9.21875" style="58"/>
  </cols>
  <sheetData>
    <row r="1" spans="1:26" ht="18">
      <c r="A1" s="53" t="s">
        <v>2990</v>
      </c>
      <c r="B1" s="633"/>
      <c r="C1" s="633"/>
      <c r="D1" s="633"/>
      <c r="E1" s="633"/>
      <c r="F1" s="633"/>
      <c r="G1" s="633"/>
      <c r="H1" s="633"/>
      <c r="I1" s="633"/>
      <c r="J1" s="633"/>
      <c r="K1" s="633"/>
      <c r="L1" s="633"/>
      <c r="M1" s="633"/>
      <c r="N1" s="633"/>
      <c r="O1" s="633"/>
      <c r="P1" s="633"/>
      <c r="Q1" s="633"/>
      <c r="R1" s="633"/>
      <c r="S1" s="633"/>
      <c r="T1" s="633"/>
      <c r="U1" s="633"/>
      <c r="V1" s="633"/>
      <c r="W1" s="633"/>
      <c r="X1" s="633"/>
      <c r="Y1" s="633"/>
      <c r="Z1" s="57" t="s">
        <v>2345</v>
      </c>
    </row>
    <row r="2" spans="1:26" ht="15.6" hidden="1">
      <c r="A2" s="55"/>
      <c r="B2" s="136"/>
      <c r="C2" s="136"/>
      <c r="D2" s="136"/>
      <c r="E2" s="136" t="s">
        <v>2765</v>
      </c>
      <c r="F2" s="136" t="s">
        <v>2765</v>
      </c>
      <c r="G2" s="136" t="s">
        <v>2765</v>
      </c>
      <c r="H2" s="136"/>
      <c r="I2" s="136"/>
      <c r="J2" s="136"/>
      <c r="K2" s="136"/>
      <c r="L2" s="136"/>
      <c r="M2" s="136"/>
      <c r="N2" s="136"/>
      <c r="O2" s="136"/>
      <c r="P2" s="136"/>
      <c r="Q2" s="136"/>
      <c r="R2" s="136"/>
      <c r="S2" s="136"/>
      <c r="T2" s="136"/>
      <c r="U2" s="136"/>
      <c r="V2" s="136"/>
      <c r="W2" s="136" t="s">
        <v>2991</v>
      </c>
      <c r="X2" s="136"/>
      <c r="Y2" s="136"/>
      <c r="Z2" s="136"/>
    </row>
    <row r="3" spans="1:26" ht="13.8">
      <c r="A3" s="634"/>
      <c r="B3" s="168" t="s">
        <v>2265</v>
      </c>
      <c r="C3" s="168" t="s">
        <v>2372</v>
      </c>
      <c r="D3" s="168" t="s">
        <v>2517</v>
      </c>
      <c r="E3" s="168" t="s">
        <v>2518</v>
      </c>
      <c r="F3" s="168" t="s">
        <v>2519</v>
      </c>
      <c r="G3" s="168" t="s">
        <v>2520</v>
      </c>
      <c r="H3" s="168" t="s">
        <v>2508</v>
      </c>
      <c r="I3" s="168" t="s">
        <v>2477</v>
      </c>
      <c r="J3" s="168" t="s">
        <v>2478</v>
      </c>
      <c r="K3" s="168" t="s">
        <v>2479</v>
      </c>
      <c r="L3" s="168" t="s">
        <v>2480</v>
      </c>
      <c r="M3" s="219" t="s">
        <v>2481</v>
      </c>
      <c r="N3" s="219" t="s">
        <v>2992</v>
      </c>
      <c r="O3" s="168" t="s">
        <v>2483</v>
      </c>
      <c r="P3" s="168" t="s">
        <v>2484</v>
      </c>
      <c r="Q3" s="168" t="s">
        <v>2521</v>
      </c>
      <c r="R3" s="168" t="s">
        <v>2486</v>
      </c>
      <c r="S3" s="168" t="s">
        <v>2487</v>
      </c>
      <c r="T3" s="168" t="s">
        <v>2488</v>
      </c>
      <c r="U3" s="168" t="s">
        <v>2489</v>
      </c>
      <c r="V3" s="168" t="s">
        <v>2490</v>
      </c>
      <c r="W3" s="168" t="s">
        <v>2491</v>
      </c>
      <c r="X3" s="219">
        <v>41912</v>
      </c>
      <c r="Y3" s="219">
        <v>41820</v>
      </c>
      <c r="Z3" s="219">
        <v>41729</v>
      </c>
    </row>
    <row r="4" spans="1:26" ht="13.8">
      <c r="A4" s="615" t="s">
        <v>2993</v>
      </c>
      <c r="B4" s="204">
        <v>6327.8878846099988</v>
      </c>
      <c r="C4" s="204">
        <v>7291.4894575600047</v>
      </c>
      <c r="D4" s="204">
        <v>9150.803162369999</v>
      </c>
      <c r="E4" s="204">
        <v>9036.7127644599987</v>
      </c>
      <c r="F4" s="204">
        <v>10291</v>
      </c>
      <c r="G4" s="204">
        <v>11085.925767189996</v>
      </c>
      <c r="H4" s="204">
        <f>H5</f>
        <v>11967.234971200001</v>
      </c>
      <c r="I4" s="204">
        <f>I5</f>
        <v>13348.240424789994</v>
      </c>
      <c r="J4" s="204">
        <v>14195.627928420001</v>
      </c>
      <c r="K4" s="204">
        <f>K5</f>
        <v>14667.942839902091</v>
      </c>
      <c r="L4" s="204">
        <f>L5</f>
        <v>15327.056557559999</v>
      </c>
      <c r="M4" s="204">
        <v>15613</v>
      </c>
      <c r="N4" s="204">
        <v>16007</v>
      </c>
      <c r="O4" s="275">
        <v>16582</v>
      </c>
      <c r="P4" s="275">
        <f>+P5</f>
        <v>17303</v>
      </c>
      <c r="Q4" s="275">
        <v>17437</v>
      </c>
      <c r="R4" s="275">
        <v>17774</v>
      </c>
      <c r="S4" s="275">
        <v>17694</v>
      </c>
      <c r="T4" s="275">
        <v>18053</v>
      </c>
      <c r="U4" s="275">
        <v>18356</v>
      </c>
      <c r="V4" s="275">
        <v>16979</v>
      </c>
      <c r="W4" s="275">
        <v>16071</v>
      </c>
      <c r="X4" s="275">
        <v>14677</v>
      </c>
      <c r="Y4" s="275">
        <v>13464</v>
      </c>
      <c r="Z4" s="275">
        <v>12353</v>
      </c>
    </row>
    <row r="5" spans="1:26" ht="13.8">
      <c r="A5" s="635" t="s">
        <v>2994</v>
      </c>
      <c r="B5" s="207">
        <v>6327.8878846099988</v>
      </c>
      <c r="C5" s="207">
        <v>7291.4894575600047</v>
      </c>
      <c r="D5" s="207">
        <v>9150.803162369999</v>
      </c>
      <c r="E5" s="207">
        <v>9036.7127644599987</v>
      </c>
      <c r="F5" s="207">
        <v>10291</v>
      </c>
      <c r="G5" s="207">
        <v>11085.925767189996</v>
      </c>
      <c r="H5" s="207">
        <f>H6+H8</f>
        <v>11967.234971200001</v>
      </c>
      <c r="I5" s="207">
        <f>I6+I8</f>
        <v>13348.240424789994</v>
      </c>
      <c r="J5" s="207">
        <v>14195.627928420001</v>
      </c>
      <c r="K5" s="207">
        <f>K6+K8</f>
        <v>14667.942839902091</v>
      </c>
      <c r="L5" s="207">
        <f>+L6+L8</f>
        <v>15327.056557559999</v>
      </c>
      <c r="M5" s="207">
        <v>15613</v>
      </c>
      <c r="N5" s="207">
        <v>16007</v>
      </c>
      <c r="O5" s="208">
        <v>16582</v>
      </c>
      <c r="P5" s="208">
        <f>+P6+P8</f>
        <v>17303</v>
      </c>
      <c r="Q5" s="208">
        <v>17437</v>
      </c>
      <c r="R5" s="208">
        <v>17774</v>
      </c>
      <c r="S5" s="208">
        <v>17694</v>
      </c>
      <c r="T5" s="208">
        <v>18053</v>
      </c>
      <c r="U5" s="208">
        <v>18356</v>
      </c>
      <c r="V5" s="208">
        <v>16979</v>
      </c>
      <c r="W5" s="208">
        <v>16071</v>
      </c>
      <c r="X5" s="208">
        <v>14677</v>
      </c>
      <c r="Y5" s="208">
        <v>13464</v>
      </c>
      <c r="Z5" s="208">
        <v>12353</v>
      </c>
    </row>
    <row r="6" spans="1:26" ht="13.8">
      <c r="A6" s="635" t="s">
        <v>2995</v>
      </c>
      <c r="B6" s="207">
        <v>5501.5897260398851</v>
      </c>
      <c r="C6" s="207">
        <v>6260.4046659299756</v>
      </c>
      <c r="D6" s="207">
        <v>7950.8304877655282</v>
      </c>
      <c r="E6" s="207">
        <v>7772.6132023574164</v>
      </c>
      <c r="F6" s="207">
        <v>8955</v>
      </c>
      <c r="G6" s="207">
        <v>9684.0810036622261</v>
      </c>
      <c r="H6" s="207">
        <v>10544.287852723337</v>
      </c>
      <c r="I6" s="207">
        <v>11819.597096311576</v>
      </c>
      <c r="J6" s="207">
        <v>12529.248797763106</v>
      </c>
      <c r="K6" s="207">
        <v>12918</v>
      </c>
      <c r="L6" s="207">
        <v>13482.80965432337</v>
      </c>
      <c r="M6" s="207">
        <v>13690</v>
      </c>
      <c r="N6" s="207">
        <v>13986</v>
      </c>
      <c r="O6" s="208">
        <v>14490</v>
      </c>
      <c r="P6" s="208">
        <v>15203</v>
      </c>
      <c r="Q6" s="208">
        <v>15307</v>
      </c>
      <c r="R6" s="208">
        <v>15688</v>
      </c>
      <c r="S6" s="208">
        <v>15660</v>
      </c>
      <c r="T6" s="208">
        <v>15982</v>
      </c>
      <c r="U6" s="208">
        <v>16016</v>
      </c>
      <c r="V6" s="208">
        <v>14561</v>
      </c>
      <c r="W6" s="208">
        <v>13548</v>
      </c>
      <c r="X6" s="208">
        <v>12033</v>
      </c>
      <c r="Y6" s="208">
        <v>10678</v>
      </c>
      <c r="Z6" s="208">
        <v>9393.4122808132997</v>
      </c>
    </row>
    <row r="7" spans="1:26" ht="13.8" hidden="1">
      <c r="A7" s="635" t="s">
        <v>2996</v>
      </c>
      <c r="B7" s="207">
        <v>7950.8304877655282</v>
      </c>
      <c r="C7" s="207">
        <v>7950.8304877655282</v>
      </c>
      <c r="D7" s="207">
        <v>7950.8304877655282</v>
      </c>
      <c r="E7" s="207"/>
      <c r="F7" s="207"/>
      <c r="G7" s="207">
        <v>0</v>
      </c>
      <c r="H7" s="207">
        <v>0</v>
      </c>
      <c r="I7" s="207">
        <v>0</v>
      </c>
      <c r="J7" s="207">
        <v>0</v>
      </c>
      <c r="K7" s="207">
        <v>0</v>
      </c>
      <c r="L7" s="207">
        <v>0</v>
      </c>
      <c r="M7" s="207">
        <v>0</v>
      </c>
      <c r="N7" s="207">
        <v>0</v>
      </c>
      <c r="O7" s="208">
        <v>0</v>
      </c>
      <c r="P7" s="208">
        <v>0</v>
      </c>
      <c r="Q7" s="208">
        <v>0</v>
      </c>
      <c r="R7" s="208">
        <v>0</v>
      </c>
      <c r="S7" s="208">
        <v>0</v>
      </c>
      <c r="T7" s="208">
        <v>0</v>
      </c>
      <c r="U7" s="208">
        <v>0</v>
      </c>
      <c r="V7" s="208">
        <v>0</v>
      </c>
      <c r="W7" s="208">
        <v>0</v>
      </c>
      <c r="X7" s="208">
        <v>0</v>
      </c>
      <c r="Y7" s="208">
        <v>0</v>
      </c>
      <c r="Z7" s="208">
        <v>0</v>
      </c>
    </row>
    <row r="8" spans="1:26" ht="13.8">
      <c r="A8" s="635" t="s">
        <v>2997</v>
      </c>
      <c r="B8" s="207">
        <v>826.29815857011374</v>
      </c>
      <c r="C8" s="207">
        <v>1031.0847916300288</v>
      </c>
      <c r="D8" s="207">
        <v>1199.9726746044705</v>
      </c>
      <c r="E8" s="207">
        <v>1264.099562102582</v>
      </c>
      <c r="F8" s="207">
        <v>1336</v>
      </c>
      <c r="G8" s="207">
        <v>1401.8447635277701</v>
      </c>
      <c r="H8" s="207">
        <v>1422.9471184766646</v>
      </c>
      <c r="I8" s="207">
        <v>1528.6433284784182</v>
      </c>
      <c r="J8" s="207">
        <v>1666.3791306568944</v>
      </c>
      <c r="K8" s="207">
        <v>1749.9428399020901</v>
      </c>
      <c r="L8" s="207">
        <v>1844.24690323663</v>
      </c>
      <c r="M8" s="207">
        <v>1923</v>
      </c>
      <c r="N8" s="207">
        <v>2021</v>
      </c>
      <c r="O8" s="208">
        <v>2092</v>
      </c>
      <c r="P8" s="208">
        <v>2100</v>
      </c>
      <c r="Q8" s="208">
        <v>2130</v>
      </c>
      <c r="R8" s="208">
        <v>2086</v>
      </c>
      <c r="S8" s="208">
        <v>2034</v>
      </c>
      <c r="T8" s="208">
        <v>2071</v>
      </c>
      <c r="U8" s="208">
        <v>2340</v>
      </c>
      <c r="V8" s="208">
        <v>2418</v>
      </c>
      <c r="W8" s="208">
        <v>2523</v>
      </c>
      <c r="X8" s="208">
        <v>2644</v>
      </c>
      <c r="Y8" s="208">
        <v>2786</v>
      </c>
      <c r="Z8" s="208">
        <v>2959.5877191867003</v>
      </c>
    </row>
    <row r="9" spans="1:26" ht="13.8">
      <c r="A9" s="203" t="s">
        <v>2998</v>
      </c>
      <c r="B9" s="204">
        <v>511.42482520000004</v>
      </c>
      <c r="C9" s="204">
        <v>519</v>
      </c>
      <c r="D9" s="204">
        <v>274.25624453</v>
      </c>
      <c r="E9" s="204">
        <v>157.61662328999998</v>
      </c>
      <c r="F9" s="204">
        <v>155</v>
      </c>
      <c r="G9" s="204">
        <v>169.81607724</v>
      </c>
      <c r="H9" s="204">
        <f>H10</f>
        <v>104</v>
      </c>
      <c r="I9" s="204">
        <f>I10</f>
        <v>107.04370915999999</v>
      </c>
      <c r="J9" s="204">
        <v>61.620907580000001</v>
      </c>
      <c r="K9" s="204">
        <f>K10</f>
        <v>48</v>
      </c>
      <c r="L9" s="204">
        <f>L10</f>
        <v>42.898109750000003</v>
      </c>
      <c r="M9" s="204">
        <v>18</v>
      </c>
      <c r="N9" s="204">
        <v>61</v>
      </c>
      <c r="O9" s="275">
        <v>258</v>
      </c>
      <c r="P9" s="275">
        <f>+P10</f>
        <v>18</v>
      </c>
      <c r="Q9" s="275">
        <v>22</v>
      </c>
      <c r="R9" s="275">
        <v>20</v>
      </c>
      <c r="S9" s="275">
        <v>25</v>
      </c>
      <c r="T9" s="275">
        <v>33</v>
      </c>
      <c r="U9" s="275">
        <v>36</v>
      </c>
      <c r="V9" s="275">
        <v>32</v>
      </c>
      <c r="W9" s="275">
        <v>53</v>
      </c>
      <c r="X9" s="275">
        <v>46</v>
      </c>
      <c r="Y9" s="275">
        <v>64</v>
      </c>
      <c r="Z9" s="275">
        <v>81.96829876000001</v>
      </c>
    </row>
    <row r="10" spans="1:26" ht="13.8">
      <c r="A10" s="635" t="s">
        <v>2999</v>
      </c>
      <c r="B10" s="207">
        <v>511.42482520000004</v>
      </c>
      <c r="C10" s="207">
        <v>519</v>
      </c>
      <c r="D10" s="207">
        <v>274.25624453</v>
      </c>
      <c r="E10" s="207">
        <v>157.61662328999998</v>
      </c>
      <c r="F10" s="207">
        <v>155</v>
      </c>
      <c r="G10" s="207">
        <v>169.81607724</v>
      </c>
      <c r="H10" s="207">
        <f>H11</f>
        <v>104</v>
      </c>
      <c r="I10" s="207">
        <f>I11</f>
        <v>107.04370915999999</v>
      </c>
      <c r="J10" s="207">
        <v>61.620907580000001</v>
      </c>
      <c r="K10" s="207">
        <f>K11</f>
        <v>48</v>
      </c>
      <c r="L10" s="207">
        <f>L11</f>
        <v>42.898109750000003</v>
      </c>
      <c r="M10" s="207">
        <v>18</v>
      </c>
      <c r="N10" s="207">
        <v>61</v>
      </c>
      <c r="O10" s="208">
        <v>258</v>
      </c>
      <c r="P10" s="208">
        <f>+P11</f>
        <v>18</v>
      </c>
      <c r="Q10" s="208">
        <v>22</v>
      </c>
      <c r="R10" s="208">
        <v>20</v>
      </c>
      <c r="S10" s="208">
        <v>25</v>
      </c>
      <c r="T10" s="208">
        <v>33</v>
      </c>
      <c r="U10" s="208">
        <v>36</v>
      </c>
      <c r="V10" s="208">
        <v>32</v>
      </c>
      <c r="W10" s="208">
        <v>53</v>
      </c>
      <c r="X10" s="208">
        <v>46</v>
      </c>
      <c r="Y10" s="208">
        <v>64</v>
      </c>
      <c r="Z10" s="208">
        <v>81.96829876000001</v>
      </c>
    </row>
    <row r="11" spans="1:26" ht="13.8">
      <c r="A11" s="635" t="s">
        <v>2995</v>
      </c>
      <c r="B11" s="207">
        <v>511.42482520000004</v>
      </c>
      <c r="C11" s="207">
        <v>519</v>
      </c>
      <c r="D11" s="207">
        <v>274.25624453</v>
      </c>
      <c r="E11" s="207">
        <v>157.61662328999998</v>
      </c>
      <c r="F11" s="207">
        <v>155</v>
      </c>
      <c r="G11" s="207">
        <v>169.81607724</v>
      </c>
      <c r="H11" s="207">
        <v>104</v>
      </c>
      <c r="I11" s="207">
        <v>107.04370915999999</v>
      </c>
      <c r="J11" s="207">
        <v>61.620907580000001</v>
      </c>
      <c r="K11" s="207">
        <v>48</v>
      </c>
      <c r="L11" s="207">
        <v>42.898109750000003</v>
      </c>
      <c r="M11" s="207">
        <v>18</v>
      </c>
      <c r="N11" s="207">
        <v>61</v>
      </c>
      <c r="O11" s="208">
        <v>258</v>
      </c>
      <c r="P11" s="208">
        <v>18</v>
      </c>
      <c r="Q11" s="208">
        <v>22</v>
      </c>
      <c r="R11" s="208">
        <v>20</v>
      </c>
      <c r="S11" s="208">
        <v>25</v>
      </c>
      <c r="T11" s="208">
        <v>33</v>
      </c>
      <c r="U11" s="208">
        <v>36</v>
      </c>
      <c r="V11" s="208">
        <v>32</v>
      </c>
      <c r="W11" s="208">
        <v>53</v>
      </c>
      <c r="X11" s="208">
        <v>46</v>
      </c>
      <c r="Y11" s="208">
        <v>64</v>
      </c>
      <c r="Z11" s="208">
        <v>81.96829876000001</v>
      </c>
    </row>
    <row r="12" spans="1:26" ht="13.8" hidden="1">
      <c r="A12" s="635" t="s">
        <v>2996</v>
      </c>
      <c r="B12" s="207"/>
      <c r="C12" s="207"/>
      <c r="D12" s="207"/>
      <c r="E12" s="207"/>
      <c r="F12" s="207"/>
      <c r="G12" s="207"/>
      <c r="H12" s="207">
        <v>0</v>
      </c>
      <c r="I12" s="207">
        <v>0</v>
      </c>
      <c r="J12" s="207">
        <v>0</v>
      </c>
      <c r="K12" s="207">
        <v>0</v>
      </c>
      <c r="L12" s="207">
        <v>0</v>
      </c>
      <c r="M12" s="207">
        <v>0</v>
      </c>
      <c r="N12" s="207">
        <v>0</v>
      </c>
      <c r="O12" s="208">
        <v>0</v>
      </c>
      <c r="P12" s="208">
        <v>0</v>
      </c>
      <c r="Q12" s="208">
        <v>0</v>
      </c>
      <c r="R12" s="208">
        <v>0</v>
      </c>
      <c r="S12" s="208">
        <v>0</v>
      </c>
      <c r="T12" s="208">
        <v>0</v>
      </c>
      <c r="U12" s="208">
        <v>0</v>
      </c>
      <c r="V12" s="208">
        <v>0</v>
      </c>
      <c r="W12" s="208">
        <v>0</v>
      </c>
      <c r="X12" s="208">
        <v>0</v>
      </c>
      <c r="Y12" s="208">
        <v>0</v>
      </c>
      <c r="Z12" s="208">
        <v>0</v>
      </c>
    </row>
    <row r="13" spans="1:26" ht="13.8" hidden="1">
      <c r="A13" s="635" t="s">
        <v>2997</v>
      </c>
      <c r="B13" s="207"/>
      <c r="C13" s="207"/>
      <c r="D13" s="207"/>
      <c r="E13" s="207"/>
      <c r="F13" s="207"/>
      <c r="G13" s="207"/>
      <c r="H13" s="207">
        <v>0</v>
      </c>
      <c r="I13" s="207">
        <v>0</v>
      </c>
      <c r="J13" s="207">
        <v>0</v>
      </c>
      <c r="K13" s="207">
        <v>0</v>
      </c>
      <c r="L13" s="207">
        <v>0</v>
      </c>
      <c r="M13" s="207">
        <v>0</v>
      </c>
      <c r="N13" s="207">
        <v>0</v>
      </c>
      <c r="O13" s="208">
        <v>0</v>
      </c>
      <c r="P13" s="208">
        <v>0</v>
      </c>
      <c r="Q13" s="208">
        <v>0</v>
      </c>
      <c r="R13" s="208">
        <v>0</v>
      </c>
      <c r="S13" s="208">
        <v>0</v>
      </c>
      <c r="T13" s="208">
        <v>0</v>
      </c>
      <c r="U13" s="208">
        <v>0</v>
      </c>
      <c r="V13" s="208">
        <v>0</v>
      </c>
      <c r="W13" s="208">
        <v>0</v>
      </c>
      <c r="X13" s="208">
        <v>0</v>
      </c>
      <c r="Y13" s="208">
        <v>0</v>
      </c>
      <c r="Z13" s="208">
        <v>0</v>
      </c>
    </row>
    <row r="14" spans="1:26" ht="13.8">
      <c r="A14" s="203" t="s">
        <v>3000</v>
      </c>
      <c r="B14" s="204">
        <v>1462.9504776700001</v>
      </c>
      <c r="C14" s="204">
        <v>2764</v>
      </c>
      <c r="D14" s="204">
        <v>2978.3366329299997</v>
      </c>
      <c r="E14" s="204">
        <v>223.90886604000002</v>
      </c>
      <c r="F14" s="204">
        <v>216</v>
      </c>
      <c r="G14" s="204">
        <v>224.58568958000001</v>
      </c>
      <c r="H14" s="204">
        <f>H15</f>
        <v>332</v>
      </c>
      <c r="I14" s="204">
        <f>I15</f>
        <v>273.47402279999994</v>
      </c>
      <c r="J14" s="204">
        <v>256.73987239999997</v>
      </c>
      <c r="K14" s="204">
        <f>K15</f>
        <v>197</v>
      </c>
      <c r="L14" s="204">
        <f>L15</f>
        <v>21.2878106</v>
      </c>
      <c r="M14" s="204">
        <v>21</v>
      </c>
      <c r="N14" s="204">
        <v>20</v>
      </c>
      <c r="O14" s="275">
        <v>0</v>
      </c>
      <c r="P14" s="275">
        <f>+P15</f>
        <v>0</v>
      </c>
      <c r="Q14" s="275">
        <v>0</v>
      </c>
      <c r="R14" s="275">
        <v>0</v>
      </c>
      <c r="S14" s="275">
        <v>0</v>
      </c>
      <c r="T14" s="275">
        <v>9</v>
      </c>
      <c r="U14" s="275">
        <v>9</v>
      </c>
      <c r="V14" s="275">
        <v>24</v>
      </c>
      <c r="W14" s="275">
        <v>47</v>
      </c>
      <c r="X14" s="275">
        <v>91</v>
      </c>
      <c r="Y14" s="275">
        <v>125</v>
      </c>
      <c r="Z14" s="275">
        <v>160.33780914536413</v>
      </c>
    </row>
    <row r="15" spans="1:26" ht="13.8">
      <c r="A15" s="635" t="s">
        <v>3001</v>
      </c>
      <c r="B15" s="207">
        <v>1462.9504776700001</v>
      </c>
      <c r="C15" s="207">
        <v>2764</v>
      </c>
      <c r="D15" s="207">
        <v>2978.3366329299997</v>
      </c>
      <c r="E15" s="207">
        <v>223.90886604000002</v>
      </c>
      <c r="F15" s="207">
        <v>216</v>
      </c>
      <c r="G15" s="207">
        <v>224.58568958000001</v>
      </c>
      <c r="H15" s="207">
        <f>H17</f>
        <v>332</v>
      </c>
      <c r="I15" s="207">
        <f>I17</f>
        <v>273.47402279999994</v>
      </c>
      <c r="J15" s="207">
        <v>256.73987239999997</v>
      </c>
      <c r="K15" s="207">
        <f>K17</f>
        <v>197</v>
      </c>
      <c r="L15" s="207">
        <f>L17</f>
        <v>21.2878106</v>
      </c>
      <c r="M15" s="207">
        <v>21</v>
      </c>
      <c r="N15" s="207">
        <v>20</v>
      </c>
      <c r="O15" s="208">
        <v>0</v>
      </c>
      <c r="P15" s="208">
        <f>+P17</f>
        <v>0</v>
      </c>
      <c r="Q15" s="208">
        <v>0</v>
      </c>
      <c r="R15" s="208">
        <v>0</v>
      </c>
      <c r="S15" s="208">
        <v>0</v>
      </c>
      <c r="T15" s="208">
        <v>9</v>
      </c>
      <c r="U15" s="208">
        <v>9</v>
      </c>
      <c r="V15" s="208">
        <v>24</v>
      </c>
      <c r="W15" s="208">
        <v>47</v>
      </c>
      <c r="X15" s="208">
        <v>91</v>
      </c>
      <c r="Y15" s="208">
        <v>125</v>
      </c>
      <c r="Z15" s="208">
        <v>160.33780914536413</v>
      </c>
    </row>
    <row r="16" spans="1:26" ht="13.8" hidden="1">
      <c r="A16" s="635" t="s">
        <v>2995</v>
      </c>
      <c r="B16" s="207"/>
      <c r="C16" s="207"/>
      <c r="D16" s="207"/>
      <c r="E16" s="207"/>
      <c r="F16" s="207"/>
      <c r="G16" s="207"/>
      <c r="H16" s="207">
        <v>0</v>
      </c>
      <c r="I16" s="207">
        <v>0</v>
      </c>
      <c r="J16" s="207">
        <v>0</v>
      </c>
      <c r="K16" s="207">
        <v>0</v>
      </c>
      <c r="L16" s="207">
        <v>0</v>
      </c>
      <c r="M16" s="207">
        <v>0</v>
      </c>
      <c r="N16" s="207">
        <v>0</v>
      </c>
      <c r="O16" s="208">
        <v>0</v>
      </c>
      <c r="P16" s="208">
        <v>0</v>
      </c>
      <c r="Q16" s="208">
        <v>0</v>
      </c>
      <c r="R16" s="208">
        <v>0</v>
      </c>
      <c r="S16" s="208">
        <v>0</v>
      </c>
      <c r="T16" s="208">
        <v>0</v>
      </c>
      <c r="U16" s="208">
        <v>0</v>
      </c>
      <c r="V16" s="208">
        <v>0</v>
      </c>
      <c r="W16" s="208">
        <v>0</v>
      </c>
      <c r="X16" s="208">
        <v>0</v>
      </c>
      <c r="Y16" s="208">
        <v>0</v>
      </c>
      <c r="Z16" s="208">
        <v>0</v>
      </c>
    </row>
    <row r="17" spans="1:26" ht="13.8">
      <c r="A17" s="635" t="s">
        <v>2996</v>
      </c>
      <c r="B17" s="207">
        <v>1462.9504776700001</v>
      </c>
      <c r="C17" s="207">
        <v>2764</v>
      </c>
      <c r="D17" s="207">
        <v>2978.3366329299997</v>
      </c>
      <c r="E17" s="207">
        <v>223.90886604000002</v>
      </c>
      <c r="F17" s="207">
        <v>216</v>
      </c>
      <c r="G17" s="207">
        <v>224.58568958000001</v>
      </c>
      <c r="H17" s="207">
        <v>332</v>
      </c>
      <c r="I17" s="207">
        <v>273.47402279999994</v>
      </c>
      <c r="J17" s="207">
        <v>256.73987239999997</v>
      </c>
      <c r="K17" s="207">
        <v>197</v>
      </c>
      <c r="L17" s="207">
        <v>21.2878106</v>
      </c>
      <c r="M17" s="207">
        <v>21</v>
      </c>
      <c r="N17" s="207">
        <v>20</v>
      </c>
      <c r="O17" s="208">
        <v>0</v>
      </c>
      <c r="P17" s="208">
        <v>0</v>
      </c>
      <c r="Q17" s="208">
        <v>0</v>
      </c>
      <c r="R17" s="208">
        <v>0</v>
      </c>
      <c r="S17" s="208">
        <v>0</v>
      </c>
      <c r="T17" s="208">
        <v>9</v>
      </c>
      <c r="U17" s="208">
        <v>9</v>
      </c>
      <c r="V17" s="208">
        <v>24</v>
      </c>
      <c r="W17" s="208">
        <v>47</v>
      </c>
      <c r="X17" s="208">
        <v>71</v>
      </c>
      <c r="Y17" s="208">
        <v>94</v>
      </c>
      <c r="Z17" s="208">
        <v>119.06022497536412</v>
      </c>
    </row>
    <row r="18" spans="1:26" ht="13.8" hidden="1">
      <c r="A18" s="635" t="s">
        <v>2997</v>
      </c>
      <c r="B18" s="207"/>
      <c r="C18" s="207">
        <v>0</v>
      </c>
      <c r="D18" s="207">
        <v>0</v>
      </c>
      <c r="E18" s="207">
        <v>0</v>
      </c>
      <c r="F18" s="207">
        <v>0</v>
      </c>
      <c r="G18" s="207">
        <v>0</v>
      </c>
      <c r="H18" s="207">
        <v>0</v>
      </c>
      <c r="I18" s="207">
        <v>0</v>
      </c>
      <c r="J18" s="207">
        <v>0</v>
      </c>
      <c r="K18" s="207">
        <v>0</v>
      </c>
      <c r="L18" s="207">
        <v>0</v>
      </c>
      <c r="M18" s="207">
        <v>0</v>
      </c>
      <c r="N18" s="207">
        <v>0</v>
      </c>
      <c r="O18" s="208">
        <v>0</v>
      </c>
      <c r="P18" s="208">
        <v>0</v>
      </c>
      <c r="Q18" s="208">
        <v>0</v>
      </c>
      <c r="R18" s="208">
        <v>0</v>
      </c>
      <c r="S18" s="208">
        <v>0</v>
      </c>
      <c r="T18" s="208">
        <v>0</v>
      </c>
      <c r="U18" s="208">
        <v>0</v>
      </c>
      <c r="V18" s="208">
        <v>0</v>
      </c>
      <c r="W18" s="208">
        <v>0</v>
      </c>
      <c r="X18" s="208">
        <v>20</v>
      </c>
      <c r="Y18" s="208">
        <v>31</v>
      </c>
      <c r="Z18" s="208">
        <v>41.277584170000004</v>
      </c>
    </row>
    <row r="19" spans="1:26" ht="13.8">
      <c r="A19" s="241" t="s">
        <v>3002</v>
      </c>
      <c r="B19" s="636">
        <v>105.59879366999999</v>
      </c>
      <c r="C19" s="636">
        <v>103</v>
      </c>
      <c r="D19" s="636">
        <v>103.49398169</v>
      </c>
      <c r="E19" s="636">
        <v>92.217649419999987</v>
      </c>
      <c r="F19" s="636">
        <v>84</v>
      </c>
      <c r="G19" s="636">
        <v>82.257209279999998</v>
      </c>
      <c r="H19" s="636">
        <f>H20</f>
        <v>77</v>
      </c>
      <c r="I19" s="636">
        <f>I20</f>
        <v>89.485768300000004</v>
      </c>
      <c r="J19" s="636">
        <v>109.47672127999999</v>
      </c>
      <c r="K19" s="636">
        <f>K20</f>
        <v>128</v>
      </c>
      <c r="L19" s="636">
        <f>L20</f>
        <v>162.92880104</v>
      </c>
      <c r="M19" s="636">
        <v>196</v>
      </c>
      <c r="N19" s="636">
        <v>203</v>
      </c>
      <c r="O19" s="92">
        <v>242</v>
      </c>
      <c r="P19" s="92">
        <f>+P20</f>
        <v>282</v>
      </c>
      <c r="Q19" s="92">
        <v>337</v>
      </c>
      <c r="R19" s="208">
        <v>0</v>
      </c>
      <c r="S19" s="208">
        <v>0</v>
      </c>
      <c r="T19" s="208">
        <v>0</v>
      </c>
      <c r="U19" s="208">
        <v>0</v>
      </c>
      <c r="V19" s="208">
        <v>0</v>
      </c>
      <c r="W19" s="208">
        <v>0</v>
      </c>
      <c r="X19" s="208">
        <v>0</v>
      </c>
      <c r="Y19" s="208">
        <v>0</v>
      </c>
      <c r="Z19" s="208">
        <v>0</v>
      </c>
    </row>
    <row r="20" spans="1:26" ht="13.8">
      <c r="A20" s="637" t="s">
        <v>3003</v>
      </c>
      <c r="B20" s="638">
        <v>105.59879366999999</v>
      </c>
      <c r="C20" s="638">
        <v>103</v>
      </c>
      <c r="D20" s="638">
        <v>103.49398169</v>
      </c>
      <c r="E20" s="638">
        <v>92.217649419999987</v>
      </c>
      <c r="F20" s="638">
        <v>84</v>
      </c>
      <c r="G20" s="638">
        <v>82.257209279999998</v>
      </c>
      <c r="H20" s="638">
        <f>H21</f>
        <v>77</v>
      </c>
      <c r="I20" s="638">
        <f>I21</f>
        <v>89.485768300000004</v>
      </c>
      <c r="J20" s="638">
        <v>109.47672127999999</v>
      </c>
      <c r="K20" s="638">
        <f>K21</f>
        <v>128</v>
      </c>
      <c r="L20" s="638">
        <f>L21</f>
        <v>162.92880104</v>
      </c>
      <c r="M20" s="638">
        <v>196</v>
      </c>
      <c r="N20" s="638">
        <v>203</v>
      </c>
      <c r="O20" s="82">
        <v>242</v>
      </c>
      <c r="P20" s="82">
        <f>+P21</f>
        <v>282</v>
      </c>
      <c r="Q20" s="82">
        <v>337</v>
      </c>
      <c r="R20" s="208">
        <v>0</v>
      </c>
      <c r="S20" s="208">
        <v>0</v>
      </c>
      <c r="T20" s="208">
        <v>0</v>
      </c>
      <c r="U20" s="208">
        <v>0</v>
      </c>
      <c r="V20" s="208">
        <v>0</v>
      </c>
      <c r="W20" s="208">
        <v>0</v>
      </c>
      <c r="X20" s="208">
        <v>0</v>
      </c>
      <c r="Y20" s="208">
        <v>0</v>
      </c>
      <c r="Z20" s="208">
        <v>0</v>
      </c>
    </row>
    <row r="21" spans="1:26" ht="13.8">
      <c r="A21" s="637" t="s">
        <v>2995</v>
      </c>
      <c r="B21" s="638">
        <v>105.59879366999999</v>
      </c>
      <c r="C21" s="638">
        <v>103</v>
      </c>
      <c r="D21" s="638">
        <v>103.49398169</v>
      </c>
      <c r="E21" s="638">
        <v>92.217649419999987</v>
      </c>
      <c r="F21" s="638">
        <v>84</v>
      </c>
      <c r="G21" s="638">
        <v>82.257209279999998</v>
      </c>
      <c r="H21" s="638">
        <v>77</v>
      </c>
      <c r="I21" s="638">
        <v>89.485768300000004</v>
      </c>
      <c r="J21" s="638">
        <v>109.47672127999999</v>
      </c>
      <c r="K21" s="638">
        <v>128</v>
      </c>
      <c r="L21" s="638">
        <v>162.92880104</v>
      </c>
      <c r="M21" s="638">
        <v>196</v>
      </c>
      <c r="N21" s="638">
        <v>203</v>
      </c>
      <c r="O21" s="82">
        <v>242</v>
      </c>
      <c r="P21" s="82">
        <v>282</v>
      </c>
      <c r="Q21" s="82">
        <v>337</v>
      </c>
      <c r="R21" s="208">
        <v>0</v>
      </c>
      <c r="S21" s="208">
        <v>0</v>
      </c>
      <c r="T21" s="208">
        <v>0</v>
      </c>
      <c r="U21" s="208">
        <v>0</v>
      </c>
      <c r="V21" s="208">
        <v>0</v>
      </c>
      <c r="W21" s="208">
        <v>0</v>
      </c>
      <c r="X21" s="208">
        <v>0</v>
      </c>
      <c r="Y21" s="208">
        <v>0</v>
      </c>
      <c r="Z21" s="208">
        <v>0</v>
      </c>
    </row>
    <row r="22" spans="1:26" ht="13.8">
      <c r="A22" s="639" t="s">
        <v>156</v>
      </c>
      <c r="B22" s="636">
        <v>8407.8619811499993</v>
      </c>
      <c r="C22" s="636">
        <v>10677.489457560005</v>
      </c>
      <c r="D22" s="636">
        <v>12506.890021520001</v>
      </c>
      <c r="E22" s="636">
        <v>9510.4559032099969</v>
      </c>
      <c r="F22" s="636">
        <v>10746</v>
      </c>
      <c r="G22" s="636">
        <v>11562.584743289997</v>
      </c>
      <c r="H22" s="636">
        <f>H19+H14+H9+H4</f>
        <v>12480.234971200001</v>
      </c>
      <c r="I22" s="636">
        <f>I19+I14+I9+I4</f>
        <v>13818.243925049994</v>
      </c>
      <c r="J22" s="636">
        <v>14623.46542968</v>
      </c>
      <c r="K22" s="636">
        <f>K4+K9+K14+K19</f>
        <v>15040.942839902091</v>
      </c>
      <c r="L22" s="636">
        <f>L4+L9+L14+L19</f>
        <v>15554.17127895</v>
      </c>
      <c r="M22" s="636">
        <v>15848</v>
      </c>
      <c r="N22" s="636">
        <v>16291</v>
      </c>
      <c r="O22" s="92">
        <v>17082</v>
      </c>
      <c r="P22" s="92">
        <f>+P19+P9+P4</f>
        <v>17603</v>
      </c>
      <c r="Q22" s="92">
        <v>17796</v>
      </c>
      <c r="R22" s="275">
        <v>17794</v>
      </c>
      <c r="S22" s="275">
        <v>17719</v>
      </c>
      <c r="T22" s="204">
        <v>18095</v>
      </c>
      <c r="U22" s="275">
        <v>18401</v>
      </c>
      <c r="V22" s="275">
        <v>17035</v>
      </c>
      <c r="W22" s="275">
        <v>16171</v>
      </c>
      <c r="X22" s="275">
        <v>14814</v>
      </c>
      <c r="Y22" s="275">
        <v>13653</v>
      </c>
      <c r="Z22" s="275">
        <v>12595.306107905364</v>
      </c>
    </row>
    <row r="23" spans="1:26" ht="13.8">
      <c r="A23" s="420" t="s">
        <v>3004</v>
      </c>
    </row>
    <row r="24" spans="1:26">
      <c r="A24" s="640"/>
    </row>
    <row r="394" spans="69:69" ht="409.6">
      <c r="BQ394" s="632" t="s">
        <v>3005</v>
      </c>
    </row>
  </sheetData>
  <hyperlinks>
    <hyperlink ref="A1" location="Menu!E78" display="Exposições de Securitização(1)" xr:uid="{E1B5EE71-041C-4067-8E19-AF31D8D94BCF}"/>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200E4-ACBC-4367-B89C-19A43AA5867F}">
  <sheetPr codeName="Plan65">
    <tabColor rgb="FF5F6062"/>
  </sheetPr>
  <dimension ref="A1:CX400"/>
  <sheetViews>
    <sheetView workbookViewId="0">
      <selection sqref="A1:XFD1048576"/>
    </sheetView>
  </sheetViews>
  <sheetFormatPr defaultColWidth="9.21875" defaultRowHeight="13.2"/>
  <cols>
    <col min="1" max="1" width="37.44140625" style="58" customWidth="1"/>
    <col min="2" max="2" width="11.44140625" style="58" bestFit="1" customWidth="1"/>
    <col min="3" max="3" width="11.44140625" style="58" customWidth="1"/>
    <col min="4" max="7" width="11.44140625" style="58" bestFit="1" customWidth="1"/>
    <col min="8" max="8" width="11.44140625" style="58" customWidth="1"/>
    <col min="9" max="13" width="11.44140625" style="58" bestFit="1" customWidth="1"/>
    <col min="14" max="15" width="11" style="58" bestFit="1" customWidth="1"/>
    <col min="16" max="20" width="11.44140625" style="58" bestFit="1" customWidth="1"/>
    <col min="21" max="26" width="9.5546875" style="58" bestFit="1" customWidth="1"/>
    <col min="27" max="16384" width="9.21875" style="58"/>
  </cols>
  <sheetData>
    <row r="1" spans="1:26" ht="15" customHeight="1">
      <c r="A1" s="53" t="s">
        <v>3006</v>
      </c>
      <c r="B1" s="57"/>
      <c r="C1" s="57"/>
      <c r="D1" s="57"/>
      <c r="E1" s="57"/>
      <c r="F1" s="57"/>
      <c r="G1" s="57"/>
      <c r="H1" s="57"/>
      <c r="I1" s="57"/>
      <c r="J1" s="57"/>
      <c r="K1" s="57"/>
      <c r="L1" s="57"/>
      <c r="M1" s="57"/>
      <c r="N1" s="57"/>
      <c r="O1" s="57"/>
      <c r="P1" s="57"/>
      <c r="Q1" s="57"/>
      <c r="R1" s="57"/>
      <c r="S1" s="57"/>
      <c r="T1" s="57"/>
      <c r="U1" s="57"/>
      <c r="V1" s="57"/>
      <c r="W1" s="57"/>
      <c r="X1" s="57"/>
      <c r="Y1" s="57"/>
      <c r="Z1" s="57" t="s">
        <v>2345</v>
      </c>
    </row>
    <row r="2" spans="1:26" s="70" customFormat="1" ht="15" customHeight="1">
      <c r="A2" s="616"/>
      <c r="B2" s="578"/>
      <c r="C2" s="578"/>
      <c r="D2" s="578"/>
      <c r="E2" s="579" t="s">
        <v>2765</v>
      </c>
      <c r="F2" s="136"/>
      <c r="G2" s="136"/>
      <c r="H2" s="136"/>
      <c r="I2" s="136"/>
      <c r="J2" s="136"/>
      <c r="K2" s="136"/>
      <c r="L2" s="136"/>
      <c r="M2" s="136"/>
      <c r="N2" s="136"/>
      <c r="O2" s="136"/>
      <c r="P2" s="136"/>
      <c r="Q2" s="136"/>
      <c r="R2" s="136"/>
      <c r="S2" s="136"/>
      <c r="T2" s="136"/>
      <c r="U2" s="136"/>
      <c r="V2" s="136"/>
      <c r="W2" s="617" t="s">
        <v>2625</v>
      </c>
      <c r="X2" s="617"/>
      <c r="Y2" s="617"/>
      <c r="Z2" s="617"/>
    </row>
    <row r="3" spans="1:26" s="70" customFormat="1" ht="15" customHeight="1">
      <c r="A3" s="618"/>
      <c r="B3" s="619" t="s">
        <v>2950</v>
      </c>
      <c r="C3" s="619" t="s">
        <v>2951</v>
      </c>
      <c r="D3" s="619" t="s">
        <v>2952</v>
      </c>
      <c r="E3" s="619" t="s">
        <v>2953</v>
      </c>
      <c r="F3" s="619" t="s">
        <v>2954</v>
      </c>
      <c r="G3" s="619" t="s">
        <v>2955</v>
      </c>
      <c r="H3" s="619" t="s">
        <v>2956</v>
      </c>
      <c r="I3" s="619" t="s">
        <v>2957</v>
      </c>
      <c r="J3" s="619" t="s">
        <v>2958</v>
      </c>
      <c r="K3" s="619" t="s">
        <v>2959</v>
      </c>
      <c r="L3" s="619" t="s">
        <v>2960</v>
      </c>
      <c r="M3" s="619" t="s">
        <v>2961</v>
      </c>
      <c r="N3" s="620" t="s">
        <v>3007</v>
      </c>
      <c r="O3" s="620" t="s">
        <v>3008</v>
      </c>
      <c r="P3" s="619" t="s">
        <v>2964</v>
      </c>
      <c r="Q3" s="619" t="s">
        <v>2965</v>
      </c>
      <c r="R3" s="619" t="s">
        <v>2966</v>
      </c>
      <c r="S3" s="619" t="s">
        <v>2967</v>
      </c>
      <c r="T3" s="619" t="s">
        <v>2968</v>
      </c>
      <c r="U3" s="619" t="s">
        <v>3009</v>
      </c>
      <c r="V3" s="619" t="s">
        <v>3010</v>
      </c>
      <c r="W3" s="619" t="s">
        <v>3011</v>
      </c>
      <c r="X3" s="619" t="s">
        <v>3012</v>
      </c>
      <c r="Y3" s="619" t="s">
        <v>3013</v>
      </c>
      <c r="Z3" s="619" t="s">
        <v>3014</v>
      </c>
    </row>
    <row r="4" spans="1:26" s="205" customFormat="1" ht="15" customHeight="1">
      <c r="A4" s="621" t="s">
        <v>2993</v>
      </c>
      <c r="B4" s="622">
        <v>20</v>
      </c>
      <c r="C4" s="622">
        <v>195</v>
      </c>
      <c r="D4" s="622">
        <v>612.37400000000002</v>
      </c>
      <c r="E4" s="622">
        <v>150</v>
      </c>
      <c r="F4" s="622">
        <v>75</v>
      </c>
      <c r="G4" s="622">
        <v>62.21</v>
      </c>
      <c r="H4" s="622">
        <v>253.05</v>
      </c>
      <c r="I4" s="622">
        <v>0</v>
      </c>
      <c r="J4" s="622">
        <v>362.06606310000001</v>
      </c>
      <c r="K4" s="622">
        <v>184</v>
      </c>
      <c r="L4" s="622">
        <f>L5</f>
        <v>36</v>
      </c>
      <c r="M4" s="622">
        <v>187.15</v>
      </c>
      <c r="N4" s="622">
        <v>132</v>
      </c>
      <c r="O4" s="622">
        <v>745</v>
      </c>
      <c r="P4" s="622">
        <v>216</v>
      </c>
      <c r="Q4" s="622">
        <v>555</v>
      </c>
      <c r="R4" s="622">
        <v>0</v>
      </c>
      <c r="S4" s="622">
        <v>266</v>
      </c>
      <c r="T4" s="622">
        <v>47</v>
      </c>
      <c r="U4" s="622">
        <v>1739</v>
      </c>
      <c r="V4" s="622">
        <v>829</v>
      </c>
      <c r="W4" s="622">
        <v>1380</v>
      </c>
      <c r="X4" s="622">
        <v>1384</v>
      </c>
      <c r="Y4" s="622">
        <v>1390</v>
      </c>
      <c r="Z4" s="622">
        <v>997</v>
      </c>
    </row>
    <row r="5" spans="1:26" s="70" customFormat="1" ht="15" customHeight="1">
      <c r="A5" s="623" t="s">
        <v>2994</v>
      </c>
      <c r="B5" s="624">
        <v>20</v>
      </c>
      <c r="C5" s="624">
        <v>195</v>
      </c>
      <c r="D5" s="624">
        <v>612.37400000000002</v>
      </c>
      <c r="E5" s="624">
        <v>150</v>
      </c>
      <c r="F5" s="624">
        <v>75</v>
      </c>
      <c r="G5" s="624">
        <v>62.21</v>
      </c>
      <c r="H5" s="624">
        <v>253.05</v>
      </c>
      <c r="I5" s="624">
        <v>0</v>
      </c>
      <c r="J5" s="624">
        <v>362.06606310000001</v>
      </c>
      <c r="K5" s="624">
        <v>184</v>
      </c>
      <c r="L5" s="624">
        <v>36</v>
      </c>
      <c r="M5" s="624">
        <v>187.15</v>
      </c>
      <c r="N5" s="624">
        <v>132</v>
      </c>
      <c r="O5" s="624">
        <v>745</v>
      </c>
      <c r="P5" s="624">
        <v>216</v>
      </c>
      <c r="Q5" s="624">
        <v>555</v>
      </c>
      <c r="R5" s="624">
        <v>0</v>
      </c>
      <c r="S5" s="624">
        <v>266</v>
      </c>
      <c r="T5" s="624">
        <v>47</v>
      </c>
      <c r="U5" s="624">
        <v>1739</v>
      </c>
      <c r="V5" s="624">
        <v>829</v>
      </c>
      <c r="W5" s="624">
        <v>1380</v>
      </c>
      <c r="X5" s="624">
        <v>1384</v>
      </c>
      <c r="Y5" s="624">
        <v>1390</v>
      </c>
      <c r="Z5" s="624">
        <v>997</v>
      </c>
    </row>
    <row r="6" spans="1:26" s="205" customFormat="1" ht="15" customHeight="1">
      <c r="A6" s="625" t="s">
        <v>3000</v>
      </c>
      <c r="B6" s="626">
        <v>2902.52529783</v>
      </c>
      <c r="C6" s="626">
        <v>366</v>
      </c>
      <c r="D6" s="626">
        <v>90.189034579999998</v>
      </c>
      <c r="E6" s="626">
        <v>1851</v>
      </c>
      <c r="F6" s="626">
        <v>574.88609385999996</v>
      </c>
      <c r="G6" s="626">
        <v>0</v>
      </c>
      <c r="H6" s="626">
        <v>0</v>
      </c>
      <c r="I6" s="626">
        <f>I7</f>
        <v>839</v>
      </c>
      <c r="J6" s="626">
        <v>5.2724487099999999</v>
      </c>
      <c r="K6" s="626">
        <v>766</v>
      </c>
      <c r="L6" s="626">
        <f>L7</f>
        <v>16</v>
      </c>
      <c r="M6" s="626">
        <v>8.864779480000001</v>
      </c>
      <c r="N6" s="626">
        <v>237</v>
      </c>
      <c r="O6" s="626">
        <v>27</v>
      </c>
      <c r="P6" s="626">
        <v>100</v>
      </c>
      <c r="Q6" s="626">
        <v>0</v>
      </c>
      <c r="R6" s="626">
        <v>0</v>
      </c>
      <c r="S6" s="626">
        <v>0</v>
      </c>
      <c r="T6" s="626">
        <v>0</v>
      </c>
      <c r="U6" s="626">
        <v>186</v>
      </c>
      <c r="V6" s="626">
        <v>0</v>
      </c>
      <c r="W6" s="626">
        <v>0</v>
      </c>
      <c r="X6" s="626">
        <v>544</v>
      </c>
      <c r="Y6" s="626">
        <v>420</v>
      </c>
      <c r="Z6" s="626">
        <v>0</v>
      </c>
    </row>
    <row r="7" spans="1:26" s="70" customFormat="1" ht="15" customHeight="1">
      <c r="A7" s="623" t="s">
        <v>3001</v>
      </c>
      <c r="B7" s="627">
        <v>2902.52529783</v>
      </c>
      <c r="C7" s="627">
        <v>366</v>
      </c>
      <c r="D7" s="627">
        <v>90.189034579999998</v>
      </c>
      <c r="E7" s="627">
        <v>1851</v>
      </c>
      <c r="F7" s="627">
        <v>574.88609385999996</v>
      </c>
      <c r="G7" s="627">
        <v>0</v>
      </c>
      <c r="H7" s="627">
        <v>0</v>
      </c>
      <c r="I7" s="627">
        <v>839</v>
      </c>
      <c r="J7" s="627">
        <v>5.2724487099999999</v>
      </c>
      <c r="K7" s="627">
        <v>766</v>
      </c>
      <c r="L7" s="627">
        <v>16</v>
      </c>
      <c r="M7" s="627">
        <v>8.864779480000001</v>
      </c>
      <c r="N7" s="627">
        <v>237</v>
      </c>
      <c r="O7" s="627">
        <v>27</v>
      </c>
      <c r="P7" s="627">
        <v>100</v>
      </c>
      <c r="Q7" s="627">
        <v>0</v>
      </c>
      <c r="R7" s="627">
        <v>0</v>
      </c>
      <c r="S7" s="627">
        <v>0</v>
      </c>
      <c r="T7" s="627">
        <v>0</v>
      </c>
      <c r="U7" s="627">
        <v>186</v>
      </c>
      <c r="V7" s="627">
        <v>0</v>
      </c>
      <c r="W7" s="627">
        <v>0</v>
      </c>
      <c r="X7" s="627">
        <v>544</v>
      </c>
      <c r="Y7" s="627">
        <v>420</v>
      </c>
      <c r="Z7" s="627">
        <v>0</v>
      </c>
    </row>
    <row r="8" spans="1:26" s="205" customFormat="1" ht="15" hidden="1" customHeight="1">
      <c r="A8" s="628" t="s">
        <v>3015</v>
      </c>
      <c r="B8" s="626"/>
      <c r="C8" s="626"/>
      <c r="D8" s="626">
        <v>0</v>
      </c>
      <c r="E8" s="626">
        <v>0</v>
      </c>
      <c r="F8" s="626">
        <v>0</v>
      </c>
      <c r="G8" s="626">
        <v>0</v>
      </c>
      <c r="H8" s="626">
        <v>0</v>
      </c>
      <c r="I8" s="626">
        <v>0</v>
      </c>
      <c r="J8" s="626">
        <v>0</v>
      </c>
      <c r="K8" s="626" t="s">
        <v>2036</v>
      </c>
      <c r="L8" s="626">
        <f>L9</f>
        <v>0</v>
      </c>
      <c r="M8" s="626">
        <v>0</v>
      </c>
      <c r="N8" s="626">
        <v>0</v>
      </c>
      <c r="O8" s="626">
        <v>0</v>
      </c>
      <c r="P8" s="626">
        <v>0</v>
      </c>
      <c r="Q8" s="626">
        <v>0</v>
      </c>
      <c r="R8" s="626">
        <v>0</v>
      </c>
      <c r="S8" s="626">
        <v>0</v>
      </c>
      <c r="T8" s="626">
        <v>397</v>
      </c>
      <c r="U8" s="626">
        <v>0</v>
      </c>
      <c r="V8" s="626">
        <v>0</v>
      </c>
      <c r="W8" s="626">
        <v>0</v>
      </c>
      <c r="X8" s="626">
        <v>0</v>
      </c>
      <c r="Y8" s="626">
        <v>0</v>
      </c>
      <c r="Z8" s="626">
        <v>0</v>
      </c>
    </row>
    <row r="9" spans="1:26" s="70" customFormat="1" ht="15" hidden="1" customHeight="1">
      <c r="A9" s="623" t="s">
        <v>3016</v>
      </c>
      <c r="B9" s="626"/>
      <c r="C9" s="626"/>
      <c r="D9" s="626">
        <v>0</v>
      </c>
      <c r="E9" s="626">
        <v>0</v>
      </c>
      <c r="F9" s="626">
        <v>0</v>
      </c>
      <c r="G9" s="626">
        <v>0</v>
      </c>
      <c r="H9" s="626">
        <v>0</v>
      </c>
      <c r="I9" s="626">
        <v>0</v>
      </c>
      <c r="J9" s="626">
        <v>0</v>
      </c>
      <c r="K9" s="626" t="s">
        <v>2036</v>
      </c>
      <c r="L9" s="626">
        <v>0</v>
      </c>
      <c r="M9" s="626">
        <v>0</v>
      </c>
      <c r="N9" s="626">
        <v>0</v>
      </c>
      <c r="O9" s="626">
        <v>0</v>
      </c>
      <c r="P9" s="626">
        <v>0</v>
      </c>
      <c r="Q9" s="627">
        <v>0</v>
      </c>
      <c r="R9" s="627">
        <v>0</v>
      </c>
      <c r="S9" s="627">
        <v>0</v>
      </c>
      <c r="T9" s="627">
        <v>397</v>
      </c>
      <c r="U9" s="627">
        <v>0</v>
      </c>
      <c r="V9" s="627">
        <v>0</v>
      </c>
      <c r="W9" s="627">
        <v>0</v>
      </c>
      <c r="X9" s="627">
        <v>0</v>
      </c>
      <c r="Y9" s="627">
        <v>0</v>
      </c>
      <c r="Z9" s="627">
        <v>0</v>
      </c>
    </row>
    <row r="10" spans="1:26" s="205" customFormat="1" ht="15" customHeight="1">
      <c r="A10" s="629" t="s">
        <v>2998</v>
      </c>
      <c r="B10" s="626">
        <v>0</v>
      </c>
      <c r="C10" s="626">
        <v>322</v>
      </c>
      <c r="D10" s="626">
        <v>380.97249829999998</v>
      </c>
      <c r="E10" s="626">
        <v>446</v>
      </c>
      <c r="F10" s="626">
        <v>129.797</v>
      </c>
      <c r="G10" s="626">
        <v>0</v>
      </c>
      <c r="H10" s="626">
        <v>266.85700000000003</v>
      </c>
      <c r="I10" s="626">
        <f>I11</f>
        <v>242</v>
      </c>
      <c r="J10" s="626">
        <v>0</v>
      </c>
      <c r="K10" s="626">
        <v>753</v>
      </c>
      <c r="L10" s="626">
        <f>L11</f>
        <v>431</v>
      </c>
      <c r="M10" s="626">
        <v>625</v>
      </c>
      <c r="N10" s="626">
        <v>423</v>
      </c>
      <c r="O10" s="626">
        <v>2175</v>
      </c>
      <c r="P10" s="626">
        <v>767</v>
      </c>
      <c r="Q10" s="626">
        <v>2025</v>
      </c>
      <c r="R10" s="626">
        <v>0</v>
      </c>
      <c r="S10" s="626">
        <v>675</v>
      </c>
      <c r="T10" s="626">
        <v>0</v>
      </c>
      <c r="U10" s="626">
        <v>430</v>
      </c>
      <c r="V10" s="626">
        <v>0</v>
      </c>
      <c r="W10" s="626">
        <v>834</v>
      </c>
      <c r="X10" s="626">
        <v>0</v>
      </c>
      <c r="Y10" s="626">
        <v>0</v>
      </c>
      <c r="Z10" s="626">
        <v>0</v>
      </c>
    </row>
    <row r="11" spans="1:26" ht="15" customHeight="1">
      <c r="A11" s="623" t="s">
        <v>2999</v>
      </c>
      <c r="B11" s="627">
        <v>0</v>
      </c>
      <c r="C11" s="627">
        <v>322</v>
      </c>
      <c r="D11" s="627">
        <v>380.97249829999998</v>
      </c>
      <c r="E11" s="627">
        <v>446</v>
      </c>
      <c r="F11" s="627">
        <v>129.797</v>
      </c>
      <c r="G11" s="627">
        <v>0</v>
      </c>
      <c r="H11" s="627">
        <v>266.85700000000003</v>
      </c>
      <c r="I11" s="627">
        <v>242</v>
      </c>
      <c r="J11" s="627">
        <v>0</v>
      </c>
      <c r="K11" s="627">
        <v>753</v>
      </c>
      <c r="L11" s="627">
        <v>431</v>
      </c>
      <c r="M11" s="627">
        <v>625</v>
      </c>
      <c r="N11" s="627">
        <v>423</v>
      </c>
      <c r="O11" s="627">
        <v>2175</v>
      </c>
      <c r="P11" s="627">
        <v>767</v>
      </c>
      <c r="Q11" s="627">
        <v>2025</v>
      </c>
      <c r="R11" s="627">
        <v>0</v>
      </c>
      <c r="S11" s="627">
        <v>675</v>
      </c>
      <c r="T11" s="627">
        <v>0</v>
      </c>
      <c r="U11" s="627">
        <v>430</v>
      </c>
      <c r="V11" s="627">
        <v>0</v>
      </c>
      <c r="W11" s="627">
        <v>834</v>
      </c>
      <c r="X11" s="627">
        <v>0</v>
      </c>
      <c r="Y11" s="627">
        <v>0</v>
      </c>
      <c r="Z11" s="627">
        <v>0</v>
      </c>
    </row>
    <row r="12" spans="1:26" ht="15" hidden="1" customHeight="1">
      <c r="A12" s="629" t="s">
        <v>3002</v>
      </c>
      <c r="B12" s="626">
        <v>0</v>
      </c>
      <c r="C12" s="626">
        <v>0</v>
      </c>
      <c r="D12" s="626">
        <v>0</v>
      </c>
      <c r="E12" s="626">
        <v>0</v>
      </c>
      <c r="F12" s="626">
        <v>0</v>
      </c>
      <c r="G12" s="626">
        <v>0</v>
      </c>
      <c r="H12" s="626">
        <v>0</v>
      </c>
      <c r="I12" s="626">
        <v>0</v>
      </c>
      <c r="J12" s="626">
        <v>0</v>
      </c>
      <c r="K12" s="626">
        <v>0</v>
      </c>
      <c r="L12" s="626">
        <v>0</v>
      </c>
      <c r="M12" s="626">
        <v>0</v>
      </c>
      <c r="N12" s="626">
        <v>0</v>
      </c>
      <c r="O12" s="626">
        <v>13</v>
      </c>
      <c r="P12" s="627">
        <v>0</v>
      </c>
      <c r="Q12" s="627">
        <v>0</v>
      </c>
      <c r="R12" s="627">
        <v>0</v>
      </c>
      <c r="S12" s="627">
        <v>0</v>
      </c>
      <c r="T12" s="627">
        <v>0</v>
      </c>
      <c r="U12" s="627">
        <v>0</v>
      </c>
      <c r="V12" s="627">
        <v>0</v>
      </c>
      <c r="W12" s="627">
        <v>0</v>
      </c>
      <c r="X12" s="627">
        <v>0</v>
      </c>
      <c r="Y12" s="627">
        <v>0</v>
      </c>
      <c r="Z12" s="627">
        <v>0</v>
      </c>
    </row>
    <row r="13" spans="1:26" ht="15.75" hidden="1" customHeight="1">
      <c r="A13" s="623" t="s">
        <v>3003</v>
      </c>
      <c r="B13" s="627"/>
      <c r="C13" s="627"/>
      <c r="D13" s="627">
        <v>0</v>
      </c>
      <c r="E13" s="627">
        <v>0</v>
      </c>
      <c r="F13" s="627">
        <v>0</v>
      </c>
      <c r="G13" s="627">
        <v>0</v>
      </c>
      <c r="H13" s="627">
        <v>0</v>
      </c>
      <c r="I13" s="627">
        <v>0</v>
      </c>
      <c r="J13" s="627">
        <v>0</v>
      </c>
      <c r="K13" s="627" t="s">
        <v>2036</v>
      </c>
      <c r="L13" s="627">
        <v>0</v>
      </c>
      <c r="M13" s="627">
        <v>0</v>
      </c>
      <c r="N13" s="627">
        <v>0</v>
      </c>
      <c r="O13" s="627">
        <v>13</v>
      </c>
      <c r="P13" s="627">
        <v>0</v>
      </c>
      <c r="Q13" s="627">
        <v>0</v>
      </c>
      <c r="R13" s="627">
        <v>0</v>
      </c>
      <c r="S13" s="627">
        <v>0</v>
      </c>
      <c r="T13" s="627">
        <v>0</v>
      </c>
      <c r="U13" s="627">
        <v>0</v>
      </c>
      <c r="V13" s="627">
        <v>0</v>
      </c>
      <c r="W13" s="627">
        <v>0</v>
      </c>
      <c r="X13" s="627">
        <v>0</v>
      </c>
      <c r="Y13" s="627">
        <v>0</v>
      </c>
      <c r="Z13" s="627">
        <v>0</v>
      </c>
    </row>
    <row r="14" spans="1:26">
      <c r="A14" s="630" t="s">
        <v>156</v>
      </c>
      <c r="B14" s="626">
        <v>2922.52529783</v>
      </c>
      <c r="C14" s="626">
        <v>883</v>
      </c>
      <c r="D14" s="626">
        <v>1083.5355328800001</v>
      </c>
      <c r="E14" s="626">
        <v>2447</v>
      </c>
      <c r="F14" s="626">
        <v>779.68309385999999</v>
      </c>
      <c r="G14" s="626">
        <v>62.21</v>
      </c>
      <c r="H14" s="626">
        <f>H12+H10+H8+H6+H4</f>
        <v>519.90700000000004</v>
      </c>
      <c r="I14" s="626">
        <f>I12+I10+I8+I6+I4</f>
        <v>1081</v>
      </c>
      <c r="J14" s="626">
        <v>367.33851181</v>
      </c>
      <c r="K14" s="626">
        <v>1702</v>
      </c>
      <c r="L14" s="626">
        <f>L4+L6+L8+L10+L12</f>
        <v>483</v>
      </c>
      <c r="M14" s="626">
        <v>821</v>
      </c>
      <c r="N14" s="626">
        <v>792</v>
      </c>
      <c r="O14" s="626">
        <v>2960</v>
      </c>
      <c r="P14" s="626">
        <v>1083</v>
      </c>
      <c r="Q14" s="626">
        <v>2580</v>
      </c>
      <c r="R14" s="626">
        <v>0</v>
      </c>
      <c r="S14" s="626">
        <v>941</v>
      </c>
      <c r="T14" s="626">
        <v>444</v>
      </c>
      <c r="U14" s="626">
        <v>2355</v>
      </c>
      <c r="V14" s="626">
        <v>829</v>
      </c>
      <c r="W14" s="626">
        <v>2214</v>
      </c>
      <c r="X14" s="626">
        <v>1928</v>
      </c>
      <c r="Y14" s="626">
        <v>1810</v>
      </c>
      <c r="Z14" s="626">
        <v>997</v>
      </c>
    </row>
    <row r="15" spans="1:26" ht="13.8">
      <c r="A15" s="420" t="s">
        <v>3004</v>
      </c>
      <c r="X15" s="58" t="s">
        <v>184</v>
      </c>
    </row>
    <row r="16" spans="1:26">
      <c r="A16" s="631"/>
    </row>
    <row r="400" spans="102:102" ht="409.6">
      <c r="CX400" s="632" t="s">
        <v>3017</v>
      </c>
    </row>
  </sheetData>
  <hyperlinks>
    <hyperlink ref="A1" location="Menu!E79" display="Atividade de Securitização do Período(1)" xr:uid="{9A587A7F-6D33-40EE-9F55-C6E295F326F8}"/>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8AE36-5BAE-4E46-A6C2-48979E8E1804}">
  <sheetPr codeName="Planilha6">
    <tabColor rgb="FF5F6062"/>
  </sheetPr>
  <dimension ref="A1:AA11"/>
  <sheetViews>
    <sheetView workbookViewId="0">
      <selection sqref="A1:XFD1048576"/>
    </sheetView>
  </sheetViews>
  <sheetFormatPr defaultColWidth="8.5546875" defaultRowHeight="13.8"/>
  <cols>
    <col min="1" max="1" width="5.5546875" style="3" customWidth="1"/>
    <col min="2" max="2" width="55.5546875" style="3" customWidth="1"/>
    <col min="3" max="3" width="10.5546875" style="3" bestFit="1" customWidth="1"/>
    <col min="4" max="4" width="10.5546875" style="3" customWidth="1"/>
    <col min="5" max="8" width="10.5546875" style="3" bestFit="1" customWidth="1"/>
    <col min="9" max="9" width="10.5546875" style="3" customWidth="1"/>
    <col min="10" max="14" width="10.5546875" style="3" bestFit="1" customWidth="1"/>
    <col min="15" max="15" width="11.21875" style="3" bestFit="1" customWidth="1"/>
    <col min="16" max="27" width="10.5546875" style="3" bestFit="1" customWidth="1"/>
    <col min="28" max="29" width="15.5546875" style="3" customWidth="1"/>
    <col min="30" max="16384" width="8.5546875" style="3"/>
  </cols>
  <sheetData>
    <row r="1" spans="1:27" s="58" customFormat="1" ht="15" customHeight="1">
      <c r="A1" s="53" t="s">
        <v>3018</v>
      </c>
      <c r="B1" s="246"/>
      <c r="C1" s="246"/>
      <c r="D1" s="246"/>
      <c r="E1" s="246"/>
      <c r="F1" s="246"/>
      <c r="G1" s="246"/>
      <c r="H1" s="246"/>
      <c r="I1" s="246"/>
      <c r="J1" s="246"/>
      <c r="K1" s="246"/>
      <c r="L1" s="246"/>
      <c r="M1" s="246"/>
      <c r="N1" s="246"/>
      <c r="O1" s="246"/>
      <c r="P1" s="246"/>
      <c r="Q1" s="246"/>
      <c r="R1" s="246"/>
      <c r="S1" s="246"/>
      <c r="T1" s="246"/>
      <c r="U1" s="246"/>
      <c r="V1" s="246"/>
      <c r="W1" s="246"/>
      <c r="X1" s="246"/>
      <c r="Y1" s="246"/>
      <c r="Z1" s="246"/>
      <c r="AA1" s="122" t="s">
        <v>2345</v>
      </c>
    </row>
    <row r="2" spans="1:27" s="70" customFormat="1" ht="15" customHeight="1">
      <c r="A2" s="367"/>
      <c r="B2" s="201"/>
      <c r="C2" s="578"/>
      <c r="D2" s="578"/>
      <c r="E2" s="578"/>
      <c r="F2" s="579" t="s">
        <v>2765</v>
      </c>
      <c r="G2" s="136"/>
      <c r="H2" s="136"/>
      <c r="I2" s="136"/>
      <c r="J2" s="136"/>
      <c r="K2" s="136"/>
      <c r="L2" s="136"/>
      <c r="M2" s="136"/>
      <c r="N2" s="136"/>
      <c r="O2" s="136"/>
      <c r="P2" s="136"/>
      <c r="Q2" s="136"/>
      <c r="R2" s="136"/>
      <c r="S2" s="136"/>
      <c r="T2" s="136"/>
      <c r="U2" s="136"/>
      <c r="V2" s="136"/>
      <c r="W2" s="136"/>
      <c r="X2" s="136" t="s">
        <v>2625</v>
      </c>
      <c r="Y2" s="136"/>
      <c r="Z2" s="136"/>
      <c r="AA2" s="136"/>
    </row>
    <row r="3" spans="1:27" s="70" customFormat="1">
      <c r="A3" s="136"/>
      <c r="B3" s="250"/>
      <c r="C3" s="168" t="s">
        <v>2265</v>
      </c>
      <c r="D3" s="168" t="s">
        <v>2372</v>
      </c>
      <c r="E3" s="168" t="s">
        <v>2517</v>
      </c>
      <c r="F3" s="168" t="s">
        <v>2518</v>
      </c>
      <c r="G3" s="168" t="s">
        <v>2519</v>
      </c>
      <c r="H3" s="168" t="s">
        <v>2520</v>
      </c>
      <c r="I3" s="168" t="s">
        <v>2508</v>
      </c>
      <c r="J3" s="168" t="s">
        <v>2477</v>
      </c>
      <c r="K3" s="168" t="s">
        <v>2478</v>
      </c>
      <c r="L3" s="168" t="s">
        <v>2479</v>
      </c>
      <c r="M3" s="168" t="s">
        <v>2480</v>
      </c>
      <c r="N3" s="219" t="s">
        <v>2481</v>
      </c>
      <c r="O3" s="168" t="s">
        <v>2992</v>
      </c>
      <c r="P3" s="168" t="s">
        <v>2483</v>
      </c>
      <c r="Q3" s="168" t="s">
        <v>2484</v>
      </c>
      <c r="R3" s="168" t="s">
        <v>2521</v>
      </c>
      <c r="S3" s="168" t="s">
        <v>2486</v>
      </c>
      <c r="T3" s="168" t="s">
        <v>2487</v>
      </c>
      <c r="U3" s="168" t="s">
        <v>2488</v>
      </c>
      <c r="V3" s="168" t="s">
        <v>2489</v>
      </c>
      <c r="W3" s="168" t="s">
        <v>2490</v>
      </c>
      <c r="X3" s="168" t="s">
        <v>2491</v>
      </c>
      <c r="Y3" s="168" t="s">
        <v>2522</v>
      </c>
      <c r="Z3" s="168" t="s">
        <v>2523</v>
      </c>
      <c r="AA3" s="168" t="s">
        <v>2492</v>
      </c>
    </row>
    <row r="4" spans="1:27" s="205" customFormat="1" ht="15" customHeight="1">
      <c r="A4" s="203" t="s">
        <v>3019</v>
      </c>
      <c r="B4" s="203"/>
      <c r="C4" s="204">
        <v>1627</v>
      </c>
      <c r="D4" s="204">
        <v>2295</v>
      </c>
      <c r="E4" s="204">
        <v>2847.6170000000002</v>
      </c>
      <c r="F4" s="204">
        <v>2493</v>
      </c>
      <c r="G4" s="204">
        <v>2616</v>
      </c>
      <c r="H4" s="204">
        <v>1471</v>
      </c>
      <c r="I4" s="204">
        <f>I5</f>
        <v>1829</v>
      </c>
      <c r="J4" s="204">
        <f>J5</f>
        <v>1310</v>
      </c>
      <c r="K4" s="204">
        <f>K5</f>
        <v>1827</v>
      </c>
      <c r="L4" s="204">
        <f>L5</f>
        <v>3694</v>
      </c>
      <c r="M4" s="204">
        <f>M5</f>
        <v>4840</v>
      </c>
      <c r="N4" s="204">
        <v>5210</v>
      </c>
      <c r="O4" s="204">
        <v>3519</v>
      </c>
      <c r="P4" s="275">
        <v>4006</v>
      </c>
      <c r="Q4" s="275">
        <v>3702</v>
      </c>
      <c r="R4" s="275">
        <v>4105</v>
      </c>
      <c r="S4" s="275">
        <v>3884</v>
      </c>
      <c r="T4" s="275">
        <v>3863</v>
      </c>
      <c r="U4" s="275">
        <v>3835</v>
      </c>
      <c r="V4" s="275">
        <v>3116</v>
      </c>
      <c r="W4" s="275">
        <v>2834</v>
      </c>
      <c r="X4" s="275">
        <v>2661</v>
      </c>
      <c r="Y4" s="275">
        <v>1791</v>
      </c>
      <c r="Z4" s="275">
        <v>1429</v>
      </c>
      <c r="AA4" s="275">
        <v>1811</v>
      </c>
    </row>
    <row r="5" spans="1:27" s="70" customFormat="1" ht="15" customHeight="1">
      <c r="A5" s="185"/>
      <c r="B5" s="257" t="s">
        <v>3020</v>
      </c>
      <c r="C5" s="207">
        <v>1627</v>
      </c>
      <c r="D5" s="207">
        <v>2295</v>
      </c>
      <c r="E5" s="207">
        <v>2847.6170000000002</v>
      </c>
      <c r="F5" s="207">
        <v>2493</v>
      </c>
      <c r="G5" s="207">
        <v>2616</v>
      </c>
      <c r="H5" s="207">
        <v>1471</v>
      </c>
      <c r="I5" s="207">
        <v>1829</v>
      </c>
      <c r="J5" s="207">
        <v>1310</v>
      </c>
      <c r="K5" s="207">
        <v>1827</v>
      </c>
      <c r="L5" s="207">
        <v>3694</v>
      </c>
      <c r="M5" s="207">
        <v>4840</v>
      </c>
      <c r="N5" s="207">
        <v>5210</v>
      </c>
      <c r="O5" s="207">
        <v>3519</v>
      </c>
      <c r="P5" s="208">
        <v>4006</v>
      </c>
      <c r="Q5" s="208">
        <v>3702</v>
      </c>
      <c r="R5" s="208">
        <v>4105</v>
      </c>
      <c r="S5" s="208">
        <v>3884</v>
      </c>
      <c r="T5" s="208">
        <v>3863</v>
      </c>
      <c r="U5" s="208">
        <v>3835</v>
      </c>
      <c r="V5" s="208">
        <v>3116</v>
      </c>
      <c r="W5" s="208">
        <v>2834</v>
      </c>
      <c r="X5" s="208">
        <v>2661</v>
      </c>
      <c r="Y5" s="208">
        <v>1791</v>
      </c>
      <c r="Z5" s="208">
        <v>1429</v>
      </c>
      <c r="AA5" s="208">
        <v>1811</v>
      </c>
    </row>
    <row r="6" spans="1:27" s="70" customFormat="1" ht="15" hidden="1" customHeight="1">
      <c r="A6" s="185"/>
      <c r="B6" s="257" t="s">
        <v>3021</v>
      </c>
      <c r="C6" s="207">
        <v>0</v>
      </c>
      <c r="D6" s="207">
        <v>0</v>
      </c>
      <c r="E6" s="207">
        <v>0</v>
      </c>
      <c r="F6" s="207">
        <v>0</v>
      </c>
      <c r="G6" s="207">
        <v>0</v>
      </c>
      <c r="H6" s="207">
        <v>0</v>
      </c>
      <c r="I6" s="207">
        <v>0</v>
      </c>
      <c r="J6" s="207">
        <v>0</v>
      </c>
      <c r="K6" s="207">
        <v>0</v>
      </c>
      <c r="L6" s="207">
        <v>0</v>
      </c>
      <c r="M6" s="207">
        <v>0</v>
      </c>
      <c r="N6" s="207">
        <v>0</v>
      </c>
      <c r="O6" s="207">
        <v>0</v>
      </c>
      <c r="P6" s="208">
        <v>0</v>
      </c>
      <c r="Q6" s="208">
        <v>0</v>
      </c>
      <c r="R6" s="208">
        <v>0</v>
      </c>
      <c r="S6" s="208">
        <v>0</v>
      </c>
      <c r="T6" s="208">
        <v>0</v>
      </c>
      <c r="U6" s="208">
        <v>0</v>
      </c>
      <c r="V6" s="208">
        <v>0</v>
      </c>
      <c r="W6" s="208">
        <v>0</v>
      </c>
      <c r="X6" s="208">
        <v>0</v>
      </c>
      <c r="Y6" s="208">
        <v>0</v>
      </c>
      <c r="Z6" s="208">
        <v>0</v>
      </c>
      <c r="AA6" s="208">
        <v>0</v>
      </c>
    </row>
    <row r="7" spans="1:27" s="205" customFormat="1" ht="15" customHeight="1">
      <c r="A7" s="203" t="s">
        <v>3022</v>
      </c>
      <c r="B7" s="203"/>
      <c r="C7" s="204">
        <v>-14081</v>
      </c>
      <c r="D7" s="204">
        <v>-10444</v>
      </c>
      <c r="E7" s="204">
        <v>-10684</v>
      </c>
      <c r="F7" s="204">
        <v>-6982</v>
      </c>
      <c r="G7" s="204">
        <v>-6544</v>
      </c>
      <c r="H7" s="204">
        <v>-6853</v>
      </c>
      <c r="I7" s="204">
        <f>I8</f>
        <v>-7093</v>
      </c>
      <c r="J7" s="204">
        <f>J8</f>
        <v>-6941.0339999999997</v>
      </c>
      <c r="K7" s="204">
        <f>K8</f>
        <v>-4853</v>
      </c>
      <c r="L7" s="204">
        <f>L8</f>
        <v>-6416</v>
      </c>
      <c r="M7" s="204">
        <f>M8</f>
        <v>-7174</v>
      </c>
      <c r="N7" s="204">
        <v>-7838</v>
      </c>
      <c r="O7" s="204">
        <v>-7367</v>
      </c>
      <c r="P7" s="275">
        <v>-8094</v>
      </c>
      <c r="Q7" s="275">
        <v>-7624</v>
      </c>
      <c r="R7" s="275">
        <v>-8055</v>
      </c>
      <c r="S7" s="275">
        <v>-7717</v>
      </c>
      <c r="T7" s="275">
        <v>-8799</v>
      </c>
      <c r="U7" s="275">
        <v>-9050</v>
      </c>
      <c r="V7" s="275">
        <v>-7602</v>
      </c>
      <c r="W7" s="275">
        <v>-9941</v>
      </c>
      <c r="X7" s="275">
        <v>-8500</v>
      </c>
      <c r="Y7" s="275">
        <v>-7694</v>
      </c>
      <c r="Z7" s="275">
        <v>-6526</v>
      </c>
      <c r="AA7" s="275">
        <v>-7190</v>
      </c>
    </row>
    <row r="8" spans="1:27" s="70" customFormat="1" ht="15" customHeight="1">
      <c r="A8" s="185"/>
      <c r="B8" s="257" t="s">
        <v>3020</v>
      </c>
      <c r="C8" s="207">
        <v>-9415</v>
      </c>
      <c r="D8" s="207">
        <v>-6283</v>
      </c>
      <c r="E8" s="207">
        <v>-7399</v>
      </c>
      <c r="F8" s="207">
        <v>-6982</v>
      </c>
      <c r="G8" s="207">
        <v>-6544</v>
      </c>
      <c r="H8" s="207">
        <v>-6853</v>
      </c>
      <c r="I8" s="207">
        <v>-7093</v>
      </c>
      <c r="J8" s="207">
        <v>-6941.0339999999997</v>
      </c>
      <c r="K8" s="207">
        <v>-4853</v>
      </c>
      <c r="L8" s="207">
        <v>-6416</v>
      </c>
      <c r="M8" s="207">
        <v>-7174</v>
      </c>
      <c r="N8" s="207">
        <v>-7838</v>
      </c>
      <c r="O8" s="207">
        <v>-7367</v>
      </c>
      <c r="P8" s="208">
        <v>-8094</v>
      </c>
      <c r="Q8" s="208">
        <v>-7624</v>
      </c>
      <c r="R8" s="208">
        <v>-8055</v>
      </c>
      <c r="S8" s="208">
        <v>-7717</v>
      </c>
      <c r="T8" s="208">
        <v>-8799</v>
      </c>
      <c r="U8" s="208">
        <v>-9050</v>
      </c>
      <c r="V8" s="208">
        <v>-7587</v>
      </c>
      <c r="W8" s="208">
        <v>-8405</v>
      </c>
      <c r="X8" s="208">
        <v>-6829</v>
      </c>
      <c r="Y8" s="208">
        <v>-6152</v>
      </c>
      <c r="Z8" s="208">
        <v>-5141</v>
      </c>
      <c r="AA8" s="208">
        <v>-5767</v>
      </c>
    </row>
    <row r="9" spans="1:27" s="70" customFormat="1" ht="15" customHeight="1">
      <c r="A9" s="185"/>
      <c r="B9" s="257" t="s">
        <v>3021</v>
      </c>
      <c r="C9" s="207">
        <v>-4666</v>
      </c>
      <c r="D9" s="207">
        <v>-4161</v>
      </c>
      <c r="E9" s="207">
        <v>-3285</v>
      </c>
      <c r="F9" s="207">
        <v>0</v>
      </c>
      <c r="G9" s="207">
        <v>0</v>
      </c>
      <c r="H9" s="207">
        <v>0</v>
      </c>
      <c r="I9" s="207">
        <v>0</v>
      </c>
      <c r="J9" s="207">
        <v>0</v>
      </c>
      <c r="K9" s="207">
        <v>0</v>
      </c>
      <c r="L9" s="207">
        <v>0</v>
      </c>
      <c r="M9" s="207">
        <v>0</v>
      </c>
      <c r="N9" s="207">
        <v>0</v>
      </c>
      <c r="O9" s="207">
        <v>0</v>
      </c>
      <c r="P9" s="208"/>
      <c r="Q9" s="208">
        <v>0</v>
      </c>
      <c r="R9" s="208">
        <v>0</v>
      </c>
      <c r="S9" s="208">
        <v>0</v>
      </c>
      <c r="T9" s="208">
        <v>0</v>
      </c>
      <c r="U9" s="208">
        <v>0</v>
      </c>
      <c r="V9" s="208">
        <v>-15</v>
      </c>
      <c r="W9" s="208">
        <v>-1536</v>
      </c>
      <c r="X9" s="208">
        <v>-1671</v>
      </c>
      <c r="Y9" s="208">
        <v>-1542</v>
      </c>
      <c r="Z9" s="208">
        <v>-1385</v>
      </c>
      <c r="AA9" s="208">
        <v>-1423</v>
      </c>
    </row>
    <row r="10" spans="1:27" s="205" customFormat="1" ht="15" customHeight="1">
      <c r="A10" s="203" t="s">
        <v>156</v>
      </c>
      <c r="B10" s="203"/>
      <c r="C10" s="204">
        <v>-12454</v>
      </c>
      <c r="D10" s="204">
        <v>-8149</v>
      </c>
      <c r="E10" s="204">
        <v>-7836.3829999999998</v>
      </c>
      <c r="F10" s="204">
        <v>-4489</v>
      </c>
      <c r="G10" s="204">
        <v>-3928</v>
      </c>
      <c r="H10" s="204">
        <v>-5382</v>
      </c>
      <c r="I10" s="204">
        <f>I7+I4</f>
        <v>-5264</v>
      </c>
      <c r="J10" s="204">
        <f>J7+J4</f>
        <v>-5631.0339999999997</v>
      </c>
      <c r="K10" s="204">
        <f>K7+K4</f>
        <v>-3026</v>
      </c>
      <c r="L10" s="204">
        <f>+L4+L7</f>
        <v>-2722</v>
      </c>
      <c r="M10" s="204">
        <f>+M4+M7</f>
        <v>-2334</v>
      </c>
      <c r="N10" s="204">
        <v>-2628</v>
      </c>
      <c r="O10" s="204">
        <v>-3848</v>
      </c>
      <c r="P10" s="275">
        <v>-4088</v>
      </c>
      <c r="Q10" s="275">
        <v>-3922</v>
      </c>
      <c r="R10" s="275">
        <v>-3950</v>
      </c>
      <c r="S10" s="275">
        <v>-3833</v>
      </c>
      <c r="T10" s="275">
        <v>-4936</v>
      </c>
      <c r="U10" s="275">
        <v>-5215</v>
      </c>
      <c r="V10" s="275">
        <v>-4486</v>
      </c>
      <c r="W10" s="275">
        <v>-7107</v>
      </c>
      <c r="X10" s="275">
        <v>-5839</v>
      </c>
      <c r="Y10" s="275">
        <v>-5903</v>
      </c>
      <c r="Z10" s="275">
        <v>-5097</v>
      </c>
      <c r="AA10" s="275">
        <v>-5379</v>
      </c>
    </row>
    <row r="11" spans="1:27" s="282" customFormat="1" ht="15" customHeight="1">
      <c r="A11" s="615" t="s">
        <v>3023</v>
      </c>
      <c r="B11" s="615"/>
      <c r="C11" s="204">
        <v>75</v>
      </c>
      <c r="D11" s="204">
        <v>57</v>
      </c>
      <c r="E11" s="204">
        <v>59</v>
      </c>
      <c r="F11" s="204">
        <v>75</v>
      </c>
      <c r="G11" s="204">
        <v>60.041522999999998</v>
      </c>
      <c r="H11" s="204">
        <v>46</v>
      </c>
      <c r="I11" s="204">
        <v>46</v>
      </c>
      <c r="J11" s="204">
        <v>108</v>
      </c>
      <c r="K11" s="204">
        <v>32</v>
      </c>
      <c r="L11" s="204">
        <v>46</v>
      </c>
      <c r="M11" s="204">
        <v>46</v>
      </c>
      <c r="N11" s="204">
        <v>66</v>
      </c>
      <c r="O11" s="204">
        <v>60</v>
      </c>
      <c r="P11" s="275">
        <v>278</v>
      </c>
      <c r="Q11" s="275">
        <v>295</v>
      </c>
      <c r="R11" s="275">
        <v>336</v>
      </c>
      <c r="S11" s="275">
        <v>350</v>
      </c>
      <c r="T11" s="275">
        <v>467</v>
      </c>
      <c r="U11" s="275">
        <v>461</v>
      </c>
      <c r="V11" s="275">
        <v>406</v>
      </c>
      <c r="W11" s="275">
        <v>428</v>
      </c>
      <c r="X11" s="275">
        <v>360</v>
      </c>
      <c r="Y11" s="275">
        <v>292</v>
      </c>
      <c r="Z11" s="275">
        <v>234</v>
      </c>
      <c r="AA11" s="275">
        <v>248</v>
      </c>
    </row>
  </sheetData>
  <hyperlinks>
    <hyperlink ref="A1" location="Menu!E80" display="Nocional dos Derivativos de Crédito Mantidos na Carteira" xr:uid="{149FDB56-DAF9-40D4-91D3-E56627263A52}"/>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D835A-AE63-4514-B6C4-89592E86E567}">
  <sheetPr codeName="Plan63">
    <tabColor rgb="FF5F6062"/>
  </sheetPr>
  <dimension ref="A1:EW10"/>
  <sheetViews>
    <sheetView workbookViewId="0">
      <selection sqref="A1:XFD1048576"/>
    </sheetView>
  </sheetViews>
  <sheetFormatPr defaultColWidth="9.21875" defaultRowHeight="13.2"/>
  <cols>
    <col min="1" max="1" width="30.5546875" style="58" customWidth="1"/>
    <col min="2" max="2" width="40.5546875" style="58" customWidth="1"/>
    <col min="3" max="3" width="8.77734375" style="58" bestFit="1" customWidth="1"/>
    <col min="4" max="4" width="9.77734375" style="58" bestFit="1" customWidth="1"/>
    <col min="5" max="5" width="10" style="58" bestFit="1" customWidth="1"/>
    <col min="6" max="8" width="10" style="58" customWidth="1"/>
    <col min="9" max="9" width="8.77734375" style="58" bestFit="1" customWidth="1"/>
    <col min="10" max="10" width="9.77734375" style="58" bestFit="1" customWidth="1"/>
    <col min="11" max="11" width="10" style="58" bestFit="1" customWidth="1"/>
    <col min="12" max="12" width="8.77734375" style="58" bestFit="1" customWidth="1"/>
    <col min="13" max="13" width="9.77734375" style="58" bestFit="1" customWidth="1"/>
    <col min="14" max="14" width="10" style="58" bestFit="1" customWidth="1"/>
    <col min="15" max="15" width="8.77734375" style="58" bestFit="1" customWidth="1"/>
    <col min="16" max="16" width="9.77734375" style="58" bestFit="1" customWidth="1"/>
    <col min="17" max="17" width="10" style="58" bestFit="1" customWidth="1"/>
    <col min="18" max="18" width="8.77734375" style="58" bestFit="1" customWidth="1"/>
    <col min="19" max="19" width="9.77734375" style="58" bestFit="1" customWidth="1"/>
    <col min="20" max="20" width="10" style="58" bestFit="1" customWidth="1"/>
    <col min="21" max="21" width="8.77734375" style="58" bestFit="1" customWidth="1"/>
    <col min="22" max="22" width="9.77734375" style="58" bestFit="1" customWidth="1"/>
    <col min="23" max="23" width="10" style="58" bestFit="1" customWidth="1"/>
    <col min="24" max="24" width="8.77734375" style="58" bestFit="1" customWidth="1"/>
    <col min="25" max="25" width="9.77734375" style="58" bestFit="1" customWidth="1"/>
    <col min="26" max="26" width="10" style="58" bestFit="1" customWidth="1"/>
    <col min="27" max="27" width="8.77734375" style="58" bestFit="1" customWidth="1"/>
    <col min="28" max="28" width="9.77734375" style="58" bestFit="1" customWidth="1"/>
    <col min="29" max="29" width="10" style="58" bestFit="1" customWidth="1"/>
    <col min="30" max="30" width="8.77734375" style="58" bestFit="1" customWidth="1"/>
    <col min="31" max="31" width="9.77734375" style="58" bestFit="1" customWidth="1"/>
    <col min="32" max="32" width="10" style="58" bestFit="1" customWidth="1"/>
    <col min="33" max="33" width="8.77734375" style="58" bestFit="1" customWidth="1"/>
    <col min="34" max="34" width="9.77734375" style="58" bestFit="1" customWidth="1"/>
    <col min="35" max="35" width="10" style="58" bestFit="1" customWidth="1"/>
    <col min="36" max="36" width="8.77734375" style="58" bestFit="1" customWidth="1"/>
    <col min="37" max="37" width="9.77734375" style="58" bestFit="1" customWidth="1"/>
    <col min="38" max="38" width="10" style="58" bestFit="1" customWidth="1"/>
    <col min="39" max="39" width="8.77734375" style="58" bestFit="1" customWidth="1"/>
    <col min="40" max="40" width="9.77734375" style="58" bestFit="1" customWidth="1"/>
    <col min="41" max="41" width="10" style="58" bestFit="1" customWidth="1"/>
    <col min="42" max="42" width="8.77734375" style="58" bestFit="1" customWidth="1"/>
    <col min="43" max="43" width="9.77734375" style="58" bestFit="1" customWidth="1"/>
    <col min="44" max="44" width="10" style="58" bestFit="1" customWidth="1"/>
    <col min="45" max="45" width="8.77734375" style="58" bestFit="1" customWidth="1"/>
    <col min="46" max="46" width="9.77734375" style="58" bestFit="1" customWidth="1"/>
    <col min="47" max="47" width="10" style="58" bestFit="1" customWidth="1"/>
    <col min="48" max="48" width="8.77734375" style="58" bestFit="1" customWidth="1"/>
    <col min="49" max="49" width="9.77734375" style="58" bestFit="1" customWidth="1"/>
    <col min="50" max="50" width="10" style="58" bestFit="1" customWidth="1"/>
    <col min="51" max="51" width="8.77734375" style="58" bestFit="1" customWidth="1"/>
    <col min="52" max="52" width="9.77734375" style="58" bestFit="1" customWidth="1"/>
    <col min="53" max="53" width="10" style="58" bestFit="1" customWidth="1"/>
    <col min="54" max="54" width="8.77734375" style="58" bestFit="1" customWidth="1"/>
    <col min="55" max="55" width="9.77734375" style="58" bestFit="1" customWidth="1"/>
    <col min="56" max="56" width="10" style="58" bestFit="1" customWidth="1"/>
    <col min="57" max="57" width="8.77734375" style="58" bestFit="1" customWidth="1"/>
    <col min="58" max="58" width="9.77734375" style="58" bestFit="1" customWidth="1"/>
    <col min="59" max="59" width="10" style="58" bestFit="1" customWidth="1"/>
    <col min="60" max="60" width="8.77734375" style="58" bestFit="1" customWidth="1"/>
    <col min="61" max="61" width="9.77734375" style="58" bestFit="1" customWidth="1"/>
    <col min="62" max="62" width="10" style="58" bestFit="1" customWidth="1"/>
    <col min="63" max="63" width="8.77734375" style="58" bestFit="1" customWidth="1"/>
    <col min="64" max="64" width="9.77734375" style="58" bestFit="1" customWidth="1"/>
    <col min="65" max="65" width="10" style="58" bestFit="1" customWidth="1"/>
    <col min="66" max="66" width="8.77734375" style="58" bestFit="1" customWidth="1"/>
    <col min="67" max="67" width="9.77734375" style="58" bestFit="1" customWidth="1"/>
    <col min="68" max="68" width="10" style="58" bestFit="1" customWidth="1"/>
    <col min="69" max="69" width="8.77734375" style="58" bestFit="1" customWidth="1"/>
    <col min="70" max="70" width="9.77734375" style="58" bestFit="1" customWidth="1"/>
    <col min="71" max="71" width="10" style="58" bestFit="1" customWidth="1"/>
    <col min="72" max="72" width="8.77734375" style="58" bestFit="1" customWidth="1"/>
    <col min="73" max="73" width="9.77734375" style="58" bestFit="1" customWidth="1"/>
    <col min="74" max="74" width="10" style="58" bestFit="1" customWidth="1"/>
    <col min="75" max="75" width="9.21875" style="69"/>
    <col min="76" max="16384" width="9.21875" style="58"/>
  </cols>
  <sheetData>
    <row r="1" spans="1:153" s="593" customFormat="1" ht="17.25" customHeight="1">
      <c r="A1" s="53" t="s">
        <v>3024</v>
      </c>
      <c r="B1" s="114"/>
      <c r="C1" s="114"/>
      <c r="D1" s="114"/>
      <c r="E1" s="114"/>
      <c r="F1" s="114"/>
      <c r="G1" s="114"/>
      <c r="H1" s="114"/>
      <c r="I1" s="114"/>
      <c r="J1" s="114"/>
      <c r="K1" s="114"/>
      <c r="L1" s="114"/>
      <c r="M1" s="114"/>
      <c r="N1" s="114"/>
      <c r="O1" s="114"/>
      <c r="P1" s="114"/>
      <c r="Q1" s="114"/>
      <c r="R1" s="114"/>
      <c r="S1" s="114"/>
      <c r="T1" s="114"/>
      <c r="U1" s="114"/>
      <c r="V1" s="114"/>
      <c r="W1" s="114"/>
      <c r="X1" s="114"/>
      <c r="Y1" s="114"/>
      <c r="Z1" s="114"/>
      <c r="AA1" s="114"/>
      <c r="AB1" s="114"/>
      <c r="AC1" s="114"/>
      <c r="AD1" s="114"/>
      <c r="AE1" s="114"/>
      <c r="AF1" s="105"/>
      <c r="AG1" s="114"/>
      <c r="AH1" s="114"/>
      <c r="AI1" s="105"/>
      <c r="AJ1" s="114"/>
      <c r="AK1" s="114"/>
      <c r="AL1" s="105"/>
      <c r="AM1" s="114"/>
      <c r="AN1" s="114"/>
      <c r="AO1" s="105"/>
      <c r="AP1" s="114"/>
      <c r="AQ1" s="114"/>
      <c r="AR1" s="105"/>
      <c r="AS1" s="114"/>
      <c r="AT1" s="114"/>
      <c r="AU1" s="105"/>
      <c r="AV1" s="114"/>
      <c r="AW1" s="114"/>
      <c r="AX1" s="105"/>
      <c r="AY1" s="114"/>
      <c r="AZ1" s="114"/>
      <c r="BA1" s="105"/>
      <c r="BB1" s="114"/>
      <c r="BC1" s="114"/>
      <c r="BD1" s="105"/>
      <c r="BE1" s="114"/>
      <c r="BF1" s="114"/>
      <c r="BG1" s="105"/>
      <c r="BH1" s="114"/>
      <c r="BI1" s="114"/>
      <c r="BJ1" s="105"/>
      <c r="BK1" s="114"/>
      <c r="BL1" s="114"/>
      <c r="BM1" s="105"/>
      <c r="BN1" s="114"/>
      <c r="BO1" s="114"/>
      <c r="BP1" s="105"/>
      <c r="BQ1" s="114"/>
      <c r="BR1" s="114"/>
      <c r="BS1" s="105"/>
      <c r="BT1" s="114"/>
      <c r="BU1" s="114"/>
      <c r="BV1" s="105" t="s">
        <v>2693</v>
      </c>
      <c r="BW1" s="590"/>
      <c r="BX1" s="591"/>
      <c r="BY1" s="591"/>
      <c r="BZ1" s="591"/>
      <c r="CA1" s="591"/>
      <c r="CB1" s="591"/>
      <c r="CC1" s="591"/>
      <c r="CD1" s="591"/>
      <c r="CE1" s="591"/>
      <c r="CF1" s="591"/>
      <c r="CG1" s="591"/>
      <c r="CH1" s="591"/>
      <c r="CI1" s="591"/>
      <c r="CJ1" s="591"/>
      <c r="CK1" s="591"/>
      <c r="CL1" s="591"/>
      <c r="CM1" s="591"/>
      <c r="CN1" s="592"/>
    </row>
    <row r="2" spans="1:153" s="593" customFormat="1" ht="17.25" customHeight="1">
      <c r="A2" s="594"/>
      <c r="B2" s="595"/>
      <c r="C2" s="578"/>
      <c r="D2" s="596"/>
      <c r="E2" s="579"/>
      <c r="F2" s="579"/>
      <c r="G2" s="579"/>
      <c r="H2" s="579"/>
      <c r="I2" s="578"/>
      <c r="J2" s="596"/>
      <c r="K2" s="579"/>
      <c r="L2" s="136" t="s">
        <v>2475</v>
      </c>
      <c r="M2" s="136"/>
      <c r="N2" s="136"/>
      <c r="O2" s="136"/>
      <c r="P2" s="136"/>
      <c r="Q2" s="136"/>
      <c r="R2" s="136"/>
      <c r="S2" s="136"/>
      <c r="T2" s="136"/>
      <c r="U2" s="136"/>
      <c r="V2" s="136"/>
      <c r="W2" s="136"/>
      <c r="X2" s="136"/>
      <c r="Y2" s="136"/>
      <c r="Z2" s="136"/>
      <c r="AA2" s="136"/>
      <c r="AB2" s="136"/>
      <c r="AC2" s="136"/>
      <c r="AD2" s="136"/>
      <c r="AE2" s="136"/>
      <c r="AF2" s="136"/>
      <c r="AG2" s="136"/>
      <c r="AH2" s="136"/>
      <c r="AI2" s="136"/>
      <c r="AJ2" s="136"/>
      <c r="AK2" s="136"/>
      <c r="AL2" s="136"/>
      <c r="AM2" s="136"/>
      <c r="AN2" s="136"/>
      <c r="AO2" s="136"/>
      <c r="AP2" s="136"/>
      <c r="AQ2" s="136"/>
      <c r="AR2" s="136"/>
      <c r="AS2" s="136"/>
      <c r="AT2" s="136"/>
      <c r="AU2" s="136"/>
      <c r="AV2" s="136"/>
      <c r="AW2" s="136"/>
      <c r="AX2" s="136"/>
      <c r="AY2" s="136"/>
      <c r="AZ2" s="136"/>
      <c r="BA2" s="136"/>
      <c r="BB2" s="136"/>
      <c r="BC2" s="136"/>
      <c r="BD2" s="136"/>
      <c r="BE2" s="136"/>
      <c r="BF2" s="136"/>
      <c r="BG2" s="136"/>
      <c r="BH2" s="136"/>
      <c r="BI2" s="136"/>
      <c r="BJ2" s="136"/>
      <c r="BK2" s="136"/>
      <c r="BL2" s="136"/>
      <c r="BM2" s="136"/>
      <c r="BN2" s="136" t="s">
        <v>2625</v>
      </c>
      <c r="BO2" s="136"/>
      <c r="BP2" s="136"/>
      <c r="BQ2" s="136"/>
      <c r="BR2" s="136"/>
      <c r="BS2" s="136"/>
      <c r="BT2" s="136"/>
      <c r="BU2" s="136"/>
      <c r="BV2" s="136"/>
      <c r="BW2" s="597"/>
      <c r="BX2" s="598"/>
      <c r="BY2" s="598"/>
      <c r="BZ2" s="598"/>
      <c r="CA2" s="598"/>
      <c r="CB2" s="598"/>
      <c r="CC2" s="598"/>
      <c r="CD2" s="598"/>
      <c r="CE2" s="598"/>
      <c r="CF2" s="598"/>
      <c r="CG2" s="598"/>
      <c r="CH2" s="598"/>
      <c r="CI2" s="598"/>
      <c r="CJ2" s="598"/>
      <c r="CK2" s="598"/>
      <c r="CL2" s="598"/>
      <c r="CM2" s="598"/>
      <c r="CN2" s="592"/>
    </row>
    <row r="3" spans="1:153" s="593" customFormat="1" ht="13.8">
      <c r="A3" s="599" t="s">
        <v>3025</v>
      </c>
      <c r="B3" s="600"/>
      <c r="C3" s="138" t="s">
        <v>2265</v>
      </c>
      <c r="D3" s="601"/>
      <c r="E3" s="139"/>
      <c r="F3" s="138" t="s">
        <v>2372</v>
      </c>
      <c r="G3" s="601"/>
      <c r="H3" s="139"/>
      <c r="I3" s="138" t="s">
        <v>2517</v>
      </c>
      <c r="J3" s="601"/>
      <c r="K3" s="139"/>
      <c r="L3" s="138" t="s">
        <v>2518</v>
      </c>
      <c r="M3" s="601"/>
      <c r="N3" s="139"/>
      <c r="O3" s="138" t="s">
        <v>2519</v>
      </c>
      <c r="P3" s="601"/>
      <c r="Q3" s="139"/>
      <c r="R3" s="138" t="s">
        <v>2520</v>
      </c>
      <c r="S3" s="601"/>
      <c r="T3" s="139"/>
      <c r="U3" s="138" t="s">
        <v>2508</v>
      </c>
      <c r="V3" s="601"/>
      <c r="W3" s="139"/>
      <c r="X3" s="138" t="s">
        <v>2477</v>
      </c>
      <c r="Y3" s="601"/>
      <c r="Z3" s="139"/>
      <c r="AA3" s="138" t="s">
        <v>2478</v>
      </c>
      <c r="AB3" s="601"/>
      <c r="AC3" s="139"/>
      <c r="AD3" s="138" t="s">
        <v>2479</v>
      </c>
      <c r="AE3" s="601"/>
      <c r="AF3" s="139"/>
      <c r="AG3" s="138" t="s">
        <v>2480</v>
      </c>
      <c r="AH3" s="601"/>
      <c r="AI3" s="139"/>
      <c r="AJ3" s="138" t="s">
        <v>2481</v>
      </c>
      <c r="AK3" s="601"/>
      <c r="AL3" s="139"/>
      <c r="AM3" s="140" t="s">
        <v>2482</v>
      </c>
      <c r="AN3" s="601"/>
      <c r="AO3" s="139"/>
      <c r="AP3" s="140" t="s">
        <v>2483</v>
      </c>
      <c r="AQ3" s="601"/>
      <c r="AR3" s="139"/>
      <c r="AS3" s="138" t="s">
        <v>2484</v>
      </c>
      <c r="AT3" s="140"/>
      <c r="AU3" s="139"/>
      <c r="AV3" s="138" t="s">
        <v>2521</v>
      </c>
      <c r="AW3" s="140"/>
      <c r="AX3" s="139"/>
      <c r="AY3" s="138" t="s">
        <v>2486</v>
      </c>
      <c r="AZ3" s="140"/>
      <c r="BA3" s="139"/>
      <c r="BB3" s="138" t="s">
        <v>2487</v>
      </c>
      <c r="BC3" s="140"/>
      <c r="BD3" s="139"/>
      <c r="BE3" s="138" t="s">
        <v>2488</v>
      </c>
      <c r="BF3" s="140"/>
      <c r="BG3" s="139"/>
      <c r="BH3" s="138" t="s">
        <v>2489</v>
      </c>
      <c r="BI3" s="140"/>
      <c r="BJ3" s="139"/>
      <c r="BK3" s="139" t="s">
        <v>2490</v>
      </c>
      <c r="BL3" s="140"/>
      <c r="BM3" s="139"/>
      <c r="BN3" s="602" t="s">
        <v>2491</v>
      </c>
      <c r="BO3" s="141"/>
      <c r="BP3" s="139"/>
      <c r="BQ3" s="65" t="s">
        <v>2522</v>
      </c>
      <c r="BR3" s="603"/>
      <c r="BS3" s="68"/>
      <c r="BT3" s="603">
        <v>41820</v>
      </c>
      <c r="BU3" s="603"/>
      <c r="BV3" s="68"/>
      <c r="BW3" s="143"/>
      <c r="BX3" s="70"/>
      <c r="BY3" s="70"/>
      <c r="BZ3" s="70"/>
      <c r="CA3" s="70"/>
      <c r="CB3" s="70"/>
      <c r="CC3" s="70"/>
      <c r="CD3" s="70"/>
      <c r="CE3" s="70"/>
      <c r="CF3" s="70"/>
      <c r="CG3" s="70"/>
      <c r="CH3" s="70"/>
      <c r="CI3" s="70"/>
      <c r="CJ3" s="70"/>
      <c r="CK3" s="70"/>
      <c r="CL3" s="70"/>
      <c r="CM3" s="70"/>
      <c r="CN3" s="70"/>
    </row>
    <row r="4" spans="1:153" ht="17.25" customHeight="1">
      <c r="A4" s="604" t="s">
        <v>2348</v>
      </c>
      <c r="B4" s="604" t="s">
        <v>3026</v>
      </c>
      <c r="C4" s="605" t="s">
        <v>3027</v>
      </c>
      <c r="D4" s="605" t="s">
        <v>3028</v>
      </c>
      <c r="E4" s="605" t="s">
        <v>3029</v>
      </c>
      <c r="F4" s="605" t="s">
        <v>3027</v>
      </c>
      <c r="G4" s="605" t="s">
        <v>3028</v>
      </c>
      <c r="H4" s="605" t="s">
        <v>3029</v>
      </c>
      <c r="I4" s="605" t="s">
        <v>3027</v>
      </c>
      <c r="J4" s="605" t="s">
        <v>3028</v>
      </c>
      <c r="K4" s="605" t="s">
        <v>3029</v>
      </c>
      <c r="L4" s="605" t="s">
        <v>3027</v>
      </c>
      <c r="M4" s="605" t="s">
        <v>3028</v>
      </c>
      <c r="N4" s="605" t="s">
        <v>3029</v>
      </c>
      <c r="O4" s="605" t="s">
        <v>3027</v>
      </c>
      <c r="P4" s="605" t="s">
        <v>3028</v>
      </c>
      <c r="Q4" s="605" t="s">
        <v>3029</v>
      </c>
      <c r="R4" s="605" t="s">
        <v>3027</v>
      </c>
      <c r="S4" s="605" t="s">
        <v>3028</v>
      </c>
      <c r="T4" s="605" t="s">
        <v>3029</v>
      </c>
      <c r="U4" s="605" t="s">
        <v>3027</v>
      </c>
      <c r="V4" s="605" t="s">
        <v>3028</v>
      </c>
      <c r="W4" s="605" t="s">
        <v>3029</v>
      </c>
      <c r="X4" s="605" t="s">
        <v>3027</v>
      </c>
      <c r="Y4" s="605" t="s">
        <v>3028</v>
      </c>
      <c r="Z4" s="605" t="s">
        <v>3029</v>
      </c>
      <c r="AA4" s="605" t="s">
        <v>3027</v>
      </c>
      <c r="AB4" s="605" t="s">
        <v>3028</v>
      </c>
      <c r="AC4" s="605" t="s">
        <v>3029</v>
      </c>
      <c r="AD4" s="605" t="s">
        <v>3027</v>
      </c>
      <c r="AE4" s="605" t="s">
        <v>3028</v>
      </c>
      <c r="AF4" s="605" t="s">
        <v>3029</v>
      </c>
      <c r="AG4" s="605" t="s">
        <v>3027</v>
      </c>
      <c r="AH4" s="605" t="s">
        <v>3028</v>
      </c>
      <c r="AI4" s="605" t="s">
        <v>3029</v>
      </c>
      <c r="AJ4" s="605" t="s">
        <v>3027</v>
      </c>
      <c r="AK4" s="605" t="s">
        <v>3028</v>
      </c>
      <c r="AL4" s="605" t="s">
        <v>3029</v>
      </c>
      <c r="AM4" s="605" t="s">
        <v>3027</v>
      </c>
      <c r="AN4" s="605" t="s">
        <v>3028</v>
      </c>
      <c r="AO4" s="605" t="s">
        <v>3029</v>
      </c>
      <c r="AP4" s="605" t="s">
        <v>3027</v>
      </c>
      <c r="AQ4" s="605" t="s">
        <v>3028</v>
      </c>
      <c r="AR4" s="605" t="s">
        <v>3029</v>
      </c>
      <c r="AS4" s="606" t="s">
        <v>3027</v>
      </c>
      <c r="AT4" s="606" t="s">
        <v>3028</v>
      </c>
      <c r="AU4" s="606" t="s">
        <v>3029</v>
      </c>
      <c r="AV4" s="606" t="s">
        <v>3027</v>
      </c>
      <c r="AW4" s="606" t="s">
        <v>3028</v>
      </c>
      <c r="AX4" s="606" t="s">
        <v>3029</v>
      </c>
      <c r="AY4" s="606" t="s">
        <v>3027</v>
      </c>
      <c r="AZ4" s="606" t="s">
        <v>3028</v>
      </c>
      <c r="BA4" s="606" t="s">
        <v>3029</v>
      </c>
      <c r="BB4" s="606" t="s">
        <v>3027</v>
      </c>
      <c r="BC4" s="606" t="s">
        <v>3028</v>
      </c>
      <c r="BD4" s="606" t="s">
        <v>3029</v>
      </c>
      <c r="BE4" s="606" t="s">
        <v>3027</v>
      </c>
      <c r="BF4" s="606" t="s">
        <v>3028</v>
      </c>
      <c r="BG4" s="606" t="s">
        <v>3029</v>
      </c>
      <c r="BH4" s="606" t="s">
        <v>3027</v>
      </c>
      <c r="BI4" s="606" t="s">
        <v>3028</v>
      </c>
      <c r="BJ4" s="606" t="s">
        <v>3029</v>
      </c>
      <c r="BK4" s="606" t="s">
        <v>3027</v>
      </c>
      <c r="BL4" s="606" t="s">
        <v>3028</v>
      </c>
      <c r="BM4" s="606" t="s">
        <v>3029</v>
      </c>
      <c r="BN4" s="607" t="s">
        <v>3027</v>
      </c>
      <c r="BO4" s="607" t="s">
        <v>3028</v>
      </c>
      <c r="BP4" s="607" t="s">
        <v>3029</v>
      </c>
      <c r="BQ4" s="607" t="s">
        <v>3027</v>
      </c>
      <c r="BR4" s="607" t="s">
        <v>3028</v>
      </c>
      <c r="BS4" s="607" t="s">
        <v>3029</v>
      </c>
      <c r="BT4" s="607" t="s">
        <v>3027</v>
      </c>
      <c r="BU4" s="607" t="s">
        <v>3028</v>
      </c>
      <c r="BV4" s="606" t="s">
        <v>3029</v>
      </c>
      <c r="BW4" s="143"/>
      <c r="BX4" s="70"/>
      <c r="BY4" s="70"/>
      <c r="BZ4" s="70"/>
      <c r="CA4" s="70"/>
      <c r="CB4" s="70"/>
      <c r="CC4" s="70"/>
      <c r="CD4" s="70"/>
      <c r="CE4" s="70"/>
      <c r="CF4" s="70"/>
      <c r="CG4" s="70"/>
      <c r="CH4" s="70"/>
      <c r="CI4" s="70"/>
      <c r="CJ4" s="70"/>
      <c r="CK4" s="70"/>
      <c r="CL4" s="70"/>
      <c r="CM4" s="70"/>
      <c r="CN4" s="70"/>
    </row>
    <row r="5" spans="1:153" ht="17.25" customHeight="1">
      <c r="A5" s="608" t="s">
        <v>3030</v>
      </c>
      <c r="B5" s="124" t="s">
        <v>3031</v>
      </c>
      <c r="C5" s="609">
        <v>-10</v>
      </c>
      <c r="D5" s="609">
        <v>-969</v>
      </c>
      <c r="E5" s="609">
        <v>-1909</v>
      </c>
      <c r="F5" s="609">
        <v>-11</v>
      </c>
      <c r="G5" s="609">
        <v>-1291</v>
      </c>
      <c r="H5" s="609">
        <v>-2550</v>
      </c>
      <c r="I5" s="609">
        <v>-8</v>
      </c>
      <c r="J5" s="609">
        <v>-995</v>
      </c>
      <c r="K5" s="609">
        <v>-1962</v>
      </c>
      <c r="L5" s="609">
        <v>-7</v>
      </c>
      <c r="M5" s="609">
        <v>-1111</v>
      </c>
      <c r="N5" s="609">
        <v>-2184</v>
      </c>
      <c r="O5" s="609">
        <v>-8</v>
      </c>
      <c r="P5" s="609">
        <v>-1297</v>
      </c>
      <c r="Q5" s="609">
        <v>-2539</v>
      </c>
      <c r="R5" s="609">
        <v>-8</v>
      </c>
      <c r="S5" s="609">
        <v>-1271</v>
      </c>
      <c r="T5" s="609">
        <v>-2493</v>
      </c>
      <c r="U5" s="609">
        <v>-6</v>
      </c>
      <c r="V5" s="609">
        <v>-1170</v>
      </c>
      <c r="W5" s="609">
        <v>-2301</v>
      </c>
      <c r="X5" s="609">
        <v>-7</v>
      </c>
      <c r="Y5" s="609">
        <v>-1497</v>
      </c>
      <c r="Z5" s="609">
        <v>-2932</v>
      </c>
      <c r="AA5" s="609">
        <v>-9</v>
      </c>
      <c r="AB5" s="609">
        <v>-1551</v>
      </c>
      <c r="AC5" s="609">
        <v>-3051</v>
      </c>
      <c r="AD5" s="610">
        <v>-8</v>
      </c>
      <c r="AE5" s="610">
        <v>-1467</v>
      </c>
      <c r="AF5" s="610">
        <v>-2876</v>
      </c>
      <c r="AG5" s="610">
        <v>-6</v>
      </c>
      <c r="AH5" s="610">
        <v>-1411</v>
      </c>
      <c r="AI5" s="610">
        <v>-2777</v>
      </c>
      <c r="AJ5" s="610">
        <v>-8</v>
      </c>
      <c r="AK5" s="610">
        <v>-1788</v>
      </c>
      <c r="AL5" s="610">
        <v>-3524</v>
      </c>
      <c r="AM5" s="610">
        <v>-8</v>
      </c>
      <c r="AN5" s="610">
        <v>-1963</v>
      </c>
      <c r="AO5" s="610">
        <v>-3850</v>
      </c>
      <c r="AP5" s="610">
        <v>-6</v>
      </c>
      <c r="AQ5" s="610">
        <v>-1811</v>
      </c>
      <c r="AR5" s="610">
        <v>-3526</v>
      </c>
      <c r="AS5" s="610">
        <v>-6</v>
      </c>
      <c r="AT5" s="610">
        <v>-1868</v>
      </c>
      <c r="AU5" s="610">
        <v>-3630</v>
      </c>
      <c r="AV5" s="610">
        <v>-4.067931179784253</v>
      </c>
      <c r="AW5" s="610">
        <v>-1318.0376501758992</v>
      </c>
      <c r="AX5" s="610">
        <v>-2559.2472477029964</v>
      </c>
      <c r="AY5" s="610">
        <v>-3.4026930596477061</v>
      </c>
      <c r="AZ5" s="610">
        <v>-1079.5127296177025</v>
      </c>
      <c r="BA5" s="610">
        <v>-2092.9010098307804</v>
      </c>
      <c r="BB5" s="611">
        <v>-4.1934736017132428</v>
      </c>
      <c r="BC5" s="611">
        <v>-1498.1140826804035</v>
      </c>
      <c r="BD5" s="611">
        <v>-2866.8094105218001</v>
      </c>
      <c r="BE5" s="611">
        <v>-3.0458497668695648</v>
      </c>
      <c r="BF5" s="611">
        <v>-1148.4001809182571</v>
      </c>
      <c r="BG5" s="611">
        <v>-2195.7197183438498</v>
      </c>
      <c r="BH5" s="393">
        <v>-3.571312352931951</v>
      </c>
      <c r="BI5" s="393">
        <v>-1169.7206400218918</v>
      </c>
      <c r="BJ5" s="393">
        <v>-2231.021789968031</v>
      </c>
      <c r="BK5" s="393">
        <v>-4.6426718127293887</v>
      </c>
      <c r="BL5" s="393">
        <v>-1501.6385626028759</v>
      </c>
      <c r="BM5" s="393">
        <v>-2875.1754233451547</v>
      </c>
      <c r="BN5" s="393">
        <v>-4.9650121013481305</v>
      </c>
      <c r="BO5" s="393">
        <v>-1291.250320796921</v>
      </c>
      <c r="BP5" s="393">
        <v>-2451.6013189656974</v>
      </c>
      <c r="BQ5" s="393">
        <v>-4.4654060379761669</v>
      </c>
      <c r="BR5" s="393">
        <v>-1243.9248041267776</v>
      </c>
      <c r="BS5" s="393">
        <v>-2398.0935641995293</v>
      </c>
      <c r="BT5" s="393">
        <v>-3.9265761353127622</v>
      </c>
      <c r="BU5" s="393">
        <v>-1075.2822029894803</v>
      </c>
      <c r="BV5" s="393">
        <v>-2082.8562388868299</v>
      </c>
      <c r="BW5" s="143"/>
      <c r="BX5" s="70"/>
      <c r="BY5" s="70"/>
      <c r="BZ5" s="70"/>
      <c r="CA5" s="70"/>
      <c r="CB5" s="70"/>
      <c r="CC5" s="70"/>
      <c r="CD5" s="70"/>
      <c r="CE5" s="70"/>
      <c r="CF5" s="612"/>
      <c r="CG5" s="612"/>
      <c r="CH5" s="612"/>
      <c r="CI5" s="612"/>
      <c r="CJ5" s="612"/>
      <c r="CK5" s="612"/>
      <c r="CL5" s="612"/>
      <c r="CM5" s="612"/>
      <c r="CN5" s="612"/>
    </row>
    <row r="6" spans="1:153" ht="17.25" customHeight="1">
      <c r="A6" s="613" t="s">
        <v>3032</v>
      </c>
      <c r="B6" s="124" t="s">
        <v>3033</v>
      </c>
      <c r="C6" s="609">
        <v>-3</v>
      </c>
      <c r="D6" s="609">
        <v>-233</v>
      </c>
      <c r="E6" s="609">
        <v>-449</v>
      </c>
      <c r="F6" s="609">
        <v>-3</v>
      </c>
      <c r="G6" s="609">
        <v>-175</v>
      </c>
      <c r="H6" s="609">
        <v>-335</v>
      </c>
      <c r="I6" s="609">
        <v>-4</v>
      </c>
      <c r="J6" s="609">
        <v>-243</v>
      </c>
      <c r="K6" s="609">
        <v>-469</v>
      </c>
      <c r="L6" s="609">
        <v>-3</v>
      </c>
      <c r="M6" s="609">
        <v>-248</v>
      </c>
      <c r="N6" s="609">
        <v>-474</v>
      </c>
      <c r="O6" s="609">
        <v>-2</v>
      </c>
      <c r="P6" s="609">
        <v>-218</v>
      </c>
      <c r="Q6" s="609">
        <v>-413</v>
      </c>
      <c r="R6" s="609">
        <v>-2</v>
      </c>
      <c r="S6" s="609">
        <v>-236</v>
      </c>
      <c r="T6" s="609">
        <v>-447</v>
      </c>
      <c r="U6" s="609">
        <v>-2</v>
      </c>
      <c r="V6" s="609">
        <v>-261</v>
      </c>
      <c r="W6" s="609">
        <v>-495</v>
      </c>
      <c r="X6" s="609">
        <v>-2</v>
      </c>
      <c r="Y6" s="609">
        <v>-216</v>
      </c>
      <c r="Z6" s="609">
        <v>-413</v>
      </c>
      <c r="AA6" s="609">
        <v>-1</v>
      </c>
      <c r="AB6" s="609">
        <v>-208</v>
      </c>
      <c r="AC6" s="609">
        <v>-391</v>
      </c>
      <c r="AD6" s="610">
        <v>-1</v>
      </c>
      <c r="AE6" s="610">
        <v>-226</v>
      </c>
      <c r="AF6" s="610">
        <v>-426</v>
      </c>
      <c r="AG6" s="610">
        <v>-2</v>
      </c>
      <c r="AH6" s="610">
        <v>-250</v>
      </c>
      <c r="AI6" s="610">
        <v>-472</v>
      </c>
      <c r="AJ6" s="610">
        <v>-4</v>
      </c>
      <c r="AK6" s="610">
        <v>-334</v>
      </c>
      <c r="AL6" s="610">
        <v>-654</v>
      </c>
      <c r="AM6" s="610">
        <v>-2</v>
      </c>
      <c r="AN6" s="610">
        <v>-282</v>
      </c>
      <c r="AO6" s="610">
        <v>-541</v>
      </c>
      <c r="AP6" s="610">
        <v>-3</v>
      </c>
      <c r="AQ6" s="610">
        <v>-336</v>
      </c>
      <c r="AR6" s="610">
        <v>-631</v>
      </c>
      <c r="AS6" s="610">
        <v>-3</v>
      </c>
      <c r="AT6" s="610">
        <v>-330</v>
      </c>
      <c r="AU6" s="610">
        <v>-620</v>
      </c>
      <c r="AV6" s="610">
        <v>-3.3498710633269657</v>
      </c>
      <c r="AW6" s="610">
        <v>-429.74942792625603</v>
      </c>
      <c r="AX6" s="610">
        <v>-804.78341906716628</v>
      </c>
      <c r="AY6" s="610">
        <v>-1.3531946029566868</v>
      </c>
      <c r="AZ6" s="610">
        <v>-87.149243938079024</v>
      </c>
      <c r="BA6" s="610">
        <v>-156.44253078340341</v>
      </c>
      <c r="BB6" s="611">
        <v>1.0285213054917306</v>
      </c>
      <c r="BC6" s="611">
        <v>-15.815422543862979</v>
      </c>
      <c r="BD6" s="611">
        <v>-11.798379404420919</v>
      </c>
      <c r="BE6" s="611">
        <v>0</v>
      </c>
      <c r="BF6" s="611">
        <v>-16.976482701924688</v>
      </c>
      <c r="BG6" s="611">
        <v>-30.900187059465871</v>
      </c>
      <c r="BH6" s="393">
        <v>0</v>
      </c>
      <c r="BI6" s="393">
        <v>-0.58699999999999997</v>
      </c>
      <c r="BJ6" s="393">
        <v>1.8080000000000001</v>
      </c>
      <c r="BK6" s="393">
        <v>0</v>
      </c>
      <c r="BL6" s="393">
        <v>-38.564892116214523</v>
      </c>
      <c r="BM6" s="393">
        <v>-69.905928942954318</v>
      </c>
      <c r="BN6" s="393">
        <v>0</v>
      </c>
      <c r="BO6" s="393">
        <v>-17.423679529437134</v>
      </c>
      <c r="BP6" s="393">
        <v>-30.857132511468976</v>
      </c>
      <c r="BQ6" s="393">
        <v>0</v>
      </c>
      <c r="BR6" s="393">
        <v>-18.986582692463053</v>
      </c>
      <c r="BS6" s="393">
        <v>-32.950646430852778</v>
      </c>
      <c r="BT6" s="393">
        <v>0.57924321470579887</v>
      </c>
      <c r="BU6" s="393">
        <v>-10.805216647794065</v>
      </c>
      <c r="BV6" s="393">
        <v>-15.252549070008682</v>
      </c>
      <c r="BW6" s="143"/>
      <c r="BX6" s="70"/>
      <c r="BY6" s="70"/>
      <c r="BZ6" s="70"/>
      <c r="CA6" s="70"/>
      <c r="CB6" s="70"/>
      <c r="CC6" s="70"/>
      <c r="CD6" s="70"/>
      <c r="CE6" s="70"/>
      <c r="CF6" s="612"/>
      <c r="CG6" s="612"/>
      <c r="CH6" s="612"/>
      <c r="CI6" s="612"/>
      <c r="CJ6" s="612"/>
      <c r="CK6" s="612"/>
      <c r="CL6" s="612"/>
      <c r="CM6" s="612"/>
      <c r="CN6" s="612"/>
    </row>
    <row r="7" spans="1:153" ht="17.25" customHeight="1">
      <c r="A7" s="613" t="s">
        <v>3034</v>
      </c>
      <c r="B7" s="613" t="s">
        <v>3035</v>
      </c>
      <c r="C7" s="609">
        <v>-3</v>
      </c>
      <c r="D7" s="609">
        <v>-270</v>
      </c>
      <c r="E7" s="609">
        <v>-476</v>
      </c>
      <c r="F7" s="609">
        <v>-7</v>
      </c>
      <c r="G7" s="609">
        <v>-537</v>
      </c>
      <c r="H7" s="609">
        <v>-992</v>
      </c>
      <c r="I7" s="609">
        <v>-4</v>
      </c>
      <c r="J7" s="609">
        <v>-385</v>
      </c>
      <c r="K7" s="609">
        <v>-711</v>
      </c>
      <c r="L7" s="609">
        <v>-3</v>
      </c>
      <c r="M7" s="609">
        <v>-319</v>
      </c>
      <c r="N7" s="609">
        <v>-589</v>
      </c>
      <c r="O7" s="609">
        <v>-2</v>
      </c>
      <c r="P7" s="609">
        <v>-227</v>
      </c>
      <c r="Q7" s="609">
        <v>-412</v>
      </c>
      <c r="R7" s="609">
        <v>-2</v>
      </c>
      <c r="S7" s="609">
        <v>-209</v>
      </c>
      <c r="T7" s="609">
        <v>-377</v>
      </c>
      <c r="U7" s="609">
        <v>-2</v>
      </c>
      <c r="V7" s="609">
        <v>-228</v>
      </c>
      <c r="W7" s="609">
        <v>-414</v>
      </c>
      <c r="X7" s="609">
        <v>-3</v>
      </c>
      <c r="Y7" s="609">
        <v>-256</v>
      </c>
      <c r="Z7" s="609">
        <v>-455</v>
      </c>
      <c r="AA7" s="609">
        <v>-2</v>
      </c>
      <c r="AB7" s="609">
        <v>-165</v>
      </c>
      <c r="AC7" s="609">
        <v>-300</v>
      </c>
      <c r="AD7" s="610">
        <v>-3</v>
      </c>
      <c r="AE7" s="610">
        <v>-207</v>
      </c>
      <c r="AF7" s="610">
        <v>-391</v>
      </c>
      <c r="AG7" s="610">
        <v>-2</v>
      </c>
      <c r="AH7" s="610">
        <v>-210</v>
      </c>
      <c r="AI7" s="610">
        <v>-400</v>
      </c>
      <c r="AJ7" s="610">
        <v>-2</v>
      </c>
      <c r="AK7" s="610">
        <v>-232</v>
      </c>
      <c r="AL7" s="610">
        <v>-443</v>
      </c>
      <c r="AM7" s="610">
        <v>-2</v>
      </c>
      <c r="AN7" s="610">
        <v>-310</v>
      </c>
      <c r="AO7" s="610">
        <v>-570</v>
      </c>
      <c r="AP7" s="610">
        <v>-4</v>
      </c>
      <c r="AQ7" s="610">
        <v>-359</v>
      </c>
      <c r="AR7" s="610">
        <v>-664</v>
      </c>
      <c r="AS7" s="610">
        <v>-4</v>
      </c>
      <c r="AT7" s="610">
        <v>-312</v>
      </c>
      <c r="AU7" s="610">
        <v>-578</v>
      </c>
      <c r="AV7" s="610">
        <v>-2.4373668083711304</v>
      </c>
      <c r="AW7" s="610">
        <v>-269.91225422133283</v>
      </c>
      <c r="AX7" s="610">
        <v>-495.80477031110144</v>
      </c>
      <c r="AY7" s="610">
        <v>-2.5779645554379069</v>
      </c>
      <c r="AZ7" s="610">
        <v>-310.48858496949975</v>
      </c>
      <c r="BA7" s="610">
        <v>-560.64150074338204</v>
      </c>
      <c r="BB7" s="611">
        <v>-2.0475489311672597</v>
      </c>
      <c r="BC7" s="611">
        <v>-296.55174716372676</v>
      </c>
      <c r="BD7" s="611">
        <v>-528.22288534032452</v>
      </c>
      <c r="BE7" s="611">
        <v>-1.8848975317984544</v>
      </c>
      <c r="BF7" s="611">
        <v>-293.92854132629299</v>
      </c>
      <c r="BG7" s="611">
        <v>-529.21207600733374</v>
      </c>
      <c r="BH7" s="393">
        <v>-2.6640000000000001</v>
      </c>
      <c r="BI7" s="393">
        <v>-361.59899999999999</v>
      </c>
      <c r="BJ7" s="393">
        <v>-654.51499999999999</v>
      </c>
      <c r="BK7" s="393">
        <v>-2.4382860599811824</v>
      </c>
      <c r="BL7" s="393">
        <v>-280.08419282223696</v>
      </c>
      <c r="BM7" s="393">
        <v>-482.39597477614325</v>
      </c>
      <c r="BN7" s="393">
        <v>-2.3213950639169707</v>
      </c>
      <c r="BO7" s="393">
        <v>-300.12670760894514</v>
      </c>
      <c r="BP7" s="393">
        <v>-508.15892136766746</v>
      </c>
      <c r="BQ7" s="393">
        <v>-2.2318779982441304</v>
      </c>
      <c r="BR7" s="393">
        <v>-292.24504092556066</v>
      </c>
      <c r="BS7" s="393">
        <v>-501.62526678242227</v>
      </c>
      <c r="BT7" s="393">
        <v>-1.6215966027673578</v>
      </c>
      <c r="BU7" s="393">
        <v>-226.82842729793893</v>
      </c>
      <c r="BV7" s="393">
        <v>-424.50686392853316</v>
      </c>
      <c r="BW7" s="143"/>
      <c r="BX7" s="70"/>
      <c r="BY7" s="70"/>
      <c r="BZ7" s="70"/>
      <c r="CA7" s="70"/>
      <c r="CB7" s="70"/>
      <c r="CC7" s="70"/>
      <c r="CD7" s="70"/>
      <c r="CE7" s="70"/>
      <c r="CF7" s="612"/>
      <c r="CG7" s="612"/>
      <c r="CH7" s="612"/>
      <c r="CI7" s="612"/>
      <c r="CJ7" s="612"/>
      <c r="CK7" s="612"/>
      <c r="CL7" s="612"/>
      <c r="CM7" s="612"/>
      <c r="CN7" s="612"/>
    </row>
    <row r="8" spans="1:153" ht="17.25" customHeight="1">
      <c r="A8" s="613" t="s">
        <v>3036</v>
      </c>
      <c r="B8" s="613" t="s">
        <v>3037</v>
      </c>
      <c r="C8" s="609">
        <v>0</v>
      </c>
      <c r="D8" s="609">
        <v>-5</v>
      </c>
      <c r="E8" s="609">
        <v>-9</v>
      </c>
      <c r="F8" s="609">
        <v>0</v>
      </c>
      <c r="G8" s="609">
        <v>-1</v>
      </c>
      <c r="H8" s="609">
        <v>0</v>
      </c>
      <c r="I8" s="609">
        <v>0</v>
      </c>
      <c r="J8" s="609">
        <v>-1</v>
      </c>
      <c r="K8" s="609">
        <v>-1</v>
      </c>
      <c r="L8" s="610">
        <v>0</v>
      </c>
      <c r="M8" s="609">
        <v>-16</v>
      </c>
      <c r="N8" s="609">
        <v>-28</v>
      </c>
      <c r="O8" s="610">
        <v>0</v>
      </c>
      <c r="P8" s="609">
        <v>0</v>
      </c>
      <c r="Q8" s="609">
        <v>2</v>
      </c>
      <c r="R8" s="610">
        <v>0</v>
      </c>
      <c r="S8" s="609">
        <v>-32</v>
      </c>
      <c r="T8" s="609">
        <v>-66</v>
      </c>
      <c r="U8" s="610">
        <v>0</v>
      </c>
      <c r="V8" s="609">
        <v>-44</v>
      </c>
      <c r="W8" s="609">
        <v>-92</v>
      </c>
      <c r="X8" s="610">
        <v>0</v>
      </c>
      <c r="Y8" s="609">
        <v>-33</v>
      </c>
      <c r="Z8" s="609">
        <v>-66</v>
      </c>
      <c r="AA8" s="610">
        <v>0</v>
      </c>
      <c r="AB8" s="609">
        <v>-100</v>
      </c>
      <c r="AC8" s="609">
        <v>-235</v>
      </c>
      <c r="AD8" s="610">
        <v>0</v>
      </c>
      <c r="AE8" s="610">
        <v>-121</v>
      </c>
      <c r="AF8" s="610">
        <v>-308</v>
      </c>
      <c r="AG8" s="610">
        <v>1</v>
      </c>
      <c r="AH8" s="610">
        <v>-118</v>
      </c>
      <c r="AI8" s="610">
        <v>-278</v>
      </c>
      <c r="AJ8" s="610">
        <v>1</v>
      </c>
      <c r="AK8" s="610">
        <v>-125</v>
      </c>
      <c r="AL8" s="610">
        <v>-295</v>
      </c>
      <c r="AM8" s="610">
        <v>0</v>
      </c>
      <c r="AN8" s="610">
        <v>-69</v>
      </c>
      <c r="AO8" s="610">
        <v>-145</v>
      </c>
      <c r="AP8" s="610">
        <v>0</v>
      </c>
      <c r="AQ8" s="610">
        <v>-96</v>
      </c>
      <c r="AR8" s="610">
        <v>-205</v>
      </c>
      <c r="AS8" s="610">
        <v>1</v>
      </c>
      <c r="AT8" s="610">
        <v>-103</v>
      </c>
      <c r="AU8" s="610">
        <v>-219</v>
      </c>
      <c r="AV8" s="610">
        <v>0.57266083249529098</v>
      </c>
      <c r="AW8" s="610">
        <v>-133.12095757326327</v>
      </c>
      <c r="AX8" s="610">
        <v>-287.57478483884211</v>
      </c>
      <c r="AY8" s="610">
        <v>0.71277635206197654</v>
      </c>
      <c r="AZ8" s="610">
        <v>-197.26473595058792</v>
      </c>
      <c r="BA8" s="610">
        <v>-426.28614023539984</v>
      </c>
      <c r="BB8" s="611">
        <v>0.66620192111439569</v>
      </c>
      <c r="BC8" s="611">
        <v>-224.74846078855788</v>
      </c>
      <c r="BD8" s="611">
        <v>-492.36608579230898</v>
      </c>
      <c r="BE8" s="611">
        <v>0.73502388904481131</v>
      </c>
      <c r="BF8" s="611">
        <v>-240.76414277982502</v>
      </c>
      <c r="BG8" s="611">
        <v>-527.29235184979598</v>
      </c>
      <c r="BH8" s="393">
        <v>0.86</v>
      </c>
      <c r="BI8" s="393">
        <v>-228.67</v>
      </c>
      <c r="BJ8" s="393">
        <v>-491.654</v>
      </c>
      <c r="BK8" s="393">
        <v>0.57789019503998706</v>
      </c>
      <c r="BL8" s="393">
        <v>-143.49351148167412</v>
      </c>
      <c r="BM8" s="393">
        <v>-308.45615785271889</v>
      </c>
      <c r="BN8" s="393">
        <v>0.57776767158947495</v>
      </c>
      <c r="BO8" s="393">
        <v>-172.54338965807648</v>
      </c>
      <c r="BP8" s="393">
        <v>-348.3804311261685</v>
      </c>
      <c r="BQ8" s="393">
        <v>0.57789097239653797</v>
      </c>
      <c r="BR8" s="393">
        <v>-178.77446450976157</v>
      </c>
      <c r="BS8" s="393">
        <v>-406.04864300783333</v>
      </c>
      <c r="BT8" s="393">
        <v>0.69581836860719815</v>
      </c>
      <c r="BU8" s="393">
        <v>-200.05075870113464</v>
      </c>
      <c r="BV8" s="393">
        <v>-444.12941785532229</v>
      </c>
      <c r="BW8" s="143"/>
      <c r="BX8" s="70"/>
      <c r="BY8" s="70"/>
      <c r="BZ8" s="70"/>
      <c r="CA8" s="70"/>
      <c r="CB8" s="70"/>
      <c r="CC8" s="70"/>
      <c r="CD8" s="70"/>
      <c r="CE8" s="70"/>
      <c r="CF8" s="612"/>
      <c r="CG8" s="612"/>
      <c r="CH8" s="612"/>
      <c r="CI8" s="612"/>
      <c r="CJ8" s="612"/>
      <c r="CK8" s="612"/>
      <c r="CL8" s="612"/>
      <c r="CM8" s="612"/>
      <c r="CN8" s="612"/>
    </row>
    <row r="9" spans="1:153" ht="13.8">
      <c r="A9" s="155" t="s">
        <v>3038</v>
      </c>
      <c r="B9" s="614"/>
      <c r="C9" s="614"/>
      <c r="D9" s="614"/>
      <c r="E9" s="614"/>
      <c r="F9" s="614"/>
      <c r="G9" s="614"/>
      <c r="H9" s="614"/>
      <c r="I9" s="614"/>
      <c r="J9" s="614"/>
      <c r="K9" s="614"/>
      <c r="L9" s="614"/>
      <c r="M9" s="614"/>
      <c r="N9" s="614"/>
      <c r="O9" s="614"/>
      <c r="P9" s="614"/>
      <c r="Q9" s="614"/>
      <c r="R9" s="614"/>
      <c r="S9" s="614"/>
      <c r="T9" s="614"/>
      <c r="U9" s="614"/>
      <c r="V9" s="614"/>
      <c r="W9" s="614"/>
      <c r="X9" s="614"/>
      <c r="Y9" s="614"/>
      <c r="Z9" s="614"/>
      <c r="AA9" s="614"/>
      <c r="AB9" s="614"/>
      <c r="AC9" s="614"/>
      <c r="AD9" s="614"/>
      <c r="AE9" s="614"/>
      <c r="AF9" s="614"/>
      <c r="AG9" s="614"/>
      <c r="AH9" s="614"/>
      <c r="AI9" s="614"/>
      <c r="AJ9" s="614"/>
      <c r="AK9" s="614"/>
      <c r="AL9" s="614"/>
      <c r="AM9" s="614"/>
      <c r="AN9" s="614"/>
      <c r="AO9" s="614"/>
      <c r="AP9" s="614"/>
      <c r="AQ9" s="614"/>
      <c r="AR9" s="614"/>
      <c r="AS9" s="614"/>
      <c r="AT9" s="614"/>
      <c r="AU9" s="614"/>
      <c r="AV9" s="614"/>
      <c r="AW9" s="614"/>
      <c r="AX9" s="614"/>
      <c r="AY9" s="614"/>
      <c r="AZ9" s="614"/>
      <c r="BA9" s="614"/>
      <c r="BB9" s="614"/>
      <c r="BC9" s="614"/>
      <c r="BD9" s="614"/>
      <c r="BE9" s="56"/>
      <c r="BF9" s="56"/>
      <c r="BG9" s="56"/>
      <c r="BH9" s="56"/>
      <c r="BI9" s="56"/>
      <c r="BJ9" s="56"/>
      <c r="BK9" s="56"/>
      <c r="BL9" s="56"/>
      <c r="BM9" s="56"/>
      <c r="BN9" s="56"/>
      <c r="BO9" s="56"/>
      <c r="BP9" s="56"/>
      <c r="BQ9" s="56"/>
      <c r="BR9" s="56"/>
      <c r="BS9" s="56"/>
      <c r="BT9" s="56"/>
      <c r="BU9" s="56"/>
      <c r="BV9" s="56"/>
      <c r="BW9" s="143"/>
      <c r="BX9" s="70"/>
      <c r="BY9" s="70"/>
      <c r="BZ9" s="70"/>
      <c r="CA9" s="70"/>
      <c r="CB9" s="70"/>
      <c r="CC9" s="70"/>
      <c r="CD9" s="70"/>
      <c r="CE9" s="70"/>
      <c r="CF9" s="70"/>
      <c r="CG9" s="70"/>
      <c r="CH9" s="70"/>
      <c r="CI9" s="70"/>
      <c r="CJ9" s="70"/>
      <c r="CK9" s="70"/>
      <c r="CL9" s="70"/>
      <c r="CM9" s="70"/>
      <c r="CN9" s="70"/>
    </row>
    <row r="10" spans="1:153">
      <c r="EW10" s="69"/>
    </row>
  </sheetData>
  <hyperlinks>
    <hyperlink ref="A1" location="Menu!E83" display="Sensibilidade das Carteiras de Não Negociação(1)" xr:uid="{8829E108-5FD1-4437-BAFF-D89ACEBFCD97}"/>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5840A-C258-4BCD-84A2-C21CDE12440F}">
  <sheetPr codeName="Plan62">
    <tabColor rgb="FF5F6062"/>
  </sheetPr>
  <dimension ref="A1:CQ399"/>
  <sheetViews>
    <sheetView workbookViewId="0">
      <selection sqref="A1:XFD1048576"/>
    </sheetView>
  </sheetViews>
  <sheetFormatPr defaultColWidth="9.21875" defaultRowHeight="13.8"/>
  <cols>
    <col min="1" max="1" width="43.44140625" style="70" customWidth="1"/>
    <col min="2" max="2" width="10" style="70" bestFit="1" customWidth="1"/>
    <col min="3" max="3" width="9.44140625" style="70" bestFit="1" customWidth="1"/>
    <col min="4" max="5" width="9.44140625" style="70" customWidth="1"/>
    <col min="6" max="6" width="10" style="70" bestFit="1" customWidth="1"/>
    <col min="7" max="7" width="9.44140625" style="70" bestFit="1" customWidth="1"/>
    <col min="8" max="8" width="10" style="70" bestFit="1" customWidth="1"/>
    <col min="9" max="9" width="9.44140625" style="70" bestFit="1" customWidth="1"/>
    <col min="10" max="10" width="10" style="70" bestFit="1" customWidth="1"/>
    <col min="11" max="11" width="9.44140625" style="70" bestFit="1" customWidth="1"/>
    <col min="12" max="12" width="10" style="70" bestFit="1" customWidth="1"/>
    <col min="13" max="13" width="9.44140625" style="70" bestFit="1" customWidth="1"/>
    <col min="14" max="14" width="10" style="70" bestFit="1" customWidth="1"/>
    <col min="15" max="15" width="9.44140625" style="70" bestFit="1" customWidth="1"/>
    <col min="16" max="16" width="10" style="70" bestFit="1" customWidth="1"/>
    <col min="17" max="17" width="9.44140625" style="70" bestFit="1" customWidth="1"/>
    <col min="18" max="18" width="10" style="70" bestFit="1" customWidth="1"/>
    <col min="19" max="19" width="9.44140625" style="70" bestFit="1" customWidth="1"/>
    <col min="20" max="20" width="10" style="70" bestFit="1" customWidth="1"/>
    <col min="21" max="21" width="9.44140625" style="70" bestFit="1" customWidth="1"/>
    <col min="22" max="22" width="10" style="70" bestFit="1" customWidth="1"/>
    <col min="23" max="23" width="9.44140625" style="70" bestFit="1" customWidth="1"/>
    <col min="24" max="24" width="10" style="70" bestFit="1" customWidth="1"/>
    <col min="25" max="25" width="9.44140625" style="70" bestFit="1" customWidth="1"/>
    <col min="26" max="26" width="10" style="70" bestFit="1" customWidth="1"/>
    <col min="27" max="27" width="9.44140625" style="70" bestFit="1" customWidth="1"/>
    <col min="28" max="28" width="10" style="70" bestFit="1" customWidth="1"/>
    <col min="29" max="29" width="9.44140625" style="70" bestFit="1" customWidth="1"/>
    <col min="30" max="30" width="10" style="70" bestFit="1" customWidth="1"/>
    <col min="31" max="31" width="9.44140625" style="70" bestFit="1" customWidth="1"/>
    <col min="32" max="32" width="10" style="70" bestFit="1" customWidth="1"/>
    <col min="33" max="33" width="9.44140625" style="70" bestFit="1" customWidth="1"/>
    <col min="34" max="34" width="10" style="70" bestFit="1" customWidth="1"/>
    <col min="35" max="35" width="9.44140625" style="70" bestFit="1" customWidth="1"/>
    <col min="36" max="36" width="10" style="70" bestFit="1" customWidth="1"/>
    <col min="37" max="37" width="9.44140625" style="70" bestFit="1" customWidth="1"/>
    <col min="38" max="38" width="10" style="70" bestFit="1" customWidth="1"/>
    <col min="39" max="39" width="9.44140625" style="70" bestFit="1" customWidth="1"/>
    <col min="40" max="40" width="10" style="70" bestFit="1" customWidth="1"/>
    <col min="41" max="41" width="9.44140625" style="70" bestFit="1" customWidth="1"/>
    <col min="42" max="42" width="10" style="70" bestFit="1" customWidth="1"/>
    <col min="43" max="43" width="9.44140625" style="70" bestFit="1" customWidth="1"/>
    <col min="44" max="44" width="10" style="70" bestFit="1" customWidth="1"/>
    <col min="45" max="45" width="9.44140625" style="70" bestFit="1" customWidth="1"/>
    <col min="46" max="46" width="10" style="70" bestFit="1" customWidth="1"/>
    <col min="47" max="47" width="9.44140625" style="70" bestFit="1" customWidth="1"/>
    <col min="48" max="48" width="10" style="70" bestFit="1" customWidth="1"/>
    <col min="49" max="49" width="9.44140625" style="70" bestFit="1" customWidth="1"/>
    <col min="50" max="50" width="10" style="70" bestFit="1" customWidth="1"/>
    <col min="51" max="51" width="9.44140625" style="70" bestFit="1" customWidth="1"/>
    <col min="52" max="16384" width="9.21875" style="70"/>
  </cols>
  <sheetData>
    <row r="1" spans="1:52" s="63" customFormat="1" ht="17.25" customHeight="1">
      <c r="A1" s="53" t="s">
        <v>3039</v>
      </c>
      <c r="B1" s="134"/>
      <c r="C1" s="134"/>
      <c r="D1" s="134"/>
      <c r="E1" s="134"/>
      <c r="F1" s="134"/>
      <c r="G1" s="134"/>
      <c r="H1" s="134"/>
      <c r="I1" s="134"/>
      <c r="J1" s="134"/>
      <c r="K1" s="134"/>
      <c r="L1" s="134"/>
      <c r="M1" s="134"/>
      <c r="N1" s="134"/>
      <c r="O1" s="134"/>
      <c r="P1" s="134"/>
      <c r="Q1" s="134"/>
      <c r="R1" s="134"/>
      <c r="S1" s="134"/>
      <c r="T1" s="134"/>
      <c r="U1" s="134"/>
      <c r="V1" s="134"/>
      <c r="W1" s="134"/>
      <c r="X1" s="134"/>
      <c r="Y1" s="134"/>
      <c r="Z1" s="134"/>
      <c r="AA1" s="134"/>
      <c r="AB1" s="134"/>
      <c r="AC1" s="134"/>
      <c r="AD1" s="134"/>
      <c r="AE1" s="134"/>
      <c r="AF1" s="134"/>
      <c r="AG1" s="134"/>
      <c r="AH1" s="134"/>
      <c r="AI1" s="134"/>
      <c r="AJ1" s="134"/>
      <c r="AK1" s="134"/>
      <c r="AL1" s="134"/>
      <c r="AM1" s="134"/>
      <c r="AN1" s="134"/>
      <c r="AO1" s="134"/>
      <c r="AP1" s="134"/>
      <c r="AQ1" s="134"/>
      <c r="AR1" s="134"/>
      <c r="AS1" s="134"/>
      <c r="AT1" s="134"/>
      <c r="AU1" s="134"/>
      <c r="AV1" s="134"/>
      <c r="AW1" s="134"/>
      <c r="AX1" s="134"/>
      <c r="AY1" s="135" t="s">
        <v>2345</v>
      </c>
    </row>
    <row r="2" spans="1:52" s="63" customFormat="1" ht="17.25" customHeight="1">
      <c r="A2" s="55"/>
      <c r="B2" s="578"/>
      <c r="C2" s="579"/>
      <c r="D2" s="579"/>
      <c r="E2" s="579"/>
      <c r="F2" s="578"/>
      <c r="G2" s="579"/>
      <c r="H2" s="136" t="s">
        <v>2475</v>
      </c>
      <c r="I2" s="136"/>
      <c r="J2" s="136"/>
      <c r="K2" s="136"/>
      <c r="L2" s="136"/>
      <c r="M2" s="136"/>
      <c r="N2" s="136"/>
      <c r="O2" s="136"/>
      <c r="P2" s="136"/>
      <c r="Q2" s="136"/>
      <c r="R2" s="136"/>
      <c r="S2" s="136"/>
      <c r="T2" s="136"/>
      <c r="U2" s="136"/>
      <c r="V2" s="136"/>
      <c r="W2" s="136"/>
      <c r="X2" s="136"/>
      <c r="Y2" s="136"/>
      <c r="Z2" s="136"/>
      <c r="AA2" s="136"/>
      <c r="AB2" s="136"/>
      <c r="AC2" s="136"/>
      <c r="AD2" s="136"/>
      <c r="AE2" s="136"/>
      <c r="AF2" s="136"/>
      <c r="AG2" s="136"/>
      <c r="AH2" s="136"/>
      <c r="AI2" s="136"/>
      <c r="AJ2" s="136"/>
      <c r="AK2" s="136"/>
      <c r="AL2" s="136"/>
      <c r="AM2" s="136"/>
      <c r="AN2" s="136"/>
      <c r="AO2" s="136"/>
      <c r="AP2" s="136"/>
      <c r="AQ2" s="136"/>
      <c r="AR2" s="136" t="s">
        <v>2625</v>
      </c>
      <c r="AS2" s="136"/>
      <c r="AT2" s="136"/>
      <c r="AU2" s="136"/>
      <c r="AV2" s="136"/>
      <c r="AW2" s="136"/>
      <c r="AX2" s="136"/>
      <c r="AY2" s="136"/>
    </row>
    <row r="3" spans="1:52">
      <c r="A3" s="584"/>
      <c r="B3" s="580" t="s">
        <v>2265</v>
      </c>
      <c r="C3" s="139"/>
      <c r="D3" s="581" t="s">
        <v>2372</v>
      </c>
      <c r="E3" s="581"/>
      <c r="F3" s="580" t="s">
        <v>2517</v>
      </c>
      <c r="G3" s="139"/>
      <c r="H3" s="138" t="s">
        <v>2518</v>
      </c>
      <c r="I3" s="139"/>
      <c r="J3" s="138" t="s">
        <v>2519</v>
      </c>
      <c r="K3" s="139"/>
      <c r="L3" s="138" t="s">
        <v>2520</v>
      </c>
      <c r="M3" s="139"/>
      <c r="N3" s="138" t="s">
        <v>2508</v>
      </c>
      <c r="O3" s="139"/>
      <c r="P3" s="138" t="s">
        <v>2477</v>
      </c>
      <c r="Q3" s="139"/>
      <c r="R3" s="138" t="s">
        <v>2478</v>
      </c>
      <c r="S3" s="139"/>
      <c r="T3" s="138" t="s">
        <v>2479</v>
      </c>
      <c r="U3" s="139"/>
      <c r="V3" s="138" t="s">
        <v>2480</v>
      </c>
      <c r="W3" s="139"/>
      <c r="X3" s="138" t="s">
        <v>2481</v>
      </c>
      <c r="Y3" s="139"/>
      <c r="Z3" s="140" t="s">
        <v>2482</v>
      </c>
      <c r="AA3" s="139"/>
      <c r="AB3" s="141">
        <v>42735</v>
      </c>
      <c r="AC3" s="139"/>
      <c r="AD3" s="142" t="s">
        <v>2484</v>
      </c>
      <c r="AE3" s="139"/>
      <c r="AF3" s="142" t="s">
        <v>2521</v>
      </c>
      <c r="AG3" s="139"/>
      <c r="AH3" s="142" t="s">
        <v>2486</v>
      </c>
      <c r="AI3" s="139"/>
      <c r="AJ3" s="142" t="s">
        <v>2487</v>
      </c>
      <c r="AK3" s="139"/>
      <c r="AL3" s="142" t="s">
        <v>2488</v>
      </c>
      <c r="AM3" s="139"/>
      <c r="AN3" s="142" t="s">
        <v>2489</v>
      </c>
      <c r="AO3" s="139"/>
      <c r="AP3" s="142" t="s">
        <v>2490</v>
      </c>
      <c r="AQ3" s="139"/>
      <c r="AR3" s="142" t="s">
        <v>2491</v>
      </c>
      <c r="AS3" s="139"/>
      <c r="AT3" s="142" t="s">
        <v>2522</v>
      </c>
      <c r="AU3" s="139"/>
      <c r="AV3" s="141">
        <v>41820</v>
      </c>
      <c r="AW3" s="139"/>
      <c r="AX3" s="141">
        <v>41729</v>
      </c>
      <c r="AY3" s="139"/>
      <c r="AZ3" s="143"/>
    </row>
    <row r="4" spans="1:52" s="79" customFormat="1" ht="17.25" customHeight="1">
      <c r="A4" s="144" t="s">
        <v>2348</v>
      </c>
      <c r="B4" s="74" t="s">
        <v>2349</v>
      </c>
      <c r="C4" s="75" t="s">
        <v>2350</v>
      </c>
      <c r="D4" s="74" t="s">
        <v>2349</v>
      </c>
      <c r="E4" s="74" t="s">
        <v>2350</v>
      </c>
      <c r="F4" s="74" t="s">
        <v>2349</v>
      </c>
      <c r="G4" s="75" t="s">
        <v>2350</v>
      </c>
      <c r="H4" s="74" t="s">
        <v>2349</v>
      </c>
      <c r="I4" s="75" t="s">
        <v>2350</v>
      </c>
      <c r="J4" s="74" t="s">
        <v>2349</v>
      </c>
      <c r="K4" s="75" t="s">
        <v>2350</v>
      </c>
      <c r="L4" s="74" t="s">
        <v>2349</v>
      </c>
      <c r="M4" s="75" t="s">
        <v>2350</v>
      </c>
      <c r="N4" s="74" t="s">
        <v>2349</v>
      </c>
      <c r="O4" s="75" t="s">
        <v>2350</v>
      </c>
      <c r="P4" s="74" t="s">
        <v>2349</v>
      </c>
      <c r="Q4" s="75" t="s">
        <v>2350</v>
      </c>
      <c r="R4" s="74" t="s">
        <v>2349</v>
      </c>
      <c r="S4" s="75" t="s">
        <v>2350</v>
      </c>
      <c r="T4" s="74" t="s">
        <v>2349</v>
      </c>
      <c r="U4" s="75" t="s">
        <v>2350</v>
      </c>
      <c r="V4" s="74" t="s">
        <v>2349</v>
      </c>
      <c r="W4" s="75" t="s">
        <v>2350</v>
      </c>
      <c r="X4" s="74" t="s">
        <v>2349</v>
      </c>
      <c r="Y4" s="75" t="s">
        <v>2350</v>
      </c>
      <c r="Z4" s="74" t="s">
        <v>2349</v>
      </c>
      <c r="AA4" s="75" t="s">
        <v>2350</v>
      </c>
      <c r="AB4" s="74" t="s">
        <v>2349</v>
      </c>
      <c r="AC4" s="75" t="s">
        <v>2350</v>
      </c>
      <c r="AD4" s="77" t="s">
        <v>2349</v>
      </c>
      <c r="AE4" s="78" t="s">
        <v>2350</v>
      </c>
      <c r="AF4" s="77" t="s">
        <v>2349</v>
      </c>
      <c r="AG4" s="78" t="s">
        <v>2350</v>
      </c>
      <c r="AH4" s="77" t="s">
        <v>2349</v>
      </c>
      <c r="AI4" s="78" t="s">
        <v>2350</v>
      </c>
      <c r="AJ4" s="77" t="s">
        <v>2349</v>
      </c>
      <c r="AK4" s="78" t="s">
        <v>2350</v>
      </c>
      <c r="AL4" s="77" t="s">
        <v>2349</v>
      </c>
      <c r="AM4" s="78" t="s">
        <v>2350</v>
      </c>
      <c r="AN4" s="77" t="s">
        <v>2349</v>
      </c>
      <c r="AO4" s="78" t="s">
        <v>2350</v>
      </c>
      <c r="AP4" s="77" t="s">
        <v>2349</v>
      </c>
      <c r="AQ4" s="78" t="s">
        <v>2350</v>
      </c>
      <c r="AR4" s="77" t="s">
        <v>2349</v>
      </c>
      <c r="AS4" s="78" t="s">
        <v>2350</v>
      </c>
      <c r="AT4" s="77" t="s">
        <v>2349</v>
      </c>
      <c r="AU4" s="78" t="s">
        <v>2350</v>
      </c>
      <c r="AV4" s="77" t="s">
        <v>2349</v>
      </c>
      <c r="AW4" s="78" t="s">
        <v>2350</v>
      </c>
      <c r="AX4" s="77" t="s">
        <v>2349</v>
      </c>
      <c r="AY4" s="78" t="s">
        <v>2350</v>
      </c>
      <c r="AZ4" s="145"/>
    </row>
    <row r="5" spans="1:52" s="405" customFormat="1" ht="17.25" customHeight="1">
      <c r="A5" s="124" t="s">
        <v>2351</v>
      </c>
      <c r="B5" s="585">
        <v>233409</v>
      </c>
      <c r="C5" s="585">
        <v>-215570</v>
      </c>
      <c r="D5" s="585">
        <v>170726.16686270796</v>
      </c>
      <c r="E5" s="585">
        <v>-160773.82302114397</v>
      </c>
      <c r="F5" s="585">
        <v>176155.01065413572</v>
      </c>
      <c r="G5" s="585">
        <v>-193895.21996981848</v>
      </c>
      <c r="H5" s="585">
        <v>158977.3551219737</v>
      </c>
      <c r="I5" s="585">
        <v>-151473.24102688031</v>
      </c>
      <c r="J5" s="585">
        <v>145814.26182000001</v>
      </c>
      <c r="K5" s="585">
        <v>-140255.6301200001</v>
      </c>
      <c r="L5" s="586">
        <v>188190.63491999998</v>
      </c>
      <c r="M5" s="586">
        <v>-200016.51839999994</v>
      </c>
      <c r="N5" s="586">
        <v>221928.30796999991</v>
      </c>
      <c r="O5" s="586">
        <v>-214914.19492000021</v>
      </c>
      <c r="P5" s="586">
        <v>182464.39912999983</v>
      </c>
      <c r="Q5" s="586">
        <v>-190301.53605000008</v>
      </c>
      <c r="R5" s="586">
        <v>193250.05603000039</v>
      </c>
      <c r="S5" s="586">
        <v>-184037.02720000001</v>
      </c>
      <c r="T5" s="586">
        <v>142767.30760000017</v>
      </c>
      <c r="U5" s="586">
        <v>-188766.7505900001</v>
      </c>
      <c r="V5" s="586">
        <v>138645.51204999999</v>
      </c>
      <c r="W5" s="586">
        <v>-196152.39209000001</v>
      </c>
      <c r="X5" s="586">
        <v>160867.78341000003</v>
      </c>
      <c r="Y5" s="586">
        <v>-235883.29193000021</v>
      </c>
      <c r="Z5" s="586">
        <v>142945.79260999989</v>
      </c>
      <c r="AA5" s="586">
        <v>-184785.36180999986</v>
      </c>
      <c r="AB5" s="586">
        <v>142485.57890000011</v>
      </c>
      <c r="AC5" s="586">
        <v>-183484.75817999992</v>
      </c>
      <c r="AD5" s="586">
        <v>147545.21145</v>
      </c>
      <c r="AE5" s="586">
        <v>-169485.15652999983</v>
      </c>
      <c r="AF5" s="586">
        <v>146318.02347000001</v>
      </c>
      <c r="AG5" s="586">
        <v>-191269.08650000009</v>
      </c>
      <c r="AH5" s="586">
        <v>155487.28287999998</v>
      </c>
      <c r="AI5" s="586">
        <v>-173265.15411000006</v>
      </c>
      <c r="AJ5" s="587">
        <v>121109.41409000003</v>
      </c>
      <c r="AK5" s="587">
        <v>-129064.25568999999</v>
      </c>
      <c r="AL5" s="588">
        <v>174292.83314999955</v>
      </c>
      <c r="AM5" s="588">
        <v>-178689.56705999986</v>
      </c>
      <c r="AN5" s="82">
        <v>101720.04056000008</v>
      </c>
      <c r="AO5" s="82">
        <v>-117047.92874999992</v>
      </c>
      <c r="AP5" s="82">
        <v>198263.12325999991</v>
      </c>
      <c r="AQ5" s="82">
        <v>-169575.13481000022</v>
      </c>
      <c r="AR5" s="82">
        <v>210353.17246000003</v>
      </c>
      <c r="AS5" s="82">
        <v>-182629.89600000001</v>
      </c>
      <c r="AT5" s="82">
        <v>240094.72179999985</v>
      </c>
      <c r="AU5" s="82">
        <v>-257555.07134999981</v>
      </c>
      <c r="AV5" s="82">
        <v>213230.36013999992</v>
      </c>
      <c r="AW5" s="82">
        <v>-223301.96365000008</v>
      </c>
      <c r="AX5" s="82">
        <v>247527.41051000031</v>
      </c>
      <c r="AY5" s="82">
        <v>-250749.04880000016</v>
      </c>
      <c r="AZ5" s="157"/>
    </row>
    <row r="6" spans="1:52" s="405" customFormat="1" ht="17.25" customHeight="1">
      <c r="A6" s="124" t="s">
        <v>2352</v>
      </c>
      <c r="B6" s="585">
        <v>123769</v>
      </c>
      <c r="C6" s="585">
        <v>-123649</v>
      </c>
      <c r="D6" s="585">
        <v>113551.68229463336</v>
      </c>
      <c r="E6" s="585">
        <v>-113578.17211551772</v>
      </c>
      <c r="F6" s="585">
        <v>101921.55171112031</v>
      </c>
      <c r="G6" s="585">
        <v>-102882.00692277335</v>
      </c>
      <c r="H6" s="585">
        <v>92300.350908999433</v>
      </c>
      <c r="I6" s="585">
        <v>-92415.558417508248</v>
      </c>
      <c r="J6" s="585">
        <v>157090.6704300009</v>
      </c>
      <c r="K6" s="585">
        <v>-160507.53365000003</v>
      </c>
      <c r="L6" s="586">
        <v>132741.25982000036</v>
      </c>
      <c r="M6" s="586">
        <v>-131969.44228000045</v>
      </c>
      <c r="N6" s="586">
        <v>146866.14084000009</v>
      </c>
      <c r="O6" s="586">
        <v>-145623.00515000054</v>
      </c>
      <c r="P6" s="586">
        <v>133332.69506999978</v>
      </c>
      <c r="Q6" s="586">
        <v>-128499.81046000069</v>
      </c>
      <c r="R6" s="586">
        <v>118637.6630899997</v>
      </c>
      <c r="S6" s="586">
        <v>-115649.74899000014</v>
      </c>
      <c r="T6" s="586">
        <v>124282.86955999956</v>
      </c>
      <c r="U6" s="586">
        <v>-117447.67626000052</v>
      </c>
      <c r="V6" s="586">
        <v>126327.914849999</v>
      </c>
      <c r="W6" s="586">
        <v>-122724.520620001</v>
      </c>
      <c r="X6" s="586">
        <v>129684.15467000044</v>
      </c>
      <c r="Y6" s="586">
        <v>-125049.00666000004</v>
      </c>
      <c r="Z6" s="586">
        <v>171535.09215999974</v>
      </c>
      <c r="AA6" s="586">
        <v>-164980.82561999967</v>
      </c>
      <c r="AB6" s="586">
        <v>174121.26487999959</v>
      </c>
      <c r="AC6" s="586">
        <v>-164892.17002000014</v>
      </c>
      <c r="AD6" s="586">
        <v>225775.79304000063</v>
      </c>
      <c r="AE6" s="586">
        <v>-223862.51877999908</v>
      </c>
      <c r="AF6" s="586">
        <v>102354.09532000012</v>
      </c>
      <c r="AG6" s="586">
        <v>-92535.992380000273</v>
      </c>
      <c r="AH6" s="586">
        <v>116637.53578999983</v>
      </c>
      <c r="AI6" s="586">
        <v>-109010.33698000007</v>
      </c>
      <c r="AJ6" s="587">
        <v>101967.55769999995</v>
      </c>
      <c r="AK6" s="587">
        <v>-91089.502429999658</v>
      </c>
      <c r="AL6" s="588">
        <v>138814.16462000037</v>
      </c>
      <c r="AM6" s="588">
        <v>-142236.76121000064</v>
      </c>
      <c r="AN6" s="82">
        <v>104646.71463000005</v>
      </c>
      <c r="AO6" s="82">
        <v>-96585.726630000267</v>
      </c>
      <c r="AP6" s="82">
        <v>152942.05924999976</v>
      </c>
      <c r="AQ6" s="82">
        <v>-152446.89928999988</v>
      </c>
      <c r="AR6" s="82">
        <v>123089.0997600003</v>
      </c>
      <c r="AS6" s="82">
        <v>-120687.36416999993</v>
      </c>
      <c r="AT6" s="82">
        <v>119501.86100000067</v>
      </c>
      <c r="AU6" s="82">
        <v>-116984.45866000072</v>
      </c>
      <c r="AV6" s="82">
        <v>111558.58633000035</v>
      </c>
      <c r="AW6" s="82">
        <v>-110754.52014000037</v>
      </c>
      <c r="AX6" s="82">
        <v>142035.01047000001</v>
      </c>
      <c r="AY6" s="82">
        <v>-139650.89289000028</v>
      </c>
      <c r="AZ6" s="157"/>
    </row>
    <row r="7" spans="1:52" s="405" customFormat="1" ht="17.25" customHeight="1">
      <c r="A7" s="124" t="s">
        <v>295</v>
      </c>
      <c r="B7" s="585">
        <v>212</v>
      </c>
      <c r="C7" s="585">
        <v>-68</v>
      </c>
      <c r="D7" s="585">
        <v>468.52017141893913</v>
      </c>
      <c r="E7" s="585">
        <v>-168.52792422043029</v>
      </c>
      <c r="F7" s="585">
        <v>268.31540988396983</v>
      </c>
      <c r="G7" s="585">
        <v>-186.94374455379469</v>
      </c>
      <c r="H7" s="585">
        <v>326.73065709479761</v>
      </c>
      <c r="I7" s="585">
        <v>-193.84157869126531</v>
      </c>
      <c r="J7" s="585">
        <v>3661.5340299999975</v>
      </c>
      <c r="K7" s="585">
        <v>-3631.8624599999971</v>
      </c>
      <c r="L7" s="586">
        <v>3339.8436800000027</v>
      </c>
      <c r="M7" s="586">
        <v>-3303.8380600000028</v>
      </c>
      <c r="N7" s="586">
        <v>3066.8095899999958</v>
      </c>
      <c r="O7" s="586">
        <v>-2996.1228199999978</v>
      </c>
      <c r="P7" s="586">
        <v>1652.2298900000003</v>
      </c>
      <c r="Q7" s="586">
        <v>-1614.7610199999995</v>
      </c>
      <c r="R7" s="586">
        <v>2276.8673700000008</v>
      </c>
      <c r="S7" s="586">
        <v>-2557.39696</v>
      </c>
      <c r="T7" s="586">
        <v>2092.3549300000009</v>
      </c>
      <c r="U7" s="586">
        <v>-2165.674889999998</v>
      </c>
      <c r="V7" s="586">
        <v>2447.6128699999999</v>
      </c>
      <c r="W7" s="586">
        <v>-2505.5034300000002</v>
      </c>
      <c r="X7" s="586">
        <v>1661.5512500000002</v>
      </c>
      <c r="Y7" s="586">
        <v>-1800.7304000000004</v>
      </c>
      <c r="Z7" s="586">
        <v>1860.9355299999986</v>
      </c>
      <c r="AA7" s="586">
        <v>-2036.7768799999992</v>
      </c>
      <c r="AB7" s="586">
        <v>1410.4031600000008</v>
      </c>
      <c r="AC7" s="586">
        <v>-1641.2992600000002</v>
      </c>
      <c r="AD7" s="586">
        <v>1277.9055000000012</v>
      </c>
      <c r="AE7" s="586">
        <v>-1397.8388300000001</v>
      </c>
      <c r="AF7" s="586">
        <v>966.75971000000015</v>
      </c>
      <c r="AG7" s="586">
        <v>-1181.0504799999999</v>
      </c>
      <c r="AH7" s="586">
        <v>1593.8386899999991</v>
      </c>
      <c r="AI7" s="586">
        <v>-1691.8742699999998</v>
      </c>
      <c r="AJ7" s="587">
        <v>1376.0200500000001</v>
      </c>
      <c r="AK7" s="587">
        <v>-1367.2402100000004</v>
      </c>
      <c r="AL7" s="588">
        <v>1840.2705999999994</v>
      </c>
      <c r="AM7" s="588">
        <v>-1942.3950000000004</v>
      </c>
      <c r="AN7" s="82">
        <v>9443.8331900000012</v>
      </c>
      <c r="AO7" s="82">
        <v>-9328.7544599999965</v>
      </c>
      <c r="AP7" s="82">
        <v>15885.328959999992</v>
      </c>
      <c r="AQ7" s="82">
        <v>-15834.017449999988</v>
      </c>
      <c r="AR7" s="82">
        <v>18936.049819999989</v>
      </c>
      <c r="AS7" s="82">
        <v>-18946.771829999991</v>
      </c>
      <c r="AT7" s="82">
        <v>20816.823189999999</v>
      </c>
      <c r="AU7" s="82">
        <v>-20728.576719999997</v>
      </c>
      <c r="AV7" s="82">
        <v>12703.972760000002</v>
      </c>
      <c r="AW7" s="82">
        <v>-12570.777599999998</v>
      </c>
      <c r="AX7" s="82">
        <v>13158.857259999988</v>
      </c>
      <c r="AY7" s="82">
        <v>-13215.683419999983</v>
      </c>
      <c r="AZ7" s="157"/>
    </row>
    <row r="8" spans="1:52" s="405" customFormat="1" ht="17.25" customHeight="1">
      <c r="A8" s="589" t="s">
        <v>2353</v>
      </c>
      <c r="B8" s="585">
        <v>1741</v>
      </c>
      <c r="C8" s="585">
        <v>-1746</v>
      </c>
      <c r="D8" s="585">
        <v>1360.5089826599692</v>
      </c>
      <c r="E8" s="585">
        <v>-1372.15141371</v>
      </c>
      <c r="F8" s="585">
        <v>1109.318208034053</v>
      </c>
      <c r="G8" s="585">
        <v>-1099.30827447</v>
      </c>
      <c r="H8" s="585">
        <v>1109.3390399999996</v>
      </c>
      <c r="I8" s="585">
        <v>-1062.2801600000003</v>
      </c>
      <c r="J8" s="585">
        <v>15.604770000000002</v>
      </c>
      <c r="K8" s="585">
        <v>-1.1448900000000002</v>
      </c>
      <c r="L8" s="586">
        <v>0</v>
      </c>
      <c r="M8" s="586">
        <v>0</v>
      </c>
      <c r="N8" s="586">
        <v>4.2982200000000059</v>
      </c>
      <c r="O8" s="586">
        <v>-12.177529999999999</v>
      </c>
      <c r="P8" s="586">
        <v>17.333099999999998</v>
      </c>
      <c r="Q8" s="586">
        <v>0</v>
      </c>
      <c r="R8" s="586">
        <v>26.591949999999997</v>
      </c>
      <c r="S8" s="586">
        <v>0</v>
      </c>
      <c r="T8" s="586">
        <v>0.54462999999999917</v>
      </c>
      <c r="U8" s="586">
        <v>-1.8004100000000001</v>
      </c>
      <c r="V8" s="586">
        <v>0</v>
      </c>
      <c r="W8" s="586">
        <v>-2.8442599999999998</v>
      </c>
      <c r="X8" s="586">
        <v>0.98270999999999242</v>
      </c>
      <c r="Y8" s="586">
        <v>0</v>
      </c>
      <c r="Z8" s="586">
        <v>0</v>
      </c>
      <c r="AA8" s="586">
        <v>0</v>
      </c>
      <c r="AB8" s="586">
        <v>0</v>
      </c>
      <c r="AC8" s="586">
        <v>-2.4300100000000002</v>
      </c>
      <c r="AD8" s="586">
        <v>14.086370000000001</v>
      </c>
      <c r="AE8" s="586">
        <v>-0.78786999999999996</v>
      </c>
      <c r="AF8" s="586">
        <v>5.9805299999999999</v>
      </c>
      <c r="AG8" s="586">
        <v>-17.766459999999999</v>
      </c>
      <c r="AH8" s="586">
        <v>39.387860000000011</v>
      </c>
      <c r="AI8" s="586">
        <v>-16.91488</v>
      </c>
      <c r="AJ8" s="587">
        <v>20.136500000000002</v>
      </c>
      <c r="AK8" s="587">
        <v>-8.0105599999999999</v>
      </c>
      <c r="AL8" s="588">
        <v>36.779869999999995</v>
      </c>
      <c r="AM8" s="588">
        <v>-9.0260800000000003</v>
      </c>
      <c r="AN8" s="82">
        <v>48.222650000000009</v>
      </c>
      <c r="AO8" s="82">
        <v>-63.273040000000009</v>
      </c>
      <c r="AP8" s="82">
        <v>74.245629999999991</v>
      </c>
      <c r="AQ8" s="82">
        <v>-54.443000000000012</v>
      </c>
      <c r="AR8" s="82">
        <v>22.893530000000002</v>
      </c>
      <c r="AS8" s="82">
        <v>-25.423760000000001</v>
      </c>
      <c r="AT8" s="82">
        <v>59.996039999999994</v>
      </c>
      <c r="AU8" s="82">
        <v>-16.822420000000005</v>
      </c>
      <c r="AV8" s="82">
        <v>229.80998000000002</v>
      </c>
      <c r="AW8" s="82">
        <v>-18.170869999999994</v>
      </c>
      <c r="AX8" s="82">
        <v>114.08730999999997</v>
      </c>
      <c r="AY8" s="82">
        <v>-4.4667099999999982</v>
      </c>
      <c r="AZ8" s="157"/>
    </row>
    <row r="9" spans="1:52">
      <c r="A9" s="155"/>
      <c r="B9" s="158"/>
      <c r="C9" s="158"/>
      <c r="D9" s="158"/>
      <c r="E9" s="158"/>
      <c r="F9" s="158"/>
      <c r="G9" s="158"/>
      <c r="H9" s="158"/>
      <c r="I9" s="158"/>
      <c r="J9" s="158"/>
      <c r="K9" s="158"/>
      <c r="L9" s="158"/>
      <c r="M9" s="158"/>
      <c r="N9" s="158"/>
      <c r="O9" s="158"/>
      <c r="P9" s="158"/>
      <c r="Q9" s="158"/>
      <c r="R9" s="158"/>
      <c r="S9" s="158"/>
      <c r="T9" s="158"/>
      <c r="U9" s="158"/>
      <c r="V9" s="158"/>
      <c r="W9" s="158"/>
      <c r="X9" s="158"/>
      <c r="Y9" s="158"/>
      <c r="Z9" s="158"/>
      <c r="AA9" s="158"/>
      <c r="AB9" s="158"/>
      <c r="AC9" s="158"/>
      <c r="AD9" s="158"/>
      <c r="AE9" s="158"/>
      <c r="AF9" s="158"/>
      <c r="AG9" s="158"/>
      <c r="AH9" s="158"/>
      <c r="AI9" s="158"/>
      <c r="AJ9" s="158"/>
      <c r="AK9" s="158"/>
      <c r="AL9" s="158"/>
      <c r="AM9" s="158"/>
      <c r="AN9" s="158"/>
      <c r="AO9" s="158"/>
      <c r="AP9" s="158"/>
      <c r="AQ9" s="158"/>
      <c r="AR9" s="158"/>
      <c r="AS9" s="158"/>
      <c r="AT9" s="158"/>
      <c r="AU9" s="158"/>
      <c r="AV9" s="158"/>
      <c r="AW9" s="158"/>
      <c r="AX9" s="158"/>
      <c r="AY9" s="158"/>
    </row>
    <row r="399" spans="94:95">
      <c r="CP399" s="58"/>
      <c r="CQ399" s="58"/>
    </row>
  </sheetData>
  <hyperlinks>
    <hyperlink ref="A1" location="Menu!E84" display="Valor Total da Carteira de Negociação " xr:uid="{1B7A7945-300C-4563-977C-6A80F7C7D47E}"/>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3B398-739D-466D-9386-D51E86B9442C}">
  <sheetPr codeName="Planilha7">
    <tabColor rgb="FF5F6062"/>
  </sheetPr>
  <dimension ref="A1:Y35"/>
  <sheetViews>
    <sheetView workbookViewId="0">
      <selection sqref="A1:XFD1048576"/>
    </sheetView>
  </sheetViews>
  <sheetFormatPr defaultColWidth="8.5546875" defaultRowHeight="13.8"/>
  <cols>
    <col min="1" max="1" width="40.77734375" style="58" customWidth="1"/>
    <col min="2" max="2" width="10" style="58" customWidth="1"/>
    <col min="3" max="5" width="9.44140625" style="58" customWidth="1"/>
    <col min="6" max="6" width="10" style="58" customWidth="1"/>
    <col min="7" max="7" width="9.44140625" style="58" customWidth="1"/>
    <col min="8" max="8" width="10" style="58" bestFit="1" customWidth="1"/>
    <col min="9" max="9" width="9.44140625" style="58" bestFit="1" customWidth="1"/>
    <col min="10" max="11" width="9.44140625" style="58" customWidth="1"/>
    <col min="12" max="12" width="10" style="58" bestFit="1" customWidth="1"/>
    <col min="13" max="13" width="9.44140625" style="58" bestFit="1" customWidth="1"/>
    <col min="14" max="14" width="10" style="58" bestFit="1" customWidth="1"/>
    <col min="15" max="15" width="9.44140625" style="58" bestFit="1" customWidth="1"/>
    <col min="16" max="16" width="10" style="58" bestFit="1" customWidth="1"/>
    <col min="17" max="17" width="9.44140625" style="58" bestFit="1" customWidth="1"/>
    <col min="18" max="18" width="10" style="58" bestFit="1" customWidth="1"/>
    <col min="19" max="19" width="9.44140625" style="58" bestFit="1" customWidth="1"/>
    <col min="20" max="20" width="10" style="58" bestFit="1" customWidth="1"/>
    <col min="21" max="21" width="9.44140625" style="58" bestFit="1" customWidth="1"/>
    <col min="22" max="22" width="10" style="58" bestFit="1" customWidth="1"/>
    <col min="23" max="23" width="9.44140625" style="58" bestFit="1" customWidth="1"/>
    <col min="24" max="24" width="10" style="58" bestFit="1" customWidth="1"/>
    <col min="25" max="25" width="9.44140625" style="58" bestFit="1" customWidth="1"/>
    <col min="26" max="16384" width="8.5546875" style="3"/>
  </cols>
  <sheetData>
    <row r="1" spans="1:25" ht="15.6">
      <c r="A1" s="53" t="s">
        <v>3040</v>
      </c>
      <c r="B1" s="134"/>
      <c r="C1" s="134"/>
      <c r="D1" s="134"/>
      <c r="E1" s="134"/>
      <c r="F1" s="134"/>
      <c r="G1" s="134"/>
      <c r="H1" s="134"/>
      <c r="I1" s="134"/>
      <c r="J1" s="134"/>
      <c r="K1" s="134"/>
      <c r="L1" s="134"/>
      <c r="M1" s="134"/>
      <c r="N1" s="134"/>
      <c r="O1" s="134"/>
      <c r="P1" s="134"/>
      <c r="Q1" s="134"/>
      <c r="R1" s="134"/>
      <c r="S1" s="134"/>
      <c r="T1" s="134"/>
      <c r="U1" s="134"/>
      <c r="V1" s="134"/>
      <c r="W1" s="134"/>
      <c r="X1" s="134"/>
      <c r="Y1" s="135" t="s">
        <v>2345</v>
      </c>
    </row>
    <row r="2" spans="1:25" ht="15.6">
      <c r="A2" s="55"/>
      <c r="B2" s="578"/>
      <c r="C2" s="579"/>
      <c r="D2" s="579"/>
      <c r="E2" s="579"/>
      <c r="F2" s="578"/>
      <c r="G2" s="579"/>
      <c r="H2" s="136" t="s">
        <v>2475</v>
      </c>
      <c r="I2" s="136"/>
      <c r="J2" s="136"/>
      <c r="K2" s="136"/>
      <c r="L2" s="136"/>
      <c r="M2" s="136"/>
      <c r="N2" s="136"/>
      <c r="O2" s="136"/>
      <c r="P2" s="136"/>
      <c r="Q2" s="136"/>
      <c r="R2" s="136"/>
      <c r="S2" s="136"/>
      <c r="T2" s="136"/>
      <c r="U2" s="136"/>
      <c r="V2" s="136"/>
      <c r="W2" s="136"/>
      <c r="X2" s="136"/>
      <c r="Y2" s="136"/>
    </row>
    <row r="3" spans="1:25">
      <c r="A3" s="137"/>
      <c r="B3" s="580" t="s">
        <v>2265</v>
      </c>
      <c r="C3" s="139"/>
      <c r="D3" s="581" t="s">
        <v>2372</v>
      </c>
      <c r="E3" s="581"/>
      <c r="F3" s="580" t="s">
        <v>2517</v>
      </c>
      <c r="G3" s="139"/>
      <c r="H3" s="138" t="s">
        <v>2518</v>
      </c>
      <c r="I3" s="139"/>
      <c r="J3" s="138" t="s">
        <v>2519</v>
      </c>
      <c r="K3" s="139"/>
      <c r="L3" s="138" t="s">
        <v>2520</v>
      </c>
      <c r="M3" s="139"/>
      <c r="N3" s="138" t="s">
        <v>2508</v>
      </c>
      <c r="O3" s="139"/>
      <c r="P3" s="138" t="s">
        <v>2477</v>
      </c>
      <c r="Q3" s="139"/>
      <c r="R3" s="138" t="s">
        <v>2478</v>
      </c>
      <c r="S3" s="139"/>
      <c r="T3" s="138" t="s">
        <v>2479</v>
      </c>
      <c r="U3" s="139"/>
      <c r="V3" s="138" t="s">
        <v>2480</v>
      </c>
      <c r="W3" s="139"/>
      <c r="X3" s="138" t="s">
        <v>2481</v>
      </c>
      <c r="Y3" s="139"/>
    </row>
    <row r="4" spans="1:25">
      <c r="A4" s="144" t="s">
        <v>2348</v>
      </c>
      <c r="B4" s="74" t="s">
        <v>2349</v>
      </c>
      <c r="C4" s="75" t="s">
        <v>2350</v>
      </c>
      <c r="D4" s="74" t="s">
        <v>2349</v>
      </c>
      <c r="E4" s="74" t="s">
        <v>2350</v>
      </c>
      <c r="F4" s="74" t="s">
        <v>2349</v>
      </c>
      <c r="G4" s="75" t="s">
        <v>2350</v>
      </c>
      <c r="H4" s="74" t="s">
        <v>2349</v>
      </c>
      <c r="I4" s="75" t="s">
        <v>2350</v>
      </c>
      <c r="J4" s="74" t="s">
        <v>2349</v>
      </c>
      <c r="K4" s="74" t="s">
        <v>2350</v>
      </c>
      <c r="L4" s="74" t="s">
        <v>2349</v>
      </c>
      <c r="M4" s="75" t="s">
        <v>2350</v>
      </c>
      <c r="N4" s="74" t="s">
        <v>2349</v>
      </c>
      <c r="O4" s="75" t="s">
        <v>2350</v>
      </c>
      <c r="P4" s="74" t="s">
        <v>2349</v>
      </c>
      <c r="Q4" s="75" t="s">
        <v>2350</v>
      </c>
      <c r="R4" s="74" t="s">
        <v>2349</v>
      </c>
      <c r="S4" s="75" t="s">
        <v>2350</v>
      </c>
      <c r="T4" s="74" t="s">
        <v>2349</v>
      </c>
      <c r="U4" s="75" t="s">
        <v>2350</v>
      </c>
      <c r="V4" s="74" t="s">
        <v>2349</v>
      </c>
      <c r="W4" s="75" t="s">
        <v>2350</v>
      </c>
      <c r="X4" s="74" t="s">
        <v>2349</v>
      </c>
      <c r="Y4" s="75" t="s">
        <v>2350</v>
      </c>
    </row>
    <row r="5" spans="1:25">
      <c r="A5" s="146" t="s">
        <v>2351</v>
      </c>
      <c r="B5" s="147">
        <v>135276</v>
      </c>
      <c r="C5" s="147">
        <v>-146301</v>
      </c>
      <c r="D5" s="147">
        <v>284380</v>
      </c>
      <c r="E5" s="147">
        <v>-81782</v>
      </c>
      <c r="F5" s="147">
        <v>192798</v>
      </c>
      <c r="G5" s="147">
        <v>-139748</v>
      </c>
      <c r="H5" s="147">
        <v>112204</v>
      </c>
      <c r="I5" s="147">
        <v>-94475</v>
      </c>
      <c r="J5" s="147">
        <v>121116</v>
      </c>
      <c r="K5" s="147">
        <v>-92398</v>
      </c>
      <c r="L5" s="147">
        <v>135839</v>
      </c>
      <c r="M5" s="147">
        <v>-127144</v>
      </c>
      <c r="N5" s="147">
        <v>283271</v>
      </c>
      <c r="O5" s="147">
        <v>-243242</v>
      </c>
      <c r="P5" s="147">
        <v>262897</v>
      </c>
      <c r="Q5" s="147">
        <v>-258689</v>
      </c>
      <c r="R5" s="147">
        <v>178527</v>
      </c>
      <c r="S5" s="147">
        <v>-164910</v>
      </c>
      <c r="T5" s="147">
        <v>164495</v>
      </c>
      <c r="U5" s="147">
        <v>-246440</v>
      </c>
      <c r="V5" s="147">
        <v>116703</v>
      </c>
      <c r="W5" s="147">
        <v>-189008</v>
      </c>
      <c r="X5" s="147">
        <v>88070</v>
      </c>
      <c r="Y5" s="147">
        <v>-182152</v>
      </c>
    </row>
    <row r="6" spans="1:25">
      <c r="A6" s="146" t="s">
        <v>2352</v>
      </c>
      <c r="B6" s="150">
        <v>240554</v>
      </c>
      <c r="C6" s="150">
        <v>-314032</v>
      </c>
      <c r="D6" s="150">
        <v>166314</v>
      </c>
      <c r="E6" s="150">
        <v>-200784</v>
      </c>
      <c r="F6" s="150">
        <v>176087</v>
      </c>
      <c r="G6" s="150">
        <v>-201663</v>
      </c>
      <c r="H6" s="150">
        <v>37229</v>
      </c>
      <c r="I6" s="150">
        <v>-58672</v>
      </c>
      <c r="J6" s="150">
        <v>44810</v>
      </c>
      <c r="K6" s="150">
        <v>-60918</v>
      </c>
      <c r="L6" s="150">
        <v>33327</v>
      </c>
      <c r="M6" s="150">
        <v>-65325</v>
      </c>
      <c r="N6" s="150">
        <v>26452</v>
      </c>
      <c r="O6" s="150">
        <v>-32032</v>
      </c>
      <c r="P6" s="150">
        <v>20263</v>
      </c>
      <c r="Q6" s="150">
        <v>-34216</v>
      </c>
      <c r="R6" s="150">
        <v>20857</v>
      </c>
      <c r="S6" s="150">
        <v>-45289</v>
      </c>
      <c r="T6" s="150">
        <v>22847</v>
      </c>
      <c r="U6" s="150">
        <v>-43287</v>
      </c>
      <c r="V6" s="150">
        <v>22663</v>
      </c>
      <c r="W6" s="150">
        <v>-44450</v>
      </c>
      <c r="X6" s="150">
        <v>12907</v>
      </c>
      <c r="Y6" s="150">
        <v>-33440</v>
      </c>
    </row>
    <row r="7" spans="1:25">
      <c r="A7" s="146" t="s">
        <v>295</v>
      </c>
      <c r="B7" s="152">
        <v>3668</v>
      </c>
      <c r="C7" s="150">
        <v>-3299</v>
      </c>
      <c r="D7" s="582">
        <v>600</v>
      </c>
      <c r="E7" s="582">
        <v>-186</v>
      </c>
      <c r="F7" s="152">
        <v>1344</v>
      </c>
      <c r="G7" s="150">
        <v>-505</v>
      </c>
      <c r="H7" s="152">
        <v>1719</v>
      </c>
      <c r="I7" s="150">
        <v>-147</v>
      </c>
      <c r="J7" s="152">
        <v>1900</v>
      </c>
      <c r="K7" s="150">
        <v>-500</v>
      </c>
      <c r="L7" s="152">
        <v>1676</v>
      </c>
      <c r="M7" s="150">
        <v>-483</v>
      </c>
      <c r="N7" s="152">
        <v>775</v>
      </c>
      <c r="O7" s="150">
        <v>-542</v>
      </c>
      <c r="P7" s="152">
        <v>705</v>
      </c>
      <c r="Q7" s="150">
        <v>-147</v>
      </c>
      <c r="R7" s="152">
        <v>1479</v>
      </c>
      <c r="S7" s="150">
        <v>-403</v>
      </c>
      <c r="T7" s="152">
        <v>1053</v>
      </c>
      <c r="U7" s="150">
        <v>-138</v>
      </c>
      <c r="V7" s="152">
        <v>1160</v>
      </c>
      <c r="W7" s="150">
        <v>-285</v>
      </c>
      <c r="X7" s="152">
        <v>818</v>
      </c>
      <c r="Y7" s="150">
        <v>-246</v>
      </c>
    </row>
    <row r="8" spans="1:25" ht="14.4">
      <c r="A8" s="154" t="s">
        <v>2353</v>
      </c>
      <c r="B8" s="150">
        <v>1154</v>
      </c>
      <c r="C8" s="150">
        <v>-1259</v>
      </c>
      <c r="D8" s="150">
        <v>981</v>
      </c>
      <c r="E8" s="150">
        <v>-1100</v>
      </c>
      <c r="F8" s="150">
        <v>370</v>
      </c>
      <c r="G8" s="150">
        <v>-434</v>
      </c>
      <c r="H8" s="150">
        <v>8</v>
      </c>
      <c r="I8" s="150">
        <v>-284</v>
      </c>
      <c r="J8" s="150">
        <v>102</v>
      </c>
      <c r="K8" s="150">
        <v>-118</v>
      </c>
      <c r="L8" s="150">
        <v>97</v>
      </c>
      <c r="M8" s="150">
        <v>-74</v>
      </c>
      <c r="N8" s="150">
        <v>163</v>
      </c>
      <c r="O8" s="150">
        <v>-157</v>
      </c>
      <c r="P8" s="150">
        <v>118</v>
      </c>
      <c r="Q8" s="150">
        <v>-141</v>
      </c>
      <c r="R8" s="150">
        <v>150</v>
      </c>
      <c r="S8" s="150">
        <v>-165</v>
      </c>
      <c r="T8" s="150">
        <v>68</v>
      </c>
      <c r="U8" s="150">
        <v>-61</v>
      </c>
      <c r="V8" s="150">
        <v>159</v>
      </c>
      <c r="W8" s="150">
        <v>-116</v>
      </c>
      <c r="X8" s="150">
        <v>162</v>
      </c>
      <c r="Y8" s="150">
        <v>-107</v>
      </c>
    </row>
    <row r="9" spans="1:25">
      <c r="A9" s="158"/>
      <c r="B9" s="158"/>
      <c r="C9" s="158"/>
      <c r="D9" s="158"/>
      <c r="E9" s="158"/>
      <c r="F9" s="158"/>
      <c r="G9" s="158"/>
      <c r="H9" s="158"/>
      <c r="I9" s="158"/>
      <c r="J9" s="158"/>
      <c r="K9" s="158"/>
      <c r="L9" s="158"/>
      <c r="M9" s="158"/>
      <c r="N9" s="158"/>
      <c r="O9" s="158"/>
      <c r="P9" s="158"/>
      <c r="Q9" s="158"/>
      <c r="R9" s="158"/>
      <c r="S9" s="158"/>
      <c r="T9" s="158"/>
      <c r="U9" s="158"/>
      <c r="V9" s="158"/>
      <c r="W9" s="158"/>
      <c r="X9" s="158"/>
      <c r="Y9" s="158"/>
    </row>
    <row r="10" spans="1:25" ht="15.6">
      <c r="A10" s="53" t="s">
        <v>3041</v>
      </c>
      <c r="B10" s="55"/>
      <c r="C10" s="55"/>
      <c r="D10" s="55"/>
      <c r="E10" s="55"/>
      <c r="F10" s="55"/>
      <c r="G10" s="55"/>
      <c r="H10" s="55"/>
      <c r="I10" s="55"/>
      <c r="J10" s="55"/>
      <c r="K10" s="55"/>
      <c r="L10" s="55"/>
      <c r="M10" s="55"/>
      <c r="N10" s="55"/>
      <c r="O10" s="55"/>
      <c r="P10" s="55"/>
      <c r="Q10" s="55"/>
      <c r="R10" s="55"/>
      <c r="S10" s="55"/>
      <c r="T10" s="55"/>
      <c r="U10" s="55"/>
      <c r="V10" s="55"/>
      <c r="W10" s="55"/>
      <c r="X10" s="55"/>
      <c r="Y10" s="135" t="s">
        <v>2345</v>
      </c>
    </row>
    <row r="11" spans="1:25" ht="15.6">
      <c r="A11" s="55"/>
      <c r="B11" s="578"/>
      <c r="C11" s="579"/>
      <c r="D11" s="579"/>
      <c r="E11" s="579"/>
      <c r="F11" s="578"/>
      <c r="G11" s="579"/>
      <c r="H11" s="136" t="s">
        <v>2475</v>
      </c>
      <c r="I11" s="136"/>
      <c r="J11" s="136"/>
      <c r="K11" s="136"/>
      <c r="L11" s="136"/>
      <c r="M11" s="136"/>
      <c r="N11" s="136"/>
      <c r="O11" s="136"/>
      <c r="P11" s="136"/>
      <c r="Q11" s="136"/>
      <c r="R11" s="136"/>
      <c r="S11" s="136"/>
      <c r="T11" s="136"/>
      <c r="U11" s="136"/>
      <c r="V11" s="136"/>
      <c r="W11" s="136"/>
      <c r="X11" s="136"/>
      <c r="Y11" s="136"/>
    </row>
    <row r="12" spans="1:25">
      <c r="A12" s="137"/>
      <c r="B12" s="580" t="s">
        <v>2265</v>
      </c>
      <c r="C12" s="139"/>
      <c r="D12" s="581" t="s">
        <v>2372</v>
      </c>
      <c r="E12" s="581"/>
      <c r="F12" s="580" t="s">
        <v>2517</v>
      </c>
      <c r="G12" s="139"/>
      <c r="H12" s="138" t="s">
        <v>2518</v>
      </c>
      <c r="I12" s="139"/>
      <c r="J12" s="138" t="s">
        <v>2519</v>
      </c>
      <c r="K12" s="139"/>
      <c r="L12" s="138" t="s">
        <v>2520</v>
      </c>
      <c r="M12" s="139"/>
      <c r="N12" s="138" t="s">
        <v>2508</v>
      </c>
      <c r="O12" s="139"/>
      <c r="P12" s="138" t="s">
        <v>2477</v>
      </c>
      <c r="Q12" s="139"/>
      <c r="R12" s="138" t="s">
        <v>2478</v>
      </c>
      <c r="S12" s="139"/>
      <c r="T12" s="138" t="s">
        <v>2479</v>
      </c>
      <c r="U12" s="139"/>
      <c r="V12" s="138" t="s">
        <v>2480</v>
      </c>
      <c r="W12" s="139"/>
      <c r="X12" s="138" t="s">
        <v>2481</v>
      </c>
      <c r="Y12" s="139"/>
    </row>
    <row r="13" spans="1:25">
      <c r="A13" s="144" t="s">
        <v>2348</v>
      </c>
      <c r="B13" s="74" t="s">
        <v>2349</v>
      </c>
      <c r="C13" s="75" t="s">
        <v>2350</v>
      </c>
      <c r="D13" s="74" t="s">
        <v>2349</v>
      </c>
      <c r="E13" s="74" t="s">
        <v>2350</v>
      </c>
      <c r="F13" s="74" t="s">
        <v>2349</v>
      </c>
      <c r="G13" s="75" t="s">
        <v>2350</v>
      </c>
      <c r="H13" s="74" t="s">
        <v>2349</v>
      </c>
      <c r="I13" s="75" t="s">
        <v>2350</v>
      </c>
      <c r="J13" s="74" t="s">
        <v>2349</v>
      </c>
      <c r="K13" s="74" t="s">
        <v>2350</v>
      </c>
      <c r="L13" s="74" t="s">
        <v>2349</v>
      </c>
      <c r="M13" s="75" t="s">
        <v>2350</v>
      </c>
      <c r="N13" s="74" t="s">
        <v>2349</v>
      </c>
      <c r="O13" s="75" t="s">
        <v>2350</v>
      </c>
      <c r="P13" s="74" t="s">
        <v>2349</v>
      </c>
      <c r="Q13" s="75" t="s">
        <v>2350</v>
      </c>
      <c r="R13" s="74" t="s">
        <v>2349</v>
      </c>
      <c r="S13" s="75" t="s">
        <v>2350</v>
      </c>
      <c r="T13" s="74" t="s">
        <v>2349</v>
      </c>
      <c r="U13" s="75" t="s">
        <v>2350</v>
      </c>
      <c r="V13" s="74" t="s">
        <v>2349</v>
      </c>
      <c r="W13" s="75" t="s">
        <v>2350</v>
      </c>
      <c r="X13" s="74" t="s">
        <v>2349</v>
      </c>
      <c r="Y13" s="75" t="s">
        <v>2350</v>
      </c>
    </row>
    <row r="14" spans="1:25">
      <c r="A14" s="146" t="s">
        <v>2351</v>
      </c>
      <c r="B14" s="147">
        <v>34287</v>
      </c>
      <c r="C14" s="147">
        <v>-32580</v>
      </c>
      <c r="D14" s="147">
        <v>31517</v>
      </c>
      <c r="E14" s="147">
        <v>-42525</v>
      </c>
      <c r="F14" s="147">
        <v>34170</v>
      </c>
      <c r="G14" s="147">
        <v>-26427</v>
      </c>
      <c r="H14" s="147">
        <v>43722</v>
      </c>
      <c r="I14" s="147">
        <v>-35619</v>
      </c>
      <c r="J14" s="147">
        <v>43269</v>
      </c>
      <c r="K14" s="147">
        <v>-36458</v>
      </c>
      <c r="L14" s="147">
        <v>42441</v>
      </c>
      <c r="M14" s="147">
        <v>-34893</v>
      </c>
      <c r="N14" s="147">
        <v>50677</v>
      </c>
      <c r="O14" s="147">
        <v>-41779</v>
      </c>
      <c r="P14" s="147">
        <v>53750</v>
      </c>
      <c r="Q14" s="147">
        <v>-62393</v>
      </c>
      <c r="R14" s="147">
        <v>55295</v>
      </c>
      <c r="S14" s="147">
        <v>-59751</v>
      </c>
      <c r="T14" s="147">
        <v>50645</v>
      </c>
      <c r="U14" s="147">
        <v>-63319</v>
      </c>
      <c r="V14" s="147">
        <v>54922</v>
      </c>
      <c r="W14" s="147">
        <v>-68863</v>
      </c>
      <c r="X14" s="147">
        <v>58051</v>
      </c>
      <c r="Y14" s="147">
        <v>-73236</v>
      </c>
    </row>
    <row r="15" spans="1:25">
      <c r="A15" s="146" t="s">
        <v>2352</v>
      </c>
      <c r="B15" s="150">
        <v>26193</v>
      </c>
      <c r="C15" s="150">
        <v>-43373</v>
      </c>
      <c r="D15" s="150">
        <v>16863</v>
      </c>
      <c r="E15" s="150">
        <v>-32641</v>
      </c>
      <c r="F15" s="150">
        <v>16972</v>
      </c>
      <c r="G15" s="150">
        <v>-36975</v>
      </c>
      <c r="H15" s="150">
        <v>22253</v>
      </c>
      <c r="I15" s="150">
        <v>-45210</v>
      </c>
      <c r="J15" s="150">
        <v>16172</v>
      </c>
      <c r="K15" s="150">
        <v>-41583</v>
      </c>
      <c r="L15" s="150">
        <v>13405</v>
      </c>
      <c r="M15" s="150">
        <v>-37896</v>
      </c>
      <c r="N15" s="150">
        <v>14081</v>
      </c>
      <c r="O15" s="150">
        <v>-40554</v>
      </c>
      <c r="P15" s="150">
        <v>14270</v>
      </c>
      <c r="Q15" s="150">
        <v>-36088</v>
      </c>
      <c r="R15" s="150">
        <v>10194</v>
      </c>
      <c r="S15" s="150">
        <v>-32323</v>
      </c>
      <c r="T15" s="150">
        <v>13268</v>
      </c>
      <c r="U15" s="150">
        <v>-29103</v>
      </c>
      <c r="V15" s="150">
        <v>13676</v>
      </c>
      <c r="W15" s="150">
        <v>-27181</v>
      </c>
      <c r="X15" s="150">
        <v>25804</v>
      </c>
      <c r="Y15" s="150">
        <v>-40926</v>
      </c>
    </row>
    <row r="16" spans="1:25">
      <c r="A16" s="146" t="s">
        <v>295</v>
      </c>
      <c r="B16" s="152">
        <v>0</v>
      </c>
      <c r="C16" s="150">
        <v>-4048</v>
      </c>
      <c r="D16" s="582">
        <v>11</v>
      </c>
      <c r="E16" s="582">
        <v>-79</v>
      </c>
      <c r="F16" s="152">
        <v>0</v>
      </c>
      <c r="G16" s="150">
        <v>-126</v>
      </c>
      <c r="H16" s="152">
        <v>0</v>
      </c>
      <c r="I16" s="150">
        <v>-74</v>
      </c>
      <c r="J16" s="152">
        <v>0</v>
      </c>
      <c r="K16" s="150">
        <v>-67</v>
      </c>
      <c r="L16" s="152">
        <v>0</v>
      </c>
      <c r="M16" s="150">
        <v>-37</v>
      </c>
      <c r="N16" s="152">
        <v>0</v>
      </c>
      <c r="O16" s="150">
        <v>-75</v>
      </c>
      <c r="P16" s="152">
        <v>0</v>
      </c>
      <c r="Q16" s="150">
        <v>-57</v>
      </c>
      <c r="R16" s="152">
        <v>0</v>
      </c>
      <c r="S16" s="150">
        <v>-45</v>
      </c>
      <c r="T16" s="152">
        <v>0</v>
      </c>
      <c r="U16" s="150">
        <v>-21</v>
      </c>
      <c r="V16" s="152">
        <v>28</v>
      </c>
      <c r="W16" s="150">
        <v>-3</v>
      </c>
      <c r="X16" s="152">
        <v>0</v>
      </c>
      <c r="Y16" s="150">
        <v>-74</v>
      </c>
    </row>
    <row r="17" spans="1:25" ht="14.4">
      <c r="A17" s="154" t="s">
        <v>2353</v>
      </c>
      <c r="B17" s="150">
        <v>100</v>
      </c>
      <c r="C17" s="150">
        <v>0</v>
      </c>
      <c r="D17" s="150">
        <v>107</v>
      </c>
      <c r="E17" s="150">
        <v>0</v>
      </c>
      <c r="F17" s="150">
        <v>74</v>
      </c>
      <c r="G17" s="150">
        <v>0</v>
      </c>
      <c r="H17" s="150">
        <v>323</v>
      </c>
      <c r="I17" s="150">
        <v>0</v>
      </c>
      <c r="J17" s="150">
        <v>79</v>
      </c>
      <c r="K17" s="150">
        <v>-50</v>
      </c>
      <c r="L17" s="150">
        <v>37</v>
      </c>
      <c r="M17" s="150">
        <v>-51</v>
      </c>
      <c r="N17" s="150">
        <v>34</v>
      </c>
      <c r="O17" s="150">
        <v>-46</v>
      </c>
      <c r="P17" s="150">
        <v>85</v>
      </c>
      <c r="Q17" s="150">
        <v>-44</v>
      </c>
      <c r="R17" s="150">
        <v>54</v>
      </c>
      <c r="S17" s="150">
        <v>-14</v>
      </c>
      <c r="T17" s="150">
        <v>31</v>
      </c>
      <c r="U17" s="150">
        <v>-39</v>
      </c>
      <c r="V17" s="150">
        <v>53</v>
      </c>
      <c r="W17" s="150">
        <v>-92</v>
      </c>
      <c r="X17" s="150">
        <v>41</v>
      </c>
      <c r="Y17" s="150">
        <v>-84</v>
      </c>
    </row>
    <row r="18" spans="1:25">
      <c r="A18" s="56"/>
      <c r="B18" s="56"/>
      <c r="C18" s="56"/>
      <c r="D18" s="56"/>
      <c r="E18" s="56"/>
      <c r="F18" s="56"/>
      <c r="G18" s="56"/>
      <c r="H18" s="56"/>
      <c r="I18" s="56"/>
      <c r="J18" s="56"/>
      <c r="K18" s="56"/>
      <c r="L18" s="56"/>
      <c r="M18" s="56"/>
      <c r="N18" s="56"/>
      <c r="O18" s="56"/>
      <c r="P18" s="56"/>
      <c r="Q18" s="56"/>
      <c r="R18" s="56"/>
      <c r="S18" s="56"/>
      <c r="T18" s="56"/>
      <c r="U18" s="56"/>
      <c r="V18" s="56"/>
      <c r="W18" s="56"/>
      <c r="X18" s="56"/>
      <c r="Y18" s="56"/>
    </row>
    <row r="19" spans="1:25" ht="15.6">
      <c r="A19" s="53" t="s">
        <v>3042</v>
      </c>
      <c r="B19" s="55"/>
      <c r="C19" s="55"/>
      <c r="D19" s="55"/>
      <c r="E19" s="55"/>
      <c r="F19" s="55"/>
      <c r="G19" s="55"/>
      <c r="H19" s="55"/>
      <c r="I19" s="55"/>
      <c r="J19" s="55"/>
      <c r="K19" s="55"/>
      <c r="L19" s="55"/>
      <c r="M19" s="55"/>
      <c r="N19" s="55"/>
      <c r="O19" s="55"/>
      <c r="P19" s="55"/>
      <c r="Q19" s="55"/>
      <c r="R19" s="55"/>
      <c r="S19" s="55"/>
      <c r="T19" s="55"/>
      <c r="U19" s="55"/>
      <c r="V19" s="55"/>
      <c r="W19" s="55"/>
      <c r="X19" s="55"/>
      <c r="Y19" s="135" t="s">
        <v>2345</v>
      </c>
    </row>
    <row r="20" spans="1:25" ht="15.6">
      <c r="A20" s="55"/>
      <c r="B20" s="578"/>
      <c r="C20" s="579"/>
      <c r="D20" s="579"/>
      <c r="E20" s="579"/>
      <c r="F20" s="578"/>
      <c r="G20" s="579"/>
      <c r="H20" s="136" t="s">
        <v>2475</v>
      </c>
      <c r="I20" s="136"/>
      <c r="J20" s="136"/>
      <c r="K20" s="136"/>
      <c r="L20" s="136"/>
      <c r="M20" s="136"/>
      <c r="N20" s="136"/>
      <c r="O20" s="136"/>
      <c r="P20" s="136"/>
      <c r="Q20" s="136"/>
      <c r="R20" s="136"/>
      <c r="S20" s="136"/>
      <c r="T20" s="136"/>
      <c r="U20" s="136"/>
      <c r="V20" s="136"/>
      <c r="W20" s="136"/>
      <c r="X20" s="136"/>
      <c r="Y20" s="136"/>
    </row>
    <row r="21" spans="1:25">
      <c r="A21" s="137"/>
      <c r="B21" s="580" t="s">
        <v>2265</v>
      </c>
      <c r="C21" s="139"/>
      <c r="D21" s="581" t="s">
        <v>2372</v>
      </c>
      <c r="E21" s="581"/>
      <c r="F21" s="580" t="s">
        <v>2517</v>
      </c>
      <c r="G21" s="139"/>
      <c r="H21" s="138" t="s">
        <v>2518</v>
      </c>
      <c r="I21" s="139"/>
      <c r="J21" s="138" t="s">
        <v>2519</v>
      </c>
      <c r="K21" s="139"/>
      <c r="L21" s="138" t="s">
        <v>2520</v>
      </c>
      <c r="M21" s="139"/>
      <c r="N21" s="138" t="s">
        <v>2508</v>
      </c>
      <c r="O21" s="139"/>
      <c r="P21" s="138" t="s">
        <v>2477</v>
      </c>
      <c r="Q21" s="139"/>
      <c r="R21" s="138" t="s">
        <v>2478</v>
      </c>
      <c r="S21" s="139"/>
      <c r="T21" s="138" t="s">
        <v>2479</v>
      </c>
      <c r="U21" s="139"/>
      <c r="V21" s="138" t="s">
        <v>2480</v>
      </c>
      <c r="W21" s="139"/>
      <c r="X21" s="138" t="s">
        <v>2481</v>
      </c>
      <c r="Y21" s="139"/>
    </row>
    <row r="22" spans="1:25">
      <c r="A22" s="144" t="s">
        <v>2348</v>
      </c>
      <c r="B22" s="74" t="s">
        <v>2349</v>
      </c>
      <c r="C22" s="75" t="s">
        <v>2350</v>
      </c>
      <c r="D22" s="74" t="s">
        <v>2349</v>
      </c>
      <c r="E22" s="74" t="s">
        <v>2350</v>
      </c>
      <c r="F22" s="74" t="s">
        <v>2349</v>
      </c>
      <c r="G22" s="75" t="s">
        <v>2350</v>
      </c>
      <c r="H22" s="74" t="s">
        <v>2349</v>
      </c>
      <c r="I22" s="75" t="s">
        <v>2350</v>
      </c>
      <c r="J22" s="74" t="s">
        <v>2349</v>
      </c>
      <c r="K22" s="74" t="s">
        <v>2350</v>
      </c>
      <c r="L22" s="74" t="s">
        <v>2349</v>
      </c>
      <c r="M22" s="75" t="s">
        <v>2350</v>
      </c>
      <c r="N22" s="74" t="s">
        <v>2349</v>
      </c>
      <c r="O22" s="75" t="s">
        <v>2350</v>
      </c>
      <c r="P22" s="74" t="s">
        <v>2349</v>
      </c>
      <c r="Q22" s="75" t="s">
        <v>2350</v>
      </c>
      <c r="R22" s="74" t="s">
        <v>2349</v>
      </c>
      <c r="S22" s="75" t="s">
        <v>2350</v>
      </c>
      <c r="T22" s="74" t="s">
        <v>2349</v>
      </c>
      <c r="U22" s="75" t="s">
        <v>2350</v>
      </c>
      <c r="V22" s="74" t="s">
        <v>2349</v>
      </c>
      <c r="W22" s="75" t="s">
        <v>2350</v>
      </c>
      <c r="X22" s="74" t="s">
        <v>2349</v>
      </c>
      <c r="Y22" s="75" t="s">
        <v>2350</v>
      </c>
    </row>
    <row r="23" spans="1:25">
      <c r="A23" s="146" t="s">
        <v>2351</v>
      </c>
      <c r="B23" s="147">
        <v>19216</v>
      </c>
      <c r="C23" s="147">
        <v>-12885</v>
      </c>
      <c r="D23" s="147">
        <v>21929</v>
      </c>
      <c r="E23" s="147">
        <v>-12932</v>
      </c>
      <c r="F23" s="147">
        <v>17985</v>
      </c>
      <c r="G23" s="147">
        <v>-11370</v>
      </c>
      <c r="H23" s="147">
        <v>1347</v>
      </c>
      <c r="I23" s="147">
        <v>-4249</v>
      </c>
      <c r="J23" s="147">
        <v>535</v>
      </c>
      <c r="K23" s="147">
        <v>-2656</v>
      </c>
      <c r="L23" s="147">
        <v>37</v>
      </c>
      <c r="M23" s="147">
        <v>-1975</v>
      </c>
      <c r="N23" s="147">
        <v>2476</v>
      </c>
      <c r="O23" s="147">
        <v>-4711</v>
      </c>
      <c r="P23" s="147">
        <v>2757</v>
      </c>
      <c r="Q23" s="147">
        <v>-5538</v>
      </c>
      <c r="R23" s="147">
        <v>2467</v>
      </c>
      <c r="S23" s="147">
        <v>-4748</v>
      </c>
      <c r="T23" s="147">
        <v>2264</v>
      </c>
      <c r="U23" s="147">
        <v>-4445</v>
      </c>
      <c r="V23" s="147">
        <v>2117</v>
      </c>
      <c r="W23" s="147">
        <v>-4220</v>
      </c>
      <c r="X23" s="147">
        <v>1456</v>
      </c>
      <c r="Y23" s="147">
        <v>-3231</v>
      </c>
    </row>
    <row r="24" spans="1:25">
      <c r="A24" s="146" t="s">
        <v>2352</v>
      </c>
      <c r="B24" s="150">
        <v>52614</v>
      </c>
      <c r="C24" s="150">
        <v>-64349</v>
      </c>
      <c r="D24" s="150">
        <v>62843</v>
      </c>
      <c r="E24" s="150">
        <v>-72285</v>
      </c>
      <c r="F24" s="150">
        <v>82584</v>
      </c>
      <c r="G24" s="150">
        <v>-87643</v>
      </c>
      <c r="H24" s="150">
        <v>84544</v>
      </c>
      <c r="I24" s="150">
        <v>-82298</v>
      </c>
      <c r="J24" s="150">
        <v>76365</v>
      </c>
      <c r="K24" s="150">
        <v>-74717</v>
      </c>
      <c r="L24" s="150">
        <v>100892</v>
      </c>
      <c r="M24" s="150">
        <v>-96589</v>
      </c>
      <c r="N24" s="150">
        <v>68200</v>
      </c>
      <c r="O24" s="150">
        <v>-64213</v>
      </c>
      <c r="P24" s="150">
        <v>97350</v>
      </c>
      <c r="Q24" s="150">
        <v>-92443</v>
      </c>
      <c r="R24" s="150">
        <v>103654</v>
      </c>
      <c r="S24" s="150">
        <v>-99959</v>
      </c>
      <c r="T24" s="150">
        <v>95286</v>
      </c>
      <c r="U24" s="150">
        <v>-91419</v>
      </c>
      <c r="V24" s="150">
        <v>74761</v>
      </c>
      <c r="W24" s="150">
        <v>-70806</v>
      </c>
      <c r="X24" s="150">
        <v>84656</v>
      </c>
      <c r="Y24" s="150">
        <v>-80774</v>
      </c>
    </row>
    <row r="25" spans="1:25">
      <c r="A25" s="146" t="s">
        <v>295</v>
      </c>
      <c r="B25" s="152">
        <v>1839</v>
      </c>
      <c r="C25" s="150">
        <v>-3677</v>
      </c>
      <c r="D25" s="582">
        <v>515</v>
      </c>
      <c r="E25" s="582">
        <v>-770</v>
      </c>
      <c r="F25" s="152">
        <v>810</v>
      </c>
      <c r="G25" s="150">
        <v>-2290</v>
      </c>
      <c r="H25" s="152">
        <v>368</v>
      </c>
      <c r="I25" s="150">
        <v>-2349</v>
      </c>
      <c r="J25" s="583">
        <v>634</v>
      </c>
      <c r="K25" s="582">
        <v>-2471</v>
      </c>
      <c r="L25" s="152">
        <v>233</v>
      </c>
      <c r="M25" s="150">
        <v>-3402</v>
      </c>
      <c r="N25" s="152">
        <v>186</v>
      </c>
      <c r="O25" s="150">
        <v>-1623</v>
      </c>
      <c r="P25" s="152">
        <v>406</v>
      </c>
      <c r="Q25" s="150">
        <v>-2191</v>
      </c>
      <c r="R25" s="152">
        <v>0</v>
      </c>
      <c r="S25" s="150">
        <v>-1165</v>
      </c>
      <c r="T25" s="152">
        <v>0</v>
      </c>
      <c r="U25" s="150">
        <v>-1714</v>
      </c>
      <c r="V25" s="152">
        <v>6</v>
      </c>
      <c r="W25" s="150">
        <v>-216</v>
      </c>
      <c r="X25" s="152">
        <v>0</v>
      </c>
      <c r="Y25" s="150">
        <v>-166</v>
      </c>
    </row>
    <row r="26" spans="1:25" ht="14.4">
      <c r="A26" s="154" t="s">
        <v>2353</v>
      </c>
      <c r="B26" s="150">
        <v>0</v>
      </c>
      <c r="C26" s="150">
        <v>0</v>
      </c>
      <c r="D26" s="150"/>
      <c r="E26" s="150"/>
      <c r="F26" s="150"/>
      <c r="G26" s="150"/>
      <c r="H26" s="150">
        <v>0</v>
      </c>
      <c r="I26" s="150">
        <v>0</v>
      </c>
      <c r="J26" s="150">
        <v>0</v>
      </c>
      <c r="K26" s="150">
        <v>-31</v>
      </c>
      <c r="L26" s="150">
        <v>0</v>
      </c>
      <c r="M26" s="150">
        <v>0</v>
      </c>
      <c r="N26" s="150">
        <v>0</v>
      </c>
      <c r="O26" s="150">
        <v>0</v>
      </c>
      <c r="P26" s="150">
        <v>0</v>
      </c>
      <c r="Q26" s="150">
        <v>0</v>
      </c>
      <c r="R26" s="150">
        <v>0</v>
      </c>
      <c r="S26" s="150">
        <v>0</v>
      </c>
      <c r="T26" s="150">
        <v>0</v>
      </c>
      <c r="U26" s="150">
        <v>0</v>
      </c>
      <c r="V26" s="150">
        <v>0</v>
      </c>
      <c r="W26" s="150">
        <v>0</v>
      </c>
      <c r="X26" s="150">
        <v>0</v>
      </c>
      <c r="Y26" s="150">
        <v>0</v>
      </c>
    </row>
    <row r="27" spans="1:25">
      <c r="A27" s="56"/>
      <c r="B27" s="56"/>
      <c r="C27" s="56"/>
      <c r="D27" s="56"/>
      <c r="E27" s="56"/>
      <c r="F27" s="56"/>
      <c r="G27" s="56"/>
      <c r="H27" s="56"/>
      <c r="I27" s="56"/>
      <c r="J27" s="56"/>
      <c r="K27" s="56"/>
      <c r="L27" s="56"/>
      <c r="M27" s="56"/>
      <c r="N27" s="56"/>
      <c r="O27" s="56"/>
      <c r="P27" s="56"/>
      <c r="Q27" s="56"/>
      <c r="R27" s="56"/>
      <c r="S27" s="56"/>
      <c r="T27" s="56"/>
      <c r="U27" s="56"/>
      <c r="V27" s="56"/>
      <c r="W27" s="56"/>
      <c r="X27" s="56"/>
      <c r="Y27" s="56"/>
    </row>
    <row r="28" spans="1:25" ht="15.6">
      <c r="A28" s="53" t="s">
        <v>3043</v>
      </c>
      <c r="B28" s="55"/>
      <c r="C28" s="55"/>
      <c r="D28" s="55"/>
      <c r="E28" s="55"/>
      <c r="F28" s="55"/>
      <c r="G28" s="55"/>
      <c r="H28" s="55"/>
      <c r="I28" s="55"/>
      <c r="J28" s="55"/>
      <c r="K28" s="55"/>
      <c r="L28" s="55"/>
      <c r="M28" s="55"/>
      <c r="N28" s="55"/>
      <c r="O28" s="55"/>
      <c r="P28" s="55"/>
      <c r="Q28" s="55"/>
      <c r="R28" s="55"/>
      <c r="S28" s="55"/>
      <c r="T28" s="55"/>
      <c r="U28" s="55"/>
      <c r="V28" s="55"/>
      <c r="W28" s="55"/>
      <c r="X28" s="55"/>
      <c r="Y28" s="135" t="s">
        <v>2345</v>
      </c>
    </row>
    <row r="29" spans="1:25" ht="15.6">
      <c r="A29" s="55"/>
      <c r="B29" s="578"/>
      <c r="C29" s="579"/>
      <c r="D29" s="579"/>
      <c r="E29" s="579"/>
      <c r="F29" s="578"/>
      <c r="G29" s="579"/>
      <c r="H29" s="136" t="s">
        <v>2475</v>
      </c>
      <c r="I29" s="136"/>
      <c r="J29" s="136"/>
      <c r="K29" s="136"/>
      <c r="L29" s="136"/>
      <c r="M29" s="136"/>
      <c r="N29" s="136"/>
      <c r="O29" s="136"/>
      <c r="P29" s="136"/>
      <c r="Q29" s="136"/>
      <c r="R29" s="136"/>
      <c r="S29" s="136"/>
      <c r="T29" s="136"/>
      <c r="U29" s="136"/>
      <c r="V29" s="136"/>
      <c r="W29" s="136"/>
      <c r="X29" s="136"/>
      <c r="Y29" s="136"/>
    </row>
    <row r="30" spans="1:25">
      <c r="A30" s="137"/>
      <c r="B30" s="580" t="s">
        <v>2265</v>
      </c>
      <c r="C30" s="139"/>
      <c r="D30" s="581" t="s">
        <v>2372</v>
      </c>
      <c r="E30" s="581"/>
      <c r="F30" s="580" t="s">
        <v>2517</v>
      </c>
      <c r="G30" s="139"/>
      <c r="H30" s="138" t="s">
        <v>2518</v>
      </c>
      <c r="I30" s="139"/>
      <c r="J30" s="138" t="s">
        <v>2519</v>
      </c>
      <c r="K30" s="139"/>
      <c r="L30" s="138" t="s">
        <v>2520</v>
      </c>
      <c r="M30" s="139"/>
      <c r="N30" s="138" t="s">
        <v>2508</v>
      </c>
      <c r="O30" s="139"/>
      <c r="P30" s="138" t="s">
        <v>2477</v>
      </c>
      <c r="Q30" s="139"/>
      <c r="R30" s="138" t="s">
        <v>2478</v>
      </c>
      <c r="S30" s="139"/>
      <c r="T30" s="138" t="s">
        <v>2479</v>
      </c>
      <c r="U30" s="139"/>
      <c r="V30" s="138" t="s">
        <v>2480</v>
      </c>
      <c r="W30" s="139"/>
      <c r="X30" s="138" t="s">
        <v>2481</v>
      </c>
      <c r="Y30" s="139"/>
    </row>
    <row r="31" spans="1:25">
      <c r="A31" s="144" t="s">
        <v>2348</v>
      </c>
      <c r="B31" s="74" t="s">
        <v>2349</v>
      </c>
      <c r="C31" s="75" t="s">
        <v>2350</v>
      </c>
      <c r="D31" s="74" t="s">
        <v>2349</v>
      </c>
      <c r="E31" s="74" t="s">
        <v>2350</v>
      </c>
      <c r="F31" s="74" t="s">
        <v>2349</v>
      </c>
      <c r="G31" s="75" t="s">
        <v>2350</v>
      </c>
      <c r="H31" s="74" t="s">
        <v>2349</v>
      </c>
      <c r="I31" s="75" t="s">
        <v>2350</v>
      </c>
      <c r="J31" s="74" t="s">
        <v>2349</v>
      </c>
      <c r="K31" s="74" t="s">
        <v>2350</v>
      </c>
      <c r="L31" s="74" t="s">
        <v>2349</v>
      </c>
      <c r="M31" s="75" t="s">
        <v>2350</v>
      </c>
      <c r="N31" s="74" t="s">
        <v>2349</v>
      </c>
      <c r="O31" s="75" t="s">
        <v>2350</v>
      </c>
      <c r="P31" s="74" t="s">
        <v>2349</v>
      </c>
      <c r="Q31" s="75" t="s">
        <v>2350</v>
      </c>
      <c r="R31" s="74" t="s">
        <v>2349</v>
      </c>
      <c r="S31" s="75" t="s">
        <v>2350</v>
      </c>
      <c r="T31" s="74" t="s">
        <v>2349</v>
      </c>
      <c r="U31" s="75" t="s">
        <v>2350</v>
      </c>
      <c r="V31" s="74" t="s">
        <v>2349</v>
      </c>
      <c r="W31" s="75" t="s">
        <v>2350</v>
      </c>
      <c r="X31" s="74" t="s">
        <v>2349</v>
      </c>
      <c r="Y31" s="75" t="s">
        <v>2350</v>
      </c>
    </row>
    <row r="32" spans="1:25">
      <c r="A32" s="146" t="s">
        <v>2351</v>
      </c>
      <c r="B32" s="147">
        <v>62002</v>
      </c>
      <c r="C32" s="147">
        <v>-97177</v>
      </c>
      <c r="D32" s="147">
        <v>40413</v>
      </c>
      <c r="E32" s="147">
        <v>-91245</v>
      </c>
      <c r="F32" s="147">
        <v>40000</v>
      </c>
      <c r="G32" s="147">
        <v>-113963</v>
      </c>
      <c r="H32" s="147">
        <v>50666</v>
      </c>
      <c r="I32" s="147">
        <v>-109629</v>
      </c>
      <c r="J32" s="147">
        <v>44214</v>
      </c>
      <c r="K32" s="147">
        <v>-103024</v>
      </c>
      <c r="L32" s="147">
        <v>43950</v>
      </c>
      <c r="M32" s="147">
        <v>-105333</v>
      </c>
      <c r="N32" s="147">
        <v>50044</v>
      </c>
      <c r="O32" s="147">
        <v>-115148</v>
      </c>
      <c r="P32" s="147">
        <v>66439</v>
      </c>
      <c r="Q32" s="147">
        <v>-84504</v>
      </c>
      <c r="R32" s="147">
        <v>72628</v>
      </c>
      <c r="S32" s="147">
        <v>-75970</v>
      </c>
      <c r="T32" s="147">
        <v>77284</v>
      </c>
      <c r="U32" s="147">
        <v>-73830</v>
      </c>
      <c r="V32" s="147">
        <v>68902</v>
      </c>
      <c r="W32" s="147">
        <v>-68447</v>
      </c>
      <c r="X32" s="147">
        <v>56400</v>
      </c>
      <c r="Y32" s="147">
        <v>-59428</v>
      </c>
    </row>
    <row r="33" spans="1:25">
      <c r="A33" s="146" t="s">
        <v>2352</v>
      </c>
      <c r="B33" s="150">
        <v>357057</v>
      </c>
      <c r="C33" s="150">
        <v>-347109</v>
      </c>
      <c r="D33" s="150">
        <v>277082</v>
      </c>
      <c r="E33" s="150">
        <v>-265414</v>
      </c>
      <c r="F33" s="150">
        <v>289800</v>
      </c>
      <c r="G33" s="150">
        <v>-273098</v>
      </c>
      <c r="H33" s="150">
        <v>293987</v>
      </c>
      <c r="I33" s="150">
        <v>-290195</v>
      </c>
      <c r="J33" s="150">
        <v>251375</v>
      </c>
      <c r="K33" s="150">
        <v>-244894</v>
      </c>
      <c r="L33" s="150">
        <v>236337</v>
      </c>
      <c r="M33" s="150">
        <v>-228794</v>
      </c>
      <c r="N33" s="150">
        <v>238363</v>
      </c>
      <c r="O33" s="150">
        <v>-233829</v>
      </c>
      <c r="P33" s="150">
        <v>226638</v>
      </c>
      <c r="Q33" s="150">
        <v>-220488</v>
      </c>
      <c r="R33" s="150">
        <v>205455</v>
      </c>
      <c r="S33" s="150">
        <v>-199757</v>
      </c>
      <c r="T33" s="150">
        <v>218477</v>
      </c>
      <c r="U33" s="150">
        <v>-222027</v>
      </c>
      <c r="V33" s="150">
        <v>208218</v>
      </c>
      <c r="W33" s="150">
        <v>-208911</v>
      </c>
      <c r="X33" s="150">
        <v>226170</v>
      </c>
      <c r="Y33" s="150">
        <v>-223768</v>
      </c>
    </row>
    <row r="34" spans="1:25" hidden="1">
      <c r="A34" s="146" t="s">
        <v>295</v>
      </c>
      <c r="B34" s="152"/>
      <c r="C34" s="150"/>
      <c r="D34" s="582"/>
      <c r="E34" s="582"/>
      <c r="F34" s="152">
        <v>0</v>
      </c>
      <c r="G34" s="150">
        <v>0</v>
      </c>
      <c r="H34" s="152">
        <v>0</v>
      </c>
      <c r="I34" s="150">
        <v>0</v>
      </c>
      <c r="J34" s="583">
        <v>0</v>
      </c>
      <c r="K34" s="582">
        <v>0</v>
      </c>
      <c r="L34" s="152">
        <v>0</v>
      </c>
      <c r="M34" s="150">
        <v>0</v>
      </c>
      <c r="N34" s="152">
        <v>0</v>
      </c>
      <c r="O34" s="150">
        <v>0</v>
      </c>
      <c r="P34" s="152">
        <v>0</v>
      </c>
      <c r="Q34" s="150">
        <v>0</v>
      </c>
      <c r="R34" s="152">
        <v>0</v>
      </c>
      <c r="S34" s="150">
        <v>0</v>
      </c>
      <c r="T34" s="152">
        <v>5</v>
      </c>
      <c r="U34" s="150">
        <v>0</v>
      </c>
      <c r="V34" s="152">
        <v>5</v>
      </c>
      <c r="W34" s="150">
        <v>0</v>
      </c>
      <c r="X34" s="152">
        <v>4</v>
      </c>
      <c r="Y34" s="150">
        <v>0</v>
      </c>
    </row>
    <row r="35" spans="1:25" ht="14.4" hidden="1">
      <c r="A35" s="154" t="s">
        <v>2353</v>
      </c>
      <c r="B35" s="150"/>
      <c r="C35" s="150"/>
      <c r="D35" s="150"/>
      <c r="E35" s="150"/>
      <c r="F35" s="150"/>
      <c r="G35" s="150"/>
      <c r="H35" s="150"/>
      <c r="I35" s="150"/>
      <c r="J35" s="150">
        <v>0</v>
      </c>
      <c r="K35" s="150">
        <v>0</v>
      </c>
      <c r="L35" s="150">
        <v>0</v>
      </c>
      <c r="M35" s="150">
        <v>0</v>
      </c>
      <c r="N35" s="150">
        <v>0</v>
      </c>
      <c r="O35" s="150">
        <v>0</v>
      </c>
      <c r="P35" s="150">
        <v>0</v>
      </c>
      <c r="Q35" s="150">
        <v>0</v>
      </c>
      <c r="R35" s="150">
        <v>0</v>
      </c>
      <c r="S35" s="150">
        <v>0</v>
      </c>
      <c r="T35" s="150">
        <v>0</v>
      </c>
      <c r="U35" s="150">
        <v>0</v>
      </c>
      <c r="V35" s="150">
        <v>0</v>
      </c>
      <c r="W35" s="150">
        <v>0</v>
      </c>
      <c r="X35" s="150">
        <v>0</v>
      </c>
      <c r="Y35" s="150">
        <v>0</v>
      </c>
    </row>
  </sheetData>
  <hyperlinks>
    <hyperlink ref="A1" location="Menu!E85" display="Derivativos: Operações no Brasil - Carteira de Negociação e Carteira de Não Negociação - Com Contraparte Central(1)" xr:uid="{163D0105-26C2-4D83-837F-2D388FC23E74}"/>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82B6A-D55C-4C6D-A198-2D3DE9238F26}">
  <sheetPr codeName="Plan60">
    <tabColor rgb="FF5F6062"/>
  </sheetPr>
  <dimension ref="A1:CM21"/>
  <sheetViews>
    <sheetView workbookViewId="0">
      <selection sqref="A1:XFD1048576"/>
    </sheetView>
  </sheetViews>
  <sheetFormatPr defaultColWidth="9.21875" defaultRowHeight="13.8"/>
  <cols>
    <col min="1" max="1" width="54.77734375" style="56" customWidth="1"/>
    <col min="2" max="2" width="10.5546875" style="56" bestFit="1" customWidth="1"/>
    <col min="3" max="3" width="10.5546875" style="56" customWidth="1"/>
    <col min="4" max="20" width="10.5546875" style="56" bestFit="1" customWidth="1"/>
    <col min="21" max="23" width="9.21875" style="56"/>
    <col min="24" max="91" width="8.5546875" style="3" customWidth="1"/>
    <col min="92" max="16384" width="9.21875" style="56"/>
  </cols>
  <sheetData>
    <row r="1" spans="1:20" ht="18">
      <c r="A1" s="53" t="s">
        <v>3044</v>
      </c>
      <c r="B1" s="562"/>
      <c r="C1" s="562"/>
      <c r="D1" s="562"/>
      <c r="E1" s="562"/>
      <c r="F1" s="562"/>
      <c r="G1" s="562"/>
      <c r="H1" s="562"/>
      <c r="I1" s="562"/>
      <c r="J1" s="562"/>
      <c r="K1" s="562"/>
      <c r="L1" s="562"/>
      <c r="M1" s="563"/>
      <c r="N1" s="563"/>
      <c r="O1" s="563"/>
      <c r="P1" s="564"/>
      <c r="T1" s="105" t="s">
        <v>2345</v>
      </c>
    </row>
    <row r="2" spans="1:20" s="111" customFormat="1">
      <c r="A2" s="565" t="s">
        <v>3045</v>
      </c>
      <c r="B2" s="566" t="s">
        <v>2265</v>
      </c>
      <c r="C2" s="566">
        <v>43830</v>
      </c>
      <c r="D2" s="566">
        <v>43738</v>
      </c>
      <c r="E2" s="566">
        <v>43646</v>
      </c>
      <c r="F2" s="566">
        <v>43555</v>
      </c>
      <c r="G2" s="566">
        <v>43465</v>
      </c>
      <c r="H2" s="566">
        <v>43373</v>
      </c>
      <c r="I2" s="566">
        <v>43281</v>
      </c>
      <c r="J2" s="566">
        <v>43190</v>
      </c>
      <c r="K2" s="566">
        <v>43100</v>
      </c>
      <c r="L2" s="566">
        <v>43008</v>
      </c>
      <c r="M2" s="566">
        <v>42916</v>
      </c>
      <c r="N2" s="566">
        <v>42825</v>
      </c>
      <c r="O2" s="566">
        <v>42735</v>
      </c>
      <c r="P2" s="567" t="s">
        <v>2484</v>
      </c>
      <c r="Q2" s="109" t="s">
        <v>2521</v>
      </c>
      <c r="R2" s="109" t="s">
        <v>2486</v>
      </c>
      <c r="S2" s="109" t="s">
        <v>2487</v>
      </c>
      <c r="T2" s="109" t="s">
        <v>2488</v>
      </c>
    </row>
    <row r="3" spans="1:20" s="111" customFormat="1" ht="15" customHeight="1">
      <c r="A3" s="568" t="s">
        <v>2351</v>
      </c>
      <c r="B3" s="569">
        <v>1642</v>
      </c>
      <c r="C3" s="569">
        <v>813.1</v>
      </c>
      <c r="D3" s="569">
        <v>682</v>
      </c>
      <c r="E3" s="569">
        <v>813.7</v>
      </c>
      <c r="F3" s="569">
        <v>856.8</v>
      </c>
      <c r="G3" s="569">
        <v>898.4</v>
      </c>
      <c r="H3" s="569">
        <v>720</v>
      </c>
      <c r="I3" s="569">
        <v>912.4</v>
      </c>
      <c r="J3" s="569">
        <v>882.6</v>
      </c>
      <c r="K3" s="569">
        <v>764.7</v>
      </c>
      <c r="L3" s="569">
        <v>712</v>
      </c>
      <c r="M3" s="569">
        <v>666.5</v>
      </c>
      <c r="N3" s="569">
        <v>759.4</v>
      </c>
      <c r="O3" s="569">
        <v>607.4</v>
      </c>
      <c r="P3" s="569">
        <v>587.20000000000005</v>
      </c>
      <c r="Q3" s="125">
        <v>488.6</v>
      </c>
      <c r="R3" s="125">
        <v>381.5</v>
      </c>
      <c r="S3" s="125">
        <v>347.1</v>
      </c>
      <c r="T3" s="125">
        <v>577.20000000000005</v>
      </c>
    </row>
    <row r="4" spans="1:20" s="111" customFormat="1" ht="15" customHeight="1">
      <c r="A4" s="568" t="s">
        <v>3046</v>
      </c>
      <c r="B4" s="569">
        <v>60</v>
      </c>
      <c r="C4" s="569">
        <v>10.9</v>
      </c>
      <c r="D4" s="569">
        <v>29.3</v>
      </c>
      <c r="E4" s="569">
        <v>12.3</v>
      </c>
      <c r="F4" s="569">
        <v>30.4</v>
      </c>
      <c r="G4" s="569">
        <v>37.299999999999997</v>
      </c>
      <c r="H4" s="569">
        <v>32.299999999999997</v>
      </c>
      <c r="I4" s="569">
        <v>16.399999999999999</v>
      </c>
      <c r="J4" s="569">
        <v>17.3</v>
      </c>
      <c r="K4" s="569">
        <v>11.9</v>
      </c>
      <c r="L4" s="569">
        <v>46.6</v>
      </c>
      <c r="M4" s="569">
        <v>6.5</v>
      </c>
      <c r="N4" s="569">
        <v>20.6</v>
      </c>
      <c r="O4" s="569">
        <v>17</v>
      </c>
      <c r="P4" s="569">
        <v>18.100000000000001</v>
      </c>
      <c r="Q4" s="125">
        <v>16.3</v>
      </c>
      <c r="R4" s="125">
        <v>20.7</v>
      </c>
      <c r="S4" s="125">
        <v>12.3</v>
      </c>
      <c r="T4" s="125">
        <v>32.700000000000003</v>
      </c>
    </row>
    <row r="5" spans="1:20" s="111" customFormat="1" ht="15" customHeight="1">
      <c r="A5" s="568" t="s">
        <v>295</v>
      </c>
      <c r="B5" s="569">
        <v>26</v>
      </c>
      <c r="C5" s="569">
        <v>29.4</v>
      </c>
      <c r="D5" s="569">
        <v>13.5</v>
      </c>
      <c r="E5" s="569">
        <v>26.4</v>
      </c>
      <c r="F5" s="569">
        <v>38.299999999999997</v>
      </c>
      <c r="G5" s="569">
        <v>50.1</v>
      </c>
      <c r="H5" s="569">
        <v>37.9</v>
      </c>
      <c r="I5" s="569">
        <v>27.3</v>
      </c>
      <c r="J5" s="569">
        <v>32.1</v>
      </c>
      <c r="K5" s="569">
        <v>46.4</v>
      </c>
      <c r="L5" s="569">
        <v>51.6</v>
      </c>
      <c r="M5" s="569">
        <v>41.4</v>
      </c>
      <c r="N5" s="569">
        <v>42.9</v>
      </c>
      <c r="O5" s="569">
        <v>44.3</v>
      </c>
      <c r="P5" s="569">
        <v>47.5</v>
      </c>
      <c r="Q5" s="125">
        <v>63.3</v>
      </c>
      <c r="R5" s="125">
        <v>43.7</v>
      </c>
      <c r="S5" s="125">
        <v>46.9</v>
      </c>
      <c r="T5" s="125">
        <v>7.1</v>
      </c>
    </row>
    <row r="6" spans="1:20" s="111" customFormat="1" ht="15" customHeight="1">
      <c r="A6" s="570" t="s">
        <v>2353</v>
      </c>
      <c r="B6" s="569">
        <v>1</v>
      </c>
      <c r="C6" s="569">
        <v>1</v>
      </c>
      <c r="D6" s="569">
        <v>1.5</v>
      </c>
      <c r="E6" s="569">
        <v>1.7</v>
      </c>
      <c r="F6" s="569">
        <v>1.3</v>
      </c>
      <c r="G6" s="569">
        <v>1</v>
      </c>
      <c r="H6" s="569">
        <v>1.4</v>
      </c>
      <c r="I6" s="569">
        <v>1</v>
      </c>
      <c r="J6" s="569">
        <v>1.8</v>
      </c>
      <c r="K6" s="569">
        <v>0.8</v>
      </c>
      <c r="L6" s="569">
        <v>1.8</v>
      </c>
      <c r="M6" s="569">
        <v>4</v>
      </c>
      <c r="N6" s="569">
        <v>1.1000000000000001</v>
      </c>
      <c r="O6" s="569">
        <v>0.8</v>
      </c>
      <c r="P6" s="569">
        <v>1</v>
      </c>
      <c r="Q6" s="125">
        <v>2.2000000000000002</v>
      </c>
      <c r="R6" s="125">
        <v>2.2999999999999998</v>
      </c>
      <c r="S6" s="125">
        <v>2.1</v>
      </c>
      <c r="T6" s="125">
        <v>1.9</v>
      </c>
    </row>
    <row r="7" spans="1:20" s="111" customFormat="1" ht="15" customHeight="1">
      <c r="A7" s="571" t="s">
        <v>3047</v>
      </c>
      <c r="B7" s="572">
        <v>-966</v>
      </c>
      <c r="C7" s="572">
        <v>-576.1</v>
      </c>
      <c r="D7" s="572">
        <v>-505.9</v>
      </c>
      <c r="E7" s="572">
        <v>-524.20000000000005</v>
      </c>
      <c r="F7" s="572">
        <v>-553.20000000000005</v>
      </c>
      <c r="G7" s="572">
        <v>-605.29999999999995</v>
      </c>
      <c r="H7" s="572">
        <v>-496.9</v>
      </c>
      <c r="I7" s="572">
        <v>-466</v>
      </c>
      <c r="J7" s="572">
        <v>-549.9</v>
      </c>
      <c r="K7" s="572">
        <v>-451.5</v>
      </c>
      <c r="L7" s="572">
        <v>-375.8</v>
      </c>
      <c r="M7" s="572">
        <v>-257.60000000000002</v>
      </c>
      <c r="N7" s="572">
        <v>-393.1</v>
      </c>
      <c r="O7" s="572">
        <v>-339.7</v>
      </c>
      <c r="P7" s="572">
        <v>-357.5</v>
      </c>
      <c r="Q7" s="128">
        <v>-339.2</v>
      </c>
      <c r="R7" s="116">
        <v>-273.3</v>
      </c>
      <c r="S7" s="116">
        <v>-204.4</v>
      </c>
      <c r="T7" s="116">
        <v>-302.60000000000002</v>
      </c>
    </row>
    <row r="8" spans="1:20" s="111" customFormat="1">
      <c r="A8" s="571" t="s">
        <v>3048</v>
      </c>
      <c r="B8" s="573">
        <v>763</v>
      </c>
      <c r="C8" s="573">
        <v>278.3</v>
      </c>
      <c r="D8" s="573">
        <v>220.4</v>
      </c>
      <c r="E8" s="573">
        <v>329.9</v>
      </c>
      <c r="F8" s="573">
        <v>373.6</v>
      </c>
      <c r="G8" s="573">
        <v>381.5</v>
      </c>
      <c r="H8" s="573">
        <v>294.7</v>
      </c>
      <c r="I8" s="573">
        <v>491.1</v>
      </c>
      <c r="J8" s="573">
        <v>383.9</v>
      </c>
      <c r="K8" s="573">
        <v>372.3</v>
      </c>
      <c r="L8" s="573">
        <v>436.2</v>
      </c>
      <c r="M8" s="573">
        <v>460.8</v>
      </c>
      <c r="N8" s="573">
        <v>430.9</v>
      </c>
      <c r="O8" s="573">
        <v>329.8</v>
      </c>
      <c r="P8" s="573">
        <v>296.3</v>
      </c>
      <c r="Q8" s="116">
        <v>231.2</v>
      </c>
      <c r="R8" s="116">
        <v>174.9</v>
      </c>
      <c r="S8" s="116">
        <v>204</v>
      </c>
      <c r="T8" s="116">
        <v>316.25713843578342</v>
      </c>
    </row>
    <row r="9" spans="1:20" s="111" customFormat="1">
      <c r="A9" s="571" t="s">
        <v>3049</v>
      </c>
      <c r="B9" s="573">
        <v>763</v>
      </c>
      <c r="C9" s="573">
        <v>398.2</v>
      </c>
      <c r="D9" s="573">
        <v>398.3</v>
      </c>
      <c r="E9" s="573">
        <v>413.9</v>
      </c>
      <c r="F9" s="573">
        <v>471.9</v>
      </c>
      <c r="G9" s="573">
        <v>397</v>
      </c>
      <c r="H9" s="573">
        <v>476.3</v>
      </c>
      <c r="I9" s="573">
        <v>603.6</v>
      </c>
      <c r="J9" s="573">
        <v>525</v>
      </c>
      <c r="K9" s="573">
        <v>467.3</v>
      </c>
      <c r="L9" s="573">
        <v>466.9</v>
      </c>
      <c r="M9" s="573">
        <v>874</v>
      </c>
      <c r="N9" s="573">
        <v>452.6</v>
      </c>
      <c r="O9" s="573">
        <v>341.5</v>
      </c>
      <c r="P9" s="573">
        <v>321.8</v>
      </c>
      <c r="Q9" s="116">
        <v>237.5</v>
      </c>
      <c r="R9" s="116">
        <v>208.5</v>
      </c>
      <c r="S9" s="116">
        <v>327.60000000000002</v>
      </c>
      <c r="T9" s="116">
        <v>340.66785528197448</v>
      </c>
    </row>
    <row r="10" spans="1:20" s="111" customFormat="1">
      <c r="A10" s="571" t="s">
        <v>3050</v>
      </c>
      <c r="B10" s="573">
        <v>375</v>
      </c>
      <c r="C10" s="573">
        <v>279.60000000000002</v>
      </c>
      <c r="D10" s="573">
        <v>305.60000000000002</v>
      </c>
      <c r="E10" s="573">
        <v>350.2</v>
      </c>
      <c r="F10" s="573">
        <v>397.1</v>
      </c>
      <c r="G10" s="573">
        <v>357.8</v>
      </c>
      <c r="H10" s="573">
        <v>376.4</v>
      </c>
      <c r="I10" s="573">
        <v>431</v>
      </c>
      <c r="J10" s="573">
        <v>432.7</v>
      </c>
      <c r="K10" s="573">
        <v>400.4</v>
      </c>
      <c r="L10" s="573">
        <v>374.5</v>
      </c>
      <c r="M10" s="573">
        <v>504.3</v>
      </c>
      <c r="N10" s="573">
        <v>363.7</v>
      </c>
      <c r="O10" s="573">
        <v>308.39999999999998</v>
      </c>
      <c r="P10" s="573">
        <v>256.8</v>
      </c>
      <c r="Q10" s="116">
        <v>205.9</v>
      </c>
      <c r="R10" s="116">
        <v>174.1</v>
      </c>
      <c r="S10" s="116">
        <v>213.6</v>
      </c>
      <c r="T10" s="116">
        <v>214.06899128369471</v>
      </c>
    </row>
    <row r="11" spans="1:20" s="111" customFormat="1">
      <c r="A11" s="571" t="s">
        <v>3051</v>
      </c>
      <c r="B11" s="573">
        <v>258</v>
      </c>
      <c r="C11" s="573">
        <v>210.5</v>
      </c>
      <c r="D11" s="573">
        <v>208.7</v>
      </c>
      <c r="E11" s="573">
        <v>297.8</v>
      </c>
      <c r="F11" s="573">
        <v>360.7</v>
      </c>
      <c r="G11" s="573">
        <v>303</v>
      </c>
      <c r="H11" s="573">
        <v>294.7</v>
      </c>
      <c r="I11" s="573">
        <v>317.2</v>
      </c>
      <c r="J11" s="573">
        <v>369.2</v>
      </c>
      <c r="K11" s="573">
        <v>324.2</v>
      </c>
      <c r="L11" s="573">
        <v>315.39999999999998</v>
      </c>
      <c r="M11" s="573">
        <v>339.4</v>
      </c>
      <c r="N11" s="573">
        <v>304.8</v>
      </c>
      <c r="O11" s="573">
        <v>238.2</v>
      </c>
      <c r="P11" s="573">
        <v>199.6</v>
      </c>
      <c r="Q11" s="116">
        <v>167.9</v>
      </c>
      <c r="R11" s="116">
        <v>155.1</v>
      </c>
      <c r="S11" s="116">
        <v>170.8</v>
      </c>
      <c r="T11" s="116">
        <v>152.29756604187364</v>
      </c>
    </row>
    <row r="12" spans="1:20" s="111" customFormat="1" ht="15" customHeight="1">
      <c r="A12" s="574" t="s">
        <v>3052</v>
      </c>
      <c r="B12" s="574"/>
      <c r="C12" s="574"/>
      <c r="D12" s="574"/>
      <c r="E12" s="574"/>
      <c r="F12" s="574"/>
      <c r="G12" s="574"/>
      <c r="H12" s="574"/>
      <c r="I12" s="574"/>
      <c r="J12" s="574"/>
      <c r="K12" s="574"/>
      <c r="L12" s="574"/>
      <c r="M12" s="574"/>
      <c r="N12" s="574"/>
      <c r="O12" s="574"/>
      <c r="P12" s="574"/>
      <c r="Q12" s="574"/>
      <c r="R12" s="574"/>
      <c r="S12" s="574"/>
      <c r="T12" s="574"/>
    </row>
    <row r="13" spans="1:20" s="111" customFormat="1" ht="15" customHeight="1">
      <c r="A13" s="574"/>
      <c r="B13" s="575"/>
      <c r="C13" s="575"/>
      <c r="D13" s="575"/>
      <c r="E13" s="575"/>
      <c r="F13" s="575"/>
      <c r="G13" s="575"/>
      <c r="H13" s="575"/>
      <c r="I13" s="575"/>
      <c r="J13" s="575"/>
      <c r="K13" s="575"/>
      <c r="L13" s="575"/>
      <c r="M13" s="576"/>
      <c r="N13" s="576"/>
      <c r="O13" s="576"/>
      <c r="P13" s="576"/>
      <c r="Q13" s="576"/>
      <c r="R13" s="576"/>
      <c r="S13" s="576"/>
      <c r="T13" s="576"/>
    </row>
    <row r="14" spans="1:20" s="111" customFormat="1" ht="15" customHeight="1">
      <c r="B14" s="576"/>
      <c r="C14" s="576"/>
      <c r="D14" s="576"/>
      <c r="E14" s="576"/>
      <c r="F14" s="576"/>
      <c r="G14" s="576"/>
      <c r="H14" s="576"/>
      <c r="I14" s="576"/>
      <c r="J14" s="576"/>
      <c r="K14" s="576"/>
      <c r="L14" s="576"/>
      <c r="M14" s="577"/>
      <c r="N14" s="577"/>
      <c r="O14" s="577"/>
      <c r="P14" s="577"/>
    </row>
    <row r="15" spans="1:20" s="111" customFormat="1" ht="15" customHeight="1">
      <c r="A15" s="575"/>
      <c r="B15" s="575"/>
      <c r="C15" s="575"/>
      <c r="D15" s="575"/>
      <c r="E15" s="575"/>
      <c r="F15" s="575"/>
      <c r="G15" s="575"/>
      <c r="H15" s="575"/>
      <c r="I15" s="575"/>
      <c r="J15" s="575"/>
      <c r="K15" s="575"/>
      <c r="L15" s="575"/>
    </row>
    <row r="16" spans="1:20" s="111" customFormat="1" ht="15" customHeight="1"/>
    <row r="17" s="111" customFormat="1" ht="15" customHeight="1"/>
    <row r="18" s="111" customFormat="1"/>
    <row r="21" hidden="1"/>
  </sheetData>
  <hyperlinks>
    <hyperlink ref="A1" location="Menu!E87" display="VaR - Itaú Unibanco Holding(1)" xr:uid="{B6A5A07C-A614-4680-ACE0-B327C0DD1FE0}"/>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92A00-7FF9-400E-90F7-2881EBAD9A78}">
  <sheetPr codeName="Planilha73">
    <tabColor theme="1" tint="0.34998626667073579"/>
  </sheetPr>
  <dimension ref="A1:DX44"/>
  <sheetViews>
    <sheetView showGridLines="0" zoomScale="80" zoomScaleNormal="80" workbookViewId="0"/>
  </sheetViews>
  <sheetFormatPr defaultColWidth="8.5546875" defaultRowHeight="13.8"/>
  <cols>
    <col min="1" max="1" width="66.5546875" style="3" customWidth="1"/>
    <col min="2" max="3" width="18.21875" style="3" customWidth="1"/>
    <col min="4" max="4" width="12" style="3" customWidth="1"/>
    <col min="5" max="5" width="13.44140625" style="3" customWidth="1"/>
    <col min="6" max="6" width="15.77734375" style="3" customWidth="1"/>
    <col min="7" max="7" width="12.5546875" style="3" customWidth="1"/>
    <col min="8" max="8" width="25" style="3" customWidth="1"/>
    <col min="9" max="9" width="1.44140625" style="3" customWidth="1"/>
    <col min="10" max="11" width="18.21875" style="3" customWidth="1"/>
    <col min="12" max="12" width="12" style="3" customWidth="1"/>
    <col min="13" max="13" width="13.44140625" style="3" customWidth="1"/>
    <col min="14" max="14" width="15.77734375" style="3" customWidth="1"/>
    <col min="15" max="15" width="12.5546875" style="3" customWidth="1"/>
    <col min="16" max="16" width="25" style="3" customWidth="1"/>
    <col min="17" max="17" width="1.44140625" style="3" customWidth="1"/>
    <col min="18" max="19" width="18.21875" style="3" customWidth="1"/>
    <col min="20" max="20" width="12" style="3" customWidth="1"/>
    <col min="21" max="21" width="13.44140625" style="3" customWidth="1"/>
    <col min="22" max="22" width="15.77734375" style="3" customWidth="1"/>
    <col min="23" max="23" width="12.5546875" style="3" customWidth="1"/>
    <col min="24" max="24" width="25" style="3" customWidth="1"/>
    <col min="25" max="25" width="1.44140625" style="3" customWidth="1"/>
    <col min="26" max="27" width="18.21875" style="3" customWidth="1"/>
    <col min="28" max="28" width="12" style="3" customWidth="1"/>
    <col min="29" max="29" width="13.44140625" style="3" customWidth="1"/>
    <col min="30" max="30" width="15.77734375" style="3" customWidth="1"/>
    <col min="31" max="31" width="12.5546875" style="3" customWidth="1"/>
    <col min="32" max="32" width="25" style="3" customWidth="1"/>
    <col min="33" max="33" width="1.44140625" style="3" customWidth="1"/>
    <col min="34" max="35" width="18.21875" style="3" customWidth="1"/>
    <col min="36" max="36" width="12" style="3" customWidth="1"/>
    <col min="37" max="37" width="13.44140625" style="3" customWidth="1"/>
    <col min="38" max="38" width="15.77734375" style="3" customWidth="1"/>
    <col min="39" max="39" width="12.5546875" style="3" customWidth="1"/>
    <col min="40" max="40" width="25" style="3" customWidth="1"/>
    <col min="41" max="41" width="1.44140625" style="3" customWidth="1"/>
    <col min="42" max="43" width="18.21875" style="3" customWidth="1"/>
    <col min="44" max="44" width="12" style="3" customWidth="1"/>
    <col min="45" max="45" width="13.44140625" style="3" customWidth="1"/>
    <col min="46" max="46" width="15.77734375" style="3" customWidth="1"/>
    <col min="47" max="47" width="12.5546875" style="3" customWidth="1"/>
    <col min="48" max="48" width="25" style="3" customWidth="1"/>
    <col min="49" max="49" width="1.44140625" style="3" customWidth="1"/>
    <col min="50" max="51" width="18.21875" style="3" customWidth="1"/>
    <col min="52" max="52" width="12" style="3" customWidth="1"/>
    <col min="53" max="53" width="13.44140625" style="3" customWidth="1"/>
    <col min="54" max="54" width="15.77734375" style="3" customWidth="1"/>
    <col min="55" max="55" width="12.5546875" style="3" customWidth="1"/>
    <col min="56" max="56" width="25" style="3" customWidth="1"/>
    <col min="57" max="57" width="1.44140625" style="3" customWidth="1"/>
    <col min="58" max="59" width="18.21875" style="3" customWidth="1"/>
    <col min="60" max="60" width="12" style="3" customWidth="1"/>
    <col min="61" max="61" width="13.44140625" style="3" customWidth="1"/>
    <col min="62" max="62" width="15.77734375" style="3" customWidth="1"/>
    <col min="63" max="63" width="12.5546875" style="3" customWidth="1"/>
    <col min="64" max="64" width="25" style="3" customWidth="1"/>
    <col min="65" max="65" width="1.44140625" style="3" customWidth="1"/>
    <col min="66" max="67" width="18.21875" style="3" customWidth="1"/>
    <col min="68" max="68" width="12" style="3" customWidth="1"/>
    <col min="69" max="69" width="13.44140625" style="3" customWidth="1"/>
    <col min="70" max="70" width="15.77734375" style="3" customWidth="1"/>
    <col min="71" max="71" width="12.5546875" style="3" customWidth="1"/>
    <col min="72" max="72" width="25" style="3" customWidth="1"/>
    <col min="73" max="73" width="1.44140625" style="3" customWidth="1"/>
    <col min="74" max="75" width="18.21875" style="3" customWidth="1"/>
    <col min="76" max="76" width="12" style="3" customWidth="1"/>
    <col min="77" max="77" width="13.44140625" style="3" customWidth="1"/>
    <col min="78" max="78" width="15.77734375" style="3" customWidth="1"/>
    <col min="79" max="79" width="12.5546875" style="3" customWidth="1"/>
    <col min="80" max="80" width="25" style="3" customWidth="1"/>
    <col min="81" max="81" width="1.44140625" style="3" customWidth="1"/>
    <col min="82" max="83" width="18.21875" style="3" customWidth="1"/>
    <col min="84" max="84" width="12" style="3" customWidth="1"/>
    <col min="85" max="85" width="13.44140625" style="3" customWidth="1"/>
    <col min="86" max="86" width="15.77734375" style="3" customWidth="1"/>
    <col min="87" max="87" width="12.5546875" style="3" customWidth="1"/>
    <col min="88" max="88" width="25" style="3" customWidth="1"/>
    <col min="89" max="89" width="1.44140625" style="3" customWidth="1"/>
    <col min="90" max="91" width="18.21875" style="3" customWidth="1"/>
    <col min="92" max="92" width="12" style="3" customWidth="1"/>
    <col min="93" max="93" width="13.44140625" style="3" customWidth="1"/>
    <col min="94" max="94" width="15.77734375" style="3" customWidth="1"/>
    <col min="95" max="95" width="12.5546875" style="3" customWidth="1"/>
    <col min="96" max="96" width="25" style="3" customWidth="1"/>
    <col min="97" max="97" width="1.44140625" style="3" customWidth="1"/>
    <col min="98" max="99" width="18.21875" style="3" customWidth="1"/>
    <col min="100" max="100" width="12" style="3" customWidth="1"/>
    <col min="101" max="101" width="13.44140625" style="3" customWidth="1"/>
    <col min="102" max="102" width="15.77734375" style="3" customWidth="1"/>
    <col min="103" max="103" width="12.5546875" style="3" customWidth="1"/>
    <col min="104" max="104" width="25" style="3" customWidth="1"/>
    <col min="105" max="105" width="1.44140625" style="3" customWidth="1"/>
    <col min="106" max="107" width="18.21875" style="3" customWidth="1"/>
    <col min="108" max="108" width="12" style="3" customWidth="1"/>
    <col min="109" max="109" width="13.44140625" style="3" customWidth="1"/>
    <col min="110" max="110" width="15.77734375" style="3" customWidth="1"/>
    <col min="111" max="111" width="12.5546875" style="3" customWidth="1"/>
    <col min="112" max="112" width="25" style="3" customWidth="1"/>
    <col min="113" max="113" width="1.44140625" style="3" customWidth="1"/>
    <col min="114" max="115" width="18.21875" style="3" customWidth="1"/>
    <col min="116" max="116" width="12" style="3" customWidth="1"/>
    <col min="117" max="117" width="13.44140625" style="3" customWidth="1"/>
    <col min="118" max="118" width="15.77734375" style="3" customWidth="1"/>
    <col min="119" max="119" width="12.5546875" style="3" customWidth="1"/>
    <col min="120" max="120" width="25" style="3" customWidth="1"/>
    <col min="121" max="121" width="1.44140625" style="3" customWidth="1"/>
    <col min="122" max="123" width="18.21875" style="3" customWidth="1"/>
    <col min="124" max="124" width="12" style="3" customWidth="1"/>
    <col min="125" max="125" width="13.44140625" style="3" customWidth="1"/>
    <col min="126" max="126" width="15.77734375" style="3" customWidth="1"/>
    <col min="127" max="127" width="12.5546875" style="3" customWidth="1"/>
    <col min="128" max="128" width="25" style="3" customWidth="1"/>
    <col min="129" max="16384" width="8.5546875" style="3"/>
  </cols>
  <sheetData>
    <row r="1" spans="1:128">
      <c r="A1" s="1158" t="s">
        <v>220</v>
      </c>
      <c r="B1" s="24"/>
      <c r="C1" s="24"/>
      <c r="D1" s="24"/>
      <c r="E1" s="25"/>
      <c r="F1" s="26"/>
      <c r="G1" s="1887"/>
      <c r="H1" s="23"/>
      <c r="I1" s="24"/>
      <c r="J1" s="24"/>
      <c r="K1" s="24"/>
      <c r="L1" s="24"/>
      <c r="M1" s="25"/>
      <c r="N1" s="26"/>
      <c r="O1" s="1887"/>
      <c r="P1" s="23"/>
      <c r="Q1" s="24"/>
      <c r="R1" s="24"/>
      <c r="S1" s="24"/>
      <c r="T1" s="24"/>
      <c r="U1" s="25"/>
      <c r="V1" s="26"/>
      <c r="W1" s="1887"/>
      <c r="X1" s="23"/>
      <c r="Y1" s="24"/>
      <c r="Z1" s="24"/>
      <c r="AA1" s="24"/>
      <c r="AB1" s="24"/>
      <c r="AC1" s="25"/>
      <c r="AD1" s="26"/>
      <c r="AE1" s="1887"/>
      <c r="AF1" s="23"/>
      <c r="AG1" s="24"/>
      <c r="AH1" s="24"/>
      <c r="AI1" s="24"/>
      <c r="AJ1" s="24"/>
      <c r="AK1" s="25"/>
      <c r="AL1" s="26"/>
      <c r="AM1" s="1887"/>
      <c r="AN1" s="23"/>
      <c r="AO1" s="24"/>
      <c r="AP1" s="24"/>
      <c r="AQ1" s="24"/>
      <c r="AR1" s="24"/>
      <c r="AS1" s="25"/>
      <c r="AT1" s="26"/>
      <c r="AU1" s="1887"/>
      <c r="AV1" s="23"/>
      <c r="AW1" s="24"/>
      <c r="AX1" s="24"/>
      <c r="AY1" s="24"/>
      <c r="AZ1" s="24"/>
      <c r="BA1" s="25"/>
      <c r="BB1" s="26"/>
      <c r="BC1" s="1887"/>
      <c r="BD1" s="23"/>
      <c r="BE1" s="24"/>
      <c r="BF1" s="24"/>
      <c r="BG1" s="24"/>
      <c r="BH1" s="24"/>
      <c r="BI1" s="25"/>
      <c r="BJ1" s="26"/>
      <c r="BK1" s="1887"/>
      <c r="BL1" s="23"/>
      <c r="BM1" s="24"/>
      <c r="BN1" s="24"/>
      <c r="BO1" s="24"/>
      <c r="BP1" s="24"/>
      <c r="BQ1" s="25"/>
      <c r="BR1" s="26"/>
      <c r="BS1" s="1887"/>
      <c r="BT1" s="23"/>
      <c r="BU1" s="24"/>
      <c r="BV1" s="24"/>
      <c r="BW1" s="24"/>
      <c r="BX1" s="24"/>
      <c r="BY1" s="25"/>
      <c r="BZ1" s="26"/>
      <c r="CA1" s="1887"/>
      <c r="CB1" s="23"/>
      <c r="CC1" s="24"/>
      <c r="CD1" s="24"/>
      <c r="CE1" s="24"/>
      <c r="CF1" s="24"/>
      <c r="CG1" s="25"/>
      <c r="CH1" s="26"/>
      <c r="CI1" s="1887"/>
      <c r="CJ1" s="23"/>
      <c r="CK1" s="24"/>
      <c r="CL1" s="24"/>
      <c r="CM1" s="24"/>
      <c r="CN1" s="24"/>
      <c r="CO1" s="25"/>
      <c r="CP1" s="26"/>
      <c r="CQ1" s="1887"/>
      <c r="CR1" s="23"/>
      <c r="CS1" s="24"/>
      <c r="CT1" s="24"/>
      <c r="CU1" s="24"/>
      <c r="CV1" s="24"/>
      <c r="CW1" s="25"/>
      <c r="CX1" s="26"/>
      <c r="CY1" s="1887"/>
      <c r="CZ1" s="23"/>
      <c r="DA1" s="24"/>
      <c r="DB1" s="24"/>
      <c r="DC1" s="24"/>
      <c r="DD1" s="24"/>
      <c r="DE1" s="25"/>
      <c r="DF1" s="26"/>
      <c r="DG1" s="1887"/>
      <c r="DH1" s="23"/>
      <c r="DI1" s="24"/>
      <c r="DJ1" s="24"/>
      <c r="DK1" s="24"/>
      <c r="DL1" s="24"/>
      <c r="DM1" s="25"/>
      <c r="DN1" s="26"/>
      <c r="DO1" s="1887"/>
      <c r="DP1" s="23"/>
      <c r="DQ1" s="24"/>
      <c r="DR1" s="24"/>
      <c r="DS1" s="24"/>
      <c r="DT1" s="24"/>
      <c r="DU1" s="25"/>
      <c r="DV1" s="26"/>
      <c r="DW1" s="1887"/>
      <c r="DX1" s="23"/>
    </row>
    <row r="2" spans="1:128">
      <c r="A2" s="1117"/>
      <c r="B2" s="1918"/>
      <c r="C2" s="1918"/>
      <c r="D2" s="1918"/>
      <c r="E2" s="1918"/>
      <c r="F2" s="1918"/>
      <c r="G2" s="1918"/>
      <c r="H2" s="1918"/>
      <c r="J2" s="1918"/>
      <c r="K2" s="1918"/>
      <c r="L2" s="1918"/>
      <c r="M2" s="1918"/>
      <c r="N2" s="1918"/>
      <c r="O2" s="1918"/>
      <c r="P2" s="1918"/>
      <c r="R2" s="1918"/>
      <c r="S2" s="1918"/>
      <c r="T2" s="1918"/>
      <c r="U2" s="1918"/>
      <c r="V2" s="1918"/>
      <c r="W2" s="1918"/>
      <c r="X2" s="1918"/>
      <c r="Z2" s="1918"/>
      <c r="AA2" s="1918"/>
      <c r="AB2" s="1918"/>
      <c r="AC2" s="1918"/>
      <c r="AD2" s="1918"/>
      <c r="AE2" s="1918"/>
      <c r="AF2" s="1918"/>
      <c r="AH2" s="1918"/>
      <c r="AI2" s="1918"/>
      <c r="AJ2" s="1918"/>
      <c r="AK2" s="1918"/>
      <c r="AL2" s="1918"/>
      <c r="AM2" s="1918"/>
      <c r="AN2" s="1918"/>
      <c r="AP2" s="1918"/>
      <c r="AQ2" s="1918"/>
      <c r="AR2" s="1918"/>
      <c r="AS2" s="1918"/>
      <c r="AT2" s="1918"/>
      <c r="AU2" s="1918"/>
      <c r="AV2" s="1918"/>
      <c r="AX2" s="1918"/>
      <c r="AY2" s="1918"/>
      <c r="AZ2" s="1918"/>
      <c r="BA2" s="1918"/>
      <c r="BB2" s="1918"/>
      <c r="BC2" s="1918"/>
      <c r="BD2" s="1918"/>
      <c r="BF2" s="1918"/>
      <c r="BG2" s="1918"/>
      <c r="BH2" s="1918"/>
      <c r="BI2" s="1918"/>
      <c r="BJ2" s="1918"/>
      <c r="BK2" s="1918"/>
      <c r="BL2" s="1918"/>
      <c r="BN2" s="1918"/>
      <c r="BO2" s="1918"/>
      <c r="BP2" s="1918"/>
      <c r="BQ2" s="1918"/>
      <c r="BR2" s="1918"/>
      <c r="BS2" s="1918"/>
      <c r="BT2" s="1918"/>
      <c r="BV2" s="1918"/>
      <c r="BW2" s="1918"/>
      <c r="BX2" s="1918"/>
      <c r="BY2" s="1918"/>
      <c r="BZ2" s="1918"/>
      <c r="CA2" s="1918"/>
      <c r="CB2" s="1918"/>
      <c r="CD2" s="1918"/>
      <c r="CE2" s="1918"/>
      <c r="CF2" s="1918"/>
      <c r="CG2" s="1918"/>
      <c r="CH2" s="1918"/>
      <c r="CI2" s="1918"/>
      <c r="CJ2" s="1918"/>
      <c r="CL2" s="1918"/>
      <c r="CM2" s="1918"/>
      <c r="CN2" s="1918"/>
      <c r="CO2" s="1918"/>
      <c r="CP2" s="1918"/>
      <c r="CQ2" s="1918"/>
      <c r="CR2" s="1918"/>
      <c r="CT2" s="1918"/>
      <c r="CU2" s="1918"/>
      <c r="CV2" s="1918"/>
      <c r="CW2" s="1918"/>
      <c r="CX2" s="1918"/>
      <c r="CY2" s="1918"/>
      <c r="CZ2" s="1918"/>
      <c r="DB2" s="1918"/>
      <c r="DC2" s="1918"/>
      <c r="DD2" s="1918"/>
      <c r="DE2" s="1918"/>
      <c r="DF2" s="1918"/>
      <c r="DG2" s="1918"/>
      <c r="DH2" s="1918"/>
      <c r="DJ2" s="1918"/>
      <c r="DK2" s="1918"/>
      <c r="DL2" s="1918"/>
      <c r="DM2" s="1918"/>
      <c r="DN2" s="1918"/>
      <c r="DO2" s="1918"/>
      <c r="DP2" s="1918"/>
      <c r="DR2" s="1918"/>
      <c r="DS2" s="1918"/>
      <c r="DT2" s="1918"/>
      <c r="DU2" s="1918"/>
      <c r="DV2" s="1918"/>
      <c r="DW2" s="1918"/>
      <c r="DX2" s="1918"/>
    </row>
    <row r="3" spans="1:128" ht="14.4" thickBot="1">
      <c r="A3" s="1919" t="s">
        <v>221</v>
      </c>
      <c r="B3" s="1920"/>
      <c r="C3" s="1920"/>
      <c r="D3" s="1920"/>
      <c r="E3" s="1920"/>
      <c r="F3" s="1920"/>
      <c r="G3" s="1920"/>
      <c r="H3" s="1921">
        <v>45657</v>
      </c>
      <c r="J3" s="1920"/>
      <c r="K3" s="1920"/>
      <c r="L3" s="1920"/>
      <c r="M3" s="1920"/>
      <c r="N3" s="1920"/>
      <c r="O3" s="1920"/>
      <c r="P3" s="1921">
        <v>45565</v>
      </c>
      <c r="R3" s="1920"/>
      <c r="S3" s="1920"/>
      <c r="T3" s="1920"/>
      <c r="U3" s="1920"/>
      <c r="V3" s="1920"/>
      <c r="W3" s="1920"/>
      <c r="X3" s="1921">
        <v>45473</v>
      </c>
      <c r="Z3" s="1920"/>
      <c r="AA3" s="1920"/>
      <c r="AB3" s="1920"/>
      <c r="AC3" s="1920"/>
      <c r="AD3" s="1920"/>
      <c r="AE3" s="1920"/>
      <c r="AF3" s="1921">
        <v>45382</v>
      </c>
      <c r="AH3" s="1920"/>
      <c r="AI3" s="1920"/>
      <c r="AJ3" s="1920"/>
      <c r="AK3" s="1920"/>
      <c r="AL3" s="1920"/>
      <c r="AM3" s="1920"/>
      <c r="AN3" s="1921">
        <v>45291</v>
      </c>
      <c r="AP3" s="1920"/>
      <c r="AQ3" s="1920"/>
      <c r="AR3" s="1920"/>
      <c r="AS3" s="1920"/>
      <c r="AT3" s="1920"/>
      <c r="AU3" s="1920"/>
      <c r="AV3" s="1921">
        <v>45199</v>
      </c>
      <c r="AX3" s="1920"/>
      <c r="AY3" s="1920"/>
      <c r="AZ3" s="1920"/>
      <c r="BA3" s="1920"/>
      <c r="BB3" s="1920"/>
      <c r="BC3" s="1920"/>
      <c r="BD3" s="1921">
        <v>45107</v>
      </c>
      <c r="BF3" s="1920"/>
      <c r="BG3" s="1920"/>
      <c r="BH3" s="1920"/>
      <c r="BI3" s="1920"/>
      <c r="BJ3" s="1920"/>
      <c r="BK3" s="1920"/>
      <c r="BL3" s="1921">
        <v>45016</v>
      </c>
      <c r="BN3" s="1920"/>
      <c r="BO3" s="1920"/>
      <c r="BP3" s="1920"/>
      <c r="BQ3" s="1920"/>
      <c r="BR3" s="1920"/>
      <c r="BS3" s="1920"/>
      <c r="BT3" s="1921">
        <v>44926</v>
      </c>
      <c r="BV3" s="1920"/>
      <c r="BW3" s="1920"/>
      <c r="BX3" s="1920"/>
      <c r="BY3" s="1920"/>
      <c r="BZ3" s="1920"/>
      <c r="CA3" s="1920"/>
      <c r="CB3" s="1921">
        <v>44834</v>
      </c>
      <c r="CD3" s="1920"/>
      <c r="CE3" s="1920"/>
      <c r="CF3" s="1920"/>
      <c r="CG3" s="1920"/>
      <c r="CH3" s="1920"/>
      <c r="CI3" s="1920"/>
      <c r="CJ3" s="1921">
        <v>44651</v>
      </c>
      <c r="CL3" s="1920"/>
      <c r="CM3" s="1920"/>
      <c r="CN3" s="1920"/>
      <c r="CO3" s="1920"/>
      <c r="CP3" s="1920"/>
      <c r="CQ3" s="1920"/>
      <c r="CR3" s="1921">
        <v>44561</v>
      </c>
      <c r="CT3" s="1920"/>
      <c r="CU3" s="1920"/>
      <c r="CV3" s="1920"/>
      <c r="CW3" s="1920"/>
      <c r="CX3" s="1920"/>
      <c r="CY3" s="1920"/>
      <c r="CZ3" s="1921">
        <v>44469</v>
      </c>
      <c r="DB3" s="1920"/>
      <c r="DC3" s="1920"/>
      <c r="DD3" s="1920"/>
      <c r="DE3" s="1920"/>
      <c r="DF3" s="1920"/>
      <c r="DG3" s="1920"/>
      <c r="DH3" s="1921">
        <v>44377</v>
      </c>
      <c r="DJ3" s="1920"/>
      <c r="DK3" s="1920"/>
      <c r="DL3" s="1920"/>
      <c r="DM3" s="1920"/>
      <c r="DN3" s="1920"/>
      <c r="DO3" s="1920"/>
      <c r="DP3" s="1921">
        <v>44286</v>
      </c>
      <c r="DR3" s="1920"/>
      <c r="DS3" s="1920"/>
      <c r="DT3" s="1920"/>
      <c r="DU3" s="1920"/>
      <c r="DV3" s="1920"/>
      <c r="DW3" s="1920"/>
      <c r="DX3" s="1921">
        <v>44196</v>
      </c>
    </row>
    <row r="4" spans="1:128" ht="15" customHeight="1" thickBot="1">
      <c r="A4" s="1922"/>
      <c r="B4" s="2392" t="s">
        <v>222</v>
      </c>
      <c r="C4" s="2385" t="s">
        <v>223</v>
      </c>
      <c r="D4" s="2387" t="s">
        <v>224</v>
      </c>
      <c r="E4" s="2387"/>
      <c r="F4" s="2387"/>
      <c r="G4" s="2387"/>
      <c r="H4" s="2387"/>
      <c r="J4" s="2385" t="s">
        <v>222</v>
      </c>
      <c r="K4" s="2385" t="s">
        <v>223</v>
      </c>
      <c r="L4" s="2387" t="s">
        <v>224</v>
      </c>
      <c r="M4" s="2387"/>
      <c r="N4" s="2387"/>
      <c r="O4" s="2387"/>
      <c r="P4" s="2387"/>
      <c r="R4" s="2385" t="s">
        <v>222</v>
      </c>
      <c r="S4" s="2385" t="s">
        <v>223</v>
      </c>
      <c r="T4" s="2387" t="s">
        <v>224</v>
      </c>
      <c r="U4" s="2387"/>
      <c r="V4" s="2387"/>
      <c r="W4" s="2387"/>
      <c r="X4" s="2387"/>
      <c r="Z4" s="2385" t="s">
        <v>222</v>
      </c>
      <c r="AA4" s="2385" t="s">
        <v>223</v>
      </c>
      <c r="AB4" s="2387" t="s">
        <v>224</v>
      </c>
      <c r="AC4" s="2387"/>
      <c r="AD4" s="2387"/>
      <c r="AE4" s="2387"/>
      <c r="AF4" s="2387"/>
      <c r="AH4" s="2385" t="s">
        <v>222</v>
      </c>
      <c r="AI4" s="2385" t="s">
        <v>223</v>
      </c>
      <c r="AJ4" s="2387" t="s">
        <v>224</v>
      </c>
      <c r="AK4" s="2387"/>
      <c r="AL4" s="2387"/>
      <c r="AM4" s="2387"/>
      <c r="AN4" s="2387"/>
      <c r="AP4" s="2385" t="s">
        <v>222</v>
      </c>
      <c r="AQ4" s="2385" t="s">
        <v>223</v>
      </c>
      <c r="AR4" s="2387" t="s">
        <v>224</v>
      </c>
      <c r="AS4" s="2387"/>
      <c r="AT4" s="2387"/>
      <c r="AU4" s="2387"/>
      <c r="AV4" s="2387"/>
      <c r="AX4" s="2385" t="s">
        <v>222</v>
      </c>
      <c r="AY4" s="2385" t="s">
        <v>223</v>
      </c>
      <c r="AZ4" s="2387" t="s">
        <v>224</v>
      </c>
      <c r="BA4" s="2387"/>
      <c r="BB4" s="2387"/>
      <c r="BC4" s="2387"/>
      <c r="BD4" s="2387"/>
      <c r="BF4" s="2385" t="s">
        <v>222</v>
      </c>
      <c r="BG4" s="2385" t="s">
        <v>223</v>
      </c>
      <c r="BH4" s="2387" t="s">
        <v>224</v>
      </c>
      <c r="BI4" s="2387"/>
      <c r="BJ4" s="2387"/>
      <c r="BK4" s="2387"/>
      <c r="BL4" s="2387"/>
      <c r="BN4" s="2385" t="s">
        <v>222</v>
      </c>
      <c r="BO4" s="2385" t="s">
        <v>223</v>
      </c>
      <c r="BP4" s="2387" t="s">
        <v>224</v>
      </c>
      <c r="BQ4" s="2387"/>
      <c r="BR4" s="2387"/>
      <c r="BS4" s="2387"/>
      <c r="BT4" s="2387"/>
      <c r="BV4" s="2385" t="s">
        <v>222</v>
      </c>
      <c r="BW4" s="2385" t="s">
        <v>223</v>
      </c>
      <c r="BX4" s="2387" t="s">
        <v>224</v>
      </c>
      <c r="BY4" s="2387"/>
      <c r="BZ4" s="2387"/>
      <c r="CA4" s="2387"/>
      <c r="CB4" s="2387"/>
      <c r="CD4" s="2385" t="s">
        <v>222</v>
      </c>
      <c r="CE4" s="2385" t="s">
        <v>223</v>
      </c>
      <c r="CF4" s="2387" t="s">
        <v>224</v>
      </c>
      <c r="CG4" s="2387"/>
      <c r="CH4" s="2387"/>
      <c r="CI4" s="2387"/>
      <c r="CJ4" s="2387"/>
      <c r="CL4" s="2385" t="s">
        <v>222</v>
      </c>
      <c r="CM4" s="2385" t="s">
        <v>223</v>
      </c>
      <c r="CN4" s="2387" t="s">
        <v>224</v>
      </c>
      <c r="CO4" s="2387"/>
      <c r="CP4" s="2387"/>
      <c r="CQ4" s="2387"/>
      <c r="CR4" s="2387"/>
      <c r="CT4" s="2385" t="s">
        <v>222</v>
      </c>
      <c r="CU4" s="2385" t="s">
        <v>223</v>
      </c>
      <c r="CV4" s="2387" t="s">
        <v>224</v>
      </c>
      <c r="CW4" s="2387"/>
      <c r="CX4" s="2387"/>
      <c r="CY4" s="2387"/>
      <c r="CZ4" s="2387"/>
      <c r="DB4" s="2385" t="s">
        <v>222</v>
      </c>
      <c r="DC4" s="2385" t="s">
        <v>223</v>
      </c>
      <c r="DD4" s="2387" t="s">
        <v>224</v>
      </c>
      <c r="DE4" s="2387"/>
      <c r="DF4" s="2387"/>
      <c r="DG4" s="2387"/>
      <c r="DH4" s="2387"/>
      <c r="DJ4" s="2385" t="s">
        <v>222</v>
      </c>
      <c r="DK4" s="2385" t="s">
        <v>223</v>
      </c>
      <c r="DL4" s="2387" t="s">
        <v>224</v>
      </c>
      <c r="DM4" s="2387"/>
      <c r="DN4" s="2387"/>
      <c r="DO4" s="2387"/>
      <c r="DP4" s="2387"/>
      <c r="DR4" s="2385" t="s">
        <v>222</v>
      </c>
      <c r="DS4" s="2385" t="s">
        <v>223</v>
      </c>
      <c r="DT4" s="2387" t="s">
        <v>224</v>
      </c>
      <c r="DU4" s="2387"/>
      <c r="DV4" s="2387"/>
      <c r="DW4" s="2387"/>
      <c r="DX4" s="2387"/>
    </row>
    <row r="5" spans="1:128" ht="66.599999999999994" thickBot="1">
      <c r="A5" s="1923"/>
      <c r="B5" s="2393"/>
      <c r="C5" s="2393"/>
      <c r="D5" s="1924" t="s">
        <v>225</v>
      </c>
      <c r="E5" s="1924" t="s">
        <v>226</v>
      </c>
      <c r="F5" s="1924" t="s">
        <v>227</v>
      </c>
      <c r="G5" s="1924" t="s">
        <v>228</v>
      </c>
      <c r="H5" s="1924" t="s">
        <v>229</v>
      </c>
      <c r="J5" s="2393"/>
      <c r="K5" s="2393"/>
      <c r="L5" s="1924" t="s">
        <v>225</v>
      </c>
      <c r="M5" s="1924" t="s">
        <v>226</v>
      </c>
      <c r="N5" s="1924" t="s">
        <v>227</v>
      </c>
      <c r="O5" s="1924" t="s">
        <v>228</v>
      </c>
      <c r="P5" s="1924" t="s">
        <v>229</v>
      </c>
      <c r="R5" s="2393"/>
      <c r="S5" s="2393"/>
      <c r="T5" s="1924" t="s">
        <v>225</v>
      </c>
      <c r="U5" s="1924" t="s">
        <v>226</v>
      </c>
      <c r="V5" s="1924" t="s">
        <v>227</v>
      </c>
      <c r="W5" s="1924" t="s">
        <v>228</v>
      </c>
      <c r="X5" s="1924" t="s">
        <v>229</v>
      </c>
      <c r="Z5" s="2393"/>
      <c r="AA5" s="2393"/>
      <c r="AB5" s="1924" t="s">
        <v>225</v>
      </c>
      <c r="AC5" s="1924" t="s">
        <v>226</v>
      </c>
      <c r="AD5" s="1924" t="s">
        <v>227</v>
      </c>
      <c r="AE5" s="1924" t="s">
        <v>228</v>
      </c>
      <c r="AF5" s="1924" t="s">
        <v>229</v>
      </c>
      <c r="AH5" s="2393"/>
      <c r="AI5" s="2393"/>
      <c r="AJ5" s="1924" t="s">
        <v>225</v>
      </c>
      <c r="AK5" s="1924" t="s">
        <v>226</v>
      </c>
      <c r="AL5" s="1924" t="s">
        <v>227</v>
      </c>
      <c r="AM5" s="1924" t="s">
        <v>228</v>
      </c>
      <c r="AN5" s="1924" t="s">
        <v>229</v>
      </c>
      <c r="AP5" s="2393"/>
      <c r="AQ5" s="2393"/>
      <c r="AR5" s="1924" t="s">
        <v>225</v>
      </c>
      <c r="AS5" s="1924" t="s">
        <v>226</v>
      </c>
      <c r="AT5" s="1924" t="s">
        <v>227</v>
      </c>
      <c r="AU5" s="1924" t="s">
        <v>228</v>
      </c>
      <c r="AV5" s="1924" t="s">
        <v>229</v>
      </c>
      <c r="AX5" s="2393"/>
      <c r="AY5" s="2393"/>
      <c r="AZ5" s="1924" t="s">
        <v>225</v>
      </c>
      <c r="BA5" s="1924" t="s">
        <v>226</v>
      </c>
      <c r="BB5" s="1924" t="s">
        <v>227</v>
      </c>
      <c r="BC5" s="1924" t="s">
        <v>228</v>
      </c>
      <c r="BD5" s="1924" t="s">
        <v>229</v>
      </c>
      <c r="BF5" s="2393"/>
      <c r="BG5" s="2393"/>
      <c r="BH5" s="1924" t="s">
        <v>225</v>
      </c>
      <c r="BI5" s="1924" t="s">
        <v>226</v>
      </c>
      <c r="BJ5" s="1924" t="s">
        <v>227</v>
      </c>
      <c r="BK5" s="1924" t="s">
        <v>228</v>
      </c>
      <c r="BL5" s="1924" t="s">
        <v>229</v>
      </c>
      <c r="BN5" s="2393"/>
      <c r="BO5" s="2393"/>
      <c r="BP5" s="1924" t="s">
        <v>225</v>
      </c>
      <c r="BQ5" s="1924" t="s">
        <v>226</v>
      </c>
      <c r="BR5" s="1924" t="s">
        <v>227</v>
      </c>
      <c r="BS5" s="1924" t="s">
        <v>228</v>
      </c>
      <c r="BT5" s="1924" t="s">
        <v>229</v>
      </c>
      <c r="BV5" s="2393"/>
      <c r="BW5" s="2393"/>
      <c r="BX5" s="1924" t="s">
        <v>225</v>
      </c>
      <c r="BY5" s="1924" t="s">
        <v>226</v>
      </c>
      <c r="BZ5" s="1924" t="s">
        <v>227</v>
      </c>
      <c r="CA5" s="1924" t="s">
        <v>228</v>
      </c>
      <c r="CB5" s="1924" t="s">
        <v>229</v>
      </c>
      <c r="CD5" s="2393"/>
      <c r="CE5" s="2393"/>
      <c r="CF5" s="1924" t="s">
        <v>225</v>
      </c>
      <c r="CG5" s="1924" t="s">
        <v>226</v>
      </c>
      <c r="CH5" s="1924" t="s">
        <v>227</v>
      </c>
      <c r="CI5" s="1924" t="s">
        <v>228</v>
      </c>
      <c r="CJ5" s="1924" t="s">
        <v>229</v>
      </c>
      <c r="CL5" s="2393"/>
      <c r="CM5" s="2393"/>
      <c r="CN5" s="1924" t="s">
        <v>225</v>
      </c>
      <c r="CO5" s="1924" t="s">
        <v>226</v>
      </c>
      <c r="CP5" s="1924" t="s">
        <v>227</v>
      </c>
      <c r="CQ5" s="1924" t="s">
        <v>228</v>
      </c>
      <c r="CR5" s="1924" t="s">
        <v>229</v>
      </c>
      <c r="CT5" s="2393"/>
      <c r="CU5" s="2393"/>
      <c r="CV5" s="1924" t="s">
        <v>225</v>
      </c>
      <c r="CW5" s="1924" t="s">
        <v>226</v>
      </c>
      <c r="CX5" s="1924" t="s">
        <v>227</v>
      </c>
      <c r="CY5" s="1924" t="s">
        <v>228</v>
      </c>
      <c r="CZ5" s="1924" t="s">
        <v>229</v>
      </c>
      <c r="DB5" s="2393"/>
      <c r="DC5" s="2393"/>
      <c r="DD5" s="1924" t="s">
        <v>225</v>
      </c>
      <c r="DE5" s="1924" t="s">
        <v>226</v>
      </c>
      <c r="DF5" s="1924" t="s">
        <v>227</v>
      </c>
      <c r="DG5" s="1924" t="s">
        <v>228</v>
      </c>
      <c r="DH5" s="1924" t="s">
        <v>229</v>
      </c>
      <c r="DJ5" s="2393"/>
      <c r="DK5" s="2393"/>
      <c r="DL5" s="1924" t="s">
        <v>225</v>
      </c>
      <c r="DM5" s="1924" t="s">
        <v>226</v>
      </c>
      <c r="DN5" s="1924" t="s">
        <v>227</v>
      </c>
      <c r="DO5" s="1924" t="s">
        <v>228</v>
      </c>
      <c r="DP5" s="1924" t="s">
        <v>229</v>
      </c>
      <c r="DR5" s="2393"/>
      <c r="DS5" s="2393"/>
      <c r="DT5" s="1924" t="s">
        <v>225</v>
      </c>
      <c r="DU5" s="1924" t="s">
        <v>226</v>
      </c>
      <c r="DV5" s="1924" t="s">
        <v>227</v>
      </c>
      <c r="DW5" s="1924" t="s">
        <v>228</v>
      </c>
      <c r="DX5" s="1924" t="s">
        <v>229</v>
      </c>
    </row>
    <row r="6" spans="1:128" ht="14.4" thickBot="1">
      <c r="A6" s="1925" t="s">
        <v>230</v>
      </c>
      <c r="B6" s="1926"/>
      <c r="C6" s="1926"/>
      <c r="D6" s="1926"/>
      <c r="E6" s="1926"/>
      <c r="F6" s="1926"/>
      <c r="G6" s="1926"/>
      <c r="H6" s="1926"/>
      <c r="J6" s="1926"/>
      <c r="K6" s="1926"/>
      <c r="L6" s="1926"/>
      <c r="M6" s="1926"/>
      <c r="N6" s="1926"/>
      <c r="O6" s="1926"/>
      <c r="P6" s="1926"/>
      <c r="R6" s="1926"/>
      <c r="S6" s="1926"/>
      <c r="T6" s="1926"/>
      <c r="U6" s="1926"/>
      <c r="V6" s="1926"/>
      <c r="W6" s="1926"/>
      <c r="X6" s="1926"/>
      <c r="Z6" s="1926"/>
      <c r="AA6" s="1926"/>
      <c r="AB6" s="1926"/>
      <c r="AC6" s="1926"/>
      <c r="AD6" s="1926"/>
      <c r="AE6" s="1926"/>
      <c r="AF6" s="1926"/>
      <c r="AH6" s="1926"/>
      <c r="AI6" s="1926"/>
      <c r="AJ6" s="1926"/>
      <c r="AK6" s="1926"/>
      <c r="AL6" s="1926"/>
      <c r="AM6" s="1926"/>
      <c r="AN6" s="1926"/>
      <c r="AP6" s="1926"/>
      <c r="AQ6" s="1926"/>
      <c r="AR6" s="1926"/>
      <c r="AS6" s="1926"/>
      <c r="AT6" s="1926"/>
      <c r="AU6" s="1926"/>
      <c r="AV6" s="1926"/>
      <c r="AX6" s="1926"/>
      <c r="AY6" s="1926"/>
      <c r="AZ6" s="1926"/>
      <c r="BA6" s="1926"/>
      <c r="BB6" s="1926"/>
      <c r="BC6" s="1926"/>
      <c r="BD6" s="1926"/>
      <c r="BF6" s="1926"/>
      <c r="BG6" s="1926"/>
      <c r="BH6" s="1926"/>
      <c r="BI6" s="1926"/>
      <c r="BJ6" s="1926"/>
      <c r="BK6" s="1926"/>
      <c r="BL6" s="1926"/>
      <c r="BN6" s="1926"/>
      <c r="BO6" s="1926"/>
      <c r="BP6" s="1926"/>
      <c r="BQ6" s="1926"/>
      <c r="BR6" s="1926"/>
      <c r="BS6" s="1926"/>
      <c r="BT6" s="1926"/>
      <c r="BV6" s="1926"/>
      <c r="BW6" s="1926"/>
      <c r="BX6" s="1926"/>
      <c r="BY6" s="1926"/>
      <c r="BZ6" s="1926"/>
      <c r="CA6" s="1926"/>
      <c r="CB6" s="1926"/>
      <c r="CD6" s="1926"/>
      <c r="CE6" s="1926"/>
      <c r="CF6" s="1926"/>
      <c r="CG6" s="1926"/>
      <c r="CH6" s="1926"/>
      <c r="CI6" s="1926"/>
      <c r="CJ6" s="1926"/>
      <c r="CL6" s="1926"/>
      <c r="CM6" s="1926"/>
      <c r="CN6" s="1926"/>
      <c r="CO6" s="1926"/>
      <c r="CP6" s="1926"/>
      <c r="CQ6" s="1926"/>
      <c r="CR6" s="1926"/>
      <c r="CT6" s="1926"/>
      <c r="CU6" s="1926"/>
      <c r="CV6" s="1926"/>
      <c r="CW6" s="1926"/>
      <c r="CX6" s="1926"/>
      <c r="CY6" s="1926"/>
      <c r="CZ6" s="1926"/>
      <c r="DB6" s="1926"/>
      <c r="DC6" s="1926"/>
      <c r="DD6" s="1926"/>
      <c r="DE6" s="1926"/>
      <c r="DF6" s="1926"/>
      <c r="DG6" s="1926"/>
      <c r="DH6" s="1926"/>
      <c r="DJ6" s="1926"/>
      <c r="DK6" s="1926"/>
      <c r="DL6" s="1926"/>
      <c r="DM6" s="1926"/>
      <c r="DN6" s="1926"/>
      <c r="DO6" s="1926"/>
      <c r="DP6" s="1926"/>
      <c r="DR6" s="1926"/>
      <c r="DS6" s="1926"/>
      <c r="DT6" s="1926"/>
      <c r="DU6" s="1926"/>
      <c r="DV6" s="1926"/>
      <c r="DW6" s="1926"/>
      <c r="DX6" s="1926"/>
    </row>
    <row r="7" spans="1:128">
      <c r="A7" s="1927" t="s">
        <v>257</v>
      </c>
      <c r="B7" s="2142">
        <v>3013832</v>
      </c>
      <c r="C7" s="2142">
        <v>2672480</v>
      </c>
      <c r="D7" s="2142">
        <v>2082281</v>
      </c>
      <c r="E7" s="2142">
        <v>499933</v>
      </c>
      <c r="F7" s="2142">
        <v>26062</v>
      </c>
      <c r="G7" s="2142">
        <v>454157</v>
      </c>
      <c r="H7" s="2142">
        <v>64204</v>
      </c>
      <c r="J7" s="2142">
        <v>2973483</v>
      </c>
      <c r="K7" s="2142">
        <v>2634497</v>
      </c>
      <c r="L7" s="2142">
        <v>1955891</v>
      </c>
      <c r="M7" s="2142">
        <v>601931</v>
      </c>
      <c r="N7" s="2142">
        <v>21541</v>
      </c>
      <c r="O7" s="2142">
        <v>419285</v>
      </c>
      <c r="P7" s="2142">
        <v>55134</v>
      </c>
      <c r="R7" s="1928">
        <v>2897179</v>
      </c>
      <c r="S7" s="1928">
        <v>2573688</v>
      </c>
      <c r="T7" s="1928">
        <v>2002444</v>
      </c>
      <c r="U7" s="1928">
        <v>492448</v>
      </c>
      <c r="V7" s="1928">
        <v>22527</v>
      </c>
      <c r="W7" s="1928">
        <v>438059</v>
      </c>
      <c r="X7" s="1928">
        <v>56269</v>
      </c>
      <c r="Z7" s="1928">
        <v>2754657</v>
      </c>
      <c r="AA7" s="1928">
        <v>2443729</v>
      </c>
      <c r="AB7" s="1928">
        <v>1875145</v>
      </c>
      <c r="AC7" s="1928">
        <v>491179</v>
      </c>
      <c r="AD7" s="1928">
        <v>20179</v>
      </c>
      <c r="AE7" s="1928">
        <v>407943</v>
      </c>
      <c r="AF7" s="1928">
        <v>57226</v>
      </c>
      <c r="AH7" s="1928">
        <v>2656713</v>
      </c>
      <c r="AI7" s="1928">
        <v>2354037</v>
      </c>
      <c r="AJ7" s="1928">
        <v>1862408</v>
      </c>
      <c r="AK7" s="1928">
        <v>418047</v>
      </c>
      <c r="AL7" s="1928">
        <v>18575</v>
      </c>
      <c r="AM7" s="1928">
        <v>409273</v>
      </c>
      <c r="AN7" s="1928">
        <v>55007</v>
      </c>
      <c r="AP7" s="1928">
        <v>2640829</v>
      </c>
      <c r="AQ7" s="1928">
        <v>2352838</v>
      </c>
      <c r="AR7" s="1928">
        <v>1809617</v>
      </c>
      <c r="AS7" s="1928">
        <v>469209</v>
      </c>
      <c r="AT7" s="1928">
        <v>16957</v>
      </c>
      <c r="AU7" s="1928">
        <v>338972</v>
      </c>
      <c r="AV7" s="1928">
        <v>57055</v>
      </c>
      <c r="AX7" s="1928">
        <v>2548077</v>
      </c>
      <c r="AY7" s="1928">
        <v>2268322</v>
      </c>
      <c r="AZ7" s="1928">
        <v>1820638</v>
      </c>
      <c r="BA7" s="1928">
        <v>398312</v>
      </c>
      <c r="BB7" s="1928">
        <v>17078</v>
      </c>
      <c r="BC7" s="1928">
        <v>360976</v>
      </c>
      <c r="BD7" s="1928">
        <v>30494</v>
      </c>
      <c r="BF7" s="1928">
        <v>2508091</v>
      </c>
      <c r="BG7" s="1928">
        <v>2239175</v>
      </c>
      <c r="BH7" s="1928">
        <v>1752414</v>
      </c>
      <c r="BI7" s="1928">
        <v>439607</v>
      </c>
      <c r="BJ7" s="1928">
        <v>17925</v>
      </c>
      <c r="BK7" s="1928">
        <v>309414</v>
      </c>
      <c r="BL7" s="1928">
        <v>27513</v>
      </c>
      <c r="BN7" s="1928">
        <v>2431957</v>
      </c>
      <c r="BO7" s="1928">
        <v>2171449</v>
      </c>
      <c r="BP7" s="1928">
        <v>1715274</v>
      </c>
      <c r="BQ7" s="1928">
        <v>408346</v>
      </c>
      <c r="BR7" s="1928">
        <v>18857</v>
      </c>
      <c r="BS7" s="1928">
        <v>305357</v>
      </c>
      <c r="BT7" s="1928">
        <v>24984</v>
      </c>
      <c r="BV7" s="1928">
        <v>2386710</v>
      </c>
      <c r="BW7" s="1928">
        <v>2132340</v>
      </c>
      <c r="BX7" s="1928">
        <v>1628261</v>
      </c>
      <c r="BY7" s="1928">
        <v>451890</v>
      </c>
      <c r="BZ7" s="1928">
        <v>16348</v>
      </c>
      <c r="CA7" s="1928">
        <v>234128</v>
      </c>
      <c r="CB7" s="1928">
        <v>32559</v>
      </c>
      <c r="CD7" s="1928">
        <v>2155198</v>
      </c>
      <c r="CE7" s="1928">
        <v>1923839</v>
      </c>
      <c r="CF7" s="1928">
        <v>1551057</v>
      </c>
      <c r="CG7" s="1928">
        <v>324938</v>
      </c>
      <c r="CH7" s="1928">
        <v>11939</v>
      </c>
      <c r="CI7" s="1928">
        <v>220189</v>
      </c>
      <c r="CJ7" s="1928">
        <v>31200</v>
      </c>
      <c r="CL7" s="1928">
        <v>2136498</v>
      </c>
      <c r="CM7" s="1928">
        <v>1907804</v>
      </c>
      <c r="CN7" s="1928">
        <v>1545801</v>
      </c>
      <c r="CO7" s="1928">
        <v>321856</v>
      </c>
      <c r="CP7" s="1928">
        <v>10265</v>
      </c>
      <c r="CQ7" s="1928">
        <v>215267</v>
      </c>
      <c r="CR7" s="1928">
        <v>27428</v>
      </c>
      <c r="CT7" s="1928">
        <v>2125454</v>
      </c>
      <c r="CU7" s="1928">
        <v>1896419</v>
      </c>
      <c r="CV7" s="1928">
        <v>1495218</v>
      </c>
      <c r="CW7" s="1928">
        <v>356021</v>
      </c>
      <c r="CX7" s="1928">
        <v>9757</v>
      </c>
      <c r="CY7" s="1928">
        <v>246479</v>
      </c>
      <c r="CZ7" s="1928">
        <v>33483</v>
      </c>
      <c r="DB7" s="1928">
        <v>2039237</v>
      </c>
      <c r="DC7" s="1928">
        <v>1807186</v>
      </c>
      <c r="DD7" s="1928">
        <v>1437169</v>
      </c>
      <c r="DE7" s="1928">
        <v>318236</v>
      </c>
      <c r="DF7" s="1928">
        <v>10103</v>
      </c>
      <c r="DG7" s="1928">
        <v>238862</v>
      </c>
      <c r="DH7" s="1928">
        <v>37831</v>
      </c>
      <c r="DJ7" s="1928">
        <v>2087728</v>
      </c>
      <c r="DK7" s="1928">
        <v>1857593</v>
      </c>
      <c r="DL7" s="1928">
        <v>1463882</v>
      </c>
      <c r="DM7" s="1928">
        <v>352637</v>
      </c>
      <c r="DN7" s="1928">
        <v>7006</v>
      </c>
      <c r="DO7" s="1928">
        <v>308173</v>
      </c>
      <c r="DP7" s="1928">
        <v>29768</v>
      </c>
      <c r="DR7" s="1928">
        <v>2076112</v>
      </c>
      <c r="DS7" s="1928">
        <v>1842925</v>
      </c>
      <c r="DT7" s="1928">
        <v>1401089</v>
      </c>
      <c r="DU7" s="1928">
        <v>406551</v>
      </c>
      <c r="DV7" s="1928">
        <v>6388</v>
      </c>
      <c r="DW7" s="1928">
        <v>269750</v>
      </c>
      <c r="DX7" s="1928">
        <v>26074</v>
      </c>
    </row>
    <row r="8" spans="1:128">
      <c r="A8" s="1929" t="s">
        <v>232</v>
      </c>
      <c r="B8" s="1438">
        <v>36127</v>
      </c>
      <c r="C8" s="1438">
        <v>36078</v>
      </c>
      <c r="D8" s="1438">
        <v>36078</v>
      </c>
      <c r="E8" s="1438">
        <v>0</v>
      </c>
      <c r="F8" s="1438">
        <v>0</v>
      </c>
      <c r="G8" s="1438">
        <v>2580</v>
      </c>
      <c r="H8" s="1438">
        <v>0</v>
      </c>
      <c r="J8" s="1438">
        <v>37868</v>
      </c>
      <c r="K8" s="1438">
        <v>37820</v>
      </c>
      <c r="L8" s="1438">
        <v>37820</v>
      </c>
      <c r="M8" s="1438">
        <v>0</v>
      </c>
      <c r="N8" s="1438">
        <v>0</v>
      </c>
      <c r="O8" s="1438">
        <v>4186</v>
      </c>
      <c r="P8" s="1438">
        <v>0</v>
      </c>
      <c r="R8" s="1438">
        <v>33862</v>
      </c>
      <c r="S8" s="1438">
        <v>33794</v>
      </c>
      <c r="T8" s="1438">
        <v>33794</v>
      </c>
      <c r="U8" s="1438">
        <v>0</v>
      </c>
      <c r="V8" s="1438">
        <v>0</v>
      </c>
      <c r="W8" s="1438">
        <v>3660</v>
      </c>
      <c r="X8" s="1438">
        <v>0</v>
      </c>
      <c r="Z8" s="1438">
        <v>34344</v>
      </c>
      <c r="AA8" s="1438">
        <v>34252</v>
      </c>
      <c r="AB8" s="1438">
        <v>34252</v>
      </c>
      <c r="AC8" s="1438">
        <v>0</v>
      </c>
      <c r="AD8" s="1438">
        <v>0</v>
      </c>
      <c r="AE8" s="1438">
        <v>3963</v>
      </c>
      <c r="AF8" s="1930">
        <v>0</v>
      </c>
      <c r="AH8" s="1438">
        <v>32001</v>
      </c>
      <c r="AI8" s="1438">
        <v>31954</v>
      </c>
      <c r="AJ8" s="1438">
        <v>31954</v>
      </c>
      <c r="AK8" s="1438">
        <v>0</v>
      </c>
      <c r="AL8" s="1438">
        <v>0</v>
      </c>
      <c r="AM8" s="1438">
        <v>6290</v>
      </c>
      <c r="AN8" s="1930">
        <v>0</v>
      </c>
      <c r="AP8" s="1438">
        <v>33672</v>
      </c>
      <c r="AQ8" s="1438">
        <v>33588</v>
      </c>
      <c r="AR8" s="1438">
        <v>33588</v>
      </c>
      <c r="AS8" s="1438">
        <v>0</v>
      </c>
      <c r="AT8" s="1438">
        <v>0</v>
      </c>
      <c r="AU8" s="1438">
        <v>10289</v>
      </c>
      <c r="AV8" s="1930">
        <v>0</v>
      </c>
      <c r="AX8" s="1438">
        <v>30636</v>
      </c>
      <c r="AY8" s="1438">
        <v>30565</v>
      </c>
      <c r="AZ8" s="1438">
        <v>30565</v>
      </c>
      <c r="BA8" s="1438">
        <v>0</v>
      </c>
      <c r="BB8" s="1438">
        <v>0</v>
      </c>
      <c r="BC8" s="1438">
        <v>7814</v>
      </c>
      <c r="BD8" s="1930">
        <v>0</v>
      </c>
      <c r="BF8" s="1438">
        <v>33007</v>
      </c>
      <c r="BG8" s="1438">
        <v>32907</v>
      </c>
      <c r="BH8" s="1438">
        <v>32907</v>
      </c>
      <c r="BI8" s="1438">
        <v>0</v>
      </c>
      <c r="BJ8" s="1438">
        <v>0</v>
      </c>
      <c r="BK8" s="1438">
        <v>8995</v>
      </c>
      <c r="BL8" s="1930">
        <v>0</v>
      </c>
      <c r="BN8" s="1438">
        <v>35381</v>
      </c>
      <c r="BO8" s="1438">
        <v>35243</v>
      </c>
      <c r="BP8" s="1438">
        <v>35243</v>
      </c>
      <c r="BQ8" s="1438">
        <v>0</v>
      </c>
      <c r="BR8" s="1438">
        <v>0</v>
      </c>
      <c r="BS8" s="1438">
        <v>12407</v>
      </c>
      <c r="BT8" s="1930">
        <v>0</v>
      </c>
      <c r="BV8" s="1438">
        <v>35402</v>
      </c>
      <c r="BW8" s="1438">
        <v>35280</v>
      </c>
      <c r="BX8" s="1438">
        <v>35280</v>
      </c>
      <c r="BY8" s="1438">
        <v>0</v>
      </c>
      <c r="BZ8" s="1438">
        <v>0</v>
      </c>
      <c r="CA8" s="1438">
        <v>9819</v>
      </c>
      <c r="CB8" s="1930">
        <v>0</v>
      </c>
      <c r="CD8" s="1438">
        <v>42722</v>
      </c>
      <c r="CE8" s="1438">
        <v>42629</v>
      </c>
      <c r="CF8" s="1438">
        <v>42629</v>
      </c>
      <c r="CG8" s="1438">
        <v>0</v>
      </c>
      <c r="CH8" s="1438">
        <v>0</v>
      </c>
      <c r="CI8" s="1438">
        <v>9646</v>
      </c>
      <c r="CJ8" s="1930">
        <v>0</v>
      </c>
      <c r="CL8" s="1438">
        <v>44512</v>
      </c>
      <c r="CM8" s="1438">
        <v>44373</v>
      </c>
      <c r="CN8" s="1438">
        <v>44373</v>
      </c>
      <c r="CO8" s="1438">
        <v>0</v>
      </c>
      <c r="CP8" s="1438">
        <v>0</v>
      </c>
      <c r="CQ8" s="1438">
        <v>9310</v>
      </c>
      <c r="CR8" s="1930">
        <v>0</v>
      </c>
      <c r="CT8" s="1438">
        <v>42222</v>
      </c>
      <c r="CU8" s="1438">
        <v>42125</v>
      </c>
      <c r="CV8" s="1438">
        <v>42125</v>
      </c>
      <c r="CW8" s="1438">
        <v>0</v>
      </c>
      <c r="CX8" s="1438">
        <v>0</v>
      </c>
      <c r="CY8" s="1438">
        <v>10854</v>
      </c>
      <c r="CZ8" s="1930">
        <v>0</v>
      </c>
      <c r="DB8" s="1438">
        <v>39837</v>
      </c>
      <c r="DC8" s="1438">
        <v>39749</v>
      </c>
      <c r="DD8" s="1438">
        <v>39749</v>
      </c>
      <c r="DE8" s="1438">
        <v>0</v>
      </c>
      <c r="DF8" s="1438">
        <v>0</v>
      </c>
      <c r="DG8" s="1438">
        <v>10499</v>
      </c>
      <c r="DH8" s="1930">
        <v>0</v>
      </c>
      <c r="DJ8" s="1438">
        <v>39369</v>
      </c>
      <c r="DK8" s="1438">
        <v>39285</v>
      </c>
      <c r="DL8" s="1438">
        <v>39285</v>
      </c>
      <c r="DM8" s="1438">
        <v>0</v>
      </c>
      <c r="DN8" s="1438">
        <v>0</v>
      </c>
      <c r="DO8" s="1438">
        <v>10541</v>
      </c>
      <c r="DP8" s="1930">
        <v>0</v>
      </c>
      <c r="DR8" s="1438">
        <v>46224</v>
      </c>
      <c r="DS8" s="1438">
        <v>46099</v>
      </c>
      <c r="DT8" s="1438">
        <v>46099</v>
      </c>
      <c r="DU8" s="1438">
        <v>0</v>
      </c>
      <c r="DV8" s="1438">
        <v>0</v>
      </c>
      <c r="DW8" s="1438">
        <v>4310</v>
      </c>
      <c r="DX8" s="1930">
        <v>0</v>
      </c>
    </row>
    <row r="9" spans="1:128">
      <c r="A9" s="1929" t="s">
        <v>233</v>
      </c>
      <c r="B9" s="1438">
        <v>302587</v>
      </c>
      <c r="C9" s="1438">
        <v>298941</v>
      </c>
      <c r="D9" s="1438">
        <v>66717</v>
      </c>
      <c r="E9" s="1438">
        <v>232224</v>
      </c>
      <c r="F9" s="1438">
        <v>0</v>
      </c>
      <c r="G9" s="1438">
        <v>15809</v>
      </c>
      <c r="H9" s="1438">
        <v>0</v>
      </c>
      <c r="J9" s="1438">
        <v>395395</v>
      </c>
      <c r="K9" s="1438">
        <v>389374</v>
      </c>
      <c r="L9" s="1438">
        <v>54738</v>
      </c>
      <c r="M9" s="1438">
        <v>334636</v>
      </c>
      <c r="N9" s="1438">
        <v>0</v>
      </c>
      <c r="O9" s="1438">
        <v>13849</v>
      </c>
      <c r="P9" s="1438">
        <v>0</v>
      </c>
      <c r="R9" s="1438">
        <v>303836</v>
      </c>
      <c r="S9" s="1438">
        <v>299943</v>
      </c>
      <c r="T9" s="1438">
        <v>58827</v>
      </c>
      <c r="U9" s="1438">
        <v>241116</v>
      </c>
      <c r="V9" s="1438">
        <v>0</v>
      </c>
      <c r="W9" s="1438">
        <v>13885</v>
      </c>
      <c r="X9" s="1438">
        <v>0</v>
      </c>
      <c r="Z9" s="1438">
        <v>317025</v>
      </c>
      <c r="AA9" s="1438">
        <v>312820</v>
      </c>
      <c r="AB9" s="1438">
        <v>51099</v>
      </c>
      <c r="AC9" s="1438">
        <v>261721</v>
      </c>
      <c r="AD9" s="1438">
        <v>0</v>
      </c>
      <c r="AE9" s="1438">
        <v>11397</v>
      </c>
      <c r="AF9" s="1930">
        <v>0</v>
      </c>
      <c r="AH9" s="1438">
        <v>286980</v>
      </c>
      <c r="AI9" s="1438">
        <v>283430</v>
      </c>
      <c r="AJ9" s="1438">
        <v>50990</v>
      </c>
      <c r="AK9" s="1438">
        <v>232440</v>
      </c>
      <c r="AL9" s="1438">
        <v>0</v>
      </c>
      <c r="AM9" s="1438">
        <v>10179</v>
      </c>
      <c r="AN9" s="1930">
        <v>0</v>
      </c>
      <c r="AP9" s="1438">
        <v>312271</v>
      </c>
      <c r="AQ9" s="1438">
        <v>307844</v>
      </c>
      <c r="AR9" s="1438">
        <v>45898</v>
      </c>
      <c r="AS9" s="1438">
        <v>261946</v>
      </c>
      <c r="AT9" s="1438">
        <v>0</v>
      </c>
      <c r="AU9" s="1438">
        <v>12349</v>
      </c>
      <c r="AV9" s="1930">
        <v>0</v>
      </c>
      <c r="AX9" s="1438">
        <v>267688</v>
      </c>
      <c r="AY9" s="1438">
        <v>263103</v>
      </c>
      <c r="AZ9" s="1438">
        <v>53289</v>
      </c>
      <c r="BA9" s="1438">
        <v>209814</v>
      </c>
      <c r="BB9" s="1438">
        <v>0</v>
      </c>
      <c r="BC9" s="1438">
        <v>12918</v>
      </c>
      <c r="BD9" s="1930">
        <v>0</v>
      </c>
      <c r="BF9" s="1438">
        <v>295248</v>
      </c>
      <c r="BG9" s="1438">
        <v>290937</v>
      </c>
      <c r="BH9" s="1438">
        <v>55018</v>
      </c>
      <c r="BI9" s="1438">
        <v>235919</v>
      </c>
      <c r="BJ9" s="1438">
        <v>0</v>
      </c>
      <c r="BK9" s="1438">
        <v>14289</v>
      </c>
      <c r="BL9" s="1930">
        <v>0</v>
      </c>
      <c r="BN9" s="1438">
        <v>279609</v>
      </c>
      <c r="BO9" s="1438">
        <v>275209</v>
      </c>
      <c r="BP9" s="1438">
        <v>59462</v>
      </c>
      <c r="BQ9" s="1438">
        <v>215747</v>
      </c>
      <c r="BR9" s="1438">
        <v>0</v>
      </c>
      <c r="BS9" s="1438">
        <v>13734</v>
      </c>
      <c r="BT9" s="1930">
        <v>0</v>
      </c>
      <c r="BV9" s="1438">
        <v>316179</v>
      </c>
      <c r="BW9" s="1438">
        <v>312782</v>
      </c>
      <c r="BX9" s="1438">
        <v>45283</v>
      </c>
      <c r="BY9" s="1438">
        <v>267499</v>
      </c>
      <c r="BZ9" s="1438">
        <v>0</v>
      </c>
      <c r="CA9" s="1438">
        <v>13510</v>
      </c>
      <c r="CB9" s="1930">
        <v>0</v>
      </c>
      <c r="CD9" s="1438">
        <v>243140</v>
      </c>
      <c r="CE9" s="1438">
        <v>240505</v>
      </c>
      <c r="CF9" s="1438">
        <v>74013</v>
      </c>
      <c r="CG9" s="1438">
        <v>166492</v>
      </c>
      <c r="CH9" s="1438">
        <v>0</v>
      </c>
      <c r="CI9" s="1438">
        <v>13632</v>
      </c>
      <c r="CJ9" s="1930">
        <v>0</v>
      </c>
      <c r="CL9" s="1438">
        <v>243916</v>
      </c>
      <c r="CM9" s="1438">
        <v>241601</v>
      </c>
      <c r="CN9" s="1438">
        <v>75460</v>
      </c>
      <c r="CO9" s="1438">
        <v>166141</v>
      </c>
      <c r="CP9" s="1438">
        <v>0</v>
      </c>
      <c r="CQ9" s="1438">
        <v>15635</v>
      </c>
      <c r="CR9" s="1930">
        <v>0</v>
      </c>
      <c r="CT9" s="1438">
        <v>241985</v>
      </c>
      <c r="CU9" s="1438">
        <v>239502</v>
      </c>
      <c r="CV9" s="1438">
        <v>52902</v>
      </c>
      <c r="CW9" s="1438">
        <v>186600</v>
      </c>
      <c r="CX9" s="1438">
        <v>0</v>
      </c>
      <c r="CY9" s="1438">
        <v>16505</v>
      </c>
      <c r="CZ9" s="1930">
        <v>0</v>
      </c>
      <c r="DB9" s="1438">
        <v>218463</v>
      </c>
      <c r="DC9" s="1438">
        <v>215220</v>
      </c>
      <c r="DD9" s="1438">
        <v>56180</v>
      </c>
      <c r="DE9" s="1438">
        <v>159040</v>
      </c>
      <c r="DF9" s="1438">
        <v>0</v>
      </c>
      <c r="DG9" s="1438">
        <v>8119</v>
      </c>
      <c r="DH9" s="1930">
        <v>0</v>
      </c>
      <c r="DJ9" s="1438">
        <v>252251</v>
      </c>
      <c r="DK9" s="1438">
        <v>251125</v>
      </c>
      <c r="DL9" s="1438">
        <v>73067</v>
      </c>
      <c r="DM9" s="1438">
        <v>178058</v>
      </c>
      <c r="DN9" s="1438">
        <v>0</v>
      </c>
      <c r="DO9" s="1438">
        <v>8133</v>
      </c>
      <c r="DP9" s="1930">
        <v>0</v>
      </c>
      <c r="DR9" s="1438">
        <v>294486</v>
      </c>
      <c r="DS9" s="1438">
        <v>293222</v>
      </c>
      <c r="DT9" s="1438">
        <v>55553</v>
      </c>
      <c r="DU9" s="1438">
        <v>237669</v>
      </c>
      <c r="DV9" s="1438">
        <v>0</v>
      </c>
      <c r="DW9" s="1438">
        <v>5246</v>
      </c>
      <c r="DX9" s="1930">
        <v>0</v>
      </c>
    </row>
    <row r="10" spans="1:128">
      <c r="A10" s="1931" t="s">
        <v>258</v>
      </c>
      <c r="B10" s="1438">
        <v>1114941</v>
      </c>
      <c r="C10" s="1438">
        <v>800081</v>
      </c>
      <c r="D10" s="1438">
        <v>677243</v>
      </c>
      <c r="E10" s="1438">
        <v>92238</v>
      </c>
      <c r="F10" s="1438">
        <v>26062</v>
      </c>
      <c r="G10" s="1438">
        <v>151607</v>
      </c>
      <c r="H10" s="1438">
        <v>4538</v>
      </c>
      <c r="J10" s="1438">
        <v>1041759</v>
      </c>
      <c r="K10" s="1438">
        <v>733601</v>
      </c>
      <c r="L10" s="1438">
        <v>638043</v>
      </c>
      <c r="M10" s="1438">
        <v>71318</v>
      </c>
      <c r="N10" s="1438">
        <v>21541</v>
      </c>
      <c r="O10" s="1438">
        <v>129528</v>
      </c>
      <c r="P10" s="1438">
        <v>2699</v>
      </c>
      <c r="R10" s="1438">
        <v>1092080</v>
      </c>
      <c r="S10" s="1438">
        <v>794809</v>
      </c>
      <c r="T10" s="1438">
        <v>700674</v>
      </c>
      <c r="U10" s="1438">
        <v>69550</v>
      </c>
      <c r="V10" s="1438">
        <v>22527</v>
      </c>
      <c r="W10" s="1438">
        <v>151985</v>
      </c>
      <c r="X10" s="1438">
        <v>2058</v>
      </c>
      <c r="Z10" s="1438">
        <v>1025450</v>
      </c>
      <c r="AA10" s="1438">
        <v>737833</v>
      </c>
      <c r="AB10" s="1438">
        <v>643870</v>
      </c>
      <c r="AC10" s="1438">
        <v>72063</v>
      </c>
      <c r="AD10" s="1438">
        <v>20179</v>
      </c>
      <c r="AE10" s="1438">
        <v>144820</v>
      </c>
      <c r="AF10" s="1438">
        <v>1721</v>
      </c>
      <c r="AH10" s="1438">
        <v>984279</v>
      </c>
      <c r="AI10" s="1438">
        <v>703023</v>
      </c>
      <c r="AJ10" s="1438">
        <v>626844</v>
      </c>
      <c r="AK10" s="1438">
        <v>55974</v>
      </c>
      <c r="AL10" s="1438">
        <v>18575</v>
      </c>
      <c r="AM10" s="1438">
        <v>158605</v>
      </c>
      <c r="AN10" s="1438">
        <v>1630</v>
      </c>
      <c r="AP10" s="1438">
        <v>946123</v>
      </c>
      <c r="AQ10" s="1438">
        <v>681658</v>
      </c>
      <c r="AR10" s="1438">
        <v>594583</v>
      </c>
      <c r="AS10" s="1438">
        <v>68336</v>
      </c>
      <c r="AT10" s="1438">
        <v>16957</v>
      </c>
      <c r="AU10" s="1438">
        <v>107861</v>
      </c>
      <c r="AV10" s="1438">
        <v>1782</v>
      </c>
      <c r="AX10" s="1438">
        <v>932301</v>
      </c>
      <c r="AY10" s="1438">
        <v>677113</v>
      </c>
      <c r="AZ10" s="1438">
        <v>584756</v>
      </c>
      <c r="BA10" s="1438">
        <v>72592</v>
      </c>
      <c r="BB10" s="1438">
        <v>17078</v>
      </c>
      <c r="BC10" s="1438">
        <v>129609</v>
      </c>
      <c r="BD10" s="1438">
        <v>887</v>
      </c>
      <c r="BF10" s="1438">
        <v>862643</v>
      </c>
      <c r="BG10" s="1438">
        <v>617903</v>
      </c>
      <c r="BH10" s="1438">
        <v>508851</v>
      </c>
      <c r="BI10" s="1438">
        <v>88424</v>
      </c>
      <c r="BJ10" s="1438">
        <v>17925</v>
      </c>
      <c r="BK10" s="1438">
        <v>70718</v>
      </c>
      <c r="BL10" s="1438">
        <v>987</v>
      </c>
      <c r="BN10" s="1438">
        <v>834553</v>
      </c>
      <c r="BO10" s="1438">
        <v>596168</v>
      </c>
      <c r="BP10" s="1438">
        <v>494186</v>
      </c>
      <c r="BQ10" s="1438">
        <v>78062</v>
      </c>
      <c r="BR10" s="1438">
        <v>18857</v>
      </c>
      <c r="BS10" s="1438">
        <v>89293</v>
      </c>
      <c r="BT10" s="1438">
        <v>1075</v>
      </c>
      <c r="BV10" s="1438">
        <v>767829</v>
      </c>
      <c r="BW10" s="1438">
        <v>534921</v>
      </c>
      <c r="BX10" s="1438">
        <v>436701</v>
      </c>
      <c r="BY10" s="1438">
        <v>77485</v>
      </c>
      <c r="BZ10" s="1438">
        <v>16348</v>
      </c>
      <c r="CA10" s="1438">
        <v>28600</v>
      </c>
      <c r="CB10" s="1438">
        <v>1105</v>
      </c>
      <c r="CD10" s="1438">
        <v>726362</v>
      </c>
      <c r="CE10" s="1438">
        <v>503356</v>
      </c>
      <c r="CF10" s="1438">
        <v>413793</v>
      </c>
      <c r="CG10" s="1438">
        <v>71889</v>
      </c>
      <c r="CH10" s="1438">
        <v>11939</v>
      </c>
      <c r="CI10" s="1438">
        <v>44152</v>
      </c>
      <c r="CJ10" s="1438">
        <v>1030</v>
      </c>
      <c r="CL10" s="1438">
        <v>706306</v>
      </c>
      <c r="CM10" s="1438">
        <v>485672</v>
      </c>
      <c r="CN10" s="1438">
        <v>403084</v>
      </c>
      <c r="CO10" s="1438">
        <v>68708</v>
      </c>
      <c r="CP10" s="1438">
        <v>10265</v>
      </c>
      <c r="CQ10" s="1438">
        <v>30984</v>
      </c>
      <c r="CR10" s="1438">
        <v>1161</v>
      </c>
      <c r="CT10" s="1438">
        <v>739455</v>
      </c>
      <c r="CU10" s="1438">
        <v>519407</v>
      </c>
      <c r="CV10" s="1438">
        <v>429028</v>
      </c>
      <c r="CW10" s="1438">
        <v>77429</v>
      </c>
      <c r="CX10" s="1438">
        <v>9757</v>
      </c>
      <c r="CY10" s="1438">
        <v>55433</v>
      </c>
      <c r="CZ10" s="1438">
        <v>1253</v>
      </c>
      <c r="DB10" s="1438">
        <v>728483</v>
      </c>
      <c r="DC10" s="1438">
        <v>504408</v>
      </c>
      <c r="DD10" s="1438">
        <v>418601</v>
      </c>
      <c r="DE10" s="1438">
        <v>66889</v>
      </c>
      <c r="DF10" s="1438">
        <v>10103</v>
      </c>
      <c r="DG10" s="1438">
        <v>62074</v>
      </c>
      <c r="DH10" s="1438">
        <v>4968</v>
      </c>
      <c r="DJ10" s="1438">
        <v>734593</v>
      </c>
      <c r="DK10" s="1438">
        <v>510000</v>
      </c>
      <c r="DL10" s="1438">
        <v>423185</v>
      </c>
      <c r="DM10" s="1438">
        <v>73927</v>
      </c>
      <c r="DN10" s="1438">
        <v>7006</v>
      </c>
      <c r="DO10" s="1438">
        <v>116712</v>
      </c>
      <c r="DP10" s="1438">
        <v>1581</v>
      </c>
      <c r="DR10" s="1438">
        <v>712070</v>
      </c>
      <c r="DS10" s="1438">
        <v>484185</v>
      </c>
      <c r="DT10" s="1438">
        <v>397576</v>
      </c>
      <c r="DU10" s="1438">
        <v>75819</v>
      </c>
      <c r="DV10" s="1438">
        <v>6388</v>
      </c>
      <c r="DW10" s="1438">
        <v>96955</v>
      </c>
      <c r="DX10" s="1438">
        <v>1579</v>
      </c>
    </row>
    <row r="11" spans="1:128">
      <c r="A11" s="1929" t="s">
        <v>259</v>
      </c>
      <c r="B11" s="1438">
        <v>246180</v>
      </c>
      <c r="C11" s="1438">
        <v>246180</v>
      </c>
      <c r="D11" s="1438">
        <v>231844</v>
      </c>
      <c r="E11" s="1438">
        <v>0</v>
      </c>
      <c r="F11" s="1438">
        <v>0</v>
      </c>
      <c r="G11" s="1438">
        <v>0</v>
      </c>
      <c r="H11" s="1438">
        <v>14336</v>
      </c>
      <c r="J11" s="1438">
        <v>230639</v>
      </c>
      <c r="K11" s="1438">
        <v>230638</v>
      </c>
      <c r="L11" s="1438">
        <v>219126</v>
      </c>
      <c r="M11" s="1438">
        <v>0</v>
      </c>
      <c r="N11" s="1438">
        <v>0</v>
      </c>
      <c r="O11" s="1438">
        <v>0</v>
      </c>
      <c r="P11" s="1438">
        <v>11512</v>
      </c>
      <c r="R11" s="1438">
        <v>238149</v>
      </c>
      <c r="S11" s="1438">
        <v>238149</v>
      </c>
      <c r="T11" s="1438">
        <v>223674</v>
      </c>
      <c r="U11" s="1438">
        <v>0</v>
      </c>
      <c r="V11" s="1438">
        <v>0</v>
      </c>
      <c r="W11" s="1438">
        <v>0</v>
      </c>
      <c r="X11" s="1438">
        <v>14475</v>
      </c>
      <c r="Z11" s="1438">
        <v>223621</v>
      </c>
      <c r="AA11" s="1438">
        <v>223616</v>
      </c>
      <c r="AB11" s="1438">
        <v>211520</v>
      </c>
      <c r="AC11" s="1438">
        <v>0</v>
      </c>
      <c r="AD11" s="1438">
        <v>0</v>
      </c>
      <c r="AE11" s="1438">
        <v>0</v>
      </c>
      <c r="AF11" s="1438">
        <v>12096</v>
      </c>
      <c r="AH11" s="1438">
        <v>229052</v>
      </c>
      <c r="AI11" s="1438">
        <v>229047</v>
      </c>
      <c r="AJ11" s="1438">
        <v>215576</v>
      </c>
      <c r="AK11" s="1438">
        <v>0</v>
      </c>
      <c r="AL11" s="1438">
        <v>0</v>
      </c>
      <c r="AM11" s="1438">
        <v>0</v>
      </c>
      <c r="AN11" s="1438">
        <v>13471</v>
      </c>
      <c r="AP11" s="1438">
        <v>224461</v>
      </c>
      <c r="AQ11" s="1438">
        <v>224458</v>
      </c>
      <c r="AR11" s="1438">
        <v>208870</v>
      </c>
      <c r="AS11" s="1438">
        <v>0</v>
      </c>
      <c r="AT11" s="1438">
        <v>0</v>
      </c>
      <c r="AU11" s="1438">
        <v>0</v>
      </c>
      <c r="AV11" s="1438">
        <v>15588</v>
      </c>
      <c r="AX11" s="1438">
        <v>211370</v>
      </c>
      <c r="AY11" s="1438">
        <v>211367</v>
      </c>
      <c r="AZ11" s="1438">
        <v>194813</v>
      </c>
      <c r="BA11" s="1438">
        <v>0</v>
      </c>
      <c r="BB11" s="1438">
        <v>0</v>
      </c>
      <c r="BC11" s="1438">
        <v>0</v>
      </c>
      <c r="BD11" s="1438">
        <v>16554</v>
      </c>
      <c r="BF11" s="1438">
        <v>196937</v>
      </c>
      <c r="BG11" s="1438">
        <v>196929</v>
      </c>
      <c r="BH11" s="1438">
        <v>184146</v>
      </c>
      <c r="BI11" s="1438">
        <v>0</v>
      </c>
      <c r="BJ11" s="1438">
        <v>0</v>
      </c>
      <c r="BK11" s="1438">
        <v>0</v>
      </c>
      <c r="BL11" s="1438">
        <v>12783</v>
      </c>
      <c r="BN11" s="1438">
        <v>184125</v>
      </c>
      <c r="BO11" s="1438">
        <v>184125</v>
      </c>
      <c r="BP11" s="1438">
        <v>174044</v>
      </c>
      <c r="BQ11" s="1438">
        <v>0</v>
      </c>
      <c r="BR11" s="1438">
        <v>0</v>
      </c>
      <c r="BS11" s="1438">
        <v>0</v>
      </c>
      <c r="BT11" s="1438">
        <v>10081</v>
      </c>
      <c r="BV11" s="1438">
        <v>187033</v>
      </c>
      <c r="BW11" s="1438">
        <v>187033</v>
      </c>
      <c r="BX11" s="1438">
        <v>171810</v>
      </c>
      <c r="BY11" s="1438">
        <v>0</v>
      </c>
      <c r="BZ11" s="1438">
        <v>0</v>
      </c>
      <c r="CA11" s="1438">
        <v>0</v>
      </c>
      <c r="CB11" s="1438">
        <v>15223</v>
      </c>
      <c r="CD11" s="1438">
        <v>159887</v>
      </c>
      <c r="CE11" s="1438">
        <v>159887</v>
      </c>
      <c r="CF11" s="1438">
        <v>145931</v>
      </c>
      <c r="CG11" s="1438">
        <v>0</v>
      </c>
      <c r="CH11" s="1438">
        <v>0</v>
      </c>
      <c r="CI11" s="1438">
        <v>0</v>
      </c>
      <c r="CJ11" s="1438">
        <v>13956</v>
      </c>
      <c r="CL11" s="1438">
        <v>160354</v>
      </c>
      <c r="CM11" s="1438">
        <v>160354</v>
      </c>
      <c r="CN11" s="1438">
        <v>149064</v>
      </c>
      <c r="CO11" s="1438">
        <v>0</v>
      </c>
      <c r="CP11" s="1438">
        <v>0</v>
      </c>
      <c r="CQ11" s="1438">
        <v>0</v>
      </c>
      <c r="CR11" s="1438">
        <v>11290</v>
      </c>
      <c r="CT11" s="1438">
        <v>152531</v>
      </c>
      <c r="CU11" s="1438">
        <v>152532</v>
      </c>
      <c r="CV11" s="1438">
        <v>137822</v>
      </c>
      <c r="CW11" s="1438">
        <v>0</v>
      </c>
      <c r="CX11" s="1438">
        <v>0</v>
      </c>
      <c r="CY11" s="1438">
        <v>0</v>
      </c>
      <c r="CZ11" s="1438">
        <v>14710</v>
      </c>
      <c r="DB11" s="1438">
        <v>152134</v>
      </c>
      <c r="DC11" s="1438">
        <v>152134</v>
      </c>
      <c r="DD11" s="1438">
        <v>135087</v>
      </c>
      <c r="DE11" s="1438">
        <v>0</v>
      </c>
      <c r="DF11" s="1438">
        <v>0</v>
      </c>
      <c r="DG11" s="1438">
        <v>0</v>
      </c>
      <c r="DH11" s="1438">
        <v>17047</v>
      </c>
      <c r="DJ11" s="1438">
        <v>137254</v>
      </c>
      <c r="DK11" s="1438">
        <v>137255</v>
      </c>
      <c r="DL11" s="1438">
        <v>127725</v>
      </c>
      <c r="DM11" s="1438">
        <v>0</v>
      </c>
      <c r="DN11" s="1438">
        <v>0</v>
      </c>
      <c r="DO11" s="1438">
        <v>0</v>
      </c>
      <c r="DP11" s="1438">
        <v>9530</v>
      </c>
      <c r="DR11" s="1438">
        <v>134260</v>
      </c>
      <c r="DS11" s="1438">
        <v>134260</v>
      </c>
      <c r="DT11" s="1438">
        <v>127582</v>
      </c>
      <c r="DU11" s="1438">
        <v>0</v>
      </c>
      <c r="DV11" s="1438">
        <v>0</v>
      </c>
      <c r="DW11" s="1438">
        <v>2770</v>
      </c>
      <c r="DX11" s="1438">
        <v>6678</v>
      </c>
    </row>
    <row r="12" spans="1:128">
      <c r="A12" s="1929" t="s">
        <v>260</v>
      </c>
      <c r="B12" s="1438">
        <v>81</v>
      </c>
      <c r="C12" s="1438">
        <v>81</v>
      </c>
      <c r="D12" s="1438">
        <v>81</v>
      </c>
      <c r="E12" s="1438">
        <v>0</v>
      </c>
      <c r="F12" s="1438">
        <v>0</v>
      </c>
      <c r="G12" s="1438">
        <v>0</v>
      </c>
      <c r="H12" s="1438">
        <v>0</v>
      </c>
      <c r="J12" s="1438">
        <v>40</v>
      </c>
      <c r="K12" s="1438">
        <v>40</v>
      </c>
      <c r="L12" s="1438">
        <v>40</v>
      </c>
      <c r="M12" s="1438">
        <v>0</v>
      </c>
      <c r="N12" s="1438">
        <v>0</v>
      </c>
      <c r="O12" s="1438">
        <v>0</v>
      </c>
      <c r="P12" s="1438">
        <v>0</v>
      </c>
      <c r="R12" s="1438">
        <v>580</v>
      </c>
      <c r="S12" s="1438">
        <v>580</v>
      </c>
      <c r="T12" s="1438">
        <v>580</v>
      </c>
      <c r="U12" s="1438">
        <v>0</v>
      </c>
      <c r="V12" s="1438">
        <v>0</v>
      </c>
      <c r="W12" s="1438">
        <v>0</v>
      </c>
      <c r="X12" s="1438">
        <v>0</v>
      </c>
      <c r="Z12" s="1438">
        <v>15</v>
      </c>
      <c r="AA12" s="1438">
        <v>15</v>
      </c>
      <c r="AB12" s="1438">
        <v>15</v>
      </c>
      <c r="AC12" s="1438">
        <v>0</v>
      </c>
      <c r="AD12" s="1438">
        <v>0</v>
      </c>
      <c r="AE12" s="1438">
        <v>0</v>
      </c>
      <c r="AF12" s="1438">
        <v>0</v>
      </c>
      <c r="AH12" s="1438">
        <v>55</v>
      </c>
      <c r="AI12" s="1438">
        <v>55</v>
      </c>
      <c r="AJ12" s="1438">
        <v>55</v>
      </c>
      <c r="AK12" s="1438">
        <v>0</v>
      </c>
      <c r="AL12" s="1438">
        <v>0</v>
      </c>
      <c r="AM12" s="1438">
        <v>0</v>
      </c>
      <c r="AN12" s="1438">
        <v>0</v>
      </c>
      <c r="AP12" s="1438">
        <v>1</v>
      </c>
      <c r="AQ12" s="1438">
        <v>1</v>
      </c>
      <c r="AR12" s="1438">
        <v>1</v>
      </c>
      <c r="AS12" s="1438">
        <v>0</v>
      </c>
      <c r="AT12" s="1438">
        <v>0</v>
      </c>
      <c r="AU12" s="1438">
        <v>0</v>
      </c>
      <c r="AV12" s="1438">
        <v>0</v>
      </c>
      <c r="AX12" s="1438">
        <v>17</v>
      </c>
      <c r="AY12" s="1438">
        <v>17</v>
      </c>
      <c r="AZ12" s="1438">
        <v>0</v>
      </c>
      <c r="BA12" s="1438">
        <v>0</v>
      </c>
      <c r="BB12" s="1438">
        <v>0</v>
      </c>
      <c r="BC12" s="1438">
        <v>0</v>
      </c>
      <c r="BD12" s="1438">
        <v>17</v>
      </c>
      <c r="BF12" s="1438">
        <v>8</v>
      </c>
      <c r="BG12" s="1438">
        <v>8</v>
      </c>
      <c r="BH12" s="1438">
        <v>0</v>
      </c>
      <c r="BI12" s="1438">
        <v>0</v>
      </c>
      <c r="BJ12" s="1438">
        <v>0</v>
      </c>
      <c r="BK12" s="1438">
        <v>0</v>
      </c>
      <c r="BL12" s="1438">
        <v>8</v>
      </c>
      <c r="BN12" s="1438">
        <v>49</v>
      </c>
      <c r="BO12" s="1438">
        <v>49</v>
      </c>
      <c r="BP12" s="1438">
        <v>0</v>
      </c>
      <c r="BQ12" s="1438">
        <v>0</v>
      </c>
      <c r="BR12" s="1438">
        <v>0</v>
      </c>
      <c r="BS12" s="1438">
        <v>0</v>
      </c>
      <c r="BT12" s="1438">
        <v>49</v>
      </c>
      <c r="BV12" s="1438">
        <v>1</v>
      </c>
      <c r="BW12" s="1438">
        <v>1</v>
      </c>
      <c r="BX12" s="1438">
        <v>0</v>
      </c>
      <c r="BY12" s="1438">
        <v>0</v>
      </c>
      <c r="BZ12" s="1438">
        <v>0</v>
      </c>
      <c r="CA12" s="1438">
        <v>0</v>
      </c>
      <c r="CB12" s="1438">
        <v>1</v>
      </c>
      <c r="CD12" s="1438">
        <v>247</v>
      </c>
      <c r="CE12" s="1438">
        <v>247</v>
      </c>
      <c r="CF12" s="1438">
        <v>0</v>
      </c>
      <c r="CG12" s="1438">
        <v>0</v>
      </c>
      <c r="CH12" s="1438">
        <v>0</v>
      </c>
      <c r="CI12" s="1438">
        <v>0</v>
      </c>
      <c r="CJ12" s="1438">
        <v>247</v>
      </c>
      <c r="CL12" s="1438">
        <v>369</v>
      </c>
      <c r="CM12" s="1438">
        <v>369</v>
      </c>
      <c r="CN12" s="1438">
        <v>0</v>
      </c>
      <c r="CO12" s="1438">
        <v>0</v>
      </c>
      <c r="CP12" s="1438">
        <v>0</v>
      </c>
      <c r="CQ12" s="1438">
        <v>0</v>
      </c>
      <c r="CR12" s="1438">
        <v>369</v>
      </c>
      <c r="CT12" s="1438">
        <v>260</v>
      </c>
      <c r="CU12" s="1438">
        <v>260</v>
      </c>
      <c r="CV12" s="1438">
        <v>0</v>
      </c>
      <c r="CW12" s="1438">
        <v>0</v>
      </c>
      <c r="CX12" s="1438">
        <v>0</v>
      </c>
      <c r="CY12" s="1438">
        <v>0</v>
      </c>
      <c r="CZ12" s="1438">
        <v>260</v>
      </c>
      <c r="DB12" s="1438">
        <v>262</v>
      </c>
      <c r="DC12" s="1438">
        <v>262</v>
      </c>
      <c r="DD12" s="1438">
        <v>0</v>
      </c>
      <c r="DE12" s="1438">
        <v>0</v>
      </c>
      <c r="DF12" s="1438">
        <v>0</v>
      </c>
      <c r="DG12" s="1438">
        <v>0</v>
      </c>
      <c r="DH12" s="1438">
        <v>262</v>
      </c>
      <c r="DJ12" s="1438">
        <v>322</v>
      </c>
      <c r="DK12" s="1438">
        <v>322</v>
      </c>
      <c r="DL12" s="1438">
        <v>0</v>
      </c>
      <c r="DM12" s="1438">
        <v>0</v>
      </c>
      <c r="DN12" s="1438">
        <v>0</v>
      </c>
      <c r="DO12" s="1438">
        <v>0</v>
      </c>
      <c r="DP12" s="1438">
        <v>322</v>
      </c>
      <c r="DR12" s="1438">
        <v>381</v>
      </c>
      <c r="DS12" s="1438">
        <v>381</v>
      </c>
      <c r="DT12" s="1438">
        <v>0</v>
      </c>
      <c r="DU12" s="1438">
        <v>0</v>
      </c>
      <c r="DV12" s="1438">
        <v>0</v>
      </c>
      <c r="DW12" s="1438">
        <v>0</v>
      </c>
      <c r="DX12" s="1438">
        <v>381</v>
      </c>
    </row>
    <row r="13" spans="1:128" ht="15" customHeight="1">
      <c r="A13" s="1931" t="s">
        <v>261</v>
      </c>
      <c r="B13" s="1438">
        <v>974715</v>
      </c>
      <c r="C13" s="1438">
        <v>964281</v>
      </c>
      <c r="D13" s="1438">
        <v>929364</v>
      </c>
      <c r="E13" s="1438">
        <v>0</v>
      </c>
      <c r="F13" s="1438">
        <v>0</v>
      </c>
      <c r="G13" s="1438">
        <v>147538</v>
      </c>
      <c r="H13" s="1438">
        <v>34917</v>
      </c>
      <c r="J13" s="1438">
        <v>914638</v>
      </c>
      <c r="K13" s="1438">
        <v>903153</v>
      </c>
      <c r="L13" s="1438">
        <v>871947</v>
      </c>
      <c r="M13" s="1438">
        <v>0</v>
      </c>
      <c r="N13" s="1438">
        <v>0</v>
      </c>
      <c r="O13" s="1438">
        <v>132917</v>
      </c>
      <c r="P13" s="1438">
        <v>31206</v>
      </c>
      <c r="R13" s="1438">
        <v>893501</v>
      </c>
      <c r="S13" s="1438">
        <v>883051</v>
      </c>
      <c r="T13" s="1438">
        <v>851526</v>
      </c>
      <c r="U13" s="1438">
        <v>0</v>
      </c>
      <c r="V13" s="1438">
        <v>0</v>
      </c>
      <c r="W13" s="1438">
        <v>127093</v>
      </c>
      <c r="X13" s="1438">
        <v>31525</v>
      </c>
      <c r="Z13" s="1438">
        <v>850861</v>
      </c>
      <c r="AA13" s="1438">
        <v>842687</v>
      </c>
      <c r="AB13" s="1438">
        <v>807689</v>
      </c>
      <c r="AC13" s="1438">
        <v>0</v>
      </c>
      <c r="AD13" s="1438">
        <v>0</v>
      </c>
      <c r="AE13" s="1438">
        <v>110254</v>
      </c>
      <c r="AF13" s="1438">
        <v>34998</v>
      </c>
      <c r="AH13" s="1438">
        <v>855343</v>
      </c>
      <c r="AI13" s="1438">
        <v>846954</v>
      </c>
      <c r="AJ13" s="1438">
        <v>814142</v>
      </c>
      <c r="AK13" s="1438">
        <v>0</v>
      </c>
      <c r="AL13" s="1438">
        <v>0</v>
      </c>
      <c r="AM13" s="1438">
        <v>96369</v>
      </c>
      <c r="AN13" s="1438">
        <v>32812</v>
      </c>
      <c r="AP13" s="1438">
        <v>847617</v>
      </c>
      <c r="AQ13" s="1438">
        <v>838106</v>
      </c>
      <c r="AR13" s="1438">
        <v>804515</v>
      </c>
      <c r="AS13" s="1438">
        <v>0</v>
      </c>
      <c r="AT13" s="1438">
        <v>0</v>
      </c>
      <c r="AU13" s="1438">
        <v>68381</v>
      </c>
      <c r="AV13" s="1438">
        <v>33591</v>
      </c>
      <c r="AX13" s="1438">
        <v>843565</v>
      </c>
      <c r="AY13" s="1438">
        <v>832681</v>
      </c>
      <c r="AZ13" s="1438">
        <v>825848</v>
      </c>
      <c r="BA13" s="1438">
        <v>0</v>
      </c>
      <c r="BB13" s="1438">
        <v>0</v>
      </c>
      <c r="BC13" s="1438">
        <v>79083</v>
      </c>
      <c r="BD13" s="1438">
        <v>6833</v>
      </c>
      <c r="BF13" s="1438">
        <v>858965</v>
      </c>
      <c r="BG13" s="1438">
        <v>848148</v>
      </c>
      <c r="BH13" s="1438">
        <v>840838</v>
      </c>
      <c r="BI13" s="1438">
        <v>0</v>
      </c>
      <c r="BJ13" s="1438">
        <v>0</v>
      </c>
      <c r="BK13" s="1438">
        <v>82908</v>
      </c>
      <c r="BL13" s="1438">
        <v>7310</v>
      </c>
      <c r="BN13" s="1438">
        <v>853063</v>
      </c>
      <c r="BO13" s="1438">
        <v>844407</v>
      </c>
      <c r="BP13" s="1438">
        <v>836553</v>
      </c>
      <c r="BQ13" s="1438">
        <v>0</v>
      </c>
      <c r="BR13" s="1438">
        <v>0</v>
      </c>
      <c r="BS13" s="1438">
        <v>70325</v>
      </c>
      <c r="BT13" s="1438">
        <v>7854</v>
      </c>
      <c r="BV13" s="1438">
        <v>832534</v>
      </c>
      <c r="BW13" s="1438">
        <v>823583</v>
      </c>
      <c r="BX13" s="1438">
        <v>815324</v>
      </c>
      <c r="BY13" s="1438">
        <v>0</v>
      </c>
      <c r="BZ13" s="1438">
        <v>0</v>
      </c>
      <c r="CA13" s="1438">
        <v>74942</v>
      </c>
      <c r="CB13" s="1438">
        <v>8259</v>
      </c>
      <c r="CD13" s="1438">
        <v>771073</v>
      </c>
      <c r="CE13" s="1438">
        <v>771972</v>
      </c>
      <c r="CF13" s="1438">
        <v>764179</v>
      </c>
      <c r="CG13" s="1438">
        <v>0</v>
      </c>
      <c r="CH13" s="1438">
        <v>0</v>
      </c>
      <c r="CI13" s="1438">
        <v>56839</v>
      </c>
      <c r="CJ13" s="1438">
        <v>7793</v>
      </c>
      <c r="CL13" s="1438">
        <v>774927</v>
      </c>
      <c r="CM13" s="1438">
        <v>775796</v>
      </c>
      <c r="CN13" s="1438">
        <v>768312</v>
      </c>
      <c r="CO13" s="1438">
        <v>0</v>
      </c>
      <c r="CP13" s="1438">
        <v>0</v>
      </c>
      <c r="CQ13" s="1438">
        <v>62487</v>
      </c>
      <c r="CR13" s="1438">
        <v>7484</v>
      </c>
      <c r="CT13" s="1438">
        <v>725667</v>
      </c>
      <c r="CU13" s="1438">
        <v>726555</v>
      </c>
      <c r="CV13" s="1438">
        <v>718992</v>
      </c>
      <c r="CW13" s="1438">
        <v>0</v>
      </c>
      <c r="CX13" s="1438">
        <v>0</v>
      </c>
      <c r="CY13" s="1438">
        <v>57417</v>
      </c>
      <c r="CZ13" s="1438">
        <v>7563</v>
      </c>
      <c r="DB13" s="1438">
        <v>676749</v>
      </c>
      <c r="DC13" s="1438">
        <v>677592</v>
      </c>
      <c r="DD13" s="1438">
        <v>670331</v>
      </c>
      <c r="DE13" s="1438">
        <v>0</v>
      </c>
      <c r="DF13" s="1438">
        <v>0</v>
      </c>
      <c r="DG13" s="1438">
        <v>51561</v>
      </c>
      <c r="DH13" s="1438">
        <v>7261</v>
      </c>
      <c r="DJ13" s="1438">
        <v>687447</v>
      </c>
      <c r="DK13" s="1438">
        <v>688302</v>
      </c>
      <c r="DL13" s="1438">
        <v>680256</v>
      </c>
      <c r="DM13" s="1438">
        <v>0</v>
      </c>
      <c r="DN13" s="1438">
        <v>0</v>
      </c>
      <c r="DO13" s="1438">
        <v>63398</v>
      </c>
      <c r="DP13" s="1438">
        <v>8046</v>
      </c>
      <c r="DR13" s="1438">
        <v>659149</v>
      </c>
      <c r="DS13" s="1438">
        <v>659978</v>
      </c>
      <c r="DT13" s="1438">
        <v>650960</v>
      </c>
      <c r="DU13" s="1438">
        <v>0</v>
      </c>
      <c r="DV13" s="1438">
        <v>0</v>
      </c>
      <c r="DW13" s="1438">
        <v>53897</v>
      </c>
      <c r="DX13" s="1438">
        <v>9018</v>
      </c>
    </row>
    <row r="14" spans="1:128">
      <c r="A14" s="1929" t="s">
        <v>262</v>
      </c>
      <c r="B14" s="1438">
        <v>329984</v>
      </c>
      <c r="C14" s="1438">
        <v>317844</v>
      </c>
      <c r="D14" s="1438">
        <v>131960</v>
      </c>
      <c r="E14" s="1438">
        <v>175471</v>
      </c>
      <c r="F14" s="1438">
        <v>0</v>
      </c>
      <c r="G14" s="1438">
        <v>136623</v>
      </c>
      <c r="H14" s="1438">
        <v>10413</v>
      </c>
      <c r="J14" s="1438">
        <v>344977</v>
      </c>
      <c r="K14" s="1438">
        <v>332157</v>
      </c>
      <c r="L14" s="1438">
        <v>126463</v>
      </c>
      <c r="M14" s="1438">
        <v>195977</v>
      </c>
      <c r="N14" s="1438">
        <v>0</v>
      </c>
      <c r="O14" s="1438">
        <v>138805</v>
      </c>
      <c r="P14" s="1438">
        <v>9717</v>
      </c>
      <c r="R14" s="1438">
        <v>327744</v>
      </c>
      <c r="S14" s="1438">
        <v>316359</v>
      </c>
      <c r="T14" s="1438">
        <v>126366</v>
      </c>
      <c r="U14" s="1438">
        <v>181782</v>
      </c>
      <c r="V14" s="1438">
        <v>0</v>
      </c>
      <c r="W14" s="1438">
        <v>141436</v>
      </c>
      <c r="X14" s="1438">
        <v>8211</v>
      </c>
      <c r="Z14" s="1438">
        <v>295305</v>
      </c>
      <c r="AA14" s="1438">
        <v>284989</v>
      </c>
      <c r="AB14" s="1438">
        <v>119183</v>
      </c>
      <c r="AC14" s="1438">
        <v>157395</v>
      </c>
      <c r="AD14" s="1438">
        <v>0</v>
      </c>
      <c r="AE14" s="1438">
        <v>137509</v>
      </c>
      <c r="AF14" s="1438">
        <v>8411</v>
      </c>
      <c r="AH14" s="1438">
        <v>263428</v>
      </c>
      <c r="AI14" s="1438">
        <v>254505</v>
      </c>
      <c r="AJ14" s="1438">
        <v>117778</v>
      </c>
      <c r="AK14" s="1438">
        <v>129633</v>
      </c>
      <c r="AL14" s="1438">
        <v>0</v>
      </c>
      <c r="AM14" s="1438">
        <v>137830</v>
      </c>
      <c r="AN14" s="1438">
        <v>7094</v>
      </c>
      <c r="AP14" s="1438">
        <v>271695</v>
      </c>
      <c r="AQ14" s="1438">
        <v>262510</v>
      </c>
      <c r="AR14" s="1438">
        <v>117489</v>
      </c>
      <c r="AS14" s="1438">
        <v>138927</v>
      </c>
      <c r="AT14" s="1438">
        <v>0</v>
      </c>
      <c r="AU14" s="1438">
        <v>140092</v>
      </c>
      <c r="AV14" s="1438">
        <v>6094</v>
      </c>
      <c r="AX14" s="1438">
        <v>257597</v>
      </c>
      <c r="AY14" s="1438">
        <v>248997</v>
      </c>
      <c r="AZ14" s="1438">
        <v>126888</v>
      </c>
      <c r="BA14" s="1438">
        <v>115906</v>
      </c>
      <c r="BB14" s="1438">
        <v>0</v>
      </c>
      <c r="BC14" s="1438">
        <v>131552</v>
      </c>
      <c r="BD14" s="1438">
        <v>6203</v>
      </c>
      <c r="BF14" s="1438">
        <v>256552</v>
      </c>
      <c r="BG14" s="1438">
        <v>247970</v>
      </c>
      <c r="BH14" s="1438">
        <v>126281</v>
      </c>
      <c r="BI14" s="1438">
        <v>115264</v>
      </c>
      <c r="BJ14" s="1438">
        <v>0</v>
      </c>
      <c r="BK14" s="1438">
        <v>132504</v>
      </c>
      <c r="BL14" s="1438">
        <v>6425</v>
      </c>
      <c r="BN14" s="1438">
        <v>240873</v>
      </c>
      <c r="BO14" s="1438">
        <v>232352</v>
      </c>
      <c r="BP14" s="1438">
        <v>111890</v>
      </c>
      <c r="BQ14" s="1438">
        <v>114537</v>
      </c>
      <c r="BR14" s="1438">
        <v>0</v>
      </c>
      <c r="BS14" s="1438">
        <v>119598</v>
      </c>
      <c r="BT14" s="1438">
        <v>5925</v>
      </c>
      <c r="BV14" s="1438">
        <v>243242</v>
      </c>
      <c r="BW14" s="1438">
        <v>234704</v>
      </c>
      <c r="BX14" s="1438">
        <v>119827</v>
      </c>
      <c r="BY14" s="1438">
        <v>106906</v>
      </c>
      <c r="BZ14" s="1438">
        <v>0</v>
      </c>
      <c r="CA14" s="1438">
        <v>107257</v>
      </c>
      <c r="CB14" s="1438">
        <v>7971</v>
      </c>
      <c r="CD14" s="1438">
        <v>207982</v>
      </c>
      <c r="CE14" s="1438">
        <v>201615</v>
      </c>
      <c r="CF14" s="1438">
        <v>106884</v>
      </c>
      <c r="CG14" s="1438">
        <v>86557</v>
      </c>
      <c r="CH14" s="1438">
        <v>0</v>
      </c>
      <c r="CI14" s="1438">
        <v>95920</v>
      </c>
      <c r="CJ14" s="1438">
        <v>8174</v>
      </c>
      <c r="CL14" s="1438">
        <v>202661</v>
      </c>
      <c r="CM14" s="1438">
        <v>196373</v>
      </c>
      <c r="CN14" s="1438">
        <v>102242</v>
      </c>
      <c r="CO14" s="1438">
        <v>87007</v>
      </c>
      <c r="CP14" s="1438">
        <v>0</v>
      </c>
      <c r="CQ14" s="1438">
        <v>96851</v>
      </c>
      <c r="CR14" s="1438">
        <v>7124</v>
      </c>
      <c r="CT14" s="1438">
        <v>220094</v>
      </c>
      <c r="CU14" s="1438">
        <v>212897</v>
      </c>
      <c r="CV14" s="1438">
        <v>111208</v>
      </c>
      <c r="CW14" s="1438">
        <v>91992</v>
      </c>
      <c r="CX14" s="1438">
        <v>0</v>
      </c>
      <c r="CY14" s="1438">
        <v>106270</v>
      </c>
      <c r="CZ14" s="1438">
        <v>9697</v>
      </c>
      <c r="DB14" s="1438">
        <v>220196</v>
      </c>
      <c r="DC14" s="1438">
        <v>214791</v>
      </c>
      <c r="DD14" s="1438">
        <v>114191</v>
      </c>
      <c r="DE14" s="1438">
        <v>92307</v>
      </c>
      <c r="DF14" s="1438">
        <v>0</v>
      </c>
      <c r="DG14" s="1438">
        <v>106609</v>
      </c>
      <c r="DH14" s="1438">
        <v>8293</v>
      </c>
      <c r="DJ14" s="1438">
        <v>233326</v>
      </c>
      <c r="DK14" s="1438">
        <v>228220</v>
      </c>
      <c r="DL14" s="1438">
        <v>117279</v>
      </c>
      <c r="DM14" s="1438">
        <v>100652</v>
      </c>
      <c r="DN14" s="1438">
        <v>0</v>
      </c>
      <c r="DO14" s="1438">
        <v>109389</v>
      </c>
      <c r="DP14" s="1438">
        <v>10289</v>
      </c>
      <c r="DR14" s="1438">
        <v>226606</v>
      </c>
      <c r="DS14" s="1438">
        <v>221926</v>
      </c>
      <c r="DT14" s="1438">
        <v>120445</v>
      </c>
      <c r="DU14" s="1438">
        <v>93063</v>
      </c>
      <c r="DV14" s="1438">
        <v>0</v>
      </c>
      <c r="DW14" s="1438">
        <v>106572</v>
      </c>
      <c r="DX14" s="1438">
        <v>8418</v>
      </c>
    </row>
    <row r="15" spans="1:128">
      <c r="A15" s="1932" t="s">
        <v>263</v>
      </c>
      <c r="B15" s="1438">
        <v>72021</v>
      </c>
      <c r="C15" s="1438">
        <v>69086</v>
      </c>
      <c r="D15" s="1438">
        <v>58738</v>
      </c>
      <c r="E15" s="1438">
        <v>0</v>
      </c>
      <c r="F15" s="1438">
        <v>0</v>
      </c>
      <c r="G15" s="1438">
        <v>0</v>
      </c>
      <c r="H15" s="1438">
        <v>10348</v>
      </c>
      <c r="J15" s="1438">
        <v>70191</v>
      </c>
      <c r="K15" s="1438">
        <v>67306</v>
      </c>
      <c r="L15" s="1438">
        <v>57654</v>
      </c>
      <c r="M15" s="1438">
        <v>0</v>
      </c>
      <c r="N15" s="1438">
        <v>0</v>
      </c>
      <c r="O15" s="1438">
        <v>0</v>
      </c>
      <c r="P15" s="1438">
        <v>9652</v>
      </c>
      <c r="R15" s="1438">
        <v>68866</v>
      </c>
      <c r="S15" s="1438">
        <v>66080</v>
      </c>
      <c r="T15" s="1438">
        <v>57934</v>
      </c>
      <c r="U15" s="1438">
        <v>0</v>
      </c>
      <c r="V15" s="1438">
        <v>0</v>
      </c>
      <c r="W15" s="1438">
        <v>0</v>
      </c>
      <c r="X15" s="1438">
        <v>8146</v>
      </c>
      <c r="Z15" s="1438">
        <v>65477</v>
      </c>
      <c r="AA15" s="1438">
        <v>63318</v>
      </c>
      <c r="AB15" s="1438">
        <v>54972</v>
      </c>
      <c r="AC15" s="1438">
        <v>0</v>
      </c>
      <c r="AD15" s="1438">
        <v>0</v>
      </c>
      <c r="AE15" s="1438">
        <v>0</v>
      </c>
      <c r="AF15" s="1438">
        <v>8346</v>
      </c>
      <c r="AH15" s="1438">
        <v>63509</v>
      </c>
      <c r="AI15" s="1438">
        <v>61688</v>
      </c>
      <c r="AJ15" s="1438">
        <v>54659</v>
      </c>
      <c r="AK15" s="1438">
        <v>0</v>
      </c>
      <c r="AL15" s="1438">
        <v>0</v>
      </c>
      <c r="AM15" s="1438">
        <v>0</v>
      </c>
      <c r="AN15" s="1438">
        <v>7029</v>
      </c>
      <c r="AP15" s="1438">
        <v>64885</v>
      </c>
      <c r="AQ15" s="1438">
        <v>62740</v>
      </c>
      <c r="AR15" s="1438">
        <v>56711</v>
      </c>
      <c r="AS15" s="1438">
        <v>0</v>
      </c>
      <c r="AT15" s="1438">
        <v>0</v>
      </c>
      <c r="AU15" s="1438">
        <v>0</v>
      </c>
      <c r="AV15" s="1438">
        <v>6029</v>
      </c>
      <c r="AX15" s="1438">
        <v>63484</v>
      </c>
      <c r="AY15" s="1438">
        <v>61482</v>
      </c>
      <c r="AZ15" s="1438">
        <v>55344</v>
      </c>
      <c r="BA15" s="1438">
        <v>0</v>
      </c>
      <c r="BB15" s="1438">
        <v>0</v>
      </c>
      <c r="BC15" s="1438">
        <v>0</v>
      </c>
      <c r="BD15" s="1438">
        <v>6138</v>
      </c>
      <c r="BF15" s="1438">
        <v>61566</v>
      </c>
      <c r="BG15" s="1438">
        <v>59330</v>
      </c>
      <c r="BH15" s="1438">
        <v>52970</v>
      </c>
      <c r="BI15" s="1438">
        <v>0</v>
      </c>
      <c r="BJ15" s="1438">
        <v>0</v>
      </c>
      <c r="BK15" s="1438">
        <v>0</v>
      </c>
      <c r="BL15" s="1438">
        <v>6360</v>
      </c>
      <c r="BN15" s="1438">
        <v>60464</v>
      </c>
      <c r="BO15" s="1438">
        <v>58070</v>
      </c>
      <c r="BP15" s="1438">
        <v>52210</v>
      </c>
      <c r="BQ15" s="1438">
        <v>0</v>
      </c>
      <c r="BR15" s="1438">
        <v>0</v>
      </c>
      <c r="BS15" s="1438">
        <v>0</v>
      </c>
      <c r="BT15" s="1438">
        <v>5860</v>
      </c>
      <c r="BV15" s="1438">
        <v>0</v>
      </c>
      <c r="BW15" s="1438">
        <v>58821</v>
      </c>
      <c r="BX15" s="1438">
        <v>50915</v>
      </c>
      <c r="BY15" s="1438">
        <v>0</v>
      </c>
      <c r="BZ15" s="1438">
        <v>0</v>
      </c>
      <c r="CA15" s="1438">
        <v>0</v>
      </c>
      <c r="CB15" s="1438">
        <v>7906</v>
      </c>
      <c r="CD15" s="1438">
        <v>0</v>
      </c>
      <c r="CE15" s="1438">
        <v>56412</v>
      </c>
      <c r="CF15" s="1438">
        <v>48303</v>
      </c>
      <c r="CG15" s="1438">
        <v>0</v>
      </c>
      <c r="CH15" s="1438">
        <v>0</v>
      </c>
      <c r="CI15" s="1438">
        <v>0</v>
      </c>
      <c r="CJ15" s="1438">
        <v>8109</v>
      </c>
      <c r="CL15" s="1438">
        <v>0</v>
      </c>
      <c r="CM15" s="1438">
        <v>56065</v>
      </c>
      <c r="CN15" s="1438">
        <v>49019</v>
      </c>
      <c r="CO15" s="1438">
        <v>0</v>
      </c>
      <c r="CP15" s="1438">
        <v>0</v>
      </c>
      <c r="CQ15" s="1438">
        <v>0</v>
      </c>
      <c r="CR15" s="1438">
        <v>7046</v>
      </c>
      <c r="CT15" s="1438">
        <v>0</v>
      </c>
      <c r="CU15" s="1438">
        <v>58846</v>
      </c>
      <c r="CV15" s="1438">
        <v>49300</v>
      </c>
      <c r="CW15" s="1438">
        <v>0</v>
      </c>
      <c r="CX15" s="1438">
        <v>0</v>
      </c>
      <c r="CY15" s="1438">
        <v>0</v>
      </c>
      <c r="CZ15" s="1438">
        <v>9546</v>
      </c>
      <c r="DB15" s="1438">
        <v>0</v>
      </c>
      <c r="DC15" s="1438">
        <v>58763</v>
      </c>
      <c r="DD15" s="1438">
        <v>50619</v>
      </c>
      <c r="DE15" s="1438">
        <v>0</v>
      </c>
      <c r="DF15" s="1438">
        <v>0</v>
      </c>
      <c r="DG15" s="1438">
        <v>0</v>
      </c>
      <c r="DH15" s="1438">
        <v>8144</v>
      </c>
      <c r="DJ15" s="1438">
        <v>0</v>
      </c>
      <c r="DK15" s="1438">
        <v>63723</v>
      </c>
      <c r="DL15" s="1438">
        <v>53582</v>
      </c>
      <c r="DM15" s="1438">
        <v>0</v>
      </c>
      <c r="DN15" s="1438">
        <v>0</v>
      </c>
      <c r="DO15" s="1438">
        <v>0</v>
      </c>
      <c r="DP15" s="1438">
        <v>10141</v>
      </c>
      <c r="DR15" s="1438">
        <v>0</v>
      </c>
      <c r="DS15" s="1438">
        <v>61959</v>
      </c>
      <c r="DT15" s="1438">
        <v>53688</v>
      </c>
      <c r="DU15" s="1438">
        <v>0</v>
      </c>
      <c r="DV15" s="1438">
        <v>0</v>
      </c>
      <c r="DW15" s="1438">
        <v>0</v>
      </c>
      <c r="DX15" s="1438">
        <v>8271</v>
      </c>
    </row>
    <row r="16" spans="1:128">
      <c r="A16" s="1932" t="s">
        <v>264</v>
      </c>
      <c r="B16" s="1438">
        <v>257963</v>
      </c>
      <c r="C16" s="1438">
        <v>248758</v>
      </c>
      <c r="D16" s="1438">
        <v>73222</v>
      </c>
      <c r="E16" s="1438">
        <v>175471</v>
      </c>
      <c r="F16" s="1438">
        <v>0</v>
      </c>
      <c r="G16" s="1438">
        <v>136623</v>
      </c>
      <c r="H16" s="1438">
        <v>65</v>
      </c>
      <c r="J16" s="1438">
        <v>274786</v>
      </c>
      <c r="K16" s="1438">
        <v>264851</v>
      </c>
      <c r="L16" s="1438">
        <v>68809</v>
      </c>
      <c r="M16" s="1438">
        <v>195977</v>
      </c>
      <c r="N16" s="1438">
        <v>0</v>
      </c>
      <c r="O16" s="1438">
        <v>138805</v>
      </c>
      <c r="P16" s="1438">
        <v>65</v>
      </c>
      <c r="R16" s="1438">
        <v>258878</v>
      </c>
      <c r="S16" s="1438">
        <v>250279</v>
      </c>
      <c r="T16" s="1438">
        <v>68432</v>
      </c>
      <c r="U16" s="1438">
        <v>181782</v>
      </c>
      <c r="V16" s="1438">
        <v>0</v>
      </c>
      <c r="W16" s="1438">
        <v>141436</v>
      </c>
      <c r="X16" s="1438">
        <v>65</v>
      </c>
      <c r="Z16" s="1438">
        <v>229828</v>
      </c>
      <c r="AA16" s="1438">
        <v>221671</v>
      </c>
      <c r="AB16" s="1438">
        <v>64211</v>
      </c>
      <c r="AC16" s="1438">
        <v>157395</v>
      </c>
      <c r="AD16" s="1438">
        <v>0</v>
      </c>
      <c r="AE16" s="1438">
        <v>137509</v>
      </c>
      <c r="AF16" s="1438">
        <v>65</v>
      </c>
      <c r="AH16" s="1438">
        <v>199919</v>
      </c>
      <c r="AI16" s="1438">
        <v>192817</v>
      </c>
      <c r="AJ16" s="1438">
        <v>63119</v>
      </c>
      <c r="AK16" s="1438">
        <v>129633</v>
      </c>
      <c r="AL16" s="1438">
        <v>0</v>
      </c>
      <c r="AM16" s="1438">
        <v>137830</v>
      </c>
      <c r="AN16" s="1438">
        <v>65</v>
      </c>
      <c r="AP16" s="1438">
        <v>206810</v>
      </c>
      <c r="AQ16" s="1438">
        <v>199770</v>
      </c>
      <c r="AR16" s="1438">
        <v>60778</v>
      </c>
      <c r="AS16" s="1438">
        <v>138927</v>
      </c>
      <c r="AT16" s="1438">
        <v>0</v>
      </c>
      <c r="AU16" s="1438">
        <v>140092</v>
      </c>
      <c r="AV16" s="1438">
        <v>65</v>
      </c>
      <c r="AX16" s="1438">
        <v>194113</v>
      </c>
      <c r="AY16" s="1438">
        <v>187515</v>
      </c>
      <c r="AZ16" s="1438">
        <v>71544</v>
      </c>
      <c r="BA16" s="1438">
        <v>115906</v>
      </c>
      <c r="BB16" s="1438">
        <v>0</v>
      </c>
      <c r="BC16" s="1438">
        <v>131552</v>
      </c>
      <c r="BD16" s="1438">
        <v>65</v>
      </c>
      <c r="BF16" s="1438">
        <v>194986</v>
      </c>
      <c r="BG16" s="1438">
        <v>188640</v>
      </c>
      <c r="BH16" s="1438">
        <v>73311</v>
      </c>
      <c r="BI16" s="1438">
        <v>115264</v>
      </c>
      <c r="BJ16" s="1438">
        <v>0</v>
      </c>
      <c r="BK16" s="1438">
        <v>132504</v>
      </c>
      <c r="BL16" s="1438">
        <v>65</v>
      </c>
      <c r="BN16" s="1438">
        <v>180409</v>
      </c>
      <c r="BO16" s="1438">
        <v>174282</v>
      </c>
      <c r="BP16" s="1438">
        <v>59680</v>
      </c>
      <c r="BQ16" s="1438">
        <v>114537</v>
      </c>
      <c r="BR16" s="1438">
        <v>0</v>
      </c>
      <c r="BS16" s="1438">
        <v>119598</v>
      </c>
      <c r="BT16" s="1438">
        <v>65</v>
      </c>
      <c r="BV16" s="1438">
        <v>0</v>
      </c>
      <c r="BW16" s="1438">
        <v>175883</v>
      </c>
      <c r="BX16" s="1438">
        <v>68912</v>
      </c>
      <c r="BY16" s="1438">
        <v>106906</v>
      </c>
      <c r="BZ16" s="1438">
        <v>0</v>
      </c>
      <c r="CA16" s="1438">
        <v>107257</v>
      </c>
      <c r="CB16" s="1438">
        <v>65</v>
      </c>
      <c r="CD16" s="1438">
        <v>0</v>
      </c>
      <c r="CE16" s="1438">
        <v>145203</v>
      </c>
      <c r="CF16" s="1438">
        <v>58581</v>
      </c>
      <c r="CG16" s="1438">
        <v>86557</v>
      </c>
      <c r="CH16" s="1438">
        <v>0</v>
      </c>
      <c r="CI16" s="1438">
        <v>95920</v>
      </c>
      <c r="CJ16" s="1438">
        <v>65</v>
      </c>
      <c r="CL16" s="1438">
        <v>0</v>
      </c>
      <c r="CM16" s="1438">
        <v>140308</v>
      </c>
      <c r="CN16" s="1438">
        <v>53223</v>
      </c>
      <c r="CO16" s="1438">
        <v>87007</v>
      </c>
      <c r="CP16" s="1438">
        <v>0</v>
      </c>
      <c r="CQ16" s="1438">
        <v>96851</v>
      </c>
      <c r="CR16" s="1438">
        <v>78</v>
      </c>
      <c r="CT16" s="1438">
        <v>0</v>
      </c>
      <c r="CU16" s="1438">
        <v>154051</v>
      </c>
      <c r="CV16" s="1438">
        <v>61908</v>
      </c>
      <c r="CW16" s="1438">
        <v>91992</v>
      </c>
      <c r="CX16" s="1438">
        <v>0</v>
      </c>
      <c r="CY16" s="1438">
        <v>106270</v>
      </c>
      <c r="CZ16" s="1438">
        <v>151</v>
      </c>
      <c r="DB16" s="1438">
        <v>0</v>
      </c>
      <c r="DC16" s="1438">
        <v>156028</v>
      </c>
      <c r="DD16" s="1438">
        <v>63572</v>
      </c>
      <c r="DE16" s="1438">
        <v>92307</v>
      </c>
      <c r="DF16" s="1438">
        <v>0</v>
      </c>
      <c r="DG16" s="1438">
        <v>106609</v>
      </c>
      <c r="DH16" s="1438">
        <v>149</v>
      </c>
      <c r="DJ16" s="1438">
        <v>0</v>
      </c>
      <c r="DK16" s="1438">
        <v>164497</v>
      </c>
      <c r="DL16" s="1438">
        <v>63697</v>
      </c>
      <c r="DM16" s="1438">
        <v>100652</v>
      </c>
      <c r="DN16" s="1438">
        <v>0</v>
      </c>
      <c r="DO16" s="1438">
        <v>109389</v>
      </c>
      <c r="DP16" s="1438">
        <v>148</v>
      </c>
      <c r="DR16" s="1438">
        <v>0</v>
      </c>
      <c r="DS16" s="1438">
        <v>159967</v>
      </c>
      <c r="DT16" s="1438">
        <v>66757</v>
      </c>
      <c r="DU16" s="1438">
        <v>93063</v>
      </c>
      <c r="DV16" s="1438">
        <v>0</v>
      </c>
      <c r="DW16" s="1438">
        <v>106572</v>
      </c>
      <c r="DX16" s="1438">
        <v>147</v>
      </c>
    </row>
    <row r="17" spans="1:128">
      <c r="A17" s="1929" t="s">
        <v>265</v>
      </c>
      <c r="B17" s="1438">
        <v>9217</v>
      </c>
      <c r="C17" s="1438">
        <v>8994</v>
      </c>
      <c r="D17" s="1438">
        <v>8994</v>
      </c>
      <c r="E17" s="1438">
        <v>0</v>
      </c>
      <c r="F17" s="1438">
        <v>0</v>
      </c>
      <c r="G17" s="1438">
        <v>0</v>
      </c>
      <c r="H17" s="1438">
        <v>0</v>
      </c>
      <c r="J17" s="1438">
        <v>8167</v>
      </c>
      <c r="K17" s="1438">
        <v>7714</v>
      </c>
      <c r="L17" s="1438">
        <v>7714</v>
      </c>
      <c r="M17" s="1438">
        <v>0</v>
      </c>
      <c r="N17" s="1438">
        <v>0</v>
      </c>
      <c r="O17" s="1438">
        <v>0</v>
      </c>
      <c r="P17" s="1438">
        <v>0</v>
      </c>
      <c r="R17" s="1438">
        <v>7427</v>
      </c>
      <c r="S17" s="1438">
        <v>7003</v>
      </c>
      <c r="T17" s="1438">
        <v>7003</v>
      </c>
      <c r="U17" s="1438">
        <v>0</v>
      </c>
      <c r="V17" s="1438">
        <v>0</v>
      </c>
      <c r="W17" s="1438">
        <v>0</v>
      </c>
      <c r="X17" s="1438">
        <v>0</v>
      </c>
      <c r="Z17" s="1438">
        <v>8036</v>
      </c>
      <c r="AA17" s="1438">
        <v>7517</v>
      </c>
      <c r="AB17" s="1438">
        <v>7517</v>
      </c>
      <c r="AC17" s="1438">
        <v>0</v>
      </c>
      <c r="AD17" s="1438">
        <v>0</v>
      </c>
      <c r="AE17" s="1438">
        <v>0</v>
      </c>
      <c r="AF17" s="1930">
        <v>0</v>
      </c>
      <c r="AH17" s="1438">
        <v>5575</v>
      </c>
      <c r="AI17" s="1438">
        <v>5069</v>
      </c>
      <c r="AJ17" s="1438">
        <v>5069</v>
      </c>
      <c r="AK17" s="1438">
        <v>0</v>
      </c>
      <c r="AL17" s="1438">
        <v>0</v>
      </c>
      <c r="AM17" s="1438">
        <v>0</v>
      </c>
      <c r="AN17" s="1930">
        <v>0</v>
      </c>
      <c r="AP17" s="1438">
        <v>4989</v>
      </c>
      <c r="AQ17" s="1438">
        <v>4673</v>
      </c>
      <c r="AR17" s="1438">
        <v>4673</v>
      </c>
      <c r="AS17" s="1438">
        <v>0</v>
      </c>
      <c r="AT17" s="1438">
        <v>0</v>
      </c>
      <c r="AU17" s="1438">
        <v>0</v>
      </c>
      <c r="AV17" s="1930">
        <v>0</v>
      </c>
      <c r="AX17" s="1438">
        <v>4903</v>
      </c>
      <c r="AY17" s="1438">
        <v>4479</v>
      </c>
      <c r="AZ17" s="1438">
        <v>4479</v>
      </c>
      <c r="BA17" s="1438">
        <v>0</v>
      </c>
      <c r="BB17" s="1438">
        <v>0</v>
      </c>
      <c r="BC17" s="1438">
        <v>0</v>
      </c>
      <c r="BD17" s="1930">
        <v>0</v>
      </c>
      <c r="BF17" s="1438">
        <v>4731</v>
      </c>
      <c r="BG17" s="1438">
        <v>4373</v>
      </c>
      <c r="BH17" s="1438">
        <v>4373</v>
      </c>
      <c r="BI17" s="1438">
        <v>0</v>
      </c>
      <c r="BJ17" s="1438">
        <v>0</v>
      </c>
      <c r="BK17" s="1438">
        <v>0</v>
      </c>
      <c r="BL17" s="1930">
        <v>0</v>
      </c>
      <c r="BN17" s="1438">
        <v>4304</v>
      </c>
      <c r="BO17" s="1438">
        <v>3896</v>
      </c>
      <c r="BP17" s="1438">
        <v>3896</v>
      </c>
      <c r="BQ17" s="1438">
        <v>0</v>
      </c>
      <c r="BR17" s="1438">
        <v>0</v>
      </c>
      <c r="BS17" s="1438">
        <v>0</v>
      </c>
      <c r="BT17" s="1930">
        <v>0</v>
      </c>
      <c r="BV17" s="1438">
        <v>4490</v>
      </c>
      <c r="BW17" s="1438">
        <v>4036</v>
      </c>
      <c r="BX17" s="1438">
        <v>4036</v>
      </c>
      <c r="BY17" s="1438">
        <v>0</v>
      </c>
      <c r="BZ17" s="1438">
        <v>0</v>
      </c>
      <c r="CA17" s="1438">
        <v>0</v>
      </c>
      <c r="CB17" s="1930">
        <v>0</v>
      </c>
      <c r="CD17" s="1438">
        <v>3785</v>
      </c>
      <c r="CE17" s="1438">
        <v>3628</v>
      </c>
      <c r="CF17" s="1438">
        <v>3628</v>
      </c>
      <c r="CG17" s="1438">
        <v>0</v>
      </c>
      <c r="CH17" s="1438">
        <v>0</v>
      </c>
      <c r="CI17" s="1438">
        <v>0</v>
      </c>
      <c r="CJ17" s="1930">
        <v>0</v>
      </c>
      <c r="CL17" s="1438">
        <v>3453</v>
      </c>
      <c r="CM17" s="1438">
        <v>3266</v>
      </c>
      <c r="CN17" s="1438">
        <v>3266</v>
      </c>
      <c r="CO17" s="1438">
        <v>0</v>
      </c>
      <c r="CP17" s="1438">
        <v>0</v>
      </c>
      <c r="CQ17" s="1438">
        <v>0</v>
      </c>
      <c r="CR17" s="1930">
        <v>0</v>
      </c>
      <c r="CT17" s="1438">
        <v>3240</v>
      </c>
      <c r="CU17" s="1438">
        <v>3141</v>
      </c>
      <c r="CV17" s="1438">
        <v>3141</v>
      </c>
      <c r="CW17" s="1438">
        <v>0</v>
      </c>
      <c r="CX17" s="1438">
        <v>0</v>
      </c>
      <c r="CY17" s="1438">
        <v>0</v>
      </c>
      <c r="CZ17" s="1930">
        <v>0</v>
      </c>
      <c r="DB17" s="1438">
        <v>3113</v>
      </c>
      <c r="DC17" s="1438">
        <v>3030</v>
      </c>
      <c r="DD17" s="1438">
        <v>3030</v>
      </c>
      <c r="DE17" s="1438">
        <v>0</v>
      </c>
      <c r="DF17" s="1438">
        <v>0</v>
      </c>
      <c r="DG17" s="1438">
        <v>0</v>
      </c>
      <c r="DH17" s="1930">
        <v>0</v>
      </c>
      <c r="DJ17" s="1438">
        <v>3166</v>
      </c>
      <c r="DK17" s="1438">
        <v>3084.6965011299999</v>
      </c>
      <c r="DL17" s="1438">
        <v>3085</v>
      </c>
      <c r="DM17" s="1438">
        <v>0</v>
      </c>
      <c r="DN17" s="1438">
        <v>0</v>
      </c>
      <c r="DO17" s="1438">
        <v>0</v>
      </c>
      <c r="DP17" s="1930">
        <v>0</v>
      </c>
      <c r="DR17" s="1438">
        <v>2936</v>
      </c>
      <c r="DS17" s="1438">
        <v>2874</v>
      </c>
      <c r="DT17" s="1438">
        <v>2874</v>
      </c>
      <c r="DU17" s="1438">
        <v>0</v>
      </c>
      <c r="DV17" s="1438">
        <v>0</v>
      </c>
      <c r="DW17" s="1438">
        <v>0</v>
      </c>
      <c r="DX17" s="1930">
        <v>0</v>
      </c>
    </row>
    <row r="18" spans="1:128">
      <c r="A18" s="1933" t="s">
        <v>240</v>
      </c>
      <c r="B18" s="1930">
        <v>34705</v>
      </c>
      <c r="C18" s="1930">
        <v>59808</v>
      </c>
      <c r="D18" s="1930">
        <v>42367</v>
      </c>
      <c r="E18" s="1930">
        <v>0</v>
      </c>
      <c r="F18" s="1930">
        <v>0</v>
      </c>
      <c r="G18" s="1930">
        <v>0</v>
      </c>
      <c r="H18" s="1930">
        <v>17441</v>
      </c>
      <c r="J18" s="1930">
        <v>35051</v>
      </c>
      <c r="K18" s="1930">
        <v>60162</v>
      </c>
      <c r="L18" s="1930">
        <v>42458</v>
      </c>
      <c r="M18" s="1930">
        <v>0</v>
      </c>
      <c r="N18" s="1930">
        <v>0</v>
      </c>
      <c r="O18" s="1930">
        <v>0</v>
      </c>
      <c r="P18" s="1930">
        <v>17704</v>
      </c>
      <c r="R18" s="1930">
        <v>34816</v>
      </c>
      <c r="S18" s="1930">
        <v>63195</v>
      </c>
      <c r="T18" s="1930">
        <v>45330</v>
      </c>
      <c r="U18" s="1930">
        <v>0</v>
      </c>
      <c r="V18" s="1930">
        <v>0</v>
      </c>
      <c r="W18" s="1930">
        <v>0</v>
      </c>
      <c r="X18" s="1930">
        <v>17865</v>
      </c>
      <c r="Z18" s="1930">
        <v>34259</v>
      </c>
      <c r="AA18" s="1930">
        <v>58789</v>
      </c>
      <c r="AB18" s="1930">
        <v>41169</v>
      </c>
      <c r="AC18" s="1930">
        <v>0</v>
      </c>
      <c r="AD18" s="1930">
        <v>0</v>
      </c>
      <c r="AE18" s="1930">
        <v>0</v>
      </c>
      <c r="AF18" s="1930">
        <v>17620</v>
      </c>
      <c r="AH18" s="1930">
        <v>39809</v>
      </c>
      <c r="AI18" s="1930">
        <v>62910</v>
      </c>
      <c r="AJ18" s="1930">
        <v>44928</v>
      </c>
      <c r="AK18" s="1930">
        <v>0</v>
      </c>
      <c r="AL18" s="1930">
        <v>0</v>
      </c>
      <c r="AM18" s="1930">
        <v>0</v>
      </c>
      <c r="AN18" s="1930">
        <v>17982</v>
      </c>
      <c r="AP18" s="1930">
        <v>38067</v>
      </c>
      <c r="AQ18" s="1930">
        <v>58767</v>
      </c>
      <c r="AR18" s="1930">
        <v>40529</v>
      </c>
      <c r="AS18" s="1930">
        <v>0</v>
      </c>
      <c r="AT18" s="1930">
        <v>0</v>
      </c>
      <c r="AU18" s="1930">
        <v>0</v>
      </c>
      <c r="AV18" s="1930">
        <v>18238</v>
      </c>
      <c r="AX18" s="1930">
        <v>37691</v>
      </c>
      <c r="AY18" s="1930">
        <v>57155</v>
      </c>
      <c r="AZ18" s="1930">
        <v>38983</v>
      </c>
      <c r="BA18" s="1930">
        <v>0</v>
      </c>
      <c r="BB18" s="1930">
        <v>0</v>
      </c>
      <c r="BC18" s="1930">
        <v>0</v>
      </c>
      <c r="BD18" s="1930">
        <v>18172</v>
      </c>
      <c r="BF18" s="1930">
        <v>38942</v>
      </c>
      <c r="BG18" s="1930">
        <v>57251</v>
      </c>
      <c r="BH18" s="1930">
        <v>38872</v>
      </c>
      <c r="BI18" s="1930">
        <v>0</v>
      </c>
      <c r="BJ18" s="1930">
        <v>0</v>
      </c>
      <c r="BK18" s="1930">
        <v>0</v>
      </c>
      <c r="BL18" s="1930">
        <v>18379</v>
      </c>
      <c r="BN18" s="1930">
        <v>38001</v>
      </c>
      <c r="BO18" s="1930">
        <v>55048</v>
      </c>
      <c r="BP18" s="1930">
        <v>37292</v>
      </c>
      <c r="BQ18" s="1930">
        <v>0</v>
      </c>
      <c r="BR18" s="1930">
        <v>0</v>
      </c>
      <c r="BS18" s="1930">
        <v>0</v>
      </c>
      <c r="BT18" s="1930">
        <v>17756</v>
      </c>
      <c r="BV18" s="1930">
        <v>36268</v>
      </c>
      <c r="BW18" s="1930">
        <v>52388</v>
      </c>
      <c r="BX18" s="1930">
        <v>35266</v>
      </c>
      <c r="BY18" s="1930">
        <v>0</v>
      </c>
      <c r="BZ18" s="1930">
        <v>0</v>
      </c>
      <c r="CA18" s="1930">
        <v>0</v>
      </c>
      <c r="CB18" s="1930">
        <v>17122</v>
      </c>
      <c r="CD18" s="1930">
        <v>28112</v>
      </c>
      <c r="CE18" s="1930">
        <v>45952</v>
      </c>
      <c r="CF18" s="1930">
        <v>27879</v>
      </c>
      <c r="CG18" s="1930">
        <v>0</v>
      </c>
      <c r="CH18" s="1930">
        <v>0</v>
      </c>
      <c r="CI18" s="1930">
        <v>0</v>
      </c>
      <c r="CJ18" s="1930">
        <v>18074</v>
      </c>
      <c r="CL18" s="1930">
        <v>29521</v>
      </c>
      <c r="CM18" s="1930">
        <v>46744</v>
      </c>
      <c r="CN18" s="1930">
        <v>28711</v>
      </c>
      <c r="CO18" s="1930">
        <v>0</v>
      </c>
      <c r="CP18" s="1930">
        <v>0</v>
      </c>
      <c r="CQ18" s="1930">
        <v>0</v>
      </c>
      <c r="CR18" s="1930">
        <v>18033</v>
      </c>
      <c r="CT18" s="1930">
        <v>29425</v>
      </c>
      <c r="CU18" s="1930">
        <v>46731</v>
      </c>
      <c r="CV18" s="1930">
        <v>28415</v>
      </c>
      <c r="CW18" s="1930">
        <v>0</v>
      </c>
      <c r="CX18" s="1930">
        <v>0</v>
      </c>
      <c r="CY18" s="1930">
        <v>0</v>
      </c>
      <c r="CZ18" s="1930">
        <v>18316</v>
      </c>
      <c r="DB18" s="1930">
        <v>26507</v>
      </c>
      <c r="DC18" s="1930">
        <v>43498</v>
      </c>
      <c r="DD18" s="1930">
        <v>28205</v>
      </c>
      <c r="DE18" s="1930">
        <v>0</v>
      </c>
      <c r="DF18" s="1930">
        <v>0</v>
      </c>
      <c r="DG18" s="1930">
        <v>0</v>
      </c>
      <c r="DH18" s="1930">
        <v>15293</v>
      </c>
      <c r="DJ18" s="1930">
        <v>37089</v>
      </c>
      <c r="DK18" s="1930">
        <v>59530</v>
      </c>
      <c r="DL18" s="1930">
        <v>35940</v>
      </c>
      <c r="DM18" s="1930">
        <v>0</v>
      </c>
      <c r="DN18" s="1930">
        <v>0</v>
      </c>
      <c r="DO18" s="1930">
        <v>0</v>
      </c>
      <c r="DP18" s="1930">
        <v>23590</v>
      </c>
      <c r="DR18" s="1930">
        <v>36474</v>
      </c>
      <c r="DS18" s="1930">
        <v>58809</v>
      </c>
      <c r="DT18" s="1930">
        <v>36456</v>
      </c>
      <c r="DU18" s="1930">
        <v>0</v>
      </c>
      <c r="DV18" s="1930">
        <v>0</v>
      </c>
      <c r="DW18" s="1930">
        <v>0</v>
      </c>
      <c r="DX18" s="1930">
        <v>22353</v>
      </c>
    </row>
    <row r="19" spans="1:128">
      <c r="A19" s="1929" t="s">
        <v>241</v>
      </c>
      <c r="B19" s="1438">
        <v>8439</v>
      </c>
      <c r="C19" s="1438">
        <v>33982</v>
      </c>
      <c r="D19" s="1438">
        <v>33457</v>
      </c>
      <c r="E19" s="1438">
        <v>0</v>
      </c>
      <c r="F19" s="1438">
        <v>0</v>
      </c>
      <c r="G19" s="1438">
        <v>0</v>
      </c>
      <c r="H19" s="1438">
        <v>525</v>
      </c>
      <c r="J19" s="1438">
        <v>8483</v>
      </c>
      <c r="K19" s="1438">
        <v>34089</v>
      </c>
      <c r="L19" s="1438">
        <v>33537</v>
      </c>
      <c r="M19" s="1438">
        <v>0</v>
      </c>
      <c r="N19" s="1438">
        <v>0</v>
      </c>
      <c r="O19" s="1438">
        <v>0</v>
      </c>
      <c r="P19" s="1438">
        <v>552</v>
      </c>
      <c r="R19" s="1438">
        <v>8205</v>
      </c>
      <c r="S19" s="1438">
        <v>36899</v>
      </c>
      <c r="T19" s="1438">
        <v>36357</v>
      </c>
      <c r="U19" s="1438">
        <v>0</v>
      </c>
      <c r="V19" s="1438">
        <v>0</v>
      </c>
      <c r="W19" s="1438">
        <v>0</v>
      </c>
      <c r="X19" s="1438">
        <v>542</v>
      </c>
      <c r="Z19" s="1438">
        <v>8029</v>
      </c>
      <c r="AA19" s="1438">
        <v>33061</v>
      </c>
      <c r="AB19" s="1438">
        <v>32331</v>
      </c>
      <c r="AC19" s="1438">
        <v>0</v>
      </c>
      <c r="AD19" s="1438">
        <v>0</v>
      </c>
      <c r="AE19" s="1438">
        <v>0</v>
      </c>
      <c r="AF19" s="1438">
        <v>730</v>
      </c>
      <c r="AH19" s="1438">
        <v>13180</v>
      </c>
      <c r="AI19" s="1438">
        <v>36759</v>
      </c>
      <c r="AJ19" s="1438">
        <v>36021</v>
      </c>
      <c r="AK19" s="1438">
        <v>0</v>
      </c>
      <c r="AL19" s="1438">
        <v>0</v>
      </c>
      <c r="AM19" s="1438">
        <v>0</v>
      </c>
      <c r="AN19" s="1438">
        <v>738</v>
      </c>
      <c r="AP19" s="1438">
        <v>12878</v>
      </c>
      <c r="AQ19" s="1438">
        <v>34065</v>
      </c>
      <c r="AR19" s="1438">
        <v>33300</v>
      </c>
      <c r="AS19" s="1438">
        <v>0</v>
      </c>
      <c r="AT19" s="1438">
        <v>0</v>
      </c>
      <c r="AU19" s="1438">
        <v>0</v>
      </c>
      <c r="AV19" s="1438">
        <v>765</v>
      </c>
      <c r="AX19" s="1438">
        <v>12418</v>
      </c>
      <c r="AY19" s="1438">
        <v>32413</v>
      </c>
      <c r="AZ19" s="1438">
        <v>32006</v>
      </c>
      <c r="BA19" s="1438">
        <v>0</v>
      </c>
      <c r="BB19" s="1438">
        <v>0</v>
      </c>
      <c r="BC19" s="1438">
        <v>0</v>
      </c>
      <c r="BD19" s="1438">
        <v>407</v>
      </c>
      <c r="BF19" s="1438">
        <v>13493</v>
      </c>
      <c r="BG19" s="1438">
        <v>32372</v>
      </c>
      <c r="BH19" s="1438">
        <v>31948</v>
      </c>
      <c r="BI19" s="1438">
        <v>0</v>
      </c>
      <c r="BJ19" s="1438">
        <v>0</v>
      </c>
      <c r="BK19" s="1438">
        <v>0</v>
      </c>
      <c r="BL19" s="1438">
        <v>424</v>
      </c>
      <c r="BN19" s="1438">
        <v>13216</v>
      </c>
      <c r="BO19" s="1438">
        <v>30852</v>
      </c>
      <c r="BP19" s="1438">
        <v>30409</v>
      </c>
      <c r="BQ19" s="1438">
        <v>0</v>
      </c>
      <c r="BR19" s="1438">
        <v>0</v>
      </c>
      <c r="BS19" s="1438">
        <v>0</v>
      </c>
      <c r="BT19" s="1438">
        <v>443</v>
      </c>
      <c r="BV19" s="1438">
        <v>12602</v>
      </c>
      <c r="BW19" s="1438">
        <v>29300</v>
      </c>
      <c r="BX19" s="1438">
        <v>28839</v>
      </c>
      <c r="BY19" s="1438">
        <v>0</v>
      </c>
      <c r="BZ19" s="1438">
        <v>0</v>
      </c>
      <c r="CA19" s="1438">
        <v>0</v>
      </c>
      <c r="CB19" s="1438">
        <v>461</v>
      </c>
      <c r="CD19" s="1438">
        <v>5422</v>
      </c>
      <c r="CE19" s="1438">
        <v>24341</v>
      </c>
      <c r="CF19" s="1438">
        <v>21979</v>
      </c>
      <c r="CG19" s="1438">
        <v>0</v>
      </c>
      <c r="CH19" s="1438">
        <v>0</v>
      </c>
      <c r="CI19" s="1438">
        <v>0</v>
      </c>
      <c r="CJ19" s="1438">
        <v>2362</v>
      </c>
      <c r="CL19" s="1438">
        <v>6676</v>
      </c>
      <c r="CM19" s="1438">
        <v>25018</v>
      </c>
      <c r="CN19" s="1438">
        <v>22681</v>
      </c>
      <c r="CO19" s="1438">
        <v>0</v>
      </c>
      <c r="CP19" s="1438">
        <v>0</v>
      </c>
      <c r="CQ19" s="1438">
        <v>0</v>
      </c>
      <c r="CR19" s="1438">
        <v>2337</v>
      </c>
      <c r="CT19" s="1438">
        <v>6758</v>
      </c>
      <c r="CU19" s="1438">
        <v>25243</v>
      </c>
      <c r="CV19" s="1438">
        <v>22545</v>
      </c>
      <c r="CW19" s="1438">
        <v>0</v>
      </c>
      <c r="CX19" s="1438">
        <v>0</v>
      </c>
      <c r="CY19" s="1438">
        <v>0</v>
      </c>
      <c r="CZ19" s="1438">
        <v>2698</v>
      </c>
      <c r="DB19" s="1438">
        <v>6829</v>
      </c>
      <c r="DC19" s="1438">
        <v>25049</v>
      </c>
      <c r="DD19" s="1438">
        <v>22340</v>
      </c>
      <c r="DE19" s="1438">
        <v>0</v>
      </c>
      <c r="DF19" s="1438">
        <v>0</v>
      </c>
      <c r="DG19" s="1438">
        <v>0</v>
      </c>
      <c r="DH19" s="1438">
        <v>2709</v>
      </c>
      <c r="DJ19" s="1438">
        <v>16517</v>
      </c>
      <c r="DK19" s="1438">
        <v>40259</v>
      </c>
      <c r="DL19" s="1438">
        <v>29921</v>
      </c>
      <c r="DM19" s="1438">
        <v>0</v>
      </c>
      <c r="DN19" s="1438">
        <v>0</v>
      </c>
      <c r="DO19" s="1438">
        <v>0</v>
      </c>
      <c r="DP19" s="1438">
        <v>10338</v>
      </c>
      <c r="DR19" s="1438">
        <v>16202</v>
      </c>
      <c r="DS19" s="1438">
        <v>39896</v>
      </c>
      <c r="DT19" s="1438">
        <v>30355</v>
      </c>
      <c r="DU19" s="1438">
        <v>0</v>
      </c>
      <c r="DV19" s="1438">
        <v>0</v>
      </c>
      <c r="DW19" s="1438">
        <v>0</v>
      </c>
      <c r="DX19" s="1438">
        <v>9541</v>
      </c>
    </row>
    <row r="20" spans="1:128">
      <c r="A20" s="1929" t="s">
        <v>242</v>
      </c>
      <c r="B20" s="1438">
        <v>9080</v>
      </c>
      <c r="C20" s="1438">
        <v>8641</v>
      </c>
      <c r="D20" s="1438">
        <v>8641</v>
      </c>
      <c r="E20" s="1438">
        <v>0</v>
      </c>
      <c r="F20" s="1438">
        <v>0</v>
      </c>
      <c r="G20" s="1438">
        <v>0</v>
      </c>
      <c r="H20" s="1438">
        <v>0</v>
      </c>
      <c r="J20" s="1438">
        <v>9099</v>
      </c>
      <c r="K20" s="1438">
        <v>8604</v>
      </c>
      <c r="L20" s="1438">
        <v>8604</v>
      </c>
      <c r="M20" s="1438">
        <v>0</v>
      </c>
      <c r="N20" s="1438">
        <v>0</v>
      </c>
      <c r="O20" s="1438">
        <v>0</v>
      </c>
      <c r="P20" s="1438">
        <v>0</v>
      </c>
      <c r="R20" s="1438">
        <v>9106</v>
      </c>
      <c r="S20" s="1438">
        <v>8620</v>
      </c>
      <c r="T20" s="1438">
        <v>8620</v>
      </c>
      <c r="U20" s="1438">
        <v>0</v>
      </c>
      <c r="V20" s="1438">
        <v>0</v>
      </c>
      <c r="W20" s="1438">
        <v>0</v>
      </c>
      <c r="X20" s="1438">
        <v>0</v>
      </c>
      <c r="Z20" s="1438">
        <v>8989</v>
      </c>
      <c r="AA20" s="1438">
        <v>8503</v>
      </c>
      <c r="AB20" s="1438">
        <v>8503</v>
      </c>
      <c r="AC20" s="1438">
        <v>0</v>
      </c>
      <c r="AD20" s="1438">
        <v>0</v>
      </c>
      <c r="AE20" s="1438">
        <v>0</v>
      </c>
      <c r="AF20" s="1438">
        <v>0</v>
      </c>
      <c r="AH20" s="1438">
        <v>9023</v>
      </c>
      <c r="AI20" s="1438">
        <v>8533</v>
      </c>
      <c r="AJ20" s="1438">
        <v>8533</v>
      </c>
      <c r="AK20" s="1438">
        <v>0</v>
      </c>
      <c r="AL20" s="1438">
        <v>0</v>
      </c>
      <c r="AM20" s="1438">
        <v>0</v>
      </c>
      <c r="AN20" s="1438">
        <v>0</v>
      </c>
      <c r="AP20" s="1438">
        <v>7346</v>
      </c>
      <c r="AQ20" s="1438">
        <v>6852</v>
      </c>
      <c r="AR20" s="1438">
        <v>6852</v>
      </c>
      <c r="AS20" s="1438">
        <v>0</v>
      </c>
      <c r="AT20" s="1438">
        <v>0</v>
      </c>
      <c r="AU20" s="1438">
        <v>0</v>
      </c>
      <c r="AV20" s="1438">
        <v>0</v>
      </c>
      <c r="AX20" s="1438">
        <v>7124</v>
      </c>
      <c r="AY20" s="1438">
        <v>6631</v>
      </c>
      <c r="AZ20" s="1438">
        <v>6631</v>
      </c>
      <c r="BA20" s="1438">
        <v>0</v>
      </c>
      <c r="BB20" s="1438">
        <v>0</v>
      </c>
      <c r="BC20" s="1438">
        <v>0</v>
      </c>
      <c r="BD20" s="1438">
        <v>0</v>
      </c>
      <c r="BF20" s="1438">
        <v>7101</v>
      </c>
      <c r="BG20" s="1438">
        <v>6603</v>
      </c>
      <c r="BH20" s="1438">
        <v>6603</v>
      </c>
      <c r="BI20" s="1438">
        <v>0</v>
      </c>
      <c r="BJ20" s="1438">
        <v>0</v>
      </c>
      <c r="BK20" s="1438">
        <v>0</v>
      </c>
      <c r="BL20" s="1438">
        <v>0</v>
      </c>
      <c r="BN20" s="1438">
        <v>7063</v>
      </c>
      <c r="BO20" s="1438">
        <v>6554</v>
      </c>
      <c r="BP20" s="1438">
        <v>6554</v>
      </c>
      <c r="BQ20" s="1438">
        <v>0</v>
      </c>
      <c r="BR20" s="1438">
        <v>0</v>
      </c>
      <c r="BS20" s="1438">
        <v>0</v>
      </c>
      <c r="BT20" s="1438">
        <v>0</v>
      </c>
      <c r="BV20" s="1438">
        <v>6578</v>
      </c>
      <c r="BW20" s="1438">
        <v>6063</v>
      </c>
      <c r="BX20" s="1438">
        <v>6063</v>
      </c>
      <c r="BY20" s="1438">
        <v>0</v>
      </c>
      <c r="BZ20" s="1438">
        <v>0</v>
      </c>
      <c r="CA20" s="1438">
        <v>0</v>
      </c>
      <c r="CB20" s="1438">
        <v>0</v>
      </c>
      <c r="CD20" s="1438">
        <v>6315</v>
      </c>
      <c r="CE20" s="1438">
        <v>5811</v>
      </c>
      <c r="CF20" s="1438">
        <v>5811</v>
      </c>
      <c r="CG20" s="1438">
        <v>0</v>
      </c>
      <c r="CH20" s="1438">
        <v>0</v>
      </c>
      <c r="CI20" s="1438">
        <v>0</v>
      </c>
      <c r="CJ20" s="1438">
        <v>0</v>
      </c>
      <c r="CL20" s="1438">
        <v>6417</v>
      </c>
      <c r="CM20" s="1438">
        <v>5937</v>
      </c>
      <c r="CN20" s="1438">
        <v>5937</v>
      </c>
      <c r="CO20" s="1438">
        <v>0</v>
      </c>
      <c r="CP20" s="1438">
        <v>0</v>
      </c>
      <c r="CQ20" s="1438">
        <v>0</v>
      </c>
      <c r="CR20" s="1438">
        <v>0</v>
      </c>
      <c r="CT20" s="1438">
        <v>6267</v>
      </c>
      <c r="CU20" s="1438">
        <v>5773</v>
      </c>
      <c r="CV20" s="1438">
        <v>5773</v>
      </c>
      <c r="CW20" s="1438">
        <v>0</v>
      </c>
      <c r="CX20" s="1438">
        <v>0</v>
      </c>
      <c r="CY20" s="1438">
        <v>0</v>
      </c>
      <c r="CZ20" s="1438">
        <v>0</v>
      </c>
      <c r="DB20" s="1438">
        <v>6253</v>
      </c>
      <c r="DC20" s="1438">
        <v>5764</v>
      </c>
      <c r="DD20" s="1438">
        <v>5764</v>
      </c>
      <c r="DE20" s="1438">
        <v>0</v>
      </c>
      <c r="DF20" s="1438">
        <v>0</v>
      </c>
      <c r="DG20" s="1438">
        <v>0</v>
      </c>
      <c r="DH20" s="1438">
        <v>0</v>
      </c>
      <c r="DJ20" s="1438">
        <v>6405</v>
      </c>
      <c r="DK20" s="1438">
        <v>5915</v>
      </c>
      <c r="DL20" s="1438">
        <v>5915</v>
      </c>
      <c r="DM20" s="1438">
        <v>0</v>
      </c>
      <c r="DN20" s="1438">
        <v>0</v>
      </c>
      <c r="DO20" s="1438">
        <v>0</v>
      </c>
      <c r="DP20" s="1438">
        <v>0</v>
      </c>
      <c r="DR20" s="1438">
        <v>6493</v>
      </c>
      <c r="DS20" s="1438">
        <v>5993</v>
      </c>
      <c r="DT20" s="1438">
        <v>5993</v>
      </c>
      <c r="DU20" s="1438">
        <v>0</v>
      </c>
      <c r="DV20" s="1438">
        <v>0</v>
      </c>
      <c r="DW20" s="1438">
        <v>0</v>
      </c>
      <c r="DX20" s="1438">
        <v>0</v>
      </c>
    </row>
    <row r="21" spans="1:128">
      <c r="A21" s="1929" t="s">
        <v>243</v>
      </c>
      <c r="B21" s="1438">
        <v>0</v>
      </c>
      <c r="C21" s="1438">
        <v>223</v>
      </c>
      <c r="D21" s="1438">
        <v>223</v>
      </c>
      <c r="E21" s="1438">
        <v>0</v>
      </c>
      <c r="F21" s="1438">
        <v>0</v>
      </c>
      <c r="G21" s="1438">
        <v>0</v>
      </c>
      <c r="H21" s="1438">
        <v>0</v>
      </c>
      <c r="J21" s="1438">
        <v>0</v>
      </c>
      <c r="K21" s="1438">
        <v>267</v>
      </c>
      <c r="L21" s="1438">
        <v>267</v>
      </c>
      <c r="M21" s="1438">
        <v>0</v>
      </c>
      <c r="N21" s="1438">
        <v>0</v>
      </c>
      <c r="O21" s="1438">
        <v>0</v>
      </c>
      <c r="P21" s="1438">
        <v>0</v>
      </c>
      <c r="R21" s="1438">
        <v>0</v>
      </c>
      <c r="S21" s="1438">
        <v>299</v>
      </c>
      <c r="T21" s="1438">
        <v>299</v>
      </c>
      <c r="U21" s="1438">
        <v>0</v>
      </c>
      <c r="V21" s="1438">
        <v>0</v>
      </c>
      <c r="W21" s="1438">
        <v>0</v>
      </c>
      <c r="X21" s="1438">
        <v>0</v>
      </c>
      <c r="Z21" s="1438">
        <v>0</v>
      </c>
      <c r="AA21" s="1438">
        <v>277</v>
      </c>
      <c r="AB21" s="1438">
        <v>277</v>
      </c>
      <c r="AC21" s="1438">
        <v>0</v>
      </c>
      <c r="AD21" s="1438">
        <v>0</v>
      </c>
      <c r="AE21" s="1438">
        <v>0</v>
      </c>
      <c r="AF21" s="1438">
        <v>0</v>
      </c>
      <c r="AH21" s="1438">
        <v>0</v>
      </c>
      <c r="AI21" s="1438">
        <v>312</v>
      </c>
      <c r="AJ21" s="1438">
        <v>312</v>
      </c>
      <c r="AK21" s="1438">
        <v>0</v>
      </c>
      <c r="AL21" s="1438">
        <v>0</v>
      </c>
      <c r="AM21" s="1438">
        <v>0</v>
      </c>
      <c r="AN21" s="1438">
        <v>0</v>
      </c>
      <c r="AP21" s="1438">
        <v>0</v>
      </c>
      <c r="AQ21" s="1438">
        <v>312</v>
      </c>
      <c r="AR21" s="1438">
        <v>312</v>
      </c>
      <c r="AS21" s="1438">
        <v>0</v>
      </c>
      <c r="AT21" s="1438">
        <v>0</v>
      </c>
      <c r="AU21" s="1438">
        <v>0</v>
      </c>
      <c r="AV21" s="1438">
        <v>0</v>
      </c>
      <c r="AX21" s="1438">
        <v>0</v>
      </c>
      <c r="AY21" s="1438">
        <v>277</v>
      </c>
      <c r="AZ21" s="1438">
        <v>277</v>
      </c>
      <c r="BA21" s="1438">
        <v>0</v>
      </c>
      <c r="BB21" s="1438">
        <v>0</v>
      </c>
      <c r="BC21" s="1438">
        <v>0</v>
      </c>
      <c r="BD21" s="1438">
        <v>0</v>
      </c>
      <c r="BF21" s="1438">
        <v>0</v>
      </c>
      <c r="BG21" s="1438">
        <v>248</v>
      </c>
      <c r="BH21" s="1438">
        <v>248</v>
      </c>
      <c r="BI21" s="1438">
        <v>0</v>
      </c>
      <c r="BJ21" s="1438">
        <v>0</v>
      </c>
      <c r="BK21" s="1438">
        <v>0</v>
      </c>
      <c r="BL21" s="1438">
        <v>0</v>
      </c>
      <c r="BN21" s="1438">
        <v>0</v>
      </c>
      <c r="BO21" s="1438">
        <v>252</v>
      </c>
      <c r="BP21" s="1438">
        <v>252</v>
      </c>
      <c r="BQ21" s="1438">
        <v>0</v>
      </c>
      <c r="BR21" s="1438">
        <v>0</v>
      </c>
      <c r="BS21" s="1438">
        <v>0</v>
      </c>
      <c r="BT21" s="1438">
        <v>0</v>
      </c>
      <c r="BV21" s="1438">
        <v>0</v>
      </c>
      <c r="BW21" s="1438">
        <v>284</v>
      </c>
      <c r="BX21" s="1438">
        <v>284</v>
      </c>
      <c r="BY21" s="1438">
        <v>0</v>
      </c>
      <c r="BZ21" s="1438">
        <v>0</v>
      </c>
      <c r="CA21" s="1438">
        <v>0</v>
      </c>
      <c r="CB21" s="1438">
        <v>0</v>
      </c>
      <c r="CD21" s="1438">
        <v>0</v>
      </c>
      <c r="CE21" s="1438">
        <v>0</v>
      </c>
      <c r="CF21" s="1438">
        <v>0</v>
      </c>
      <c r="CG21" s="1438">
        <v>0</v>
      </c>
      <c r="CH21" s="1438">
        <v>0</v>
      </c>
      <c r="CI21" s="1438">
        <v>0</v>
      </c>
      <c r="CJ21" s="1438">
        <v>0</v>
      </c>
      <c r="CK21" s="1438">
        <v>0</v>
      </c>
      <c r="CL21" s="1438">
        <v>0</v>
      </c>
      <c r="CM21" s="1438">
        <v>0</v>
      </c>
      <c r="CN21" s="1438">
        <v>0</v>
      </c>
      <c r="CO21" s="1438">
        <v>0</v>
      </c>
      <c r="CP21" s="1438">
        <v>0</v>
      </c>
      <c r="CQ21" s="1438">
        <v>0</v>
      </c>
      <c r="CR21" s="1438">
        <v>0</v>
      </c>
      <c r="CS21" s="1438">
        <v>0</v>
      </c>
      <c r="CT21" s="1438">
        <v>0</v>
      </c>
      <c r="CU21" s="1438">
        <v>0</v>
      </c>
      <c r="CV21" s="1438">
        <v>0</v>
      </c>
      <c r="CW21" s="1438">
        <v>0</v>
      </c>
      <c r="CX21" s="1438">
        <v>0</v>
      </c>
      <c r="CY21" s="1438">
        <v>0</v>
      </c>
      <c r="CZ21" s="1438">
        <v>0</v>
      </c>
      <c r="DA21" s="1438">
        <v>0</v>
      </c>
      <c r="DB21" s="1438">
        <v>0</v>
      </c>
      <c r="DC21" s="1438">
        <v>0</v>
      </c>
      <c r="DD21" s="1438">
        <v>0</v>
      </c>
      <c r="DE21" s="1438">
        <v>0</v>
      </c>
      <c r="DF21" s="1438">
        <v>0</v>
      </c>
      <c r="DG21" s="1438">
        <v>0</v>
      </c>
      <c r="DH21" s="1438">
        <v>0</v>
      </c>
      <c r="DI21" s="1438">
        <v>0</v>
      </c>
      <c r="DJ21" s="1438">
        <v>0</v>
      </c>
      <c r="DK21" s="1438">
        <v>0</v>
      </c>
      <c r="DL21" s="1438">
        <v>0</v>
      </c>
      <c r="DM21" s="1438">
        <v>0</v>
      </c>
      <c r="DN21" s="1438">
        <v>0</v>
      </c>
      <c r="DO21" s="1438">
        <v>0</v>
      </c>
      <c r="DP21" s="1438">
        <v>0</v>
      </c>
      <c r="DQ21" s="1438">
        <v>0</v>
      </c>
      <c r="DR21" s="1438">
        <v>0</v>
      </c>
      <c r="DS21" s="1438">
        <v>0</v>
      </c>
      <c r="DT21" s="1438">
        <v>0</v>
      </c>
      <c r="DU21" s="1438">
        <v>0</v>
      </c>
      <c r="DV21" s="1438">
        <v>0</v>
      </c>
      <c r="DW21" s="1438">
        <v>0</v>
      </c>
      <c r="DX21" s="1438">
        <v>0</v>
      </c>
    </row>
    <row r="22" spans="1:128">
      <c r="A22" s="1929" t="s">
        <v>244</v>
      </c>
      <c r="B22" s="1438">
        <v>17186</v>
      </c>
      <c r="C22" s="1438">
        <v>16962</v>
      </c>
      <c r="D22" s="1438">
        <v>46</v>
      </c>
      <c r="E22" s="1438">
        <v>0</v>
      </c>
      <c r="F22" s="1438">
        <v>0</v>
      </c>
      <c r="G22" s="1438">
        <v>0</v>
      </c>
      <c r="H22" s="1438">
        <v>16916</v>
      </c>
      <c r="J22" s="1438">
        <v>17469</v>
      </c>
      <c r="K22" s="1438">
        <v>17202</v>
      </c>
      <c r="L22" s="1438">
        <v>50</v>
      </c>
      <c r="M22" s="1438">
        <v>0</v>
      </c>
      <c r="N22" s="1438">
        <v>0</v>
      </c>
      <c r="O22" s="1438">
        <v>0</v>
      </c>
      <c r="P22" s="1438">
        <v>17152</v>
      </c>
      <c r="R22" s="1438">
        <v>17505</v>
      </c>
      <c r="S22" s="1438">
        <v>17377</v>
      </c>
      <c r="T22" s="1438">
        <v>54</v>
      </c>
      <c r="U22" s="1438">
        <v>0</v>
      </c>
      <c r="V22" s="1438">
        <v>0</v>
      </c>
      <c r="W22" s="1438">
        <v>0</v>
      </c>
      <c r="X22" s="1438">
        <v>17323</v>
      </c>
      <c r="Z22" s="1438">
        <v>17241</v>
      </c>
      <c r="AA22" s="1438">
        <v>16948</v>
      </c>
      <c r="AB22" s="1438">
        <v>58</v>
      </c>
      <c r="AC22" s="1438">
        <v>0</v>
      </c>
      <c r="AD22" s="1438">
        <v>0</v>
      </c>
      <c r="AE22" s="1438">
        <v>0</v>
      </c>
      <c r="AF22" s="1438">
        <v>16890</v>
      </c>
      <c r="AH22" s="1438">
        <v>17606</v>
      </c>
      <c r="AI22" s="1438">
        <v>17306</v>
      </c>
      <c r="AJ22" s="1438">
        <v>62</v>
      </c>
      <c r="AK22" s="1438">
        <v>0</v>
      </c>
      <c r="AL22" s="1438">
        <v>0</v>
      </c>
      <c r="AM22" s="1438">
        <v>0</v>
      </c>
      <c r="AN22" s="1438">
        <v>17244</v>
      </c>
      <c r="AP22" s="1438">
        <v>17843</v>
      </c>
      <c r="AQ22" s="1438">
        <v>17538</v>
      </c>
      <c r="AR22" s="1438">
        <v>65</v>
      </c>
      <c r="AS22" s="1438">
        <v>0</v>
      </c>
      <c r="AT22" s="1438">
        <v>0</v>
      </c>
      <c r="AU22" s="1438">
        <v>0</v>
      </c>
      <c r="AV22" s="1438">
        <v>17473</v>
      </c>
      <c r="AX22" s="1438">
        <v>18149</v>
      </c>
      <c r="AY22" s="1438">
        <v>17834</v>
      </c>
      <c r="AZ22" s="1438">
        <v>69</v>
      </c>
      <c r="BA22" s="1438">
        <v>0</v>
      </c>
      <c r="BB22" s="1438">
        <v>0</v>
      </c>
      <c r="BC22" s="1438">
        <v>0</v>
      </c>
      <c r="BD22" s="1438">
        <v>17765</v>
      </c>
      <c r="BF22" s="1438">
        <v>18348</v>
      </c>
      <c r="BG22" s="1438">
        <v>18028</v>
      </c>
      <c r="BH22" s="1438">
        <v>73</v>
      </c>
      <c r="BI22" s="1438">
        <v>0</v>
      </c>
      <c r="BJ22" s="1438">
        <v>0</v>
      </c>
      <c r="BK22" s="1438">
        <v>0</v>
      </c>
      <c r="BL22" s="1438">
        <v>17955</v>
      </c>
      <c r="BN22" s="1438">
        <v>17722</v>
      </c>
      <c r="BO22" s="1438">
        <v>17390</v>
      </c>
      <c r="BP22" s="1438">
        <v>77</v>
      </c>
      <c r="BQ22" s="1438">
        <v>0</v>
      </c>
      <c r="BR22" s="1438">
        <v>0</v>
      </c>
      <c r="BS22" s="1438">
        <v>0</v>
      </c>
      <c r="BT22" s="1438">
        <v>17313</v>
      </c>
      <c r="BV22" s="1438">
        <v>17088</v>
      </c>
      <c r="BW22" s="1438">
        <v>16741</v>
      </c>
      <c r="BX22" s="1438">
        <v>80</v>
      </c>
      <c r="BY22" s="1438">
        <v>0</v>
      </c>
      <c r="BZ22" s="1438">
        <v>0</v>
      </c>
      <c r="CA22" s="1438">
        <v>0</v>
      </c>
      <c r="CB22" s="1438">
        <v>16661</v>
      </c>
      <c r="CD22" s="1438">
        <v>16375</v>
      </c>
      <c r="CE22" s="1438">
        <v>15800</v>
      </c>
      <c r="CF22" s="1438">
        <v>89</v>
      </c>
      <c r="CG22" s="1438">
        <v>0</v>
      </c>
      <c r="CH22" s="1438">
        <v>0</v>
      </c>
      <c r="CI22" s="1438">
        <v>0</v>
      </c>
      <c r="CJ22" s="1438">
        <v>15712</v>
      </c>
      <c r="CL22" s="1438">
        <v>16428</v>
      </c>
      <c r="CM22" s="1438">
        <v>15789</v>
      </c>
      <c r="CN22" s="1438">
        <v>93</v>
      </c>
      <c r="CO22" s="1438">
        <v>0</v>
      </c>
      <c r="CP22" s="1438">
        <v>0</v>
      </c>
      <c r="CQ22" s="1438">
        <v>0</v>
      </c>
      <c r="CR22" s="1438">
        <v>15696</v>
      </c>
      <c r="CT22" s="1438">
        <v>16400</v>
      </c>
      <c r="CU22" s="1438">
        <v>15715</v>
      </c>
      <c r="CV22" s="1438">
        <v>97</v>
      </c>
      <c r="CW22" s="1438">
        <v>0</v>
      </c>
      <c r="CX22" s="1438">
        <v>0</v>
      </c>
      <c r="CY22" s="1438">
        <v>0</v>
      </c>
      <c r="CZ22" s="1438">
        <v>15618</v>
      </c>
      <c r="DB22" s="1438">
        <v>13425</v>
      </c>
      <c r="DC22" s="1438">
        <v>12685</v>
      </c>
      <c r="DD22" s="1438">
        <v>101</v>
      </c>
      <c r="DE22" s="1438">
        <v>0</v>
      </c>
      <c r="DF22" s="1438">
        <v>0</v>
      </c>
      <c r="DG22" s="1438">
        <v>0</v>
      </c>
      <c r="DH22" s="1438">
        <v>12584</v>
      </c>
      <c r="DJ22" s="1438">
        <v>14167</v>
      </c>
      <c r="DK22" s="1438">
        <v>13356</v>
      </c>
      <c r="DL22" s="1438">
        <v>104</v>
      </c>
      <c r="DM22" s="1438">
        <v>0</v>
      </c>
      <c r="DN22" s="1438">
        <v>0</v>
      </c>
      <c r="DO22" s="1438">
        <v>0</v>
      </c>
      <c r="DP22" s="1438">
        <v>13252</v>
      </c>
      <c r="DR22" s="1438">
        <v>13779</v>
      </c>
      <c r="DS22" s="1438">
        <v>12920</v>
      </c>
      <c r="DT22" s="1438">
        <v>108</v>
      </c>
      <c r="DU22" s="1438">
        <v>0</v>
      </c>
      <c r="DV22" s="1438">
        <v>0</v>
      </c>
      <c r="DW22" s="1438">
        <v>0</v>
      </c>
      <c r="DX22" s="1438">
        <v>12812</v>
      </c>
    </row>
    <row r="23" spans="1:128">
      <c r="A23" s="1932" t="s">
        <v>266</v>
      </c>
      <c r="B23" s="1438">
        <v>0</v>
      </c>
      <c r="C23" s="1438">
        <v>0</v>
      </c>
      <c r="D23" s="1438">
        <v>0</v>
      </c>
      <c r="E23" s="1438">
        <v>0</v>
      </c>
      <c r="F23" s="1438">
        <v>0</v>
      </c>
      <c r="G23" s="1438">
        <v>0</v>
      </c>
      <c r="H23" s="1438">
        <v>0</v>
      </c>
      <c r="J23" s="1438">
        <v>0</v>
      </c>
      <c r="K23" s="1438">
        <v>0</v>
      </c>
      <c r="L23" s="1438">
        <v>0</v>
      </c>
      <c r="M23" s="1438">
        <v>0</v>
      </c>
      <c r="N23" s="1438">
        <v>0</v>
      </c>
      <c r="O23" s="1438">
        <v>0</v>
      </c>
      <c r="P23" s="1438">
        <v>0</v>
      </c>
      <c r="R23" s="1438">
        <v>0</v>
      </c>
      <c r="S23" s="1438">
        <v>0</v>
      </c>
      <c r="T23" s="1438">
        <v>0</v>
      </c>
      <c r="U23" s="1438">
        <v>0</v>
      </c>
      <c r="V23" s="1438">
        <v>0</v>
      </c>
      <c r="W23" s="1438">
        <v>0</v>
      </c>
      <c r="X23" s="1438">
        <v>0</v>
      </c>
      <c r="Z23" s="1438">
        <v>0</v>
      </c>
      <c r="AA23" s="1438">
        <v>0</v>
      </c>
      <c r="AB23" s="1438">
        <v>0</v>
      </c>
      <c r="AC23" s="1438">
        <v>0</v>
      </c>
      <c r="AD23" s="1438">
        <v>0</v>
      </c>
      <c r="AE23" s="1438">
        <v>0</v>
      </c>
      <c r="AF23" s="1438">
        <v>0</v>
      </c>
      <c r="AH23" s="1438">
        <v>0</v>
      </c>
      <c r="AI23" s="1438">
        <v>0</v>
      </c>
      <c r="AJ23" s="1438">
        <v>0</v>
      </c>
      <c r="AK23" s="1438">
        <v>0</v>
      </c>
      <c r="AL23" s="1438">
        <v>0</v>
      </c>
      <c r="AM23" s="1438">
        <v>0</v>
      </c>
      <c r="AN23" s="1438">
        <v>0</v>
      </c>
      <c r="AP23" s="1438">
        <v>0</v>
      </c>
      <c r="AQ23" s="1438">
        <v>0</v>
      </c>
      <c r="AR23" s="1438">
        <v>0</v>
      </c>
      <c r="AS23" s="1438">
        <v>0</v>
      </c>
      <c r="AT23" s="1438">
        <v>0</v>
      </c>
      <c r="AU23" s="1438">
        <v>0</v>
      </c>
      <c r="AV23" s="1438">
        <v>0</v>
      </c>
      <c r="AX23" s="1438">
        <v>0</v>
      </c>
      <c r="AY23" s="1438">
        <v>0</v>
      </c>
      <c r="AZ23" s="1438">
        <v>0</v>
      </c>
      <c r="BA23" s="1438">
        <v>0</v>
      </c>
      <c r="BB23" s="1438">
        <v>0</v>
      </c>
      <c r="BC23" s="1438">
        <v>0</v>
      </c>
      <c r="BD23" s="1438">
        <v>0</v>
      </c>
      <c r="BF23" s="1438">
        <v>0</v>
      </c>
      <c r="BG23" s="1438">
        <v>0</v>
      </c>
      <c r="BH23" s="1438">
        <v>0</v>
      </c>
      <c r="BI23" s="1438">
        <v>0</v>
      </c>
      <c r="BJ23" s="1438">
        <v>0</v>
      </c>
      <c r="BK23" s="1438">
        <v>0</v>
      </c>
      <c r="BL23" s="1438">
        <v>0</v>
      </c>
      <c r="BN23" s="1438">
        <v>0</v>
      </c>
      <c r="BO23" s="1438">
        <v>0</v>
      </c>
      <c r="BP23" s="1438">
        <v>0</v>
      </c>
      <c r="BQ23" s="1438">
        <v>0</v>
      </c>
      <c r="BR23" s="1438">
        <v>0</v>
      </c>
      <c r="BS23" s="1438">
        <v>0</v>
      </c>
      <c r="BT23" s="1438">
        <v>0</v>
      </c>
      <c r="BV23" s="1438">
        <v>0</v>
      </c>
      <c r="BW23" s="1438">
        <v>2028</v>
      </c>
      <c r="BX23" s="1438">
        <v>0</v>
      </c>
      <c r="BY23" s="1438">
        <v>0</v>
      </c>
      <c r="BZ23" s="1438">
        <v>0</v>
      </c>
      <c r="CA23" s="1438">
        <v>0</v>
      </c>
      <c r="CB23" s="1438">
        <v>2028</v>
      </c>
      <c r="CD23" s="1438">
        <v>0</v>
      </c>
      <c r="CE23" s="1438">
        <v>2268</v>
      </c>
      <c r="CF23" s="1438">
        <v>0</v>
      </c>
      <c r="CG23" s="1438">
        <v>0</v>
      </c>
      <c r="CH23" s="1438">
        <v>0</v>
      </c>
      <c r="CI23" s="1438">
        <v>0</v>
      </c>
      <c r="CJ23" s="1438">
        <v>2269</v>
      </c>
      <c r="CL23" s="1438">
        <v>0</v>
      </c>
      <c r="CM23" s="1438">
        <v>2608</v>
      </c>
      <c r="CN23" s="1438">
        <v>0</v>
      </c>
      <c r="CO23" s="1438">
        <v>0</v>
      </c>
      <c r="CP23" s="1438">
        <v>0</v>
      </c>
      <c r="CQ23" s="1438">
        <v>0</v>
      </c>
      <c r="CR23" s="1438">
        <v>2608</v>
      </c>
      <c r="CT23" s="1438">
        <v>0</v>
      </c>
      <c r="CU23" s="1438">
        <v>2892</v>
      </c>
      <c r="CV23" s="1438">
        <v>0</v>
      </c>
      <c r="CW23" s="1438">
        <v>0</v>
      </c>
      <c r="CX23" s="1438">
        <v>0</v>
      </c>
      <c r="CY23" s="1438">
        <v>0</v>
      </c>
      <c r="CZ23" s="1438">
        <v>2892</v>
      </c>
      <c r="DB23" s="1438">
        <v>0</v>
      </c>
      <c r="DC23" s="1438">
        <v>3176</v>
      </c>
      <c r="DD23" s="1438">
        <v>0</v>
      </c>
      <c r="DE23" s="1438">
        <v>0</v>
      </c>
      <c r="DF23" s="1438">
        <v>0</v>
      </c>
      <c r="DG23" s="1438">
        <v>0</v>
      </c>
      <c r="DH23" s="1438">
        <v>3176</v>
      </c>
      <c r="DJ23" s="1438">
        <v>0</v>
      </c>
      <c r="DK23" s="1438">
        <v>3872</v>
      </c>
      <c r="DL23" s="1438">
        <v>0</v>
      </c>
      <c r="DM23" s="1438">
        <v>0</v>
      </c>
      <c r="DN23" s="1438">
        <v>0</v>
      </c>
      <c r="DO23" s="1438">
        <v>0</v>
      </c>
      <c r="DP23" s="1438">
        <v>3872</v>
      </c>
      <c r="DR23" s="1438">
        <v>0</v>
      </c>
      <c r="DS23" s="1438">
        <v>3863.9888813000034</v>
      </c>
      <c r="DT23" s="1438">
        <v>0</v>
      </c>
      <c r="DU23" s="1438">
        <v>0</v>
      </c>
      <c r="DV23" s="1438">
        <v>0</v>
      </c>
      <c r="DW23" s="1438">
        <v>0</v>
      </c>
      <c r="DX23" s="1438">
        <v>3864</v>
      </c>
    </row>
    <row r="24" spans="1:128">
      <c r="A24" s="1932" t="s">
        <v>267</v>
      </c>
      <c r="B24" s="1438">
        <v>0</v>
      </c>
      <c r="C24" s="1438">
        <v>0</v>
      </c>
      <c r="D24" s="1438">
        <v>0</v>
      </c>
      <c r="E24" s="1438">
        <v>0</v>
      </c>
      <c r="F24" s="1438">
        <v>0</v>
      </c>
      <c r="G24" s="1438">
        <v>0</v>
      </c>
      <c r="H24" s="1438">
        <v>0</v>
      </c>
      <c r="J24" s="1438">
        <v>0</v>
      </c>
      <c r="K24" s="1438">
        <v>0</v>
      </c>
      <c r="L24" s="1438">
        <v>0</v>
      </c>
      <c r="M24" s="1438">
        <v>0</v>
      </c>
      <c r="N24" s="1438">
        <v>0</v>
      </c>
      <c r="O24" s="1438">
        <v>0</v>
      </c>
      <c r="P24" s="1438">
        <v>0</v>
      </c>
      <c r="R24" s="1438">
        <v>0</v>
      </c>
      <c r="S24" s="1438">
        <v>0</v>
      </c>
      <c r="T24" s="1438">
        <v>0</v>
      </c>
      <c r="U24" s="1438">
        <v>0</v>
      </c>
      <c r="V24" s="1438">
        <v>0</v>
      </c>
      <c r="W24" s="1438">
        <v>0</v>
      </c>
      <c r="X24" s="1438">
        <v>0</v>
      </c>
      <c r="Z24" s="1438">
        <v>0</v>
      </c>
      <c r="AA24" s="1438">
        <v>0</v>
      </c>
      <c r="AB24" s="1438">
        <v>0</v>
      </c>
      <c r="AC24" s="1438">
        <v>0</v>
      </c>
      <c r="AD24" s="1438">
        <v>0</v>
      </c>
      <c r="AE24" s="1438">
        <v>0</v>
      </c>
      <c r="AF24" s="1438">
        <v>0</v>
      </c>
      <c r="AH24" s="1438">
        <v>0</v>
      </c>
      <c r="AI24" s="1438">
        <v>0</v>
      </c>
      <c r="AJ24" s="1438">
        <v>0</v>
      </c>
      <c r="AK24" s="1438">
        <v>0</v>
      </c>
      <c r="AL24" s="1438">
        <v>0</v>
      </c>
      <c r="AM24" s="1438">
        <v>0</v>
      </c>
      <c r="AN24" s="1438">
        <v>0</v>
      </c>
      <c r="AP24" s="1438">
        <v>0</v>
      </c>
      <c r="AQ24" s="1438">
        <v>0</v>
      </c>
      <c r="AR24" s="1438">
        <v>0</v>
      </c>
      <c r="AS24" s="1438">
        <v>0</v>
      </c>
      <c r="AT24" s="1438">
        <v>0</v>
      </c>
      <c r="AU24" s="1438">
        <v>0</v>
      </c>
      <c r="AV24" s="1438">
        <v>0</v>
      </c>
      <c r="AX24" s="1438">
        <v>0</v>
      </c>
      <c r="AY24" s="1438">
        <v>0</v>
      </c>
      <c r="AZ24" s="1438">
        <v>0</v>
      </c>
      <c r="BA24" s="1438">
        <v>0</v>
      </c>
      <c r="BB24" s="1438">
        <v>0</v>
      </c>
      <c r="BC24" s="1438">
        <v>0</v>
      </c>
      <c r="BD24" s="1438">
        <v>0</v>
      </c>
      <c r="BF24" s="1438">
        <v>0</v>
      </c>
      <c r="BG24" s="1438">
        <v>0</v>
      </c>
      <c r="BH24" s="1438">
        <v>0</v>
      </c>
      <c r="BI24" s="1438">
        <v>0</v>
      </c>
      <c r="BJ24" s="1438">
        <v>0</v>
      </c>
      <c r="BK24" s="1438">
        <v>0</v>
      </c>
      <c r="BL24" s="1438">
        <v>0</v>
      </c>
      <c r="BN24" s="1438">
        <v>0</v>
      </c>
      <c r="BO24" s="1438">
        <v>0</v>
      </c>
      <c r="BP24" s="1438">
        <v>0</v>
      </c>
      <c r="BQ24" s="1438">
        <v>0</v>
      </c>
      <c r="BR24" s="1438">
        <v>0</v>
      </c>
      <c r="BS24" s="1438">
        <v>0</v>
      </c>
      <c r="BT24" s="1438">
        <v>0</v>
      </c>
      <c r="BV24" s="1438">
        <v>0</v>
      </c>
      <c r="BW24" s="1438">
        <v>14633</v>
      </c>
      <c r="BX24" s="1438">
        <v>0</v>
      </c>
      <c r="BY24" s="1438">
        <v>0</v>
      </c>
      <c r="BZ24" s="1438">
        <v>0</v>
      </c>
      <c r="CA24" s="1438">
        <v>0</v>
      </c>
      <c r="CB24" s="1438">
        <v>14633</v>
      </c>
      <c r="CD24" s="1438">
        <v>0</v>
      </c>
      <c r="CE24" s="1438">
        <v>13443</v>
      </c>
      <c r="CF24" s="1438">
        <v>0</v>
      </c>
      <c r="CG24" s="1438">
        <v>0</v>
      </c>
      <c r="CH24" s="1438">
        <v>0</v>
      </c>
      <c r="CI24" s="1438">
        <v>0</v>
      </c>
      <c r="CJ24" s="1438">
        <v>13443</v>
      </c>
      <c r="CL24" s="1438">
        <v>0</v>
      </c>
      <c r="CM24" s="1438">
        <v>13088</v>
      </c>
      <c r="CN24" s="1438">
        <v>0</v>
      </c>
      <c r="CO24" s="1438">
        <v>0</v>
      </c>
      <c r="CP24" s="1438">
        <v>0</v>
      </c>
      <c r="CQ24" s="1438">
        <v>0</v>
      </c>
      <c r="CR24" s="1438">
        <v>13088</v>
      </c>
      <c r="CT24" s="1438">
        <v>0</v>
      </c>
      <c r="CU24" s="1438">
        <v>12726</v>
      </c>
      <c r="CV24" s="1438">
        <v>0</v>
      </c>
      <c r="CW24" s="1438">
        <v>0</v>
      </c>
      <c r="CX24" s="1438">
        <v>0</v>
      </c>
      <c r="CY24" s="1438">
        <v>0</v>
      </c>
      <c r="CZ24" s="1438">
        <v>12726</v>
      </c>
      <c r="DB24" s="1438">
        <v>0</v>
      </c>
      <c r="DC24" s="1438">
        <v>9408</v>
      </c>
      <c r="DD24" s="1438">
        <v>0</v>
      </c>
      <c r="DE24" s="1438">
        <v>0</v>
      </c>
      <c r="DF24" s="1438">
        <v>0</v>
      </c>
      <c r="DG24" s="1438">
        <v>0</v>
      </c>
      <c r="DH24" s="1438">
        <v>9408</v>
      </c>
      <c r="DJ24" s="1438">
        <v>0</v>
      </c>
      <c r="DK24" s="1438">
        <v>9380</v>
      </c>
      <c r="DL24" s="1438">
        <v>0</v>
      </c>
      <c r="DM24" s="1438">
        <v>0</v>
      </c>
      <c r="DN24" s="1438">
        <v>0</v>
      </c>
      <c r="DO24" s="1438">
        <v>0</v>
      </c>
      <c r="DP24" s="1438">
        <v>9380</v>
      </c>
      <c r="DR24" s="1438">
        <v>0</v>
      </c>
      <c r="DS24" s="1438">
        <v>8948</v>
      </c>
      <c r="DT24" s="1438">
        <v>0</v>
      </c>
      <c r="DU24" s="1438">
        <v>0</v>
      </c>
      <c r="DV24" s="1438">
        <v>0</v>
      </c>
      <c r="DW24" s="1438">
        <v>0</v>
      </c>
      <c r="DX24" s="1438">
        <v>8948</v>
      </c>
    </row>
    <row r="25" spans="1:128">
      <c r="A25" s="1932" t="s">
        <v>268</v>
      </c>
      <c r="B25" s="1438">
        <v>0</v>
      </c>
      <c r="C25" s="1438">
        <v>0</v>
      </c>
      <c r="D25" s="1438">
        <v>0</v>
      </c>
      <c r="E25" s="1438">
        <v>0</v>
      </c>
      <c r="F25" s="1438">
        <v>0</v>
      </c>
      <c r="G25" s="1438">
        <v>0</v>
      </c>
      <c r="H25" s="1438">
        <v>0</v>
      </c>
      <c r="J25" s="1438">
        <v>0</v>
      </c>
      <c r="K25" s="1438">
        <v>0</v>
      </c>
      <c r="L25" s="1438">
        <v>0</v>
      </c>
      <c r="M25" s="1438">
        <v>0</v>
      </c>
      <c r="N25" s="1438">
        <v>0</v>
      </c>
      <c r="O25" s="1438">
        <v>0</v>
      </c>
      <c r="P25" s="1438">
        <v>0</v>
      </c>
      <c r="R25" s="1438">
        <v>0</v>
      </c>
      <c r="S25" s="1438">
        <v>0</v>
      </c>
      <c r="T25" s="1438">
        <v>0</v>
      </c>
      <c r="U25" s="1438">
        <v>0</v>
      </c>
      <c r="V25" s="1438">
        <v>0</v>
      </c>
      <c r="W25" s="1438">
        <v>0</v>
      </c>
      <c r="X25" s="1438">
        <v>0</v>
      </c>
      <c r="Z25" s="1438">
        <v>0</v>
      </c>
      <c r="AA25" s="1438">
        <v>0</v>
      </c>
      <c r="AB25" s="1438">
        <v>0</v>
      </c>
      <c r="AC25" s="1438">
        <v>0</v>
      </c>
      <c r="AD25" s="1438">
        <v>0</v>
      </c>
      <c r="AE25" s="1438">
        <v>0</v>
      </c>
      <c r="AF25" s="1438">
        <v>0</v>
      </c>
      <c r="AH25" s="1438">
        <v>0</v>
      </c>
      <c r="AI25" s="1438">
        <v>0</v>
      </c>
      <c r="AJ25" s="1438">
        <v>0</v>
      </c>
      <c r="AK25" s="1438">
        <v>0</v>
      </c>
      <c r="AL25" s="1438">
        <v>0</v>
      </c>
      <c r="AM25" s="1438">
        <v>0</v>
      </c>
      <c r="AN25" s="1438">
        <v>0</v>
      </c>
      <c r="AP25" s="1438">
        <v>0</v>
      </c>
      <c r="AQ25" s="1438">
        <v>0</v>
      </c>
      <c r="AR25" s="1438">
        <v>0</v>
      </c>
      <c r="AS25" s="1438">
        <v>0</v>
      </c>
      <c r="AT25" s="1438">
        <v>0</v>
      </c>
      <c r="AU25" s="1438">
        <v>0</v>
      </c>
      <c r="AV25" s="1438">
        <v>0</v>
      </c>
      <c r="AX25" s="1438">
        <v>0</v>
      </c>
      <c r="AY25" s="1438">
        <v>0</v>
      </c>
      <c r="AZ25" s="1438">
        <v>0</v>
      </c>
      <c r="BA25" s="1438">
        <v>0</v>
      </c>
      <c r="BB25" s="1438">
        <v>0</v>
      </c>
      <c r="BC25" s="1438">
        <v>0</v>
      </c>
      <c r="BD25" s="1438">
        <v>0</v>
      </c>
      <c r="BF25" s="1438">
        <v>0</v>
      </c>
      <c r="BG25" s="1438">
        <v>0</v>
      </c>
      <c r="BH25" s="1438">
        <v>0</v>
      </c>
      <c r="BI25" s="1438">
        <v>0</v>
      </c>
      <c r="BJ25" s="1438">
        <v>0</v>
      </c>
      <c r="BK25" s="1438">
        <v>0</v>
      </c>
      <c r="BL25" s="1438">
        <v>0</v>
      </c>
      <c r="BN25" s="1438">
        <v>0</v>
      </c>
      <c r="BO25" s="1438">
        <v>0</v>
      </c>
      <c r="BP25" s="1438">
        <v>0</v>
      </c>
      <c r="BQ25" s="1438">
        <v>0</v>
      </c>
      <c r="BR25" s="1438">
        <v>0</v>
      </c>
      <c r="BS25" s="1438">
        <v>0</v>
      </c>
      <c r="BT25" s="1438">
        <v>0</v>
      </c>
      <c r="BV25" s="1438">
        <v>0</v>
      </c>
      <c r="BW25" s="1438">
        <v>80</v>
      </c>
      <c r="BX25" s="1438">
        <v>80</v>
      </c>
      <c r="BY25" s="1438">
        <v>0</v>
      </c>
      <c r="BZ25" s="1438">
        <v>0</v>
      </c>
      <c r="CA25" s="1438">
        <v>0</v>
      </c>
      <c r="CB25" s="1438">
        <v>0</v>
      </c>
      <c r="CD25" s="1438">
        <v>0</v>
      </c>
      <c r="CE25" s="1438">
        <v>89</v>
      </c>
      <c r="CF25" s="1438">
        <v>89</v>
      </c>
      <c r="CG25" s="1438">
        <v>0</v>
      </c>
      <c r="CH25" s="1438">
        <v>0</v>
      </c>
      <c r="CI25" s="1438">
        <v>0</v>
      </c>
      <c r="CJ25" s="1438">
        <v>0</v>
      </c>
      <c r="CL25" s="1438">
        <v>0</v>
      </c>
      <c r="CM25" s="1438">
        <v>93</v>
      </c>
      <c r="CN25" s="1438">
        <v>93</v>
      </c>
      <c r="CO25" s="1438">
        <v>0</v>
      </c>
      <c r="CP25" s="1438">
        <v>0</v>
      </c>
      <c r="CQ25" s="1438">
        <v>0</v>
      </c>
      <c r="CR25" s="1438">
        <v>0</v>
      </c>
      <c r="CT25" s="1438">
        <v>0</v>
      </c>
      <c r="CU25" s="1438">
        <v>97</v>
      </c>
      <c r="CV25" s="1438">
        <v>97</v>
      </c>
      <c r="CW25" s="1438">
        <v>0</v>
      </c>
      <c r="CX25" s="1438">
        <v>0</v>
      </c>
      <c r="CY25" s="1438">
        <v>0</v>
      </c>
      <c r="CZ25" s="1438">
        <v>0</v>
      </c>
      <c r="DB25" s="1438">
        <v>0</v>
      </c>
      <c r="DC25" s="1438">
        <v>101</v>
      </c>
      <c r="DD25" s="1438">
        <v>101</v>
      </c>
      <c r="DE25" s="1438">
        <v>0</v>
      </c>
      <c r="DF25" s="1438">
        <v>0</v>
      </c>
      <c r="DG25" s="1438">
        <v>0</v>
      </c>
      <c r="DH25" s="1438">
        <v>0</v>
      </c>
      <c r="DJ25" s="1438">
        <v>0</v>
      </c>
      <c r="DK25" s="1438">
        <v>104</v>
      </c>
      <c r="DL25" s="1438">
        <v>104</v>
      </c>
      <c r="DM25" s="1438">
        <v>0</v>
      </c>
      <c r="DN25" s="1438">
        <v>0</v>
      </c>
      <c r="DO25" s="1438">
        <v>0</v>
      </c>
      <c r="DP25" s="1438">
        <v>0</v>
      </c>
      <c r="DR25" s="1438">
        <v>0</v>
      </c>
      <c r="DS25" s="1438">
        <v>108</v>
      </c>
      <c r="DT25" s="1438">
        <v>108</v>
      </c>
      <c r="DU25" s="1438">
        <v>0</v>
      </c>
      <c r="DV25" s="1438">
        <v>0</v>
      </c>
      <c r="DW25" s="1438">
        <v>0</v>
      </c>
      <c r="DX25" s="1438">
        <v>0</v>
      </c>
    </row>
    <row r="26" spans="1:128" ht="14.4" thickBot="1">
      <c r="A26" s="1500" t="s">
        <v>245</v>
      </c>
      <c r="B26" s="1501">
        <v>3048537</v>
      </c>
      <c r="C26" s="1501">
        <v>2732288</v>
      </c>
      <c r="D26" s="1501">
        <v>2124648</v>
      </c>
      <c r="E26" s="1501">
        <v>499933</v>
      </c>
      <c r="F26" s="1501">
        <v>26062</v>
      </c>
      <c r="G26" s="1501">
        <v>454157</v>
      </c>
      <c r="H26" s="1501">
        <v>81645</v>
      </c>
      <c r="J26" s="1501">
        <v>3008534</v>
      </c>
      <c r="K26" s="1501">
        <v>2694659</v>
      </c>
      <c r="L26" s="1501">
        <v>1998349</v>
      </c>
      <c r="M26" s="1501">
        <v>601931</v>
      </c>
      <c r="N26" s="1501">
        <v>21541</v>
      </c>
      <c r="O26" s="1501">
        <v>419285</v>
      </c>
      <c r="P26" s="1501">
        <v>72838</v>
      </c>
      <c r="R26" s="1501">
        <v>2931995</v>
      </c>
      <c r="S26" s="1501">
        <v>2636883</v>
      </c>
      <c r="T26" s="1501">
        <v>2047774</v>
      </c>
      <c r="U26" s="1501">
        <v>492448</v>
      </c>
      <c r="V26" s="1501">
        <v>22527</v>
      </c>
      <c r="W26" s="1501">
        <v>438059</v>
      </c>
      <c r="X26" s="1501">
        <v>74134</v>
      </c>
      <c r="Z26" s="1501">
        <v>2788916</v>
      </c>
      <c r="AA26" s="1501">
        <v>2502518</v>
      </c>
      <c r="AB26" s="1501">
        <v>1916314</v>
      </c>
      <c r="AC26" s="1501">
        <v>491179</v>
      </c>
      <c r="AD26" s="1501">
        <v>20179</v>
      </c>
      <c r="AE26" s="1501">
        <v>407943</v>
      </c>
      <c r="AF26" s="1501">
        <v>74846</v>
      </c>
      <c r="AH26" s="1501">
        <v>2696522</v>
      </c>
      <c r="AI26" s="1501">
        <v>2416947</v>
      </c>
      <c r="AJ26" s="1501">
        <v>1907336</v>
      </c>
      <c r="AK26" s="1501">
        <v>418047</v>
      </c>
      <c r="AL26" s="1501">
        <v>18575</v>
      </c>
      <c r="AM26" s="1501">
        <v>409273</v>
      </c>
      <c r="AN26" s="1501">
        <v>72989</v>
      </c>
      <c r="AP26" s="1501">
        <v>2678896</v>
      </c>
      <c r="AQ26" s="1501">
        <v>2411605</v>
      </c>
      <c r="AR26" s="1501">
        <v>1850146</v>
      </c>
      <c r="AS26" s="1501">
        <v>469209</v>
      </c>
      <c r="AT26" s="1501">
        <v>16957</v>
      </c>
      <c r="AU26" s="1501">
        <v>338972</v>
      </c>
      <c r="AV26" s="1501">
        <v>75293</v>
      </c>
      <c r="AX26" s="1501">
        <v>2585768</v>
      </c>
      <c r="AY26" s="1501">
        <v>2325477</v>
      </c>
      <c r="AZ26" s="1501">
        <v>1859621</v>
      </c>
      <c r="BA26" s="1501">
        <v>398312</v>
      </c>
      <c r="BB26" s="1501">
        <v>17078</v>
      </c>
      <c r="BC26" s="1501">
        <v>360976</v>
      </c>
      <c r="BD26" s="1501">
        <v>48666</v>
      </c>
      <c r="BF26" s="1501">
        <v>2547033</v>
      </c>
      <c r="BG26" s="1501">
        <v>2296426</v>
      </c>
      <c r="BH26" s="1501">
        <v>1791286</v>
      </c>
      <c r="BI26" s="1501">
        <v>439607</v>
      </c>
      <c r="BJ26" s="1501">
        <v>17925</v>
      </c>
      <c r="BK26" s="1501">
        <v>309414</v>
      </c>
      <c r="BL26" s="1501">
        <v>45892</v>
      </c>
      <c r="BN26" s="1501">
        <v>2469958</v>
      </c>
      <c r="BO26" s="1501">
        <v>2226497</v>
      </c>
      <c r="BP26" s="1501">
        <v>1752566</v>
      </c>
      <c r="BQ26" s="1501">
        <v>408346</v>
      </c>
      <c r="BR26" s="1501">
        <v>18857</v>
      </c>
      <c r="BS26" s="1501">
        <v>305357</v>
      </c>
      <c r="BT26" s="1501">
        <v>42740</v>
      </c>
      <c r="BV26" s="1501">
        <v>2422978</v>
      </c>
      <c r="BW26" s="1501">
        <v>2184728</v>
      </c>
      <c r="BX26" s="1501">
        <v>1663527</v>
      </c>
      <c r="BY26" s="1501">
        <v>451890</v>
      </c>
      <c r="BZ26" s="1501">
        <v>16348</v>
      </c>
      <c r="CA26" s="1501">
        <v>234128</v>
      </c>
      <c r="CB26" s="1501">
        <v>49681</v>
      </c>
      <c r="CD26" s="1501">
        <v>2183310</v>
      </c>
      <c r="CE26" s="1501">
        <v>1969791</v>
      </c>
      <c r="CF26" s="1501">
        <v>1578936</v>
      </c>
      <c r="CG26" s="1501">
        <v>324938</v>
      </c>
      <c r="CH26" s="1501">
        <v>11939</v>
      </c>
      <c r="CI26" s="1501">
        <v>220189</v>
      </c>
      <c r="CJ26" s="1501">
        <v>49274</v>
      </c>
      <c r="CL26" s="1501">
        <v>2166019</v>
      </c>
      <c r="CM26" s="1501">
        <v>1954548</v>
      </c>
      <c r="CN26" s="1501">
        <v>1574512</v>
      </c>
      <c r="CO26" s="1501">
        <v>321856</v>
      </c>
      <c r="CP26" s="1501">
        <v>10265</v>
      </c>
      <c r="CQ26" s="1501">
        <v>215267</v>
      </c>
      <c r="CR26" s="1501">
        <v>45461</v>
      </c>
      <c r="CT26" s="1501">
        <v>2154879</v>
      </c>
      <c r="CU26" s="1501">
        <v>1943150</v>
      </c>
      <c r="CV26" s="1501">
        <v>1523633</v>
      </c>
      <c r="CW26" s="1501">
        <v>356021</v>
      </c>
      <c r="CX26" s="1501">
        <v>9757</v>
      </c>
      <c r="CY26" s="1501">
        <v>246479</v>
      </c>
      <c r="CZ26" s="1501">
        <v>51799</v>
      </c>
      <c r="DB26" s="1501">
        <v>2065744</v>
      </c>
      <c r="DC26" s="1501">
        <v>1850684</v>
      </c>
      <c r="DD26" s="1501">
        <v>1465374</v>
      </c>
      <c r="DE26" s="1501">
        <v>318236</v>
      </c>
      <c r="DF26" s="1501">
        <v>10103</v>
      </c>
      <c r="DG26" s="1501">
        <v>238862</v>
      </c>
      <c r="DH26" s="1501">
        <v>53124</v>
      </c>
      <c r="DJ26" s="1501">
        <v>2124817</v>
      </c>
      <c r="DK26" s="1501">
        <v>1917123</v>
      </c>
      <c r="DL26" s="1501">
        <v>1499822</v>
      </c>
      <c r="DM26" s="1501">
        <v>352637</v>
      </c>
      <c r="DN26" s="1501">
        <v>7006</v>
      </c>
      <c r="DO26" s="1501">
        <v>308173</v>
      </c>
      <c r="DP26" s="1501">
        <v>53358</v>
      </c>
      <c r="DR26" s="1501">
        <v>2112586</v>
      </c>
      <c r="DS26" s="1501">
        <v>1901734</v>
      </c>
      <c r="DT26" s="1501">
        <v>1437545</v>
      </c>
      <c r="DU26" s="1501">
        <v>406551</v>
      </c>
      <c r="DV26" s="1501">
        <v>6388</v>
      </c>
      <c r="DW26" s="1501">
        <v>269750</v>
      </c>
      <c r="DX26" s="1501">
        <v>48427</v>
      </c>
    </row>
    <row r="27" spans="1:128" ht="14.4" thickBot="1">
      <c r="A27" s="1334" t="s">
        <v>246</v>
      </c>
      <c r="B27" s="1934"/>
      <c r="C27" s="1934"/>
      <c r="D27" s="1934"/>
      <c r="E27" s="1934"/>
      <c r="F27" s="1934"/>
      <c r="G27" s="1934"/>
      <c r="H27" s="1934"/>
      <c r="J27" s="1934"/>
      <c r="K27" s="1934"/>
      <c r="L27" s="1934"/>
      <c r="M27" s="1934"/>
      <c r="N27" s="1934"/>
      <c r="O27" s="1934"/>
      <c r="P27" s="1934"/>
      <c r="R27" s="1934"/>
      <c r="S27" s="1934"/>
      <c r="T27" s="1934"/>
      <c r="U27" s="1934"/>
      <c r="V27" s="1934"/>
      <c r="W27" s="1934"/>
      <c r="X27" s="1934"/>
      <c r="Z27" s="1934"/>
      <c r="AA27" s="1934"/>
      <c r="AB27" s="1934"/>
      <c r="AC27" s="1934"/>
      <c r="AD27" s="1934"/>
      <c r="AE27" s="1934"/>
      <c r="AF27" s="1934"/>
      <c r="AH27" s="1934"/>
      <c r="AI27" s="1934"/>
      <c r="AJ27" s="1934"/>
      <c r="AK27" s="1934"/>
      <c r="AL27" s="1934"/>
      <c r="AM27" s="1934"/>
      <c r="AN27" s="1934"/>
      <c r="AP27" s="1934"/>
      <c r="AQ27" s="1934"/>
      <c r="AR27" s="1934"/>
      <c r="AS27" s="1934"/>
      <c r="AT27" s="1934"/>
      <c r="AU27" s="1934"/>
      <c r="AV27" s="1934"/>
      <c r="AX27" s="1934"/>
      <c r="AY27" s="1934"/>
      <c r="AZ27" s="1934"/>
      <c r="BA27" s="1934"/>
      <c r="BB27" s="1934"/>
      <c r="BC27" s="1934"/>
      <c r="BD27" s="1934"/>
      <c r="BF27" s="1934"/>
      <c r="BG27" s="1934"/>
      <c r="BH27" s="1934"/>
      <c r="BI27" s="1934"/>
      <c r="BJ27" s="1934"/>
      <c r="BK27" s="1934"/>
      <c r="BL27" s="1934"/>
      <c r="BN27" s="1934"/>
      <c r="BO27" s="1934"/>
      <c r="BP27" s="1934"/>
      <c r="BQ27" s="1934"/>
      <c r="BR27" s="1934"/>
      <c r="BS27" s="1934"/>
      <c r="BT27" s="1934"/>
      <c r="BV27" s="1934"/>
      <c r="BW27" s="1934"/>
      <c r="BX27" s="1934"/>
      <c r="BY27" s="1934"/>
      <c r="BZ27" s="1934"/>
      <c r="CA27" s="1934"/>
      <c r="CB27" s="1934"/>
      <c r="CD27" s="1934"/>
      <c r="CE27" s="1934"/>
      <c r="CF27" s="1934"/>
      <c r="CG27" s="1934"/>
      <c r="CH27" s="1934"/>
      <c r="CI27" s="1934"/>
      <c r="CJ27" s="1934"/>
      <c r="CL27" s="1934"/>
      <c r="CM27" s="1934"/>
      <c r="CN27" s="1934"/>
      <c r="CO27" s="1934"/>
      <c r="CP27" s="1934"/>
      <c r="CQ27" s="1934"/>
      <c r="CR27" s="1934"/>
      <c r="CT27" s="1934"/>
      <c r="CU27" s="1934"/>
      <c r="CV27" s="1934"/>
      <c r="CW27" s="1934"/>
      <c r="CX27" s="1934"/>
      <c r="CY27" s="1934"/>
      <c r="CZ27" s="1934"/>
      <c r="DB27" s="1934"/>
      <c r="DC27" s="1934"/>
      <c r="DD27" s="1934"/>
      <c r="DE27" s="1934"/>
      <c r="DF27" s="1934"/>
      <c r="DG27" s="1934"/>
      <c r="DH27" s="1934"/>
      <c r="DJ27" s="1934"/>
      <c r="DK27" s="1934"/>
      <c r="DL27" s="1934"/>
      <c r="DM27" s="1934"/>
      <c r="DN27" s="1934"/>
      <c r="DO27" s="1934"/>
      <c r="DP27" s="1934"/>
      <c r="DR27" s="1934"/>
      <c r="DS27" s="1934"/>
      <c r="DT27" s="1934"/>
      <c r="DU27" s="1934"/>
      <c r="DV27" s="1934"/>
      <c r="DW27" s="1934"/>
      <c r="DX27" s="1934"/>
    </row>
    <row r="28" spans="1:128">
      <c r="A28" s="1927" t="s">
        <v>269</v>
      </c>
      <c r="B28" s="2142">
        <v>2838080</v>
      </c>
      <c r="C28" s="2142">
        <v>2520474</v>
      </c>
      <c r="D28" s="2142">
        <v>0</v>
      </c>
      <c r="E28" s="2142">
        <v>395602</v>
      </c>
      <c r="F28" s="2142">
        <v>0</v>
      </c>
      <c r="G28" s="2142">
        <v>311801</v>
      </c>
      <c r="H28" s="2142">
        <v>2124872</v>
      </c>
      <c r="J28" s="2142">
        <v>2807432</v>
      </c>
      <c r="K28" s="2142">
        <v>2492166</v>
      </c>
      <c r="L28" s="2142">
        <v>0</v>
      </c>
      <c r="M28" s="2142">
        <v>433449</v>
      </c>
      <c r="N28" s="2142">
        <v>0</v>
      </c>
      <c r="O28" s="2142">
        <v>308091</v>
      </c>
      <c r="P28" s="2142">
        <v>2058717</v>
      </c>
      <c r="R28" s="1928">
        <v>2740007</v>
      </c>
      <c r="S28" s="1928">
        <v>2443589</v>
      </c>
      <c r="T28" s="1928">
        <v>0</v>
      </c>
      <c r="U28" s="1928">
        <v>417648</v>
      </c>
      <c r="V28" s="1928">
        <v>0</v>
      </c>
      <c r="W28" s="1928">
        <v>308818</v>
      </c>
      <c r="X28" s="1928">
        <v>2025941</v>
      </c>
      <c r="Z28" s="1928">
        <v>2605475</v>
      </c>
      <c r="AA28" s="1928">
        <v>2317715</v>
      </c>
      <c r="AB28" s="1928">
        <v>0</v>
      </c>
      <c r="AC28" s="1928">
        <v>380327</v>
      </c>
      <c r="AD28" s="1928">
        <v>0</v>
      </c>
      <c r="AE28" s="1928">
        <v>298013</v>
      </c>
      <c r="AF28" s="1928">
        <v>1937389</v>
      </c>
      <c r="AH28" s="1928">
        <v>2507587</v>
      </c>
      <c r="AI28" s="1928">
        <v>2227011</v>
      </c>
      <c r="AJ28" s="1928">
        <v>0</v>
      </c>
      <c r="AK28" s="1928">
        <v>365331</v>
      </c>
      <c r="AL28" s="1928">
        <v>0</v>
      </c>
      <c r="AM28" s="1928">
        <v>277922</v>
      </c>
      <c r="AN28" s="1928">
        <v>1861680</v>
      </c>
      <c r="AP28" s="1928">
        <v>2496604</v>
      </c>
      <c r="AQ28" s="1928">
        <v>2228216</v>
      </c>
      <c r="AR28" s="1928">
        <v>0</v>
      </c>
      <c r="AS28" s="1928">
        <v>381397</v>
      </c>
      <c r="AT28" s="1928">
        <v>0</v>
      </c>
      <c r="AU28" s="1928">
        <v>265697</v>
      </c>
      <c r="AV28" s="1928">
        <v>1846819</v>
      </c>
      <c r="AX28" s="1928">
        <v>2407344</v>
      </c>
      <c r="AY28" s="1928">
        <v>2145899</v>
      </c>
      <c r="AZ28" s="1928">
        <v>0</v>
      </c>
      <c r="BA28" s="1928">
        <v>345899</v>
      </c>
      <c r="BB28" s="1928">
        <v>0</v>
      </c>
      <c r="BC28" s="1928">
        <v>258518</v>
      </c>
      <c r="BD28" s="1928">
        <v>1800000</v>
      </c>
      <c r="BF28" s="1928">
        <v>2372960</v>
      </c>
      <c r="BG28" s="1928">
        <v>2121398</v>
      </c>
      <c r="BH28" s="1928">
        <v>0</v>
      </c>
      <c r="BI28" s="1928">
        <v>322277</v>
      </c>
      <c r="BJ28" s="1928">
        <v>0</v>
      </c>
      <c r="BK28" s="1928">
        <v>259251</v>
      </c>
      <c r="BL28" s="1928">
        <v>1799121</v>
      </c>
      <c r="BN28" s="1928">
        <v>2300223</v>
      </c>
      <c r="BO28" s="1928">
        <v>2055833</v>
      </c>
      <c r="BP28" s="1928">
        <v>0</v>
      </c>
      <c r="BQ28" s="1928">
        <v>331304</v>
      </c>
      <c r="BR28" s="1928">
        <v>0</v>
      </c>
      <c r="BS28" s="1928">
        <v>258799</v>
      </c>
      <c r="BT28" s="1928">
        <v>1724529</v>
      </c>
      <c r="BV28" s="1928">
        <v>2257391</v>
      </c>
      <c r="BW28" s="1928">
        <v>2018166</v>
      </c>
      <c r="BX28" s="1928">
        <v>0</v>
      </c>
      <c r="BY28" s="1928">
        <v>340600</v>
      </c>
      <c r="BZ28" s="1928">
        <v>0</v>
      </c>
      <c r="CA28" s="1928">
        <v>245662</v>
      </c>
      <c r="CB28" s="1928">
        <v>1677566</v>
      </c>
      <c r="CD28" s="1928">
        <v>2029408</v>
      </c>
      <c r="CE28" s="1928">
        <v>1815003</v>
      </c>
      <c r="CF28" s="1928">
        <v>0</v>
      </c>
      <c r="CG28" s="1928">
        <v>305711</v>
      </c>
      <c r="CH28" s="1928">
        <v>0</v>
      </c>
      <c r="CI28" s="1928">
        <v>229679</v>
      </c>
      <c r="CJ28" s="1928">
        <v>1509292</v>
      </c>
      <c r="CL28" s="1928">
        <v>2007337</v>
      </c>
      <c r="CM28" s="1928">
        <v>1795858</v>
      </c>
      <c r="CN28" s="1928">
        <v>0</v>
      </c>
      <c r="CO28" s="1928">
        <v>297785</v>
      </c>
      <c r="CP28" s="1928">
        <v>0</v>
      </c>
      <c r="CQ28" s="1928">
        <v>227484</v>
      </c>
      <c r="CR28" s="1928">
        <v>1498073</v>
      </c>
      <c r="CT28" s="1928">
        <v>2001458</v>
      </c>
      <c r="CU28" s="1928">
        <v>1789709</v>
      </c>
      <c r="CV28" s="1928">
        <v>0</v>
      </c>
      <c r="CW28" s="1928">
        <v>302790</v>
      </c>
      <c r="CX28" s="1928">
        <v>0</v>
      </c>
      <c r="CY28" s="1928">
        <v>208052</v>
      </c>
      <c r="CZ28" s="1928">
        <v>1486919</v>
      </c>
      <c r="DB28" s="1928">
        <v>1915895</v>
      </c>
      <c r="DC28" s="1928">
        <v>1700804</v>
      </c>
      <c r="DD28" s="1928">
        <v>0</v>
      </c>
      <c r="DE28" s="1928">
        <v>266661</v>
      </c>
      <c r="DF28" s="1928">
        <v>0</v>
      </c>
      <c r="DG28" s="1928">
        <v>193463</v>
      </c>
      <c r="DH28" s="1928">
        <v>1434143</v>
      </c>
      <c r="DJ28" s="1928">
        <v>1969123</v>
      </c>
      <c r="DK28" s="1928">
        <v>1761372</v>
      </c>
      <c r="DL28" s="1928">
        <v>0</v>
      </c>
      <c r="DM28" s="1928">
        <v>285826</v>
      </c>
      <c r="DN28" s="1928">
        <v>0</v>
      </c>
      <c r="DO28" s="1928">
        <v>205545</v>
      </c>
      <c r="DP28" s="1928">
        <v>1475546</v>
      </c>
      <c r="DR28" s="1928">
        <v>1961717</v>
      </c>
      <c r="DS28" s="1928">
        <v>1750885</v>
      </c>
      <c r="DT28" s="1928">
        <v>0</v>
      </c>
      <c r="DU28" s="1928">
        <v>298704</v>
      </c>
      <c r="DV28" s="1928">
        <v>0</v>
      </c>
      <c r="DW28" s="1928">
        <v>197649</v>
      </c>
      <c r="DX28" s="1928">
        <v>1452181</v>
      </c>
    </row>
    <row r="29" spans="1:128">
      <c r="A29" s="1935" t="s">
        <v>247</v>
      </c>
      <c r="B29" s="2073">
        <v>1054741</v>
      </c>
      <c r="C29" s="2073">
        <v>1067626</v>
      </c>
      <c r="D29" s="2073">
        <v>0</v>
      </c>
      <c r="E29" s="2073">
        <v>0</v>
      </c>
      <c r="F29" s="2073">
        <v>0</v>
      </c>
      <c r="G29" s="2073">
        <v>85225</v>
      </c>
      <c r="H29" s="2073">
        <v>1067626</v>
      </c>
      <c r="J29" s="2073">
        <v>1020490</v>
      </c>
      <c r="K29" s="2073">
        <v>1032111</v>
      </c>
      <c r="L29" s="2073">
        <v>0</v>
      </c>
      <c r="M29" s="2073">
        <v>0</v>
      </c>
      <c r="N29" s="2073">
        <v>0</v>
      </c>
      <c r="O29" s="2073">
        <v>78659</v>
      </c>
      <c r="P29" s="2073">
        <v>1032111</v>
      </c>
      <c r="R29" s="1936">
        <v>1017165</v>
      </c>
      <c r="S29" s="1936">
        <v>1032009</v>
      </c>
      <c r="T29" s="1936">
        <v>0</v>
      </c>
      <c r="U29" s="1936">
        <v>0</v>
      </c>
      <c r="V29" s="1936">
        <v>0</v>
      </c>
      <c r="W29" s="1936">
        <v>77642</v>
      </c>
      <c r="X29" s="1936">
        <v>1032009</v>
      </c>
      <c r="Z29" s="1936">
        <v>965331</v>
      </c>
      <c r="AA29" s="1936">
        <v>977078</v>
      </c>
      <c r="AB29" s="1936">
        <v>0</v>
      </c>
      <c r="AC29" s="1936">
        <v>0</v>
      </c>
      <c r="AD29" s="1936">
        <v>0</v>
      </c>
      <c r="AE29" s="1936">
        <v>69543</v>
      </c>
      <c r="AF29" s="1936">
        <v>977078</v>
      </c>
      <c r="AH29" s="1936">
        <v>951352</v>
      </c>
      <c r="AI29" s="1936">
        <v>963713</v>
      </c>
      <c r="AJ29" s="1936">
        <v>0</v>
      </c>
      <c r="AK29" s="1936">
        <v>0</v>
      </c>
      <c r="AL29" s="1936">
        <v>0</v>
      </c>
      <c r="AM29" s="1936">
        <v>55392</v>
      </c>
      <c r="AN29" s="1936">
        <v>963713</v>
      </c>
      <c r="AP29" s="1936">
        <v>932284</v>
      </c>
      <c r="AQ29" s="1936">
        <v>944385</v>
      </c>
      <c r="AR29" s="1936">
        <v>0</v>
      </c>
      <c r="AS29" s="1936">
        <v>0</v>
      </c>
      <c r="AT29" s="1936">
        <v>0</v>
      </c>
      <c r="AU29" s="1936">
        <v>47872</v>
      </c>
      <c r="AV29" s="1936">
        <v>944385</v>
      </c>
      <c r="AX29" s="1936">
        <v>923281</v>
      </c>
      <c r="AY29" s="1936">
        <v>934322</v>
      </c>
      <c r="AZ29" s="1936">
        <v>0</v>
      </c>
      <c r="BA29" s="1936">
        <v>0</v>
      </c>
      <c r="BB29" s="1936">
        <v>0</v>
      </c>
      <c r="BC29" s="1936">
        <v>51675</v>
      </c>
      <c r="BD29" s="1936">
        <v>934322</v>
      </c>
      <c r="BF29" s="1936">
        <v>914834</v>
      </c>
      <c r="BG29" s="1936">
        <v>925079</v>
      </c>
      <c r="BH29" s="1936">
        <v>0</v>
      </c>
      <c r="BI29" s="1936">
        <v>0</v>
      </c>
      <c r="BJ29" s="1936">
        <v>0</v>
      </c>
      <c r="BK29" s="1936">
        <v>55938</v>
      </c>
      <c r="BL29" s="1936">
        <v>925079</v>
      </c>
      <c r="BN29" s="1936">
        <v>871438</v>
      </c>
      <c r="BO29" s="1936">
        <v>881893</v>
      </c>
      <c r="BP29" s="1936">
        <v>0</v>
      </c>
      <c r="BQ29" s="1936">
        <v>0</v>
      </c>
      <c r="BR29" s="1936">
        <v>0</v>
      </c>
      <c r="BS29" s="1936">
        <v>49764</v>
      </c>
      <c r="BT29" s="1936">
        <v>881893</v>
      </c>
      <c r="BV29" s="1936">
        <v>843974</v>
      </c>
      <c r="BW29" s="1936">
        <v>853094</v>
      </c>
      <c r="BX29" s="1936">
        <v>0</v>
      </c>
      <c r="BY29" s="1936">
        <v>0</v>
      </c>
      <c r="BZ29" s="1936">
        <v>0</v>
      </c>
      <c r="CA29" s="1936">
        <v>54894</v>
      </c>
      <c r="CB29" s="1936">
        <v>853094</v>
      </c>
      <c r="CD29" s="1936">
        <v>807043</v>
      </c>
      <c r="CE29" s="1936">
        <v>818014</v>
      </c>
      <c r="CF29" s="1936">
        <v>0</v>
      </c>
      <c r="CG29" s="1936">
        <v>0</v>
      </c>
      <c r="CH29" s="1936">
        <v>0</v>
      </c>
      <c r="CI29" s="1936">
        <v>51081</v>
      </c>
      <c r="CJ29" s="1936">
        <v>818014</v>
      </c>
      <c r="CL29" s="1936">
        <v>850372</v>
      </c>
      <c r="CM29" s="1936">
        <v>860024</v>
      </c>
      <c r="CN29" s="1936">
        <v>0</v>
      </c>
      <c r="CO29" s="1936">
        <v>0</v>
      </c>
      <c r="CP29" s="1936">
        <v>0</v>
      </c>
      <c r="CQ29" s="1936">
        <v>55494</v>
      </c>
      <c r="CR29" s="1936">
        <v>860024</v>
      </c>
      <c r="CT29" s="1936">
        <v>818734</v>
      </c>
      <c r="CU29" s="1936">
        <v>823289</v>
      </c>
      <c r="CV29" s="1936">
        <v>0</v>
      </c>
      <c r="CW29" s="1936">
        <v>0</v>
      </c>
      <c r="CX29" s="1936">
        <v>0</v>
      </c>
      <c r="CY29" s="1936">
        <v>55387</v>
      </c>
      <c r="CZ29" s="1936">
        <v>823289</v>
      </c>
      <c r="DB29" s="1936">
        <v>793501</v>
      </c>
      <c r="DC29" s="1936">
        <v>796672</v>
      </c>
      <c r="DD29" s="1936">
        <v>0</v>
      </c>
      <c r="DE29" s="1936">
        <v>0</v>
      </c>
      <c r="DF29" s="1936">
        <v>0</v>
      </c>
      <c r="DG29" s="1936">
        <v>41550</v>
      </c>
      <c r="DH29" s="1936">
        <v>796672</v>
      </c>
      <c r="DJ29" s="1936">
        <v>821379</v>
      </c>
      <c r="DK29" s="1936">
        <v>826548</v>
      </c>
      <c r="DL29" s="1936">
        <v>0</v>
      </c>
      <c r="DM29" s="1936">
        <v>0</v>
      </c>
      <c r="DN29" s="1936">
        <v>0</v>
      </c>
      <c r="DO29" s="1936">
        <v>43899</v>
      </c>
      <c r="DP29" s="1936">
        <v>826548</v>
      </c>
      <c r="DR29" s="1936">
        <v>809010</v>
      </c>
      <c r="DS29" s="1936">
        <v>814689</v>
      </c>
      <c r="DT29" s="1936">
        <v>0</v>
      </c>
      <c r="DU29" s="1936">
        <v>0</v>
      </c>
      <c r="DV29" s="1936">
        <v>0</v>
      </c>
      <c r="DW29" s="1936">
        <v>40922</v>
      </c>
      <c r="DX29" s="1936">
        <v>814689</v>
      </c>
    </row>
    <row r="30" spans="1:128">
      <c r="A30" s="1937" t="s">
        <v>248</v>
      </c>
      <c r="B30" s="1438">
        <v>409656</v>
      </c>
      <c r="C30" s="1438">
        <v>409805</v>
      </c>
      <c r="D30" s="1438">
        <v>0</v>
      </c>
      <c r="E30" s="1438">
        <v>352793</v>
      </c>
      <c r="F30" s="1438">
        <v>0</v>
      </c>
      <c r="G30" s="1438">
        <v>15</v>
      </c>
      <c r="H30" s="1438">
        <v>57012</v>
      </c>
      <c r="J30" s="1438">
        <v>448566</v>
      </c>
      <c r="K30" s="1438">
        <v>448677</v>
      </c>
      <c r="L30" s="1438">
        <v>0</v>
      </c>
      <c r="M30" s="1438">
        <v>402260</v>
      </c>
      <c r="N30" s="1438">
        <v>0</v>
      </c>
      <c r="O30" s="1438">
        <v>13</v>
      </c>
      <c r="P30" s="1438">
        <v>46417</v>
      </c>
      <c r="R30" s="1438">
        <v>430739</v>
      </c>
      <c r="S30" s="1438">
        <v>430832</v>
      </c>
      <c r="T30" s="1438">
        <v>0</v>
      </c>
      <c r="U30" s="1438">
        <v>381627</v>
      </c>
      <c r="V30" s="1438">
        <v>0</v>
      </c>
      <c r="W30" s="1438">
        <v>12</v>
      </c>
      <c r="X30" s="1438">
        <v>49205</v>
      </c>
      <c r="Z30" s="1438">
        <v>397185</v>
      </c>
      <c r="AA30" s="1438">
        <v>397270</v>
      </c>
      <c r="AB30" s="1438">
        <v>0</v>
      </c>
      <c r="AC30" s="1438">
        <v>351728</v>
      </c>
      <c r="AD30" s="1438">
        <v>0</v>
      </c>
      <c r="AE30" s="1438">
        <v>12</v>
      </c>
      <c r="AF30" s="1438">
        <v>45542</v>
      </c>
      <c r="AH30" s="1438">
        <v>389311</v>
      </c>
      <c r="AI30" s="1438">
        <v>389426</v>
      </c>
      <c r="AJ30" s="1438">
        <v>0</v>
      </c>
      <c r="AK30" s="1438">
        <v>345631</v>
      </c>
      <c r="AL30" s="1438">
        <v>0</v>
      </c>
      <c r="AM30" s="1438">
        <v>12</v>
      </c>
      <c r="AN30" s="1438">
        <v>43795</v>
      </c>
      <c r="AP30" s="1438">
        <v>387007</v>
      </c>
      <c r="AQ30" s="1438">
        <v>387109</v>
      </c>
      <c r="AR30" s="1438">
        <v>0</v>
      </c>
      <c r="AS30" s="1438">
        <v>345243</v>
      </c>
      <c r="AT30" s="1438">
        <v>0</v>
      </c>
      <c r="AU30" s="1438">
        <v>172</v>
      </c>
      <c r="AV30" s="1438">
        <v>41866</v>
      </c>
      <c r="AX30" s="1438">
        <v>343474</v>
      </c>
      <c r="AY30" s="1438">
        <v>343529</v>
      </c>
      <c r="AZ30" s="1438">
        <v>0</v>
      </c>
      <c r="BA30" s="1438">
        <v>307197</v>
      </c>
      <c r="BB30" s="1438">
        <v>0</v>
      </c>
      <c r="BC30" s="1438">
        <v>458</v>
      </c>
      <c r="BD30" s="1438">
        <v>36332</v>
      </c>
      <c r="BF30" s="1438">
        <v>320585</v>
      </c>
      <c r="BG30" s="1438">
        <v>320602</v>
      </c>
      <c r="BH30" s="1438">
        <v>0</v>
      </c>
      <c r="BI30" s="1438">
        <v>285460</v>
      </c>
      <c r="BJ30" s="1438">
        <v>0</v>
      </c>
      <c r="BK30" s="1438">
        <v>356</v>
      </c>
      <c r="BL30" s="1438">
        <v>35142</v>
      </c>
      <c r="BN30" s="1438">
        <v>320517</v>
      </c>
      <c r="BO30" s="1438">
        <v>320525</v>
      </c>
      <c r="BP30" s="1438">
        <v>0</v>
      </c>
      <c r="BQ30" s="1438">
        <v>289940</v>
      </c>
      <c r="BR30" s="1438">
        <v>0</v>
      </c>
      <c r="BS30" s="1438">
        <v>2</v>
      </c>
      <c r="BT30" s="1438">
        <v>30585</v>
      </c>
      <c r="BV30" s="1438">
        <v>323994</v>
      </c>
      <c r="BW30" s="1438">
        <v>323995</v>
      </c>
      <c r="BX30" s="1438">
        <v>0</v>
      </c>
      <c r="BY30" s="1438">
        <v>299546</v>
      </c>
      <c r="BZ30" s="1438">
        <v>0</v>
      </c>
      <c r="CA30" s="1438">
        <v>12</v>
      </c>
      <c r="CB30" s="1438">
        <v>24449</v>
      </c>
      <c r="CD30" s="1438">
        <v>278295</v>
      </c>
      <c r="CE30" s="1438">
        <v>278295</v>
      </c>
      <c r="CF30" s="1438">
        <v>0</v>
      </c>
      <c r="CG30" s="1438">
        <v>265616</v>
      </c>
      <c r="CH30" s="1438">
        <v>0</v>
      </c>
      <c r="CI30" s="1438">
        <v>12</v>
      </c>
      <c r="CJ30" s="1438">
        <v>12679</v>
      </c>
      <c r="CL30" s="1438">
        <v>271051</v>
      </c>
      <c r="CM30" s="1438">
        <v>271104</v>
      </c>
      <c r="CN30" s="1438">
        <v>0</v>
      </c>
      <c r="CO30" s="1438">
        <v>255922</v>
      </c>
      <c r="CP30" s="1438">
        <v>0</v>
      </c>
      <c r="CQ30" s="1438">
        <v>14</v>
      </c>
      <c r="CR30" s="1438">
        <v>15182</v>
      </c>
      <c r="CT30" s="1438">
        <v>281805</v>
      </c>
      <c r="CU30" s="1438">
        <v>281865</v>
      </c>
      <c r="CV30" s="1438">
        <v>0</v>
      </c>
      <c r="CW30" s="1438">
        <v>261939</v>
      </c>
      <c r="CX30" s="1438">
        <v>0</v>
      </c>
      <c r="CY30" s="1438">
        <v>13</v>
      </c>
      <c r="CZ30" s="1438">
        <v>19926</v>
      </c>
      <c r="DB30" s="1438">
        <v>250190</v>
      </c>
      <c r="DC30" s="1438">
        <v>250248</v>
      </c>
      <c r="DD30" s="1438">
        <v>0</v>
      </c>
      <c r="DE30" s="1438">
        <v>231076</v>
      </c>
      <c r="DF30" s="1438">
        <v>0</v>
      </c>
      <c r="DG30" s="1438">
        <v>3836</v>
      </c>
      <c r="DH30" s="1438">
        <v>19172</v>
      </c>
      <c r="DJ30" s="1438">
        <v>261774</v>
      </c>
      <c r="DK30" s="1438">
        <v>265329</v>
      </c>
      <c r="DL30" s="1438">
        <v>0</v>
      </c>
      <c r="DM30" s="1438">
        <v>244378</v>
      </c>
      <c r="DN30" s="1438">
        <v>0</v>
      </c>
      <c r="DO30" s="1438">
        <v>2237</v>
      </c>
      <c r="DP30" s="1438">
        <v>20951</v>
      </c>
      <c r="DR30" s="1438">
        <v>280541</v>
      </c>
      <c r="DS30" s="1438">
        <v>285680</v>
      </c>
      <c r="DT30" s="1438">
        <v>0</v>
      </c>
      <c r="DU30" s="1438">
        <v>255162</v>
      </c>
      <c r="DV30" s="1438">
        <v>0</v>
      </c>
      <c r="DW30" s="1438">
        <v>2580</v>
      </c>
      <c r="DX30" s="1438">
        <v>30518</v>
      </c>
    </row>
    <row r="31" spans="1:128">
      <c r="A31" s="1937" t="s">
        <v>270</v>
      </c>
      <c r="B31" s="1438">
        <v>332120</v>
      </c>
      <c r="C31" s="1438">
        <v>332120</v>
      </c>
      <c r="D31" s="1438">
        <v>0</v>
      </c>
      <c r="E31" s="1438">
        <v>0</v>
      </c>
      <c r="F31" s="1438">
        <v>0</v>
      </c>
      <c r="G31" s="1438">
        <v>49083</v>
      </c>
      <c r="H31" s="1438">
        <v>332120</v>
      </c>
      <c r="J31" s="1438">
        <v>308230</v>
      </c>
      <c r="K31" s="1438">
        <v>308230</v>
      </c>
      <c r="L31" s="1438">
        <v>0</v>
      </c>
      <c r="M31" s="1438">
        <v>0</v>
      </c>
      <c r="N31" s="1438">
        <v>0</v>
      </c>
      <c r="O31" s="1438">
        <v>49081</v>
      </c>
      <c r="P31" s="1438">
        <v>308230</v>
      </c>
      <c r="R31" s="1438">
        <v>306023</v>
      </c>
      <c r="S31" s="1438">
        <v>306023</v>
      </c>
      <c r="T31" s="1438">
        <v>0</v>
      </c>
      <c r="U31" s="1438">
        <v>0</v>
      </c>
      <c r="V31" s="1438">
        <v>0</v>
      </c>
      <c r="W31" s="1438">
        <v>49803</v>
      </c>
      <c r="X31" s="1438">
        <v>306023</v>
      </c>
      <c r="Z31" s="1438">
        <v>302988</v>
      </c>
      <c r="AA31" s="1438">
        <v>302988</v>
      </c>
      <c r="AB31" s="1438">
        <v>0</v>
      </c>
      <c r="AC31" s="1438">
        <v>0</v>
      </c>
      <c r="AD31" s="1438">
        <v>0</v>
      </c>
      <c r="AE31" s="1438">
        <v>40056</v>
      </c>
      <c r="AF31" s="1438">
        <v>302988</v>
      </c>
      <c r="AH31" s="1438">
        <v>301635</v>
      </c>
      <c r="AI31" s="1438">
        <v>301635</v>
      </c>
      <c r="AJ31" s="1438">
        <v>0</v>
      </c>
      <c r="AK31" s="1438">
        <v>0</v>
      </c>
      <c r="AL31" s="1438">
        <v>0</v>
      </c>
      <c r="AM31" s="1438">
        <v>36504</v>
      </c>
      <c r="AN31" s="1438">
        <v>301635</v>
      </c>
      <c r="AP31" s="1438">
        <v>294397</v>
      </c>
      <c r="AQ31" s="1438">
        <v>294397</v>
      </c>
      <c r="AR31" s="1438">
        <v>0</v>
      </c>
      <c r="AS31" s="1438">
        <v>0</v>
      </c>
      <c r="AT31" s="1438">
        <v>0</v>
      </c>
      <c r="AU31" s="1438">
        <v>30488</v>
      </c>
      <c r="AV31" s="1438">
        <v>294397</v>
      </c>
      <c r="AX31" s="1438">
        <v>289836</v>
      </c>
      <c r="AY31" s="1438">
        <v>289836</v>
      </c>
      <c r="AZ31" s="1438">
        <v>0</v>
      </c>
      <c r="BA31" s="1438">
        <v>0</v>
      </c>
      <c r="BB31" s="1438">
        <v>0</v>
      </c>
      <c r="BC31" s="1438">
        <v>30463</v>
      </c>
      <c r="BD31" s="1438">
        <v>289836</v>
      </c>
      <c r="BF31" s="1438">
        <v>276725</v>
      </c>
      <c r="BG31" s="1438">
        <v>276725</v>
      </c>
      <c r="BH31" s="1438">
        <v>0</v>
      </c>
      <c r="BI31" s="1438">
        <v>0</v>
      </c>
      <c r="BJ31" s="1438">
        <v>0</v>
      </c>
      <c r="BK31" s="1438">
        <v>30608</v>
      </c>
      <c r="BL31" s="1438">
        <v>276725</v>
      </c>
      <c r="BN31" s="1438">
        <v>256495</v>
      </c>
      <c r="BO31" s="1438">
        <v>256495</v>
      </c>
      <c r="BP31" s="1438">
        <v>0</v>
      </c>
      <c r="BQ31" s="1438">
        <v>0</v>
      </c>
      <c r="BR31" s="1438">
        <v>0</v>
      </c>
      <c r="BS31" s="1438">
        <v>32791</v>
      </c>
      <c r="BT31" s="1438">
        <v>256495</v>
      </c>
      <c r="BV31" s="1438">
        <v>233977</v>
      </c>
      <c r="BW31" s="1438">
        <v>233977</v>
      </c>
      <c r="BX31" s="1438">
        <v>0</v>
      </c>
      <c r="BY31" s="1438">
        <v>0</v>
      </c>
      <c r="BZ31" s="1438">
        <v>0</v>
      </c>
      <c r="CA31" s="1438">
        <v>30519</v>
      </c>
      <c r="CB31" s="1438">
        <v>233977</v>
      </c>
      <c r="CD31" s="1438">
        <v>172058</v>
      </c>
      <c r="CE31" s="1438">
        <v>172058</v>
      </c>
      <c r="CF31" s="1438">
        <v>0</v>
      </c>
      <c r="CG31" s="1438">
        <v>0</v>
      </c>
      <c r="CH31" s="1438">
        <v>0</v>
      </c>
      <c r="CI31" s="1438">
        <v>19293</v>
      </c>
      <c r="CJ31" s="1438">
        <v>172058</v>
      </c>
      <c r="CL31" s="1438">
        <v>143138</v>
      </c>
      <c r="CM31" s="1438">
        <v>143138</v>
      </c>
      <c r="CN31" s="1438">
        <v>0</v>
      </c>
      <c r="CO31" s="1438">
        <v>0</v>
      </c>
      <c r="CP31" s="1438">
        <v>0</v>
      </c>
      <c r="CQ31" s="1438">
        <v>16931</v>
      </c>
      <c r="CR31" s="1438">
        <v>143138</v>
      </c>
      <c r="CT31" s="1438">
        <v>132616</v>
      </c>
      <c r="CU31" s="1438">
        <v>132616</v>
      </c>
      <c r="CV31" s="1438">
        <v>0</v>
      </c>
      <c r="CW31" s="1438">
        <v>0</v>
      </c>
      <c r="CX31" s="1438">
        <v>0</v>
      </c>
      <c r="CY31" s="1438">
        <v>16780</v>
      </c>
      <c r="CZ31" s="1438">
        <v>132616</v>
      </c>
      <c r="DB31" s="1438">
        <v>127625</v>
      </c>
      <c r="DC31" s="1438">
        <v>127625</v>
      </c>
      <c r="DD31" s="1438">
        <v>0</v>
      </c>
      <c r="DE31" s="1438">
        <v>0</v>
      </c>
      <c r="DF31" s="1438">
        <v>0</v>
      </c>
      <c r="DG31" s="1438">
        <v>13337</v>
      </c>
      <c r="DH31" s="1438">
        <v>127625</v>
      </c>
      <c r="DJ31" s="1438">
        <v>140351</v>
      </c>
      <c r="DK31" s="1438">
        <v>140351</v>
      </c>
      <c r="DL31" s="1438">
        <v>0</v>
      </c>
      <c r="DM31" s="1438">
        <v>0</v>
      </c>
      <c r="DN31" s="1438">
        <v>0</v>
      </c>
      <c r="DO31" s="1438">
        <v>17124</v>
      </c>
      <c r="DP31" s="1438">
        <v>140351</v>
      </c>
      <c r="DR31" s="1438">
        <v>136638</v>
      </c>
      <c r="DS31" s="1438">
        <v>136638</v>
      </c>
      <c r="DT31" s="1438">
        <v>0</v>
      </c>
      <c r="DU31" s="1438">
        <v>0</v>
      </c>
      <c r="DV31" s="1438">
        <v>0</v>
      </c>
      <c r="DW31" s="1438">
        <v>14977</v>
      </c>
      <c r="DX31" s="1438">
        <v>136638</v>
      </c>
    </row>
    <row r="32" spans="1:128">
      <c r="A32" s="1937" t="s">
        <v>259</v>
      </c>
      <c r="B32" s="1438">
        <v>94795</v>
      </c>
      <c r="C32" s="1438">
        <v>94795</v>
      </c>
      <c r="D32" s="1438">
        <v>0</v>
      </c>
      <c r="E32" s="1438">
        <v>0</v>
      </c>
      <c r="F32" s="1438">
        <v>0</v>
      </c>
      <c r="G32" s="1438">
        <v>0</v>
      </c>
      <c r="H32" s="1438">
        <v>94795</v>
      </c>
      <c r="J32" s="1438">
        <v>92075</v>
      </c>
      <c r="K32" s="1438">
        <v>92075</v>
      </c>
      <c r="L32" s="1438">
        <v>0</v>
      </c>
      <c r="M32" s="1438">
        <v>0</v>
      </c>
      <c r="N32" s="1438">
        <v>0</v>
      </c>
      <c r="O32" s="1438">
        <v>0</v>
      </c>
      <c r="P32" s="1438">
        <v>92075</v>
      </c>
      <c r="R32" s="1438">
        <v>91346</v>
      </c>
      <c r="S32" s="1438">
        <v>91346</v>
      </c>
      <c r="T32" s="1438">
        <v>0</v>
      </c>
      <c r="U32" s="1438">
        <v>0</v>
      </c>
      <c r="V32" s="1438">
        <v>0</v>
      </c>
      <c r="W32" s="1438">
        <v>0</v>
      </c>
      <c r="X32" s="1438">
        <v>91346</v>
      </c>
      <c r="Z32" s="1438">
        <v>89045</v>
      </c>
      <c r="AA32" s="1438">
        <v>89045</v>
      </c>
      <c r="AB32" s="1438">
        <v>0</v>
      </c>
      <c r="AC32" s="1438">
        <v>0</v>
      </c>
      <c r="AD32" s="1438">
        <v>0</v>
      </c>
      <c r="AE32" s="1438">
        <v>0</v>
      </c>
      <c r="AF32" s="1438">
        <v>89045</v>
      </c>
      <c r="AH32" s="1438">
        <v>86553</v>
      </c>
      <c r="AI32" s="1438">
        <v>86554</v>
      </c>
      <c r="AJ32" s="1438">
        <v>0</v>
      </c>
      <c r="AK32" s="1438">
        <v>0</v>
      </c>
      <c r="AL32" s="1438">
        <v>0</v>
      </c>
      <c r="AM32" s="1438">
        <v>0</v>
      </c>
      <c r="AN32" s="1438">
        <v>86554</v>
      </c>
      <c r="AP32" s="1438">
        <v>88012</v>
      </c>
      <c r="AQ32" s="1438">
        <v>88012</v>
      </c>
      <c r="AR32" s="1438">
        <v>0</v>
      </c>
      <c r="AS32" s="1438">
        <v>0</v>
      </c>
      <c r="AT32" s="1438">
        <v>0</v>
      </c>
      <c r="AU32" s="1438">
        <v>0</v>
      </c>
      <c r="AV32" s="1438">
        <v>88012</v>
      </c>
      <c r="AX32" s="1438">
        <v>83805</v>
      </c>
      <c r="AY32" s="1438">
        <v>83805</v>
      </c>
      <c r="AZ32" s="1438">
        <v>0</v>
      </c>
      <c r="BA32" s="1438">
        <v>0</v>
      </c>
      <c r="BB32" s="1438">
        <v>0</v>
      </c>
      <c r="BC32" s="1438">
        <v>0</v>
      </c>
      <c r="BD32" s="1438">
        <v>83805</v>
      </c>
      <c r="BF32" s="1438">
        <v>83375</v>
      </c>
      <c r="BG32" s="1438">
        <v>83375</v>
      </c>
      <c r="BH32" s="1438">
        <v>0</v>
      </c>
      <c r="BI32" s="1438">
        <v>0</v>
      </c>
      <c r="BJ32" s="1438">
        <v>0</v>
      </c>
      <c r="BK32" s="1438">
        <v>0</v>
      </c>
      <c r="BL32" s="1438">
        <v>83375</v>
      </c>
      <c r="BN32" s="1438">
        <v>82482</v>
      </c>
      <c r="BO32" s="1438">
        <v>82482</v>
      </c>
      <c r="BP32" s="1438">
        <v>0</v>
      </c>
      <c r="BQ32" s="1438">
        <v>0</v>
      </c>
      <c r="BR32" s="1438">
        <v>0</v>
      </c>
      <c r="BS32" s="1438">
        <v>0</v>
      </c>
      <c r="BT32" s="1438">
        <v>82482</v>
      </c>
      <c r="BV32" s="1438">
        <v>82898</v>
      </c>
      <c r="BW32" s="1438">
        <v>82898</v>
      </c>
      <c r="BX32" s="1438">
        <v>0</v>
      </c>
      <c r="BY32" s="1438">
        <v>0</v>
      </c>
      <c r="BZ32" s="1438">
        <v>0</v>
      </c>
      <c r="CA32" s="1438">
        <v>0</v>
      </c>
      <c r="CB32" s="1438">
        <v>82898</v>
      </c>
      <c r="CD32" s="1438">
        <v>71866</v>
      </c>
      <c r="CE32" s="1438">
        <v>71866</v>
      </c>
      <c r="CF32" s="1438">
        <v>0</v>
      </c>
      <c r="CG32" s="1438">
        <v>0</v>
      </c>
      <c r="CH32" s="1438">
        <v>0</v>
      </c>
      <c r="CI32" s="1438">
        <v>0</v>
      </c>
      <c r="CJ32" s="1438">
        <v>71866</v>
      </c>
      <c r="CL32" s="1438">
        <v>64307</v>
      </c>
      <c r="CM32" s="1438">
        <v>64307</v>
      </c>
      <c r="CN32" s="1438">
        <v>0</v>
      </c>
      <c r="CO32" s="1438">
        <v>0</v>
      </c>
      <c r="CP32" s="1438">
        <v>0</v>
      </c>
      <c r="CQ32" s="1438">
        <v>0</v>
      </c>
      <c r="CR32" s="1438">
        <v>64307</v>
      </c>
      <c r="CT32" s="1438">
        <v>62275</v>
      </c>
      <c r="CU32" s="1438">
        <v>62275</v>
      </c>
      <c r="CV32" s="1438">
        <v>0</v>
      </c>
      <c r="CW32" s="1438">
        <v>0</v>
      </c>
      <c r="CX32" s="1438">
        <v>0</v>
      </c>
      <c r="CY32" s="1438">
        <v>0</v>
      </c>
      <c r="CZ32" s="1438">
        <v>62275</v>
      </c>
      <c r="DB32" s="1438">
        <v>63788</v>
      </c>
      <c r="DC32" s="1438">
        <v>63788</v>
      </c>
      <c r="DD32" s="1438">
        <v>0</v>
      </c>
      <c r="DE32" s="1438">
        <v>0</v>
      </c>
      <c r="DF32" s="1438">
        <v>0</v>
      </c>
      <c r="DG32" s="1438">
        <v>0</v>
      </c>
      <c r="DH32" s="1438">
        <v>63788</v>
      </c>
      <c r="DJ32" s="1438">
        <v>52518</v>
      </c>
      <c r="DK32" s="1438">
        <v>52518</v>
      </c>
      <c r="DL32" s="1438">
        <v>0</v>
      </c>
      <c r="DM32" s="1438">
        <v>0</v>
      </c>
      <c r="DN32" s="1438">
        <v>0</v>
      </c>
      <c r="DO32" s="1438">
        <v>0</v>
      </c>
      <c r="DP32" s="1438">
        <v>52518</v>
      </c>
      <c r="DR32" s="1438">
        <v>51202</v>
      </c>
      <c r="DS32" s="1438">
        <v>51202</v>
      </c>
      <c r="DT32" s="1438">
        <v>0</v>
      </c>
      <c r="DU32" s="1438">
        <v>0</v>
      </c>
      <c r="DV32" s="1438">
        <v>0</v>
      </c>
      <c r="DW32" s="1438">
        <v>0</v>
      </c>
      <c r="DX32" s="1438">
        <v>51202</v>
      </c>
    </row>
    <row r="33" spans="1:128">
      <c r="A33" s="1937" t="s">
        <v>260</v>
      </c>
      <c r="B33" s="1438">
        <v>9025</v>
      </c>
      <c r="C33" s="1438">
        <v>9027</v>
      </c>
      <c r="D33" s="1438">
        <v>0</v>
      </c>
      <c r="E33" s="1438">
        <v>0</v>
      </c>
      <c r="F33" s="1438">
        <v>0</v>
      </c>
      <c r="G33" s="1438">
        <v>143</v>
      </c>
      <c r="H33" s="1438">
        <v>9027</v>
      </c>
      <c r="J33" s="1438">
        <v>15332</v>
      </c>
      <c r="K33" s="1438">
        <v>15339</v>
      </c>
      <c r="L33" s="1438">
        <v>0</v>
      </c>
      <c r="M33" s="1438">
        <v>0</v>
      </c>
      <c r="N33" s="1438">
        <v>0</v>
      </c>
      <c r="O33" s="1438">
        <v>518</v>
      </c>
      <c r="P33" s="1438">
        <v>15339</v>
      </c>
      <c r="R33" s="1438">
        <v>12247</v>
      </c>
      <c r="S33" s="1438">
        <v>12252</v>
      </c>
      <c r="T33" s="1438">
        <v>0</v>
      </c>
      <c r="U33" s="1438">
        <v>0</v>
      </c>
      <c r="V33" s="1438">
        <v>0</v>
      </c>
      <c r="W33" s="1438">
        <v>116</v>
      </c>
      <c r="X33" s="1438">
        <v>12252</v>
      </c>
      <c r="Z33" s="1438">
        <v>13618</v>
      </c>
      <c r="AA33" s="1438">
        <v>13622</v>
      </c>
      <c r="AB33" s="1438">
        <v>0</v>
      </c>
      <c r="AC33" s="1438">
        <v>0</v>
      </c>
      <c r="AD33" s="1438">
        <v>0</v>
      </c>
      <c r="AE33" s="1438">
        <v>466</v>
      </c>
      <c r="AF33" s="1438">
        <v>13622</v>
      </c>
      <c r="AH33" s="1438">
        <v>9551</v>
      </c>
      <c r="AI33" s="1438">
        <v>9554</v>
      </c>
      <c r="AJ33" s="1438">
        <v>0</v>
      </c>
      <c r="AK33" s="1438">
        <v>0</v>
      </c>
      <c r="AL33" s="1438">
        <v>0</v>
      </c>
      <c r="AM33" s="1438">
        <v>371</v>
      </c>
      <c r="AN33" s="1438">
        <v>9554</v>
      </c>
      <c r="AP33" s="1438">
        <v>11368</v>
      </c>
      <c r="AQ33" s="1438">
        <v>11372</v>
      </c>
      <c r="AR33" s="1438">
        <v>0</v>
      </c>
      <c r="AS33" s="1438">
        <v>0</v>
      </c>
      <c r="AT33" s="1438">
        <v>0</v>
      </c>
      <c r="AU33" s="1438">
        <v>106</v>
      </c>
      <c r="AV33" s="1438">
        <v>11372</v>
      </c>
      <c r="AX33" s="1438">
        <v>13175</v>
      </c>
      <c r="AY33" s="1438">
        <v>13178</v>
      </c>
      <c r="AZ33" s="1438">
        <v>0</v>
      </c>
      <c r="BA33" s="1438">
        <v>0</v>
      </c>
      <c r="BB33" s="1438">
        <v>0</v>
      </c>
      <c r="BC33" s="1438">
        <v>185</v>
      </c>
      <c r="BD33" s="1438">
        <v>13178</v>
      </c>
      <c r="BF33" s="1438">
        <v>11876</v>
      </c>
      <c r="BG33" s="1438">
        <v>11880</v>
      </c>
      <c r="BH33" s="1438">
        <v>0</v>
      </c>
      <c r="BI33" s="1438">
        <v>0</v>
      </c>
      <c r="BJ33" s="1438">
        <v>0</v>
      </c>
      <c r="BK33" s="1438">
        <v>428</v>
      </c>
      <c r="BL33" s="1438">
        <v>11880</v>
      </c>
      <c r="BN33" s="1438">
        <v>11685</v>
      </c>
      <c r="BO33" s="1438">
        <v>11687</v>
      </c>
      <c r="BP33" s="1438">
        <v>0</v>
      </c>
      <c r="BQ33" s="1438">
        <v>0</v>
      </c>
      <c r="BR33" s="1438">
        <v>0</v>
      </c>
      <c r="BS33" s="1438">
        <v>191</v>
      </c>
      <c r="BT33" s="1438">
        <v>11687</v>
      </c>
      <c r="BV33" s="1438">
        <v>13729</v>
      </c>
      <c r="BW33" s="1438">
        <v>13739</v>
      </c>
      <c r="BX33" s="1438">
        <v>0</v>
      </c>
      <c r="BY33" s="1438">
        <v>0</v>
      </c>
      <c r="BZ33" s="1438">
        <v>0</v>
      </c>
      <c r="CA33" s="1438">
        <v>270</v>
      </c>
      <c r="CB33" s="1438">
        <v>13739</v>
      </c>
      <c r="CD33" s="1438">
        <v>12242</v>
      </c>
      <c r="CE33" s="1438">
        <v>12246</v>
      </c>
      <c r="CF33" s="1438">
        <v>0</v>
      </c>
      <c r="CG33" s="1438">
        <v>0</v>
      </c>
      <c r="CH33" s="1438">
        <v>0</v>
      </c>
      <c r="CI33" s="1438">
        <v>141</v>
      </c>
      <c r="CJ33" s="1438">
        <v>12246</v>
      </c>
      <c r="CL33" s="1438">
        <v>8992</v>
      </c>
      <c r="CM33" s="1438">
        <v>8995</v>
      </c>
      <c r="CN33" s="1438">
        <v>0</v>
      </c>
      <c r="CO33" s="1438">
        <v>0</v>
      </c>
      <c r="CP33" s="1438">
        <v>0</v>
      </c>
      <c r="CQ33" s="1438">
        <v>144</v>
      </c>
      <c r="CR33" s="1438">
        <v>8995</v>
      </c>
      <c r="CT33" s="1438">
        <v>11545</v>
      </c>
      <c r="CU33" s="1438">
        <v>11549</v>
      </c>
      <c r="CV33" s="1438">
        <v>0</v>
      </c>
      <c r="CW33" s="1438">
        <v>0</v>
      </c>
      <c r="CX33" s="1438">
        <v>0</v>
      </c>
      <c r="CY33" s="1438">
        <v>135</v>
      </c>
      <c r="CZ33" s="1438">
        <v>11549</v>
      </c>
      <c r="DB33" s="1438">
        <v>10463</v>
      </c>
      <c r="DC33" s="1438">
        <v>10466</v>
      </c>
      <c r="DD33" s="1438">
        <v>0</v>
      </c>
      <c r="DE33" s="1438">
        <v>0</v>
      </c>
      <c r="DF33" s="1438">
        <v>0</v>
      </c>
      <c r="DG33" s="1438">
        <v>266</v>
      </c>
      <c r="DH33" s="1438">
        <v>10466</v>
      </c>
      <c r="DJ33" s="1438">
        <v>9094</v>
      </c>
      <c r="DK33" s="1438">
        <v>9098</v>
      </c>
      <c r="DL33" s="1438">
        <v>0</v>
      </c>
      <c r="DM33" s="1438">
        <v>0</v>
      </c>
      <c r="DN33" s="1438">
        <v>0</v>
      </c>
      <c r="DO33" s="1438">
        <v>171</v>
      </c>
      <c r="DP33" s="1438">
        <v>9098</v>
      </c>
      <c r="DR33" s="1438">
        <v>7945</v>
      </c>
      <c r="DS33" s="1438">
        <v>7947</v>
      </c>
      <c r="DT33" s="1438">
        <v>0</v>
      </c>
      <c r="DU33" s="1438">
        <v>0</v>
      </c>
      <c r="DV33" s="1438">
        <v>0</v>
      </c>
      <c r="DW33" s="1438">
        <v>112</v>
      </c>
      <c r="DX33" s="1438">
        <v>7947</v>
      </c>
    </row>
    <row r="34" spans="1:128">
      <c r="A34" s="1937" t="s">
        <v>250</v>
      </c>
      <c r="B34" s="1438">
        <v>135113</v>
      </c>
      <c r="C34" s="1438">
        <v>135113</v>
      </c>
      <c r="D34" s="1438">
        <v>0</v>
      </c>
      <c r="E34" s="1438">
        <v>0</v>
      </c>
      <c r="F34" s="1438">
        <v>0</v>
      </c>
      <c r="G34" s="1438">
        <v>1326</v>
      </c>
      <c r="H34" s="1438">
        <v>135113</v>
      </c>
      <c r="J34" s="1438">
        <v>118337</v>
      </c>
      <c r="K34" s="1438">
        <v>118337</v>
      </c>
      <c r="L34" s="1438">
        <v>0</v>
      </c>
      <c r="M34" s="1438">
        <v>0</v>
      </c>
      <c r="N34" s="1438">
        <v>0</v>
      </c>
      <c r="O34" s="1438">
        <v>1269</v>
      </c>
      <c r="P34" s="1438">
        <v>118337</v>
      </c>
      <c r="R34" s="1438">
        <v>116745</v>
      </c>
      <c r="S34" s="1438">
        <v>116745</v>
      </c>
      <c r="T34" s="1438">
        <v>0</v>
      </c>
      <c r="U34" s="1438">
        <v>0</v>
      </c>
      <c r="V34" s="1438">
        <v>0</v>
      </c>
      <c r="W34" s="1438">
        <v>1616</v>
      </c>
      <c r="X34" s="1438">
        <v>116745</v>
      </c>
      <c r="Z34" s="1438">
        <v>108605</v>
      </c>
      <c r="AA34" s="1438">
        <v>108605</v>
      </c>
      <c r="AB34" s="1438">
        <v>0</v>
      </c>
      <c r="AC34" s="1438">
        <v>0</v>
      </c>
      <c r="AD34" s="1438">
        <v>0</v>
      </c>
      <c r="AE34" s="1438">
        <v>2070</v>
      </c>
      <c r="AF34" s="1438">
        <v>108605</v>
      </c>
      <c r="AH34" s="1438">
        <v>99788</v>
      </c>
      <c r="AI34" s="1438">
        <v>99788</v>
      </c>
      <c r="AJ34" s="1438">
        <v>0</v>
      </c>
      <c r="AK34" s="1438">
        <v>0</v>
      </c>
      <c r="AL34" s="1438">
        <v>0</v>
      </c>
      <c r="AM34" s="1438">
        <v>9411</v>
      </c>
      <c r="AN34" s="1438">
        <v>99788</v>
      </c>
      <c r="AP34" s="1438">
        <v>108590</v>
      </c>
      <c r="AQ34" s="1438">
        <v>108590</v>
      </c>
      <c r="AR34" s="1438">
        <v>0</v>
      </c>
      <c r="AS34" s="1438">
        <v>0</v>
      </c>
      <c r="AT34" s="1438">
        <v>0</v>
      </c>
      <c r="AU34" s="1438">
        <v>10247</v>
      </c>
      <c r="AV34" s="1438">
        <v>108590</v>
      </c>
      <c r="AX34" s="1438">
        <v>102436</v>
      </c>
      <c r="AY34" s="1438">
        <v>102436</v>
      </c>
      <c r="AZ34" s="1438">
        <v>0</v>
      </c>
      <c r="BA34" s="1438">
        <v>0</v>
      </c>
      <c r="BB34" s="1438">
        <v>0</v>
      </c>
      <c r="BC34" s="1438">
        <v>9393</v>
      </c>
      <c r="BD34" s="1438">
        <v>102436</v>
      </c>
      <c r="BF34" s="1438">
        <v>103297</v>
      </c>
      <c r="BG34" s="1438">
        <v>103297</v>
      </c>
      <c r="BH34" s="1438">
        <v>0</v>
      </c>
      <c r="BI34" s="1438">
        <v>0</v>
      </c>
      <c r="BJ34" s="1438">
        <v>0</v>
      </c>
      <c r="BK34" s="1438">
        <v>9596</v>
      </c>
      <c r="BL34" s="1438">
        <v>103297</v>
      </c>
      <c r="BN34" s="1438">
        <v>115441</v>
      </c>
      <c r="BO34" s="1438">
        <v>115441</v>
      </c>
      <c r="BP34" s="1438">
        <v>0</v>
      </c>
      <c r="BQ34" s="1438">
        <v>0</v>
      </c>
      <c r="BR34" s="1438">
        <v>0</v>
      </c>
      <c r="BS34" s="1438">
        <v>19602</v>
      </c>
      <c r="BT34" s="1438">
        <v>115441</v>
      </c>
      <c r="BV34" s="1438">
        <v>125158</v>
      </c>
      <c r="BW34" s="1438">
        <v>125158</v>
      </c>
      <c r="BX34" s="1438">
        <v>0</v>
      </c>
      <c r="BY34" s="1438">
        <v>0</v>
      </c>
      <c r="BZ34" s="1438">
        <v>0</v>
      </c>
      <c r="CA34" s="1438">
        <v>21669</v>
      </c>
      <c r="CB34" s="1438">
        <v>125158</v>
      </c>
      <c r="CD34" s="1438">
        <v>107890</v>
      </c>
      <c r="CE34" s="1438">
        <v>107890</v>
      </c>
      <c r="CF34" s="1438">
        <v>0</v>
      </c>
      <c r="CG34" s="1438">
        <v>0</v>
      </c>
      <c r="CH34" s="1438">
        <v>0</v>
      </c>
      <c r="CI34" s="1438">
        <v>16780</v>
      </c>
      <c r="CJ34" s="1438">
        <v>107890</v>
      </c>
      <c r="CL34" s="1438">
        <v>97005</v>
      </c>
      <c r="CM34" s="1438">
        <v>97005</v>
      </c>
      <c r="CN34" s="1438">
        <v>0</v>
      </c>
      <c r="CO34" s="1438">
        <v>0</v>
      </c>
      <c r="CP34" s="1438">
        <v>0</v>
      </c>
      <c r="CQ34" s="1438">
        <v>10495</v>
      </c>
      <c r="CR34" s="1438">
        <v>97005</v>
      </c>
      <c r="CT34" s="1438">
        <v>93309</v>
      </c>
      <c r="CU34" s="1438">
        <v>93309</v>
      </c>
      <c r="CV34" s="1438">
        <v>0</v>
      </c>
      <c r="CW34" s="1438">
        <v>0</v>
      </c>
      <c r="CX34" s="1438">
        <v>0</v>
      </c>
      <c r="CY34" s="1438">
        <v>9329</v>
      </c>
      <c r="CZ34" s="1438">
        <v>93309</v>
      </c>
      <c r="DB34" s="1438">
        <v>85777</v>
      </c>
      <c r="DC34" s="1438">
        <v>85777</v>
      </c>
      <c r="DD34" s="1438">
        <v>0</v>
      </c>
      <c r="DE34" s="1438">
        <v>0</v>
      </c>
      <c r="DF34" s="1438">
        <v>0</v>
      </c>
      <c r="DG34" s="1438">
        <v>7612</v>
      </c>
      <c r="DH34" s="1438">
        <v>85777</v>
      </c>
      <c r="DJ34" s="1438">
        <v>88393</v>
      </c>
      <c r="DK34" s="1438">
        <v>88393</v>
      </c>
      <c r="DL34" s="1438">
        <v>0</v>
      </c>
      <c r="DM34" s="1438">
        <v>0</v>
      </c>
      <c r="DN34" s="1438">
        <v>0</v>
      </c>
      <c r="DO34" s="1438">
        <v>9072</v>
      </c>
      <c r="DP34" s="1438">
        <v>88393</v>
      </c>
      <c r="DR34" s="1438">
        <v>83200</v>
      </c>
      <c r="DS34" s="1438">
        <v>83200</v>
      </c>
      <c r="DT34" s="1438">
        <v>0</v>
      </c>
      <c r="DU34" s="1438">
        <v>0</v>
      </c>
      <c r="DV34" s="1438">
        <v>0</v>
      </c>
      <c r="DW34" s="1438">
        <v>9132</v>
      </c>
      <c r="DX34" s="1438">
        <v>83200</v>
      </c>
    </row>
    <row r="35" spans="1:128">
      <c r="A35" s="1937" t="s">
        <v>271</v>
      </c>
      <c r="B35" s="1438">
        <v>87175</v>
      </c>
      <c r="C35" s="1438">
        <v>87050</v>
      </c>
      <c r="D35" s="1438">
        <v>0</v>
      </c>
      <c r="E35" s="1438">
        <v>42809</v>
      </c>
      <c r="F35" s="1438">
        <v>0</v>
      </c>
      <c r="G35" s="1438">
        <v>1559</v>
      </c>
      <c r="H35" s="1438">
        <v>44241</v>
      </c>
      <c r="J35" s="1438">
        <v>69702</v>
      </c>
      <c r="K35" s="1438">
        <v>69643</v>
      </c>
      <c r="L35" s="1438">
        <v>0</v>
      </c>
      <c r="M35" s="1438">
        <v>31189</v>
      </c>
      <c r="N35" s="1438">
        <v>0</v>
      </c>
      <c r="O35" s="1438">
        <v>1346</v>
      </c>
      <c r="P35" s="1438">
        <v>38454</v>
      </c>
      <c r="R35" s="1438">
        <v>68355</v>
      </c>
      <c r="S35" s="1438">
        <v>68252</v>
      </c>
      <c r="T35" s="1438">
        <v>0</v>
      </c>
      <c r="U35" s="1438">
        <v>36021</v>
      </c>
      <c r="V35" s="1438">
        <v>0</v>
      </c>
      <c r="W35" s="1438">
        <v>2220</v>
      </c>
      <c r="X35" s="1438">
        <v>32231</v>
      </c>
      <c r="Z35" s="1438">
        <v>71003</v>
      </c>
      <c r="AA35" s="1438">
        <v>70995</v>
      </c>
      <c r="AB35" s="1438">
        <v>0</v>
      </c>
      <c r="AC35" s="1438">
        <v>28599</v>
      </c>
      <c r="AD35" s="1438">
        <v>0</v>
      </c>
      <c r="AE35" s="1438">
        <v>16658</v>
      </c>
      <c r="AF35" s="1438">
        <v>42396</v>
      </c>
      <c r="AH35" s="1438">
        <v>53495</v>
      </c>
      <c r="AI35" s="1438">
        <v>53492</v>
      </c>
      <c r="AJ35" s="1438">
        <v>0</v>
      </c>
      <c r="AK35" s="1438">
        <v>19700</v>
      </c>
      <c r="AL35" s="1438">
        <v>0</v>
      </c>
      <c r="AM35" s="1438">
        <v>9522</v>
      </c>
      <c r="AN35" s="1438">
        <v>33792</v>
      </c>
      <c r="AP35" s="1438">
        <v>64087</v>
      </c>
      <c r="AQ35" s="1438">
        <v>64076</v>
      </c>
      <c r="AR35" s="1438">
        <v>0</v>
      </c>
      <c r="AS35" s="1438">
        <v>36154</v>
      </c>
      <c r="AT35" s="1438">
        <v>0</v>
      </c>
      <c r="AU35" s="1438">
        <v>3615</v>
      </c>
      <c r="AV35" s="1438">
        <v>27922</v>
      </c>
      <c r="AX35" s="1438">
        <v>68027</v>
      </c>
      <c r="AY35" s="1438">
        <v>68007</v>
      </c>
      <c r="AZ35" s="1438">
        <v>0</v>
      </c>
      <c r="BA35" s="1438">
        <v>38702</v>
      </c>
      <c r="BB35" s="1438">
        <v>0</v>
      </c>
      <c r="BC35" s="1438">
        <v>4403</v>
      </c>
      <c r="BD35" s="1438">
        <v>29305</v>
      </c>
      <c r="BF35" s="1438">
        <v>84582</v>
      </c>
      <c r="BG35" s="1438">
        <v>84579</v>
      </c>
      <c r="BH35" s="1438">
        <v>0</v>
      </c>
      <c r="BI35" s="1438">
        <v>36817</v>
      </c>
      <c r="BJ35" s="1438">
        <v>0</v>
      </c>
      <c r="BK35" s="1438">
        <v>1032</v>
      </c>
      <c r="BL35" s="1438">
        <v>47762</v>
      </c>
      <c r="BN35" s="1438">
        <v>78512</v>
      </c>
      <c r="BO35" s="1438">
        <v>78513</v>
      </c>
      <c r="BP35" s="1438">
        <v>0</v>
      </c>
      <c r="BQ35" s="1438">
        <v>41364</v>
      </c>
      <c r="BR35" s="1438">
        <v>0</v>
      </c>
      <c r="BS35" s="1438">
        <v>6484</v>
      </c>
      <c r="BT35" s="1438">
        <v>37149</v>
      </c>
      <c r="BV35" s="1438">
        <v>73054</v>
      </c>
      <c r="BW35" s="1438">
        <v>73041</v>
      </c>
      <c r="BX35" s="1438">
        <v>0</v>
      </c>
      <c r="BY35" s="1438">
        <v>41054</v>
      </c>
      <c r="BZ35" s="1438">
        <v>0</v>
      </c>
      <c r="CA35" s="1438">
        <v>12133</v>
      </c>
      <c r="CB35" s="1438">
        <v>31987</v>
      </c>
      <c r="CD35" s="1438">
        <v>64663</v>
      </c>
      <c r="CE35" s="1438">
        <v>64664</v>
      </c>
      <c r="CF35" s="1438">
        <v>0</v>
      </c>
      <c r="CG35" s="1438">
        <v>40095</v>
      </c>
      <c r="CH35" s="1438">
        <v>0</v>
      </c>
      <c r="CI35" s="1438">
        <v>2924</v>
      </c>
      <c r="CJ35" s="1438">
        <v>24569</v>
      </c>
      <c r="CL35" s="1438">
        <v>63969</v>
      </c>
      <c r="CM35" s="1438">
        <v>63974</v>
      </c>
      <c r="CN35" s="1438">
        <v>0</v>
      </c>
      <c r="CO35" s="1438">
        <v>41863</v>
      </c>
      <c r="CP35" s="1438">
        <v>0</v>
      </c>
      <c r="CQ35" s="1438">
        <v>774</v>
      </c>
      <c r="CR35" s="1438">
        <v>22111</v>
      </c>
      <c r="CT35" s="1438">
        <v>70767</v>
      </c>
      <c r="CU35" s="1438">
        <v>70770</v>
      </c>
      <c r="CV35" s="1438">
        <v>0</v>
      </c>
      <c r="CW35" s="1438">
        <v>40851</v>
      </c>
      <c r="CX35" s="1438">
        <v>0</v>
      </c>
      <c r="CY35" s="1438">
        <v>696</v>
      </c>
      <c r="CZ35" s="1438">
        <v>29919</v>
      </c>
      <c r="DB35" s="1438">
        <v>65701</v>
      </c>
      <c r="DC35" s="1438">
        <v>65713</v>
      </c>
      <c r="DD35" s="1438">
        <v>0</v>
      </c>
      <c r="DE35" s="1438">
        <v>35585</v>
      </c>
      <c r="DF35" s="1438">
        <v>0</v>
      </c>
      <c r="DG35" s="1438">
        <v>1127</v>
      </c>
      <c r="DH35" s="1438">
        <v>30128</v>
      </c>
      <c r="DJ35" s="1438">
        <v>73615</v>
      </c>
      <c r="DK35" s="1438">
        <v>73201</v>
      </c>
      <c r="DL35" s="1438">
        <v>0</v>
      </c>
      <c r="DM35" s="1438">
        <v>41448</v>
      </c>
      <c r="DN35" s="1438">
        <v>0</v>
      </c>
      <c r="DO35" s="1438">
        <v>3127</v>
      </c>
      <c r="DP35" s="1438">
        <v>31753</v>
      </c>
      <c r="DR35" s="1438">
        <v>79599</v>
      </c>
      <c r="DS35" s="1438">
        <v>79620</v>
      </c>
      <c r="DT35" s="1438">
        <v>0</v>
      </c>
      <c r="DU35" s="1438">
        <v>43542</v>
      </c>
      <c r="DV35" s="1438">
        <v>0</v>
      </c>
      <c r="DW35" s="1438">
        <v>6221</v>
      </c>
      <c r="DX35" s="1438">
        <v>36078</v>
      </c>
    </row>
    <row r="36" spans="1:128">
      <c r="A36" s="1938" t="s">
        <v>252</v>
      </c>
      <c r="B36" s="1438">
        <v>311812</v>
      </c>
      <c r="C36" s="1438">
        <v>0</v>
      </c>
      <c r="D36" s="1438">
        <v>0</v>
      </c>
      <c r="E36" s="1438">
        <v>0</v>
      </c>
      <c r="F36" s="1438">
        <v>0</v>
      </c>
      <c r="G36" s="1438">
        <v>0</v>
      </c>
      <c r="H36" s="1438">
        <v>0</v>
      </c>
      <c r="J36" s="1438">
        <v>303683</v>
      </c>
      <c r="K36" s="1438">
        <v>0</v>
      </c>
      <c r="L36" s="1438">
        <v>0</v>
      </c>
      <c r="M36" s="1438">
        <v>0</v>
      </c>
      <c r="N36" s="1438">
        <v>0</v>
      </c>
      <c r="O36" s="1438">
        <v>0</v>
      </c>
      <c r="P36" s="1438">
        <v>0</v>
      </c>
      <c r="R36" s="1438">
        <v>292095</v>
      </c>
      <c r="S36" s="1438">
        <v>0</v>
      </c>
      <c r="T36" s="1438">
        <v>0</v>
      </c>
      <c r="U36" s="1438">
        <v>0</v>
      </c>
      <c r="V36" s="1438">
        <v>0</v>
      </c>
      <c r="W36" s="1438">
        <v>0</v>
      </c>
      <c r="X36" s="1438">
        <v>0</v>
      </c>
      <c r="Z36" s="1438">
        <v>283015</v>
      </c>
      <c r="AA36" s="1438">
        <v>0</v>
      </c>
      <c r="AB36" s="1438">
        <v>0</v>
      </c>
      <c r="AC36" s="1438">
        <v>0</v>
      </c>
      <c r="AD36" s="1438">
        <v>0</v>
      </c>
      <c r="AE36" s="1438">
        <v>0</v>
      </c>
      <c r="AF36" s="1438">
        <v>0</v>
      </c>
      <c r="AH36" s="1438">
        <v>274994</v>
      </c>
      <c r="AI36" s="1438">
        <v>0</v>
      </c>
      <c r="AJ36" s="1438">
        <v>0</v>
      </c>
      <c r="AK36" s="1438">
        <v>0</v>
      </c>
      <c r="AL36" s="1438">
        <v>0</v>
      </c>
      <c r="AM36" s="1438">
        <v>0</v>
      </c>
      <c r="AN36" s="1438">
        <v>0</v>
      </c>
      <c r="AP36" s="1438">
        <v>262566</v>
      </c>
      <c r="AQ36" s="1438">
        <v>0</v>
      </c>
      <c r="AR36" s="1438">
        <v>0</v>
      </c>
      <c r="AS36" s="1438">
        <v>0</v>
      </c>
      <c r="AT36" s="1438">
        <v>0</v>
      </c>
      <c r="AU36" s="1438">
        <v>0</v>
      </c>
      <c r="AV36" s="1438">
        <v>0</v>
      </c>
      <c r="AX36" s="1438">
        <v>253994</v>
      </c>
      <c r="AY36" s="1438">
        <v>0</v>
      </c>
      <c r="AZ36" s="1438">
        <v>0</v>
      </c>
      <c r="BA36" s="1438">
        <v>0</v>
      </c>
      <c r="BB36" s="1438">
        <v>0</v>
      </c>
      <c r="BC36" s="1438">
        <v>0</v>
      </c>
      <c r="BD36" s="1438">
        <v>0</v>
      </c>
      <c r="BF36" s="1438">
        <v>244095</v>
      </c>
      <c r="BG36" s="1438">
        <v>0</v>
      </c>
      <c r="BH36" s="1438">
        <v>0</v>
      </c>
      <c r="BI36" s="1438">
        <v>0</v>
      </c>
      <c r="BJ36" s="1438">
        <v>0</v>
      </c>
      <c r="BK36" s="1438">
        <v>0</v>
      </c>
      <c r="BL36" s="1438">
        <v>0</v>
      </c>
      <c r="BN36" s="1438">
        <v>238070</v>
      </c>
      <c r="BO36" s="1438">
        <v>0</v>
      </c>
      <c r="BP36" s="1438">
        <v>0</v>
      </c>
      <c r="BQ36" s="1438">
        <v>0</v>
      </c>
      <c r="BR36" s="1438">
        <v>0</v>
      </c>
      <c r="BS36" s="1438">
        <v>0</v>
      </c>
      <c r="BT36" s="1438">
        <v>0</v>
      </c>
      <c r="BV36" s="1438">
        <v>231740</v>
      </c>
      <c r="BW36" s="1438">
        <v>0</v>
      </c>
      <c r="BX36" s="1438">
        <v>0</v>
      </c>
      <c r="BY36" s="1438">
        <v>0</v>
      </c>
      <c r="BZ36" s="1438">
        <v>0</v>
      </c>
      <c r="CA36" s="1438">
        <v>0</v>
      </c>
      <c r="CB36" s="1438">
        <v>0</v>
      </c>
      <c r="CD36" s="1438">
        <v>221308</v>
      </c>
      <c r="CE36" s="1438">
        <v>0</v>
      </c>
      <c r="CF36" s="1438">
        <v>0</v>
      </c>
      <c r="CG36" s="1438">
        <v>0</v>
      </c>
      <c r="CH36" s="1438">
        <v>0</v>
      </c>
      <c r="CI36" s="1438">
        <v>0</v>
      </c>
      <c r="CJ36" s="1438">
        <v>0</v>
      </c>
      <c r="CL36" s="1438">
        <v>217558</v>
      </c>
      <c r="CM36" s="1438">
        <v>0</v>
      </c>
      <c r="CN36" s="1438">
        <v>0</v>
      </c>
      <c r="CO36" s="1438">
        <v>0</v>
      </c>
      <c r="CP36" s="1438">
        <v>0</v>
      </c>
      <c r="CQ36" s="1438">
        <v>0</v>
      </c>
      <c r="CR36" s="1438">
        <v>0</v>
      </c>
      <c r="CT36" s="1438">
        <v>218544</v>
      </c>
      <c r="CU36" s="1438">
        <v>0</v>
      </c>
      <c r="CV36" s="1438">
        <v>0</v>
      </c>
      <c r="CW36" s="1438">
        <v>0</v>
      </c>
      <c r="CX36" s="1438">
        <v>0</v>
      </c>
      <c r="CY36" s="1438">
        <v>0</v>
      </c>
      <c r="CZ36" s="1438">
        <v>0</v>
      </c>
      <c r="DB36" s="1438">
        <v>221664</v>
      </c>
      <c r="DC36" s="1438">
        <v>0</v>
      </c>
      <c r="DD36" s="1438">
        <v>0</v>
      </c>
      <c r="DE36" s="1438">
        <v>0</v>
      </c>
      <c r="DF36" s="1438">
        <v>0</v>
      </c>
      <c r="DG36" s="1438">
        <v>0</v>
      </c>
      <c r="DH36" s="1438">
        <v>0</v>
      </c>
      <c r="DJ36" s="1438">
        <v>220441</v>
      </c>
      <c r="DK36" s="1438">
        <v>0</v>
      </c>
      <c r="DL36" s="1438">
        <v>0</v>
      </c>
      <c r="DM36" s="1438">
        <v>0</v>
      </c>
      <c r="DN36" s="1438">
        <v>0</v>
      </c>
      <c r="DO36" s="1438">
        <v>0</v>
      </c>
      <c r="DP36" s="1438">
        <v>0</v>
      </c>
      <c r="DR36" s="1438">
        <v>223469</v>
      </c>
      <c r="DS36" s="1438">
        <v>0</v>
      </c>
      <c r="DT36" s="1438">
        <v>0</v>
      </c>
      <c r="DU36" s="1438">
        <v>0</v>
      </c>
      <c r="DV36" s="1438">
        <v>0</v>
      </c>
      <c r="DW36" s="1438">
        <v>0</v>
      </c>
      <c r="DX36" s="1438">
        <v>0</v>
      </c>
    </row>
    <row r="37" spans="1:128">
      <c r="A37" s="1937" t="s">
        <v>272</v>
      </c>
      <c r="B37" s="1438">
        <v>16628</v>
      </c>
      <c r="C37" s="1438">
        <v>16400</v>
      </c>
      <c r="D37" s="1438">
        <v>0</v>
      </c>
      <c r="E37" s="1438">
        <v>0</v>
      </c>
      <c r="F37" s="1438">
        <v>0</v>
      </c>
      <c r="G37" s="1438">
        <v>0</v>
      </c>
      <c r="H37" s="1438">
        <v>16400</v>
      </c>
      <c r="J37" s="1438">
        <v>16417</v>
      </c>
      <c r="K37" s="1438">
        <v>16200</v>
      </c>
      <c r="L37" s="1438">
        <v>0</v>
      </c>
      <c r="M37" s="1438">
        <v>0</v>
      </c>
      <c r="N37" s="1438">
        <v>0</v>
      </c>
      <c r="O37" s="1438">
        <v>0</v>
      </c>
      <c r="P37" s="1438">
        <v>16200</v>
      </c>
      <c r="R37" s="1438">
        <v>15997</v>
      </c>
      <c r="S37" s="1438">
        <v>15781</v>
      </c>
      <c r="T37" s="1438">
        <v>0</v>
      </c>
      <c r="U37" s="1438">
        <v>0</v>
      </c>
      <c r="V37" s="1438">
        <v>0</v>
      </c>
      <c r="W37" s="1438">
        <v>0</v>
      </c>
      <c r="X37" s="1438">
        <v>15781</v>
      </c>
      <c r="Z37" s="1438">
        <v>17451</v>
      </c>
      <c r="AA37" s="1438">
        <v>17236</v>
      </c>
      <c r="AB37" s="1438">
        <v>0</v>
      </c>
      <c r="AC37" s="1438">
        <v>0</v>
      </c>
      <c r="AD37" s="1438">
        <v>0</v>
      </c>
      <c r="AE37" s="1438">
        <v>0</v>
      </c>
      <c r="AF37" s="1438">
        <v>17236</v>
      </c>
      <c r="AH37" s="1438">
        <v>17110</v>
      </c>
      <c r="AI37" s="1438">
        <v>16891</v>
      </c>
      <c r="AJ37" s="1438">
        <v>0</v>
      </c>
      <c r="AK37" s="1438">
        <v>0</v>
      </c>
      <c r="AL37" s="1438">
        <v>0</v>
      </c>
      <c r="AM37" s="1438">
        <v>0</v>
      </c>
      <c r="AN37" s="1438">
        <v>16891</v>
      </c>
      <c r="AP37" s="1438">
        <v>17244</v>
      </c>
      <c r="AQ37" s="1438">
        <v>17014</v>
      </c>
      <c r="AR37" s="1438">
        <v>0</v>
      </c>
      <c r="AS37" s="1438">
        <v>0</v>
      </c>
      <c r="AT37" s="1438">
        <v>0</v>
      </c>
      <c r="AU37" s="1438">
        <v>0</v>
      </c>
      <c r="AV37" s="1438">
        <v>17014</v>
      </c>
      <c r="AX37" s="1438">
        <v>17098</v>
      </c>
      <c r="AY37" s="1438">
        <v>16873</v>
      </c>
      <c r="AZ37" s="1438">
        <v>0</v>
      </c>
      <c r="BA37" s="1438">
        <v>0</v>
      </c>
      <c r="BB37" s="1438">
        <v>0</v>
      </c>
      <c r="BC37" s="1438">
        <v>0</v>
      </c>
      <c r="BD37" s="1438">
        <v>16873</v>
      </c>
      <c r="BF37" s="1438">
        <v>16593</v>
      </c>
      <c r="BG37" s="1438">
        <v>16363</v>
      </c>
      <c r="BH37" s="1438">
        <v>0</v>
      </c>
      <c r="BI37" s="1438">
        <v>0</v>
      </c>
      <c r="BJ37" s="1438">
        <v>0</v>
      </c>
      <c r="BK37" s="1438">
        <v>0</v>
      </c>
      <c r="BL37" s="1438">
        <v>16363</v>
      </c>
      <c r="BN37" s="1438">
        <v>16580</v>
      </c>
      <c r="BO37" s="1438">
        <v>16347</v>
      </c>
      <c r="BP37" s="1438">
        <v>0</v>
      </c>
      <c r="BQ37" s="1438">
        <v>0</v>
      </c>
      <c r="BR37" s="1438">
        <v>0</v>
      </c>
      <c r="BS37" s="1438">
        <v>0</v>
      </c>
      <c r="BT37" s="1438">
        <v>16347</v>
      </c>
      <c r="BV37" s="1438">
        <v>16586</v>
      </c>
      <c r="BW37" s="1438">
        <v>16373</v>
      </c>
      <c r="BX37" s="1438">
        <v>0</v>
      </c>
      <c r="BY37" s="1438">
        <v>0</v>
      </c>
      <c r="BZ37" s="1438">
        <v>0</v>
      </c>
      <c r="CA37" s="1438">
        <v>0</v>
      </c>
      <c r="CB37" s="1438">
        <v>16373</v>
      </c>
      <c r="CD37" s="1438">
        <v>16948</v>
      </c>
      <c r="CE37" s="1438">
        <v>16574</v>
      </c>
      <c r="CF37" s="1438">
        <v>0</v>
      </c>
      <c r="CG37" s="1438">
        <v>0</v>
      </c>
      <c r="CH37" s="1438">
        <v>0</v>
      </c>
      <c r="CI37" s="1438">
        <v>0</v>
      </c>
      <c r="CJ37" s="1438">
        <v>16574</v>
      </c>
      <c r="CL37" s="1438">
        <v>16240</v>
      </c>
      <c r="CM37" s="1438">
        <v>15869</v>
      </c>
      <c r="CN37" s="1438">
        <v>0</v>
      </c>
      <c r="CO37" s="1438">
        <v>0</v>
      </c>
      <c r="CP37" s="1438">
        <v>0</v>
      </c>
      <c r="CQ37" s="1438">
        <v>0</v>
      </c>
      <c r="CR37" s="1438">
        <v>15869</v>
      </c>
      <c r="CT37" s="1438">
        <v>16745</v>
      </c>
      <c r="CU37" s="1438">
        <v>16330</v>
      </c>
      <c r="CV37" s="1438">
        <v>0</v>
      </c>
      <c r="CW37" s="1438">
        <v>0</v>
      </c>
      <c r="CX37" s="1438">
        <v>0</v>
      </c>
      <c r="CY37" s="1438">
        <v>0</v>
      </c>
      <c r="CZ37" s="1438">
        <v>16330</v>
      </c>
      <c r="DB37" s="1438">
        <v>17160</v>
      </c>
      <c r="DC37" s="1438">
        <v>16737</v>
      </c>
      <c r="DD37" s="1438">
        <v>0</v>
      </c>
      <c r="DE37" s="1438">
        <v>0</v>
      </c>
      <c r="DF37" s="1438">
        <v>0</v>
      </c>
      <c r="DG37" s="1438">
        <v>0</v>
      </c>
      <c r="DH37" s="1438">
        <v>16737</v>
      </c>
      <c r="DJ37" s="1438">
        <v>17137</v>
      </c>
      <c r="DK37" s="1438">
        <v>16714</v>
      </c>
      <c r="DL37" s="1438">
        <v>0</v>
      </c>
      <c r="DM37" s="1438">
        <v>0</v>
      </c>
      <c r="DN37" s="1438">
        <v>0</v>
      </c>
      <c r="DO37" s="1438">
        <v>0</v>
      </c>
      <c r="DP37" s="1438">
        <v>16714</v>
      </c>
      <c r="DR37" s="1438">
        <v>16250</v>
      </c>
      <c r="DS37" s="1438">
        <v>15832</v>
      </c>
      <c r="DT37" s="1438">
        <v>0</v>
      </c>
      <c r="DU37" s="1438">
        <v>0</v>
      </c>
      <c r="DV37" s="1438">
        <v>0</v>
      </c>
      <c r="DW37" s="1438">
        <v>0</v>
      </c>
      <c r="DX37" s="1438">
        <v>15832</v>
      </c>
    </row>
    <row r="38" spans="1:128">
      <c r="A38" s="1937" t="s">
        <v>273</v>
      </c>
      <c r="B38" s="1438">
        <v>4176</v>
      </c>
      <c r="C38" s="1438">
        <v>4176</v>
      </c>
      <c r="D38" s="1438">
        <v>0</v>
      </c>
      <c r="E38" s="1438">
        <v>0</v>
      </c>
      <c r="F38" s="1438">
        <v>0</v>
      </c>
      <c r="G38" s="1438">
        <v>0</v>
      </c>
      <c r="H38" s="1438">
        <v>4176</v>
      </c>
      <c r="J38" s="1438">
        <v>3961</v>
      </c>
      <c r="K38" s="1438">
        <v>3961</v>
      </c>
      <c r="L38" s="1438">
        <v>0</v>
      </c>
      <c r="M38" s="1438">
        <v>0</v>
      </c>
      <c r="N38" s="1438">
        <v>0</v>
      </c>
      <c r="O38" s="1438">
        <v>0</v>
      </c>
      <c r="P38" s="1438">
        <v>3961</v>
      </c>
      <c r="R38" s="1438">
        <v>3011</v>
      </c>
      <c r="S38" s="1438">
        <v>3011</v>
      </c>
      <c r="T38" s="1438">
        <v>0</v>
      </c>
      <c r="U38" s="1438">
        <v>0</v>
      </c>
      <c r="V38" s="1438">
        <v>0</v>
      </c>
      <c r="W38" s="1438">
        <v>0</v>
      </c>
      <c r="X38" s="1438">
        <v>3011</v>
      </c>
      <c r="Z38" s="1438">
        <v>3162</v>
      </c>
      <c r="AA38" s="1438">
        <v>3162</v>
      </c>
      <c r="AB38" s="1438">
        <v>0</v>
      </c>
      <c r="AC38" s="1438">
        <v>0</v>
      </c>
      <c r="AD38" s="1438">
        <v>0</v>
      </c>
      <c r="AE38" s="1438">
        <v>0</v>
      </c>
      <c r="AF38" s="1438">
        <v>3162</v>
      </c>
      <c r="AH38" s="1438">
        <v>3361</v>
      </c>
      <c r="AI38" s="1438">
        <v>3361</v>
      </c>
      <c r="AJ38" s="1438">
        <v>0</v>
      </c>
      <c r="AK38" s="1438">
        <v>0</v>
      </c>
      <c r="AL38" s="1438">
        <v>0</v>
      </c>
      <c r="AM38" s="1438">
        <v>0</v>
      </c>
      <c r="AN38" s="1438">
        <v>3361</v>
      </c>
      <c r="AP38" s="1438">
        <v>3636</v>
      </c>
      <c r="AQ38" s="1438">
        <v>3636</v>
      </c>
      <c r="AR38" s="1438">
        <v>0</v>
      </c>
      <c r="AS38" s="1438">
        <v>0</v>
      </c>
      <c r="AT38" s="1438">
        <v>0</v>
      </c>
      <c r="AU38" s="1438">
        <v>0</v>
      </c>
      <c r="AV38" s="1438">
        <v>3636</v>
      </c>
      <c r="AX38" s="1438">
        <v>3716</v>
      </c>
      <c r="AY38" s="1438">
        <v>3717</v>
      </c>
      <c r="AZ38" s="1438">
        <v>0</v>
      </c>
      <c r="BA38" s="1438">
        <v>0</v>
      </c>
      <c r="BB38" s="1438">
        <v>0</v>
      </c>
      <c r="BC38" s="1438">
        <v>0</v>
      </c>
      <c r="BD38" s="1438">
        <v>3717</v>
      </c>
      <c r="BF38" s="1438">
        <v>2846</v>
      </c>
      <c r="BG38" s="1438">
        <v>2846</v>
      </c>
      <c r="BH38" s="1438">
        <v>0</v>
      </c>
      <c r="BI38" s="1438">
        <v>0</v>
      </c>
      <c r="BJ38" s="1438">
        <v>0</v>
      </c>
      <c r="BK38" s="1438">
        <v>0</v>
      </c>
      <c r="BL38" s="1438">
        <v>2846</v>
      </c>
      <c r="BN38" s="1438">
        <v>3465</v>
      </c>
      <c r="BO38" s="1438">
        <v>3465</v>
      </c>
      <c r="BP38" s="1438">
        <v>0</v>
      </c>
      <c r="BQ38" s="1438">
        <v>0</v>
      </c>
      <c r="BR38" s="1438">
        <v>0</v>
      </c>
      <c r="BS38" s="1438">
        <v>0</v>
      </c>
      <c r="BT38" s="1438">
        <v>3465</v>
      </c>
      <c r="BV38" s="1438">
        <v>5697</v>
      </c>
      <c r="BW38" s="1438">
        <v>5697</v>
      </c>
      <c r="BX38" s="1438">
        <v>0</v>
      </c>
      <c r="BY38" s="1438">
        <v>0</v>
      </c>
      <c r="BZ38" s="1438">
        <v>0</v>
      </c>
      <c r="CA38" s="1438">
        <v>0</v>
      </c>
      <c r="CB38" s="1438">
        <v>5697</v>
      </c>
      <c r="CD38" s="1438">
        <v>5452</v>
      </c>
      <c r="CE38" s="1438">
        <v>5452</v>
      </c>
      <c r="CF38" s="1438">
        <v>0</v>
      </c>
      <c r="CG38" s="1438">
        <v>0</v>
      </c>
      <c r="CH38" s="1438">
        <v>0</v>
      </c>
      <c r="CI38" s="1438">
        <v>0</v>
      </c>
      <c r="CJ38" s="1438">
        <v>5452</v>
      </c>
      <c r="CL38" s="1438">
        <v>4784</v>
      </c>
      <c r="CM38" s="1438">
        <v>4784</v>
      </c>
      <c r="CN38" s="1438">
        <v>0</v>
      </c>
      <c r="CO38" s="1438">
        <v>0</v>
      </c>
      <c r="CP38" s="1438">
        <v>0</v>
      </c>
      <c r="CQ38" s="1438">
        <v>0</v>
      </c>
      <c r="CR38" s="1438">
        <v>4784</v>
      </c>
      <c r="CT38" s="1438">
        <v>4621</v>
      </c>
      <c r="CU38" s="1438">
        <v>4621</v>
      </c>
      <c r="CV38" s="1438">
        <v>0</v>
      </c>
      <c r="CW38" s="1438">
        <v>0</v>
      </c>
      <c r="CX38" s="1438">
        <v>0</v>
      </c>
      <c r="CY38" s="1438">
        <v>0</v>
      </c>
      <c r="CZ38" s="1438">
        <v>4621</v>
      </c>
      <c r="DB38" s="1438">
        <v>742</v>
      </c>
      <c r="DC38" s="1438">
        <v>742</v>
      </c>
      <c r="DD38" s="1438">
        <v>0</v>
      </c>
      <c r="DE38" s="1438">
        <v>0</v>
      </c>
      <c r="DF38" s="1438">
        <v>0</v>
      </c>
      <c r="DG38" s="1438">
        <v>0</v>
      </c>
      <c r="DH38" s="1438">
        <v>742</v>
      </c>
      <c r="DJ38" s="1438">
        <v>802</v>
      </c>
      <c r="DK38" s="1438">
        <v>802</v>
      </c>
      <c r="DL38" s="1438">
        <v>0</v>
      </c>
      <c r="DM38" s="1438">
        <v>0</v>
      </c>
      <c r="DN38" s="1438">
        <v>0</v>
      </c>
      <c r="DO38" s="1438">
        <v>0</v>
      </c>
      <c r="DP38" s="1438">
        <v>802</v>
      </c>
      <c r="DR38" s="1438">
        <v>754</v>
      </c>
      <c r="DS38" s="1438">
        <v>754</v>
      </c>
      <c r="DT38" s="1438">
        <v>0</v>
      </c>
      <c r="DU38" s="1438">
        <v>0</v>
      </c>
      <c r="DV38" s="1438">
        <v>0</v>
      </c>
      <c r="DW38" s="1438">
        <v>0</v>
      </c>
      <c r="DX38" s="1438">
        <v>754</v>
      </c>
    </row>
    <row r="39" spans="1:128">
      <c r="A39" s="1937" t="s">
        <v>274</v>
      </c>
      <c r="B39" s="1438">
        <v>382839</v>
      </c>
      <c r="C39" s="1438">
        <v>364362</v>
      </c>
      <c r="D39" s="1438">
        <v>0</v>
      </c>
      <c r="E39" s="1438">
        <v>0</v>
      </c>
      <c r="F39" s="1438">
        <v>0</v>
      </c>
      <c r="G39" s="1438">
        <v>174450</v>
      </c>
      <c r="H39" s="1438">
        <v>364362</v>
      </c>
      <c r="J39" s="1438">
        <v>410639</v>
      </c>
      <c r="K39" s="1438">
        <v>387593</v>
      </c>
      <c r="L39" s="1438">
        <v>0</v>
      </c>
      <c r="M39" s="1438">
        <v>0</v>
      </c>
      <c r="N39" s="1438">
        <v>0</v>
      </c>
      <c r="O39" s="1438">
        <v>177205</v>
      </c>
      <c r="P39" s="1438">
        <v>387593</v>
      </c>
      <c r="R39" s="1438">
        <v>386284</v>
      </c>
      <c r="S39" s="1438">
        <v>367338</v>
      </c>
      <c r="T39" s="1438">
        <v>0</v>
      </c>
      <c r="U39" s="1438">
        <v>0</v>
      </c>
      <c r="V39" s="1438">
        <v>0</v>
      </c>
      <c r="W39" s="1438">
        <v>177409</v>
      </c>
      <c r="X39" s="1438">
        <v>367338</v>
      </c>
      <c r="Z39" s="1438">
        <v>354072</v>
      </c>
      <c r="AA39" s="1438">
        <v>337714</v>
      </c>
      <c r="AB39" s="1438">
        <v>0</v>
      </c>
      <c r="AC39" s="1438">
        <v>0</v>
      </c>
      <c r="AD39" s="1438">
        <v>0</v>
      </c>
      <c r="AE39" s="1438">
        <v>169208</v>
      </c>
      <c r="AF39" s="1438">
        <v>337715</v>
      </c>
      <c r="AH39" s="1438">
        <v>320437</v>
      </c>
      <c r="AI39" s="1438">
        <v>302597</v>
      </c>
      <c r="AJ39" s="1438">
        <v>0</v>
      </c>
      <c r="AK39" s="1438">
        <v>0</v>
      </c>
      <c r="AL39" s="1438">
        <v>0</v>
      </c>
      <c r="AM39" s="1438">
        <v>166710</v>
      </c>
      <c r="AN39" s="1438">
        <v>302597</v>
      </c>
      <c r="AP39" s="1438">
        <v>327413</v>
      </c>
      <c r="AQ39" s="1438">
        <v>309625</v>
      </c>
      <c r="AR39" s="1438">
        <v>0</v>
      </c>
      <c r="AS39" s="1438">
        <v>0</v>
      </c>
      <c r="AT39" s="1438">
        <v>0</v>
      </c>
      <c r="AU39" s="1438">
        <v>173197</v>
      </c>
      <c r="AV39" s="1438">
        <v>309625</v>
      </c>
      <c r="AX39" s="1438">
        <v>308502</v>
      </c>
      <c r="AY39" s="1438">
        <v>290196</v>
      </c>
      <c r="AZ39" s="1438">
        <v>0</v>
      </c>
      <c r="BA39" s="1438">
        <v>0</v>
      </c>
      <c r="BB39" s="1438">
        <v>0</v>
      </c>
      <c r="BC39" s="1438">
        <v>161941</v>
      </c>
      <c r="BD39" s="1438">
        <v>290196</v>
      </c>
      <c r="BF39" s="1438">
        <v>314152</v>
      </c>
      <c r="BG39" s="1438">
        <v>296652</v>
      </c>
      <c r="BH39" s="1438">
        <v>0</v>
      </c>
      <c r="BI39" s="1438">
        <v>0</v>
      </c>
      <c r="BJ39" s="1438">
        <v>0</v>
      </c>
      <c r="BK39" s="1438">
        <v>161293</v>
      </c>
      <c r="BL39" s="1438">
        <v>296652</v>
      </c>
      <c r="BN39" s="1438">
        <v>305538</v>
      </c>
      <c r="BO39" s="1438">
        <v>288985</v>
      </c>
      <c r="BP39" s="1438">
        <v>0</v>
      </c>
      <c r="BQ39" s="1438">
        <v>0</v>
      </c>
      <c r="BR39" s="1438">
        <v>0</v>
      </c>
      <c r="BS39" s="1438">
        <v>149965</v>
      </c>
      <c r="BT39" s="1438">
        <v>288985</v>
      </c>
      <c r="BV39" s="1438">
        <v>306584</v>
      </c>
      <c r="BW39" s="1438">
        <v>290194</v>
      </c>
      <c r="BX39" s="1438">
        <v>0</v>
      </c>
      <c r="BY39" s="1438">
        <v>0</v>
      </c>
      <c r="BZ39" s="1438">
        <v>0</v>
      </c>
      <c r="CA39" s="1438">
        <v>126165</v>
      </c>
      <c r="CB39" s="1438">
        <v>290194</v>
      </c>
      <c r="CD39" s="1438">
        <v>271643</v>
      </c>
      <c r="CE39" s="1438">
        <v>267944</v>
      </c>
      <c r="CF39" s="1438">
        <v>0</v>
      </c>
      <c r="CG39" s="1438">
        <v>0</v>
      </c>
      <c r="CH39" s="1438">
        <v>0</v>
      </c>
      <c r="CI39" s="1438">
        <v>139448</v>
      </c>
      <c r="CJ39" s="1438">
        <v>267944</v>
      </c>
      <c r="CL39" s="1438">
        <v>269921</v>
      </c>
      <c r="CM39" s="1438">
        <v>266658</v>
      </c>
      <c r="CN39" s="1438">
        <v>0</v>
      </c>
      <c r="CO39" s="1438">
        <v>0</v>
      </c>
      <c r="CP39" s="1438">
        <v>0</v>
      </c>
      <c r="CQ39" s="1438">
        <v>143632</v>
      </c>
      <c r="CR39" s="1438">
        <v>266658</v>
      </c>
      <c r="CT39" s="1438">
        <v>290497</v>
      </c>
      <c r="CU39" s="1438">
        <v>293085</v>
      </c>
      <c r="CV39" s="1438">
        <v>0</v>
      </c>
      <c r="CW39" s="1438">
        <v>0</v>
      </c>
      <c r="CX39" s="1438">
        <v>0</v>
      </c>
      <c r="CY39" s="1438">
        <v>125712</v>
      </c>
      <c r="CZ39" s="1438">
        <v>293085</v>
      </c>
      <c r="DB39" s="1438">
        <v>279284</v>
      </c>
      <c r="DC39" s="1438">
        <v>283036</v>
      </c>
      <c r="DD39" s="1438">
        <v>0</v>
      </c>
      <c r="DE39" s="1438">
        <v>0</v>
      </c>
      <c r="DF39" s="1438">
        <v>0</v>
      </c>
      <c r="DG39" s="1438">
        <v>125735</v>
      </c>
      <c r="DH39" s="1438">
        <v>283036</v>
      </c>
      <c r="DJ39" s="1438">
        <v>283619</v>
      </c>
      <c r="DK39" s="1438">
        <v>288418</v>
      </c>
      <c r="DL39" s="1438">
        <v>0</v>
      </c>
      <c r="DM39" s="1438">
        <v>0</v>
      </c>
      <c r="DN39" s="1438">
        <v>0</v>
      </c>
      <c r="DO39" s="1438">
        <v>129915</v>
      </c>
      <c r="DP39" s="1438">
        <v>288418</v>
      </c>
      <c r="DR39" s="1438">
        <v>273109</v>
      </c>
      <c r="DS39" s="1438">
        <v>275323</v>
      </c>
      <c r="DT39" s="1438">
        <v>0</v>
      </c>
      <c r="DU39" s="1438">
        <v>0</v>
      </c>
      <c r="DV39" s="1438">
        <v>0</v>
      </c>
      <c r="DW39" s="1438">
        <v>123705</v>
      </c>
      <c r="DX39" s="1438">
        <v>275323</v>
      </c>
    </row>
    <row r="40" spans="1:128">
      <c r="A40" s="1939" t="s">
        <v>275</v>
      </c>
      <c r="B40" s="1438">
        <v>10110</v>
      </c>
      <c r="C40" s="1438">
        <v>9483</v>
      </c>
      <c r="D40" s="1438">
        <v>0</v>
      </c>
      <c r="E40" s="1438">
        <v>0</v>
      </c>
      <c r="F40" s="1438">
        <v>0</v>
      </c>
      <c r="G40" s="1438">
        <v>0</v>
      </c>
      <c r="H40" s="1438">
        <v>9483</v>
      </c>
      <c r="J40" s="1438">
        <v>8707</v>
      </c>
      <c r="K40" s="1438">
        <v>8263</v>
      </c>
      <c r="L40" s="1438">
        <v>0</v>
      </c>
      <c r="M40" s="1438">
        <v>0</v>
      </c>
      <c r="N40" s="1438">
        <v>0</v>
      </c>
      <c r="O40" s="1438">
        <v>0</v>
      </c>
      <c r="P40" s="1438">
        <v>8263</v>
      </c>
      <c r="R40" s="1438">
        <v>7569</v>
      </c>
      <c r="S40" s="1438">
        <v>7131</v>
      </c>
      <c r="T40" s="1438">
        <v>0</v>
      </c>
      <c r="U40" s="1438">
        <v>0</v>
      </c>
      <c r="V40" s="1438">
        <v>0</v>
      </c>
      <c r="W40" s="1438">
        <v>0</v>
      </c>
      <c r="X40" s="1438">
        <v>7131</v>
      </c>
      <c r="Z40" s="1438">
        <v>7217</v>
      </c>
      <c r="AA40" s="1438">
        <v>6799</v>
      </c>
      <c r="AB40" s="1438">
        <v>0</v>
      </c>
      <c r="AC40" s="1438">
        <v>0</v>
      </c>
      <c r="AD40" s="1438">
        <v>0</v>
      </c>
      <c r="AE40" s="1438">
        <v>0</v>
      </c>
      <c r="AF40" s="1438">
        <v>6799</v>
      </c>
      <c r="AH40" s="1438">
        <v>6267</v>
      </c>
      <c r="AI40" s="1438">
        <v>5778</v>
      </c>
      <c r="AJ40" s="1438">
        <v>0</v>
      </c>
      <c r="AK40" s="1438">
        <v>0</v>
      </c>
      <c r="AL40" s="1438">
        <v>0</v>
      </c>
      <c r="AM40" s="1438">
        <v>0</v>
      </c>
      <c r="AN40" s="1438">
        <v>5778</v>
      </c>
      <c r="AP40" s="1438">
        <v>5097</v>
      </c>
      <c r="AQ40" s="1438">
        <v>4630</v>
      </c>
      <c r="AR40" s="1438">
        <v>0</v>
      </c>
      <c r="AS40" s="1438">
        <v>0</v>
      </c>
      <c r="AT40" s="1438">
        <v>0</v>
      </c>
      <c r="AU40" s="1438">
        <v>0</v>
      </c>
      <c r="AV40" s="1438">
        <v>4630</v>
      </c>
      <c r="AX40" s="1438">
        <v>5229</v>
      </c>
      <c r="AY40" s="1438">
        <v>4771</v>
      </c>
      <c r="AZ40" s="1438">
        <v>0</v>
      </c>
      <c r="BA40" s="1438">
        <v>0</v>
      </c>
      <c r="BB40" s="1438">
        <v>0</v>
      </c>
      <c r="BC40" s="1438">
        <v>0</v>
      </c>
      <c r="BD40" s="1438">
        <v>4771</v>
      </c>
      <c r="BF40" s="1438">
        <v>4840</v>
      </c>
      <c r="BG40" s="1438">
        <v>4398</v>
      </c>
      <c r="BH40" s="1438">
        <v>0</v>
      </c>
      <c r="BI40" s="1438">
        <v>0</v>
      </c>
      <c r="BJ40" s="1438">
        <v>0</v>
      </c>
      <c r="BK40" s="1438">
        <v>0</v>
      </c>
      <c r="BL40" s="1438">
        <v>4398</v>
      </c>
      <c r="BN40" s="1438">
        <v>5199</v>
      </c>
      <c r="BO40" s="1438">
        <v>4791</v>
      </c>
      <c r="BP40" s="1438">
        <v>0</v>
      </c>
      <c r="BQ40" s="1438">
        <v>0</v>
      </c>
      <c r="BR40" s="1438">
        <v>0</v>
      </c>
      <c r="BS40" s="1438">
        <v>0</v>
      </c>
      <c r="BT40" s="1438">
        <v>4791</v>
      </c>
      <c r="BV40" s="1438">
        <v>0</v>
      </c>
      <c r="BW40" s="1438">
        <v>4915</v>
      </c>
      <c r="BX40" s="1438">
        <v>0</v>
      </c>
      <c r="BY40" s="1438">
        <v>0</v>
      </c>
      <c r="BZ40" s="1438">
        <v>0</v>
      </c>
      <c r="CA40" s="1438">
        <v>0</v>
      </c>
      <c r="CB40" s="1438">
        <v>4915</v>
      </c>
      <c r="CD40" s="1438">
        <v>0</v>
      </c>
      <c r="CE40" s="1438">
        <v>3052</v>
      </c>
      <c r="CF40" s="1438">
        <v>0</v>
      </c>
      <c r="CG40" s="1438">
        <v>0</v>
      </c>
      <c r="CH40" s="1438">
        <v>0</v>
      </c>
      <c r="CI40" s="1438">
        <v>0</v>
      </c>
      <c r="CJ40" s="1438">
        <v>3052</v>
      </c>
      <c r="CL40" s="1438">
        <v>0</v>
      </c>
      <c r="CM40" s="1438">
        <v>2511</v>
      </c>
      <c r="CN40" s="1438">
        <v>0</v>
      </c>
      <c r="CO40" s="1438">
        <v>0</v>
      </c>
      <c r="CP40" s="1438">
        <v>0</v>
      </c>
      <c r="CQ40" s="1438">
        <v>0</v>
      </c>
      <c r="CR40" s="1438">
        <v>2511</v>
      </c>
      <c r="CT40" s="1438">
        <v>0</v>
      </c>
      <c r="CU40" s="1438">
        <v>2345</v>
      </c>
      <c r="CV40" s="1438">
        <v>0</v>
      </c>
      <c r="CW40" s="1438">
        <v>0</v>
      </c>
      <c r="CX40" s="1438">
        <v>0</v>
      </c>
      <c r="CY40" s="1438">
        <v>0</v>
      </c>
      <c r="CZ40" s="1438">
        <v>2345</v>
      </c>
      <c r="DB40" s="1438">
        <v>0</v>
      </c>
      <c r="DC40" s="1438">
        <v>2660</v>
      </c>
      <c r="DD40" s="1438">
        <v>0</v>
      </c>
      <c r="DE40" s="1438">
        <v>0</v>
      </c>
      <c r="DF40" s="1438">
        <v>0</v>
      </c>
      <c r="DG40" s="1438">
        <v>0</v>
      </c>
      <c r="DH40" s="1438">
        <v>2660</v>
      </c>
      <c r="DJ40" s="1438">
        <v>0</v>
      </c>
      <c r="DK40" s="1438">
        <v>3198</v>
      </c>
      <c r="DL40" s="1438">
        <v>0</v>
      </c>
      <c r="DM40" s="1438">
        <v>0</v>
      </c>
      <c r="DN40" s="1438">
        <v>0</v>
      </c>
      <c r="DO40" s="1438">
        <v>0</v>
      </c>
      <c r="DP40" s="1438">
        <v>3198</v>
      </c>
      <c r="DR40" s="1438">
        <v>0</v>
      </c>
      <c r="DS40" s="1438">
        <v>3051</v>
      </c>
      <c r="DT40" s="1438">
        <v>0</v>
      </c>
      <c r="DU40" s="1438">
        <v>0</v>
      </c>
      <c r="DV40" s="1438">
        <v>0</v>
      </c>
      <c r="DW40" s="1438">
        <v>0</v>
      </c>
      <c r="DX40" s="1438">
        <v>3051</v>
      </c>
    </row>
    <row r="41" spans="1:128">
      <c r="A41" s="1939" t="s">
        <v>276</v>
      </c>
      <c r="B41" s="1438">
        <v>372729</v>
      </c>
      <c r="C41" s="1438">
        <v>354879</v>
      </c>
      <c r="D41" s="1438">
        <v>0</v>
      </c>
      <c r="E41" s="1438">
        <v>0</v>
      </c>
      <c r="F41" s="1438">
        <v>0</v>
      </c>
      <c r="G41" s="1438">
        <v>174450</v>
      </c>
      <c r="H41" s="1438">
        <v>354879</v>
      </c>
      <c r="J41" s="1438">
        <v>401932</v>
      </c>
      <c r="K41" s="1438">
        <v>379330</v>
      </c>
      <c r="L41" s="1438">
        <v>0</v>
      </c>
      <c r="M41" s="1438">
        <v>0</v>
      </c>
      <c r="N41" s="1438">
        <v>0</v>
      </c>
      <c r="O41" s="1438">
        <v>177205</v>
      </c>
      <c r="P41" s="1438">
        <v>379330</v>
      </c>
      <c r="R41" s="1438">
        <v>378715</v>
      </c>
      <c r="S41" s="1438">
        <v>360207</v>
      </c>
      <c r="T41" s="1438">
        <v>0</v>
      </c>
      <c r="U41" s="1438">
        <v>0</v>
      </c>
      <c r="V41" s="1438">
        <v>0</v>
      </c>
      <c r="W41" s="1438">
        <v>177409</v>
      </c>
      <c r="X41" s="1438">
        <v>360207</v>
      </c>
      <c r="Z41" s="1438">
        <v>346855</v>
      </c>
      <c r="AA41" s="1438">
        <v>330915</v>
      </c>
      <c r="AB41" s="1438">
        <v>0</v>
      </c>
      <c r="AC41" s="1438">
        <v>0</v>
      </c>
      <c r="AD41" s="1438">
        <v>0</v>
      </c>
      <c r="AE41" s="1438">
        <v>169208</v>
      </c>
      <c r="AF41" s="1438">
        <v>330916</v>
      </c>
      <c r="AH41" s="1438">
        <v>314170</v>
      </c>
      <c r="AI41" s="1438">
        <v>296819</v>
      </c>
      <c r="AJ41" s="1438">
        <v>0</v>
      </c>
      <c r="AK41" s="1438">
        <v>0</v>
      </c>
      <c r="AL41" s="1438">
        <v>0</v>
      </c>
      <c r="AM41" s="1438">
        <v>166710</v>
      </c>
      <c r="AN41" s="1438">
        <v>296819</v>
      </c>
      <c r="AP41" s="1438">
        <v>322316</v>
      </c>
      <c r="AQ41" s="1438">
        <v>304995</v>
      </c>
      <c r="AR41" s="1438">
        <v>0</v>
      </c>
      <c r="AS41" s="1438">
        <v>0</v>
      </c>
      <c r="AT41" s="1438">
        <v>0</v>
      </c>
      <c r="AU41" s="1438">
        <v>173197</v>
      </c>
      <c r="AV41" s="1438">
        <v>304995</v>
      </c>
      <c r="AX41" s="1438">
        <v>303273</v>
      </c>
      <c r="AY41" s="1438">
        <v>285425</v>
      </c>
      <c r="AZ41" s="1438">
        <v>0</v>
      </c>
      <c r="BA41" s="1438">
        <v>0</v>
      </c>
      <c r="BB41" s="1438">
        <v>0</v>
      </c>
      <c r="BC41" s="1438">
        <v>161941</v>
      </c>
      <c r="BD41" s="1438">
        <v>285425</v>
      </c>
      <c r="BF41" s="1438">
        <v>309312</v>
      </c>
      <c r="BG41" s="1438">
        <v>292254</v>
      </c>
      <c r="BH41" s="1438">
        <v>0</v>
      </c>
      <c r="BI41" s="1438">
        <v>0</v>
      </c>
      <c r="BJ41" s="1438">
        <v>0</v>
      </c>
      <c r="BK41" s="1438">
        <v>161293</v>
      </c>
      <c r="BL41" s="1438">
        <v>292254</v>
      </c>
      <c r="BN41" s="1438">
        <v>300339</v>
      </c>
      <c r="BO41" s="1438">
        <v>284194</v>
      </c>
      <c r="BP41" s="1438">
        <v>0</v>
      </c>
      <c r="BQ41" s="1438">
        <v>0</v>
      </c>
      <c r="BR41" s="1438">
        <v>0</v>
      </c>
      <c r="BS41" s="1438">
        <v>149965</v>
      </c>
      <c r="BT41" s="1438">
        <v>284194</v>
      </c>
      <c r="BV41" s="1438">
        <v>0</v>
      </c>
      <c r="BW41" s="1438">
        <v>285279</v>
      </c>
      <c r="BX41" s="1438">
        <v>0</v>
      </c>
      <c r="BY41" s="1438">
        <v>0</v>
      </c>
      <c r="BZ41" s="1438">
        <v>0</v>
      </c>
      <c r="CA41" s="1438">
        <v>126165</v>
      </c>
      <c r="CB41" s="1438">
        <v>285279</v>
      </c>
      <c r="CD41" s="1438">
        <v>0</v>
      </c>
      <c r="CE41" s="1438">
        <v>264892</v>
      </c>
      <c r="CF41" s="1438">
        <v>0</v>
      </c>
      <c r="CG41" s="1438">
        <v>0</v>
      </c>
      <c r="CH41" s="1438">
        <v>0</v>
      </c>
      <c r="CI41" s="1438">
        <v>139448</v>
      </c>
      <c r="CJ41" s="1438">
        <v>264892</v>
      </c>
      <c r="CL41" s="1438">
        <v>0</v>
      </c>
      <c r="CM41" s="1438">
        <v>264147</v>
      </c>
      <c r="CN41" s="1438">
        <v>0</v>
      </c>
      <c r="CO41" s="1438">
        <v>0</v>
      </c>
      <c r="CP41" s="1438">
        <v>0</v>
      </c>
      <c r="CQ41" s="1438">
        <v>143632</v>
      </c>
      <c r="CR41" s="1438">
        <v>264147</v>
      </c>
      <c r="CT41" s="1438">
        <v>0</v>
      </c>
      <c r="CU41" s="1438">
        <v>290740</v>
      </c>
      <c r="CV41" s="1438">
        <v>0</v>
      </c>
      <c r="CW41" s="1438">
        <v>0</v>
      </c>
      <c r="CX41" s="1438">
        <v>0</v>
      </c>
      <c r="CY41" s="1438">
        <v>125712</v>
      </c>
      <c r="CZ41" s="1438">
        <v>290740</v>
      </c>
      <c r="DB41" s="1438">
        <v>0</v>
      </c>
      <c r="DC41" s="1438">
        <v>280376</v>
      </c>
      <c r="DD41" s="1438">
        <v>0</v>
      </c>
      <c r="DE41" s="1438">
        <v>0</v>
      </c>
      <c r="DF41" s="1438">
        <v>0</v>
      </c>
      <c r="DG41" s="1438">
        <v>125735</v>
      </c>
      <c r="DH41" s="1438">
        <v>280376</v>
      </c>
      <c r="DJ41" s="1438">
        <v>0</v>
      </c>
      <c r="DK41" s="1438">
        <v>285220</v>
      </c>
      <c r="DL41" s="1438">
        <v>0</v>
      </c>
      <c r="DM41" s="1438">
        <v>0</v>
      </c>
      <c r="DN41" s="1438">
        <v>0</v>
      </c>
      <c r="DO41" s="1438">
        <v>129915</v>
      </c>
      <c r="DP41" s="1438">
        <v>285220</v>
      </c>
      <c r="DR41" s="1438">
        <v>0</v>
      </c>
      <c r="DS41" s="1438">
        <v>272272</v>
      </c>
      <c r="DT41" s="1438">
        <v>0</v>
      </c>
      <c r="DU41" s="1438">
        <v>0</v>
      </c>
      <c r="DV41" s="1438">
        <v>0</v>
      </c>
      <c r="DW41" s="1438">
        <v>123705</v>
      </c>
      <c r="DX41" s="1438">
        <v>272272</v>
      </c>
    </row>
    <row r="42" spans="1:128" ht="15.6">
      <c r="A42" s="1770" t="s">
        <v>277</v>
      </c>
      <c r="B42" s="1930">
        <v>0</v>
      </c>
      <c r="C42" s="1930">
        <v>0</v>
      </c>
      <c r="D42" s="1930">
        <v>0</v>
      </c>
      <c r="E42" s="1930">
        <v>0</v>
      </c>
      <c r="F42" s="1930">
        <v>0</v>
      </c>
      <c r="G42" s="1930">
        <v>0</v>
      </c>
      <c r="H42" s="1930">
        <v>0</v>
      </c>
      <c r="I42" s="1930">
        <v>0</v>
      </c>
      <c r="J42" s="1930">
        <v>0</v>
      </c>
      <c r="K42" s="1930">
        <v>0</v>
      </c>
      <c r="L42" s="1930">
        <v>0</v>
      </c>
      <c r="M42" s="1930">
        <v>0</v>
      </c>
      <c r="N42" s="1930">
        <v>0</v>
      </c>
      <c r="O42" s="1930">
        <v>0</v>
      </c>
      <c r="P42" s="1930">
        <v>0</v>
      </c>
      <c r="R42" s="1930">
        <v>0</v>
      </c>
      <c r="S42" s="1930">
        <v>0</v>
      </c>
      <c r="T42" s="1930">
        <v>0</v>
      </c>
      <c r="U42" s="1930">
        <v>0</v>
      </c>
      <c r="V42" s="1930">
        <v>0</v>
      </c>
      <c r="W42" s="1930">
        <v>0</v>
      </c>
      <c r="X42" s="1930">
        <v>0</v>
      </c>
      <c r="Z42" s="1930">
        <v>0</v>
      </c>
      <c r="AA42" s="1930">
        <v>0</v>
      </c>
      <c r="AB42" s="1930">
        <v>0</v>
      </c>
      <c r="AC42" s="1930">
        <v>0</v>
      </c>
      <c r="AD42" s="1930">
        <v>0</v>
      </c>
      <c r="AE42" s="1930">
        <v>0</v>
      </c>
      <c r="AF42" s="1930">
        <v>0</v>
      </c>
      <c r="AH42" s="1930">
        <v>0</v>
      </c>
      <c r="AI42" s="1930">
        <v>0</v>
      </c>
      <c r="AJ42" s="1930">
        <v>0</v>
      </c>
      <c r="AK42" s="1930">
        <v>0</v>
      </c>
      <c r="AL42" s="1930">
        <v>0</v>
      </c>
      <c r="AM42" s="1930">
        <v>0</v>
      </c>
      <c r="AN42" s="1930">
        <v>0</v>
      </c>
      <c r="AP42" s="1930">
        <v>0</v>
      </c>
      <c r="AQ42" s="1930">
        <v>0</v>
      </c>
      <c r="AR42" s="1930">
        <v>0</v>
      </c>
      <c r="AS42" s="1930">
        <v>0</v>
      </c>
      <c r="AT42" s="1930">
        <v>0</v>
      </c>
      <c r="AU42" s="1930">
        <v>0</v>
      </c>
      <c r="AV42" s="1930">
        <v>0</v>
      </c>
      <c r="AX42" s="1930">
        <v>0</v>
      </c>
      <c r="AY42" s="1930">
        <v>0</v>
      </c>
      <c r="AZ42" s="1930">
        <v>0</v>
      </c>
      <c r="BA42" s="1930">
        <v>0</v>
      </c>
      <c r="BB42" s="1930">
        <v>0</v>
      </c>
      <c r="BC42" s="1930">
        <v>0</v>
      </c>
      <c r="BD42" s="1930">
        <v>0</v>
      </c>
      <c r="BF42" s="1930">
        <v>0</v>
      </c>
      <c r="BG42" s="1930">
        <v>0</v>
      </c>
      <c r="BH42" s="1930">
        <v>0</v>
      </c>
      <c r="BI42" s="1930">
        <v>0</v>
      </c>
      <c r="BJ42" s="1930">
        <v>0</v>
      </c>
      <c r="BK42" s="1930">
        <v>0</v>
      </c>
      <c r="BL42" s="1930">
        <v>0</v>
      </c>
      <c r="BN42" s="1930">
        <v>0</v>
      </c>
      <c r="BO42" s="1930">
        <v>0</v>
      </c>
      <c r="BP42" s="1930">
        <v>0</v>
      </c>
      <c r="BQ42" s="1930">
        <v>0</v>
      </c>
      <c r="BR42" s="1930">
        <v>0</v>
      </c>
      <c r="BS42" s="1930">
        <v>0</v>
      </c>
      <c r="BT42" s="1930">
        <v>0</v>
      </c>
      <c r="BV42" s="1930">
        <v>0</v>
      </c>
      <c r="BW42" s="1930">
        <v>0</v>
      </c>
      <c r="BX42" s="1930">
        <v>0</v>
      </c>
      <c r="BY42" s="1930">
        <v>0</v>
      </c>
      <c r="BZ42" s="1930">
        <v>0</v>
      </c>
      <c r="CA42" s="1930">
        <v>0</v>
      </c>
      <c r="CB42" s="1930">
        <v>0</v>
      </c>
      <c r="CD42" s="1930">
        <v>0</v>
      </c>
      <c r="CE42" s="1930">
        <v>0</v>
      </c>
      <c r="CF42" s="1930">
        <v>0</v>
      </c>
      <c r="CG42" s="1930">
        <v>0</v>
      </c>
      <c r="CH42" s="1930">
        <v>0</v>
      </c>
      <c r="CI42" s="1930">
        <v>0</v>
      </c>
      <c r="CJ42" s="1930">
        <v>0</v>
      </c>
      <c r="CL42" s="1930">
        <v>3106</v>
      </c>
      <c r="CM42" s="1930">
        <v>3178</v>
      </c>
      <c r="CN42" s="1930">
        <v>0</v>
      </c>
      <c r="CO42" s="1930">
        <v>0</v>
      </c>
      <c r="CP42" s="1930">
        <v>0</v>
      </c>
      <c r="CQ42" s="1930">
        <v>0</v>
      </c>
      <c r="CR42" s="1930">
        <v>3178</v>
      </c>
      <c r="CT42" s="1930">
        <v>3268</v>
      </c>
      <c r="CU42" s="1930">
        <v>3329</v>
      </c>
      <c r="CV42" s="1930">
        <v>0</v>
      </c>
      <c r="CW42" s="1930">
        <v>0</v>
      </c>
      <c r="CX42" s="1930">
        <v>0</v>
      </c>
      <c r="CY42" s="1930">
        <v>0</v>
      </c>
      <c r="CZ42" s="1930">
        <v>3329</v>
      </c>
      <c r="DB42" s="1930">
        <v>3207</v>
      </c>
      <c r="DC42" s="1930">
        <v>3249</v>
      </c>
      <c r="DD42" s="1930">
        <v>0</v>
      </c>
      <c r="DE42" s="1930">
        <v>0</v>
      </c>
      <c r="DF42" s="1930">
        <v>0</v>
      </c>
      <c r="DG42" s="1930">
        <v>0</v>
      </c>
      <c r="DH42" s="1930">
        <v>3249</v>
      </c>
      <c r="DJ42" s="1930">
        <v>3346</v>
      </c>
      <c r="DK42" s="1930">
        <v>3378</v>
      </c>
      <c r="DL42" s="1930">
        <v>0</v>
      </c>
      <c r="DM42" s="1930">
        <v>0</v>
      </c>
      <c r="DN42" s="1930">
        <v>0</v>
      </c>
      <c r="DO42" s="1930">
        <v>0</v>
      </c>
      <c r="DP42" s="1930">
        <v>3378</v>
      </c>
      <c r="DR42" s="1930">
        <v>3163</v>
      </c>
      <c r="DS42" s="1930">
        <v>3184</v>
      </c>
      <c r="DT42" s="1930">
        <v>0</v>
      </c>
      <c r="DU42" s="1930">
        <v>0</v>
      </c>
      <c r="DV42" s="1930">
        <v>0</v>
      </c>
      <c r="DW42" s="1930">
        <v>0</v>
      </c>
      <c r="DX42" s="1930">
        <v>3184</v>
      </c>
    </row>
    <row r="43" spans="1:128" ht="14.4" thickBot="1">
      <c r="A43" s="1940" t="s">
        <v>256</v>
      </c>
      <c r="B43" s="1941">
        <v>2838080</v>
      </c>
      <c r="C43" s="1941">
        <v>2520474</v>
      </c>
      <c r="D43" s="1941">
        <v>0</v>
      </c>
      <c r="E43" s="1941">
        <v>395602</v>
      </c>
      <c r="F43" s="1941">
        <v>0</v>
      </c>
      <c r="G43" s="1941">
        <v>311801</v>
      </c>
      <c r="H43" s="1941">
        <v>2124872</v>
      </c>
      <c r="J43" s="1941">
        <v>2807432</v>
      </c>
      <c r="K43" s="1941">
        <v>2492166</v>
      </c>
      <c r="L43" s="1941">
        <v>0</v>
      </c>
      <c r="M43" s="1941">
        <v>433449</v>
      </c>
      <c r="N43" s="1941">
        <v>0</v>
      </c>
      <c r="O43" s="1941">
        <v>308091</v>
      </c>
      <c r="P43" s="1941">
        <v>2058717</v>
      </c>
      <c r="R43" s="1941">
        <v>2740007</v>
      </c>
      <c r="S43" s="1941">
        <v>2443589</v>
      </c>
      <c r="T43" s="1941">
        <v>0</v>
      </c>
      <c r="U43" s="1941">
        <v>417648</v>
      </c>
      <c r="V43" s="1941">
        <v>0</v>
      </c>
      <c r="W43" s="1941">
        <v>308818</v>
      </c>
      <c r="X43" s="1941">
        <v>2025941</v>
      </c>
      <c r="Z43" s="1941">
        <v>2605475</v>
      </c>
      <c r="AA43" s="1941">
        <v>2317715</v>
      </c>
      <c r="AB43" s="1941">
        <v>0</v>
      </c>
      <c r="AC43" s="1941">
        <v>380327</v>
      </c>
      <c r="AD43" s="1941">
        <v>0</v>
      </c>
      <c r="AE43" s="1941">
        <v>298013</v>
      </c>
      <c r="AF43" s="1941">
        <v>1937389</v>
      </c>
      <c r="AH43" s="1941">
        <v>2507587</v>
      </c>
      <c r="AI43" s="1941">
        <v>2227011</v>
      </c>
      <c r="AJ43" s="1941">
        <v>0</v>
      </c>
      <c r="AK43" s="1941">
        <v>365331</v>
      </c>
      <c r="AL43" s="1941">
        <v>0</v>
      </c>
      <c r="AM43" s="1941">
        <v>277922</v>
      </c>
      <c r="AN43" s="1941">
        <v>1861680</v>
      </c>
      <c r="AP43" s="1941">
        <v>2496604</v>
      </c>
      <c r="AQ43" s="1941">
        <v>2228216</v>
      </c>
      <c r="AR43" s="1941">
        <v>0</v>
      </c>
      <c r="AS43" s="1941">
        <v>381397</v>
      </c>
      <c r="AT43" s="1941">
        <v>0</v>
      </c>
      <c r="AU43" s="1941">
        <v>265697</v>
      </c>
      <c r="AV43" s="1941">
        <v>1846819</v>
      </c>
      <c r="AX43" s="1941">
        <v>2407344</v>
      </c>
      <c r="AY43" s="1941">
        <v>2145899</v>
      </c>
      <c r="AZ43" s="1941">
        <v>0</v>
      </c>
      <c r="BA43" s="1941">
        <v>345899</v>
      </c>
      <c r="BB43" s="1941">
        <v>0</v>
      </c>
      <c r="BC43" s="1941">
        <v>258518</v>
      </c>
      <c r="BD43" s="1941">
        <v>1800000</v>
      </c>
      <c r="BF43" s="1941">
        <v>2372960</v>
      </c>
      <c r="BG43" s="1941">
        <v>2121398</v>
      </c>
      <c r="BH43" s="1941">
        <v>0</v>
      </c>
      <c r="BI43" s="1941">
        <v>322277</v>
      </c>
      <c r="BJ43" s="1941">
        <v>0</v>
      </c>
      <c r="BK43" s="1941">
        <v>259251</v>
      </c>
      <c r="BL43" s="1941">
        <v>1799121</v>
      </c>
      <c r="BN43" s="1941">
        <v>2300223</v>
      </c>
      <c r="BO43" s="1941">
        <v>2055833</v>
      </c>
      <c r="BP43" s="1941">
        <v>0</v>
      </c>
      <c r="BQ43" s="1941">
        <v>331304</v>
      </c>
      <c r="BR43" s="1941">
        <v>0</v>
      </c>
      <c r="BS43" s="1941">
        <v>258799</v>
      </c>
      <c r="BT43" s="1941">
        <v>1724529</v>
      </c>
      <c r="BV43" s="1941">
        <v>2257391</v>
      </c>
      <c r="BW43" s="1941">
        <v>2018166</v>
      </c>
      <c r="BX43" s="1941">
        <v>0</v>
      </c>
      <c r="BY43" s="1941">
        <v>340600</v>
      </c>
      <c r="BZ43" s="1941">
        <v>0</v>
      </c>
      <c r="CA43" s="1941">
        <v>245662</v>
      </c>
      <c r="CB43" s="1941">
        <v>1677566</v>
      </c>
      <c r="CD43" s="1941">
        <v>2029408</v>
      </c>
      <c r="CE43" s="1941">
        <v>1815003</v>
      </c>
      <c r="CF43" s="1941">
        <v>0</v>
      </c>
      <c r="CG43" s="1941">
        <v>305711</v>
      </c>
      <c r="CH43" s="1941">
        <v>0</v>
      </c>
      <c r="CI43" s="1941">
        <v>229679</v>
      </c>
      <c r="CJ43" s="1941">
        <v>1509292</v>
      </c>
      <c r="CL43" s="1941">
        <v>2010443</v>
      </c>
      <c r="CM43" s="1941">
        <v>1799036</v>
      </c>
      <c r="CN43" s="1941">
        <v>0</v>
      </c>
      <c r="CO43" s="1941">
        <v>297785</v>
      </c>
      <c r="CP43" s="1941">
        <v>0</v>
      </c>
      <c r="CQ43" s="1941">
        <v>227484</v>
      </c>
      <c r="CR43" s="1941">
        <v>1501251</v>
      </c>
      <c r="CT43" s="1941">
        <v>2004726</v>
      </c>
      <c r="CU43" s="1941">
        <v>1793038</v>
      </c>
      <c r="CV43" s="1941">
        <v>0</v>
      </c>
      <c r="CW43" s="1941">
        <v>302790</v>
      </c>
      <c r="CX43" s="1941">
        <v>0</v>
      </c>
      <c r="CY43" s="1941">
        <v>208052</v>
      </c>
      <c r="CZ43" s="1941">
        <v>1490248</v>
      </c>
      <c r="DB43" s="1941">
        <v>1919102</v>
      </c>
      <c r="DC43" s="1941">
        <v>1704053</v>
      </c>
      <c r="DD43" s="1941">
        <v>0</v>
      </c>
      <c r="DE43" s="1941">
        <v>266661</v>
      </c>
      <c r="DF43" s="1941">
        <v>0</v>
      </c>
      <c r="DG43" s="1941">
        <v>193463</v>
      </c>
      <c r="DH43" s="1941">
        <v>1437392</v>
      </c>
      <c r="DJ43" s="1941">
        <v>1972469</v>
      </c>
      <c r="DK43" s="1941">
        <v>1764750</v>
      </c>
      <c r="DL43" s="1941">
        <v>0</v>
      </c>
      <c r="DM43" s="1941">
        <v>285826</v>
      </c>
      <c r="DN43" s="1941">
        <v>0</v>
      </c>
      <c r="DO43" s="1941">
        <v>205545</v>
      </c>
      <c r="DP43" s="1941">
        <v>1478924</v>
      </c>
      <c r="DR43" s="1941">
        <v>1964880</v>
      </c>
      <c r="DS43" s="1941">
        <v>1754069</v>
      </c>
      <c r="DT43" s="1941">
        <v>0</v>
      </c>
      <c r="DU43" s="1941">
        <v>298704</v>
      </c>
      <c r="DV43" s="1941">
        <v>0</v>
      </c>
      <c r="DW43" s="1941">
        <v>197649</v>
      </c>
      <c r="DX43" s="1941">
        <v>1455365</v>
      </c>
    </row>
    <row r="44" spans="1:128">
      <c r="A44" s="1760" t="s">
        <v>278</v>
      </c>
      <c r="C44" s="676"/>
    </row>
  </sheetData>
  <mergeCells count="48">
    <mergeCell ref="K4:K5"/>
    <mergeCell ref="J4:J5"/>
    <mergeCell ref="DJ4:DJ5"/>
    <mergeCell ref="DK4:DK5"/>
    <mergeCell ref="CD4:CD5"/>
    <mergeCell ref="CE4:CE5"/>
    <mergeCell ref="CF4:CJ4"/>
    <mergeCell ref="CL4:CL5"/>
    <mergeCell ref="CM4:CM5"/>
    <mergeCell ref="CN4:CR4"/>
    <mergeCell ref="BN4:BN5"/>
    <mergeCell ref="BO4:BO5"/>
    <mergeCell ref="BP4:BT4"/>
    <mergeCell ref="BV4:BV5"/>
    <mergeCell ref="BW4:BW5"/>
    <mergeCell ref="BX4:CB4"/>
    <mergeCell ref="BG4:BG5"/>
    <mergeCell ref="DL4:DP4"/>
    <mergeCell ref="DR4:DR5"/>
    <mergeCell ref="DS4:DS5"/>
    <mergeCell ref="DT4:DX4"/>
    <mergeCell ref="CT4:CT5"/>
    <mergeCell ref="CU4:CU5"/>
    <mergeCell ref="CV4:CZ4"/>
    <mergeCell ref="DB4:DB5"/>
    <mergeCell ref="DC4:DC5"/>
    <mergeCell ref="DD4:DH4"/>
    <mergeCell ref="AQ4:AQ5"/>
    <mergeCell ref="AX4:AX5"/>
    <mergeCell ref="AY4:AY5"/>
    <mergeCell ref="AZ4:BD4"/>
    <mergeCell ref="BF4:BF5"/>
    <mergeCell ref="L4:P4"/>
    <mergeCell ref="BH4:BL4"/>
    <mergeCell ref="B4:B5"/>
    <mergeCell ref="C4:C5"/>
    <mergeCell ref="D4:H4"/>
    <mergeCell ref="AR4:AV4"/>
    <mergeCell ref="R4:R5"/>
    <mergeCell ref="S4:S5"/>
    <mergeCell ref="T4:X4"/>
    <mergeCell ref="Z4:Z5"/>
    <mergeCell ref="AA4:AA5"/>
    <mergeCell ref="AB4:AF4"/>
    <mergeCell ref="AH4:AH5"/>
    <mergeCell ref="AI4:AI5"/>
    <mergeCell ref="AJ4:AN4"/>
    <mergeCell ref="AP4:AP5"/>
  </mergeCells>
  <hyperlinks>
    <hyperlink ref="A1" location="Índice!A1" display="LI1: Diferenças entre o escopo de  consolidação contábil e o escopo de tratamento prudencial, bem como o  detalhamento dos valores associados às categorias de risco" xr:uid="{AFA49024-0087-4A96-B4DF-F7AE4A2A237B}"/>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7BF88-1C2F-4D0E-ADBF-5B8B39528535}">
  <sheetPr codeName="Plan59">
    <tabColor rgb="FF5F6062"/>
  </sheetPr>
  <dimension ref="A1:AJ14"/>
  <sheetViews>
    <sheetView workbookViewId="0">
      <selection sqref="A1:XFD1048576"/>
    </sheetView>
  </sheetViews>
  <sheetFormatPr defaultColWidth="8.5546875" defaultRowHeight="13.8"/>
  <cols>
    <col min="1" max="1" width="45.21875" style="3" customWidth="1"/>
    <col min="2" max="2" width="7" style="3" bestFit="1" customWidth="1"/>
    <col min="3" max="3" width="15.21875" style="3" bestFit="1" customWidth="1"/>
    <col min="4" max="4" width="7" style="3" bestFit="1" customWidth="1"/>
    <col min="5" max="5" width="15.21875" style="3" bestFit="1" customWidth="1"/>
    <col min="6" max="6" width="7" style="3" bestFit="1" customWidth="1"/>
    <col min="7" max="7" width="15.21875" style="3" bestFit="1" customWidth="1"/>
    <col min="8" max="8" width="6.44140625" style="3" customWidth="1"/>
    <col min="9" max="9" width="15.21875" style="3" bestFit="1" customWidth="1"/>
    <col min="10" max="10" width="6.44140625" style="3" customWidth="1"/>
    <col min="11" max="11" width="15.21875" style="3" bestFit="1" customWidth="1"/>
    <col min="12" max="12" width="6.44140625" style="3" bestFit="1" customWidth="1"/>
    <col min="13" max="13" width="15.21875" style="3" bestFit="1" customWidth="1"/>
    <col min="14" max="14" width="6.44140625" style="3" bestFit="1" customWidth="1"/>
    <col min="15" max="15" width="15.21875" style="3" bestFit="1" customWidth="1"/>
    <col min="16" max="16" width="7" style="3" bestFit="1" customWidth="1"/>
    <col min="17" max="17" width="15.21875" style="3" bestFit="1" customWidth="1"/>
    <col min="18" max="18" width="6.44140625" style="3" bestFit="1" customWidth="1"/>
    <col min="19" max="19" width="15.21875" style="3" bestFit="1" customWidth="1"/>
    <col min="20" max="20" width="7" style="3" bestFit="1" customWidth="1"/>
    <col min="21" max="21" width="15.21875" style="3" bestFit="1" customWidth="1"/>
    <col min="22" max="22" width="6" style="3" bestFit="1" customWidth="1"/>
    <col min="23" max="23" width="15.21875" style="3" bestFit="1" customWidth="1"/>
    <col min="24" max="24" width="6.44140625" style="3" bestFit="1" customWidth="1"/>
    <col min="25" max="25" width="15.21875" style="3" bestFit="1" customWidth="1"/>
    <col min="26" max="26" width="6" style="3" bestFit="1" customWidth="1"/>
    <col min="27" max="27" width="15.21875" style="3" bestFit="1" customWidth="1"/>
    <col min="28" max="28" width="6" style="3" bestFit="1" customWidth="1"/>
    <col min="29" max="29" width="15.21875" style="3" bestFit="1" customWidth="1"/>
    <col min="30" max="30" width="6" style="3" bestFit="1" customWidth="1"/>
    <col min="31" max="31" width="15.21875" style="3" bestFit="1" customWidth="1"/>
    <col min="32" max="32" width="6" style="3" bestFit="1" customWidth="1"/>
    <col min="33" max="33" width="15.21875" style="3" bestFit="1" customWidth="1"/>
    <col min="34" max="36" width="10.5546875" style="3" bestFit="1" customWidth="1"/>
    <col min="37" max="16384" width="8.5546875" style="3"/>
  </cols>
  <sheetData>
    <row r="1" spans="1:36" ht="18">
      <c r="A1" s="53" t="s">
        <v>3053</v>
      </c>
      <c r="B1" s="104"/>
      <c r="C1" s="104"/>
      <c r="D1" s="104"/>
      <c r="E1" s="104"/>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58"/>
      <c r="AH1" s="58"/>
      <c r="AI1" s="58"/>
      <c r="AJ1" s="551" t="s">
        <v>2345</v>
      </c>
    </row>
    <row r="2" spans="1:36">
      <c r="A2" s="2539" t="s">
        <v>3045</v>
      </c>
      <c r="B2" s="2535" t="s">
        <v>2265</v>
      </c>
      <c r="C2" s="2536"/>
      <c r="D2" s="2535">
        <v>43830</v>
      </c>
      <c r="E2" s="2536"/>
      <c r="F2" s="2535">
        <v>43738</v>
      </c>
      <c r="G2" s="2536"/>
      <c r="H2" s="2535">
        <v>43646</v>
      </c>
      <c r="I2" s="2536"/>
      <c r="J2" s="2535">
        <v>43555</v>
      </c>
      <c r="K2" s="2536"/>
      <c r="L2" s="2535">
        <v>43465</v>
      </c>
      <c r="M2" s="2536"/>
      <c r="N2" s="2535">
        <v>43373</v>
      </c>
      <c r="O2" s="2536"/>
      <c r="P2" s="2535">
        <v>43281</v>
      </c>
      <c r="Q2" s="2536"/>
      <c r="R2" s="2535">
        <v>43190</v>
      </c>
      <c r="S2" s="2536"/>
      <c r="T2" s="2535">
        <v>43100</v>
      </c>
      <c r="U2" s="2536"/>
      <c r="V2" s="2535">
        <v>43008</v>
      </c>
      <c r="W2" s="2536"/>
      <c r="X2" s="2535">
        <v>42916</v>
      </c>
      <c r="Y2" s="2536"/>
      <c r="Z2" s="2533">
        <v>42825</v>
      </c>
      <c r="AA2" s="2534"/>
      <c r="AB2" s="2535">
        <v>42735</v>
      </c>
      <c r="AC2" s="2536"/>
      <c r="AD2" s="2535">
        <v>42643</v>
      </c>
      <c r="AE2" s="2536"/>
      <c r="AF2" s="2537" t="s">
        <v>2521</v>
      </c>
      <c r="AG2" s="2538"/>
      <c r="AH2" s="552" t="s">
        <v>2486</v>
      </c>
      <c r="AI2" s="110">
        <v>42369</v>
      </c>
      <c r="AJ2" s="109" t="s">
        <v>2488</v>
      </c>
    </row>
    <row r="3" spans="1:36">
      <c r="A3" s="2540"/>
      <c r="B3" s="553" t="s">
        <v>2284</v>
      </c>
      <c r="C3" s="554" t="s">
        <v>3054</v>
      </c>
      <c r="D3" s="553" t="s">
        <v>2284</v>
      </c>
      <c r="E3" s="554" t="s">
        <v>3054</v>
      </c>
      <c r="F3" s="553" t="s">
        <v>2284</v>
      </c>
      <c r="G3" s="554" t="s">
        <v>3054</v>
      </c>
      <c r="H3" s="553" t="s">
        <v>2284</v>
      </c>
      <c r="I3" s="554" t="s">
        <v>3055</v>
      </c>
      <c r="J3" s="553" t="s">
        <v>2284</v>
      </c>
      <c r="K3" s="554" t="s">
        <v>3054</v>
      </c>
      <c r="L3" s="553" t="s">
        <v>2284</v>
      </c>
      <c r="M3" s="554" t="s">
        <v>3055</v>
      </c>
      <c r="N3" s="553" t="s">
        <v>2284</v>
      </c>
      <c r="O3" s="554" t="s">
        <v>3055</v>
      </c>
      <c r="P3" s="553" t="s">
        <v>2284</v>
      </c>
      <c r="Q3" s="554" t="s">
        <v>3055</v>
      </c>
      <c r="R3" s="553" t="s">
        <v>2284</v>
      </c>
      <c r="S3" s="554" t="s">
        <v>3055</v>
      </c>
      <c r="T3" s="553" t="s">
        <v>2284</v>
      </c>
      <c r="U3" s="554" t="s">
        <v>3055</v>
      </c>
      <c r="V3" s="553" t="s">
        <v>2284</v>
      </c>
      <c r="W3" s="554" t="s">
        <v>3055</v>
      </c>
      <c r="X3" s="553" t="s">
        <v>2284</v>
      </c>
      <c r="Y3" s="554" t="s">
        <v>3055</v>
      </c>
      <c r="Z3" s="553" t="s">
        <v>2284</v>
      </c>
      <c r="AA3" s="554" t="s">
        <v>3054</v>
      </c>
      <c r="AB3" s="553" t="s">
        <v>2284</v>
      </c>
      <c r="AC3" s="554" t="s">
        <v>3054</v>
      </c>
      <c r="AD3" s="553" t="s">
        <v>2284</v>
      </c>
      <c r="AE3" s="554" t="s">
        <v>3054</v>
      </c>
      <c r="AF3" s="553" t="s">
        <v>2284</v>
      </c>
      <c r="AG3" s="554" t="s">
        <v>3054</v>
      </c>
      <c r="AH3" s="553" t="s">
        <v>2284</v>
      </c>
      <c r="AI3" s="553" t="s">
        <v>2284</v>
      </c>
      <c r="AJ3" s="553" t="s">
        <v>2284</v>
      </c>
    </row>
    <row r="4" spans="1:36">
      <c r="A4" s="124" t="s">
        <v>2351</v>
      </c>
      <c r="B4" s="113">
        <v>264</v>
      </c>
      <c r="C4" s="113">
        <v>126</v>
      </c>
      <c r="D4" s="113">
        <v>114.1</v>
      </c>
      <c r="E4" s="113">
        <v>290.10000000000002</v>
      </c>
      <c r="F4" s="113">
        <v>94.6</v>
      </c>
      <c r="G4" s="113">
        <v>165</v>
      </c>
      <c r="H4" s="113">
        <v>51.7</v>
      </c>
      <c r="I4" s="113">
        <v>101.1</v>
      </c>
      <c r="J4" s="113">
        <v>83.8</v>
      </c>
      <c r="K4" s="113">
        <v>160</v>
      </c>
      <c r="L4" s="113">
        <v>56.9</v>
      </c>
      <c r="M4" s="113">
        <v>180</v>
      </c>
      <c r="N4" s="113">
        <v>79.5</v>
      </c>
      <c r="O4" s="113">
        <v>56.5</v>
      </c>
      <c r="P4" s="113">
        <v>264.7</v>
      </c>
      <c r="Q4" s="113">
        <v>156.69999999999999</v>
      </c>
      <c r="R4" s="113">
        <v>38</v>
      </c>
      <c r="S4" s="113">
        <v>113.1</v>
      </c>
      <c r="T4" s="113">
        <v>161.4</v>
      </c>
      <c r="U4" s="113">
        <v>286.60000000000002</v>
      </c>
      <c r="V4" s="113">
        <v>54.8</v>
      </c>
      <c r="W4" s="113">
        <v>286.5</v>
      </c>
      <c r="X4" s="113">
        <v>61.2</v>
      </c>
      <c r="Y4" s="113">
        <v>283.10000000000002</v>
      </c>
      <c r="Z4" s="113">
        <v>41.4</v>
      </c>
      <c r="AA4" s="113">
        <v>197.9</v>
      </c>
      <c r="AB4" s="113">
        <v>49.1</v>
      </c>
      <c r="AC4" s="113">
        <v>241</v>
      </c>
      <c r="AD4" s="113">
        <v>47.7</v>
      </c>
      <c r="AE4" s="113">
        <v>238.3</v>
      </c>
      <c r="AF4" s="113">
        <v>48.5</v>
      </c>
      <c r="AG4" s="113">
        <v>316</v>
      </c>
      <c r="AH4" s="113">
        <v>53.8</v>
      </c>
      <c r="AI4" s="113">
        <v>22.4</v>
      </c>
      <c r="AJ4" s="113">
        <v>46.3</v>
      </c>
    </row>
    <row r="5" spans="1:36">
      <c r="A5" s="124" t="s">
        <v>3046</v>
      </c>
      <c r="B5" s="113">
        <v>249</v>
      </c>
      <c r="C5" s="113">
        <v>404</v>
      </c>
      <c r="D5" s="113">
        <v>20.3</v>
      </c>
      <c r="E5" s="113">
        <v>56.4</v>
      </c>
      <c r="F5" s="113">
        <v>70.7</v>
      </c>
      <c r="G5" s="113">
        <v>292.2</v>
      </c>
      <c r="H5" s="113">
        <v>31.9</v>
      </c>
      <c r="I5" s="113">
        <v>43.4</v>
      </c>
      <c r="J5" s="113">
        <v>43.1</v>
      </c>
      <c r="K5" s="113">
        <v>91.9</v>
      </c>
      <c r="L5" s="113">
        <v>93.1</v>
      </c>
      <c r="M5" s="113">
        <v>255.6</v>
      </c>
      <c r="N5" s="113">
        <v>77.900000000000006</v>
      </c>
      <c r="O5" s="113">
        <v>89.2</v>
      </c>
      <c r="P5" s="113">
        <v>25.3</v>
      </c>
      <c r="Q5" s="113">
        <v>37.1</v>
      </c>
      <c r="R5" s="113">
        <v>20.399999999999999</v>
      </c>
      <c r="S5" s="113">
        <v>25.2</v>
      </c>
      <c r="T5" s="113">
        <v>13.8</v>
      </c>
      <c r="U5" s="113">
        <v>18.2</v>
      </c>
      <c r="V5" s="113">
        <v>36.1</v>
      </c>
      <c r="W5" s="113">
        <v>78.400000000000006</v>
      </c>
      <c r="X5" s="113">
        <v>4.5999999999999996</v>
      </c>
      <c r="Y5" s="113">
        <v>19.100000000000001</v>
      </c>
      <c r="Z5" s="113">
        <v>10.6</v>
      </c>
      <c r="AA5" s="113">
        <v>44.1</v>
      </c>
      <c r="AB5" s="113">
        <v>11</v>
      </c>
      <c r="AC5" s="113">
        <v>50.1</v>
      </c>
      <c r="AD5" s="113">
        <v>10.7</v>
      </c>
      <c r="AE5" s="113">
        <v>29.4</v>
      </c>
      <c r="AF5" s="113">
        <v>11</v>
      </c>
      <c r="AG5" s="113">
        <v>24.2</v>
      </c>
      <c r="AH5" s="113">
        <v>20.7</v>
      </c>
      <c r="AI5" s="113">
        <v>9.1999999999999993</v>
      </c>
      <c r="AJ5" s="113">
        <v>12</v>
      </c>
    </row>
    <row r="6" spans="1:36">
      <c r="A6" s="124" t="s">
        <v>295</v>
      </c>
      <c r="B6" s="113">
        <v>105</v>
      </c>
      <c r="C6" s="113">
        <v>76</v>
      </c>
      <c r="D6" s="113">
        <v>27.9</v>
      </c>
      <c r="E6" s="113">
        <v>47</v>
      </c>
      <c r="F6" s="113">
        <v>25.1</v>
      </c>
      <c r="G6" s="113">
        <v>36.200000000000003</v>
      </c>
      <c r="H6" s="113">
        <v>39.299999999999997</v>
      </c>
      <c r="I6" s="113">
        <v>45.3</v>
      </c>
      <c r="J6" s="113">
        <v>53.9</v>
      </c>
      <c r="K6" s="113">
        <v>38.299999999999997</v>
      </c>
      <c r="L6" s="113">
        <v>53.5</v>
      </c>
      <c r="M6" s="113">
        <v>141.4</v>
      </c>
      <c r="N6" s="113">
        <v>42.2</v>
      </c>
      <c r="O6" s="113">
        <v>40.1</v>
      </c>
      <c r="P6" s="113">
        <v>24.7</v>
      </c>
      <c r="Q6" s="113">
        <v>26.8</v>
      </c>
      <c r="R6" s="113">
        <v>35.5</v>
      </c>
      <c r="S6" s="113">
        <v>88</v>
      </c>
      <c r="T6" s="113">
        <v>17.100000000000001</v>
      </c>
      <c r="U6" s="113">
        <v>42.5</v>
      </c>
      <c r="V6" s="113">
        <v>16</v>
      </c>
      <c r="W6" s="113">
        <v>46.7</v>
      </c>
      <c r="X6" s="113">
        <v>7.9</v>
      </c>
      <c r="Y6" s="113">
        <v>7.7</v>
      </c>
      <c r="Z6" s="113">
        <v>13.1</v>
      </c>
      <c r="AA6" s="113">
        <v>19.100000000000001</v>
      </c>
      <c r="AB6" s="113">
        <v>4</v>
      </c>
      <c r="AC6" s="113">
        <v>13.9</v>
      </c>
      <c r="AD6" s="113">
        <v>12.7</v>
      </c>
      <c r="AE6" s="113">
        <v>17.399999999999999</v>
      </c>
      <c r="AF6" s="113">
        <v>12.2</v>
      </c>
      <c r="AG6" s="113">
        <v>14.2</v>
      </c>
      <c r="AH6" s="113">
        <v>6.9</v>
      </c>
      <c r="AI6" s="113">
        <v>5</v>
      </c>
      <c r="AJ6" s="113">
        <v>7</v>
      </c>
    </row>
    <row r="7" spans="1:36" ht="14.4">
      <c r="A7" s="555" t="s">
        <v>2353</v>
      </c>
      <c r="B7" s="113">
        <v>4</v>
      </c>
      <c r="C7" s="113">
        <v>3</v>
      </c>
      <c r="D7" s="113">
        <v>5.7</v>
      </c>
      <c r="E7" s="113">
        <v>7.4</v>
      </c>
      <c r="F7" s="113">
        <v>4</v>
      </c>
      <c r="G7" s="113">
        <v>6.3</v>
      </c>
      <c r="H7" s="113">
        <v>6.6</v>
      </c>
      <c r="I7" s="113">
        <v>9.6</v>
      </c>
      <c r="J7" s="113">
        <v>2.8</v>
      </c>
      <c r="K7" s="113">
        <v>3.5</v>
      </c>
      <c r="L7" s="113">
        <v>2.9</v>
      </c>
      <c r="M7" s="113">
        <v>3.3</v>
      </c>
      <c r="N7" s="113">
        <v>4.7</v>
      </c>
      <c r="O7" s="113">
        <v>3</v>
      </c>
      <c r="P7" s="113">
        <v>3</v>
      </c>
      <c r="Q7" s="113">
        <v>3.2</v>
      </c>
      <c r="R7" s="113">
        <v>2.2000000000000002</v>
      </c>
      <c r="S7" s="113">
        <v>3.8</v>
      </c>
      <c r="T7" s="113">
        <v>1.5</v>
      </c>
      <c r="U7" s="113">
        <v>2.9</v>
      </c>
      <c r="V7" s="113">
        <v>1</v>
      </c>
      <c r="W7" s="113">
        <v>3</v>
      </c>
      <c r="X7" s="113">
        <v>4</v>
      </c>
      <c r="Y7" s="113">
        <v>9.1999999999999993</v>
      </c>
      <c r="Z7" s="113">
        <v>1</v>
      </c>
      <c r="AA7" s="113">
        <v>4.5999999999999996</v>
      </c>
      <c r="AB7" s="113">
        <v>0.8</v>
      </c>
      <c r="AC7" s="113">
        <v>3.4</v>
      </c>
      <c r="AD7" s="113">
        <v>0.8</v>
      </c>
      <c r="AE7" s="113">
        <v>13.6</v>
      </c>
      <c r="AF7" s="113">
        <v>2.1</v>
      </c>
      <c r="AG7" s="113">
        <v>12.2</v>
      </c>
      <c r="AH7" s="113">
        <v>2.1</v>
      </c>
      <c r="AI7" s="113">
        <v>1.5</v>
      </c>
      <c r="AJ7" s="113">
        <v>2</v>
      </c>
    </row>
    <row r="8" spans="1:36">
      <c r="A8" s="127" t="s">
        <v>3047</v>
      </c>
      <c r="B8" s="116">
        <v>-224</v>
      </c>
      <c r="C8" s="116">
        <v>-215</v>
      </c>
      <c r="D8" s="116">
        <v>-41.2</v>
      </c>
      <c r="E8" s="116">
        <v>-147.9</v>
      </c>
      <c r="F8" s="116">
        <v>-105.4</v>
      </c>
      <c r="G8" s="116">
        <v>-322.5</v>
      </c>
      <c r="H8" s="116">
        <v>-80.3</v>
      </c>
      <c r="I8" s="116">
        <v>-140</v>
      </c>
      <c r="J8" s="116">
        <v>-79.5</v>
      </c>
      <c r="K8" s="116">
        <v>-174.4</v>
      </c>
      <c r="L8" s="116">
        <v>-80.099999999999994</v>
      </c>
      <c r="M8" s="116">
        <v>-216.4</v>
      </c>
      <c r="N8" s="116">
        <v>-71.900000000000006</v>
      </c>
      <c r="O8" s="116">
        <v>-85.6</v>
      </c>
      <c r="P8" s="116">
        <v>-51.3</v>
      </c>
      <c r="Q8" s="116">
        <v>-65</v>
      </c>
      <c r="R8" s="116">
        <v>-52.8</v>
      </c>
      <c r="S8" s="116">
        <v>-175.2</v>
      </c>
      <c r="T8" s="116">
        <v>-79.2</v>
      </c>
      <c r="U8" s="116">
        <v>-159.1</v>
      </c>
      <c r="V8" s="116">
        <v>-34.4</v>
      </c>
      <c r="W8" s="116">
        <v>-196.3</v>
      </c>
      <c r="X8" s="116">
        <v>-20</v>
      </c>
      <c r="Y8" s="116">
        <v>-117.3</v>
      </c>
      <c r="Z8" s="116">
        <v>-22.8</v>
      </c>
      <c r="AA8" s="116">
        <v>-170.8</v>
      </c>
      <c r="AB8" s="116">
        <v>-18.3</v>
      </c>
      <c r="AC8" s="116">
        <v>-196.3</v>
      </c>
      <c r="AD8" s="116">
        <v>-26.700000000000003</v>
      </c>
      <c r="AE8" s="116">
        <v>-162.69999999999999</v>
      </c>
      <c r="AF8" s="116">
        <v>-26.9</v>
      </c>
      <c r="AG8" s="116">
        <v>-96.4</v>
      </c>
      <c r="AH8" s="116">
        <v>-34.799999999999997</v>
      </c>
      <c r="AI8" s="116">
        <v>-17.299999999999994</v>
      </c>
      <c r="AJ8" s="116">
        <v>-34.5</v>
      </c>
    </row>
    <row r="9" spans="1:36">
      <c r="A9" s="556" t="s">
        <v>3048</v>
      </c>
      <c r="B9" s="117">
        <v>398</v>
      </c>
      <c r="C9" s="117">
        <v>394</v>
      </c>
      <c r="D9" s="117">
        <v>126.8</v>
      </c>
      <c r="E9" s="117">
        <v>253</v>
      </c>
      <c r="F9" s="117">
        <v>89</v>
      </c>
      <c r="G9" s="117">
        <v>177.2</v>
      </c>
      <c r="H9" s="117">
        <v>49.2</v>
      </c>
      <c r="I9" s="117">
        <v>59.4</v>
      </c>
      <c r="J9" s="117">
        <v>104.1</v>
      </c>
      <c r="K9" s="117">
        <v>119.3</v>
      </c>
      <c r="L9" s="117">
        <v>126.3</v>
      </c>
      <c r="M9" s="117">
        <v>363.9</v>
      </c>
      <c r="N9" s="117">
        <v>132.4</v>
      </c>
      <c r="O9" s="117">
        <v>103.2</v>
      </c>
      <c r="P9" s="117">
        <v>266.39999999999998</v>
      </c>
      <c r="Q9" s="117">
        <v>158.80000000000001</v>
      </c>
      <c r="R9" s="117">
        <v>43.3</v>
      </c>
      <c r="S9" s="117">
        <v>54.9</v>
      </c>
      <c r="T9" s="117">
        <v>114.6</v>
      </c>
      <c r="U9" s="117">
        <v>191.1</v>
      </c>
      <c r="V9" s="117">
        <v>73.5</v>
      </c>
      <c r="W9" s="117">
        <v>218.3</v>
      </c>
      <c r="X9" s="117">
        <v>57.7</v>
      </c>
      <c r="Y9" s="117">
        <v>201.8</v>
      </c>
      <c r="Z9" s="117">
        <v>43.3</v>
      </c>
      <c r="AA9" s="117">
        <v>94.9</v>
      </c>
      <c r="AB9" s="117">
        <v>46.6</v>
      </c>
      <c r="AC9" s="117">
        <v>112.1</v>
      </c>
      <c r="AD9" s="117">
        <v>45.2</v>
      </c>
      <c r="AE9" s="117">
        <v>136</v>
      </c>
      <c r="AF9" s="117">
        <v>46.9</v>
      </c>
      <c r="AG9" s="117">
        <v>270.2</v>
      </c>
      <c r="AH9" s="117">
        <v>48.7</v>
      </c>
      <c r="AI9" s="117">
        <v>20.8</v>
      </c>
      <c r="AJ9" s="117">
        <v>32.799999999999997</v>
      </c>
    </row>
    <row r="10" spans="1:36">
      <c r="A10" s="556" t="s">
        <v>3049</v>
      </c>
      <c r="B10" s="117">
        <v>398</v>
      </c>
      <c r="C10" s="117">
        <v>394</v>
      </c>
      <c r="D10" s="117">
        <v>218.2</v>
      </c>
      <c r="E10" s="117">
        <v>601.1</v>
      </c>
      <c r="F10" s="117">
        <v>161.1</v>
      </c>
      <c r="G10" s="117">
        <v>321.39999999999998</v>
      </c>
      <c r="H10" s="117">
        <v>131.4</v>
      </c>
      <c r="I10" s="117">
        <v>247.2</v>
      </c>
      <c r="J10" s="117">
        <v>160.4</v>
      </c>
      <c r="K10" s="117">
        <v>494.7</v>
      </c>
      <c r="L10" s="117">
        <v>275</v>
      </c>
      <c r="M10" s="117">
        <v>363.9</v>
      </c>
      <c r="N10" s="117">
        <v>262.2</v>
      </c>
      <c r="O10" s="117">
        <v>245.7</v>
      </c>
      <c r="P10" s="117">
        <v>266.39999999999998</v>
      </c>
      <c r="Q10" s="117">
        <v>229.8</v>
      </c>
      <c r="R10" s="117">
        <v>196</v>
      </c>
      <c r="S10" s="117">
        <v>289.7</v>
      </c>
      <c r="T10" s="117">
        <v>245.9</v>
      </c>
      <c r="U10" s="117">
        <v>322.7</v>
      </c>
      <c r="V10" s="117">
        <v>86</v>
      </c>
      <c r="W10" s="117">
        <v>281.7</v>
      </c>
      <c r="X10" s="117">
        <v>102.8</v>
      </c>
      <c r="Y10" s="117">
        <v>345</v>
      </c>
      <c r="Z10" s="117">
        <v>65.5</v>
      </c>
      <c r="AA10" s="117">
        <v>164</v>
      </c>
      <c r="AB10" s="117">
        <v>69.400000000000006</v>
      </c>
      <c r="AC10" s="117">
        <v>173.9</v>
      </c>
      <c r="AD10" s="117">
        <v>65.3</v>
      </c>
      <c r="AE10" s="117">
        <v>266.10000000000002</v>
      </c>
      <c r="AF10" s="117">
        <v>58.4</v>
      </c>
      <c r="AG10" s="117">
        <v>270.2</v>
      </c>
      <c r="AH10" s="117">
        <v>49.4</v>
      </c>
      <c r="AI10" s="117">
        <v>42.3</v>
      </c>
      <c r="AJ10" s="117">
        <v>118.2</v>
      </c>
    </row>
    <row r="11" spans="1:36">
      <c r="A11" s="556" t="s">
        <v>3056</v>
      </c>
      <c r="B11" s="117">
        <v>142</v>
      </c>
      <c r="C11" s="117">
        <v>197</v>
      </c>
      <c r="D11" s="117">
        <v>133.19999999999999</v>
      </c>
      <c r="E11" s="117">
        <v>291.7</v>
      </c>
      <c r="F11" s="117">
        <v>109.9</v>
      </c>
      <c r="G11" s="117">
        <v>132.9</v>
      </c>
      <c r="H11" s="117">
        <v>72.900000000000006</v>
      </c>
      <c r="I11" s="117">
        <v>117.8</v>
      </c>
      <c r="J11" s="117">
        <v>103.6</v>
      </c>
      <c r="K11" s="117">
        <v>182.9</v>
      </c>
      <c r="L11" s="117">
        <v>135.80000000000001</v>
      </c>
      <c r="M11" s="117">
        <v>130.19999999999999</v>
      </c>
      <c r="N11" s="117">
        <v>140.5</v>
      </c>
      <c r="O11" s="117">
        <v>140</v>
      </c>
      <c r="P11" s="117">
        <v>118.8</v>
      </c>
      <c r="Q11" s="117">
        <v>107</v>
      </c>
      <c r="R11" s="117">
        <v>110.3</v>
      </c>
      <c r="S11" s="117">
        <v>140.9</v>
      </c>
      <c r="T11" s="117">
        <v>139.19999999999999</v>
      </c>
      <c r="U11" s="117">
        <v>180.9</v>
      </c>
      <c r="V11" s="117">
        <v>59.3</v>
      </c>
      <c r="W11" s="117">
        <v>194.7</v>
      </c>
      <c r="X11" s="117">
        <v>41.9</v>
      </c>
      <c r="Y11" s="117">
        <v>134.6</v>
      </c>
      <c r="Z11" s="117">
        <v>46.8</v>
      </c>
      <c r="AA11" s="117">
        <v>119.5</v>
      </c>
      <c r="AB11" s="117">
        <v>40.6</v>
      </c>
      <c r="AC11" s="117">
        <v>122.2</v>
      </c>
      <c r="AD11" s="117">
        <v>46.5</v>
      </c>
      <c r="AE11" s="117">
        <v>158</v>
      </c>
      <c r="AF11" s="117">
        <v>33.799999999999997</v>
      </c>
      <c r="AG11" s="117">
        <v>138.6</v>
      </c>
      <c r="AH11" s="117">
        <v>33.200000000000003</v>
      </c>
      <c r="AI11" s="117">
        <v>23.7</v>
      </c>
      <c r="AJ11" s="117">
        <v>62</v>
      </c>
    </row>
    <row r="12" spans="1:36">
      <c r="A12" s="557" t="s">
        <v>3051</v>
      </c>
      <c r="B12" s="117">
        <v>62</v>
      </c>
      <c r="C12" s="117">
        <v>101</v>
      </c>
      <c r="D12" s="117">
        <v>79.400000000000006</v>
      </c>
      <c r="E12" s="117">
        <v>208.2</v>
      </c>
      <c r="F12" s="117">
        <v>47.7</v>
      </c>
      <c r="G12" s="117">
        <v>39.1</v>
      </c>
      <c r="H12" s="117">
        <v>43</v>
      </c>
      <c r="I12" s="117">
        <v>59.4</v>
      </c>
      <c r="J12" s="117">
        <v>58.9</v>
      </c>
      <c r="K12" s="117">
        <v>75</v>
      </c>
      <c r="L12" s="117">
        <v>68.400000000000006</v>
      </c>
      <c r="M12" s="117">
        <v>65.7</v>
      </c>
      <c r="N12" s="117">
        <v>81.8</v>
      </c>
      <c r="O12" s="117">
        <v>85.5</v>
      </c>
      <c r="P12" s="117">
        <v>27.6</v>
      </c>
      <c r="Q12" s="117">
        <v>20.2</v>
      </c>
      <c r="R12" s="117">
        <v>31.3</v>
      </c>
      <c r="S12" s="117">
        <v>44.6</v>
      </c>
      <c r="T12" s="117">
        <v>60.7</v>
      </c>
      <c r="U12" s="117">
        <v>82.6</v>
      </c>
      <c r="V12" s="117">
        <v>37.700000000000003</v>
      </c>
      <c r="W12" s="117">
        <v>122.1</v>
      </c>
      <c r="X12" s="117">
        <v>15.3</v>
      </c>
      <c r="Y12" s="117">
        <v>56.8</v>
      </c>
      <c r="Z12" s="117">
        <v>30</v>
      </c>
      <c r="AA12" s="117">
        <v>85.2</v>
      </c>
      <c r="AB12" s="117">
        <v>16.3</v>
      </c>
      <c r="AC12" s="117">
        <v>84.8</v>
      </c>
      <c r="AD12" s="117">
        <v>26.3</v>
      </c>
      <c r="AE12" s="117">
        <v>102.8</v>
      </c>
      <c r="AF12" s="117">
        <v>16.2</v>
      </c>
      <c r="AG12" s="117">
        <v>77.5</v>
      </c>
      <c r="AH12" s="117">
        <v>17.899999999999999</v>
      </c>
      <c r="AI12" s="117">
        <v>10.6</v>
      </c>
      <c r="AJ12" s="117">
        <v>23.3</v>
      </c>
    </row>
    <row r="13" spans="1:36">
      <c r="A13" s="558" t="s">
        <v>3057</v>
      </c>
      <c r="B13" s="558"/>
      <c r="C13" s="558"/>
      <c r="D13" s="558"/>
      <c r="E13" s="558"/>
      <c r="F13" s="558"/>
      <c r="G13" s="558"/>
      <c r="H13" s="558"/>
      <c r="I13" s="558"/>
      <c r="J13" s="558"/>
      <c r="K13" s="558"/>
      <c r="L13" s="558"/>
      <c r="M13" s="558"/>
      <c r="N13" s="558"/>
      <c r="O13" s="558"/>
      <c r="P13" s="558"/>
      <c r="Q13" s="558"/>
      <c r="R13" s="558"/>
      <c r="S13" s="558"/>
      <c r="T13" s="558"/>
      <c r="U13" s="558"/>
      <c r="V13" s="558"/>
      <c r="W13" s="558"/>
      <c r="X13" s="559"/>
      <c r="Y13" s="559"/>
      <c r="Z13" s="559"/>
      <c r="AA13" s="559"/>
      <c r="AB13" s="559"/>
      <c r="AC13" s="559"/>
      <c r="AD13" s="559"/>
      <c r="AE13" s="559"/>
      <c r="AF13" s="559"/>
      <c r="AG13" s="559"/>
      <c r="AH13" s="118"/>
      <c r="AI13" s="118"/>
      <c r="AJ13" s="118"/>
    </row>
    <row r="14" spans="1:36">
      <c r="A14" s="560"/>
      <c r="B14" s="561"/>
      <c r="C14" s="561"/>
      <c r="D14" s="561"/>
      <c r="E14" s="561"/>
      <c r="F14" s="561"/>
      <c r="G14" s="561"/>
      <c r="H14" s="561"/>
      <c r="I14" s="561"/>
      <c r="J14" s="561"/>
      <c r="K14" s="561"/>
      <c r="L14" s="561"/>
      <c r="M14" s="561"/>
      <c r="N14" s="561"/>
      <c r="O14" s="561"/>
      <c r="P14" s="561"/>
      <c r="Q14" s="561"/>
      <c r="R14" s="561"/>
      <c r="S14" s="561"/>
      <c r="T14" s="561"/>
      <c r="U14" s="561"/>
      <c r="V14" s="561"/>
      <c r="W14" s="561"/>
    </row>
  </sheetData>
  <mergeCells count="17">
    <mergeCell ref="A2:A3"/>
    <mergeCell ref="P2:Q2"/>
    <mergeCell ref="R2:S2"/>
    <mergeCell ref="T2:U2"/>
    <mergeCell ref="V2:W2"/>
    <mergeCell ref="H2:I2"/>
    <mergeCell ref="N2:O2"/>
    <mergeCell ref="L2:M2"/>
    <mergeCell ref="J2:K2"/>
    <mergeCell ref="B2:C2"/>
    <mergeCell ref="F2:G2"/>
    <mergeCell ref="D2:E2"/>
    <mergeCell ref="Z2:AA2"/>
    <mergeCell ref="AB2:AC2"/>
    <mergeCell ref="AD2:AE2"/>
    <mergeCell ref="AF2:AG2"/>
    <mergeCell ref="X2:Y2"/>
  </mergeCells>
  <hyperlinks>
    <hyperlink ref="A1" location="Menu!E89" display="VaR - Itaú Unibanco - Carteira Regulatória(1)" xr:uid="{3A778BD4-6E3A-4B18-9D32-67E6BBB8D9BD}"/>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541A4-6A87-4420-8957-2034E5121A4E}">
  <sheetPr codeName="Plan57">
    <tabColor rgb="FF5F6062"/>
  </sheetPr>
  <dimension ref="A1:AJ55"/>
  <sheetViews>
    <sheetView workbookViewId="0">
      <selection sqref="A1:XFD1048576"/>
    </sheetView>
  </sheetViews>
  <sheetFormatPr defaultColWidth="9.21875" defaultRowHeight="13.8"/>
  <cols>
    <col min="1" max="1" width="4.44140625" style="481" customWidth="1"/>
    <col min="2" max="2" width="91" style="481" bestFit="1" customWidth="1"/>
    <col min="3" max="3" width="13.5546875" style="481" bestFit="1" customWidth="1"/>
    <col min="4" max="4" width="16" style="481" bestFit="1" customWidth="1"/>
    <col min="5" max="6" width="16" style="481" customWidth="1"/>
    <col min="7" max="7" width="13.5546875" style="481" bestFit="1" customWidth="1"/>
    <col min="8" max="8" width="16" style="481" bestFit="1" customWidth="1"/>
    <col min="9" max="9" width="13.5546875" style="481" bestFit="1" customWidth="1"/>
    <col min="10" max="10" width="16" style="481" bestFit="1" customWidth="1"/>
    <col min="11" max="11" width="13.5546875" style="481" bestFit="1" customWidth="1"/>
    <col min="12" max="12" width="16" style="481" bestFit="1" customWidth="1"/>
    <col min="13" max="13" width="13.5546875" style="481" bestFit="1" customWidth="1"/>
    <col min="14" max="14" width="16" style="481" bestFit="1" customWidth="1"/>
    <col min="15" max="15" width="13.5546875" style="481" bestFit="1" customWidth="1"/>
    <col min="16" max="16" width="16" style="481" bestFit="1" customWidth="1"/>
    <col min="17" max="17" width="13.5546875" style="481" bestFit="1" customWidth="1"/>
    <col min="18" max="18" width="16" style="481" bestFit="1" customWidth="1"/>
    <col min="19" max="19" width="13.5546875" style="481" bestFit="1" customWidth="1"/>
    <col min="20" max="20" width="16" style="481" bestFit="1" customWidth="1"/>
    <col min="21" max="21" width="13.5546875" style="481" customWidth="1"/>
    <col min="22" max="22" width="16" style="481" bestFit="1" customWidth="1"/>
    <col min="23" max="23" width="13.5546875" style="481" customWidth="1"/>
    <col min="24" max="24" width="16" style="481" bestFit="1" customWidth="1"/>
    <col min="25" max="25" width="13.5546875" style="481" bestFit="1" customWidth="1"/>
    <col min="26" max="26" width="20.5546875" style="481" bestFit="1" customWidth="1"/>
    <col min="27" max="27" width="13.5546875" style="481" bestFit="1" customWidth="1"/>
    <col min="28" max="28" width="20.5546875" style="481" bestFit="1" customWidth="1"/>
    <col min="29" max="29" width="13.5546875" style="481" bestFit="1" customWidth="1"/>
    <col min="30" max="30" width="20.5546875" style="481" bestFit="1" customWidth="1"/>
    <col min="31" max="31" width="13.5546875" style="481" bestFit="1" customWidth="1"/>
    <col min="32" max="32" width="20.5546875" style="481" bestFit="1" customWidth="1"/>
    <col min="33" max="33" width="13.5546875" style="481" bestFit="1" customWidth="1"/>
    <col min="34" max="34" width="20.5546875" style="481" bestFit="1" customWidth="1"/>
    <col min="35" max="35" width="10.5546875" style="481" bestFit="1" customWidth="1"/>
    <col min="36" max="36" width="11.77734375" style="481" bestFit="1" customWidth="1"/>
    <col min="37" max="16384" width="9.21875" style="481"/>
  </cols>
  <sheetData>
    <row r="1" spans="1:36" ht="15.6">
      <c r="A1" s="2543" t="s">
        <v>2470</v>
      </c>
      <c r="B1" s="2543"/>
      <c r="C1" s="509"/>
      <c r="D1" s="509"/>
      <c r="E1" s="509"/>
      <c r="F1" s="509"/>
      <c r="G1" s="509"/>
      <c r="H1" s="509"/>
      <c r="I1" s="509"/>
      <c r="J1" s="509"/>
      <c r="K1" s="509"/>
      <c r="L1" s="509"/>
      <c r="M1" s="509"/>
      <c r="N1" s="509"/>
      <c r="O1" s="509"/>
      <c r="P1" s="509"/>
      <c r="Q1" s="509"/>
      <c r="R1" s="509"/>
      <c r="S1" s="509"/>
      <c r="T1" s="509">
        <v>61</v>
      </c>
      <c r="U1" s="509"/>
      <c r="V1" s="509"/>
      <c r="W1" s="509"/>
      <c r="X1" s="509"/>
      <c r="Y1" s="510"/>
      <c r="Z1" s="510"/>
      <c r="AA1" s="510"/>
      <c r="AB1" s="510"/>
      <c r="AC1" s="510"/>
      <c r="AD1" s="511"/>
      <c r="AE1" s="510"/>
      <c r="AF1" s="511"/>
      <c r="AG1" s="510"/>
      <c r="AH1" s="511" t="s">
        <v>2666</v>
      </c>
    </row>
    <row r="2" spans="1:36" ht="16.2">
      <c r="A2" s="512"/>
      <c r="B2" s="513"/>
      <c r="C2" s="456" t="s">
        <v>3058</v>
      </c>
      <c r="D2" s="456"/>
      <c r="E2" s="2541" t="s">
        <v>3059</v>
      </c>
      <c r="F2" s="2542"/>
      <c r="G2" s="2541" t="s">
        <v>3060</v>
      </c>
      <c r="H2" s="2544"/>
      <c r="I2" s="2541" t="s">
        <v>3061</v>
      </c>
      <c r="J2" s="2544"/>
      <c r="K2" s="2541" t="s">
        <v>3062</v>
      </c>
      <c r="L2" s="2542"/>
      <c r="M2" s="2541" t="s">
        <v>3063</v>
      </c>
      <c r="N2" s="2542"/>
      <c r="O2" s="2541" t="s">
        <v>3064</v>
      </c>
      <c r="P2" s="2542"/>
      <c r="Q2" s="2541" t="s">
        <v>3065</v>
      </c>
      <c r="R2" s="2542"/>
      <c r="S2" s="2541" t="s">
        <v>3066</v>
      </c>
      <c r="T2" s="2542"/>
      <c r="U2" s="2541" t="s">
        <v>3067</v>
      </c>
      <c r="V2" s="2542"/>
      <c r="W2" s="2541" t="s">
        <v>3068</v>
      </c>
      <c r="X2" s="2542"/>
      <c r="Y2" s="2541" t="s">
        <v>3069</v>
      </c>
      <c r="Z2" s="2542"/>
      <c r="AA2" s="2541" t="s">
        <v>3070</v>
      </c>
      <c r="AB2" s="2542"/>
      <c r="AC2" s="2541" t="s">
        <v>3071</v>
      </c>
      <c r="AD2" s="2542"/>
      <c r="AE2" s="2541" t="s">
        <v>3072</v>
      </c>
      <c r="AF2" s="2542"/>
      <c r="AG2" s="2541" t="s">
        <v>3073</v>
      </c>
      <c r="AH2" s="2542"/>
    </row>
    <row r="3" spans="1:36" ht="43.8">
      <c r="A3" s="514"/>
      <c r="B3" s="515"/>
      <c r="C3" s="516" t="s">
        <v>3074</v>
      </c>
      <c r="D3" s="516" t="s">
        <v>3075</v>
      </c>
      <c r="E3" s="516" t="s">
        <v>3074</v>
      </c>
      <c r="F3" s="516" t="s">
        <v>3075</v>
      </c>
      <c r="G3" s="516" t="s">
        <v>3074</v>
      </c>
      <c r="H3" s="516" t="s">
        <v>3075</v>
      </c>
      <c r="I3" s="516" t="s">
        <v>3074</v>
      </c>
      <c r="J3" s="516" t="s">
        <v>3075</v>
      </c>
      <c r="K3" s="516" t="s">
        <v>3074</v>
      </c>
      <c r="L3" s="516" t="s">
        <v>3075</v>
      </c>
      <c r="M3" s="516" t="s">
        <v>3074</v>
      </c>
      <c r="N3" s="516" t="s">
        <v>3075</v>
      </c>
      <c r="O3" s="516" t="s">
        <v>3074</v>
      </c>
      <c r="P3" s="516" t="s">
        <v>3075</v>
      </c>
      <c r="Q3" s="516" t="s">
        <v>3074</v>
      </c>
      <c r="R3" s="516" t="s">
        <v>3075</v>
      </c>
      <c r="S3" s="516" t="s">
        <v>3074</v>
      </c>
      <c r="T3" s="516" t="s">
        <v>3075</v>
      </c>
      <c r="U3" s="516" t="s">
        <v>3074</v>
      </c>
      <c r="V3" s="516" t="s">
        <v>3075</v>
      </c>
      <c r="W3" s="516" t="s">
        <v>3074</v>
      </c>
      <c r="X3" s="516" t="s">
        <v>3075</v>
      </c>
      <c r="Y3" s="516" t="s">
        <v>3074</v>
      </c>
      <c r="Z3" s="516" t="s">
        <v>3075</v>
      </c>
      <c r="AA3" s="516" t="s">
        <v>3074</v>
      </c>
      <c r="AB3" s="516" t="s">
        <v>3075</v>
      </c>
      <c r="AC3" s="516" t="s">
        <v>3074</v>
      </c>
      <c r="AD3" s="516" t="s">
        <v>3075</v>
      </c>
      <c r="AE3" s="516" t="s">
        <v>3074</v>
      </c>
      <c r="AF3" s="516" t="s">
        <v>3075</v>
      </c>
      <c r="AG3" s="516" t="s">
        <v>3074</v>
      </c>
      <c r="AH3" s="516" t="s">
        <v>3075</v>
      </c>
    </row>
    <row r="4" spans="1:36">
      <c r="A4" s="517"/>
      <c r="B4" s="509" t="s">
        <v>1670</v>
      </c>
      <c r="C4" s="518"/>
      <c r="D4" s="518"/>
      <c r="E4" s="510"/>
      <c r="F4" s="510"/>
      <c r="G4" s="510"/>
      <c r="H4" s="510"/>
      <c r="I4" s="510"/>
      <c r="J4" s="510"/>
      <c r="K4" s="510"/>
      <c r="L4" s="510"/>
      <c r="M4" s="510"/>
      <c r="N4" s="510"/>
      <c r="O4" s="510"/>
      <c r="P4" s="510"/>
      <c r="Q4" s="510"/>
      <c r="R4" s="510"/>
      <c r="S4" s="510"/>
      <c r="T4" s="510"/>
      <c r="U4" s="510"/>
      <c r="V4" s="510"/>
      <c r="W4" s="510"/>
      <c r="X4" s="510"/>
      <c r="Y4" s="510"/>
      <c r="Z4" s="510"/>
      <c r="AA4" s="510"/>
      <c r="AB4" s="510"/>
      <c r="AC4" s="510"/>
      <c r="AD4" s="510"/>
      <c r="AE4" s="510"/>
      <c r="AF4" s="510"/>
      <c r="AG4" s="519"/>
      <c r="AH4" s="519"/>
    </row>
    <row r="5" spans="1:36">
      <c r="A5" s="520">
        <v>1</v>
      </c>
      <c r="B5" s="521" t="s">
        <v>115</v>
      </c>
      <c r="C5" s="522" t="s">
        <v>2036</v>
      </c>
      <c r="D5" s="495">
        <v>186704896</v>
      </c>
      <c r="E5" s="523">
        <v>0</v>
      </c>
      <c r="F5" s="524">
        <v>170004406.97567007</v>
      </c>
      <c r="G5" s="523">
        <v>0</v>
      </c>
      <c r="H5" s="524">
        <v>152914161.55614501</v>
      </c>
      <c r="I5" s="523"/>
      <c r="J5" s="524">
        <v>157473705.45414314</v>
      </c>
      <c r="K5" s="523"/>
      <c r="L5" s="524">
        <v>170648702.43412629</v>
      </c>
      <c r="M5" s="523"/>
      <c r="N5" s="524">
        <v>179879580.94020936</v>
      </c>
      <c r="O5" s="523"/>
      <c r="P5" s="524">
        <v>179507182.41941997</v>
      </c>
      <c r="Q5" s="523"/>
      <c r="R5" s="524">
        <v>172177693.06778285</v>
      </c>
      <c r="S5" s="523"/>
      <c r="T5" s="524">
        <v>192158210.4617455</v>
      </c>
      <c r="U5" s="523"/>
      <c r="V5" s="524">
        <v>187090072.17534101</v>
      </c>
      <c r="W5" s="523"/>
      <c r="X5" s="524">
        <v>190910310.19137701</v>
      </c>
      <c r="Y5" s="523"/>
      <c r="Z5" s="524">
        <v>185287400.01276234</v>
      </c>
      <c r="AA5" s="523"/>
      <c r="AB5" s="524">
        <v>187468595.24161682</v>
      </c>
      <c r="AC5" s="523"/>
      <c r="AD5" s="524">
        <v>180956506.49097523</v>
      </c>
      <c r="AE5" s="523"/>
      <c r="AF5" s="524">
        <v>184827221.52528512</v>
      </c>
      <c r="AG5" s="525"/>
      <c r="AH5" s="524">
        <v>177534502.00993797</v>
      </c>
      <c r="AJ5" s="526"/>
    </row>
    <row r="6" spans="1:36" ht="16.2">
      <c r="A6" s="517"/>
      <c r="B6" s="509" t="s">
        <v>3076</v>
      </c>
      <c r="C6" s="527" t="s">
        <v>2036</v>
      </c>
      <c r="D6" s="528"/>
      <c r="E6" s="529">
        <v>0</v>
      </c>
      <c r="F6" s="519"/>
      <c r="G6" s="529">
        <v>0</v>
      </c>
      <c r="H6" s="519"/>
      <c r="I6" s="529"/>
      <c r="J6" s="519"/>
      <c r="K6" s="529"/>
      <c r="L6" s="519"/>
      <c r="M6" s="529"/>
      <c r="N6" s="519"/>
      <c r="O6" s="529"/>
      <c r="P6" s="519"/>
      <c r="Q6" s="529"/>
      <c r="R6" s="519"/>
      <c r="S6" s="529"/>
      <c r="T6" s="519"/>
      <c r="U6" s="529"/>
      <c r="V6" s="519"/>
      <c r="W6" s="529"/>
      <c r="X6" s="519"/>
      <c r="Y6" s="529"/>
      <c r="Z6" s="519"/>
      <c r="AA6" s="529"/>
      <c r="AB6" s="529"/>
      <c r="AC6" s="529"/>
      <c r="AD6" s="529"/>
      <c r="AE6" s="529"/>
      <c r="AF6" s="529"/>
      <c r="AG6" s="519"/>
      <c r="AH6" s="519"/>
      <c r="AJ6" s="526"/>
    </row>
    <row r="7" spans="1:36">
      <c r="A7" s="520">
        <v>2</v>
      </c>
      <c r="B7" s="521" t="s">
        <v>1672</v>
      </c>
      <c r="C7" s="495">
        <v>296206563</v>
      </c>
      <c r="D7" s="495">
        <v>25694306</v>
      </c>
      <c r="E7" s="524">
        <v>283608542.24030989</v>
      </c>
      <c r="F7" s="524">
        <v>24611827.997532967</v>
      </c>
      <c r="G7" s="524">
        <v>270539589.22569996</v>
      </c>
      <c r="H7" s="524">
        <v>23165400.36564409</v>
      </c>
      <c r="I7" s="524">
        <v>272758451.30653793</v>
      </c>
      <c r="J7" s="524">
        <v>23945424.799908411</v>
      </c>
      <c r="K7" s="524">
        <v>272231490.23884767</v>
      </c>
      <c r="L7" s="524">
        <v>23844904.617019787</v>
      </c>
      <c r="M7" s="524">
        <v>275132207.12853867</v>
      </c>
      <c r="N7" s="524">
        <v>24549687.530828942</v>
      </c>
      <c r="O7" s="524">
        <v>271310918.06910318</v>
      </c>
      <c r="P7" s="524">
        <v>24337896.264328584</v>
      </c>
      <c r="Q7" s="524">
        <v>267422033.22782058</v>
      </c>
      <c r="R7" s="524">
        <v>24633244.567128595</v>
      </c>
      <c r="S7" s="524">
        <v>265055230.44027391</v>
      </c>
      <c r="T7" s="524">
        <v>24955205.646333013</v>
      </c>
      <c r="U7" s="524">
        <v>261992107.6067372</v>
      </c>
      <c r="V7" s="524">
        <v>23217280.607974969</v>
      </c>
      <c r="W7" s="524">
        <v>256569365.23532015</v>
      </c>
      <c r="X7" s="524">
        <v>22325666.418761887</v>
      </c>
      <c r="Y7" s="524">
        <v>255833402.43543607</v>
      </c>
      <c r="Z7" s="524">
        <v>21044056.923588965</v>
      </c>
      <c r="AA7" s="524">
        <v>259078946.91527253</v>
      </c>
      <c r="AB7" s="524">
        <v>21692894.033486705</v>
      </c>
      <c r="AC7" s="524">
        <v>265421802.36646223</v>
      </c>
      <c r="AD7" s="524">
        <v>22665269.099752318</v>
      </c>
      <c r="AE7" s="524">
        <v>263796159.68683243</v>
      </c>
      <c r="AF7" s="524">
        <v>23157676.83130664</v>
      </c>
      <c r="AG7" s="524">
        <v>264336655.82421455</v>
      </c>
      <c r="AH7" s="524">
        <v>23163451.208833169</v>
      </c>
      <c r="AJ7" s="526"/>
    </row>
    <row r="8" spans="1:36">
      <c r="A8" s="530">
        <v>3</v>
      </c>
      <c r="B8" s="531" t="s">
        <v>1673</v>
      </c>
      <c r="C8" s="499">
        <v>163257200</v>
      </c>
      <c r="D8" s="499">
        <v>8162860</v>
      </c>
      <c r="E8" s="532">
        <v>156766173.80818483</v>
      </c>
      <c r="F8" s="532">
        <v>7838308.6904096901</v>
      </c>
      <c r="G8" s="532">
        <v>151649019.37508863</v>
      </c>
      <c r="H8" s="532">
        <v>7582450.9687546957</v>
      </c>
      <c r="I8" s="532">
        <v>147671997.32937047</v>
      </c>
      <c r="J8" s="532">
        <v>7383599.8664690275</v>
      </c>
      <c r="K8" s="532">
        <v>147023505.30372235</v>
      </c>
      <c r="L8" s="532">
        <v>7351175.265186117</v>
      </c>
      <c r="M8" s="532">
        <v>144721508.20712504</v>
      </c>
      <c r="N8" s="532">
        <v>7236071.1764852861</v>
      </c>
      <c r="O8" s="532">
        <v>138404574.00788042</v>
      </c>
      <c r="P8" s="532">
        <v>6920228.7003940195</v>
      </c>
      <c r="Q8" s="532">
        <v>122645901.99181689</v>
      </c>
      <c r="R8" s="532">
        <v>6122044.7970450362</v>
      </c>
      <c r="S8" s="532">
        <v>109191615.0255547</v>
      </c>
      <c r="T8" s="532">
        <v>5459580.7512777364</v>
      </c>
      <c r="U8" s="532">
        <v>141316677.00929433</v>
      </c>
      <c r="V8" s="532">
        <v>7065833.8504647138</v>
      </c>
      <c r="W8" s="532">
        <v>135644891.22219259</v>
      </c>
      <c r="X8" s="532">
        <v>5954084.1761706499</v>
      </c>
      <c r="Y8" s="532">
        <v>130364693.89535376</v>
      </c>
      <c r="Z8" s="532">
        <v>3944853.2362220814</v>
      </c>
      <c r="AA8" s="532">
        <v>127986837.98189242</v>
      </c>
      <c r="AB8" s="532">
        <v>3872467.3244608482</v>
      </c>
      <c r="AC8" s="532">
        <v>125490949.54301701</v>
      </c>
      <c r="AD8" s="532">
        <v>3799356.6675923169</v>
      </c>
      <c r="AE8" s="532">
        <v>116503997.74612032</v>
      </c>
      <c r="AF8" s="532">
        <v>3525292.3624342824</v>
      </c>
      <c r="AG8" s="532">
        <v>115892790.26126321</v>
      </c>
      <c r="AH8" s="532">
        <v>3504185.3031014265</v>
      </c>
      <c r="AJ8" s="526"/>
    </row>
    <row r="9" spans="1:36">
      <c r="A9" s="530">
        <v>4</v>
      </c>
      <c r="B9" s="531" t="s">
        <v>1674</v>
      </c>
      <c r="C9" s="499">
        <v>132949363</v>
      </c>
      <c r="D9" s="499">
        <v>17531446</v>
      </c>
      <c r="E9" s="532">
        <v>126842368.43212503</v>
      </c>
      <c r="F9" s="532">
        <v>16773519.307123285</v>
      </c>
      <c r="G9" s="532">
        <v>118890569.85061137</v>
      </c>
      <c r="H9" s="532">
        <v>15582949.39688939</v>
      </c>
      <c r="I9" s="532">
        <v>125086453.97716741</v>
      </c>
      <c r="J9" s="532">
        <v>16561824.933439383</v>
      </c>
      <c r="K9" s="532">
        <v>125207984.93512538</v>
      </c>
      <c r="L9" s="532">
        <v>16493729.351833666</v>
      </c>
      <c r="M9" s="532">
        <v>130410698.92141359</v>
      </c>
      <c r="N9" s="532">
        <v>17313616.354343649</v>
      </c>
      <c r="O9" s="532">
        <v>132906344.06122282</v>
      </c>
      <c r="P9" s="532">
        <v>17417667.563934565</v>
      </c>
      <c r="Q9" s="532">
        <v>144776131.23600373</v>
      </c>
      <c r="R9" s="532">
        <v>18511199.770083554</v>
      </c>
      <c r="S9" s="532">
        <v>155863615.41471922</v>
      </c>
      <c r="T9" s="532">
        <v>19495624.89505529</v>
      </c>
      <c r="U9" s="532">
        <v>120675430.5974429</v>
      </c>
      <c r="V9" s="532">
        <v>16151446.757510258</v>
      </c>
      <c r="W9" s="532">
        <v>120924474.01312761</v>
      </c>
      <c r="X9" s="532">
        <v>16371582.24259124</v>
      </c>
      <c r="Y9" s="532">
        <v>125468708.54008228</v>
      </c>
      <c r="Z9" s="532">
        <v>17099203.687366884</v>
      </c>
      <c r="AA9" s="532">
        <v>131092108.93338013</v>
      </c>
      <c r="AB9" s="532">
        <v>17820426.709025856</v>
      </c>
      <c r="AC9" s="532">
        <v>139930852.8234452</v>
      </c>
      <c r="AD9" s="532">
        <v>18865912.432160005</v>
      </c>
      <c r="AE9" s="532">
        <v>147292161.94071209</v>
      </c>
      <c r="AF9" s="532">
        <v>19632384.468872361</v>
      </c>
      <c r="AG9" s="532">
        <v>148443865.56295133</v>
      </c>
      <c r="AH9" s="532">
        <v>19659265.905731741</v>
      </c>
      <c r="AJ9" s="526"/>
    </row>
    <row r="10" spans="1:36">
      <c r="A10" s="520">
        <v>5</v>
      </c>
      <c r="B10" s="521" t="s">
        <v>1675</v>
      </c>
      <c r="C10" s="495">
        <v>190988478</v>
      </c>
      <c r="D10" s="495">
        <v>88584954</v>
      </c>
      <c r="E10" s="524">
        <v>177757824.0065513</v>
      </c>
      <c r="F10" s="524">
        <v>80561757.733320162</v>
      </c>
      <c r="G10" s="524">
        <v>161013049.84181347</v>
      </c>
      <c r="H10" s="524">
        <v>72650960.511563763</v>
      </c>
      <c r="I10" s="524">
        <v>151405509.87452999</v>
      </c>
      <c r="J10" s="524">
        <v>68551200.222508311</v>
      </c>
      <c r="K10" s="524">
        <v>147202782.15593582</v>
      </c>
      <c r="L10" s="524">
        <v>65403978.888240628</v>
      </c>
      <c r="M10" s="524">
        <v>154104523.93951234</v>
      </c>
      <c r="N10" s="524">
        <v>70103803.116908506</v>
      </c>
      <c r="O10" s="524">
        <v>152796965.27195343</v>
      </c>
      <c r="P10" s="524">
        <v>69308090.382202178</v>
      </c>
      <c r="Q10" s="524">
        <v>145089180.71151334</v>
      </c>
      <c r="R10" s="524">
        <v>68539220.090563402</v>
      </c>
      <c r="S10" s="524">
        <v>142163928.74138629</v>
      </c>
      <c r="T10" s="524">
        <v>65811242.583101876</v>
      </c>
      <c r="U10" s="524">
        <v>140463631.98176032</v>
      </c>
      <c r="V10" s="524">
        <v>64909344.142637871</v>
      </c>
      <c r="W10" s="524">
        <v>136689716.55710271</v>
      </c>
      <c r="X10" s="524">
        <v>63415545.323697478</v>
      </c>
      <c r="Y10" s="524">
        <v>141438493.82707778</v>
      </c>
      <c r="Z10" s="524">
        <v>67179352.33996205</v>
      </c>
      <c r="AA10" s="524">
        <v>137172774.10578635</v>
      </c>
      <c r="AB10" s="524">
        <v>63224546.424610995</v>
      </c>
      <c r="AC10" s="524">
        <v>141894368.50271249</v>
      </c>
      <c r="AD10" s="524">
        <v>64730771.743334629</v>
      </c>
      <c r="AE10" s="524">
        <v>140865089.54128215</v>
      </c>
      <c r="AF10" s="524">
        <v>64002396.460068651</v>
      </c>
      <c r="AG10" s="524">
        <v>147412833.32442793</v>
      </c>
      <c r="AH10" s="524">
        <v>68957511.158518732</v>
      </c>
      <c r="AJ10" s="526"/>
    </row>
    <row r="11" spans="1:36">
      <c r="A11" s="530">
        <v>6</v>
      </c>
      <c r="B11" s="531" t="s">
        <v>1676</v>
      </c>
      <c r="C11" s="499">
        <v>1079795</v>
      </c>
      <c r="D11" s="499">
        <v>53990</v>
      </c>
      <c r="E11" s="532">
        <v>1063540.86809375</v>
      </c>
      <c r="F11" s="532">
        <v>53177.043404687443</v>
      </c>
      <c r="G11" s="532">
        <v>1160064.783090909</v>
      </c>
      <c r="H11" s="532">
        <v>58003.239154545532</v>
      </c>
      <c r="I11" s="532">
        <v>1747405.9370079006</v>
      </c>
      <c r="J11" s="532">
        <v>87370.296853709588</v>
      </c>
      <c r="K11" s="532">
        <v>2108377.4175211457</v>
      </c>
      <c r="L11" s="532">
        <v>105418.87087605735</v>
      </c>
      <c r="M11" s="532">
        <v>1997884.1774551619</v>
      </c>
      <c r="N11" s="532">
        <v>99894.208872758056</v>
      </c>
      <c r="O11" s="532">
        <v>2151927.5737832817</v>
      </c>
      <c r="P11" s="532">
        <v>107600.67798113277</v>
      </c>
      <c r="Q11" s="532">
        <v>2363384.6417824193</v>
      </c>
      <c r="R11" s="532">
        <v>118619.39291653967</v>
      </c>
      <c r="S11" s="532">
        <v>2243982.8811268844</v>
      </c>
      <c r="T11" s="532">
        <v>112607.92060673771</v>
      </c>
      <c r="U11" s="532">
        <v>2454388.6963603273</v>
      </c>
      <c r="V11" s="532">
        <v>122720.68180273773</v>
      </c>
      <c r="W11" s="532">
        <v>2348311.5847456246</v>
      </c>
      <c r="X11" s="532">
        <v>103219.00929289998</v>
      </c>
      <c r="Y11" s="532">
        <v>2258713.5030967211</v>
      </c>
      <c r="Z11" s="532">
        <v>68794.082577472131</v>
      </c>
      <c r="AA11" s="532">
        <v>1857987.1304909659</v>
      </c>
      <c r="AB11" s="532">
        <v>55793.904799232303</v>
      </c>
      <c r="AC11" s="532">
        <v>1067919.2857766666</v>
      </c>
      <c r="AD11" s="532">
        <v>32037.578573299998</v>
      </c>
      <c r="AE11" s="532">
        <v>1061189.1731399999</v>
      </c>
      <c r="AF11" s="532">
        <v>97362.009610599998</v>
      </c>
      <c r="AG11" s="532">
        <v>1858988.8451133333</v>
      </c>
      <c r="AH11" s="532">
        <v>55769.6653534</v>
      </c>
      <c r="AJ11" s="526"/>
    </row>
    <row r="12" spans="1:36">
      <c r="A12" s="530">
        <v>7</v>
      </c>
      <c r="B12" s="531" t="s">
        <v>1677</v>
      </c>
      <c r="C12" s="499">
        <v>187931523</v>
      </c>
      <c r="D12" s="499">
        <v>86553804</v>
      </c>
      <c r="E12" s="532">
        <v>175879275.07619557</v>
      </c>
      <c r="F12" s="532">
        <v>79693572.627653614</v>
      </c>
      <c r="G12" s="532">
        <v>158297564.0278835</v>
      </c>
      <c r="H12" s="532">
        <v>71037536.241570115</v>
      </c>
      <c r="I12" s="532">
        <v>148900840.97840711</v>
      </c>
      <c r="J12" s="532">
        <v>67706566.966539606</v>
      </c>
      <c r="K12" s="532">
        <v>144304710.70549521</v>
      </c>
      <c r="L12" s="532">
        <v>64508865.984445021</v>
      </c>
      <c r="M12" s="532">
        <v>150584781.88163152</v>
      </c>
      <c r="N12" s="532">
        <v>68482051.027610078</v>
      </c>
      <c r="O12" s="532">
        <v>149175964.68385419</v>
      </c>
      <c r="P12" s="532">
        <v>67731416.689905122</v>
      </c>
      <c r="Q12" s="532">
        <v>139456398.53956255</v>
      </c>
      <c r="R12" s="532">
        <v>65173581.664923146</v>
      </c>
      <c r="S12" s="532">
        <v>137282746.66563538</v>
      </c>
      <c r="T12" s="532">
        <v>63061435.467871048</v>
      </c>
      <c r="U12" s="532">
        <v>136168882.47938257</v>
      </c>
      <c r="V12" s="532">
        <v>62946262.654817656</v>
      </c>
      <c r="W12" s="532">
        <v>132826960.48595518</v>
      </c>
      <c r="X12" s="532">
        <v>61797881.828002624</v>
      </c>
      <c r="Y12" s="532">
        <v>137112788.22841886</v>
      </c>
      <c r="Z12" s="532">
        <v>65043566.161822349</v>
      </c>
      <c r="AA12" s="532">
        <v>133371886.47360674</v>
      </c>
      <c r="AB12" s="532">
        <v>61225852.01812309</v>
      </c>
      <c r="AC12" s="532">
        <v>139534291.05226874</v>
      </c>
      <c r="AD12" s="532">
        <v>63406576.000094272</v>
      </c>
      <c r="AE12" s="532">
        <v>138171682.38674679</v>
      </c>
      <c r="AF12" s="532">
        <v>62272816.469062723</v>
      </c>
      <c r="AG12" s="532">
        <v>143742217.48099554</v>
      </c>
      <c r="AH12" s="532">
        <v>67090114.494846292</v>
      </c>
      <c r="AJ12" s="526"/>
    </row>
    <row r="13" spans="1:36">
      <c r="A13" s="530">
        <v>8</v>
      </c>
      <c r="B13" s="531" t="s">
        <v>3077</v>
      </c>
      <c r="C13" s="499">
        <v>1977160</v>
      </c>
      <c r="D13" s="499">
        <v>1977160</v>
      </c>
      <c r="E13" s="532">
        <v>815008.06226187479</v>
      </c>
      <c r="F13" s="532">
        <v>815008.06226187479</v>
      </c>
      <c r="G13" s="532">
        <v>1555421.0308390916</v>
      </c>
      <c r="H13" s="532">
        <v>1555421.0308390916</v>
      </c>
      <c r="I13" s="532">
        <v>757262.95911500033</v>
      </c>
      <c r="J13" s="532">
        <v>757262.95911500033</v>
      </c>
      <c r="K13" s="532">
        <v>789694.03291955404</v>
      </c>
      <c r="L13" s="532">
        <v>789694.03291955404</v>
      </c>
      <c r="M13" s="532">
        <v>1521857.8804256825</v>
      </c>
      <c r="N13" s="532">
        <v>1521857.8804256825</v>
      </c>
      <c r="O13" s="532">
        <v>1469073.0143159407</v>
      </c>
      <c r="P13" s="532">
        <v>1469073.0143159407</v>
      </c>
      <c r="Q13" s="532">
        <v>3269397.5301684183</v>
      </c>
      <c r="R13" s="532">
        <v>3247019.0327237328</v>
      </c>
      <c r="S13" s="532">
        <v>2637199.1946240892</v>
      </c>
      <c r="T13" s="532">
        <v>2637199.1946240892</v>
      </c>
      <c r="U13" s="532">
        <v>1840360.8060174638</v>
      </c>
      <c r="V13" s="532">
        <v>1840360.8060174638</v>
      </c>
      <c r="W13" s="532">
        <v>1514444.4864019519</v>
      </c>
      <c r="X13" s="532">
        <v>1514444.4864019519</v>
      </c>
      <c r="Y13" s="532">
        <v>2066992.0955622438</v>
      </c>
      <c r="Z13" s="532">
        <v>2066992.0955622438</v>
      </c>
      <c r="AA13" s="532">
        <v>1942900.5016886715</v>
      </c>
      <c r="AB13" s="532">
        <v>1942900.5016886715</v>
      </c>
      <c r="AC13" s="532">
        <v>1292158.1646670608</v>
      </c>
      <c r="AD13" s="532">
        <v>1292158.1646670608</v>
      </c>
      <c r="AE13" s="532">
        <v>1632217.981395331</v>
      </c>
      <c r="AF13" s="532">
        <v>1632217.981395331</v>
      </c>
      <c r="AG13" s="532">
        <v>1811626.9983190342</v>
      </c>
      <c r="AH13" s="532">
        <v>1811626.9983190342</v>
      </c>
      <c r="AJ13" s="526"/>
    </row>
    <row r="14" spans="1:36">
      <c r="A14" s="520">
        <v>9</v>
      </c>
      <c r="B14" s="521" t="s">
        <v>1679</v>
      </c>
      <c r="C14" s="522"/>
      <c r="D14" s="495">
        <v>12440105</v>
      </c>
      <c r="E14" s="523"/>
      <c r="F14" s="524">
        <v>12064421.315425782</v>
      </c>
      <c r="G14" s="523">
        <v>0</v>
      </c>
      <c r="H14" s="524">
        <v>9676950.3362121228</v>
      </c>
      <c r="I14" s="523"/>
      <c r="J14" s="524">
        <v>8986657.0987504851</v>
      </c>
      <c r="K14" s="523"/>
      <c r="L14" s="524">
        <v>7654958.4013862414</v>
      </c>
      <c r="M14" s="523"/>
      <c r="N14" s="524">
        <v>7183423.1054632645</v>
      </c>
      <c r="O14" s="523"/>
      <c r="P14" s="524">
        <v>5740085.0926433979</v>
      </c>
      <c r="Q14" s="523"/>
      <c r="R14" s="524">
        <v>6220302.6786219468</v>
      </c>
      <c r="S14" s="523"/>
      <c r="T14" s="524">
        <v>6118841.8938607369</v>
      </c>
      <c r="U14" s="523"/>
      <c r="V14" s="532">
        <v>5538792.5855444707</v>
      </c>
      <c r="W14" s="523"/>
      <c r="X14" s="532">
        <v>4376561.9526436618</v>
      </c>
      <c r="Y14" s="523"/>
      <c r="Z14" s="532">
        <v>3730196.4631264633</v>
      </c>
      <c r="AA14" s="523"/>
      <c r="AB14" s="532">
        <v>2615401.8513213792</v>
      </c>
      <c r="AC14" s="523"/>
      <c r="AD14" s="532">
        <v>1803539.1987554224</v>
      </c>
      <c r="AE14" s="523"/>
      <c r="AF14" s="532">
        <v>214885.58240333665</v>
      </c>
      <c r="AG14" s="525"/>
      <c r="AH14" s="532">
        <v>331178.23866333335</v>
      </c>
      <c r="AJ14" s="526"/>
    </row>
    <row r="15" spans="1:36">
      <c r="A15" s="520">
        <v>10</v>
      </c>
      <c r="B15" s="521" t="s">
        <v>1680</v>
      </c>
      <c r="C15" s="495">
        <v>248398774</v>
      </c>
      <c r="D15" s="495">
        <v>32527090</v>
      </c>
      <c r="E15" s="524">
        <v>265458246.0119684</v>
      </c>
      <c r="F15" s="524">
        <v>34228550.31094531</v>
      </c>
      <c r="G15" s="524">
        <v>240080908.10540137</v>
      </c>
      <c r="H15" s="524">
        <v>30086435.691768035</v>
      </c>
      <c r="I15" s="524">
        <v>232476205.38359326</v>
      </c>
      <c r="J15" s="524">
        <v>28735068.636955161</v>
      </c>
      <c r="K15" s="524">
        <v>229025276.39888427</v>
      </c>
      <c r="L15" s="524">
        <v>30978104.690546501</v>
      </c>
      <c r="M15" s="524">
        <v>225759210.2470164</v>
      </c>
      <c r="N15" s="524">
        <v>30030806.960853469</v>
      </c>
      <c r="O15" s="524">
        <v>222339527.55208099</v>
      </c>
      <c r="P15" s="524">
        <v>29595361.815219559</v>
      </c>
      <c r="Q15" s="524">
        <v>227716429.7918494</v>
      </c>
      <c r="R15" s="524">
        <v>28493666.211622961</v>
      </c>
      <c r="S15" s="524">
        <v>216385897.83270332</v>
      </c>
      <c r="T15" s="524">
        <v>26374522.72706699</v>
      </c>
      <c r="U15" s="524">
        <v>206262189.9768917</v>
      </c>
      <c r="V15" s="524">
        <v>24141841.799926471</v>
      </c>
      <c r="W15" s="524">
        <v>192572014.67381519</v>
      </c>
      <c r="X15" s="524">
        <v>24135377.782015663</v>
      </c>
      <c r="Y15" s="524">
        <v>188516806.91367534</v>
      </c>
      <c r="Z15" s="524">
        <v>23072170.978997283</v>
      </c>
      <c r="AA15" s="524">
        <v>180409519.92877898</v>
      </c>
      <c r="AB15" s="524">
        <v>21396404.373502873</v>
      </c>
      <c r="AC15" s="524">
        <v>179420900.98916385</v>
      </c>
      <c r="AD15" s="524">
        <v>18417137.686497714</v>
      </c>
      <c r="AE15" s="524">
        <v>181933408.09936118</v>
      </c>
      <c r="AF15" s="524">
        <v>20322944.336229488</v>
      </c>
      <c r="AG15" s="524">
        <v>186787853.99498495</v>
      </c>
      <c r="AH15" s="524">
        <v>22863829.508898746</v>
      </c>
      <c r="AJ15" s="526"/>
    </row>
    <row r="16" spans="1:36" ht="30.75" customHeight="1">
      <c r="A16" s="530">
        <v>11</v>
      </c>
      <c r="B16" s="531" t="s">
        <v>1681</v>
      </c>
      <c r="C16" s="499">
        <v>38109640</v>
      </c>
      <c r="D16" s="499">
        <v>17745247</v>
      </c>
      <c r="E16" s="532">
        <v>37702175.513937034</v>
      </c>
      <c r="F16" s="532">
        <v>18156421.974931251</v>
      </c>
      <c r="G16" s="532">
        <v>32507266.91693075</v>
      </c>
      <c r="H16" s="532">
        <v>15199247.730815757</v>
      </c>
      <c r="I16" s="532">
        <v>28795838.374352459</v>
      </c>
      <c r="J16" s="532">
        <v>13247048.352231286</v>
      </c>
      <c r="K16" s="532">
        <v>30345289.471256346</v>
      </c>
      <c r="L16" s="532">
        <v>15163653.251987247</v>
      </c>
      <c r="M16" s="532">
        <v>27852666.925394502</v>
      </c>
      <c r="N16" s="532">
        <v>13625033.250823833</v>
      </c>
      <c r="O16" s="532">
        <v>23571940.923178442</v>
      </c>
      <c r="P16" s="532">
        <v>11775921.067652348</v>
      </c>
      <c r="Q16" s="532">
        <v>21770285.076726425</v>
      </c>
      <c r="R16" s="532">
        <v>10131981.495591072</v>
      </c>
      <c r="S16" s="532">
        <v>18777280.128414419</v>
      </c>
      <c r="T16" s="532">
        <v>9240090.6863784231</v>
      </c>
      <c r="U16" s="532">
        <v>16741073.271956246</v>
      </c>
      <c r="V16" s="532">
        <v>7150319.3381953025</v>
      </c>
      <c r="W16" s="532">
        <v>17605105.226643838</v>
      </c>
      <c r="X16" s="532">
        <v>8041172.3312703632</v>
      </c>
      <c r="Y16" s="532">
        <v>15086132.103155101</v>
      </c>
      <c r="Z16" s="532">
        <v>6575994.7930222331</v>
      </c>
      <c r="AA16" s="532">
        <v>13770336.080280066</v>
      </c>
      <c r="AB16" s="532">
        <v>6914947.4285168145</v>
      </c>
      <c r="AC16" s="532">
        <v>14513562.319078883</v>
      </c>
      <c r="AD16" s="532">
        <v>6840134.7726091864</v>
      </c>
      <c r="AE16" s="532">
        <v>16423829.468789272</v>
      </c>
      <c r="AF16" s="532">
        <v>9040341.1382943988</v>
      </c>
      <c r="AG16" s="532">
        <v>20445308.97170255</v>
      </c>
      <c r="AH16" s="532">
        <v>11500059.963259632</v>
      </c>
      <c r="AJ16" s="526"/>
    </row>
    <row r="17" spans="1:36">
      <c r="A17" s="530">
        <v>12</v>
      </c>
      <c r="B17" s="531" t="s">
        <v>1682</v>
      </c>
      <c r="C17" s="499">
        <v>1383532</v>
      </c>
      <c r="D17" s="499">
        <v>1383532</v>
      </c>
      <c r="E17" s="532">
        <v>1270912.2369328125</v>
      </c>
      <c r="F17" s="532">
        <v>1270912.2369328125</v>
      </c>
      <c r="G17" s="532">
        <v>1186913.3093865151</v>
      </c>
      <c r="H17" s="532">
        <v>1186913.3093865151</v>
      </c>
      <c r="I17" s="532">
        <v>1644233.1080435482</v>
      </c>
      <c r="J17" s="532">
        <v>1644233.1080435482</v>
      </c>
      <c r="K17" s="532">
        <v>2641861.1355349165</v>
      </c>
      <c r="L17" s="532">
        <v>2641861.1355349165</v>
      </c>
      <c r="M17" s="532">
        <v>3167151.9338853238</v>
      </c>
      <c r="N17" s="532">
        <v>3167151.9338853238</v>
      </c>
      <c r="O17" s="532">
        <v>3880923.2547776564</v>
      </c>
      <c r="P17" s="532">
        <v>3880923.2547776564</v>
      </c>
      <c r="Q17" s="532">
        <v>4529870.3443720983</v>
      </c>
      <c r="R17" s="532">
        <v>4528192.1905368278</v>
      </c>
      <c r="S17" s="532">
        <v>4278932.6442467216</v>
      </c>
      <c r="T17" s="532">
        <v>4278932.6442467216</v>
      </c>
      <c r="U17" s="532">
        <v>4345370.0809503281</v>
      </c>
      <c r="V17" s="532">
        <v>4345370.0809503281</v>
      </c>
      <c r="W17" s="532">
        <v>4057454.5149218752</v>
      </c>
      <c r="X17" s="532">
        <v>4057454.5149218752</v>
      </c>
      <c r="Y17" s="532">
        <v>4408352.8097426211</v>
      </c>
      <c r="Z17" s="532">
        <v>4408352.8097426211</v>
      </c>
      <c r="AA17" s="532">
        <v>4318984.6638649981</v>
      </c>
      <c r="AB17" s="532">
        <v>3349237.4748716601</v>
      </c>
      <c r="AC17" s="532">
        <v>132969.52647000001</v>
      </c>
      <c r="AD17" s="532">
        <v>132969.52647000001</v>
      </c>
      <c r="AE17" s="532">
        <v>135616.46059</v>
      </c>
      <c r="AF17" s="532">
        <v>135616.46059</v>
      </c>
      <c r="AG17" s="532">
        <v>95515.976576666653</v>
      </c>
      <c r="AH17" s="532">
        <v>95515.976576666653</v>
      </c>
      <c r="AJ17" s="526"/>
    </row>
    <row r="18" spans="1:36">
      <c r="A18" s="530">
        <v>13</v>
      </c>
      <c r="B18" s="531" t="s">
        <v>1683</v>
      </c>
      <c r="C18" s="499">
        <v>208905602</v>
      </c>
      <c r="D18" s="499">
        <v>13398311</v>
      </c>
      <c r="E18" s="532">
        <v>226485158.26109859</v>
      </c>
      <c r="F18" s="532">
        <v>14801216.099081252</v>
      </c>
      <c r="G18" s="532">
        <v>206386727.87908414</v>
      </c>
      <c r="H18" s="532">
        <v>13700274.65156576</v>
      </c>
      <c r="I18" s="532">
        <v>202036133.90119725</v>
      </c>
      <c r="J18" s="532">
        <v>13843787.176680326</v>
      </c>
      <c r="K18" s="532">
        <v>196038125.79209304</v>
      </c>
      <c r="L18" s="532">
        <v>13172590.303024339</v>
      </c>
      <c r="M18" s="532">
        <v>194739391.38773653</v>
      </c>
      <c r="N18" s="532">
        <v>13238621.776144326</v>
      </c>
      <c r="O18" s="532">
        <v>194886663.37412485</v>
      </c>
      <c r="P18" s="532">
        <v>13938517.492789548</v>
      </c>
      <c r="Q18" s="532">
        <v>201416274.37075087</v>
      </c>
      <c r="R18" s="532">
        <v>13833492.525495067</v>
      </c>
      <c r="S18" s="532">
        <v>193329685.06004226</v>
      </c>
      <c r="T18" s="532">
        <v>12855499.396441847</v>
      </c>
      <c r="U18" s="532">
        <v>185175746.62398514</v>
      </c>
      <c r="V18" s="532">
        <v>12646152.380780827</v>
      </c>
      <c r="W18" s="532">
        <v>170909454.93224949</v>
      </c>
      <c r="X18" s="532">
        <v>12036750.935823414</v>
      </c>
      <c r="Y18" s="532">
        <v>169022322.00077763</v>
      </c>
      <c r="Z18" s="532">
        <v>12087823.376232438</v>
      </c>
      <c r="AA18" s="532">
        <v>162320199.18463391</v>
      </c>
      <c r="AB18" s="532">
        <v>11132219.470114399</v>
      </c>
      <c r="AC18" s="532">
        <v>164774369.14361498</v>
      </c>
      <c r="AD18" s="532">
        <v>11444033.387418525</v>
      </c>
      <c r="AE18" s="532">
        <v>165373962.16998193</v>
      </c>
      <c r="AF18" s="532">
        <v>11146986.737345092</v>
      </c>
      <c r="AG18" s="532">
        <v>166247029.04670572</v>
      </c>
      <c r="AH18" s="532">
        <v>11268253.552718082</v>
      </c>
      <c r="AJ18" s="526"/>
    </row>
    <row r="19" spans="1:36">
      <c r="A19" s="520">
        <v>14</v>
      </c>
      <c r="B19" s="521" t="s">
        <v>1684</v>
      </c>
      <c r="C19" s="495">
        <v>68898360</v>
      </c>
      <c r="D19" s="495">
        <v>68898360</v>
      </c>
      <c r="E19" s="524">
        <v>62685601.473284215</v>
      </c>
      <c r="F19" s="524">
        <v>62685601.473284215</v>
      </c>
      <c r="G19" s="524">
        <v>61569911.159187257</v>
      </c>
      <c r="H19" s="524">
        <v>61569911.159187257</v>
      </c>
      <c r="I19" s="524">
        <v>58135316.511244342</v>
      </c>
      <c r="J19" s="524">
        <v>58135316.511244342</v>
      </c>
      <c r="K19" s="524">
        <v>65621871.654420361</v>
      </c>
      <c r="L19" s="524">
        <v>65621871.654420361</v>
      </c>
      <c r="M19" s="524">
        <v>58043583.669290841</v>
      </c>
      <c r="N19" s="524">
        <v>58043583.669290841</v>
      </c>
      <c r="O19" s="524">
        <v>58243799.926702209</v>
      </c>
      <c r="P19" s="524">
        <v>58243799.926702209</v>
      </c>
      <c r="Q19" s="524">
        <v>56705042.851719074</v>
      </c>
      <c r="R19" s="524">
        <v>56797285.863618977</v>
      </c>
      <c r="S19" s="524">
        <v>59870199.962949231</v>
      </c>
      <c r="T19" s="524">
        <v>59870199.962949231</v>
      </c>
      <c r="U19" s="532">
        <v>52959049.65577621</v>
      </c>
      <c r="V19" s="532">
        <v>52959049.65577621</v>
      </c>
      <c r="W19" s="532">
        <v>47297668.77883821</v>
      </c>
      <c r="X19" s="532">
        <v>47297668.77883821</v>
      </c>
      <c r="Y19" s="532">
        <v>47593878.221611664</v>
      </c>
      <c r="Z19" s="532">
        <v>47593878.221611664</v>
      </c>
      <c r="AA19" s="532">
        <v>48763354.67188248</v>
      </c>
      <c r="AB19" s="532">
        <v>48763354.67188248</v>
      </c>
      <c r="AC19" s="532">
        <v>50805938.609236419</v>
      </c>
      <c r="AD19" s="532">
        <v>50805938.609236419</v>
      </c>
      <c r="AE19" s="532">
        <v>48673949.647890002</v>
      </c>
      <c r="AF19" s="532">
        <v>48673949.647890002</v>
      </c>
      <c r="AG19" s="532">
        <v>52465740.176706366</v>
      </c>
      <c r="AH19" s="532">
        <v>52465740</v>
      </c>
      <c r="AJ19" s="526"/>
    </row>
    <row r="20" spans="1:36">
      <c r="A20" s="520">
        <v>15</v>
      </c>
      <c r="B20" s="521" t="s">
        <v>1685</v>
      </c>
      <c r="C20" s="495">
        <v>93297087</v>
      </c>
      <c r="D20" s="495">
        <v>13092603</v>
      </c>
      <c r="E20" s="524">
        <v>89753224.617993101</v>
      </c>
      <c r="F20" s="524">
        <v>11196408.443288282</v>
      </c>
      <c r="G20" s="524">
        <v>82633325.722333953</v>
      </c>
      <c r="H20" s="524">
        <v>10214204.990099397</v>
      </c>
      <c r="I20" s="524">
        <v>82906636.351679176</v>
      </c>
      <c r="J20" s="524">
        <v>11003988.596868386</v>
      </c>
      <c r="K20" s="524">
        <v>82112887.877747536</v>
      </c>
      <c r="L20" s="524">
        <v>10149407.819838833</v>
      </c>
      <c r="M20" s="524">
        <v>88777377.067741647</v>
      </c>
      <c r="N20" s="524">
        <v>10536953.402303515</v>
      </c>
      <c r="O20" s="524">
        <v>91159670.635842755</v>
      </c>
      <c r="P20" s="524">
        <v>11581523.72498375</v>
      </c>
      <c r="Q20" s="524">
        <v>91493094.126900166</v>
      </c>
      <c r="R20" s="524">
        <v>11085516.929624341</v>
      </c>
      <c r="S20" s="524">
        <v>88813739.973399609</v>
      </c>
      <c r="T20" s="524">
        <v>9498965.9856569469</v>
      </c>
      <c r="U20" s="532">
        <v>86240748.301644772</v>
      </c>
      <c r="V20" s="532">
        <v>9460366.8149391264</v>
      </c>
      <c r="W20" s="532">
        <v>84309250.693415582</v>
      </c>
      <c r="X20" s="532">
        <v>9460863.834587032</v>
      </c>
      <c r="Y20" s="532">
        <v>82689708.134419873</v>
      </c>
      <c r="Z20" s="532">
        <v>8191542.0123734698</v>
      </c>
      <c r="AA20" s="532">
        <v>79666773.671692997</v>
      </c>
      <c r="AB20" s="532">
        <v>9080380.992141379</v>
      </c>
      <c r="AC20" s="532">
        <v>83974512.153935328</v>
      </c>
      <c r="AD20" s="532">
        <v>8162540.399541731</v>
      </c>
      <c r="AE20" s="532">
        <v>86729575.028408721</v>
      </c>
      <c r="AF20" s="532">
        <v>8962373.4150059596</v>
      </c>
      <c r="AG20" s="532">
        <v>87238059.894610062</v>
      </c>
      <c r="AH20" s="532">
        <v>8047446</v>
      </c>
      <c r="AJ20" s="526"/>
    </row>
    <row r="21" spans="1:36">
      <c r="A21" s="520">
        <v>16</v>
      </c>
      <c r="B21" s="521" t="s">
        <v>1686</v>
      </c>
      <c r="C21" s="522"/>
      <c r="D21" s="495">
        <v>241237419</v>
      </c>
      <c r="E21" s="523"/>
      <c r="F21" s="524">
        <v>225348567.27379668</v>
      </c>
      <c r="G21" s="523">
        <v>0</v>
      </c>
      <c r="H21" s="524">
        <v>207363863.0544748</v>
      </c>
      <c r="I21" s="523"/>
      <c r="J21" s="524">
        <v>199357655.86623511</v>
      </c>
      <c r="K21" s="523"/>
      <c r="L21" s="524">
        <v>203653226.07145238</v>
      </c>
      <c r="M21" s="523"/>
      <c r="N21" s="524">
        <v>200448257.78564852</v>
      </c>
      <c r="O21" s="523"/>
      <c r="P21" s="524">
        <v>198806757.20607966</v>
      </c>
      <c r="Q21" s="523"/>
      <c r="R21" s="524">
        <v>195769236.34118021</v>
      </c>
      <c r="S21" s="523"/>
      <c r="T21" s="524">
        <v>192628978.79896876</v>
      </c>
      <c r="U21" s="523"/>
      <c r="V21" s="524">
        <v>180226675.60679907</v>
      </c>
      <c r="W21" s="523"/>
      <c r="X21" s="524">
        <v>171011684.09054384</v>
      </c>
      <c r="Y21" s="523"/>
      <c r="Z21" s="524">
        <v>170811196.93965989</v>
      </c>
      <c r="AA21" s="523"/>
      <c r="AB21" s="524">
        <v>166772982.34694582</v>
      </c>
      <c r="AC21" s="523"/>
      <c r="AD21" s="524">
        <v>166585196.73711824</v>
      </c>
      <c r="AE21" s="523"/>
      <c r="AF21" s="524">
        <v>165334226.27290407</v>
      </c>
      <c r="AG21" s="525"/>
      <c r="AH21" s="524">
        <v>175829155.9066</v>
      </c>
      <c r="AI21" s="533"/>
      <c r="AJ21" s="526"/>
    </row>
    <row r="22" spans="1:36" ht="16.2">
      <c r="A22" s="517"/>
      <c r="B22" s="509" t="s">
        <v>3078</v>
      </c>
      <c r="C22" s="527" t="e">
        <v>#N/A</v>
      </c>
      <c r="D22" s="528"/>
      <c r="E22" s="529" t="e">
        <v>#N/A</v>
      </c>
      <c r="F22" s="519"/>
      <c r="G22" s="529" t="e">
        <v>#N/A</v>
      </c>
      <c r="H22" s="519"/>
      <c r="I22" s="529"/>
      <c r="J22" s="519"/>
      <c r="K22" s="529"/>
      <c r="L22" s="519"/>
      <c r="M22" s="529"/>
      <c r="N22" s="519"/>
      <c r="O22" s="529"/>
      <c r="P22" s="519"/>
      <c r="Q22" s="529"/>
      <c r="R22" s="519"/>
      <c r="S22" s="529"/>
      <c r="T22" s="519"/>
      <c r="U22" s="529"/>
      <c r="V22" s="519"/>
      <c r="W22" s="529"/>
      <c r="X22" s="519"/>
      <c r="Y22" s="529"/>
      <c r="Z22" s="519"/>
      <c r="AA22" s="529" t="e">
        <v>#DIV/0!</v>
      </c>
      <c r="AB22" s="529">
        <v>91370142.306302845</v>
      </c>
      <c r="AC22" s="529"/>
      <c r="AD22" s="529">
        <v>99449240.76746881</v>
      </c>
      <c r="AE22" s="529"/>
      <c r="AF22" s="529">
        <v>94479023.55754602</v>
      </c>
      <c r="AG22" s="519"/>
      <c r="AH22" s="519"/>
      <c r="AJ22" s="526"/>
    </row>
    <row r="23" spans="1:36" ht="18.75" customHeight="1">
      <c r="A23" s="530">
        <v>17</v>
      </c>
      <c r="B23" s="531" t="s">
        <v>1688</v>
      </c>
      <c r="C23" s="499">
        <v>145548247</v>
      </c>
      <c r="D23" s="499">
        <v>1068134</v>
      </c>
      <c r="E23" s="532">
        <v>146775301.14335921</v>
      </c>
      <c r="F23" s="532">
        <v>405166.60526453122</v>
      </c>
      <c r="G23" s="532">
        <v>161229812.09073588</v>
      </c>
      <c r="H23" s="532">
        <v>242560.87984424239</v>
      </c>
      <c r="I23" s="532">
        <v>176742444.53392723</v>
      </c>
      <c r="J23" s="532">
        <v>242571.52819645166</v>
      </c>
      <c r="K23" s="532">
        <v>169849433.28783971</v>
      </c>
      <c r="L23" s="532">
        <v>221912.45218535603</v>
      </c>
      <c r="M23" s="532">
        <v>174016477.5937531</v>
      </c>
      <c r="N23" s="532">
        <v>323878.05346611544</v>
      </c>
      <c r="O23" s="532">
        <v>179692316.49265349</v>
      </c>
      <c r="P23" s="532">
        <v>368834.41707140609</v>
      </c>
      <c r="Q23" s="532">
        <v>130239839.48148715</v>
      </c>
      <c r="R23" s="532">
        <v>190669.09097091251</v>
      </c>
      <c r="S23" s="532">
        <v>138730402.50822672</v>
      </c>
      <c r="T23" s="532">
        <v>90541.867766584415</v>
      </c>
      <c r="U23" s="532">
        <v>135519089.92085791</v>
      </c>
      <c r="V23" s="532">
        <v>155832.58965251807</v>
      </c>
      <c r="W23" s="532">
        <v>163384746.08892706</v>
      </c>
      <c r="X23" s="532">
        <v>91336.791213148157</v>
      </c>
      <c r="Y23" s="532">
        <v>144818690.86596152</v>
      </c>
      <c r="Z23" s="532">
        <v>50781.532426196871</v>
      </c>
      <c r="AA23" s="532">
        <v>157702759.69788447</v>
      </c>
      <c r="AB23" s="532">
        <v>49019.871600112492</v>
      </c>
      <c r="AC23" s="532">
        <v>206676770.45649615</v>
      </c>
      <c r="AD23" s="532">
        <v>208434.15118508533</v>
      </c>
      <c r="AE23" s="532">
        <v>233373216.81743646</v>
      </c>
      <c r="AF23" s="532">
        <v>146479.415970245</v>
      </c>
      <c r="AG23" s="532">
        <v>227892379</v>
      </c>
      <c r="AH23" s="532">
        <v>115032.09209333333</v>
      </c>
      <c r="AJ23" s="526"/>
    </row>
    <row r="24" spans="1:36">
      <c r="A24" s="530">
        <v>18</v>
      </c>
      <c r="B24" s="531" t="s">
        <v>3079</v>
      </c>
      <c r="C24" s="499">
        <v>33507923</v>
      </c>
      <c r="D24" s="499">
        <v>20703815</v>
      </c>
      <c r="E24" s="532">
        <v>30968860.771752816</v>
      </c>
      <c r="F24" s="532">
        <v>18927092.080230933</v>
      </c>
      <c r="G24" s="532">
        <v>29656601.144300904</v>
      </c>
      <c r="H24" s="532">
        <v>17750448.301750612</v>
      </c>
      <c r="I24" s="532">
        <v>31192510.395003948</v>
      </c>
      <c r="J24" s="532">
        <v>19273394.25886856</v>
      </c>
      <c r="K24" s="532">
        <v>28037265.361888215</v>
      </c>
      <c r="L24" s="532">
        <v>17092910.713095009</v>
      </c>
      <c r="M24" s="532">
        <v>27381336.626246028</v>
      </c>
      <c r="N24" s="532">
        <v>16193015.980840869</v>
      </c>
      <c r="O24" s="532">
        <v>27471300.01796921</v>
      </c>
      <c r="P24" s="532">
        <v>16523695.660744123</v>
      </c>
      <c r="Q24" s="532">
        <v>30364646.541898686</v>
      </c>
      <c r="R24" s="532">
        <v>17742831.258705731</v>
      </c>
      <c r="S24" s="532">
        <v>27574981.969494466</v>
      </c>
      <c r="T24" s="532">
        <v>16428637.140956169</v>
      </c>
      <c r="U24" s="532">
        <v>28075249.188099325</v>
      </c>
      <c r="V24" s="532">
        <v>15788419.662157463</v>
      </c>
      <c r="W24" s="532">
        <v>27199506.912151985</v>
      </c>
      <c r="X24" s="532">
        <v>14755670.916182909</v>
      </c>
      <c r="Y24" s="532">
        <v>30158349.170892905</v>
      </c>
      <c r="Z24" s="532">
        <v>16389135.093579467</v>
      </c>
      <c r="AA24" s="532">
        <v>29674762.132757615</v>
      </c>
      <c r="AB24" s="532">
        <v>16294617.791396743</v>
      </c>
      <c r="AC24" s="532">
        <v>32477157.695363164</v>
      </c>
      <c r="AD24" s="532">
        <v>17882192.236606989</v>
      </c>
      <c r="AE24" s="532">
        <v>28123164.988896679</v>
      </c>
      <c r="AF24" s="532">
        <v>15663094.162985245</v>
      </c>
      <c r="AG24" s="532">
        <v>32902905</v>
      </c>
      <c r="AH24" s="532">
        <v>17148730.673779029</v>
      </c>
      <c r="AJ24" s="526"/>
    </row>
    <row r="25" spans="1:36">
      <c r="A25" s="530">
        <v>19</v>
      </c>
      <c r="B25" s="531" t="s">
        <v>1690</v>
      </c>
      <c r="C25" s="499">
        <v>119500991</v>
      </c>
      <c r="D25" s="499">
        <v>106624842</v>
      </c>
      <c r="E25" s="532">
        <v>104372198.55462536</v>
      </c>
      <c r="F25" s="532">
        <v>91980930.41854392</v>
      </c>
      <c r="G25" s="532">
        <v>100517145.02475815</v>
      </c>
      <c r="H25" s="532">
        <v>88728917.236376509</v>
      </c>
      <c r="I25" s="532">
        <v>97149928.513816014</v>
      </c>
      <c r="J25" s="532">
        <v>85648140.723872781</v>
      </c>
      <c r="K25" s="532">
        <v>94008488.569316685</v>
      </c>
      <c r="L25" s="532">
        <v>82262020.717320114</v>
      </c>
      <c r="M25" s="532">
        <v>90014371.818473727</v>
      </c>
      <c r="N25" s="532">
        <v>79188448.20403333</v>
      </c>
      <c r="O25" s="532">
        <v>87515098.196992695</v>
      </c>
      <c r="P25" s="532">
        <v>76856386.599483237</v>
      </c>
      <c r="Q25" s="532">
        <v>87164435.097702459</v>
      </c>
      <c r="R25" s="532">
        <v>76251344.404486746</v>
      </c>
      <c r="S25" s="532">
        <v>77510386.219933107</v>
      </c>
      <c r="T25" s="532">
        <v>65354254.202528834</v>
      </c>
      <c r="U25" s="532">
        <v>74529374.537697434</v>
      </c>
      <c r="V25" s="532">
        <v>65926312.669042327</v>
      </c>
      <c r="W25" s="532">
        <v>69075804.703860641</v>
      </c>
      <c r="X25" s="532">
        <v>61019020.097764559</v>
      </c>
      <c r="Y25" s="532">
        <v>70794755.006326228</v>
      </c>
      <c r="Z25" s="532">
        <v>62492051.182026692</v>
      </c>
      <c r="AA25" s="532">
        <v>70219901.99784942</v>
      </c>
      <c r="AB25" s="532">
        <v>61528824.377808966</v>
      </c>
      <c r="AC25" s="532">
        <v>72191198.508095562</v>
      </c>
      <c r="AD25" s="532">
        <v>63476422.143069722</v>
      </c>
      <c r="AE25" s="532">
        <v>71421713.379040837</v>
      </c>
      <c r="AF25" s="532">
        <v>63006355.81560526</v>
      </c>
      <c r="AG25" s="532">
        <v>73103033</v>
      </c>
      <c r="AH25" s="532">
        <v>65219624.457763515</v>
      </c>
      <c r="AJ25" s="526"/>
    </row>
    <row r="26" spans="1:36">
      <c r="A26" s="520">
        <v>20</v>
      </c>
      <c r="B26" s="521" t="s">
        <v>1691</v>
      </c>
      <c r="C26" s="495">
        <v>298557161</v>
      </c>
      <c r="D26" s="495">
        <v>128396792</v>
      </c>
      <c r="E26" s="524">
        <v>282116360.46973735</v>
      </c>
      <c r="F26" s="524">
        <v>111313189.10403936</v>
      </c>
      <c r="G26" s="524">
        <v>291403558.25979495</v>
      </c>
      <c r="H26" s="524">
        <v>106721926.4179714</v>
      </c>
      <c r="I26" s="524">
        <v>305084883.44274718</v>
      </c>
      <c r="J26" s="524">
        <v>105164106.51093781</v>
      </c>
      <c r="K26" s="524">
        <v>291895187.21904474</v>
      </c>
      <c r="L26" s="524">
        <v>99576843.882600456</v>
      </c>
      <c r="M26" s="524">
        <v>291412186.03847283</v>
      </c>
      <c r="N26" s="524">
        <v>95705342.238340348</v>
      </c>
      <c r="O26" s="524">
        <v>294678714.70761538</v>
      </c>
      <c r="P26" s="524">
        <v>93748916.677298799</v>
      </c>
      <c r="Q26" s="524">
        <v>247768921.1210883</v>
      </c>
      <c r="R26" s="524">
        <v>94184844.75416337</v>
      </c>
      <c r="S26" s="524">
        <v>243815770.69765437</v>
      </c>
      <c r="T26" s="524">
        <v>81873433.211251587</v>
      </c>
      <c r="U26" s="524">
        <v>238123713.64665473</v>
      </c>
      <c r="V26" s="524">
        <v>81870564.920852289</v>
      </c>
      <c r="W26" s="524">
        <v>259660057.70493984</v>
      </c>
      <c r="X26" s="524">
        <v>75866027.805160627</v>
      </c>
      <c r="Y26" s="524">
        <v>245771795.0431807</v>
      </c>
      <c r="Z26" s="524">
        <v>78931967.808032364</v>
      </c>
      <c r="AA26" s="524">
        <v>257597423.82849151</v>
      </c>
      <c r="AB26" s="524">
        <v>77872462.040805817</v>
      </c>
      <c r="AC26" s="524">
        <v>311345126.65995491</v>
      </c>
      <c r="AD26" s="524">
        <v>81567048.53086181</v>
      </c>
      <c r="AE26" s="524">
        <v>332918095.18537396</v>
      </c>
      <c r="AF26" s="524">
        <v>78815929.394560754</v>
      </c>
      <c r="AG26" s="524">
        <v>333898317</v>
      </c>
      <c r="AH26" s="524">
        <v>82483387.223635867</v>
      </c>
      <c r="AJ26" s="526"/>
    </row>
    <row r="27" spans="1:36" ht="35.25" customHeight="1">
      <c r="A27" s="514"/>
      <c r="B27" s="534"/>
      <c r="C27" s="535"/>
      <c r="D27" s="536" t="s">
        <v>3080</v>
      </c>
      <c r="E27" s="536"/>
      <c r="F27" s="536" t="s">
        <v>3080</v>
      </c>
      <c r="G27" s="535"/>
      <c r="H27" s="536" t="s">
        <v>3080</v>
      </c>
      <c r="I27" s="535"/>
      <c r="J27" s="536" t="s">
        <v>3080</v>
      </c>
      <c r="K27" s="535"/>
      <c r="L27" s="536" t="s">
        <v>3080</v>
      </c>
      <c r="M27" s="535"/>
      <c r="N27" s="536" t="s">
        <v>3080</v>
      </c>
      <c r="O27" s="535"/>
      <c r="P27" s="536" t="s">
        <v>3080</v>
      </c>
      <c r="Q27" s="535"/>
      <c r="R27" s="536" t="s">
        <v>3080</v>
      </c>
      <c r="S27" s="535"/>
      <c r="T27" s="536" t="s">
        <v>3080</v>
      </c>
      <c r="U27" s="535"/>
      <c r="V27" s="536" t="s">
        <v>3080</v>
      </c>
      <c r="W27" s="535"/>
      <c r="X27" s="536" t="s">
        <v>3080</v>
      </c>
      <c r="Y27" s="535"/>
      <c r="Z27" s="536" t="s">
        <v>3080</v>
      </c>
      <c r="AA27" s="535"/>
      <c r="AB27" s="536" t="s">
        <v>3080</v>
      </c>
      <c r="AC27" s="535"/>
      <c r="AD27" s="536" t="s">
        <v>3080</v>
      </c>
      <c r="AE27" s="535"/>
      <c r="AF27" s="536" t="s">
        <v>3080</v>
      </c>
      <c r="AG27" s="535"/>
      <c r="AH27" s="536" t="s">
        <v>3080</v>
      </c>
      <c r="AJ27" s="526"/>
    </row>
    <row r="28" spans="1:36">
      <c r="A28" s="520">
        <v>21</v>
      </c>
      <c r="B28" s="521" t="s">
        <v>1694</v>
      </c>
      <c r="C28" s="537"/>
      <c r="D28" s="538">
        <v>186704896</v>
      </c>
      <c r="E28" s="538"/>
      <c r="F28" s="537">
        <v>170004406.97567007</v>
      </c>
      <c r="G28" s="537"/>
      <c r="H28" s="537">
        <v>152914161.55614501</v>
      </c>
      <c r="I28" s="537"/>
      <c r="J28" s="537">
        <v>157473705.45414314</v>
      </c>
      <c r="K28" s="537"/>
      <c r="L28" s="537">
        <v>170648702.43412629</v>
      </c>
      <c r="M28" s="537"/>
      <c r="N28" s="537">
        <v>179879580.94020936</v>
      </c>
      <c r="O28" s="537"/>
      <c r="P28" s="537">
        <v>179507182.41941997</v>
      </c>
      <c r="Q28" s="537"/>
      <c r="R28" s="537">
        <v>172177693.06778285</v>
      </c>
      <c r="S28" s="537"/>
      <c r="T28" s="537">
        <v>192158210.4617455</v>
      </c>
      <c r="U28" s="537"/>
      <c r="V28" s="537">
        <v>187090072.17534101</v>
      </c>
      <c r="W28" s="537"/>
      <c r="X28" s="537">
        <v>190910310.19137701</v>
      </c>
      <c r="Y28" s="537"/>
      <c r="Z28" s="537">
        <v>185287400.01276234</v>
      </c>
      <c r="AA28" s="537"/>
      <c r="AB28" s="537">
        <v>187468595.24161682</v>
      </c>
      <c r="AC28" s="537"/>
      <c r="AD28" s="537">
        <v>180956506.49097523</v>
      </c>
      <c r="AE28" s="537"/>
      <c r="AF28" s="537">
        <v>184827221.52528512</v>
      </c>
      <c r="AG28" s="539"/>
      <c r="AH28" s="537">
        <v>177534502.00993797</v>
      </c>
      <c r="AJ28" s="526"/>
    </row>
    <row r="29" spans="1:36">
      <c r="A29" s="520">
        <v>22</v>
      </c>
      <c r="B29" s="521" t="s">
        <v>116</v>
      </c>
      <c r="C29" s="537"/>
      <c r="D29" s="538">
        <v>112840627</v>
      </c>
      <c r="E29" s="538"/>
      <c r="F29" s="537">
        <v>114035378.16975732</v>
      </c>
      <c r="G29" s="537"/>
      <c r="H29" s="537">
        <v>100641936.6365034</v>
      </c>
      <c r="I29" s="537"/>
      <c r="J29" s="537">
        <v>94193549.355297297</v>
      </c>
      <c r="K29" s="537"/>
      <c r="L29" s="537">
        <v>104076382.18885192</v>
      </c>
      <c r="M29" s="537"/>
      <c r="N29" s="537">
        <v>104742915.54730818</v>
      </c>
      <c r="O29" s="537"/>
      <c r="P29" s="537">
        <v>105057840.52878086</v>
      </c>
      <c r="Q29" s="537"/>
      <c r="R29" s="537">
        <v>101584391.58701684</v>
      </c>
      <c r="S29" s="537"/>
      <c r="T29" s="537">
        <v>110755545.58771718</v>
      </c>
      <c r="U29" s="537"/>
      <c r="V29" s="537">
        <v>98356110.685946777</v>
      </c>
      <c r="W29" s="537"/>
      <c r="X29" s="537">
        <v>95145656.285383344</v>
      </c>
      <c r="Y29" s="537"/>
      <c r="Z29" s="537">
        <v>91879229.131627604</v>
      </c>
      <c r="AA29" s="537"/>
      <c r="AB29" s="537">
        <v>88900520.306140006</v>
      </c>
      <c r="AC29" s="537"/>
      <c r="AD29" s="537">
        <v>85018148.206256434</v>
      </c>
      <c r="AE29" s="537"/>
      <c r="AF29" s="537">
        <v>86518296.878343314</v>
      </c>
      <c r="AG29" s="537"/>
      <c r="AH29" s="537">
        <v>93345768.682921097</v>
      </c>
      <c r="AJ29" s="526"/>
    </row>
    <row r="30" spans="1:36" ht="14.25" customHeight="1">
      <c r="A30" s="520">
        <v>23</v>
      </c>
      <c r="B30" s="521" t="s">
        <v>117</v>
      </c>
      <c r="C30" s="537"/>
      <c r="D30" s="540">
        <v>1.655</v>
      </c>
      <c r="E30" s="540"/>
      <c r="F30" s="541">
        <v>1.4908040794374808</v>
      </c>
      <c r="G30" s="537"/>
      <c r="H30" s="541">
        <v>1.5193881066541617</v>
      </c>
      <c r="I30" s="537"/>
      <c r="J30" s="541">
        <v>1.6718098694864296</v>
      </c>
      <c r="K30" s="537"/>
      <c r="L30" s="541">
        <v>1.6396486776843904</v>
      </c>
      <c r="M30" s="537"/>
      <c r="N30" s="541">
        <v>1.7173436504062651</v>
      </c>
      <c r="O30" s="537"/>
      <c r="P30" s="541">
        <v>1.7086509823152469</v>
      </c>
      <c r="Q30" s="537"/>
      <c r="R30" s="541">
        <v>1.694922717731651</v>
      </c>
      <c r="S30" s="537"/>
      <c r="T30" s="541">
        <v>1.7349759729146772</v>
      </c>
      <c r="U30" s="537"/>
      <c r="V30" s="541">
        <v>1.9021702959841886</v>
      </c>
      <c r="W30" s="537"/>
      <c r="X30" s="541">
        <v>2.0065057895943634</v>
      </c>
      <c r="Y30" s="537"/>
      <c r="Z30" s="541">
        <v>2.0166407768541106</v>
      </c>
      <c r="AA30" s="537"/>
      <c r="AB30" s="541">
        <v>2.1087457598228379</v>
      </c>
      <c r="AC30" s="537"/>
      <c r="AD30" s="541">
        <v>2.1284456355361874</v>
      </c>
      <c r="AE30" s="537"/>
      <c r="AF30" s="541">
        <v>2.1362790091115378</v>
      </c>
      <c r="AG30" s="537"/>
      <c r="AH30" s="541">
        <v>1.9019019770782644</v>
      </c>
      <c r="AJ30" s="526"/>
    </row>
    <row r="31" spans="1:36" ht="14.25" customHeight="1">
      <c r="A31" s="542" t="s">
        <v>3081</v>
      </c>
      <c r="B31" s="543"/>
      <c r="C31" s="544"/>
      <c r="D31" s="545"/>
      <c r="E31" s="545"/>
      <c r="F31" s="545"/>
      <c r="G31" s="544"/>
      <c r="H31" s="545"/>
      <c r="I31" s="544"/>
      <c r="J31" s="545"/>
      <c r="K31" s="546"/>
      <c r="L31" s="546"/>
      <c r="M31" s="546"/>
      <c r="N31" s="546"/>
      <c r="O31" s="546"/>
      <c r="P31" s="546"/>
      <c r="Q31" s="546"/>
      <c r="R31" s="546"/>
      <c r="S31" s="546"/>
      <c r="T31" s="546"/>
      <c r="U31" s="546"/>
      <c r="V31" s="546"/>
      <c r="W31" s="546"/>
      <c r="X31" s="546"/>
      <c r="Y31" s="546"/>
      <c r="Z31" s="546"/>
      <c r="AA31" s="546"/>
      <c r="AB31" s="546"/>
      <c r="AC31" s="546"/>
      <c r="AD31" s="546"/>
      <c r="AE31" s="546"/>
      <c r="AF31" s="546"/>
      <c r="AG31" s="546"/>
      <c r="AH31" s="546"/>
    </row>
    <row r="32" spans="1:36" ht="14.25" customHeight="1">
      <c r="A32" s="547" t="s">
        <v>3082</v>
      </c>
      <c r="B32" s="546"/>
      <c r="C32" s="546"/>
      <c r="D32" s="546"/>
      <c r="E32" s="546"/>
      <c r="F32" s="546"/>
      <c r="G32" s="546"/>
      <c r="H32" s="546"/>
      <c r="I32" s="546"/>
      <c r="J32" s="546"/>
      <c r="K32" s="546"/>
      <c r="L32" s="546"/>
      <c r="M32" s="546"/>
      <c r="N32" s="546"/>
      <c r="O32" s="546"/>
      <c r="P32" s="546"/>
      <c r="Q32" s="546"/>
      <c r="R32" s="546"/>
      <c r="S32" s="546"/>
      <c r="T32" s="546"/>
      <c r="U32" s="546"/>
      <c r="V32" s="546"/>
      <c r="W32" s="546"/>
      <c r="X32" s="546"/>
      <c r="Y32" s="546"/>
      <c r="Z32" s="546"/>
      <c r="AA32" s="546"/>
      <c r="AB32" s="546"/>
      <c r="AC32" s="546"/>
      <c r="AD32" s="546"/>
      <c r="AE32" s="546"/>
      <c r="AF32" s="546"/>
      <c r="AG32" s="546"/>
      <c r="AH32" s="546"/>
    </row>
    <row r="33" spans="1:34" ht="15">
      <c r="A33" s="548" t="s">
        <v>3083</v>
      </c>
      <c r="B33" s="546"/>
      <c r="C33" s="546"/>
      <c r="D33" s="546"/>
      <c r="E33" s="546"/>
      <c r="F33" s="546"/>
      <c r="G33" s="546"/>
      <c r="H33" s="546"/>
      <c r="I33" s="546"/>
      <c r="J33" s="546"/>
      <c r="K33" s="546"/>
      <c r="L33" s="546"/>
      <c r="M33" s="546"/>
      <c r="N33" s="546"/>
      <c r="O33" s="546"/>
      <c r="P33" s="546"/>
      <c r="Q33" s="546"/>
      <c r="R33" s="546"/>
      <c r="S33" s="546"/>
      <c r="T33" s="546"/>
      <c r="U33" s="546"/>
      <c r="V33" s="546"/>
      <c r="W33" s="546"/>
      <c r="X33" s="546"/>
      <c r="Y33" s="546"/>
      <c r="Z33" s="546"/>
      <c r="AA33" s="546"/>
      <c r="AB33" s="546"/>
      <c r="AC33" s="546"/>
      <c r="AD33" s="546"/>
      <c r="AE33" s="546"/>
      <c r="AF33" s="546"/>
      <c r="AG33" s="546"/>
      <c r="AH33" s="546"/>
    </row>
    <row r="34" spans="1:34" ht="15">
      <c r="A34" s="547" t="s">
        <v>3084</v>
      </c>
      <c r="B34" s="546"/>
    </row>
    <row r="35" spans="1:34" ht="15">
      <c r="A35" s="547" t="s">
        <v>3085</v>
      </c>
      <c r="B35" s="546"/>
    </row>
    <row r="36" spans="1:34" ht="15.6">
      <c r="A36" s="547" t="s">
        <v>3086</v>
      </c>
    </row>
    <row r="37" spans="1:34" ht="15">
      <c r="A37" s="547" t="s">
        <v>3087</v>
      </c>
      <c r="AD37" s="549"/>
      <c r="AF37" s="549"/>
    </row>
    <row r="54" spans="3:9">
      <c r="C54" s="550"/>
      <c r="G54" s="550"/>
      <c r="I54" s="550"/>
    </row>
    <row r="55" spans="3:9">
      <c r="C55" s="550"/>
      <c r="G55" s="550"/>
      <c r="I55" s="550"/>
    </row>
  </sheetData>
  <mergeCells count="16">
    <mergeCell ref="AG2:AH2"/>
    <mergeCell ref="Q2:R2"/>
    <mergeCell ref="S2:T2"/>
    <mergeCell ref="U2:V2"/>
    <mergeCell ref="W2:X2"/>
    <mergeCell ref="Y2:Z2"/>
    <mergeCell ref="AA2:AB2"/>
    <mergeCell ref="E2:F2"/>
    <mergeCell ref="A1:B1"/>
    <mergeCell ref="I2:J2"/>
    <mergeCell ref="AC2:AD2"/>
    <mergeCell ref="AE2:AF2"/>
    <mergeCell ref="O2:P2"/>
    <mergeCell ref="M2:N2"/>
    <mergeCell ref="K2:L2"/>
    <mergeCell ref="G2:H2"/>
  </mergeCells>
  <hyperlinks>
    <hyperlink ref="A1" location="Menu!E93" display="Informações sobre o indicador Liquidez de Curto Prazo (LCR)" xr:uid="{28C7C280-DC56-4F11-975A-2B06D61836B2}"/>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F1344-7CA4-43EB-97A3-208C2554E8D3}">
  <sheetPr codeName="Planilha8">
    <tabColor rgb="FF5F6062"/>
  </sheetPr>
  <dimension ref="A1:AF47"/>
  <sheetViews>
    <sheetView workbookViewId="0">
      <selection sqref="A1:XFD1048576"/>
    </sheetView>
  </sheetViews>
  <sheetFormatPr defaultColWidth="9.21875" defaultRowHeight="13.8"/>
  <cols>
    <col min="1" max="1" width="3.21875" style="481" customWidth="1"/>
    <col min="2" max="2" width="75.44140625" style="481" customWidth="1"/>
    <col min="3" max="33" width="17.5546875" style="481" customWidth="1"/>
    <col min="34" max="16384" width="9.21875" style="481"/>
  </cols>
  <sheetData>
    <row r="1" spans="1:32" ht="14.25" customHeight="1">
      <c r="A1" s="2543" t="s">
        <v>2471</v>
      </c>
      <c r="B1" s="2543"/>
      <c r="C1" s="479"/>
      <c r="D1" s="479"/>
      <c r="E1" s="479"/>
      <c r="F1" s="479"/>
      <c r="G1" s="480"/>
      <c r="H1" s="480"/>
      <c r="I1" s="480"/>
      <c r="J1" s="480"/>
      <c r="K1" s="480"/>
      <c r="L1" s="480"/>
      <c r="M1" s="479"/>
      <c r="N1" s="479"/>
      <c r="O1" s="479"/>
      <c r="P1" s="479"/>
      <c r="Q1" s="480"/>
      <c r="R1" s="479"/>
      <c r="S1" s="479"/>
      <c r="T1" s="479"/>
      <c r="U1" s="479"/>
      <c r="V1" s="480" t="s">
        <v>2666</v>
      </c>
      <c r="W1" s="479"/>
      <c r="X1" s="479"/>
      <c r="Y1" s="479"/>
      <c r="Z1" s="479"/>
      <c r="AA1" s="480"/>
      <c r="AB1" s="479"/>
      <c r="AC1" s="479"/>
      <c r="AD1" s="479"/>
      <c r="AE1" s="479"/>
      <c r="AF1" s="480" t="s">
        <v>2666</v>
      </c>
    </row>
    <row r="2" spans="1:32" ht="12.75" customHeight="1">
      <c r="A2" s="479"/>
      <c r="B2" s="479"/>
      <c r="C2" s="482" t="s">
        <v>2265</v>
      </c>
      <c r="D2" s="482"/>
      <c r="E2" s="482"/>
      <c r="F2" s="482"/>
      <c r="G2" s="482"/>
      <c r="H2" s="2546" t="s">
        <v>3088</v>
      </c>
      <c r="I2" s="2547"/>
      <c r="J2" s="2547"/>
      <c r="K2" s="2547"/>
      <c r="L2" s="2547"/>
      <c r="M2" s="2546" t="s">
        <v>3089</v>
      </c>
      <c r="N2" s="2547"/>
      <c r="O2" s="2547"/>
      <c r="P2" s="2547"/>
      <c r="Q2" s="2547"/>
      <c r="R2" s="2546" t="s">
        <v>3090</v>
      </c>
      <c r="S2" s="2547"/>
      <c r="T2" s="2547"/>
      <c r="U2" s="2547"/>
      <c r="V2" s="2547"/>
      <c r="W2" s="2546" t="s">
        <v>3091</v>
      </c>
      <c r="X2" s="2547"/>
      <c r="Y2" s="2547"/>
      <c r="Z2" s="2547"/>
      <c r="AA2" s="2547"/>
      <c r="AB2" s="2546" t="s">
        <v>3092</v>
      </c>
      <c r="AC2" s="2547"/>
      <c r="AD2" s="2547"/>
      <c r="AE2" s="2547"/>
      <c r="AF2" s="2547"/>
    </row>
    <row r="3" spans="1:32" ht="15.75" customHeight="1">
      <c r="A3" s="483"/>
      <c r="B3" s="484"/>
      <c r="C3" s="485" t="s">
        <v>1700</v>
      </c>
      <c r="D3" s="485"/>
      <c r="E3" s="485"/>
      <c r="F3" s="485"/>
      <c r="G3" s="486"/>
      <c r="H3" s="2555" t="s">
        <v>1700</v>
      </c>
      <c r="I3" s="2549"/>
      <c r="J3" s="2549"/>
      <c r="K3" s="2550"/>
      <c r="L3" s="2551" t="s">
        <v>3093</v>
      </c>
      <c r="M3" s="2555" t="s">
        <v>1700</v>
      </c>
      <c r="N3" s="2549"/>
      <c r="O3" s="2549"/>
      <c r="P3" s="2550"/>
      <c r="Q3" s="2551" t="s">
        <v>3093</v>
      </c>
      <c r="R3" s="2555" t="s">
        <v>1700</v>
      </c>
      <c r="S3" s="2549"/>
      <c r="T3" s="2549"/>
      <c r="U3" s="2550"/>
      <c r="V3" s="2551" t="s">
        <v>3093</v>
      </c>
      <c r="W3" s="2555" t="s">
        <v>1700</v>
      </c>
      <c r="X3" s="2549"/>
      <c r="Y3" s="2549"/>
      <c r="Z3" s="2550"/>
      <c r="AA3" s="2551" t="s">
        <v>3094</v>
      </c>
      <c r="AB3" s="2548" t="s">
        <v>1700</v>
      </c>
      <c r="AC3" s="2549"/>
      <c r="AD3" s="2549"/>
      <c r="AE3" s="2550"/>
      <c r="AF3" s="2551" t="s">
        <v>3093</v>
      </c>
    </row>
    <row r="4" spans="1:32" ht="44.25" customHeight="1">
      <c r="A4" s="483"/>
      <c r="B4" s="487"/>
      <c r="C4" s="488" t="s">
        <v>3095</v>
      </c>
      <c r="D4" s="488" t="s">
        <v>3096</v>
      </c>
      <c r="E4" s="488" t="s">
        <v>3097</v>
      </c>
      <c r="F4" s="489" t="s">
        <v>3098</v>
      </c>
      <c r="G4" s="490" t="s">
        <v>3093</v>
      </c>
      <c r="H4" s="488" t="s">
        <v>3095</v>
      </c>
      <c r="I4" s="488" t="s">
        <v>3096</v>
      </c>
      <c r="J4" s="488" t="s">
        <v>3097</v>
      </c>
      <c r="K4" s="489" t="s">
        <v>3098</v>
      </c>
      <c r="L4" s="2552"/>
      <c r="M4" s="488" t="s">
        <v>3095</v>
      </c>
      <c r="N4" s="488" t="s">
        <v>3096</v>
      </c>
      <c r="O4" s="488" t="s">
        <v>3097</v>
      </c>
      <c r="P4" s="489" t="s">
        <v>3098</v>
      </c>
      <c r="Q4" s="2552"/>
      <c r="R4" s="488" t="s">
        <v>3095</v>
      </c>
      <c r="S4" s="488" t="s">
        <v>3096</v>
      </c>
      <c r="T4" s="488" t="s">
        <v>3097</v>
      </c>
      <c r="U4" s="489" t="s">
        <v>3098</v>
      </c>
      <c r="V4" s="2552"/>
      <c r="W4" s="488" t="s">
        <v>3099</v>
      </c>
      <c r="X4" s="488" t="s">
        <v>3100</v>
      </c>
      <c r="Y4" s="488" t="s">
        <v>3101</v>
      </c>
      <c r="Z4" s="489" t="s">
        <v>3102</v>
      </c>
      <c r="AA4" s="2552"/>
      <c r="AB4" s="488" t="s">
        <v>3095</v>
      </c>
      <c r="AC4" s="488" t="s">
        <v>3096</v>
      </c>
      <c r="AD4" s="488" t="s">
        <v>3097</v>
      </c>
      <c r="AE4" s="489" t="s">
        <v>3098</v>
      </c>
      <c r="AF4" s="2552"/>
    </row>
    <row r="5" spans="1:32" ht="14.55" customHeight="1">
      <c r="A5" s="491"/>
      <c r="B5" s="492" t="s">
        <v>3103</v>
      </c>
      <c r="C5" s="2553"/>
      <c r="D5" s="2553"/>
      <c r="E5" s="2553"/>
      <c r="F5" s="2553"/>
      <c r="G5" s="2553"/>
      <c r="H5" s="2553"/>
      <c r="I5" s="2553"/>
      <c r="J5" s="2553"/>
      <c r="K5" s="2553"/>
      <c r="L5" s="2553"/>
      <c r="M5" s="2553"/>
      <c r="N5" s="2553"/>
      <c r="O5" s="2553"/>
      <c r="P5" s="2553"/>
      <c r="Q5" s="2553"/>
      <c r="R5" s="2553"/>
      <c r="S5" s="2553"/>
      <c r="T5" s="2553"/>
      <c r="U5" s="2553"/>
      <c r="V5" s="2553"/>
      <c r="W5" s="2553"/>
      <c r="X5" s="2553"/>
      <c r="Y5" s="2553"/>
      <c r="Z5" s="2553"/>
      <c r="AA5" s="2553"/>
      <c r="AB5" s="2553"/>
      <c r="AC5" s="2553"/>
      <c r="AD5" s="2553"/>
      <c r="AE5" s="2553"/>
      <c r="AF5" s="2553"/>
    </row>
    <row r="6" spans="1:32" ht="14.55" customHeight="1">
      <c r="A6" s="493">
        <v>1</v>
      </c>
      <c r="B6" s="494" t="s">
        <v>1707</v>
      </c>
      <c r="C6" s="495">
        <v>0</v>
      </c>
      <c r="D6" s="495">
        <v>0</v>
      </c>
      <c r="E6" s="495">
        <v>0</v>
      </c>
      <c r="F6" s="495">
        <v>194980604.82906002</v>
      </c>
      <c r="G6" s="496">
        <v>194980604.82906002</v>
      </c>
      <c r="H6" s="495">
        <v>0</v>
      </c>
      <c r="I6" s="495">
        <v>0</v>
      </c>
      <c r="J6" s="495">
        <v>0</v>
      </c>
      <c r="K6" s="495">
        <v>194018190.98469996</v>
      </c>
      <c r="L6" s="496">
        <v>194018190.98469996</v>
      </c>
      <c r="M6" s="495">
        <v>0</v>
      </c>
      <c r="N6" s="495">
        <v>0</v>
      </c>
      <c r="O6" s="495">
        <v>0</v>
      </c>
      <c r="P6" s="495">
        <v>185073922.47429001</v>
      </c>
      <c r="Q6" s="496">
        <v>185073922.47429001</v>
      </c>
      <c r="R6" s="495">
        <v>0</v>
      </c>
      <c r="S6" s="495">
        <v>0</v>
      </c>
      <c r="T6" s="495">
        <v>0</v>
      </c>
      <c r="U6" s="495">
        <v>181916833.41803998</v>
      </c>
      <c r="V6" s="496">
        <v>181916833.41804001</v>
      </c>
      <c r="W6" s="495">
        <v>0</v>
      </c>
      <c r="X6" s="495">
        <v>0</v>
      </c>
      <c r="Y6" s="495">
        <v>0</v>
      </c>
      <c r="Z6" s="495">
        <v>180019053.00876001</v>
      </c>
      <c r="AA6" s="496">
        <v>180019053.00876004</v>
      </c>
      <c r="AB6" s="495">
        <v>0</v>
      </c>
      <c r="AC6" s="495">
        <v>0</v>
      </c>
      <c r="AD6" s="495">
        <v>0</v>
      </c>
      <c r="AE6" s="495">
        <v>188378747.919182</v>
      </c>
      <c r="AF6" s="496">
        <v>188378747.919182</v>
      </c>
    </row>
    <row r="7" spans="1:32" ht="14.55" customHeight="1">
      <c r="A7" s="497">
        <v>2</v>
      </c>
      <c r="B7" s="498" t="s">
        <v>3104</v>
      </c>
      <c r="C7" s="499">
        <v>0</v>
      </c>
      <c r="D7" s="499"/>
      <c r="E7" s="499"/>
      <c r="F7" s="499">
        <v>137430010.99403003</v>
      </c>
      <c r="G7" s="500">
        <v>137430010.99403003</v>
      </c>
      <c r="H7" s="499">
        <v>0</v>
      </c>
      <c r="I7" s="499">
        <v>0</v>
      </c>
      <c r="J7" s="499">
        <v>0</v>
      </c>
      <c r="K7" s="499">
        <v>144831380.31785998</v>
      </c>
      <c r="L7" s="500">
        <v>144831380.31785998</v>
      </c>
      <c r="M7" s="499">
        <v>0</v>
      </c>
      <c r="N7" s="499">
        <v>0</v>
      </c>
      <c r="O7" s="499">
        <v>0</v>
      </c>
      <c r="P7" s="499">
        <v>140274851.97</v>
      </c>
      <c r="Q7" s="500">
        <v>140274851.97</v>
      </c>
      <c r="R7" s="499">
        <v>0</v>
      </c>
      <c r="S7" s="499"/>
      <c r="T7" s="499"/>
      <c r="U7" s="499">
        <v>140146871.78388</v>
      </c>
      <c r="V7" s="500">
        <v>140146871.78388</v>
      </c>
      <c r="W7" s="499">
        <v>0</v>
      </c>
      <c r="X7" s="499">
        <v>0</v>
      </c>
      <c r="Y7" s="499">
        <v>0</v>
      </c>
      <c r="Z7" s="499">
        <v>133927923.59093001</v>
      </c>
      <c r="AA7" s="500">
        <v>133927923.59093001</v>
      </c>
      <c r="AB7" s="499">
        <v>0</v>
      </c>
      <c r="AC7" s="499">
        <v>0</v>
      </c>
      <c r="AD7" s="499">
        <v>0</v>
      </c>
      <c r="AE7" s="499">
        <v>145715420.90728998</v>
      </c>
      <c r="AF7" s="500">
        <v>145715420.90728998</v>
      </c>
    </row>
    <row r="8" spans="1:32" ht="14.55" customHeight="1">
      <c r="A8" s="497">
        <v>3</v>
      </c>
      <c r="B8" s="501" t="s">
        <v>1709</v>
      </c>
      <c r="C8" s="499"/>
      <c r="D8" s="499"/>
      <c r="E8" s="499"/>
      <c r="F8" s="499">
        <v>57550593.835029997</v>
      </c>
      <c r="G8" s="500">
        <v>57550593.835029997</v>
      </c>
      <c r="H8" s="499">
        <v>0</v>
      </c>
      <c r="I8" s="499">
        <v>0</v>
      </c>
      <c r="J8" s="499">
        <v>0</v>
      </c>
      <c r="K8" s="499">
        <v>49186810.666840002</v>
      </c>
      <c r="L8" s="500">
        <v>49186810.666839994</v>
      </c>
      <c r="M8" s="499">
        <v>0</v>
      </c>
      <c r="N8" s="499">
        <v>0</v>
      </c>
      <c r="O8" s="499">
        <v>0</v>
      </c>
      <c r="P8" s="499">
        <v>44799070.50429</v>
      </c>
      <c r="Q8" s="500">
        <v>44799070.50429</v>
      </c>
      <c r="R8" s="499"/>
      <c r="S8" s="499"/>
      <c r="T8" s="499"/>
      <c r="U8" s="499">
        <v>41769961.634159997</v>
      </c>
      <c r="V8" s="500">
        <v>41769961.634160005</v>
      </c>
      <c r="W8" s="499">
        <v>0</v>
      </c>
      <c r="X8" s="499">
        <v>0</v>
      </c>
      <c r="Y8" s="499">
        <v>0</v>
      </c>
      <c r="Z8" s="499">
        <v>46091129.417829998</v>
      </c>
      <c r="AA8" s="500">
        <v>46091129.417830005</v>
      </c>
      <c r="AB8" s="499">
        <v>0</v>
      </c>
      <c r="AC8" s="499">
        <v>0</v>
      </c>
      <c r="AD8" s="499">
        <v>0</v>
      </c>
      <c r="AE8" s="499">
        <v>42663327.011892006</v>
      </c>
      <c r="AF8" s="500">
        <v>42663327.011892006</v>
      </c>
    </row>
    <row r="9" spans="1:32" ht="14.55" customHeight="1">
      <c r="A9" s="493">
        <v>4</v>
      </c>
      <c r="B9" s="494" t="s">
        <v>3105</v>
      </c>
      <c r="C9" s="495">
        <v>170828357.61273003</v>
      </c>
      <c r="D9" s="495">
        <v>167161822.24177003</v>
      </c>
      <c r="E9" s="495">
        <v>5255610.1437399983</v>
      </c>
      <c r="F9" s="495">
        <v>12929246.173989998</v>
      </c>
      <c r="G9" s="496">
        <v>330077700.58160001</v>
      </c>
      <c r="H9" s="495">
        <v>143588048.25443</v>
      </c>
      <c r="I9" s="495">
        <v>160463073.111</v>
      </c>
      <c r="J9" s="495">
        <v>4758600.8702699989</v>
      </c>
      <c r="K9" s="495">
        <v>11866956.510079999</v>
      </c>
      <c r="L9" s="496">
        <v>298122081.40270996</v>
      </c>
      <c r="M9" s="495">
        <v>139166683.32410002</v>
      </c>
      <c r="N9" s="495">
        <v>153995077.11438</v>
      </c>
      <c r="O9" s="495">
        <v>6630752.1652600011</v>
      </c>
      <c r="P9" s="495">
        <v>9571163.1633100007</v>
      </c>
      <c r="Q9" s="496">
        <v>287271609.06589997</v>
      </c>
      <c r="R9" s="495">
        <v>136598970.09569001</v>
      </c>
      <c r="S9" s="495">
        <v>151402277.84438998</v>
      </c>
      <c r="T9" s="495">
        <v>12167698.799370002</v>
      </c>
      <c r="U9" s="495">
        <v>9449979.8924400005</v>
      </c>
      <c r="V9" s="496">
        <v>287377882.09798998</v>
      </c>
      <c r="W9" s="495">
        <v>135844372.48890999</v>
      </c>
      <c r="X9" s="495">
        <v>156751319.77721</v>
      </c>
      <c r="Y9" s="495">
        <v>6214943.0772500001</v>
      </c>
      <c r="Z9" s="495">
        <v>12757158.182959998</v>
      </c>
      <c r="AA9" s="496">
        <v>289295372.34819996</v>
      </c>
      <c r="AB9" s="495">
        <v>221259544.32262045</v>
      </c>
      <c r="AC9" s="495">
        <v>73148564.83594273</v>
      </c>
      <c r="AD9" s="495">
        <v>4587817.4879953545</v>
      </c>
      <c r="AE9" s="495">
        <v>13696617.720640255</v>
      </c>
      <c r="AF9" s="496">
        <v>290412750.54252905</v>
      </c>
    </row>
    <row r="10" spans="1:32" ht="14.55" customHeight="1">
      <c r="A10" s="497">
        <v>5</v>
      </c>
      <c r="B10" s="498" t="s">
        <v>3106</v>
      </c>
      <c r="C10" s="499">
        <v>106355218.36432001</v>
      </c>
      <c r="D10" s="499">
        <v>69000506.117159992</v>
      </c>
      <c r="E10" s="499">
        <v>687598.56630999991</v>
      </c>
      <c r="F10" s="499">
        <v>240559.94402000002</v>
      </c>
      <c r="G10" s="500">
        <v>166887582.13683</v>
      </c>
      <c r="H10" s="499">
        <v>102889581.11511001</v>
      </c>
      <c r="I10" s="499">
        <v>63045696.275409989</v>
      </c>
      <c r="J10" s="499">
        <v>597220.21940000006</v>
      </c>
      <c r="K10" s="499">
        <v>227861.41471000001</v>
      </c>
      <c r="L10" s="500">
        <v>158433484.14412996</v>
      </c>
      <c r="M10" s="499">
        <v>99889994.171040013</v>
      </c>
      <c r="N10" s="499">
        <v>57106059.096340001</v>
      </c>
      <c r="O10" s="499">
        <v>747637.91657</v>
      </c>
      <c r="P10" s="499">
        <v>231740.17330000002</v>
      </c>
      <c r="Q10" s="500">
        <v>150088246.79803997</v>
      </c>
      <c r="R10" s="499">
        <v>98307722.699100003</v>
      </c>
      <c r="S10" s="499">
        <v>55103859.715039991</v>
      </c>
      <c r="T10" s="499">
        <v>2105420.38638</v>
      </c>
      <c r="U10" s="499">
        <v>299247.21823</v>
      </c>
      <c r="V10" s="500">
        <v>148040399.87873</v>
      </c>
      <c r="W10" s="499">
        <v>96554663.788959995</v>
      </c>
      <c r="X10" s="499">
        <v>54756024.707690008</v>
      </c>
      <c r="Y10" s="499">
        <v>862158.62680999993</v>
      </c>
      <c r="Z10" s="499">
        <v>1309817.8500699999</v>
      </c>
      <c r="AA10" s="500">
        <v>145874022.61737001</v>
      </c>
      <c r="AB10" s="499">
        <v>147896466.72624385</v>
      </c>
      <c r="AC10" s="499">
        <v>4063862.4173547341</v>
      </c>
      <c r="AD10" s="499">
        <v>435647.65612356161</v>
      </c>
      <c r="AE10" s="499">
        <v>1719122.6069600021</v>
      </c>
      <c r="AF10" s="500">
        <v>146495300.56669602</v>
      </c>
    </row>
    <row r="11" spans="1:32" ht="14.55" customHeight="1">
      <c r="A11" s="497">
        <v>6</v>
      </c>
      <c r="B11" s="498" t="s">
        <v>3107</v>
      </c>
      <c r="C11" s="499">
        <v>64473139.248410001</v>
      </c>
      <c r="D11" s="499">
        <v>98161316.124610022</v>
      </c>
      <c r="E11" s="499">
        <v>4568011.5774299987</v>
      </c>
      <c r="F11" s="499">
        <v>12688686.229969999</v>
      </c>
      <c r="G11" s="500">
        <v>163190118.44477001</v>
      </c>
      <c r="H11" s="499">
        <v>40698467.139319986</v>
      </c>
      <c r="I11" s="499">
        <v>97417376.83559002</v>
      </c>
      <c r="J11" s="499">
        <v>4161380.6508699991</v>
      </c>
      <c r="K11" s="499">
        <v>11639095.095369998</v>
      </c>
      <c r="L11" s="500">
        <v>139688597.25858003</v>
      </c>
      <c r="M11" s="499">
        <v>39276689.153059997</v>
      </c>
      <c r="N11" s="499">
        <v>96889018.018040001</v>
      </c>
      <c r="O11" s="499">
        <v>5883114.2486900007</v>
      </c>
      <c r="P11" s="499">
        <v>9339422.9900100008</v>
      </c>
      <c r="Q11" s="500">
        <v>137183362.26786003</v>
      </c>
      <c r="R11" s="499">
        <v>38291247.396589994</v>
      </c>
      <c r="S11" s="499">
        <v>96298418.129349992</v>
      </c>
      <c r="T11" s="499">
        <v>10062278.412990002</v>
      </c>
      <c r="U11" s="499">
        <v>9150732.6742100008</v>
      </c>
      <c r="V11" s="500">
        <v>139337482.21925998</v>
      </c>
      <c r="W11" s="499">
        <v>39289708.699950002</v>
      </c>
      <c r="X11" s="499">
        <v>101995295.06952</v>
      </c>
      <c r="Y11" s="499">
        <v>5352784.4504399998</v>
      </c>
      <c r="Z11" s="499">
        <v>11447340.332889998</v>
      </c>
      <c r="AA11" s="500">
        <v>143421349.73082998</v>
      </c>
      <c r="AB11" s="499">
        <v>73363077.596376598</v>
      </c>
      <c r="AC11" s="499">
        <v>69084702.418587998</v>
      </c>
      <c r="AD11" s="499">
        <v>4152169.8318717927</v>
      </c>
      <c r="AE11" s="499">
        <v>11977495.113680253</v>
      </c>
      <c r="AF11" s="500">
        <v>143917449.97583303</v>
      </c>
    </row>
    <row r="12" spans="1:32" ht="14.55" customHeight="1">
      <c r="A12" s="493">
        <v>7</v>
      </c>
      <c r="B12" s="494" t="s">
        <v>3108</v>
      </c>
      <c r="C12" s="495">
        <v>47511552.37427</v>
      </c>
      <c r="D12" s="495">
        <v>590742472.70758009</v>
      </c>
      <c r="E12" s="495">
        <v>70020066.389459997</v>
      </c>
      <c r="F12" s="495">
        <v>122921019.95029001</v>
      </c>
      <c r="G12" s="496">
        <v>283051194.84246999</v>
      </c>
      <c r="H12" s="495">
        <v>33594113.896319993</v>
      </c>
      <c r="I12" s="495">
        <v>488920513.71714002</v>
      </c>
      <c r="J12" s="495">
        <v>57164435.31205</v>
      </c>
      <c r="K12" s="495">
        <v>107391820.86162999</v>
      </c>
      <c r="L12" s="496">
        <v>236335283.23848</v>
      </c>
      <c r="M12" s="495">
        <v>33214914.301039997</v>
      </c>
      <c r="N12" s="495">
        <v>495964153.27519</v>
      </c>
      <c r="O12" s="495">
        <v>59444787.368939996</v>
      </c>
      <c r="P12" s="495">
        <v>98362449.964219987</v>
      </c>
      <c r="Q12" s="496">
        <v>222788922.50654998</v>
      </c>
      <c r="R12" s="495">
        <v>25700400.966839999</v>
      </c>
      <c r="S12" s="495">
        <v>483754534.13088</v>
      </c>
      <c r="T12" s="495">
        <v>55591405.313009992</v>
      </c>
      <c r="U12" s="495">
        <v>98673152.032260001</v>
      </c>
      <c r="V12" s="496">
        <v>208461017.96302</v>
      </c>
      <c r="W12" s="495">
        <v>27828694.175330002</v>
      </c>
      <c r="X12" s="495">
        <v>488327071.41188002</v>
      </c>
      <c r="Y12" s="495">
        <v>48278409.802529998</v>
      </c>
      <c r="Z12" s="495">
        <v>91439611.618059993</v>
      </c>
      <c r="AA12" s="496">
        <v>197411543.90968001</v>
      </c>
      <c r="AB12" s="495">
        <v>9502161.9335100017</v>
      </c>
      <c r="AC12" s="495">
        <v>511398393.09551024</v>
      </c>
      <c r="AD12" s="495">
        <v>47047598.081554785</v>
      </c>
      <c r="AE12" s="495">
        <v>100458331.49283031</v>
      </c>
      <c r="AF12" s="496">
        <v>207750093.15492404</v>
      </c>
    </row>
    <row r="13" spans="1:32" ht="14.55" customHeight="1">
      <c r="A13" s="497">
        <v>8</v>
      </c>
      <c r="B13" s="498" t="s">
        <v>3109</v>
      </c>
      <c r="C13" s="499">
        <v>3262278.6500000004</v>
      </c>
      <c r="D13" s="499">
        <v>0</v>
      </c>
      <c r="E13" s="499">
        <v>0</v>
      </c>
      <c r="F13" s="499">
        <v>0</v>
      </c>
      <c r="G13" s="500">
        <v>1631139.3250000002</v>
      </c>
      <c r="H13" s="499">
        <v>4087740.5109999999</v>
      </c>
      <c r="I13" s="499">
        <v>0</v>
      </c>
      <c r="J13" s="499">
        <v>0</v>
      </c>
      <c r="K13" s="499">
        <v>0</v>
      </c>
      <c r="L13" s="500">
        <v>2043870.2555</v>
      </c>
      <c r="M13" s="499">
        <v>2894617.7650000001</v>
      </c>
      <c r="N13" s="499">
        <v>0</v>
      </c>
      <c r="O13" s="499">
        <v>0</v>
      </c>
      <c r="P13" s="499">
        <v>0</v>
      </c>
      <c r="Q13" s="500">
        <v>1447308.8825000001</v>
      </c>
      <c r="R13" s="499">
        <v>2730307.2742099999</v>
      </c>
      <c r="S13" s="499">
        <v>0</v>
      </c>
      <c r="T13" s="499">
        <v>0</v>
      </c>
      <c r="U13" s="499">
        <v>0</v>
      </c>
      <c r="V13" s="500">
        <v>1324227.9524999999</v>
      </c>
      <c r="W13" s="499">
        <v>3088718.1673599998</v>
      </c>
      <c r="X13" s="499">
        <v>0</v>
      </c>
      <c r="Y13" s="499">
        <v>0</v>
      </c>
      <c r="Z13" s="499">
        <v>0</v>
      </c>
      <c r="AA13" s="500">
        <v>1544359.0836799999</v>
      </c>
      <c r="AB13" s="499">
        <v>2647020.2676600004</v>
      </c>
      <c r="AC13" s="499">
        <v>0</v>
      </c>
      <c r="AD13" s="499">
        <v>0</v>
      </c>
      <c r="AE13" s="499">
        <v>0</v>
      </c>
      <c r="AF13" s="500">
        <v>1323510.1338300002</v>
      </c>
    </row>
    <row r="14" spans="1:32" ht="14.55" customHeight="1">
      <c r="A14" s="497">
        <v>9</v>
      </c>
      <c r="B14" s="498" t="s">
        <v>3110</v>
      </c>
      <c r="C14" s="499">
        <v>44249273.724270001</v>
      </c>
      <c r="D14" s="499">
        <v>590742472.70758009</v>
      </c>
      <c r="E14" s="499">
        <v>70020066.389459997</v>
      </c>
      <c r="F14" s="499">
        <v>122921019.95029001</v>
      </c>
      <c r="G14" s="500">
        <v>281420055.51747</v>
      </c>
      <c r="H14" s="499">
        <v>29506373.385319993</v>
      </c>
      <c r="I14" s="499">
        <v>488920513.71714002</v>
      </c>
      <c r="J14" s="499">
        <v>57164435.31205</v>
      </c>
      <c r="K14" s="499">
        <v>107391820.86162999</v>
      </c>
      <c r="L14" s="500">
        <v>234291412.98298001</v>
      </c>
      <c r="M14" s="499">
        <v>30320296.536039997</v>
      </c>
      <c r="N14" s="499">
        <v>495964153.27519</v>
      </c>
      <c r="O14" s="499">
        <v>59444787.368939996</v>
      </c>
      <c r="P14" s="499">
        <v>98362449.964219987</v>
      </c>
      <c r="Q14" s="500">
        <v>221341613.62404999</v>
      </c>
      <c r="R14" s="499">
        <v>22970093.69263</v>
      </c>
      <c r="S14" s="499">
        <v>483754534.13088</v>
      </c>
      <c r="T14" s="499">
        <v>55591405.313009992</v>
      </c>
      <c r="U14" s="499">
        <v>98673152.032260001</v>
      </c>
      <c r="V14" s="500">
        <v>207136790.01052001</v>
      </c>
      <c r="W14" s="499">
        <v>24739976.007970002</v>
      </c>
      <c r="X14" s="499">
        <v>488327071.41188002</v>
      </c>
      <c r="Y14" s="499">
        <v>48278409.802529998</v>
      </c>
      <c r="Z14" s="499">
        <v>91439611.618059993</v>
      </c>
      <c r="AA14" s="500">
        <v>195867184.82600001</v>
      </c>
      <c r="AB14" s="499">
        <v>6855141.6658500014</v>
      </c>
      <c r="AC14" s="499">
        <v>511398393.09551024</v>
      </c>
      <c r="AD14" s="499">
        <v>47047598.081554785</v>
      </c>
      <c r="AE14" s="499">
        <v>100458331.49283031</v>
      </c>
      <c r="AF14" s="500">
        <v>206426583.02109402</v>
      </c>
    </row>
    <row r="15" spans="1:32" ht="30.75" customHeight="1">
      <c r="A15" s="493">
        <v>10</v>
      </c>
      <c r="B15" s="502" t="s">
        <v>1729</v>
      </c>
      <c r="C15" s="495">
        <v>0</v>
      </c>
      <c r="D15" s="495">
        <v>67328768.99075</v>
      </c>
      <c r="E15" s="495">
        <v>6221476.6728599994</v>
      </c>
      <c r="F15" s="495">
        <v>401216.93298000004</v>
      </c>
      <c r="G15" s="496">
        <v>0</v>
      </c>
      <c r="H15" s="495">
        <v>0</v>
      </c>
      <c r="I15" s="495">
        <v>88476563.388480008</v>
      </c>
      <c r="J15" s="495">
        <v>0</v>
      </c>
      <c r="K15" s="495">
        <v>0</v>
      </c>
      <c r="L15" s="496">
        <v>0</v>
      </c>
      <c r="M15" s="495">
        <v>0</v>
      </c>
      <c r="N15" s="495">
        <v>74914828.863110006</v>
      </c>
      <c r="O15" s="495">
        <v>3620944.7931999997</v>
      </c>
      <c r="P15" s="495">
        <v>0</v>
      </c>
      <c r="Q15" s="496">
        <v>0</v>
      </c>
      <c r="R15" s="495">
        <v>0</v>
      </c>
      <c r="S15" s="495">
        <v>77037281.79505001</v>
      </c>
      <c r="T15" s="495">
        <v>3564143.2039999999</v>
      </c>
      <c r="U15" s="495">
        <v>0</v>
      </c>
      <c r="V15" s="496">
        <v>0</v>
      </c>
      <c r="W15" s="495">
        <v>0</v>
      </c>
      <c r="X15" s="495">
        <v>76248484.647880003</v>
      </c>
      <c r="Y15" s="495">
        <v>0</v>
      </c>
      <c r="Z15" s="495">
        <v>3619757.6103600003</v>
      </c>
      <c r="AA15" s="496">
        <v>0</v>
      </c>
      <c r="AB15" s="495">
        <v>0</v>
      </c>
      <c r="AC15" s="495">
        <v>85361179.71999</v>
      </c>
      <c r="AD15" s="495">
        <v>0</v>
      </c>
      <c r="AE15" s="495">
        <v>0</v>
      </c>
      <c r="AF15" s="496">
        <v>0</v>
      </c>
    </row>
    <row r="16" spans="1:32" ht="14.55" customHeight="1">
      <c r="A16" s="493">
        <v>11</v>
      </c>
      <c r="B16" s="502" t="s">
        <v>1715</v>
      </c>
      <c r="C16" s="495">
        <v>83199436.536209986</v>
      </c>
      <c r="D16" s="495">
        <v>192628096.66627997</v>
      </c>
      <c r="E16" s="495">
        <v>705633.02141000004</v>
      </c>
      <c r="F16" s="495">
        <v>3217642.1769000003</v>
      </c>
      <c r="G16" s="496">
        <v>3570458.6876099994</v>
      </c>
      <c r="H16" s="495">
        <v>73627771.399949998</v>
      </c>
      <c r="I16" s="495">
        <v>140255607.86831</v>
      </c>
      <c r="J16" s="495">
        <v>912006.02210000006</v>
      </c>
      <c r="K16" s="495">
        <v>4310342.1794299996</v>
      </c>
      <c r="L16" s="496">
        <v>4766345.1904799994</v>
      </c>
      <c r="M16" s="495">
        <v>88699551.187929988</v>
      </c>
      <c r="N16" s="495">
        <v>154942899.0767</v>
      </c>
      <c r="O16" s="495">
        <v>153206.72614000001</v>
      </c>
      <c r="P16" s="495">
        <v>4786426.7764300006</v>
      </c>
      <c r="Q16" s="496">
        <v>4863030.1394999987</v>
      </c>
      <c r="R16" s="495">
        <v>78704750.464909986</v>
      </c>
      <c r="S16" s="495">
        <v>137221237.55577999</v>
      </c>
      <c r="T16" s="495">
        <v>779670.02908000001</v>
      </c>
      <c r="U16" s="495">
        <v>6542966.3223800007</v>
      </c>
      <c r="V16" s="496">
        <v>6932801.3369199997</v>
      </c>
      <c r="W16" s="495">
        <v>0</v>
      </c>
      <c r="X16" s="495">
        <v>209356775.80783001</v>
      </c>
      <c r="Y16" s="495">
        <v>682500.38578999997</v>
      </c>
      <c r="Z16" s="495">
        <v>4972451.2911599996</v>
      </c>
      <c r="AA16" s="496">
        <v>5313701.4840600006</v>
      </c>
      <c r="AB16" s="495">
        <v>0</v>
      </c>
      <c r="AC16" s="495">
        <v>171510618.91558743</v>
      </c>
      <c r="AD16" s="495">
        <v>464077.13500418502</v>
      </c>
      <c r="AE16" s="495">
        <v>4264845.4752921192</v>
      </c>
      <c r="AF16" s="496">
        <v>5008874.2510842122</v>
      </c>
    </row>
    <row r="17" spans="1:32" ht="14.55" customHeight="1">
      <c r="A17" s="497">
        <v>12</v>
      </c>
      <c r="B17" s="498" t="s">
        <v>3111</v>
      </c>
      <c r="C17" s="499">
        <v>0</v>
      </c>
      <c r="D17" s="499">
        <v>48682389.742999986</v>
      </c>
      <c r="E17" s="499">
        <v>0</v>
      </c>
      <c r="F17" s="499">
        <v>0</v>
      </c>
      <c r="G17" s="500">
        <v>0</v>
      </c>
      <c r="H17" s="499">
        <v>0</v>
      </c>
      <c r="I17" s="499">
        <v>29078269.171599995</v>
      </c>
      <c r="J17" s="499">
        <v>0</v>
      </c>
      <c r="K17" s="499">
        <v>0</v>
      </c>
      <c r="L17" s="500">
        <v>0</v>
      </c>
      <c r="M17" s="499">
        <v>0</v>
      </c>
      <c r="N17" s="499">
        <v>26892817.493000001</v>
      </c>
      <c r="O17" s="499">
        <v>0</v>
      </c>
      <c r="P17" s="499">
        <v>0</v>
      </c>
      <c r="Q17" s="500">
        <v>0</v>
      </c>
      <c r="R17" s="499">
        <v>0</v>
      </c>
      <c r="S17" s="499">
        <v>20912382.174399998</v>
      </c>
      <c r="T17" s="499">
        <v>0</v>
      </c>
      <c r="U17" s="499">
        <v>0</v>
      </c>
      <c r="V17" s="500">
        <v>0</v>
      </c>
      <c r="W17" s="499">
        <v>0</v>
      </c>
      <c r="X17" s="499">
        <v>17637314.884380002</v>
      </c>
      <c r="Y17" s="499">
        <v>0</v>
      </c>
      <c r="Z17" s="499">
        <v>0</v>
      </c>
      <c r="AA17" s="500">
        <v>0</v>
      </c>
      <c r="AB17" s="499">
        <v>0</v>
      </c>
      <c r="AC17" s="499">
        <v>5353854.2339698523</v>
      </c>
      <c r="AD17" s="499">
        <v>0</v>
      </c>
      <c r="AE17" s="499">
        <v>0</v>
      </c>
      <c r="AF17" s="500">
        <v>0</v>
      </c>
    </row>
    <row r="18" spans="1:32" ht="30.75" customHeight="1">
      <c r="A18" s="497">
        <v>13</v>
      </c>
      <c r="B18" s="498" t="s">
        <v>1717</v>
      </c>
      <c r="C18" s="499">
        <v>83199436.536209986</v>
      </c>
      <c r="D18" s="499">
        <v>143945706.92327997</v>
      </c>
      <c r="E18" s="499">
        <v>705633.02141000004</v>
      </c>
      <c r="F18" s="499">
        <v>3217642.1769000003</v>
      </c>
      <c r="G18" s="500">
        <v>3570458.6876099994</v>
      </c>
      <c r="H18" s="499">
        <v>73627771.399949998</v>
      </c>
      <c r="I18" s="499">
        <v>111177338.69671001</v>
      </c>
      <c r="J18" s="499">
        <v>912006.02210000006</v>
      </c>
      <c r="K18" s="499">
        <v>4310342.1794299996</v>
      </c>
      <c r="L18" s="500">
        <v>4766345.1904799994</v>
      </c>
      <c r="M18" s="499">
        <v>88699551.187929988</v>
      </c>
      <c r="N18" s="499">
        <v>128050081.5837</v>
      </c>
      <c r="O18" s="499">
        <v>153206.72614000001</v>
      </c>
      <c r="P18" s="499">
        <v>4786426.7764300006</v>
      </c>
      <c r="Q18" s="500">
        <v>4863030.1394999987</v>
      </c>
      <c r="R18" s="499">
        <v>78704750.464909986</v>
      </c>
      <c r="S18" s="499">
        <v>116308855.38137999</v>
      </c>
      <c r="T18" s="499">
        <v>779670.02908000001</v>
      </c>
      <c r="U18" s="499">
        <v>6542966.3223800007</v>
      </c>
      <c r="V18" s="500">
        <v>6932801.3369199997</v>
      </c>
      <c r="W18" s="499">
        <v>0</v>
      </c>
      <c r="X18" s="499">
        <v>191719460.92344999</v>
      </c>
      <c r="Y18" s="499">
        <v>682500.38578999997</v>
      </c>
      <c r="Z18" s="499">
        <v>4972451.2911599996</v>
      </c>
      <c r="AA18" s="500">
        <v>5313701.4840600006</v>
      </c>
      <c r="AB18" s="499">
        <v>0</v>
      </c>
      <c r="AC18" s="499">
        <v>166156764.68161756</v>
      </c>
      <c r="AD18" s="499">
        <v>464077.13500418502</v>
      </c>
      <c r="AE18" s="499">
        <v>4264845.4752921192</v>
      </c>
      <c r="AF18" s="500">
        <v>5008874.2510842122</v>
      </c>
    </row>
    <row r="19" spans="1:32" ht="14.55" customHeight="1">
      <c r="A19" s="493">
        <v>14</v>
      </c>
      <c r="B19" s="502" t="s">
        <v>1764</v>
      </c>
      <c r="C19" s="495">
        <v>301539346.52320999</v>
      </c>
      <c r="D19" s="495">
        <v>1017861160.60638</v>
      </c>
      <c r="E19" s="495">
        <v>82202786.227469996</v>
      </c>
      <c r="F19" s="495">
        <v>334449730.06322008</v>
      </c>
      <c r="G19" s="496">
        <v>811679958.94073999</v>
      </c>
      <c r="H19" s="495">
        <v>250809933.55069998</v>
      </c>
      <c r="I19" s="495">
        <v>878115758.08492994</v>
      </c>
      <c r="J19" s="495">
        <v>62835042.20442</v>
      </c>
      <c r="K19" s="495">
        <v>317587310.53583997</v>
      </c>
      <c r="L19" s="496">
        <v>733241900.81636989</v>
      </c>
      <c r="M19" s="495">
        <v>261081148.81307</v>
      </c>
      <c r="N19" s="495">
        <v>879816958.32938004</v>
      </c>
      <c r="O19" s="495">
        <v>69849691.053540006</v>
      </c>
      <c r="P19" s="495">
        <v>297793962.37825</v>
      </c>
      <c r="Q19" s="496">
        <v>699997484.18623996</v>
      </c>
      <c r="R19" s="495">
        <v>241004121.52744001</v>
      </c>
      <c r="S19" s="495">
        <v>849415331.32610011</v>
      </c>
      <c r="T19" s="495">
        <v>72102917.345459998</v>
      </c>
      <c r="U19" s="495">
        <v>296582931.66511995</v>
      </c>
      <c r="V19" s="496">
        <v>684688534.81596994</v>
      </c>
      <c r="W19" s="495">
        <v>163673066.66424</v>
      </c>
      <c r="X19" s="495">
        <v>930683651.64479995</v>
      </c>
      <c r="Y19" s="495">
        <v>55175853.265569992</v>
      </c>
      <c r="Z19" s="495">
        <v>292808031.71130002</v>
      </c>
      <c r="AA19" s="496">
        <v>672039670.7507</v>
      </c>
      <c r="AB19" s="495">
        <v>230761706.25613046</v>
      </c>
      <c r="AC19" s="495">
        <v>841418756.56703043</v>
      </c>
      <c r="AD19" s="495">
        <v>52099492.704554327</v>
      </c>
      <c r="AE19" s="495">
        <v>306798542.60794467</v>
      </c>
      <c r="AF19" s="496">
        <v>691550465.86771929</v>
      </c>
    </row>
    <row r="20" spans="1:32" ht="14.55" customHeight="1">
      <c r="A20" s="491"/>
      <c r="B20" s="492" t="s">
        <v>3112</v>
      </c>
      <c r="C20" s="2545"/>
      <c r="D20" s="2545"/>
      <c r="E20" s="2545"/>
      <c r="F20" s="2545"/>
      <c r="G20" s="2545"/>
      <c r="H20" s="2545"/>
      <c r="I20" s="2545"/>
      <c r="J20" s="2545"/>
      <c r="K20" s="2545"/>
      <c r="L20" s="2545"/>
      <c r="M20" s="2545"/>
      <c r="N20" s="2545"/>
      <c r="O20" s="2545"/>
      <c r="P20" s="2545"/>
      <c r="Q20" s="2545"/>
      <c r="R20" s="2554"/>
      <c r="S20" s="2554"/>
      <c r="T20" s="2554"/>
      <c r="U20" s="2554"/>
      <c r="V20" s="2554"/>
      <c r="W20" s="2554"/>
      <c r="X20" s="2554"/>
      <c r="Y20" s="2554"/>
      <c r="Z20" s="2554"/>
      <c r="AA20" s="2554"/>
      <c r="AB20" s="2554"/>
      <c r="AC20" s="2554"/>
      <c r="AD20" s="2554"/>
      <c r="AE20" s="2554"/>
      <c r="AF20" s="2554"/>
    </row>
    <row r="21" spans="1:32" ht="14.55" customHeight="1">
      <c r="A21" s="493">
        <v>15</v>
      </c>
      <c r="B21" s="502" t="s">
        <v>115</v>
      </c>
      <c r="C21" s="495">
        <v>107541031.72668001</v>
      </c>
      <c r="D21" s="495">
        <v>183570903.47054002</v>
      </c>
      <c r="E21" s="495">
        <v>9007506.4159200005</v>
      </c>
      <c r="F21" s="495">
        <v>19601084.336279999</v>
      </c>
      <c r="G21" s="496">
        <v>16981669.879069999</v>
      </c>
      <c r="H21" s="495">
        <v>126827792.30174002</v>
      </c>
      <c r="I21" s="495">
        <v>156311586.96959001</v>
      </c>
      <c r="J21" s="495">
        <v>96618.558279999997</v>
      </c>
      <c r="K21" s="495">
        <v>21408645.32889</v>
      </c>
      <c r="L21" s="496">
        <v>13733919.989039999</v>
      </c>
      <c r="M21" s="495">
        <v>119971240.86639999</v>
      </c>
      <c r="N21" s="495">
        <v>139234391.65053999</v>
      </c>
      <c r="O21" s="495">
        <v>29853.01827</v>
      </c>
      <c r="P21" s="495">
        <v>22422102.187040001</v>
      </c>
      <c r="Q21" s="496">
        <v>13088969.923759999</v>
      </c>
      <c r="R21" s="495">
        <v>128664884.77882001</v>
      </c>
      <c r="S21" s="495">
        <v>131052143.41208999</v>
      </c>
      <c r="T21" s="495">
        <v>115951.19862000001</v>
      </c>
      <c r="U21" s="495">
        <v>19284754.776919998</v>
      </c>
      <c r="V21" s="496">
        <v>12004321.80442</v>
      </c>
      <c r="W21" s="495">
        <v>122814434.11835998</v>
      </c>
      <c r="X21" s="495">
        <v>147232775.10409001</v>
      </c>
      <c r="Y21" s="495">
        <v>195035.92322</v>
      </c>
      <c r="Z21" s="495">
        <v>3778278.68872</v>
      </c>
      <c r="AA21" s="496">
        <v>11044152.135509998</v>
      </c>
      <c r="AB21" s="495">
        <v>132889871.83612993</v>
      </c>
      <c r="AC21" s="495">
        <v>149786688.51847601</v>
      </c>
      <c r="AD21" s="495">
        <v>204889.37947536193</v>
      </c>
      <c r="AE21" s="495">
        <v>4507.2132237730684</v>
      </c>
      <c r="AF21" s="496">
        <v>10893909.606576756</v>
      </c>
    </row>
    <row r="22" spans="1:32" ht="14.55" customHeight="1">
      <c r="A22" s="493">
        <v>16</v>
      </c>
      <c r="B22" s="502" t="s">
        <v>1720</v>
      </c>
      <c r="C22" s="495">
        <v>0</v>
      </c>
      <c r="D22" s="495">
        <v>0</v>
      </c>
      <c r="E22" s="495">
        <v>0</v>
      </c>
      <c r="F22" s="495">
        <v>0</v>
      </c>
      <c r="G22" s="496">
        <v>0</v>
      </c>
      <c r="H22" s="495">
        <v>0</v>
      </c>
      <c r="I22" s="495">
        <v>0</v>
      </c>
      <c r="J22" s="495">
        <v>0</v>
      </c>
      <c r="K22" s="495">
        <v>0</v>
      </c>
      <c r="L22" s="496">
        <v>0</v>
      </c>
      <c r="M22" s="495">
        <v>0</v>
      </c>
      <c r="N22" s="495">
        <v>0</v>
      </c>
      <c r="O22" s="495">
        <v>0</v>
      </c>
      <c r="P22" s="495">
        <v>0</v>
      </c>
      <c r="Q22" s="496">
        <v>0</v>
      </c>
      <c r="R22" s="495">
        <v>0</v>
      </c>
      <c r="S22" s="495">
        <v>0</v>
      </c>
      <c r="T22" s="495">
        <v>0</v>
      </c>
      <c r="U22" s="495">
        <v>0</v>
      </c>
      <c r="V22" s="496">
        <v>0</v>
      </c>
      <c r="W22" s="495">
        <v>0</v>
      </c>
      <c r="X22" s="495">
        <v>0</v>
      </c>
      <c r="Y22" s="495">
        <v>0</v>
      </c>
      <c r="Z22" s="495">
        <v>0</v>
      </c>
      <c r="AA22" s="496">
        <v>0</v>
      </c>
      <c r="AB22" s="495">
        <v>0</v>
      </c>
      <c r="AC22" s="495">
        <v>0</v>
      </c>
      <c r="AD22" s="495">
        <v>0</v>
      </c>
      <c r="AE22" s="495">
        <v>0</v>
      </c>
      <c r="AF22" s="496">
        <v>0</v>
      </c>
    </row>
    <row r="23" spans="1:32" ht="31.5" customHeight="1">
      <c r="A23" s="493">
        <v>17</v>
      </c>
      <c r="B23" s="502" t="s">
        <v>3113</v>
      </c>
      <c r="C23" s="495">
        <v>0</v>
      </c>
      <c r="D23" s="495">
        <v>477502649.73932004</v>
      </c>
      <c r="E23" s="495">
        <v>95107100.489149988</v>
      </c>
      <c r="F23" s="495">
        <v>351502424.01159006</v>
      </c>
      <c r="G23" s="496">
        <v>443424000.25405002</v>
      </c>
      <c r="H23" s="495">
        <v>0</v>
      </c>
      <c r="I23" s="495">
        <v>375226522.47626001</v>
      </c>
      <c r="J23" s="495">
        <v>82999892.428930014</v>
      </c>
      <c r="K23" s="495">
        <v>321381295.02005005</v>
      </c>
      <c r="L23" s="496">
        <v>397254696.05204004</v>
      </c>
      <c r="M23" s="495">
        <v>0</v>
      </c>
      <c r="N23" s="495">
        <v>409765698.67761999</v>
      </c>
      <c r="O23" s="495">
        <v>84552446.885539994</v>
      </c>
      <c r="P23" s="495">
        <v>319599452.99924999</v>
      </c>
      <c r="Q23" s="496">
        <v>394577049.47894007</v>
      </c>
      <c r="R23" s="495">
        <v>0</v>
      </c>
      <c r="S23" s="495">
        <v>414796729.60105997</v>
      </c>
      <c r="T23" s="495">
        <v>76634362.102570012</v>
      </c>
      <c r="U23" s="495">
        <v>305110330.77903003</v>
      </c>
      <c r="V23" s="496">
        <v>376355468.30557001</v>
      </c>
      <c r="W23" s="495">
        <v>0</v>
      </c>
      <c r="X23" s="495">
        <v>429804053.08016992</v>
      </c>
      <c r="Y23" s="495">
        <v>67615259.923900008</v>
      </c>
      <c r="Z23" s="495">
        <v>298061736.52898002</v>
      </c>
      <c r="AA23" s="496">
        <v>365253288.15907991</v>
      </c>
      <c r="AB23" s="495">
        <v>0</v>
      </c>
      <c r="AC23" s="495">
        <v>435797172.04551136</v>
      </c>
      <c r="AD23" s="495">
        <v>62982033.111364357</v>
      </c>
      <c r="AE23" s="495">
        <v>302840807.90805173</v>
      </c>
      <c r="AF23" s="496">
        <v>361644074.71519268</v>
      </c>
    </row>
    <row r="24" spans="1:32" ht="14.55" customHeight="1">
      <c r="A24" s="497">
        <v>18</v>
      </c>
      <c r="B24" s="498" t="s">
        <v>3114</v>
      </c>
      <c r="C24" s="499">
        <v>0</v>
      </c>
      <c r="D24" s="499">
        <v>20697926.435430001</v>
      </c>
      <c r="E24" s="499">
        <v>0</v>
      </c>
      <c r="F24" s="499">
        <v>8795.0242500000004</v>
      </c>
      <c r="G24" s="500">
        <v>2078587.6677900001</v>
      </c>
      <c r="H24" s="499">
        <v>0</v>
      </c>
      <c r="I24" s="499">
        <v>11996546.351260001</v>
      </c>
      <c r="J24" s="499">
        <v>0</v>
      </c>
      <c r="K24" s="499">
        <v>2653.3851400000003</v>
      </c>
      <c r="L24" s="500">
        <v>1202308.0202700002</v>
      </c>
      <c r="M24" s="499">
        <v>0</v>
      </c>
      <c r="N24" s="499">
        <v>14194648.988219999</v>
      </c>
      <c r="O24" s="499">
        <v>0</v>
      </c>
      <c r="P24" s="499">
        <v>0</v>
      </c>
      <c r="Q24" s="500">
        <v>1419464.89882</v>
      </c>
      <c r="R24" s="499">
        <v>0</v>
      </c>
      <c r="S24" s="499">
        <v>27922779.400100004</v>
      </c>
      <c r="T24" s="499">
        <v>0</v>
      </c>
      <c r="U24" s="499">
        <v>280318.54683999997</v>
      </c>
      <c r="V24" s="500">
        <v>3072596.4868500005</v>
      </c>
      <c r="W24" s="499">
        <v>0</v>
      </c>
      <c r="X24" s="499">
        <v>29189996.163689997</v>
      </c>
      <c r="Y24" s="499">
        <v>0</v>
      </c>
      <c r="Z24" s="499">
        <v>0</v>
      </c>
      <c r="AA24" s="500">
        <v>2918999.6163700004</v>
      </c>
      <c r="AB24" s="499">
        <v>0</v>
      </c>
      <c r="AC24" s="499">
        <v>32706255.766797572</v>
      </c>
      <c r="AD24" s="499">
        <v>0</v>
      </c>
      <c r="AE24" s="499">
        <v>18683.673500000004</v>
      </c>
      <c r="AF24" s="500">
        <v>3289309.2501797578</v>
      </c>
    </row>
    <row r="25" spans="1:32" ht="31.5" customHeight="1">
      <c r="A25" s="497">
        <v>19</v>
      </c>
      <c r="B25" s="498" t="s">
        <v>3115</v>
      </c>
      <c r="C25" s="499">
        <v>0</v>
      </c>
      <c r="D25" s="499">
        <v>43438016.194329999</v>
      </c>
      <c r="E25" s="499">
        <v>3452472.5939999996</v>
      </c>
      <c r="F25" s="499">
        <v>23255498.172340002</v>
      </c>
      <c r="G25" s="500">
        <v>31499544.856850002</v>
      </c>
      <c r="H25" s="499">
        <v>0</v>
      </c>
      <c r="I25" s="499">
        <v>30117651.170280006</v>
      </c>
      <c r="J25" s="499">
        <v>3756119.4896000004</v>
      </c>
      <c r="K25" s="499">
        <v>19544856.993739996</v>
      </c>
      <c r="L25" s="500">
        <v>25940564.414089996</v>
      </c>
      <c r="M25" s="499">
        <v>0</v>
      </c>
      <c r="N25" s="499">
        <v>26985966.66759</v>
      </c>
      <c r="O25" s="499">
        <v>4842583.97963</v>
      </c>
      <c r="P25" s="499">
        <v>17858613.721500002</v>
      </c>
      <c r="Q25" s="500">
        <v>24327800.711459998</v>
      </c>
      <c r="R25" s="499">
        <v>0</v>
      </c>
      <c r="S25" s="499">
        <v>26500235.32638</v>
      </c>
      <c r="T25" s="499">
        <v>3484478.0386600001</v>
      </c>
      <c r="U25" s="499">
        <v>17535155.756630003</v>
      </c>
      <c r="V25" s="500">
        <v>23252430.074930001</v>
      </c>
      <c r="W25" s="499">
        <v>0</v>
      </c>
      <c r="X25" s="499">
        <v>25177267.316800006</v>
      </c>
      <c r="Y25" s="499">
        <v>2296362.8059099996</v>
      </c>
      <c r="Z25" s="499">
        <v>18598979.612529997</v>
      </c>
      <c r="AA25" s="500">
        <v>23523751.113029998</v>
      </c>
      <c r="AB25" s="499">
        <v>0</v>
      </c>
      <c r="AC25" s="499">
        <v>23904188.792356327</v>
      </c>
      <c r="AD25" s="499">
        <v>2033212.7457940395</v>
      </c>
      <c r="AE25" s="499">
        <v>15584385.277037179</v>
      </c>
      <c r="AF25" s="500">
        <v>20186619.968787648</v>
      </c>
    </row>
    <row r="26" spans="1:32" ht="30" customHeight="1">
      <c r="A26" s="497">
        <v>20</v>
      </c>
      <c r="B26" s="498" t="s">
        <v>3116</v>
      </c>
      <c r="C26" s="499">
        <v>0</v>
      </c>
      <c r="D26" s="499">
        <v>393075750.24789798</v>
      </c>
      <c r="E26" s="499">
        <v>75351647.771814093</v>
      </c>
      <c r="F26" s="499">
        <v>191285944.7191641</v>
      </c>
      <c r="G26" s="500">
        <v>282684420.90406561</v>
      </c>
      <c r="H26" s="499">
        <v>0</v>
      </c>
      <c r="I26" s="499">
        <v>317460981.88542485</v>
      </c>
      <c r="J26" s="499">
        <v>64626054.802070402</v>
      </c>
      <c r="K26" s="499">
        <v>170936370.28592604</v>
      </c>
      <c r="L26" s="500">
        <v>251018136.25785634</v>
      </c>
      <c r="M26" s="499">
        <v>0</v>
      </c>
      <c r="N26" s="499">
        <v>354691837.34304589</v>
      </c>
      <c r="O26" s="499">
        <v>64916102.699464485</v>
      </c>
      <c r="P26" s="499">
        <v>171329191.51522911</v>
      </c>
      <c r="Q26" s="500">
        <v>249524826.99128011</v>
      </c>
      <c r="R26" s="499">
        <v>0</v>
      </c>
      <c r="S26" s="499">
        <v>348119938.90365171</v>
      </c>
      <c r="T26" s="499">
        <v>63479832.134098135</v>
      </c>
      <c r="U26" s="499">
        <v>162049344.28610829</v>
      </c>
      <c r="V26" s="500">
        <v>238723775.76542655</v>
      </c>
      <c r="W26" s="499">
        <v>0</v>
      </c>
      <c r="X26" s="499">
        <v>362555370.33228743</v>
      </c>
      <c r="Y26" s="499">
        <v>59459617.665287897</v>
      </c>
      <c r="Z26" s="499">
        <v>167641769.67386818</v>
      </c>
      <c r="AA26" s="500">
        <v>240988589.88730106</v>
      </c>
      <c r="AB26" s="499">
        <v>0</v>
      </c>
      <c r="AC26" s="499">
        <v>367884802.99661642</v>
      </c>
      <c r="AD26" s="499">
        <v>53893865.111936033</v>
      </c>
      <c r="AE26" s="499">
        <v>173257794.4527081</v>
      </c>
      <c r="AF26" s="500">
        <v>238499589.82091635</v>
      </c>
    </row>
    <row r="27" spans="1:32" ht="29.25" customHeight="1">
      <c r="A27" s="497">
        <v>21</v>
      </c>
      <c r="B27" s="498" t="s">
        <v>1725</v>
      </c>
      <c r="C27" s="499">
        <v>0</v>
      </c>
      <c r="D27" s="499">
        <v>0</v>
      </c>
      <c r="E27" s="499">
        <v>0</v>
      </c>
      <c r="F27" s="499">
        <v>0</v>
      </c>
      <c r="G27" s="500">
        <v>0</v>
      </c>
      <c r="H27" s="499">
        <v>0</v>
      </c>
      <c r="I27" s="499">
        <v>0</v>
      </c>
      <c r="J27" s="499">
        <v>0</v>
      </c>
      <c r="K27" s="499">
        <v>0</v>
      </c>
      <c r="L27" s="500">
        <v>0</v>
      </c>
      <c r="M27" s="499">
        <v>0</v>
      </c>
      <c r="N27" s="499">
        <v>0</v>
      </c>
      <c r="O27" s="499">
        <v>0</v>
      </c>
      <c r="P27" s="499">
        <v>0</v>
      </c>
      <c r="Q27" s="500">
        <v>0</v>
      </c>
      <c r="R27" s="499">
        <v>0</v>
      </c>
      <c r="S27" s="499">
        <v>0</v>
      </c>
      <c r="T27" s="499">
        <v>0</v>
      </c>
      <c r="U27" s="499">
        <v>0</v>
      </c>
      <c r="V27" s="500">
        <v>0</v>
      </c>
      <c r="W27" s="499">
        <v>0</v>
      </c>
      <c r="X27" s="499">
        <v>0</v>
      </c>
      <c r="Y27" s="499">
        <v>0</v>
      </c>
      <c r="Z27" s="499">
        <v>0</v>
      </c>
      <c r="AA27" s="500">
        <v>0</v>
      </c>
      <c r="AB27" s="499">
        <v>0</v>
      </c>
      <c r="AC27" s="499">
        <v>0</v>
      </c>
      <c r="AD27" s="499">
        <v>0</v>
      </c>
      <c r="AE27" s="499">
        <v>0</v>
      </c>
      <c r="AF27" s="500">
        <v>0</v>
      </c>
    </row>
    <row r="28" spans="1:32" ht="14.55" customHeight="1">
      <c r="A28" s="497">
        <v>22</v>
      </c>
      <c r="B28" s="498" t="s">
        <v>1726</v>
      </c>
      <c r="C28" s="499">
        <v>0</v>
      </c>
      <c r="D28" s="499">
        <v>4866046.5999520542</v>
      </c>
      <c r="E28" s="499">
        <v>4188456.6807958917</v>
      </c>
      <c r="F28" s="499">
        <v>67217298.375465959</v>
      </c>
      <c r="G28" s="500">
        <v>53861404.338024378</v>
      </c>
      <c r="H28" s="499">
        <v>0</v>
      </c>
      <c r="I28" s="499">
        <v>4327452.3377651768</v>
      </c>
      <c r="J28" s="499">
        <v>4001007.1843096092</v>
      </c>
      <c r="K28" s="499">
        <v>62161957.827713981</v>
      </c>
      <c r="L28" s="500">
        <v>49204008.421303719</v>
      </c>
      <c r="M28" s="499">
        <v>0</v>
      </c>
      <c r="N28" s="499">
        <v>5739018.0978540936</v>
      </c>
      <c r="O28" s="499">
        <v>4987566.7383355163</v>
      </c>
      <c r="P28" s="499">
        <v>67933160.762100905</v>
      </c>
      <c r="Q28" s="500">
        <v>55573627.942549914</v>
      </c>
      <c r="R28" s="499">
        <v>0</v>
      </c>
      <c r="S28" s="499">
        <v>3934468.4931982802</v>
      </c>
      <c r="T28" s="499">
        <v>3355374.8782818699</v>
      </c>
      <c r="U28" s="499">
        <v>69549258.249321699</v>
      </c>
      <c r="V28" s="500">
        <v>54888840.248223513</v>
      </c>
      <c r="W28" s="499">
        <v>0</v>
      </c>
      <c r="X28" s="499">
        <v>2979613.2987525393</v>
      </c>
      <c r="Y28" s="499">
        <v>2487241.912872111</v>
      </c>
      <c r="Z28" s="499">
        <v>61678064.903901845</v>
      </c>
      <c r="AA28" s="500">
        <v>46907458.873328894</v>
      </c>
      <c r="AB28" s="499">
        <v>0</v>
      </c>
      <c r="AC28" s="499">
        <v>2954528.604891011</v>
      </c>
      <c r="AD28" s="499">
        <v>2690117.2323842826</v>
      </c>
      <c r="AE28" s="499">
        <v>60378757.295351543</v>
      </c>
      <c r="AF28" s="500">
        <v>46041493.474486455</v>
      </c>
    </row>
    <row r="29" spans="1:32" ht="14.55" customHeight="1">
      <c r="A29" s="497">
        <v>23</v>
      </c>
      <c r="B29" s="498" t="s">
        <v>1727</v>
      </c>
      <c r="C29" s="499">
        <v>0</v>
      </c>
      <c r="D29" s="499">
        <v>0</v>
      </c>
      <c r="E29" s="499">
        <v>0</v>
      </c>
      <c r="F29" s="499">
        <v>45169071.105999999</v>
      </c>
      <c r="G29" s="500">
        <v>31315443.506039999</v>
      </c>
      <c r="H29" s="499">
        <v>0</v>
      </c>
      <c r="I29" s="499">
        <v>0</v>
      </c>
      <c r="J29" s="499">
        <v>0</v>
      </c>
      <c r="K29" s="499">
        <v>44158994.300999999</v>
      </c>
      <c r="L29" s="500">
        <v>30259068.02366</v>
      </c>
      <c r="M29" s="499">
        <v>0</v>
      </c>
      <c r="N29" s="499">
        <v>0</v>
      </c>
      <c r="O29" s="499">
        <v>0</v>
      </c>
      <c r="P29" s="499">
        <v>43203097.596000001</v>
      </c>
      <c r="Q29" s="500">
        <v>28955193.858339999</v>
      </c>
      <c r="R29" s="499">
        <v>0</v>
      </c>
      <c r="S29" s="499">
        <v>0</v>
      </c>
      <c r="T29" s="499">
        <v>0</v>
      </c>
      <c r="U29" s="499">
        <v>42367412.303000003</v>
      </c>
      <c r="V29" s="500">
        <v>27881184.13405</v>
      </c>
      <c r="W29" s="499">
        <v>0</v>
      </c>
      <c r="X29" s="499">
        <v>0</v>
      </c>
      <c r="Y29" s="499">
        <v>0</v>
      </c>
      <c r="Z29" s="499">
        <v>41261619.504000001</v>
      </c>
      <c r="AA29" s="500">
        <v>26820052.6776</v>
      </c>
      <c r="AB29" s="499">
        <v>0</v>
      </c>
      <c r="AC29" s="499">
        <v>0</v>
      </c>
      <c r="AD29" s="499">
        <v>0</v>
      </c>
      <c r="AE29" s="499">
        <v>40513865.726000004</v>
      </c>
      <c r="AF29" s="500">
        <v>26334012.721900005</v>
      </c>
    </row>
    <row r="30" spans="1:32" ht="30" customHeight="1">
      <c r="A30" s="497">
        <v>24</v>
      </c>
      <c r="B30" s="498" t="s">
        <v>1728</v>
      </c>
      <c r="C30" s="499">
        <v>0</v>
      </c>
      <c r="D30" s="499">
        <v>15424910.261709999</v>
      </c>
      <c r="E30" s="499">
        <v>12114523.442539999</v>
      </c>
      <c r="F30" s="499">
        <v>69734887.72037001</v>
      </c>
      <c r="G30" s="500">
        <v>73300042.487319991</v>
      </c>
      <c r="H30" s="499">
        <v>0</v>
      </c>
      <c r="I30" s="499">
        <v>11323890.73153</v>
      </c>
      <c r="J30" s="499">
        <v>10616710.952950001</v>
      </c>
      <c r="K30" s="499">
        <v>68735456.527530015</v>
      </c>
      <c r="L30" s="500">
        <v>69889678.938519999</v>
      </c>
      <c r="M30" s="499">
        <v>0</v>
      </c>
      <c r="N30" s="499">
        <v>8154227.58091</v>
      </c>
      <c r="O30" s="499">
        <v>9806193.4681099989</v>
      </c>
      <c r="P30" s="499">
        <v>62478487.000419989</v>
      </c>
      <c r="Q30" s="500">
        <v>63731328.934830002</v>
      </c>
      <c r="R30" s="499">
        <v>0</v>
      </c>
      <c r="S30" s="499">
        <v>8319307.4777299995</v>
      </c>
      <c r="T30" s="499">
        <v>6314677.0515299998</v>
      </c>
      <c r="U30" s="499">
        <v>55696253.940130003</v>
      </c>
      <c r="V30" s="500">
        <v>56417825.730140001</v>
      </c>
      <c r="W30" s="499">
        <v>0</v>
      </c>
      <c r="X30" s="499">
        <v>9901805.9686399996</v>
      </c>
      <c r="Y30" s="499">
        <v>3372037.5398300001</v>
      </c>
      <c r="Z30" s="499">
        <v>50142922.338679999</v>
      </c>
      <c r="AA30" s="500">
        <v>50914488.669050001</v>
      </c>
      <c r="AB30" s="499">
        <v>0</v>
      </c>
      <c r="AC30" s="499">
        <v>8347395.884850001</v>
      </c>
      <c r="AD30" s="499">
        <v>4364838.0212499993</v>
      </c>
      <c r="AE30" s="499">
        <v>53601187.209454924</v>
      </c>
      <c r="AF30" s="500">
        <v>53627062.200822487</v>
      </c>
    </row>
    <row r="31" spans="1:32" ht="31.5" customHeight="1">
      <c r="A31" s="493">
        <v>25</v>
      </c>
      <c r="B31" s="502" t="s">
        <v>1729</v>
      </c>
      <c r="C31" s="495">
        <v>0</v>
      </c>
      <c r="D31" s="495">
        <v>68247630.920929998</v>
      </c>
      <c r="E31" s="495">
        <v>6835419.7307799999</v>
      </c>
      <c r="F31" s="495">
        <v>899993.18995999999</v>
      </c>
      <c r="G31" s="496">
        <v>0</v>
      </c>
      <c r="H31" s="495">
        <v>0</v>
      </c>
      <c r="I31" s="495">
        <v>113193059.56301001</v>
      </c>
      <c r="J31" s="495">
        <v>7657494.0454799999</v>
      </c>
      <c r="K31" s="495">
        <v>886820.02170000004</v>
      </c>
      <c r="L31" s="496">
        <v>0</v>
      </c>
      <c r="M31" s="495">
        <v>0</v>
      </c>
      <c r="N31" s="495">
        <v>95908785.326020002</v>
      </c>
      <c r="O31" s="495">
        <v>10139416.82195</v>
      </c>
      <c r="P31" s="495">
        <v>648305.31557000009</v>
      </c>
      <c r="Q31" s="496">
        <v>0</v>
      </c>
      <c r="R31" s="495">
        <v>0</v>
      </c>
      <c r="S31" s="495">
        <v>95514722.378260002</v>
      </c>
      <c r="T31" s="495">
        <v>9710750.1765599996</v>
      </c>
      <c r="U31" s="495">
        <v>542380.55750999996</v>
      </c>
      <c r="V31" s="496">
        <v>0</v>
      </c>
      <c r="W31" s="495">
        <v>0</v>
      </c>
      <c r="X31" s="495">
        <v>94209958.825069994</v>
      </c>
      <c r="Y31" s="495">
        <v>6082891.5082099997</v>
      </c>
      <c r="Z31" s="495">
        <v>4107049.5625499999</v>
      </c>
      <c r="AA31" s="496">
        <v>0</v>
      </c>
      <c r="AB31" s="495">
        <v>0</v>
      </c>
      <c r="AC31" s="495">
        <v>100386085.17569306</v>
      </c>
      <c r="AD31" s="495">
        <v>6158622.6643397957</v>
      </c>
      <c r="AE31" s="495">
        <v>448657.51350571745</v>
      </c>
      <c r="AF31" s="496">
        <v>0</v>
      </c>
    </row>
    <row r="32" spans="1:32" ht="14.55" customHeight="1">
      <c r="A32" s="493">
        <v>26</v>
      </c>
      <c r="B32" s="502" t="s">
        <v>1730</v>
      </c>
      <c r="C32" s="495">
        <v>4860725.6445999993</v>
      </c>
      <c r="D32" s="495">
        <v>244786428.10733998</v>
      </c>
      <c r="E32" s="495">
        <v>9191679.4088199995</v>
      </c>
      <c r="F32" s="495">
        <v>151125333.58167997</v>
      </c>
      <c r="G32" s="496">
        <v>217858533.38002998</v>
      </c>
      <c r="H32" s="495">
        <v>6498567.5137799997</v>
      </c>
      <c r="I32" s="495">
        <v>188504467.54048002</v>
      </c>
      <c r="J32" s="495">
        <v>7748690.4617299996</v>
      </c>
      <c r="K32" s="495">
        <v>106862623.96089999</v>
      </c>
      <c r="L32" s="496">
        <v>172657151.78786999</v>
      </c>
      <c r="M32" s="495">
        <v>5759939.3861699998</v>
      </c>
      <c r="N32" s="495">
        <v>202411163.52112001</v>
      </c>
      <c r="O32" s="495">
        <v>7428454.6888300003</v>
      </c>
      <c r="P32" s="495">
        <v>100744240.38549</v>
      </c>
      <c r="Q32" s="496">
        <v>171997510.97909003</v>
      </c>
      <c r="R32" s="495">
        <v>5696488.1091499999</v>
      </c>
      <c r="S32" s="495">
        <v>180581681.69532996</v>
      </c>
      <c r="T32" s="495">
        <v>4443769.5489399992</v>
      </c>
      <c r="U32" s="495">
        <v>94089119.337819993</v>
      </c>
      <c r="V32" s="496">
        <v>161009068.57983002</v>
      </c>
      <c r="W32" s="495">
        <v>0</v>
      </c>
      <c r="X32" s="495">
        <v>179298092.33925</v>
      </c>
      <c r="Y32" s="495">
        <v>6603178.8566699997</v>
      </c>
      <c r="Z32" s="495">
        <v>83498624.634829998</v>
      </c>
      <c r="AA32" s="496">
        <v>155887360.29100001</v>
      </c>
      <c r="AB32" s="495">
        <v>0</v>
      </c>
      <c r="AC32" s="495">
        <v>178283038.17367804</v>
      </c>
      <c r="AD32" s="495">
        <v>7220460.2553358898</v>
      </c>
      <c r="AE32" s="495">
        <v>54727436.498535037</v>
      </c>
      <c r="AF32" s="496">
        <v>154529421.04380599</v>
      </c>
    </row>
    <row r="33" spans="1:32" ht="29.25" customHeight="1">
      <c r="A33" s="497">
        <v>27</v>
      </c>
      <c r="B33" s="498" t="s">
        <v>1731</v>
      </c>
      <c r="C33" s="499">
        <v>0</v>
      </c>
      <c r="D33" s="499">
        <v>0</v>
      </c>
      <c r="E33" s="499">
        <v>0</v>
      </c>
      <c r="F33" s="499">
        <v>0</v>
      </c>
      <c r="G33" s="500">
        <v>0</v>
      </c>
      <c r="H33" s="499">
        <v>0</v>
      </c>
      <c r="I33" s="499">
        <v>0</v>
      </c>
      <c r="J33" s="499">
        <v>0</v>
      </c>
      <c r="K33" s="499">
        <v>0</v>
      </c>
      <c r="L33" s="500">
        <v>0</v>
      </c>
      <c r="M33" s="499">
        <v>0</v>
      </c>
      <c r="N33" s="499">
        <v>0</v>
      </c>
      <c r="O33" s="499">
        <v>0</v>
      </c>
      <c r="P33" s="499">
        <v>0</v>
      </c>
      <c r="Q33" s="500">
        <v>0</v>
      </c>
      <c r="R33" s="499">
        <v>0</v>
      </c>
      <c r="S33" s="499">
        <v>0</v>
      </c>
      <c r="T33" s="499">
        <v>0</v>
      </c>
      <c r="U33" s="499">
        <v>0</v>
      </c>
      <c r="V33" s="500">
        <v>0</v>
      </c>
      <c r="W33" s="499">
        <v>0</v>
      </c>
      <c r="X33" s="499">
        <v>0</v>
      </c>
      <c r="Y33" s="499">
        <v>0</v>
      </c>
      <c r="Z33" s="499">
        <v>0</v>
      </c>
      <c r="AA33" s="500">
        <v>0</v>
      </c>
      <c r="AB33" s="499">
        <v>0</v>
      </c>
      <c r="AC33" s="499">
        <v>0</v>
      </c>
      <c r="AD33" s="499">
        <v>0</v>
      </c>
      <c r="AE33" s="499">
        <v>0</v>
      </c>
      <c r="AF33" s="500">
        <v>0</v>
      </c>
    </row>
    <row r="34" spans="1:32" ht="50.25" customHeight="1">
      <c r="A34" s="497">
        <v>28</v>
      </c>
      <c r="B34" s="498" t="s">
        <v>3117</v>
      </c>
      <c r="C34" s="499">
        <v>0</v>
      </c>
      <c r="D34" s="499">
        <v>0</v>
      </c>
      <c r="E34" s="499">
        <v>0</v>
      </c>
      <c r="F34" s="499">
        <v>28843839.924000002</v>
      </c>
      <c r="G34" s="500">
        <v>24517263.935400002</v>
      </c>
      <c r="H34" s="499">
        <v>0</v>
      </c>
      <c r="I34" s="499">
        <v>0</v>
      </c>
      <c r="J34" s="499">
        <v>0</v>
      </c>
      <c r="K34" s="499">
        <v>22529162.3783</v>
      </c>
      <c r="L34" s="500">
        <v>19149788.021550003</v>
      </c>
      <c r="M34" s="499">
        <v>0</v>
      </c>
      <c r="N34" s="499">
        <v>0</v>
      </c>
      <c r="O34" s="499">
        <v>0</v>
      </c>
      <c r="P34" s="499">
        <v>23188978.578050002</v>
      </c>
      <c r="Q34" s="500">
        <v>19710631.791340001</v>
      </c>
      <c r="R34" s="499">
        <v>0</v>
      </c>
      <c r="S34" s="499">
        <v>0</v>
      </c>
      <c r="T34" s="499">
        <v>0</v>
      </c>
      <c r="U34" s="499">
        <v>22057059.561590001</v>
      </c>
      <c r="V34" s="500">
        <v>18748500.627349999</v>
      </c>
      <c r="W34" s="499">
        <v>0</v>
      </c>
      <c r="X34" s="499">
        <v>0</v>
      </c>
      <c r="Y34" s="499">
        <v>0</v>
      </c>
      <c r="Z34" s="499">
        <v>19501014.238450002</v>
      </c>
      <c r="AA34" s="500">
        <v>16575862.10268</v>
      </c>
      <c r="AB34" s="499">
        <v>0</v>
      </c>
      <c r="AC34" s="499">
        <v>0</v>
      </c>
      <c r="AD34" s="499">
        <v>0</v>
      </c>
      <c r="AE34" s="499">
        <v>11981730.2776</v>
      </c>
      <c r="AF34" s="500">
        <v>10184470.735959999</v>
      </c>
    </row>
    <row r="35" spans="1:32" ht="14.55" customHeight="1">
      <c r="A35" s="497">
        <v>29</v>
      </c>
      <c r="B35" s="498" t="s">
        <v>1733</v>
      </c>
      <c r="C35" s="499">
        <v>0</v>
      </c>
      <c r="D35" s="499">
        <v>0</v>
      </c>
      <c r="E35" s="499">
        <v>0</v>
      </c>
      <c r="F35" s="499">
        <v>51112292.166159987</v>
      </c>
      <c r="G35" s="500">
        <v>2294378.8355199997</v>
      </c>
      <c r="H35" s="499">
        <v>0</v>
      </c>
      <c r="I35" s="499">
        <v>0</v>
      </c>
      <c r="J35" s="499">
        <v>0</v>
      </c>
      <c r="K35" s="499">
        <v>30274186.078199994</v>
      </c>
      <c r="L35" s="500">
        <v>1195916.9065999999</v>
      </c>
      <c r="M35" s="499">
        <v>0</v>
      </c>
      <c r="N35" s="499">
        <v>0</v>
      </c>
      <c r="O35" s="499">
        <v>0</v>
      </c>
      <c r="P35" s="499">
        <v>28832295.562690001</v>
      </c>
      <c r="Q35" s="500">
        <v>1939478.06969</v>
      </c>
      <c r="R35" s="499">
        <v>0</v>
      </c>
      <c r="S35" s="499">
        <v>0</v>
      </c>
      <c r="T35" s="499">
        <v>0</v>
      </c>
      <c r="U35" s="499">
        <v>22208589.097559996</v>
      </c>
      <c r="V35" s="500">
        <v>1296206.9231599998</v>
      </c>
      <c r="W35" s="499">
        <v>0</v>
      </c>
      <c r="X35" s="499">
        <v>0</v>
      </c>
      <c r="Y35" s="499">
        <v>0</v>
      </c>
      <c r="Z35" s="499">
        <v>14001419.35231</v>
      </c>
      <c r="AA35" s="500">
        <v>1253895.7734400001</v>
      </c>
      <c r="AB35" s="499">
        <v>0</v>
      </c>
      <c r="AC35" s="499">
        <v>0</v>
      </c>
      <c r="AD35" s="499">
        <v>0</v>
      </c>
      <c r="AE35" s="499">
        <v>1125045.5112799993</v>
      </c>
      <c r="AF35" s="500">
        <v>1125045.5112799993</v>
      </c>
    </row>
    <row r="36" spans="1:32" ht="30.75" customHeight="1">
      <c r="A36" s="497">
        <v>30</v>
      </c>
      <c r="B36" s="498" t="s">
        <v>1734</v>
      </c>
      <c r="C36" s="499">
        <v>0</v>
      </c>
      <c r="D36" s="499">
        <v>0</v>
      </c>
      <c r="E36" s="499">
        <v>0</v>
      </c>
      <c r="F36" s="499">
        <v>2435117.8454499994</v>
      </c>
      <c r="G36" s="500">
        <v>2435117.8454499994</v>
      </c>
      <c r="H36" s="499">
        <v>0</v>
      </c>
      <c r="I36" s="499">
        <v>0</v>
      </c>
      <c r="J36" s="499">
        <v>0</v>
      </c>
      <c r="K36" s="499">
        <v>1453913.4585799999</v>
      </c>
      <c r="L36" s="500">
        <v>1453913.4585799999</v>
      </c>
      <c r="M36" s="499">
        <v>0</v>
      </c>
      <c r="N36" s="499">
        <v>0</v>
      </c>
      <c r="O36" s="499">
        <v>0</v>
      </c>
      <c r="P36" s="499">
        <v>1344640.8746500001</v>
      </c>
      <c r="Q36" s="500">
        <v>1344640.8746500001</v>
      </c>
      <c r="R36" s="499">
        <v>0</v>
      </c>
      <c r="S36" s="499">
        <v>0</v>
      </c>
      <c r="T36" s="499">
        <v>0</v>
      </c>
      <c r="U36" s="499">
        <v>1045619.10872</v>
      </c>
      <c r="V36" s="500">
        <v>1045619.10872</v>
      </c>
      <c r="W36" s="499">
        <v>0</v>
      </c>
      <c r="X36" s="499">
        <v>0</v>
      </c>
      <c r="Y36" s="499">
        <v>0</v>
      </c>
      <c r="Z36" s="499">
        <v>888035.99372999999</v>
      </c>
      <c r="AA36" s="500">
        <v>888035.99372999999</v>
      </c>
      <c r="AB36" s="499">
        <v>0</v>
      </c>
      <c r="AC36" s="499">
        <v>0</v>
      </c>
      <c r="AD36" s="499">
        <v>0</v>
      </c>
      <c r="AE36" s="499">
        <v>857080.84572999261</v>
      </c>
      <c r="AF36" s="500">
        <v>857080.84572999261</v>
      </c>
    </row>
    <row r="37" spans="1:32" ht="14.55" customHeight="1">
      <c r="A37" s="497">
        <v>31</v>
      </c>
      <c r="B37" s="498" t="s">
        <v>1735</v>
      </c>
      <c r="C37" s="499">
        <v>4860725.6445999993</v>
      </c>
      <c r="D37" s="499">
        <v>244786428.10733998</v>
      </c>
      <c r="E37" s="499">
        <v>9191679.4088199995</v>
      </c>
      <c r="F37" s="499">
        <v>68734083.646069989</v>
      </c>
      <c r="G37" s="500">
        <v>188611772.76365998</v>
      </c>
      <c r="H37" s="499">
        <v>6498567.5137799997</v>
      </c>
      <c r="I37" s="499">
        <v>188504467.54048002</v>
      </c>
      <c r="J37" s="499">
        <v>7748690.4617299996</v>
      </c>
      <c r="K37" s="499">
        <v>52605362.045819998</v>
      </c>
      <c r="L37" s="500">
        <v>150857533.40114</v>
      </c>
      <c r="M37" s="499">
        <v>5759939.3861699998</v>
      </c>
      <c r="N37" s="499">
        <v>202411163.52112001</v>
      </c>
      <c r="O37" s="499">
        <v>7428454.6888300003</v>
      </c>
      <c r="P37" s="499">
        <v>47378325.370099992</v>
      </c>
      <c r="Q37" s="500">
        <v>149331560.01962003</v>
      </c>
      <c r="R37" s="499">
        <v>5696488.1091499999</v>
      </c>
      <c r="S37" s="499">
        <v>180581681.69532996</v>
      </c>
      <c r="T37" s="499">
        <v>4443769.5489399992</v>
      </c>
      <c r="U37" s="499">
        <v>48777851.569949999</v>
      </c>
      <c r="V37" s="500">
        <v>140180024.01993003</v>
      </c>
      <c r="W37" s="499">
        <v>0</v>
      </c>
      <c r="X37" s="499">
        <v>179298092.33925</v>
      </c>
      <c r="Y37" s="499">
        <v>6603178.8566699997</v>
      </c>
      <c r="Z37" s="499">
        <v>49108155.050339997</v>
      </c>
      <c r="AA37" s="500">
        <v>137169566.42115</v>
      </c>
      <c r="AB37" s="499">
        <v>0</v>
      </c>
      <c r="AC37" s="499">
        <v>178283038.17367804</v>
      </c>
      <c r="AD37" s="499">
        <v>7220460.2553358898</v>
      </c>
      <c r="AE37" s="499">
        <v>40763579.863925047</v>
      </c>
      <c r="AF37" s="500">
        <v>142362823.950836</v>
      </c>
    </row>
    <row r="38" spans="1:32" ht="14.55" customHeight="1">
      <c r="A38" s="493">
        <v>32</v>
      </c>
      <c r="B38" s="502" t="s">
        <v>1736</v>
      </c>
      <c r="C38" s="495">
        <v>408000058.12767994</v>
      </c>
      <c r="D38" s="495">
        <v>0</v>
      </c>
      <c r="E38" s="495">
        <v>0</v>
      </c>
      <c r="F38" s="495">
        <v>0</v>
      </c>
      <c r="G38" s="496">
        <v>16870353.460829996</v>
      </c>
      <c r="H38" s="495">
        <v>392851345.43194008</v>
      </c>
      <c r="I38" s="495">
        <v>0</v>
      </c>
      <c r="J38" s="495">
        <v>0</v>
      </c>
      <c r="K38" s="495">
        <v>0</v>
      </c>
      <c r="L38" s="496">
        <v>16316911.453099998</v>
      </c>
      <c r="M38" s="495">
        <v>390638216.96421993</v>
      </c>
      <c r="N38" s="495">
        <v>0</v>
      </c>
      <c r="O38" s="495">
        <v>0</v>
      </c>
      <c r="P38" s="495">
        <v>0</v>
      </c>
      <c r="Q38" s="496">
        <v>16279812.59065</v>
      </c>
      <c r="R38" s="495">
        <v>378260737.9059</v>
      </c>
      <c r="S38" s="495">
        <v>0</v>
      </c>
      <c r="T38" s="495">
        <v>0</v>
      </c>
      <c r="U38" s="495">
        <v>0</v>
      </c>
      <c r="V38" s="496">
        <v>15789617.77052</v>
      </c>
      <c r="W38" s="495">
        <v>359888529.53073996</v>
      </c>
      <c r="X38" s="495">
        <v>0</v>
      </c>
      <c r="Y38" s="495">
        <v>0</v>
      </c>
      <c r="Z38" s="495">
        <v>0</v>
      </c>
      <c r="AA38" s="496">
        <v>14882473.22893</v>
      </c>
      <c r="AB38" s="495">
        <v>353106561.03184998</v>
      </c>
      <c r="AC38" s="495">
        <v>0</v>
      </c>
      <c r="AD38" s="495">
        <v>0</v>
      </c>
      <c r="AE38" s="495">
        <v>0</v>
      </c>
      <c r="AF38" s="496">
        <v>14574588.916386601</v>
      </c>
    </row>
    <row r="39" spans="1:32" ht="14.55" customHeight="1">
      <c r="A39" s="493">
        <v>33</v>
      </c>
      <c r="B39" s="502" t="s">
        <v>1765</v>
      </c>
      <c r="C39" s="495">
        <v>520401815.49895996</v>
      </c>
      <c r="D39" s="495">
        <v>974107612.23813009</v>
      </c>
      <c r="E39" s="495">
        <v>120141706.04467</v>
      </c>
      <c r="F39" s="495">
        <v>523128835.11951005</v>
      </c>
      <c r="G39" s="496">
        <v>695134556.97397995</v>
      </c>
      <c r="H39" s="495">
        <v>526177705.24746013</v>
      </c>
      <c r="I39" s="495">
        <v>833235636.54934001</v>
      </c>
      <c r="J39" s="495">
        <v>98502695.494420022</v>
      </c>
      <c r="K39" s="495">
        <v>450539384.33154011</v>
      </c>
      <c r="L39" s="496">
        <v>599962679.28205001</v>
      </c>
      <c r="M39" s="495">
        <v>516369397.2167899</v>
      </c>
      <c r="N39" s="495">
        <v>847320039.17530012</v>
      </c>
      <c r="O39" s="495">
        <v>102150171.41459</v>
      </c>
      <c r="P39" s="495">
        <v>443414100.88735002</v>
      </c>
      <c r="Q39" s="496">
        <v>595943342.97244012</v>
      </c>
      <c r="R39" s="495">
        <v>512622110.79386997</v>
      </c>
      <c r="S39" s="495">
        <v>821945277.08674002</v>
      </c>
      <c r="T39" s="495">
        <v>90904833.026690021</v>
      </c>
      <c r="U39" s="495">
        <v>419026585.45128006</v>
      </c>
      <c r="V39" s="496">
        <v>565158476.46034002</v>
      </c>
      <c r="W39" s="495">
        <v>482702963.64909995</v>
      </c>
      <c r="X39" s="495">
        <v>850544879.34857988</v>
      </c>
      <c r="Y39" s="495">
        <v>80496366.212000012</v>
      </c>
      <c r="Z39" s="495">
        <v>389445689.41508001</v>
      </c>
      <c r="AA39" s="496">
        <v>547067273.81451988</v>
      </c>
      <c r="AB39" s="495">
        <v>485996432.86797988</v>
      </c>
      <c r="AC39" s="495">
        <v>864252983.91335845</v>
      </c>
      <c r="AD39" s="495">
        <v>76566005.410515398</v>
      </c>
      <c r="AE39" s="495">
        <v>358021409.13331622</v>
      </c>
      <c r="AF39" s="496">
        <v>541641994.28196204</v>
      </c>
    </row>
    <row r="40" spans="1:32" ht="33.75" customHeight="1">
      <c r="A40" s="503"/>
      <c r="B40" s="503"/>
      <c r="C40" s="504"/>
      <c r="D40" s="504"/>
      <c r="E40" s="504"/>
      <c r="F40" s="504"/>
      <c r="G40" s="505" t="s">
        <v>3118</v>
      </c>
      <c r="H40" s="504"/>
      <c r="I40" s="504"/>
      <c r="J40" s="504"/>
      <c r="K40" s="504"/>
      <c r="L40" s="505" t="s">
        <v>3119</v>
      </c>
      <c r="M40" s="504"/>
      <c r="N40" s="504"/>
      <c r="O40" s="504"/>
      <c r="P40" s="504"/>
      <c r="Q40" s="505" t="s">
        <v>3119</v>
      </c>
      <c r="R40" s="504"/>
      <c r="S40" s="504"/>
      <c r="T40" s="504"/>
      <c r="U40" s="504"/>
      <c r="V40" s="505" t="s">
        <v>3119</v>
      </c>
      <c r="W40" s="504"/>
      <c r="X40" s="504"/>
      <c r="Y40" s="504"/>
      <c r="Z40" s="504"/>
      <c r="AA40" s="505" t="s">
        <v>3118</v>
      </c>
      <c r="AB40" s="504"/>
      <c r="AC40" s="504"/>
      <c r="AD40" s="504"/>
      <c r="AE40" s="504"/>
      <c r="AF40" s="505" t="s">
        <v>3119</v>
      </c>
    </row>
    <row r="41" spans="1:32" ht="14.55" customHeight="1">
      <c r="A41" s="493"/>
      <c r="B41" s="502" t="s">
        <v>1764</v>
      </c>
      <c r="C41" s="495"/>
      <c r="D41" s="495"/>
      <c r="E41" s="495"/>
      <c r="F41" s="495"/>
      <c r="G41" s="496">
        <v>811679958.94073999</v>
      </c>
      <c r="H41" s="495"/>
      <c r="I41" s="495"/>
      <c r="J41" s="495"/>
      <c r="K41" s="495"/>
      <c r="L41" s="496">
        <v>733241900.81636989</v>
      </c>
      <c r="M41" s="495"/>
      <c r="N41" s="495"/>
      <c r="O41" s="495"/>
      <c r="P41" s="495"/>
      <c r="Q41" s="496">
        <v>699997484.18623996</v>
      </c>
      <c r="R41" s="495"/>
      <c r="S41" s="495"/>
      <c r="T41" s="495"/>
      <c r="U41" s="495"/>
      <c r="V41" s="496">
        <v>684688534.81596994</v>
      </c>
      <c r="W41" s="495"/>
      <c r="X41" s="495"/>
      <c r="Y41" s="495"/>
      <c r="Z41" s="495"/>
      <c r="AA41" s="496">
        <v>672039670.7507</v>
      </c>
      <c r="AB41" s="495"/>
      <c r="AC41" s="495"/>
      <c r="AD41" s="495"/>
      <c r="AE41" s="495"/>
      <c r="AF41" s="496">
        <v>691550465.86771929</v>
      </c>
    </row>
    <row r="42" spans="1:32" ht="14.55" customHeight="1">
      <c r="A42" s="493"/>
      <c r="B42" s="502" t="s">
        <v>1765</v>
      </c>
      <c r="C42" s="495"/>
      <c r="D42" s="495"/>
      <c r="E42" s="495"/>
      <c r="F42" s="495"/>
      <c r="G42" s="496">
        <v>695134556.97397995</v>
      </c>
      <c r="H42" s="495"/>
      <c r="I42" s="495"/>
      <c r="J42" s="495"/>
      <c r="K42" s="495"/>
      <c r="L42" s="496">
        <v>599962679.28205001</v>
      </c>
      <c r="M42" s="495"/>
      <c r="N42" s="495"/>
      <c r="O42" s="495"/>
      <c r="P42" s="495"/>
      <c r="Q42" s="496">
        <v>595943342.97244</v>
      </c>
      <c r="R42" s="495"/>
      <c r="S42" s="495"/>
      <c r="T42" s="495"/>
      <c r="U42" s="495"/>
      <c r="V42" s="496">
        <v>565158476.46034002</v>
      </c>
      <c r="W42" s="495"/>
      <c r="X42" s="495"/>
      <c r="Y42" s="495"/>
      <c r="Z42" s="495"/>
      <c r="AA42" s="496">
        <v>547067273.81451988</v>
      </c>
      <c r="AB42" s="495"/>
      <c r="AC42" s="495"/>
      <c r="AD42" s="495"/>
      <c r="AE42" s="495"/>
      <c r="AF42" s="496">
        <v>541641994.28196204</v>
      </c>
    </row>
    <row r="43" spans="1:32" ht="14.55" customHeight="1">
      <c r="A43" s="493">
        <v>34</v>
      </c>
      <c r="B43" s="502" t="s">
        <v>121</v>
      </c>
      <c r="C43" s="495"/>
      <c r="D43" s="495"/>
      <c r="E43" s="495"/>
      <c r="F43" s="495"/>
      <c r="G43" s="506">
        <v>1.167658765914471</v>
      </c>
      <c r="H43" s="495"/>
      <c r="I43" s="495"/>
      <c r="J43" s="495"/>
      <c r="K43" s="495"/>
      <c r="L43" s="506">
        <v>1.2221458536284449</v>
      </c>
      <c r="M43" s="495"/>
      <c r="N43" s="495"/>
      <c r="O43" s="495"/>
      <c r="P43" s="495"/>
      <c r="Q43" s="506">
        <v>1.1746040834935747</v>
      </c>
      <c r="R43" s="495"/>
      <c r="S43" s="495"/>
      <c r="T43" s="495"/>
      <c r="U43" s="495"/>
      <c r="V43" s="506">
        <v>1.2110000000000001</v>
      </c>
      <c r="W43" s="495"/>
      <c r="X43" s="495"/>
      <c r="Y43" s="495"/>
      <c r="Z43" s="495"/>
      <c r="AA43" s="506">
        <v>1.228</v>
      </c>
      <c r="AB43" s="495"/>
      <c r="AC43" s="495"/>
      <c r="AD43" s="495"/>
      <c r="AE43" s="495"/>
      <c r="AF43" s="506">
        <v>1.2767667078408245</v>
      </c>
    </row>
    <row r="44" spans="1:32" ht="15" customHeight="1">
      <c r="A44" s="507" t="s">
        <v>3120</v>
      </c>
      <c r="B44" s="508"/>
      <c r="C44" s="508"/>
      <c r="D44" s="508"/>
      <c r="E44" s="508"/>
      <c r="F44" s="508"/>
      <c r="G44" s="508"/>
      <c r="H44" s="508"/>
      <c r="I44" s="508"/>
      <c r="J44" s="508"/>
      <c r="K44" s="508"/>
      <c r="L44" s="508"/>
      <c r="M44" s="508"/>
      <c r="N44" s="508"/>
      <c r="O44" s="508"/>
      <c r="P44" s="508"/>
      <c r="Q44" s="508"/>
      <c r="R44" s="508"/>
      <c r="S44" s="508"/>
      <c r="T44" s="508"/>
      <c r="U44" s="508"/>
      <c r="V44" s="508"/>
      <c r="W44" s="508"/>
      <c r="X44" s="508"/>
      <c r="Y44" s="508"/>
      <c r="Z44" s="508"/>
      <c r="AA44" s="508"/>
      <c r="AB44" s="508"/>
      <c r="AC44" s="508"/>
      <c r="AD44" s="508"/>
      <c r="AE44" s="508"/>
      <c r="AF44" s="508"/>
    </row>
    <row r="45" spans="1:32" ht="15.75" customHeight="1">
      <c r="A45" s="507" t="s">
        <v>3121</v>
      </c>
      <c r="B45" s="508"/>
      <c r="C45" s="508"/>
      <c r="D45" s="508"/>
      <c r="E45" s="508"/>
      <c r="F45" s="508"/>
      <c r="G45" s="508"/>
      <c r="H45" s="508"/>
      <c r="I45" s="508"/>
      <c r="J45" s="508"/>
      <c r="K45" s="508"/>
      <c r="L45" s="508"/>
      <c r="M45" s="508"/>
      <c r="N45" s="508"/>
      <c r="O45" s="508"/>
      <c r="P45" s="508"/>
      <c r="Q45" s="508"/>
      <c r="R45" s="508"/>
      <c r="S45" s="508"/>
      <c r="T45" s="508"/>
      <c r="U45" s="508"/>
      <c r="V45" s="508"/>
      <c r="W45" s="508"/>
      <c r="X45" s="508"/>
      <c r="Y45" s="508"/>
      <c r="Z45" s="508"/>
      <c r="AA45" s="508"/>
      <c r="AB45" s="508"/>
      <c r="AC45" s="508"/>
      <c r="AD45" s="508"/>
      <c r="AE45" s="508"/>
      <c r="AF45" s="508"/>
    </row>
    <row r="46" spans="1:32" ht="13.05" customHeight="1">
      <c r="A46" s="507" t="s">
        <v>3122</v>
      </c>
      <c r="B46" s="508"/>
      <c r="C46" s="508"/>
      <c r="D46" s="508"/>
      <c r="E46" s="508"/>
      <c r="F46" s="508"/>
      <c r="G46" s="508"/>
      <c r="H46" s="508"/>
      <c r="I46" s="508"/>
      <c r="J46" s="508"/>
      <c r="K46" s="508"/>
      <c r="L46" s="508"/>
      <c r="M46" s="508"/>
      <c r="N46" s="508"/>
      <c r="O46" s="508"/>
      <c r="P46" s="508"/>
      <c r="Q46" s="508"/>
      <c r="R46" s="508"/>
      <c r="S46" s="508"/>
      <c r="T46" s="508"/>
      <c r="U46" s="508"/>
      <c r="V46" s="508"/>
      <c r="W46" s="508"/>
      <c r="X46" s="508"/>
      <c r="Y46" s="508"/>
      <c r="Z46" s="508"/>
      <c r="AA46" s="508"/>
      <c r="AB46" s="508"/>
      <c r="AC46" s="508"/>
      <c r="AD46" s="508"/>
      <c r="AE46" s="508"/>
      <c r="AF46" s="508"/>
    </row>
    <row r="47" spans="1:32" ht="13.05" customHeight="1">
      <c r="A47" s="507" t="s">
        <v>3123</v>
      </c>
      <c r="B47" s="508"/>
      <c r="C47" s="508"/>
      <c r="D47" s="508"/>
      <c r="E47" s="508"/>
      <c r="F47" s="508"/>
      <c r="G47" s="508"/>
      <c r="H47" s="508"/>
      <c r="I47" s="508"/>
      <c r="J47" s="508"/>
      <c r="K47" s="508"/>
      <c r="L47" s="508"/>
      <c r="M47" s="508"/>
      <c r="N47" s="508"/>
      <c r="O47" s="508"/>
      <c r="P47" s="508"/>
      <c r="Q47" s="508"/>
      <c r="R47" s="508"/>
      <c r="S47" s="508"/>
      <c r="T47" s="508"/>
      <c r="U47" s="508"/>
      <c r="V47" s="508"/>
      <c r="W47" s="508"/>
      <c r="X47" s="508"/>
      <c r="Y47" s="508"/>
      <c r="Z47" s="508"/>
      <c r="AA47" s="508"/>
      <c r="AB47" s="508"/>
      <c r="AC47" s="508"/>
      <c r="AD47" s="508"/>
      <c r="AE47" s="508"/>
      <c r="AF47" s="508"/>
    </row>
  </sheetData>
  <mergeCells count="28">
    <mergeCell ref="H20:L20"/>
    <mergeCell ref="C20:G20"/>
    <mergeCell ref="A1:B1"/>
    <mergeCell ref="W2:AA2"/>
    <mergeCell ref="W3:Z3"/>
    <mergeCell ref="AA3:AA4"/>
    <mergeCell ref="W5:AA5"/>
    <mergeCell ref="C5:G5"/>
    <mergeCell ref="M2:Q2"/>
    <mergeCell ref="M3:P3"/>
    <mergeCell ref="Q3:Q4"/>
    <mergeCell ref="M5:Q5"/>
    <mergeCell ref="H2:L2"/>
    <mergeCell ref="H3:K3"/>
    <mergeCell ref="L3:L4"/>
    <mergeCell ref="H5:L5"/>
    <mergeCell ref="M20:Q20"/>
    <mergeCell ref="AB2:AF2"/>
    <mergeCell ref="AB3:AE3"/>
    <mergeCell ref="AF3:AF4"/>
    <mergeCell ref="AB5:AF5"/>
    <mergeCell ref="AB20:AF20"/>
    <mergeCell ref="W20:AA20"/>
    <mergeCell ref="R2:V2"/>
    <mergeCell ref="R3:U3"/>
    <mergeCell ref="V3:V4"/>
    <mergeCell ref="R5:V5"/>
    <mergeCell ref="R20:V20"/>
  </mergeCells>
  <hyperlinks>
    <hyperlink ref="A1" location="Menu!A94" display="Informações sobre o indicador Liquidez de Longo Prazo (NSFR)" xr:uid="{B46851A3-B83B-421C-8DFB-4C5A2510DEC0}"/>
    <hyperlink ref="A1:B1" location="Menu!E94" display="Informações sobre o indicador Liquidez de Longo Prazo (NSFR)" xr:uid="{27D899F5-2B0D-41CB-A9CC-0A16B9CF4632}"/>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699E0-7AEE-492A-9BFE-6ABBF6949E5C}">
  <sheetPr codeName="Plan19">
    <tabColor rgb="FF5F6062"/>
  </sheetPr>
  <dimension ref="A1:M42"/>
  <sheetViews>
    <sheetView workbookViewId="0">
      <selection sqref="A1:XFD1048576"/>
    </sheetView>
  </sheetViews>
  <sheetFormatPr defaultColWidth="8.5546875" defaultRowHeight="13.8"/>
  <cols>
    <col min="1" max="1" width="71.77734375" style="3" customWidth="1"/>
    <col min="2" max="2" width="11.44140625" style="3" bestFit="1" customWidth="1"/>
    <col min="3" max="3" width="12.77734375" style="3" customWidth="1"/>
    <col min="4" max="4" width="13.44140625" style="3" bestFit="1" customWidth="1"/>
    <col min="5" max="5" width="11.44140625" style="3" bestFit="1" customWidth="1"/>
    <col min="6" max="6" width="12.77734375" style="3" customWidth="1"/>
    <col min="7" max="7" width="13.44140625" style="3" bestFit="1" customWidth="1"/>
    <col min="8" max="8" width="10.44140625" style="3" bestFit="1" customWidth="1"/>
    <col min="9" max="9" width="12.44140625" style="3" bestFit="1" customWidth="1"/>
    <col min="10" max="11" width="10.44140625" style="3" bestFit="1" customWidth="1"/>
    <col min="12" max="12" width="12.44140625" style="3" bestFit="1" customWidth="1"/>
    <col min="13" max="13" width="10.44140625" style="3" bestFit="1" customWidth="1"/>
    <col min="14" max="16384" width="8.5546875" style="3"/>
  </cols>
  <sheetData>
    <row r="1" spans="1:13" ht="14.25" customHeight="1">
      <c r="A1" s="53" t="s">
        <v>3124</v>
      </c>
      <c r="B1" s="53"/>
      <c r="C1" s="53"/>
      <c r="D1" s="53"/>
      <c r="E1" s="53"/>
      <c r="F1" s="53"/>
      <c r="G1" s="53"/>
      <c r="J1" s="449"/>
      <c r="M1" s="449" t="s">
        <v>2693</v>
      </c>
    </row>
    <row r="2" spans="1:13" s="52" customFormat="1" ht="32.25" customHeight="1">
      <c r="A2" s="314"/>
      <c r="B2" s="315" t="s">
        <v>2695</v>
      </c>
      <c r="C2" s="315" t="s">
        <v>3125</v>
      </c>
      <c r="D2" s="315" t="s">
        <v>2475</v>
      </c>
      <c r="E2" s="315" t="s">
        <v>2695</v>
      </c>
      <c r="F2" s="315" t="s">
        <v>3125</v>
      </c>
      <c r="G2" s="315" t="s">
        <v>2475</v>
      </c>
      <c r="H2" s="315" t="s">
        <v>2695</v>
      </c>
      <c r="I2" s="315" t="s">
        <v>3125</v>
      </c>
      <c r="J2" s="315" t="s">
        <v>2475</v>
      </c>
      <c r="K2" s="315" t="s">
        <v>2695</v>
      </c>
      <c r="L2" s="315" t="s">
        <v>3125</v>
      </c>
      <c r="M2" s="315" t="s">
        <v>2475</v>
      </c>
    </row>
    <row r="3" spans="1:13">
      <c r="A3" s="317" t="s">
        <v>2694</v>
      </c>
      <c r="B3" s="317"/>
      <c r="C3" s="453" t="s">
        <v>2372</v>
      </c>
      <c r="D3" s="472"/>
      <c r="E3" s="317"/>
      <c r="F3" s="453" t="s">
        <v>2517</v>
      </c>
      <c r="G3" s="472"/>
      <c r="H3" s="318" t="s">
        <v>2518</v>
      </c>
      <c r="I3" s="319"/>
      <c r="J3" s="319"/>
      <c r="K3" s="318" t="s">
        <v>2519</v>
      </c>
      <c r="L3" s="319"/>
      <c r="M3" s="319"/>
    </row>
    <row r="4" spans="1:13" ht="11.55" customHeight="1">
      <c r="A4" s="320" t="s">
        <v>257</v>
      </c>
      <c r="B4" s="457">
        <v>1702122.7255066498</v>
      </c>
      <c r="C4" s="321">
        <v>-230566</v>
      </c>
      <c r="D4" s="473">
        <v>1471556.88712388</v>
      </c>
      <c r="E4" s="457">
        <v>1703925.4785559999</v>
      </c>
      <c r="F4" s="321">
        <v>-228364</v>
      </c>
      <c r="G4" s="473">
        <v>1475561.6677888702</v>
      </c>
      <c r="H4" s="321">
        <v>1644065.9156619799</v>
      </c>
      <c r="I4" s="321">
        <v>-223392</v>
      </c>
      <c r="J4" s="321">
        <v>1420673.6966776</v>
      </c>
      <c r="K4" s="321">
        <v>1617065.30115995</v>
      </c>
      <c r="L4" s="321">
        <v>-217595</v>
      </c>
      <c r="M4" s="321">
        <v>1399470.7704583001</v>
      </c>
    </row>
    <row r="5" spans="1:13" ht="11.55" customHeight="1">
      <c r="A5" s="326" t="s">
        <v>232</v>
      </c>
      <c r="B5" s="474">
        <v>30366.518046689998</v>
      </c>
      <c r="C5" s="321">
        <v>-140</v>
      </c>
      <c r="D5" s="474">
        <v>30226.158278389998</v>
      </c>
      <c r="E5" s="474">
        <v>27720.56498304</v>
      </c>
      <c r="F5" s="321">
        <v>-70</v>
      </c>
      <c r="G5" s="474">
        <v>27650.301529080003</v>
      </c>
      <c r="H5" s="327">
        <v>33241.59018988</v>
      </c>
      <c r="I5" s="327">
        <v>-77</v>
      </c>
      <c r="J5" s="327">
        <v>33164.75965847</v>
      </c>
      <c r="K5" s="327">
        <v>30376.247620800001</v>
      </c>
      <c r="L5" s="327">
        <v>-58</v>
      </c>
      <c r="M5" s="327">
        <v>30318.121683429999</v>
      </c>
    </row>
    <row r="6" spans="1:13" ht="11.55" customHeight="1">
      <c r="A6" s="332" t="s">
        <v>233</v>
      </c>
      <c r="B6" s="459">
        <v>232362.30899145</v>
      </c>
      <c r="C6" s="321">
        <v>-1283</v>
      </c>
      <c r="D6" s="459">
        <v>231079.42697281</v>
      </c>
      <c r="E6" s="459">
        <v>274139.2596236</v>
      </c>
      <c r="F6" s="321">
        <v>-3279</v>
      </c>
      <c r="G6" s="459">
        <v>270859.99957034999</v>
      </c>
      <c r="H6" s="321">
        <v>284780.56390071998</v>
      </c>
      <c r="I6" s="321">
        <v>-3621</v>
      </c>
      <c r="J6" s="321">
        <v>281159.19290472998</v>
      </c>
      <c r="K6" s="321">
        <v>284397.66955258005</v>
      </c>
      <c r="L6" s="321">
        <v>-3616</v>
      </c>
      <c r="M6" s="321">
        <v>280781.64718502003</v>
      </c>
    </row>
    <row r="7" spans="1:13" ht="11.55" customHeight="1">
      <c r="A7" s="332" t="s">
        <v>258</v>
      </c>
      <c r="B7" s="459">
        <v>545286.04903885</v>
      </c>
      <c r="C7" s="321">
        <v>-225255</v>
      </c>
      <c r="D7" s="459">
        <v>320030.98234862002</v>
      </c>
      <c r="E7" s="459">
        <v>510656.45513508003</v>
      </c>
      <c r="F7" s="321">
        <v>-220408</v>
      </c>
      <c r="G7" s="459">
        <v>290248.32277315005</v>
      </c>
      <c r="H7" s="321">
        <v>473607.54098488</v>
      </c>
      <c r="I7" s="321">
        <v>-215314</v>
      </c>
      <c r="J7" s="321">
        <v>258293.39387666</v>
      </c>
      <c r="K7" s="321">
        <v>464080.98453288001</v>
      </c>
      <c r="L7" s="321">
        <v>-209519</v>
      </c>
      <c r="M7" s="321">
        <v>254561.9370681</v>
      </c>
    </row>
    <row r="8" spans="1:13" ht="11.55" customHeight="1">
      <c r="A8" s="332" t="s">
        <v>259</v>
      </c>
      <c r="B8" s="459">
        <v>135125.75785885</v>
      </c>
      <c r="C8" s="321">
        <v>0</v>
      </c>
      <c r="D8" s="459">
        <v>135125.75496409001</v>
      </c>
      <c r="E8" s="459">
        <v>130752.63019307001</v>
      </c>
      <c r="F8" s="321">
        <v>0</v>
      </c>
      <c r="G8" s="459">
        <v>130752.6273413</v>
      </c>
      <c r="H8" s="321">
        <v>134402.01376393999</v>
      </c>
      <c r="I8" s="321">
        <v>0</v>
      </c>
      <c r="J8" s="321">
        <v>134402.01095453001</v>
      </c>
      <c r="K8" s="321">
        <v>132949.60772920999</v>
      </c>
      <c r="L8" s="321">
        <v>0</v>
      </c>
      <c r="M8" s="321">
        <v>132949.60496152999</v>
      </c>
    </row>
    <row r="9" spans="1:13" ht="11.55" customHeight="1">
      <c r="A9" s="332" t="s">
        <v>260</v>
      </c>
      <c r="B9" s="459">
        <v>373.42542844999997</v>
      </c>
      <c r="C9" s="321">
        <v>0</v>
      </c>
      <c r="D9" s="459">
        <v>373.42542844999997</v>
      </c>
      <c r="E9" s="459">
        <v>298.91880169000001</v>
      </c>
      <c r="F9" s="321">
        <v>0</v>
      </c>
      <c r="G9" s="459">
        <v>298.91880169000001</v>
      </c>
      <c r="H9" s="321">
        <v>339.26772799000003</v>
      </c>
      <c r="I9" s="321">
        <v>0</v>
      </c>
      <c r="J9" s="321">
        <v>339.26772799000003</v>
      </c>
      <c r="K9" s="321">
        <v>381.12772219999999</v>
      </c>
      <c r="L9" s="321">
        <v>0</v>
      </c>
      <c r="M9" s="321">
        <v>381.12772219999999</v>
      </c>
    </row>
    <row r="10" spans="1:13" ht="11.55" customHeight="1">
      <c r="A10" s="332" t="s">
        <v>261</v>
      </c>
      <c r="B10" s="459">
        <v>544128.82586777001</v>
      </c>
      <c r="C10" s="321">
        <v>785</v>
      </c>
      <c r="D10" s="459">
        <v>544913.96654415003</v>
      </c>
      <c r="E10" s="459">
        <v>542552.41985817999</v>
      </c>
      <c r="F10" s="321">
        <v>0</v>
      </c>
      <c r="G10" s="459">
        <v>542552.53571453993</v>
      </c>
      <c r="H10" s="321">
        <v>520956.69815999002</v>
      </c>
      <c r="I10" s="321">
        <v>2</v>
      </c>
      <c r="J10" s="321">
        <v>520958.78053715004</v>
      </c>
      <c r="K10" s="321">
        <v>510605.70270692999</v>
      </c>
      <c r="L10" s="321">
        <v>0</v>
      </c>
      <c r="M10" s="321">
        <v>510606.14923565998</v>
      </c>
    </row>
    <row r="11" spans="1:13" ht="11.55" customHeight="1">
      <c r="A11" s="332" t="s">
        <v>262</v>
      </c>
      <c r="B11" s="459">
        <v>210950.70535221</v>
      </c>
      <c r="C11" s="321">
        <v>-4591</v>
      </c>
      <c r="D11" s="459">
        <v>206359.53820618</v>
      </c>
      <c r="E11" s="459">
        <v>214484.44838106001</v>
      </c>
      <c r="F11" s="321">
        <v>-4516</v>
      </c>
      <c r="G11" s="459">
        <v>209968.10363756001</v>
      </c>
      <c r="H11" s="321">
        <v>193917.76057936999</v>
      </c>
      <c r="I11" s="321">
        <v>-4291</v>
      </c>
      <c r="J11" s="321">
        <v>189626.93918483998</v>
      </c>
      <c r="K11" s="321">
        <v>191184.18376749</v>
      </c>
      <c r="L11" s="321">
        <v>-4338</v>
      </c>
      <c r="M11" s="321">
        <v>186846.59636893999</v>
      </c>
    </row>
    <row r="12" spans="1:13" ht="11.55" customHeight="1">
      <c r="A12" s="333" t="s">
        <v>1552</v>
      </c>
      <c r="B12" s="475">
        <v>0</v>
      </c>
      <c r="C12" s="321">
        <v>0</v>
      </c>
      <c r="D12" s="475">
        <v>18568.710000000003</v>
      </c>
      <c r="E12" s="475">
        <v>0</v>
      </c>
      <c r="F12" s="321">
        <v>0</v>
      </c>
      <c r="G12" s="475">
        <v>19588.460000000003</v>
      </c>
      <c r="H12" s="321">
        <v>0</v>
      </c>
      <c r="I12" s="321">
        <v>0</v>
      </c>
      <c r="J12" s="321">
        <v>18427.169999999998</v>
      </c>
      <c r="K12" s="321">
        <v>0</v>
      </c>
      <c r="L12" s="321">
        <v>0</v>
      </c>
      <c r="M12" s="321">
        <v>18193.210000000003</v>
      </c>
    </row>
    <row r="13" spans="1:13" ht="11.55" customHeight="1">
      <c r="A13" s="334" t="s">
        <v>2697</v>
      </c>
      <c r="B13" s="463">
        <v>0</v>
      </c>
      <c r="C13" s="321">
        <v>0</v>
      </c>
      <c r="D13" s="463">
        <v>1480.0400000000002</v>
      </c>
      <c r="E13" s="463">
        <v>0</v>
      </c>
      <c r="F13" s="321">
        <v>0</v>
      </c>
      <c r="G13" s="463">
        <v>4610.54</v>
      </c>
      <c r="H13" s="335">
        <v>0</v>
      </c>
      <c r="I13" s="335">
        <v>0</v>
      </c>
      <c r="J13" s="335">
        <v>4659.26</v>
      </c>
      <c r="K13" s="335">
        <v>0</v>
      </c>
      <c r="L13" s="335">
        <v>0</v>
      </c>
      <c r="M13" s="335">
        <v>5021.3500000000004</v>
      </c>
    </row>
    <row r="14" spans="1:13" ht="11.55" customHeight="1">
      <c r="A14" s="334" t="s">
        <v>2699</v>
      </c>
      <c r="B14" s="463">
        <v>0</v>
      </c>
      <c r="C14" s="321">
        <v>0</v>
      </c>
      <c r="D14" s="463">
        <v>16998.170000000002</v>
      </c>
      <c r="E14" s="463">
        <v>0</v>
      </c>
      <c r="F14" s="321">
        <v>0</v>
      </c>
      <c r="G14" s="463">
        <v>14911.84</v>
      </c>
      <c r="H14" s="335">
        <v>0</v>
      </c>
      <c r="I14" s="335">
        <v>0</v>
      </c>
      <c r="J14" s="335">
        <v>13701.509999999998</v>
      </c>
      <c r="K14" s="335">
        <v>0</v>
      </c>
      <c r="L14" s="335">
        <v>0</v>
      </c>
      <c r="M14" s="335">
        <v>13105.98</v>
      </c>
    </row>
    <row r="15" spans="1:13" ht="11.55" customHeight="1">
      <c r="A15" s="334" t="s">
        <v>2701</v>
      </c>
      <c r="B15" s="463">
        <v>0</v>
      </c>
      <c r="C15" s="321">
        <v>0</v>
      </c>
      <c r="D15" s="463">
        <v>90.5</v>
      </c>
      <c r="E15" s="463">
        <v>0</v>
      </c>
      <c r="F15" s="321">
        <v>0</v>
      </c>
      <c r="G15" s="463">
        <v>66.08</v>
      </c>
      <c r="H15" s="335">
        <v>0</v>
      </c>
      <c r="I15" s="335">
        <v>0</v>
      </c>
      <c r="J15" s="335">
        <v>66.400000000000006</v>
      </c>
      <c r="K15" s="335">
        <v>0</v>
      </c>
      <c r="L15" s="335">
        <v>0</v>
      </c>
      <c r="M15" s="335">
        <v>65.88</v>
      </c>
    </row>
    <row r="16" spans="1:13" ht="11.55" customHeight="1">
      <c r="A16" s="340" t="s">
        <v>268</v>
      </c>
      <c r="B16" s="464">
        <v>0</v>
      </c>
      <c r="C16" s="321">
        <v>0</v>
      </c>
      <c r="D16" s="464">
        <v>187790.82820618001</v>
      </c>
      <c r="E16" s="464">
        <v>0</v>
      </c>
      <c r="F16" s="321">
        <v>0</v>
      </c>
      <c r="G16" s="464">
        <v>190379.64363756002</v>
      </c>
      <c r="H16" s="335">
        <v>0</v>
      </c>
      <c r="I16" s="335">
        <v>0</v>
      </c>
      <c r="J16" s="335">
        <v>171199.76918483997</v>
      </c>
      <c r="K16" s="335">
        <v>0</v>
      </c>
      <c r="L16" s="335">
        <v>0</v>
      </c>
      <c r="M16" s="335">
        <v>168653.38636894</v>
      </c>
    </row>
    <row r="17" spans="1:13" ht="11.55" customHeight="1">
      <c r="A17" s="332" t="s">
        <v>265</v>
      </c>
      <c r="B17" s="459">
        <v>3529.1349223800003</v>
      </c>
      <c r="C17" s="321">
        <v>-82</v>
      </c>
      <c r="D17" s="459">
        <v>3447.6343811900001</v>
      </c>
      <c r="E17" s="459">
        <v>3320.7815802800001</v>
      </c>
      <c r="F17" s="321">
        <v>-90</v>
      </c>
      <c r="G17" s="459">
        <v>3230.8584211999996</v>
      </c>
      <c r="H17" s="321">
        <v>2820.4803552100002</v>
      </c>
      <c r="I17" s="321">
        <v>-91</v>
      </c>
      <c r="J17" s="321">
        <v>2729.35183323</v>
      </c>
      <c r="K17" s="321">
        <v>3089.7775278600002</v>
      </c>
      <c r="L17" s="321">
        <v>-64</v>
      </c>
      <c r="M17" s="321">
        <v>3025.5862334200001</v>
      </c>
    </row>
    <row r="18" spans="1:13" ht="11.55" customHeight="1">
      <c r="A18" s="320" t="s">
        <v>240</v>
      </c>
      <c r="B18" s="457">
        <v>36590.28330956</v>
      </c>
      <c r="C18" s="321">
        <v>24359</v>
      </c>
      <c r="D18" s="457">
        <v>60949.218445129998</v>
      </c>
      <c r="E18" s="457">
        <v>34413.751380720001</v>
      </c>
      <c r="F18" s="321">
        <v>23325</v>
      </c>
      <c r="G18" s="457">
        <v>57739.036980720004</v>
      </c>
      <c r="H18" s="321">
        <v>34312.254977570003</v>
      </c>
      <c r="I18" s="321">
        <v>22318</v>
      </c>
      <c r="J18" s="321">
        <v>56630.643725360002</v>
      </c>
      <c r="K18" s="321">
        <v>34359.266131930002</v>
      </c>
      <c r="L18" s="321">
        <v>21326</v>
      </c>
      <c r="M18" s="321">
        <v>55685.411160660005</v>
      </c>
    </row>
    <row r="19" spans="1:13" ht="11.55" customHeight="1">
      <c r="A19" s="332" t="s">
        <v>241</v>
      </c>
      <c r="B19" s="459">
        <v>15852.502976559999</v>
      </c>
      <c r="C19" s="321">
        <v>25094</v>
      </c>
      <c r="D19" s="459">
        <v>40946.863863660001</v>
      </c>
      <c r="E19" s="459">
        <v>13439.532383719999</v>
      </c>
      <c r="F19" s="321">
        <v>24655</v>
      </c>
      <c r="G19" s="459">
        <v>38095.000689289998</v>
      </c>
      <c r="H19" s="321">
        <v>13192.30957806</v>
      </c>
      <c r="I19" s="321">
        <v>23691</v>
      </c>
      <c r="J19" s="321">
        <v>36883.04388669</v>
      </c>
      <c r="K19" s="321">
        <v>12963.436613110001</v>
      </c>
      <c r="L19" s="321">
        <v>22744</v>
      </c>
      <c r="M19" s="321">
        <v>35707.741223410005</v>
      </c>
    </row>
    <row r="20" spans="1:13" ht="11.55" customHeight="1">
      <c r="A20" s="340" t="s">
        <v>266</v>
      </c>
      <c r="B20" s="464">
        <v>0</v>
      </c>
      <c r="C20" s="321">
        <v>0</v>
      </c>
      <c r="D20" s="464">
        <v>764.49000000000012</v>
      </c>
      <c r="E20" s="464">
        <v>0</v>
      </c>
      <c r="F20" s="321">
        <v>0</v>
      </c>
      <c r="G20" s="464">
        <v>516.52</v>
      </c>
      <c r="H20" s="335">
        <v>0</v>
      </c>
      <c r="I20" s="335">
        <v>0</v>
      </c>
      <c r="J20" s="335">
        <v>558.9699999999998</v>
      </c>
      <c r="K20" s="335">
        <v>0</v>
      </c>
      <c r="L20" s="335">
        <v>0</v>
      </c>
      <c r="M20" s="335">
        <v>601.41999999999996</v>
      </c>
    </row>
    <row r="21" spans="1:13" ht="11.55" customHeight="1">
      <c r="A21" s="340" t="s">
        <v>1556</v>
      </c>
      <c r="B21" s="464">
        <v>0</v>
      </c>
      <c r="C21" s="321">
        <v>0</v>
      </c>
      <c r="D21" s="464">
        <v>7939.78</v>
      </c>
      <c r="E21" s="464">
        <v>0</v>
      </c>
      <c r="F21" s="321">
        <v>0</v>
      </c>
      <c r="G21" s="464">
        <v>9451.99</v>
      </c>
      <c r="H21" s="335">
        <v>0</v>
      </c>
      <c r="I21" s="335">
        <v>0</v>
      </c>
      <c r="J21" s="335">
        <v>8919.6200000000008</v>
      </c>
      <c r="K21" s="335">
        <v>0</v>
      </c>
      <c r="L21" s="335">
        <v>0</v>
      </c>
      <c r="M21" s="335">
        <v>8286.81</v>
      </c>
    </row>
    <row r="22" spans="1:13" ht="11.55" customHeight="1">
      <c r="A22" s="340" t="s">
        <v>1557</v>
      </c>
      <c r="B22" s="464">
        <v>0</v>
      </c>
      <c r="C22" s="321">
        <v>0</v>
      </c>
      <c r="D22" s="464">
        <v>10390.039999999999</v>
      </c>
      <c r="E22" s="464">
        <v>0</v>
      </c>
      <c r="F22" s="321">
        <v>0</v>
      </c>
      <c r="G22" s="464">
        <v>8297.3499999999985</v>
      </c>
      <c r="H22" s="335">
        <v>0</v>
      </c>
      <c r="I22" s="335">
        <v>0</v>
      </c>
      <c r="J22" s="335">
        <v>8119.1299999999992</v>
      </c>
      <c r="K22" s="335">
        <v>0</v>
      </c>
      <c r="L22" s="335">
        <v>0</v>
      </c>
      <c r="M22" s="335">
        <v>7970.37</v>
      </c>
    </row>
    <row r="23" spans="1:13" ht="11.55" customHeight="1">
      <c r="A23" s="340" t="s">
        <v>268</v>
      </c>
      <c r="B23" s="464">
        <v>0</v>
      </c>
      <c r="C23" s="321">
        <v>0</v>
      </c>
      <c r="D23" s="464">
        <v>21852.553863660003</v>
      </c>
      <c r="E23" s="464">
        <v>0</v>
      </c>
      <c r="F23" s="321">
        <v>0</v>
      </c>
      <c r="G23" s="464">
        <v>19829.140689290005</v>
      </c>
      <c r="H23" s="335">
        <v>0</v>
      </c>
      <c r="I23" s="335">
        <v>0</v>
      </c>
      <c r="J23" s="335">
        <v>19285.323886689999</v>
      </c>
      <c r="K23" s="335">
        <v>0</v>
      </c>
      <c r="L23" s="335">
        <v>0</v>
      </c>
      <c r="M23" s="335">
        <v>18849.14122341001</v>
      </c>
    </row>
    <row r="24" spans="1:13" ht="11.55" customHeight="1">
      <c r="A24" s="332" t="s">
        <v>242</v>
      </c>
      <c r="B24" s="459">
        <v>6411.66627668</v>
      </c>
      <c r="C24" s="321">
        <v>-508</v>
      </c>
      <c r="D24" s="459">
        <v>5903.7497761999994</v>
      </c>
      <c r="E24" s="459">
        <v>6386.7125039499997</v>
      </c>
      <c r="F24" s="321">
        <v>-498</v>
      </c>
      <c r="G24" s="459">
        <v>5888.9601945100003</v>
      </c>
      <c r="H24" s="321">
        <v>6347.5726181299997</v>
      </c>
      <c r="I24" s="321">
        <v>-494</v>
      </c>
      <c r="J24" s="321">
        <v>5853.1317193500008</v>
      </c>
      <c r="K24" s="321">
        <v>6336.1878918699995</v>
      </c>
      <c r="L24" s="321">
        <v>-522</v>
      </c>
      <c r="M24" s="321">
        <v>5813.7750496199997</v>
      </c>
    </row>
    <row r="25" spans="1:13" ht="11.55" customHeight="1">
      <c r="A25" s="340" t="s">
        <v>1558</v>
      </c>
      <c r="B25" s="464">
        <v>0</v>
      </c>
      <c r="C25" s="321">
        <v>0</v>
      </c>
      <c r="D25" s="464">
        <v>0</v>
      </c>
      <c r="E25" s="464">
        <v>0</v>
      </c>
      <c r="F25" s="321">
        <v>0</v>
      </c>
      <c r="G25" s="464">
        <v>0</v>
      </c>
      <c r="H25" s="335"/>
      <c r="I25" s="335"/>
      <c r="J25" s="335"/>
      <c r="K25" s="335">
        <v>0</v>
      </c>
      <c r="L25" s="335">
        <v>0</v>
      </c>
      <c r="M25" s="335">
        <v>0</v>
      </c>
    </row>
    <row r="26" spans="1:13" ht="11.55" customHeight="1">
      <c r="A26" s="340" t="s">
        <v>1559</v>
      </c>
      <c r="B26" s="464">
        <v>0</v>
      </c>
      <c r="C26" s="321">
        <v>0</v>
      </c>
      <c r="D26" s="464">
        <v>5903.7497761999994</v>
      </c>
      <c r="E26" s="464">
        <v>0</v>
      </c>
      <c r="F26" s="321">
        <v>0</v>
      </c>
      <c r="G26" s="464">
        <v>5888.9601945100003</v>
      </c>
      <c r="H26" s="335">
        <v>0</v>
      </c>
      <c r="I26" s="335">
        <v>0</v>
      </c>
      <c r="J26" s="335">
        <v>5853.1317193500008</v>
      </c>
      <c r="K26" s="335">
        <v>0</v>
      </c>
      <c r="L26" s="335">
        <v>0</v>
      </c>
      <c r="M26" s="335">
        <v>5813.7750496199997</v>
      </c>
    </row>
    <row r="27" spans="1:13" ht="11.55" customHeight="1">
      <c r="A27" s="332" t="s">
        <v>3126</v>
      </c>
      <c r="B27" s="459">
        <v>924.80716912000003</v>
      </c>
      <c r="C27" s="321">
        <v>-94</v>
      </c>
      <c r="D27" s="459">
        <v>830.9681673</v>
      </c>
      <c r="E27" s="459">
        <v>1104.2627784000001</v>
      </c>
      <c r="F27" s="321">
        <v>-811</v>
      </c>
      <c r="G27" s="459">
        <v>293.52606118</v>
      </c>
      <c r="H27" s="321">
        <v>1158.9969524100002</v>
      </c>
      <c r="I27" s="321">
        <v>-854</v>
      </c>
      <c r="J27" s="321">
        <v>304.81552506999998</v>
      </c>
      <c r="K27" s="321">
        <v>1222.3224682499999</v>
      </c>
      <c r="L27" s="321">
        <v>-872</v>
      </c>
      <c r="M27" s="321">
        <v>350.38742033</v>
      </c>
    </row>
    <row r="28" spans="1:13" ht="11.55" customHeight="1">
      <c r="A28" s="340" t="s">
        <v>266</v>
      </c>
      <c r="B28" s="464">
        <v>0</v>
      </c>
      <c r="C28" s="321">
        <v>0</v>
      </c>
      <c r="D28" s="464">
        <v>830.96999999999991</v>
      </c>
      <c r="E28" s="464">
        <v>0</v>
      </c>
      <c r="F28" s="321">
        <v>0</v>
      </c>
      <c r="G28" s="464">
        <v>293.52999999999997</v>
      </c>
      <c r="H28" s="335">
        <v>0</v>
      </c>
      <c r="I28" s="335">
        <v>0</v>
      </c>
      <c r="J28" s="335">
        <v>304.82</v>
      </c>
      <c r="K28" s="335">
        <v>0</v>
      </c>
      <c r="L28" s="335">
        <v>0</v>
      </c>
      <c r="M28" s="335">
        <v>350.39</v>
      </c>
    </row>
    <row r="29" spans="1:13" ht="11.55" customHeight="1">
      <c r="A29" s="332" t="s">
        <v>3127</v>
      </c>
      <c r="B29" s="459">
        <v>13401.306887190001</v>
      </c>
      <c r="C29" s="321">
        <v>-134</v>
      </c>
      <c r="D29" s="459">
        <v>13267.636637959999</v>
      </c>
      <c r="E29" s="459">
        <v>13483.24371463</v>
      </c>
      <c r="F29" s="321">
        <v>-22</v>
      </c>
      <c r="G29" s="459">
        <v>13461.55003572</v>
      </c>
      <c r="H29" s="321">
        <v>13613.37582897</v>
      </c>
      <c r="I29" s="321">
        <v>-24</v>
      </c>
      <c r="J29" s="321">
        <v>13589.652594249999</v>
      </c>
      <c r="K29" s="321">
        <v>13837.3191587</v>
      </c>
      <c r="L29" s="321">
        <v>-24</v>
      </c>
      <c r="M29" s="321">
        <v>13813.5074673</v>
      </c>
    </row>
    <row r="30" spans="1:13" ht="11.55" customHeight="1">
      <c r="A30" s="341" t="s">
        <v>3128</v>
      </c>
      <c r="B30" s="476">
        <v>1849.9520205700001</v>
      </c>
      <c r="C30" s="335">
        <v>0</v>
      </c>
      <c r="D30" s="476">
        <v>1849.96</v>
      </c>
      <c r="E30" s="476">
        <v>1513.69329608</v>
      </c>
      <c r="F30" s="335">
        <v>0</v>
      </c>
      <c r="G30" s="476">
        <v>1513.7</v>
      </c>
      <c r="H30" s="335">
        <v>1423.77639705</v>
      </c>
      <c r="I30" s="335">
        <v>0</v>
      </c>
      <c r="J30" s="335">
        <v>1423.77639705</v>
      </c>
      <c r="K30" s="335">
        <v>1403.3462318499999</v>
      </c>
      <c r="L30" s="335">
        <v>0</v>
      </c>
      <c r="M30" s="335">
        <v>1403.3462318499999</v>
      </c>
    </row>
    <row r="31" spans="1:13" ht="11.55" customHeight="1">
      <c r="A31" s="341" t="s">
        <v>3129</v>
      </c>
      <c r="B31" s="476">
        <v>24026.320262540001</v>
      </c>
      <c r="C31" s="335">
        <v>12083</v>
      </c>
      <c r="D31" s="476">
        <v>36108.883707940004</v>
      </c>
      <c r="E31" s="476">
        <v>23829.192100469998</v>
      </c>
      <c r="F31" s="335">
        <v>12330</v>
      </c>
      <c r="G31" s="476">
        <v>36158.998722540004</v>
      </c>
      <c r="H31" s="335">
        <v>23199.883000459999</v>
      </c>
      <c r="I31" s="335">
        <v>-81</v>
      </c>
      <c r="J31" s="335">
        <v>23118.888961090001</v>
      </c>
      <c r="K31" s="335">
        <v>22833.069600549999</v>
      </c>
      <c r="L31" s="335">
        <v>-79</v>
      </c>
      <c r="M31" s="335">
        <v>22754.482650869999</v>
      </c>
    </row>
    <row r="32" spans="1:13" ht="11.55" customHeight="1">
      <c r="A32" s="334" t="s">
        <v>267</v>
      </c>
      <c r="B32" s="463"/>
      <c r="C32" s="335"/>
      <c r="D32" s="463">
        <v>14187.42</v>
      </c>
      <c r="E32" s="463"/>
      <c r="F32" s="335"/>
      <c r="G32" s="463">
        <v>13784.05</v>
      </c>
      <c r="H32" s="335"/>
      <c r="I32" s="335"/>
      <c r="J32" s="335">
        <v>13292</v>
      </c>
      <c r="K32" s="335"/>
      <c r="L32" s="335"/>
      <c r="M32" s="335">
        <v>12810</v>
      </c>
    </row>
    <row r="33" spans="1:13" ht="11.55" customHeight="1">
      <c r="A33" s="334" t="s">
        <v>266</v>
      </c>
      <c r="B33" s="463">
        <v>0</v>
      </c>
      <c r="C33" s="335">
        <v>0</v>
      </c>
      <c r="D33" s="463">
        <v>21341.57</v>
      </c>
      <c r="E33" s="463">
        <v>0</v>
      </c>
      <c r="F33" s="335">
        <v>0</v>
      </c>
      <c r="G33" s="463">
        <v>21776.04</v>
      </c>
      <c r="H33" s="335">
        <v>0</v>
      </c>
      <c r="I33" s="335">
        <v>0</v>
      </c>
      <c r="J33" s="335">
        <v>9261.65</v>
      </c>
      <c r="K33" s="335">
        <v>0</v>
      </c>
      <c r="L33" s="335">
        <v>0</v>
      </c>
      <c r="M33" s="335">
        <v>9367.73</v>
      </c>
    </row>
    <row r="34" spans="1:13" ht="11.55" customHeight="1">
      <c r="A34" s="334" t="s">
        <v>1558</v>
      </c>
      <c r="B34" s="463">
        <v>0</v>
      </c>
      <c r="C34" s="335">
        <v>0</v>
      </c>
      <c r="D34" s="463">
        <v>456.04</v>
      </c>
      <c r="E34" s="463">
        <v>0</v>
      </c>
      <c r="F34" s="335">
        <v>0</v>
      </c>
      <c r="G34" s="463">
        <v>471.17</v>
      </c>
      <c r="H34" s="335">
        <v>0</v>
      </c>
      <c r="I34" s="335">
        <v>0</v>
      </c>
      <c r="J34" s="335">
        <v>433.58</v>
      </c>
      <c r="K34" s="335">
        <v>0</v>
      </c>
      <c r="L34" s="335">
        <v>0</v>
      </c>
      <c r="M34" s="335">
        <v>440.88</v>
      </c>
    </row>
    <row r="35" spans="1:13" ht="11.55" customHeight="1">
      <c r="A35" s="334" t="s">
        <v>268</v>
      </c>
      <c r="B35" s="463">
        <v>0</v>
      </c>
      <c r="C35" s="335">
        <v>0</v>
      </c>
      <c r="D35" s="463">
        <v>123.85370794000568</v>
      </c>
      <c r="E35" s="463">
        <v>0</v>
      </c>
      <c r="F35" s="335">
        <v>0</v>
      </c>
      <c r="G35" s="463">
        <v>127.73872254000349</v>
      </c>
      <c r="H35" s="335">
        <v>0</v>
      </c>
      <c r="I35" s="335">
        <v>0</v>
      </c>
      <c r="J35" s="335">
        <v>131.64896109000068</v>
      </c>
      <c r="K35" s="335">
        <v>0</v>
      </c>
      <c r="L35" s="335">
        <v>0</v>
      </c>
      <c r="M35" s="335">
        <v>135.5326508699992</v>
      </c>
    </row>
    <row r="36" spans="1:13" ht="11.55" customHeight="1">
      <c r="A36" s="341" t="s">
        <v>3130</v>
      </c>
      <c r="B36" s="335">
        <v>-12474.96539592</v>
      </c>
      <c r="C36" s="335">
        <v>-12216</v>
      </c>
      <c r="D36" s="335">
        <v>-24691.207069979999</v>
      </c>
      <c r="E36" s="476">
        <v>-11859.64168192</v>
      </c>
      <c r="F36" s="335">
        <v>-12352</v>
      </c>
      <c r="G36" s="476">
        <v>-24211.148686820001</v>
      </c>
      <c r="H36" s="335">
        <v>-11010.28356854</v>
      </c>
      <c r="I36" s="335">
        <v>57</v>
      </c>
      <c r="J36" s="335">
        <v>-10953.012763889999</v>
      </c>
      <c r="K36" s="335">
        <v>-10399.72705252</v>
      </c>
      <c r="L36" s="335">
        <v>55</v>
      </c>
      <c r="M36" s="335">
        <v>-10344.32141542</v>
      </c>
    </row>
    <row r="37" spans="1:13" ht="11.55" customHeight="1">
      <c r="A37" s="334" t="s">
        <v>267</v>
      </c>
      <c r="B37" s="463" t="s">
        <v>184</v>
      </c>
      <c r="C37" s="335" t="s">
        <v>184</v>
      </c>
      <c r="D37" s="335">
        <v>-7695.98</v>
      </c>
      <c r="E37" s="463" t="s">
        <v>184</v>
      </c>
      <c r="F37" s="335" t="s">
        <v>184</v>
      </c>
      <c r="G37" s="463">
        <v>-7297.1100000000006</v>
      </c>
      <c r="H37" s="335" t="s">
        <v>184</v>
      </c>
      <c r="I37" s="335" t="s">
        <v>184</v>
      </c>
      <c r="J37" s="335">
        <v>-6795</v>
      </c>
      <c r="K37" s="335" t="s">
        <v>184</v>
      </c>
      <c r="L37" s="335" t="s">
        <v>184</v>
      </c>
      <c r="M37" s="335">
        <v>-6404</v>
      </c>
    </row>
    <row r="38" spans="1:13" ht="11.55" customHeight="1">
      <c r="A38" s="334" t="s">
        <v>266</v>
      </c>
      <c r="B38" s="463">
        <v>0</v>
      </c>
      <c r="C38" s="335">
        <v>0</v>
      </c>
      <c r="D38" s="335">
        <v>-16539.189999999999</v>
      </c>
      <c r="E38" s="463">
        <v>0</v>
      </c>
      <c r="F38" s="335">
        <v>0</v>
      </c>
      <c r="G38" s="463">
        <v>-16442.86</v>
      </c>
      <c r="H38" s="335">
        <v>0</v>
      </c>
      <c r="I38" s="335">
        <v>0</v>
      </c>
      <c r="J38" s="335">
        <v>-3724.73</v>
      </c>
      <c r="K38" s="335">
        <v>0</v>
      </c>
      <c r="L38" s="335">
        <v>0</v>
      </c>
      <c r="M38" s="335">
        <v>-3499.69</v>
      </c>
    </row>
    <row r="39" spans="1:13" ht="11.25" customHeight="1">
      <c r="A39" s="334" t="s">
        <v>1558</v>
      </c>
      <c r="B39" s="463">
        <v>0</v>
      </c>
      <c r="C39" s="335">
        <v>0</v>
      </c>
      <c r="D39" s="335">
        <v>-456.04</v>
      </c>
      <c r="E39" s="463">
        <v>0</v>
      </c>
      <c r="F39" s="335">
        <v>0</v>
      </c>
      <c r="G39" s="463">
        <v>-471.17</v>
      </c>
      <c r="H39" s="335">
        <v>0</v>
      </c>
      <c r="I39" s="335">
        <v>0</v>
      </c>
      <c r="J39" s="335">
        <v>-433.58</v>
      </c>
      <c r="K39" s="335">
        <v>0</v>
      </c>
      <c r="L39" s="335">
        <v>0</v>
      </c>
      <c r="M39" s="335">
        <v>-440.88</v>
      </c>
    </row>
    <row r="40" spans="1:13" ht="11.55" customHeight="1">
      <c r="A40" s="320" t="s">
        <v>245</v>
      </c>
      <c r="B40" s="457">
        <v>1738713.00881597</v>
      </c>
      <c r="C40" s="321">
        <v>-206207</v>
      </c>
      <c r="D40" s="457">
        <v>1532505.98913128</v>
      </c>
      <c r="E40" s="457">
        <v>1738339.2299367199</v>
      </c>
      <c r="F40" s="321">
        <v>-205039</v>
      </c>
      <c r="G40" s="457">
        <v>1533300.7047695902</v>
      </c>
      <c r="H40" s="321">
        <v>1678378.1706395501</v>
      </c>
      <c r="I40" s="321">
        <v>-201074</v>
      </c>
      <c r="J40" s="321">
        <v>1477304.3404029598</v>
      </c>
      <c r="K40" s="321">
        <v>1651424.5672918798</v>
      </c>
      <c r="L40" s="321">
        <v>-196268</v>
      </c>
      <c r="M40" s="321">
        <v>1455156.1816189599</v>
      </c>
    </row>
    <row r="41" spans="1:13" ht="15" customHeight="1">
      <c r="A41" s="342" t="s">
        <v>3131</v>
      </c>
      <c r="B41" s="342"/>
      <c r="C41" s="342"/>
      <c r="D41" s="342"/>
      <c r="E41" s="342"/>
      <c r="F41" s="342"/>
      <c r="G41" s="342"/>
      <c r="H41" s="342"/>
      <c r="I41" s="477"/>
      <c r="J41" s="477"/>
      <c r="K41" s="477"/>
      <c r="L41" s="477"/>
      <c r="M41" s="477"/>
    </row>
    <row r="42" spans="1:13">
      <c r="A42" s="478"/>
      <c r="B42" s="478"/>
      <c r="C42" s="478"/>
      <c r="D42" s="478"/>
      <c r="E42" s="478"/>
      <c r="F42" s="478"/>
      <c r="G42" s="478"/>
      <c r="H42" s="478"/>
      <c r="I42" s="478"/>
      <c r="J42" s="478"/>
      <c r="K42" s="478"/>
      <c r="L42" s="478"/>
      <c r="M42" s="478"/>
    </row>
  </sheetData>
  <hyperlinks>
    <hyperlink ref="A1" location="Menu!E38" display="Balanço Patrimonial Consolidado - Ativo" xr:uid="{E2471FE8-D585-46F2-87EB-543C33F4BE6E}"/>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80001-F9E4-49B6-AFC0-8C98785CA896}">
  <sheetPr codeName="Plan20">
    <tabColor rgb="FF5F6062"/>
  </sheetPr>
  <dimension ref="A1:BR39"/>
  <sheetViews>
    <sheetView workbookViewId="0">
      <selection sqref="A1:XFD1048576"/>
    </sheetView>
  </sheetViews>
  <sheetFormatPr defaultColWidth="8.5546875" defaultRowHeight="13.8"/>
  <cols>
    <col min="1" max="1" width="70.5546875" style="3" customWidth="1"/>
    <col min="2" max="2" width="12" style="3" bestFit="1" customWidth="1"/>
    <col min="3" max="3" width="13.77734375" style="3" customWidth="1"/>
    <col min="4" max="4" width="13.44140625" style="3" bestFit="1" customWidth="1"/>
    <col min="5" max="5" width="12" style="3" bestFit="1" customWidth="1"/>
    <col min="6" max="6" width="13.77734375" style="3" customWidth="1"/>
    <col min="7" max="7" width="13.44140625" style="3" bestFit="1" customWidth="1"/>
    <col min="8" max="8" width="10.44140625" style="3" bestFit="1" customWidth="1"/>
    <col min="9" max="9" width="12.44140625" style="3" bestFit="1" customWidth="1"/>
    <col min="10" max="11" width="10.44140625" style="3" bestFit="1" customWidth="1"/>
    <col min="12" max="12" width="12.44140625" style="3" bestFit="1" customWidth="1"/>
    <col min="13" max="13" width="10.44140625" style="3" bestFit="1" customWidth="1"/>
    <col min="14" max="14" width="10.44140625" style="3" customWidth="1"/>
    <col min="15" max="15" width="12.77734375" style="3" customWidth="1"/>
    <col min="16" max="16" width="10.44140625" style="3" customWidth="1"/>
    <col min="17" max="17" width="10.44140625" style="3" bestFit="1" customWidth="1"/>
    <col min="18" max="18" width="12.44140625" style="3" bestFit="1" customWidth="1"/>
    <col min="19" max="20" width="10.44140625" style="3" bestFit="1" customWidth="1"/>
    <col min="21" max="21" width="12.44140625" style="3" bestFit="1" customWidth="1"/>
    <col min="22" max="23" width="10.44140625" style="3" bestFit="1" customWidth="1"/>
    <col min="24" max="24" width="12.44140625" style="3" bestFit="1" customWidth="1"/>
    <col min="25" max="26" width="10.44140625" style="3" bestFit="1" customWidth="1"/>
    <col min="27" max="27" width="12.44140625" style="3" bestFit="1" customWidth="1"/>
    <col min="28" max="28" width="10.44140625" style="3" bestFit="1" customWidth="1"/>
    <col min="29" max="29" width="10.77734375" style="3" bestFit="1" customWidth="1"/>
    <col min="30" max="30" width="12.44140625" style="3" bestFit="1" customWidth="1"/>
    <col min="31" max="32" width="10.44140625" style="3" bestFit="1" customWidth="1"/>
    <col min="33" max="33" width="12.44140625" style="3" bestFit="1" customWidth="1"/>
    <col min="34" max="34" width="10.44140625" style="3" bestFit="1" customWidth="1"/>
    <col min="35" max="35" width="10.77734375" style="3" bestFit="1" customWidth="1"/>
    <col min="36" max="36" width="12.44140625" style="3" bestFit="1" customWidth="1"/>
    <col min="37" max="38" width="10.44140625" style="3" bestFit="1" customWidth="1"/>
    <col min="39" max="39" width="12.44140625" style="3" bestFit="1" customWidth="1"/>
    <col min="40" max="41" width="10.44140625" style="3" bestFit="1" customWidth="1"/>
    <col min="42" max="42" width="12.44140625" style="3" bestFit="1" customWidth="1"/>
    <col min="43" max="44" width="10.44140625" style="3" bestFit="1" customWidth="1"/>
    <col min="45" max="45" width="12.44140625" style="3" bestFit="1" customWidth="1"/>
    <col min="46" max="47" width="10.44140625" style="3" bestFit="1" customWidth="1"/>
    <col min="48" max="48" width="12.44140625" style="3" bestFit="1" customWidth="1"/>
    <col min="49" max="50" width="10.44140625" style="3" bestFit="1" customWidth="1"/>
    <col min="51" max="51" width="12.44140625" style="3" bestFit="1" customWidth="1"/>
    <col min="52" max="53" width="10.44140625" style="3" bestFit="1" customWidth="1"/>
    <col min="54" max="54" width="12.44140625" style="3" bestFit="1" customWidth="1"/>
    <col min="55" max="56" width="10.44140625" style="3" bestFit="1" customWidth="1"/>
    <col min="57" max="57" width="12.44140625" style="3" bestFit="1" customWidth="1"/>
    <col min="58" max="59" width="10.44140625" style="3" bestFit="1" customWidth="1"/>
    <col min="60" max="60" width="12.44140625" style="3" bestFit="1" customWidth="1"/>
    <col min="61" max="61" width="10.44140625" style="3" bestFit="1" customWidth="1"/>
    <col min="62" max="62" width="12" style="3" bestFit="1" customWidth="1"/>
    <col min="63" max="63" width="12.44140625" style="3" bestFit="1" customWidth="1"/>
    <col min="64" max="65" width="12" style="3" bestFit="1" customWidth="1"/>
    <col min="66" max="66" width="12.44140625" style="3" bestFit="1" customWidth="1"/>
    <col min="67" max="68" width="12" style="3" bestFit="1" customWidth="1"/>
    <col min="69" max="69" width="12.44140625" style="3" bestFit="1" customWidth="1"/>
    <col min="70" max="70" width="12" style="3" bestFit="1" customWidth="1"/>
    <col min="71" max="72" width="8.5546875" style="3"/>
    <col min="73" max="73" width="12.44140625" style="3" bestFit="1" customWidth="1"/>
    <col min="74" max="16384" width="8.5546875" style="3"/>
  </cols>
  <sheetData>
    <row r="1" spans="1:70" ht="15.6">
      <c r="A1" s="53" t="s">
        <v>3132</v>
      </c>
      <c r="B1" s="53"/>
      <c r="C1" s="53"/>
      <c r="D1" s="53"/>
      <c r="E1" s="53"/>
      <c r="F1" s="53"/>
      <c r="G1" s="53"/>
      <c r="H1" s="313"/>
      <c r="I1" s="313"/>
      <c r="J1" s="313"/>
      <c r="K1" s="313"/>
      <c r="L1" s="313"/>
      <c r="M1" s="313"/>
      <c r="N1" s="313"/>
      <c r="O1" s="313"/>
      <c r="P1" s="313"/>
      <c r="Q1" s="313"/>
      <c r="R1" s="313"/>
      <c r="S1" s="313"/>
      <c r="T1" s="313"/>
      <c r="U1" s="313"/>
      <c r="W1" s="313"/>
      <c r="X1" s="313"/>
      <c r="Y1" s="449"/>
      <c r="Z1" s="313"/>
      <c r="AA1" s="313"/>
      <c r="AB1" s="449"/>
      <c r="AC1" s="313"/>
      <c r="AD1" s="313"/>
      <c r="AE1" s="313"/>
      <c r="AF1" s="313"/>
      <c r="AG1" s="313"/>
      <c r="AH1" s="313"/>
      <c r="AI1" s="313"/>
      <c r="AJ1" s="313"/>
      <c r="AK1" s="313"/>
      <c r="AL1" s="313"/>
      <c r="AM1" s="313"/>
      <c r="AN1" s="313"/>
      <c r="AO1" s="313"/>
      <c r="AP1" s="313"/>
      <c r="AQ1" s="313"/>
      <c r="AR1" s="313"/>
      <c r="AS1" s="313"/>
      <c r="AT1" s="313"/>
      <c r="AU1" s="313"/>
      <c r="AV1" s="313"/>
      <c r="AW1" s="313"/>
      <c r="AX1" s="313"/>
      <c r="AY1" s="313"/>
      <c r="AZ1" s="313"/>
      <c r="BA1" s="313"/>
      <c r="BB1" s="313"/>
      <c r="BC1" s="313"/>
      <c r="BD1" s="313"/>
      <c r="BE1" s="313"/>
      <c r="BF1" s="313"/>
      <c r="BG1" s="313"/>
      <c r="BH1" s="313"/>
      <c r="BI1" s="313"/>
      <c r="BJ1" s="313"/>
      <c r="BK1" s="313"/>
      <c r="BL1" s="313"/>
      <c r="BM1" s="313"/>
      <c r="BN1" s="313"/>
      <c r="BO1" s="313"/>
      <c r="BP1" s="313"/>
      <c r="BQ1" s="313"/>
      <c r="BR1" s="449" t="s">
        <v>2693</v>
      </c>
    </row>
    <row r="2" spans="1:70" s="451" customFormat="1" ht="55.2">
      <c r="A2" s="450"/>
      <c r="B2" s="315" t="s">
        <v>2695</v>
      </c>
      <c r="C2" s="315" t="s">
        <v>3125</v>
      </c>
      <c r="D2" s="315" t="s">
        <v>2475</v>
      </c>
      <c r="E2" s="315" t="s">
        <v>2695</v>
      </c>
      <c r="F2" s="315" t="s">
        <v>3125</v>
      </c>
      <c r="G2" s="315" t="s">
        <v>2475</v>
      </c>
      <c r="H2" s="315" t="s">
        <v>2695</v>
      </c>
      <c r="I2" s="315" t="s">
        <v>3125</v>
      </c>
      <c r="J2" s="315" t="s">
        <v>2475</v>
      </c>
      <c r="K2" s="315" t="s">
        <v>2695</v>
      </c>
      <c r="L2" s="315" t="s">
        <v>3125</v>
      </c>
      <c r="M2" s="315" t="s">
        <v>2475</v>
      </c>
      <c r="N2" s="315" t="s">
        <v>2695</v>
      </c>
      <c r="O2" s="315" t="s">
        <v>3125</v>
      </c>
      <c r="P2" s="315" t="s">
        <v>2475</v>
      </c>
      <c r="Q2" s="315" t="s">
        <v>2695</v>
      </c>
      <c r="R2" s="315" t="s">
        <v>3125</v>
      </c>
      <c r="S2" s="315" t="s">
        <v>2475</v>
      </c>
      <c r="T2" s="315" t="s">
        <v>2695</v>
      </c>
      <c r="U2" s="315" t="s">
        <v>3125</v>
      </c>
      <c r="V2" s="315" t="s">
        <v>2475</v>
      </c>
      <c r="W2" s="315" t="s">
        <v>2695</v>
      </c>
      <c r="X2" s="315" t="s">
        <v>3125</v>
      </c>
      <c r="Y2" s="315" t="s">
        <v>2475</v>
      </c>
      <c r="Z2" s="315" t="s">
        <v>2695</v>
      </c>
      <c r="AA2" s="315" t="s">
        <v>3125</v>
      </c>
      <c r="AB2" s="316" t="s">
        <v>2475</v>
      </c>
      <c r="AC2" s="316" t="s">
        <v>2695</v>
      </c>
      <c r="AD2" s="315" t="s">
        <v>3125</v>
      </c>
      <c r="AE2" s="315" t="s">
        <v>2475</v>
      </c>
      <c r="AF2" s="315" t="s">
        <v>2695</v>
      </c>
      <c r="AG2" s="315" t="s">
        <v>3125</v>
      </c>
      <c r="AH2" s="315" t="s">
        <v>2475</v>
      </c>
      <c r="AI2" s="316" t="s">
        <v>2695</v>
      </c>
      <c r="AJ2" s="316" t="s">
        <v>3125</v>
      </c>
      <c r="AK2" s="316" t="s">
        <v>2475</v>
      </c>
      <c r="AL2" s="315" t="s">
        <v>2695</v>
      </c>
      <c r="AM2" s="315" t="s">
        <v>3125</v>
      </c>
      <c r="AN2" s="315" t="s">
        <v>2475</v>
      </c>
      <c r="AO2" s="315" t="s">
        <v>2695</v>
      </c>
      <c r="AP2" s="315" t="s">
        <v>3125</v>
      </c>
      <c r="AQ2" s="315" t="s">
        <v>2475</v>
      </c>
      <c r="AR2" s="315" t="s">
        <v>2695</v>
      </c>
      <c r="AS2" s="315" t="s">
        <v>3125</v>
      </c>
      <c r="AT2" s="315" t="s">
        <v>2475</v>
      </c>
      <c r="AU2" s="315" t="s">
        <v>2695</v>
      </c>
      <c r="AV2" s="315" t="s">
        <v>3125</v>
      </c>
      <c r="AW2" s="315" t="s">
        <v>2475</v>
      </c>
      <c r="AX2" s="315" t="s">
        <v>2695</v>
      </c>
      <c r="AY2" s="315" t="s">
        <v>3125</v>
      </c>
      <c r="AZ2" s="315" t="s">
        <v>2475</v>
      </c>
      <c r="BA2" s="315" t="s">
        <v>2695</v>
      </c>
      <c r="BB2" s="315" t="s">
        <v>3125</v>
      </c>
      <c r="BC2" s="315" t="s">
        <v>2475</v>
      </c>
      <c r="BD2" s="315" t="s">
        <v>2695</v>
      </c>
      <c r="BE2" s="315" t="s">
        <v>3125</v>
      </c>
      <c r="BF2" s="315" t="s">
        <v>2475</v>
      </c>
      <c r="BG2" s="315" t="s">
        <v>2695</v>
      </c>
      <c r="BH2" s="315" t="s">
        <v>3125</v>
      </c>
      <c r="BI2" s="315" t="s">
        <v>2475</v>
      </c>
      <c r="BJ2" s="315" t="s">
        <v>3133</v>
      </c>
      <c r="BK2" s="315" t="s">
        <v>3125</v>
      </c>
      <c r="BL2" s="315" t="s">
        <v>2476</v>
      </c>
      <c r="BM2" s="315" t="s">
        <v>3133</v>
      </c>
      <c r="BN2" s="315" t="s">
        <v>3125</v>
      </c>
      <c r="BO2" s="315" t="s">
        <v>2476</v>
      </c>
      <c r="BP2" s="315" t="s">
        <v>3133</v>
      </c>
      <c r="BQ2" s="315" t="s">
        <v>3125</v>
      </c>
      <c r="BR2" s="315" t="s">
        <v>2476</v>
      </c>
    </row>
    <row r="3" spans="1:70">
      <c r="A3" s="452" t="s">
        <v>2711</v>
      </c>
      <c r="B3" s="453"/>
      <c r="C3" s="453" t="s">
        <v>2372</v>
      </c>
      <c r="D3" s="454"/>
      <c r="E3" s="453"/>
      <c r="F3" s="453" t="s">
        <v>2517</v>
      </c>
      <c r="G3" s="454"/>
      <c r="H3" s="318" t="s">
        <v>2518</v>
      </c>
      <c r="I3" s="455"/>
      <c r="J3" s="455"/>
      <c r="K3" s="318" t="s">
        <v>2519</v>
      </c>
      <c r="L3" s="455"/>
      <c r="M3" s="455"/>
      <c r="N3" s="456" t="s">
        <v>2520</v>
      </c>
      <c r="O3" s="455"/>
      <c r="P3" s="455"/>
      <c r="Q3" s="318" t="s">
        <v>2508</v>
      </c>
      <c r="R3" s="455"/>
      <c r="S3" s="455"/>
      <c r="T3" s="318" t="s">
        <v>2477</v>
      </c>
      <c r="U3" s="455"/>
      <c r="V3" s="455"/>
      <c r="W3" s="318" t="s">
        <v>2478</v>
      </c>
      <c r="X3" s="455"/>
      <c r="Y3" s="455"/>
      <c r="Z3" s="318" t="s">
        <v>2479</v>
      </c>
      <c r="AA3" s="455"/>
      <c r="AB3" s="455"/>
      <c r="AC3" s="318" t="s">
        <v>2480</v>
      </c>
      <c r="AD3" s="455"/>
      <c r="AE3" s="455"/>
      <c r="AF3" s="318" t="s">
        <v>2481</v>
      </c>
      <c r="AG3" s="455"/>
      <c r="AH3" s="455"/>
      <c r="AI3" s="319" t="s">
        <v>2482</v>
      </c>
      <c r="AJ3" s="319"/>
      <c r="AK3" s="319"/>
      <c r="AL3" s="319">
        <v>42735</v>
      </c>
      <c r="AM3" s="319"/>
      <c r="AN3" s="319"/>
      <c r="AO3" s="318" t="s">
        <v>2484</v>
      </c>
      <c r="AP3" s="319"/>
      <c r="AQ3" s="319"/>
      <c r="AR3" s="318" t="s">
        <v>2521</v>
      </c>
      <c r="AS3" s="319"/>
      <c r="AT3" s="319"/>
      <c r="AU3" s="318" t="s">
        <v>2486</v>
      </c>
      <c r="AV3" s="455"/>
      <c r="AW3" s="455"/>
      <c r="AX3" s="318" t="s">
        <v>2487</v>
      </c>
      <c r="AY3" s="455"/>
      <c r="AZ3" s="455"/>
      <c r="BA3" s="318" t="s">
        <v>2488</v>
      </c>
      <c r="BB3" s="455"/>
      <c r="BC3" s="455"/>
      <c r="BD3" s="318" t="s">
        <v>2489</v>
      </c>
      <c r="BE3" s="455"/>
      <c r="BF3" s="455"/>
      <c r="BG3" s="319">
        <v>42094</v>
      </c>
      <c r="BH3" s="455"/>
      <c r="BI3" s="455"/>
      <c r="BJ3" s="319">
        <v>42004</v>
      </c>
      <c r="BK3" s="455"/>
      <c r="BL3" s="455"/>
      <c r="BM3" s="319">
        <v>41912</v>
      </c>
      <c r="BN3" s="455"/>
      <c r="BO3" s="455"/>
      <c r="BP3" s="319">
        <v>41820</v>
      </c>
      <c r="BQ3" s="455"/>
      <c r="BR3" s="455"/>
    </row>
    <row r="4" spans="1:70" ht="12" customHeight="1">
      <c r="A4" s="320" t="s">
        <v>269</v>
      </c>
      <c r="B4" s="457">
        <v>1593167.2819519199</v>
      </c>
      <c r="C4" s="458">
        <v>-206725</v>
      </c>
      <c r="D4" s="457">
        <v>1386441.7875436102</v>
      </c>
      <c r="E4" s="457">
        <v>1597176.1819906898</v>
      </c>
      <c r="F4" s="457">
        <v>-205041</v>
      </c>
      <c r="G4" s="457">
        <v>1392134.87898873</v>
      </c>
      <c r="H4" s="321">
        <v>1537520.17529009</v>
      </c>
      <c r="I4" s="321">
        <v>-201069</v>
      </c>
      <c r="J4" s="321">
        <v>1336451.0446170301</v>
      </c>
      <c r="K4" s="321">
        <v>1516435.5673207701</v>
      </c>
      <c r="L4" s="321">
        <v>-196281</v>
      </c>
      <c r="M4" s="321">
        <v>1320154.1258340701</v>
      </c>
      <c r="N4" s="321">
        <v>1502864.7708584398</v>
      </c>
      <c r="O4" s="321">
        <v>-193702</v>
      </c>
      <c r="P4" s="321">
        <v>1309162.8385419298</v>
      </c>
      <c r="Q4" s="321">
        <v>1471862.8148932201</v>
      </c>
      <c r="R4" s="321">
        <v>-188629</v>
      </c>
      <c r="S4" s="321">
        <v>1283233.7973597599</v>
      </c>
      <c r="T4" s="321">
        <v>1405008.0347253</v>
      </c>
      <c r="U4" s="321">
        <v>-184411</v>
      </c>
      <c r="V4" s="321">
        <v>1220597.3256073899</v>
      </c>
      <c r="W4" s="322">
        <v>1391216.2088096298</v>
      </c>
      <c r="X4" s="322">
        <v>-181880</v>
      </c>
      <c r="Y4" s="322">
        <v>1209335.9548683302</v>
      </c>
      <c r="Z4" s="322">
        <v>1362132.68015727</v>
      </c>
      <c r="AA4" s="322">
        <v>-178523</v>
      </c>
      <c r="AB4" s="322">
        <v>1183609.7555515401</v>
      </c>
      <c r="AC4" s="322">
        <v>1328779.14820203</v>
      </c>
      <c r="AD4" s="322">
        <v>-172177</v>
      </c>
      <c r="AE4" s="322">
        <v>1156602.1851828201</v>
      </c>
      <c r="AF4" s="321">
        <v>1315971.3011243502</v>
      </c>
      <c r="AG4" s="321">
        <v>-164023</v>
      </c>
      <c r="AH4" s="321">
        <v>1151947.8080234199</v>
      </c>
      <c r="AI4" s="321">
        <v>1284815.0655761498</v>
      </c>
      <c r="AJ4" s="321">
        <v>-159817</v>
      </c>
      <c r="AK4" s="321">
        <v>1124998.0923043799</v>
      </c>
      <c r="AL4" s="321">
        <v>1296378</v>
      </c>
      <c r="AM4" s="321">
        <v>-151678</v>
      </c>
      <c r="AN4" s="321">
        <v>1144700</v>
      </c>
      <c r="AO4" s="321">
        <v>1269388</v>
      </c>
      <c r="AP4" s="321">
        <v>-145908</v>
      </c>
      <c r="AQ4" s="321">
        <v>1123480</v>
      </c>
      <c r="AR4" s="321">
        <v>1270244</v>
      </c>
      <c r="AS4" s="321">
        <v>-140055</v>
      </c>
      <c r="AT4" s="321">
        <v>1130189</v>
      </c>
      <c r="AU4" s="321">
        <v>1172779</v>
      </c>
      <c r="AV4" s="321">
        <v>-130232</v>
      </c>
      <c r="AW4" s="321">
        <v>1042547</v>
      </c>
      <c r="AX4" s="321">
        <v>1248995</v>
      </c>
      <c r="AY4" s="321">
        <v>-125092</v>
      </c>
      <c r="AZ4" s="321">
        <v>1123903</v>
      </c>
      <c r="BA4" s="321">
        <v>1215583</v>
      </c>
      <c r="BB4" s="321">
        <v>-118468</v>
      </c>
      <c r="BC4" s="321">
        <v>1097115</v>
      </c>
      <c r="BD4" s="321">
        <v>1126530</v>
      </c>
      <c r="BE4" s="321">
        <v>-115988</v>
      </c>
      <c r="BF4" s="321">
        <v>1010542</v>
      </c>
      <c r="BG4" s="324">
        <v>1194447</v>
      </c>
      <c r="BH4" s="324">
        <v>-94697</v>
      </c>
      <c r="BI4" s="324">
        <v>1099750</v>
      </c>
      <c r="BJ4" s="325">
        <v>1109017</v>
      </c>
      <c r="BK4" s="325">
        <v>-99624</v>
      </c>
      <c r="BL4" s="325">
        <v>1009393</v>
      </c>
      <c r="BM4" s="325">
        <v>1063139</v>
      </c>
      <c r="BN4" s="325">
        <v>-98689</v>
      </c>
      <c r="BO4" s="325">
        <v>964450</v>
      </c>
      <c r="BP4" s="325">
        <v>1022807.1189999998</v>
      </c>
      <c r="BQ4" s="325">
        <v>-94733</v>
      </c>
      <c r="BR4" s="325">
        <v>928074</v>
      </c>
    </row>
    <row r="5" spans="1:70" ht="12" customHeight="1">
      <c r="A5" s="332" t="s">
        <v>247</v>
      </c>
      <c r="B5" s="459">
        <v>507060.35646914004</v>
      </c>
      <c r="C5" s="459">
        <v>11622</v>
      </c>
      <c r="D5" s="459">
        <v>518681.90324662998</v>
      </c>
      <c r="E5" s="459">
        <v>490838.01120632002</v>
      </c>
      <c r="F5" s="459">
        <v>9519</v>
      </c>
      <c r="G5" s="459">
        <v>500356.88321615005</v>
      </c>
      <c r="H5" s="321">
        <v>463259.08904588001</v>
      </c>
      <c r="I5" s="321">
        <v>8893</v>
      </c>
      <c r="J5" s="321">
        <v>472152.22043767001</v>
      </c>
      <c r="K5" s="321">
        <v>461487.06585296994</v>
      </c>
      <c r="L5" s="321">
        <v>8563</v>
      </c>
      <c r="M5" s="321">
        <v>470050.55198871996</v>
      </c>
      <c r="N5" s="321">
        <v>463424.37662488001</v>
      </c>
      <c r="O5" s="321">
        <v>8217</v>
      </c>
      <c r="P5" s="321">
        <v>471640.98031876003</v>
      </c>
      <c r="Q5" s="321">
        <v>454551.57078567997</v>
      </c>
      <c r="R5" s="321">
        <v>5553</v>
      </c>
      <c r="S5" s="321">
        <v>460104.13608829997</v>
      </c>
      <c r="T5" s="321">
        <v>426595.42493246001</v>
      </c>
      <c r="U5" s="321">
        <v>4833</v>
      </c>
      <c r="V5" s="321">
        <v>431428.55528357002</v>
      </c>
      <c r="W5" s="322">
        <v>407948.63359048998</v>
      </c>
      <c r="X5" s="322">
        <v>3642</v>
      </c>
      <c r="Y5" s="322">
        <v>411591.03807829</v>
      </c>
      <c r="Z5" s="322">
        <v>402937.90758438001</v>
      </c>
      <c r="AA5" s="322">
        <v>2921</v>
      </c>
      <c r="AB5" s="322">
        <v>405858.96393175999</v>
      </c>
      <c r="AC5" s="322">
        <v>359904.28830188001</v>
      </c>
      <c r="AD5" s="322">
        <v>2310</v>
      </c>
      <c r="AE5" s="322">
        <v>362214.11855143</v>
      </c>
      <c r="AF5" s="321">
        <v>352327.39227165002</v>
      </c>
      <c r="AG5" s="321">
        <v>2253</v>
      </c>
      <c r="AH5" s="321">
        <v>354580.64027178998</v>
      </c>
      <c r="AI5" s="321">
        <v>324925.55335040001</v>
      </c>
      <c r="AJ5" s="321">
        <v>2115</v>
      </c>
      <c r="AK5" s="321">
        <v>327040.24708728003</v>
      </c>
      <c r="AL5" s="321">
        <v>329414</v>
      </c>
      <c r="AM5" s="321">
        <v>2144</v>
      </c>
      <c r="AN5" s="321">
        <v>331558</v>
      </c>
      <c r="AO5" s="321">
        <v>308599</v>
      </c>
      <c r="AP5" s="321">
        <v>2661</v>
      </c>
      <c r="AQ5" s="321">
        <v>311260</v>
      </c>
      <c r="AR5" s="321">
        <v>309032</v>
      </c>
      <c r="AS5" s="321">
        <v>2681</v>
      </c>
      <c r="AT5" s="321">
        <v>311713</v>
      </c>
      <c r="AU5" s="321">
        <v>266318</v>
      </c>
      <c r="AV5" s="321">
        <v>5156</v>
      </c>
      <c r="AW5" s="321">
        <v>271474</v>
      </c>
      <c r="AX5" s="321">
        <v>292610</v>
      </c>
      <c r="AY5" s="321">
        <v>5709</v>
      </c>
      <c r="AZ5" s="321">
        <v>298319</v>
      </c>
      <c r="BA5" s="321">
        <v>300729</v>
      </c>
      <c r="BB5" s="321">
        <v>6173</v>
      </c>
      <c r="BC5" s="321">
        <v>306902</v>
      </c>
      <c r="BD5" s="321">
        <v>280443</v>
      </c>
      <c r="BE5" s="321">
        <v>4567</v>
      </c>
      <c r="BF5" s="321">
        <v>285010</v>
      </c>
      <c r="BG5" s="324">
        <v>298652</v>
      </c>
      <c r="BH5" s="324">
        <v>5082</v>
      </c>
      <c r="BI5" s="324">
        <v>303734</v>
      </c>
      <c r="BJ5" s="325">
        <v>294773</v>
      </c>
      <c r="BK5" s="325">
        <v>16058</v>
      </c>
      <c r="BL5" s="325">
        <v>310831</v>
      </c>
      <c r="BM5" s="325">
        <v>280976</v>
      </c>
      <c r="BN5" s="325">
        <v>16015</v>
      </c>
      <c r="BO5" s="325">
        <v>296991</v>
      </c>
      <c r="BP5" s="325">
        <v>277347</v>
      </c>
      <c r="BQ5" s="325">
        <v>13972</v>
      </c>
      <c r="BR5" s="325">
        <v>291319</v>
      </c>
    </row>
    <row r="6" spans="1:70" ht="12" customHeight="1">
      <c r="A6" s="332" t="s">
        <v>248</v>
      </c>
      <c r="B6" s="459">
        <v>269838.1694212</v>
      </c>
      <c r="C6" s="459">
        <v>410</v>
      </c>
      <c r="D6" s="459">
        <v>270247.83874540002</v>
      </c>
      <c r="E6" s="459">
        <v>296502.84391888999</v>
      </c>
      <c r="F6" s="459">
        <v>405</v>
      </c>
      <c r="G6" s="459">
        <v>296907.66039544001</v>
      </c>
      <c r="H6" s="321">
        <v>316543.13071552</v>
      </c>
      <c r="I6" s="321">
        <v>399</v>
      </c>
      <c r="J6" s="321">
        <v>316941.90089134005</v>
      </c>
      <c r="K6" s="321">
        <v>328027.56073525001</v>
      </c>
      <c r="L6" s="321">
        <v>393</v>
      </c>
      <c r="M6" s="321">
        <v>328420.28417502</v>
      </c>
      <c r="N6" s="321">
        <v>343236.46171284001</v>
      </c>
      <c r="O6" s="321">
        <v>387</v>
      </c>
      <c r="P6" s="321">
        <v>343623.42301412002</v>
      </c>
      <c r="Q6" s="321">
        <v>314575.27439564001</v>
      </c>
      <c r="R6" s="321">
        <v>760</v>
      </c>
      <c r="S6" s="321">
        <v>315334.91410997999</v>
      </c>
      <c r="T6" s="321">
        <v>315553.90183478</v>
      </c>
      <c r="U6" s="321">
        <v>753</v>
      </c>
      <c r="V6" s="321">
        <v>316306.58605826</v>
      </c>
      <c r="W6" s="322">
        <v>310609.02574121003</v>
      </c>
      <c r="X6" s="322">
        <v>1378</v>
      </c>
      <c r="Y6" s="322">
        <v>311986.84593236999</v>
      </c>
      <c r="Z6" s="322">
        <v>323910.00568871998</v>
      </c>
      <c r="AA6" s="322">
        <v>1889</v>
      </c>
      <c r="AB6" s="322">
        <v>325798.89888170001</v>
      </c>
      <c r="AC6" s="322">
        <v>336951.38354347995</v>
      </c>
      <c r="AD6" s="322">
        <v>2443</v>
      </c>
      <c r="AE6" s="322">
        <v>339394.38629371999</v>
      </c>
      <c r="AF6" s="321">
        <v>339122.98630272999</v>
      </c>
      <c r="AG6" s="321">
        <v>2435</v>
      </c>
      <c r="AH6" s="321">
        <v>341558.25804721995</v>
      </c>
      <c r="AI6" s="321">
        <v>346738.22995364002</v>
      </c>
      <c r="AJ6" s="321">
        <v>1548</v>
      </c>
      <c r="AK6" s="321">
        <v>348285.87751104997</v>
      </c>
      <c r="AL6" s="321">
        <v>366038</v>
      </c>
      <c r="AM6" s="321">
        <v>2531</v>
      </c>
      <c r="AN6" s="321">
        <v>368569</v>
      </c>
      <c r="AO6" s="321">
        <v>360337</v>
      </c>
      <c r="AP6" s="321">
        <v>1471</v>
      </c>
      <c r="AQ6" s="321">
        <v>361808</v>
      </c>
      <c r="AR6" s="321">
        <v>353662</v>
      </c>
      <c r="AS6" s="321">
        <v>1392</v>
      </c>
      <c r="AT6" s="321">
        <v>355054</v>
      </c>
      <c r="AU6" s="321">
        <v>318964</v>
      </c>
      <c r="AV6" s="321">
        <v>2242</v>
      </c>
      <c r="AW6" s="321">
        <v>321206</v>
      </c>
      <c r="AX6" s="321">
        <v>350954</v>
      </c>
      <c r="AY6" s="321">
        <v>2733</v>
      </c>
      <c r="AZ6" s="321">
        <v>353687</v>
      </c>
      <c r="BA6" s="321">
        <v>317914</v>
      </c>
      <c r="BB6" s="321">
        <v>2086</v>
      </c>
      <c r="BC6" s="321">
        <v>320000</v>
      </c>
      <c r="BD6" s="321">
        <v>305300</v>
      </c>
      <c r="BE6" s="321">
        <v>2161</v>
      </c>
      <c r="BF6" s="321">
        <v>307461</v>
      </c>
      <c r="BG6" s="324">
        <v>330858</v>
      </c>
      <c r="BH6" s="324">
        <v>2360</v>
      </c>
      <c r="BI6" s="324">
        <v>333218</v>
      </c>
      <c r="BJ6" s="325">
        <v>325013</v>
      </c>
      <c r="BK6" s="325">
        <v>8828</v>
      </c>
      <c r="BL6" s="325">
        <v>333841</v>
      </c>
      <c r="BM6" s="325">
        <v>304024</v>
      </c>
      <c r="BN6" s="325">
        <v>8345</v>
      </c>
      <c r="BO6" s="325">
        <v>312369</v>
      </c>
      <c r="BP6" s="325">
        <v>293342</v>
      </c>
      <c r="BQ6" s="325">
        <v>11017</v>
      </c>
      <c r="BR6" s="325">
        <v>304359</v>
      </c>
    </row>
    <row r="7" spans="1:70" ht="12" customHeight="1">
      <c r="A7" s="332" t="s">
        <v>270</v>
      </c>
      <c r="B7" s="459">
        <v>143568.50004473</v>
      </c>
      <c r="C7" s="459">
        <v>0</v>
      </c>
      <c r="D7" s="459">
        <v>143568.50004473</v>
      </c>
      <c r="E7" s="459">
        <v>130883.42865163001</v>
      </c>
      <c r="F7" s="459">
        <v>0</v>
      </c>
      <c r="G7" s="459">
        <v>130883.42865163001</v>
      </c>
      <c r="H7" s="321">
        <v>125336.18621546001</v>
      </c>
      <c r="I7" s="321">
        <v>0</v>
      </c>
      <c r="J7" s="321">
        <v>125336.18621546001</v>
      </c>
      <c r="K7" s="321">
        <v>117040.02693372</v>
      </c>
      <c r="L7" s="321">
        <v>0</v>
      </c>
      <c r="M7" s="321">
        <v>117040.02693372</v>
      </c>
      <c r="N7" s="321">
        <v>111565.92220483</v>
      </c>
      <c r="O7" s="321">
        <v>0</v>
      </c>
      <c r="P7" s="321">
        <v>111565.92220483</v>
      </c>
      <c r="Q7" s="321">
        <v>118684.37703691001</v>
      </c>
      <c r="R7" s="321">
        <v>0</v>
      </c>
      <c r="S7" s="321">
        <v>118684.37703691001</v>
      </c>
      <c r="T7" s="321">
        <v>115008.43169257001</v>
      </c>
      <c r="U7" s="321">
        <v>0</v>
      </c>
      <c r="V7" s="321">
        <v>115008.43169257001</v>
      </c>
      <c r="W7" s="322">
        <v>115236.50586825999</v>
      </c>
      <c r="X7" s="322">
        <v>0</v>
      </c>
      <c r="Y7" s="322">
        <v>115236.50586825999</v>
      </c>
      <c r="Z7" s="322">
        <v>107581.02476985</v>
      </c>
      <c r="AA7" s="322">
        <v>0</v>
      </c>
      <c r="AB7" s="322">
        <v>107581.02476985</v>
      </c>
      <c r="AC7" s="322">
        <v>106638.25072839</v>
      </c>
      <c r="AD7" s="322">
        <v>4</v>
      </c>
      <c r="AE7" s="322">
        <v>106642.28501598</v>
      </c>
      <c r="AF7" s="321">
        <v>108076.12747717999</v>
      </c>
      <c r="AG7" s="321">
        <v>6</v>
      </c>
      <c r="AH7" s="321">
        <v>108082.18185287</v>
      </c>
      <c r="AI7" s="321">
        <v>96360.348876550008</v>
      </c>
      <c r="AJ7" s="321">
        <v>6</v>
      </c>
      <c r="AK7" s="321">
        <v>96366.13163263</v>
      </c>
      <c r="AL7" s="321">
        <v>93711</v>
      </c>
      <c r="AM7" s="321">
        <v>6</v>
      </c>
      <c r="AN7" s="321">
        <v>93717</v>
      </c>
      <c r="AO7" s="321">
        <v>90963</v>
      </c>
      <c r="AP7" s="321">
        <v>6</v>
      </c>
      <c r="AQ7" s="321">
        <v>90969</v>
      </c>
      <c r="AR7" s="321">
        <v>84230</v>
      </c>
      <c r="AS7" s="321">
        <v>5</v>
      </c>
      <c r="AT7" s="321">
        <v>84235</v>
      </c>
      <c r="AU7" s="321">
        <v>74352</v>
      </c>
      <c r="AV7" s="321">
        <v>6</v>
      </c>
      <c r="AW7" s="321">
        <v>74358</v>
      </c>
      <c r="AX7" s="321">
        <v>75590</v>
      </c>
      <c r="AY7" s="321">
        <v>6</v>
      </c>
      <c r="AZ7" s="321">
        <v>75596</v>
      </c>
      <c r="BA7" s="321">
        <v>59478</v>
      </c>
      <c r="BB7" s="321">
        <v>6</v>
      </c>
      <c r="BC7" s="321">
        <v>59484</v>
      </c>
      <c r="BD7" s="321">
        <v>52175</v>
      </c>
      <c r="BE7" s="321">
        <v>8</v>
      </c>
      <c r="BF7" s="321">
        <v>52183</v>
      </c>
      <c r="BG7" s="324">
        <v>50753</v>
      </c>
      <c r="BH7" s="324">
        <v>9</v>
      </c>
      <c r="BI7" s="324">
        <v>50762</v>
      </c>
      <c r="BJ7" s="325">
        <v>47750</v>
      </c>
      <c r="BK7" s="325">
        <v>11907</v>
      </c>
      <c r="BL7" s="325">
        <v>59657</v>
      </c>
      <c r="BM7" s="325">
        <v>47089</v>
      </c>
      <c r="BN7" s="325">
        <v>11577</v>
      </c>
      <c r="BO7" s="325">
        <v>58666</v>
      </c>
      <c r="BP7" s="325">
        <v>45292</v>
      </c>
      <c r="BQ7" s="325">
        <v>11256</v>
      </c>
      <c r="BR7" s="325">
        <v>56548</v>
      </c>
    </row>
    <row r="8" spans="1:70" ht="12" customHeight="1">
      <c r="A8" s="332" t="s">
        <v>259</v>
      </c>
      <c r="B8" s="459">
        <v>48770.733210689999</v>
      </c>
      <c r="C8" s="459">
        <v>0</v>
      </c>
      <c r="D8" s="459">
        <v>48770.733210689999</v>
      </c>
      <c r="E8" s="459">
        <v>52778.509888749999</v>
      </c>
      <c r="F8" s="459">
        <v>0</v>
      </c>
      <c r="G8" s="459">
        <v>52778.509888749999</v>
      </c>
      <c r="H8" s="321">
        <v>48254.531999350002</v>
      </c>
      <c r="I8" s="321">
        <v>0</v>
      </c>
      <c r="J8" s="321">
        <v>48254.531999350002</v>
      </c>
      <c r="K8" s="321">
        <v>44957.892063190004</v>
      </c>
      <c r="L8" s="321">
        <v>0</v>
      </c>
      <c r="M8" s="321">
        <v>44957.892063190004</v>
      </c>
      <c r="N8" s="321">
        <v>41253.289964559997</v>
      </c>
      <c r="O8" s="321">
        <v>0</v>
      </c>
      <c r="P8" s="321">
        <v>41253.289964559997</v>
      </c>
      <c r="Q8" s="321">
        <v>43345.38409947</v>
      </c>
      <c r="R8" s="321">
        <v>0</v>
      </c>
      <c r="S8" s="321">
        <v>43345.38409947</v>
      </c>
      <c r="T8" s="321">
        <v>37469.550711080003</v>
      </c>
      <c r="U8" s="321">
        <v>0</v>
      </c>
      <c r="V8" s="321">
        <v>37469.550711080003</v>
      </c>
      <c r="W8" s="322">
        <v>37064.419884900002</v>
      </c>
      <c r="X8" s="322">
        <v>0</v>
      </c>
      <c r="Y8" s="322">
        <v>37064.419884900002</v>
      </c>
      <c r="Z8" s="322">
        <v>34116.644358450001</v>
      </c>
      <c r="AA8" s="322">
        <v>0</v>
      </c>
      <c r="AB8" s="322">
        <v>34116.644358450001</v>
      </c>
      <c r="AC8" s="322">
        <v>32594.308840229998</v>
      </c>
      <c r="AD8" s="322">
        <v>0</v>
      </c>
      <c r="AE8" s="322">
        <v>32594.308840229998</v>
      </c>
      <c r="AF8" s="321">
        <v>5276.7537564700006</v>
      </c>
      <c r="AG8" s="321">
        <v>0</v>
      </c>
      <c r="AH8" s="321">
        <v>5276.7537564700006</v>
      </c>
      <c r="AI8" s="321">
        <v>4316.1767395699999</v>
      </c>
      <c r="AJ8" s="321">
        <v>0</v>
      </c>
      <c r="AK8" s="321">
        <v>4316.1767395699999</v>
      </c>
      <c r="AL8" s="321">
        <v>592</v>
      </c>
      <c r="AM8" s="321">
        <v>0</v>
      </c>
      <c r="AN8" s="321">
        <v>592</v>
      </c>
      <c r="AO8" s="321">
        <v>5430</v>
      </c>
      <c r="AP8" s="321">
        <v>0</v>
      </c>
      <c r="AQ8" s="321">
        <v>5430</v>
      </c>
      <c r="AR8" s="321">
        <v>5206</v>
      </c>
      <c r="AS8" s="321">
        <v>0</v>
      </c>
      <c r="AT8" s="321">
        <v>5206</v>
      </c>
      <c r="AU8" s="321">
        <v>4034</v>
      </c>
      <c r="AV8" s="321">
        <v>0</v>
      </c>
      <c r="AW8" s="321">
        <v>4034</v>
      </c>
      <c r="AX8" s="321">
        <v>520</v>
      </c>
      <c r="AY8" s="321">
        <v>0</v>
      </c>
      <c r="AZ8" s="321">
        <v>520</v>
      </c>
      <c r="BA8" s="321">
        <v>5397</v>
      </c>
      <c r="BB8" s="321">
        <v>0</v>
      </c>
      <c r="BC8" s="321">
        <v>5397</v>
      </c>
      <c r="BD8" s="321">
        <v>5185</v>
      </c>
      <c r="BE8" s="321">
        <v>0</v>
      </c>
      <c r="BF8" s="321">
        <v>5185</v>
      </c>
      <c r="BG8" s="324">
        <v>4220</v>
      </c>
      <c r="BH8" s="324">
        <v>0</v>
      </c>
      <c r="BI8" s="324">
        <v>4220</v>
      </c>
      <c r="BJ8" s="325">
        <v>435</v>
      </c>
      <c r="BK8" s="325">
        <v>0</v>
      </c>
      <c r="BL8" s="325">
        <v>435</v>
      </c>
      <c r="BM8" s="325">
        <v>4874</v>
      </c>
      <c r="BN8" s="325">
        <v>0</v>
      </c>
      <c r="BO8" s="325">
        <v>4874</v>
      </c>
      <c r="BP8" s="325">
        <v>7837</v>
      </c>
      <c r="BQ8" s="325">
        <v>0</v>
      </c>
      <c r="BR8" s="325">
        <v>7837</v>
      </c>
    </row>
    <row r="9" spans="1:70" ht="12" customHeight="1">
      <c r="A9" s="332" t="s">
        <v>260</v>
      </c>
      <c r="B9" s="459">
        <v>5409.6437538</v>
      </c>
      <c r="C9" s="459">
        <v>2</v>
      </c>
      <c r="D9" s="459">
        <v>5411.8732514899993</v>
      </c>
      <c r="E9" s="459">
        <v>7538.5666513699998</v>
      </c>
      <c r="F9" s="459">
        <v>3</v>
      </c>
      <c r="G9" s="459">
        <v>7541.52264681</v>
      </c>
      <c r="H9" s="321">
        <v>6988.3426220299998</v>
      </c>
      <c r="I9" s="321">
        <v>3</v>
      </c>
      <c r="J9" s="321">
        <v>6991.1876255400002</v>
      </c>
      <c r="K9" s="321">
        <v>5848.8222592000002</v>
      </c>
      <c r="L9" s="321">
        <v>3</v>
      </c>
      <c r="M9" s="321">
        <v>5851.6407959399994</v>
      </c>
      <c r="N9" s="321">
        <v>5609.8494634500003</v>
      </c>
      <c r="O9" s="321">
        <v>2</v>
      </c>
      <c r="P9" s="321">
        <v>5612.2999676600002</v>
      </c>
      <c r="Q9" s="321">
        <v>5783.2232286099998</v>
      </c>
      <c r="R9" s="321">
        <v>3</v>
      </c>
      <c r="S9" s="321">
        <v>5786.0874656999995</v>
      </c>
      <c r="T9" s="321">
        <v>5401.0537285399996</v>
      </c>
      <c r="U9" s="321">
        <v>3</v>
      </c>
      <c r="V9" s="321">
        <v>5403.8844456400002</v>
      </c>
      <c r="W9" s="322">
        <v>5441.9254973500001</v>
      </c>
      <c r="X9" s="322">
        <v>3</v>
      </c>
      <c r="Y9" s="322">
        <v>5444.7745095099999</v>
      </c>
      <c r="Z9" s="322">
        <v>4969.50426186</v>
      </c>
      <c r="AA9" s="322">
        <v>4</v>
      </c>
      <c r="AB9" s="322">
        <v>4973.3038159899997</v>
      </c>
      <c r="AC9" s="322">
        <v>5044.1307132700003</v>
      </c>
      <c r="AD9" s="322">
        <v>2</v>
      </c>
      <c r="AE9" s="322">
        <v>5045.8435644499996</v>
      </c>
      <c r="AF9" s="321">
        <v>5980.3926678999997</v>
      </c>
      <c r="AG9" s="321">
        <v>2</v>
      </c>
      <c r="AH9" s="321">
        <v>5982.0666015900006</v>
      </c>
      <c r="AI9" s="321">
        <v>5737.22326978</v>
      </c>
      <c r="AJ9" s="321">
        <v>2</v>
      </c>
      <c r="AK9" s="321">
        <v>5738.9181013199996</v>
      </c>
      <c r="AL9" s="321">
        <v>5893</v>
      </c>
      <c r="AM9" s="321">
        <v>2</v>
      </c>
      <c r="AN9" s="321">
        <v>5895</v>
      </c>
      <c r="AO9" s="321">
        <v>5638</v>
      </c>
      <c r="AP9" s="321">
        <v>2</v>
      </c>
      <c r="AQ9" s="321">
        <v>5640</v>
      </c>
      <c r="AR9" s="321">
        <v>5861</v>
      </c>
      <c r="AS9" s="321">
        <v>2</v>
      </c>
      <c r="AT9" s="321">
        <v>5863</v>
      </c>
      <c r="AU9" s="321">
        <v>5789</v>
      </c>
      <c r="AV9" s="321">
        <v>2</v>
      </c>
      <c r="AW9" s="321">
        <v>5791</v>
      </c>
      <c r="AX9" s="321">
        <v>6406</v>
      </c>
      <c r="AY9" s="321">
        <v>2</v>
      </c>
      <c r="AZ9" s="321">
        <v>6408</v>
      </c>
      <c r="BA9" s="321">
        <v>6076</v>
      </c>
      <c r="BB9" s="321">
        <v>2</v>
      </c>
      <c r="BC9" s="321">
        <v>6078</v>
      </c>
      <c r="BD9" s="321">
        <v>5263</v>
      </c>
      <c r="BE9" s="321">
        <v>2</v>
      </c>
      <c r="BF9" s="321">
        <v>5265</v>
      </c>
      <c r="BG9" s="324">
        <v>5146</v>
      </c>
      <c r="BH9" s="324">
        <v>0</v>
      </c>
      <c r="BI9" s="324">
        <v>5146</v>
      </c>
      <c r="BJ9" s="325">
        <v>4824</v>
      </c>
      <c r="BK9" s="325">
        <v>0</v>
      </c>
      <c r="BL9" s="325">
        <v>4824</v>
      </c>
      <c r="BM9" s="325">
        <v>4732</v>
      </c>
      <c r="BN9" s="325">
        <v>0</v>
      </c>
      <c r="BO9" s="325">
        <v>4732</v>
      </c>
      <c r="BP9" s="325">
        <v>5587</v>
      </c>
      <c r="BQ9" s="325">
        <v>0</v>
      </c>
      <c r="BR9" s="325">
        <v>5587</v>
      </c>
    </row>
    <row r="10" spans="1:70" ht="12" customHeight="1">
      <c r="A10" s="332" t="s">
        <v>250</v>
      </c>
      <c r="B10" s="459">
        <v>76392.596597640004</v>
      </c>
      <c r="C10" s="459">
        <v>0</v>
      </c>
      <c r="D10" s="459">
        <v>76392.445196500004</v>
      </c>
      <c r="E10" s="459">
        <v>77769.777660690001</v>
      </c>
      <c r="F10" s="459">
        <v>0</v>
      </c>
      <c r="G10" s="459">
        <v>77769.776416840003</v>
      </c>
      <c r="H10" s="321">
        <v>72788.21870148</v>
      </c>
      <c r="I10" s="321">
        <v>0</v>
      </c>
      <c r="J10" s="321">
        <v>72788.183907760002</v>
      </c>
      <c r="K10" s="321">
        <v>69629.830826539997</v>
      </c>
      <c r="L10" s="321">
        <v>0</v>
      </c>
      <c r="M10" s="321">
        <v>69629.808126960008</v>
      </c>
      <c r="N10" s="321">
        <v>67947.193064360006</v>
      </c>
      <c r="O10" s="321">
        <v>0</v>
      </c>
      <c r="P10" s="321">
        <v>67947.165160649995</v>
      </c>
      <c r="Q10" s="321">
        <v>67257.706096959999</v>
      </c>
      <c r="R10" s="321">
        <v>-2</v>
      </c>
      <c r="S10" s="321">
        <v>67255.916426709999</v>
      </c>
      <c r="T10" s="321">
        <v>61872.480163319997</v>
      </c>
      <c r="U10" s="321">
        <v>0</v>
      </c>
      <c r="V10" s="321">
        <v>61872.480163319997</v>
      </c>
      <c r="W10" s="322">
        <v>63230.322547420001</v>
      </c>
      <c r="X10" s="322">
        <v>0</v>
      </c>
      <c r="Y10" s="322">
        <v>63230.233088839996</v>
      </c>
      <c r="Z10" s="322">
        <v>63441.038901499996</v>
      </c>
      <c r="AA10" s="322">
        <v>0</v>
      </c>
      <c r="AB10" s="322">
        <v>63441.019845120005</v>
      </c>
      <c r="AC10" s="322">
        <v>66318.287494970005</v>
      </c>
      <c r="AD10" s="322">
        <v>0</v>
      </c>
      <c r="AE10" s="322">
        <v>66318.26489341</v>
      </c>
      <c r="AF10" s="321">
        <v>69530.258886299998</v>
      </c>
      <c r="AG10" s="321">
        <v>0</v>
      </c>
      <c r="AH10" s="321">
        <v>69529.978095190003</v>
      </c>
      <c r="AI10" s="321">
        <v>73347.52213360001</v>
      </c>
      <c r="AJ10" s="321">
        <v>0</v>
      </c>
      <c r="AK10" s="321">
        <v>73347.282528940006</v>
      </c>
      <c r="AL10" s="321">
        <v>75614</v>
      </c>
      <c r="AM10" s="321">
        <v>0</v>
      </c>
      <c r="AN10" s="321">
        <v>75614</v>
      </c>
      <c r="AO10" s="321">
        <v>80280</v>
      </c>
      <c r="AP10" s="321">
        <v>0</v>
      </c>
      <c r="AQ10" s="321">
        <v>80280</v>
      </c>
      <c r="AR10" s="321">
        <v>85261</v>
      </c>
      <c r="AS10" s="321">
        <v>0</v>
      </c>
      <c r="AT10" s="321">
        <v>85261</v>
      </c>
      <c r="AU10" s="321">
        <v>95352</v>
      </c>
      <c r="AV10" s="321">
        <v>0</v>
      </c>
      <c r="AW10" s="321">
        <v>95352</v>
      </c>
      <c r="AX10" s="321">
        <v>104589</v>
      </c>
      <c r="AY10" s="321">
        <v>0</v>
      </c>
      <c r="AZ10" s="321">
        <v>104589</v>
      </c>
      <c r="BA10" s="321">
        <v>104580</v>
      </c>
      <c r="BB10" s="321">
        <v>0</v>
      </c>
      <c r="BC10" s="321">
        <v>104580</v>
      </c>
      <c r="BD10" s="321">
        <v>92138</v>
      </c>
      <c r="BE10" s="321">
        <v>-30</v>
      </c>
      <c r="BF10" s="321">
        <v>92108</v>
      </c>
      <c r="BG10" s="324">
        <v>96265</v>
      </c>
      <c r="BH10" s="324">
        <v>-37</v>
      </c>
      <c r="BI10" s="324">
        <v>96228</v>
      </c>
      <c r="BJ10" s="325">
        <v>88776</v>
      </c>
      <c r="BK10" s="325">
        <v>-543</v>
      </c>
      <c r="BL10" s="325">
        <v>88233</v>
      </c>
      <c r="BM10" s="325">
        <v>81659</v>
      </c>
      <c r="BN10" s="325">
        <v>-350</v>
      </c>
      <c r="BO10" s="325">
        <v>81309</v>
      </c>
      <c r="BP10" s="325">
        <v>77048.174999999988</v>
      </c>
      <c r="BQ10" s="325">
        <v>-357</v>
      </c>
      <c r="BR10" s="325">
        <v>76691</v>
      </c>
    </row>
    <row r="11" spans="1:70" ht="12" customHeight="1">
      <c r="A11" s="332" t="s">
        <v>271</v>
      </c>
      <c r="B11" s="459">
        <v>47814.537018730007</v>
      </c>
      <c r="C11" s="458">
        <v>-17</v>
      </c>
      <c r="D11" s="459">
        <v>47797.63636656</v>
      </c>
      <c r="E11" s="459">
        <v>47440.586794589995</v>
      </c>
      <c r="F11" s="459">
        <v>-31</v>
      </c>
      <c r="G11" s="459">
        <v>47409.395894589994</v>
      </c>
      <c r="H11" s="321">
        <v>35655.195697540003</v>
      </c>
      <c r="I11" s="321">
        <v>-11</v>
      </c>
      <c r="J11" s="321">
        <v>35644.20293254</v>
      </c>
      <c r="K11" s="321">
        <v>27599.045002020001</v>
      </c>
      <c r="L11" s="321">
        <v>-1</v>
      </c>
      <c r="M11" s="321">
        <v>27598.097502020002</v>
      </c>
      <c r="N11" s="321">
        <v>27485.012146770001</v>
      </c>
      <c r="O11" s="321">
        <v>0</v>
      </c>
      <c r="P11" s="321">
        <v>27484.864696770001</v>
      </c>
      <c r="Q11" s="321">
        <v>31827.170076860002</v>
      </c>
      <c r="R11" s="321">
        <v>0</v>
      </c>
      <c r="S11" s="321">
        <v>31827.170076860002</v>
      </c>
      <c r="T11" s="321">
        <v>31654.618850669998</v>
      </c>
      <c r="U11" s="321">
        <v>0</v>
      </c>
      <c r="V11" s="321">
        <v>31654.618850669998</v>
      </c>
      <c r="W11" s="322">
        <v>34355.410008129998</v>
      </c>
      <c r="X11" s="322">
        <v>0</v>
      </c>
      <c r="Y11" s="322">
        <v>34355.410008129998</v>
      </c>
      <c r="Z11" s="322">
        <v>26452.616009450001</v>
      </c>
      <c r="AA11" s="322">
        <v>0</v>
      </c>
      <c r="AB11" s="322">
        <v>26452.616009450001</v>
      </c>
      <c r="AC11" s="322">
        <v>21562.404104639998</v>
      </c>
      <c r="AD11" s="322">
        <v>0</v>
      </c>
      <c r="AE11" s="322">
        <v>21562.404104639998</v>
      </c>
      <c r="AF11" s="321">
        <v>20727.036651729999</v>
      </c>
      <c r="AG11" s="321">
        <v>0</v>
      </c>
      <c r="AH11" s="321">
        <v>20727.036651729999</v>
      </c>
      <c r="AI11" s="321">
        <v>23040.453408869998</v>
      </c>
      <c r="AJ11" s="321">
        <v>0</v>
      </c>
      <c r="AK11" s="321">
        <v>23040.453408869998</v>
      </c>
      <c r="AL11" s="321">
        <v>24711</v>
      </c>
      <c r="AM11" s="321">
        <v>0</v>
      </c>
      <c r="AN11" s="321">
        <v>24711</v>
      </c>
      <c r="AO11" s="321">
        <v>25672</v>
      </c>
      <c r="AP11" s="321">
        <v>0</v>
      </c>
      <c r="AQ11" s="321">
        <v>25672</v>
      </c>
      <c r="AR11" s="321">
        <v>34506</v>
      </c>
      <c r="AS11" s="321">
        <v>0</v>
      </c>
      <c r="AT11" s="321">
        <v>34506</v>
      </c>
      <c r="AU11" s="321">
        <v>28917</v>
      </c>
      <c r="AV11" s="321">
        <v>0</v>
      </c>
      <c r="AW11" s="321">
        <v>28917</v>
      </c>
      <c r="AX11" s="321">
        <v>31116</v>
      </c>
      <c r="AY11" s="321">
        <v>0</v>
      </c>
      <c r="AZ11" s="321">
        <v>31116</v>
      </c>
      <c r="BA11" s="321">
        <v>42346</v>
      </c>
      <c r="BB11" s="321">
        <v>0</v>
      </c>
      <c r="BC11" s="321">
        <v>42346</v>
      </c>
      <c r="BD11" s="321">
        <v>23912</v>
      </c>
      <c r="BE11" s="321">
        <v>126</v>
      </c>
      <c r="BF11" s="321">
        <v>24038</v>
      </c>
      <c r="BG11" s="324">
        <v>30997</v>
      </c>
      <c r="BH11" s="324">
        <v>45</v>
      </c>
      <c r="BI11" s="324">
        <v>31042</v>
      </c>
      <c r="BJ11" s="325">
        <v>17394</v>
      </c>
      <c r="BK11" s="325">
        <v>343</v>
      </c>
      <c r="BL11" s="325">
        <v>17737</v>
      </c>
      <c r="BM11" s="325">
        <v>16203</v>
      </c>
      <c r="BN11" s="325">
        <v>603</v>
      </c>
      <c r="BO11" s="325">
        <v>16806</v>
      </c>
      <c r="BP11" s="325">
        <v>11908</v>
      </c>
      <c r="BQ11" s="325">
        <v>277</v>
      </c>
      <c r="BR11" s="325">
        <v>12185</v>
      </c>
    </row>
    <row r="12" spans="1:70" ht="12" customHeight="1">
      <c r="A12" s="332" t="s">
        <v>252</v>
      </c>
      <c r="B12" s="459">
        <v>220665.94384758</v>
      </c>
      <c r="C12" s="458">
        <v>-220666</v>
      </c>
      <c r="D12" s="459">
        <v>0</v>
      </c>
      <c r="E12" s="459">
        <v>216060.21903166</v>
      </c>
      <c r="F12" s="459">
        <v>-216060</v>
      </c>
      <c r="G12" s="459">
        <v>0</v>
      </c>
      <c r="H12" s="321">
        <v>211905.43718564999</v>
      </c>
      <c r="I12" s="321">
        <v>-211905</v>
      </c>
      <c r="J12" s="321">
        <v>0</v>
      </c>
      <c r="K12" s="321">
        <v>207308.21292091001</v>
      </c>
      <c r="L12" s="321">
        <v>-207308</v>
      </c>
      <c r="M12" s="321">
        <v>0</v>
      </c>
      <c r="N12" s="321">
        <v>203417.22766219001</v>
      </c>
      <c r="O12" s="321">
        <v>-203417</v>
      </c>
      <c r="P12" s="321">
        <v>0</v>
      </c>
      <c r="Q12" s="321">
        <v>196747.89526188001</v>
      </c>
      <c r="R12" s="321">
        <v>-196748</v>
      </c>
      <c r="S12" s="321">
        <v>0</v>
      </c>
      <c r="T12" s="321">
        <v>191764.54073414998</v>
      </c>
      <c r="U12" s="321">
        <v>-191765</v>
      </c>
      <c r="V12" s="321">
        <v>0</v>
      </c>
      <c r="W12" s="322">
        <v>188827.32930807001</v>
      </c>
      <c r="X12" s="322">
        <v>-188827</v>
      </c>
      <c r="Y12" s="322">
        <v>0</v>
      </c>
      <c r="Z12" s="322">
        <v>183746.86255057002</v>
      </c>
      <c r="AA12" s="322">
        <v>-183747</v>
      </c>
      <c r="AB12" s="322">
        <v>0</v>
      </c>
      <c r="AC12" s="322">
        <v>177521.78709282001</v>
      </c>
      <c r="AD12" s="322">
        <v>-177522</v>
      </c>
      <c r="AE12" s="322">
        <v>0</v>
      </c>
      <c r="AF12" s="321">
        <v>169747.41467791001</v>
      </c>
      <c r="AG12" s="321">
        <v>-169747</v>
      </c>
      <c r="AH12" s="321">
        <v>0</v>
      </c>
      <c r="AI12" s="321">
        <v>164465.55057577</v>
      </c>
      <c r="AJ12" s="321">
        <v>-164466</v>
      </c>
      <c r="AK12" s="321">
        <v>0</v>
      </c>
      <c r="AL12" s="321">
        <v>156656</v>
      </c>
      <c r="AM12" s="321">
        <v>-156656</v>
      </c>
      <c r="AN12" s="321">
        <v>0</v>
      </c>
      <c r="AO12" s="321">
        <v>150134</v>
      </c>
      <c r="AP12" s="321">
        <v>-150134</v>
      </c>
      <c r="AQ12" s="321">
        <v>0</v>
      </c>
      <c r="AR12" s="321">
        <v>144057</v>
      </c>
      <c r="AS12" s="321">
        <v>-144057</v>
      </c>
      <c r="AT12" s="321">
        <v>0</v>
      </c>
      <c r="AU12" s="321">
        <v>137677</v>
      </c>
      <c r="AV12" s="321">
        <v>-137677</v>
      </c>
      <c r="AW12" s="321">
        <v>0</v>
      </c>
      <c r="AX12" s="321">
        <v>132053</v>
      </c>
      <c r="AY12" s="321">
        <v>-132053</v>
      </c>
      <c r="AZ12" s="321">
        <v>0</v>
      </c>
      <c r="BA12" s="321">
        <v>126136</v>
      </c>
      <c r="BB12" s="321">
        <v>-126136</v>
      </c>
      <c r="BC12" s="321">
        <v>0</v>
      </c>
      <c r="BD12" s="321">
        <v>121652</v>
      </c>
      <c r="BE12" s="321">
        <v>-121652</v>
      </c>
      <c r="BF12" s="321">
        <v>0</v>
      </c>
      <c r="BG12" s="324">
        <v>116737</v>
      </c>
      <c r="BH12" s="324">
        <v>-116737</v>
      </c>
      <c r="BI12" s="324">
        <v>0</v>
      </c>
      <c r="BJ12" s="325">
        <v>112675</v>
      </c>
      <c r="BK12" s="325">
        <v>-112675</v>
      </c>
      <c r="BL12" s="325">
        <v>0</v>
      </c>
      <c r="BM12" s="325">
        <v>112973</v>
      </c>
      <c r="BN12" s="325">
        <v>-112973</v>
      </c>
      <c r="BO12" s="325">
        <v>0</v>
      </c>
      <c r="BP12" s="325">
        <v>108450</v>
      </c>
      <c r="BQ12" s="325">
        <v>-108450</v>
      </c>
      <c r="BR12" s="325">
        <v>0</v>
      </c>
    </row>
    <row r="13" spans="1:70" ht="12" customHeight="1">
      <c r="A13" s="332" t="s">
        <v>274</v>
      </c>
      <c r="B13" s="459">
        <v>273646.80158840999</v>
      </c>
      <c r="C13" s="459">
        <v>1924</v>
      </c>
      <c r="D13" s="459">
        <v>275570.85748160997</v>
      </c>
      <c r="E13" s="459">
        <v>277364.23818678997</v>
      </c>
      <c r="F13" s="459">
        <v>1123</v>
      </c>
      <c r="G13" s="459">
        <v>278487.70187852002</v>
      </c>
      <c r="H13" s="321">
        <v>256790.04310717998</v>
      </c>
      <c r="I13" s="321">
        <v>1553</v>
      </c>
      <c r="J13" s="321">
        <v>258342.63060737</v>
      </c>
      <c r="K13" s="321">
        <v>254537.11072697002</v>
      </c>
      <c r="L13" s="321">
        <v>2069</v>
      </c>
      <c r="M13" s="321">
        <v>256605.82424849999</v>
      </c>
      <c r="N13" s="321">
        <v>238925.43801456</v>
      </c>
      <c r="O13" s="321">
        <v>1109</v>
      </c>
      <c r="P13" s="321">
        <v>240034.89321457999</v>
      </c>
      <c r="Q13" s="321">
        <v>239090.21391120998</v>
      </c>
      <c r="R13" s="321">
        <v>1806</v>
      </c>
      <c r="S13" s="321">
        <v>240895.81205583</v>
      </c>
      <c r="T13" s="321">
        <v>219688.03207773002</v>
      </c>
      <c r="U13" s="321">
        <v>1765</v>
      </c>
      <c r="V13" s="321">
        <v>221453.21840228001</v>
      </c>
      <c r="W13" s="322">
        <v>228502.63636379997</v>
      </c>
      <c r="X13" s="322">
        <v>1924</v>
      </c>
      <c r="Y13" s="322">
        <v>230426.72749803</v>
      </c>
      <c r="Z13" s="322">
        <v>214977.07603249</v>
      </c>
      <c r="AA13" s="322">
        <v>410</v>
      </c>
      <c r="AB13" s="322">
        <v>215387.28393922001</v>
      </c>
      <c r="AC13" s="322">
        <v>222244.30738235</v>
      </c>
      <c r="AD13" s="322">
        <v>586</v>
      </c>
      <c r="AE13" s="322">
        <v>222830.57391896</v>
      </c>
      <c r="AF13" s="321">
        <v>245182.93843248</v>
      </c>
      <c r="AG13" s="321">
        <v>1028</v>
      </c>
      <c r="AH13" s="321">
        <v>246210.89274655998</v>
      </c>
      <c r="AI13" s="321">
        <v>245884.00726797001</v>
      </c>
      <c r="AJ13" s="321">
        <v>979</v>
      </c>
      <c r="AK13" s="321">
        <v>246863.00529472</v>
      </c>
      <c r="AL13" s="321">
        <v>243749</v>
      </c>
      <c r="AM13" s="321">
        <v>295</v>
      </c>
      <c r="AN13" s="321">
        <v>244044</v>
      </c>
      <c r="AO13" s="321">
        <v>242335</v>
      </c>
      <c r="AP13" s="321">
        <v>86</v>
      </c>
      <c r="AQ13" s="321">
        <v>242421</v>
      </c>
      <c r="AR13" s="321">
        <v>248429</v>
      </c>
      <c r="AS13" s="321">
        <v>-78</v>
      </c>
      <c r="AT13" s="321">
        <v>248351</v>
      </c>
      <c r="AU13" s="321">
        <v>241377</v>
      </c>
      <c r="AV13" s="321">
        <v>38</v>
      </c>
      <c r="AW13" s="321">
        <v>241415</v>
      </c>
      <c r="AX13" s="321">
        <v>255155</v>
      </c>
      <c r="AY13" s="321">
        <v>-1487</v>
      </c>
      <c r="AZ13" s="321">
        <v>253668</v>
      </c>
      <c r="BA13" s="321">
        <v>252927</v>
      </c>
      <c r="BB13" s="321">
        <v>-599</v>
      </c>
      <c r="BC13" s="321">
        <v>252328</v>
      </c>
      <c r="BD13" s="321">
        <v>240461</v>
      </c>
      <c r="BE13" s="321">
        <v>-1169</v>
      </c>
      <c r="BF13" s="321">
        <v>239292</v>
      </c>
      <c r="BG13" s="324">
        <v>260819</v>
      </c>
      <c r="BH13" s="324">
        <v>14581</v>
      </c>
      <c r="BI13" s="324">
        <v>275400</v>
      </c>
      <c r="BJ13" s="325">
        <v>217374</v>
      </c>
      <c r="BK13" s="325">
        <v>-23539</v>
      </c>
      <c r="BL13" s="325">
        <v>193835</v>
      </c>
      <c r="BM13" s="325">
        <v>210609</v>
      </c>
      <c r="BN13" s="325">
        <v>-21906</v>
      </c>
      <c r="BO13" s="325">
        <v>188703</v>
      </c>
      <c r="BP13" s="325">
        <v>195996</v>
      </c>
      <c r="BQ13" s="325">
        <v>-22448</v>
      </c>
      <c r="BR13" s="325">
        <v>173548</v>
      </c>
    </row>
    <row r="14" spans="1:70" ht="12" customHeight="1">
      <c r="A14" s="460" t="s">
        <v>1560</v>
      </c>
      <c r="B14" s="461">
        <v>18704.98248581</v>
      </c>
      <c r="C14" s="462">
        <v>-2808</v>
      </c>
      <c r="D14" s="461">
        <v>15896.83140105</v>
      </c>
      <c r="E14" s="461">
        <v>17621.41641632</v>
      </c>
      <c r="F14" s="461">
        <v>-2525</v>
      </c>
      <c r="G14" s="461">
        <v>15096.431976010001</v>
      </c>
      <c r="H14" s="335">
        <v>17411.70131484</v>
      </c>
      <c r="I14" s="335">
        <v>-2105</v>
      </c>
      <c r="J14" s="335">
        <v>15306.82786037</v>
      </c>
      <c r="K14" s="335">
        <v>15533.9996197</v>
      </c>
      <c r="L14" s="335">
        <v>-1651</v>
      </c>
      <c r="M14" s="335">
        <v>13883.47809826</v>
      </c>
      <c r="N14" s="335">
        <v>15606.36930889</v>
      </c>
      <c r="O14" s="335">
        <v>-2418</v>
      </c>
      <c r="P14" s="335">
        <v>13188.46415969</v>
      </c>
      <c r="Q14" s="335">
        <v>15263.352417169999</v>
      </c>
      <c r="R14" s="335">
        <v>-1889</v>
      </c>
      <c r="S14" s="335">
        <v>13374.08216786</v>
      </c>
      <c r="T14" s="335">
        <v>14599.870617250001</v>
      </c>
      <c r="U14" s="335">
        <v>-1747</v>
      </c>
      <c r="V14" s="335">
        <v>12853.299128409999</v>
      </c>
      <c r="W14" s="336">
        <v>21671.946752900003</v>
      </c>
      <c r="X14" s="336">
        <v>-1622</v>
      </c>
      <c r="Y14" s="336">
        <v>20050.186592529997</v>
      </c>
      <c r="Z14" s="336">
        <v>25176.485179060001</v>
      </c>
      <c r="AA14" s="336">
        <v>-2565</v>
      </c>
      <c r="AB14" s="336">
        <v>22611.706346430001</v>
      </c>
      <c r="AC14" s="336">
        <v>26604.9063188</v>
      </c>
      <c r="AD14" s="336">
        <v>-2420</v>
      </c>
      <c r="AE14" s="336">
        <v>24185.15159379</v>
      </c>
      <c r="AF14" s="335">
        <v>22276.89712057</v>
      </c>
      <c r="AG14" s="335">
        <v>-1856</v>
      </c>
      <c r="AH14" s="335">
        <v>20421.170952509998</v>
      </c>
      <c r="AI14" s="335">
        <v>23962.138289300001</v>
      </c>
      <c r="AJ14" s="335">
        <v>-1836</v>
      </c>
      <c r="AK14" s="335">
        <v>22125.999510199999</v>
      </c>
      <c r="AL14" s="335">
        <v>22296</v>
      </c>
      <c r="AM14" s="335">
        <v>-1921</v>
      </c>
      <c r="AN14" s="335">
        <v>20375</v>
      </c>
      <c r="AO14" s="335">
        <v>22478</v>
      </c>
      <c r="AP14" s="335">
        <v>-2155</v>
      </c>
      <c r="AQ14" s="335">
        <v>20323</v>
      </c>
      <c r="AR14" s="335">
        <v>20962</v>
      </c>
      <c r="AS14" s="335">
        <v>-1973</v>
      </c>
      <c r="AT14" s="335">
        <v>18989</v>
      </c>
      <c r="AU14" s="335">
        <v>13413</v>
      </c>
      <c r="AV14" s="335">
        <v>-1679</v>
      </c>
      <c r="AW14" s="335">
        <v>11734</v>
      </c>
      <c r="AX14" s="335">
        <v>14882</v>
      </c>
      <c r="AY14" s="335">
        <v>-2361</v>
      </c>
      <c r="AZ14" s="335">
        <v>12521</v>
      </c>
      <c r="BA14" s="335">
        <v>15501</v>
      </c>
      <c r="BB14" s="335">
        <v>-2875</v>
      </c>
      <c r="BC14" s="335">
        <v>12626</v>
      </c>
      <c r="BD14" s="335">
        <v>12684</v>
      </c>
      <c r="BE14" s="335">
        <v>-1849</v>
      </c>
      <c r="BF14" s="335">
        <v>10835</v>
      </c>
      <c r="BG14" s="338">
        <v>11955</v>
      </c>
      <c r="BH14" s="338">
        <v>-1639</v>
      </c>
      <c r="BI14" s="338">
        <v>10316</v>
      </c>
      <c r="BJ14" s="339">
        <v>13663</v>
      </c>
      <c r="BK14" s="339">
        <v>-2459</v>
      </c>
      <c r="BL14" s="339">
        <v>11204</v>
      </c>
      <c r="BM14" s="339">
        <v>15551</v>
      </c>
      <c r="BN14" s="339">
        <v>-2228</v>
      </c>
      <c r="BO14" s="339">
        <v>13323</v>
      </c>
      <c r="BP14" s="339">
        <v>17433</v>
      </c>
      <c r="BQ14" s="339">
        <v>-1912</v>
      </c>
      <c r="BR14" s="339">
        <v>15521</v>
      </c>
    </row>
    <row r="15" spans="1:70" ht="12" customHeight="1">
      <c r="A15" s="334" t="s">
        <v>1561</v>
      </c>
      <c r="B15" s="463">
        <v>0</v>
      </c>
      <c r="C15" s="463">
        <v>0</v>
      </c>
      <c r="D15" s="463">
        <v>4991.1499999999996</v>
      </c>
      <c r="E15" s="463">
        <v>0</v>
      </c>
      <c r="F15" s="463">
        <v>0</v>
      </c>
      <c r="G15" s="463">
        <v>3993.99</v>
      </c>
      <c r="H15" s="335">
        <v>0</v>
      </c>
      <c r="I15" s="335">
        <v>0</v>
      </c>
      <c r="J15" s="335">
        <v>6300.1799999999994</v>
      </c>
      <c r="K15" s="335">
        <v>0</v>
      </c>
      <c r="L15" s="335">
        <v>0</v>
      </c>
      <c r="M15" s="335">
        <v>5286.8499999999995</v>
      </c>
      <c r="N15" s="335">
        <v>0</v>
      </c>
      <c r="O15" s="335">
        <v>0</v>
      </c>
      <c r="P15" s="335">
        <v>5187.55</v>
      </c>
      <c r="Q15" s="335">
        <v>0</v>
      </c>
      <c r="R15" s="335">
        <v>0</v>
      </c>
      <c r="S15" s="335">
        <v>4091.0800000000004</v>
      </c>
      <c r="T15" s="335">
        <v>0</v>
      </c>
      <c r="U15" s="335">
        <v>0</v>
      </c>
      <c r="V15" s="335">
        <v>4974.45</v>
      </c>
      <c r="W15" s="336">
        <v>0</v>
      </c>
      <c r="X15" s="336">
        <v>0</v>
      </c>
      <c r="Y15" s="336">
        <v>12155.17</v>
      </c>
      <c r="Z15" s="336">
        <v>0</v>
      </c>
      <c r="AA15" s="336">
        <v>0</v>
      </c>
      <c r="AB15" s="336">
        <v>13179.22</v>
      </c>
      <c r="AC15" s="336">
        <v>0</v>
      </c>
      <c r="AD15" s="336">
        <v>0</v>
      </c>
      <c r="AE15" s="336">
        <v>15733.16</v>
      </c>
      <c r="AF15" s="335">
        <v>0</v>
      </c>
      <c r="AG15" s="335">
        <v>0</v>
      </c>
      <c r="AH15" s="335">
        <v>13103</v>
      </c>
      <c r="AI15" s="335">
        <v>0</v>
      </c>
      <c r="AJ15" s="335">
        <v>0</v>
      </c>
      <c r="AK15" s="335">
        <v>14959</v>
      </c>
      <c r="AL15" s="335">
        <v>0</v>
      </c>
      <c r="AM15" s="335">
        <v>0</v>
      </c>
      <c r="AN15" s="335">
        <v>12779</v>
      </c>
      <c r="AO15" s="335">
        <v>0</v>
      </c>
      <c r="AP15" s="335">
        <v>0</v>
      </c>
      <c r="AQ15" s="335">
        <v>12712</v>
      </c>
      <c r="AR15" s="335">
        <v>0</v>
      </c>
      <c r="AS15" s="335">
        <v>0</v>
      </c>
      <c r="AT15" s="335">
        <v>12399</v>
      </c>
      <c r="AU15" s="335">
        <v>0</v>
      </c>
      <c r="AV15" s="335">
        <v>0</v>
      </c>
      <c r="AW15" s="335">
        <v>5710</v>
      </c>
      <c r="AX15" s="335">
        <v>0</v>
      </c>
      <c r="AY15" s="335">
        <v>0</v>
      </c>
      <c r="AZ15" s="335">
        <v>5099</v>
      </c>
      <c r="BA15" s="335">
        <v>0</v>
      </c>
      <c r="BB15" s="335">
        <v>0</v>
      </c>
      <c r="BC15" s="335">
        <v>5242</v>
      </c>
      <c r="BD15" s="335">
        <v>0</v>
      </c>
      <c r="BE15" s="335">
        <v>0</v>
      </c>
      <c r="BF15" s="335">
        <v>4499</v>
      </c>
      <c r="BG15" s="338">
        <v>0</v>
      </c>
      <c r="BH15" s="338">
        <v>0</v>
      </c>
      <c r="BI15" s="338">
        <v>4613</v>
      </c>
      <c r="BJ15" s="339">
        <v>0</v>
      </c>
      <c r="BK15" s="339">
        <v>0</v>
      </c>
      <c r="BL15" s="339">
        <v>4766</v>
      </c>
      <c r="BM15" s="339">
        <v>0</v>
      </c>
      <c r="BN15" s="339">
        <v>0</v>
      </c>
      <c r="BO15" s="339">
        <v>5281</v>
      </c>
      <c r="BP15" s="339">
        <v>0</v>
      </c>
      <c r="BQ15" s="339">
        <v>0</v>
      </c>
      <c r="BR15" s="339">
        <v>5302</v>
      </c>
    </row>
    <row r="16" spans="1:70" ht="12" customHeight="1">
      <c r="A16" s="334" t="s">
        <v>1562</v>
      </c>
      <c r="B16" s="463">
        <v>0</v>
      </c>
      <c r="C16" s="463">
        <v>0</v>
      </c>
      <c r="D16" s="463">
        <v>291.31</v>
      </c>
      <c r="E16" s="463">
        <v>0</v>
      </c>
      <c r="F16" s="463">
        <v>0</v>
      </c>
      <c r="G16" s="463">
        <v>264.92</v>
      </c>
      <c r="H16" s="335">
        <v>0</v>
      </c>
      <c r="I16" s="335">
        <v>0</v>
      </c>
      <c r="J16" s="335">
        <v>273.14</v>
      </c>
      <c r="K16" s="335">
        <v>0</v>
      </c>
      <c r="L16" s="335">
        <v>0</v>
      </c>
      <c r="M16" s="335">
        <v>284.39</v>
      </c>
      <c r="N16" s="335">
        <v>0</v>
      </c>
      <c r="O16" s="335">
        <v>0</v>
      </c>
      <c r="P16" s="335">
        <v>293.47000000000003</v>
      </c>
      <c r="Q16" s="335">
        <v>0</v>
      </c>
      <c r="R16" s="335">
        <v>0</v>
      </c>
      <c r="S16" s="335">
        <v>323.43</v>
      </c>
      <c r="T16" s="335">
        <v>0</v>
      </c>
      <c r="U16" s="335">
        <v>0</v>
      </c>
      <c r="V16" s="335">
        <v>320</v>
      </c>
      <c r="W16" s="336">
        <v>0</v>
      </c>
      <c r="X16" s="336">
        <v>0</v>
      </c>
      <c r="Y16" s="336">
        <v>313.55</v>
      </c>
      <c r="Z16" s="336">
        <v>0</v>
      </c>
      <c r="AA16" s="336">
        <v>0</v>
      </c>
      <c r="AB16" s="336">
        <v>186.59</v>
      </c>
      <c r="AC16" s="336">
        <v>0</v>
      </c>
      <c r="AD16" s="336">
        <v>0</v>
      </c>
      <c r="AE16" s="336">
        <v>181.76</v>
      </c>
      <c r="AF16" s="335">
        <v>0</v>
      </c>
      <c r="AG16" s="335">
        <v>0</v>
      </c>
      <c r="AH16" s="335">
        <v>174</v>
      </c>
      <c r="AI16" s="335">
        <v>0</v>
      </c>
      <c r="AJ16" s="335">
        <v>0</v>
      </c>
      <c r="AK16" s="335">
        <v>167</v>
      </c>
      <c r="AL16" s="335">
        <v>0</v>
      </c>
      <c r="AM16" s="335">
        <v>0</v>
      </c>
      <c r="AN16" s="335">
        <v>111</v>
      </c>
      <c r="AO16" s="335">
        <v>0</v>
      </c>
      <c r="AP16" s="335">
        <v>0</v>
      </c>
      <c r="AQ16" s="335">
        <v>74</v>
      </c>
      <c r="AR16" s="335">
        <v>0</v>
      </c>
      <c r="AS16" s="335">
        <v>0</v>
      </c>
      <c r="AT16" s="335">
        <v>147</v>
      </c>
      <c r="AU16" s="335">
        <v>0</v>
      </c>
      <c r="AV16" s="335">
        <v>0</v>
      </c>
      <c r="AW16" s="335">
        <v>145</v>
      </c>
      <c r="AX16" s="335">
        <v>0</v>
      </c>
      <c r="AY16" s="335">
        <v>0</v>
      </c>
      <c r="AZ16" s="335">
        <v>136</v>
      </c>
      <c r="BA16" s="335">
        <v>0</v>
      </c>
      <c r="BB16" s="335">
        <v>0</v>
      </c>
      <c r="BC16" s="335">
        <v>158</v>
      </c>
      <c r="BD16" s="335">
        <v>0</v>
      </c>
      <c r="BE16" s="335">
        <v>0</v>
      </c>
      <c r="BF16" s="335">
        <v>149</v>
      </c>
      <c r="BG16" s="338">
        <v>0</v>
      </c>
      <c r="BH16" s="338">
        <v>0</v>
      </c>
      <c r="BI16" s="338">
        <v>143</v>
      </c>
      <c r="BJ16" s="339">
        <v>0</v>
      </c>
      <c r="BK16" s="339">
        <v>0</v>
      </c>
      <c r="BL16" s="339">
        <v>99</v>
      </c>
      <c r="BM16" s="339">
        <v>0</v>
      </c>
      <c r="BN16" s="339">
        <v>0</v>
      </c>
      <c r="BO16" s="339">
        <v>103</v>
      </c>
      <c r="BP16" s="339">
        <v>0</v>
      </c>
      <c r="BQ16" s="339">
        <v>0</v>
      </c>
      <c r="BR16" s="339">
        <v>693</v>
      </c>
    </row>
    <row r="17" spans="1:70" ht="12" customHeight="1">
      <c r="A17" s="334" t="s">
        <v>1559</v>
      </c>
      <c r="B17" s="463">
        <v>0</v>
      </c>
      <c r="C17" s="463">
        <v>0</v>
      </c>
      <c r="D17" s="463">
        <v>10614.371401050001</v>
      </c>
      <c r="E17" s="463">
        <v>0</v>
      </c>
      <c r="F17" s="463">
        <v>0</v>
      </c>
      <c r="G17" s="463">
        <v>10837.521976010001</v>
      </c>
      <c r="H17" s="335">
        <v>0</v>
      </c>
      <c r="I17" s="335">
        <v>0</v>
      </c>
      <c r="J17" s="335">
        <v>8733.5078603700022</v>
      </c>
      <c r="K17" s="335">
        <v>0</v>
      </c>
      <c r="L17" s="335">
        <v>0</v>
      </c>
      <c r="M17" s="335">
        <v>8312.2380982600007</v>
      </c>
      <c r="N17" s="335">
        <v>0</v>
      </c>
      <c r="O17" s="335">
        <v>0</v>
      </c>
      <c r="P17" s="335">
        <v>7707.4441596899997</v>
      </c>
      <c r="Q17" s="335">
        <v>0</v>
      </c>
      <c r="R17" s="335">
        <v>0</v>
      </c>
      <c r="S17" s="335">
        <v>8959.5721678600003</v>
      </c>
      <c r="T17" s="335">
        <v>0</v>
      </c>
      <c r="U17" s="335">
        <v>0</v>
      </c>
      <c r="V17" s="335">
        <v>7558.8491284099991</v>
      </c>
      <c r="W17" s="336">
        <v>0</v>
      </c>
      <c r="X17" s="336">
        <v>0</v>
      </c>
      <c r="Y17" s="336">
        <v>7581.4665925299969</v>
      </c>
      <c r="Z17" s="336">
        <v>0</v>
      </c>
      <c r="AA17" s="336">
        <v>0</v>
      </c>
      <c r="AB17" s="336">
        <v>9245.8963464300014</v>
      </c>
      <c r="AC17" s="336">
        <v>0</v>
      </c>
      <c r="AD17" s="336">
        <v>0</v>
      </c>
      <c r="AE17" s="336">
        <v>8270.2315937900003</v>
      </c>
      <c r="AF17" s="335">
        <v>0</v>
      </c>
      <c r="AG17" s="335">
        <v>0</v>
      </c>
      <c r="AH17" s="335">
        <v>7144.1709525099977</v>
      </c>
      <c r="AI17" s="335">
        <v>0</v>
      </c>
      <c r="AJ17" s="335">
        <v>0</v>
      </c>
      <c r="AK17" s="335">
        <v>6999.9995101999993</v>
      </c>
      <c r="AL17" s="335">
        <v>0</v>
      </c>
      <c r="AM17" s="335">
        <v>0</v>
      </c>
      <c r="AN17" s="335">
        <v>7485</v>
      </c>
      <c r="AO17" s="335">
        <v>0</v>
      </c>
      <c r="AP17" s="335">
        <v>0</v>
      </c>
      <c r="AQ17" s="335">
        <v>7537</v>
      </c>
      <c r="AR17" s="335">
        <v>0</v>
      </c>
      <c r="AS17" s="335">
        <v>0</v>
      </c>
      <c r="AT17" s="335">
        <v>6443</v>
      </c>
      <c r="AU17" s="335">
        <v>0</v>
      </c>
      <c r="AV17" s="335">
        <v>0</v>
      </c>
      <c r="AW17" s="335">
        <v>5879</v>
      </c>
      <c r="AX17" s="335">
        <v>0</v>
      </c>
      <c r="AY17" s="335">
        <v>0</v>
      </c>
      <c r="AZ17" s="335">
        <v>7286</v>
      </c>
      <c r="BA17" s="335">
        <v>0</v>
      </c>
      <c r="BB17" s="335">
        <v>0</v>
      </c>
      <c r="BC17" s="335">
        <v>7226</v>
      </c>
      <c r="BD17" s="335">
        <v>0</v>
      </c>
      <c r="BE17" s="335">
        <v>0</v>
      </c>
      <c r="BF17" s="335">
        <v>6187</v>
      </c>
      <c r="BG17" s="338">
        <v>0</v>
      </c>
      <c r="BH17" s="338">
        <v>0</v>
      </c>
      <c r="BI17" s="338">
        <v>5560</v>
      </c>
      <c r="BJ17" s="339">
        <v>0</v>
      </c>
      <c r="BK17" s="339">
        <v>0</v>
      </c>
      <c r="BL17" s="339">
        <v>6339</v>
      </c>
      <c r="BM17" s="339">
        <v>0</v>
      </c>
      <c r="BN17" s="339">
        <v>0</v>
      </c>
      <c r="BO17" s="339">
        <v>7939</v>
      </c>
      <c r="BP17" s="339">
        <v>0</v>
      </c>
      <c r="BQ17" s="339">
        <v>0</v>
      </c>
      <c r="BR17" s="339">
        <v>9526</v>
      </c>
    </row>
    <row r="18" spans="1:70" ht="12" customHeight="1">
      <c r="A18" s="460" t="s">
        <v>1559</v>
      </c>
      <c r="B18" s="461">
        <v>0</v>
      </c>
      <c r="C18" s="461">
        <v>0</v>
      </c>
      <c r="D18" s="461">
        <v>259674.02608055997</v>
      </c>
      <c r="E18" s="461">
        <v>0</v>
      </c>
      <c r="F18" s="461">
        <v>0</v>
      </c>
      <c r="G18" s="461">
        <v>263391.26990251004</v>
      </c>
      <c r="H18" s="335">
        <v>0</v>
      </c>
      <c r="I18" s="335">
        <v>0</v>
      </c>
      <c r="J18" s="335">
        <v>243035.80274700001</v>
      </c>
      <c r="K18" s="335">
        <v>0</v>
      </c>
      <c r="L18" s="335">
        <v>0</v>
      </c>
      <c r="M18" s="335">
        <v>242722.34615023999</v>
      </c>
      <c r="N18" s="335">
        <v>0</v>
      </c>
      <c r="O18" s="335">
        <v>0</v>
      </c>
      <c r="P18" s="335">
        <v>226846.42905489</v>
      </c>
      <c r="Q18" s="335">
        <v>0</v>
      </c>
      <c r="R18" s="335">
        <v>0</v>
      </c>
      <c r="S18" s="335">
        <v>227521.72988797</v>
      </c>
      <c r="T18" s="335">
        <v>0</v>
      </c>
      <c r="U18" s="335">
        <v>0</v>
      </c>
      <c r="V18" s="335">
        <v>208599.91927387001</v>
      </c>
      <c r="W18" s="336">
        <v>0</v>
      </c>
      <c r="X18" s="336">
        <v>0</v>
      </c>
      <c r="Y18" s="336">
        <v>210376.54090550001</v>
      </c>
      <c r="Z18" s="336">
        <v>0</v>
      </c>
      <c r="AA18" s="336">
        <v>0</v>
      </c>
      <c r="AB18" s="336">
        <v>192775.57759279001</v>
      </c>
      <c r="AC18" s="336">
        <v>0</v>
      </c>
      <c r="AD18" s="336">
        <v>0</v>
      </c>
      <c r="AE18" s="336">
        <v>198645.42232516999</v>
      </c>
      <c r="AF18" s="335">
        <v>0</v>
      </c>
      <c r="AG18" s="335">
        <v>0</v>
      </c>
      <c r="AH18" s="335">
        <v>225789.72179404998</v>
      </c>
      <c r="AI18" s="335">
        <v>0</v>
      </c>
      <c r="AJ18" s="335">
        <v>0</v>
      </c>
      <c r="AK18" s="335">
        <v>224737.00578452001</v>
      </c>
      <c r="AL18" s="335">
        <v>0</v>
      </c>
      <c r="AM18" s="335">
        <v>0</v>
      </c>
      <c r="AN18" s="335">
        <v>223669</v>
      </c>
      <c r="AO18" s="335">
        <v>0</v>
      </c>
      <c r="AP18" s="335">
        <v>0</v>
      </c>
      <c r="AQ18" s="335">
        <v>222098</v>
      </c>
      <c r="AR18" s="335">
        <v>0</v>
      </c>
      <c r="AS18" s="335">
        <v>0</v>
      </c>
      <c r="AT18" s="335">
        <v>229362</v>
      </c>
      <c r="AU18" s="335">
        <v>0</v>
      </c>
      <c r="AV18" s="335">
        <v>0</v>
      </c>
      <c r="AW18" s="335">
        <v>229681</v>
      </c>
      <c r="AX18" s="335">
        <v>0</v>
      </c>
      <c r="AY18" s="335">
        <v>0</v>
      </c>
      <c r="AZ18" s="335">
        <v>241147</v>
      </c>
      <c r="BA18" s="335">
        <v>0</v>
      </c>
      <c r="BB18" s="335">
        <v>0</v>
      </c>
      <c r="BC18" s="335">
        <v>239702</v>
      </c>
      <c r="BD18" s="335">
        <v>0</v>
      </c>
      <c r="BE18" s="335">
        <v>0</v>
      </c>
      <c r="BF18" s="335">
        <v>228457</v>
      </c>
      <c r="BG18" s="338">
        <v>0</v>
      </c>
      <c r="BH18" s="338">
        <v>0</v>
      </c>
      <c r="BI18" s="338">
        <v>265084</v>
      </c>
      <c r="BJ18" s="339">
        <v>0</v>
      </c>
      <c r="BK18" s="339">
        <v>0</v>
      </c>
      <c r="BL18" s="339">
        <v>182631</v>
      </c>
      <c r="BM18" s="339">
        <v>0</v>
      </c>
      <c r="BN18" s="339">
        <v>0</v>
      </c>
      <c r="BO18" s="339">
        <v>175380</v>
      </c>
      <c r="BP18" s="339">
        <v>0</v>
      </c>
      <c r="BQ18" s="339">
        <v>0</v>
      </c>
      <c r="BR18" s="339">
        <v>158027</v>
      </c>
    </row>
    <row r="19" spans="1:70" ht="12" customHeight="1">
      <c r="A19" s="332" t="s">
        <v>1563</v>
      </c>
      <c r="B19" s="459">
        <v>2697.7611074199999</v>
      </c>
      <c r="C19" s="459">
        <v>10</v>
      </c>
      <c r="D19" s="459">
        <v>2708.18751591</v>
      </c>
      <c r="E19" s="459">
        <v>2632.2437642700002</v>
      </c>
      <c r="F19" s="459">
        <v>52</v>
      </c>
      <c r="G19" s="459">
        <v>2684.6951537700002</v>
      </c>
      <c r="H19" s="321">
        <v>2605.5595851100002</v>
      </c>
      <c r="I19" s="321">
        <v>32</v>
      </c>
      <c r="J19" s="321">
        <v>2638.0331456700001</v>
      </c>
      <c r="K19" s="321">
        <v>2666.8227039699996</v>
      </c>
      <c r="L19" s="321">
        <v>12</v>
      </c>
      <c r="M19" s="321">
        <v>2679.2615375400001</v>
      </c>
      <c r="N19" s="321">
        <v>2624.98629325</v>
      </c>
      <c r="O19" s="321">
        <v>8</v>
      </c>
      <c r="P19" s="321">
        <v>2633.1439015400001</v>
      </c>
      <c r="Q19" s="321">
        <v>2602.6430653899997</v>
      </c>
      <c r="R19" s="321">
        <v>-6</v>
      </c>
      <c r="S19" s="321">
        <v>2596.1491531900001</v>
      </c>
      <c r="T19" s="321">
        <v>2678.0228145100004</v>
      </c>
      <c r="U19" s="321">
        <v>-19</v>
      </c>
      <c r="V19" s="321">
        <v>2659.2738965100002</v>
      </c>
      <c r="W19" s="322">
        <v>2407.5224899200002</v>
      </c>
      <c r="X19" s="322">
        <v>-30</v>
      </c>
      <c r="Y19" s="322">
        <v>2377.4095195199998</v>
      </c>
      <c r="Z19" s="322">
        <v>2433.47045153</v>
      </c>
      <c r="AA19" s="322">
        <v>-62</v>
      </c>
      <c r="AB19" s="322">
        <v>2371.3478960100001</v>
      </c>
      <c r="AC19" s="322">
        <v>2081.5383610999997</v>
      </c>
      <c r="AD19" s="322">
        <v>-30</v>
      </c>
      <c r="AE19" s="322">
        <v>2051.2847207499999</v>
      </c>
      <c r="AF19" s="321">
        <v>2180.9158162800004</v>
      </c>
      <c r="AG19" s="321">
        <v>-37</v>
      </c>
      <c r="AH19" s="321">
        <v>2143.5275978199998</v>
      </c>
      <c r="AI19" s="321">
        <v>2112.7210134699999</v>
      </c>
      <c r="AJ19" s="321">
        <v>-38</v>
      </c>
      <c r="AK19" s="321">
        <v>2075.0472085299998</v>
      </c>
      <c r="AL19" s="321">
        <v>2046</v>
      </c>
      <c r="AM19" s="321">
        <v>-36</v>
      </c>
      <c r="AN19" s="321">
        <v>2010</v>
      </c>
      <c r="AO19" s="321">
        <v>1724</v>
      </c>
      <c r="AP19" s="321">
        <v>-17</v>
      </c>
      <c r="AQ19" s="321">
        <v>1707</v>
      </c>
      <c r="AR19" s="321">
        <v>1724</v>
      </c>
      <c r="AS19" s="321">
        <v>-10</v>
      </c>
      <c r="AT19" s="321">
        <v>1714</v>
      </c>
      <c r="AU19" s="321">
        <v>1847</v>
      </c>
      <c r="AV19" s="321">
        <v>-36</v>
      </c>
      <c r="AW19" s="321">
        <v>1811</v>
      </c>
      <c r="AX19" s="321">
        <v>1960</v>
      </c>
      <c r="AY19" s="321">
        <v>-32</v>
      </c>
      <c r="AZ19" s="321">
        <v>1928</v>
      </c>
      <c r="BA19" s="321">
        <v>1908</v>
      </c>
      <c r="BB19" s="321">
        <v>-5</v>
      </c>
      <c r="BC19" s="321">
        <v>1903</v>
      </c>
      <c r="BD19" s="321">
        <v>1499</v>
      </c>
      <c r="BE19" s="321">
        <v>-7</v>
      </c>
      <c r="BF19" s="321">
        <v>1492</v>
      </c>
      <c r="BG19" s="324">
        <v>1513</v>
      </c>
      <c r="BH19" s="324">
        <v>-19</v>
      </c>
      <c r="BI19" s="324">
        <v>1494</v>
      </c>
      <c r="BJ19" s="325">
        <v>1423</v>
      </c>
      <c r="BK19" s="325">
        <v>-18</v>
      </c>
      <c r="BL19" s="325">
        <v>1405</v>
      </c>
      <c r="BM19" s="325">
        <v>1318</v>
      </c>
      <c r="BN19" s="325">
        <v>-20</v>
      </c>
      <c r="BO19" s="325">
        <v>1298</v>
      </c>
      <c r="BP19" s="325">
        <v>1163</v>
      </c>
      <c r="BQ19" s="325">
        <v>-16</v>
      </c>
      <c r="BR19" s="325">
        <v>1147</v>
      </c>
    </row>
    <row r="20" spans="1:70" ht="12" customHeight="1">
      <c r="A20" s="332" t="s">
        <v>1547</v>
      </c>
      <c r="B20" s="459">
        <v>10860.564620059999</v>
      </c>
      <c r="C20" s="459">
        <v>250</v>
      </c>
      <c r="D20" s="459">
        <v>11110.31676543</v>
      </c>
      <c r="E20" s="459">
        <v>12811.576829469999</v>
      </c>
      <c r="F20" s="459">
        <v>-99</v>
      </c>
      <c r="G20" s="459">
        <v>12712.316198889999</v>
      </c>
      <c r="H20" s="321">
        <v>12515.397782510001</v>
      </c>
      <c r="I20" s="321">
        <v>-87</v>
      </c>
      <c r="J20" s="321">
        <v>12428.203670969999</v>
      </c>
      <c r="K20" s="321">
        <v>12497.88769107</v>
      </c>
      <c r="L20" s="321">
        <v>-70</v>
      </c>
      <c r="M20" s="321">
        <v>12427.47990437</v>
      </c>
      <c r="N20" s="321">
        <v>12367.062743370001</v>
      </c>
      <c r="O20" s="321">
        <v>-91</v>
      </c>
      <c r="P20" s="321">
        <v>12276.18070472</v>
      </c>
      <c r="Q20" s="321">
        <v>13660.793824229999</v>
      </c>
      <c r="R20" s="321">
        <v>-81</v>
      </c>
      <c r="S20" s="321">
        <v>13579.545167780001</v>
      </c>
      <c r="T20" s="321">
        <v>13240.32248115</v>
      </c>
      <c r="U20" s="321">
        <v>-73</v>
      </c>
      <c r="V20" s="321">
        <v>13166.959659919999</v>
      </c>
      <c r="W20" s="322">
        <v>12218.813757049998</v>
      </c>
      <c r="X20" s="322">
        <v>-64</v>
      </c>
      <c r="Y20" s="322">
        <v>12155.209584229999</v>
      </c>
      <c r="Z20" s="322">
        <v>12013.73371606</v>
      </c>
      <c r="AA20" s="322">
        <v>-71</v>
      </c>
      <c r="AB20" s="322">
        <v>11942.502012540001</v>
      </c>
      <c r="AC20" s="322">
        <v>11508.366916499999</v>
      </c>
      <c r="AD20" s="322">
        <v>-64</v>
      </c>
      <c r="AE20" s="322">
        <v>11444.78793957</v>
      </c>
      <c r="AF20" s="321">
        <v>11803.55078181</v>
      </c>
      <c r="AG20" s="321">
        <v>-58</v>
      </c>
      <c r="AH20" s="321">
        <v>11745.78742907</v>
      </c>
      <c r="AI20" s="321">
        <v>11444.349419690001</v>
      </c>
      <c r="AJ20" s="321">
        <v>-53</v>
      </c>
      <c r="AK20" s="321">
        <v>11391.26049357</v>
      </c>
      <c r="AL20" s="321">
        <v>11625</v>
      </c>
      <c r="AM20" s="321">
        <v>-57</v>
      </c>
      <c r="AN20" s="321">
        <v>11568</v>
      </c>
      <c r="AO20" s="321">
        <v>13273</v>
      </c>
      <c r="AP20" s="321">
        <v>-54</v>
      </c>
      <c r="AQ20" s="321">
        <v>13219</v>
      </c>
      <c r="AR20" s="321">
        <v>13301</v>
      </c>
      <c r="AS20" s="321">
        <v>-60</v>
      </c>
      <c r="AT20" s="321">
        <v>13241</v>
      </c>
      <c r="AU20" s="321">
        <v>1799</v>
      </c>
      <c r="AV20" s="321">
        <v>-862</v>
      </c>
      <c r="AW20" s="321">
        <v>937</v>
      </c>
      <c r="AX20" s="321">
        <v>1755</v>
      </c>
      <c r="AY20" s="321">
        <v>-839</v>
      </c>
      <c r="AZ20" s="321">
        <v>916</v>
      </c>
      <c r="BA20" s="321">
        <v>1849</v>
      </c>
      <c r="BB20" s="321">
        <v>-938</v>
      </c>
      <c r="BC20" s="321">
        <v>911</v>
      </c>
      <c r="BD20" s="321">
        <v>1770</v>
      </c>
      <c r="BE20" s="321">
        <v>-885</v>
      </c>
      <c r="BF20" s="321">
        <v>885</v>
      </c>
      <c r="BG20" s="324">
        <v>1700</v>
      </c>
      <c r="BH20" s="324">
        <v>-840</v>
      </c>
      <c r="BI20" s="324">
        <v>860</v>
      </c>
      <c r="BJ20" s="325">
        <v>2415</v>
      </c>
      <c r="BK20" s="325">
        <v>-82</v>
      </c>
      <c r="BL20" s="325">
        <v>2333</v>
      </c>
      <c r="BM20" s="325">
        <v>2324</v>
      </c>
      <c r="BN20" s="325">
        <v>-84</v>
      </c>
      <c r="BO20" s="325">
        <v>2240</v>
      </c>
      <c r="BP20" s="325">
        <v>1975</v>
      </c>
      <c r="BQ20" s="325">
        <v>-67</v>
      </c>
      <c r="BR20" s="325">
        <v>1908</v>
      </c>
    </row>
    <row r="21" spans="1:70" ht="12" customHeight="1">
      <c r="A21" s="340" t="s">
        <v>3134</v>
      </c>
      <c r="B21" s="464">
        <v>0</v>
      </c>
      <c r="C21" s="464">
        <v>0</v>
      </c>
      <c r="D21" s="464">
        <v>11110.32</v>
      </c>
      <c r="E21" s="464">
        <v>0</v>
      </c>
      <c r="F21" s="464">
        <v>0</v>
      </c>
      <c r="G21" s="464">
        <v>12712.32</v>
      </c>
      <c r="H21" s="335">
        <v>0</v>
      </c>
      <c r="I21" s="335">
        <v>0</v>
      </c>
      <c r="J21" s="335">
        <v>12428.2</v>
      </c>
      <c r="K21" s="335">
        <v>0</v>
      </c>
      <c r="L21" s="335">
        <v>0</v>
      </c>
      <c r="M21" s="335">
        <v>12427.48</v>
      </c>
      <c r="N21" s="335">
        <v>0</v>
      </c>
      <c r="O21" s="335">
        <v>0</v>
      </c>
      <c r="P21" s="335">
        <v>12276.18</v>
      </c>
      <c r="Q21" s="335">
        <v>0</v>
      </c>
      <c r="R21" s="335">
        <v>0</v>
      </c>
      <c r="S21" s="335">
        <v>13579.55</v>
      </c>
      <c r="T21" s="335">
        <v>0</v>
      </c>
      <c r="U21" s="335">
        <v>0</v>
      </c>
      <c r="V21" s="335">
        <v>13166.96</v>
      </c>
      <c r="W21" s="336">
        <v>0</v>
      </c>
      <c r="X21" s="336">
        <v>0</v>
      </c>
      <c r="Y21" s="336">
        <v>12155.21</v>
      </c>
      <c r="Z21" s="336">
        <v>0</v>
      </c>
      <c r="AA21" s="336">
        <v>0</v>
      </c>
      <c r="AB21" s="336">
        <v>11942.5</v>
      </c>
      <c r="AC21" s="336">
        <v>0</v>
      </c>
      <c r="AD21" s="336">
        <v>0</v>
      </c>
      <c r="AE21" s="336">
        <v>11444.79</v>
      </c>
      <c r="AF21" s="335">
        <v>0</v>
      </c>
      <c r="AG21" s="335">
        <v>0</v>
      </c>
      <c r="AH21" s="335">
        <v>11746</v>
      </c>
      <c r="AI21" s="335">
        <v>0</v>
      </c>
      <c r="AJ21" s="335">
        <v>0</v>
      </c>
      <c r="AK21" s="335">
        <v>11391</v>
      </c>
      <c r="AL21" s="335">
        <v>0</v>
      </c>
      <c r="AM21" s="335">
        <v>0</v>
      </c>
      <c r="AN21" s="335">
        <v>11568</v>
      </c>
      <c r="AO21" s="335">
        <v>0</v>
      </c>
      <c r="AP21" s="335">
        <v>0</v>
      </c>
      <c r="AQ21" s="335">
        <v>13219</v>
      </c>
      <c r="AR21" s="335">
        <v>0</v>
      </c>
      <c r="AS21" s="335">
        <v>0</v>
      </c>
      <c r="AT21" s="335">
        <v>13241</v>
      </c>
      <c r="AU21" s="335">
        <v>0</v>
      </c>
      <c r="AV21" s="335">
        <v>0</v>
      </c>
      <c r="AW21" s="335">
        <v>937</v>
      </c>
      <c r="AX21" s="335">
        <v>0</v>
      </c>
      <c r="AY21" s="335">
        <v>0</v>
      </c>
      <c r="AZ21" s="335">
        <v>916</v>
      </c>
      <c r="BA21" s="335">
        <v>0</v>
      </c>
      <c r="BB21" s="335">
        <v>0</v>
      </c>
      <c r="BC21" s="335">
        <v>911</v>
      </c>
      <c r="BD21" s="335">
        <v>0</v>
      </c>
      <c r="BE21" s="335">
        <v>0</v>
      </c>
      <c r="BF21" s="335">
        <v>885</v>
      </c>
      <c r="BG21" s="338">
        <v>0</v>
      </c>
      <c r="BH21" s="338">
        <v>0</v>
      </c>
      <c r="BI21" s="338">
        <v>860</v>
      </c>
      <c r="BJ21" s="339">
        <v>0</v>
      </c>
      <c r="BK21" s="339">
        <v>0</v>
      </c>
      <c r="BL21" s="339">
        <v>1285</v>
      </c>
      <c r="BM21" s="339">
        <v>0</v>
      </c>
      <c r="BN21" s="339">
        <v>0</v>
      </c>
      <c r="BO21" s="339">
        <v>1065</v>
      </c>
      <c r="BP21" s="339">
        <v>0</v>
      </c>
      <c r="BQ21" s="339">
        <v>0</v>
      </c>
      <c r="BR21" s="339">
        <v>1039</v>
      </c>
    </row>
    <row r="22" spans="1:70" ht="12" customHeight="1">
      <c r="A22" s="340" t="s">
        <v>1559</v>
      </c>
      <c r="B22" s="464">
        <v>0</v>
      </c>
      <c r="C22" s="464">
        <v>0</v>
      </c>
      <c r="D22" s="464">
        <v>-9.5629999123048037E-5</v>
      </c>
      <c r="E22" s="464"/>
      <c r="F22" s="464"/>
      <c r="G22" s="464"/>
      <c r="H22" s="336">
        <v>0</v>
      </c>
      <c r="I22" s="336">
        <v>0</v>
      </c>
      <c r="J22" s="336">
        <v>12428.2</v>
      </c>
      <c r="K22" s="336">
        <v>0</v>
      </c>
      <c r="L22" s="336">
        <v>0</v>
      </c>
      <c r="M22" s="336">
        <v>-9.5629999123048037E-5</v>
      </c>
      <c r="N22" s="336"/>
      <c r="O22" s="336"/>
      <c r="P22" s="336"/>
      <c r="Q22" s="336">
        <v>0</v>
      </c>
      <c r="R22" s="336">
        <v>0</v>
      </c>
      <c r="S22" s="336">
        <v>-4.8322199982067104E-3</v>
      </c>
      <c r="T22" s="336"/>
      <c r="U22" s="336"/>
      <c r="V22" s="336"/>
      <c r="W22" s="336">
        <v>0</v>
      </c>
      <c r="X22" s="336">
        <v>0</v>
      </c>
      <c r="Y22" s="336">
        <v>-4.1577000047254842E-4</v>
      </c>
      <c r="Z22" s="336"/>
      <c r="AA22" s="336"/>
      <c r="AB22" s="336"/>
      <c r="AC22" s="336">
        <v>0</v>
      </c>
      <c r="AD22" s="336">
        <v>0</v>
      </c>
      <c r="AE22" s="336" t="s">
        <v>2653</v>
      </c>
      <c r="AF22" s="335">
        <v>0</v>
      </c>
      <c r="AG22" s="335">
        <v>0</v>
      </c>
      <c r="AH22" s="335">
        <v>0</v>
      </c>
      <c r="AI22" s="335">
        <v>0</v>
      </c>
      <c r="AJ22" s="335">
        <v>0</v>
      </c>
      <c r="AK22" s="335">
        <v>0</v>
      </c>
      <c r="AL22" s="335">
        <v>0</v>
      </c>
      <c r="AM22" s="335">
        <v>0</v>
      </c>
      <c r="AN22" s="335">
        <v>0</v>
      </c>
      <c r="AO22" s="335">
        <v>0</v>
      </c>
      <c r="AP22" s="335">
        <v>0</v>
      </c>
      <c r="AQ22" s="335">
        <v>0</v>
      </c>
      <c r="AR22" s="335">
        <v>0</v>
      </c>
      <c r="AS22" s="335">
        <v>0</v>
      </c>
      <c r="AT22" s="335">
        <v>0</v>
      </c>
      <c r="AU22" s="335">
        <v>0</v>
      </c>
      <c r="AV22" s="335">
        <v>0</v>
      </c>
      <c r="AW22" s="335">
        <v>0</v>
      </c>
      <c r="AX22" s="335">
        <v>0</v>
      </c>
      <c r="AY22" s="335">
        <v>0</v>
      </c>
      <c r="AZ22" s="335">
        <v>0</v>
      </c>
      <c r="BA22" s="338">
        <v>0</v>
      </c>
      <c r="BB22" s="338">
        <v>0</v>
      </c>
      <c r="BC22" s="338">
        <v>0</v>
      </c>
      <c r="BD22" s="338">
        <v>0</v>
      </c>
      <c r="BE22" s="338">
        <v>0</v>
      </c>
      <c r="BF22" s="338">
        <v>0</v>
      </c>
      <c r="BG22" s="338">
        <v>0</v>
      </c>
      <c r="BH22" s="338">
        <v>0</v>
      </c>
      <c r="BI22" s="338">
        <v>0</v>
      </c>
      <c r="BJ22" s="339">
        <v>0</v>
      </c>
      <c r="BK22" s="339">
        <v>0</v>
      </c>
      <c r="BL22" s="339">
        <v>1048</v>
      </c>
      <c r="BM22" s="339">
        <v>0</v>
      </c>
      <c r="BN22" s="339">
        <v>0</v>
      </c>
      <c r="BO22" s="339">
        <v>1175</v>
      </c>
      <c r="BP22" s="339">
        <v>0</v>
      </c>
      <c r="BQ22" s="339">
        <v>0</v>
      </c>
      <c r="BR22" s="339">
        <v>869</v>
      </c>
    </row>
    <row r="23" spans="1:70" ht="12" customHeight="1">
      <c r="A23" s="332" t="s">
        <v>1548</v>
      </c>
      <c r="B23" s="459">
        <v>131987.40113680999</v>
      </c>
      <c r="C23" s="459">
        <v>258</v>
      </c>
      <c r="D23" s="459">
        <v>132245.81374406</v>
      </c>
      <c r="E23" s="459">
        <v>125719.22735228999</v>
      </c>
      <c r="F23" s="459">
        <v>50</v>
      </c>
      <c r="G23" s="459">
        <v>125768.8144282</v>
      </c>
      <c r="H23" s="321">
        <v>125737.03798184</v>
      </c>
      <c r="I23" s="321">
        <v>50</v>
      </c>
      <c r="J23" s="321">
        <v>125787.05896929</v>
      </c>
      <c r="K23" s="321">
        <v>119824.28957607</v>
      </c>
      <c r="L23" s="321">
        <v>71</v>
      </c>
      <c r="M23" s="321">
        <v>119895.31434298</v>
      </c>
      <c r="N23" s="321">
        <v>131756.57373358999</v>
      </c>
      <c r="O23" s="321">
        <v>98</v>
      </c>
      <c r="P23" s="321">
        <v>131854.60145722999</v>
      </c>
      <c r="Q23" s="321">
        <v>125035.40285624001</v>
      </c>
      <c r="R23" s="321">
        <v>467</v>
      </c>
      <c r="S23" s="321">
        <v>125502.71588249001</v>
      </c>
      <c r="T23" s="321">
        <v>121757.71038859</v>
      </c>
      <c r="U23" s="321">
        <v>810</v>
      </c>
      <c r="V23" s="321">
        <v>122567.28213466001</v>
      </c>
      <c r="W23" s="322">
        <v>118511.22829046</v>
      </c>
      <c r="X23" s="322">
        <v>1146</v>
      </c>
      <c r="Y23" s="322">
        <v>119656.96131555999</v>
      </c>
      <c r="Z23" s="322">
        <v>126923.60012218</v>
      </c>
      <c r="AA23" s="322">
        <v>1482</v>
      </c>
      <c r="AB23" s="322">
        <v>128405.48766514999</v>
      </c>
      <c r="AC23" s="322">
        <v>123630.73454633</v>
      </c>
      <c r="AD23" s="322">
        <v>1818</v>
      </c>
      <c r="AE23" s="322">
        <v>125448.83947597</v>
      </c>
      <c r="AF23" s="321">
        <v>118379.45582169</v>
      </c>
      <c r="AG23" s="321">
        <v>2150</v>
      </c>
      <c r="AH23" s="321">
        <v>120529.69628039999</v>
      </c>
      <c r="AI23" s="321">
        <v>114897.34529257001</v>
      </c>
      <c r="AJ23" s="321">
        <v>2486</v>
      </c>
      <c r="AK23" s="321">
        <v>117383.22924632001</v>
      </c>
      <c r="AL23" s="321">
        <v>115590</v>
      </c>
      <c r="AM23" s="321">
        <v>2777</v>
      </c>
      <c r="AN23" s="321">
        <v>118367</v>
      </c>
      <c r="AO23" s="321">
        <v>114715</v>
      </c>
      <c r="AP23" s="321">
        <v>2825</v>
      </c>
      <c r="AQ23" s="321">
        <v>117540</v>
      </c>
      <c r="AR23" s="321">
        <v>110587</v>
      </c>
      <c r="AS23" s="321">
        <v>3046</v>
      </c>
      <c r="AT23" s="321">
        <v>113633</v>
      </c>
      <c r="AU23" s="321">
        <v>106647</v>
      </c>
      <c r="AV23" s="321">
        <v>3378</v>
      </c>
      <c r="AW23" s="321">
        <v>110025</v>
      </c>
      <c r="AX23" s="321">
        <v>106462</v>
      </c>
      <c r="AY23" s="321">
        <v>3683</v>
      </c>
      <c r="AZ23" s="321">
        <v>110145</v>
      </c>
      <c r="BA23" s="321">
        <v>103353</v>
      </c>
      <c r="BB23" s="321">
        <v>3987</v>
      </c>
      <c r="BC23" s="321">
        <v>107340</v>
      </c>
      <c r="BD23" s="321">
        <v>100711</v>
      </c>
      <c r="BE23" s="321">
        <v>4292</v>
      </c>
      <c r="BF23" s="321">
        <v>105003</v>
      </c>
      <c r="BG23" s="324">
        <v>96954</v>
      </c>
      <c r="BH23" s="324">
        <v>4579</v>
      </c>
      <c r="BI23" s="324">
        <v>101533</v>
      </c>
      <c r="BJ23" s="325">
        <v>95848</v>
      </c>
      <c r="BK23" s="325">
        <v>4898</v>
      </c>
      <c r="BL23" s="325">
        <v>100746</v>
      </c>
      <c r="BM23" s="325">
        <v>90776</v>
      </c>
      <c r="BN23" s="325">
        <v>5201</v>
      </c>
      <c r="BO23" s="325">
        <v>95977</v>
      </c>
      <c r="BP23" s="325">
        <v>85987</v>
      </c>
      <c r="BQ23" s="325">
        <v>5510</v>
      </c>
      <c r="BR23" s="325">
        <v>91497</v>
      </c>
    </row>
    <row r="24" spans="1:70" ht="12" customHeight="1">
      <c r="A24" s="465" t="s">
        <v>1536</v>
      </c>
      <c r="B24" s="466">
        <v>97148</v>
      </c>
      <c r="C24" s="466">
        <v>0</v>
      </c>
      <c r="D24" s="466">
        <v>97148</v>
      </c>
      <c r="E24" s="466">
        <v>97148</v>
      </c>
      <c r="F24" s="466">
        <v>0</v>
      </c>
      <c r="G24" s="466">
        <v>97148</v>
      </c>
      <c r="H24" s="321">
        <v>97148</v>
      </c>
      <c r="I24" s="321">
        <v>0</v>
      </c>
      <c r="J24" s="321">
        <v>97148</v>
      </c>
      <c r="K24" s="321">
        <v>97148</v>
      </c>
      <c r="L24" s="321">
        <v>0</v>
      </c>
      <c r="M24" s="321">
        <v>97148</v>
      </c>
      <c r="N24" s="321">
        <v>97148</v>
      </c>
      <c r="O24" s="321">
        <v>0</v>
      </c>
      <c r="P24" s="321">
        <v>97148</v>
      </c>
      <c r="Q24" s="321">
        <v>97148</v>
      </c>
      <c r="R24" s="321">
        <v>0</v>
      </c>
      <c r="S24" s="321">
        <v>97148</v>
      </c>
      <c r="T24" s="321">
        <v>97148</v>
      </c>
      <c r="U24" s="321">
        <v>0</v>
      </c>
      <c r="V24" s="321">
        <v>97148</v>
      </c>
      <c r="W24" s="322">
        <v>97148</v>
      </c>
      <c r="X24" s="322">
        <v>0</v>
      </c>
      <c r="Y24" s="322">
        <v>97148</v>
      </c>
      <c r="Z24" s="322">
        <v>97148</v>
      </c>
      <c r="AA24" s="322">
        <v>0</v>
      </c>
      <c r="AB24" s="322">
        <v>97148</v>
      </c>
      <c r="AC24" s="322">
        <v>97148</v>
      </c>
      <c r="AD24" s="322">
        <v>0</v>
      </c>
      <c r="AE24" s="322">
        <v>97148</v>
      </c>
      <c r="AF24" s="321">
        <v>97148</v>
      </c>
      <c r="AG24" s="321">
        <v>0</v>
      </c>
      <c r="AH24" s="321">
        <v>97148</v>
      </c>
      <c r="AI24" s="321">
        <v>97148</v>
      </c>
      <c r="AJ24" s="321">
        <v>0</v>
      </c>
      <c r="AK24" s="321">
        <v>97148</v>
      </c>
      <c r="AL24" s="321">
        <v>97148</v>
      </c>
      <c r="AM24" s="321">
        <v>0</v>
      </c>
      <c r="AN24" s="321">
        <v>97148</v>
      </c>
      <c r="AO24" s="321">
        <v>97148</v>
      </c>
      <c r="AP24" s="321">
        <v>0</v>
      </c>
      <c r="AQ24" s="321">
        <v>97148</v>
      </c>
      <c r="AR24" s="321">
        <v>85148</v>
      </c>
      <c r="AS24" s="321">
        <v>0</v>
      </c>
      <c r="AT24" s="321">
        <v>85148</v>
      </c>
      <c r="AU24" s="321">
        <v>85148</v>
      </c>
      <c r="AV24" s="321">
        <v>0</v>
      </c>
      <c r="AW24" s="321">
        <v>85148</v>
      </c>
      <c r="AX24" s="321">
        <v>85148</v>
      </c>
      <c r="AY24" s="321">
        <v>0</v>
      </c>
      <c r="AZ24" s="321">
        <v>85148</v>
      </c>
      <c r="BA24" s="321">
        <v>85148</v>
      </c>
      <c r="BB24" s="321">
        <v>0</v>
      </c>
      <c r="BC24" s="321">
        <v>85148</v>
      </c>
      <c r="BD24" s="321">
        <v>85148</v>
      </c>
      <c r="BE24" s="321">
        <v>0</v>
      </c>
      <c r="BF24" s="321">
        <v>85148</v>
      </c>
      <c r="BG24" s="324">
        <v>75000</v>
      </c>
      <c r="BH24" s="324">
        <v>0</v>
      </c>
      <c r="BI24" s="324">
        <v>75000</v>
      </c>
      <c r="BJ24" s="325">
        <v>75000</v>
      </c>
      <c r="BK24" s="325">
        <v>0</v>
      </c>
      <c r="BL24" s="325">
        <v>75000</v>
      </c>
      <c r="BM24" s="325">
        <v>75000</v>
      </c>
      <c r="BN24" s="325">
        <v>0</v>
      </c>
      <c r="BO24" s="325">
        <v>75000</v>
      </c>
      <c r="BP24" s="325">
        <v>75000</v>
      </c>
      <c r="BQ24" s="325">
        <v>0</v>
      </c>
      <c r="BR24" s="325">
        <v>75000</v>
      </c>
    </row>
    <row r="25" spans="1:70" ht="12" customHeight="1">
      <c r="A25" s="340" t="s">
        <v>3135</v>
      </c>
      <c r="B25" s="464">
        <v>0</v>
      </c>
      <c r="C25" s="464">
        <v>0</v>
      </c>
      <c r="D25" s="464">
        <v>97148</v>
      </c>
      <c r="E25" s="464">
        <v>0</v>
      </c>
      <c r="F25" s="464">
        <v>0</v>
      </c>
      <c r="G25" s="464">
        <v>97148</v>
      </c>
      <c r="H25" s="335">
        <v>0</v>
      </c>
      <c r="I25" s="335">
        <v>0</v>
      </c>
      <c r="J25" s="335">
        <v>97148</v>
      </c>
      <c r="K25" s="335">
        <v>0</v>
      </c>
      <c r="L25" s="335">
        <v>0</v>
      </c>
      <c r="M25" s="335">
        <v>97148</v>
      </c>
      <c r="N25" s="335">
        <v>0</v>
      </c>
      <c r="O25" s="335">
        <v>0</v>
      </c>
      <c r="P25" s="335">
        <v>97148</v>
      </c>
      <c r="Q25" s="335">
        <v>0</v>
      </c>
      <c r="R25" s="335">
        <v>0</v>
      </c>
      <c r="S25" s="335">
        <v>97148</v>
      </c>
      <c r="T25" s="335">
        <v>0</v>
      </c>
      <c r="U25" s="335">
        <v>0</v>
      </c>
      <c r="V25" s="335">
        <v>97148</v>
      </c>
      <c r="W25" s="336">
        <v>0</v>
      </c>
      <c r="X25" s="336">
        <v>0</v>
      </c>
      <c r="Y25" s="336">
        <v>97148</v>
      </c>
      <c r="Z25" s="336">
        <v>0</v>
      </c>
      <c r="AA25" s="336">
        <v>0</v>
      </c>
      <c r="AB25" s="336">
        <v>97148</v>
      </c>
      <c r="AC25" s="336">
        <v>0</v>
      </c>
      <c r="AD25" s="336">
        <v>0</v>
      </c>
      <c r="AE25" s="336">
        <v>97148</v>
      </c>
      <c r="AF25" s="335">
        <v>0</v>
      </c>
      <c r="AG25" s="335">
        <v>0</v>
      </c>
      <c r="AH25" s="335">
        <v>97148</v>
      </c>
      <c r="AI25" s="335">
        <v>0</v>
      </c>
      <c r="AJ25" s="335">
        <v>0</v>
      </c>
      <c r="AK25" s="335">
        <v>97148</v>
      </c>
      <c r="AL25" s="335">
        <v>0</v>
      </c>
      <c r="AM25" s="335">
        <v>0</v>
      </c>
      <c r="AN25" s="335">
        <v>97148</v>
      </c>
      <c r="AO25" s="335">
        <v>0</v>
      </c>
      <c r="AP25" s="335">
        <v>0</v>
      </c>
      <c r="AQ25" s="335">
        <v>97148</v>
      </c>
      <c r="AR25" s="335">
        <v>0</v>
      </c>
      <c r="AS25" s="335">
        <v>0</v>
      </c>
      <c r="AT25" s="335">
        <v>85148</v>
      </c>
      <c r="AU25" s="335">
        <v>0</v>
      </c>
      <c r="AV25" s="335">
        <v>0</v>
      </c>
      <c r="AW25" s="335">
        <v>85148</v>
      </c>
      <c r="AX25" s="335">
        <v>0</v>
      </c>
      <c r="AY25" s="335">
        <v>0</v>
      </c>
      <c r="AZ25" s="335">
        <v>85148</v>
      </c>
      <c r="BA25" s="335">
        <v>0</v>
      </c>
      <c r="BB25" s="335">
        <v>0</v>
      </c>
      <c r="BC25" s="335">
        <v>85148</v>
      </c>
      <c r="BD25" s="335">
        <v>0</v>
      </c>
      <c r="BE25" s="335">
        <v>0</v>
      </c>
      <c r="BF25" s="335">
        <v>85148</v>
      </c>
      <c r="BG25" s="338">
        <v>0</v>
      </c>
      <c r="BH25" s="338">
        <v>0</v>
      </c>
      <c r="BI25" s="338">
        <v>75000</v>
      </c>
      <c r="BJ25" s="339">
        <v>0</v>
      </c>
      <c r="BK25" s="339">
        <v>0</v>
      </c>
      <c r="BL25" s="339">
        <v>75000</v>
      </c>
      <c r="BM25" s="325">
        <v>0</v>
      </c>
      <c r="BN25" s="325">
        <v>0</v>
      </c>
      <c r="BO25" s="325">
        <v>75000</v>
      </c>
      <c r="BP25" s="339">
        <v>0</v>
      </c>
      <c r="BQ25" s="339">
        <v>0</v>
      </c>
      <c r="BR25" s="339">
        <v>75000</v>
      </c>
    </row>
    <row r="26" spans="1:70" ht="12" customHeight="1">
      <c r="A26" s="465" t="s">
        <v>3136</v>
      </c>
      <c r="B26" s="466">
        <v>1979.0206046600001</v>
      </c>
      <c r="C26" s="466">
        <v>0</v>
      </c>
      <c r="D26" s="466">
        <v>1979.0206046600001</v>
      </c>
      <c r="E26" s="466">
        <v>1847.9730796400002</v>
      </c>
      <c r="F26" s="466">
        <v>0</v>
      </c>
      <c r="G26" s="466">
        <v>1847.9730796400002</v>
      </c>
      <c r="H26" s="321">
        <v>1713.4385479699999</v>
      </c>
      <c r="I26" s="321">
        <v>0</v>
      </c>
      <c r="J26" s="321">
        <v>1713.4385479699999</v>
      </c>
      <c r="K26" s="321">
        <v>1559.41712392</v>
      </c>
      <c r="L26" s="321">
        <v>0</v>
      </c>
      <c r="M26" s="321">
        <v>1559.41712392</v>
      </c>
      <c r="N26" s="321">
        <v>1923.05618175</v>
      </c>
      <c r="O26" s="321">
        <v>0</v>
      </c>
      <c r="P26" s="321">
        <v>1923.05618175</v>
      </c>
      <c r="Q26" s="321">
        <v>1732.33966538</v>
      </c>
      <c r="R26" s="321">
        <v>0</v>
      </c>
      <c r="S26" s="321">
        <v>1732.33966538</v>
      </c>
      <c r="T26" s="321">
        <v>1586.3637533800002</v>
      </c>
      <c r="U26" s="321">
        <v>0</v>
      </c>
      <c r="V26" s="321">
        <v>1586.3637533800002</v>
      </c>
      <c r="W26" s="322">
        <v>1460.0779290200001</v>
      </c>
      <c r="X26" s="322">
        <v>0</v>
      </c>
      <c r="Y26" s="322">
        <v>1460.0779290200001</v>
      </c>
      <c r="Z26" s="322">
        <v>1725.28812604</v>
      </c>
      <c r="AA26" s="322">
        <v>0</v>
      </c>
      <c r="AB26" s="322">
        <v>1725.28812604</v>
      </c>
      <c r="AC26" s="322">
        <v>1515.1918463</v>
      </c>
      <c r="AD26" s="322">
        <v>0</v>
      </c>
      <c r="AE26" s="322">
        <v>1515.1918463</v>
      </c>
      <c r="AF26" s="321">
        <v>1352.88105305</v>
      </c>
      <c r="AG26" s="321">
        <v>0</v>
      </c>
      <c r="AH26" s="321">
        <v>1352.88105305</v>
      </c>
      <c r="AI26" s="321">
        <v>1265.1672830799998</v>
      </c>
      <c r="AJ26" s="321">
        <v>0</v>
      </c>
      <c r="AK26" s="321">
        <v>1265.1672830799998</v>
      </c>
      <c r="AL26" s="321">
        <v>1589</v>
      </c>
      <c r="AM26" s="321">
        <v>0</v>
      </c>
      <c r="AN26" s="321">
        <v>1589</v>
      </c>
      <c r="AO26" s="321">
        <v>1456</v>
      </c>
      <c r="AP26" s="321">
        <v>0</v>
      </c>
      <c r="AQ26" s="321">
        <v>1456</v>
      </c>
      <c r="AR26" s="321">
        <v>1330</v>
      </c>
      <c r="AS26" s="321">
        <v>0</v>
      </c>
      <c r="AT26" s="321">
        <v>1330</v>
      </c>
      <c r="AU26" s="321">
        <v>1209</v>
      </c>
      <c r="AV26" s="321">
        <v>0</v>
      </c>
      <c r="AW26" s="321">
        <v>1209</v>
      </c>
      <c r="AX26" s="321">
        <v>1537</v>
      </c>
      <c r="AY26" s="321">
        <v>0</v>
      </c>
      <c r="AZ26" s="321">
        <v>1537</v>
      </c>
      <c r="BA26" s="321">
        <v>1413</v>
      </c>
      <c r="BB26" s="321">
        <v>0</v>
      </c>
      <c r="BC26" s="321">
        <v>1413</v>
      </c>
      <c r="BD26" s="321">
        <v>1331</v>
      </c>
      <c r="BE26" s="321">
        <v>0</v>
      </c>
      <c r="BF26" s="321">
        <v>1331</v>
      </c>
      <c r="BG26" s="324">
        <v>1217</v>
      </c>
      <c r="BH26" s="324">
        <v>0</v>
      </c>
      <c r="BI26" s="324">
        <v>1217</v>
      </c>
      <c r="BJ26" s="325">
        <v>1316</v>
      </c>
      <c r="BK26" s="325">
        <v>0</v>
      </c>
      <c r="BL26" s="325">
        <v>1316</v>
      </c>
      <c r="BM26" s="325">
        <v>893</v>
      </c>
      <c r="BN26" s="325">
        <v>0</v>
      </c>
      <c r="BO26" s="325">
        <v>893</v>
      </c>
      <c r="BP26" s="325">
        <v>867</v>
      </c>
      <c r="BQ26" s="325">
        <v>0</v>
      </c>
      <c r="BR26" s="325">
        <v>867</v>
      </c>
    </row>
    <row r="27" spans="1:70" ht="12" customHeight="1">
      <c r="A27" s="340" t="s">
        <v>1537</v>
      </c>
      <c r="B27" s="464">
        <v>0</v>
      </c>
      <c r="C27" s="464">
        <v>0</v>
      </c>
      <c r="D27" s="464">
        <v>1979.02</v>
      </c>
      <c r="E27" s="464">
        <v>0</v>
      </c>
      <c r="F27" s="464">
        <v>0</v>
      </c>
      <c r="G27" s="464">
        <v>1847.97</v>
      </c>
      <c r="H27" s="335">
        <v>0</v>
      </c>
      <c r="I27" s="335">
        <v>0</v>
      </c>
      <c r="J27" s="335">
        <v>1713.44</v>
      </c>
      <c r="K27" s="335">
        <v>0</v>
      </c>
      <c r="L27" s="335">
        <v>0</v>
      </c>
      <c r="M27" s="335">
        <v>1559.42</v>
      </c>
      <c r="N27" s="335">
        <v>0</v>
      </c>
      <c r="O27" s="335">
        <v>0</v>
      </c>
      <c r="P27" s="335">
        <v>1923.06</v>
      </c>
      <c r="Q27" s="335">
        <v>0</v>
      </c>
      <c r="R27" s="335">
        <v>0</v>
      </c>
      <c r="S27" s="335">
        <v>1732.34</v>
      </c>
      <c r="T27" s="335">
        <v>0</v>
      </c>
      <c r="U27" s="335">
        <v>0</v>
      </c>
      <c r="V27" s="335">
        <v>1586.36</v>
      </c>
      <c r="W27" s="336">
        <v>0</v>
      </c>
      <c r="X27" s="336">
        <v>0</v>
      </c>
      <c r="Y27" s="336">
        <v>1460.08</v>
      </c>
      <c r="Z27" s="336">
        <v>0</v>
      </c>
      <c r="AA27" s="336">
        <v>0</v>
      </c>
      <c r="AB27" s="336">
        <v>1725.29</v>
      </c>
      <c r="AC27" s="336">
        <v>0</v>
      </c>
      <c r="AD27" s="336">
        <v>0</v>
      </c>
      <c r="AE27" s="336">
        <v>1515.19</v>
      </c>
      <c r="AF27" s="335">
        <v>0</v>
      </c>
      <c r="AG27" s="335">
        <v>0</v>
      </c>
      <c r="AH27" s="335">
        <v>1353</v>
      </c>
      <c r="AI27" s="335">
        <v>0</v>
      </c>
      <c r="AJ27" s="335">
        <v>0</v>
      </c>
      <c r="AK27" s="335">
        <v>1265</v>
      </c>
      <c r="AL27" s="335">
        <v>0</v>
      </c>
      <c r="AM27" s="335">
        <v>0</v>
      </c>
      <c r="AN27" s="335">
        <v>1589</v>
      </c>
      <c r="AO27" s="335">
        <v>0</v>
      </c>
      <c r="AP27" s="335">
        <v>0</v>
      </c>
      <c r="AQ27" s="335">
        <v>1456</v>
      </c>
      <c r="AR27" s="335">
        <v>0</v>
      </c>
      <c r="AS27" s="335">
        <v>0</v>
      </c>
      <c r="AT27" s="335">
        <v>1330</v>
      </c>
      <c r="AU27" s="335">
        <v>0</v>
      </c>
      <c r="AV27" s="335">
        <v>0</v>
      </c>
      <c r="AW27" s="335">
        <v>1209</v>
      </c>
      <c r="AX27" s="335">
        <v>0</v>
      </c>
      <c r="AY27" s="335">
        <v>0</v>
      </c>
      <c r="AZ27" s="335">
        <v>1537</v>
      </c>
      <c r="BA27" s="335">
        <v>0</v>
      </c>
      <c r="BB27" s="335">
        <v>0</v>
      </c>
      <c r="BC27" s="335">
        <v>1413</v>
      </c>
      <c r="BD27" s="335">
        <v>0</v>
      </c>
      <c r="BE27" s="335">
        <v>0</v>
      </c>
      <c r="BF27" s="335">
        <v>1331</v>
      </c>
      <c r="BG27" s="338">
        <v>0</v>
      </c>
      <c r="BH27" s="338">
        <v>0</v>
      </c>
      <c r="BI27" s="338">
        <v>1217</v>
      </c>
      <c r="BJ27" s="339">
        <v>0</v>
      </c>
      <c r="BK27" s="339">
        <v>0</v>
      </c>
      <c r="BL27" s="339">
        <v>1316</v>
      </c>
      <c r="BM27" s="325">
        <v>0</v>
      </c>
      <c r="BN27" s="325">
        <v>0</v>
      </c>
      <c r="BO27" s="325">
        <v>893</v>
      </c>
      <c r="BP27" s="339">
        <v>0</v>
      </c>
      <c r="BQ27" s="339">
        <v>0</v>
      </c>
      <c r="BR27" s="339">
        <v>867</v>
      </c>
    </row>
    <row r="28" spans="1:70" ht="12" customHeight="1">
      <c r="A28" s="465" t="s">
        <v>1538</v>
      </c>
      <c r="B28" s="466">
        <v>36568.818912670002</v>
      </c>
      <c r="C28" s="466">
        <v>-996</v>
      </c>
      <c r="D28" s="466">
        <v>35572.758111410003</v>
      </c>
      <c r="E28" s="466">
        <v>30060.922706189998</v>
      </c>
      <c r="F28" s="466">
        <v>-1204</v>
      </c>
      <c r="G28" s="466">
        <v>28857.013150109997</v>
      </c>
      <c r="H28" s="321">
        <v>30176.023289049997</v>
      </c>
      <c r="I28" s="321">
        <v>-1151</v>
      </c>
      <c r="J28" s="321">
        <v>29024.693585780002</v>
      </c>
      <c r="K28" s="321">
        <v>25063.515976390001</v>
      </c>
      <c r="L28" s="321">
        <v>-1130</v>
      </c>
      <c r="M28" s="321">
        <v>23933.123805640003</v>
      </c>
      <c r="N28" s="321">
        <v>37384.135825949998</v>
      </c>
      <c r="O28" s="321">
        <v>-1103</v>
      </c>
      <c r="P28" s="321">
        <v>36280.746611940005</v>
      </c>
      <c r="Q28" s="321">
        <v>31741.787723189998</v>
      </c>
      <c r="R28" s="321">
        <v>-732</v>
      </c>
      <c r="S28" s="321">
        <v>31009.693576779999</v>
      </c>
      <c r="T28" s="321">
        <v>28892.96552668</v>
      </c>
      <c r="U28" s="321">
        <v>-390</v>
      </c>
      <c r="V28" s="321">
        <v>28503.130100089998</v>
      </c>
      <c r="W28" s="322">
        <v>23868.800155609999</v>
      </c>
      <c r="X28" s="322">
        <v>-54</v>
      </c>
      <c r="Y28" s="322">
        <v>23815.12600805</v>
      </c>
      <c r="Z28" s="322">
        <v>33379.576878220003</v>
      </c>
      <c r="AA28" s="322">
        <v>282</v>
      </c>
      <c r="AB28" s="322">
        <v>33661.81930417</v>
      </c>
      <c r="AC28" s="322">
        <v>29953.139508820001</v>
      </c>
      <c r="AD28" s="322">
        <v>618</v>
      </c>
      <c r="AE28" s="322">
        <v>30571.59932144</v>
      </c>
      <c r="AF28" s="321">
        <v>25613.490237710001</v>
      </c>
      <c r="AG28" s="321">
        <v>951</v>
      </c>
      <c r="AH28" s="321">
        <v>26564.085579400002</v>
      </c>
      <c r="AI28" s="321">
        <v>21142.163656870001</v>
      </c>
      <c r="AJ28" s="321">
        <v>1234</v>
      </c>
      <c r="AK28" s="321">
        <v>22376.256552330004</v>
      </c>
      <c r="AL28" s="321">
        <v>22126</v>
      </c>
      <c r="AM28" s="321">
        <v>1520</v>
      </c>
      <c r="AN28" s="321">
        <v>23646</v>
      </c>
      <c r="AO28" s="321">
        <v>19779</v>
      </c>
      <c r="AP28" s="321">
        <v>1654</v>
      </c>
      <c r="AQ28" s="321">
        <v>21433</v>
      </c>
      <c r="AR28" s="321">
        <v>27967</v>
      </c>
      <c r="AS28" s="321">
        <v>1806</v>
      </c>
      <c r="AT28" s="321">
        <v>29773</v>
      </c>
      <c r="AU28" s="321">
        <v>26535</v>
      </c>
      <c r="AV28" s="321">
        <v>2379</v>
      </c>
      <c r="AW28" s="321">
        <v>28914</v>
      </c>
      <c r="AX28" s="321">
        <v>25350</v>
      </c>
      <c r="AY28" s="321">
        <v>2998</v>
      </c>
      <c r="AZ28" s="321">
        <v>28348</v>
      </c>
      <c r="BA28" s="321">
        <v>20936</v>
      </c>
      <c r="BB28" s="321">
        <v>3624</v>
      </c>
      <c r="BC28" s="321">
        <v>24560</v>
      </c>
      <c r="BD28" s="321">
        <v>16640</v>
      </c>
      <c r="BE28" s="321">
        <v>3541</v>
      </c>
      <c r="BF28" s="321">
        <v>20181</v>
      </c>
      <c r="BG28" s="324">
        <v>22349</v>
      </c>
      <c r="BH28" s="324">
        <v>4121</v>
      </c>
      <c r="BI28" s="324">
        <v>26470</v>
      </c>
      <c r="BJ28" s="325">
        <v>21212</v>
      </c>
      <c r="BK28" s="325">
        <v>4022</v>
      </c>
      <c r="BL28" s="325">
        <v>25234</v>
      </c>
      <c r="BM28" s="325">
        <v>17059</v>
      </c>
      <c r="BN28" s="325">
        <v>4217</v>
      </c>
      <c r="BO28" s="325">
        <v>21276</v>
      </c>
      <c r="BP28" s="325">
        <v>12940</v>
      </c>
      <c r="BQ28" s="325">
        <v>4603</v>
      </c>
      <c r="BR28" s="325">
        <v>17543</v>
      </c>
    </row>
    <row r="29" spans="1:70" ht="12" customHeight="1">
      <c r="A29" s="340" t="s">
        <v>1538</v>
      </c>
      <c r="B29" s="464">
        <v>0</v>
      </c>
      <c r="C29" s="464">
        <v>0</v>
      </c>
      <c r="D29" s="464">
        <v>35572.730000000083</v>
      </c>
      <c r="E29" s="464">
        <v>0</v>
      </c>
      <c r="F29" s="464">
        <v>0</v>
      </c>
      <c r="G29" s="464">
        <v>28857.020000000022</v>
      </c>
      <c r="H29" s="335">
        <v>0</v>
      </c>
      <c r="I29" s="335">
        <v>0</v>
      </c>
      <c r="J29" s="335">
        <v>29024.700000000012</v>
      </c>
      <c r="K29" s="335">
        <v>0</v>
      </c>
      <c r="L29" s="335">
        <v>0</v>
      </c>
      <c r="M29" s="335">
        <v>23933.120000000006</v>
      </c>
      <c r="N29" s="335">
        <v>0</v>
      </c>
      <c r="O29" s="335">
        <v>0</v>
      </c>
      <c r="P29" s="335">
        <v>36280.729999999974</v>
      </c>
      <c r="Q29" s="335">
        <v>0</v>
      </c>
      <c r="R29" s="335">
        <v>0</v>
      </c>
      <c r="S29" s="335">
        <v>31009.689999999973</v>
      </c>
      <c r="T29" s="335">
        <v>0</v>
      </c>
      <c r="U29" s="335">
        <v>0</v>
      </c>
      <c r="V29" s="335">
        <v>28503.129999999972</v>
      </c>
      <c r="W29" s="336">
        <v>0</v>
      </c>
      <c r="X29" s="336">
        <v>0</v>
      </c>
      <c r="Y29" s="336">
        <v>23815.120000000003</v>
      </c>
      <c r="Z29" s="336">
        <v>0</v>
      </c>
      <c r="AA29" s="336">
        <v>0</v>
      </c>
      <c r="AB29" s="336">
        <v>33661.820000000007</v>
      </c>
      <c r="AC29" s="336">
        <v>0</v>
      </c>
      <c r="AD29" s="336">
        <v>0</v>
      </c>
      <c r="AE29" s="336">
        <v>30571.600000000039</v>
      </c>
      <c r="AF29" s="335">
        <v>0</v>
      </c>
      <c r="AG29" s="335">
        <v>0</v>
      </c>
      <c r="AH29" s="335">
        <v>26564</v>
      </c>
      <c r="AI29" s="335">
        <v>0</v>
      </c>
      <c r="AJ29" s="335">
        <v>0</v>
      </c>
      <c r="AK29" s="335">
        <v>22376</v>
      </c>
      <c r="AL29" s="335">
        <v>0</v>
      </c>
      <c r="AM29" s="335">
        <v>0</v>
      </c>
      <c r="AN29" s="335">
        <v>23646</v>
      </c>
      <c r="AO29" s="335">
        <v>0</v>
      </c>
      <c r="AP29" s="335">
        <v>0</v>
      </c>
      <c r="AQ29" s="335">
        <v>21433</v>
      </c>
      <c r="AR29" s="335">
        <v>0</v>
      </c>
      <c r="AS29" s="335">
        <v>0</v>
      </c>
      <c r="AT29" s="335">
        <v>29773</v>
      </c>
      <c r="AU29" s="335">
        <v>0</v>
      </c>
      <c r="AV29" s="335">
        <v>0</v>
      </c>
      <c r="AW29" s="335">
        <v>28914</v>
      </c>
      <c r="AX29" s="335">
        <v>0</v>
      </c>
      <c r="AY29" s="335">
        <v>0</v>
      </c>
      <c r="AZ29" s="335">
        <v>28348</v>
      </c>
      <c r="BA29" s="335">
        <v>0</v>
      </c>
      <c r="BB29" s="335">
        <v>0</v>
      </c>
      <c r="BC29" s="335">
        <v>24560</v>
      </c>
      <c r="BD29" s="335">
        <v>0</v>
      </c>
      <c r="BE29" s="335">
        <v>0</v>
      </c>
      <c r="BF29" s="335">
        <v>20181</v>
      </c>
      <c r="BG29" s="338">
        <v>0</v>
      </c>
      <c r="BH29" s="338">
        <v>0</v>
      </c>
      <c r="BI29" s="338">
        <v>26470</v>
      </c>
      <c r="BJ29" s="339">
        <v>0</v>
      </c>
      <c r="BK29" s="339">
        <v>0</v>
      </c>
      <c r="BL29" s="339">
        <v>25234</v>
      </c>
      <c r="BM29" s="325">
        <v>0</v>
      </c>
      <c r="BN29" s="325">
        <v>0</v>
      </c>
      <c r="BO29" s="325">
        <v>21352</v>
      </c>
      <c r="BP29" s="339">
        <v>0</v>
      </c>
      <c r="BQ29" s="339">
        <v>0</v>
      </c>
      <c r="BR29" s="339">
        <v>17543</v>
      </c>
    </row>
    <row r="30" spans="1:70" ht="12" customHeight="1">
      <c r="A30" s="340" t="s">
        <v>1559</v>
      </c>
      <c r="B30" s="464">
        <v>0</v>
      </c>
      <c r="C30" s="464">
        <v>0</v>
      </c>
      <c r="D30" s="464">
        <v>-6.414220009901328E-3</v>
      </c>
      <c r="E30" s="464"/>
      <c r="F30" s="464"/>
      <c r="G30" s="464"/>
      <c r="H30" s="335"/>
      <c r="I30" s="335"/>
      <c r="J30" s="335"/>
      <c r="K30" s="335"/>
      <c r="L30" s="335"/>
      <c r="M30" s="335"/>
      <c r="N30" s="335"/>
      <c r="O30" s="335"/>
      <c r="P30" s="335"/>
      <c r="Q30" s="335">
        <v>0</v>
      </c>
      <c r="R30" s="335">
        <v>0</v>
      </c>
      <c r="S30" s="335">
        <v>3.5767600274994038E-3</v>
      </c>
      <c r="T30" s="335"/>
      <c r="U30" s="335"/>
      <c r="V30" s="336"/>
      <c r="W30" s="335">
        <v>0</v>
      </c>
      <c r="X30" s="335">
        <v>0</v>
      </c>
      <c r="Y30" s="336">
        <v>6.008049997035414E-3</v>
      </c>
      <c r="Z30" s="335"/>
      <c r="AA30" s="335"/>
      <c r="AB30" s="336"/>
      <c r="AC30" s="335">
        <v>0</v>
      </c>
      <c r="AD30" s="335">
        <v>0</v>
      </c>
      <c r="AE30" s="336">
        <v>-6.7856003806809895E-4</v>
      </c>
      <c r="AF30" s="335">
        <v>0</v>
      </c>
      <c r="AG30" s="335">
        <v>0</v>
      </c>
      <c r="AH30" s="335">
        <v>8.557940000173403E-2</v>
      </c>
      <c r="AI30" s="335">
        <v>0</v>
      </c>
      <c r="AJ30" s="335">
        <v>0</v>
      </c>
      <c r="AK30" s="335">
        <v>0.25655233000361477</v>
      </c>
      <c r="AL30" s="335">
        <v>0</v>
      </c>
      <c r="AM30" s="335">
        <v>0</v>
      </c>
      <c r="AN30" s="335">
        <v>0</v>
      </c>
      <c r="AO30" s="335">
        <v>0</v>
      </c>
      <c r="AP30" s="335">
        <v>0</v>
      </c>
      <c r="AQ30" s="335">
        <v>0</v>
      </c>
      <c r="AR30" s="335">
        <v>0</v>
      </c>
      <c r="AS30" s="335">
        <v>0</v>
      </c>
      <c r="AT30" s="335">
        <v>0</v>
      </c>
      <c r="AU30" s="335">
        <v>0</v>
      </c>
      <c r="AV30" s="335">
        <v>0</v>
      </c>
      <c r="AW30" s="335">
        <v>0</v>
      </c>
      <c r="AX30" s="335">
        <v>0</v>
      </c>
      <c r="AY30" s="335">
        <v>0</v>
      </c>
      <c r="AZ30" s="335">
        <v>0</v>
      </c>
      <c r="BA30" s="324">
        <v>0</v>
      </c>
      <c r="BB30" s="324">
        <v>0</v>
      </c>
      <c r="BC30" s="324">
        <v>0</v>
      </c>
      <c r="BD30" s="324">
        <v>0</v>
      </c>
      <c r="BE30" s="324">
        <v>0</v>
      </c>
      <c r="BF30" s="324">
        <v>0</v>
      </c>
      <c r="BG30" s="324">
        <v>0</v>
      </c>
      <c r="BH30" s="324">
        <v>0</v>
      </c>
      <c r="BI30" s="324">
        <v>0</v>
      </c>
      <c r="BJ30" s="339">
        <v>0</v>
      </c>
      <c r="BK30" s="339">
        <v>0</v>
      </c>
      <c r="BL30" s="339">
        <v>0</v>
      </c>
      <c r="BM30" s="325">
        <v>0</v>
      </c>
      <c r="BN30" s="325">
        <v>0</v>
      </c>
      <c r="BO30" s="339">
        <v>-76</v>
      </c>
      <c r="BP30" s="339">
        <v>0</v>
      </c>
      <c r="BQ30" s="339">
        <v>0</v>
      </c>
      <c r="BR30" s="339">
        <v>0</v>
      </c>
    </row>
    <row r="31" spans="1:70" ht="12" customHeight="1">
      <c r="A31" s="465" t="s">
        <v>3137</v>
      </c>
      <c r="B31" s="458">
        <v>-2434.3425720599998</v>
      </c>
      <c r="C31" s="466">
        <v>1254</v>
      </c>
      <c r="D31" s="458">
        <v>-1179.8691536700001</v>
      </c>
      <c r="E31" s="466">
        <v>-2030.7454776300001</v>
      </c>
      <c r="F31" s="466">
        <v>1253</v>
      </c>
      <c r="G31" s="466">
        <v>-777.24884564000013</v>
      </c>
      <c r="H31" s="321">
        <v>-1975.4551612600001</v>
      </c>
      <c r="I31" s="321">
        <v>1201</v>
      </c>
      <c r="J31" s="321">
        <v>-774.10447053999997</v>
      </c>
      <c r="K31" s="321">
        <v>-2612.4779075000001</v>
      </c>
      <c r="L31" s="321">
        <v>1201</v>
      </c>
      <c r="M31" s="321">
        <v>-1411.0609698400003</v>
      </c>
      <c r="N31" s="321">
        <v>-2878.9285299799999</v>
      </c>
      <c r="O31" s="321">
        <v>1201</v>
      </c>
      <c r="P31" s="321">
        <v>-1677.51159233</v>
      </c>
      <c r="Q31" s="321">
        <v>-3623.9623528299999</v>
      </c>
      <c r="R31" s="321">
        <v>1199</v>
      </c>
      <c r="S31" s="321">
        <v>-2424.5551801699999</v>
      </c>
      <c r="T31" s="321">
        <v>-3891.8868511599999</v>
      </c>
      <c r="U31" s="321">
        <v>1199</v>
      </c>
      <c r="V31" s="321">
        <v>-2692.4796784999999</v>
      </c>
      <c r="W31" s="322">
        <v>-2469.5359176100001</v>
      </c>
      <c r="X31" s="322">
        <v>1199</v>
      </c>
      <c r="Y31" s="322">
        <v>-1270.1287449500001</v>
      </c>
      <c r="Z31" s="322">
        <v>-2586.4975008299998</v>
      </c>
      <c r="AA31" s="322">
        <v>1200</v>
      </c>
      <c r="AB31" s="322">
        <v>-1386.85238381</v>
      </c>
      <c r="AC31" s="322">
        <v>-2576.58900051</v>
      </c>
      <c r="AD31" s="322">
        <v>1200</v>
      </c>
      <c r="AE31" s="322">
        <v>-1376.9438834899997</v>
      </c>
      <c r="AF31" s="321">
        <v>-3163.8509060900001</v>
      </c>
      <c r="AG31" s="321">
        <v>1200</v>
      </c>
      <c r="AH31" s="321">
        <v>-1964.2057890700003</v>
      </c>
      <c r="AI31" s="321">
        <v>-3041.0008678600002</v>
      </c>
      <c r="AJ31" s="321">
        <v>1252</v>
      </c>
      <c r="AK31" s="321">
        <v>-1789.2098095700003</v>
      </c>
      <c r="AL31" s="321">
        <v>-3391</v>
      </c>
      <c r="AM31" s="321">
        <v>1257</v>
      </c>
      <c r="AN31" s="321">
        <v>-2134</v>
      </c>
      <c r="AO31" s="321">
        <v>-2418</v>
      </c>
      <c r="AP31" s="321">
        <v>1171</v>
      </c>
      <c r="AQ31" s="321">
        <v>-1247</v>
      </c>
      <c r="AR31" s="321">
        <v>-2411</v>
      </c>
      <c r="AS31" s="321">
        <v>1240</v>
      </c>
      <c r="AT31" s="321">
        <v>-1171</v>
      </c>
      <c r="AU31" s="321">
        <v>-2101</v>
      </c>
      <c r="AV31" s="321">
        <v>999</v>
      </c>
      <c r="AW31" s="321">
        <v>-1102</v>
      </c>
      <c r="AX31" s="321">
        <v>-1219</v>
      </c>
      <c r="AY31" s="321">
        <v>684</v>
      </c>
      <c r="AZ31" s="321">
        <v>-535</v>
      </c>
      <c r="BA31" s="321">
        <v>-595</v>
      </c>
      <c r="BB31" s="321">
        <v>363</v>
      </c>
      <c r="BC31" s="321">
        <v>-232</v>
      </c>
      <c r="BD31" s="321">
        <v>-66</v>
      </c>
      <c r="BE31" s="321">
        <v>751</v>
      </c>
      <c r="BF31" s="321">
        <v>685</v>
      </c>
      <c r="BG31" s="324">
        <v>55</v>
      </c>
      <c r="BH31" s="324">
        <v>458</v>
      </c>
      <c r="BI31" s="324">
        <v>513</v>
      </c>
      <c r="BJ31" s="325">
        <v>-352</v>
      </c>
      <c r="BK31" s="325">
        <v>876</v>
      </c>
      <c r="BL31" s="325">
        <v>524</v>
      </c>
      <c r="BM31" s="325">
        <v>-831</v>
      </c>
      <c r="BN31" s="325">
        <v>984</v>
      </c>
      <c r="BO31" s="325">
        <v>153</v>
      </c>
      <c r="BP31" s="325">
        <v>-1275</v>
      </c>
      <c r="BQ31" s="325">
        <v>907</v>
      </c>
      <c r="BR31" s="325">
        <v>-368</v>
      </c>
    </row>
    <row r="32" spans="1:70" ht="12" customHeight="1">
      <c r="A32" s="340" t="s">
        <v>1537</v>
      </c>
      <c r="B32" s="464">
        <v>0</v>
      </c>
      <c r="C32" s="464">
        <v>0</v>
      </c>
      <c r="D32" s="462">
        <v>-1179.8399999999999</v>
      </c>
      <c r="E32" s="464">
        <v>0</v>
      </c>
      <c r="F32" s="464">
        <v>0</v>
      </c>
      <c r="G32" s="464">
        <v>-777.25</v>
      </c>
      <c r="H32" s="335">
        <v>0</v>
      </c>
      <c r="I32" s="335">
        <v>0</v>
      </c>
      <c r="J32" s="335">
        <v>-774.1</v>
      </c>
      <c r="K32" s="335">
        <v>0</v>
      </c>
      <c r="L32" s="335">
        <v>0</v>
      </c>
      <c r="M32" s="335">
        <v>-1411.06</v>
      </c>
      <c r="N32" s="335">
        <v>0</v>
      </c>
      <c r="O32" s="335">
        <v>0</v>
      </c>
      <c r="P32" s="335">
        <v>-1677.51</v>
      </c>
      <c r="Q32" s="335">
        <v>0</v>
      </c>
      <c r="R32" s="335">
        <v>0</v>
      </c>
      <c r="S32" s="335">
        <v>-2424.5500000000002</v>
      </c>
      <c r="T32" s="335">
        <v>0</v>
      </c>
      <c r="U32" s="335">
        <v>0</v>
      </c>
      <c r="V32" s="335">
        <v>-2692.48</v>
      </c>
      <c r="W32" s="336">
        <v>0</v>
      </c>
      <c r="X32" s="336">
        <v>0</v>
      </c>
      <c r="Y32" s="336">
        <v>-1270.1300000000001</v>
      </c>
      <c r="Z32" s="336">
        <v>0</v>
      </c>
      <c r="AA32" s="336">
        <v>0</v>
      </c>
      <c r="AB32" s="336">
        <v>-1386.85</v>
      </c>
      <c r="AC32" s="336">
        <v>0</v>
      </c>
      <c r="AD32" s="336">
        <v>0</v>
      </c>
      <c r="AE32" s="336">
        <v>-1376.94</v>
      </c>
      <c r="AF32" s="335">
        <v>0</v>
      </c>
      <c r="AG32" s="335">
        <v>0</v>
      </c>
      <c r="AH32" s="335">
        <v>-1964</v>
      </c>
      <c r="AI32" s="335">
        <v>0</v>
      </c>
      <c r="AJ32" s="335">
        <v>0</v>
      </c>
      <c r="AK32" s="335">
        <v>-1789</v>
      </c>
      <c r="AL32" s="335">
        <v>0</v>
      </c>
      <c r="AM32" s="335">
        <v>0</v>
      </c>
      <c r="AN32" s="335">
        <v>-2134</v>
      </c>
      <c r="AO32" s="335">
        <v>0</v>
      </c>
      <c r="AP32" s="335">
        <v>0</v>
      </c>
      <c r="AQ32" s="335">
        <v>-1247</v>
      </c>
      <c r="AR32" s="335">
        <v>0</v>
      </c>
      <c r="AS32" s="335">
        <v>0</v>
      </c>
      <c r="AT32" s="335">
        <v>-1171</v>
      </c>
      <c r="AU32" s="335">
        <v>0</v>
      </c>
      <c r="AV32" s="335">
        <v>0</v>
      </c>
      <c r="AW32" s="335">
        <v>-1102</v>
      </c>
      <c r="AX32" s="335">
        <v>0</v>
      </c>
      <c r="AY32" s="335">
        <v>0</v>
      </c>
      <c r="AZ32" s="335">
        <v>-535</v>
      </c>
      <c r="BA32" s="335">
        <v>0</v>
      </c>
      <c r="BB32" s="335">
        <v>0</v>
      </c>
      <c r="BC32" s="335">
        <v>-232</v>
      </c>
      <c r="BD32" s="335">
        <v>0</v>
      </c>
      <c r="BE32" s="335">
        <v>0</v>
      </c>
      <c r="BF32" s="335">
        <v>685</v>
      </c>
      <c r="BG32" s="338">
        <v>0</v>
      </c>
      <c r="BH32" s="338">
        <v>0</v>
      </c>
      <c r="BI32" s="338">
        <v>513</v>
      </c>
      <c r="BJ32" s="339">
        <v>0</v>
      </c>
      <c r="BK32" s="339">
        <v>0</v>
      </c>
      <c r="BL32" s="339">
        <v>524</v>
      </c>
      <c r="BM32" s="325">
        <v>0</v>
      </c>
      <c r="BN32" s="325">
        <v>0</v>
      </c>
      <c r="BO32" s="325">
        <v>153</v>
      </c>
      <c r="BP32" s="339">
        <v>0</v>
      </c>
      <c r="BQ32" s="339">
        <v>0</v>
      </c>
      <c r="BR32" s="339">
        <v>-231</v>
      </c>
    </row>
    <row r="33" spans="1:70" ht="12" customHeight="1">
      <c r="A33" s="340" t="s">
        <v>1559</v>
      </c>
      <c r="B33" s="464">
        <v>0</v>
      </c>
      <c r="C33" s="464">
        <v>0</v>
      </c>
      <c r="D33" s="464">
        <v>-4.4705399999429574E-3</v>
      </c>
      <c r="E33" s="464"/>
      <c r="F33" s="464"/>
      <c r="G33" s="464"/>
      <c r="H33" s="335"/>
      <c r="I33" s="335"/>
      <c r="J33" s="335"/>
      <c r="K33" s="335">
        <v>0</v>
      </c>
      <c r="L33" s="335">
        <v>0</v>
      </c>
      <c r="M33" s="335">
        <v>-9.6984000037991791E-4</v>
      </c>
      <c r="N33" s="335"/>
      <c r="O33" s="335"/>
      <c r="P33" s="335"/>
      <c r="Q33" s="335">
        <v>0</v>
      </c>
      <c r="R33" s="335">
        <v>0</v>
      </c>
      <c r="S33" s="335">
        <v>-6.9895999995424063E-3</v>
      </c>
      <c r="T33" s="335"/>
      <c r="U33" s="335"/>
      <c r="V33" s="336"/>
      <c r="W33" s="335">
        <v>0</v>
      </c>
      <c r="X33" s="335">
        <v>0</v>
      </c>
      <c r="Y33" s="336">
        <v>1.2550500000543252E-3</v>
      </c>
      <c r="Z33" s="335"/>
      <c r="AA33" s="335"/>
      <c r="AB33" s="336"/>
      <c r="AC33" s="335">
        <v>0</v>
      </c>
      <c r="AD33" s="335">
        <v>0</v>
      </c>
      <c r="AE33" s="336">
        <v>-3.8834899996800232E-3</v>
      </c>
      <c r="AF33" s="335">
        <v>0</v>
      </c>
      <c r="AG33" s="335">
        <v>0</v>
      </c>
      <c r="AH33" s="335">
        <v>-0.20578907000026447</v>
      </c>
      <c r="AI33" s="335">
        <v>0</v>
      </c>
      <c r="AJ33" s="335">
        <v>0</v>
      </c>
      <c r="AK33" s="335">
        <v>-0.20980957000028866</v>
      </c>
      <c r="AL33" s="335">
        <v>0</v>
      </c>
      <c r="AM33" s="335">
        <v>0</v>
      </c>
      <c r="AN33" s="335">
        <v>0</v>
      </c>
      <c r="AO33" s="335">
        <v>0</v>
      </c>
      <c r="AP33" s="335">
        <v>0</v>
      </c>
      <c r="AQ33" s="335">
        <v>0</v>
      </c>
      <c r="AR33" s="335">
        <v>0</v>
      </c>
      <c r="AS33" s="335">
        <v>0</v>
      </c>
      <c r="AT33" s="335">
        <v>0</v>
      </c>
      <c r="AU33" s="335">
        <v>0</v>
      </c>
      <c r="AV33" s="335">
        <v>0</v>
      </c>
      <c r="AW33" s="335">
        <v>0</v>
      </c>
      <c r="AX33" s="335">
        <v>0</v>
      </c>
      <c r="AY33" s="335">
        <v>0</v>
      </c>
      <c r="AZ33" s="335">
        <v>0</v>
      </c>
      <c r="BA33" s="324">
        <v>0</v>
      </c>
      <c r="BB33" s="324">
        <v>0</v>
      </c>
      <c r="BC33" s="324"/>
      <c r="BD33" s="324">
        <v>0</v>
      </c>
      <c r="BE33" s="324">
        <v>0</v>
      </c>
      <c r="BF33" s="324">
        <v>0</v>
      </c>
      <c r="BG33" s="324">
        <v>0</v>
      </c>
      <c r="BH33" s="324">
        <v>0</v>
      </c>
      <c r="BI33" s="324">
        <v>0</v>
      </c>
      <c r="BJ33" s="339">
        <v>0</v>
      </c>
      <c r="BK33" s="339">
        <v>0</v>
      </c>
      <c r="BL33" s="339">
        <v>0</v>
      </c>
      <c r="BM33" s="339">
        <v>0</v>
      </c>
      <c r="BN33" s="339">
        <v>0</v>
      </c>
      <c r="BO33" s="339">
        <v>0</v>
      </c>
      <c r="BP33" s="339">
        <v>0</v>
      </c>
      <c r="BQ33" s="339">
        <v>0</v>
      </c>
      <c r="BR33" s="339">
        <v>-137</v>
      </c>
    </row>
    <row r="34" spans="1:70" ht="12" customHeight="1">
      <c r="A34" s="465" t="s">
        <v>1539</v>
      </c>
      <c r="B34" s="458">
        <v>-1274.0958084000001</v>
      </c>
      <c r="C34" s="466">
        <v>0</v>
      </c>
      <c r="D34" s="458">
        <v>-1274.0958084000001</v>
      </c>
      <c r="E34" s="466">
        <v>-1306.9229559100002</v>
      </c>
      <c r="F34" s="466">
        <v>0</v>
      </c>
      <c r="G34" s="466">
        <v>-1306.9229559100002</v>
      </c>
      <c r="H34" s="321">
        <v>-1324.9686939200001</v>
      </c>
      <c r="I34" s="321">
        <v>0</v>
      </c>
      <c r="J34" s="321">
        <v>-1324.9686939200001</v>
      </c>
      <c r="K34" s="321">
        <v>-1334.1656167399999</v>
      </c>
      <c r="L34" s="321">
        <v>0</v>
      </c>
      <c r="M34" s="321">
        <v>-1334.1656167399999</v>
      </c>
      <c r="N34" s="321">
        <v>-1819.68974413</v>
      </c>
      <c r="O34" s="321">
        <v>0</v>
      </c>
      <c r="P34" s="321">
        <v>-1819.68974413</v>
      </c>
      <c r="Q34" s="321">
        <v>-1962.7621795</v>
      </c>
      <c r="R34" s="321">
        <v>0</v>
      </c>
      <c r="S34" s="321">
        <v>-1962.7621795</v>
      </c>
      <c r="T34" s="321">
        <v>-1977.73204031</v>
      </c>
      <c r="U34" s="321">
        <v>0</v>
      </c>
      <c r="V34" s="321">
        <v>-1977.73204031</v>
      </c>
      <c r="W34" s="322">
        <v>-1496.1138765599999</v>
      </c>
      <c r="X34" s="322">
        <v>0</v>
      </c>
      <c r="Y34" s="322">
        <v>-1496.1138765599999</v>
      </c>
      <c r="Z34" s="322">
        <v>-2742.7673812500002</v>
      </c>
      <c r="AA34" s="322">
        <v>0</v>
      </c>
      <c r="AB34" s="322">
        <v>-2742.7673812500002</v>
      </c>
      <c r="AC34" s="322">
        <v>-2409.0078082800001</v>
      </c>
      <c r="AD34" s="322">
        <v>0</v>
      </c>
      <c r="AE34" s="322">
        <v>-2409.0078082800001</v>
      </c>
      <c r="AF34" s="321">
        <v>-2571.0645629800001</v>
      </c>
      <c r="AG34" s="321">
        <v>0</v>
      </c>
      <c r="AH34" s="321">
        <v>-2571.0645629800001</v>
      </c>
      <c r="AI34" s="321">
        <v>-1616.9847795200001</v>
      </c>
      <c r="AJ34" s="321">
        <v>0</v>
      </c>
      <c r="AK34" s="321">
        <v>-1616.9847795200001</v>
      </c>
      <c r="AL34" s="321">
        <v>-1882</v>
      </c>
      <c r="AM34" s="321">
        <v>0</v>
      </c>
      <c r="AN34" s="321">
        <v>-1882</v>
      </c>
      <c r="AO34" s="321">
        <v>-1250</v>
      </c>
      <c r="AP34" s="321">
        <v>0</v>
      </c>
      <c r="AQ34" s="321">
        <v>-1250</v>
      </c>
      <c r="AR34" s="321">
        <v>-1447</v>
      </c>
      <c r="AS34" s="321">
        <v>0</v>
      </c>
      <c r="AT34" s="321">
        <v>-1447</v>
      </c>
      <c r="AU34" s="321">
        <v>-4144</v>
      </c>
      <c r="AV34" s="321">
        <v>0</v>
      </c>
      <c r="AW34" s="321">
        <v>-4144</v>
      </c>
      <c r="AX34" s="321">
        <v>-4353</v>
      </c>
      <c r="AY34" s="321">
        <v>0</v>
      </c>
      <c r="AZ34" s="321">
        <v>-4353</v>
      </c>
      <c r="BA34" s="321">
        <v>-3549</v>
      </c>
      <c r="BB34" s="321">
        <v>0</v>
      </c>
      <c r="BC34" s="321">
        <v>-3549</v>
      </c>
      <c r="BD34" s="321">
        <v>-2342</v>
      </c>
      <c r="BE34" s="321">
        <v>0</v>
      </c>
      <c r="BF34" s="321">
        <v>-2342</v>
      </c>
      <c r="BG34" s="324">
        <v>-1667</v>
      </c>
      <c r="BH34" s="324">
        <v>0</v>
      </c>
      <c r="BI34" s="324">
        <v>-1667</v>
      </c>
      <c r="BJ34" s="325">
        <v>-1328</v>
      </c>
      <c r="BK34" s="325">
        <v>0</v>
      </c>
      <c r="BL34" s="325">
        <v>-1328</v>
      </c>
      <c r="BM34" s="325">
        <v>-1345</v>
      </c>
      <c r="BN34" s="325">
        <v>0</v>
      </c>
      <c r="BO34" s="325">
        <v>-1345</v>
      </c>
      <c r="BP34" s="325">
        <v>-1545</v>
      </c>
      <c r="BQ34" s="325">
        <v>0</v>
      </c>
      <c r="BR34" s="325">
        <v>-1545</v>
      </c>
    </row>
    <row r="35" spans="1:70" ht="12" customHeight="1">
      <c r="A35" s="340" t="s">
        <v>3138</v>
      </c>
      <c r="B35" s="464">
        <v>0</v>
      </c>
      <c r="C35" s="464">
        <v>0</v>
      </c>
      <c r="D35" s="462">
        <v>-1274.0999999999999</v>
      </c>
      <c r="E35" s="464">
        <v>0</v>
      </c>
      <c r="F35" s="464">
        <v>0</v>
      </c>
      <c r="G35" s="464">
        <v>-1306.92</v>
      </c>
      <c r="H35" s="335">
        <v>0</v>
      </c>
      <c r="I35" s="335">
        <v>0</v>
      </c>
      <c r="J35" s="335">
        <v>-1324.97</v>
      </c>
      <c r="K35" s="335">
        <v>0</v>
      </c>
      <c r="L35" s="335">
        <v>0</v>
      </c>
      <c r="M35" s="335">
        <v>-1334.17</v>
      </c>
      <c r="N35" s="335">
        <v>0</v>
      </c>
      <c r="O35" s="335">
        <v>0</v>
      </c>
      <c r="P35" s="335">
        <v>-1819.69</v>
      </c>
      <c r="Q35" s="335">
        <v>0</v>
      </c>
      <c r="R35" s="335">
        <v>0</v>
      </c>
      <c r="S35" s="335">
        <v>-1962.76</v>
      </c>
      <c r="T35" s="335">
        <v>0</v>
      </c>
      <c r="U35" s="335">
        <v>0</v>
      </c>
      <c r="V35" s="335">
        <v>-1977.73</v>
      </c>
      <c r="W35" s="336">
        <v>0</v>
      </c>
      <c r="X35" s="336">
        <v>0</v>
      </c>
      <c r="Y35" s="336">
        <v>-1496.11</v>
      </c>
      <c r="Z35" s="336">
        <v>0</v>
      </c>
      <c r="AA35" s="336">
        <v>0</v>
      </c>
      <c r="AB35" s="336">
        <v>-2742.77</v>
      </c>
      <c r="AC35" s="336">
        <v>0</v>
      </c>
      <c r="AD35" s="336">
        <v>0</v>
      </c>
      <c r="AE35" s="336">
        <v>-2409.0100000000002</v>
      </c>
      <c r="AF35" s="335">
        <v>0</v>
      </c>
      <c r="AG35" s="335">
        <v>0</v>
      </c>
      <c r="AH35" s="335">
        <v>-2571</v>
      </c>
      <c r="AI35" s="335">
        <v>0</v>
      </c>
      <c r="AJ35" s="335">
        <v>0</v>
      </c>
      <c r="AK35" s="335">
        <v>-1617</v>
      </c>
      <c r="AL35" s="335">
        <v>0</v>
      </c>
      <c r="AM35" s="335">
        <v>0</v>
      </c>
      <c r="AN35" s="335">
        <v>-1882</v>
      </c>
      <c r="AO35" s="335">
        <v>0</v>
      </c>
      <c r="AP35" s="335">
        <v>0</v>
      </c>
      <c r="AQ35" s="335">
        <v>-1250</v>
      </c>
      <c r="AR35" s="335">
        <v>0</v>
      </c>
      <c r="AS35" s="335">
        <v>0</v>
      </c>
      <c r="AT35" s="335">
        <v>-1447</v>
      </c>
      <c r="AU35" s="335">
        <v>0</v>
      </c>
      <c r="AV35" s="335">
        <v>0</v>
      </c>
      <c r="AW35" s="335">
        <v>-4144</v>
      </c>
      <c r="AX35" s="335">
        <v>0</v>
      </c>
      <c r="AY35" s="335">
        <v>0</v>
      </c>
      <c r="AZ35" s="335">
        <v>-4353</v>
      </c>
      <c r="BA35" s="335">
        <v>0</v>
      </c>
      <c r="BB35" s="335">
        <v>0</v>
      </c>
      <c r="BC35" s="335">
        <v>-3549</v>
      </c>
      <c r="BD35" s="335">
        <v>0</v>
      </c>
      <c r="BE35" s="335">
        <v>0</v>
      </c>
      <c r="BF35" s="335">
        <v>-2342</v>
      </c>
      <c r="BG35" s="338">
        <v>0</v>
      </c>
      <c r="BH35" s="338">
        <v>0</v>
      </c>
      <c r="BI35" s="338">
        <v>-1667</v>
      </c>
      <c r="BJ35" s="339">
        <v>0</v>
      </c>
      <c r="BK35" s="339">
        <v>0</v>
      </c>
      <c r="BL35" s="339">
        <v>-1328</v>
      </c>
      <c r="BM35" s="325">
        <v>0</v>
      </c>
      <c r="BN35" s="325">
        <v>0</v>
      </c>
      <c r="BO35" s="325">
        <v>-1345</v>
      </c>
      <c r="BP35" s="339">
        <v>0</v>
      </c>
      <c r="BQ35" s="339">
        <v>0</v>
      </c>
      <c r="BR35" s="339">
        <v>-1545</v>
      </c>
    </row>
    <row r="36" spans="1:70" ht="12" customHeight="1">
      <c r="A36" s="320" t="s">
        <v>2718</v>
      </c>
      <c r="B36" s="457">
        <v>1738713.0088162099</v>
      </c>
      <c r="C36" s="458">
        <v>-206207</v>
      </c>
      <c r="D36" s="457">
        <v>1532506.1055690099</v>
      </c>
      <c r="E36" s="457">
        <v>1738339.2299367199</v>
      </c>
      <c r="F36" s="457">
        <v>-205039</v>
      </c>
      <c r="G36" s="457">
        <v>1533300.7047695902</v>
      </c>
      <c r="H36" s="321">
        <v>1678378.1706395501</v>
      </c>
      <c r="I36" s="321">
        <v>-201074</v>
      </c>
      <c r="J36" s="321">
        <v>1477304.3404029598</v>
      </c>
      <c r="K36" s="321">
        <v>1651424.5672918798</v>
      </c>
      <c r="L36" s="321">
        <v>-196268</v>
      </c>
      <c r="M36" s="321">
        <v>1455156.1816189599</v>
      </c>
      <c r="N36" s="321">
        <v>1649613.39362796</v>
      </c>
      <c r="O36" s="321">
        <v>-193687</v>
      </c>
      <c r="P36" s="321">
        <v>1455926.76455816</v>
      </c>
      <c r="Q36" s="321">
        <v>1613161.6546390802</v>
      </c>
      <c r="R36" s="321">
        <v>-188249</v>
      </c>
      <c r="S36" s="321">
        <v>1424912.2075632201</v>
      </c>
      <c r="T36" s="321">
        <v>1542684.0904095501</v>
      </c>
      <c r="U36" s="321">
        <v>-183693</v>
      </c>
      <c r="V36" s="321">
        <v>1358990.8412984801</v>
      </c>
      <c r="W36" s="322">
        <v>1524353.77334706</v>
      </c>
      <c r="X36" s="322">
        <v>-180828</v>
      </c>
      <c r="Y36" s="322">
        <v>1343525.5352876398</v>
      </c>
      <c r="Z36" s="322">
        <v>1503503.4844470401</v>
      </c>
      <c r="AA36" s="322">
        <v>-177174</v>
      </c>
      <c r="AB36" s="322">
        <v>1326329.0931252399</v>
      </c>
      <c r="AC36" s="322">
        <v>1465999.7880259599</v>
      </c>
      <c r="AD36" s="322">
        <v>-170453</v>
      </c>
      <c r="AE36" s="322">
        <v>1295547.0973191101</v>
      </c>
      <c r="AF36" s="321">
        <v>1448335.2235441299</v>
      </c>
      <c r="AG36" s="321">
        <v>-161968</v>
      </c>
      <c r="AH36" s="321">
        <v>1286366.81933071</v>
      </c>
      <c r="AI36" s="321">
        <v>1413269.48130188</v>
      </c>
      <c r="AJ36" s="321">
        <v>-157422</v>
      </c>
      <c r="AK36" s="321">
        <v>1255847.6292528</v>
      </c>
      <c r="AL36" s="321">
        <v>1425639</v>
      </c>
      <c r="AM36" s="321">
        <v>-148994</v>
      </c>
      <c r="AN36" s="321">
        <v>1276645</v>
      </c>
      <c r="AO36" s="321">
        <v>1399100</v>
      </c>
      <c r="AP36" s="321">
        <v>-143154</v>
      </c>
      <c r="AQ36" s="321">
        <v>1255946</v>
      </c>
      <c r="AR36" s="321">
        <v>1395856</v>
      </c>
      <c r="AS36" s="321">
        <v>-137079</v>
      </c>
      <c r="AT36" s="321">
        <v>1258777</v>
      </c>
      <c r="AU36" s="321">
        <v>1283071</v>
      </c>
      <c r="AV36" s="321">
        <v>-127751</v>
      </c>
      <c r="AW36" s="321">
        <v>1155320</v>
      </c>
      <c r="AX36" s="321">
        <v>1359172</v>
      </c>
      <c r="AY36" s="321">
        <v>-122280</v>
      </c>
      <c r="AZ36" s="321">
        <v>1236892</v>
      </c>
      <c r="BA36" s="321">
        <v>1322693</v>
      </c>
      <c r="BB36" s="321">
        <v>-115424</v>
      </c>
      <c r="BC36" s="321">
        <v>1207269</v>
      </c>
      <c r="BD36" s="321">
        <v>1230510</v>
      </c>
      <c r="BE36" s="321">
        <v>-112588</v>
      </c>
      <c r="BF36" s="321">
        <v>1117922</v>
      </c>
      <c r="BG36" s="325">
        <v>1294613</v>
      </c>
      <c r="BH36" s="325">
        <v>-90976</v>
      </c>
      <c r="BI36" s="325">
        <v>1203637</v>
      </c>
      <c r="BJ36" s="325">
        <v>1208702</v>
      </c>
      <c r="BK36" s="325">
        <v>-94825</v>
      </c>
      <c r="BL36" s="325">
        <v>1113877</v>
      </c>
      <c r="BM36" s="325">
        <v>1157557</v>
      </c>
      <c r="BN36" s="325">
        <v>-93592</v>
      </c>
      <c r="BO36" s="325">
        <v>1063965</v>
      </c>
      <c r="BP36" s="325">
        <v>1111932</v>
      </c>
      <c r="BQ36" s="325">
        <v>-89306</v>
      </c>
      <c r="BR36" s="325">
        <v>1022626</v>
      </c>
    </row>
    <row r="37" spans="1:70">
      <c r="A37" s="467" t="s">
        <v>2719</v>
      </c>
      <c r="B37" s="467"/>
      <c r="C37" s="467"/>
      <c r="D37" s="467"/>
      <c r="E37" s="467"/>
      <c r="F37" s="467"/>
      <c r="G37" s="467"/>
      <c r="H37" s="379"/>
      <c r="I37" s="379"/>
      <c r="J37" s="379"/>
      <c r="K37" s="379"/>
      <c r="L37" s="379"/>
      <c r="M37" s="379"/>
      <c r="N37" s="379"/>
      <c r="O37" s="379"/>
      <c r="P37" s="379"/>
      <c r="Q37" s="379"/>
      <c r="R37" s="379"/>
      <c r="S37" s="379"/>
      <c r="T37" s="379"/>
      <c r="U37" s="379"/>
      <c r="V37" s="379"/>
      <c r="W37" s="468"/>
      <c r="X37" s="468"/>
      <c r="Y37" s="468"/>
      <c r="Z37" s="468"/>
      <c r="AA37" s="468"/>
      <c r="AB37" s="468"/>
      <c r="AC37" s="469"/>
      <c r="AD37" s="469"/>
      <c r="AE37" s="469"/>
      <c r="AF37" s="469"/>
      <c r="AG37" s="469"/>
      <c r="AH37" s="469"/>
      <c r="AX37" s="470"/>
      <c r="AY37" s="470"/>
      <c r="AZ37" s="470"/>
      <c r="BA37" s="470"/>
      <c r="BB37" s="470"/>
      <c r="BC37" s="470"/>
      <c r="BD37" s="470"/>
      <c r="BE37" s="470"/>
      <c r="BF37" s="470"/>
      <c r="BG37" s="470"/>
      <c r="BH37" s="470"/>
      <c r="BI37" s="470"/>
      <c r="BJ37" s="470"/>
      <c r="BK37" s="470"/>
      <c r="BL37" s="470"/>
      <c r="BM37" s="470"/>
      <c r="BN37" s="470"/>
      <c r="BO37" s="470"/>
    </row>
    <row r="38" spans="1:70">
      <c r="A38" s="467"/>
      <c r="B38" s="467"/>
      <c r="C38" s="467"/>
      <c r="D38" s="467"/>
      <c r="E38" s="467"/>
      <c r="F38" s="467"/>
      <c r="G38" s="467"/>
    </row>
    <row r="39" spans="1:70">
      <c r="BL39" s="471"/>
      <c r="BO39" s="471"/>
      <c r="BR39" s="471"/>
    </row>
  </sheetData>
  <hyperlinks>
    <hyperlink ref="A1" location="Menu!E40" display="Balanço Patrimonial Consolidado - Passivo" xr:uid="{DF8311CE-7B36-471A-B603-EAB412CF6995}"/>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37A6B-3C25-4C47-8735-430332E92BE6}">
  <sheetPr codeName="Plan42">
    <tabColor rgb="FF5F6062"/>
  </sheetPr>
  <dimension ref="A1:BS385"/>
  <sheetViews>
    <sheetView workbookViewId="0">
      <selection sqref="A1:XFD1048576"/>
    </sheetView>
  </sheetViews>
  <sheetFormatPr defaultColWidth="9.21875" defaultRowHeight="10.199999999999999"/>
  <cols>
    <col min="1" max="1" width="79.44140625" style="439" customWidth="1"/>
    <col min="2" max="7" width="10.5546875" style="442" bestFit="1" customWidth="1"/>
    <col min="8" max="12" width="10.5546875" style="439" bestFit="1" customWidth="1"/>
    <col min="13" max="71" width="9.21875" style="439"/>
    <col min="72" max="16384" width="9.21875" style="447"/>
  </cols>
  <sheetData>
    <row r="1" spans="1:13" s="165" customFormat="1" ht="15.6">
      <c r="A1" s="53" t="s">
        <v>2402</v>
      </c>
      <c r="B1" s="421"/>
      <c r="C1" s="421"/>
      <c r="D1" s="421"/>
      <c r="E1" s="421"/>
      <c r="F1" s="421"/>
      <c r="G1" s="421"/>
      <c r="H1" s="421"/>
      <c r="I1" s="421"/>
      <c r="J1" s="421"/>
      <c r="K1" s="421"/>
      <c r="L1" s="422" t="s">
        <v>2345</v>
      </c>
      <c r="M1" s="423"/>
    </row>
    <row r="2" spans="1:13" s="426" customFormat="1" ht="27.6">
      <c r="A2" s="424"/>
      <c r="B2" s="350" t="s">
        <v>2477</v>
      </c>
      <c r="C2" s="350" t="s">
        <v>2478</v>
      </c>
      <c r="D2" s="350" t="s">
        <v>2479</v>
      </c>
      <c r="E2" s="350" t="s">
        <v>2480</v>
      </c>
      <c r="F2" s="350" t="s">
        <v>2481</v>
      </c>
      <c r="G2" s="369" t="s">
        <v>2482</v>
      </c>
      <c r="H2" s="350" t="s">
        <v>2483</v>
      </c>
      <c r="I2" s="350" t="s">
        <v>2484</v>
      </c>
      <c r="J2" s="350">
        <v>42551</v>
      </c>
      <c r="K2" s="350" t="s">
        <v>2486</v>
      </c>
      <c r="L2" s="350" t="s">
        <v>2487</v>
      </c>
      <c r="M2" s="425"/>
    </row>
    <row r="3" spans="1:13" s="171" customFormat="1" ht="13.8">
      <c r="A3" s="427" t="s">
        <v>2509</v>
      </c>
      <c r="B3" s="428">
        <v>9059</v>
      </c>
      <c r="C3" s="428">
        <v>9473</v>
      </c>
      <c r="D3" s="428">
        <v>8123</v>
      </c>
      <c r="E3" s="428">
        <v>8094</v>
      </c>
      <c r="F3" s="428">
        <v>8744</v>
      </c>
      <c r="G3" s="429">
        <v>9185</v>
      </c>
      <c r="H3" s="428">
        <v>7408</v>
      </c>
      <c r="I3" s="428">
        <v>7374</v>
      </c>
      <c r="J3" s="428">
        <v>7780</v>
      </c>
      <c r="K3" s="428">
        <v>4527</v>
      </c>
      <c r="L3" s="428">
        <v>2926</v>
      </c>
      <c r="M3" s="430"/>
    </row>
    <row r="4" spans="1:13" s="171" customFormat="1" ht="13.8">
      <c r="A4" s="427" t="s">
        <v>267</v>
      </c>
      <c r="B4" s="431">
        <v>7937</v>
      </c>
      <c r="C4" s="431">
        <v>7775</v>
      </c>
      <c r="D4" s="431">
        <v>5456</v>
      </c>
      <c r="E4" s="431">
        <v>4900</v>
      </c>
      <c r="F4" s="428">
        <v>4458</v>
      </c>
      <c r="G4" s="429">
        <v>4322</v>
      </c>
      <c r="H4" s="428">
        <v>3254</v>
      </c>
      <c r="I4" s="428">
        <v>3071.366</v>
      </c>
      <c r="J4" s="428">
        <v>2627</v>
      </c>
      <c r="K4" s="428">
        <v>1741</v>
      </c>
      <c r="L4" s="428">
        <v>1077.9349999999999</v>
      </c>
      <c r="M4" s="432"/>
    </row>
    <row r="5" spans="1:13" s="171" customFormat="1" ht="13.8">
      <c r="A5" s="427" t="s">
        <v>3139</v>
      </c>
      <c r="B5" s="431">
        <v>5841</v>
      </c>
      <c r="C5" s="431">
        <v>5231</v>
      </c>
      <c r="D5" s="431">
        <v>5208</v>
      </c>
      <c r="E5" s="431">
        <v>4620</v>
      </c>
      <c r="F5" s="428">
        <v>5877</v>
      </c>
      <c r="G5" s="429">
        <v>5428</v>
      </c>
      <c r="H5" s="428">
        <v>3678</v>
      </c>
      <c r="I5" s="428">
        <v>4345</v>
      </c>
      <c r="J5" s="428">
        <v>3983</v>
      </c>
      <c r="K5" s="428">
        <v>4533</v>
      </c>
      <c r="L5" s="428">
        <v>2389</v>
      </c>
      <c r="M5" s="432"/>
    </row>
    <row r="6" spans="1:13" s="253" customFormat="1" ht="27.6" hidden="1">
      <c r="A6" s="427" t="s">
        <v>2511</v>
      </c>
      <c r="B6" s="433">
        <v>0</v>
      </c>
      <c r="C6" s="433">
        <v>0</v>
      </c>
      <c r="D6" s="433">
        <v>0</v>
      </c>
      <c r="E6" s="433">
        <v>0</v>
      </c>
      <c r="F6" s="434">
        <v>0</v>
      </c>
      <c r="G6" s="435">
        <v>0</v>
      </c>
      <c r="H6" s="434">
        <v>0</v>
      </c>
      <c r="I6" s="428">
        <v>0</v>
      </c>
      <c r="J6" s="428">
        <v>0</v>
      </c>
      <c r="K6" s="428">
        <v>0</v>
      </c>
      <c r="L6" s="428">
        <v>0</v>
      </c>
      <c r="M6" s="430"/>
    </row>
    <row r="7" spans="1:13" s="171" customFormat="1" ht="13.8">
      <c r="A7" s="427" t="s">
        <v>2512</v>
      </c>
      <c r="B7" s="431">
        <v>329</v>
      </c>
      <c r="C7" s="431">
        <v>319</v>
      </c>
      <c r="D7" s="431">
        <v>286</v>
      </c>
      <c r="E7" s="431">
        <v>421</v>
      </c>
      <c r="F7" s="428">
        <v>418</v>
      </c>
      <c r="G7" s="429">
        <v>606</v>
      </c>
      <c r="H7" s="428">
        <v>909</v>
      </c>
      <c r="I7" s="428">
        <v>1188</v>
      </c>
      <c r="J7" s="428">
        <v>1229</v>
      </c>
      <c r="K7" s="428">
        <v>237</v>
      </c>
      <c r="L7" s="428">
        <v>152</v>
      </c>
      <c r="M7" s="432"/>
    </row>
    <row r="8" spans="1:13" s="171" customFormat="1" ht="41.4">
      <c r="A8" s="427" t="s">
        <v>2513</v>
      </c>
      <c r="B8" s="431">
        <v>-1447</v>
      </c>
      <c r="C8" s="431">
        <v>-1497</v>
      </c>
      <c r="D8" s="431">
        <v>-1399</v>
      </c>
      <c r="E8" s="431">
        <v>-1722</v>
      </c>
      <c r="F8" s="428">
        <v>-1575</v>
      </c>
      <c r="G8" s="429">
        <v>-1681</v>
      </c>
      <c r="H8" s="428">
        <v>-1254</v>
      </c>
      <c r="I8" s="428">
        <v>-1123</v>
      </c>
      <c r="J8" s="428">
        <v>-796</v>
      </c>
      <c r="K8" s="428">
        <v>0</v>
      </c>
      <c r="L8" s="428">
        <v>0</v>
      </c>
      <c r="M8" s="432"/>
    </row>
    <row r="9" spans="1:13" s="171" customFormat="1" ht="13.8">
      <c r="A9" s="427" t="s">
        <v>268</v>
      </c>
      <c r="B9" s="431">
        <v>3558</v>
      </c>
      <c r="C9" s="431">
        <v>176</v>
      </c>
      <c r="D9" s="431">
        <v>278</v>
      </c>
      <c r="E9" s="431">
        <v>321</v>
      </c>
      <c r="F9" s="428">
        <v>537</v>
      </c>
      <c r="G9" s="429">
        <v>460</v>
      </c>
      <c r="H9" s="428">
        <v>532</v>
      </c>
      <c r="I9" s="428">
        <v>539.63400000000001</v>
      </c>
      <c r="J9" s="428">
        <v>587</v>
      </c>
      <c r="K9" s="428">
        <v>704</v>
      </c>
      <c r="L9" s="428">
        <v>3562.0650000000005</v>
      </c>
      <c r="M9" s="432"/>
    </row>
    <row r="10" spans="1:13" s="171" customFormat="1" ht="13.8">
      <c r="A10" s="436" t="s">
        <v>156</v>
      </c>
      <c r="B10" s="433">
        <v>25277</v>
      </c>
      <c r="C10" s="433">
        <v>21477</v>
      </c>
      <c r="D10" s="433">
        <v>17952</v>
      </c>
      <c r="E10" s="433">
        <v>16634</v>
      </c>
      <c r="F10" s="434">
        <v>18459</v>
      </c>
      <c r="G10" s="435">
        <v>18320</v>
      </c>
      <c r="H10" s="434">
        <v>14527</v>
      </c>
      <c r="I10" s="434">
        <v>15395</v>
      </c>
      <c r="J10" s="434">
        <v>15410</v>
      </c>
      <c r="K10" s="434">
        <v>11742</v>
      </c>
      <c r="L10" s="434">
        <v>10107</v>
      </c>
      <c r="M10" s="437"/>
    </row>
    <row r="11" spans="1:13" s="439" customFormat="1" ht="13.8">
      <c r="A11" s="438"/>
      <c r="D11" s="440"/>
      <c r="E11" s="440"/>
      <c r="F11" s="441"/>
      <c r="G11" s="441"/>
      <c r="H11" s="441"/>
      <c r="I11" s="441"/>
      <c r="J11" s="441"/>
      <c r="K11" s="441"/>
      <c r="L11" s="441"/>
      <c r="M11" s="437"/>
    </row>
    <row r="12" spans="1:13" s="439" customFormat="1" ht="11.4">
      <c r="A12" s="438"/>
      <c r="G12" s="442"/>
    </row>
    <row r="13" spans="1:13" s="439" customFormat="1">
      <c r="A13" s="443"/>
      <c r="B13" s="442"/>
      <c r="C13" s="442"/>
      <c r="G13" s="442"/>
    </row>
    <row r="14" spans="1:13" s="439" customFormat="1">
      <c r="B14" s="442"/>
      <c r="C14" s="442"/>
      <c r="D14" s="442"/>
      <c r="E14" s="442"/>
      <c r="F14" s="442"/>
      <c r="G14" s="442"/>
    </row>
    <row r="15" spans="1:13" s="439" customFormat="1">
      <c r="B15" s="442"/>
      <c r="C15" s="442"/>
      <c r="D15" s="442"/>
      <c r="E15" s="442"/>
      <c r="F15" s="442"/>
      <c r="G15" s="442"/>
    </row>
    <row r="334" spans="1:71" s="439" customFormat="1">
      <c r="B334" s="442"/>
      <c r="C334" s="442"/>
      <c r="D334" s="442"/>
      <c r="E334" s="442"/>
      <c r="F334" s="442"/>
      <c r="G334" s="442"/>
    </row>
    <row r="336" spans="1:71" ht="13.8">
      <c r="A336" s="444"/>
      <c r="B336" s="444"/>
      <c r="C336" s="444"/>
      <c r="D336" s="444"/>
      <c r="E336" s="444"/>
      <c r="F336" s="444"/>
      <c r="G336" s="444"/>
      <c r="H336" s="444"/>
      <c r="I336" s="444"/>
      <c r="J336" s="444"/>
      <c r="K336" s="444"/>
      <c r="L336" s="444"/>
      <c r="M336" s="445"/>
      <c r="N336" s="445"/>
      <c r="O336" s="445"/>
      <c r="P336" s="445"/>
      <c r="Q336" s="445"/>
      <c r="R336" s="445"/>
      <c r="S336" s="445"/>
      <c r="T336" s="445"/>
      <c r="U336" s="445"/>
      <c r="V336" s="445"/>
      <c r="W336" s="445"/>
      <c r="X336" s="445"/>
      <c r="Y336" s="445"/>
      <c r="Z336" s="445"/>
      <c r="AA336" s="445"/>
      <c r="AB336" s="445"/>
      <c r="AC336" s="445"/>
      <c r="AD336" s="445"/>
      <c r="AE336" s="445"/>
      <c r="AF336" s="445"/>
      <c r="AG336" s="445"/>
      <c r="AH336" s="445"/>
      <c r="AI336" s="445"/>
      <c r="AJ336" s="445"/>
      <c r="AK336" s="445"/>
      <c r="AL336" s="445"/>
      <c r="AM336" s="445"/>
      <c r="AN336" s="445"/>
      <c r="AO336" s="445"/>
      <c r="AP336" s="445"/>
      <c r="AQ336" s="445"/>
      <c r="AR336" s="445"/>
      <c r="AS336" s="445"/>
      <c r="AT336" s="445"/>
      <c r="AU336" s="445"/>
      <c r="AV336" s="445"/>
      <c r="AW336" s="445"/>
      <c r="AX336" s="445"/>
      <c r="AY336" s="445"/>
      <c r="AZ336" s="445"/>
      <c r="BA336" s="445"/>
      <c r="BB336" s="445"/>
      <c r="BC336" s="445"/>
      <c r="BD336" s="445"/>
      <c r="BE336" s="445"/>
      <c r="BF336" s="445"/>
      <c r="BG336" s="445"/>
      <c r="BH336" s="445"/>
      <c r="BI336" s="445"/>
      <c r="BJ336" s="445"/>
      <c r="BK336" s="445"/>
      <c r="BL336" s="445"/>
      <c r="BM336" s="445"/>
      <c r="BN336" s="445"/>
      <c r="BO336" s="445"/>
      <c r="BP336" s="445"/>
      <c r="BQ336" s="445"/>
      <c r="BR336" s="446"/>
      <c r="BS336" s="446"/>
    </row>
    <row r="383" spans="2:7" s="439" customFormat="1">
      <c r="B383" s="442"/>
      <c r="C383" s="442"/>
      <c r="D383" s="442"/>
      <c r="E383" s="442"/>
      <c r="F383" s="442"/>
      <c r="G383" s="442"/>
    </row>
    <row r="385" spans="1:62" ht="13.8">
      <c r="A385" s="444"/>
      <c r="B385" s="444"/>
      <c r="C385" s="444"/>
      <c r="D385" s="444"/>
      <c r="E385" s="444"/>
      <c r="F385" s="444"/>
      <c r="G385" s="444"/>
      <c r="H385" s="444"/>
      <c r="I385" s="444"/>
      <c r="J385" s="444"/>
      <c r="K385" s="444"/>
      <c r="L385" s="444"/>
      <c r="M385" s="445"/>
      <c r="N385" s="445"/>
      <c r="O385" s="445"/>
      <c r="P385" s="445"/>
      <c r="Q385" s="445"/>
      <c r="R385" s="445"/>
      <c r="S385" s="445"/>
      <c r="T385" s="445"/>
      <c r="U385" s="445"/>
      <c r="V385" s="445"/>
      <c r="W385" s="445"/>
      <c r="X385" s="445"/>
      <c r="Y385" s="445"/>
      <c r="Z385" s="445"/>
      <c r="AA385" s="445"/>
      <c r="AB385" s="445"/>
      <c r="AC385" s="445"/>
      <c r="AD385" s="445"/>
      <c r="AE385" s="445"/>
      <c r="AF385" s="445"/>
      <c r="AG385" s="445"/>
      <c r="AH385" s="445"/>
      <c r="AI385" s="445"/>
      <c r="AJ385" s="445"/>
      <c r="AK385" s="445"/>
      <c r="AL385" s="445"/>
      <c r="AM385" s="445"/>
      <c r="AN385" s="445"/>
      <c r="AO385" s="445"/>
      <c r="AP385" s="445"/>
      <c r="AQ385" s="445"/>
      <c r="AR385" s="445"/>
      <c r="AS385" s="445"/>
      <c r="AT385" s="445"/>
      <c r="AU385" s="445"/>
      <c r="AV385" s="445"/>
      <c r="AW385" s="445"/>
      <c r="AX385" s="445"/>
      <c r="AY385" s="445"/>
      <c r="AZ385" s="445"/>
      <c r="BA385" s="445"/>
      <c r="BB385" s="445"/>
      <c r="BC385" s="445"/>
      <c r="BD385" s="448"/>
      <c r="BE385" s="445"/>
      <c r="BF385" s="445"/>
      <c r="BG385" s="445"/>
      <c r="BH385" s="445"/>
      <c r="BI385" s="445"/>
      <c r="BJ385" s="448"/>
    </row>
  </sheetData>
  <hyperlinks>
    <hyperlink ref="A1" location="Menu!E14" display="Composição dos Ajustes Prudenciais" xr:uid="{0C9F81D7-6E29-46CD-9487-347EAC558490}"/>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CD4CC-01D0-4C08-B0F8-2381679480F1}">
  <sheetPr codeName="Plan43">
    <tabColor rgb="FF5F6062"/>
  </sheetPr>
  <dimension ref="A1:Q391"/>
  <sheetViews>
    <sheetView workbookViewId="0">
      <selection sqref="A1:XFD1048576"/>
    </sheetView>
  </sheetViews>
  <sheetFormatPr defaultColWidth="9.21875" defaultRowHeight="13.2"/>
  <cols>
    <col min="1" max="1" width="64.44140625" style="58" bestFit="1" customWidth="1"/>
    <col min="2" max="17" width="10.5546875" style="58" bestFit="1" customWidth="1"/>
    <col min="18" max="16384" width="9.21875" style="58"/>
  </cols>
  <sheetData>
    <row r="1" spans="1:17" ht="18.75" customHeight="1">
      <c r="A1" s="53" t="s">
        <v>3140</v>
      </c>
      <c r="B1" s="55"/>
      <c r="C1" s="55"/>
      <c r="D1" s="55"/>
      <c r="E1" s="55"/>
      <c r="F1" s="55"/>
      <c r="G1" s="55"/>
      <c r="H1" s="55"/>
      <c r="I1" s="55"/>
      <c r="J1" s="55"/>
      <c r="K1" s="55"/>
      <c r="L1" s="55"/>
      <c r="M1" s="55"/>
      <c r="N1" s="55"/>
      <c r="O1" s="55"/>
      <c r="P1" s="55"/>
      <c r="Q1" s="247" t="s">
        <v>2345</v>
      </c>
    </row>
    <row r="2" spans="1:17" s="70" customFormat="1" ht="15" customHeight="1">
      <c r="A2" s="407"/>
      <c r="B2" s="136" t="s">
        <v>2475</v>
      </c>
      <c r="C2" s="136"/>
      <c r="D2" s="136"/>
      <c r="E2" s="136"/>
      <c r="F2" s="136"/>
      <c r="G2" s="136"/>
      <c r="H2" s="136"/>
      <c r="I2" s="136"/>
      <c r="J2" s="136"/>
      <c r="K2" s="136"/>
      <c r="L2" s="136"/>
      <c r="M2" s="136"/>
      <c r="N2" s="136" t="s">
        <v>2766</v>
      </c>
      <c r="O2" s="136"/>
      <c r="P2" s="136"/>
      <c r="Q2" s="136"/>
    </row>
    <row r="3" spans="1:17" s="233" customFormat="1" ht="13.8">
      <c r="A3" s="408"/>
      <c r="B3" s="409" t="s">
        <v>2479</v>
      </c>
      <c r="C3" s="409" t="s">
        <v>2480</v>
      </c>
      <c r="D3" s="409" t="s">
        <v>2481</v>
      </c>
      <c r="E3" s="409" t="s">
        <v>2482</v>
      </c>
      <c r="F3" s="409" t="s">
        <v>2483</v>
      </c>
      <c r="G3" s="409" t="s">
        <v>2484</v>
      </c>
      <c r="H3" s="409" t="s">
        <v>2521</v>
      </c>
      <c r="I3" s="409" t="s">
        <v>2486</v>
      </c>
      <c r="J3" s="409" t="s">
        <v>2487</v>
      </c>
      <c r="K3" s="409" t="s">
        <v>2488</v>
      </c>
      <c r="L3" s="409" t="s">
        <v>2489</v>
      </c>
      <c r="M3" s="409" t="s">
        <v>2490</v>
      </c>
      <c r="N3" s="409" t="s">
        <v>2491</v>
      </c>
      <c r="O3" s="409" t="s">
        <v>2522</v>
      </c>
      <c r="P3" s="409" t="s">
        <v>2523</v>
      </c>
      <c r="Q3" s="409" t="s">
        <v>2492</v>
      </c>
    </row>
    <row r="4" spans="1:17" s="388" customFormat="1" ht="15" customHeight="1">
      <c r="A4" s="410" t="s">
        <v>2561</v>
      </c>
      <c r="B4" s="410"/>
      <c r="C4" s="410"/>
      <c r="D4" s="410"/>
      <c r="E4" s="410"/>
      <c r="F4" s="410"/>
      <c r="G4" s="410"/>
      <c r="H4" s="410"/>
      <c r="I4" s="410"/>
      <c r="J4" s="410"/>
      <c r="K4" s="410"/>
      <c r="L4" s="410"/>
      <c r="M4" s="410"/>
      <c r="N4" s="410"/>
      <c r="O4" s="410"/>
      <c r="P4" s="410"/>
      <c r="Q4" s="410"/>
    </row>
    <row r="5" spans="1:17" s="253" customFormat="1" ht="30" customHeight="1">
      <c r="A5" s="389" t="s">
        <v>2568</v>
      </c>
      <c r="B5" s="305">
        <v>660516</v>
      </c>
      <c r="C5" s="305">
        <v>637758</v>
      </c>
      <c r="D5" s="305">
        <v>642616</v>
      </c>
      <c r="E5" s="305">
        <v>642700</v>
      </c>
      <c r="F5" s="305">
        <v>669284</v>
      </c>
      <c r="G5" s="305">
        <v>673404.79299999995</v>
      </c>
      <c r="H5" s="305">
        <v>690963.16799999995</v>
      </c>
      <c r="I5" s="305">
        <v>637179.04200000013</v>
      </c>
      <c r="J5" s="305">
        <v>679593.6399999999</v>
      </c>
      <c r="K5" s="305">
        <v>728976.17800000007</v>
      </c>
      <c r="L5" s="305">
        <v>681622.07200000004</v>
      </c>
      <c r="M5" s="305">
        <v>728559.12199999986</v>
      </c>
      <c r="N5" s="305">
        <v>706081.48399999994</v>
      </c>
      <c r="O5" s="305">
        <v>687782.89800000016</v>
      </c>
      <c r="P5" s="305">
        <v>687125.65600000008</v>
      </c>
      <c r="Q5" s="305">
        <v>686511.4219999999</v>
      </c>
    </row>
    <row r="6" spans="1:17" s="253" customFormat="1" ht="15" customHeight="1">
      <c r="A6" s="411" t="s">
        <v>2569</v>
      </c>
      <c r="B6" s="412"/>
      <c r="C6" s="412"/>
      <c r="D6" s="412"/>
      <c r="E6" s="412"/>
      <c r="F6" s="412"/>
      <c r="G6" s="412"/>
      <c r="H6" s="412"/>
      <c r="I6" s="412"/>
      <c r="J6" s="412"/>
      <c r="K6" s="412"/>
      <c r="L6" s="412"/>
      <c r="M6" s="412"/>
      <c r="N6" s="412"/>
      <c r="O6" s="412"/>
      <c r="P6" s="412"/>
      <c r="Q6" s="412"/>
    </row>
    <row r="7" spans="1:17" s="253" customFormat="1" ht="15" customHeight="1">
      <c r="A7" s="392" t="s">
        <v>2570</v>
      </c>
      <c r="B7" s="413">
        <v>92</v>
      </c>
      <c r="C7" s="413">
        <v>79</v>
      </c>
      <c r="D7" s="413">
        <v>133</v>
      </c>
      <c r="E7" s="413">
        <v>104</v>
      </c>
      <c r="F7" s="413">
        <v>105</v>
      </c>
      <c r="G7" s="413">
        <v>125.30800000000001</v>
      </c>
      <c r="H7" s="413">
        <v>160.53299999999999</v>
      </c>
      <c r="I7" s="413">
        <v>149.06800000000001</v>
      </c>
      <c r="J7" s="413">
        <v>179.196</v>
      </c>
      <c r="K7" s="413">
        <v>218.92</v>
      </c>
      <c r="L7" s="413">
        <v>101.24</v>
      </c>
      <c r="M7" s="413">
        <v>136.017</v>
      </c>
      <c r="N7" s="413">
        <v>75.016999999999996</v>
      </c>
      <c r="O7" s="413">
        <v>69.998999999999995</v>
      </c>
      <c r="P7" s="413">
        <v>53.725999999999999</v>
      </c>
      <c r="Q7" s="413">
        <v>52.747</v>
      </c>
    </row>
    <row r="8" spans="1:17" s="171" customFormat="1" ht="15" customHeight="1">
      <c r="A8" s="392" t="s">
        <v>2573</v>
      </c>
      <c r="B8" s="414">
        <v>7674</v>
      </c>
      <c r="C8" s="414">
        <v>5958</v>
      </c>
      <c r="D8" s="414">
        <v>6963</v>
      </c>
      <c r="E8" s="414">
        <v>6956</v>
      </c>
      <c r="F8" s="414">
        <v>8011</v>
      </c>
      <c r="G8" s="414">
        <v>8285.6110000000008</v>
      </c>
      <c r="H8" s="414">
        <v>7121.2219999999998</v>
      </c>
      <c r="I8" s="414">
        <v>6484.4840000000004</v>
      </c>
      <c r="J8" s="414">
        <v>7000.0330000000004</v>
      </c>
      <c r="K8" s="414">
        <v>6872.9989999999998</v>
      </c>
      <c r="L8" s="414">
        <v>6085.31</v>
      </c>
      <c r="M8" s="414">
        <v>6291.4120000000003</v>
      </c>
      <c r="N8" s="414">
        <v>3248.5619999999999</v>
      </c>
      <c r="O8" s="414">
        <v>3456.0479999999998</v>
      </c>
      <c r="P8" s="414">
        <v>7168.4440000000004</v>
      </c>
      <c r="Q8" s="414">
        <v>7297.7759999999998</v>
      </c>
    </row>
    <row r="9" spans="1:17" s="171" customFormat="1" ht="15" customHeight="1">
      <c r="A9" s="392" t="s">
        <v>2574</v>
      </c>
      <c r="B9" s="414">
        <v>15900</v>
      </c>
      <c r="C9" s="414">
        <v>15272</v>
      </c>
      <c r="D9" s="414">
        <v>13115</v>
      </c>
      <c r="E9" s="414">
        <v>13026</v>
      </c>
      <c r="F9" s="414">
        <v>12056</v>
      </c>
      <c r="G9" s="414">
        <v>11991.735000000001</v>
      </c>
      <c r="H9" s="414">
        <v>11396.183999999999</v>
      </c>
      <c r="I9" s="414">
        <v>11887.862999999999</v>
      </c>
      <c r="J9" s="414">
        <v>11694.8</v>
      </c>
      <c r="K9" s="414">
        <v>9666.5519999999997</v>
      </c>
      <c r="L9" s="414">
        <v>9049.8880000000008</v>
      </c>
      <c r="M9" s="414">
        <v>8579.4989999999998</v>
      </c>
      <c r="N9" s="414">
        <v>8139.0990000000002</v>
      </c>
      <c r="O9" s="414">
        <v>7711.4059999999999</v>
      </c>
      <c r="P9" s="414">
        <v>7333.183</v>
      </c>
      <c r="Q9" s="414">
        <v>7032.7150000000001</v>
      </c>
    </row>
    <row r="10" spans="1:17" s="171" customFormat="1" ht="15" customHeight="1">
      <c r="A10" s="392" t="s">
        <v>2575</v>
      </c>
      <c r="B10" s="304">
        <v>42896</v>
      </c>
      <c r="C10" s="304">
        <v>44432</v>
      </c>
      <c r="D10" s="304">
        <v>43328</v>
      </c>
      <c r="E10" s="304">
        <v>44403</v>
      </c>
      <c r="F10" s="304">
        <v>44251</v>
      </c>
      <c r="G10" s="304">
        <v>43785.425000000003</v>
      </c>
      <c r="H10" s="304">
        <v>47094.99</v>
      </c>
      <c r="I10" s="304">
        <v>46621.553999999996</v>
      </c>
      <c r="J10" s="304">
        <v>46024.625</v>
      </c>
      <c r="K10" s="304">
        <v>49582.970999999998</v>
      </c>
      <c r="L10" s="304">
        <v>42722.722999999998</v>
      </c>
      <c r="M10" s="304">
        <v>46681.055999999997</v>
      </c>
      <c r="N10" s="304">
        <v>34485.512000000002</v>
      </c>
      <c r="O10" s="304">
        <v>34346.644999999997</v>
      </c>
      <c r="P10" s="304">
        <v>19749.398000000001</v>
      </c>
      <c r="Q10" s="304">
        <v>23614.899000000001</v>
      </c>
    </row>
    <row r="11" spans="1:17" s="253" customFormat="1" ht="15" customHeight="1">
      <c r="A11" s="392" t="s">
        <v>2576</v>
      </c>
      <c r="B11" s="304">
        <v>145376</v>
      </c>
      <c r="C11" s="304">
        <v>133580</v>
      </c>
      <c r="D11" s="304">
        <v>137415</v>
      </c>
      <c r="E11" s="304">
        <v>137830</v>
      </c>
      <c r="F11" s="304">
        <v>142194</v>
      </c>
      <c r="G11" s="304">
        <v>140363.26699999999</v>
      </c>
      <c r="H11" s="304">
        <v>141481.929</v>
      </c>
      <c r="I11" s="304">
        <v>129243.69100000001</v>
      </c>
      <c r="J11" s="304">
        <v>136104.497</v>
      </c>
      <c r="K11" s="304">
        <v>138754.58199999999</v>
      </c>
      <c r="L11" s="304">
        <v>142557.128</v>
      </c>
      <c r="M11" s="304">
        <v>145249.72200000001</v>
      </c>
      <c r="N11" s="304">
        <v>146705.07999999999</v>
      </c>
      <c r="O11" s="304">
        <v>141701.06700000001</v>
      </c>
      <c r="P11" s="304">
        <v>132446.15100000001</v>
      </c>
      <c r="Q11" s="304">
        <v>127690.427</v>
      </c>
    </row>
    <row r="12" spans="1:17" s="253" customFormat="1" ht="15" customHeight="1">
      <c r="A12" s="392" t="s">
        <v>2577</v>
      </c>
      <c r="B12" s="304">
        <v>75673</v>
      </c>
      <c r="C12" s="304">
        <v>77998</v>
      </c>
      <c r="D12" s="304">
        <v>87750</v>
      </c>
      <c r="E12" s="304">
        <v>92745</v>
      </c>
      <c r="F12" s="304">
        <v>82494</v>
      </c>
      <c r="G12" s="304">
        <v>94445.354000000007</v>
      </c>
      <c r="H12" s="304">
        <v>116582.126</v>
      </c>
      <c r="I12" s="304">
        <v>117928.76700000001</v>
      </c>
      <c r="J12" s="304">
        <v>129883.91</v>
      </c>
      <c r="K12" s="304">
        <v>151295.27799999999</v>
      </c>
      <c r="L12" s="304">
        <v>142034.04699999999</v>
      </c>
      <c r="M12" s="304">
        <v>147949.70199999999</v>
      </c>
      <c r="N12" s="304">
        <v>139730.24799999999</v>
      </c>
      <c r="O12" s="304">
        <v>139582.98800000001</v>
      </c>
      <c r="P12" s="304">
        <v>133408.13099999999</v>
      </c>
      <c r="Q12" s="304">
        <v>119733.196</v>
      </c>
    </row>
    <row r="13" spans="1:17" s="253" customFormat="1" ht="15" customHeight="1">
      <c r="A13" s="392" t="s">
        <v>2578</v>
      </c>
      <c r="B13" s="304">
        <v>320976</v>
      </c>
      <c r="C13" s="304">
        <v>312423</v>
      </c>
      <c r="D13" s="304">
        <v>301570</v>
      </c>
      <c r="E13" s="304">
        <v>302200</v>
      </c>
      <c r="F13" s="304">
        <v>325890</v>
      </c>
      <c r="G13" s="304">
        <v>323270.38500000001</v>
      </c>
      <c r="H13" s="304">
        <v>314034.39299999998</v>
      </c>
      <c r="I13" s="304">
        <v>267514.69</v>
      </c>
      <c r="J13" s="304">
        <v>288057.25400000002</v>
      </c>
      <c r="K13" s="304">
        <v>304598.36</v>
      </c>
      <c r="L13" s="304">
        <v>275611.35100000002</v>
      </c>
      <c r="M13" s="304">
        <v>305874.64</v>
      </c>
      <c r="N13" s="304">
        <v>307258.68199999997</v>
      </c>
      <c r="O13" s="304">
        <v>291637.842</v>
      </c>
      <c r="P13" s="304">
        <v>298906.70600000001</v>
      </c>
      <c r="Q13" s="304">
        <v>314159.65899999999</v>
      </c>
    </row>
    <row r="14" spans="1:17" s="171" customFormat="1" ht="15" customHeight="1">
      <c r="A14" s="392" t="s">
        <v>3141</v>
      </c>
      <c r="B14" s="208">
        <v>0</v>
      </c>
      <c r="C14" s="208">
        <v>0</v>
      </c>
      <c r="D14" s="208">
        <v>0</v>
      </c>
      <c r="E14" s="208">
        <v>0</v>
      </c>
      <c r="F14" s="208">
        <v>0</v>
      </c>
      <c r="G14" s="208">
        <v>0</v>
      </c>
      <c r="H14" s="208">
        <v>0</v>
      </c>
      <c r="I14" s="208">
        <v>0</v>
      </c>
      <c r="J14" s="208" t="s">
        <v>2653</v>
      </c>
      <c r="K14" s="304">
        <v>0</v>
      </c>
      <c r="L14" s="304">
        <v>0</v>
      </c>
      <c r="M14" s="304">
        <v>0</v>
      </c>
      <c r="N14" s="304">
        <v>0</v>
      </c>
      <c r="O14" s="304">
        <v>0</v>
      </c>
      <c r="P14" s="304">
        <v>19188.25</v>
      </c>
      <c r="Q14" s="304">
        <v>20200.61</v>
      </c>
    </row>
    <row r="15" spans="1:17" s="171" customFormat="1" ht="15" customHeight="1">
      <c r="A15" s="392" t="s">
        <v>2580</v>
      </c>
      <c r="B15" s="304">
        <v>34053</v>
      </c>
      <c r="C15" s="304">
        <v>28757</v>
      </c>
      <c r="D15" s="304">
        <v>32718</v>
      </c>
      <c r="E15" s="304">
        <v>26419</v>
      </c>
      <c r="F15" s="304">
        <v>33213</v>
      </c>
      <c r="G15" s="304">
        <v>27402.772000000001</v>
      </c>
      <c r="H15" s="304">
        <v>28267.445</v>
      </c>
      <c r="I15" s="304">
        <v>36973.133000000002</v>
      </c>
      <c r="J15" s="304">
        <v>37858.010999999999</v>
      </c>
      <c r="K15" s="304">
        <v>35744.086000000003</v>
      </c>
      <c r="L15" s="304">
        <v>36338.769999999997</v>
      </c>
      <c r="M15" s="304">
        <v>34294.084999999999</v>
      </c>
      <c r="N15" s="304">
        <v>34837.805999999997</v>
      </c>
      <c r="O15" s="304">
        <v>33747.455999999998</v>
      </c>
      <c r="P15" s="304">
        <v>32424.545999999998</v>
      </c>
      <c r="Q15" s="304">
        <v>31129.798999999999</v>
      </c>
    </row>
    <row r="16" spans="1:17" s="171" customFormat="1" ht="15" customHeight="1">
      <c r="A16" s="415" t="s">
        <v>2581</v>
      </c>
      <c r="B16" s="304">
        <v>3906</v>
      </c>
      <c r="C16" s="304">
        <v>3465</v>
      </c>
      <c r="D16" s="304">
        <v>4408</v>
      </c>
      <c r="E16" s="304">
        <v>4071</v>
      </c>
      <c r="F16" s="304">
        <v>7357</v>
      </c>
      <c r="G16" s="304">
        <v>8689.3379999999997</v>
      </c>
      <c r="H16" s="304">
        <v>7967.8990000000003</v>
      </c>
      <c r="I16" s="304">
        <v>9065.5339999999997</v>
      </c>
      <c r="J16" s="304">
        <v>10751.102000000001</v>
      </c>
      <c r="K16" s="304">
        <v>17918.491999999998</v>
      </c>
      <c r="L16" s="304">
        <v>13362.311</v>
      </c>
      <c r="M16" s="304">
        <v>18002.415000000001</v>
      </c>
      <c r="N16" s="304">
        <v>14015.012000000001</v>
      </c>
      <c r="O16" s="304">
        <v>17421.063999999998</v>
      </c>
      <c r="P16" s="304">
        <v>19731.464</v>
      </c>
      <c r="Q16" s="304">
        <v>19288.163</v>
      </c>
    </row>
    <row r="17" spans="1:17" s="171" customFormat="1" ht="15" customHeight="1">
      <c r="A17" s="415" t="s">
        <v>3142</v>
      </c>
      <c r="B17" s="304">
        <v>2096</v>
      </c>
      <c r="C17" s="304">
        <v>4249</v>
      </c>
      <c r="D17" s="304">
        <v>3547</v>
      </c>
      <c r="E17" s="304">
        <v>3429</v>
      </c>
      <c r="F17" s="304">
        <v>1608</v>
      </c>
      <c r="G17" s="304">
        <v>1706.598</v>
      </c>
      <c r="H17" s="304">
        <v>1744.4469999999999</v>
      </c>
      <c r="I17" s="304">
        <v>1305.258</v>
      </c>
      <c r="J17" s="304">
        <v>1990.212</v>
      </c>
      <c r="K17" s="304">
        <v>2399.5279999999998</v>
      </c>
      <c r="L17" s="304">
        <v>1406.5429999999999</v>
      </c>
      <c r="M17" s="304">
        <v>1688.2049999999999</v>
      </c>
      <c r="N17" s="304">
        <v>4430.1660000000002</v>
      </c>
      <c r="O17" s="304">
        <v>6947.924</v>
      </c>
      <c r="P17" s="304">
        <v>6957.848</v>
      </c>
      <c r="Q17" s="304">
        <v>6392.2250000000004</v>
      </c>
    </row>
    <row r="18" spans="1:17" s="253" customFormat="1" ht="15" customHeight="1">
      <c r="A18" s="416" t="s">
        <v>2583</v>
      </c>
      <c r="B18" s="304">
        <v>6417</v>
      </c>
      <c r="C18" s="304">
        <v>6015</v>
      </c>
      <c r="D18" s="304">
        <v>6000</v>
      </c>
      <c r="E18" s="304">
        <v>5607</v>
      </c>
      <c r="F18" s="304">
        <v>6168</v>
      </c>
      <c r="G18" s="304">
        <v>6918</v>
      </c>
      <c r="H18" s="304">
        <v>8858</v>
      </c>
      <c r="I18" s="304">
        <v>5270</v>
      </c>
      <c r="J18" s="304">
        <v>4924</v>
      </c>
      <c r="K18" s="417">
        <v>11924.41</v>
      </c>
      <c r="L18" s="417">
        <v>12352.761</v>
      </c>
      <c r="M18" s="417">
        <v>13812.369000000001</v>
      </c>
      <c r="N18" s="417">
        <v>13156.3</v>
      </c>
      <c r="O18" s="417">
        <v>11160.459000000001</v>
      </c>
      <c r="P18" s="417">
        <v>9757.8089999999993</v>
      </c>
      <c r="Q18" s="417">
        <v>9919.2060000000001</v>
      </c>
    </row>
    <row r="19" spans="1:17" s="171" customFormat="1" ht="15" customHeight="1">
      <c r="A19" s="392" t="s">
        <v>3143</v>
      </c>
      <c r="B19" s="304">
        <v>5457</v>
      </c>
      <c r="C19" s="304">
        <v>5530</v>
      </c>
      <c r="D19" s="304">
        <v>5669</v>
      </c>
      <c r="E19" s="304">
        <v>5910</v>
      </c>
      <c r="F19" s="304">
        <v>5937</v>
      </c>
      <c r="G19" s="304">
        <v>6421</v>
      </c>
      <c r="H19" s="304">
        <v>6254</v>
      </c>
      <c r="I19" s="304">
        <v>4735</v>
      </c>
      <c r="J19" s="304">
        <v>5126</v>
      </c>
      <c r="K19" s="360">
        <v>0</v>
      </c>
      <c r="L19" s="360">
        <v>0</v>
      </c>
      <c r="M19" s="360">
        <v>0</v>
      </c>
      <c r="N19" s="360">
        <v>0</v>
      </c>
      <c r="O19" s="360">
        <v>0</v>
      </c>
      <c r="P19" s="360">
        <v>0</v>
      </c>
      <c r="Q19" s="360">
        <v>0</v>
      </c>
    </row>
    <row r="20" spans="1:17" s="171" customFormat="1" ht="15" customHeight="1">
      <c r="A20" s="418"/>
    </row>
    <row r="21" spans="1:17" s="171" customFormat="1" ht="15" customHeight="1">
      <c r="A21" s="389" t="s">
        <v>2568</v>
      </c>
      <c r="B21" s="390">
        <v>660516</v>
      </c>
      <c r="C21" s="390">
        <v>637758</v>
      </c>
      <c r="D21" s="390">
        <v>642616</v>
      </c>
      <c r="E21" s="390">
        <v>642700</v>
      </c>
      <c r="F21" s="390">
        <v>669284</v>
      </c>
      <c r="G21" s="390">
        <v>673404.50199999998</v>
      </c>
      <c r="H21" s="390">
        <v>690963.02099999995</v>
      </c>
      <c r="I21" s="390">
        <v>637179.005</v>
      </c>
      <c r="J21" s="390">
        <v>679593.18400000001</v>
      </c>
      <c r="K21" s="390">
        <v>728976.17797049915</v>
      </c>
      <c r="L21" s="390">
        <v>681622.07159279159</v>
      </c>
      <c r="M21" s="390">
        <v>728559.12300899997</v>
      </c>
      <c r="N21" s="390">
        <v>706081.48704100004</v>
      </c>
      <c r="O21" s="390">
        <v>687782.80799999996</v>
      </c>
      <c r="P21" s="390">
        <v>687125.65599999996</v>
      </c>
      <c r="Q21" s="390">
        <v>686511.42099999997</v>
      </c>
    </row>
    <row r="22" spans="1:17" s="171" customFormat="1" ht="15" customHeight="1">
      <c r="A22" s="411" t="s">
        <v>2586</v>
      </c>
    </row>
    <row r="23" spans="1:17" s="171" customFormat="1" ht="15" customHeight="1">
      <c r="A23" s="419" t="s">
        <v>234</v>
      </c>
      <c r="B23" s="304">
        <v>45629</v>
      </c>
      <c r="C23" s="304">
        <v>43495</v>
      </c>
      <c r="D23" s="304">
        <v>43524</v>
      </c>
      <c r="E23" s="304">
        <v>43768</v>
      </c>
      <c r="F23" s="304">
        <v>45741</v>
      </c>
      <c r="G23" s="304">
        <v>45344.260999999999</v>
      </c>
      <c r="H23" s="304">
        <v>44191.232000000004</v>
      </c>
      <c r="I23" s="304">
        <v>45130.41</v>
      </c>
      <c r="J23" s="304">
        <v>51085.464999999997</v>
      </c>
      <c r="K23" s="304">
        <v>54555.872827942221</v>
      </c>
      <c r="L23" s="304">
        <v>54015.531420925006</v>
      </c>
      <c r="M23" s="304">
        <v>55102.237999999998</v>
      </c>
      <c r="N23" s="304">
        <v>37570.906999999999</v>
      </c>
      <c r="O23" s="304">
        <v>41004.656999999999</v>
      </c>
      <c r="P23" s="304">
        <v>44173.705000000002</v>
      </c>
      <c r="Q23" s="304">
        <v>41332.474999999999</v>
      </c>
    </row>
    <row r="24" spans="1:17" s="171" customFormat="1" ht="15" customHeight="1">
      <c r="A24" s="419" t="s">
        <v>3144</v>
      </c>
      <c r="B24" s="304">
        <v>114141</v>
      </c>
      <c r="C24" s="304">
        <v>104667</v>
      </c>
      <c r="D24" s="304">
        <v>109075</v>
      </c>
      <c r="E24" s="304">
        <v>109904</v>
      </c>
      <c r="F24" s="304">
        <v>114481</v>
      </c>
      <c r="G24" s="304">
        <v>112987.61500000001</v>
      </c>
      <c r="H24" s="304">
        <v>113499.965</v>
      </c>
      <c r="I24" s="304">
        <v>102839.66899999999</v>
      </c>
      <c r="J24" s="304">
        <v>109882.31</v>
      </c>
      <c r="K24" s="304">
        <v>111978.87604787633</v>
      </c>
      <c r="L24" s="304">
        <v>116071.64690370507</v>
      </c>
      <c r="M24" s="304">
        <v>119256.85799999999</v>
      </c>
      <c r="N24" s="304">
        <v>121534.16899999999</v>
      </c>
      <c r="O24" s="304">
        <v>116085.63</v>
      </c>
      <c r="P24" s="304">
        <v>108544.698</v>
      </c>
      <c r="Q24" s="304">
        <v>104157.774</v>
      </c>
    </row>
    <row r="25" spans="1:17" s="171" customFormat="1" ht="15" customHeight="1">
      <c r="A25" s="419" t="s">
        <v>3145</v>
      </c>
      <c r="B25" s="304">
        <v>240815</v>
      </c>
      <c r="C25" s="304">
        <v>229604</v>
      </c>
      <c r="D25" s="304">
        <v>237794</v>
      </c>
      <c r="E25" s="304">
        <v>239482</v>
      </c>
      <c r="F25" s="304">
        <v>247911</v>
      </c>
      <c r="G25" s="304">
        <v>250095.55499999999</v>
      </c>
      <c r="H25" s="304">
        <v>254015.71</v>
      </c>
      <c r="I25" s="304">
        <v>218141.106</v>
      </c>
      <c r="J25" s="304">
        <v>237364.598</v>
      </c>
      <c r="K25" s="304">
        <v>240199.78606778424</v>
      </c>
      <c r="L25" s="304">
        <v>225751.24085839669</v>
      </c>
      <c r="M25" s="304">
        <v>232034.891</v>
      </c>
      <c r="N25" s="304">
        <v>226925.158</v>
      </c>
      <c r="O25" s="304">
        <v>215887.595</v>
      </c>
      <c r="P25" s="304">
        <v>233113.61</v>
      </c>
      <c r="Q25" s="304">
        <v>230688.97099999999</v>
      </c>
    </row>
    <row r="26" spans="1:17" s="171" customFormat="1" ht="15" customHeight="1">
      <c r="A26" s="419" t="s">
        <v>3146</v>
      </c>
      <c r="B26" s="304">
        <v>172</v>
      </c>
      <c r="C26" s="304">
        <v>183</v>
      </c>
      <c r="D26" s="304">
        <v>186</v>
      </c>
      <c r="E26" s="304">
        <v>188</v>
      </c>
      <c r="F26" s="304">
        <v>205</v>
      </c>
      <c r="G26" s="304">
        <v>205.81800000000001</v>
      </c>
      <c r="H26" s="304">
        <v>206.67099999999999</v>
      </c>
      <c r="I26" s="304">
        <v>201.791</v>
      </c>
      <c r="J26" s="304">
        <v>242.32900000000001</v>
      </c>
      <c r="K26" s="304">
        <v>258.62229230100002</v>
      </c>
      <c r="L26" s="304">
        <v>302.39345414925003</v>
      </c>
      <c r="M26" s="304">
        <v>323.91199999999998</v>
      </c>
      <c r="N26" s="304">
        <v>323.99900000000002</v>
      </c>
      <c r="O26" s="304">
        <v>320.32499999999999</v>
      </c>
      <c r="P26" s="304">
        <v>168.744</v>
      </c>
      <c r="Q26" s="304">
        <v>181.22900000000001</v>
      </c>
    </row>
    <row r="27" spans="1:17" s="171" customFormat="1" ht="15" customHeight="1">
      <c r="A27" s="419" t="s">
        <v>3147</v>
      </c>
      <c r="B27" s="304">
        <v>45405</v>
      </c>
      <c r="C27" s="304">
        <v>45224</v>
      </c>
      <c r="D27" s="304">
        <v>44902</v>
      </c>
      <c r="E27" s="304">
        <v>45063</v>
      </c>
      <c r="F27" s="304">
        <v>47108</v>
      </c>
      <c r="G27" s="304">
        <v>47718.724999999999</v>
      </c>
      <c r="H27" s="304">
        <v>48712.82</v>
      </c>
      <c r="I27" s="304">
        <v>44450.762999999999</v>
      </c>
      <c r="J27" s="304">
        <v>46654.78</v>
      </c>
      <c r="K27" s="304">
        <v>64930.004165500686</v>
      </c>
      <c r="L27" s="304">
        <v>63692.154873221785</v>
      </c>
      <c r="M27" s="304">
        <v>65498.690999999999</v>
      </c>
      <c r="N27" s="304">
        <v>63509.163</v>
      </c>
      <c r="O27" s="304">
        <v>65235.3</v>
      </c>
      <c r="P27" s="304">
        <v>64006.423000000003</v>
      </c>
      <c r="Q27" s="304">
        <v>63995.142</v>
      </c>
    </row>
    <row r="28" spans="1:17" s="171" customFormat="1" ht="15" customHeight="1">
      <c r="A28" s="419" t="s">
        <v>3148</v>
      </c>
      <c r="B28" s="304">
        <v>31058</v>
      </c>
      <c r="C28" s="304">
        <v>28726</v>
      </c>
      <c r="D28" s="304">
        <v>28147</v>
      </c>
      <c r="E28" s="304">
        <v>27735</v>
      </c>
      <c r="F28" s="304">
        <v>27504</v>
      </c>
      <c r="G28" s="304">
        <v>27167.192999999999</v>
      </c>
      <c r="H28" s="304">
        <v>27773.255000000001</v>
      </c>
      <c r="I28" s="304">
        <v>26199.438999999998</v>
      </c>
      <c r="J28" s="304">
        <v>25971.524000000001</v>
      </c>
      <c r="K28" s="304">
        <v>26497.375894320754</v>
      </c>
      <c r="L28" s="304">
        <v>26172.056723592152</v>
      </c>
      <c r="M28" s="304">
        <v>25650.856</v>
      </c>
      <c r="N28" s="304">
        <v>24834.741999999998</v>
      </c>
      <c r="O28" s="304">
        <v>25291.883000000002</v>
      </c>
      <c r="P28" s="304">
        <v>23729.054</v>
      </c>
      <c r="Q28" s="304">
        <v>23345.39</v>
      </c>
    </row>
    <row r="29" spans="1:17" s="171" customFormat="1" ht="15" customHeight="1">
      <c r="A29" s="419" t="s">
        <v>3149</v>
      </c>
      <c r="B29" s="304">
        <v>9017</v>
      </c>
      <c r="C29" s="304">
        <v>9120</v>
      </c>
      <c r="D29" s="304">
        <v>8977</v>
      </c>
      <c r="E29" s="304">
        <v>10024</v>
      </c>
      <c r="F29" s="304">
        <v>10234</v>
      </c>
      <c r="G29" s="304">
        <v>10906.448</v>
      </c>
      <c r="H29" s="304">
        <v>11009.174999999999</v>
      </c>
      <c r="I29" s="304">
        <v>11463.791999999999</v>
      </c>
      <c r="J29" s="304">
        <v>12923.897999999999</v>
      </c>
      <c r="K29" s="304">
        <v>16222.606667754642</v>
      </c>
      <c r="L29" s="304">
        <v>16695.339933267802</v>
      </c>
      <c r="M29" s="304">
        <v>17629.013999999999</v>
      </c>
      <c r="N29" s="304">
        <v>23699.399000000001</v>
      </c>
      <c r="O29" s="304">
        <v>23808.129000000001</v>
      </c>
      <c r="P29" s="304">
        <v>26474.37</v>
      </c>
      <c r="Q29" s="304">
        <v>29130.954000000002</v>
      </c>
    </row>
    <row r="30" spans="1:17" ht="13.8">
      <c r="A30" s="419" t="s">
        <v>3150</v>
      </c>
      <c r="B30" s="304">
        <v>174279</v>
      </c>
      <c r="C30" s="304">
        <v>176739</v>
      </c>
      <c r="D30" s="304">
        <v>170011</v>
      </c>
      <c r="E30" s="304">
        <v>166536</v>
      </c>
      <c r="F30" s="304">
        <v>176100</v>
      </c>
      <c r="G30" s="304">
        <v>178978.88699999999</v>
      </c>
      <c r="H30" s="304">
        <v>191554.193</v>
      </c>
      <c r="I30" s="304">
        <v>188752.035</v>
      </c>
      <c r="J30" s="304">
        <v>195468.28</v>
      </c>
      <c r="K30" s="304">
        <v>214333.03400701922</v>
      </c>
      <c r="L30" s="304">
        <v>178921.70742553382</v>
      </c>
      <c r="M30" s="304">
        <v>213062.66300900001</v>
      </c>
      <c r="N30" s="304">
        <v>207683.950041</v>
      </c>
      <c r="O30" s="304">
        <v>200149.28899999999</v>
      </c>
      <c r="P30" s="304">
        <v>186915.052</v>
      </c>
      <c r="Q30" s="304">
        <v>193679.486</v>
      </c>
    </row>
    <row r="31" spans="1:17">
      <c r="A31" s="420"/>
      <c r="Q31" s="213"/>
    </row>
    <row r="32" spans="1:17" ht="12.75" customHeight="1">
      <c r="A32" s="420"/>
    </row>
    <row r="33" ht="12.75" customHeight="1"/>
    <row r="34" ht="12.75" customHeight="1"/>
    <row r="391" ht="12.75" customHeight="1"/>
  </sheetData>
  <hyperlinks>
    <hyperlink ref="A1" location="Menu!E20" display="Abertura dos ativos ponderados de Risco de Crédito (RWACPAD) " xr:uid="{83D5EC65-A8FC-4447-831E-90BA2486B009}"/>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ADCE5-DC16-4CF5-9448-C6F18D47E2D6}">
  <sheetPr codeName="Plan8">
    <tabColor rgb="FF5F6062"/>
  </sheetPr>
  <dimension ref="A1:BY398"/>
  <sheetViews>
    <sheetView workbookViewId="0">
      <selection sqref="A1:XFD1048576"/>
    </sheetView>
  </sheetViews>
  <sheetFormatPr defaultColWidth="9.21875" defaultRowHeight="13.8"/>
  <cols>
    <col min="1" max="1" width="87.21875" style="70" customWidth="1"/>
    <col min="2" max="17" width="10.5546875" style="70" bestFit="1" customWidth="1"/>
    <col min="18" max="18" width="6.44140625" style="70" bestFit="1" customWidth="1"/>
    <col min="19" max="16384" width="9.21875" style="70"/>
  </cols>
  <sheetData>
    <row r="1" spans="1:18" s="58" customFormat="1" ht="18">
      <c r="A1" s="53" t="s">
        <v>2598</v>
      </c>
      <c r="B1" s="55"/>
      <c r="C1" s="55"/>
      <c r="D1" s="55"/>
      <c r="E1" s="55"/>
      <c r="F1" s="55"/>
      <c r="G1" s="55"/>
      <c r="H1" s="55"/>
      <c r="I1" s="55"/>
      <c r="J1" s="55"/>
      <c r="K1" s="55"/>
      <c r="L1" s="55"/>
      <c r="M1" s="55"/>
      <c r="N1" s="55"/>
      <c r="O1" s="55"/>
      <c r="P1" s="55"/>
      <c r="Q1" s="247" t="s">
        <v>2345</v>
      </c>
    </row>
    <row r="2" spans="1:18" ht="15" customHeight="1">
      <c r="A2" s="166"/>
      <c r="B2" s="136" t="s">
        <v>2475</v>
      </c>
      <c r="C2" s="136"/>
      <c r="D2" s="136"/>
      <c r="E2" s="136"/>
      <c r="F2" s="136"/>
      <c r="G2" s="136"/>
      <c r="H2" s="136"/>
      <c r="I2" s="136"/>
      <c r="J2" s="136"/>
      <c r="K2" s="136"/>
      <c r="L2" s="136"/>
      <c r="M2" s="136"/>
      <c r="N2" s="136" t="s">
        <v>2625</v>
      </c>
      <c r="O2" s="136"/>
      <c r="P2" s="136"/>
      <c r="Q2" s="136"/>
      <c r="R2" s="381"/>
    </row>
    <row r="3" spans="1:18" s="233" customFormat="1">
      <c r="A3" s="382"/>
      <c r="B3" s="368" t="s">
        <v>2479</v>
      </c>
      <c r="C3" s="368" t="s">
        <v>2480</v>
      </c>
      <c r="D3" s="350">
        <v>42916</v>
      </c>
      <c r="E3" s="369">
        <v>42825</v>
      </c>
      <c r="F3" s="383" t="s">
        <v>2483</v>
      </c>
      <c r="G3" s="383" t="s">
        <v>2484</v>
      </c>
      <c r="H3" s="168" t="s">
        <v>2521</v>
      </c>
      <c r="I3" s="168" t="s">
        <v>2486</v>
      </c>
      <c r="J3" s="168" t="s">
        <v>2487</v>
      </c>
      <c r="K3" s="383" t="s">
        <v>2488</v>
      </c>
      <c r="L3" s="168" t="s">
        <v>2489</v>
      </c>
      <c r="M3" s="168" t="s">
        <v>2490</v>
      </c>
      <c r="N3" s="168" t="s">
        <v>2491</v>
      </c>
      <c r="O3" s="383" t="s">
        <v>2522</v>
      </c>
      <c r="P3" s="168" t="s">
        <v>2523</v>
      </c>
      <c r="Q3" s="168" t="s">
        <v>2492</v>
      </c>
      <c r="R3" s="384"/>
    </row>
    <row r="4" spans="1:18" s="388" customFormat="1" ht="30" customHeight="1">
      <c r="A4" s="385" t="s">
        <v>2610</v>
      </c>
      <c r="B4" s="386">
        <v>32892.766162162159</v>
      </c>
      <c r="C4" s="386">
        <v>23056</v>
      </c>
      <c r="D4" s="377">
        <v>30499.54075675676</v>
      </c>
      <c r="E4" s="377">
        <v>24480.611783783785</v>
      </c>
      <c r="F4" s="378">
        <v>26811</v>
      </c>
      <c r="G4" s="378">
        <f>G5+G10+G11+G12</f>
        <v>27433.01</v>
      </c>
      <c r="H4" s="305">
        <v>17709.478999999999</v>
      </c>
      <c r="I4" s="305">
        <v>20356.092000000004</v>
      </c>
      <c r="J4" s="305">
        <v>14251.500000000002</v>
      </c>
      <c r="K4" s="305">
        <v>17062.399999999998</v>
      </c>
      <c r="L4" s="305">
        <v>19261.745454545453</v>
      </c>
      <c r="M4" s="305">
        <v>24775.837</v>
      </c>
      <c r="N4" s="305">
        <v>25176.055</v>
      </c>
      <c r="O4" s="305">
        <v>26847.946</v>
      </c>
      <c r="P4" s="305">
        <v>25717.9</v>
      </c>
      <c r="Q4" s="305">
        <v>22053.826999999997</v>
      </c>
      <c r="R4" s="387"/>
    </row>
    <row r="5" spans="1:18" s="253" customFormat="1" ht="15" customHeight="1">
      <c r="A5" s="389" t="s">
        <v>2611</v>
      </c>
      <c r="B5" s="390">
        <v>31076.008324324324</v>
      </c>
      <c r="C5" s="390">
        <v>21655</v>
      </c>
      <c r="D5" s="371">
        <v>28682.15545945946</v>
      </c>
      <c r="E5" s="371">
        <v>22626.742162162162</v>
      </c>
      <c r="F5" s="378">
        <v>24919.01</v>
      </c>
      <c r="G5" s="378">
        <v>23968.01</v>
      </c>
      <c r="H5" s="305">
        <v>15655.798000000001</v>
      </c>
      <c r="I5" s="305">
        <v>15778.795</v>
      </c>
      <c r="J5" s="305">
        <v>11290.663</v>
      </c>
      <c r="K5" s="305">
        <v>11844.063636363637</v>
      </c>
      <c r="L5" s="305">
        <v>9956.545454545454</v>
      </c>
      <c r="M5" s="305">
        <v>12046.317999999999</v>
      </c>
      <c r="N5" s="305">
        <v>10347.418</v>
      </c>
      <c r="O5" s="305">
        <v>12635.819</v>
      </c>
      <c r="P5" s="305">
        <v>16205.519</v>
      </c>
      <c r="Q5" s="305">
        <v>14421.017999999998</v>
      </c>
      <c r="R5" s="391"/>
    </row>
    <row r="6" spans="1:18" s="171" customFormat="1" ht="15" customHeight="1">
      <c r="A6" s="392" t="s">
        <v>2612</v>
      </c>
      <c r="B6" s="359">
        <v>6118.7359999999999</v>
      </c>
      <c r="C6" s="359">
        <v>4971</v>
      </c>
      <c r="D6" s="360">
        <v>4373.8177297297298</v>
      </c>
      <c r="E6" s="360">
        <v>5881.5338378378374</v>
      </c>
      <c r="F6" s="393">
        <v>4952</v>
      </c>
      <c r="G6" s="393">
        <v>6614</v>
      </c>
      <c r="H6" s="304">
        <v>3507.4839999999999</v>
      </c>
      <c r="I6" s="304">
        <v>5050.6130000000003</v>
      </c>
      <c r="J6" s="304">
        <v>2127.4540000000002</v>
      </c>
      <c r="K6" s="304">
        <v>2934.3454545454547</v>
      </c>
      <c r="L6" s="304">
        <v>4252.1454545454544</v>
      </c>
      <c r="M6" s="304">
        <v>3994.8449999999998</v>
      </c>
      <c r="N6" s="304">
        <v>1612.2</v>
      </c>
      <c r="O6" s="304">
        <v>3676.1640000000002</v>
      </c>
      <c r="P6" s="304">
        <v>4383.1549999999997</v>
      </c>
      <c r="Q6" s="304">
        <v>2763.982</v>
      </c>
      <c r="R6" s="394"/>
    </row>
    <row r="7" spans="1:18" s="171" customFormat="1" ht="15" customHeight="1">
      <c r="A7" s="392" t="s">
        <v>2613</v>
      </c>
      <c r="B7" s="359">
        <v>17153.16691891892</v>
      </c>
      <c r="C7" s="359">
        <v>11623</v>
      </c>
      <c r="D7" s="360">
        <v>17706.589297297298</v>
      </c>
      <c r="E7" s="360">
        <v>13734.965729729731</v>
      </c>
      <c r="F7" s="393">
        <v>15497</v>
      </c>
      <c r="G7" s="393">
        <v>14056</v>
      </c>
      <c r="H7" s="304">
        <v>7033.0630000000001</v>
      </c>
      <c r="I7" s="304">
        <v>7621.5389999999998</v>
      </c>
      <c r="J7" s="304">
        <v>6699.5910000000003</v>
      </c>
      <c r="K7" s="304">
        <v>5651.9636363636364</v>
      </c>
      <c r="L7" s="304">
        <v>3603.7454545454548</v>
      </c>
      <c r="M7" s="304">
        <v>4857.7730000000001</v>
      </c>
      <c r="N7" s="304">
        <v>4808.509</v>
      </c>
      <c r="O7" s="304">
        <v>4445.7089999999998</v>
      </c>
      <c r="P7" s="304">
        <v>6378.5450000000001</v>
      </c>
      <c r="Q7" s="304">
        <v>7425.2449999999999</v>
      </c>
      <c r="R7" s="394"/>
    </row>
    <row r="8" spans="1:18" s="171" customFormat="1" ht="15" customHeight="1">
      <c r="A8" s="392" t="s">
        <v>2614</v>
      </c>
      <c r="B8" s="359">
        <v>7804.1047567567566</v>
      </c>
      <c r="C8" s="359">
        <v>5062</v>
      </c>
      <c r="D8" s="360">
        <v>6601.7457297297296</v>
      </c>
      <c r="E8" s="360">
        <v>3010.2396756756757</v>
      </c>
      <c r="F8" s="393">
        <v>4470</v>
      </c>
      <c r="G8" s="393">
        <v>3298</v>
      </c>
      <c r="H8" s="304">
        <v>5115.2510000000002</v>
      </c>
      <c r="I8" s="304">
        <v>3106.643</v>
      </c>
      <c r="J8" s="304">
        <v>2463.6179999999999</v>
      </c>
      <c r="K8" s="304">
        <v>3257.7545454545452</v>
      </c>
      <c r="L8" s="304">
        <v>2100.5</v>
      </c>
      <c r="M8" s="304">
        <v>3193.7</v>
      </c>
      <c r="N8" s="304">
        <v>3743.982</v>
      </c>
      <c r="O8" s="304">
        <v>4301.982</v>
      </c>
      <c r="P8" s="304">
        <v>5209.9189999999999</v>
      </c>
      <c r="Q8" s="304">
        <v>3990.527</v>
      </c>
      <c r="R8" s="394"/>
    </row>
    <row r="9" spans="1:18" s="171" customFormat="1" ht="15" customHeight="1">
      <c r="A9" s="392" t="s">
        <v>2615</v>
      </c>
      <c r="B9" s="359">
        <v>0</v>
      </c>
      <c r="C9" s="359">
        <v>0</v>
      </c>
      <c r="D9" s="359">
        <v>0</v>
      </c>
      <c r="E9" s="359">
        <v>0</v>
      </c>
      <c r="F9" s="359">
        <v>0</v>
      </c>
      <c r="G9" s="359">
        <v>0</v>
      </c>
      <c r="H9" s="359">
        <v>0</v>
      </c>
      <c r="I9" s="359">
        <v>0</v>
      </c>
      <c r="J9" s="359">
        <v>0</v>
      </c>
      <c r="K9" s="305">
        <v>0</v>
      </c>
      <c r="L9" s="305">
        <v>0</v>
      </c>
      <c r="M9" s="305">
        <v>0</v>
      </c>
      <c r="N9" s="304">
        <v>182.727</v>
      </c>
      <c r="O9" s="304">
        <v>211.964</v>
      </c>
      <c r="P9" s="304">
        <v>233.9</v>
      </c>
      <c r="Q9" s="304">
        <v>241.26400000000001</v>
      </c>
      <c r="R9" s="394"/>
    </row>
    <row r="10" spans="1:18" s="253" customFormat="1">
      <c r="A10" s="389" t="s">
        <v>2616</v>
      </c>
      <c r="B10" s="390">
        <v>361.10897297297299</v>
      </c>
      <c r="C10" s="390">
        <v>412</v>
      </c>
      <c r="D10" s="371">
        <v>331.24097297297294</v>
      </c>
      <c r="E10" s="371">
        <v>424.16702702702696</v>
      </c>
      <c r="F10" s="378">
        <v>353</v>
      </c>
      <c r="G10" s="378">
        <v>455</v>
      </c>
      <c r="H10" s="305">
        <v>510.06599999999997</v>
      </c>
      <c r="I10" s="305">
        <v>623.51400000000001</v>
      </c>
      <c r="J10" s="305">
        <v>472.6</v>
      </c>
      <c r="K10" s="305">
        <v>573.83636363636367</v>
      </c>
      <c r="L10" s="305">
        <v>572.62727272727273</v>
      </c>
      <c r="M10" s="305">
        <v>921.45500000000004</v>
      </c>
      <c r="N10" s="305">
        <v>952.35500000000002</v>
      </c>
      <c r="O10" s="305">
        <v>1000.327</v>
      </c>
      <c r="P10" s="305">
        <v>1396.809</v>
      </c>
      <c r="Q10" s="305">
        <v>939.35500000000002</v>
      </c>
      <c r="R10" s="391"/>
    </row>
    <row r="11" spans="1:18" s="253" customFormat="1" ht="15" customHeight="1">
      <c r="A11" s="389" t="s">
        <v>2617</v>
      </c>
      <c r="B11" s="390">
        <v>239.09102702702702</v>
      </c>
      <c r="C11" s="390">
        <v>273</v>
      </c>
      <c r="D11" s="371">
        <v>272.85567567567568</v>
      </c>
      <c r="E11" s="371">
        <v>382.70151351351348</v>
      </c>
      <c r="F11" s="378">
        <v>401</v>
      </c>
      <c r="G11" s="378">
        <v>212</v>
      </c>
      <c r="H11" s="305">
        <v>312.40499999999997</v>
      </c>
      <c r="I11" s="305">
        <v>913.327</v>
      </c>
      <c r="J11" s="305">
        <v>952.173</v>
      </c>
      <c r="K11" s="305">
        <v>1209.4818181818182</v>
      </c>
      <c r="L11" s="305">
        <v>1127.5727272727272</v>
      </c>
      <c r="M11" s="305">
        <v>609.88199999999995</v>
      </c>
      <c r="N11" s="305">
        <v>473.51799999999997</v>
      </c>
      <c r="O11" s="305">
        <v>967.63599999999997</v>
      </c>
      <c r="P11" s="305">
        <v>1056.4449999999999</v>
      </c>
      <c r="Q11" s="305">
        <v>1051.827</v>
      </c>
      <c r="R11" s="391"/>
    </row>
    <row r="12" spans="1:18" s="253" customFormat="1">
      <c r="A12" s="395" t="s">
        <v>2618</v>
      </c>
      <c r="B12" s="390">
        <v>1216.557837837838</v>
      </c>
      <c r="C12" s="390">
        <v>716</v>
      </c>
      <c r="D12" s="371">
        <v>1213.2886486486489</v>
      </c>
      <c r="E12" s="371">
        <v>1047.0010810810811</v>
      </c>
      <c r="F12" s="378">
        <v>1138</v>
      </c>
      <c r="G12" s="378">
        <v>2798</v>
      </c>
      <c r="H12" s="305">
        <v>1231.21</v>
      </c>
      <c r="I12" s="305">
        <v>3040.4560000000001</v>
      </c>
      <c r="J12" s="305">
        <v>1536.0640000000001</v>
      </c>
      <c r="K12" s="305">
        <v>3435.0181818181818</v>
      </c>
      <c r="L12" s="305">
        <v>7605</v>
      </c>
      <c r="M12" s="305">
        <v>11198.182000000001</v>
      </c>
      <c r="N12" s="305">
        <v>13402.763999999999</v>
      </c>
      <c r="O12" s="305">
        <v>12244.164000000001</v>
      </c>
      <c r="P12" s="305">
        <v>7059.1270000000004</v>
      </c>
      <c r="Q12" s="305">
        <v>5641.6270000000004</v>
      </c>
      <c r="R12" s="391"/>
    </row>
    <row r="13" spans="1:18" s="171" customFormat="1" ht="15.75" customHeight="1">
      <c r="A13" s="385" t="s">
        <v>3151</v>
      </c>
      <c r="B13" s="386">
        <v>-6578.5529999999999</v>
      </c>
      <c r="C13" s="386">
        <v>-4611</v>
      </c>
      <c r="D13" s="377">
        <v>-3049.9540756756796</v>
      </c>
      <c r="E13" s="377">
        <v>-2448.0611783783797</v>
      </c>
      <c r="F13" s="378">
        <v>-2681</v>
      </c>
      <c r="G13" s="378">
        <v>-2743</v>
      </c>
      <c r="H13" s="396"/>
      <c r="I13" s="396"/>
      <c r="J13" s="396"/>
      <c r="K13" s="396"/>
      <c r="L13" s="396"/>
      <c r="M13" s="396"/>
      <c r="N13" s="396"/>
      <c r="O13" s="396"/>
      <c r="P13" s="396"/>
      <c r="Q13" s="396"/>
      <c r="R13" s="397"/>
    </row>
    <row r="14" spans="1:18" s="171" customFormat="1" ht="16.2">
      <c r="A14" s="398" t="s">
        <v>3152</v>
      </c>
      <c r="B14" s="399">
        <v>32914.851000000002</v>
      </c>
      <c r="C14" s="399">
        <v>18864</v>
      </c>
      <c r="D14" s="400">
        <v>27449.586681081084</v>
      </c>
      <c r="E14" s="400">
        <v>22032.550605405409</v>
      </c>
      <c r="F14" s="401">
        <v>24130</v>
      </c>
      <c r="G14" s="401">
        <v>24690.01</v>
      </c>
      <c r="H14" s="402"/>
      <c r="I14" s="402"/>
      <c r="J14" s="402"/>
      <c r="K14" s="402"/>
      <c r="L14" s="402"/>
      <c r="M14" s="402"/>
      <c r="N14" s="402"/>
      <c r="O14" s="402"/>
      <c r="P14" s="402"/>
      <c r="Q14" s="402"/>
    </row>
    <row r="15" spans="1:18" s="171" customFormat="1" ht="18" customHeight="1">
      <c r="A15" s="385" t="s">
        <v>3153</v>
      </c>
      <c r="B15" s="386">
        <v>32914.851000000002</v>
      </c>
      <c r="C15" s="386">
        <v>18864</v>
      </c>
      <c r="D15" s="377">
        <v>22630.423336208078</v>
      </c>
      <c r="E15" s="377">
        <v>21392.342814712356</v>
      </c>
      <c r="F15" s="378">
        <v>19799</v>
      </c>
      <c r="G15" s="403"/>
      <c r="H15" s="402"/>
      <c r="I15" s="402"/>
      <c r="J15" s="402"/>
      <c r="K15" s="402"/>
      <c r="L15" s="402"/>
      <c r="M15" s="402"/>
      <c r="N15" s="402"/>
      <c r="O15" s="402"/>
      <c r="P15" s="402"/>
      <c r="Q15" s="402"/>
    </row>
    <row r="16" spans="1:18">
      <c r="A16" s="404"/>
      <c r="B16" s="405"/>
      <c r="C16" s="405"/>
      <c r="D16" s="405"/>
      <c r="E16" s="405"/>
      <c r="F16" s="405"/>
      <c r="G16" s="405"/>
    </row>
    <row r="17" spans="1:6">
      <c r="A17" s="404"/>
      <c r="B17" s="405"/>
      <c r="C17" s="405"/>
      <c r="D17" s="405"/>
      <c r="E17" s="405"/>
      <c r="F17" s="405"/>
    </row>
    <row r="18" spans="1:6">
      <c r="A18" s="406"/>
      <c r="B18" s="405"/>
      <c r="C18" s="405"/>
      <c r="D18" s="405"/>
      <c r="E18" s="405"/>
      <c r="F18" s="405"/>
    </row>
    <row r="19" spans="1:6">
      <c r="A19" s="406"/>
      <c r="B19" s="406"/>
    </row>
    <row r="397" spans="60:77" ht="15" customHeight="1">
      <c r="BX397" s="58"/>
      <c r="BY397" s="58"/>
    </row>
    <row r="398" spans="60:77">
      <c r="BH398" s="58"/>
      <c r="BN398" s="58"/>
    </row>
  </sheetData>
  <hyperlinks>
    <hyperlink ref="A1" location="Menu!E22" display="Abertura dos Ativos Ponderados de Risco de Mercado (RWAMINT)" xr:uid="{A4EDC7B4-95B1-45B1-B0AB-81C27AC69F5F}"/>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02838-5DF8-433F-942D-065D7556B237}">
  <sheetPr codeName="Plan17">
    <tabColor rgb="FF5F6062"/>
  </sheetPr>
  <dimension ref="A1:U387"/>
  <sheetViews>
    <sheetView workbookViewId="0">
      <selection sqref="A1:XFD1048576"/>
    </sheetView>
  </sheetViews>
  <sheetFormatPr defaultColWidth="9.21875" defaultRowHeight="13.2"/>
  <cols>
    <col min="1" max="1" width="70.5546875" style="347" customWidth="1"/>
    <col min="2" max="20" width="10.5546875" style="347" bestFit="1" customWidth="1"/>
    <col min="21" max="21" width="14.44140625" style="347" customWidth="1"/>
    <col min="22" max="16384" width="9.21875" style="347"/>
  </cols>
  <sheetData>
    <row r="1" spans="1:21" ht="15" customHeight="1">
      <c r="A1" s="53" t="s">
        <v>3154</v>
      </c>
      <c r="B1" s="55"/>
      <c r="C1" s="55"/>
      <c r="D1" s="55"/>
      <c r="E1" s="55"/>
      <c r="F1" s="55"/>
      <c r="G1" s="55"/>
      <c r="H1" s="55"/>
      <c r="I1" s="55"/>
      <c r="J1" s="55"/>
      <c r="K1" s="55"/>
      <c r="L1" s="55"/>
      <c r="M1" s="55"/>
      <c r="N1" s="55"/>
      <c r="O1" s="55"/>
      <c r="P1" s="55"/>
      <c r="Q1" s="55"/>
      <c r="R1" s="55"/>
      <c r="S1" s="55"/>
      <c r="T1" s="164" t="s">
        <v>2345</v>
      </c>
    </row>
    <row r="2" spans="1:21" s="348" customFormat="1" ht="15" customHeight="1">
      <c r="A2" s="367"/>
      <c r="B2" s="136" t="s">
        <v>2475</v>
      </c>
      <c r="C2" s="136"/>
      <c r="D2" s="136"/>
      <c r="E2" s="136"/>
      <c r="F2" s="136"/>
      <c r="G2" s="136"/>
      <c r="H2" s="136"/>
      <c r="I2" s="136"/>
      <c r="J2" s="136"/>
      <c r="K2" s="136"/>
      <c r="L2" s="136"/>
      <c r="M2" s="136"/>
      <c r="N2" s="136"/>
      <c r="O2" s="136"/>
      <c r="P2" s="136"/>
      <c r="Q2" s="136" t="s">
        <v>2625</v>
      </c>
      <c r="R2" s="136"/>
      <c r="S2" s="136"/>
      <c r="T2" s="136"/>
    </row>
    <row r="3" spans="1:21" s="351" customFormat="1" ht="27.6">
      <c r="A3" s="349"/>
      <c r="B3" s="368" t="s">
        <v>2508</v>
      </c>
      <c r="C3" s="368" t="s">
        <v>2477</v>
      </c>
      <c r="D3" s="350">
        <v>43190</v>
      </c>
      <c r="E3" s="350" t="s">
        <v>2479</v>
      </c>
      <c r="F3" s="350" t="s">
        <v>2480</v>
      </c>
      <c r="G3" s="350" t="s">
        <v>2481</v>
      </c>
      <c r="H3" s="369" t="s">
        <v>2482</v>
      </c>
      <c r="I3" s="370" t="s">
        <v>2483</v>
      </c>
      <c r="J3" s="370" t="s">
        <v>2484</v>
      </c>
      <c r="K3" s="370">
        <v>42551</v>
      </c>
      <c r="L3" s="370" t="s">
        <v>2486</v>
      </c>
      <c r="M3" s="370" t="s">
        <v>2487</v>
      </c>
      <c r="N3" s="370" t="s">
        <v>2488</v>
      </c>
      <c r="O3" s="370" t="s">
        <v>2489</v>
      </c>
      <c r="P3" s="370" t="s">
        <v>2490</v>
      </c>
      <c r="Q3" s="370" t="s">
        <v>2491</v>
      </c>
      <c r="R3" s="370" t="s">
        <v>2522</v>
      </c>
      <c r="S3" s="370" t="s">
        <v>2523</v>
      </c>
      <c r="T3" s="370" t="s">
        <v>2492</v>
      </c>
    </row>
    <row r="4" spans="1:21" s="355" customFormat="1" ht="15" customHeight="1">
      <c r="A4" s="352" t="s">
        <v>2654</v>
      </c>
      <c r="B4" s="371">
        <v>121386</v>
      </c>
      <c r="C4" s="371">
        <v>118203</v>
      </c>
      <c r="D4" s="371">
        <v>110410</v>
      </c>
      <c r="E4" s="371">
        <v>122453</v>
      </c>
      <c r="F4" s="371">
        <v>120311</v>
      </c>
      <c r="G4" s="371">
        <v>113865</v>
      </c>
      <c r="H4" s="371">
        <v>110608</v>
      </c>
      <c r="I4" s="305">
        <v>115940</v>
      </c>
      <c r="J4" s="305">
        <f>J5+J6</f>
        <v>115935.647</v>
      </c>
      <c r="K4" s="305">
        <v>112149</v>
      </c>
      <c r="L4" s="305">
        <v>99290.053999999989</v>
      </c>
      <c r="M4" s="305">
        <v>101000.68399999999</v>
      </c>
      <c r="N4" s="305">
        <v>95363.86099999999</v>
      </c>
      <c r="O4" s="305">
        <v>97008.420000000013</v>
      </c>
      <c r="P4" s="305">
        <v>91501.161999999997</v>
      </c>
      <c r="Q4" s="305">
        <v>96231.766000000003</v>
      </c>
      <c r="R4" s="305">
        <v>91169.366999999998</v>
      </c>
      <c r="S4" s="305">
        <v>86478.009000000005</v>
      </c>
      <c r="T4" s="305">
        <v>83034.054999999993</v>
      </c>
      <c r="U4" s="358"/>
    </row>
    <row r="5" spans="1:21" s="355" customFormat="1" ht="15" customHeight="1">
      <c r="A5" s="169" t="s">
        <v>70</v>
      </c>
      <c r="B5" s="360">
        <v>113313</v>
      </c>
      <c r="C5" s="360">
        <v>110457</v>
      </c>
      <c r="D5" s="360">
        <v>110335</v>
      </c>
      <c r="E5" s="360">
        <v>122396</v>
      </c>
      <c r="F5" s="360">
        <v>120260</v>
      </c>
      <c r="G5" s="360">
        <v>113816</v>
      </c>
      <c r="H5" s="360">
        <v>110454</v>
      </c>
      <c r="I5" s="304">
        <v>115408</v>
      </c>
      <c r="J5" s="304">
        <v>115364.144</v>
      </c>
      <c r="K5" s="304">
        <v>111464</v>
      </c>
      <c r="L5" s="304">
        <v>99220.202999999994</v>
      </c>
      <c r="M5" s="304">
        <v>100954.697</v>
      </c>
      <c r="N5" s="304">
        <v>95317.562999999995</v>
      </c>
      <c r="O5" s="304">
        <v>96959.047000000006</v>
      </c>
      <c r="P5" s="304">
        <v>91450.892999999996</v>
      </c>
      <c r="Q5" s="304">
        <v>96211.766000000003</v>
      </c>
      <c r="R5" s="304">
        <v>91139.811000000002</v>
      </c>
      <c r="S5" s="304">
        <v>86465.455000000002</v>
      </c>
      <c r="T5" s="304">
        <v>83012.798999999999</v>
      </c>
      <c r="U5" s="358"/>
    </row>
    <row r="6" spans="1:21" s="355" customFormat="1" ht="15" customHeight="1">
      <c r="A6" s="169" t="s">
        <v>3155</v>
      </c>
      <c r="B6" s="360">
        <v>8073</v>
      </c>
      <c r="C6" s="360">
        <v>7746</v>
      </c>
      <c r="D6" s="360">
        <v>75</v>
      </c>
      <c r="E6" s="360">
        <v>57</v>
      </c>
      <c r="F6" s="360">
        <v>51</v>
      </c>
      <c r="G6" s="360">
        <v>49</v>
      </c>
      <c r="H6" s="360">
        <v>154</v>
      </c>
      <c r="I6" s="304">
        <v>532</v>
      </c>
      <c r="J6" s="304">
        <v>571.50300000000004</v>
      </c>
      <c r="K6" s="304">
        <v>685</v>
      </c>
      <c r="L6" s="304">
        <v>69.850999999999999</v>
      </c>
      <c r="M6" s="304">
        <v>45.987000000000002</v>
      </c>
      <c r="N6" s="304">
        <v>46.298000000000002</v>
      </c>
      <c r="O6" s="304">
        <v>49.372999999999998</v>
      </c>
      <c r="P6" s="304">
        <v>50.268999999999998</v>
      </c>
      <c r="Q6" s="304">
        <v>20</v>
      </c>
      <c r="R6" s="304">
        <v>29.556000000000001</v>
      </c>
      <c r="S6" s="304">
        <v>12.554</v>
      </c>
      <c r="T6" s="304">
        <v>21.256</v>
      </c>
      <c r="U6" s="358"/>
    </row>
    <row r="7" spans="1:21" s="355" customFormat="1" ht="15" customHeight="1">
      <c r="A7" s="352" t="s">
        <v>354</v>
      </c>
      <c r="B7" s="371">
        <v>15866</v>
      </c>
      <c r="C7" s="371">
        <v>15869</v>
      </c>
      <c r="D7" s="371">
        <v>15868</v>
      </c>
      <c r="E7" s="371">
        <v>19799</v>
      </c>
      <c r="F7" s="371">
        <v>19791</v>
      </c>
      <c r="G7" s="371">
        <v>19789</v>
      </c>
      <c r="H7" s="371">
        <v>19786</v>
      </c>
      <c r="I7" s="305">
        <v>23537</v>
      </c>
      <c r="J7" s="305">
        <v>23621.589</v>
      </c>
      <c r="K7" s="305">
        <v>23686</v>
      </c>
      <c r="L7" s="305">
        <v>23581.565999999999</v>
      </c>
      <c r="M7" s="305">
        <v>27464.468000000001</v>
      </c>
      <c r="N7" s="305">
        <v>29399.028999999999</v>
      </c>
      <c r="O7" s="305">
        <v>29415.86</v>
      </c>
      <c r="P7" s="305">
        <v>29401.685000000001</v>
      </c>
      <c r="Q7" s="305">
        <v>33558.69</v>
      </c>
      <c r="R7" s="305">
        <v>33554.97</v>
      </c>
      <c r="S7" s="305">
        <v>33555.911999999997</v>
      </c>
      <c r="T7" s="305">
        <v>33559.154999999999</v>
      </c>
      <c r="U7" s="358"/>
    </row>
    <row r="8" spans="1:21" s="355" customFormat="1" ht="13.8">
      <c r="A8" s="169" t="s">
        <v>3156</v>
      </c>
      <c r="B8" s="360">
        <v>0</v>
      </c>
      <c r="C8" s="360">
        <v>0</v>
      </c>
      <c r="D8" s="360">
        <v>0</v>
      </c>
      <c r="E8" s="360">
        <v>0</v>
      </c>
      <c r="F8" s="360">
        <v>0</v>
      </c>
      <c r="G8" s="360">
        <v>0</v>
      </c>
      <c r="H8" s="360">
        <v>0</v>
      </c>
      <c r="I8" s="304">
        <v>0</v>
      </c>
      <c r="J8" s="304">
        <v>0</v>
      </c>
      <c r="K8" s="304">
        <v>0</v>
      </c>
      <c r="L8" s="304">
        <v>0</v>
      </c>
      <c r="M8" s="304">
        <v>0</v>
      </c>
      <c r="N8" s="304">
        <v>0</v>
      </c>
      <c r="O8" s="304">
        <v>0</v>
      </c>
      <c r="P8" s="304">
        <v>0</v>
      </c>
      <c r="Q8" s="304">
        <v>0</v>
      </c>
      <c r="R8" s="304">
        <v>0</v>
      </c>
      <c r="S8" s="304">
        <v>0</v>
      </c>
      <c r="T8" s="304">
        <v>0</v>
      </c>
      <c r="U8" s="358"/>
    </row>
    <row r="9" spans="1:21" s="358" customFormat="1" ht="15" customHeight="1">
      <c r="A9" s="352" t="s">
        <v>1507</v>
      </c>
      <c r="B9" s="371">
        <v>137252</v>
      </c>
      <c r="C9" s="371">
        <v>134072</v>
      </c>
      <c r="D9" s="371">
        <v>126278</v>
      </c>
      <c r="E9" s="371">
        <v>142252</v>
      </c>
      <c r="F9" s="371">
        <v>140102</v>
      </c>
      <c r="G9" s="371">
        <v>133654</v>
      </c>
      <c r="H9" s="371">
        <v>130394</v>
      </c>
      <c r="I9" s="305">
        <f>I4+I7</f>
        <v>139477</v>
      </c>
      <c r="J9" s="305">
        <f>J4+J7</f>
        <v>139557.236</v>
      </c>
      <c r="K9" s="305">
        <v>135835</v>
      </c>
      <c r="L9" s="305">
        <v>122871.62</v>
      </c>
      <c r="M9" s="305">
        <v>128465.152</v>
      </c>
      <c r="N9" s="305">
        <v>124762.88999999998</v>
      </c>
      <c r="O9" s="305">
        <v>126424.28000000001</v>
      </c>
      <c r="P9" s="305">
        <v>120902.84699999999</v>
      </c>
      <c r="Q9" s="305">
        <v>129790.45600000001</v>
      </c>
      <c r="R9" s="305">
        <v>124724.337</v>
      </c>
      <c r="S9" s="305">
        <v>120033.921</v>
      </c>
      <c r="T9" s="305">
        <v>116593.20999999999</v>
      </c>
    </row>
    <row r="10" spans="1:21" s="358" customFormat="1" ht="15" customHeight="1">
      <c r="A10" s="352" t="s">
        <v>3157</v>
      </c>
      <c r="B10" s="371">
        <v>70089</v>
      </c>
      <c r="C10" s="371">
        <v>67337.802075</v>
      </c>
      <c r="D10" s="371">
        <v>65561.974087499984</v>
      </c>
      <c r="E10" s="371">
        <v>69995</v>
      </c>
      <c r="F10" s="371">
        <v>66566</v>
      </c>
      <c r="G10" s="371">
        <v>67015</v>
      </c>
      <c r="H10" s="371">
        <v>66521</v>
      </c>
      <c r="I10" s="305">
        <v>72210</v>
      </c>
      <c r="J10" s="305">
        <v>72672.182000000001</v>
      </c>
      <c r="K10" s="305">
        <v>74272</v>
      </c>
      <c r="L10" s="305">
        <v>68621.245999999999</v>
      </c>
      <c r="M10" s="305">
        <v>79471.441000000006</v>
      </c>
      <c r="N10" s="305">
        <v>85212.76840999999</v>
      </c>
      <c r="O10" s="305">
        <v>81003.191990000007</v>
      </c>
      <c r="P10" s="305">
        <v>86772.831000000006</v>
      </c>
      <c r="Q10" s="305">
        <v>84488.202999999994</v>
      </c>
      <c r="R10" s="305">
        <v>82659.266000000003</v>
      </c>
      <c r="S10" s="305">
        <v>82435.021999999997</v>
      </c>
      <c r="T10" s="305">
        <v>81964.418999999994</v>
      </c>
    </row>
    <row r="11" spans="1:21" s="372" customFormat="1" ht="15" customHeight="1">
      <c r="A11" s="352" t="s">
        <v>3158</v>
      </c>
      <c r="B11" s="371">
        <v>67163</v>
      </c>
      <c r="C11" s="371">
        <v>66734.197925</v>
      </c>
      <c r="D11" s="371">
        <v>60716.025912500016</v>
      </c>
      <c r="E11" s="371">
        <v>72257</v>
      </c>
      <c r="F11" s="371">
        <v>73536</v>
      </c>
      <c r="G11" s="371">
        <v>66639</v>
      </c>
      <c r="H11" s="371">
        <v>63873</v>
      </c>
      <c r="I11" s="305">
        <v>67267</v>
      </c>
      <c r="J11" s="305">
        <v>66884.953999999998</v>
      </c>
      <c r="K11" s="305">
        <v>61563</v>
      </c>
      <c r="L11" s="305">
        <v>54250.373999999996</v>
      </c>
      <c r="M11" s="305">
        <v>48993.710999999996</v>
      </c>
      <c r="N11" s="305">
        <v>39550.121589999995</v>
      </c>
      <c r="O11" s="305">
        <v>45421.088010000007</v>
      </c>
      <c r="P11" s="305">
        <v>34130.015999999989</v>
      </c>
      <c r="Q11" s="305">
        <v>45302.252999999997</v>
      </c>
      <c r="R11" s="305">
        <v>42065.070999999996</v>
      </c>
      <c r="S11" s="305">
        <v>37598.899000000005</v>
      </c>
      <c r="T11" s="305">
        <v>34628.790999999997</v>
      </c>
      <c r="U11" s="358"/>
    </row>
    <row r="12" spans="1:21" ht="16.2">
      <c r="A12" s="373" t="s">
        <v>3159</v>
      </c>
      <c r="B12" s="374">
        <v>19300</v>
      </c>
      <c r="C12" s="374">
        <v>18542.652625000002</v>
      </c>
      <c r="D12" s="374">
        <v>18053.297212499998</v>
      </c>
      <c r="E12" s="374">
        <v>11351</v>
      </c>
      <c r="F12" s="374">
        <v>10794</v>
      </c>
      <c r="G12" s="374">
        <v>10867</v>
      </c>
      <c r="H12" s="374">
        <v>10787</v>
      </c>
      <c r="I12" s="375">
        <v>4570</v>
      </c>
      <c r="J12" s="375">
        <v>4600</v>
      </c>
      <c r="K12" s="375">
        <v>4701</v>
      </c>
      <c r="L12" s="375">
        <v>4343</v>
      </c>
      <c r="M12" s="375"/>
      <c r="N12" s="375"/>
      <c r="O12" s="375"/>
      <c r="P12" s="375"/>
      <c r="Q12" s="375"/>
      <c r="R12" s="375"/>
      <c r="S12" s="375"/>
      <c r="T12" s="375"/>
    </row>
    <row r="13" spans="1:21" ht="27.6">
      <c r="A13" s="376" t="s">
        <v>3160</v>
      </c>
      <c r="B13" s="377">
        <v>1949</v>
      </c>
      <c r="C13" s="377">
        <v>2388</v>
      </c>
      <c r="D13" s="377">
        <v>3044</v>
      </c>
      <c r="E13" s="377">
        <v>2470</v>
      </c>
      <c r="F13" s="377">
        <v>2462</v>
      </c>
      <c r="G13" s="377">
        <v>2366</v>
      </c>
      <c r="H13" s="377">
        <v>2747</v>
      </c>
      <c r="I13" s="378">
        <v>2264</v>
      </c>
      <c r="J13" s="378">
        <v>2331.8290000000002</v>
      </c>
      <c r="K13" s="305">
        <v>1820.229</v>
      </c>
      <c r="L13" s="305">
        <v>1025.8389999999999</v>
      </c>
      <c r="M13" s="305">
        <v>1274.6610000000001</v>
      </c>
      <c r="N13" s="305">
        <v>1210.8150000000001</v>
      </c>
      <c r="O13" s="305">
        <v>1417.6379999999999</v>
      </c>
      <c r="P13" s="305">
        <v>1215.972</v>
      </c>
      <c r="Q13" s="305">
        <v>1846.0440000000001</v>
      </c>
      <c r="R13" s="305">
        <v>2301.2310000000002</v>
      </c>
      <c r="S13" s="305">
        <v>1108.104</v>
      </c>
      <c r="T13" s="305">
        <v>935.06799999999998</v>
      </c>
    </row>
    <row r="14" spans="1:21">
      <c r="A14" s="379" t="s">
        <v>3161</v>
      </c>
    </row>
    <row r="15" spans="1:21">
      <c r="B15" s="380"/>
      <c r="C15" s="380"/>
      <c r="D15" s="380"/>
      <c r="E15" s="380"/>
      <c r="F15" s="380"/>
      <c r="G15" s="380"/>
      <c r="H15" s="380"/>
      <c r="I15" s="380"/>
      <c r="J15" s="380"/>
      <c r="K15" s="380"/>
      <c r="L15" s="380"/>
      <c r="M15" s="380"/>
      <c r="N15" s="380"/>
    </row>
    <row r="16" spans="1:21">
      <c r="B16" s="380"/>
      <c r="C16" s="380"/>
      <c r="D16" s="380"/>
      <c r="E16" s="380"/>
      <c r="F16" s="380"/>
      <c r="G16" s="380"/>
      <c r="H16" s="380"/>
      <c r="I16" s="380"/>
      <c r="J16" s="380"/>
      <c r="K16" s="380"/>
      <c r="L16" s="380"/>
      <c r="M16" s="380"/>
      <c r="N16" s="380"/>
    </row>
    <row r="387" ht="12.75" customHeight="1"/>
  </sheetData>
  <hyperlinks>
    <hyperlink ref="A1" location="Menu!E31" display="Composição do Patrimônio de Referência (PR) (1)" xr:uid="{74D75045-C6A5-4F91-865F-2CC1CAC3EC78}"/>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CE350-E6A9-4F9C-845E-D6BAD0317C97}">
  <sheetPr codeName="Plan36">
    <tabColor rgb="FF5F6062"/>
  </sheetPr>
  <dimension ref="A1:T400"/>
  <sheetViews>
    <sheetView workbookViewId="0">
      <selection sqref="A1:XFD1048576"/>
    </sheetView>
  </sheetViews>
  <sheetFormatPr defaultColWidth="9.21875" defaultRowHeight="13.2"/>
  <cols>
    <col min="1" max="1" width="48" style="347" customWidth="1"/>
    <col min="2" max="20" width="10.5546875" style="347" bestFit="1" customWidth="1"/>
    <col min="21" max="16384" width="9.21875" style="347"/>
  </cols>
  <sheetData>
    <row r="1" spans="1:20" ht="15" customHeight="1">
      <c r="A1" s="53" t="s">
        <v>3162</v>
      </c>
      <c r="B1" s="55"/>
      <c r="C1" s="55"/>
      <c r="D1" s="55"/>
      <c r="E1" s="55"/>
      <c r="F1" s="55"/>
      <c r="G1" s="55"/>
      <c r="H1" s="55"/>
      <c r="I1" s="55"/>
      <c r="J1" s="55"/>
      <c r="K1" s="55"/>
      <c r="L1" s="55"/>
      <c r="M1" s="55"/>
      <c r="N1" s="55"/>
      <c r="O1" s="55"/>
      <c r="P1" s="55"/>
      <c r="Q1" s="55"/>
      <c r="R1" s="55"/>
      <c r="S1" s="55"/>
      <c r="T1" s="247" t="s">
        <v>2345</v>
      </c>
    </row>
    <row r="2" spans="1:20" s="348" customFormat="1" ht="15" customHeight="1">
      <c r="A2" s="166"/>
      <c r="B2" s="136" t="s">
        <v>2475</v>
      </c>
      <c r="C2" s="136"/>
      <c r="D2" s="136"/>
      <c r="E2" s="136"/>
      <c r="F2" s="136"/>
      <c r="G2" s="136"/>
      <c r="H2" s="136"/>
      <c r="I2" s="136"/>
      <c r="J2" s="136"/>
      <c r="K2" s="136"/>
      <c r="L2" s="136"/>
      <c r="M2" s="136"/>
      <c r="N2" s="136"/>
      <c r="O2" s="136"/>
      <c r="P2" s="136"/>
      <c r="Q2" s="136" t="s">
        <v>2625</v>
      </c>
      <c r="R2" s="136"/>
      <c r="S2" s="136"/>
      <c r="T2" s="136"/>
    </row>
    <row r="3" spans="1:20" s="351" customFormat="1" ht="13.8">
      <c r="A3" s="349"/>
      <c r="B3" s="350">
        <v>43373</v>
      </c>
      <c r="C3" s="350" t="s">
        <v>2477</v>
      </c>
      <c r="D3" s="350">
        <v>43190</v>
      </c>
      <c r="E3" s="350" t="s">
        <v>2479</v>
      </c>
      <c r="F3" s="350" t="s">
        <v>2480</v>
      </c>
      <c r="G3" s="350" t="s">
        <v>2481</v>
      </c>
      <c r="H3" s="350" t="s">
        <v>2482</v>
      </c>
      <c r="I3" s="219" t="s">
        <v>2483</v>
      </c>
      <c r="J3" s="219" t="s">
        <v>2484</v>
      </c>
      <c r="K3" s="219">
        <v>42551</v>
      </c>
      <c r="L3" s="219" t="s">
        <v>2486</v>
      </c>
      <c r="M3" s="219" t="s">
        <v>2487</v>
      </c>
      <c r="N3" s="219" t="s">
        <v>2488</v>
      </c>
      <c r="O3" s="219" t="s">
        <v>2489</v>
      </c>
      <c r="P3" s="219" t="s">
        <v>2490</v>
      </c>
      <c r="Q3" s="219" t="s">
        <v>2491</v>
      </c>
      <c r="R3" s="219" t="s">
        <v>2522</v>
      </c>
      <c r="S3" s="219" t="s">
        <v>2523</v>
      </c>
      <c r="T3" s="219" t="s">
        <v>2492</v>
      </c>
    </row>
    <row r="4" spans="1:20" s="355" customFormat="1" ht="15" customHeight="1">
      <c r="A4" s="352" t="s">
        <v>96</v>
      </c>
      <c r="B4" s="353">
        <v>0.16900000000000001</v>
      </c>
      <c r="C4" s="353">
        <v>0.17172731727077239</v>
      </c>
      <c r="D4" s="353">
        <v>0.16612521031191108</v>
      </c>
      <c r="E4" s="353">
        <v>0.188</v>
      </c>
      <c r="F4" s="353">
        <v>0.19500000000000001</v>
      </c>
      <c r="G4" s="354">
        <v>0.18448194974909624</v>
      </c>
      <c r="H4" s="354">
        <v>0.18099999999999999</v>
      </c>
      <c r="I4" s="276">
        <v>0.191</v>
      </c>
      <c r="J4" s="276">
        <v>0.19</v>
      </c>
      <c r="K4" s="276">
        <v>0.18099999999999999</v>
      </c>
      <c r="L4" s="276">
        <v>0.17699999999999999</v>
      </c>
      <c r="M4" s="276">
        <v>0.17800000000000002</v>
      </c>
      <c r="N4" s="276">
        <v>0.161</v>
      </c>
      <c r="O4" s="276">
        <v>0.17200000000000001</v>
      </c>
      <c r="P4" s="276">
        <v>0.153</v>
      </c>
      <c r="Q4" s="276">
        <v>0.16899999999999998</v>
      </c>
      <c r="R4" s="276">
        <v>0.16600000000000001</v>
      </c>
      <c r="S4" s="276">
        <v>0.16</v>
      </c>
      <c r="T4" s="276">
        <v>0.156</v>
      </c>
    </row>
    <row r="5" spans="1:20" s="358" customFormat="1" ht="15" customHeight="1">
      <c r="A5" s="169" t="s">
        <v>73</v>
      </c>
      <c r="B5" s="356">
        <v>0.14899999999999999</v>
      </c>
      <c r="C5" s="356">
        <v>0.1514011842841991</v>
      </c>
      <c r="D5" s="356">
        <v>0.14525039064245673</v>
      </c>
      <c r="E5" s="356">
        <v>0.16200000000000001</v>
      </c>
      <c r="F5" s="356">
        <v>0.16700000000000001</v>
      </c>
      <c r="G5" s="357">
        <v>0.15716800509696788</v>
      </c>
      <c r="H5" s="357">
        <v>0.154</v>
      </c>
      <c r="I5" s="278">
        <v>0.159</v>
      </c>
      <c r="J5" s="278">
        <v>0.158</v>
      </c>
      <c r="K5" s="278">
        <v>0.14899999999999999</v>
      </c>
      <c r="L5" s="278">
        <v>0.14299999999999999</v>
      </c>
      <c r="M5" s="278">
        <v>0.14000000000000001</v>
      </c>
      <c r="N5" s="278">
        <v>0.123</v>
      </c>
      <c r="O5" s="278">
        <v>0.13200000000000001</v>
      </c>
      <c r="P5" s="278">
        <v>0.11600000000000001</v>
      </c>
      <c r="Q5" s="278">
        <v>0.125</v>
      </c>
      <c r="R5" s="278">
        <v>0.121</v>
      </c>
      <c r="S5" s="278">
        <v>0.115</v>
      </c>
      <c r="T5" s="278">
        <v>0.111</v>
      </c>
    </row>
    <row r="6" spans="1:20" s="358" customFormat="1" ht="15" customHeight="1">
      <c r="A6" s="169" t="s">
        <v>70</v>
      </c>
      <c r="B6" s="356">
        <v>0.13900000000000001</v>
      </c>
      <c r="C6" s="356">
        <v>0.14147989977663672</v>
      </c>
      <c r="D6" s="356">
        <v>0.1451519994051613</v>
      </c>
      <c r="E6" s="356">
        <v>0.16200000000000001</v>
      </c>
      <c r="F6" s="356">
        <v>0.16700000000000001</v>
      </c>
      <c r="G6" s="357">
        <v>0.15709975537490603</v>
      </c>
      <c r="H6" s="357">
        <v>0.154</v>
      </c>
      <c r="I6" s="278">
        <v>0.158</v>
      </c>
      <c r="J6" s="278">
        <v>0.157</v>
      </c>
      <c r="K6" s="278">
        <v>0.14799999999999999</v>
      </c>
      <c r="L6" s="278">
        <v>0.14299999999999999</v>
      </c>
      <c r="M6" s="278">
        <v>0.14000000000000001</v>
      </c>
      <c r="N6" s="278">
        <v>0.123</v>
      </c>
      <c r="O6" s="278">
        <v>0.13200000000000001</v>
      </c>
      <c r="P6" s="278">
        <v>0.11600000000000001</v>
      </c>
      <c r="Q6" s="278">
        <v>0.125</v>
      </c>
      <c r="R6" s="278">
        <v>0.121</v>
      </c>
      <c r="S6" s="278">
        <v>0.115</v>
      </c>
      <c r="T6" s="278">
        <v>0.111</v>
      </c>
    </row>
    <row r="7" spans="1:20" s="358" customFormat="1" ht="15" customHeight="1">
      <c r="A7" s="169" t="s">
        <v>3155</v>
      </c>
      <c r="B7" s="356">
        <v>0.01</v>
      </c>
      <c r="C7" s="356">
        <v>9.9212845075623887E-3</v>
      </c>
      <c r="D7" s="356">
        <v>9.8391237295429305E-5</v>
      </c>
      <c r="E7" s="356">
        <v>0</v>
      </c>
      <c r="F7" s="356">
        <v>0</v>
      </c>
      <c r="G7" s="357">
        <v>6.8249722061861112E-5</v>
      </c>
      <c r="H7" s="357">
        <v>0</v>
      </c>
      <c r="I7" s="278">
        <v>1E-3</v>
      </c>
      <c r="J7" s="278">
        <v>1E-3</v>
      </c>
      <c r="K7" s="278">
        <v>1E-3</v>
      </c>
      <c r="L7" s="278">
        <v>0</v>
      </c>
      <c r="M7" s="278">
        <v>0</v>
      </c>
      <c r="N7" s="278">
        <v>0</v>
      </c>
      <c r="O7" s="278">
        <v>0</v>
      </c>
      <c r="P7" s="278">
        <v>0</v>
      </c>
      <c r="Q7" s="278">
        <v>0</v>
      </c>
      <c r="R7" s="278">
        <v>0</v>
      </c>
      <c r="S7" s="278">
        <v>0</v>
      </c>
      <c r="T7" s="278">
        <v>0</v>
      </c>
    </row>
    <row r="8" spans="1:20" s="358" customFormat="1" ht="15" customHeight="1">
      <c r="A8" s="169" t="s">
        <v>354</v>
      </c>
      <c r="B8" s="356">
        <v>0.02</v>
      </c>
      <c r="C8" s="356">
        <v>2.0326132986573278E-2</v>
      </c>
      <c r="D8" s="356">
        <v>2.0874819669454328E-2</v>
      </c>
      <c r="E8" s="356">
        <v>2.5999999999999999E-2</v>
      </c>
      <c r="F8" s="356">
        <v>2.8000000000000001E-2</v>
      </c>
      <c r="G8" s="357">
        <v>2.7313944652128327E-2</v>
      </c>
      <c r="H8" s="357">
        <v>2.8000000000000001E-2</v>
      </c>
      <c r="I8" s="278">
        <v>3.2000000000000001E-2</v>
      </c>
      <c r="J8" s="278">
        <v>3.2000000000000001E-2</v>
      </c>
      <c r="K8" s="278">
        <v>3.2000000000000001E-2</v>
      </c>
      <c r="L8" s="278">
        <v>3.4000000000000002E-2</v>
      </c>
      <c r="M8" s="278">
        <v>3.7999999999999999E-2</v>
      </c>
      <c r="N8" s="278">
        <v>3.7999999999999999E-2</v>
      </c>
      <c r="O8" s="278">
        <v>0.04</v>
      </c>
      <c r="P8" s="278">
        <v>3.6999999999999998E-2</v>
      </c>
      <c r="Q8" s="278">
        <v>4.3999999999999997E-2</v>
      </c>
      <c r="R8" s="278">
        <v>4.4999999999999998E-2</v>
      </c>
      <c r="S8" s="278">
        <v>4.4999999999999998E-2</v>
      </c>
      <c r="T8" s="278">
        <v>4.4999999999999998E-2</v>
      </c>
    </row>
    <row r="9" spans="1:20" s="355" customFormat="1" ht="15" customHeight="1">
      <c r="A9" s="352" t="s">
        <v>3163</v>
      </c>
      <c r="B9" s="353">
        <v>0.26100000000000001</v>
      </c>
      <c r="C9" s="353">
        <v>0.21409214626206741</v>
      </c>
      <c r="D9" s="353">
        <v>0.23842035446473608</v>
      </c>
      <c r="E9" s="353">
        <v>0.23899999999999999</v>
      </c>
      <c r="F9" s="353">
        <v>0.23499999999999999</v>
      </c>
      <c r="G9" s="354">
        <v>0.23980000000000001</v>
      </c>
      <c r="H9" s="354">
        <v>0.246</v>
      </c>
      <c r="I9" s="276">
        <v>0.254</v>
      </c>
      <c r="J9" s="276">
        <v>0.23599999999999999</v>
      </c>
      <c r="K9" s="276">
        <v>0.24399999999999999</v>
      </c>
      <c r="L9" s="276">
        <v>0.27400000000000002</v>
      </c>
      <c r="M9" s="276">
        <v>0.27700000000000002</v>
      </c>
      <c r="N9" s="276">
        <v>0.29699999999999999</v>
      </c>
      <c r="O9" s="276">
        <v>0.30099999999999999</v>
      </c>
      <c r="P9" s="276">
        <v>0.47499999999999998</v>
      </c>
      <c r="Q9" s="276">
        <v>0.49099999999999999</v>
      </c>
      <c r="R9" s="276">
        <v>0.49399999999999999</v>
      </c>
      <c r="S9" s="276">
        <v>0.48399999999999999</v>
      </c>
      <c r="T9" s="276">
        <v>0.49199999999999999</v>
      </c>
    </row>
    <row r="10" spans="1:20" s="358" customFormat="1" ht="15" customHeight="1">
      <c r="A10" s="169" t="s">
        <v>3164</v>
      </c>
      <c r="B10" s="359">
        <v>32854</v>
      </c>
      <c r="C10" s="359">
        <v>38331.944359550522</v>
      </c>
      <c r="D10" s="359">
        <v>33031.608</v>
      </c>
      <c r="E10" s="359">
        <v>37101</v>
      </c>
      <c r="F10" s="359">
        <v>37165</v>
      </c>
      <c r="G10" s="360">
        <v>34773</v>
      </c>
      <c r="H10" s="360">
        <v>33113</v>
      </c>
      <c r="I10" s="304">
        <v>34298</v>
      </c>
      <c r="J10" s="304">
        <v>36837.192000000003</v>
      </c>
      <c r="K10" s="304">
        <v>34834</v>
      </c>
      <c r="L10" s="304">
        <v>27813</v>
      </c>
      <c r="M10" s="304">
        <v>28616</v>
      </c>
      <c r="N10" s="304">
        <v>25301.685000000001</v>
      </c>
      <c r="O10" s="304">
        <v>25152.5825</v>
      </c>
      <c r="P10" s="304">
        <v>3054</v>
      </c>
      <c r="Q10" s="304">
        <v>1160.1120000000001</v>
      </c>
      <c r="R10" s="304">
        <v>724.36</v>
      </c>
      <c r="S10" s="304">
        <v>1910.5630000000001</v>
      </c>
      <c r="T10" s="304">
        <v>925.99</v>
      </c>
    </row>
    <row r="11" spans="1:20" s="348" customFormat="1" ht="13.8">
      <c r="A11" s="361" t="s">
        <v>3165</v>
      </c>
    </row>
    <row r="12" spans="1:20" s="348" customFormat="1" ht="13.8">
      <c r="A12" s="362"/>
      <c r="B12" s="362"/>
      <c r="C12" s="362"/>
      <c r="D12" s="362"/>
      <c r="E12" s="362"/>
      <c r="F12" s="362"/>
      <c r="G12" s="362"/>
      <c r="H12" s="362"/>
      <c r="I12" s="362"/>
      <c r="J12" s="362"/>
      <c r="K12" s="362"/>
      <c r="L12" s="362"/>
      <c r="M12" s="362"/>
      <c r="N12" s="362"/>
      <c r="O12" s="362"/>
      <c r="P12" s="362"/>
      <c r="Q12" s="362"/>
      <c r="R12" s="362"/>
      <c r="S12" s="362"/>
      <c r="T12" s="362"/>
    </row>
    <row r="13" spans="1:20">
      <c r="A13" s="363"/>
      <c r="B13" s="363"/>
      <c r="C13" s="363"/>
      <c r="D13" s="363"/>
      <c r="E13" s="363"/>
      <c r="F13" s="363"/>
      <c r="G13" s="363"/>
      <c r="H13" s="363"/>
      <c r="I13" s="363"/>
      <c r="J13" s="363"/>
      <c r="K13" s="363"/>
      <c r="L13" s="363"/>
      <c r="M13" s="363"/>
      <c r="N13" s="363"/>
      <c r="O13" s="363"/>
      <c r="P13" s="363"/>
      <c r="Q13" s="363"/>
      <c r="R13" s="363"/>
      <c r="S13" s="363"/>
      <c r="T13" s="363"/>
    </row>
    <row r="14" spans="1:20">
      <c r="A14" s="363"/>
      <c r="B14" s="363"/>
      <c r="C14" s="363"/>
      <c r="D14" s="363"/>
      <c r="E14" s="363"/>
      <c r="F14" s="363"/>
      <c r="G14" s="363"/>
      <c r="H14" s="363"/>
      <c r="I14" s="363"/>
      <c r="J14" s="363"/>
      <c r="K14" s="363"/>
      <c r="L14" s="363"/>
      <c r="M14" s="363"/>
      <c r="N14" s="363"/>
      <c r="O14" s="363"/>
      <c r="P14" s="363"/>
      <c r="Q14" s="363"/>
      <c r="R14" s="363"/>
      <c r="S14" s="363"/>
      <c r="T14" s="363"/>
    </row>
    <row r="15" spans="1:20">
      <c r="A15" s="363"/>
      <c r="B15" s="363"/>
      <c r="C15" s="363"/>
      <c r="D15" s="363"/>
      <c r="E15" s="363"/>
      <c r="F15" s="363"/>
      <c r="G15" s="363"/>
      <c r="H15" s="363"/>
      <c r="I15" s="363"/>
      <c r="J15" s="363"/>
      <c r="K15" s="363"/>
      <c r="L15" s="363"/>
      <c r="M15" s="363"/>
      <c r="N15" s="363"/>
      <c r="O15" s="363"/>
      <c r="P15" s="363"/>
      <c r="Q15" s="363"/>
      <c r="R15" s="363"/>
      <c r="S15" s="363"/>
      <c r="T15" s="363"/>
    </row>
    <row r="16" spans="1:20">
      <c r="A16" s="364"/>
      <c r="B16" s="363"/>
      <c r="C16" s="363"/>
      <c r="D16" s="363"/>
      <c r="E16" s="363"/>
      <c r="F16" s="363"/>
      <c r="G16" s="363"/>
      <c r="H16" s="363"/>
      <c r="I16" s="364"/>
      <c r="J16" s="364"/>
      <c r="K16" s="364"/>
      <c r="L16" s="364"/>
      <c r="M16" s="364"/>
      <c r="N16" s="364"/>
      <c r="O16" s="364"/>
      <c r="P16" s="364"/>
      <c r="Q16" s="364"/>
      <c r="R16" s="364"/>
      <c r="S16" s="364"/>
      <c r="T16" s="364"/>
    </row>
    <row r="18" s="365" customFormat="1"/>
    <row r="19" s="365" customFormat="1"/>
    <row r="20" s="365" customFormat="1"/>
    <row r="29" s="365" customFormat="1"/>
    <row r="39" s="366" customFormat="1"/>
    <row r="41" s="365" customFormat="1"/>
    <row r="48" s="3" customFormat="1" ht="13.8"/>
    <row r="400" ht="12.75" customHeight="1"/>
  </sheetData>
  <hyperlinks>
    <hyperlink ref="A1" location="Menu!E31" display="Índices de Basileia e Imobilização (1)" xr:uid="{6243E6BF-B596-4DEC-87F0-F1DB016FECB9}"/>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94BD5-65D4-4248-A66F-18420C37D5BF}">
  <sheetPr codeName="Planilha17">
    <tabColor rgb="FF73C6A1"/>
  </sheetPr>
  <dimension ref="A2:GQ27"/>
  <sheetViews>
    <sheetView showGridLines="0" topLeftCell="B1" zoomScale="85" zoomScaleNormal="80" workbookViewId="0">
      <selection activeCell="C5" sqref="C5:J15"/>
    </sheetView>
  </sheetViews>
  <sheetFormatPr defaultColWidth="8.5546875" defaultRowHeight="13.8"/>
  <cols>
    <col min="1" max="1" width="3" style="3" bestFit="1" customWidth="1"/>
    <col min="2" max="2" width="43.88671875" style="52" bestFit="1" customWidth="1"/>
    <col min="3" max="3" width="6.6640625" style="2319" bestFit="1" customWidth="1"/>
    <col min="4" max="4" width="7.6640625" style="2319" bestFit="1" customWidth="1"/>
    <col min="5" max="5" width="7.77734375" style="2319" bestFit="1" customWidth="1"/>
    <col min="6" max="6" width="7.6640625" style="2319" bestFit="1" customWidth="1"/>
    <col min="7" max="7" width="9.44140625" style="2319" customWidth="1"/>
    <col min="8" max="8" width="5.44140625" style="2319" bestFit="1" customWidth="1"/>
    <col min="9" max="9" width="9.5546875" style="2319" bestFit="1" customWidth="1"/>
    <col min="10" max="10" width="9.88671875" style="2319" bestFit="1" customWidth="1"/>
    <col min="11" max="11" width="1.44140625" style="2319" customWidth="1"/>
    <col min="12" max="12" width="6.6640625" style="2319" bestFit="1" customWidth="1"/>
    <col min="13" max="13" width="7.6640625" style="2319" bestFit="1" customWidth="1"/>
    <col min="14" max="14" width="7.77734375" style="2319" bestFit="1" customWidth="1"/>
    <col min="15" max="15" width="7.6640625" style="2319" bestFit="1" customWidth="1"/>
    <col min="16" max="16" width="9.44140625" style="2319" customWidth="1"/>
    <col min="17" max="17" width="5.44140625" style="2319" bestFit="1" customWidth="1"/>
    <col min="18" max="18" width="9.5546875" style="2319" bestFit="1" customWidth="1"/>
    <col min="19" max="19" width="9.88671875" style="2319" bestFit="1" customWidth="1"/>
    <col min="20" max="20" width="1.44140625" style="2319" customWidth="1"/>
    <col min="21" max="21" width="6.6640625" style="3" bestFit="1" customWidth="1"/>
    <col min="22" max="22" width="7.6640625" style="3" bestFit="1" customWidth="1"/>
    <col min="23" max="23" width="7.77734375" style="3" bestFit="1" customWidth="1"/>
    <col min="24" max="24" width="7.6640625" style="3" bestFit="1" customWidth="1"/>
    <col min="25" max="25" width="9.44140625" style="3" customWidth="1"/>
    <col min="26" max="26" width="5.44140625" style="3" bestFit="1" customWidth="1"/>
    <col min="27" max="27" width="9.5546875" style="3" bestFit="1" customWidth="1"/>
    <col min="28" max="28" width="9.88671875" style="3" bestFit="1" customWidth="1"/>
    <col min="29" max="29" width="1.44140625" style="3" customWidth="1"/>
    <col min="30" max="30" width="6.6640625" style="3" bestFit="1" customWidth="1"/>
    <col min="31" max="31" width="7.6640625" style="3" bestFit="1" customWidth="1"/>
    <col min="32" max="32" width="7.77734375" style="3" bestFit="1" customWidth="1"/>
    <col min="33" max="33" width="7.6640625" style="3" bestFit="1" customWidth="1"/>
    <col min="34" max="34" width="8.21875" style="3" bestFit="1" customWidth="1"/>
    <col min="35" max="35" width="5.44140625" style="3" bestFit="1" customWidth="1"/>
    <col min="36" max="37" width="10.6640625" style="3" bestFit="1" customWidth="1"/>
    <col min="38" max="38" width="1.44140625" style="3" customWidth="1"/>
    <col min="39" max="39" width="6.6640625" style="3" bestFit="1" customWidth="1"/>
    <col min="40" max="40" width="7.6640625" style="3" bestFit="1" customWidth="1"/>
    <col min="41" max="41" width="7.77734375" style="3" bestFit="1" customWidth="1"/>
    <col min="42" max="42" width="7.6640625" style="3" bestFit="1" customWidth="1"/>
    <col min="43" max="43" width="8.21875" style="3" bestFit="1" customWidth="1"/>
    <col min="44" max="44" width="5.44140625" style="3" bestFit="1" customWidth="1"/>
    <col min="45" max="46" width="10.6640625" style="3" bestFit="1" customWidth="1"/>
    <col min="47" max="47" width="1.44140625" style="3" customWidth="1"/>
    <col min="48" max="48" width="6.6640625" style="3" bestFit="1" customWidth="1"/>
    <col min="49" max="49" width="7.6640625" style="3" bestFit="1" customWidth="1"/>
    <col min="50" max="50" width="7.77734375" style="3" bestFit="1" customWidth="1"/>
    <col min="51" max="51" width="7.6640625" style="3" bestFit="1" customWidth="1"/>
    <col min="52" max="52" width="8.21875" style="3" bestFit="1" customWidth="1"/>
    <col min="53" max="53" width="5.44140625" style="3" bestFit="1" customWidth="1"/>
    <col min="54" max="55" width="10.6640625" style="3" bestFit="1" customWidth="1"/>
    <col min="56" max="56" width="1.44140625" style="3" customWidth="1"/>
    <col min="57" max="57" width="6.6640625" style="3" bestFit="1" customWidth="1"/>
    <col min="58" max="58" width="7.6640625" style="3" bestFit="1" customWidth="1"/>
    <col min="59" max="59" width="7.77734375" style="3" bestFit="1" customWidth="1"/>
    <col min="60" max="60" width="7.6640625" style="3" bestFit="1" customWidth="1"/>
    <col min="61" max="61" width="8.21875" style="3" bestFit="1" customWidth="1"/>
    <col min="62" max="62" width="5.44140625" style="3" bestFit="1" customWidth="1"/>
    <col min="63" max="64" width="10.6640625" style="3" bestFit="1" customWidth="1"/>
    <col min="65" max="65" width="1.44140625" style="3" customWidth="1"/>
    <col min="66" max="66" width="6.6640625" style="3" bestFit="1" customWidth="1"/>
    <col min="67" max="67" width="7.6640625" style="3" bestFit="1" customWidth="1"/>
    <col min="68" max="68" width="7.77734375" style="3" bestFit="1" customWidth="1"/>
    <col min="69" max="69" width="7.6640625" style="3" bestFit="1" customWidth="1"/>
    <col min="70" max="70" width="8.21875" style="3" bestFit="1" customWidth="1"/>
    <col min="71" max="71" width="5.44140625" style="3" bestFit="1" customWidth="1"/>
    <col min="72" max="73" width="10.6640625" style="3" bestFit="1" customWidth="1"/>
    <col min="74" max="74" width="1.44140625" style="3" customWidth="1"/>
    <col min="75" max="75" width="6.6640625" style="3" bestFit="1" customWidth="1"/>
    <col min="76" max="76" width="7.6640625" style="3" bestFit="1" customWidth="1"/>
    <col min="77" max="77" width="7.77734375" style="3" bestFit="1" customWidth="1"/>
    <col min="78" max="78" width="7.6640625" style="3" bestFit="1" customWidth="1"/>
    <col min="79" max="79" width="8.21875" style="3" bestFit="1" customWidth="1"/>
    <col min="80" max="80" width="5.44140625" style="3" bestFit="1" customWidth="1"/>
    <col min="81" max="82" width="10.6640625" style="3" bestFit="1" customWidth="1"/>
    <col min="83" max="83" width="1.44140625" style="3" customWidth="1"/>
    <col min="84" max="84" width="6.6640625" style="3" bestFit="1" customWidth="1"/>
    <col min="85" max="85" width="7.6640625" style="3" bestFit="1" customWidth="1"/>
    <col min="86" max="86" width="7.77734375" style="3" bestFit="1" customWidth="1"/>
    <col min="87" max="87" width="7.6640625" style="3" bestFit="1" customWidth="1"/>
    <col min="88" max="88" width="8.21875" style="3" bestFit="1" customWidth="1"/>
    <col min="89" max="89" width="5.44140625" style="3" bestFit="1" customWidth="1"/>
    <col min="90" max="91" width="10.6640625" style="3" bestFit="1" customWidth="1"/>
    <col min="92" max="92" width="1.44140625" style="3" customWidth="1"/>
    <col min="93" max="93" width="6.6640625" style="3" bestFit="1" customWidth="1"/>
    <col min="94" max="94" width="7.6640625" style="3" bestFit="1" customWidth="1"/>
    <col min="95" max="95" width="7.77734375" style="3" bestFit="1" customWidth="1"/>
    <col min="96" max="96" width="7.6640625" style="3" bestFit="1" customWidth="1"/>
    <col min="97" max="97" width="8.21875" style="3" bestFit="1" customWidth="1"/>
    <col min="98" max="98" width="5.44140625" style="3" bestFit="1" customWidth="1"/>
    <col min="99" max="100" width="10.6640625" style="3" bestFit="1" customWidth="1"/>
    <col min="101" max="101" width="1.44140625" style="3" customWidth="1"/>
    <col min="102" max="102" width="6.6640625" style="3" bestFit="1" customWidth="1"/>
    <col min="103" max="103" width="7.6640625" style="3" bestFit="1" customWidth="1"/>
    <col min="104" max="104" width="7.77734375" style="3" bestFit="1" customWidth="1"/>
    <col min="105" max="105" width="7.6640625" style="3" bestFit="1" customWidth="1"/>
    <col min="106" max="106" width="8.21875" style="3" bestFit="1" customWidth="1"/>
    <col min="107" max="107" width="5.44140625" style="3" bestFit="1" customWidth="1"/>
    <col min="108" max="109" width="10.6640625" style="3" bestFit="1" customWidth="1"/>
    <col min="110" max="110" width="1.44140625" style="3" customWidth="1"/>
    <col min="111" max="111" width="6.6640625" style="3" bestFit="1" customWidth="1"/>
    <col min="112" max="112" width="7.6640625" style="3" bestFit="1" customWidth="1"/>
    <col min="113" max="113" width="7.77734375" style="3" bestFit="1" customWidth="1"/>
    <col min="114" max="114" width="7.6640625" style="3" bestFit="1" customWidth="1"/>
    <col min="115" max="115" width="8.21875" style="3" bestFit="1" customWidth="1"/>
    <col min="116" max="116" width="5.44140625" style="3" bestFit="1" customWidth="1"/>
    <col min="117" max="118" width="10.6640625" style="3" bestFit="1" customWidth="1"/>
    <col min="119" max="119" width="1.44140625" style="3" customWidth="1"/>
    <col min="120" max="120" width="6.6640625" style="3" bestFit="1" customWidth="1"/>
    <col min="121" max="121" width="7.6640625" style="3" bestFit="1" customWidth="1"/>
    <col min="122" max="122" width="7.77734375" style="3" bestFit="1" customWidth="1"/>
    <col min="123" max="123" width="7.6640625" style="3" bestFit="1" customWidth="1"/>
    <col min="124" max="124" width="8.21875" style="3" bestFit="1" customWidth="1"/>
    <col min="125" max="125" width="5.44140625" style="3" bestFit="1" customWidth="1"/>
    <col min="126" max="127" width="10.6640625" style="3" bestFit="1" customWidth="1"/>
    <col min="128" max="128" width="1.44140625" style="3" customWidth="1"/>
    <col min="129" max="129" width="6.6640625" style="3" bestFit="1" customWidth="1"/>
    <col min="130" max="130" width="7.6640625" style="3" bestFit="1" customWidth="1"/>
    <col min="131" max="131" width="7.77734375" style="3" bestFit="1" customWidth="1"/>
    <col min="132" max="132" width="7.6640625" style="3" bestFit="1" customWidth="1"/>
    <col min="133" max="133" width="8.21875" style="3" bestFit="1" customWidth="1"/>
    <col min="134" max="134" width="5.44140625" style="3" bestFit="1" customWidth="1"/>
    <col min="135" max="136" width="10.6640625" style="3" bestFit="1" customWidth="1"/>
    <col min="137" max="137" width="1.44140625" style="3" customWidth="1"/>
    <col min="138" max="138" width="6.6640625" style="3" bestFit="1" customWidth="1"/>
    <col min="139" max="139" width="7.6640625" style="3" bestFit="1" customWidth="1"/>
    <col min="140" max="140" width="7.77734375" style="3" bestFit="1" customWidth="1"/>
    <col min="141" max="141" width="7.6640625" style="3" bestFit="1" customWidth="1"/>
    <col min="142" max="142" width="8.21875" style="3" bestFit="1" customWidth="1"/>
    <col min="143" max="143" width="5.44140625" style="3" bestFit="1" customWidth="1"/>
    <col min="144" max="145" width="10.6640625" style="3" bestFit="1" customWidth="1"/>
    <col min="146" max="146" width="1.44140625" style="3" customWidth="1"/>
    <col min="147" max="147" width="6.6640625" style="3" bestFit="1" customWidth="1"/>
    <col min="148" max="148" width="7.6640625" style="3" bestFit="1" customWidth="1"/>
    <col min="149" max="149" width="7.77734375" style="3" bestFit="1" customWidth="1"/>
    <col min="150" max="150" width="7.6640625" style="3" bestFit="1" customWidth="1"/>
    <col min="151" max="151" width="8.21875" style="3" bestFit="1" customWidth="1"/>
    <col min="152" max="152" width="5.44140625" style="3" bestFit="1" customWidth="1"/>
    <col min="153" max="154" width="10.6640625" style="3" bestFit="1" customWidth="1"/>
    <col min="155" max="155" width="1.44140625" style="3" customWidth="1"/>
    <col min="156" max="156" width="6.6640625" style="3" bestFit="1" customWidth="1"/>
    <col min="157" max="157" width="7.6640625" style="3" bestFit="1" customWidth="1"/>
    <col min="158" max="158" width="7.77734375" style="3" bestFit="1" customWidth="1"/>
    <col min="159" max="159" width="7.6640625" style="3" bestFit="1" customWidth="1"/>
    <col min="160" max="160" width="8.21875" style="3" bestFit="1" customWidth="1"/>
    <col min="161" max="161" width="5.44140625" style="3" bestFit="1" customWidth="1"/>
    <col min="162" max="163" width="10.6640625" style="3" bestFit="1" customWidth="1"/>
    <col min="164" max="164" width="1.44140625" style="3" customWidth="1"/>
    <col min="165" max="165" width="6.6640625" style="3" bestFit="1" customWidth="1"/>
    <col min="166" max="166" width="7.6640625" style="3" bestFit="1" customWidth="1"/>
    <col min="167" max="167" width="7.77734375" style="3" bestFit="1" customWidth="1"/>
    <col min="168" max="168" width="7.6640625" style="3" bestFit="1" customWidth="1"/>
    <col min="169" max="169" width="8.21875" style="3" bestFit="1" customWidth="1"/>
    <col min="170" max="170" width="5.44140625" style="3" bestFit="1" customWidth="1"/>
    <col min="171" max="172" width="10.6640625" style="3" bestFit="1" customWidth="1"/>
    <col min="173" max="173" width="1.44140625" style="3" customWidth="1"/>
    <col min="174" max="174" width="6.6640625" style="3" bestFit="1" customWidth="1"/>
    <col min="175" max="175" width="7.6640625" style="3" bestFit="1" customWidth="1"/>
    <col min="176" max="176" width="7.77734375" style="3" bestFit="1" customWidth="1"/>
    <col min="177" max="177" width="7.6640625" style="3" bestFit="1" customWidth="1"/>
    <col min="178" max="178" width="8.21875" style="3" bestFit="1" customWidth="1"/>
    <col min="179" max="179" width="5.44140625" style="3" bestFit="1" customWidth="1"/>
    <col min="180" max="181" width="10.6640625" style="3" bestFit="1" customWidth="1"/>
    <col min="182" max="182" width="1.44140625" style="3" customWidth="1"/>
    <col min="183" max="183" width="6.6640625" style="3" bestFit="1" customWidth="1"/>
    <col min="184" max="184" width="7.6640625" style="3" bestFit="1" customWidth="1"/>
    <col min="185" max="185" width="7.77734375" style="3" bestFit="1" customWidth="1"/>
    <col min="186" max="186" width="7.6640625" style="3" bestFit="1" customWidth="1"/>
    <col min="187" max="187" width="8.21875" style="3" bestFit="1" customWidth="1"/>
    <col min="188" max="188" width="5.44140625" style="3" bestFit="1" customWidth="1"/>
    <col min="189" max="190" width="10.6640625" style="3" bestFit="1" customWidth="1"/>
    <col min="191" max="191" width="1.44140625" style="3" customWidth="1"/>
    <col min="192" max="192" width="6.6640625" style="3" bestFit="1" customWidth="1"/>
    <col min="193" max="193" width="7.6640625" style="3" bestFit="1" customWidth="1"/>
    <col min="194" max="194" width="7.77734375" style="3" bestFit="1" customWidth="1"/>
    <col min="195" max="195" width="7.6640625" style="3" bestFit="1" customWidth="1"/>
    <col min="196" max="196" width="8.21875" style="3" bestFit="1" customWidth="1"/>
    <col min="197" max="197" width="5.44140625" style="3" bestFit="1" customWidth="1"/>
    <col min="198" max="199" width="10.6640625" style="3" bestFit="1" customWidth="1"/>
    <col min="200" max="16384" width="8.5546875" style="3"/>
  </cols>
  <sheetData>
    <row r="2" spans="1:199">
      <c r="A2" s="1177"/>
      <c r="B2" s="1157" t="s">
        <v>293</v>
      </c>
      <c r="C2" s="2320"/>
      <c r="D2" s="2320"/>
      <c r="E2" s="2320"/>
      <c r="F2" s="2320"/>
      <c r="G2" s="2320"/>
      <c r="H2" s="2320"/>
      <c r="I2" s="2320"/>
      <c r="J2" s="2320"/>
      <c r="K2" s="2320"/>
      <c r="L2" s="2320"/>
      <c r="M2" s="2320"/>
      <c r="N2" s="2320"/>
      <c r="O2" s="2320"/>
      <c r="P2" s="2320"/>
      <c r="Q2" s="2320"/>
      <c r="R2" s="2320"/>
      <c r="S2" s="2320"/>
      <c r="T2" s="2320"/>
      <c r="U2" s="24"/>
      <c r="V2" s="24"/>
      <c r="W2" s="24"/>
      <c r="X2" s="24"/>
      <c r="Y2" s="24"/>
      <c r="Z2" s="24"/>
      <c r="AA2" s="24"/>
      <c r="AB2" s="24"/>
      <c r="AC2" s="24"/>
      <c r="AD2" s="24"/>
      <c r="AE2" s="25"/>
      <c r="AF2" s="26"/>
      <c r="AG2" s="1887"/>
      <c r="AH2" s="23"/>
      <c r="AI2" s="23"/>
      <c r="AJ2" s="23"/>
      <c r="AK2" s="23"/>
      <c r="AL2" s="24"/>
      <c r="AM2" s="24"/>
      <c r="AN2" s="25"/>
      <c r="AO2" s="26"/>
      <c r="AP2" s="1887"/>
      <c r="AQ2" s="23"/>
      <c r="AR2" s="23"/>
      <c r="AS2" s="23"/>
      <c r="AT2" s="23"/>
      <c r="AU2" s="24"/>
      <c r="AV2" s="24"/>
      <c r="AW2" s="25"/>
      <c r="AX2" s="26"/>
      <c r="AY2" s="1887"/>
      <c r="AZ2" s="23"/>
      <c r="BA2" s="23"/>
      <c r="BB2" s="23"/>
      <c r="BC2" s="23"/>
      <c r="BD2" s="24"/>
      <c r="BE2" s="24"/>
      <c r="BF2" s="25"/>
      <c r="BG2" s="26"/>
      <c r="BH2" s="1887"/>
      <c r="BI2" s="23"/>
      <c r="BJ2" s="23"/>
      <c r="BK2" s="23"/>
      <c r="BL2" s="23"/>
      <c r="BM2" s="24"/>
      <c r="BN2" s="24"/>
      <c r="BO2" s="25"/>
      <c r="BP2" s="26"/>
      <c r="BQ2" s="1887"/>
      <c r="BR2" s="23"/>
      <c r="BS2" s="23"/>
      <c r="BT2" s="23"/>
      <c r="BU2" s="23"/>
      <c r="BV2" s="24"/>
      <c r="BW2" s="24"/>
      <c r="BX2" s="25"/>
      <c r="BY2" s="26"/>
      <c r="BZ2" s="1887"/>
      <c r="CA2" s="23"/>
      <c r="CB2" s="23"/>
      <c r="CC2" s="23"/>
      <c r="CD2" s="23"/>
      <c r="CE2" s="24"/>
      <c r="CF2" s="24"/>
      <c r="CG2" s="25"/>
      <c r="CH2" s="26"/>
      <c r="CI2" s="1887"/>
      <c r="CJ2" s="23"/>
      <c r="CK2" s="23"/>
      <c r="CL2" s="23"/>
      <c r="CM2" s="23"/>
      <c r="CN2" s="24"/>
      <c r="CO2" s="24"/>
      <c r="CP2" s="25"/>
      <c r="CQ2" s="26"/>
      <c r="CR2" s="1887"/>
      <c r="CS2" s="23"/>
      <c r="CT2" s="23"/>
      <c r="CU2" s="23"/>
      <c r="CV2" s="23"/>
      <c r="CW2" s="24"/>
      <c r="CX2" s="24"/>
      <c r="CY2" s="25"/>
      <c r="CZ2" s="26"/>
      <c r="DA2" s="1887"/>
      <c r="DB2" s="23"/>
      <c r="DC2" s="23"/>
      <c r="DD2" s="23"/>
      <c r="DE2" s="23"/>
      <c r="DF2" s="24"/>
      <c r="DG2" s="24"/>
      <c r="DH2" s="25"/>
      <c r="DI2" s="26"/>
      <c r="DJ2" s="1887"/>
      <c r="DK2" s="23"/>
      <c r="DL2" s="23"/>
      <c r="DM2" s="23"/>
      <c r="DN2" s="23"/>
      <c r="DO2" s="24"/>
      <c r="DP2" s="24"/>
      <c r="DQ2" s="25"/>
      <c r="DR2" s="26"/>
      <c r="DS2" s="1887"/>
      <c r="DT2" s="23"/>
      <c r="DU2" s="23"/>
      <c r="DV2" s="23"/>
      <c r="DW2" s="23"/>
      <c r="DX2" s="24"/>
      <c r="DY2" s="24"/>
      <c r="DZ2" s="25"/>
      <c r="EA2" s="26"/>
      <c r="EB2" s="1887"/>
      <c r="EC2" s="23"/>
      <c r="ED2" s="23"/>
      <c r="EE2" s="23"/>
      <c r="EF2" s="23"/>
      <c r="EG2" s="24"/>
      <c r="EH2" s="24"/>
      <c r="EI2" s="25"/>
      <c r="EJ2" s="26"/>
      <c r="EK2" s="1887"/>
      <c r="EL2" s="23"/>
      <c r="EM2" s="23"/>
      <c r="EN2" s="23"/>
      <c r="EO2" s="23"/>
      <c r="EP2" s="24"/>
      <c r="EQ2" s="24"/>
      <c r="ER2" s="25"/>
      <c r="ES2" s="26"/>
      <c r="ET2" s="1887"/>
      <c r="EU2" s="23"/>
      <c r="EV2" s="23"/>
      <c r="EW2" s="23"/>
      <c r="EX2" s="23"/>
      <c r="EY2" s="24"/>
      <c r="EZ2" s="24"/>
      <c r="FA2" s="25"/>
      <c r="FB2" s="26"/>
      <c r="FC2" s="1887"/>
      <c r="FD2" s="23"/>
      <c r="FE2" s="23"/>
      <c r="FF2" s="23"/>
      <c r="FG2" s="23"/>
      <c r="FH2" s="24"/>
      <c r="FI2" s="24"/>
      <c r="FJ2" s="25"/>
      <c r="FK2" s="26"/>
      <c r="FL2" s="1887"/>
      <c r="FM2" s="23"/>
      <c r="FN2" s="23"/>
      <c r="FO2" s="23"/>
      <c r="FP2" s="23"/>
      <c r="FQ2" s="24"/>
      <c r="FR2" s="24"/>
      <c r="FS2" s="25"/>
      <c r="FT2" s="26"/>
      <c r="FU2" s="1887"/>
      <c r="FV2" s="23"/>
      <c r="FW2" s="23"/>
      <c r="FX2" s="23"/>
      <c r="FY2" s="23"/>
      <c r="FZ2" s="24"/>
      <c r="GA2" s="24"/>
      <c r="GB2" s="25"/>
      <c r="GC2" s="26"/>
      <c r="GD2" s="1887"/>
      <c r="GE2" s="23"/>
      <c r="GF2" s="23"/>
      <c r="GG2" s="23"/>
      <c r="GH2" s="23"/>
      <c r="GI2" s="24"/>
      <c r="GJ2" s="24"/>
      <c r="GK2" s="25"/>
      <c r="GL2" s="26"/>
      <c r="GM2" s="1887"/>
      <c r="GN2" s="23"/>
      <c r="GO2" s="23"/>
      <c r="GP2" s="23"/>
      <c r="GQ2" s="23"/>
    </row>
    <row r="3" spans="1:199" ht="14.4" thickBot="1">
      <c r="A3" s="1888"/>
      <c r="B3" s="1118"/>
      <c r="C3" s="2321"/>
      <c r="D3" s="2321"/>
      <c r="E3" s="2321"/>
      <c r="F3" s="2321"/>
      <c r="G3" s="2321"/>
      <c r="H3" s="2321"/>
      <c r="I3" s="2321"/>
      <c r="J3" s="2322">
        <v>46203</v>
      </c>
      <c r="L3" s="2321"/>
      <c r="M3" s="2321"/>
      <c r="N3" s="2321"/>
      <c r="O3" s="2321"/>
      <c r="P3" s="2321"/>
      <c r="Q3" s="2321"/>
      <c r="R3" s="2321"/>
      <c r="S3" s="2322">
        <v>46112</v>
      </c>
      <c r="U3" s="1889"/>
      <c r="V3" s="1889"/>
      <c r="W3" s="1889"/>
      <c r="X3" s="1889"/>
      <c r="Y3" s="1889"/>
      <c r="Z3" s="1889"/>
      <c r="AA3" s="1889"/>
      <c r="AB3" s="1890">
        <v>46022</v>
      </c>
      <c r="AD3" s="1889"/>
      <c r="AE3" s="1889"/>
      <c r="AF3" s="1889"/>
      <c r="AG3" s="1889"/>
      <c r="AH3" s="1889"/>
      <c r="AI3" s="1889"/>
      <c r="AJ3" s="1889"/>
      <c r="AK3" s="1890">
        <v>45930</v>
      </c>
      <c r="AM3" s="1889"/>
      <c r="AN3" s="1889"/>
      <c r="AO3" s="1889"/>
      <c r="AP3" s="1889"/>
      <c r="AQ3" s="1889"/>
      <c r="AR3" s="1889"/>
      <c r="AS3" s="1889"/>
      <c r="AT3" s="1890">
        <v>45838</v>
      </c>
      <c r="AV3" s="1889"/>
      <c r="AW3" s="1889"/>
      <c r="AX3" s="1889"/>
      <c r="AY3" s="1889"/>
      <c r="AZ3" s="1889"/>
      <c r="BA3" s="1889"/>
      <c r="BB3" s="1889"/>
      <c r="BC3" s="1890">
        <v>45747</v>
      </c>
      <c r="BE3" s="1889"/>
      <c r="BF3" s="1889"/>
      <c r="BG3" s="1889"/>
      <c r="BH3" s="1889"/>
      <c r="BI3" s="1889"/>
      <c r="BJ3" s="1889"/>
      <c r="BK3" s="1889"/>
      <c r="BL3" s="1890">
        <v>45565</v>
      </c>
      <c r="BN3" s="1889"/>
      <c r="BO3" s="1889"/>
      <c r="BP3" s="1889"/>
      <c r="BQ3" s="1889"/>
      <c r="BR3" s="1889"/>
      <c r="BS3" s="1889"/>
      <c r="BT3" s="1889"/>
      <c r="BU3" s="1890">
        <v>45473</v>
      </c>
      <c r="BW3" s="1889"/>
      <c r="BX3" s="1889"/>
      <c r="BY3" s="1889"/>
      <c r="BZ3" s="1889"/>
      <c r="CA3" s="1889"/>
      <c r="CB3" s="1889"/>
      <c r="CC3" s="1889"/>
      <c r="CD3" s="1890">
        <v>45382</v>
      </c>
      <c r="CF3" s="1889"/>
      <c r="CG3" s="1889"/>
      <c r="CH3" s="1889"/>
      <c r="CI3" s="1889"/>
      <c r="CJ3" s="1889"/>
      <c r="CK3" s="1889"/>
      <c r="CL3" s="1889"/>
      <c r="CM3" s="1890">
        <v>45291</v>
      </c>
      <c r="CO3" s="1889"/>
      <c r="CP3" s="1889"/>
      <c r="CQ3" s="1889"/>
      <c r="CR3" s="1889"/>
      <c r="CS3" s="1889"/>
      <c r="CT3" s="1889"/>
      <c r="CU3" s="1889"/>
      <c r="CV3" s="1890">
        <v>45199</v>
      </c>
      <c r="CX3" s="1889"/>
      <c r="CY3" s="1889"/>
      <c r="CZ3" s="1889"/>
      <c r="DA3" s="1889"/>
      <c r="DB3" s="1889"/>
      <c r="DC3" s="1889"/>
      <c r="DD3" s="1889"/>
      <c r="DE3" s="1890">
        <v>45107</v>
      </c>
      <c r="DG3" s="1889"/>
      <c r="DH3" s="1889"/>
      <c r="DI3" s="1889"/>
      <c r="DJ3" s="1889"/>
      <c r="DK3" s="1889"/>
      <c r="DL3" s="1889"/>
      <c r="DM3" s="1889"/>
      <c r="DN3" s="1890">
        <v>45016</v>
      </c>
      <c r="DP3" s="1889"/>
      <c r="DQ3" s="1889"/>
      <c r="DR3" s="1889"/>
      <c r="DS3" s="1889"/>
      <c r="DT3" s="1889"/>
      <c r="DU3" s="1889"/>
      <c r="DV3" s="1889"/>
      <c r="DW3" s="1890">
        <v>44926</v>
      </c>
      <c r="DY3" s="1889"/>
      <c r="DZ3" s="1889"/>
      <c r="EA3" s="1889"/>
      <c r="EB3" s="1889"/>
      <c r="EC3" s="1889"/>
      <c r="ED3" s="1889"/>
      <c r="EE3" s="1889"/>
      <c r="EF3" s="1890">
        <v>44834</v>
      </c>
      <c r="EH3" s="1889"/>
      <c r="EI3" s="1889"/>
      <c r="EJ3" s="1889"/>
      <c r="EK3" s="1889"/>
      <c r="EL3" s="1889"/>
      <c r="EM3" s="1889"/>
      <c r="EN3" s="1889"/>
      <c r="EO3" s="1890">
        <v>44742</v>
      </c>
      <c r="EQ3" s="1889"/>
      <c r="ER3" s="1889"/>
      <c r="ES3" s="1889"/>
      <c r="ET3" s="1889"/>
      <c r="EU3" s="1889"/>
      <c r="EV3" s="1889"/>
      <c r="EW3" s="1889"/>
      <c r="EX3" s="1890">
        <v>44651</v>
      </c>
      <c r="EZ3" s="1889"/>
      <c r="FA3" s="1889"/>
      <c r="FB3" s="1889"/>
      <c r="FC3" s="1889"/>
      <c r="FD3" s="1889"/>
      <c r="FE3" s="1889"/>
      <c r="FF3" s="1889"/>
      <c r="FG3" s="1890">
        <v>44561</v>
      </c>
      <c r="FI3" s="1889"/>
      <c r="FJ3" s="1889"/>
      <c r="FK3" s="1889"/>
      <c r="FL3" s="1889"/>
      <c r="FM3" s="1889"/>
      <c r="FN3" s="1889"/>
      <c r="FO3" s="1889"/>
      <c r="FP3" s="1890">
        <v>44469</v>
      </c>
      <c r="FR3" s="1889"/>
      <c r="FS3" s="1889"/>
      <c r="FT3" s="1889"/>
      <c r="FU3" s="1889"/>
      <c r="FV3" s="1889"/>
      <c r="FW3" s="1889"/>
      <c r="FX3" s="1889"/>
      <c r="FY3" s="1890">
        <v>44377</v>
      </c>
      <c r="GA3" s="1889"/>
      <c r="GB3" s="1889"/>
      <c r="GC3" s="1889"/>
      <c r="GD3" s="1889"/>
      <c r="GE3" s="1889"/>
      <c r="GF3" s="1889"/>
      <c r="GG3" s="1889"/>
      <c r="GH3" s="1890">
        <v>44286</v>
      </c>
      <c r="GJ3" s="1889"/>
      <c r="GK3" s="1889"/>
      <c r="GL3" s="1889"/>
      <c r="GM3" s="1889"/>
      <c r="GN3" s="1889"/>
      <c r="GO3" s="1889"/>
      <c r="GP3" s="1889"/>
      <c r="GQ3" s="1890">
        <v>44196</v>
      </c>
    </row>
    <row r="4" spans="1:199" ht="79.2">
      <c r="A4" s="1891"/>
      <c r="B4" s="2301" t="s">
        <v>294</v>
      </c>
      <c r="C4" s="2323" t="s">
        <v>295</v>
      </c>
      <c r="D4" s="2324" t="s">
        <v>296</v>
      </c>
      <c r="E4" s="2323" t="s">
        <v>297</v>
      </c>
      <c r="F4" s="2323" t="s">
        <v>298</v>
      </c>
      <c r="G4" s="2324" t="s">
        <v>299</v>
      </c>
      <c r="H4" s="2323" t="s">
        <v>156</v>
      </c>
      <c r="I4" s="2324" t="s">
        <v>300</v>
      </c>
      <c r="J4" s="2324" t="s">
        <v>301</v>
      </c>
      <c r="L4" s="2323" t="s">
        <v>295</v>
      </c>
      <c r="M4" s="2324" t="s">
        <v>296</v>
      </c>
      <c r="N4" s="2323" t="s">
        <v>297</v>
      </c>
      <c r="O4" s="2323" t="s">
        <v>298</v>
      </c>
      <c r="P4" s="2324" t="s">
        <v>299</v>
      </c>
      <c r="Q4" s="2323" t="s">
        <v>156</v>
      </c>
      <c r="R4" s="2324" t="s">
        <v>300</v>
      </c>
      <c r="S4" s="2324" t="s">
        <v>301</v>
      </c>
      <c r="U4" s="1892" t="s">
        <v>295</v>
      </c>
      <c r="V4" s="1893" t="s">
        <v>296</v>
      </c>
      <c r="W4" s="1892" t="s">
        <v>297</v>
      </c>
      <c r="X4" s="1892" t="s">
        <v>298</v>
      </c>
      <c r="Y4" s="1893" t="s">
        <v>299</v>
      </c>
      <c r="Z4" s="1892" t="s">
        <v>156</v>
      </c>
      <c r="AA4" s="1893" t="s">
        <v>300</v>
      </c>
      <c r="AB4" s="1893" t="s">
        <v>301</v>
      </c>
      <c r="AD4" s="1892" t="s">
        <v>295</v>
      </c>
      <c r="AE4" s="1893" t="s">
        <v>296</v>
      </c>
      <c r="AF4" s="1892" t="s">
        <v>297</v>
      </c>
      <c r="AG4" s="1892" t="s">
        <v>298</v>
      </c>
      <c r="AH4" s="1893" t="s">
        <v>299</v>
      </c>
      <c r="AI4" s="1892" t="s">
        <v>156</v>
      </c>
      <c r="AJ4" s="1893" t="s">
        <v>300</v>
      </c>
      <c r="AK4" s="1893" t="s">
        <v>301</v>
      </c>
      <c r="AM4" s="1892" t="s">
        <v>295</v>
      </c>
      <c r="AN4" s="1893" t="s">
        <v>296</v>
      </c>
      <c r="AO4" s="1892" t="s">
        <v>297</v>
      </c>
      <c r="AP4" s="1892" t="s">
        <v>298</v>
      </c>
      <c r="AQ4" s="1893" t="s">
        <v>299</v>
      </c>
      <c r="AR4" s="1892" t="s">
        <v>156</v>
      </c>
      <c r="AS4" s="1893" t="s">
        <v>300</v>
      </c>
      <c r="AT4" s="1893" t="s">
        <v>301</v>
      </c>
      <c r="AV4" s="1892" t="s">
        <v>295</v>
      </c>
      <c r="AW4" s="1893" t="s">
        <v>296</v>
      </c>
      <c r="AX4" s="1892" t="s">
        <v>297</v>
      </c>
      <c r="AY4" s="1892" t="s">
        <v>298</v>
      </c>
      <c r="AZ4" s="1893" t="s">
        <v>299</v>
      </c>
      <c r="BA4" s="1892" t="s">
        <v>156</v>
      </c>
      <c r="BB4" s="1893" t="s">
        <v>300</v>
      </c>
      <c r="BC4" s="1893" t="s">
        <v>301</v>
      </c>
      <c r="BE4" s="1892" t="s">
        <v>295</v>
      </c>
      <c r="BF4" s="1893" t="s">
        <v>296</v>
      </c>
      <c r="BG4" s="1892" t="s">
        <v>297</v>
      </c>
      <c r="BH4" s="1892" t="s">
        <v>298</v>
      </c>
      <c r="BI4" s="1893" t="s">
        <v>299</v>
      </c>
      <c r="BJ4" s="1892" t="s">
        <v>156</v>
      </c>
      <c r="BK4" s="1893" t="s">
        <v>300</v>
      </c>
      <c r="BL4" s="1893" t="s">
        <v>301</v>
      </c>
      <c r="BN4" s="1892" t="s">
        <v>295</v>
      </c>
      <c r="BO4" s="1893" t="s">
        <v>296</v>
      </c>
      <c r="BP4" s="1892" t="s">
        <v>297</v>
      </c>
      <c r="BQ4" s="1892" t="s">
        <v>298</v>
      </c>
      <c r="BR4" s="1893" t="s">
        <v>299</v>
      </c>
      <c r="BS4" s="1892" t="s">
        <v>156</v>
      </c>
      <c r="BT4" s="1893" t="s">
        <v>300</v>
      </c>
      <c r="BU4" s="1893" t="s">
        <v>301</v>
      </c>
      <c r="BW4" s="1892" t="s">
        <v>295</v>
      </c>
      <c r="BX4" s="1893" t="s">
        <v>296</v>
      </c>
      <c r="BY4" s="1892" t="s">
        <v>297</v>
      </c>
      <c r="BZ4" s="1892" t="s">
        <v>298</v>
      </c>
      <c r="CA4" s="1893" t="s">
        <v>299</v>
      </c>
      <c r="CB4" s="1892" t="s">
        <v>156</v>
      </c>
      <c r="CC4" s="1893" t="s">
        <v>300</v>
      </c>
      <c r="CD4" s="1893" t="s">
        <v>301</v>
      </c>
      <c r="CF4" s="1892" t="s">
        <v>295</v>
      </c>
      <c r="CG4" s="1893" t="s">
        <v>296</v>
      </c>
      <c r="CH4" s="1892" t="s">
        <v>297</v>
      </c>
      <c r="CI4" s="1892" t="s">
        <v>298</v>
      </c>
      <c r="CJ4" s="1893" t="s">
        <v>299</v>
      </c>
      <c r="CK4" s="1892" t="s">
        <v>156</v>
      </c>
      <c r="CL4" s="1893" t="s">
        <v>300</v>
      </c>
      <c r="CM4" s="1893" t="s">
        <v>301</v>
      </c>
      <c r="CO4" s="1892" t="s">
        <v>295</v>
      </c>
      <c r="CP4" s="1893" t="s">
        <v>296</v>
      </c>
      <c r="CQ4" s="1892" t="s">
        <v>297</v>
      </c>
      <c r="CR4" s="1892" t="s">
        <v>298</v>
      </c>
      <c r="CS4" s="1893" t="s">
        <v>299</v>
      </c>
      <c r="CT4" s="1892" t="s">
        <v>156</v>
      </c>
      <c r="CU4" s="1893" t="s">
        <v>300</v>
      </c>
      <c r="CV4" s="1893" t="s">
        <v>301</v>
      </c>
      <c r="CX4" s="1892" t="s">
        <v>295</v>
      </c>
      <c r="CY4" s="1893" t="s">
        <v>296</v>
      </c>
      <c r="CZ4" s="1892" t="s">
        <v>297</v>
      </c>
      <c r="DA4" s="1892" t="s">
        <v>298</v>
      </c>
      <c r="DB4" s="1893" t="s">
        <v>299</v>
      </c>
      <c r="DC4" s="1892" t="s">
        <v>156</v>
      </c>
      <c r="DD4" s="1893" t="s">
        <v>300</v>
      </c>
      <c r="DE4" s="1893" t="s">
        <v>301</v>
      </c>
      <c r="DG4" s="1892" t="s">
        <v>295</v>
      </c>
      <c r="DH4" s="1893" t="s">
        <v>296</v>
      </c>
      <c r="DI4" s="1892" t="s">
        <v>297</v>
      </c>
      <c r="DJ4" s="1892" t="s">
        <v>298</v>
      </c>
      <c r="DK4" s="1893" t="s">
        <v>299</v>
      </c>
      <c r="DL4" s="1892" t="s">
        <v>156</v>
      </c>
      <c r="DM4" s="1893" t="s">
        <v>300</v>
      </c>
      <c r="DN4" s="1893" t="s">
        <v>301</v>
      </c>
      <c r="DP4" s="1892" t="s">
        <v>295</v>
      </c>
      <c r="DQ4" s="1893" t="s">
        <v>296</v>
      </c>
      <c r="DR4" s="1892" t="s">
        <v>297</v>
      </c>
      <c r="DS4" s="1892" t="s">
        <v>298</v>
      </c>
      <c r="DT4" s="1893" t="s">
        <v>299</v>
      </c>
      <c r="DU4" s="1892" t="s">
        <v>156</v>
      </c>
      <c r="DV4" s="1893" t="s">
        <v>300</v>
      </c>
      <c r="DW4" s="1893" t="s">
        <v>301</v>
      </c>
      <c r="DY4" s="1892" t="s">
        <v>295</v>
      </c>
      <c r="DZ4" s="1893" t="s">
        <v>296</v>
      </c>
      <c r="EA4" s="1892" t="s">
        <v>297</v>
      </c>
      <c r="EB4" s="1892" t="s">
        <v>298</v>
      </c>
      <c r="EC4" s="1893" t="s">
        <v>299</v>
      </c>
      <c r="ED4" s="1892" t="s">
        <v>156</v>
      </c>
      <c r="EE4" s="1893" t="s">
        <v>300</v>
      </c>
      <c r="EF4" s="1893" t="s">
        <v>301</v>
      </c>
      <c r="EH4" s="1892" t="s">
        <v>295</v>
      </c>
      <c r="EI4" s="1893" t="s">
        <v>296</v>
      </c>
      <c r="EJ4" s="1892" t="s">
        <v>297</v>
      </c>
      <c r="EK4" s="1892" t="s">
        <v>298</v>
      </c>
      <c r="EL4" s="1893" t="s">
        <v>299</v>
      </c>
      <c r="EM4" s="1892" t="s">
        <v>156</v>
      </c>
      <c r="EN4" s="1893" t="s">
        <v>300</v>
      </c>
      <c r="EO4" s="1893" t="s">
        <v>301</v>
      </c>
      <c r="EQ4" s="1892" t="s">
        <v>295</v>
      </c>
      <c r="ER4" s="1893" t="s">
        <v>296</v>
      </c>
      <c r="ES4" s="1892" t="s">
        <v>297</v>
      </c>
      <c r="ET4" s="1892" t="s">
        <v>298</v>
      </c>
      <c r="EU4" s="1893" t="s">
        <v>299</v>
      </c>
      <c r="EV4" s="1892" t="s">
        <v>156</v>
      </c>
      <c r="EW4" s="1893" t="s">
        <v>300</v>
      </c>
      <c r="EX4" s="1893" t="s">
        <v>301</v>
      </c>
      <c r="EZ4" s="1892" t="s">
        <v>295</v>
      </c>
      <c r="FA4" s="1893" t="s">
        <v>296</v>
      </c>
      <c r="FB4" s="1892" t="s">
        <v>297</v>
      </c>
      <c r="FC4" s="1892" t="s">
        <v>298</v>
      </c>
      <c r="FD4" s="1893" t="s">
        <v>299</v>
      </c>
      <c r="FE4" s="1892" t="s">
        <v>156</v>
      </c>
      <c r="FF4" s="1893" t="s">
        <v>300</v>
      </c>
      <c r="FG4" s="1893" t="s">
        <v>301</v>
      </c>
      <c r="FI4" s="1892" t="s">
        <v>295</v>
      </c>
      <c r="FJ4" s="1893" t="s">
        <v>296</v>
      </c>
      <c r="FK4" s="1892" t="s">
        <v>297</v>
      </c>
      <c r="FL4" s="1892" t="s">
        <v>298</v>
      </c>
      <c r="FM4" s="1893" t="s">
        <v>299</v>
      </c>
      <c r="FN4" s="1892" t="s">
        <v>156</v>
      </c>
      <c r="FO4" s="1893" t="s">
        <v>300</v>
      </c>
      <c r="FP4" s="1893" t="s">
        <v>301</v>
      </c>
      <c r="FR4" s="1892" t="s">
        <v>295</v>
      </c>
      <c r="FS4" s="1893" t="s">
        <v>296</v>
      </c>
      <c r="FT4" s="1892" t="s">
        <v>297</v>
      </c>
      <c r="FU4" s="1892" t="s">
        <v>298</v>
      </c>
      <c r="FV4" s="1893" t="s">
        <v>299</v>
      </c>
      <c r="FW4" s="1892" t="s">
        <v>156</v>
      </c>
      <c r="FX4" s="1893" t="s">
        <v>300</v>
      </c>
      <c r="FY4" s="1893" t="s">
        <v>301</v>
      </c>
      <c r="GA4" s="1892" t="s">
        <v>295</v>
      </c>
      <c r="GB4" s="1893" t="s">
        <v>296</v>
      </c>
      <c r="GC4" s="1892" t="s">
        <v>297</v>
      </c>
      <c r="GD4" s="1892" t="s">
        <v>298</v>
      </c>
      <c r="GE4" s="1893" t="s">
        <v>299</v>
      </c>
      <c r="GF4" s="1892" t="s">
        <v>156</v>
      </c>
      <c r="GG4" s="1893" t="s">
        <v>300</v>
      </c>
      <c r="GH4" s="1893" t="s">
        <v>301</v>
      </c>
      <c r="GJ4" s="1892" t="s">
        <v>295</v>
      </c>
      <c r="GK4" s="1893" t="s">
        <v>296</v>
      </c>
      <c r="GL4" s="1892" t="s">
        <v>297</v>
      </c>
      <c r="GM4" s="1892" t="s">
        <v>298</v>
      </c>
      <c r="GN4" s="1893" t="s">
        <v>299</v>
      </c>
      <c r="GO4" s="1892" t="s">
        <v>156</v>
      </c>
      <c r="GP4" s="1893" t="s">
        <v>300</v>
      </c>
      <c r="GQ4" s="1893" t="s">
        <v>301</v>
      </c>
    </row>
    <row r="5" spans="1:199" ht="26.4">
      <c r="A5" s="1894">
        <v>1</v>
      </c>
      <c r="B5" s="1895" t="s">
        <v>302</v>
      </c>
      <c r="C5" s="2325">
        <v>0</v>
      </c>
      <c r="D5" s="2325">
        <v>0</v>
      </c>
      <c r="E5" s="2325">
        <v>0</v>
      </c>
      <c r="F5" s="2325">
        <v>3</v>
      </c>
      <c r="G5" s="2325">
        <v>0</v>
      </c>
      <c r="H5" s="2325">
        <v>3</v>
      </c>
      <c r="I5" s="2325">
        <v>0</v>
      </c>
      <c r="J5" s="2325">
        <v>3</v>
      </c>
      <c r="K5" s="2327"/>
      <c r="L5" s="2325">
        <v>0</v>
      </c>
      <c r="M5" s="2325">
        <v>0</v>
      </c>
      <c r="N5" s="2325">
        <v>0</v>
      </c>
      <c r="O5" s="2325">
        <v>1</v>
      </c>
      <c r="P5" s="2325">
        <v>0</v>
      </c>
      <c r="Q5" s="2325">
        <v>1</v>
      </c>
      <c r="R5" s="2325">
        <v>0</v>
      </c>
      <c r="S5" s="2325">
        <v>1</v>
      </c>
      <c r="T5" s="2327"/>
      <c r="U5" s="1897">
        <v>0</v>
      </c>
      <c r="V5" s="1897">
        <v>0</v>
      </c>
      <c r="W5" s="1897">
        <v>0</v>
      </c>
      <c r="X5" s="1897">
        <v>4</v>
      </c>
      <c r="Y5" s="1897">
        <v>0</v>
      </c>
      <c r="Z5" s="1897">
        <v>4</v>
      </c>
      <c r="AA5" s="1897">
        <v>0</v>
      </c>
      <c r="AB5" s="1897">
        <v>4</v>
      </c>
      <c r="AC5" s="1896"/>
      <c r="AD5" s="1897">
        <v>0</v>
      </c>
      <c r="AE5" s="1897">
        <v>0</v>
      </c>
      <c r="AF5" s="1897">
        <v>0</v>
      </c>
      <c r="AG5" s="1897">
        <v>6</v>
      </c>
      <c r="AH5" s="1896">
        <v>0</v>
      </c>
      <c r="AI5" s="1897">
        <v>6</v>
      </c>
      <c r="AJ5" s="1897">
        <v>0</v>
      </c>
      <c r="AK5" s="1897">
        <v>6</v>
      </c>
      <c r="AL5" s="1896"/>
      <c r="AM5" s="1897">
        <v>0</v>
      </c>
      <c r="AN5" s="1897">
        <v>0</v>
      </c>
      <c r="AO5" s="1897">
        <v>0</v>
      </c>
      <c r="AP5" s="1897">
        <v>2</v>
      </c>
      <c r="AQ5" s="1896">
        <v>0</v>
      </c>
      <c r="AR5" s="1897">
        <v>2</v>
      </c>
      <c r="AS5" s="1897">
        <v>0</v>
      </c>
      <c r="AT5" s="1897">
        <v>2</v>
      </c>
      <c r="AU5" s="1896"/>
      <c r="AV5" s="1897">
        <v>0</v>
      </c>
      <c r="AW5" s="1897">
        <v>0</v>
      </c>
      <c r="AX5" s="1897">
        <v>0</v>
      </c>
      <c r="AY5" s="1897">
        <v>12</v>
      </c>
      <c r="AZ5" s="1896">
        <v>0</v>
      </c>
      <c r="BA5" s="1897">
        <v>12</v>
      </c>
      <c r="BB5" s="1897">
        <v>0</v>
      </c>
      <c r="BC5" s="1897">
        <v>12</v>
      </c>
      <c r="BD5" s="11"/>
      <c r="BE5" s="1896">
        <v>0</v>
      </c>
      <c r="BF5" s="1897">
        <v>0</v>
      </c>
      <c r="BG5" s="1897">
        <v>0</v>
      </c>
      <c r="BH5" s="1897">
        <v>15</v>
      </c>
      <c r="BI5" s="1897">
        <v>0</v>
      </c>
      <c r="BJ5" s="1896">
        <v>15</v>
      </c>
      <c r="BK5" s="1897">
        <v>0</v>
      </c>
      <c r="BL5" s="1897">
        <v>15</v>
      </c>
      <c r="BM5" s="11"/>
      <c r="BN5" s="1896">
        <v>0</v>
      </c>
      <c r="BO5" s="1897">
        <v>0</v>
      </c>
      <c r="BP5" s="1897">
        <v>0</v>
      </c>
      <c r="BQ5" s="1897">
        <v>29</v>
      </c>
      <c r="BR5" s="1897">
        <v>0</v>
      </c>
      <c r="BS5" s="1896">
        <v>29</v>
      </c>
      <c r="BT5" s="1897">
        <v>0</v>
      </c>
      <c r="BU5" s="1897">
        <v>29</v>
      </c>
      <c r="BV5" s="11"/>
      <c r="BW5" s="1896">
        <v>0</v>
      </c>
      <c r="BX5" s="1897">
        <v>0</v>
      </c>
      <c r="BY5" s="1897">
        <v>0</v>
      </c>
      <c r="BZ5" s="1897">
        <v>21</v>
      </c>
      <c r="CA5" s="1897">
        <v>0</v>
      </c>
      <c r="CB5" s="1896">
        <v>21</v>
      </c>
      <c r="CC5" s="1897">
        <v>0</v>
      </c>
      <c r="CD5" s="1897">
        <v>21</v>
      </c>
      <c r="CE5" s="11"/>
      <c r="CF5" s="1896">
        <v>0</v>
      </c>
      <c r="CG5" s="1897">
        <v>0</v>
      </c>
      <c r="CH5" s="1897">
        <v>0</v>
      </c>
      <c r="CI5" s="1897">
        <v>26</v>
      </c>
      <c r="CJ5" s="1897">
        <v>0</v>
      </c>
      <c r="CK5" s="1896">
        <v>26</v>
      </c>
      <c r="CL5" s="1897">
        <v>0</v>
      </c>
      <c r="CM5" s="1897">
        <v>26</v>
      </c>
      <c r="CN5" s="11"/>
      <c r="CO5" s="1896">
        <v>0</v>
      </c>
      <c r="CP5" s="1897">
        <v>0</v>
      </c>
      <c r="CQ5" s="1897">
        <v>0</v>
      </c>
      <c r="CR5" s="1897">
        <v>51</v>
      </c>
      <c r="CS5" s="1897">
        <v>0</v>
      </c>
      <c r="CT5" s="1896">
        <v>51</v>
      </c>
      <c r="CU5" s="1897">
        <v>1</v>
      </c>
      <c r="CV5" s="1897">
        <v>50</v>
      </c>
      <c r="CW5" s="11"/>
      <c r="CX5" s="1896">
        <v>0</v>
      </c>
      <c r="CY5" s="1897">
        <v>0</v>
      </c>
      <c r="CZ5" s="1897">
        <v>0</v>
      </c>
      <c r="DA5" s="1897">
        <v>50</v>
      </c>
      <c r="DB5" s="1897">
        <v>0</v>
      </c>
      <c r="DC5" s="1896">
        <v>50</v>
      </c>
      <c r="DD5" s="1897">
        <v>8</v>
      </c>
      <c r="DE5" s="1897">
        <v>42</v>
      </c>
      <c r="DF5" s="11"/>
      <c r="DG5" s="1896">
        <v>0</v>
      </c>
      <c r="DH5" s="1897">
        <v>0</v>
      </c>
      <c r="DI5" s="1897">
        <v>0</v>
      </c>
      <c r="DJ5" s="1897">
        <v>44</v>
      </c>
      <c r="DK5" s="1897">
        <v>0</v>
      </c>
      <c r="DL5" s="1896">
        <v>44</v>
      </c>
      <c r="DM5" s="1897">
        <v>1</v>
      </c>
      <c r="DN5" s="1897">
        <v>43</v>
      </c>
      <c r="DO5" s="11"/>
      <c r="DP5" s="1896">
        <v>0</v>
      </c>
      <c r="DQ5" s="1897">
        <v>0</v>
      </c>
      <c r="DR5" s="1897">
        <v>0</v>
      </c>
      <c r="DS5" s="1897">
        <v>33</v>
      </c>
      <c r="DT5" s="1897">
        <v>0</v>
      </c>
      <c r="DU5" s="1896">
        <v>33</v>
      </c>
      <c r="DV5" s="1897">
        <v>0</v>
      </c>
      <c r="DW5" s="1897">
        <v>33</v>
      </c>
      <c r="DX5" s="11"/>
      <c r="DY5" s="1896">
        <v>0</v>
      </c>
      <c r="DZ5" s="1897">
        <v>0</v>
      </c>
      <c r="EA5" s="1897">
        <v>0</v>
      </c>
      <c r="EB5" s="1897">
        <v>35</v>
      </c>
      <c r="EC5" s="1897">
        <v>0</v>
      </c>
      <c r="ED5" s="1896">
        <v>35</v>
      </c>
      <c r="EE5" s="1897">
        <v>3</v>
      </c>
      <c r="EF5" s="1897">
        <v>32</v>
      </c>
      <c r="EG5" s="11"/>
      <c r="EH5" s="1896">
        <v>0</v>
      </c>
      <c r="EI5" s="1897">
        <v>0</v>
      </c>
      <c r="EJ5" s="1897">
        <v>0</v>
      </c>
      <c r="EK5" s="1897">
        <v>40</v>
      </c>
      <c r="EL5" s="1897">
        <v>0</v>
      </c>
      <c r="EM5" s="1896">
        <v>40</v>
      </c>
      <c r="EN5" s="1897">
        <v>2</v>
      </c>
      <c r="EO5" s="1897">
        <v>38</v>
      </c>
      <c r="EP5" s="11"/>
      <c r="EQ5" s="1896">
        <v>0</v>
      </c>
      <c r="ER5" s="1897">
        <v>0</v>
      </c>
      <c r="ES5" s="1897">
        <v>0</v>
      </c>
      <c r="ET5" s="1897">
        <v>21</v>
      </c>
      <c r="EU5" s="1897">
        <v>0</v>
      </c>
      <c r="EV5" s="1896">
        <v>21</v>
      </c>
      <c r="EW5" s="1897">
        <v>2</v>
      </c>
      <c r="EX5" s="1897">
        <v>19</v>
      </c>
      <c r="EY5" s="11"/>
      <c r="EZ5" s="1896">
        <v>0</v>
      </c>
      <c r="FA5" s="1897">
        <v>0</v>
      </c>
      <c r="FB5" s="1897">
        <v>0</v>
      </c>
      <c r="FC5" s="1897">
        <v>39</v>
      </c>
      <c r="FD5" s="1897">
        <v>0</v>
      </c>
      <c r="FE5" s="1896">
        <v>39</v>
      </c>
      <c r="FF5" s="1897">
        <v>2</v>
      </c>
      <c r="FG5" s="1897">
        <v>37</v>
      </c>
      <c r="FH5" s="11"/>
      <c r="FI5" s="1896">
        <v>0</v>
      </c>
      <c r="FJ5" s="1897">
        <v>0</v>
      </c>
      <c r="FK5" s="1897">
        <v>0</v>
      </c>
      <c r="FL5" s="1897">
        <v>34</v>
      </c>
      <c r="FM5" s="1897">
        <v>0</v>
      </c>
      <c r="FN5" s="1897">
        <v>34</v>
      </c>
      <c r="FO5" s="1897">
        <v>1</v>
      </c>
      <c r="FP5" s="1897">
        <v>33</v>
      </c>
      <c r="FQ5" s="11"/>
      <c r="FR5" s="1896">
        <v>0</v>
      </c>
      <c r="FS5" s="1897">
        <v>0</v>
      </c>
      <c r="FT5" s="1897">
        <v>0</v>
      </c>
      <c r="FU5" s="1897">
        <v>42</v>
      </c>
      <c r="FV5" s="1897">
        <v>0</v>
      </c>
      <c r="FW5" s="1897">
        <v>42</v>
      </c>
      <c r="FX5" s="1897">
        <v>1</v>
      </c>
      <c r="FY5" s="1897">
        <v>41</v>
      </c>
      <c r="FZ5" s="11"/>
      <c r="GA5" s="1896">
        <v>0</v>
      </c>
      <c r="GB5" s="1897">
        <v>2</v>
      </c>
      <c r="GC5" s="1897">
        <v>0</v>
      </c>
      <c r="GD5" s="1897">
        <v>41</v>
      </c>
      <c r="GE5" s="1897">
        <v>0</v>
      </c>
      <c r="GF5" s="1897">
        <v>43</v>
      </c>
      <c r="GG5" s="1897">
        <v>3</v>
      </c>
      <c r="GH5" s="1897">
        <v>40</v>
      </c>
      <c r="GI5" s="11"/>
      <c r="GJ5" s="1898">
        <v>0</v>
      </c>
      <c r="GK5" s="1899">
        <v>17</v>
      </c>
      <c r="GL5" s="1899">
        <v>0</v>
      </c>
      <c r="GM5" s="1899">
        <v>221</v>
      </c>
      <c r="GN5" s="1899">
        <v>0</v>
      </c>
      <c r="GO5" s="1899">
        <v>238</v>
      </c>
      <c r="GP5" s="1899">
        <v>24</v>
      </c>
      <c r="GQ5" s="1899">
        <v>214</v>
      </c>
    </row>
    <row r="6" spans="1:199">
      <c r="A6" s="1900">
        <v>3</v>
      </c>
      <c r="B6" s="2302" t="s">
        <v>303</v>
      </c>
      <c r="C6" s="2326">
        <v>0</v>
      </c>
      <c r="D6" s="2326">
        <v>0</v>
      </c>
      <c r="E6" s="2326">
        <v>0</v>
      </c>
      <c r="F6" s="2326">
        <v>3</v>
      </c>
      <c r="G6" s="2326">
        <v>0</v>
      </c>
      <c r="H6" s="2326">
        <v>3</v>
      </c>
      <c r="I6" s="2326">
        <v>0</v>
      </c>
      <c r="J6" s="2326">
        <v>3</v>
      </c>
      <c r="K6" s="2326"/>
      <c r="L6" s="2326">
        <v>0</v>
      </c>
      <c r="M6" s="2326">
        <v>0</v>
      </c>
      <c r="N6" s="2326">
        <v>0</v>
      </c>
      <c r="O6" s="2326">
        <v>1</v>
      </c>
      <c r="P6" s="2326">
        <v>0</v>
      </c>
      <c r="Q6" s="2326">
        <v>1</v>
      </c>
      <c r="R6" s="2326">
        <v>0</v>
      </c>
      <c r="S6" s="2326">
        <v>1</v>
      </c>
      <c r="T6" s="2326"/>
      <c r="U6" s="1901">
        <v>0</v>
      </c>
      <c r="V6" s="1901">
        <v>0</v>
      </c>
      <c r="W6" s="1901">
        <v>0</v>
      </c>
      <c r="X6" s="1901">
        <v>4</v>
      </c>
      <c r="Y6" s="1901">
        <v>0</v>
      </c>
      <c r="Z6" s="1901">
        <v>4</v>
      </c>
      <c r="AA6" s="1901">
        <v>0</v>
      </c>
      <c r="AB6" s="1901">
        <v>4</v>
      </c>
      <c r="AC6" s="1901"/>
      <c r="AD6" s="1901">
        <v>0</v>
      </c>
      <c r="AE6" s="1901">
        <v>0</v>
      </c>
      <c r="AF6" s="1901">
        <v>0</v>
      </c>
      <c r="AG6" s="1901">
        <v>6</v>
      </c>
      <c r="AH6" s="1896">
        <v>0</v>
      </c>
      <c r="AI6" s="1901">
        <v>6</v>
      </c>
      <c r="AJ6" s="1901">
        <v>0</v>
      </c>
      <c r="AK6" s="1901">
        <v>6</v>
      </c>
      <c r="AL6" s="1901"/>
      <c r="AM6" s="1901">
        <v>0</v>
      </c>
      <c r="AN6" s="1901">
        <v>0</v>
      </c>
      <c r="AO6" s="1901">
        <v>0</v>
      </c>
      <c r="AP6" s="1901">
        <v>2</v>
      </c>
      <c r="AQ6" s="1896">
        <v>0</v>
      </c>
      <c r="AR6" s="1901">
        <v>2</v>
      </c>
      <c r="AS6" s="1901">
        <v>0</v>
      </c>
      <c r="AT6" s="1901">
        <v>2</v>
      </c>
      <c r="AU6" s="1901"/>
      <c r="AV6" s="1901">
        <v>0</v>
      </c>
      <c r="AW6" s="1901">
        <v>0</v>
      </c>
      <c r="AX6" s="1901">
        <v>0</v>
      </c>
      <c r="AY6" s="1901">
        <v>12</v>
      </c>
      <c r="AZ6" s="1896">
        <v>0</v>
      </c>
      <c r="BA6" s="1901">
        <v>12</v>
      </c>
      <c r="BB6" s="1901">
        <v>0</v>
      </c>
      <c r="BC6" s="1901">
        <v>12</v>
      </c>
      <c r="BD6" s="11"/>
      <c r="BE6" s="1901">
        <v>0</v>
      </c>
      <c r="BF6" s="1901">
        <v>0</v>
      </c>
      <c r="BG6" s="1901">
        <v>0</v>
      </c>
      <c r="BH6" s="1901">
        <v>14</v>
      </c>
      <c r="BI6" s="1901">
        <v>0</v>
      </c>
      <c r="BJ6" s="1896">
        <v>14</v>
      </c>
      <c r="BK6" s="1901">
        <v>0</v>
      </c>
      <c r="BL6" s="1901">
        <v>14</v>
      </c>
      <c r="BM6" s="11"/>
      <c r="BN6" s="1901">
        <v>0</v>
      </c>
      <c r="BO6" s="1901">
        <v>0</v>
      </c>
      <c r="BP6" s="1901">
        <v>0</v>
      </c>
      <c r="BQ6" s="1901">
        <v>28</v>
      </c>
      <c r="BR6" s="1901">
        <v>0</v>
      </c>
      <c r="BS6" s="1896">
        <v>28</v>
      </c>
      <c r="BT6" s="1901">
        <v>0</v>
      </c>
      <c r="BU6" s="1901">
        <v>28</v>
      </c>
      <c r="BV6" s="11"/>
      <c r="BW6" s="1901">
        <v>0</v>
      </c>
      <c r="BX6" s="1901">
        <v>0</v>
      </c>
      <c r="BY6" s="1901">
        <v>0</v>
      </c>
      <c r="BZ6" s="1901">
        <v>20</v>
      </c>
      <c r="CA6" s="1901">
        <v>0</v>
      </c>
      <c r="CB6" s="1896">
        <v>20</v>
      </c>
      <c r="CC6" s="1901">
        <v>0</v>
      </c>
      <c r="CD6" s="1901">
        <v>20</v>
      </c>
      <c r="CE6" s="11"/>
      <c r="CF6" s="1901">
        <v>0</v>
      </c>
      <c r="CG6" s="1901">
        <v>0</v>
      </c>
      <c r="CH6" s="1901">
        <v>0</v>
      </c>
      <c r="CI6" s="1901">
        <v>25</v>
      </c>
      <c r="CJ6" s="1901">
        <v>0</v>
      </c>
      <c r="CK6" s="1896">
        <v>25</v>
      </c>
      <c r="CL6" s="1901">
        <v>0</v>
      </c>
      <c r="CM6" s="1901">
        <v>25</v>
      </c>
      <c r="CN6" s="11"/>
      <c r="CO6" s="1901">
        <v>0</v>
      </c>
      <c r="CP6" s="1901">
        <v>0</v>
      </c>
      <c r="CQ6" s="1901">
        <v>0</v>
      </c>
      <c r="CR6" s="1901">
        <v>46</v>
      </c>
      <c r="CS6" s="1901">
        <v>0</v>
      </c>
      <c r="CT6" s="1896">
        <v>46</v>
      </c>
      <c r="CU6" s="1901">
        <v>1</v>
      </c>
      <c r="CV6" s="1901">
        <v>45</v>
      </c>
      <c r="CW6" s="11"/>
      <c r="CX6" s="1901">
        <v>0</v>
      </c>
      <c r="CY6" s="1901">
        <v>0</v>
      </c>
      <c r="CZ6" s="1901">
        <v>0</v>
      </c>
      <c r="DA6" s="1901">
        <v>46</v>
      </c>
      <c r="DB6" s="1901">
        <v>0</v>
      </c>
      <c r="DC6" s="1896">
        <v>46</v>
      </c>
      <c r="DD6" s="1901">
        <v>7</v>
      </c>
      <c r="DE6" s="1901">
        <v>39</v>
      </c>
      <c r="DF6" s="11"/>
      <c r="DG6" s="1901">
        <v>0</v>
      </c>
      <c r="DH6" s="1901">
        <v>0</v>
      </c>
      <c r="DI6" s="1901">
        <v>0</v>
      </c>
      <c r="DJ6" s="1901">
        <v>39</v>
      </c>
      <c r="DK6" s="1901">
        <v>0</v>
      </c>
      <c r="DL6" s="1896">
        <v>39</v>
      </c>
      <c r="DM6" s="1901">
        <v>1</v>
      </c>
      <c r="DN6" s="1901">
        <v>38</v>
      </c>
      <c r="DO6" s="11"/>
      <c r="DP6" s="1901">
        <v>0</v>
      </c>
      <c r="DQ6" s="1901">
        <v>0</v>
      </c>
      <c r="DR6" s="1901">
        <v>0</v>
      </c>
      <c r="DS6" s="1901">
        <v>32</v>
      </c>
      <c r="DT6" s="1901">
        <v>0</v>
      </c>
      <c r="DU6" s="1896">
        <v>32</v>
      </c>
      <c r="DV6" s="1901">
        <v>0</v>
      </c>
      <c r="DW6" s="1901">
        <v>32</v>
      </c>
      <c r="DX6" s="11"/>
      <c r="DY6" s="1901">
        <v>0</v>
      </c>
      <c r="DZ6" s="1901">
        <v>0</v>
      </c>
      <c r="EA6" s="1901">
        <v>0</v>
      </c>
      <c r="EB6" s="1901">
        <v>34</v>
      </c>
      <c r="EC6" s="1901">
        <v>0</v>
      </c>
      <c r="ED6" s="1896">
        <v>34</v>
      </c>
      <c r="EE6" s="1901">
        <v>3</v>
      </c>
      <c r="EF6" s="1901">
        <v>31</v>
      </c>
      <c r="EG6" s="11"/>
      <c r="EH6" s="1901">
        <v>0</v>
      </c>
      <c r="EI6" s="1901">
        <v>0</v>
      </c>
      <c r="EJ6" s="1901">
        <v>0</v>
      </c>
      <c r="EK6" s="1901">
        <v>39</v>
      </c>
      <c r="EL6" s="1901">
        <v>0</v>
      </c>
      <c r="EM6" s="1896">
        <v>39</v>
      </c>
      <c r="EN6" s="1901">
        <v>2</v>
      </c>
      <c r="EO6" s="1901">
        <v>37</v>
      </c>
      <c r="EP6" s="11"/>
      <c r="EQ6" s="1901">
        <v>0</v>
      </c>
      <c r="ER6" s="1901">
        <v>0</v>
      </c>
      <c r="ES6" s="1901">
        <v>0</v>
      </c>
      <c r="ET6" s="1901">
        <v>20</v>
      </c>
      <c r="EU6" s="1901">
        <v>0</v>
      </c>
      <c r="EV6" s="1896">
        <v>20</v>
      </c>
      <c r="EW6" s="1901">
        <v>2</v>
      </c>
      <c r="EX6" s="1901">
        <v>18</v>
      </c>
      <c r="EY6" s="11"/>
      <c r="EZ6" s="1901">
        <v>0</v>
      </c>
      <c r="FA6" s="1901">
        <v>0</v>
      </c>
      <c r="FB6" s="1901">
        <v>0</v>
      </c>
      <c r="FC6" s="1901">
        <v>38</v>
      </c>
      <c r="FD6" s="1901">
        <v>0</v>
      </c>
      <c r="FE6" s="1896">
        <v>38</v>
      </c>
      <c r="FF6" s="1901">
        <v>2</v>
      </c>
      <c r="FG6" s="1901">
        <v>36</v>
      </c>
      <c r="FH6" s="11"/>
      <c r="FI6" s="1901">
        <v>0</v>
      </c>
      <c r="FJ6" s="1901">
        <v>0</v>
      </c>
      <c r="FK6" s="1901">
        <v>0</v>
      </c>
      <c r="FL6" s="1901">
        <v>32</v>
      </c>
      <c r="FM6" s="1901">
        <v>0</v>
      </c>
      <c r="FN6" s="1897">
        <v>32</v>
      </c>
      <c r="FO6" s="1901">
        <v>1</v>
      </c>
      <c r="FP6" s="1901">
        <v>31</v>
      </c>
      <c r="FQ6" s="11"/>
      <c r="FR6" s="1901">
        <v>0</v>
      </c>
      <c r="FS6" s="1901">
        <v>0</v>
      </c>
      <c r="FT6" s="1901">
        <v>0</v>
      </c>
      <c r="FU6" s="1901">
        <v>39</v>
      </c>
      <c r="FV6" s="1901">
        <v>0</v>
      </c>
      <c r="FW6" s="1897">
        <v>39</v>
      </c>
      <c r="FX6" s="1901">
        <v>1</v>
      </c>
      <c r="FY6" s="1901">
        <v>38</v>
      </c>
      <c r="FZ6" s="11"/>
      <c r="GA6" s="1901">
        <v>0</v>
      </c>
      <c r="GB6" s="1901">
        <v>2</v>
      </c>
      <c r="GC6" s="1901">
        <v>0</v>
      </c>
      <c r="GD6" s="1901">
        <v>35</v>
      </c>
      <c r="GE6" s="1901">
        <v>0</v>
      </c>
      <c r="GF6" s="1897">
        <v>37</v>
      </c>
      <c r="GG6" s="1901">
        <v>3</v>
      </c>
      <c r="GH6" s="1901">
        <v>34</v>
      </c>
      <c r="GI6" s="11"/>
      <c r="GJ6" s="1902">
        <v>0</v>
      </c>
      <c r="GK6" s="1902">
        <v>16</v>
      </c>
      <c r="GL6" s="1902">
        <v>0</v>
      </c>
      <c r="GM6" s="1902">
        <v>188</v>
      </c>
      <c r="GN6" s="1902">
        <v>0</v>
      </c>
      <c r="GO6" s="1899">
        <v>204</v>
      </c>
      <c r="GP6" s="1902">
        <v>22</v>
      </c>
      <c r="GQ6" s="1902">
        <v>182</v>
      </c>
    </row>
    <row r="7" spans="1:199">
      <c r="A7" s="1900">
        <v>4</v>
      </c>
      <c r="B7" s="2302" t="s">
        <v>304</v>
      </c>
      <c r="C7" s="2326">
        <v>0</v>
      </c>
      <c r="D7" s="2326">
        <v>0</v>
      </c>
      <c r="E7" s="2326">
        <v>0</v>
      </c>
      <c r="F7" s="2326">
        <v>0</v>
      </c>
      <c r="G7" s="2326">
        <v>0</v>
      </c>
      <c r="H7" s="2326">
        <v>0</v>
      </c>
      <c r="I7" s="2326">
        <v>0</v>
      </c>
      <c r="J7" s="2326">
        <v>0</v>
      </c>
      <c r="K7" s="2326"/>
      <c r="L7" s="2326">
        <v>0</v>
      </c>
      <c r="M7" s="2326">
        <v>0</v>
      </c>
      <c r="N7" s="2326">
        <v>0</v>
      </c>
      <c r="O7" s="2326">
        <v>0</v>
      </c>
      <c r="P7" s="2326">
        <v>0</v>
      </c>
      <c r="Q7" s="2326">
        <v>0</v>
      </c>
      <c r="R7" s="2326">
        <v>0</v>
      </c>
      <c r="S7" s="2326">
        <v>0</v>
      </c>
      <c r="T7" s="2326"/>
      <c r="U7" s="1901">
        <v>0</v>
      </c>
      <c r="V7" s="1901">
        <v>0</v>
      </c>
      <c r="W7" s="1901">
        <v>0</v>
      </c>
      <c r="X7" s="1901">
        <v>0</v>
      </c>
      <c r="Y7" s="1901">
        <v>0</v>
      </c>
      <c r="Z7" s="1901">
        <v>0</v>
      </c>
      <c r="AA7" s="1901">
        <v>0</v>
      </c>
      <c r="AB7" s="1901">
        <v>0</v>
      </c>
      <c r="AC7" s="1901"/>
      <c r="AD7" s="1901">
        <v>0</v>
      </c>
      <c r="AE7" s="1901">
        <v>0</v>
      </c>
      <c r="AF7" s="1901">
        <v>0</v>
      </c>
      <c r="AG7" s="1901">
        <v>0</v>
      </c>
      <c r="AH7" s="1896">
        <v>0</v>
      </c>
      <c r="AI7" s="1901">
        <v>0</v>
      </c>
      <c r="AJ7" s="1901">
        <v>0</v>
      </c>
      <c r="AK7" s="1901">
        <v>0</v>
      </c>
      <c r="AL7" s="1901"/>
      <c r="AM7" s="1901">
        <v>0</v>
      </c>
      <c r="AN7" s="1901">
        <v>0</v>
      </c>
      <c r="AO7" s="1901">
        <v>0</v>
      </c>
      <c r="AP7" s="1901">
        <v>0</v>
      </c>
      <c r="AQ7" s="1896">
        <v>0</v>
      </c>
      <c r="AR7" s="1901">
        <v>0</v>
      </c>
      <c r="AS7" s="1901">
        <v>0</v>
      </c>
      <c r="AT7" s="1901">
        <v>0</v>
      </c>
      <c r="AU7" s="1901"/>
      <c r="AV7" s="1901">
        <v>0</v>
      </c>
      <c r="AW7" s="1901">
        <v>0</v>
      </c>
      <c r="AX7" s="1901">
        <v>0</v>
      </c>
      <c r="AY7" s="1901">
        <v>0</v>
      </c>
      <c r="AZ7" s="1896">
        <v>0</v>
      </c>
      <c r="BA7" s="1901">
        <v>0</v>
      </c>
      <c r="BB7" s="1901">
        <v>0</v>
      </c>
      <c r="BC7" s="1901">
        <v>0</v>
      </c>
      <c r="BD7" s="11"/>
      <c r="BE7" s="1901">
        <v>0</v>
      </c>
      <c r="BF7" s="1901">
        <v>0</v>
      </c>
      <c r="BG7" s="1901">
        <v>0</v>
      </c>
      <c r="BH7" s="1901">
        <v>1</v>
      </c>
      <c r="BI7" s="1901">
        <v>0</v>
      </c>
      <c r="BJ7" s="1896">
        <v>1</v>
      </c>
      <c r="BK7" s="1901">
        <v>0</v>
      </c>
      <c r="BL7" s="1901">
        <v>1</v>
      </c>
      <c r="BM7" s="11"/>
      <c r="BN7" s="1901">
        <v>0</v>
      </c>
      <c r="BO7" s="1901">
        <v>0</v>
      </c>
      <c r="BP7" s="1901">
        <v>0</v>
      </c>
      <c r="BQ7" s="1901">
        <v>1</v>
      </c>
      <c r="BR7" s="1901">
        <v>0</v>
      </c>
      <c r="BS7" s="1896">
        <v>1</v>
      </c>
      <c r="BT7" s="1901">
        <v>0</v>
      </c>
      <c r="BU7" s="1901">
        <v>1</v>
      </c>
      <c r="BV7" s="11"/>
      <c r="BW7" s="1901">
        <v>0</v>
      </c>
      <c r="BX7" s="1901">
        <v>0</v>
      </c>
      <c r="BY7" s="1901">
        <v>0</v>
      </c>
      <c r="BZ7" s="1901">
        <v>1</v>
      </c>
      <c r="CA7" s="1901">
        <v>0</v>
      </c>
      <c r="CB7" s="1896">
        <v>1</v>
      </c>
      <c r="CC7" s="1901">
        <v>0</v>
      </c>
      <c r="CD7" s="1901">
        <v>1</v>
      </c>
      <c r="CE7" s="11"/>
      <c r="CF7" s="1901">
        <v>0</v>
      </c>
      <c r="CG7" s="1901">
        <v>0</v>
      </c>
      <c r="CH7" s="1901">
        <v>0</v>
      </c>
      <c r="CI7" s="1901">
        <v>1</v>
      </c>
      <c r="CJ7" s="1901">
        <v>0</v>
      </c>
      <c r="CK7" s="1896">
        <v>1</v>
      </c>
      <c r="CL7" s="1901">
        <v>0</v>
      </c>
      <c r="CM7" s="1901">
        <v>1</v>
      </c>
      <c r="CN7" s="11"/>
      <c r="CO7" s="1901">
        <v>0</v>
      </c>
      <c r="CP7" s="1901">
        <v>0</v>
      </c>
      <c r="CQ7" s="1901">
        <v>0</v>
      </c>
      <c r="CR7" s="1901">
        <v>5</v>
      </c>
      <c r="CS7" s="1901">
        <v>0</v>
      </c>
      <c r="CT7" s="1896">
        <v>5</v>
      </c>
      <c r="CU7" s="1901">
        <v>0</v>
      </c>
      <c r="CV7" s="1901">
        <v>5</v>
      </c>
      <c r="CW7" s="11"/>
      <c r="CX7" s="1901">
        <v>0</v>
      </c>
      <c r="CY7" s="1901">
        <v>0</v>
      </c>
      <c r="CZ7" s="1901">
        <v>0</v>
      </c>
      <c r="DA7" s="1901">
        <v>4</v>
      </c>
      <c r="DB7" s="1901">
        <v>0</v>
      </c>
      <c r="DC7" s="1896">
        <v>4</v>
      </c>
      <c r="DD7" s="1901">
        <v>1</v>
      </c>
      <c r="DE7" s="1901">
        <v>3</v>
      </c>
      <c r="DF7" s="11"/>
      <c r="DG7" s="1901">
        <v>0</v>
      </c>
      <c r="DH7" s="1901">
        <v>0</v>
      </c>
      <c r="DI7" s="1901">
        <v>0</v>
      </c>
      <c r="DJ7" s="1901">
        <v>5</v>
      </c>
      <c r="DK7" s="1901">
        <v>0</v>
      </c>
      <c r="DL7" s="1896">
        <v>5</v>
      </c>
      <c r="DM7" s="1901">
        <v>0</v>
      </c>
      <c r="DN7" s="1901">
        <v>5</v>
      </c>
      <c r="DO7" s="11"/>
      <c r="DP7" s="1901">
        <v>0</v>
      </c>
      <c r="DQ7" s="1901">
        <v>0</v>
      </c>
      <c r="DR7" s="1901">
        <v>0</v>
      </c>
      <c r="DS7" s="1901">
        <v>1</v>
      </c>
      <c r="DT7" s="1901">
        <v>0</v>
      </c>
      <c r="DU7" s="1896">
        <v>1</v>
      </c>
      <c r="DV7" s="1901">
        <v>0</v>
      </c>
      <c r="DW7" s="1901">
        <v>1</v>
      </c>
      <c r="DX7" s="11"/>
      <c r="DY7" s="1901">
        <v>0</v>
      </c>
      <c r="DZ7" s="1901">
        <v>0</v>
      </c>
      <c r="EA7" s="1901">
        <v>0</v>
      </c>
      <c r="EB7" s="1901">
        <v>1</v>
      </c>
      <c r="EC7" s="1901">
        <v>0</v>
      </c>
      <c r="ED7" s="1896">
        <v>1</v>
      </c>
      <c r="EE7" s="1901">
        <v>0</v>
      </c>
      <c r="EF7" s="1901">
        <v>1</v>
      </c>
      <c r="EG7" s="11"/>
      <c r="EH7" s="1901">
        <v>0</v>
      </c>
      <c r="EI7" s="1901">
        <v>0</v>
      </c>
      <c r="EJ7" s="1901">
        <v>0</v>
      </c>
      <c r="EK7" s="1901">
        <v>1</v>
      </c>
      <c r="EL7" s="1901">
        <v>0</v>
      </c>
      <c r="EM7" s="1896">
        <v>1</v>
      </c>
      <c r="EN7" s="1901">
        <v>0</v>
      </c>
      <c r="EO7" s="1901">
        <v>1</v>
      </c>
      <c r="EP7" s="11"/>
      <c r="EQ7" s="1901">
        <v>0</v>
      </c>
      <c r="ER7" s="1901">
        <v>0</v>
      </c>
      <c r="ES7" s="1901">
        <v>0</v>
      </c>
      <c r="ET7" s="1901">
        <v>1</v>
      </c>
      <c r="EU7" s="1901">
        <v>0</v>
      </c>
      <c r="EV7" s="1896">
        <v>1</v>
      </c>
      <c r="EW7" s="1901">
        <v>0</v>
      </c>
      <c r="EX7" s="1901">
        <v>1</v>
      </c>
      <c r="EY7" s="11"/>
      <c r="EZ7" s="1901">
        <v>0</v>
      </c>
      <c r="FA7" s="1901">
        <v>0</v>
      </c>
      <c r="FB7" s="1901">
        <v>0</v>
      </c>
      <c r="FC7" s="1901">
        <v>1</v>
      </c>
      <c r="FD7" s="1901">
        <v>0</v>
      </c>
      <c r="FE7" s="1896">
        <v>1</v>
      </c>
      <c r="FF7" s="1901">
        <v>0</v>
      </c>
      <c r="FG7" s="1901">
        <v>1</v>
      </c>
      <c r="FH7" s="11"/>
      <c r="FI7" s="1901">
        <v>0</v>
      </c>
      <c r="FJ7" s="1901">
        <v>0</v>
      </c>
      <c r="FK7" s="1901">
        <v>0</v>
      </c>
      <c r="FL7" s="1901">
        <v>2</v>
      </c>
      <c r="FM7" s="1901">
        <v>0</v>
      </c>
      <c r="FN7" s="1897">
        <v>2</v>
      </c>
      <c r="FO7" s="1901">
        <v>0</v>
      </c>
      <c r="FP7" s="1901">
        <v>2</v>
      </c>
      <c r="FQ7" s="11"/>
      <c r="FR7" s="1901">
        <v>0</v>
      </c>
      <c r="FS7" s="1901">
        <v>0</v>
      </c>
      <c r="FT7" s="1901">
        <v>0</v>
      </c>
      <c r="FU7" s="1901">
        <v>3</v>
      </c>
      <c r="FV7" s="1901">
        <v>0</v>
      </c>
      <c r="FW7" s="1897">
        <v>3</v>
      </c>
      <c r="FX7" s="1901">
        <v>0</v>
      </c>
      <c r="FY7" s="1901">
        <v>3</v>
      </c>
      <c r="FZ7" s="11"/>
      <c r="GA7" s="1901">
        <v>0</v>
      </c>
      <c r="GB7" s="1901">
        <v>0</v>
      </c>
      <c r="GC7" s="1901">
        <v>0</v>
      </c>
      <c r="GD7" s="1901">
        <v>6</v>
      </c>
      <c r="GE7" s="1901">
        <v>0</v>
      </c>
      <c r="GF7" s="1897">
        <v>6</v>
      </c>
      <c r="GG7" s="1901">
        <v>0</v>
      </c>
      <c r="GH7" s="1901">
        <v>6</v>
      </c>
      <c r="GI7" s="11"/>
      <c r="GJ7" s="1902">
        <v>0</v>
      </c>
      <c r="GK7" s="1902">
        <v>1</v>
      </c>
      <c r="GL7" s="1902">
        <v>0</v>
      </c>
      <c r="GM7" s="1902">
        <v>33</v>
      </c>
      <c r="GN7" s="1902">
        <v>0</v>
      </c>
      <c r="GO7" s="1899">
        <v>34</v>
      </c>
      <c r="GP7" s="1902">
        <v>2</v>
      </c>
      <c r="GQ7" s="1902">
        <v>32</v>
      </c>
    </row>
    <row r="8" spans="1:199">
      <c r="A8" s="1900">
        <v>5</v>
      </c>
      <c r="B8" s="1118" t="s">
        <v>305</v>
      </c>
      <c r="C8" s="2325">
        <v>0</v>
      </c>
      <c r="D8" s="2325">
        <v>1</v>
      </c>
      <c r="E8" s="2325">
        <v>0</v>
      </c>
      <c r="F8" s="2325">
        <v>20</v>
      </c>
      <c r="G8" s="2325">
        <v>0</v>
      </c>
      <c r="H8" s="2325">
        <v>21</v>
      </c>
      <c r="I8" s="2325">
        <v>0</v>
      </c>
      <c r="J8" s="2325">
        <v>21</v>
      </c>
      <c r="K8" s="2327"/>
      <c r="L8" s="2325">
        <v>0</v>
      </c>
      <c r="M8" s="2325">
        <v>1</v>
      </c>
      <c r="N8" s="2325">
        <v>0</v>
      </c>
      <c r="O8" s="2325">
        <v>12</v>
      </c>
      <c r="P8" s="2325">
        <v>0</v>
      </c>
      <c r="Q8" s="2325">
        <v>13</v>
      </c>
      <c r="R8" s="2325">
        <v>0</v>
      </c>
      <c r="S8" s="2325">
        <v>13</v>
      </c>
      <c r="T8" s="2327"/>
      <c r="U8" s="1897">
        <v>0</v>
      </c>
      <c r="V8" s="1897">
        <v>40</v>
      </c>
      <c r="W8" s="1897">
        <v>0</v>
      </c>
      <c r="X8" s="1897">
        <v>55</v>
      </c>
      <c r="Y8" s="1897">
        <v>0</v>
      </c>
      <c r="Z8" s="1897">
        <v>95</v>
      </c>
      <c r="AA8" s="1897">
        <v>0</v>
      </c>
      <c r="AB8" s="1897">
        <v>95</v>
      </c>
      <c r="AC8" s="1896"/>
      <c r="AD8" s="1897">
        <v>0</v>
      </c>
      <c r="AE8" s="1897">
        <v>58</v>
      </c>
      <c r="AF8" s="1897">
        <v>0</v>
      </c>
      <c r="AG8" s="1897">
        <v>56</v>
      </c>
      <c r="AH8" s="1896">
        <v>0</v>
      </c>
      <c r="AI8" s="1897">
        <v>114</v>
      </c>
      <c r="AJ8" s="1897">
        <v>1</v>
      </c>
      <c r="AK8" s="1897">
        <v>113</v>
      </c>
      <c r="AL8" s="1896"/>
      <c r="AM8" s="1897">
        <v>0</v>
      </c>
      <c r="AN8" s="1897">
        <v>74</v>
      </c>
      <c r="AO8" s="1897">
        <v>0</v>
      </c>
      <c r="AP8" s="1897">
        <v>75</v>
      </c>
      <c r="AQ8" s="1896">
        <v>0</v>
      </c>
      <c r="AR8" s="1897">
        <v>149</v>
      </c>
      <c r="AS8" s="1897">
        <v>1</v>
      </c>
      <c r="AT8" s="1897">
        <v>148</v>
      </c>
      <c r="AU8" s="1896"/>
      <c r="AV8" s="1897">
        <v>0</v>
      </c>
      <c r="AW8" s="1897">
        <v>73</v>
      </c>
      <c r="AX8" s="1897">
        <v>0</v>
      </c>
      <c r="AY8" s="1897">
        <v>76</v>
      </c>
      <c r="AZ8" s="1896">
        <v>0</v>
      </c>
      <c r="BA8" s="1897">
        <v>149</v>
      </c>
      <c r="BB8" s="1897">
        <v>0</v>
      </c>
      <c r="BC8" s="1897">
        <v>149</v>
      </c>
      <c r="BD8" s="11"/>
      <c r="BE8" s="1896">
        <v>0</v>
      </c>
      <c r="BF8" s="1897">
        <v>87</v>
      </c>
      <c r="BG8" s="1897">
        <v>0</v>
      </c>
      <c r="BH8" s="1897">
        <v>87</v>
      </c>
      <c r="BI8" s="1897">
        <v>0</v>
      </c>
      <c r="BJ8" s="1896">
        <v>174</v>
      </c>
      <c r="BK8" s="1897">
        <v>1</v>
      </c>
      <c r="BL8" s="1897">
        <v>173</v>
      </c>
      <c r="BM8" s="11"/>
      <c r="BN8" s="1896">
        <v>0</v>
      </c>
      <c r="BO8" s="1897">
        <v>70</v>
      </c>
      <c r="BP8" s="1897">
        <v>0</v>
      </c>
      <c r="BQ8" s="1897">
        <v>70</v>
      </c>
      <c r="BR8" s="1897">
        <v>0</v>
      </c>
      <c r="BS8" s="1896">
        <v>140</v>
      </c>
      <c r="BT8" s="1897">
        <v>1</v>
      </c>
      <c r="BU8" s="1897">
        <v>139</v>
      </c>
      <c r="BV8" s="11"/>
      <c r="BW8" s="1896">
        <v>0</v>
      </c>
      <c r="BX8" s="1897">
        <v>36</v>
      </c>
      <c r="BY8" s="1897">
        <v>0</v>
      </c>
      <c r="BZ8" s="1897">
        <v>37</v>
      </c>
      <c r="CA8" s="1897">
        <v>0</v>
      </c>
      <c r="CB8" s="1896">
        <v>73</v>
      </c>
      <c r="CC8" s="1897">
        <v>0</v>
      </c>
      <c r="CD8" s="1897">
        <v>73</v>
      </c>
      <c r="CE8" s="11"/>
      <c r="CF8" s="1896">
        <v>0</v>
      </c>
      <c r="CG8" s="1897">
        <v>30</v>
      </c>
      <c r="CH8" s="1897">
        <v>0</v>
      </c>
      <c r="CI8" s="1897">
        <v>31</v>
      </c>
      <c r="CJ8" s="1897">
        <v>0</v>
      </c>
      <c r="CK8" s="1896">
        <v>61</v>
      </c>
      <c r="CL8" s="1897">
        <v>1</v>
      </c>
      <c r="CM8" s="1897">
        <v>60</v>
      </c>
      <c r="CN8" s="11"/>
      <c r="CO8" s="1896">
        <v>0</v>
      </c>
      <c r="CP8" s="1897">
        <v>38</v>
      </c>
      <c r="CQ8" s="1897">
        <v>0</v>
      </c>
      <c r="CR8" s="1897">
        <v>38</v>
      </c>
      <c r="CS8" s="1897">
        <v>0</v>
      </c>
      <c r="CT8" s="1896">
        <v>76</v>
      </c>
      <c r="CU8" s="1897">
        <v>0</v>
      </c>
      <c r="CV8" s="1897">
        <v>76</v>
      </c>
      <c r="CW8" s="11"/>
      <c r="CX8" s="1896">
        <v>0</v>
      </c>
      <c r="CY8" s="1897">
        <v>31</v>
      </c>
      <c r="CZ8" s="1897">
        <v>0</v>
      </c>
      <c r="DA8" s="1897">
        <v>34</v>
      </c>
      <c r="DB8" s="1897">
        <v>0</v>
      </c>
      <c r="DC8" s="1896">
        <v>65</v>
      </c>
      <c r="DD8" s="1897">
        <v>3</v>
      </c>
      <c r="DE8" s="1897">
        <v>62</v>
      </c>
      <c r="DF8" s="11"/>
      <c r="DG8" s="1896">
        <v>0</v>
      </c>
      <c r="DH8" s="1897">
        <v>43</v>
      </c>
      <c r="DI8" s="1897">
        <v>0</v>
      </c>
      <c r="DJ8" s="1897">
        <v>47</v>
      </c>
      <c r="DK8" s="1897">
        <v>0</v>
      </c>
      <c r="DL8" s="1896">
        <v>90</v>
      </c>
      <c r="DM8" s="1897">
        <v>0</v>
      </c>
      <c r="DN8" s="1897">
        <v>90</v>
      </c>
      <c r="DO8" s="11"/>
      <c r="DP8" s="1896">
        <v>0</v>
      </c>
      <c r="DQ8" s="1897">
        <v>61</v>
      </c>
      <c r="DR8" s="1897">
        <v>0</v>
      </c>
      <c r="DS8" s="1897">
        <v>62</v>
      </c>
      <c r="DT8" s="1897">
        <v>0</v>
      </c>
      <c r="DU8" s="1896">
        <v>123</v>
      </c>
      <c r="DV8" s="1897">
        <v>0</v>
      </c>
      <c r="DW8" s="1897">
        <v>123</v>
      </c>
      <c r="DX8" s="11"/>
      <c r="DY8" s="1896">
        <v>0</v>
      </c>
      <c r="DZ8" s="1897">
        <v>51</v>
      </c>
      <c r="EA8" s="1897">
        <v>0</v>
      </c>
      <c r="EB8" s="1897">
        <v>51</v>
      </c>
      <c r="EC8" s="1897">
        <v>0</v>
      </c>
      <c r="ED8" s="1896">
        <v>102</v>
      </c>
      <c r="EE8" s="1897">
        <v>1</v>
      </c>
      <c r="EF8" s="1897">
        <v>101</v>
      </c>
      <c r="EG8" s="11"/>
      <c r="EH8" s="1896">
        <v>0</v>
      </c>
      <c r="EI8" s="1897">
        <v>77</v>
      </c>
      <c r="EJ8" s="1897">
        <v>0</v>
      </c>
      <c r="EK8" s="1897">
        <v>78</v>
      </c>
      <c r="EL8" s="1897">
        <v>0</v>
      </c>
      <c r="EM8" s="1896">
        <v>155</v>
      </c>
      <c r="EN8" s="1897">
        <v>2</v>
      </c>
      <c r="EO8" s="1897">
        <v>153</v>
      </c>
      <c r="EP8" s="11"/>
      <c r="EQ8" s="1896">
        <v>0</v>
      </c>
      <c r="ER8" s="1897">
        <v>53</v>
      </c>
      <c r="ES8" s="1897">
        <v>0</v>
      </c>
      <c r="ET8" s="1897">
        <v>55</v>
      </c>
      <c r="EU8" s="1897">
        <v>0</v>
      </c>
      <c r="EV8" s="1896">
        <v>108</v>
      </c>
      <c r="EW8" s="1897">
        <v>2</v>
      </c>
      <c r="EX8" s="1897">
        <v>106</v>
      </c>
      <c r="EY8" s="11"/>
      <c r="EZ8" s="1896">
        <v>0</v>
      </c>
      <c r="FA8" s="1897">
        <v>55</v>
      </c>
      <c r="FB8" s="1897">
        <v>0</v>
      </c>
      <c r="FC8" s="1897">
        <v>55</v>
      </c>
      <c r="FD8" s="1897">
        <v>0</v>
      </c>
      <c r="FE8" s="1896">
        <v>110</v>
      </c>
      <c r="FF8" s="1897">
        <v>2</v>
      </c>
      <c r="FG8" s="1897">
        <v>108</v>
      </c>
      <c r="FH8" s="11"/>
      <c r="FI8" s="1896">
        <v>0</v>
      </c>
      <c r="FJ8" s="1897">
        <v>56</v>
      </c>
      <c r="FK8" s="1897">
        <v>0</v>
      </c>
      <c r="FL8" s="1897">
        <v>56</v>
      </c>
      <c r="FM8" s="1897">
        <v>0</v>
      </c>
      <c r="FN8" s="1897">
        <v>112</v>
      </c>
      <c r="FO8" s="1897">
        <v>1</v>
      </c>
      <c r="FP8" s="1897">
        <v>111</v>
      </c>
      <c r="FQ8" s="11"/>
      <c r="FR8" s="1896">
        <v>0</v>
      </c>
      <c r="FS8" s="1897">
        <v>20</v>
      </c>
      <c r="FT8" s="1897">
        <v>0</v>
      </c>
      <c r="FU8" s="1897">
        <v>21</v>
      </c>
      <c r="FV8" s="1897">
        <v>0</v>
      </c>
      <c r="FW8" s="1897">
        <v>41</v>
      </c>
      <c r="FX8" s="1897">
        <v>1</v>
      </c>
      <c r="FY8" s="1897">
        <v>40</v>
      </c>
      <c r="FZ8" s="11"/>
      <c r="GA8" s="1896">
        <v>0</v>
      </c>
      <c r="GB8" s="1897">
        <v>18</v>
      </c>
      <c r="GC8" s="1897">
        <v>0</v>
      </c>
      <c r="GD8" s="1897">
        <v>18</v>
      </c>
      <c r="GE8" s="1897">
        <v>0</v>
      </c>
      <c r="GF8" s="1897">
        <v>36</v>
      </c>
      <c r="GG8" s="1897">
        <v>0</v>
      </c>
      <c r="GH8" s="1897">
        <v>36</v>
      </c>
      <c r="GI8" s="11"/>
      <c r="GJ8" s="1898">
        <v>0</v>
      </c>
      <c r="GK8" s="1899">
        <v>13</v>
      </c>
      <c r="GL8" s="1899">
        <v>0</v>
      </c>
      <c r="GM8" s="1899">
        <v>13</v>
      </c>
      <c r="GN8" s="1899">
        <v>0</v>
      </c>
      <c r="GO8" s="1899">
        <v>26</v>
      </c>
      <c r="GP8" s="1899">
        <v>0</v>
      </c>
      <c r="GQ8" s="1899">
        <v>26</v>
      </c>
    </row>
    <row r="9" spans="1:199">
      <c r="A9" s="1900">
        <v>6</v>
      </c>
      <c r="B9" s="1118" t="s">
        <v>306</v>
      </c>
      <c r="C9" s="2325">
        <v>52</v>
      </c>
      <c r="D9" s="2325">
        <v>24</v>
      </c>
      <c r="E9" s="2325">
        <v>0</v>
      </c>
      <c r="F9" s="2325">
        <v>13</v>
      </c>
      <c r="G9" s="2325">
        <v>0</v>
      </c>
      <c r="H9" s="2325">
        <v>89</v>
      </c>
      <c r="I9" s="2325">
        <v>52</v>
      </c>
      <c r="J9" s="2325">
        <v>37</v>
      </c>
      <c r="K9" s="2327"/>
      <c r="L9" s="2325">
        <v>44</v>
      </c>
      <c r="M9" s="2325">
        <v>19</v>
      </c>
      <c r="N9" s="2325">
        <v>0</v>
      </c>
      <c r="O9" s="2325">
        <v>7</v>
      </c>
      <c r="P9" s="2325">
        <v>0</v>
      </c>
      <c r="Q9" s="2325">
        <v>70</v>
      </c>
      <c r="R9" s="2325">
        <v>44</v>
      </c>
      <c r="S9" s="2325">
        <v>26</v>
      </c>
      <c r="T9" s="2327"/>
      <c r="U9" s="1897">
        <v>52</v>
      </c>
      <c r="V9" s="1897">
        <v>54</v>
      </c>
      <c r="W9" s="1897">
        <v>0</v>
      </c>
      <c r="X9" s="1897">
        <v>6</v>
      </c>
      <c r="Y9" s="1897">
        <v>0</v>
      </c>
      <c r="Z9" s="1897">
        <v>112</v>
      </c>
      <c r="AA9" s="1897">
        <v>52</v>
      </c>
      <c r="AB9" s="1897">
        <v>61</v>
      </c>
      <c r="AC9" s="1896"/>
      <c r="AD9" s="1897">
        <v>50</v>
      </c>
      <c r="AE9" s="1897">
        <v>52</v>
      </c>
      <c r="AF9" s="1897">
        <v>0</v>
      </c>
      <c r="AG9" s="1897">
        <v>8</v>
      </c>
      <c r="AH9" s="1896">
        <v>0</v>
      </c>
      <c r="AI9" s="1897">
        <v>110</v>
      </c>
      <c r="AJ9" s="1897">
        <v>50</v>
      </c>
      <c r="AK9" s="1897">
        <v>60</v>
      </c>
      <c r="AL9" s="1896"/>
      <c r="AM9" s="1897">
        <v>48</v>
      </c>
      <c r="AN9" s="1897">
        <v>19</v>
      </c>
      <c r="AO9" s="1897">
        <v>0</v>
      </c>
      <c r="AP9" s="1897">
        <v>14</v>
      </c>
      <c r="AQ9" s="1896">
        <v>0</v>
      </c>
      <c r="AR9" s="1897">
        <v>81</v>
      </c>
      <c r="AS9" s="1897">
        <v>48</v>
      </c>
      <c r="AT9" s="1897">
        <v>33</v>
      </c>
      <c r="AU9" s="1896"/>
      <c r="AV9" s="1897">
        <v>47</v>
      </c>
      <c r="AW9" s="1897">
        <v>13</v>
      </c>
      <c r="AX9" s="1897">
        <v>0</v>
      </c>
      <c r="AY9" s="1897">
        <v>33</v>
      </c>
      <c r="AZ9" s="1896">
        <v>0</v>
      </c>
      <c r="BA9" s="1897">
        <v>93</v>
      </c>
      <c r="BB9" s="1897">
        <v>47</v>
      </c>
      <c r="BC9" s="1897">
        <v>46</v>
      </c>
      <c r="BD9" s="11"/>
      <c r="BE9" s="1896">
        <v>37</v>
      </c>
      <c r="BF9" s="1897">
        <v>7</v>
      </c>
      <c r="BG9" s="1897">
        <v>0</v>
      </c>
      <c r="BH9" s="1897">
        <v>28</v>
      </c>
      <c r="BI9" s="1897">
        <v>0</v>
      </c>
      <c r="BJ9" s="1896">
        <v>72</v>
      </c>
      <c r="BK9" s="1897">
        <v>37</v>
      </c>
      <c r="BL9" s="1897">
        <v>35</v>
      </c>
      <c r="BM9" s="11"/>
      <c r="BN9" s="1896">
        <v>27</v>
      </c>
      <c r="BO9" s="1897">
        <v>10</v>
      </c>
      <c r="BP9" s="1897">
        <v>0</v>
      </c>
      <c r="BQ9" s="1897">
        <v>45</v>
      </c>
      <c r="BR9" s="1897">
        <v>0</v>
      </c>
      <c r="BS9" s="1896">
        <v>82</v>
      </c>
      <c r="BT9" s="1897">
        <v>28</v>
      </c>
      <c r="BU9" s="1897">
        <v>54</v>
      </c>
      <c r="BV9" s="11"/>
      <c r="BW9" s="1896">
        <v>22</v>
      </c>
      <c r="BX9" s="1897">
        <v>10</v>
      </c>
      <c r="BY9" s="1897">
        <v>0</v>
      </c>
      <c r="BZ9" s="1897">
        <v>76</v>
      </c>
      <c r="CA9" s="1897">
        <v>0</v>
      </c>
      <c r="CB9" s="1896">
        <v>108</v>
      </c>
      <c r="CC9" s="1897">
        <v>23</v>
      </c>
      <c r="CD9" s="1897">
        <v>85</v>
      </c>
      <c r="CE9" s="11"/>
      <c r="CF9" s="1896">
        <v>16</v>
      </c>
      <c r="CG9" s="1897">
        <v>12</v>
      </c>
      <c r="CH9" s="1897">
        <v>0</v>
      </c>
      <c r="CI9" s="1897">
        <v>102</v>
      </c>
      <c r="CJ9" s="1897">
        <v>0</v>
      </c>
      <c r="CK9" s="1896">
        <v>130</v>
      </c>
      <c r="CL9" s="1897">
        <v>18</v>
      </c>
      <c r="CM9" s="1897">
        <v>112</v>
      </c>
      <c r="CN9" s="11"/>
      <c r="CO9" s="1896">
        <v>0</v>
      </c>
      <c r="CP9" s="1897">
        <v>13</v>
      </c>
      <c r="CQ9" s="1897">
        <v>0</v>
      </c>
      <c r="CR9" s="1897">
        <v>84</v>
      </c>
      <c r="CS9" s="1897">
        <v>0</v>
      </c>
      <c r="CT9" s="1896">
        <v>97</v>
      </c>
      <c r="CU9" s="1897">
        <v>2</v>
      </c>
      <c r="CV9" s="1897">
        <v>95</v>
      </c>
      <c r="CW9" s="11"/>
      <c r="CX9" s="1896">
        <v>0</v>
      </c>
      <c r="CY9" s="1897">
        <v>6</v>
      </c>
      <c r="CZ9" s="1897">
        <v>0</v>
      </c>
      <c r="DA9" s="1897">
        <v>119</v>
      </c>
      <c r="DB9" s="1897">
        <v>0</v>
      </c>
      <c r="DC9" s="1896">
        <v>125</v>
      </c>
      <c r="DD9" s="1897">
        <v>16</v>
      </c>
      <c r="DE9" s="1897">
        <v>109</v>
      </c>
      <c r="DF9" s="11"/>
      <c r="DG9" s="1896">
        <v>0</v>
      </c>
      <c r="DH9" s="1897">
        <v>9</v>
      </c>
      <c r="DI9" s="1897">
        <v>0</v>
      </c>
      <c r="DJ9" s="1897">
        <v>92</v>
      </c>
      <c r="DK9" s="1897">
        <v>0</v>
      </c>
      <c r="DL9" s="1896">
        <v>101</v>
      </c>
      <c r="DM9" s="1897">
        <v>2</v>
      </c>
      <c r="DN9" s="1897">
        <v>99</v>
      </c>
      <c r="DO9" s="11"/>
      <c r="DP9" s="1896">
        <v>0</v>
      </c>
      <c r="DQ9" s="1897">
        <v>10</v>
      </c>
      <c r="DR9" s="1897">
        <v>0</v>
      </c>
      <c r="DS9" s="1897">
        <v>67</v>
      </c>
      <c r="DT9" s="1897">
        <v>0</v>
      </c>
      <c r="DU9" s="1896">
        <v>77</v>
      </c>
      <c r="DV9" s="1897">
        <v>0</v>
      </c>
      <c r="DW9" s="1897">
        <v>77</v>
      </c>
      <c r="DX9" s="11"/>
      <c r="DY9" s="1896">
        <v>0</v>
      </c>
      <c r="DZ9" s="1897">
        <v>41</v>
      </c>
      <c r="EA9" s="1897">
        <v>0</v>
      </c>
      <c r="EB9" s="1897">
        <v>73</v>
      </c>
      <c r="EC9" s="1897">
        <v>0</v>
      </c>
      <c r="ED9" s="1896">
        <v>114</v>
      </c>
      <c r="EE9" s="1897">
        <v>6</v>
      </c>
      <c r="EF9" s="1897">
        <v>108</v>
      </c>
      <c r="EG9" s="11"/>
      <c r="EH9" s="1896">
        <v>0</v>
      </c>
      <c r="EI9" s="1897">
        <v>31</v>
      </c>
      <c r="EJ9" s="1897">
        <v>0</v>
      </c>
      <c r="EK9" s="1897">
        <v>70</v>
      </c>
      <c r="EL9" s="1897">
        <v>0</v>
      </c>
      <c r="EM9" s="1896">
        <v>101</v>
      </c>
      <c r="EN9" s="1897">
        <v>3</v>
      </c>
      <c r="EO9" s="1897">
        <v>98</v>
      </c>
      <c r="EP9" s="11"/>
      <c r="EQ9" s="1896">
        <v>0</v>
      </c>
      <c r="ER9" s="1897">
        <v>44</v>
      </c>
      <c r="ES9" s="1897">
        <v>0</v>
      </c>
      <c r="ET9" s="1897">
        <v>54</v>
      </c>
      <c r="EU9" s="1897">
        <v>0</v>
      </c>
      <c r="EV9" s="1896">
        <v>98</v>
      </c>
      <c r="EW9" s="1897">
        <v>5</v>
      </c>
      <c r="EX9" s="1897">
        <v>93</v>
      </c>
      <c r="EY9" s="11"/>
      <c r="EZ9" s="1896">
        <v>0</v>
      </c>
      <c r="FA9" s="1897">
        <v>19</v>
      </c>
      <c r="FB9" s="1897">
        <v>0</v>
      </c>
      <c r="FC9" s="1897">
        <v>61</v>
      </c>
      <c r="FD9" s="1897">
        <v>0</v>
      </c>
      <c r="FE9" s="1896">
        <v>80</v>
      </c>
      <c r="FF9" s="1897">
        <v>3</v>
      </c>
      <c r="FG9" s="1897">
        <v>77</v>
      </c>
      <c r="FH9" s="11"/>
      <c r="FI9" s="1896">
        <v>0</v>
      </c>
      <c r="FJ9" s="1897">
        <v>11</v>
      </c>
      <c r="FK9" s="1897">
        <v>0</v>
      </c>
      <c r="FL9" s="1897">
        <v>78</v>
      </c>
      <c r="FM9" s="1897">
        <v>0</v>
      </c>
      <c r="FN9" s="1897">
        <v>89</v>
      </c>
      <c r="FO9" s="1897">
        <v>1</v>
      </c>
      <c r="FP9" s="1897">
        <v>88</v>
      </c>
      <c r="FQ9" s="11"/>
      <c r="FR9" s="1896">
        <v>0</v>
      </c>
      <c r="FS9" s="1897">
        <v>108</v>
      </c>
      <c r="FT9" s="1897">
        <v>0</v>
      </c>
      <c r="FU9" s="1897">
        <v>77</v>
      </c>
      <c r="FV9" s="1897">
        <v>0</v>
      </c>
      <c r="FW9" s="1897">
        <v>185</v>
      </c>
      <c r="FX9" s="1897">
        <v>2</v>
      </c>
      <c r="FY9" s="1897">
        <v>183</v>
      </c>
      <c r="FZ9" s="11"/>
      <c r="GA9" s="1896">
        <v>0</v>
      </c>
      <c r="GB9" s="1897">
        <v>107</v>
      </c>
      <c r="GC9" s="1897">
        <v>0</v>
      </c>
      <c r="GD9" s="1897">
        <v>89</v>
      </c>
      <c r="GE9" s="1897">
        <v>0</v>
      </c>
      <c r="GF9" s="1897">
        <v>196</v>
      </c>
      <c r="GG9" s="1897">
        <v>3</v>
      </c>
      <c r="GH9" s="1897">
        <v>193</v>
      </c>
      <c r="GI9" s="11"/>
      <c r="GJ9" s="1898">
        <v>0</v>
      </c>
      <c r="GK9" s="1899">
        <v>36</v>
      </c>
      <c r="GL9" s="1899">
        <v>0</v>
      </c>
      <c r="GM9" s="1899">
        <v>68</v>
      </c>
      <c r="GN9" s="1899">
        <v>0</v>
      </c>
      <c r="GO9" s="1899">
        <v>104</v>
      </c>
      <c r="GP9" s="1899">
        <v>3</v>
      </c>
      <c r="GQ9" s="1899">
        <v>101</v>
      </c>
    </row>
    <row r="10" spans="1:199">
      <c r="A10" s="1900">
        <v>7</v>
      </c>
      <c r="B10" s="1118" t="s">
        <v>170</v>
      </c>
      <c r="C10" s="2325">
        <v>0</v>
      </c>
      <c r="D10" s="2325">
        <v>0</v>
      </c>
      <c r="E10" s="2325">
        <v>0</v>
      </c>
      <c r="F10" s="2325">
        <v>0</v>
      </c>
      <c r="G10" s="2325">
        <v>0</v>
      </c>
      <c r="H10" s="2325">
        <v>0</v>
      </c>
      <c r="I10" s="2325">
        <v>0</v>
      </c>
      <c r="J10" s="2325">
        <v>0</v>
      </c>
      <c r="K10" s="2327"/>
      <c r="L10" s="2325">
        <v>0</v>
      </c>
      <c r="M10" s="2325">
        <v>0</v>
      </c>
      <c r="N10" s="2325">
        <v>0</v>
      </c>
      <c r="O10" s="2325">
        <v>0</v>
      </c>
      <c r="P10" s="2325">
        <v>0</v>
      </c>
      <c r="Q10" s="2325">
        <v>0</v>
      </c>
      <c r="R10" s="2325">
        <v>0</v>
      </c>
      <c r="S10" s="2325">
        <v>0</v>
      </c>
      <c r="T10" s="2327"/>
      <c r="U10" s="1897">
        <v>0</v>
      </c>
      <c r="V10" s="1897">
        <v>0</v>
      </c>
      <c r="W10" s="1897">
        <v>0</v>
      </c>
      <c r="X10" s="1897">
        <v>0</v>
      </c>
      <c r="Y10" s="1897">
        <v>0</v>
      </c>
      <c r="Z10" s="1897">
        <v>0</v>
      </c>
      <c r="AA10" s="1897">
        <v>0</v>
      </c>
      <c r="AB10" s="1897">
        <v>0</v>
      </c>
      <c r="AC10" s="1896"/>
      <c r="AD10" s="1897">
        <v>0</v>
      </c>
      <c r="AE10" s="1897">
        <v>0</v>
      </c>
      <c r="AF10" s="1897">
        <v>0</v>
      </c>
      <c r="AG10" s="1897">
        <v>0</v>
      </c>
      <c r="AH10" s="1896">
        <v>0</v>
      </c>
      <c r="AI10" s="1897">
        <v>0</v>
      </c>
      <c r="AJ10" s="1897">
        <v>0</v>
      </c>
      <c r="AK10" s="1897">
        <v>0</v>
      </c>
      <c r="AL10" s="1896"/>
      <c r="AM10" s="1897">
        <v>0</v>
      </c>
      <c r="AN10" s="1897">
        <v>0</v>
      </c>
      <c r="AO10" s="1897">
        <v>0</v>
      </c>
      <c r="AP10" s="1897">
        <v>0</v>
      </c>
      <c r="AQ10" s="1896">
        <v>0</v>
      </c>
      <c r="AR10" s="1897">
        <v>0</v>
      </c>
      <c r="AS10" s="1897">
        <v>0</v>
      </c>
      <c r="AT10" s="1897">
        <v>0</v>
      </c>
      <c r="AU10" s="1896"/>
      <c r="AV10" s="1897">
        <v>0</v>
      </c>
      <c r="AW10" s="1897">
        <v>0</v>
      </c>
      <c r="AX10" s="1897">
        <v>0</v>
      </c>
      <c r="AY10" s="1897">
        <v>0</v>
      </c>
      <c r="AZ10" s="1896">
        <v>0</v>
      </c>
      <c r="BA10" s="1897">
        <v>0</v>
      </c>
      <c r="BB10" s="1897">
        <v>0</v>
      </c>
      <c r="BC10" s="1897">
        <v>0</v>
      </c>
      <c r="BD10" s="11"/>
      <c r="BE10" s="1896">
        <v>0</v>
      </c>
      <c r="BF10" s="1897">
        <v>0</v>
      </c>
      <c r="BG10" s="1897">
        <v>0</v>
      </c>
      <c r="BH10" s="1897">
        <v>0</v>
      </c>
      <c r="BI10" s="1897">
        <v>0</v>
      </c>
      <c r="BJ10" s="1896">
        <v>0</v>
      </c>
      <c r="BK10" s="1897">
        <v>0</v>
      </c>
      <c r="BL10" s="1897">
        <v>0</v>
      </c>
      <c r="BM10" s="11"/>
      <c r="BN10" s="1896">
        <v>0</v>
      </c>
      <c r="BO10" s="1897">
        <v>0</v>
      </c>
      <c r="BP10" s="1897">
        <v>0</v>
      </c>
      <c r="BQ10" s="1897">
        <v>0</v>
      </c>
      <c r="BR10" s="1897">
        <v>0</v>
      </c>
      <c r="BS10" s="1896">
        <v>0</v>
      </c>
      <c r="BT10" s="1897">
        <v>0</v>
      </c>
      <c r="BU10" s="1897">
        <v>0</v>
      </c>
      <c r="BV10" s="11"/>
      <c r="BW10" s="1896">
        <v>0</v>
      </c>
      <c r="BX10" s="1897">
        <v>0</v>
      </c>
      <c r="BY10" s="1897">
        <v>0</v>
      </c>
      <c r="BZ10" s="1897">
        <v>0</v>
      </c>
      <c r="CA10" s="1897">
        <v>0</v>
      </c>
      <c r="CB10" s="1896">
        <v>0</v>
      </c>
      <c r="CC10" s="1897">
        <v>0</v>
      </c>
      <c r="CD10" s="1897">
        <v>0</v>
      </c>
      <c r="CE10" s="11"/>
      <c r="CF10" s="1896">
        <v>0</v>
      </c>
      <c r="CG10" s="1897">
        <v>0</v>
      </c>
      <c r="CH10" s="1897">
        <v>0</v>
      </c>
      <c r="CI10" s="1897">
        <v>0</v>
      </c>
      <c r="CJ10" s="1897">
        <v>0</v>
      </c>
      <c r="CK10" s="1896">
        <v>0</v>
      </c>
      <c r="CL10" s="1897">
        <v>0</v>
      </c>
      <c r="CM10" s="1897">
        <v>0</v>
      </c>
      <c r="CN10" s="11"/>
      <c r="CO10" s="1896">
        <v>0</v>
      </c>
      <c r="CP10" s="1897">
        <v>0</v>
      </c>
      <c r="CQ10" s="1897">
        <v>0</v>
      </c>
      <c r="CR10" s="1897">
        <v>0</v>
      </c>
      <c r="CS10" s="1897">
        <v>0</v>
      </c>
      <c r="CT10" s="1896">
        <v>0</v>
      </c>
      <c r="CU10" s="1897">
        <v>0</v>
      </c>
      <c r="CV10" s="1897">
        <v>0</v>
      </c>
      <c r="CW10" s="11"/>
      <c r="CX10" s="1896">
        <v>0</v>
      </c>
      <c r="CY10" s="1897">
        <v>0</v>
      </c>
      <c r="CZ10" s="1897">
        <v>0</v>
      </c>
      <c r="DA10" s="1897">
        <v>0</v>
      </c>
      <c r="DB10" s="1897">
        <v>0</v>
      </c>
      <c r="DC10" s="1896">
        <v>0</v>
      </c>
      <c r="DD10" s="1897">
        <v>0</v>
      </c>
      <c r="DE10" s="1897">
        <v>0</v>
      </c>
      <c r="DF10" s="11"/>
      <c r="DG10" s="1896">
        <v>0</v>
      </c>
      <c r="DH10" s="1897">
        <v>0</v>
      </c>
      <c r="DI10" s="1897">
        <v>0</v>
      </c>
      <c r="DJ10" s="1897">
        <v>0</v>
      </c>
      <c r="DK10" s="1897">
        <v>0</v>
      </c>
      <c r="DL10" s="1896">
        <v>0</v>
      </c>
      <c r="DM10" s="1897">
        <v>0</v>
      </c>
      <c r="DN10" s="1897">
        <v>0</v>
      </c>
      <c r="DO10" s="11"/>
      <c r="DP10" s="1896">
        <v>0</v>
      </c>
      <c r="DQ10" s="1897">
        <v>0</v>
      </c>
      <c r="DR10" s="1897">
        <v>0</v>
      </c>
      <c r="DS10" s="1897">
        <v>0</v>
      </c>
      <c r="DT10" s="1897">
        <v>0</v>
      </c>
      <c r="DU10" s="1896">
        <v>0</v>
      </c>
      <c r="DV10" s="1897">
        <v>0</v>
      </c>
      <c r="DW10" s="1897">
        <v>0</v>
      </c>
      <c r="DX10" s="11"/>
      <c r="DY10" s="1896">
        <v>0</v>
      </c>
      <c r="DZ10" s="1897">
        <v>0</v>
      </c>
      <c r="EA10" s="1897">
        <v>0</v>
      </c>
      <c r="EB10" s="1897">
        <v>0</v>
      </c>
      <c r="EC10" s="1897">
        <v>0</v>
      </c>
      <c r="ED10" s="1896">
        <v>0</v>
      </c>
      <c r="EE10" s="1897">
        <v>0</v>
      </c>
      <c r="EF10" s="1897">
        <v>0</v>
      </c>
      <c r="EG10" s="11"/>
      <c r="EH10" s="1896">
        <v>0</v>
      </c>
      <c r="EI10" s="1897">
        <v>0</v>
      </c>
      <c r="EJ10" s="1897">
        <v>0</v>
      </c>
      <c r="EK10" s="1897">
        <v>0</v>
      </c>
      <c r="EL10" s="1897">
        <v>0</v>
      </c>
      <c r="EM10" s="1896">
        <v>0</v>
      </c>
      <c r="EN10" s="1897">
        <v>0</v>
      </c>
      <c r="EO10" s="1897">
        <v>0</v>
      </c>
      <c r="EP10" s="11"/>
      <c r="EQ10" s="1896">
        <v>0</v>
      </c>
      <c r="ER10" s="1897">
        <v>0</v>
      </c>
      <c r="ES10" s="1897">
        <v>0</v>
      </c>
      <c r="ET10" s="1897">
        <v>0</v>
      </c>
      <c r="EU10" s="1897">
        <v>0</v>
      </c>
      <c r="EV10" s="1896">
        <v>0</v>
      </c>
      <c r="EW10" s="1897">
        <v>0</v>
      </c>
      <c r="EX10" s="1897">
        <v>0</v>
      </c>
      <c r="EY10" s="11"/>
      <c r="EZ10" s="1896">
        <v>0</v>
      </c>
      <c r="FA10" s="1897">
        <v>0</v>
      </c>
      <c r="FB10" s="1897">
        <v>0</v>
      </c>
      <c r="FC10" s="1897">
        <v>0</v>
      </c>
      <c r="FD10" s="1897">
        <v>0</v>
      </c>
      <c r="FE10" s="1896">
        <v>0</v>
      </c>
      <c r="FF10" s="1897">
        <v>0</v>
      </c>
      <c r="FG10" s="1897">
        <v>0</v>
      </c>
      <c r="FH10" s="11"/>
      <c r="FI10" s="1896">
        <v>0</v>
      </c>
      <c r="FJ10" s="1897">
        <v>0</v>
      </c>
      <c r="FK10" s="1897">
        <v>0</v>
      </c>
      <c r="FL10" s="1897">
        <v>0</v>
      </c>
      <c r="FM10" s="1897">
        <v>0</v>
      </c>
      <c r="FN10" s="1897">
        <v>0</v>
      </c>
      <c r="FO10" s="1897">
        <v>0</v>
      </c>
      <c r="FP10" s="1897">
        <v>0</v>
      </c>
      <c r="FQ10" s="11"/>
      <c r="FR10" s="1896">
        <v>0</v>
      </c>
      <c r="FS10" s="1897">
        <v>0</v>
      </c>
      <c r="FT10" s="1897">
        <v>0</v>
      </c>
      <c r="FU10" s="1897">
        <v>0</v>
      </c>
      <c r="FV10" s="1897">
        <v>0</v>
      </c>
      <c r="FW10" s="1897">
        <v>0</v>
      </c>
      <c r="FX10" s="1897">
        <v>0</v>
      </c>
      <c r="FY10" s="1897">
        <v>0</v>
      </c>
      <c r="FZ10" s="11"/>
      <c r="GA10" s="1896">
        <v>0</v>
      </c>
      <c r="GB10" s="1897">
        <v>0</v>
      </c>
      <c r="GC10" s="1897">
        <v>0</v>
      </c>
      <c r="GD10" s="1897">
        <v>0</v>
      </c>
      <c r="GE10" s="1897">
        <v>0</v>
      </c>
      <c r="GF10" s="1897">
        <v>0</v>
      </c>
      <c r="GG10" s="1897">
        <v>0</v>
      </c>
      <c r="GH10" s="1897">
        <v>0</v>
      </c>
      <c r="GI10" s="11"/>
      <c r="GJ10" s="1898">
        <v>0</v>
      </c>
      <c r="GK10" s="1899">
        <v>0</v>
      </c>
      <c r="GL10" s="1899">
        <v>0</v>
      </c>
      <c r="GM10" s="1899">
        <v>0</v>
      </c>
      <c r="GN10" s="1899">
        <v>0</v>
      </c>
      <c r="GO10" s="1899">
        <v>0</v>
      </c>
      <c r="GP10" s="1899">
        <v>0</v>
      </c>
      <c r="GQ10" s="1899">
        <v>0</v>
      </c>
    </row>
    <row r="11" spans="1:199">
      <c r="A11" s="1900">
        <v>8</v>
      </c>
      <c r="B11" s="1118" t="s">
        <v>307</v>
      </c>
      <c r="C11" s="2325">
        <v>0</v>
      </c>
      <c r="D11" s="2325">
        <v>0</v>
      </c>
      <c r="E11" s="2325">
        <v>0</v>
      </c>
      <c r="F11" s="2325">
        <v>0</v>
      </c>
      <c r="G11" s="2325">
        <v>0</v>
      </c>
      <c r="H11" s="2325">
        <v>0</v>
      </c>
      <c r="I11" s="2325">
        <v>0</v>
      </c>
      <c r="J11" s="2325">
        <v>0</v>
      </c>
      <c r="K11" s="2327"/>
      <c r="L11" s="2325">
        <v>0</v>
      </c>
      <c r="M11" s="2325">
        <v>0</v>
      </c>
      <c r="N11" s="2325">
        <v>0</v>
      </c>
      <c r="O11" s="2325">
        <v>0</v>
      </c>
      <c r="P11" s="2325">
        <v>0</v>
      </c>
      <c r="Q11" s="2325">
        <v>0</v>
      </c>
      <c r="R11" s="2325">
        <v>0</v>
      </c>
      <c r="S11" s="2325">
        <v>0</v>
      </c>
      <c r="T11" s="2327"/>
      <c r="U11" s="1897">
        <v>0</v>
      </c>
      <c r="V11" s="1897">
        <v>0</v>
      </c>
      <c r="W11" s="1897">
        <v>0</v>
      </c>
      <c r="X11" s="1897">
        <v>0</v>
      </c>
      <c r="Y11" s="1897">
        <v>0</v>
      </c>
      <c r="Z11" s="1897">
        <v>0</v>
      </c>
      <c r="AA11" s="1897">
        <v>0</v>
      </c>
      <c r="AB11" s="1897">
        <v>0</v>
      </c>
      <c r="AC11" s="1896"/>
      <c r="AD11" s="1897">
        <v>0</v>
      </c>
      <c r="AE11" s="1897">
        <v>0</v>
      </c>
      <c r="AF11" s="1897">
        <v>0</v>
      </c>
      <c r="AG11" s="1897">
        <v>0</v>
      </c>
      <c r="AH11" s="1896">
        <v>0</v>
      </c>
      <c r="AI11" s="1897">
        <v>0</v>
      </c>
      <c r="AJ11" s="1897">
        <v>0</v>
      </c>
      <c r="AK11" s="1897">
        <v>0</v>
      </c>
      <c r="AL11" s="1896"/>
      <c r="AM11" s="1897">
        <v>0</v>
      </c>
      <c r="AN11" s="1897">
        <v>0</v>
      </c>
      <c r="AO11" s="1897">
        <v>0</v>
      </c>
      <c r="AP11" s="1897">
        <v>0</v>
      </c>
      <c r="AQ11" s="1896">
        <v>0</v>
      </c>
      <c r="AR11" s="1897">
        <v>0</v>
      </c>
      <c r="AS11" s="1897">
        <v>0</v>
      </c>
      <c r="AT11" s="1897">
        <v>0</v>
      </c>
      <c r="AU11" s="1896"/>
      <c r="AV11" s="1897">
        <v>0</v>
      </c>
      <c r="AW11" s="1897">
        <v>0</v>
      </c>
      <c r="AX11" s="1897">
        <v>0</v>
      </c>
      <c r="AY11" s="1897">
        <v>0</v>
      </c>
      <c r="AZ11" s="1896">
        <v>0</v>
      </c>
      <c r="BA11" s="1897">
        <v>0</v>
      </c>
      <c r="BB11" s="1897">
        <v>0</v>
      </c>
      <c r="BC11" s="1897">
        <v>0</v>
      </c>
      <c r="BD11" s="11"/>
      <c r="BE11" s="1896">
        <v>0</v>
      </c>
      <c r="BF11" s="1897">
        <v>0</v>
      </c>
      <c r="BG11" s="1897">
        <v>0</v>
      </c>
      <c r="BH11" s="1897">
        <v>0</v>
      </c>
      <c r="BI11" s="1897">
        <v>0</v>
      </c>
      <c r="BJ11" s="1896">
        <v>0</v>
      </c>
      <c r="BK11" s="1897">
        <v>0</v>
      </c>
      <c r="BL11" s="1897">
        <v>0</v>
      </c>
      <c r="BM11" s="11"/>
      <c r="BN11" s="1896">
        <v>0</v>
      </c>
      <c r="BO11" s="1897">
        <v>0</v>
      </c>
      <c r="BP11" s="1897">
        <v>0</v>
      </c>
      <c r="BQ11" s="1897">
        <v>0</v>
      </c>
      <c r="BR11" s="1897">
        <v>0</v>
      </c>
      <c r="BS11" s="1896">
        <v>0</v>
      </c>
      <c r="BT11" s="1897">
        <v>0</v>
      </c>
      <c r="BU11" s="1897">
        <v>0</v>
      </c>
      <c r="BV11" s="11"/>
      <c r="BW11" s="1896">
        <v>0</v>
      </c>
      <c r="BX11" s="1897">
        <v>0</v>
      </c>
      <c r="BY11" s="1897">
        <v>0</v>
      </c>
      <c r="BZ11" s="1897">
        <v>0</v>
      </c>
      <c r="CA11" s="1897">
        <v>0</v>
      </c>
      <c r="CB11" s="1896">
        <v>0</v>
      </c>
      <c r="CC11" s="1897">
        <v>0</v>
      </c>
      <c r="CD11" s="1897">
        <v>0</v>
      </c>
      <c r="CE11" s="11"/>
      <c r="CF11" s="1896">
        <v>0</v>
      </c>
      <c r="CG11" s="1897">
        <v>0</v>
      </c>
      <c r="CH11" s="1897">
        <v>0</v>
      </c>
      <c r="CI11" s="1897">
        <v>0</v>
      </c>
      <c r="CJ11" s="1897">
        <v>0</v>
      </c>
      <c r="CK11" s="1896">
        <v>0</v>
      </c>
      <c r="CL11" s="1897">
        <v>0</v>
      </c>
      <c r="CM11" s="1897">
        <v>0</v>
      </c>
      <c r="CN11" s="11"/>
      <c r="CO11" s="1896">
        <v>0</v>
      </c>
      <c r="CP11" s="1897">
        <v>0</v>
      </c>
      <c r="CQ11" s="1897">
        <v>0</v>
      </c>
      <c r="CR11" s="1897">
        <v>0</v>
      </c>
      <c r="CS11" s="1897">
        <v>0</v>
      </c>
      <c r="CT11" s="1896">
        <v>0</v>
      </c>
      <c r="CU11" s="1897">
        <v>0</v>
      </c>
      <c r="CV11" s="1897">
        <v>0</v>
      </c>
      <c r="CW11" s="11"/>
      <c r="CX11" s="1896">
        <v>0</v>
      </c>
      <c r="CY11" s="1897">
        <v>0</v>
      </c>
      <c r="CZ11" s="1897">
        <v>0</v>
      </c>
      <c r="DA11" s="1897">
        <v>0</v>
      </c>
      <c r="DB11" s="1897">
        <v>0</v>
      </c>
      <c r="DC11" s="1896">
        <v>0</v>
      </c>
      <c r="DD11" s="1897">
        <v>0</v>
      </c>
      <c r="DE11" s="1897">
        <v>0</v>
      </c>
      <c r="DF11" s="11"/>
      <c r="DG11" s="1896">
        <v>0</v>
      </c>
      <c r="DH11" s="1897">
        <v>0</v>
      </c>
      <c r="DI11" s="1897">
        <v>0</v>
      </c>
      <c r="DJ11" s="1897">
        <v>0</v>
      </c>
      <c r="DK11" s="1897">
        <v>0</v>
      </c>
      <c r="DL11" s="1896">
        <v>0</v>
      </c>
      <c r="DM11" s="1897">
        <v>0</v>
      </c>
      <c r="DN11" s="1897">
        <v>0</v>
      </c>
      <c r="DO11" s="11"/>
      <c r="DP11" s="1896">
        <v>0</v>
      </c>
      <c r="DQ11" s="1897">
        <v>0</v>
      </c>
      <c r="DR11" s="1897">
        <v>0</v>
      </c>
      <c r="DS11" s="1897">
        <v>0</v>
      </c>
      <c r="DT11" s="1897">
        <v>0</v>
      </c>
      <c r="DU11" s="1896">
        <v>0</v>
      </c>
      <c r="DV11" s="1897">
        <v>0</v>
      </c>
      <c r="DW11" s="1897">
        <v>0</v>
      </c>
      <c r="DX11" s="11"/>
      <c r="DY11" s="1896">
        <v>0</v>
      </c>
      <c r="DZ11" s="1897">
        <v>0</v>
      </c>
      <c r="EA11" s="1897">
        <v>0</v>
      </c>
      <c r="EB11" s="1897">
        <v>0</v>
      </c>
      <c r="EC11" s="1897">
        <v>0</v>
      </c>
      <c r="ED11" s="1896">
        <v>0</v>
      </c>
      <c r="EE11" s="1897">
        <v>0</v>
      </c>
      <c r="EF11" s="1897">
        <v>0</v>
      </c>
      <c r="EG11" s="11"/>
      <c r="EH11" s="1896">
        <v>0</v>
      </c>
      <c r="EI11" s="1897">
        <v>0</v>
      </c>
      <c r="EJ11" s="1897">
        <v>0</v>
      </c>
      <c r="EK11" s="1897">
        <v>0</v>
      </c>
      <c r="EL11" s="1897">
        <v>0</v>
      </c>
      <c r="EM11" s="1896">
        <v>0</v>
      </c>
      <c r="EN11" s="1897">
        <v>0</v>
      </c>
      <c r="EO11" s="1897">
        <v>0</v>
      </c>
      <c r="EP11" s="11"/>
      <c r="EQ11" s="1896">
        <v>0</v>
      </c>
      <c r="ER11" s="1897">
        <v>0</v>
      </c>
      <c r="ES11" s="1897">
        <v>0</v>
      </c>
      <c r="ET11" s="1897">
        <v>0</v>
      </c>
      <c r="EU11" s="1897">
        <v>0</v>
      </c>
      <c r="EV11" s="1896">
        <v>0</v>
      </c>
      <c r="EW11" s="1897">
        <v>0</v>
      </c>
      <c r="EX11" s="1897">
        <v>0</v>
      </c>
      <c r="EY11" s="11"/>
      <c r="EZ11" s="1896">
        <v>0</v>
      </c>
      <c r="FA11" s="1897">
        <v>0</v>
      </c>
      <c r="FB11" s="1897">
        <v>0</v>
      </c>
      <c r="FC11" s="1897">
        <v>0</v>
      </c>
      <c r="FD11" s="1897">
        <v>0</v>
      </c>
      <c r="FE11" s="1896">
        <v>0</v>
      </c>
      <c r="FF11" s="1897">
        <v>0</v>
      </c>
      <c r="FG11" s="1897">
        <v>0</v>
      </c>
      <c r="FH11" s="11"/>
      <c r="FI11" s="1896">
        <v>0</v>
      </c>
      <c r="FJ11" s="1897">
        <v>0</v>
      </c>
      <c r="FK11" s="1897">
        <v>0</v>
      </c>
      <c r="FL11" s="1897">
        <v>0</v>
      </c>
      <c r="FM11" s="1897">
        <v>0</v>
      </c>
      <c r="FN11" s="1897">
        <v>0</v>
      </c>
      <c r="FO11" s="1897">
        <v>0</v>
      </c>
      <c r="FP11" s="1897">
        <v>0</v>
      </c>
      <c r="FQ11" s="11"/>
      <c r="FR11" s="1896">
        <v>0</v>
      </c>
      <c r="FS11" s="1897">
        <v>0</v>
      </c>
      <c r="FT11" s="1897">
        <v>0</v>
      </c>
      <c r="FU11" s="1897">
        <v>0</v>
      </c>
      <c r="FV11" s="1897">
        <v>0</v>
      </c>
      <c r="FW11" s="1897">
        <v>0</v>
      </c>
      <c r="FX11" s="1897">
        <v>0</v>
      </c>
      <c r="FY11" s="1897">
        <v>0</v>
      </c>
      <c r="FZ11" s="11"/>
      <c r="GA11" s="1896">
        <v>0</v>
      </c>
      <c r="GB11" s="1897">
        <v>0</v>
      </c>
      <c r="GC11" s="1897">
        <v>0</v>
      </c>
      <c r="GD11" s="1897">
        <v>0</v>
      </c>
      <c r="GE11" s="1897">
        <v>0</v>
      </c>
      <c r="GF11" s="1897">
        <v>0</v>
      </c>
      <c r="GG11" s="1897">
        <v>0</v>
      </c>
      <c r="GH11" s="1897">
        <v>0</v>
      </c>
      <c r="GI11" s="11"/>
      <c r="GJ11" s="1898">
        <v>0</v>
      </c>
      <c r="GK11" s="1899">
        <v>0</v>
      </c>
      <c r="GL11" s="1899">
        <v>0</v>
      </c>
      <c r="GM11" s="1899">
        <v>0</v>
      </c>
      <c r="GN11" s="1899">
        <v>0</v>
      </c>
      <c r="GO11" s="1899">
        <v>0</v>
      </c>
      <c r="GP11" s="1899">
        <v>0</v>
      </c>
      <c r="GQ11" s="1899">
        <v>0</v>
      </c>
    </row>
    <row r="12" spans="1:199">
      <c r="A12" s="1900">
        <v>9</v>
      </c>
      <c r="B12" s="1118" t="s">
        <v>308</v>
      </c>
      <c r="C12" s="2325">
        <v>0</v>
      </c>
      <c r="D12" s="2325">
        <v>0</v>
      </c>
      <c r="E12" s="2325">
        <v>0</v>
      </c>
      <c r="F12" s="2325">
        <v>0</v>
      </c>
      <c r="G12" s="2325">
        <v>0</v>
      </c>
      <c r="H12" s="2325">
        <v>0</v>
      </c>
      <c r="I12" s="2325">
        <v>0</v>
      </c>
      <c r="J12" s="2325">
        <v>0</v>
      </c>
      <c r="K12" s="2327"/>
      <c r="L12" s="2325">
        <v>0</v>
      </c>
      <c r="M12" s="2325">
        <v>0</v>
      </c>
      <c r="N12" s="2325">
        <v>0</v>
      </c>
      <c r="O12" s="2325">
        <v>0</v>
      </c>
      <c r="P12" s="2325">
        <v>0</v>
      </c>
      <c r="Q12" s="2325">
        <v>0</v>
      </c>
      <c r="R12" s="2325">
        <v>0</v>
      </c>
      <c r="S12" s="2325">
        <v>0</v>
      </c>
      <c r="T12" s="2327"/>
      <c r="U12" s="1897">
        <v>0</v>
      </c>
      <c r="V12" s="1897">
        <v>0</v>
      </c>
      <c r="W12" s="1897">
        <v>0</v>
      </c>
      <c r="X12" s="1897">
        <v>0</v>
      </c>
      <c r="Y12" s="1897">
        <v>0</v>
      </c>
      <c r="Z12" s="1897">
        <v>0</v>
      </c>
      <c r="AA12" s="1897">
        <v>0</v>
      </c>
      <c r="AB12" s="1897">
        <v>0</v>
      </c>
      <c r="AC12" s="1896"/>
      <c r="AD12" s="1897">
        <v>0</v>
      </c>
      <c r="AE12" s="1897">
        <v>0</v>
      </c>
      <c r="AF12" s="1897">
        <v>0</v>
      </c>
      <c r="AG12" s="1897">
        <v>0</v>
      </c>
      <c r="AH12" s="1896">
        <v>0</v>
      </c>
      <c r="AI12" s="1897">
        <v>0</v>
      </c>
      <c r="AJ12" s="1897">
        <v>0</v>
      </c>
      <c r="AK12" s="1897">
        <v>0</v>
      </c>
      <c r="AL12" s="1896"/>
      <c r="AM12" s="1897">
        <v>0</v>
      </c>
      <c r="AN12" s="1897">
        <v>0</v>
      </c>
      <c r="AO12" s="1897">
        <v>0</v>
      </c>
      <c r="AP12" s="1897">
        <v>0</v>
      </c>
      <c r="AQ12" s="1896">
        <v>0</v>
      </c>
      <c r="AR12" s="1897">
        <v>0</v>
      </c>
      <c r="AS12" s="1897">
        <v>0</v>
      </c>
      <c r="AT12" s="1897">
        <v>0</v>
      </c>
      <c r="AU12" s="1896"/>
      <c r="AV12" s="1897">
        <v>0</v>
      </c>
      <c r="AW12" s="1897">
        <v>0</v>
      </c>
      <c r="AX12" s="1897">
        <v>0</v>
      </c>
      <c r="AY12" s="1897">
        <v>0</v>
      </c>
      <c r="AZ12" s="1896">
        <v>0</v>
      </c>
      <c r="BA12" s="1897">
        <v>0</v>
      </c>
      <c r="BB12" s="1897">
        <v>0</v>
      </c>
      <c r="BC12" s="1897">
        <v>0</v>
      </c>
      <c r="BD12" s="11"/>
      <c r="BE12" s="1896">
        <v>0</v>
      </c>
      <c r="BF12" s="1897">
        <v>0</v>
      </c>
      <c r="BG12" s="1897">
        <v>0</v>
      </c>
      <c r="BH12" s="1897">
        <v>0</v>
      </c>
      <c r="BI12" s="1897">
        <v>0</v>
      </c>
      <c r="BJ12" s="1896">
        <v>0</v>
      </c>
      <c r="BK12" s="1897">
        <v>0</v>
      </c>
      <c r="BL12" s="1897">
        <v>0</v>
      </c>
      <c r="BM12" s="11"/>
      <c r="BN12" s="1896">
        <v>0</v>
      </c>
      <c r="BO12" s="1897">
        <v>0</v>
      </c>
      <c r="BP12" s="1897">
        <v>0</v>
      </c>
      <c r="BQ12" s="1897">
        <v>0</v>
      </c>
      <c r="BR12" s="1897">
        <v>0</v>
      </c>
      <c r="BS12" s="1896">
        <v>0</v>
      </c>
      <c r="BT12" s="1897">
        <v>0</v>
      </c>
      <c r="BU12" s="1897">
        <v>0</v>
      </c>
      <c r="BV12" s="11"/>
      <c r="BW12" s="1896">
        <v>0</v>
      </c>
      <c r="BX12" s="1897">
        <v>0</v>
      </c>
      <c r="BY12" s="1897">
        <v>0</v>
      </c>
      <c r="BZ12" s="1897">
        <v>0</v>
      </c>
      <c r="CA12" s="1897">
        <v>0</v>
      </c>
      <c r="CB12" s="1896">
        <v>0</v>
      </c>
      <c r="CC12" s="1897">
        <v>0</v>
      </c>
      <c r="CD12" s="1897">
        <v>0</v>
      </c>
      <c r="CE12" s="11"/>
      <c r="CF12" s="1896">
        <v>0</v>
      </c>
      <c r="CG12" s="1897">
        <v>0</v>
      </c>
      <c r="CH12" s="1897">
        <v>0</v>
      </c>
      <c r="CI12" s="1897">
        <v>0</v>
      </c>
      <c r="CJ12" s="1897">
        <v>0</v>
      </c>
      <c r="CK12" s="1896">
        <v>0</v>
      </c>
      <c r="CL12" s="1897">
        <v>0</v>
      </c>
      <c r="CM12" s="1897">
        <v>0</v>
      </c>
      <c r="CN12" s="11"/>
      <c r="CO12" s="1896">
        <v>0</v>
      </c>
      <c r="CP12" s="1897">
        <v>0</v>
      </c>
      <c r="CQ12" s="1897">
        <v>0</v>
      </c>
      <c r="CR12" s="1897">
        <v>0</v>
      </c>
      <c r="CS12" s="1897">
        <v>0</v>
      </c>
      <c r="CT12" s="1896">
        <v>0</v>
      </c>
      <c r="CU12" s="1897">
        <v>0</v>
      </c>
      <c r="CV12" s="1897">
        <v>0</v>
      </c>
      <c r="CW12" s="11"/>
      <c r="CX12" s="1896">
        <v>0</v>
      </c>
      <c r="CY12" s="1897">
        <v>0</v>
      </c>
      <c r="CZ12" s="1897">
        <v>0</v>
      </c>
      <c r="DA12" s="1897">
        <v>0</v>
      </c>
      <c r="DB12" s="1897">
        <v>0</v>
      </c>
      <c r="DC12" s="1896">
        <v>0</v>
      </c>
      <c r="DD12" s="1897">
        <v>0</v>
      </c>
      <c r="DE12" s="1897">
        <v>0</v>
      </c>
      <c r="DF12" s="11"/>
      <c r="DG12" s="1896">
        <v>0</v>
      </c>
      <c r="DH12" s="1897">
        <v>0</v>
      </c>
      <c r="DI12" s="1897">
        <v>0</v>
      </c>
      <c r="DJ12" s="1897">
        <v>0</v>
      </c>
      <c r="DK12" s="1897">
        <v>0</v>
      </c>
      <c r="DL12" s="1896">
        <v>0</v>
      </c>
      <c r="DM12" s="1897">
        <v>0</v>
      </c>
      <c r="DN12" s="1897">
        <v>0</v>
      </c>
      <c r="DO12" s="11"/>
      <c r="DP12" s="1896">
        <v>0</v>
      </c>
      <c r="DQ12" s="1897">
        <v>0</v>
      </c>
      <c r="DR12" s="1897">
        <v>0</v>
      </c>
      <c r="DS12" s="1897">
        <v>0</v>
      </c>
      <c r="DT12" s="1897">
        <v>0</v>
      </c>
      <c r="DU12" s="1896">
        <v>0</v>
      </c>
      <c r="DV12" s="1897">
        <v>0</v>
      </c>
      <c r="DW12" s="1897">
        <v>0</v>
      </c>
      <c r="DX12" s="11"/>
      <c r="DY12" s="1896">
        <v>0</v>
      </c>
      <c r="DZ12" s="1897">
        <v>0</v>
      </c>
      <c r="EA12" s="1897">
        <v>0</v>
      </c>
      <c r="EB12" s="1897">
        <v>0</v>
      </c>
      <c r="EC12" s="1897">
        <v>0</v>
      </c>
      <c r="ED12" s="1896">
        <v>0</v>
      </c>
      <c r="EE12" s="1897">
        <v>0</v>
      </c>
      <c r="EF12" s="1897">
        <v>0</v>
      </c>
      <c r="EG12" s="11"/>
      <c r="EH12" s="1896">
        <v>0</v>
      </c>
      <c r="EI12" s="1897">
        <v>0</v>
      </c>
      <c r="EJ12" s="1897">
        <v>0</v>
      </c>
      <c r="EK12" s="1897">
        <v>0</v>
      </c>
      <c r="EL12" s="1897">
        <v>0</v>
      </c>
      <c r="EM12" s="1896">
        <v>0</v>
      </c>
      <c r="EN12" s="1897">
        <v>0</v>
      </c>
      <c r="EO12" s="1897">
        <v>0</v>
      </c>
      <c r="EP12" s="11"/>
      <c r="EQ12" s="1896">
        <v>0</v>
      </c>
      <c r="ER12" s="1897">
        <v>0</v>
      </c>
      <c r="ES12" s="1897">
        <v>0</v>
      </c>
      <c r="ET12" s="1897">
        <v>0</v>
      </c>
      <c r="EU12" s="1897">
        <v>0</v>
      </c>
      <c r="EV12" s="1896">
        <v>0</v>
      </c>
      <c r="EW12" s="1897">
        <v>0</v>
      </c>
      <c r="EX12" s="1897">
        <v>0</v>
      </c>
      <c r="EY12" s="11"/>
      <c r="EZ12" s="1896">
        <v>0</v>
      </c>
      <c r="FA12" s="1897">
        <v>0</v>
      </c>
      <c r="FB12" s="1897">
        <v>0</v>
      </c>
      <c r="FC12" s="1897">
        <v>0</v>
      </c>
      <c r="FD12" s="1897">
        <v>0</v>
      </c>
      <c r="FE12" s="1896">
        <v>0</v>
      </c>
      <c r="FF12" s="1897">
        <v>0</v>
      </c>
      <c r="FG12" s="1897">
        <v>0</v>
      </c>
      <c r="FH12" s="11"/>
      <c r="FI12" s="1896">
        <v>0</v>
      </c>
      <c r="FJ12" s="1897">
        <v>0</v>
      </c>
      <c r="FK12" s="1897">
        <v>0</v>
      </c>
      <c r="FL12" s="1897">
        <v>0</v>
      </c>
      <c r="FM12" s="1897">
        <v>0</v>
      </c>
      <c r="FN12" s="1897">
        <v>0</v>
      </c>
      <c r="FO12" s="1897">
        <v>0</v>
      </c>
      <c r="FP12" s="1897">
        <v>0</v>
      </c>
      <c r="FQ12" s="11"/>
      <c r="FR12" s="1896">
        <v>0</v>
      </c>
      <c r="FS12" s="1897">
        <v>0</v>
      </c>
      <c r="FT12" s="1897">
        <v>0</v>
      </c>
      <c r="FU12" s="1897">
        <v>0</v>
      </c>
      <c r="FV12" s="1897">
        <v>0</v>
      </c>
      <c r="FW12" s="1897">
        <v>0</v>
      </c>
      <c r="FX12" s="1897">
        <v>0</v>
      </c>
      <c r="FY12" s="1897">
        <v>0</v>
      </c>
      <c r="FZ12" s="11"/>
      <c r="GA12" s="1896">
        <v>0</v>
      </c>
      <c r="GB12" s="1897">
        <v>0</v>
      </c>
      <c r="GC12" s="1897">
        <v>0</v>
      </c>
      <c r="GD12" s="1897">
        <v>0</v>
      </c>
      <c r="GE12" s="1897">
        <v>0</v>
      </c>
      <c r="GF12" s="1897">
        <v>0</v>
      </c>
      <c r="GG12" s="1897">
        <v>0</v>
      </c>
      <c r="GH12" s="1897">
        <v>0</v>
      </c>
      <c r="GI12" s="11"/>
      <c r="GJ12" s="1898">
        <v>0</v>
      </c>
      <c r="GK12" s="1899">
        <v>0</v>
      </c>
      <c r="GL12" s="1899">
        <v>0</v>
      </c>
      <c r="GM12" s="1899">
        <v>0</v>
      </c>
      <c r="GN12" s="1899">
        <v>0</v>
      </c>
      <c r="GO12" s="1899">
        <v>0</v>
      </c>
      <c r="GP12" s="1899">
        <v>0</v>
      </c>
      <c r="GQ12" s="1899">
        <v>0</v>
      </c>
    </row>
    <row r="13" spans="1:199">
      <c r="A13" s="1900">
        <v>10</v>
      </c>
      <c r="B13" s="1118" t="s">
        <v>309</v>
      </c>
      <c r="C13" s="2325">
        <v>0</v>
      </c>
      <c r="D13" s="2325">
        <v>0</v>
      </c>
      <c r="E13" s="2325">
        <v>0</v>
      </c>
      <c r="F13" s="2325">
        <v>0</v>
      </c>
      <c r="G13" s="2325">
        <v>0</v>
      </c>
      <c r="H13" s="2325">
        <v>0</v>
      </c>
      <c r="I13" s="2325">
        <v>0</v>
      </c>
      <c r="J13" s="2325">
        <v>0</v>
      </c>
      <c r="K13" s="2327"/>
      <c r="L13" s="2325">
        <v>0</v>
      </c>
      <c r="M13" s="2325">
        <v>0</v>
      </c>
      <c r="N13" s="2325">
        <v>0</v>
      </c>
      <c r="O13" s="2325">
        <v>0</v>
      </c>
      <c r="P13" s="2325">
        <v>0</v>
      </c>
      <c r="Q13" s="2325">
        <v>0</v>
      </c>
      <c r="R13" s="2325">
        <v>0</v>
      </c>
      <c r="S13" s="2325">
        <v>0</v>
      </c>
      <c r="T13" s="2327"/>
      <c r="U13" s="1897">
        <v>0</v>
      </c>
      <c r="V13" s="1897">
        <v>0</v>
      </c>
      <c r="W13" s="1897">
        <v>0</v>
      </c>
      <c r="X13" s="1897">
        <v>0</v>
      </c>
      <c r="Y13" s="1897">
        <v>0</v>
      </c>
      <c r="Z13" s="1897">
        <v>0</v>
      </c>
      <c r="AA13" s="1897">
        <v>0</v>
      </c>
      <c r="AB13" s="1897">
        <v>0</v>
      </c>
      <c r="AC13" s="1896"/>
      <c r="AD13" s="1897">
        <v>0</v>
      </c>
      <c r="AE13" s="1897">
        <v>0</v>
      </c>
      <c r="AF13" s="1897">
        <v>0</v>
      </c>
      <c r="AG13" s="1897">
        <v>0</v>
      </c>
      <c r="AH13" s="1896">
        <v>0</v>
      </c>
      <c r="AI13" s="1897">
        <v>0</v>
      </c>
      <c r="AJ13" s="1897">
        <v>0</v>
      </c>
      <c r="AK13" s="1897">
        <v>0</v>
      </c>
      <c r="AL13" s="1896"/>
      <c r="AM13" s="1897">
        <v>0</v>
      </c>
      <c r="AN13" s="1897">
        <v>0</v>
      </c>
      <c r="AO13" s="1897">
        <v>0</v>
      </c>
      <c r="AP13" s="1897">
        <v>0</v>
      </c>
      <c r="AQ13" s="1896">
        <v>0</v>
      </c>
      <c r="AR13" s="1897">
        <v>0</v>
      </c>
      <c r="AS13" s="1897">
        <v>0</v>
      </c>
      <c r="AT13" s="1897">
        <v>0</v>
      </c>
      <c r="AU13" s="1896"/>
      <c r="AV13" s="1897">
        <v>0</v>
      </c>
      <c r="AW13" s="1897">
        <v>0</v>
      </c>
      <c r="AX13" s="1897">
        <v>0</v>
      </c>
      <c r="AY13" s="1897">
        <v>0</v>
      </c>
      <c r="AZ13" s="1896">
        <v>0</v>
      </c>
      <c r="BA13" s="1897">
        <v>0</v>
      </c>
      <c r="BB13" s="1897">
        <v>0</v>
      </c>
      <c r="BC13" s="1897">
        <v>0</v>
      </c>
      <c r="BD13" s="11"/>
      <c r="BE13" s="1896">
        <v>0</v>
      </c>
      <c r="BF13" s="1897">
        <v>0</v>
      </c>
      <c r="BG13" s="1897">
        <v>0</v>
      </c>
      <c r="BH13" s="1897">
        <v>0</v>
      </c>
      <c r="BI13" s="1897">
        <v>0</v>
      </c>
      <c r="BJ13" s="1896">
        <v>0</v>
      </c>
      <c r="BK13" s="1897">
        <v>0</v>
      </c>
      <c r="BL13" s="1897">
        <v>0</v>
      </c>
      <c r="BM13" s="11"/>
      <c r="BN13" s="1896">
        <v>0</v>
      </c>
      <c r="BO13" s="1897">
        <v>0</v>
      </c>
      <c r="BP13" s="1897">
        <v>0</v>
      </c>
      <c r="BQ13" s="1897">
        <v>0</v>
      </c>
      <c r="BR13" s="1897">
        <v>0</v>
      </c>
      <c r="BS13" s="1896">
        <v>0</v>
      </c>
      <c r="BT13" s="1897">
        <v>0</v>
      </c>
      <c r="BU13" s="1897">
        <v>0</v>
      </c>
      <c r="BV13" s="11"/>
      <c r="BW13" s="1896">
        <v>0</v>
      </c>
      <c r="BX13" s="1897">
        <v>0</v>
      </c>
      <c r="BY13" s="1897">
        <v>0</v>
      </c>
      <c r="BZ13" s="1897">
        <v>0</v>
      </c>
      <c r="CA13" s="1897">
        <v>0</v>
      </c>
      <c r="CB13" s="1896">
        <v>0</v>
      </c>
      <c r="CC13" s="1897">
        <v>0</v>
      </c>
      <c r="CD13" s="1897">
        <v>0</v>
      </c>
      <c r="CE13" s="11"/>
      <c r="CF13" s="1896">
        <v>0</v>
      </c>
      <c r="CG13" s="1897">
        <v>0</v>
      </c>
      <c r="CH13" s="1897">
        <v>0</v>
      </c>
      <c r="CI13" s="1897">
        <v>0</v>
      </c>
      <c r="CJ13" s="1897">
        <v>0</v>
      </c>
      <c r="CK13" s="1896">
        <v>0</v>
      </c>
      <c r="CL13" s="1897">
        <v>0</v>
      </c>
      <c r="CM13" s="1897">
        <v>0</v>
      </c>
      <c r="CN13" s="11"/>
      <c r="CO13" s="1896">
        <v>0</v>
      </c>
      <c r="CP13" s="1897">
        <v>0</v>
      </c>
      <c r="CQ13" s="1897">
        <v>0</v>
      </c>
      <c r="CR13" s="1897">
        <v>0</v>
      </c>
      <c r="CS13" s="1897">
        <v>0</v>
      </c>
      <c r="CT13" s="1896">
        <v>0</v>
      </c>
      <c r="CU13" s="1897">
        <v>0</v>
      </c>
      <c r="CV13" s="1897">
        <v>0</v>
      </c>
      <c r="CW13" s="11"/>
      <c r="CX13" s="1896">
        <v>0</v>
      </c>
      <c r="CY13" s="1897">
        <v>0</v>
      </c>
      <c r="CZ13" s="1897">
        <v>0</v>
      </c>
      <c r="DA13" s="1897">
        <v>0</v>
      </c>
      <c r="DB13" s="1897">
        <v>0</v>
      </c>
      <c r="DC13" s="1896">
        <v>0</v>
      </c>
      <c r="DD13" s="1897">
        <v>0</v>
      </c>
      <c r="DE13" s="1897">
        <v>0</v>
      </c>
      <c r="DF13" s="11"/>
      <c r="DG13" s="1896">
        <v>0</v>
      </c>
      <c r="DH13" s="1897">
        <v>0</v>
      </c>
      <c r="DI13" s="1897">
        <v>0</v>
      </c>
      <c r="DJ13" s="1897">
        <v>0</v>
      </c>
      <c r="DK13" s="1897">
        <v>0</v>
      </c>
      <c r="DL13" s="1896">
        <v>0</v>
      </c>
      <c r="DM13" s="1897">
        <v>0</v>
      </c>
      <c r="DN13" s="1897">
        <v>0</v>
      </c>
      <c r="DO13" s="11"/>
      <c r="DP13" s="1896">
        <v>0</v>
      </c>
      <c r="DQ13" s="1897">
        <v>0</v>
      </c>
      <c r="DR13" s="1897">
        <v>0</v>
      </c>
      <c r="DS13" s="1897">
        <v>0</v>
      </c>
      <c r="DT13" s="1897">
        <v>0</v>
      </c>
      <c r="DU13" s="1896">
        <v>0</v>
      </c>
      <c r="DV13" s="1897">
        <v>0</v>
      </c>
      <c r="DW13" s="1897">
        <v>0</v>
      </c>
      <c r="DX13" s="11"/>
      <c r="DY13" s="1896">
        <v>0</v>
      </c>
      <c r="DZ13" s="1897">
        <v>0</v>
      </c>
      <c r="EA13" s="1897">
        <v>0</v>
      </c>
      <c r="EB13" s="1897">
        <v>0</v>
      </c>
      <c r="EC13" s="1897">
        <v>0</v>
      </c>
      <c r="ED13" s="1896">
        <v>0</v>
      </c>
      <c r="EE13" s="1897">
        <v>0</v>
      </c>
      <c r="EF13" s="1897">
        <v>0</v>
      </c>
      <c r="EG13" s="11"/>
      <c r="EH13" s="1896">
        <v>0</v>
      </c>
      <c r="EI13" s="1897">
        <v>0</v>
      </c>
      <c r="EJ13" s="1897">
        <v>0</v>
      </c>
      <c r="EK13" s="1897">
        <v>0</v>
      </c>
      <c r="EL13" s="1897">
        <v>0</v>
      </c>
      <c r="EM13" s="1896">
        <v>0</v>
      </c>
      <c r="EN13" s="1897">
        <v>0</v>
      </c>
      <c r="EO13" s="1897">
        <v>0</v>
      </c>
      <c r="EP13" s="11"/>
      <c r="EQ13" s="1896">
        <v>0</v>
      </c>
      <c r="ER13" s="1897">
        <v>0</v>
      </c>
      <c r="ES13" s="1897">
        <v>0</v>
      </c>
      <c r="ET13" s="1897">
        <v>0</v>
      </c>
      <c r="EU13" s="1897">
        <v>0</v>
      </c>
      <c r="EV13" s="1896">
        <v>0</v>
      </c>
      <c r="EW13" s="1897">
        <v>0</v>
      </c>
      <c r="EX13" s="1897">
        <v>0</v>
      </c>
      <c r="EY13" s="11"/>
      <c r="EZ13" s="1896">
        <v>0</v>
      </c>
      <c r="FA13" s="1897">
        <v>0</v>
      </c>
      <c r="FB13" s="1897">
        <v>0</v>
      </c>
      <c r="FC13" s="1897">
        <v>0</v>
      </c>
      <c r="FD13" s="1897">
        <v>0</v>
      </c>
      <c r="FE13" s="1896">
        <v>0</v>
      </c>
      <c r="FF13" s="1897">
        <v>0</v>
      </c>
      <c r="FG13" s="1897">
        <v>0</v>
      </c>
      <c r="FH13" s="11"/>
      <c r="FI13" s="1896">
        <v>0</v>
      </c>
      <c r="FJ13" s="1897">
        <v>0</v>
      </c>
      <c r="FK13" s="1897">
        <v>0</v>
      </c>
      <c r="FL13" s="1897">
        <v>0</v>
      </c>
      <c r="FM13" s="1897">
        <v>0</v>
      </c>
      <c r="FN13" s="1897">
        <v>0</v>
      </c>
      <c r="FO13" s="1897">
        <v>0</v>
      </c>
      <c r="FP13" s="1897">
        <v>0</v>
      </c>
      <c r="FQ13" s="11"/>
      <c r="FR13" s="1896">
        <v>0</v>
      </c>
      <c r="FS13" s="1897">
        <v>0</v>
      </c>
      <c r="FT13" s="1897">
        <v>0</v>
      </c>
      <c r="FU13" s="1897">
        <v>0</v>
      </c>
      <c r="FV13" s="1897">
        <v>0</v>
      </c>
      <c r="FW13" s="1897">
        <v>0</v>
      </c>
      <c r="FX13" s="1897">
        <v>0</v>
      </c>
      <c r="FY13" s="1897">
        <v>0</v>
      </c>
      <c r="FZ13" s="11"/>
      <c r="GA13" s="1896">
        <v>0</v>
      </c>
      <c r="GB13" s="1897">
        <v>0</v>
      </c>
      <c r="GC13" s="1897">
        <v>0</v>
      </c>
      <c r="GD13" s="1897">
        <v>0</v>
      </c>
      <c r="GE13" s="1897">
        <v>0</v>
      </c>
      <c r="GF13" s="1897">
        <v>0</v>
      </c>
      <c r="GG13" s="1897">
        <v>0</v>
      </c>
      <c r="GH13" s="1897">
        <v>0</v>
      </c>
      <c r="GI13" s="11"/>
      <c r="GJ13" s="1898">
        <v>0</v>
      </c>
      <c r="GK13" s="1899">
        <v>0</v>
      </c>
      <c r="GL13" s="1899">
        <v>0</v>
      </c>
      <c r="GM13" s="1899">
        <v>0</v>
      </c>
      <c r="GN13" s="1899">
        <v>0</v>
      </c>
      <c r="GO13" s="1899">
        <v>0</v>
      </c>
      <c r="GP13" s="1899">
        <v>0</v>
      </c>
      <c r="GQ13" s="1899">
        <v>0</v>
      </c>
    </row>
    <row r="14" spans="1:199">
      <c r="A14" s="1900">
        <v>11</v>
      </c>
      <c r="B14" s="1118" t="s">
        <v>268</v>
      </c>
      <c r="C14" s="2327">
        <v>0</v>
      </c>
      <c r="D14" s="2327">
        <v>0</v>
      </c>
      <c r="E14" s="2327">
        <v>0</v>
      </c>
      <c r="F14" s="2327">
        <v>0</v>
      </c>
      <c r="G14" s="2327">
        <v>0</v>
      </c>
      <c r="H14" s="2327">
        <v>0</v>
      </c>
      <c r="I14" s="2327">
        <v>0</v>
      </c>
      <c r="J14" s="2327">
        <v>0</v>
      </c>
      <c r="K14" s="2327"/>
      <c r="L14" s="2327">
        <v>0</v>
      </c>
      <c r="M14" s="2327">
        <v>0</v>
      </c>
      <c r="N14" s="2327">
        <v>0</v>
      </c>
      <c r="O14" s="2327">
        <v>0</v>
      </c>
      <c r="P14" s="2327">
        <v>0</v>
      </c>
      <c r="Q14" s="2327">
        <v>0</v>
      </c>
      <c r="R14" s="2327">
        <v>0</v>
      </c>
      <c r="S14" s="2327">
        <v>0</v>
      </c>
      <c r="T14" s="2327"/>
      <c r="U14" s="1896">
        <v>0</v>
      </c>
      <c r="V14" s="1896">
        <v>0</v>
      </c>
      <c r="W14" s="1896">
        <v>0</v>
      </c>
      <c r="X14" s="1896">
        <v>0</v>
      </c>
      <c r="Y14" s="1896">
        <v>0</v>
      </c>
      <c r="Z14" s="1896">
        <v>0</v>
      </c>
      <c r="AA14" s="1896">
        <v>0</v>
      </c>
      <c r="AB14" s="1896">
        <v>0</v>
      </c>
      <c r="AC14" s="1896"/>
      <c r="AD14" s="1896">
        <v>0</v>
      </c>
      <c r="AE14" s="1896">
        <v>0</v>
      </c>
      <c r="AF14" s="1896">
        <v>0</v>
      </c>
      <c r="AG14" s="1896">
        <v>0</v>
      </c>
      <c r="AH14" s="1896">
        <v>0</v>
      </c>
      <c r="AI14" s="1896">
        <v>0</v>
      </c>
      <c r="AJ14" s="1896">
        <v>0</v>
      </c>
      <c r="AK14" s="1896">
        <v>0</v>
      </c>
      <c r="AL14" s="1896"/>
      <c r="AM14" s="1896">
        <v>0</v>
      </c>
      <c r="AN14" s="1896">
        <v>0</v>
      </c>
      <c r="AO14" s="1896">
        <v>0</v>
      </c>
      <c r="AP14" s="1896">
        <v>0</v>
      </c>
      <c r="AQ14" s="1896">
        <v>0</v>
      </c>
      <c r="AR14" s="1896">
        <v>0</v>
      </c>
      <c r="AS14" s="1896">
        <v>0</v>
      </c>
      <c r="AT14" s="1896">
        <v>0</v>
      </c>
      <c r="AU14" s="1896"/>
      <c r="AV14" s="1896">
        <v>0</v>
      </c>
      <c r="AW14" s="1896">
        <v>0</v>
      </c>
      <c r="AX14" s="1896">
        <v>0</v>
      </c>
      <c r="AY14" s="1896">
        <v>0</v>
      </c>
      <c r="AZ14" s="1896">
        <v>0</v>
      </c>
      <c r="BA14" s="1896">
        <v>0</v>
      </c>
      <c r="BB14" s="1896">
        <v>0</v>
      </c>
      <c r="BC14" s="1896">
        <v>0</v>
      </c>
      <c r="BD14" s="11"/>
      <c r="BE14" s="1896">
        <v>0</v>
      </c>
      <c r="BF14" s="1896">
        <v>0</v>
      </c>
      <c r="BG14" s="1896">
        <v>0</v>
      </c>
      <c r="BH14" s="1896">
        <v>0</v>
      </c>
      <c r="BI14" s="1896">
        <v>0</v>
      </c>
      <c r="BJ14" s="1896">
        <v>0</v>
      </c>
      <c r="BK14" s="1896">
        <v>0</v>
      </c>
      <c r="BL14" s="1896">
        <v>0</v>
      </c>
      <c r="BM14" s="11"/>
      <c r="BN14" s="1896">
        <v>0</v>
      </c>
      <c r="BO14" s="1896">
        <v>0</v>
      </c>
      <c r="BP14" s="1896">
        <v>0</v>
      </c>
      <c r="BQ14" s="1896">
        <v>0</v>
      </c>
      <c r="BR14" s="1896">
        <v>0</v>
      </c>
      <c r="BS14" s="1896">
        <v>0</v>
      </c>
      <c r="BT14" s="1896">
        <v>0</v>
      </c>
      <c r="BU14" s="1896">
        <v>0</v>
      </c>
      <c r="BV14" s="11"/>
      <c r="BW14" s="1896">
        <v>0</v>
      </c>
      <c r="BX14" s="1896">
        <v>0</v>
      </c>
      <c r="BY14" s="1896">
        <v>0</v>
      </c>
      <c r="BZ14" s="1896">
        <v>0</v>
      </c>
      <c r="CA14" s="1896">
        <v>0</v>
      </c>
      <c r="CB14" s="1896">
        <v>0</v>
      </c>
      <c r="CC14" s="1896">
        <v>0</v>
      </c>
      <c r="CD14" s="1896">
        <v>0</v>
      </c>
      <c r="CE14" s="11"/>
      <c r="CF14" s="1896">
        <v>0</v>
      </c>
      <c r="CG14" s="1896">
        <v>0</v>
      </c>
      <c r="CH14" s="1896">
        <v>0</v>
      </c>
      <c r="CI14" s="1896">
        <v>0</v>
      </c>
      <c r="CJ14" s="1896">
        <v>0</v>
      </c>
      <c r="CK14" s="1896">
        <v>0</v>
      </c>
      <c r="CL14" s="1896">
        <v>0</v>
      </c>
      <c r="CM14" s="1896">
        <v>0</v>
      </c>
      <c r="CN14" s="11"/>
      <c r="CO14" s="1896">
        <v>0</v>
      </c>
      <c r="CP14" s="1896">
        <v>0</v>
      </c>
      <c r="CQ14" s="1896">
        <v>0</v>
      </c>
      <c r="CR14" s="1896">
        <v>0</v>
      </c>
      <c r="CS14" s="1896">
        <v>0</v>
      </c>
      <c r="CT14" s="1896">
        <v>0</v>
      </c>
      <c r="CU14" s="1896">
        <v>0</v>
      </c>
      <c r="CV14" s="1896">
        <v>0</v>
      </c>
      <c r="CW14" s="11"/>
      <c r="CX14" s="1896">
        <v>0</v>
      </c>
      <c r="CY14" s="1896">
        <v>0</v>
      </c>
      <c r="CZ14" s="1896">
        <v>0</v>
      </c>
      <c r="DA14" s="1896">
        <v>0</v>
      </c>
      <c r="DB14" s="1896">
        <v>0</v>
      </c>
      <c r="DC14" s="1896">
        <v>0</v>
      </c>
      <c r="DD14" s="1896">
        <v>0</v>
      </c>
      <c r="DE14" s="1896">
        <v>0</v>
      </c>
      <c r="DF14" s="11"/>
      <c r="DG14" s="1896">
        <v>0</v>
      </c>
      <c r="DH14" s="1896">
        <v>0</v>
      </c>
      <c r="DI14" s="1896">
        <v>0</v>
      </c>
      <c r="DJ14" s="1896">
        <v>0</v>
      </c>
      <c r="DK14" s="1896">
        <v>0</v>
      </c>
      <c r="DL14" s="1896">
        <v>0</v>
      </c>
      <c r="DM14" s="1896">
        <v>0</v>
      </c>
      <c r="DN14" s="1896">
        <v>0</v>
      </c>
      <c r="DO14" s="11"/>
      <c r="DP14" s="1896">
        <v>0</v>
      </c>
      <c r="DQ14" s="1896">
        <v>0</v>
      </c>
      <c r="DR14" s="1896">
        <v>0</v>
      </c>
      <c r="DS14" s="1896">
        <v>0</v>
      </c>
      <c r="DT14" s="1896">
        <v>0</v>
      </c>
      <c r="DU14" s="1896">
        <v>0</v>
      </c>
      <c r="DV14" s="1896">
        <v>0</v>
      </c>
      <c r="DW14" s="1896">
        <v>0</v>
      </c>
      <c r="DX14" s="11"/>
      <c r="DY14" s="1896">
        <v>0</v>
      </c>
      <c r="DZ14" s="1896">
        <v>0</v>
      </c>
      <c r="EA14" s="1896">
        <v>0</v>
      </c>
      <c r="EB14" s="1896">
        <v>0</v>
      </c>
      <c r="EC14" s="1896">
        <v>0</v>
      </c>
      <c r="ED14" s="1896">
        <v>0</v>
      </c>
      <c r="EE14" s="1896">
        <v>0</v>
      </c>
      <c r="EF14" s="1896">
        <v>0</v>
      </c>
      <c r="EG14" s="11"/>
      <c r="EH14" s="1896">
        <v>0</v>
      </c>
      <c r="EI14" s="1896">
        <v>0</v>
      </c>
      <c r="EJ14" s="1896">
        <v>0</v>
      </c>
      <c r="EK14" s="1896">
        <v>0</v>
      </c>
      <c r="EL14" s="1896">
        <v>0</v>
      </c>
      <c r="EM14" s="1896">
        <v>0</v>
      </c>
      <c r="EN14" s="1896">
        <v>0</v>
      </c>
      <c r="EO14" s="1896">
        <v>0</v>
      </c>
      <c r="EP14" s="11"/>
      <c r="EQ14" s="1896">
        <v>0</v>
      </c>
      <c r="ER14" s="1896">
        <v>0</v>
      </c>
      <c r="ES14" s="1896">
        <v>0</v>
      </c>
      <c r="ET14" s="1896">
        <v>0</v>
      </c>
      <c r="EU14" s="1896">
        <v>0</v>
      </c>
      <c r="EV14" s="1896">
        <v>0</v>
      </c>
      <c r="EW14" s="1896">
        <v>0</v>
      </c>
      <c r="EX14" s="1896">
        <v>0</v>
      </c>
      <c r="EY14" s="11"/>
      <c r="EZ14" s="1896">
        <v>0</v>
      </c>
      <c r="FA14" s="1896">
        <v>0</v>
      </c>
      <c r="FB14" s="1896">
        <v>0</v>
      </c>
      <c r="FC14" s="1896">
        <v>0</v>
      </c>
      <c r="FD14" s="1896">
        <v>0</v>
      </c>
      <c r="FE14" s="1896">
        <v>0</v>
      </c>
      <c r="FF14" s="1896">
        <v>0</v>
      </c>
      <c r="FG14" s="1896">
        <v>0</v>
      </c>
      <c r="FH14" s="11"/>
      <c r="FI14" s="1896">
        <v>0</v>
      </c>
      <c r="FJ14" s="1896">
        <v>0</v>
      </c>
      <c r="FK14" s="1896">
        <v>0</v>
      </c>
      <c r="FL14" s="1896">
        <v>0</v>
      </c>
      <c r="FM14" s="1896">
        <v>0</v>
      </c>
      <c r="FN14" s="1896">
        <v>0</v>
      </c>
      <c r="FO14" s="1896">
        <v>0</v>
      </c>
      <c r="FP14" s="1896">
        <v>0</v>
      </c>
      <c r="FQ14" s="11"/>
      <c r="FR14" s="1896">
        <v>0</v>
      </c>
      <c r="FS14" s="1896">
        <v>0</v>
      </c>
      <c r="FT14" s="1896">
        <v>0</v>
      </c>
      <c r="FU14" s="1896">
        <v>0</v>
      </c>
      <c r="FV14" s="1896">
        <v>0</v>
      </c>
      <c r="FW14" s="1896">
        <v>0</v>
      </c>
      <c r="FX14" s="1896">
        <v>0</v>
      </c>
      <c r="FY14" s="1896">
        <v>0</v>
      </c>
      <c r="FZ14" s="11"/>
      <c r="GA14" s="1896">
        <v>0</v>
      </c>
      <c r="GB14" s="1896">
        <v>0</v>
      </c>
      <c r="GC14" s="1896">
        <v>0</v>
      </c>
      <c r="GD14" s="1896">
        <v>0</v>
      </c>
      <c r="GE14" s="1896">
        <v>0</v>
      </c>
      <c r="GF14" s="1896">
        <v>0</v>
      </c>
      <c r="GG14" s="1896">
        <v>0</v>
      </c>
      <c r="GH14" s="1896">
        <v>0</v>
      </c>
      <c r="GI14" s="11"/>
      <c r="GJ14" s="1898">
        <v>0</v>
      </c>
      <c r="GK14" s="1898">
        <v>0</v>
      </c>
      <c r="GL14" s="1898">
        <v>0</v>
      </c>
      <c r="GM14" s="1898">
        <v>0</v>
      </c>
      <c r="GN14" s="1898">
        <v>0</v>
      </c>
      <c r="GO14" s="1898">
        <v>0</v>
      </c>
      <c r="GP14" s="1898">
        <v>0</v>
      </c>
      <c r="GQ14" s="1898">
        <v>0</v>
      </c>
    </row>
    <row r="15" spans="1:199">
      <c r="A15" s="1904">
        <v>12</v>
      </c>
      <c r="B15" s="1905" t="s">
        <v>156</v>
      </c>
      <c r="C15" s="2328">
        <v>52</v>
      </c>
      <c r="D15" s="2328">
        <v>25</v>
      </c>
      <c r="E15" s="2328">
        <v>0</v>
      </c>
      <c r="F15" s="2328">
        <v>36</v>
      </c>
      <c r="G15" s="2328">
        <v>0</v>
      </c>
      <c r="H15" s="2328">
        <v>113</v>
      </c>
      <c r="I15" s="2328">
        <v>52</v>
      </c>
      <c r="J15" s="2328">
        <v>61</v>
      </c>
      <c r="K15" s="2328"/>
      <c r="L15" s="2328">
        <v>44</v>
      </c>
      <c r="M15" s="2328">
        <v>20</v>
      </c>
      <c r="N15" s="2328">
        <v>0</v>
      </c>
      <c r="O15" s="2328">
        <v>20</v>
      </c>
      <c r="P15" s="2328">
        <v>0</v>
      </c>
      <c r="Q15" s="2328">
        <v>84</v>
      </c>
      <c r="R15" s="2328">
        <v>44</v>
      </c>
      <c r="S15" s="2328">
        <v>40</v>
      </c>
      <c r="T15" s="2328"/>
      <c r="U15" s="1906">
        <v>52</v>
      </c>
      <c r="V15" s="1906">
        <v>94</v>
      </c>
      <c r="W15" s="1906">
        <v>0</v>
      </c>
      <c r="X15" s="1906">
        <v>65</v>
      </c>
      <c r="Y15" s="1906">
        <v>0</v>
      </c>
      <c r="Z15" s="1906">
        <v>211</v>
      </c>
      <c r="AA15" s="1906">
        <v>52</v>
      </c>
      <c r="AB15" s="1906">
        <v>160</v>
      </c>
      <c r="AC15" s="1906"/>
      <c r="AD15" s="1906">
        <v>50</v>
      </c>
      <c r="AE15" s="1906">
        <v>110</v>
      </c>
      <c r="AF15" s="1906">
        <v>0</v>
      </c>
      <c r="AG15" s="1906">
        <v>70</v>
      </c>
      <c r="AH15" s="1906">
        <v>0</v>
      </c>
      <c r="AI15" s="1906">
        <v>230</v>
      </c>
      <c r="AJ15" s="1906">
        <v>51</v>
      </c>
      <c r="AK15" s="1906">
        <v>179</v>
      </c>
      <c r="AL15" s="1906"/>
      <c r="AM15" s="1906">
        <v>48</v>
      </c>
      <c r="AN15" s="1906">
        <v>93</v>
      </c>
      <c r="AO15" s="1906">
        <v>0</v>
      </c>
      <c r="AP15" s="1906">
        <v>91</v>
      </c>
      <c r="AQ15" s="1906">
        <v>0</v>
      </c>
      <c r="AR15" s="1906">
        <v>232</v>
      </c>
      <c r="AS15" s="1906">
        <v>49</v>
      </c>
      <c r="AT15" s="1906">
        <v>183</v>
      </c>
      <c r="AU15" s="1906"/>
      <c r="AV15" s="1906">
        <v>47</v>
      </c>
      <c r="AW15" s="1906">
        <v>86</v>
      </c>
      <c r="AX15" s="1906">
        <v>0</v>
      </c>
      <c r="AY15" s="1906">
        <v>121</v>
      </c>
      <c r="AZ15" s="1906">
        <v>0</v>
      </c>
      <c r="BA15" s="1906">
        <v>254</v>
      </c>
      <c r="BB15" s="1906">
        <v>47</v>
      </c>
      <c r="BC15" s="1906">
        <v>207</v>
      </c>
      <c r="BD15" s="11"/>
      <c r="BE15" s="1906">
        <v>37</v>
      </c>
      <c r="BF15" s="1906">
        <v>94</v>
      </c>
      <c r="BG15" s="1906">
        <v>0</v>
      </c>
      <c r="BH15" s="1906">
        <v>130</v>
      </c>
      <c r="BI15" s="1906">
        <v>0</v>
      </c>
      <c r="BJ15" s="1906">
        <v>261</v>
      </c>
      <c r="BK15" s="1906">
        <v>38</v>
      </c>
      <c r="BL15" s="1906">
        <v>223</v>
      </c>
      <c r="BM15" s="11"/>
      <c r="BN15" s="1906">
        <v>27</v>
      </c>
      <c r="BO15" s="1906">
        <v>80</v>
      </c>
      <c r="BP15" s="1906">
        <v>0</v>
      </c>
      <c r="BQ15" s="1906">
        <v>144</v>
      </c>
      <c r="BR15" s="1906">
        <v>0</v>
      </c>
      <c r="BS15" s="1906">
        <v>251</v>
      </c>
      <c r="BT15" s="1906">
        <v>29</v>
      </c>
      <c r="BU15" s="1906">
        <v>222</v>
      </c>
      <c r="BV15" s="11"/>
      <c r="BW15" s="1906">
        <v>22</v>
      </c>
      <c r="BX15" s="1906">
        <v>46</v>
      </c>
      <c r="BY15" s="1906">
        <v>0</v>
      </c>
      <c r="BZ15" s="1906">
        <v>134</v>
      </c>
      <c r="CA15" s="1906">
        <v>0</v>
      </c>
      <c r="CB15" s="1906">
        <v>202</v>
      </c>
      <c r="CC15" s="1906">
        <v>23</v>
      </c>
      <c r="CD15" s="1906">
        <v>179</v>
      </c>
      <c r="CE15" s="11"/>
      <c r="CF15" s="1906">
        <v>16</v>
      </c>
      <c r="CG15" s="1906">
        <v>42</v>
      </c>
      <c r="CH15" s="1906">
        <v>0</v>
      </c>
      <c r="CI15" s="1906">
        <v>159</v>
      </c>
      <c r="CJ15" s="1906">
        <v>0</v>
      </c>
      <c r="CK15" s="1906">
        <v>217</v>
      </c>
      <c r="CL15" s="1906">
        <v>19</v>
      </c>
      <c r="CM15" s="1906">
        <v>198</v>
      </c>
      <c r="CN15" s="11"/>
      <c r="CO15" s="1906">
        <v>0</v>
      </c>
      <c r="CP15" s="1906">
        <v>51</v>
      </c>
      <c r="CQ15" s="1906">
        <v>0</v>
      </c>
      <c r="CR15" s="1906">
        <v>173</v>
      </c>
      <c r="CS15" s="1906">
        <v>0</v>
      </c>
      <c r="CT15" s="1906">
        <v>224</v>
      </c>
      <c r="CU15" s="1906">
        <v>3</v>
      </c>
      <c r="CV15" s="1906">
        <v>221</v>
      </c>
      <c r="CW15" s="11"/>
      <c r="CX15" s="1906">
        <v>0</v>
      </c>
      <c r="CY15" s="1906">
        <v>37</v>
      </c>
      <c r="CZ15" s="1906">
        <v>0</v>
      </c>
      <c r="DA15" s="1906">
        <v>203</v>
      </c>
      <c r="DB15" s="1906">
        <v>0</v>
      </c>
      <c r="DC15" s="1906">
        <v>240</v>
      </c>
      <c r="DD15" s="1906">
        <v>27</v>
      </c>
      <c r="DE15" s="1906">
        <v>213</v>
      </c>
      <c r="DF15" s="11"/>
      <c r="DG15" s="1906">
        <v>0</v>
      </c>
      <c r="DH15" s="1906">
        <v>52</v>
      </c>
      <c r="DI15" s="1906">
        <v>0</v>
      </c>
      <c r="DJ15" s="1906">
        <v>183</v>
      </c>
      <c r="DK15" s="1906">
        <v>0</v>
      </c>
      <c r="DL15" s="1906">
        <v>235</v>
      </c>
      <c r="DM15" s="1906">
        <v>3</v>
      </c>
      <c r="DN15" s="1906">
        <v>232</v>
      </c>
      <c r="DO15" s="11"/>
      <c r="DP15" s="1906">
        <v>0</v>
      </c>
      <c r="DQ15" s="1906">
        <v>71</v>
      </c>
      <c r="DR15" s="1906">
        <v>0</v>
      </c>
      <c r="DS15" s="1906">
        <v>162</v>
      </c>
      <c r="DT15" s="1906">
        <v>0</v>
      </c>
      <c r="DU15" s="1906">
        <v>233</v>
      </c>
      <c r="DV15" s="1906">
        <v>0</v>
      </c>
      <c r="DW15" s="1906">
        <v>233</v>
      </c>
      <c r="DX15" s="11"/>
      <c r="DY15" s="1906">
        <v>0</v>
      </c>
      <c r="DZ15" s="1906">
        <v>92</v>
      </c>
      <c r="EA15" s="1906">
        <v>0</v>
      </c>
      <c r="EB15" s="1906">
        <v>159</v>
      </c>
      <c r="EC15" s="1906">
        <v>0</v>
      </c>
      <c r="ED15" s="1906">
        <v>251</v>
      </c>
      <c r="EE15" s="1906">
        <v>10</v>
      </c>
      <c r="EF15" s="1906">
        <v>241</v>
      </c>
      <c r="EG15" s="11"/>
      <c r="EH15" s="1906">
        <v>0</v>
      </c>
      <c r="EI15" s="1906">
        <v>108</v>
      </c>
      <c r="EJ15" s="1906">
        <v>0</v>
      </c>
      <c r="EK15" s="1906">
        <v>188</v>
      </c>
      <c r="EL15" s="1906">
        <v>0</v>
      </c>
      <c r="EM15" s="1906">
        <v>296</v>
      </c>
      <c r="EN15" s="1906">
        <v>7</v>
      </c>
      <c r="EO15" s="1906">
        <v>289</v>
      </c>
      <c r="EP15" s="11"/>
      <c r="EQ15" s="1906">
        <v>0</v>
      </c>
      <c r="ER15" s="1906">
        <v>97</v>
      </c>
      <c r="ES15" s="1906">
        <v>0</v>
      </c>
      <c r="ET15" s="1906">
        <v>130</v>
      </c>
      <c r="EU15" s="1906">
        <v>0</v>
      </c>
      <c r="EV15" s="1906">
        <v>227</v>
      </c>
      <c r="EW15" s="1906">
        <v>9</v>
      </c>
      <c r="EX15" s="1906">
        <v>218</v>
      </c>
      <c r="EY15" s="11"/>
      <c r="EZ15" s="1906">
        <v>0</v>
      </c>
      <c r="FA15" s="1906">
        <v>74</v>
      </c>
      <c r="FB15" s="1906">
        <v>0</v>
      </c>
      <c r="FC15" s="1906">
        <v>155</v>
      </c>
      <c r="FD15" s="1906">
        <v>0</v>
      </c>
      <c r="FE15" s="1906">
        <v>229</v>
      </c>
      <c r="FF15" s="1906">
        <v>7</v>
      </c>
      <c r="FG15" s="1906">
        <v>222</v>
      </c>
      <c r="FH15" s="11"/>
      <c r="FI15" s="1906">
        <v>0</v>
      </c>
      <c r="FJ15" s="1906">
        <v>67</v>
      </c>
      <c r="FK15" s="1906">
        <v>0</v>
      </c>
      <c r="FL15" s="1906">
        <v>168</v>
      </c>
      <c r="FM15" s="1906">
        <v>0</v>
      </c>
      <c r="FN15" s="1906">
        <v>235</v>
      </c>
      <c r="FO15" s="1906">
        <v>3</v>
      </c>
      <c r="FP15" s="1906">
        <v>232</v>
      </c>
      <c r="FQ15" s="11"/>
      <c r="FR15" s="1906">
        <v>0</v>
      </c>
      <c r="FS15" s="1906">
        <v>128</v>
      </c>
      <c r="FT15" s="1906">
        <v>0</v>
      </c>
      <c r="FU15" s="1906">
        <v>140</v>
      </c>
      <c r="FV15" s="1906">
        <v>0</v>
      </c>
      <c r="FW15" s="1906">
        <v>268</v>
      </c>
      <c r="FX15" s="1906">
        <v>4</v>
      </c>
      <c r="FY15" s="1906">
        <v>264</v>
      </c>
      <c r="FZ15" s="11"/>
      <c r="GA15" s="1906">
        <v>0</v>
      </c>
      <c r="GB15" s="1906">
        <v>127</v>
      </c>
      <c r="GC15" s="1906">
        <v>0</v>
      </c>
      <c r="GD15" s="1906">
        <v>148</v>
      </c>
      <c r="GE15" s="1906">
        <v>0</v>
      </c>
      <c r="GF15" s="1906">
        <v>275</v>
      </c>
      <c r="GG15" s="1906">
        <v>6</v>
      </c>
      <c r="GH15" s="1906">
        <v>269</v>
      </c>
      <c r="GI15" s="11"/>
      <c r="GJ15" s="1906">
        <v>0</v>
      </c>
      <c r="GK15" s="1906">
        <v>66</v>
      </c>
      <c r="GL15" s="1906">
        <v>0</v>
      </c>
      <c r="GM15" s="1906">
        <v>302</v>
      </c>
      <c r="GN15" s="1906">
        <v>0</v>
      </c>
      <c r="GO15" s="1906">
        <v>368</v>
      </c>
      <c r="GP15" s="1906">
        <v>27</v>
      </c>
      <c r="GQ15" s="1906">
        <v>341</v>
      </c>
    </row>
    <row r="16" spans="1:199">
      <c r="A16" s="1900"/>
      <c r="B16" s="2104"/>
      <c r="C16" s="2329"/>
      <c r="D16" s="2329"/>
      <c r="E16" s="2329"/>
      <c r="F16" s="2329"/>
      <c r="G16" s="2329"/>
      <c r="H16" s="2329"/>
      <c r="I16" s="2329"/>
      <c r="J16" s="2329"/>
      <c r="L16" s="2329"/>
      <c r="M16" s="2329"/>
      <c r="N16" s="2329"/>
      <c r="O16" s="2329"/>
      <c r="P16" s="2329"/>
      <c r="Q16" s="2329"/>
      <c r="R16" s="2329"/>
      <c r="S16" s="2329"/>
      <c r="U16" s="1907"/>
      <c r="V16" s="1907"/>
      <c r="W16" s="1907"/>
      <c r="X16" s="1907"/>
      <c r="Y16" s="1907"/>
      <c r="Z16" s="1907"/>
      <c r="AA16" s="1907"/>
      <c r="AB16" s="1907"/>
      <c r="AD16" s="1907"/>
      <c r="AE16" s="1907"/>
      <c r="AF16" s="1907"/>
      <c r="AG16" s="1907"/>
      <c r="AH16" s="1907"/>
      <c r="AI16" s="1907"/>
      <c r="AJ16" s="1907"/>
      <c r="AK16" s="1907"/>
      <c r="AM16" s="1907"/>
      <c r="AN16" s="1907"/>
      <c r="AO16" s="1907"/>
      <c r="AP16" s="1907"/>
      <c r="AQ16" s="1907"/>
      <c r="AR16" s="1907"/>
      <c r="AS16" s="1907"/>
      <c r="AT16" s="1907"/>
      <c r="AV16" s="1907"/>
      <c r="AW16" s="1907"/>
      <c r="AX16" s="1907"/>
      <c r="AY16" s="1907"/>
      <c r="AZ16" s="1907"/>
      <c r="BA16" s="1907"/>
      <c r="BB16" s="1907"/>
      <c r="BC16" s="1907"/>
      <c r="BE16" s="1907"/>
      <c r="BF16" s="1907"/>
      <c r="BG16" s="1907"/>
      <c r="BH16" s="1907"/>
      <c r="BI16" s="1907"/>
      <c r="BJ16" s="1907"/>
      <c r="BK16" s="1907"/>
      <c r="BL16" s="1907"/>
      <c r="BN16" s="1907"/>
      <c r="BO16" s="1907"/>
      <c r="BP16" s="1907"/>
      <c r="BQ16" s="1907"/>
      <c r="BR16" s="1907"/>
      <c r="BS16" s="1907"/>
      <c r="BT16" s="1907"/>
      <c r="BU16" s="1907"/>
      <c r="BW16" s="1907"/>
      <c r="BX16" s="1907"/>
      <c r="BY16" s="1907"/>
      <c r="BZ16" s="1907"/>
      <c r="CA16" s="1907"/>
      <c r="CB16" s="1907"/>
      <c r="CC16" s="1907"/>
      <c r="CD16" s="1907"/>
      <c r="CF16" s="1907"/>
      <c r="CG16" s="1907"/>
      <c r="CH16" s="1907"/>
      <c r="CI16" s="1907"/>
      <c r="CJ16" s="1907"/>
      <c r="CK16" s="1907"/>
      <c r="CL16" s="1907"/>
      <c r="CM16" s="1907"/>
      <c r="CO16" s="1907"/>
      <c r="CP16" s="1907"/>
      <c r="CQ16" s="1907"/>
      <c r="CR16" s="1907"/>
      <c r="CS16" s="1907"/>
      <c r="CT16" s="1907"/>
      <c r="CU16" s="1907"/>
      <c r="CV16" s="1907"/>
      <c r="CX16" s="1907"/>
      <c r="CY16" s="1907"/>
      <c r="CZ16" s="1907"/>
      <c r="DA16" s="1907"/>
      <c r="DB16" s="1907"/>
      <c r="DC16" s="1907"/>
      <c r="DD16" s="1907"/>
      <c r="DE16" s="1907"/>
      <c r="DG16" s="1907"/>
      <c r="DH16" s="1907"/>
      <c r="DI16" s="1907"/>
      <c r="DJ16" s="1907"/>
      <c r="DK16" s="1907"/>
      <c r="DL16" s="1907"/>
      <c r="DM16" s="1907"/>
      <c r="DN16" s="1907"/>
      <c r="DP16" s="1907"/>
      <c r="DQ16" s="1907"/>
      <c r="DR16" s="1907"/>
      <c r="DS16" s="1907"/>
      <c r="DT16" s="1907"/>
      <c r="DU16" s="1907"/>
      <c r="DV16" s="1907"/>
      <c r="DW16" s="1907"/>
      <c r="DY16" s="1907"/>
      <c r="DZ16" s="1907"/>
      <c r="EA16" s="1907"/>
      <c r="EB16" s="1907"/>
      <c r="EC16" s="1907"/>
      <c r="ED16" s="1907"/>
      <c r="EE16" s="1907"/>
      <c r="EF16" s="1907"/>
      <c r="EH16" s="1907"/>
      <c r="EI16" s="1907"/>
      <c r="EJ16" s="1907"/>
      <c r="EK16" s="1907"/>
      <c r="EL16" s="1907"/>
      <c r="EM16" s="1907"/>
      <c r="EN16" s="1907"/>
      <c r="EO16" s="1907"/>
      <c r="EQ16" s="1907"/>
      <c r="ER16" s="1907"/>
      <c r="ES16" s="1907"/>
      <c r="ET16" s="1907"/>
      <c r="EU16" s="1907"/>
      <c r="EV16" s="1907"/>
      <c r="EW16" s="1907"/>
      <c r="EX16" s="1907"/>
      <c r="EZ16" s="1907"/>
      <c r="FA16" s="1907"/>
      <c r="FB16" s="1907"/>
      <c r="FC16" s="1907"/>
      <c r="FD16" s="1907"/>
      <c r="FE16" s="1907"/>
      <c r="FF16" s="1907"/>
      <c r="FG16" s="1907"/>
      <c r="FI16" s="1907"/>
      <c r="FJ16" s="1907"/>
      <c r="FK16" s="1907"/>
      <c r="FL16" s="1907"/>
      <c r="FM16" s="1907"/>
      <c r="FN16" s="1907"/>
      <c r="FO16" s="1907"/>
      <c r="FP16" s="1907"/>
      <c r="FR16" s="1907"/>
      <c r="FS16" s="1907"/>
      <c r="FT16" s="1907"/>
      <c r="FU16" s="1907"/>
      <c r="FV16" s="1907"/>
      <c r="FW16" s="1907"/>
      <c r="FX16" s="1907"/>
      <c r="FY16" s="1907"/>
      <c r="GA16" s="1907"/>
      <c r="GB16" s="1907"/>
      <c r="GC16" s="1907"/>
      <c r="GD16" s="1907"/>
      <c r="GE16" s="1907"/>
      <c r="GF16" s="1907"/>
      <c r="GG16" s="1907"/>
      <c r="GH16" s="1907"/>
      <c r="GJ16" s="1907"/>
      <c r="GK16" s="1907"/>
      <c r="GL16" s="1907"/>
      <c r="GM16" s="1907"/>
      <c r="GN16" s="1907"/>
      <c r="GO16" s="1907"/>
      <c r="GP16" s="1907"/>
      <c r="GQ16" s="1907"/>
    </row>
    <row r="17" spans="78:85">
      <c r="BZ17" s="1896"/>
      <c r="CA17" s="1897"/>
      <c r="CB17" s="1897"/>
      <c r="CC17" s="1897"/>
      <c r="CD17" s="1897"/>
      <c r="CE17" s="1896"/>
      <c r="CF17" s="1897"/>
      <c r="CG17" s="1897"/>
    </row>
    <row r="18" spans="78:85">
      <c r="BZ18" s="1901"/>
      <c r="CA18" s="1901"/>
      <c r="CB18" s="1901"/>
      <c r="CC18" s="1901"/>
      <c r="CD18" s="1901"/>
      <c r="CE18" s="1896"/>
      <c r="CF18" s="1901"/>
      <c r="CG18" s="1901"/>
    </row>
    <row r="19" spans="78:85">
      <c r="BZ19" s="1901"/>
      <c r="CA19" s="1901"/>
      <c r="CB19" s="1901"/>
      <c r="CC19" s="1901"/>
      <c r="CD19" s="1901"/>
      <c r="CE19" s="1896"/>
      <c r="CF19" s="1901"/>
      <c r="CG19" s="1901"/>
    </row>
    <row r="20" spans="78:85">
      <c r="BZ20" s="1896"/>
      <c r="CA20" s="1897"/>
      <c r="CB20" s="1897"/>
      <c r="CC20" s="1897"/>
      <c r="CD20" s="1897"/>
      <c r="CE20" s="1896"/>
      <c r="CF20" s="1897"/>
      <c r="CG20" s="1897"/>
    </row>
    <row r="21" spans="78:85">
      <c r="BZ21" s="1896"/>
      <c r="CA21" s="1897"/>
      <c r="CB21" s="1897"/>
      <c r="CC21" s="1897"/>
      <c r="CD21" s="1897"/>
      <c r="CE21" s="1896"/>
      <c r="CF21" s="1897"/>
      <c r="CG21" s="1897"/>
    </row>
    <row r="22" spans="78:85">
      <c r="BZ22" s="1896"/>
      <c r="CA22" s="1897"/>
      <c r="CB22" s="1897"/>
      <c r="CC22" s="1897"/>
      <c r="CD22" s="1897"/>
      <c r="CE22" s="1896"/>
      <c r="CF22" s="1897"/>
      <c r="CG22" s="1897"/>
    </row>
    <row r="23" spans="78:85">
      <c r="BZ23" s="1896"/>
      <c r="CA23" s="1897"/>
      <c r="CB23" s="1897"/>
      <c r="CC23" s="1897"/>
      <c r="CD23" s="1897"/>
      <c r="CE23" s="1896"/>
      <c r="CF23" s="1897"/>
      <c r="CG23" s="1897"/>
    </row>
    <row r="24" spans="78:85">
      <c r="BZ24" s="1896"/>
      <c r="CA24" s="1897"/>
      <c r="CB24" s="1897"/>
      <c r="CC24" s="1897"/>
      <c r="CD24" s="1897"/>
      <c r="CE24" s="1896"/>
      <c r="CF24" s="1897"/>
      <c r="CG24" s="1897"/>
    </row>
    <row r="25" spans="78:85">
      <c r="BZ25" s="1896"/>
      <c r="CA25" s="1897"/>
      <c r="CB25" s="1897"/>
      <c r="CC25" s="1897"/>
      <c r="CD25" s="1897"/>
      <c r="CE25" s="1896"/>
      <c r="CF25" s="1897"/>
      <c r="CG25" s="1897"/>
    </row>
    <row r="26" spans="78:85">
      <c r="BZ26" s="1896"/>
      <c r="CA26" s="1896"/>
      <c r="CB26" s="1896"/>
      <c r="CC26" s="1896"/>
      <c r="CD26" s="1896"/>
      <c r="CE26" s="1896"/>
      <c r="CF26" s="1896"/>
      <c r="CG26" s="1896"/>
    </row>
    <row r="27" spans="78:85">
      <c r="BZ27" s="1906"/>
      <c r="CA27" s="1906"/>
      <c r="CB27" s="1906"/>
      <c r="CC27" s="1906"/>
      <c r="CD27" s="1906"/>
      <c r="CE27" s="1906"/>
      <c r="CF27" s="1906"/>
      <c r="CG27" s="1906"/>
    </row>
  </sheetData>
  <hyperlinks>
    <hyperlink ref="B2" location="Índice!A1" display="PV1: Ajustes prudenciais (PVA)" xr:uid="{7D815C52-2119-48B6-8813-F28B308EA4ED}"/>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0DCA7-31B0-4F9F-8AA1-66A761678139}">
  <sheetPr codeName="Plan46">
    <tabColor rgb="FF5F6062"/>
  </sheetPr>
  <dimension ref="A1:BF46"/>
  <sheetViews>
    <sheetView workbookViewId="0">
      <selection sqref="A1:XFD1048576"/>
    </sheetView>
  </sheetViews>
  <sheetFormatPr defaultColWidth="8.5546875" defaultRowHeight="13.8"/>
  <cols>
    <col min="1" max="1" width="71.77734375" style="3" customWidth="1"/>
    <col min="2" max="2" width="10.44140625" style="3" customWidth="1"/>
    <col min="3" max="3" width="12.44140625" style="3" customWidth="1"/>
    <col min="4" max="4" width="10.44140625" style="3" customWidth="1"/>
    <col min="5" max="5" width="10.44140625" style="3" bestFit="1" customWidth="1"/>
    <col min="6" max="6" width="12.44140625" style="3" bestFit="1" customWidth="1"/>
    <col min="7" max="8" width="10.44140625" style="3" bestFit="1" customWidth="1"/>
    <col min="9" max="9" width="12.44140625" style="3" bestFit="1" customWidth="1"/>
    <col min="10" max="11" width="10.44140625" style="3" bestFit="1" customWidth="1"/>
    <col min="12" max="12" width="12.44140625" style="3" bestFit="1" customWidth="1"/>
    <col min="13" max="14" width="10.44140625" style="3" bestFit="1" customWidth="1"/>
    <col min="15" max="15" width="12.44140625" style="3" bestFit="1" customWidth="1"/>
    <col min="16" max="17" width="10.44140625" style="3" bestFit="1" customWidth="1"/>
    <col min="18" max="18" width="12.44140625" style="3" bestFit="1" customWidth="1"/>
    <col min="19" max="20" width="10.44140625" style="3" bestFit="1" customWidth="1"/>
    <col min="21" max="21" width="12.44140625" style="3" bestFit="1" customWidth="1"/>
    <col min="22" max="22" width="10.44140625" style="3" bestFit="1" customWidth="1"/>
    <col min="23" max="23" width="10.77734375" style="3" bestFit="1" customWidth="1"/>
    <col min="24" max="24" width="12.44140625" style="3" bestFit="1" customWidth="1"/>
    <col min="25" max="26" width="10.44140625" style="3" bestFit="1" customWidth="1"/>
    <col min="27" max="27" width="12.44140625" style="3" bestFit="1" customWidth="1"/>
    <col min="28" max="29" width="10.44140625" style="3" bestFit="1" customWidth="1"/>
    <col min="30" max="30" width="12.44140625" style="3" bestFit="1" customWidth="1"/>
    <col min="31" max="32" width="10.44140625" style="3" bestFit="1" customWidth="1"/>
    <col min="33" max="33" width="12.44140625" style="3" bestFit="1" customWidth="1"/>
    <col min="34" max="35" width="10.44140625" style="3" bestFit="1" customWidth="1"/>
    <col min="36" max="36" width="12.44140625" style="3" bestFit="1" customWidth="1"/>
    <col min="37" max="38" width="10.44140625" style="3" bestFit="1" customWidth="1"/>
    <col min="39" max="39" width="12.44140625" style="3" bestFit="1" customWidth="1"/>
    <col min="40" max="41" width="10.44140625" style="3" bestFit="1" customWidth="1"/>
    <col min="42" max="42" width="12.44140625" style="3" bestFit="1" customWidth="1"/>
    <col min="43" max="44" width="10.44140625" style="3" bestFit="1" customWidth="1"/>
    <col min="45" max="45" width="12.44140625" style="3" bestFit="1" customWidth="1"/>
    <col min="46" max="47" width="10.44140625" style="3" bestFit="1" customWidth="1"/>
    <col min="48" max="48" width="12.44140625" style="3" bestFit="1" customWidth="1"/>
    <col min="49" max="50" width="10.44140625" style="3" bestFit="1" customWidth="1"/>
    <col min="51" max="51" width="12.44140625" style="3" bestFit="1" customWidth="1"/>
    <col min="52" max="52" width="11.5546875" style="3" bestFit="1" customWidth="1"/>
    <col min="53" max="53" width="10.44140625" style="3" bestFit="1" customWidth="1"/>
    <col min="54" max="54" width="12.44140625" style="3" bestFit="1" customWidth="1"/>
    <col min="55" max="55" width="11.5546875" style="3" bestFit="1" customWidth="1"/>
    <col min="56" max="56" width="10.44140625" style="3" bestFit="1" customWidth="1"/>
    <col min="57" max="57" width="12.44140625" style="3" bestFit="1" customWidth="1"/>
    <col min="58" max="58" width="11.5546875" style="3" bestFit="1" customWidth="1"/>
    <col min="59" max="59" width="12.44140625" style="3" bestFit="1" customWidth="1"/>
    <col min="60" max="16384" width="8.5546875" style="3"/>
  </cols>
  <sheetData>
    <row r="1" spans="1:58" ht="14.25" customHeight="1">
      <c r="A1" s="53" t="s">
        <v>3124</v>
      </c>
      <c r="Q1" s="313"/>
      <c r="R1" s="313"/>
      <c r="S1" s="313"/>
      <c r="T1" s="313"/>
      <c r="U1" s="313"/>
      <c r="V1" s="313"/>
      <c r="W1" s="313"/>
      <c r="X1" s="313"/>
      <c r="Y1" s="313"/>
      <c r="Z1" s="313"/>
      <c r="AA1" s="313"/>
      <c r="AB1" s="313"/>
      <c r="AC1" s="313"/>
      <c r="AD1" s="313"/>
      <c r="AE1" s="313"/>
      <c r="AF1" s="313"/>
      <c r="AG1" s="313"/>
      <c r="AH1" s="313"/>
      <c r="AI1" s="313"/>
      <c r="AJ1" s="313"/>
      <c r="AK1" s="313"/>
      <c r="AL1" s="313"/>
      <c r="AM1" s="313"/>
      <c r="AN1" s="313"/>
      <c r="AO1" s="313"/>
      <c r="AP1" s="313"/>
      <c r="AQ1" s="313"/>
      <c r="AR1" s="313"/>
      <c r="AS1" s="313"/>
      <c r="AT1" s="313"/>
      <c r="AU1" s="313"/>
      <c r="AV1" s="313"/>
      <c r="AW1" s="313"/>
      <c r="BA1" s="313"/>
      <c r="BB1" s="313"/>
      <c r="BC1" s="313"/>
      <c r="BD1" s="313"/>
      <c r="BE1" s="313"/>
    </row>
    <row r="2" spans="1:58" s="52" customFormat="1" ht="32.25" customHeight="1">
      <c r="A2" s="314"/>
      <c r="B2" s="315" t="s">
        <v>2695</v>
      </c>
      <c r="C2" s="315" t="s">
        <v>3125</v>
      </c>
      <c r="D2" s="315" t="s">
        <v>2475</v>
      </c>
      <c r="E2" s="315" t="s">
        <v>2695</v>
      </c>
      <c r="F2" s="315" t="s">
        <v>3125</v>
      </c>
      <c r="G2" s="315" t="s">
        <v>2475</v>
      </c>
      <c r="H2" s="315" t="s">
        <v>2695</v>
      </c>
      <c r="I2" s="315" t="s">
        <v>3125</v>
      </c>
      <c r="J2" s="315" t="s">
        <v>2475</v>
      </c>
      <c r="K2" s="315" t="s">
        <v>2695</v>
      </c>
      <c r="L2" s="315" t="s">
        <v>3125</v>
      </c>
      <c r="M2" s="315" t="s">
        <v>2475</v>
      </c>
      <c r="N2" s="315" t="s">
        <v>2695</v>
      </c>
      <c r="O2" s="315" t="s">
        <v>3125</v>
      </c>
      <c r="P2" s="315" t="s">
        <v>2475</v>
      </c>
      <c r="Q2" s="315" t="s">
        <v>2695</v>
      </c>
      <c r="R2" s="315" t="s">
        <v>3125</v>
      </c>
      <c r="S2" s="315" t="s">
        <v>2475</v>
      </c>
      <c r="T2" s="315" t="s">
        <v>2695</v>
      </c>
      <c r="U2" s="315" t="s">
        <v>3125</v>
      </c>
      <c r="V2" s="315" t="s">
        <v>2475</v>
      </c>
      <c r="W2" s="316" t="s">
        <v>2695</v>
      </c>
      <c r="X2" s="316" t="s">
        <v>3125</v>
      </c>
      <c r="Y2" s="316" t="s">
        <v>2475</v>
      </c>
      <c r="Z2" s="315" t="s">
        <v>2695</v>
      </c>
      <c r="AA2" s="315" t="s">
        <v>3125</v>
      </c>
      <c r="AB2" s="315" t="s">
        <v>2475</v>
      </c>
      <c r="AC2" s="315" t="s">
        <v>2695</v>
      </c>
      <c r="AD2" s="315" t="s">
        <v>3125</v>
      </c>
      <c r="AE2" s="315" t="s">
        <v>2475</v>
      </c>
      <c r="AF2" s="315" t="s">
        <v>2695</v>
      </c>
      <c r="AG2" s="315" t="s">
        <v>3125</v>
      </c>
      <c r="AH2" s="315" t="s">
        <v>2475</v>
      </c>
      <c r="AI2" s="315" t="s">
        <v>2695</v>
      </c>
      <c r="AJ2" s="315" t="s">
        <v>3125</v>
      </c>
      <c r="AK2" s="315" t="s">
        <v>2475</v>
      </c>
      <c r="AL2" s="315" t="s">
        <v>2695</v>
      </c>
      <c r="AM2" s="315" t="s">
        <v>3125</v>
      </c>
      <c r="AN2" s="315" t="s">
        <v>2475</v>
      </c>
      <c r="AO2" s="315" t="s">
        <v>2695</v>
      </c>
      <c r="AP2" s="315" t="s">
        <v>3125</v>
      </c>
      <c r="AQ2" s="315" t="s">
        <v>2475</v>
      </c>
      <c r="AR2" s="315" t="s">
        <v>2695</v>
      </c>
      <c r="AS2" s="315" t="s">
        <v>3125</v>
      </c>
      <c r="AT2" s="315" t="s">
        <v>2475</v>
      </c>
      <c r="AU2" s="315" t="s">
        <v>2695</v>
      </c>
      <c r="AV2" s="315" t="s">
        <v>3125</v>
      </c>
      <c r="AW2" s="315" t="s">
        <v>2475</v>
      </c>
      <c r="AX2" s="315" t="s">
        <v>3166</v>
      </c>
      <c r="AY2" s="315" t="s">
        <v>3125</v>
      </c>
      <c r="AZ2" s="315" t="s">
        <v>2625</v>
      </c>
      <c r="BA2" s="315" t="s">
        <v>3166</v>
      </c>
      <c r="BB2" s="315" t="s">
        <v>3125</v>
      </c>
      <c r="BC2" s="315" t="s">
        <v>2625</v>
      </c>
      <c r="BD2" s="315" t="s">
        <v>3166</v>
      </c>
      <c r="BE2" s="315" t="s">
        <v>3125</v>
      </c>
      <c r="BF2" s="315" t="s">
        <v>2625</v>
      </c>
    </row>
    <row r="3" spans="1:58">
      <c r="A3" s="317" t="s">
        <v>2694</v>
      </c>
      <c r="B3" s="318" t="s">
        <v>2520</v>
      </c>
      <c r="C3" s="319"/>
      <c r="D3" s="319"/>
      <c r="E3" s="318" t="s">
        <v>2508</v>
      </c>
      <c r="F3" s="319"/>
      <c r="G3" s="319"/>
      <c r="H3" s="318" t="s">
        <v>2477</v>
      </c>
      <c r="I3" s="319"/>
      <c r="J3" s="319"/>
      <c r="K3" s="318" t="s">
        <v>2478</v>
      </c>
      <c r="L3" s="319"/>
      <c r="M3" s="319"/>
      <c r="N3" s="318" t="s">
        <v>2479</v>
      </c>
      <c r="O3" s="319"/>
      <c r="P3" s="319"/>
      <c r="Q3" s="318" t="s">
        <v>2480</v>
      </c>
      <c r="R3" s="319"/>
      <c r="S3" s="319"/>
      <c r="T3" s="318" t="s">
        <v>2481</v>
      </c>
      <c r="U3" s="319"/>
      <c r="V3" s="319"/>
      <c r="W3" s="319" t="s">
        <v>2482</v>
      </c>
      <c r="X3" s="319"/>
      <c r="Y3" s="319"/>
      <c r="Z3" s="319">
        <v>42735</v>
      </c>
      <c r="AA3" s="319"/>
      <c r="AB3" s="319"/>
      <c r="AC3" s="318" t="s">
        <v>2484</v>
      </c>
      <c r="AD3" s="319"/>
      <c r="AE3" s="319"/>
      <c r="AF3" s="318" t="s">
        <v>2521</v>
      </c>
      <c r="AG3" s="319"/>
      <c r="AH3" s="319"/>
      <c r="AI3" s="318" t="s">
        <v>2486</v>
      </c>
      <c r="AJ3" s="319"/>
      <c r="AK3" s="319"/>
      <c r="AL3" s="318" t="s">
        <v>2487</v>
      </c>
      <c r="AM3" s="319"/>
      <c r="AN3" s="319"/>
      <c r="AO3" s="318" t="s">
        <v>2488</v>
      </c>
      <c r="AP3" s="319"/>
      <c r="AQ3" s="319"/>
      <c r="AR3" s="318" t="s">
        <v>2489</v>
      </c>
      <c r="AS3" s="319"/>
      <c r="AT3" s="319"/>
      <c r="AU3" s="319">
        <v>42094</v>
      </c>
      <c r="AV3" s="319"/>
      <c r="AW3" s="319"/>
      <c r="AX3" s="319">
        <v>42004</v>
      </c>
      <c r="AY3" s="319"/>
      <c r="AZ3" s="319"/>
      <c r="BA3" s="319">
        <v>41912</v>
      </c>
      <c r="BB3" s="319"/>
      <c r="BC3" s="319"/>
      <c r="BD3" s="319">
        <v>41820</v>
      </c>
      <c r="BE3" s="319"/>
      <c r="BF3" s="319"/>
    </row>
    <row r="4" spans="1:58" ht="11.55" customHeight="1">
      <c r="A4" s="320" t="s">
        <v>257</v>
      </c>
      <c r="B4" s="321">
        <v>1615235.3887092499</v>
      </c>
      <c r="C4" s="321">
        <v>-214391</v>
      </c>
      <c r="D4" s="321">
        <v>1400844.5710501201</v>
      </c>
      <c r="E4" s="321">
        <v>1578127.4071734499</v>
      </c>
      <c r="F4" s="321">
        <v>-208689</v>
      </c>
      <c r="G4" s="321">
        <v>1369438.6295040802</v>
      </c>
      <c r="H4" s="321">
        <v>1514684.8693637201</v>
      </c>
      <c r="I4" s="321">
        <v>-203095</v>
      </c>
      <c r="J4" s="321">
        <v>1311590.30066424</v>
      </c>
      <c r="K4" s="322">
        <v>1496519.20878659</v>
      </c>
      <c r="L4" s="322">
        <v>-200501</v>
      </c>
      <c r="M4" s="322">
        <v>1296018.4078071101</v>
      </c>
      <c r="N4" s="322">
        <v>1475217.0606887699</v>
      </c>
      <c r="O4" s="322">
        <v>-196648</v>
      </c>
      <c r="P4" s="322">
        <v>1278569.24220818</v>
      </c>
      <c r="Q4" s="322">
        <v>1439522.5406442899</v>
      </c>
      <c r="R4" s="322">
        <v>-190015</v>
      </c>
      <c r="S4" s="322">
        <v>1249507.6851095802</v>
      </c>
      <c r="T4" s="321">
        <v>1422005.3336376899</v>
      </c>
      <c r="U4" s="321">
        <v>-181059</v>
      </c>
      <c r="V4" s="321">
        <v>1240946.7905193402</v>
      </c>
      <c r="W4" s="321">
        <v>1386958.7309373701</v>
      </c>
      <c r="X4" s="321">
        <v>-176876</v>
      </c>
      <c r="Y4" s="321">
        <v>1210082.4674508702</v>
      </c>
      <c r="Z4" s="321">
        <v>1398651</v>
      </c>
      <c r="AA4" s="321">
        <v>-168297</v>
      </c>
      <c r="AB4" s="321">
        <v>1230354</v>
      </c>
      <c r="AC4" s="321">
        <v>1372105</v>
      </c>
      <c r="AD4" s="321">
        <v>-159655</v>
      </c>
      <c r="AE4" s="321">
        <v>1212450</v>
      </c>
      <c r="AF4" s="323">
        <v>1368691</v>
      </c>
      <c r="AG4" s="323">
        <v>-153556</v>
      </c>
      <c r="AH4" s="323">
        <v>1215135</v>
      </c>
      <c r="AI4" s="321">
        <v>1263779</v>
      </c>
      <c r="AJ4" s="321">
        <v>-148519</v>
      </c>
      <c r="AK4" s="321">
        <v>1115260</v>
      </c>
      <c r="AL4" s="321">
        <v>1340483</v>
      </c>
      <c r="AM4" s="321">
        <v>-144290</v>
      </c>
      <c r="AN4" s="321">
        <v>1196193</v>
      </c>
      <c r="AO4" s="321">
        <v>1303953</v>
      </c>
      <c r="AP4" s="321">
        <v>-139486</v>
      </c>
      <c r="AQ4" s="321">
        <v>1164467</v>
      </c>
      <c r="AR4" s="321">
        <v>1210691</v>
      </c>
      <c r="AS4" s="321">
        <v>-136474</v>
      </c>
      <c r="AT4" s="321">
        <v>1074217</v>
      </c>
      <c r="AU4" s="324">
        <v>1274667</v>
      </c>
      <c r="AV4" s="324">
        <v>-131498</v>
      </c>
      <c r="AW4" s="324">
        <v>1143169</v>
      </c>
      <c r="AX4" s="325">
        <v>1188779</v>
      </c>
      <c r="AY4" s="325">
        <v>-141048</v>
      </c>
      <c r="AZ4" s="325">
        <v>1047731</v>
      </c>
      <c r="BA4" s="325">
        <v>1139030</v>
      </c>
      <c r="BB4" s="325">
        <v>-139125</v>
      </c>
      <c r="BC4" s="325">
        <v>999905</v>
      </c>
      <c r="BD4" s="325">
        <v>1094444</v>
      </c>
      <c r="BE4" s="325">
        <v>-132443</v>
      </c>
      <c r="BF4" s="325">
        <v>962001</v>
      </c>
    </row>
    <row r="5" spans="1:58" ht="11.55" customHeight="1">
      <c r="A5" s="326" t="s">
        <v>232</v>
      </c>
      <c r="B5" s="327">
        <v>37158.57641894</v>
      </c>
      <c r="C5" s="327">
        <v>-72</v>
      </c>
      <c r="D5" s="327">
        <v>37087.047117199996</v>
      </c>
      <c r="E5" s="327">
        <v>29467.215586169998</v>
      </c>
      <c r="F5" s="327">
        <v>-524</v>
      </c>
      <c r="G5" s="327">
        <v>28942.852233900001</v>
      </c>
      <c r="H5" s="327">
        <v>25401.912696080002</v>
      </c>
      <c r="I5" s="327">
        <v>-165</v>
      </c>
      <c r="J5" s="327">
        <v>25237.355160570001</v>
      </c>
      <c r="K5" s="328">
        <v>25444.060204279998</v>
      </c>
      <c r="L5" s="328">
        <v>-70</v>
      </c>
      <c r="M5" s="328">
        <v>25373.870132979999</v>
      </c>
      <c r="N5" s="328">
        <v>18749.350453130002</v>
      </c>
      <c r="O5" s="328">
        <v>-81</v>
      </c>
      <c r="P5" s="328">
        <v>18668.745732849999</v>
      </c>
      <c r="Q5" s="328">
        <v>19089.190581619998</v>
      </c>
      <c r="R5" s="328">
        <v>-108</v>
      </c>
      <c r="S5" s="328">
        <v>18981.565326880002</v>
      </c>
      <c r="T5" s="327">
        <v>22699.561743360002</v>
      </c>
      <c r="U5" s="327">
        <v>-124</v>
      </c>
      <c r="V5" s="327">
        <v>22575.276341590001</v>
      </c>
      <c r="W5" s="327">
        <v>20223.961134109999</v>
      </c>
      <c r="X5" s="327">
        <v>-120</v>
      </c>
      <c r="Y5" s="327">
        <v>20104.41262703</v>
      </c>
      <c r="Z5" s="327">
        <v>18542</v>
      </c>
      <c r="AA5" s="327">
        <v>-147</v>
      </c>
      <c r="AB5" s="327">
        <v>18395</v>
      </c>
      <c r="AC5" s="327">
        <v>20176</v>
      </c>
      <c r="AD5" s="327">
        <v>-211</v>
      </c>
      <c r="AE5" s="327">
        <v>19965</v>
      </c>
      <c r="AF5" s="329">
        <v>21852</v>
      </c>
      <c r="AG5" s="329">
        <v>-141</v>
      </c>
      <c r="AH5" s="329">
        <v>21711</v>
      </c>
      <c r="AI5" s="327">
        <v>18384</v>
      </c>
      <c r="AJ5" s="327">
        <v>-218</v>
      </c>
      <c r="AK5" s="327">
        <v>18166</v>
      </c>
      <c r="AL5" s="327">
        <v>18544</v>
      </c>
      <c r="AM5" s="327">
        <v>-371</v>
      </c>
      <c r="AN5" s="327">
        <v>18173</v>
      </c>
      <c r="AO5" s="327">
        <v>18138</v>
      </c>
      <c r="AP5" s="327">
        <v>-199</v>
      </c>
      <c r="AQ5" s="327">
        <v>17939</v>
      </c>
      <c r="AR5" s="327">
        <v>18005</v>
      </c>
      <c r="AS5" s="327">
        <v>-207</v>
      </c>
      <c r="AT5" s="327">
        <v>17798</v>
      </c>
      <c r="AU5" s="330">
        <v>18687</v>
      </c>
      <c r="AV5" s="330">
        <v>-180</v>
      </c>
      <c r="AW5" s="330">
        <v>18507</v>
      </c>
      <c r="AX5" s="331">
        <v>17527</v>
      </c>
      <c r="AY5" s="331">
        <v>-236</v>
      </c>
      <c r="AZ5" s="331">
        <v>17291</v>
      </c>
      <c r="BA5" s="331">
        <v>16636</v>
      </c>
      <c r="BB5" s="331">
        <v>-198</v>
      </c>
      <c r="BC5" s="331">
        <v>16438</v>
      </c>
      <c r="BD5" s="331">
        <v>20605</v>
      </c>
      <c r="BE5" s="331">
        <v>-165</v>
      </c>
      <c r="BF5" s="331">
        <v>20440</v>
      </c>
    </row>
    <row r="6" spans="1:58" ht="11.55" customHeight="1">
      <c r="A6" s="332" t="s">
        <v>233</v>
      </c>
      <c r="B6" s="321">
        <v>304746.65950112999</v>
      </c>
      <c r="C6" s="321">
        <v>-5408</v>
      </c>
      <c r="D6" s="321">
        <v>299339.14456232003</v>
      </c>
      <c r="E6" s="321">
        <v>320965.20412729</v>
      </c>
      <c r="F6" s="321">
        <v>-5771</v>
      </c>
      <c r="G6" s="321">
        <v>315194.31667640002</v>
      </c>
      <c r="H6" s="321">
        <v>277464.72573701001</v>
      </c>
      <c r="I6" s="321">
        <v>-5904</v>
      </c>
      <c r="J6" s="321">
        <v>271561.02555918001</v>
      </c>
      <c r="K6" s="322">
        <v>264523.82275098999</v>
      </c>
      <c r="L6" s="322">
        <v>-5021</v>
      </c>
      <c r="M6" s="322">
        <v>259502.79910829998</v>
      </c>
      <c r="N6" s="322">
        <v>271254.14530941</v>
      </c>
      <c r="O6" s="322">
        <v>-6097</v>
      </c>
      <c r="P6" s="322">
        <v>265157.37189017999</v>
      </c>
      <c r="Q6" s="322">
        <v>287701.28071018</v>
      </c>
      <c r="R6" s="322">
        <v>-5510</v>
      </c>
      <c r="S6" s="322">
        <v>282190.92366571003</v>
      </c>
      <c r="T6" s="321">
        <v>288332.59102940996</v>
      </c>
      <c r="U6" s="321">
        <v>-4545</v>
      </c>
      <c r="V6" s="321">
        <v>283787.48150257999</v>
      </c>
      <c r="W6" s="321">
        <v>274434.67719989002</v>
      </c>
      <c r="X6" s="321">
        <v>-4277</v>
      </c>
      <c r="Y6" s="321">
        <v>270157.82344171999</v>
      </c>
      <c r="Z6" s="321">
        <v>286038</v>
      </c>
      <c r="AA6" s="321">
        <v>-6112</v>
      </c>
      <c r="AB6" s="321">
        <v>279926</v>
      </c>
      <c r="AC6" s="321">
        <v>278663</v>
      </c>
      <c r="AD6" s="321">
        <v>-4246</v>
      </c>
      <c r="AE6" s="321">
        <v>274417</v>
      </c>
      <c r="AF6" s="323">
        <v>270899</v>
      </c>
      <c r="AG6" s="323">
        <v>-5278</v>
      </c>
      <c r="AH6" s="323">
        <v>265621</v>
      </c>
      <c r="AI6" s="321">
        <v>237642</v>
      </c>
      <c r="AJ6" s="321">
        <v>-3277</v>
      </c>
      <c r="AK6" s="321">
        <v>234365</v>
      </c>
      <c r="AL6" s="321">
        <v>280944</v>
      </c>
      <c r="AM6" s="321">
        <v>-4085</v>
      </c>
      <c r="AN6" s="321">
        <v>276859</v>
      </c>
      <c r="AO6" s="321">
        <v>229677</v>
      </c>
      <c r="AP6" s="321">
        <v>-5193</v>
      </c>
      <c r="AQ6" s="321">
        <v>224484</v>
      </c>
      <c r="AR6" s="321">
        <v>192433</v>
      </c>
      <c r="AS6" s="321">
        <v>-3867</v>
      </c>
      <c r="AT6" s="321">
        <v>188566</v>
      </c>
      <c r="AU6" s="324">
        <v>225076</v>
      </c>
      <c r="AV6" s="324">
        <v>-4099</v>
      </c>
      <c r="AW6" s="324">
        <v>220977</v>
      </c>
      <c r="AX6" s="325">
        <v>229828</v>
      </c>
      <c r="AY6" s="325">
        <v>-7210</v>
      </c>
      <c r="AZ6" s="325">
        <v>222618</v>
      </c>
      <c r="BA6" s="325">
        <v>217538</v>
      </c>
      <c r="BB6" s="325">
        <v>-6513</v>
      </c>
      <c r="BC6" s="325">
        <v>211025</v>
      </c>
      <c r="BD6" s="325">
        <v>165588</v>
      </c>
      <c r="BE6" s="325">
        <v>-6041</v>
      </c>
      <c r="BF6" s="325">
        <v>159547</v>
      </c>
    </row>
    <row r="7" spans="1:58" ht="11.55" customHeight="1">
      <c r="A7" s="332" t="s">
        <v>258</v>
      </c>
      <c r="B7" s="321">
        <v>457513.05265461997</v>
      </c>
      <c r="C7" s="321">
        <v>-204509</v>
      </c>
      <c r="D7" s="321">
        <v>253004.52238616001</v>
      </c>
      <c r="E7" s="321">
        <v>428259.90410292998</v>
      </c>
      <c r="F7" s="321">
        <v>-198923</v>
      </c>
      <c r="G7" s="321">
        <v>229337.38965328</v>
      </c>
      <c r="H7" s="321">
        <v>449461.96585062001</v>
      </c>
      <c r="I7" s="321">
        <v>-193453</v>
      </c>
      <c r="J7" s="321">
        <v>256008.54140747001</v>
      </c>
      <c r="K7" s="322">
        <v>451167.08350921998</v>
      </c>
      <c r="L7" s="322">
        <v>-191400</v>
      </c>
      <c r="M7" s="322">
        <v>259766.95715226</v>
      </c>
      <c r="N7" s="322">
        <v>445750.5221611</v>
      </c>
      <c r="O7" s="322">
        <v>-186255</v>
      </c>
      <c r="P7" s="322">
        <v>259495.55210440001</v>
      </c>
      <c r="Q7" s="322">
        <v>412806.02831340005</v>
      </c>
      <c r="R7" s="322">
        <v>-179866</v>
      </c>
      <c r="S7" s="322">
        <v>232939.53547423001</v>
      </c>
      <c r="T7" s="321">
        <v>389593.16905354999</v>
      </c>
      <c r="U7" s="321">
        <v>-171560</v>
      </c>
      <c r="V7" s="321">
        <v>218032.87086584</v>
      </c>
      <c r="W7" s="321">
        <v>379951.86658276001</v>
      </c>
      <c r="X7" s="321">
        <v>-167609</v>
      </c>
      <c r="Y7" s="321">
        <v>212342.90311809001</v>
      </c>
      <c r="Z7" s="321">
        <v>376887</v>
      </c>
      <c r="AA7" s="321">
        <v>-157113</v>
      </c>
      <c r="AB7" s="321">
        <v>219774</v>
      </c>
      <c r="AC7" s="321">
        <v>357550</v>
      </c>
      <c r="AD7" s="321">
        <v>-150909</v>
      </c>
      <c r="AE7" s="321">
        <v>206641</v>
      </c>
      <c r="AF7" s="323">
        <v>358267</v>
      </c>
      <c r="AG7" s="323">
        <v>-144416</v>
      </c>
      <c r="AH7" s="323">
        <v>213851</v>
      </c>
      <c r="AI7" s="321">
        <v>338997</v>
      </c>
      <c r="AJ7" s="321">
        <v>-137930</v>
      </c>
      <c r="AK7" s="321">
        <v>201067</v>
      </c>
      <c r="AL7" s="321">
        <v>338391</v>
      </c>
      <c r="AM7" s="321">
        <v>-131160</v>
      </c>
      <c r="AN7" s="321">
        <v>207231</v>
      </c>
      <c r="AO7" s="321">
        <v>345844</v>
      </c>
      <c r="AP7" s="321">
        <v>-126186</v>
      </c>
      <c r="AQ7" s="321">
        <v>219658</v>
      </c>
      <c r="AR7" s="321">
        <v>334727</v>
      </c>
      <c r="AS7" s="321">
        <v>-122339</v>
      </c>
      <c r="AT7" s="321">
        <v>212388</v>
      </c>
      <c r="AU7" s="324">
        <v>324060</v>
      </c>
      <c r="AV7" s="324">
        <v>-117034</v>
      </c>
      <c r="AW7" s="324">
        <v>207026</v>
      </c>
      <c r="AX7" s="325">
        <v>299627</v>
      </c>
      <c r="AY7" s="325">
        <v>-107815</v>
      </c>
      <c r="AZ7" s="325">
        <v>191812</v>
      </c>
      <c r="BA7" s="325">
        <v>283108</v>
      </c>
      <c r="BB7" s="325">
        <v>-102805</v>
      </c>
      <c r="BC7" s="325">
        <v>180303</v>
      </c>
      <c r="BD7" s="325">
        <v>291297</v>
      </c>
      <c r="BE7" s="325">
        <v>-98810</v>
      </c>
      <c r="BF7" s="325">
        <v>192487</v>
      </c>
    </row>
    <row r="8" spans="1:58" ht="11.55" customHeight="1">
      <c r="A8" s="332" t="s">
        <v>259</v>
      </c>
      <c r="B8" s="321">
        <v>132258.77830539001</v>
      </c>
      <c r="C8" s="321">
        <v>0</v>
      </c>
      <c r="D8" s="321">
        <v>132258.77558761998</v>
      </c>
      <c r="E8" s="321">
        <v>125741.24294811</v>
      </c>
      <c r="F8" s="321">
        <v>0</v>
      </c>
      <c r="G8" s="321">
        <v>125741.24027539</v>
      </c>
      <c r="H8" s="321">
        <v>119593.02646379</v>
      </c>
      <c r="I8" s="321">
        <v>0</v>
      </c>
      <c r="J8" s="321">
        <v>119593.02381760001</v>
      </c>
      <c r="K8" s="322">
        <v>131381.83971592001</v>
      </c>
      <c r="L8" s="322">
        <v>0</v>
      </c>
      <c r="M8" s="322">
        <v>131381.83710902999</v>
      </c>
      <c r="N8" s="322">
        <v>132628.42635498999</v>
      </c>
      <c r="O8" s="322">
        <v>0</v>
      </c>
      <c r="P8" s="322">
        <v>132628.42635498999</v>
      </c>
      <c r="Q8" s="322">
        <v>126514.38048331</v>
      </c>
      <c r="R8" s="322">
        <v>0</v>
      </c>
      <c r="S8" s="322">
        <v>126514.37778453999</v>
      </c>
      <c r="T8" s="321">
        <v>92887.416260390004</v>
      </c>
      <c r="U8" s="321">
        <v>0</v>
      </c>
      <c r="V8" s="321">
        <v>92887.413771380001</v>
      </c>
      <c r="W8" s="321">
        <v>88197.125807050004</v>
      </c>
      <c r="X8" s="321">
        <v>0</v>
      </c>
      <c r="Y8" s="321">
        <v>88197.080963159999</v>
      </c>
      <c r="Z8" s="321">
        <v>86557</v>
      </c>
      <c r="AA8" s="321">
        <v>0</v>
      </c>
      <c r="AB8" s="321">
        <v>86557</v>
      </c>
      <c r="AC8" s="321">
        <v>81454</v>
      </c>
      <c r="AD8" s="321">
        <v>0</v>
      </c>
      <c r="AE8" s="321">
        <v>81454</v>
      </c>
      <c r="AF8" s="323">
        <v>73521</v>
      </c>
      <c r="AG8" s="323">
        <v>0</v>
      </c>
      <c r="AH8" s="323">
        <v>73521</v>
      </c>
      <c r="AI8" s="321">
        <v>70709</v>
      </c>
      <c r="AJ8" s="321">
        <v>0</v>
      </c>
      <c r="AK8" s="321">
        <v>70709</v>
      </c>
      <c r="AL8" s="321">
        <v>67341</v>
      </c>
      <c r="AM8" s="321">
        <v>0</v>
      </c>
      <c r="AN8" s="321">
        <v>67341</v>
      </c>
      <c r="AO8" s="321">
        <v>69737</v>
      </c>
      <c r="AP8" s="321">
        <v>0</v>
      </c>
      <c r="AQ8" s="321">
        <v>69737</v>
      </c>
      <c r="AR8" s="321">
        <v>64503</v>
      </c>
      <c r="AS8" s="321">
        <v>0</v>
      </c>
      <c r="AT8" s="321">
        <v>64503</v>
      </c>
      <c r="AU8" s="324">
        <v>66855</v>
      </c>
      <c r="AV8" s="324">
        <v>0</v>
      </c>
      <c r="AW8" s="324">
        <v>66855</v>
      </c>
      <c r="AX8" s="325">
        <v>63785</v>
      </c>
      <c r="AY8" s="325">
        <v>-1</v>
      </c>
      <c r="AZ8" s="325">
        <v>63784</v>
      </c>
      <c r="BA8" s="325">
        <v>67915</v>
      </c>
      <c r="BB8" s="325">
        <v>0</v>
      </c>
      <c r="BC8" s="325">
        <v>67915</v>
      </c>
      <c r="BD8" s="325">
        <v>86897</v>
      </c>
      <c r="BE8" s="325">
        <v>0</v>
      </c>
      <c r="BF8" s="325">
        <v>86897</v>
      </c>
    </row>
    <row r="9" spans="1:58" ht="11.55" customHeight="1">
      <c r="A9" s="332" t="s">
        <v>260</v>
      </c>
      <c r="B9" s="321">
        <v>517.55972703999998</v>
      </c>
      <c r="C9" s="321">
        <v>0</v>
      </c>
      <c r="D9" s="321">
        <v>517.55972703999998</v>
      </c>
      <c r="E9" s="321">
        <v>245.92529630000001</v>
      </c>
      <c r="F9" s="321">
        <v>0</v>
      </c>
      <c r="G9" s="321">
        <v>245.92529630000001</v>
      </c>
      <c r="H9" s="321">
        <v>269.65881497000004</v>
      </c>
      <c r="I9" s="321">
        <v>0</v>
      </c>
      <c r="J9" s="321">
        <v>269.65881497000004</v>
      </c>
      <c r="K9" s="322">
        <v>236.23257412999999</v>
      </c>
      <c r="L9" s="322">
        <v>0</v>
      </c>
      <c r="M9" s="322">
        <v>236.23257412999999</v>
      </c>
      <c r="N9" s="322">
        <v>123.94613517000001</v>
      </c>
      <c r="O9" s="322">
        <v>0</v>
      </c>
      <c r="P9" s="322">
        <v>123.94613517000001</v>
      </c>
      <c r="Q9" s="322">
        <v>289.65216373000004</v>
      </c>
      <c r="R9" s="322">
        <v>0</v>
      </c>
      <c r="S9" s="322">
        <v>289.65216373000004</v>
      </c>
      <c r="T9" s="321">
        <v>49.321923119999994</v>
      </c>
      <c r="U9" s="321">
        <v>0</v>
      </c>
      <c r="V9" s="321">
        <v>49.321923119999994</v>
      </c>
      <c r="W9" s="321">
        <v>49.670760659999999</v>
      </c>
      <c r="X9" s="321">
        <v>0</v>
      </c>
      <c r="Y9" s="321">
        <v>49.670760659999999</v>
      </c>
      <c r="Z9" s="321">
        <v>7</v>
      </c>
      <c r="AA9" s="321">
        <v>0</v>
      </c>
      <c r="AB9" s="321">
        <v>7</v>
      </c>
      <c r="AC9" s="321">
        <v>112</v>
      </c>
      <c r="AD9" s="321">
        <v>0</v>
      </c>
      <c r="AE9" s="321">
        <v>112</v>
      </c>
      <c r="AF9" s="323">
        <v>104</v>
      </c>
      <c r="AG9" s="323">
        <v>0</v>
      </c>
      <c r="AH9" s="323">
        <v>104</v>
      </c>
      <c r="AI9" s="321">
        <v>149</v>
      </c>
      <c r="AJ9" s="321">
        <v>0</v>
      </c>
      <c r="AK9" s="321">
        <v>149</v>
      </c>
      <c r="AL9" s="321">
        <v>31</v>
      </c>
      <c r="AM9" s="321">
        <v>0</v>
      </c>
      <c r="AN9" s="321">
        <v>31</v>
      </c>
      <c r="AO9" s="321">
        <v>169</v>
      </c>
      <c r="AP9" s="321">
        <v>0</v>
      </c>
      <c r="AQ9" s="321">
        <v>169</v>
      </c>
      <c r="AR9" s="321">
        <v>148</v>
      </c>
      <c r="AS9" s="321">
        <v>0</v>
      </c>
      <c r="AT9" s="321">
        <v>148</v>
      </c>
      <c r="AU9" s="324">
        <v>146</v>
      </c>
      <c r="AV9" s="324">
        <v>0</v>
      </c>
      <c r="AW9" s="324">
        <v>146</v>
      </c>
      <c r="AX9" s="325">
        <v>25</v>
      </c>
      <c r="AY9" s="325">
        <v>0</v>
      </c>
      <c r="AZ9" s="325">
        <v>25</v>
      </c>
      <c r="BA9" s="325">
        <v>130</v>
      </c>
      <c r="BB9" s="325">
        <v>0</v>
      </c>
      <c r="BC9" s="325">
        <v>130</v>
      </c>
      <c r="BD9" s="325">
        <v>119</v>
      </c>
      <c r="BE9" s="325">
        <v>0</v>
      </c>
      <c r="BF9" s="325">
        <v>119</v>
      </c>
    </row>
    <row r="10" spans="1:58" ht="11.55" customHeight="1">
      <c r="A10" s="332" t="s">
        <v>261</v>
      </c>
      <c r="B10" s="321">
        <v>499356.55852451001</v>
      </c>
      <c r="C10" s="321">
        <v>2</v>
      </c>
      <c r="D10" s="321">
        <v>499358.62821847998</v>
      </c>
      <c r="E10" s="321">
        <v>496292.59602314001</v>
      </c>
      <c r="F10" s="321">
        <v>4</v>
      </c>
      <c r="G10" s="321">
        <v>496297.00727122999</v>
      </c>
      <c r="H10" s="321">
        <v>484201.39654861001</v>
      </c>
      <c r="I10" s="321">
        <v>0</v>
      </c>
      <c r="J10" s="321">
        <v>484201.54625827004</v>
      </c>
      <c r="K10" s="322">
        <v>460685.57244059001</v>
      </c>
      <c r="L10" s="322">
        <v>0</v>
      </c>
      <c r="M10" s="322">
        <v>460685.65645702003</v>
      </c>
      <c r="N10" s="322">
        <v>458235.39111822</v>
      </c>
      <c r="O10" s="322">
        <v>2</v>
      </c>
      <c r="P10" s="322">
        <v>458237.77443281002</v>
      </c>
      <c r="Q10" s="322">
        <v>433128.69816556998</v>
      </c>
      <c r="R10" s="322">
        <v>7</v>
      </c>
      <c r="S10" s="322">
        <v>433135.79392959998</v>
      </c>
      <c r="T10" s="321">
        <v>444341.964576</v>
      </c>
      <c r="U10" s="321">
        <v>0</v>
      </c>
      <c r="V10" s="321">
        <v>444342.08293079998</v>
      </c>
      <c r="W10" s="321">
        <v>442325.47648526001</v>
      </c>
      <c r="X10" s="321">
        <v>0</v>
      </c>
      <c r="Y10" s="321">
        <v>442325.58055792999</v>
      </c>
      <c r="Z10" s="321">
        <v>453794</v>
      </c>
      <c r="AA10" s="321">
        <v>-5</v>
      </c>
      <c r="AB10" s="321">
        <v>453789</v>
      </c>
      <c r="AC10" s="321">
        <v>456224</v>
      </c>
      <c r="AD10" s="321">
        <v>-4</v>
      </c>
      <c r="AE10" s="321">
        <v>456220</v>
      </c>
      <c r="AF10" s="323">
        <v>459489</v>
      </c>
      <c r="AG10" s="323">
        <v>-5</v>
      </c>
      <c r="AH10" s="323">
        <v>459484</v>
      </c>
      <c r="AI10" s="321">
        <v>409431</v>
      </c>
      <c r="AJ10" s="321">
        <v>-3520</v>
      </c>
      <c r="AK10" s="321">
        <v>405911</v>
      </c>
      <c r="AL10" s="321">
        <v>439751</v>
      </c>
      <c r="AM10" s="321">
        <v>-3716</v>
      </c>
      <c r="AN10" s="321">
        <v>436035</v>
      </c>
      <c r="AO10" s="321">
        <v>443005</v>
      </c>
      <c r="AP10" s="321">
        <v>-3595</v>
      </c>
      <c r="AQ10" s="321">
        <v>439410</v>
      </c>
      <c r="AR10" s="321">
        <v>429332</v>
      </c>
      <c r="AS10" s="321">
        <v>-3708</v>
      </c>
      <c r="AT10" s="321">
        <v>425624</v>
      </c>
      <c r="AU10" s="324">
        <v>439751</v>
      </c>
      <c r="AV10" s="324">
        <v>-3727</v>
      </c>
      <c r="AW10" s="324">
        <v>436024</v>
      </c>
      <c r="AX10" s="325">
        <v>424812</v>
      </c>
      <c r="AY10" s="325">
        <v>-25</v>
      </c>
      <c r="AZ10" s="325">
        <v>424787</v>
      </c>
      <c r="BA10" s="325">
        <v>403574</v>
      </c>
      <c r="BB10" s="325">
        <v>18</v>
      </c>
      <c r="BC10" s="325">
        <v>403592</v>
      </c>
      <c r="BD10" s="325">
        <v>390381</v>
      </c>
      <c r="BE10" s="325">
        <v>-21</v>
      </c>
      <c r="BF10" s="325">
        <v>390360</v>
      </c>
    </row>
    <row r="11" spans="1:58" ht="11.55" customHeight="1">
      <c r="A11" s="332" t="s">
        <v>262</v>
      </c>
      <c r="B11" s="321">
        <v>180731.55727215001</v>
      </c>
      <c r="C11" s="321">
        <v>-4345</v>
      </c>
      <c r="D11" s="321">
        <v>176386.91430426002</v>
      </c>
      <c r="E11" s="321">
        <v>174497.14729526002</v>
      </c>
      <c r="F11" s="321">
        <v>-3403</v>
      </c>
      <c r="G11" s="321">
        <v>171094.56453426002</v>
      </c>
      <c r="H11" s="321">
        <v>155571.54510973999</v>
      </c>
      <c r="I11" s="321">
        <v>-3492</v>
      </c>
      <c r="J11" s="321">
        <v>152079.58731062</v>
      </c>
      <c r="K11" s="322">
        <v>160003.56660410998</v>
      </c>
      <c r="L11" s="322">
        <v>-3911</v>
      </c>
      <c r="M11" s="322">
        <v>156092.68722808998</v>
      </c>
      <c r="N11" s="322">
        <v>145367.67039921999</v>
      </c>
      <c r="O11" s="322">
        <v>-4100</v>
      </c>
      <c r="P11" s="322">
        <v>141267.97610378001</v>
      </c>
      <c r="Q11" s="322">
        <v>157311.69989131999</v>
      </c>
      <c r="R11" s="322">
        <v>-4381</v>
      </c>
      <c r="S11" s="322">
        <v>152930.54278218999</v>
      </c>
      <c r="T11" s="321">
        <v>181261.17391054</v>
      </c>
      <c r="U11" s="321">
        <v>-4633</v>
      </c>
      <c r="V11" s="321">
        <v>176627.85953398002</v>
      </c>
      <c r="W11" s="321">
        <v>178629.85895564003</v>
      </c>
      <c r="X11" s="321">
        <v>-4626</v>
      </c>
      <c r="Y11" s="321">
        <v>174003.73575410998</v>
      </c>
      <c r="Z11" s="321">
        <v>173694</v>
      </c>
      <c r="AA11" s="321">
        <v>-4611</v>
      </c>
      <c r="AB11" s="321">
        <v>169083</v>
      </c>
      <c r="AC11" s="321">
        <v>174932</v>
      </c>
      <c r="AD11" s="321">
        <v>-3897</v>
      </c>
      <c r="AE11" s="321">
        <v>171035</v>
      </c>
      <c r="AF11" s="323">
        <v>181081</v>
      </c>
      <c r="AG11" s="323">
        <v>-3228</v>
      </c>
      <c r="AH11" s="323">
        <v>177853</v>
      </c>
      <c r="AI11" s="321">
        <v>184933</v>
      </c>
      <c r="AJ11" s="321">
        <v>-2955</v>
      </c>
      <c r="AK11" s="321">
        <v>181978</v>
      </c>
      <c r="AL11" s="321">
        <v>191797</v>
      </c>
      <c r="AM11" s="321">
        <v>-4190</v>
      </c>
      <c r="AN11" s="321">
        <v>187607</v>
      </c>
      <c r="AO11" s="321">
        <v>194004</v>
      </c>
      <c r="AP11" s="321">
        <v>-3365</v>
      </c>
      <c r="AQ11" s="321">
        <v>190639</v>
      </c>
      <c r="AR11" s="321">
        <v>167559</v>
      </c>
      <c r="AS11" s="321">
        <v>-5214</v>
      </c>
      <c r="AT11" s="321">
        <v>162345</v>
      </c>
      <c r="AU11" s="324">
        <v>195751</v>
      </c>
      <c r="AV11" s="324">
        <v>-5133</v>
      </c>
      <c r="AW11" s="324">
        <v>190618</v>
      </c>
      <c r="AX11" s="325">
        <v>148647</v>
      </c>
      <c r="AY11" s="325">
        <v>-24240</v>
      </c>
      <c r="AZ11" s="325">
        <v>124407</v>
      </c>
      <c r="BA11" s="325">
        <v>144949</v>
      </c>
      <c r="BB11" s="325">
        <v>-26799</v>
      </c>
      <c r="BC11" s="325">
        <v>118150</v>
      </c>
      <c r="BD11" s="325">
        <v>133959</v>
      </c>
      <c r="BE11" s="325">
        <v>-24168</v>
      </c>
      <c r="BF11" s="325">
        <v>109791</v>
      </c>
    </row>
    <row r="12" spans="1:58" ht="11.55" customHeight="1">
      <c r="A12" s="333" t="s">
        <v>1552</v>
      </c>
      <c r="B12" s="321">
        <v>0</v>
      </c>
      <c r="C12" s="321">
        <v>0</v>
      </c>
      <c r="D12" s="321">
        <v>18133.439999999999</v>
      </c>
      <c r="E12" s="321">
        <v>0</v>
      </c>
      <c r="F12" s="321">
        <v>0</v>
      </c>
      <c r="G12" s="321">
        <v>20856.79</v>
      </c>
      <c r="H12" s="321">
        <v>0</v>
      </c>
      <c r="I12" s="321">
        <v>0</v>
      </c>
      <c r="J12" s="321">
        <v>21942.760000000002</v>
      </c>
      <c r="K12" s="322">
        <v>0</v>
      </c>
      <c r="L12" s="322">
        <v>0</v>
      </c>
      <c r="M12" s="322">
        <v>20300.579999999998</v>
      </c>
      <c r="N12" s="322">
        <v>0</v>
      </c>
      <c r="O12" s="322">
        <v>0</v>
      </c>
      <c r="P12" s="322">
        <v>22464.799999999999</v>
      </c>
      <c r="Q12" s="322"/>
      <c r="R12" s="322">
        <v>0</v>
      </c>
      <c r="S12" s="322">
        <v>21965.74</v>
      </c>
      <c r="T12" s="321">
        <v>0</v>
      </c>
      <c r="U12" s="321">
        <v>0</v>
      </c>
      <c r="V12" s="321">
        <v>23379</v>
      </c>
      <c r="W12" s="321">
        <v>0</v>
      </c>
      <c r="X12" s="321">
        <v>0</v>
      </c>
      <c r="Y12" s="321">
        <v>22020</v>
      </c>
      <c r="Z12" s="321">
        <v>0</v>
      </c>
      <c r="AA12" s="321">
        <v>0</v>
      </c>
      <c r="AB12" s="321">
        <v>21489</v>
      </c>
      <c r="AC12" s="321">
        <v>0</v>
      </c>
      <c r="AD12" s="321">
        <v>0</v>
      </c>
      <c r="AE12" s="321">
        <v>21875</v>
      </c>
      <c r="AF12" s="323">
        <v>0</v>
      </c>
      <c r="AG12" s="323">
        <v>0</v>
      </c>
      <c r="AH12" s="323">
        <v>21920</v>
      </c>
      <c r="AI12" s="321">
        <v>0</v>
      </c>
      <c r="AJ12" s="321">
        <v>0</v>
      </c>
      <c r="AK12" s="321">
        <v>19551</v>
      </c>
      <c r="AL12" s="321">
        <v>0</v>
      </c>
      <c r="AM12" s="321">
        <v>0</v>
      </c>
      <c r="AN12" s="321">
        <v>24682</v>
      </c>
      <c r="AO12" s="321">
        <v>0</v>
      </c>
      <c r="AP12" s="321">
        <v>0</v>
      </c>
      <c r="AQ12" s="321">
        <v>30424</v>
      </c>
      <c r="AR12" s="321">
        <v>0</v>
      </c>
      <c r="AS12" s="321">
        <v>0</v>
      </c>
      <c r="AT12" s="321">
        <v>17095</v>
      </c>
      <c r="AU12" s="324">
        <v>0</v>
      </c>
      <c r="AV12" s="324">
        <v>0</v>
      </c>
      <c r="AW12" s="324">
        <v>20524</v>
      </c>
      <c r="AX12" s="325">
        <v>0</v>
      </c>
      <c r="AY12" s="325">
        <v>0</v>
      </c>
      <c r="AZ12" s="325">
        <v>14739</v>
      </c>
      <c r="BA12" s="325">
        <v>0</v>
      </c>
      <c r="BB12" s="325">
        <v>0</v>
      </c>
      <c r="BC12" s="325">
        <v>16744</v>
      </c>
      <c r="BD12" s="325">
        <v>0</v>
      </c>
      <c r="BE12" s="325">
        <v>0</v>
      </c>
      <c r="BF12" s="325">
        <v>16555</v>
      </c>
    </row>
    <row r="13" spans="1:58" ht="11.55" customHeight="1">
      <c r="A13" s="334" t="s">
        <v>2697</v>
      </c>
      <c r="B13" s="335">
        <v>0</v>
      </c>
      <c r="C13" s="335">
        <v>0</v>
      </c>
      <c r="D13" s="335">
        <v>4210.91</v>
      </c>
      <c r="E13" s="335">
        <v>0</v>
      </c>
      <c r="F13" s="335">
        <v>0</v>
      </c>
      <c r="G13" s="335">
        <v>6092.61</v>
      </c>
      <c r="H13" s="335">
        <v>0</v>
      </c>
      <c r="I13" s="335">
        <v>0</v>
      </c>
      <c r="J13" s="335">
        <v>5841.16</v>
      </c>
      <c r="K13" s="336">
        <v>0</v>
      </c>
      <c r="L13" s="336">
        <v>0</v>
      </c>
      <c r="M13" s="336">
        <v>5231.3599999999997</v>
      </c>
      <c r="N13" s="336">
        <v>0</v>
      </c>
      <c r="O13" s="336">
        <v>0</v>
      </c>
      <c r="P13" s="336">
        <v>6510.4400000000005</v>
      </c>
      <c r="Q13" s="336"/>
      <c r="R13" s="336">
        <v>0</v>
      </c>
      <c r="S13" s="336">
        <v>6004.75</v>
      </c>
      <c r="T13" s="335">
        <v>0</v>
      </c>
      <c r="U13" s="335">
        <v>0</v>
      </c>
      <c r="V13" s="335">
        <v>7346</v>
      </c>
      <c r="W13" s="335">
        <v>0</v>
      </c>
      <c r="X13" s="335">
        <v>0</v>
      </c>
      <c r="Y13" s="335">
        <v>6875</v>
      </c>
      <c r="Z13" s="335">
        <v>0</v>
      </c>
      <c r="AA13" s="335">
        <v>0</v>
      </c>
      <c r="AB13" s="335">
        <v>6130</v>
      </c>
      <c r="AC13" s="335">
        <v>0</v>
      </c>
      <c r="AD13" s="335">
        <v>0</v>
      </c>
      <c r="AE13" s="335">
        <v>7241</v>
      </c>
      <c r="AF13" s="337">
        <v>0</v>
      </c>
      <c r="AG13" s="337">
        <v>0</v>
      </c>
      <c r="AH13" s="337">
        <v>6640</v>
      </c>
      <c r="AI13" s="335">
        <v>0</v>
      </c>
      <c r="AJ13" s="335">
        <v>0</v>
      </c>
      <c r="AK13" s="335">
        <v>7594</v>
      </c>
      <c r="AL13" s="335">
        <v>0</v>
      </c>
      <c r="AM13" s="335">
        <v>0</v>
      </c>
      <c r="AN13" s="335">
        <v>6031</v>
      </c>
      <c r="AO13" s="335">
        <v>0</v>
      </c>
      <c r="AP13" s="335">
        <v>0</v>
      </c>
      <c r="AQ13" s="335">
        <v>10008</v>
      </c>
      <c r="AR13" s="335">
        <v>0</v>
      </c>
      <c r="AS13" s="335">
        <v>0</v>
      </c>
      <c r="AT13" s="335">
        <v>7461</v>
      </c>
      <c r="AU13" s="338">
        <v>0</v>
      </c>
      <c r="AV13" s="338">
        <v>0</v>
      </c>
      <c r="AW13" s="338">
        <v>10920</v>
      </c>
      <c r="AX13" s="339">
        <v>0</v>
      </c>
      <c r="AY13" s="339">
        <v>0</v>
      </c>
      <c r="AZ13" s="339">
        <v>5876</v>
      </c>
      <c r="BA13" s="339">
        <v>0</v>
      </c>
      <c r="BB13" s="339">
        <v>0</v>
      </c>
      <c r="BC13" s="339">
        <v>7290</v>
      </c>
      <c r="BD13" s="325">
        <v>0</v>
      </c>
      <c r="BE13" s="325">
        <v>0</v>
      </c>
      <c r="BF13" s="325">
        <v>6121</v>
      </c>
    </row>
    <row r="14" spans="1:58" ht="11.55" customHeight="1">
      <c r="A14" s="334" t="s">
        <v>2699</v>
      </c>
      <c r="B14" s="335">
        <v>0</v>
      </c>
      <c r="C14" s="335">
        <v>0</v>
      </c>
      <c r="D14" s="335">
        <v>13856.83</v>
      </c>
      <c r="E14" s="335">
        <v>0</v>
      </c>
      <c r="F14" s="335">
        <v>0</v>
      </c>
      <c r="G14" s="335">
        <v>14395.62</v>
      </c>
      <c r="H14" s="335">
        <v>0</v>
      </c>
      <c r="I14" s="335">
        <v>0</v>
      </c>
      <c r="J14" s="335">
        <v>15740.95</v>
      </c>
      <c r="K14" s="336">
        <v>0</v>
      </c>
      <c r="L14" s="336">
        <v>0</v>
      </c>
      <c r="M14" s="336">
        <v>14715.92</v>
      </c>
      <c r="N14" s="336">
        <v>0</v>
      </c>
      <c r="O14" s="336">
        <v>0</v>
      </c>
      <c r="P14" s="336">
        <v>15609.45</v>
      </c>
      <c r="Q14" s="336"/>
      <c r="R14" s="336">
        <v>0</v>
      </c>
      <c r="S14" s="336">
        <v>15623.060000000001</v>
      </c>
      <c r="T14" s="335">
        <v>0</v>
      </c>
      <c r="U14" s="335">
        <v>0</v>
      </c>
      <c r="V14" s="335">
        <v>15701</v>
      </c>
      <c r="W14" s="335">
        <v>0</v>
      </c>
      <c r="X14" s="335">
        <v>0</v>
      </c>
      <c r="Y14" s="335">
        <v>14820</v>
      </c>
      <c r="Z14" s="335">
        <v>0</v>
      </c>
      <c r="AA14" s="335">
        <v>0</v>
      </c>
      <c r="AB14" s="335">
        <v>15042</v>
      </c>
      <c r="AC14" s="335">
        <v>0</v>
      </c>
      <c r="AD14" s="335">
        <v>0</v>
      </c>
      <c r="AE14" s="335">
        <v>14397</v>
      </c>
      <c r="AF14" s="337">
        <v>0</v>
      </c>
      <c r="AG14" s="337">
        <v>0</v>
      </c>
      <c r="AH14" s="337">
        <v>15049</v>
      </c>
      <c r="AI14" s="335">
        <v>0</v>
      </c>
      <c r="AJ14" s="335">
        <v>0</v>
      </c>
      <c r="AK14" s="335">
        <v>11733</v>
      </c>
      <c r="AL14" s="335">
        <v>0</v>
      </c>
      <c r="AM14" s="335">
        <v>0</v>
      </c>
      <c r="AN14" s="335">
        <v>18427</v>
      </c>
      <c r="AO14" s="335">
        <v>0</v>
      </c>
      <c r="AP14" s="335">
        <v>0</v>
      </c>
      <c r="AQ14" s="335">
        <v>20145</v>
      </c>
      <c r="AR14" s="335">
        <v>0</v>
      </c>
      <c r="AS14" s="335">
        <v>0</v>
      </c>
      <c r="AT14" s="335">
        <v>9370</v>
      </c>
      <c r="AU14" s="338">
        <v>0</v>
      </c>
      <c r="AV14" s="338">
        <v>0</v>
      </c>
      <c r="AW14" s="338">
        <v>9348</v>
      </c>
      <c r="AX14" s="339">
        <v>0</v>
      </c>
      <c r="AY14" s="339">
        <v>0</v>
      </c>
      <c r="AZ14" s="339">
        <v>8621</v>
      </c>
      <c r="BA14" s="339">
        <v>0</v>
      </c>
      <c r="BB14" s="339">
        <v>0</v>
      </c>
      <c r="BC14" s="339">
        <v>9200</v>
      </c>
      <c r="BD14" s="325">
        <v>0</v>
      </c>
      <c r="BE14" s="325">
        <v>0</v>
      </c>
      <c r="BF14" s="325">
        <v>10185</v>
      </c>
    </row>
    <row r="15" spans="1:58" ht="11.55" customHeight="1">
      <c r="A15" s="334" t="s">
        <v>2701</v>
      </c>
      <c r="B15" s="335">
        <v>0</v>
      </c>
      <c r="C15" s="335">
        <v>0</v>
      </c>
      <c r="D15" s="335">
        <v>65.7</v>
      </c>
      <c r="E15" s="335">
        <v>0</v>
      </c>
      <c r="F15" s="335">
        <v>0</v>
      </c>
      <c r="G15" s="335">
        <v>368.56</v>
      </c>
      <c r="H15" s="335">
        <v>0</v>
      </c>
      <c r="I15" s="335">
        <v>0</v>
      </c>
      <c r="J15" s="335">
        <v>360.65</v>
      </c>
      <c r="K15" s="336">
        <v>0</v>
      </c>
      <c r="L15" s="336">
        <v>0</v>
      </c>
      <c r="M15" s="336">
        <v>353.3</v>
      </c>
      <c r="N15" s="336">
        <v>0</v>
      </c>
      <c r="O15" s="336">
        <v>0</v>
      </c>
      <c r="P15" s="336">
        <v>344.91</v>
      </c>
      <c r="Q15" s="336"/>
      <c r="R15" s="336">
        <v>0</v>
      </c>
      <c r="S15" s="336">
        <v>337.93</v>
      </c>
      <c r="T15" s="335">
        <v>0</v>
      </c>
      <c r="U15" s="335">
        <v>0</v>
      </c>
      <c r="V15" s="335">
        <v>332</v>
      </c>
      <c r="W15" s="335">
        <v>0</v>
      </c>
      <c r="X15" s="335">
        <v>0</v>
      </c>
      <c r="Y15" s="335">
        <v>325</v>
      </c>
      <c r="Z15" s="335">
        <v>0</v>
      </c>
      <c r="AA15" s="335">
        <v>0</v>
      </c>
      <c r="AB15" s="335">
        <v>317</v>
      </c>
      <c r="AC15" s="335">
        <v>0</v>
      </c>
      <c r="AD15" s="335">
        <v>0</v>
      </c>
      <c r="AE15" s="335">
        <v>237</v>
      </c>
      <c r="AF15" s="337">
        <v>0</v>
      </c>
      <c r="AG15" s="337">
        <v>0</v>
      </c>
      <c r="AH15" s="337">
        <v>231</v>
      </c>
      <c r="AI15" s="335">
        <v>0</v>
      </c>
      <c r="AJ15" s="335">
        <v>0</v>
      </c>
      <c r="AK15" s="335">
        <v>224</v>
      </c>
      <c r="AL15" s="335">
        <v>0</v>
      </c>
      <c r="AM15" s="335">
        <v>0</v>
      </c>
      <c r="AN15" s="335">
        <v>224</v>
      </c>
      <c r="AO15" s="335">
        <v>0</v>
      </c>
      <c r="AP15" s="335">
        <v>0</v>
      </c>
      <c r="AQ15" s="335">
        <v>271</v>
      </c>
      <c r="AR15" s="335">
        <v>0</v>
      </c>
      <c r="AS15" s="335">
        <v>0</v>
      </c>
      <c r="AT15" s="335">
        <v>264</v>
      </c>
      <c r="AU15" s="338">
        <v>0</v>
      </c>
      <c r="AV15" s="338">
        <v>0</v>
      </c>
      <c r="AW15" s="338">
        <v>256</v>
      </c>
      <c r="AX15" s="339">
        <v>0</v>
      </c>
      <c r="AY15" s="339">
        <v>0</v>
      </c>
      <c r="AZ15" s="339">
        <v>242</v>
      </c>
      <c r="BA15" s="339">
        <v>0</v>
      </c>
      <c r="BB15" s="339">
        <v>0</v>
      </c>
      <c r="BC15" s="339">
        <v>254</v>
      </c>
      <c r="BD15" s="325">
        <v>0</v>
      </c>
      <c r="BE15" s="325">
        <v>0</v>
      </c>
      <c r="BF15" s="325">
        <v>249</v>
      </c>
    </row>
    <row r="16" spans="1:58" ht="11.55" customHeight="1">
      <c r="A16" s="340" t="s">
        <v>268</v>
      </c>
      <c r="B16" s="335">
        <v>0</v>
      </c>
      <c r="C16" s="335">
        <v>0</v>
      </c>
      <c r="D16" s="335">
        <v>158253.47430426002</v>
      </c>
      <c r="E16" s="335">
        <v>0</v>
      </c>
      <c r="F16" s="335">
        <v>0</v>
      </c>
      <c r="G16" s="335">
        <v>150237.77453426001</v>
      </c>
      <c r="H16" s="335">
        <v>0</v>
      </c>
      <c r="I16" s="335">
        <v>0</v>
      </c>
      <c r="J16" s="335">
        <v>130136.82731061999</v>
      </c>
      <c r="K16" s="336">
        <v>0</v>
      </c>
      <c r="L16" s="336">
        <v>0</v>
      </c>
      <c r="M16" s="336">
        <v>135792.10722809</v>
      </c>
      <c r="N16" s="336">
        <v>0</v>
      </c>
      <c r="O16" s="336">
        <v>0</v>
      </c>
      <c r="P16" s="336">
        <v>118803.17610378</v>
      </c>
      <c r="Q16" s="336"/>
      <c r="R16" s="336">
        <v>0</v>
      </c>
      <c r="S16" s="336">
        <v>130964.80278218999</v>
      </c>
      <c r="T16" s="335">
        <v>0</v>
      </c>
      <c r="U16" s="335">
        <v>0</v>
      </c>
      <c r="V16" s="335">
        <v>153248.85953398002</v>
      </c>
      <c r="W16" s="335">
        <v>0</v>
      </c>
      <c r="X16" s="335">
        <v>0</v>
      </c>
      <c r="Y16" s="335">
        <v>151983.73575410998</v>
      </c>
      <c r="Z16" s="335">
        <v>0</v>
      </c>
      <c r="AA16" s="335">
        <v>0</v>
      </c>
      <c r="AB16" s="335">
        <v>147594</v>
      </c>
      <c r="AC16" s="335">
        <v>0</v>
      </c>
      <c r="AD16" s="335">
        <v>0</v>
      </c>
      <c r="AE16" s="335">
        <v>149160</v>
      </c>
      <c r="AF16" s="337">
        <v>0</v>
      </c>
      <c r="AG16" s="337">
        <v>0</v>
      </c>
      <c r="AH16" s="337">
        <v>155933</v>
      </c>
      <c r="AI16" s="335">
        <v>0</v>
      </c>
      <c r="AJ16" s="335">
        <v>0</v>
      </c>
      <c r="AK16" s="335">
        <v>162427</v>
      </c>
      <c r="AL16" s="335">
        <v>0</v>
      </c>
      <c r="AM16" s="335">
        <v>0</v>
      </c>
      <c r="AN16" s="335">
        <v>162925</v>
      </c>
      <c r="AO16" s="335">
        <v>0</v>
      </c>
      <c r="AP16" s="335">
        <v>0</v>
      </c>
      <c r="AQ16" s="335">
        <v>160215</v>
      </c>
      <c r="AR16" s="335">
        <v>0</v>
      </c>
      <c r="AS16" s="335">
        <v>0</v>
      </c>
      <c r="AT16" s="335">
        <v>145250</v>
      </c>
      <c r="AU16" s="338">
        <v>0</v>
      </c>
      <c r="AV16" s="338">
        <v>0</v>
      </c>
      <c r="AW16" s="338">
        <v>170094</v>
      </c>
      <c r="AX16" s="339">
        <v>0</v>
      </c>
      <c r="AY16" s="339">
        <v>0</v>
      </c>
      <c r="AZ16" s="339">
        <v>109668</v>
      </c>
      <c r="BA16" s="339">
        <v>0</v>
      </c>
      <c r="BB16" s="339">
        <v>0</v>
      </c>
      <c r="BC16" s="339">
        <f>BC11-BC12</f>
        <v>101406</v>
      </c>
      <c r="BD16" s="325">
        <v>0</v>
      </c>
      <c r="BE16" s="325">
        <v>0</v>
      </c>
      <c r="BF16" s="325">
        <f>+BF11-BF12</f>
        <v>93236</v>
      </c>
    </row>
    <row r="17" spans="1:58" ht="11.55" customHeight="1">
      <c r="A17" s="332" t="s">
        <v>265</v>
      </c>
      <c r="B17" s="321">
        <v>2952.6463054699998</v>
      </c>
      <c r="C17" s="321">
        <v>-61</v>
      </c>
      <c r="D17" s="321">
        <v>2891.97914704</v>
      </c>
      <c r="E17" s="321">
        <v>2658.1717942499999</v>
      </c>
      <c r="F17" s="321">
        <v>-73</v>
      </c>
      <c r="G17" s="321">
        <v>2585.3335633200004</v>
      </c>
      <c r="H17" s="321">
        <v>2720.6381429000003</v>
      </c>
      <c r="I17" s="321">
        <v>-81</v>
      </c>
      <c r="J17" s="321">
        <v>2639.5623355600001</v>
      </c>
      <c r="K17" s="322">
        <v>3077.03098735</v>
      </c>
      <c r="L17" s="322">
        <v>-99</v>
      </c>
      <c r="M17" s="322">
        <v>2978.3680453000002</v>
      </c>
      <c r="N17" s="322">
        <v>3107.6087575300003</v>
      </c>
      <c r="O17" s="322">
        <v>-118</v>
      </c>
      <c r="P17" s="322">
        <v>2989.4494540000001</v>
      </c>
      <c r="Q17" s="322">
        <v>2681.61033516</v>
      </c>
      <c r="R17" s="322">
        <v>-156</v>
      </c>
      <c r="S17" s="322">
        <v>2525.2939827</v>
      </c>
      <c r="T17" s="321">
        <v>2840.13514132</v>
      </c>
      <c r="U17" s="321">
        <v>-196</v>
      </c>
      <c r="V17" s="321">
        <v>2644.4836500500001</v>
      </c>
      <c r="W17" s="321">
        <v>3146.094012</v>
      </c>
      <c r="X17" s="321">
        <v>-245</v>
      </c>
      <c r="Y17" s="321">
        <v>2901.2602281700001</v>
      </c>
      <c r="Z17" s="321">
        <v>3132</v>
      </c>
      <c r="AA17" s="321">
        <v>-309</v>
      </c>
      <c r="AB17" s="321">
        <v>2823</v>
      </c>
      <c r="AC17" s="321">
        <v>2994</v>
      </c>
      <c r="AD17" s="321">
        <v>-388</v>
      </c>
      <c r="AE17" s="321">
        <v>2606</v>
      </c>
      <c r="AF17" s="323">
        <v>3478</v>
      </c>
      <c r="AG17" s="323">
        <v>-488</v>
      </c>
      <c r="AH17" s="323">
        <v>2990</v>
      </c>
      <c r="AI17" s="321">
        <v>3533</v>
      </c>
      <c r="AJ17" s="321">
        <v>-618</v>
      </c>
      <c r="AK17" s="321">
        <v>2915</v>
      </c>
      <c r="AL17" s="321">
        <v>3684</v>
      </c>
      <c r="AM17" s="321">
        <v>-768</v>
      </c>
      <c r="AN17" s="321">
        <v>2916</v>
      </c>
      <c r="AO17" s="321">
        <v>3377</v>
      </c>
      <c r="AP17" s="321">
        <v>-946</v>
      </c>
      <c r="AQ17" s="321">
        <v>2431</v>
      </c>
      <c r="AR17" s="321">
        <v>3984</v>
      </c>
      <c r="AS17" s="321">
        <v>-1139</v>
      </c>
      <c r="AT17" s="321">
        <v>2845</v>
      </c>
      <c r="AU17" s="324">
        <v>4341</v>
      </c>
      <c r="AV17" s="324">
        <v>-1325</v>
      </c>
      <c r="AW17" s="324">
        <v>3016</v>
      </c>
      <c r="AX17" s="325">
        <v>4528</v>
      </c>
      <c r="AY17" s="325">
        <v>-1521</v>
      </c>
      <c r="AZ17" s="325">
        <v>3007</v>
      </c>
      <c r="BA17" s="325">
        <v>5180</v>
      </c>
      <c r="BB17" s="325">
        <v>-2828</v>
      </c>
      <c r="BC17" s="325">
        <v>2352</v>
      </c>
      <c r="BD17" s="325">
        <v>5598</v>
      </c>
      <c r="BE17" s="325">
        <v>-3238</v>
      </c>
      <c r="BF17" s="325">
        <v>2360</v>
      </c>
    </row>
    <row r="18" spans="1:58" ht="11.55" customHeight="1">
      <c r="A18" s="320" t="s">
        <v>240</v>
      </c>
      <c r="B18" s="321">
        <v>34378.004919400002</v>
      </c>
      <c r="C18" s="321">
        <v>20704</v>
      </c>
      <c r="D18" s="321">
        <v>55082.1935553</v>
      </c>
      <c r="E18" s="321">
        <v>35034.247465629996</v>
      </c>
      <c r="F18" s="321">
        <v>20439</v>
      </c>
      <c r="G18" s="321">
        <v>55473.578059139996</v>
      </c>
      <c r="H18" s="321">
        <v>27999.221045830003</v>
      </c>
      <c r="I18" s="321">
        <v>19401</v>
      </c>
      <c r="J18" s="321">
        <v>47400.540634239995</v>
      </c>
      <c r="K18" s="322">
        <v>27834.56456047</v>
      </c>
      <c r="L18" s="322">
        <v>19673</v>
      </c>
      <c r="M18" s="322">
        <v>47507.127480529998</v>
      </c>
      <c r="N18" s="322">
        <v>28286.423758270001</v>
      </c>
      <c r="O18" s="322">
        <v>19473</v>
      </c>
      <c r="P18" s="322">
        <v>47759.850917060001</v>
      </c>
      <c r="Q18" s="322">
        <v>26477.247381669997</v>
      </c>
      <c r="R18" s="322">
        <v>19562</v>
      </c>
      <c r="S18" s="322">
        <v>46039.412209529997</v>
      </c>
      <c r="T18" s="321">
        <v>26329.889906439999</v>
      </c>
      <c r="U18" s="321">
        <v>19090</v>
      </c>
      <c r="V18" s="321">
        <v>45420.028811370001</v>
      </c>
      <c r="W18" s="321">
        <v>26310.750364509997</v>
      </c>
      <c r="X18" s="321">
        <v>19454</v>
      </c>
      <c r="Y18" s="321">
        <v>45765.16180193</v>
      </c>
      <c r="Z18" s="321">
        <v>26988</v>
      </c>
      <c r="AA18" s="321">
        <v>19303</v>
      </c>
      <c r="AB18" s="321">
        <v>46291</v>
      </c>
      <c r="AC18" s="321">
        <v>26995</v>
      </c>
      <c r="AD18" s="321">
        <v>16501</v>
      </c>
      <c r="AE18" s="321">
        <v>43496</v>
      </c>
      <c r="AF18" s="323">
        <v>27165</v>
      </c>
      <c r="AG18" s="323">
        <v>16477</v>
      </c>
      <c r="AH18" s="323">
        <v>43642</v>
      </c>
      <c r="AI18" s="321">
        <v>19292</v>
      </c>
      <c r="AJ18" s="321">
        <v>20768</v>
      </c>
      <c r="AK18" s="321">
        <v>40060</v>
      </c>
      <c r="AL18" s="321">
        <v>18689</v>
      </c>
      <c r="AM18" s="321">
        <v>22010</v>
      </c>
      <c r="AN18" s="321">
        <v>40699</v>
      </c>
      <c r="AO18" s="321">
        <v>18740</v>
      </c>
      <c r="AP18" s="321">
        <v>24062</v>
      </c>
      <c r="AQ18" s="321">
        <v>42802</v>
      </c>
      <c r="AR18" s="321">
        <v>19819</v>
      </c>
      <c r="AS18" s="321">
        <v>23886</v>
      </c>
      <c r="AT18" s="321">
        <v>43705</v>
      </c>
      <c r="AU18" s="324">
        <v>19947</v>
      </c>
      <c r="AV18" s="324">
        <v>40521</v>
      </c>
      <c r="AW18" s="324">
        <v>60468</v>
      </c>
      <c r="AX18" s="325">
        <v>19923</v>
      </c>
      <c r="AY18" s="325">
        <v>46223</v>
      </c>
      <c r="AZ18" s="325">
        <v>66146</v>
      </c>
      <c r="BA18" s="325">
        <v>18527</v>
      </c>
      <c r="BB18" s="325">
        <v>45533</v>
      </c>
      <c r="BC18" s="325">
        <v>64060</v>
      </c>
      <c r="BD18" s="325">
        <v>17488</v>
      </c>
      <c r="BE18" s="325">
        <v>43137</v>
      </c>
      <c r="BF18" s="325">
        <v>60625</v>
      </c>
    </row>
    <row r="19" spans="1:58" ht="11.55" customHeight="1">
      <c r="A19" s="332" t="s">
        <v>241</v>
      </c>
      <c r="B19" s="321">
        <v>12949.832599040001</v>
      </c>
      <c r="C19" s="321">
        <v>22338</v>
      </c>
      <c r="D19" s="321">
        <v>35287.355831589994</v>
      </c>
      <c r="E19" s="321">
        <v>12652.753988780001</v>
      </c>
      <c r="F19" s="321">
        <v>21364</v>
      </c>
      <c r="G19" s="321">
        <v>34016.312923220001</v>
      </c>
      <c r="H19" s="321">
        <v>5373.1237365500001</v>
      </c>
      <c r="I19" s="321">
        <v>19888</v>
      </c>
      <c r="J19" s="321">
        <v>25260.860031790002</v>
      </c>
      <c r="K19" s="322">
        <v>5488.97843139</v>
      </c>
      <c r="L19" s="322">
        <v>19667</v>
      </c>
      <c r="M19" s="322">
        <v>25156.428576740003</v>
      </c>
      <c r="N19" s="322">
        <v>5458.8025033800004</v>
      </c>
      <c r="O19" s="322">
        <v>18989</v>
      </c>
      <c r="P19" s="322">
        <v>24447.576668869999</v>
      </c>
      <c r="Q19" s="322">
        <v>5113.2623165900004</v>
      </c>
      <c r="R19" s="322">
        <v>18337</v>
      </c>
      <c r="S19" s="322">
        <v>23449.933869970002</v>
      </c>
      <c r="T19" s="321">
        <v>5025.15236568</v>
      </c>
      <c r="U19" s="321">
        <v>17391</v>
      </c>
      <c r="V19" s="321">
        <v>22416.268897099999</v>
      </c>
      <c r="W19" s="321">
        <v>4933.3422585400003</v>
      </c>
      <c r="X19" s="321">
        <v>17273</v>
      </c>
      <c r="Y19" s="321">
        <v>22206.828668300001</v>
      </c>
      <c r="Z19" s="321">
        <v>4944</v>
      </c>
      <c r="AA19" s="321">
        <v>16518</v>
      </c>
      <c r="AB19" s="321">
        <v>21462</v>
      </c>
      <c r="AC19" s="321">
        <v>4810</v>
      </c>
      <c r="AD19" s="321">
        <v>13792</v>
      </c>
      <c r="AE19" s="321">
        <v>18602</v>
      </c>
      <c r="AF19" s="323">
        <v>4725</v>
      </c>
      <c r="AG19" s="323">
        <v>13349</v>
      </c>
      <c r="AH19" s="323">
        <v>18074</v>
      </c>
      <c r="AI19" s="321">
        <v>4342</v>
      </c>
      <c r="AJ19" s="321">
        <v>17077</v>
      </c>
      <c r="AK19" s="321">
        <v>21419</v>
      </c>
      <c r="AL19" s="321">
        <v>3939</v>
      </c>
      <c r="AM19" s="321">
        <v>17401</v>
      </c>
      <c r="AN19" s="321">
        <v>21340</v>
      </c>
      <c r="AO19" s="321">
        <v>3732</v>
      </c>
      <c r="AP19" s="321">
        <v>19030</v>
      </c>
      <c r="AQ19" s="321">
        <v>22762</v>
      </c>
      <c r="AR19" s="321">
        <v>3610</v>
      </c>
      <c r="AS19" s="321">
        <v>18389</v>
      </c>
      <c r="AT19" s="321">
        <v>21999</v>
      </c>
      <c r="AU19" s="324">
        <v>3539</v>
      </c>
      <c r="AV19" s="324">
        <v>34598</v>
      </c>
      <c r="AW19" s="324">
        <v>38137</v>
      </c>
      <c r="AX19" s="325">
        <v>3526</v>
      </c>
      <c r="AY19" s="325">
        <v>47660</v>
      </c>
      <c r="AZ19" s="325">
        <v>51186</v>
      </c>
      <c r="BA19" s="325">
        <v>3434</v>
      </c>
      <c r="BB19" s="325">
        <v>46982</v>
      </c>
      <c r="BC19" s="325">
        <v>50416</v>
      </c>
      <c r="BD19" s="325">
        <v>3233</v>
      </c>
      <c r="BE19" s="325">
        <v>44449</v>
      </c>
      <c r="BF19" s="325">
        <v>47682</v>
      </c>
    </row>
    <row r="20" spans="1:58" ht="11.55" customHeight="1">
      <c r="A20" s="340" t="s">
        <v>266</v>
      </c>
      <c r="B20" s="335">
        <v>0</v>
      </c>
      <c r="C20" s="335">
        <v>0</v>
      </c>
      <c r="D20" s="335">
        <v>861.99</v>
      </c>
      <c r="E20" s="335">
        <v>0</v>
      </c>
      <c r="F20" s="335">
        <v>0</v>
      </c>
      <c r="G20" s="335">
        <v>686.31000000000006</v>
      </c>
      <c r="H20" s="335">
        <v>0</v>
      </c>
      <c r="I20" s="335">
        <v>0</v>
      </c>
      <c r="J20" s="335">
        <v>730.26</v>
      </c>
      <c r="K20" s="336">
        <v>0</v>
      </c>
      <c r="L20" s="336">
        <v>0</v>
      </c>
      <c r="M20" s="336">
        <v>772.76</v>
      </c>
      <c r="N20" s="336">
        <v>0</v>
      </c>
      <c r="O20" s="336">
        <v>0</v>
      </c>
      <c r="P20" s="336">
        <v>815.24000000000012</v>
      </c>
      <c r="Q20" s="336"/>
      <c r="R20" s="336">
        <v>0</v>
      </c>
      <c r="S20" s="336">
        <v>857.75</v>
      </c>
      <c r="T20" s="335">
        <v>0</v>
      </c>
      <c r="U20" s="335">
        <v>0</v>
      </c>
      <c r="V20" s="335">
        <v>900</v>
      </c>
      <c r="W20" s="335">
        <v>0</v>
      </c>
      <c r="X20" s="335">
        <v>0</v>
      </c>
      <c r="Y20" s="335">
        <v>942</v>
      </c>
      <c r="Z20" s="335">
        <v>0</v>
      </c>
      <c r="AA20" s="335">
        <v>0</v>
      </c>
      <c r="AB20" s="335">
        <v>883</v>
      </c>
      <c r="AC20" s="335">
        <v>0</v>
      </c>
      <c r="AD20" s="335">
        <v>0</v>
      </c>
      <c r="AE20" s="335">
        <v>923</v>
      </c>
      <c r="AF20" s="337">
        <v>0</v>
      </c>
      <c r="AG20" s="337">
        <v>0</v>
      </c>
      <c r="AH20" s="337">
        <v>913</v>
      </c>
      <c r="AI20" s="335">
        <v>0</v>
      </c>
      <c r="AJ20" s="335">
        <v>0</v>
      </c>
      <c r="AK20" s="335">
        <v>965</v>
      </c>
      <c r="AL20" s="335">
        <v>0</v>
      </c>
      <c r="AM20" s="335">
        <v>0</v>
      </c>
      <c r="AN20" s="335">
        <v>341</v>
      </c>
      <c r="AO20" s="335">
        <v>0</v>
      </c>
      <c r="AP20" s="335">
        <v>0</v>
      </c>
      <c r="AQ20" s="335">
        <v>361</v>
      </c>
      <c r="AR20" s="335">
        <v>0</v>
      </c>
      <c r="AS20" s="335">
        <v>0</v>
      </c>
      <c r="AT20" s="335">
        <v>381</v>
      </c>
      <c r="AU20" s="338">
        <v>0</v>
      </c>
      <c r="AV20" s="338">
        <v>0</v>
      </c>
      <c r="AW20" s="338">
        <v>401</v>
      </c>
      <c r="AX20" s="339">
        <v>0</v>
      </c>
      <c r="AY20" s="339">
        <v>0</v>
      </c>
      <c r="AZ20" s="339">
        <v>376</v>
      </c>
      <c r="BA20" s="339">
        <v>0</v>
      </c>
      <c r="BB20" s="339">
        <v>0</v>
      </c>
      <c r="BC20" s="339">
        <v>397</v>
      </c>
      <c r="BD20" s="325">
        <v>0</v>
      </c>
      <c r="BE20" s="325">
        <v>0</v>
      </c>
      <c r="BF20" s="339">
        <v>415</v>
      </c>
    </row>
    <row r="21" spans="1:58" ht="11.55" customHeight="1">
      <c r="A21" s="340" t="s">
        <v>1556</v>
      </c>
      <c r="B21" s="335">
        <v>0</v>
      </c>
      <c r="C21" s="335">
        <v>0</v>
      </c>
      <c r="D21" s="335">
        <v>8134.4</v>
      </c>
      <c r="E21" s="335">
        <v>0</v>
      </c>
      <c r="F21" s="335">
        <v>0</v>
      </c>
      <c r="G21" s="335">
        <v>8473.5400000000009</v>
      </c>
      <c r="H21" s="335">
        <v>0</v>
      </c>
      <c r="I21" s="335">
        <v>0</v>
      </c>
      <c r="J21" s="335">
        <v>8105.57</v>
      </c>
      <c r="K21" s="336">
        <v>0</v>
      </c>
      <c r="L21" s="336">
        <v>0</v>
      </c>
      <c r="M21" s="336">
        <v>10576.68</v>
      </c>
      <c r="N21" s="336">
        <v>0</v>
      </c>
      <c r="O21" s="336">
        <v>0</v>
      </c>
      <c r="P21" s="336">
        <v>10100.25</v>
      </c>
      <c r="Q21" s="336"/>
      <c r="R21" s="336">
        <v>0</v>
      </c>
      <c r="S21" s="336">
        <v>10318.94</v>
      </c>
      <c r="T21" s="335">
        <v>0</v>
      </c>
      <c r="U21" s="335">
        <v>0</v>
      </c>
      <c r="V21" s="335">
        <v>9398</v>
      </c>
      <c r="W21" s="335">
        <v>0</v>
      </c>
      <c r="X21" s="335">
        <v>0</v>
      </c>
      <c r="Y21" s="335">
        <v>9443</v>
      </c>
      <c r="Z21" s="335">
        <v>0</v>
      </c>
      <c r="AA21" s="335">
        <v>0</v>
      </c>
      <c r="AB21" s="335">
        <v>9604</v>
      </c>
      <c r="AC21" s="335">
        <v>0</v>
      </c>
      <c r="AD21" s="335">
        <v>0</v>
      </c>
      <c r="AE21" s="335">
        <v>7807</v>
      </c>
      <c r="AF21" s="337">
        <v>0</v>
      </c>
      <c r="AG21" s="337">
        <v>0</v>
      </c>
      <c r="AH21" s="337">
        <v>7541</v>
      </c>
      <c r="AI21" s="335">
        <v>0</v>
      </c>
      <c r="AJ21" s="335">
        <v>0</v>
      </c>
      <c r="AK21" s="335">
        <v>7805</v>
      </c>
      <c r="AL21" s="335">
        <v>0</v>
      </c>
      <c r="AM21" s="335">
        <v>0</v>
      </c>
      <c r="AN21" s="335">
        <v>8109</v>
      </c>
      <c r="AO21" s="335">
        <v>0</v>
      </c>
      <c r="AP21" s="335">
        <v>0</v>
      </c>
      <c r="AQ21" s="335">
        <v>7548</v>
      </c>
      <c r="AR21" s="335">
        <v>0</v>
      </c>
      <c r="AS21" s="335">
        <v>0</v>
      </c>
      <c r="AT21" s="335">
        <v>9463</v>
      </c>
      <c r="AU21" s="338">
        <v>0</v>
      </c>
      <c r="AV21" s="338">
        <v>0</v>
      </c>
      <c r="AW21" s="338">
        <v>9368</v>
      </c>
      <c r="AX21" s="339">
        <v>0</v>
      </c>
      <c r="AY21" s="339">
        <v>0</v>
      </c>
      <c r="AZ21" s="339">
        <v>23533</v>
      </c>
      <c r="BA21" s="339">
        <v>0</v>
      </c>
      <c r="BB21" s="339">
        <v>0</v>
      </c>
      <c r="BC21" s="339">
        <v>24554</v>
      </c>
      <c r="BD21" s="325">
        <v>0</v>
      </c>
      <c r="BE21" s="325">
        <v>0</v>
      </c>
      <c r="BF21" s="339">
        <f>24723+12</f>
        <v>24735</v>
      </c>
    </row>
    <row r="22" spans="1:58" ht="11.55" customHeight="1">
      <c r="A22" s="340" t="s">
        <v>1557</v>
      </c>
      <c r="B22" s="335">
        <v>0</v>
      </c>
      <c r="C22" s="335">
        <v>0</v>
      </c>
      <c r="D22" s="335">
        <v>7879.98</v>
      </c>
      <c r="E22" s="335">
        <v>0</v>
      </c>
      <c r="F22" s="335">
        <v>0</v>
      </c>
      <c r="G22" s="335">
        <v>7770.369999999999</v>
      </c>
      <c r="H22" s="335">
        <v>0</v>
      </c>
      <c r="I22" s="335">
        <v>0</v>
      </c>
      <c r="J22" s="335">
        <v>1070.6300000000001</v>
      </c>
      <c r="K22" s="336">
        <v>0</v>
      </c>
      <c r="L22" s="336">
        <v>0</v>
      </c>
      <c r="M22" s="336">
        <v>1046</v>
      </c>
      <c r="N22" s="336">
        <v>0</v>
      </c>
      <c r="O22" s="336">
        <v>0</v>
      </c>
      <c r="P22" s="336">
        <v>1027.4100000000001</v>
      </c>
      <c r="Q22" s="336"/>
      <c r="R22" s="336">
        <v>0</v>
      </c>
      <c r="S22" s="336">
        <v>989.72</v>
      </c>
      <c r="T22" s="335">
        <v>0</v>
      </c>
      <c r="U22" s="335">
        <v>0</v>
      </c>
      <c r="V22" s="335">
        <v>970</v>
      </c>
      <c r="W22" s="335">
        <v>0</v>
      </c>
      <c r="X22" s="335">
        <v>0</v>
      </c>
      <c r="Y22" s="335">
        <v>986</v>
      </c>
      <c r="Z22" s="335">
        <v>0</v>
      </c>
      <c r="AA22" s="335">
        <v>0</v>
      </c>
      <c r="AB22" s="335">
        <v>1105</v>
      </c>
      <c r="AC22" s="335">
        <v>0</v>
      </c>
      <c r="AD22" s="335">
        <v>0</v>
      </c>
      <c r="AE22" s="335">
        <v>1055</v>
      </c>
      <c r="AF22" s="337">
        <v>0</v>
      </c>
      <c r="AG22" s="337">
        <v>0</v>
      </c>
      <c r="AH22" s="337">
        <v>1011</v>
      </c>
      <c r="AI22" s="335">
        <v>0</v>
      </c>
      <c r="AJ22" s="335">
        <v>0</v>
      </c>
      <c r="AK22" s="335">
        <v>749</v>
      </c>
      <c r="AL22" s="335">
        <v>0</v>
      </c>
      <c r="AM22" s="335">
        <v>0</v>
      </c>
      <c r="AN22" s="335">
        <v>765</v>
      </c>
      <c r="AO22" s="335">
        <v>0</v>
      </c>
      <c r="AP22" s="335">
        <v>0</v>
      </c>
      <c r="AQ22" s="335">
        <v>716</v>
      </c>
      <c r="AR22" s="335">
        <v>0</v>
      </c>
      <c r="AS22" s="335">
        <v>0</v>
      </c>
      <c r="AT22" s="335">
        <v>663</v>
      </c>
      <c r="AU22" s="338">
        <v>0</v>
      </c>
      <c r="AV22" s="338">
        <v>0</v>
      </c>
      <c r="AW22" s="338">
        <v>602</v>
      </c>
      <c r="AX22" s="339">
        <v>0</v>
      </c>
      <c r="AY22" s="339">
        <v>0</v>
      </c>
      <c r="AZ22" s="339">
        <v>604</v>
      </c>
      <c r="BA22" s="339">
        <v>0</v>
      </c>
      <c r="BB22" s="339">
        <v>0</v>
      </c>
      <c r="BC22" s="339">
        <v>544</v>
      </c>
      <c r="BD22" s="325">
        <v>0</v>
      </c>
      <c r="BE22" s="325">
        <v>0</v>
      </c>
      <c r="BF22" s="339">
        <v>493</v>
      </c>
    </row>
    <row r="23" spans="1:58" ht="11.55" customHeight="1">
      <c r="A23" s="340" t="s">
        <v>268</v>
      </c>
      <c r="B23" s="335">
        <v>0</v>
      </c>
      <c r="C23" s="335">
        <v>0</v>
      </c>
      <c r="D23" s="335">
        <v>18410.985831589995</v>
      </c>
      <c r="E23" s="335">
        <v>0</v>
      </c>
      <c r="F23" s="335">
        <v>0</v>
      </c>
      <c r="G23" s="335">
        <v>17086.092923220003</v>
      </c>
      <c r="H23" s="335">
        <v>0</v>
      </c>
      <c r="I23" s="335">
        <v>0</v>
      </c>
      <c r="J23" s="335">
        <v>15354.400031790003</v>
      </c>
      <c r="K23" s="336">
        <v>0</v>
      </c>
      <c r="L23" s="336">
        <v>0</v>
      </c>
      <c r="M23" s="336">
        <v>12760.988576740005</v>
      </c>
      <c r="N23" s="336">
        <v>0</v>
      </c>
      <c r="O23" s="336">
        <v>0</v>
      </c>
      <c r="P23" s="336">
        <v>12504.676668869997</v>
      </c>
      <c r="Q23" s="336"/>
      <c r="R23" s="336">
        <v>0</v>
      </c>
      <c r="S23" s="336">
        <v>11283.523869970002</v>
      </c>
      <c r="T23" s="335">
        <v>0</v>
      </c>
      <c r="U23" s="335">
        <v>0</v>
      </c>
      <c r="V23" s="335">
        <v>11148.268897099999</v>
      </c>
      <c r="W23" s="335">
        <v>0</v>
      </c>
      <c r="X23" s="335">
        <v>0</v>
      </c>
      <c r="Y23" s="335">
        <v>10835.828668300001</v>
      </c>
      <c r="Z23" s="335">
        <v>0</v>
      </c>
      <c r="AA23" s="335">
        <v>0</v>
      </c>
      <c r="AB23" s="335">
        <v>9870</v>
      </c>
      <c r="AC23" s="335">
        <v>0</v>
      </c>
      <c r="AD23" s="335">
        <v>0</v>
      </c>
      <c r="AE23" s="335">
        <v>8817</v>
      </c>
      <c r="AF23" s="337">
        <v>0</v>
      </c>
      <c r="AG23" s="337">
        <v>0</v>
      </c>
      <c r="AH23" s="337">
        <v>8609</v>
      </c>
      <c r="AI23" s="335">
        <v>0</v>
      </c>
      <c r="AJ23" s="335">
        <v>0</v>
      </c>
      <c r="AK23" s="335">
        <v>11900</v>
      </c>
      <c r="AL23" s="335">
        <v>0</v>
      </c>
      <c r="AM23" s="335">
        <v>0</v>
      </c>
      <c r="AN23" s="335">
        <v>12125</v>
      </c>
      <c r="AO23" s="335">
        <v>0</v>
      </c>
      <c r="AP23" s="335">
        <v>0</v>
      </c>
      <c r="AQ23" s="335">
        <v>14137</v>
      </c>
      <c r="AR23" s="335">
        <v>0</v>
      </c>
      <c r="AS23" s="335">
        <v>0</v>
      </c>
      <c r="AT23" s="335">
        <v>11492</v>
      </c>
      <c r="AU23" s="338">
        <v>0</v>
      </c>
      <c r="AV23" s="338">
        <v>0</v>
      </c>
      <c r="AW23" s="338">
        <v>27766</v>
      </c>
      <c r="AX23" s="339">
        <v>0</v>
      </c>
      <c r="AY23" s="339">
        <v>0</v>
      </c>
      <c r="AZ23" s="339">
        <v>26673</v>
      </c>
      <c r="BA23" s="339">
        <v>0</v>
      </c>
      <c r="BB23" s="339">
        <v>0</v>
      </c>
      <c r="BC23" s="325">
        <f>+BC19-BC20-BC21-BC22</f>
        <v>24921</v>
      </c>
      <c r="BD23" s="325">
        <v>0</v>
      </c>
      <c r="BE23" s="325">
        <v>0</v>
      </c>
      <c r="BF23" s="325">
        <f>BF19-BF20-BF21-BF22</f>
        <v>22039</v>
      </c>
    </row>
    <row r="24" spans="1:58" ht="11.55" customHeight="1">
      <c r="A24" s="332" t="s">
        <v>242</v>
      </c>
      <c r="B24" s="321">
        <v>6404.6413866700004</v>
      </c>
      <c r="C24" s="321">
        <v>-521</v>
      </c>
      <c r="D24" s="321">
        <v>5883.3368378599998</v>
      </c>
      <c r="E24" s="321">
        <v>6300.5465952599998</v>
      </c>
      <c r="F24" s="321">
        <v>-550</v>
      </c>
      <c r="G24" s="321">
        <v>5751.0287906899994</v>
      </c>
      <c r="H24" s="321">
        <v>6280.3734998199998</v>
      </c>
      <c r="I24" s="321">
        <v>-554</v>
      </c>
      <c r="J24" s="321">
        <v>5726.8275825800001</v>
      </c>
      <c r="K24" s="322">
        <v>6275.2163050600002</v>
      </c>
      <c r="L24" s="322">
        <v>-551</v>
      </c>
      <c r="M24" s="322">
        <v>5724.22812995</v>
      </c>
      <c r="N24" s="322">
        <v>6394.9475498500005</v>
      </c>
      <c r="O24" s="322">
        <v>-545</v>
      </c>
      <c r="P24" s="322">
        <v>5849.4803593100005</v>
      </c>
      <c r="Q24" s="322">
        <v>6370.0274161899997</v>
      </c>
      <c r="R24" s="322">
        <v>-532</v>
      </c>
      <c r="S24" s="322">
        <v>5837.8524515899999</v>
      </c>
      <c r="T24" s="321">
        <v>6512.6308326999997</v>
      </c>
      <c r="U24" s="321">
        <v>-534</v>
      </c>
      <c r="V24" s="321">
        <v>5978.7459172600002</v>
      </c>
      <c r="W24" s="321">
        <v>6622.0107167400001</v>
      </c>
      <c r="X24" s="321">
        <v>-537</v>
      </c>
      <c r="Y24" s="321">
        <v>6085.2899081699998</v>
      </c>
      <c r="Z24" s="321">
        <v>6811</v>
      </c>
      <c r="AA24" s="321">
        <v>-540</v>
      </c>
      <c r="AB24" s="321">
        <v>6271</v>
      </c>
      <c r="AC24" s="321">
        <v>6586</v>
      </c>
      <c r="AD24" s="321">
        <v>-547</v>
      </c>
      <c r="AE24" s="321">
        <v>6039</v>
      </c>
      <c r="AF24" s="323">
        <v>6790</v>
      </c>
      <c r="AG24" s="323">
        <v>-553</v>
      </c>
      <c r="AH24" s="323">
        <v>6237</v>
      </c>
      <c r="AI24" s="321">
        <v>6756</v>
      </c>
      <c r="AJ24" s="321">
        <v>-562</v>
      </c>
      <c r="AK24" s="321">
        <v>6194</v>
      </c>
      <c r="AL24" s="321">
        <v>7055</v>
      </c>
      <c r="AM24" s="321">
        <v>-575</v>
      </c>
      <c r="AN24" s="321">
        <v>6480</v>
      </c>
      <c r="AO24" s="321">
        <v>7244</v>
      </c>
      <c r="AP24" s="321">
        <v>-593</v>
      </c>
      <c r="AQ24" s="321">
        <v>6651</v>
      </c>
      <c r="AR24" s="321">
        <v>7379</v>
      </c>
      <c r="AS24" s="321">
        <v>-602</v>
      </c>
      <c r="AT24" s="321">
        <v>6777</v>
      </c>
      <c r="AU24" s="324">
        <v>7521</v>
      </c>
      <c r="AV24" s="324">
        <v>-615</v>
      </c>
      <c r="AW24" s="324">
        <v>6906</v>
      </c>
      <c r="AX24" s="325">
        <v>7561</v>
      </c>
      <c r="AY24" s="325">
        <v>-1089</v>
      </c>
      <c r="AZ24" s="325">
        <v>6472</v>
      </c>
      <c r="BA24" s="325">
        <v>7412</v>
      </c>
      <c r="BB24" s="325">
        <v>-1104</v>
      </c>
      <c r="BC24" s="325">
        <v>6308</v>
      </c>
      <c r="BD24" s="325">
        <v>6771</v>
      </c>
      <c r="BE24" s="325">
        <v>-1124</v>
      </c>
      <c r="BF24" s="325">
        <v>5647</v>
      </c>
    </row>
    <row r="25" spans="1:58" ht="11.55" customHeight="1">
      <c r="A25" s="340" t="s">
        <v>1558</v>
      </c>
      <c r="B25" s="335">
        <v>0</v>
      </c>
      <c r="C25" s="335">
        <v>0</v>
      </c>
      <c r="D25" s="335">
        <v>0</v>
      </c>
      <c r="E25" s="335">
        <v>0</v>
      </c>
      <c r="F25" s="335">
        <v>0</v>
      </c>
      <c r="G25" s="335">
        <v>0</v>
      </c>
      <c r="H25" s="335">
        <v>0</v>
      </c>
      <c r="I25" s="335">
        <v>0</v>
      </c>
      <c r="J25" s="335">
        <v>0</v>
      </c>
      <c r="K25" s="336">
        <v>0</v>
      </c>
      <c r="L25" s="336">
        <v>0</v>
      </c>
      <c r="M25" s="336">
        <v>0</v>
      </c>
      <c r="N25" s="336">
        <v>0</v>
      </c>
      <c r="O25" s="336">
        <v>0</v>
      </c>
      <c r="P25" s="336">
        <v>0</v>
      </c>
      <c r="Q25" s="336">
        <v>0</v>
      </c>
      <c r="R25" s="336">
        <v>0</v>
      </c>
      <c r="S25" s="336">
        <v>0</v>
      </c>
      <c r="T25" s="335">
        <v>0</v>
      </c>
      <c r="U25" s="335">
        <v>0</v>
      </c>
      <c r="V25" s="335">
        <v>0</v>
      </c>
      <c r="W25" s="335">
        <v>0</v>
      </c>
      <c r="X25" s="335">
        <v>0</v>
      </c>
      <c r="Y25" s="335">
        <v>0</v>
      </c>
      <c r="Z25" s="335">
        <v>0</v>
      </c>
      <c r="AA25" s="335">
        <v>0</v>
      </c>
      <c r="AB25" s="335">
        <v>0</v>
      </c>
      <c r="AC25" s="335">
        <v>0</v>
      </c>
      <c r="AD25" s="335">
        <v>0</v>
      </c>
      <c r="AE25" s="335">
        <v>13</v>
      </c>
      <c r="AF25" s="337">
        <v>0</v>
      </c>
      <c r="AG25" s="337">
        <v>0</v>
      </c>
      <c r="AH25" s="337">
        <v>16</v>
      </c>
      <c r="AI25" s="335">
        <v>0</v>
      </c>
      <c r="AJ25" s="335">
        <v>0</v>
      </c>
      <c r="AK25" s="335">
        <v>21</v>
      </c>
      <c r="AL25" s="335">
        <v>0</v>
      </c>
      <c r="AM25" s="335">
        <v>0</v>
      </c>
      <c r="AN25" s="335">
        <v>25</v>
      </c>
      <c r="AO25" s="335">
        <v>0</v>
      </c>
      <c r="AP25" s="335">
        <v>0</v>
      </c>
      <c r="AQ25" s="335">
        <v>29</v>
      </c>
      <c r="AR25" s="335">
        <v>0</v>
      </c>
      <c r="AS25" s="335">
        <v>0</v>
      </c>
      <c r="AT25" s="335">
        <v>33</v>
      </c>
      <c r="AU25" s="338">
        <v>0</v>
      </c>
      <c r="AV25" s="338">
        <v>0</v>
      </c>
      <c r="AW25" s="338">
        <v>41</v>
      </c>
      <c r="AX25" s="339">
        <v>0</v>
      </c>
      <c r="AY25" s="339">
        <v>0</v>
      </c>
      <c r="AZ25" s="339">
        <v>48</v>
      </c>
      <c r="BA25" s="325">
        <v>0</v>
      </c>
      <c r="BB25" s="325">
        <v>0</v>
      </c>
      <c r="BC25" s="325">
        <v>56</v>
      </c>
      <c r="BD25" s="325">
        <v>0</v>
      </c>
      <c r="BE25" s="325">
        <v>0</v>
      </c>
      <c r="BF25" s="339">
        <v>63</v>
      </c>
    </row>
    <row r="26" spans="1:58" ht="11.55" customHeight="1">
      <c r="A26" s="340" t="s">
        <v>1559</v>
      </c>
      <c r="B26" s="335">
        <v>0</v>
      </c>
      <c r="C26" s="335">
        <v>0</v>
      </c>
      <c r="D26" s="335">
        <v>5883.3368378599998</v>
      </c>
      <c r="E26" s="335">
        <v>0</v>
      </c>
      <c r="F26" s="335">
        <v>0</v>
      </c>
      <c r="G26" s="335">
        <v>5751.0287906899994</v>
      </c>
      <c r="H26" s="335">
        <v>0</v>
      </c>
      <c r="I26" s="335">
        <v>0</v>
      </c>
      <c r="J26" s="335">
        <v>5726.8275825800001</v>
      </c>
      <c r="K26" s="336">
        <v>0</v>
      </c>
      <c r="L26" s="336">
        <v>0</v>
      </c>
      <c r="M26" s="336">
        <v>5724.22812995</v>
      </c>
      <c r="N26" s="336">
        <v>0</v>
      </c>
      <c r="O26" s="336">
        <v>0</v>
      </c>
      <c r="P26" s="336">
        <v>5849.4803593100005</v>
      </c>
      <c r="Q26" s="336">
        <v>0</v>
      </c>
      <c r="R26" s="336">
        <v>0</v>
      </c>
      <c r="S26" s="336">
        <v>5837.8524515899999</v>
      </c>
      <c r="T26" s="335">
        <v>0</v>
      </c>
      <c r="U26" s="335">
        <v>0</v>
      </c>
      <c r="V26" s="335">
        <v>5978.7459172600002</v>
      </c>
      <c r="W26" s="335">
        <v>0</v>
      </c>
      <c r="X26" s="335">
        <v>0</v>
      </c>
      <c r="Y26" s="335">
        <v>6085.2899081699998</v>
      </c>
      <c r="Z26" s="335">
        <v>0</v>
      </c>
      <c r="AA26" s="335">
        <v>0</v>
      </c>
      <c r="AB26" s="335">
        <v>6271</v>
      </c>
      <c r="AC26" s="335">
        <v>0</v>
      </c>
      <c r="AD26" s="335">
        <v>0</v>
      </c>
      <c r="AE26" s="335">
        <v>6026</v>
      </c>
      <c r="AF26" s="337">
        <v>0</v>
      </c>
      <c r="AG26" s="337">
        <v>0</v>
      </c>
      <c r="AH26" s="337">
        <v>6221</v>
      </c>
      <c r="AI26" s="335">
        <v>0</v>
      </c>
      <c r="AJ26" s="335">
        <v>0</v>
      </c>
      <c r="AK26" s="335">
        <v>6173</v>
      </c>
      <c r="AL26" s="335">
        <v>0</v>
      </c>
      <c r="AM26" s="335">
        <v>0</v>
      </c>
      <c r="AN26" s="335">
        <v>6455</v>
      </c>
      <c r="AO26" s="335">
        <v>0</v>
      </c>
      <c r="AP26" s="335">
        <v>0</v>
      </c>
      <c r="AQ26" s="335">
        <v>6622</v>
      </c>
      <c r="AR26" s="335">
        <v>0</v>
      </c>
      <c r="AS26" s="335">
        <v>0</v>
      </c>
      <c r="AT26" s="335">
        <v>6744</v>
      </c>
      <c r="AU26" s="338">
        <v>0</v>
      </c>
      <c r="AV26" s="338">
        <v>0</v>
      </c>
      <c r="AW26" s="338">
        <v>6865</v>
      </c>
      <c r="AX26" s="339">
        <v>0</v>
      </c>
      <c r="AY26" s="339">
        <v>0</v>
      </c>
      <c r="AZ26" s="339">
        <v>6424</v>
      </c>
      <c r="BA26" s="325">
        <v>0</v>
      </c>
      <c r="BB26" s="325">
        <v>0</v>
      </c>
      <c r="BC26" s="325">
        <f>+BC24-BC25</f>
        <v>6252</v>
      </c>
      <c r="BD26" s="325">
        <v>0</v>
      </c>
      <c r="BE26" s="325">
        <v>0</v>
      </c>
      <c r="BF26" s="325">
        <f>+BF24-BF25</f>
        <v>5584</v>
      </c>
    </row>
    <row r="27" spans="1:58" ht="11.55" customHeight="1">
      <c r="A27" s="332" t="s">
        <v>3126</v>
      </c>
      <c r="B27" s="321">
        <v>1281.4959621099999</v>
      </c>
      <c r="C27" s="321">
        <v>-1087</v>
      </c>
      <c r="D27" s="321">
        <v>194.96622443000001</v>
      </c>
      <c r="E27" s="321">
        <v>1283.4466950899998</v>
      </c>
      <c r="F27" s="321">
        <v>-808</v>
      </c>
      <c r="G27" s="321">
        <v>475.81364200999997</v>
      </c>
      <c r="H27" s="321">
        <v>1369.5563662699999</v>
      </c>
      <c r="I27" s="321">
        <v>-824</v>
      </c>
      <c r="J27" s="321">
        <v>545.05960408999999</v>
      </c>
      <c r="K27" s="322">
        <v>1403.75639503</v>
      </c>
      <c r="L27" s="322">
        <v>-797</v>
      </c>
      <c r="M27" s="322">
        <v>607.17855641999995</v>
      </c>
      <c r="N27" s="322">
        <v>1451.80882245</v>
      </c>
      <c r="O27" s="322">
        <v>-782</v>
      </c>
      <c r="P27" s="322">
        <v>669.5214608</v>
      </c>
      <c r="Q27" s="322">
        <v>1248.6418938800002</v>
      </c>
      <c r="R27" s="322">
        <v>-517</v>
      </c>
      <c r="S27" s="322">
        <v>732.09745813999996</v>
      </c>
      <c r="T27" s="321">
        <v>1296.0236095400001</v>
      </c>
      <c r="U27" s="321">
        <v>-501</v>
      </c>
      <c r="V27" s="321">
        <v>794.84256213000003</v>
      </c>
      <c r="W27" s="321">
        <v>1332.9342040699999</v>
      </c>
      <c r="X27" s="321">
        <v>-476</v>
      </c>
      <c r="Y27" s="321">
        <v>857.01508882000007</v>
      </c>
      <c r="Z27" s="321">
        <v>1398</v>
      </c>
      <c r="AA27" s="321">
        <v>-355</v>
      </c>
      <c r="AB27" s="321">
        <v>1043</v>
      </c>
      <c r="AC27" s="321">
        <v>1434</v>
      </c>
      <c r="AD27" s="321">
        <v>-888</v>
      </c>
      <c r="AE27" s="321">
        <v>546</v>
      </c>
      <c r="AF27" s="323">
        <v>1479</v>
      </c>
      <c r="AG27" s="323">
        <v>-911</v>
      </c>
      <c r="AH27" s="323">
        <v>568</v>
      </c>
      <c r="AI27" s="321">
        <v>853</v>
      </c>
      <c r="AJ27" s="321">
        <v>-718</v>
      </c>
      <c r="AK27" s="321">
        <v>135</v>
      </c>
      <c r="AL27" s="321">
        <v>232</v>
      </c>
      <c r="AM27" s="321">
        <v>-231</v>
      </c>
      <c r="AN27" s="321">
        <v>1</v>
      </c>
      <c r="AO27" s="321">
        <v>244</v>
      </c>
      <c r="AP27" s="321">
        <v>-243</v>
      </c>
      <c r="AQ27" s="321">
        <v>1</v>
      </c>
      <c r="AR27" s="321">
        <v>213</v>
      </c>
      <c r="AS27" s="321">
        <v>-212</v>
      </c>
      <c r="AT27" s="321">
        <v>1</v>
      </c>
      <c r="AU27" s="324">
        <v>225</v>
      </c>
      <c r="AV27" s="324">
        <v>-225</v>
      </c>
      <c r="AW27" s="324">
        <v>0</v>
      </c>
      <c r="AX27" s="325">
        <v>204</v>
      </c>
      <c r="AY27" s="325">
        <v>-157</v>
      </c>
      <c r="AZ27" s="325">
        <v>47</v>
      </c>
      <c r="BA27" s="325">
        <v>202</v>
      </c>
      <c r="BB27" s="325">
        <v>-155</v>
      </c>
      <c r="BC27" s="325">
        <v>47</v>
      </c>
      <c r="BD27" s="325">
        <v>1841</v>
      </c>
      <c r="BE27" s="325">
        <v>-49</v>
      </c>
      <c r="BF27" s="325">
        <v>1792</v>
      </c>
    </row>
    <row r="28" spans="1:58" ht="11.55" customHeight="1">
      <c r="A28" s="340" t="s">
        <v>266</v>
      </c>
      <c r="B28" s="335">
        <v>0</v>
      </c>
      <c r="C28" s="335">
        <v>0</v>
      </c>
      <c r="D28" s="335">
        <v>194.97999999999993</v>
      </c>
      <c r="E28" s="335">
        <v>0</v>
      </c>
      <c r="F28" s="335">
        <v>0</v>
      </c>
      <c r="G28" s="335">
        <v>475.81</v>
      </c>
      <c r="H28" s="335">
        <v>0</v>
      </c>
      <c r="I28" s="335">
        <v>0</v>
      </c>
      <c r="J28" s="335">
        <v>545.05999999999995</v>
      </c>
      <c r="K28" s="336">
        <v>0</v>
      </c>
      <c r="L28" s="336">
        <v>0</v>
      </c>
      <c r="M28" s="336">
        <v>607.17999999999995</v>
      </c>
      <c r="N28" s="336">
        <v>0</v>
      </c>
      <c r="O28" s="336">
        <v>0</v>
      </c>
      <c r="P28" s="336">
        <v>669.52</v>
      </c>
      <c r="Q28" s="336">
        <v>0</v>
      </c>
      <c r="R28" s="336">
        <v>0</v>
      </c>
      <c r="S28" s="336">
        <v>732.08999999999992</v>
      </c>
      <c r="T28" s="335">
        <v>0</v>
      </c>
      <c r="U28" s="335">
        <v>0</v>
      </c>
      <c r="V28" s="335">
        <v>795</v>
      </c>
      <c r="W28" s="335">
        <v>0</v>
      </c>
      <c r="X28" s="335">
        <v>0</v>
      </c>
      <c r="Y28" s="335">
        <v>857</v>
      </c>
      <c r="Z28" s="335">
        <v>0</v>
      </c>
      <c r="AA28" s="335">
        <v>0</v>
      </c>
      <c r="AB28" s="335">
        <v>1043</v>
      </c>
      <c r="AC28" s="335">
        <v>0</v>
      </c>
      <c r="AD28" s="335">
        <v>0</v>
      </c>
      <c r="AE28" s="335">
        <v>546</v>
      </c>
      <c r="AF28" s="337">
        <v>0</v>
      </c>
      <c r="AG28" s="337">
        <v>0</v>
      </c>
      <c r="AH28" s="337">
        <v>568</v>
      </c>
      <c r="AI28" s="335">
        <v>0</v>
      </c>
      <c r="AJ28" s="335">
        <v>0</v>
      </c>
      <c r="AK28" s="335">
        <v>135</v>
      </c>
      <c r="AL28" s="335">
        <v>0</v>
      </c>
      <c r="AM28" s="335">
        <v>0</v>
      </c>
      <c r="AN28" s="335">
        <v>1</v>
      </c>
      <c r="AO28" s="335">
        <v>0</v>
      </c>
      <c r="AP28" s="335">
        <v>0</v>
      </c>
      <c r="AQ28" s="335">
        <v>1</v>
      </c>
      <c r="AR28" s="335">
        <v>0</v>
      </c>
      <c r="AS28" s="335">
        <v>0</v>
      </c>
      <c r="AT28" s="335">
        <v>1</v>
      </c>
      <c r="AU28" s="339"/>
      <c r="AV28" s="339"/>
      <c r="AW28" s="339"/>
      <c r="AX28" s="339">
        <v>0</v>
      </c>
      <c r="AY28" s="339">
        <v>0</v>
      </c>
      <c r="AZ28" s="339">
        <v>47</v>
      </c>
      <c r="BA28" s="325">
        <v>0</v>
      </c>
      <c r="BB28" s="325">
        <v>0</v>
      </c>
      <c r="BC28" s="325">
        <v>47</v>
      </c>
      <c r="BD28" s="325">
        <v>0</v>
      </c>
      <c r="BE28" s="325">
        <v>0</v>
      </c>
      <c r="BF28" s="325">
        <v>1792</v>
      </c>
    </row>
    <row r="29" spans="1:58" ht="11.55" customHeight="1">
      <c r="A29" s="332" t="s">
        <v>3127</v>
      </c>
      <c r="B29" s="321">
        <v>13742.03497158</v>
      </c>
      <c r="C29" s="321">
        <v>-26</v>
      </c>
      <c r="D29" s="321">
        <v>13716.534661420001</v>
      </c>
      <c r="E29" s="321">
        <v>14797.500186499999</v>
      </c>
      <c r="F29" s="321">
        <v>433</v>
      </c>
      <c r="G29" s="321">
        <v>15230.42270322</v>
      </c>
      <c r="H29" s="321">
        <v>14976.167443190001</v>
      </c>
      <c r="I29" s="321">
        <v>892</v>
      </c>
      <c r="J29" s="321">
        <v>15867.793415780001</v>
      </c>
      <c r="K29" s="322">
        <v>14666.61342899</v>
      </c>
      <c r="L29" s="322">
        <v>1353</v>
      </c>
      <c r="M29" s="322">
        <v>16019.292217419999</v>
      </c>
      <c r="N29" s="322">
        <v>14980.864882579999</v>
      </c>
      <c r="O29" s="322">
        <v>1812</v>
      </c>
      <c r="P29" s="322">
        <v>16793.272428069999</v>
      </c>
      <c r="Q29" s="322">
        <v>13745.315755</v>
      </c>
      <c r="R29" s="322">
        <v>2274</v>
      </c>
      <c r="S29" s="322">
        <v>16019.52842982</v>
      </c>
      <c r="T29" s="321">
        <v>13496.08309851</v>
      </c>
      <c r="U29" s="321">
        <v>2734</v>
      </c>
      <c r="V29" s="321">
        <v>16230.57143487</v>
      </c>
      <c r="W29" s="321">
        <v>13422.46318515</v>
      </c>
      <c r="X29" s="321">
        <v>3193</v>
      </c>
      <c r="Y29" s="321">
        <v>16615.82813663</v>
      </c>
      <c r="Z29" s="321">
        <v>13835</v>
      </c>
      <c r="AA29" s="321">
        <v>3680</v>
      </c>
      <c r="AB29" s="321">
        <v>17515</v>
      </c>
      <c r="AC29" s="321">
        <v>14165</v>
      </c>
      <c r="AD29" s="321">
        <v>4144</v>
      </c>
      <c r="AE29" s="321">
        <v>18309</v>
      </c>
      <c r="AF29" s="323">
        <v>14171</v>
      </c>
      <c r="AG29" s="323">
        <v>4592</v>
      </c>
      <c r="AH29" s="323">
        <v>18763</v>
      </c>
      <c r="AI29" s="321">
        <v>7341</v>
      </c>
      <c r="AJ29" s="321">
        <v>4971</v>
      </c>
      <c r="AK29" s="321">
        <v>12312</v>
      </c>
      <c r="AL29" s="321">
        <v>7463</v>
      </c>
      <c r="AM29" s="321">
        <v>5415</v>
      </c>
      <c r="AN29" s="321">
        <v>12878</v>
      </c>
      <c r="AO29" s="321">
        <v>7520</v>
      </c>
      <c r="AP29" s="321">
        <v>5868</v>
      </c>
      <c r="AQ29" s="321">
        <v>13388</v>
      </c>
      <c r="AR29" s="321">
        <v>8618</v>
      </c>
      <c r="AS29" s="321">
        <v>6310</v>
      </c>
      <c r="AT29" s="321">
        <v>14928</v>
      </c>
      <c r="AU29" s="324">
        <v>8662</v>
      </c>
      <c r="AV29" s="324">
        <v>6763</v>
      </c>
      <c r="AW29" s="324">
        <v>15425</v>
      </c>
      <c r="AX29" s="325">
        <v>8632</v>
      </c>
      <c r="AY29" s="325">
        <v>-191</v>
      </c>
      <c r="AZ29" s="325">
        <v>8441</v>
      </c>
      <c r="BA29" s="325">
        <v>7479</v>
      </c>
      <c r="BB29" s="325">
        <v>-190</v>
      </c>
      <c r="BC29" s="325">
        <v>7289</v>
      </c>
      <c r="BD29" s="325">
        <v>5643</v>
      </c>
      <c r="BE29" s="325">
        <v>-139</v>
      </c>
      <c r="BF29" s="325">
        <v>5504</v>
      </c>
    </row>
    <row r="30" spans="1:58" ht="11.55" customHeight="1">
      <c r="A30" s="341" t="s">
        <v>3128</v>
      </c>
      <c r="B30" s="335">
        <v>1265.2294194999999</v>
      </c>
      <c r="C30" s="335">
        <v>0</v>
      </c>
      <c r="D30" s="335">
        <v>1265.2294194999999</v>
      </c>
      <c r="E30" s="335">
        <v>1186.3788299100001</v>
      </c>
      <c r="F30" s="335">
        <v>0</v>
      </c>
      <c r="G30" s="335">
        <v>1186.3788299100001</v>
      </c>
      <c r="H30" s="335">
        <v>1132.76095904</v>
      </c>
      <c r="I30" s="335">
        <v>0</v>
      </c>
      <c r="J30" s="335">
        <v>1132.76095904</v>
      </c>
      <c r="K30" s="336">
        <v>1117.92747233</v>
      </c>
      <c r="L30" s="336">
        <v>0</v>
      </c>
      <c r="M30" s="336">
        <v>1117.92747233</v>
      </c>
      <c r="N30" s="336">
        <v>1059.88985682</v>
      </c>
      <c r="O30" s="336">
        <v>0</v>
      </c>
      <c r="P30" s="336">
        <v>1059.88985682</v>
      </c>
      <c r="Q30" s="336">
        <v>1006.9226298899999</v>
      </c>
      <c r="R30" s="336">
        <v>0</v>
      </c>
      <c r="S30" s="336">
        <v>1006.9226298899999</v>
      </c>
      <c r="T30" s="335">
        <v>1004.0348404800001</v>
      </c>
      <c r="U30" s="335">
        <v>0</v>
      </c>
      <c r="V30" s="335">
        <v>1004.0348404800001</v>
      </c>
      <c r="W30" s="335">
        <v>994.43043023000007</v>
      </c>
      <c r="X30" s="335">
        <v>0</v>
      </c>
      <c r="Y30" s="335">
        <v>994.43043023000007</v>
      </c>
      <c r="Z30" s="335">
        <v>1045</v>
      </c>
      <c r="AA30" s="335">
        <v>0</v>
      </c>
      <c r="AB30" s="335">
        <v>1045</v>
      </c>
      <c r="AC30" s="335">
        <v>1074</v>
      </c>
      <c r="AD30" s="335">
        <v>0</v>
      </c>
      <c r="AE30" s="335">
        <v>1074</v>
      </c>
      <c r="AF30" s="337">
        <v>1046</v>
      </c>
      <c r="AG30" s="337">
        <v>0</v>
      </c>
      <c r="AH30" s="337">
        <v>1046</v>
      </c>
      <c r="AI30" s="335">
        <v>1038</v>
      </c>
      <c r="AJ30" s="335">
        <v>0</v>
      </c>
      <c r="AK30" s="335">
        <v>1038</v>
      </c>
      <c r="AL30" s="335">
        <v>1001</v>
      </c>
      <c r="AM30" s="335">
        <v>0</v>
      </c>
      <c r="AN30" s="335">
        <v>1001</v>
      </c>
      <c r="AO30" s="335">
        <v>1049</v>
      </c>
      <c r="AP30" s="335">
        <v>0</v>
      </c>
      <c r="AQ30" s="335">
        <v>1049</v>
      </c>
      <c r="AR30" s="335">
        <v>1053</v>
      </c>
      <c r="AS30" s="335">
        <v>0</v>
      </c>
      <c r="AT30" s="335">
        <v>1053</v>
      </c>
      <c r="AU30" s="338">
        <v>1051</v>
      </c>
      <c r="AV30" s="338">
        <v>0</v>
      </c>
      <c r="AW30" s="338">
        <v>1051</v>
      </c>
      <c r="AX30" s="339">
        <v>1058</v>
      </c>
      <c r="AY30" s="339">
        <v>0</v>
      </c>
      <c r="AZ30" s="339">
        <v>1058</v>
      </c>
      <c r="BA30" s="339">
        <v>1119</v>
      </c>
      <c r="BB30" s="339">
        <v>0</v>
      </c>
      <c r="BC30" s="339">
        <v>1119</v>
      </c>
      <c r="BD30" s="339">
        <v>1117</v>
      </c>
      <c r="BE30" s="339">
        <v>0</v>
      </c>
      <c r="BF30" s="339">
        <v>1117</v>
      </c>
    </row>
    <row r="31" spans="1:58" ht="11.55" customHeight="1">
      <c r="A31" s="334" t="s">
        <v>3167</v>
      </c>
      <c r="B31" s="335">
        <v>0</v>
      </c>
      <c r="C31" s="335">
        <v>0</v>
      </c>
      <c r="D31" s="335">
        <v>1148.44</v>
      </c>
      <c r="E31" s="335">
        <v>0</v>
      </c>
      <c r="F31" s="335">
        <v>0</v>
      </c>
      <c r="G31" s="335">
        <v>1068.8900000000001</v>
      </c>
      <c r="H31" s="335">
        <v>0</v>
      </c>
      <c r="I31" s="335">
        <v>0</v>
      </c>
      <c r="J31" s="335">
        <v>963.81</v>
      </c>
      <c r="K31" s="336">
        <v>0</v>
      </c>
      <c r="L31" s="336">
        <v>0</v>
      </c>
      <c r="M31" s="336">
        <v>911.22</v>
      </c>
      <c r="N31" s="336">
        <v>0</v>
      </c>
      <c r="O31" s="336">
        <v>0</v>
      </c>
      <c r="P31" s="336">
        <v>811.96</v>
      </c>
      <c r="Q31" s="336">
        <v>0</v>
      </c>
      <c r="R31" s="336">
        <v>0</v>
      </c>
      <c r="S31" s="336">
        <v>685.43</v>
      </c>
      <c r="T31" s="335">
        <v>0</v>
      </c>
      <c r="U31" s="335">
        <v>0</v>
      </c>
      <c r="V31" s="335">
        <v>634</v>
      </c>
      <c r="W31" s="335">
        <v>0</v>
      </c>
      <c r="X31" s="335">
        <v>0</v>
      </c>
      <c r="Y31" s="335">
        <v>569</v>
      </c>
      <c r="Z31" s="335">
        <v>0</v>
      </c>
      <c r="AA31" s="335">
        <v>0</v>
      </c>
      <c r="AB31" s="335">
        <v>564</v>
      </c>
      <c r="AC31" s="335">
        <v>0</v>
      </c>
      <c r="AD31" s="335">
        <v>0</v>
      </c>
      <c r="AE31" s="335">
        <v>438</v>
      </c>
      <c r="AF31" s="337">
        <v>0</v>
      </c>
      <c r="AG31" s="337">
        <v>0</v>
      </c>
      <c r="AH31" s="337">
        <v>376</v>
      </c>
      <c r="AI31" s="335">
        <v>0</v>
      </c>
      <c r="AJ31" s="335">
        <v>0</v>
      </c>
      <c r="AK31" s="335">
        <v>314</v>
      </c>
      <c r="AL31" s="335">
        <v>0</v>
      </c>
      <c r="AM31" s="335">
        <v>0</v>
      </c>
      <c r="AN31" s="335">
        <v>243</v>
      </c>
      <c r="AO31" s="335">
        <v>0</v>
      </c>
      <c r="AP31" s="335">
        <v>0</v>
      </c>
      <c r="AQ31" s="335">
        <v>180</v>
      </c>
      <c r="AR31" s="335">
        <v>0</v>
      </c>
      <c r="AS31" s="335">
        <v>0</v>
      </c>
      <c r="AT31" s="335">
        <v>167</v>
      </c>
      <c r="AU31" s="338">
        <v>0</v>
      </c>
      <c r="AV31" s="338">
        <v>0</v>
      </c>
      <c r="AW31" s="338">
        <v>160</v>
      </c>
      <c r="AX31" s="339">
        <v>0</v>
      </c>
      <c r="AY31" s="339">
        <v>0</v>
      </c>
      <c r="AZ31" s="339">
        <v>156</v>
      </c>
      <c r="BA31" s="339">
        <v>0</v>
      </c>
      <c r="BB31" s="339">
        <v>0</v>
      </c>
      <c r="BC31" s="339">
        <v>119</v>
      </c>
      <c r="BD31" s="339">
        <v>0</v>
      </c>
      <c r="BE31" s="339">
        <v>0</v>
      </c>
      <c r="BF31" s="339">
        <v>98</v>
      </c>
    </row>
    <row r="32" spans="1:58" ht="11.55" customHeight="1">
      <c r="A32" s="334" t="s">
        <v>3168</v>
      </c>
      <c r="B32" s="335">
        <v>0</v>
      </c>
      <c r="C32" s="335">
        <v>0</v>
      </c>
      <c r="D32" s="335">
        <v>116.78999999999999</v>
      </c>
      <c r="E32" s="335">
        <v>0</v>
      </c>
      <c r="F32" s="335">
        <v>0</v>
      </c>
      <c r="G32" s="335">
        <v>117.49000000000001</v>
      </c>
      <c r="H32" s="335">
        <v>0</v>
      </c>
      <c r="I32" s="335">
        <v>0</v>
      </c>
      <c r="J32" s="335">
        <v>168.95</v>
      </c>
      <c r="K32" s="336">
        <v>0</v>
      </c>
      <c r="L32" s="336">
        <v>0</v>
      </c>
      <c r="M32" s="336">
        <v>206.7</v>
      </c>
      <c r="N32" s="336">
        <v>0</v>
      </c>
      <c r="O32" s="336">
        <v>0</v>
      </c>
      <c r="P32" s="336">
        <v>247.93</v>
      </c>
      <c r="Q32" s="336">
        <v>0</v>
      </c>
      <c r="R32" s="336">
        <v>0</v>
      </c>
      <c r="S32" s="336">
        <v>321.49</v>
      </c>
      <c r="T32" s="335">
        <v>0</v>
      </c>
      <c r="U32" s="335">
        <v>0</v>
      </c>
      <c r="V32" s="335">
        <v>370</v>
      </c>
      <c r="W32" s="335">
        <v>0</v>
      </c>
      <c r="X32" s="335">
        <v>0</v>
      </c>
      <c r="Y32" s="335">
        <v>425</v>
      </c>
      <c r="Z32" s="335">
        <v>0</v>
      </c>
      <c r="AA32" s="335">
        <v>0</v>
      </c>
      <c r="AB32" s="335">
        <v>481</v>
      </c>
      <c r="AC32" s="335">
        <v>0</v>
      </c>
      <c r="AD32" s="335">
        <v>0</v>
      </c>
      <c r="AE32" s="335">
        <v>636</v>
      </c>
      <c r="AF32" s="337">
        <v>0</v>
      </c>
      <c r="AG32" s="337">
        <v>0</v>
      </c>
      <c r="AH32" s="337">
        <v>670</v>
      </c>
      <c r="AI32" s="335">
        <v>0</v>
      </c>
      <c r="AJ32" s="335">
        <v>0</v>
      </c>
      <c r="AK32" s="335">
        <v>724</v>
      </c>
      <c r="AL32" s="335">
        <v>0</v>
      </c>
      <c r="AM32" s="335">
        <v>0</v>
      </c>
      <c r="AN32" s="335">
        <v>758</v>
      </c>
      <c r="AO32" s="335">
        <v>0</v>
      </c>
      <c r="AP32" s="335">
        <v>0</v>
      </c>
      <c r="AQ32" s="335">
        <v>869</v>
      </c>
      <c r="AR32" s="335">
        <v>0</v>
      </c>
      <c r="AS32" s="335">
        <v>0</v>
      </c>
      <c r="AT32" s="335">
        <v>886</v>
      </c>
      <c r="AU32" s="338">
        <v>0</v>
      </c>
      <c r="AV32" s="338">
        <v>0</v>
      </c>
      <c r="AW32" s="338">
        <v>891</v>
      </c>
      <c r="AX32" s="339">
        <v>0</v>
      </c>
      <c r="AY32" s="339">
        <v>0</v>
      </c>
      <c r="AZ32" s="339">
        <v>902</v>
      </c>
      <c r="BA32" s="339">
        <v>0</v>
      </c>
      <c r="BB32" s="339">
        <v>0</v>
      </c>
      <c r="BC32" s="339">
        <v>1000</v>
      </c>
      <c r="BD32" s="339">
        <v>0</v>
      </c>
      <c r="BE32" s="339">
        <v>0</v>
      </c>
      <c r="BF32" s="339">
        <v>1019</v>
      </c>
    </row>
    <row r="33" spans="1:58" ht="11.55" customHeight="1">
      <c r="A33" s="341" t="s">
        <v>3129</v>
      </c>
      <c r="B33" s="335">
        <v>22059.686240070001</v>
      </c>
      <c r="C33" s="335">
        <v>11062</v>
      </c>
      <c r="D33" s="335">
        <v>33122.179425659997</v>
      </c>
      <c r="E33" s="335">
        <v>23007.922593660001</v>
      </c>
      <c r="F33" s="335">
        <v>11061</v>
      </c>
      <c r="G33" s="335">
        <v>34068.611443419999</v>
      </c>
      <c r="H33" s="335">
        <v>22426.049037369998</v>
      </c>
      <c r="I33" s="335">
        <v>11060</v>
      </c>
      <c r="J33" s="335">
        <v>33485.588911910003</v>
      </c>
      <c r="K33" s="336">
        <v>21296.67419061</v>
      </c>
      <c r="L33" s="336">
        <v>10980</v>
      </c>
      <c r="M33" s="336">
        <v>32276.881758389998</v>
      </c>
      <c r="N33" s="336">
        <v>20961.01870597</v>
      </c>
      <c r="O33" s="336">
        <v>10993</v>
      </c>
      <c r="P33" s="336">
        <v>31954.049620009999</v>
      </c>
      <c r="Q33" s="336">
        <v>19028.58602418</v>
      </c>
      <c r="R33" s="336">
        <v>10991</v>
      </c>
      <c r="S33" s="336">
        <v>30019.561377830003</v>
      </c>
      <c r="T33" s="335">
        <v>18078.91747597</v>
      </c>
      <c r="U33" s="335">
        <v>10966</v>
      </c>
      <c r="V33" s="335">
        <v>29044.730475550001</v>
      </c>
      <c r="W33" s="335">
        <v>17522.008872580001</v>
      </c>
      <c r="X33" s="335">
        <v>10958</v>
      </c>
      <c r="Y33" s="335">
        <v>28479.924985009999</v>
      </c>
      <c r="Z33" s="335">
        <v>17479</v>
      </c>
      <c r="AA33" s="335">
        <v>11003</v>
      </c>
      <c r="AB33" s="335">
        <v>28482</v>
      </c>
      <c r="AC33" s="335">
        <v>17462</v>
      </c>
      <c r="AD33" s="335">
        <v>11009</v>
      </c>
      <c r="AE33" s="335">
        <v>28471</v>
      </c>
      <c r="AF33" s="337">
        <v>17050</v>
      </c>
      <c r="AG33" s="337">
        <v>10992</v>
      </c>
      <c r="AH33" s="337">
        <v>28042</v>
      </c>
      <c r="AI33" s="335">
        <v>9728</v>
      </c>
      <c r="AJ33" s="335">
        <v>10876</v>
      </c>
      <c r="AK33" s="335">
        <v>20604</v>
      </c>
      <c r="AL33" s="335">
        <v>9707</v>
      </c>
      <c r="AM33" s="335">
        <v>10856</v>
      </c>
      <c r="AN33" s="335">
        <v>20563</v>
      </c>
      <c r="AO33" s="335">
        <v>9657</v>
      </c>
      <c r="AP33" s="335">
        <v>10855</v>
      </c>
      <c r="AQ33" s="335">
        <v>20512</v>
      </c>
      <c r="AR33" s="335">
        <v>10390</v>
      </c>
      <c r="AS33" s="335">
        <v>10843</v>
      </c>
      <c r="AT33" s="335">
        <v>21233</v>
      </c>
      <c r="AU33" s="338">
        <v>10261</v>
      </c>
      <c r="AV33" s="338">
        <v>10841</v>
      </c>
      <c r="AW33" s="338">
        <v>21102</v>
      </c>
      <c r="AX33" s="339">
        <v>9883</v>
      </c>
      <c r="AY33" s="339">
        <v>-403</v>
      </c>
      <c r="AZ33" s="339">
        <v>9480</v>
      </c>
      <c r="BA33" s="339">
        <v>8592</v>
      </c>
      <c r="BB33" s="339">
        <v>-389</v>
      </c>
      <c r="BC33" s="339">
        <v>8203</v>
      </c>
      <c r="BD33" s="339">
        <v>6558</v>
      </c>
      <c r="BE33" s="339">
        <v>-274</v>
      </c>
      <c r="BF33" s="339">
        <v>6284</v>
      </c>
    </row>
    <row r="34" spans="1:58" ht="11.55" customHeight="1">
      <c r="A34" s="334" t="s">
        <v>3167</v>
      </c>
      <c r="B34" s="335">
        <v>0</v>
      </c>
      <c r="C34" s="335">
        <v>0</v>
      </c>
      <c r="D34" s="335">
        <v>10206.620000000001</v>
      </c>
      <c r="E34" s="335">
        <v>0</v>
      </c>
      <c r="F34" s="335">
        <v>0</v>
      </c>
      <c r="G34" s="335">
        <v>10436.620000000001</v>
      </c>
      <c r="H34" s="335">
        <v>0</v>
      </c>
      <c r="I34" s="335">
        <v>0</v>
      </c>
      <c r="J34" s="335">
        <v>9966.0400000000009</v>
      </c>
      <c r="K34" s="336">
        <v>0</v>
      </c>
      <c r="L34" s="336">
        <v>0</v>
      </c>
      <c r="M34" s="336">
        <v>9182.9</v>
      </c>
      <c r="N34" s="336">
        <v>0</v>
      </c>
      <c r="O34" s="336">
        <v>0</v>
      </c>
      <c r="P34" s="336">
        <v>8798</v>
      </c>
      <c r="Q34" s="336">
        <v>0</v>
      </c>
      <c r="R34" s="336">
        <v>0</v>
      </c>
      <c r="S34" s="336">
        <v>7751.1</v>
      </c>
      <c r="T34" s="335">
        <v>0</v>
      </c>
      <c r="U34" s="335">
        <v>0</v>
      </c>
      <c r="V34" s="335">
        <v>6869</v>
      </c>
      <c r="W34" s="335">
        <v>0</v>
      </c>
      <c r="X34" s="335">
        <v>0</v>
      </c>
      <c r="Y34" s="335">
        <v>6513</v>
      </c>
      <c r="Z34" s="335">
        <v>0</v>
      </c>
      <c r="AA34" s="335">
        <v>0</v>
      </c>
      <c r="AB34" s="335">
        <v>6358</v>
      </c>
      <c r="AC34" s="335">
        <v>0</v>
      </c>
      <c r="AD34" s="335">
        <v>0</v>
      </c>
      <c r="AE34" s="335">
        <v>6001</v>
      </c>
      <c r="AF34" s="337">
        <v>0</v>
      </c>
      <c r="AG34" s="337">
        <v>0</v>
      </c>
      <c r="AH34" s="337">
        <v>5115</v>
      </c>
      <c r="AI34" s="335">
        <v>0</v>
      </c>
      <c r="AJ34" s="335">
        <v>0</v>
      </c>
      <c r="AK34" s="335">
        <v>3427</v>
      </c>
      <c r="AL34" s="335">
        <v>0</v>
      </c>
      <c r="AM34" s="335">
        <v>0</v>
      </c>
      <c r="AN34" s="335">
        <v>3202</v>
      </c>
      <c r="AO34" s="335">
        <v>0</v>
      </c>
      <c r="AP34" s="335">
        <v>0</v>
      </c>
      <c r="AQ34" s="335">
        <v>3878</v>
      </c>
      <c r="AR34" s="335">
        <v>0</v>
      </c>
      <c r="AS34" s="335">
        <v>0</v>
      </c>
      <c r="AT34" s="335">
        <v>3883</v>
      </c>
      <c r="AU34" s="338">
        <v>0</v>
      </c>
      <c r="AV34" s="338">
        <v>0</v>
      </c>
      <c r="AW34" s="338">
        <v>3621</v>
      </c>
      <c r="AX34" s="339">
        <v>0</v>
      </c>
      <c r="AY34" s="339">
        <v>0</v>
      </c>
      <c r="AZ34" s="339">
        <v>3112</v>
      </c>
      <c r="BA34" s="339">
        <v>0</v>
      </c>
      <c r="BB34" s="339">
        <v>0</v>
      </c>
      <c r="BC34" s="339">
        <v>1462</v>
      </c>
      <c r="BD34" s="339">
        <v>0</v>
      </c>
      <c r="BE34" s="339">
        <v>0</v>
      </c>
      <c r="BF34" s="339">
        <v>1203</v>
      </c>
    </row>
    <row r="35" spans="1:58" ht="11.55" customHeight="1">
      <c r="A35" s="334" t="s">
        <v>3168</v>
      </c>
      <c r="B35" s="335">
        <v>0</v>
      </c>
      <c r="C35" s="335">
        <v>0</v>
      </c>
      <c r="D35" s="335">
        <v>2062.87</v>
      </c>
      <c r="E35" s="335">
        <v>0</v>
      </c>
      <c r="F35" s="335">
        <v>0</v>
      </c>
      <c r="G35" s="335">
        <v>2133.85</v>
      </c>
      <c r="H35" s="335">
        <v>0</v>
      </c>
      <c r="I35" s="335">
        <v>0</v>
      </c>
      <c r="J35" s="335">
        <v>2260.9299999999998</v>
      </c>
      <c r="K35" s="336">
        <v>0</v>
      </c>
      <c r="L35" s="336">
        <v>0</v>
      </c>
      <c r="M35" s="336">
        <v>2399.56</v>
      </c>
      <c r="N35" s="336">
        <v>0</v>
      </c>
      <c r="O35" s="336">
        <v>0</v>
      </c>
      <c r="P35" s="336">
        <v>2612.6</v>
      </c>
      <c r="Q35" s="336">
        <v>0</v>
      </c>
      <c r="R35" s="336">
        <v>0</v>
      </c>
      <c r="S35" s="336">
        <v>2650.38</v>
      </c>
      <c r="T35" s="335">
        <v>0</v>
      </c>
      <c r="U35" s="335">
        <v>0</v>
      </c>
      <c r="V35" s="335">
        <v>2651</v>
      </c>
      <c r="W35" s="335">
        <v>0</v>
      </c>
      <c r="X35" s="335">
        <v>0</v>
      </c>
      <c r="Y35" s="335">
        <v>2704</v>
      </c>
      <c r="Z35" s="335">
        <v>0</v>
      </c>
      <c r="AA35" s="335">
        <v>0</v>
      </c>
      <c r="AB35" s="335">
        <v>2772</v>
      </c>
      <c r="AC35" s="335">
        <v>0</v>
      </c>
      <c r="AD35" s="335">
        <v>0</v>
      </c>
      <c r="AE35" s="335">
        <v>3359</v>
      </c>
      <c r="AF35" s="337">
        <v>0</v>
      </c>
      <c r="AG35" s="337">
        <v>0</v>
      </c>
      <c r="AH35" s="337">
        <v>3812</v>
      </c>
      <c r="AI35" s="335">
        <v>0</v>
      </c>
      <c r="AJ35" s="335">
        <v>0</v>
      </c>
      <c r="AK35" s="335">
        <v>3722</v>
      </c>
      <c r="AL35" s="335">
        <v>0</v>
      </c>
      <c r="AM35" s="335">
        <v>0</v>
      </c>
      <c r="AN35" s="335">
        <v>3823</v>
      </c>
      <c r="AO35" s="335">
        <v>0</v>
      </c>
      <c r="AP35" s="335">
        <v>0</v>
      </c>
      <c r="AQ35" s="335">
        <v>3094</v>
      </c>
      <c r="AR35" s="335">
        <v>0</v>
      </c>
      <c r="AS35" s="335">
        <v>0</v>
      </c>
      <c r="AT35" s="335">
        <v>3921</v>
      </c>
      <c r="AU35" s="338">
        <v>0</v>
      </c>
      <c r="AV35" s="338">
        <v>0</v>
      </c>
      <c r="AW35" s="338">
        <v>3996</v>
      </c>
      <c r="AX35" s="339">
        <v>0</v>
      </c>
      <c r="AY35" s="339">
        <v>0</v>
      </c>
      <c r="AZ35" s="339">
        <v>4034</v>
      </c>
      <c r="BA35" s="339">
        <v>0</v>
      </c>
      <c r="BB35" s="339">
        <v>0</v>
      </c>
      <c r="BC35" s="339">
        <v>4145</v>
      </c>
      <c r="BD35" s="339">
        <v>0</v>
      </c>
      <c r="BE35" s="339">
        <v>0</v>
      </c>
      <c r="BF35" s="339">
        <v>4166</v>
      </c>
    </row>
    <row r="36" spans="1:58" ht="11.55" customHeight="1">
      <c r="A36" s="334" t="s">
        <v>266</v>
      </c>
      <c r="B36" s="335">
        <v>0</v>
      </c>
      <c r="C36" s="335">
        <v>0</v>
      </c>
      <c r="D36" s="335">
        <v>20274.849999999999</v>
      </c>
      <c r="E36" s="335">
        <v>0</v>
      </c>
      <c r="F36" s="335">
        <v>0</v>
      </c>
      <c r="G36" s="335">
        <v>20901.810000000001</v>
      </c>
      <c r="H36" s="335">
        <v>0</v>
      </c>
      <c r="I36" s="335">
        <v>0</v>
      </c>
      <c r="J36" s="335">
        <v>20675.150000000001</v>
      </c>
      <c r="K36" s="336">
        <v>0</v>
      </c>
      <c r="L36" s="336">
        <v>0</v>
      </c>
      <c r="M36" s="336">
        <v>20167.25</v>
      </c>
      <c r="N36" s="336">
        <v>0</v>
      </c>
      <c r="O36" s="336">
        <v>0</v>
      </c>
      <c r="P36" s="336">
        <v>20014.18</v>
      </c>
      <c r="Q36" s="336">
        <v>0</v>
      </c>
      <c r="R36" s="336">
        <v>0</v>
      </c>
      <c r="S36" s="336">
        <v>19100.599999999999</v>
      </c>
      <c r="T36" s="335">
        <v>0</v>
      </c>
      <c r="U36" s="335">
        <v>0</v>
      </c>
      <c r="V36" s="335">
        <v>18988</v>
      </c>
      <c r="W36" s="335">
        <v>0</v>
      </c>
      <c r="X36" s="335">
        <v>0</v>
      </c>
      <c r="Y36" s="335">
        <v>18736</v>
      </c>
      <c r="Z36" s="335">
        <v>0</v>
      </c>
      <c r="AA36" s="335">
        <v>0</v>
      </c>
      <c r="AB36" s="335">
        <v>18812</v>
      </c>
      <c r="AC36" s="335">
        <v>0</v>
      </c>
      <c r="AD36" s="335">
        <v>0</v>
      </c>
      <c r="AE36" s="335">
        <v>18527</v>
      </c>
      <c r="AF36" s="337">
        <v>0</v>
      </c>
      <c r="AG36" s="337">
        <v>0</v>
      </c>
      <c r="AH36" s="337">
        <v>18530</v>
      </c>
      <c r="AI36" s="335">
        <v>0</v>
      </c>
      <c r="AJ36" s="335">
        <v>0</v>
      </c>
      <c r="AK36" s="335">
        <v>12826</v>
      </c>
      <c r="AL36" s="335">
        <v>0</v>
      </c>
      <c r="AM36" s="335">
        <v>0</v>
      </c>
      <c r="AN36" s="335">
        <v>12836</v>
      </c>
      <c r="AO36" s="335">
        <v>0</v>
      </c>
      <c r="AP36" s="335">
        <v>0</v>
      </c>
      <c r="AQ36" s="335">
        <v>12840</v>
      </c>
      <c r="AR36" s="335">
        <v>0</v>
      </c>
      <c r="AS36" s="335">
        <v>0</v>
      </c>
      <c r="AT36" s="335">
        <v>12828</v>
      </c>
      <c r="AU36" s="338">
        <v>0</v>
      </c>
      <c r="AV36" s="338">
        <v>0</v>
      </c>
      <c r="AW36" s="338">
        <v>12834</v>
      </c>
      <c r="AX36" s="339">
        <v>0</v>
      </c>
      <c r="AY36" s="339">
        <v>0</v>
      </c>
      <c r="AZ36" s="339">
        <v>1734</v>
      </c>
      <c r="BA36" s="339">
        <v>0</v>
      </c>
      <c r="BB36" s="339">
        <v>0</v>
      </c>
      <c r="BC36" s="339">
        <v>2009</v>
      </c>
      <c r="BD36" s="339">
        <v>0</v>
      </c>
      <c r="BE36" s="339">
        <v>0</v>
      </c>
      <c r="BF36" s="339">
        <v>298</v>
      </c>
    </row>
    <row r="37" spans="1:58" ht="11.55" customHeight="1">
      <c r="A37" s="334" t="s">
        <v>1558</v>
      </c>
      <c r="B37" s="335">
        <v>0</v>
      </c>
      <c r="C37" s="335">
        <v>0</v>
      </c>
      <c r="D37" s="335">
        <v>438.4</v>
      </c>
      <c r="E37" s="335">
        <v>0</v>
      </c>
      <c r="F37" s="335">
        <v>0</v>
      </c>
      <c r="G37" s="335">
        <v>453.01</v>
      </c>
      <c r="H37" s="335">
        <v>0</v>
      </c>
      <c r="I37" s="335">
        <v>0</v>
      </c>
      <c r="J37" s="335">
        <v>436.25</v>
      </c>
      <c r="K37" s="336">
        <v>0</v>
      </c>
      <c r="L37" s="336">
        <v>0</v>
      </c>
      <c r="M37" s="336">
        <v>376.06</v>
      </c>
      <c r="N37" s="336">
        <v>0</v>
      </c>
      <c r="O37" s="336">
        <v>0</v>
      </c>
      <c r="P37" s="336">
        <v>374.28</v>
      </c>
      <c r="Q37" s="336">
        <v>0</v>
      </c>
      <c r="R37" s="336">
        <v>0</v>
      </c>
      <c r="S37" s="336">
        <v>358.44</v>
      </c>
      <c r="T37" s="335">
        <v>0</v>
      </c>
      <c r="U37" s="335">
        <v>0</v>
      </c>
      <c r="V37" s="335">
        <v>374</v>
      </c>
      <c r="W37" s="335">
        <v>0</v>
      </c>
      <c r="X37" s="335">
        <v>0</v>
      </c>
      <c r="Y37" s="335">
        <v>359</v>
      </c>
      <c r="Z37" s="335">
        <v>0</v>
      </c>
      <c r="AA37" s="335">
        <v>0</v>
      </c>
      <c r="AB37" s="335">
        <v>369</v>
      </c>
      <c r="AC37" s="335">
        <v>0</v>
      </c>
      <c r="AD37" s="335">
        <v>0</v>
      </c>
      <c r="AE37" s="335">
        <v>409</v>
      </c>
      <c r="AF37" s="337">
        <v>0</v>
      </c>
      <c r="AG37" s="337">
        <v>0</v>
      </c>
      <c r="AH37" s="337">
        <v>404</v>
      </c>
      <c r="AI37" s="335">
        <v>0</v>
      </c>
      <c r="AJ37" s="335">
        <v>0</v>
      </c>
      <c r="AK37" s="335">
        <v>444</v>
      </c>
      <c r="AL37" s="335">
        <v>0</v>
      </c>
      <c r="AM37" s="335">
        <v>0</v>
      </c>
      <c r="AN37" s="335">
        <v>485</v>
      </c>
      <c r="AO37" s="335">
        <v>0</v>
      </c>
      <c r="AP37" s="335">
        <v>0</v>
      </c>
      <c r="AQ37" s="335">
        <v>494</v>
      </c>
      <c r="AR37" s="335">
        <v>0</v>
      </c>
      <c r="AS37" s="335">
        <v>0</v>
      </c>
      <c r="AT37" s="335">
        <v>385</v>
      </c>
      <c r="AU37" s="338">
        <v>0</v>
      </c>
      <c r="AV37" s="338">
        <v>0</v>
      </c>
      <c r="AW37" s="338">
        <v>399</v>
      </c>
      <c r="AX37" s="339">
        <v>0</v>
      </c>
      <c r="AY37" s="339">
        <v>0</v>
      </c>
      <c r="AZ37" s="339">
        <v>331</v>
      </c>
      <c r="BA37" s="339">
        <v>0</v>
      </c>
      <c r="BB37" s="339">
        <v>0</v>
      </c>
      <c r="BC37" s="339">
        <v>308</v>
      </c>
      <c r="BD37" s="339">
        <v>0</v>
      </c>
      <c r="BE37" s="339">
        <v>0</v>
      </c>
      <c r="BF37" s="339">
        <v>332</v>
      </c>
    </row>
    <row r="38" spans="1:58" ht="11.55" customHeight="1">
      <c r="A38" s="334" t="s">
        <v>268</v>
      </c>
      <c r="B38" s="335">
        <v>0</v>
      </c>
      <c r="C38" s="335">
        <v>0</v>
      </c>
      <c r="D38" s="335">
        <v>139.4394256599968</v>
      </c>
      <c r="E38" s="335">
        <v>0</v>
      </c>
      <c r="F38" s="335">
        <v>0</v>
      </c>
      <c r="G38" s="335">
        <v>143.32144341999651</v>
      </c>
      <c r="H38" s="335">
        <v>0</v>
      </c>
      <c r="I38" s="335">
        <v>0</v>
      </c>
      <c r="J38" s="335">
        <v>147.21891191000032</v>
      </c>
      <c r="K38" s="336">
        <v>0</v>
      </c>
      <c r="L38" s="336">
        <v>0</v>
      </c>
      <c r="M38" s="336">
        <v>151.11175838999901</v>
      </c>
      <c r="N38" s="336">
        <v>0</v>
      </c>
      <c r="O38" s="336">
        <v>0</v>
      </c>
      <c r="P38" s="336">
        <v>154.98962000999995</v>
      </c>
      <c r="Q38" s="336">
        <v>0</v>
      </c>
      <c r="R38" s="336">
        <v>0</v>
      </c>
      <c r="S38" s="336">
        <v>159.04137783000493</v>
      </c>
      <c r="T38" s="335">
        <v>0</v>
      </c>
      <c r="U38" s="335">
        <v>0</v>
      </c>
      <c r="V38" s="335">
        <v>162.73047555000085</v>
      </c>
      <c r="W38" s="335">
        <v>0</v>
      </c>
      <c r="X38" s="335">
        <v>0</v>
      </c>
      <c r="Y38" s="335">
        <v>167.92498500999864</v>
      </c>
      <c r="Z38" s="335">
        <v>0</v>
      </c>
      <c r="AA38" s="335">
        <v>0</v>
      </c>
      <c r="AB38" s="335">
        <v>171</v>
      </c>
      <c r="AC38" s="335">
        <v>0</v>
      </c>
      <c r="AD38" s="335">
        <v>0</v>
      </c>
      <c r="AE38" s="335">
        <v>175</v>
      </c>
      <c r="AF38" s="337">
        <v>0</v>
      </c>
      <c r="AG38" s="337">
        <v>0</v>
      </c>
      <c r="AH38" s="337">
        <v>181</v>
      </c>
      <c r="AI38" s="335">
        <v>0</v>
      </c>
      <c r="AJ38" s="335">
        <v>0</v>
      </c>
      <c r="AK38" s="335">
        <v>185</v>
      </c>
      <c r="AL38" s="335">
        <v>0</v>
      </c>
      <c r="AM38" s="335">
        <v>0</v>
      </c>
      <c r="AN38" s="335">
        <v>217</v>
      </c>
      <c r="AO38" s="335">
        <v>0</v>
      </c>
      <c r="AP38" s="335">
        <v>0</v>
      </c>
      <c r="AQ38" s="335">
        <v>206</v>
      </c>
      <c r="AR38" s="335">
        <v>0</v>
      </c>
      <c r="AS38" s="335">
        <v>0</v>
      </c>
      <c r="AT38" s="335">
        <v>216</v>
      </c>
      <c r="AU38" s="338">
        <v>0</v>
      </c>
      <c r="AV38" s="338">
        <v>0</v>
      </c>
      <c r="AW38" s="338">
        <v>252</v>
      </c>
      <c r="AX38" s="339">
        <v>0</v>
      </c>
      <c r="AY38" s="339">
        <v>0</v>
      </c>
      <c r="AZ38" s="339">
        <v>269</v>
      </c>
      <c r="BA38" s="339">
        <v>0</v>
      </c>
      <c r="BB38" s="339">
        <v>0</v>
      </c>
      <c r="BC38" s="339">
        <f>+BC33-BC34-BC35-BC36-BC37</f>
        <v>279</v>
      </c>
      <c r="BD38" s="339">
        <v>0</v>
      </c>
      <c r="BE38" s="339">
        <v>0</v>
      </c>
      <c r="BF38" s="339">
        <v>285</v>
      </c>
    </row>
    <row r="39" spans="1:58" ht="11.55" customHeight="1">
      <c r="A39" s="341" t="s">
        <v>3130</v>
      </c>
      <c r="B39" s="335">
        <v>-9582.8806879900003</v>
      </c>
      <c r="C39" s="335">
        <v>-11088</v>
      </c>
      <c r="D39" s="335">
        <v>-20670.874183740001</v>
      </c>
      <c r="E39" s="335">
        <v>-9396.8012370699998</v>
      </c>
      <c r="F39" s="335">
        <v>-10628</v>
      </c>
      <c r="G39" s="335">
        <v>-20024.567570110001</v>
      </c>
      <c r="H39" s="335">
        <v>-8582.642553220001</v>
      </c>
      <c r="I39" s="335">
        <v>-10168</v>
      </c>
      <c r="J39" s="335">
        <v>-18750.556455169997</v>
      </c>
      <c r="K39" s="336">
        <v>-7747.98823395</v>
      </c>
      <c r="L39" s="336">
        <v>-9628</v>
      </c>
      <c r="M39" s="336">
        <v>-17375.517013299999</v>
      </c>
      <c r="N39" s="336">
        <v>-7040.0436802100003</v>
      </c>
      <c r="O39" s="336">
        <v>-9181</v>
      </c>
      <c r="P39" s="336">
        <v>-16220.66704876</v>
      </c>
      <c r="Q39" s="336">
        <v>-6290.1928990699998</v>
      </c>
      <c r="R39" s="336">
        <v>-8717</v>
      </c>
      <c r="S39" s="336">
        <v>-15006.9555779</v>
      </c>
      <c r="T39" s="335">
        <v>-5586.8692179399995</v>
      </c>
      <c r="U39" s="335">
        <v>-8231</v>
      </c>
      <c r="V39" s="335">
        <v>-13818.193881159999</v>
      </c>
      <c r="W39" s="335">
        <v>-5093.9761176599995</v>
      </c>
      <c r="X39" s="335">
        <v>-7765</v>
      </c>
      <c r="Y39" s="335">
        <v>-12858.527278610001</v>
      </c>
      <c r="Z39" s="335">
        <v>-4689</v>
      </c>
      <c r="AA39" s="335">
        <v>-7323</v>
      </c>
      <c r="AB39" s="335">
        <v>-12012</v>
      </c>
      <c r="AC39" s="335">
        <v>-4371</v>
      </c>
      <c r="AD39" s="335">
        <v>-6865</v>
      </c>
      <c r="AE39" s="335">
        <v>-11236</v>
      </c>
      <c r="AF39" s="337">
        <v>-3925</v>
      </c>
      <c r="AG39" s="337">
        <v>-6400</v>
      </c>
      <c r="AH39" s="337">
        <v>-10325</v>
      </c>
      <c r="AI39" s="335">
        <v>-3425</v>
      </c>
      <c r="AJ39" s="335">
        <v>-5905</v>
      </c>
      <c r="AK39" s="335">
        <v>-9330</v>
      </c>
      <c r="AL39" s="335">
        <v>-3244</v>
      </c>
      <c r="AM39" s="335">
        <v>-5442</v>
      </c>
      <c r="AN39" s="335">
        <v>-8686</v>
      </c>
      <c r="AO39" s="335">
        <v>-3185</v>
      </c>
      <c r="AP39" s="335">
        <v>-4988</v>
      </c>
      <c r="AQ39" s="335">
        <v>-8173</v>
      </c>
      <c r="AR39" s="335">
        <v>-2825</v>
      </c>
      <c r="AS39" s="335">
        <v>-4533</v>
      </c>
      <c r="AT39" s="335">
        <v>-7358</v>
      </c>
      <c r="AU39" s="338">
        <v>-2649</v>
      </c>
      <c r="AV39" s="338">
        <v>-4079</v>
      </c>
      <c r="AW39" s="338">
        <v>-6728</v>
      </c>
      <c r="AX39" s="339">
        <v>-2309</v>
      </c>
      <c r="AY39" s="339">
        <v>212</v>
      </c>
      <c r="AZ39" s="339">
        <v>-2097</v>
      </c>
      <c r="BA39" s="339">
        <v>-2232</v>
      </c>
      <c r="BB39" s="339">
        <v>199</v>
      </c>
      <c r="BC39" s="339">
        <v>-2033</v>
      </c>
      <c r="BD39" s="339">
        <v>-2032</v>
      </c>
      <c r="BE39" s="339">
        <v>135</v>
      </c>
      <c r="BF39" s="339">
        <v>-1897</v>
      </c>
    </row>
    <row r="40" spans="1:58" ht="11.55" customHeight="1">
      <c r="A40" s="334" t="s">
        <v>3167</v>
      </c>
      <c r="B40" s="335">
        <v>0</v>
      </c>
      <c r="C40" s="335">
        <v>0</v>
      </c>
      <c r="D40" s="335">
        <v>-4361.75</v>
      </c>
      <c r="E40" s="335">
        <v>0</v>
      </c>
      <c r="F40" s="335">
        <v>0</v>
      </c>
      <c r="G40" s="335">
        <v>-4205.42</v>
      </c>
      <c r="H40" s="335">
        <v>0</v>
      </c>
      <c r="I40" s="335">
        <v>0</v>
      </c>
      <c r="J40" s="335">
        <v>-3683.01</v>
      </c>
      <c r="K40" s="336">
        <v>0</v>
      </c>
      <c r="L40" s="336">
        <v>0</v>
      </c>
      <c r="M40" s="336">
        <v>-3267.59</v>
      </c>
      <c r="N40" s="336">
        <v>0</v>
      </c>
      <c r="O40" s="336">
        <v>0</v>
      </c>
      <c r="P40" s="336">
        <v>-2789.46</v>
      </c>
      <c r="Q40" s="336">
        <v>0</v>
      </c>
      <c r="R40" s="336">
        <v>0</v>
      </c>
      <c r="S40" s="336">
        <v>-2312.11</v>
      </c>
      <c r="T40" s="335">
        <v>0</v>
      </c>
      <c r="U40" s="335">
        <v>0</v>
      </c>
      <c r="V40" s="335">
        <v>-1930</v>
      </c>
      <c r="W40" s="335">
        <v>0</v>
      </c>
      <c r="X40" s="335">
        <v>0</v>
      </c>
      <c r="Y40" s="335">
        <v>-1680</v>
      </c>
      <c r="Z40" s="335">
        <v>0</v>
      </c>
      <c r="AA40" s="335">
        <v>0</v>
      </c>
      <c r="AB40" s="335">
        <v>-1498</v>
      </c>
      <c r="AC40" s="335">
        <v>0</v>
      </c>
      <c r="AD40" s="335">
        <v>0</v>
      </c>
      <c r="AE40" s="335">
        <v>-1320</v>
      </c>
      <c r="AF40" s="337">
        <v>0</v>
      </c>
      <c r="AG40" s="337">
        <v>0</v>
      </c>
      <c r="AH40" s="337">
        <v>-1112</v>
      </c>
      <c r="AI40" s="335">
        <v>0</v>
      </c>
      <c r="AJ40" s="335">
        <v>0</v>
      </c>
      <c r="AK40" s="335">
        <v>-840</v>
      </c>
      <c r="AL40" s="335">
        <v>0</v>
      </c>
      <c r="AM40" s="335">
        <v>0</v>
      </c>
      <c r="AN40" s="335">
        <v>-750</v>
      </c>
      <c r="AO40" s="335">
        <v>0</v>
      </c>
      <c r="AP40" s="335">
        <v>0</v>
      </c>
      <c r="AQ40" s="335">
        <v>-1336</v>
      </c>
      <c r="AR40" s="335">
        <v>0</v>
      </c>
      <c r="AS40" s="335">
        <v>0</v>
      </c>
      <c r="AT40" s="335">
        <v>-572</v>
      </c>
      <c r="AU40" s="338">
        <v>0</v>
      </c>
      <c r="AV40" s="338">
        <v>0</v>
      </c>
      <c r="AW40" s="338">
        <v>-488</v>
      </c>
      <c r="AX40" s="339">
        <v>0</v>
      </c>
      <c r="AY40" s="339">
        <v>0</v>
      </c>
      <c r="AZ40" s="339">
        <v>-284</v>
      </c>
      <c r="BA40" s="339">
        <v>0</v>
      </c>
      <c r="BB40" s="339">
        <v>0</v>
      </c>
      <c r="BC40" s="339">
        <v>-236</v>
      </c>
      <c r="BD40" s="339">
        <v>0</v>
      </c>
      <c r="BE40" s="339">
        <v>0</v>
      </c>
      <c r="BF40" s="339">
        <v>-195</v>
      </c>
    </row>
    <row r="41" spans="1:58" ht="11.55" customHeight="1">
      <c r="A41" s="334" t="s">
        <v>3168</v>
      </c>
      <c r="B41" s="335">
        <v>0</v>
      </c>
      <c r="C41" s="335">
        <v>0</v>
      </c>
      <c r="D41" s="335">
        <v>-1600.02</v>
      </c>
      <c r="E41" s="335">
        <v>0</v>
      </c>
      <c r="F41" s="335">
        <v>0</v>
      </c>
      <c r="G41" s="335">
        <v>-1656.85</v>
      </c>
      <c r="H41" s="335">
        <v>0</v>
      </c>
      <c r="I41" s="335">
        <v>0</v>
      </c>
      <c r="J41" s="335">
        <v>-1739.91</v>
      </c>
      <c r="K41" s="336">
        <v>0</v>
      </c>
      <c r="L41" s="336">
        <v>0</v>
      </c>
      <c r="M41" s="336">
        <v>-1657.49</v>
      </c>
      <c r="N41" s="336">
        <v>0</v>
      </c>
      <c r="O41" s="336">
        <v>0</v>
      </c>
      <c r="P41" s="336">
        <v>-1712.13</v>
      </c>
      <c r="Q41" s="336">
        <v>0</v>
      </c>
      <c r="R41" s="336">
        <v>0</v>
      </c>
      <c r="S41" s="336">
        <v>-1763.27</v>
      </c>
      <c r="T41" s="335">
        <v>0</v>
      </c>
      <c r="U41" s="335">
        <v>0</v>
      </c>
      <c r="V41" s="335">
        <v>-1761</v>
      </c>
      <c r="W41" s="335">
        <v>0</v>
      </c>
      <c r="X41" s="335">
        <v>0</v>
      </c>
      <c r="Y41" s="335">
        <v>-1773</v>
      </c>
      <c r="Z41" s="335">
        <v>0</v>
      </c>
      <c r="AA41" s="335">
        <v>0</v>
      </c>
      <c r="AB41" s="335">
        <v>-1769</v>
      </c>
      <c r="AC41" s="335">
        <v>0</v>
      </c>
      <c r="AD41" s="335">
        <v>0</v>
      </c>
      <c r="AE41" s="335">
        <v>-1826</v>
      </c>
      <c r="AF41" s="337">
        <v>0</v>
      </c>
      <c r="AG41" s="337">
        <v>0</v>
      </c>
      <c r="AH41" s="337">
        <v>-1800</v>
      </c>
      <c r="AI41" s="335">
        <v>0</v>
      </c>
      <c r="AJ41" s="335">
        <v>0</v>
      </c>
      <c r="AK41" s="335">
        <v>-1713</v>
      </c>
      <c r="AL41" s="335">
        <v>0</v>
      </c>
      <c r="AM41" s="335">
        <v>0</v>
      </c>
      <c r="AN41" s="335">
        <v>-1652</v>
      </c>
      <c r="AO41" s="335">
        <v>0</v>
      </c>
      <c r="AP41" s="335">
        <v>0</v>
      </c>
      <c r="AQ41" s="335">
        <v>-1078</v>
      </c>
      <c r="AR41" s="335">
        <v>0</v>
      </c>
      <c r="AS41" s="335">
        <v>0</v>
      </c>
      <c r="AT41" s="335">
        <v>-1650</v>
      </c>
      <c r="AU41" s="338">
        <v>0</v>
      </c>
      <c r="AV41" s="338">
        <v>0</v>
      </c>
      <c r="AW41" s="338">
        <v>-1622</v>
      </c>
      <c r="AX41" s="339">
        <v>0</v>
      </c>
      <c r="AY41" s="339">
        <v>0</v>
      </c>
      <c r="AZ41" s="339">
        <v>-1473</v>
      </c>
      <c r="BA41" s="339">
        <v>0</v>
      </c>
      <c r="BB41" s="339">
        <v>0</v>
      </c>
      <c r="BC41" s="339">
        <v>-1548</v>
      </c>
      <c r="BD41" s="339">
        <v>0</v>
      </c>
      <c r="BE41" s="339">
        <v>0</v>
      </c>
      <c r="BF41" s="339">
        <v>-1459</v>
      </c>
    </row>
    <row r="42" spans="1:58" ht="11.55" customHeight="1">
      <c r="A42" s="334" t="s">
        <v>266</v>
      </c>
      <c r="B42" s="335">
        <v>0</v>
      </c>
      <c r="C42" s="335">
        <v>0</v>
      </c>
      <c r="D42" s="335">
        <v>-14270.7</v>
      </c>
      <c r="E42" s="335">
        <v>0</v>
      </c>
      <c r="F42" s="335">
        <v>0</v>
      </c>
      <c r="G42" s="335">
        <v>-13709.28</v>
      </c>
      <c r="H42" s="335">
        <v>0</v>
      </c>
      <c r="I42" s="335">
        <v>0</v>
      </c>
      <c r="J42" s="335">
        <v>-12891.38</v>
      </c>
      <c r="K42" s="336">
        <v>0</v>
      </c>
      <c r="L42" s="336">
        <v>0</v>
      </c>
      <c r="M42" s="336">
        <v>-12074.38</v>
      </c>
      <c r="N42" s="336">
        <v>0</v>
      </c>
      <c r="O42" s="336">
        <v>0</v>
      </c>
      <c r="P42" s="336">
        <v>-11345.25</v>
      </c>
      <c r="Q42" s="336">
        <v>0</v>
      </c>
      <c r="R42" s="336">
        <v>0</v>
      </c>
      <c r="S42" s="336">
        <v>-10573.57</v>
      </c>
      <c r="T42" s="335">
        <v>0</v>
      </c>
      <c r="U42" s="335">
        <v>0</v>
      </c>
      <c r="V42" s="335">
        <v>-9753</v>
      </c>
      <c r="W42" s="335">
        <v>0</v>
      </c>
      <c r="X42" s="335">
        <v>0</v>
      </c>
      <c r="Y42" s="335">
        <v>-9053</v>
      </c>
      <c r="Z42" s="335">
        <v>0</v>
      </c>
      <c r="AA42" s="335">
        <v>0</v>
      </c>
      <c r="AB42" s="335">
        <v>-8391</v>
      </c>
      <c r="AC42" s="335">
        <v>0</v>
      </c>
      <c r="AD42" s="335">
        <v>0</v>
      </c>
      <c r="AE42" s="335">
        <v>-7706</v>
      </c>
      <c r="AF42" s="337">
        <v>0</v>
      </c>
      <c r="AG42" s="337">
        <v>0</v>
      </c>
      <c r="AH42" s="337">
        <v>-7043</v>
      </c>
      <c r="AI42" s="335">
        <v>0</v>
      </c>
      <c r="AJ42" s="335">
        <v>0</v>
      </c>
      <c r="AK42" s="335">
        <v>-6380</v>
      </c>
      <c r="AL42" s="335">
        <v>0</v>
      </c>
      <c r="AM42" s="335">
        <v>0</v>
      </c>
      <c r="AN42" s="335">
        <v>-5862</v>
      </c>
      <c r="AO42" s="335">
        <v>0</v>
      </c>
      <c r="AP42" s="335">
        <v>0</v>
      </c>
      <c r="AQ42" s="335">
        <v>-5341</v>
      </c>
      <c r="AR42" s="335">
        <v>0</v>
      </c>
      <c r="AS42" s="335">
        <v>0</v>
      </c>
      <c r="AT42" s="335">
        <v>-4819</v>
      </c>
      <c r="AU42" s="338">
        <v>0</v>
      </c>
      <c r="AV42" s="338">
        <v>0</v>
      </c>
      <c r="AW42" s="338">
        <v>-4298</v>
      </c>
      <c r="AX42" s="339">
        <v>0</v>
      </c>
      <c r="AY42" s="339">
        <v>0</v>
      </c>
      <c r="AZ42" s="339">
        <v>-82</v>
      </c>
      <c r="BA42" s="339">
        <v>0</v>
      </c>
      <c r="BB42" s="339">
        <v>0</v>
      </c>
      <c r="BC42" s="339">
        <v>-17</v>
      </c>
      <c r="BD42" s="339">
        <v>0</v>
      </c>
      <c r="BE42" s="339">
        <v>0</v>
      </c>
      <c r="BF42" s="339">
        <v>0</v>
      </c>
    </row>
    <row r="43" spans="1:58" ht="11.25" customHeight="1">
      <c r="A43" s="334" t="s">
        <v>1558</v>
      </c>
      <c r="B43" s="335">
        <v>0</v>
      </c>
      <c r="C43" s="335">
        <v>0</v>
      </c>
      <c r="D43" s="335">
        <v>-438.4</v>
      </c>
      <c r="E43" s="335">
        <v>0</v>
      </c>
      <c r="F43" s="335">
        <v>0</v>
      </c>
      <c r="G43" s="335">
        <v>-453.01</v>
      </c>
      <c r="H43" s="335">
        <v>0</v>
      </c>
      <c r="I43" s="335">
        <v>0</v>
      </c>
      <c r="J43" s="335">
        <v>-436.25</v>
      </c>
      <c r="K43" s="336">
        <v>0</v>
      </c>
      <c r="L43" s="336">
        <v>0</v>
      </c>
      <c r="M43" s="336">
        <v>-376.06</v>
      </c>
      <c r="N43" s="336">
        <v>0</v>
      </c>
      <c r="O43" s="336">
        <v>0</v>
      </c>
      <c r="P43" s="336">
        <v>-373.83</v>
      </c>
      <c r="Q43" s="336">
        <v>0</v>
      </c>
      <c r="R43" s="336">
        <v>0</v>
      </c>
      <c r="S43" s="336">
        <v>-358.01</v>
      </c>
      <c r="T43" s="335">
        <v>0</v>
      </c>
      <c r="U43" s="335">
        <v>0</v>
      </c>
      <c r="V43" s="335">
        <v>-374</v>
      </c>
      <c r="W43" s="335">
        <v>0</v>
      </c>
      <c r="X43" s="335">
        <v>0</v>
      </c>
      <c r="Y43" s="335">
        <v>-353</v>
      </c>
      <c r="Z43" s="335">
        <v>0</v>
      </c>
      <c r="AA43" s="335">
        <v>0</v>
      </c>
      <c r="AB43" s="335">
        <v>-354</v>
      </c>
      <c r="AC43" s="335">
        <v>0</v>
      </c>
      <c r="AD43" s="335">
        <v>0</v>
      </c>
      <c r="AE43" s="335">
        <v>-384</v>
      </c>
      <c r="AF43" s="337">
        <v>0</v>
      </c>
      <c r="AG43" s="337">
        <v>0</v>
      </c>
      <c r="AH43" s="337">
        <v>-370</v>
      </c>
      <c r="AI43" s="335">
        <v>0</v>
      </c>
      <c r="AJ43" s="335">
        <v>0</v>
      </c>
      <c r="AK43" s="335">
        <v>-397</v>
      </c>
      <c r="AL43" s="335">
        <v>0</v>
      </c>
      <c r="AM43" s="335">
        <v>0</v>
      </c>
      <c r="AN43" s="335">
        <v>-422</v>
      </c>
      <c r="AO43" s="335">
        <v>0</v>
      </c>
      <c r="AP43" s="335">
        <v>0</v>
      </c>
      <c r="AQ43" s="335">
        <v>-418</v>
      </c>
      <c r="AR43" s="335">
        <v>0</v>
      </c>
      <c r="AS43" s="335">
        <v>0</v>
      </c>
      <c r="AT43" s="335">
        <v>-317</v>
      </c>
      <c r="AU43" s="338">
        <v>0</v>
      </c>
      <c r="AV43" s="338">
        <v>0</v>
      </c>
      <c r="AW43" s="338">
        <v>-320</v>
      </c>
      <c r="AX43" s="339">
        <v>0</v>
      </c>
      <c r="AY43" s="339">
        <v>0</v>
      </c>
      <c r="AZ43" s="339">
        <v>-258</v>
      </c>
      <c r="BA43" s="339">
        <v>0</v>
      </c>
      <c r="BB43" s="339">
        <v>0</v>
      </c>
      <c r="BC43" s="339">
        <v>-232</v>
      </c>
      <c r="BD43" s="339"/>
      <c r="BE43" s="339"/>
      <c r="BF43" s="339">
        <v>-243</v>
      </c>
    </row>
    <row r="44" spans="1:58" ht="11.55" customHeight="1">
      <c r="A44" s="320" t="s">
        <v>245</v>
      </c>
      <c r="B44" s="321">
        <v>1649613.3936286499</v>
      </c>
      <c r="C44" s="321">
        <v>-193687</v>
      </c>
      <c r="D44" s="321">
        <v>1455926.7646054199</v>
      </c>
      <c r="E44" s="321">
        <v>1613161.6546390802</v>
      </c>
      <c r="F44" s="321">
        <v>-188249</v>
      </c>
      <c r="G44" s="321">
        <v>1424912.2075632201</v>
      </c>
      <c r="H44" s="321">
        <v>1542684.0904095501</v>
      </c>
      <c r="I44" s="321">
        <v>-183693</v>
      </c>
      <c r="J44" s="321">
        <v>1358990.8412984801</v>
      </c>
      <c r="K44" s="322">
        <v>1524353.77334706</v>
      </c>
      <c r="L44" s="322">
        <v>-180828</v>
      </c>
      <c r="M44" s="322">
        <v>1343525.5352876398</v>
      </c>
      <c r="N44" s="322">
        <v>1503503.4844470401</v>
      </c>
      <c r="O44" s="322">
        <v>-177174</v>
      </c>
      <c r="P44" s="322">
        <v>1326329.0931252399</v>
      </c>
      <c r="Q44" s="322">
        <v>1465999.7880259599</v>
      </c>
      <c r="R44" s="322">
        <v>-170453</v>
      </c>
      <c r="S44" s="322">
        <v>1295547.0973191101</v>
      </c>
      <c r="T44" s="321">
        <v>1448335.2235441299</v>
      </c>
      <c r="U44" s="321">
        <v>-161968</v>
      </c>
      <c r="V44" s="321">
        <v>1286366.81933071</v>
      </c>
      <c r="W44" s="321">
        <v>1413269.48130188</v>
      </c>
      <c r="X44" s="321">
        <v>-157422</v>
      </c>
      <c r="Y44" s="321">
        <v>1255847.6292528</v>
      </c>
      <c r="Z44" s="321">
        <v>1425639</v>
      </c>
      <c r="AA44" s="321">
        <v>-148994</v>
      </c>
      <c r="AB44" s="321">
        <v>1276645</v>
      </c>
      <c r="AC44" s="321">
        <v>1399100</v>
      </c>
      <c r="AD44" s="321">
        <v>-143154</v>
      </c>
      <c r="AE44" s="321">
        <v>1255946</v>
      </c>
      <c r="AF44" s="323">
        <v>1395856</v>
      </c>
      <c r="AG44" s="323">
        <v>-137079</v>
      </c>
      <c r="AH44" s="323">
        <v>1258777</v>
      </c>
      <c r="AI44" s="321">
        <v>1283071</v>
      </c>
      <c r="AJ44" s="321">
        <v>-127751</v>
      </c>
      <c r="AK44" s="321">
        <v>1155320</v>
      </c>
      <c r="AL44" s="321">
        <v>1359172</v>
      </c>
      <c r="AM44" s="321">
        <v>-122280</v>
      </c>
      <c r="AN44" s="321">
        <v>1236892</v>
      </c>
      <c r="AO44" s="321">
        <v>1322693</v>
      </c>
      <c r="AP44" s="321">
        <v>-115424</v>
      </c>
      <c r="AQ44" s="321">
        <v>1207269</v>
      </c>
      <c r="AR44" s="321">
        <v>1230510</v>
      </c>
      <c r="AS44" s="321">
        <v>-112588</v>
      </c>
      <c r="AT44" s="321">
        <v>1117922</v>
      </c>
      <c r="AU44" s="324">
        <v>1294613</v>
      </c>
      <c r="AV44" s="324">
        <v>-90976</v>
      </c>
      <c r="AW44" s="324">
        <v>1203637</v>
      </c>
      <c r="AX44" s="325">
        <v>1208702</v>
      </c>
      <c r="AY44" s="325">
        <v>-94825</v>
      </c>
      <c r="AZ44" s="325">
        <v>1113877</v>
      </c>
      <c r="BA44" s="325">
        <v>1157557</v>
      </c>
      <c r="BB44" s="325">
        <v>-93592</v>
      </c>
      <c r="BC44" s="325">
        <v>1063965</v>
      </c>
      <c r="BD44" s="325">
        <v>1111932</v>
      </c>
      <c r="BE44" s="325">
        <v>-89306</v>
      </c>
      <c r="BF44" s="325">
        <v>1022626</v>
      </c>
    </row>
    <row r="45" spans="1:58">
      <c r="A45" s="342" t="s">
        <v>3131</v>
      </c>
      <c r="B45" s="342"/>
      <c r="C45" s="342"/>
      <c r="D45" s="342"/>
      <c r="E45" s="342"/>
      <c r="F45" s="342"/>
      <c r="G45" s="342"/>
      <c r="H45" s="342"/>
      <c r="I45" s="342"/>
      <c r="J45" s="342"/>
      <c r="K45" s="342"/>
      <c r="L45" s="342"/>
      <c r="M45" s="342"/>
      <c r="N45" s="342"/>
      <c r="O45" s="342"/>
      <c r="P45" s="342"/>
      <c r="Q45" s="342"/>
      <c r="R45" s="342"/>
      <c r="S45" s="342"/>
      <c r="T45" s="342"/>
      <c r="U45" s="342"/>
      <c r="V45" s="342"/>
      <c r="W45" s="342"/>
      <c r="X45" s="342"/>
      <c r="Y45" s="342"/>
      <c r="Z45" s="342"/>
      <c r="AA45" s="342"/>
      <c r="AB45" s="342"/>
      <c r="AC45" s="342"/>
      <c r="AD45" s="342"/>
      <c r="AE45" s="342"/>
      <c r="AF45" s="342"/>
      <c r="AG45" s="342"/>
      <c r="AH45" s="342"/>
      <c r="AI45" s="342"/>
      <c r="AJ45" s="342"/>
      <c r="AK45" s="342"/>
      <c r="AL45" s="342"/>
      <c r="AM45" s="342"/>
      <c r="AN45" s="342"/>
      <c r="AO45" s="343"/>
      <c r="AP45" s="343"/>
      <c r="AQ45" s="343"/>
      <c r="AR45" s="343"/>
      <c r="AS45" s="343"/>
      <c r="AT45" s="343"/>
      <c r="AU45" s="343"/>
      <c r="AV45" s="343"/>
      <c r="AW45" s="343"/>
      <c r="AX45" s="344"/>
      <c r="AY45" s="344"/>
      <c r="AZ45" s="344"/>
      <c r="BA45" s="344"/>
      <c r="BB45" s="344"/>
      <c r="BC45" s="344"/>
    </row>
    <row r="46" spans="1:58">
      <c r="A46" s="345"/>
      <c r="B46" s="346"/>
      <c r="C46" s="346"/>
      <c r="D46" s="346"/>
      <c r="E46" s="346"/>
      <c r="F46" s="346"/>
      <c r="G46" s="346"/>
      <c r="H46" s="346"/>
      <c r="I46" s="346"/>
      <c r="J46" s="346"/>
      <c r="K46" s="346"/>
      <c r="L46" s="346"/>
      <c r="M46" s="346"/>
      <c r="N46" s="346"/>
    </row>
  </sheetData>
  <hyperlinks>
    <hyperlink ref="A1" location="Menu!E39" display="Balanço Patrimonial Consolidado - Ativo" xr:uid="{2F678F7A-77C8-46A3-8589-F292BCB35521}"/>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9787B-9250-44E4-A0B4-5E9EDD3CEE81}">
  <sheetPr codeName="Plan22">
    <tabColor rgb="FF5F6062"/>
  </sheetPr>
  <dimension ref="A1:Z60"/>
  <sheetViews>
    <sheetView workbookViewId="0">
      <selection sqref="A1:XFD1048576"/>
    </sheetView>
  </sheetViews>
  <sheetFormatPr defaultColWidth="8.77734375" defaultRowHeight="13.2"/>
  <cols>
    <col min="1" max="1" width="42" style="58" customWidth="1"/>
    <col min="2" max="2" width="23.44140625" style="58" bestFit="1" customWidth="1"/>
    <col min="3" max="24" width="15.5546875" style="58" customWidth="1"/>
    <col min="25" max="220" width="9.21875" style="58"/>
    <col min="221" max="221" width="2" style="58" customWidth="1"/>
    <col min="222" max="222" width="50.5546875" style="58" customWidth="1"/>
    <col min="223" max="256" width="11.77734375" style="58" bestFit="1" customWidth="1"/>
    <col min="257" max="257" width="2.77734375" style="58" customWidth="1"/>
    <col min="258" max="258" width="58.5546875" style="58" customWidth="1"/>
    <col min="259" max="280" width="15.5546875" style="58" customWidth="1"/>
    <col min="281" max="476" width="9.21875" style="58"/>
    <col min="477" max="477" width="2" style="58" customWidth="1"/>
    <col min="478" max="478" width="50.5546875" style="58" customWidth="1"/>
    <col min="479" max="512" width="11.77734375" style="58" bestFit="1" customWidth="1"/>
    <col min="513" max="513" width="2.77734375" style="58" customWidth="1"/>
    <col min="514" max="514" width="58.5546875" style="58" customWidth="1"/>
    <col min="515" max="536" width="15.5546875" style="58" customWidth="1"/>
    <col min="537" max="732" width="9.21875" style="58"/>
    <col min="733" max="733" width="2" style="58" customWidth="1"/>
    <col min="734" max="734" width="50.5546875" style="58" customWidth="1"/>
    <col min="735" max="768" width="11.77734375" style="58" bestFit="1" customWidth="1"/>
    <col min="769" max="769" width="2.77734375" style="58" customWidth="1"/>
    <col min="770" max="770" width="58.5546875" style="58" customWidth="1"/>
    <col min="771" max="792" width="15.5546875" style="58" customWidth="1"/>
    <col min="793" max="988" width="9.21875" style="58"/>
    <col min="989" max="989" width="2" style="58" customWidth="1"/>
    <col min="990" max="990" width="50.5546875" style="58" customWidth="1"/>
    <col min="991" max="1024" width="11.77734375" style="58" bestFit="1" customWidth="1"/>
    <col min="1025" max="1025" width="2.77734375" style="58" customWidth="1"/>
    <col min="1026" max="1026" width="58.5546875" style="58" customWidth="1"/>
    <col min="1027" max="1048" width="15.5546875" style="58" customWidth="1"/>
    <col min="1049" max="1244" width="9.21875" style="58"/>
    <col min="1245" max="1245" width="2" style="58" customWidth="1"/>
    <col min="1246" max="1246" width="50.5546875" style="58" customWidth="1"/>
    <col min="1247" max="1280" width="11.77734375" style="58" bestFit="1" customWidth="1"/>
    <col min="1281" max="1281" width="2.77734375" style="58" customWidth="1"/>
    <col min="1282" max="1282" width="58.5546875" style="58" customWidth="1"/>
    <col min="1283" max="1304" width="15.5546875" style="58" customWidth="1"/>
    <col min="1305" max="1500" width="9.21875" style="58"/>
    <col min="1501" max="1501" width="2" style="58" customWidth="1"/>
    <col min="1502" max="1502" width="50.5546875" style="58" customWidth="1"/>
    <col min="1503" max="1536" width="11.77734375" style="58" bestFit="1" customWidth="1"/>
    <col min="1537" max="1537" width="2.77734375" style="58" customWidth="1"/>
    <col min="1538" max="1538" width="58.5546875" style="58" customWidth="1"/>
    <col min="1539" max="1560" width="15.5546875" style="58" customWidth="1"/>
    <col min="1561" max="1756" width="9.21875" style="58"/>
    <col min="1757" max="1757" width="2" style="58" customWidth="1"/>
    <col min="1758" max="1758" width="50.5546875" style="58" customWidth="1"/>
    <col min="1759" max="1792" width="11.77734375" style="58" bestFit="1" customWidth="1"/>
    <col min="1793" max="1793" width="2.77734375" style="58" customWidth="1"/>
    <col min="1794" max="1794" width="58.5546875" style="58" customWidth="1"/>
    <col min="1795" max="1816" width="15.5546875" style="58" customWidth="1"/>
    <col min="1817" max="2012" width="9.21875" style="58"/>
    <col min="2013" max="2013" width="2" style="58" customWidth="1"/>
    <col min="2014" max="2014" width="50.5546875" style="58" customWidth="1"/>
    <col min="2015" max="2048" width="11.77734375" style="58" bestFit="1" customWidth="1"/>
    <col min="2049" max="2049" width="2.77734375" style="58" customWidth="1"/>
    <col min="2050" max="2050" width="58.5546875" style="58" customWidth="1"/>
    <col min="2051" max="2072" width="15.5546875" style="58" customWidth="1"/>
    <col min="2073" max="2268" width="9.21875" style="58"/>
    <col min="2269" max="2269" width="2" style="58" customWidth="1"/>
    <col min="2270" max="2270" width="50.5546875" style="58" customWidth="1"/>
    <col min="2271" max="2304" width="11.77734375" style="58" bestFit="1" customWidth="1"/>
    <col min="2305" max="2305" width="2.77734375" style="58" customWidth="1"/>
    <col min="2306" max="2306" width="58.5546875" style="58" customWidth="1"/>
    <col min="2307" max="2328" width="15.5546875" style="58" customWidth="1"/>
    <col min="2329" max="2524" width="9.21875" style="58"/>
    <col min="2525" max="2525" width="2" style="58" customWidth="1"/>
    <col min="2526" max="2526" width="50.5546875" style="58" customWidth="1"/>
    <col min="2527" max="2560" width="11.77734375" style="58" bestFit="1" customWidth="1"/>
    <col min="2561" max="2561" width="2.77734375" style="58" customWidth="1"/>
    <col min="2562" max="2562" width="58.5546875" style="58" customWidth="1"/>
    <col min="2563" max="2584" width="15.5546875" style="58" customWidth="1"/>
    <col min="2585" max="2780" width="9.21875" style="58"/>
    <col min="2781" max="2781" width="2" style="58" customWidth="1"/>
    <col min="2782" max="2782" width="50.5546875" style="58" customWidth="1"/>
    <col min="2783" max="2816" width="11.77734375" style="58" bestFit="1" customWidth="1"/>
    <col min="2817" max="2817" width="2.77734375" style="58" customWidth="1"/>
    <col min="2818" max="2818" width="58.5546875" style="58" customWidth="1"/>
    <col min="2819" max="2840" width="15.5546875" style="58" customWidth="1"/>
    <col min="2841" max="3036" width="9.21875" style="58"/>
    <col min="3037" max="3037" width="2" style="58" customWidth="1"/>
    <col min="3038" max="3038" width="50.5546875" style="58" customWidth="1"/>
    <col min="3039" max="3072" width="11.77734375" style="58" bestFit="1" customWidth="1"/>
    <col min="3073" max="3073" width="2.77734375" style="58" customWidth="1"/>
    <col min="3074" max="3074" width="58.5546875" style="58" customWidth="1"/>
    <col min="3075" max="3096" width="15.5546875" style="58" customWidth="1"/>
    <col min="3097" max="3292" width="9.21875" style="58"/>
    <col min="3293" max="3293" width="2" style="58" customWidth="1"/>
    <col min="3294" max="3294" width="50.5546875" style="58" customWidth="1"/>
    <col min="3295" max="3328" width="11.77734375" style="58" bestFit="1" customWidth="1"/>
    <col min="3329" max="3329" width="2.77734375" style="58" customWidth="1"/>
    <col min="3330" max="3330" width="58.5546875" style="58" customWidth="1"/>
    <col min="3331" max="3352" width="15.5546875" style="58" customWidth="1"/>
    <col min="3353" max="3548" width="9.21875" style="58"/>
    <col min="3549" max="3549" width="2" style="58" customWidth="1"/>
    <col min="3550" max="3550" width="50.5546875" style="58" customWidth="1"/>
    <col min="3551" max="3584" width="11.77734375" style="58" bestFit="1" customWidth="1"/>
    <col min="3585" max="3585" width="2.77734375" style="58" customWidth="1"/>
    <col min="3586" max="3586" width="58.5546875" style="58" customWidth="1"/>
    <col min="3587" max="3608" width="15.5546875" style="58" customWidth="1"/>
    <col min="3609" max="3804" width="9.21875" style="58"/>
    <col min="3805" max="3805" width="2" style="58" customWidth="1"/>
    <col min="3806" max="3806" width="50.5546875" style="58" customWidth="1"/>
    <col min="3807" max="3840" width="11.77734375" style="58" bestFit="1" customWidth="1"/>
    <col min="3841" max="3841" width="2.77734375" style="58" customWidth="1"/>
    <col min="3842" max="3842" width="58.5546875" style="58" customWidth="1"/>
    <col min="3843" max="3864" width="15.5546875" style="58" customWidth="1"/>
    <col min="3865" max="4060" width="9.21875" style="58"/>
    <col min="4061" max="4061" width="2" style="58" customWidth="1"/>
    <col min="4062" max="4062" width="50.5546875" style="58" customWidth="1"/>
    <col min="4063" max="4096" width="11.77734375" style="58" bestFit="1" customWidth="1"/>
    <col min="4097" max="4097" width="2.77734375" style="58" customWidth="1"/>
    <col min="4098" max="4098" width="58.5546875" style="58" customWidth="1"/>
    <col min="4099" max="4120" width="15.5546875" style="58" customWidth="1"/>
    <col min="4121" max="4316" width="9.21875" style="58"/>
    <col min="4317" max="4317" width="2" style="58" customWidth="1"/>
    <col min="4318" max="4318" width="50.5546875" style="58" customWidth="1"/>
    <col min="4319" max="4352" width="11.77734375" style="58" bestFit="1" customWidth="1"/>
    <col min="4353" max="4353" width="2.77734375" style="58" customWidth="1"/>
    <col min="4354" max="4354" width="58.5546875" style="58" customWidth="1"/>
    <col min="4355" max="4376" width="15.5546875" style="58" customWidth="1"/>
    <col min="4377" max="4572" width="9.21875" style="58"/>
    <col min="4573" max="4573" width="2" style="58" customWidth="1"/>
    <col min="4574" max="4574" width="50.5546875" style="58" customWidth="1"/>
    <col min="4575" max="4608" width="11.77734375" style="58" bestFit="1" customWidth="1"/>
    <col min="4609" max="4609" width="2.77734375" style="58" customWidth="1"/>
    <col min="4610" max="4610" width="58.5546875" style="58" customWidth="1"/>
    <col min="4611" max="4632" width="15.5546875" style="58" customWidth="1"/>
    <col min="4633" max="4828" width="9.21875" style="58"/>
    <col min="4829" max="4829" width="2" style="58" customWidth="1"/>
    <col min="4830" max="4830" width="50.5546875" style="58" customWidth="1"/>
    <col min="4831" max="4864" width="11.77734375" style="58" bestFit="1" customWidth="1"/>
    <col min="4865" max="4865" width="2.77734375" style="58" customWidth="1"/>
    <col min="4866" max="4866" width="58.5546875" style="58" customWidth="1"/>
    <col min="4867" max="4888" width="15.5546875" style="58" customWidth="1"/>
    <col min="4889" max="5084" width="9.21875" style="58"/>
    <col min="5085" max="5085" width="2" style="58" customWidth="1"/>
    <col min="5086" max="5086" width="50.5546875" style="58" customWidth="1"/>
    <col min="5087" max="5120" width="11.77734375" style="58" bestFit="1" customWidth="1"/>
    <col min="5121" max="5121" width="2.77734375" style="58" customWidth="1"/>
    <col min="5122" max="5122" width="58.5546875" style="58" customWidth="1"/>
    <col min="5123" max="5144" width="15.5546875" style="58" customWidth="1"/>
    <col min="5145" max="5340" width="9.21875" style="58"/>
    <col min="5341" max="5341" width="2" style="58" customWidth="1"/>
    <col min="5342" max="5342" width="50.5546875" style="58" customWidth="1"/>
    <col min="5343" max="5376" width="11.77734375" style="58" bestFit="1" customWidth="1"/>
    <col min="5377" max="5377" width="2.77734375" style="58" customWidth="1"/>
    <col min="5378" max="5378" width="58.5546875" style="58" customWidth="1"/>
    <col min="5379" max="5400" width="15.5546875" style="58" customWidth="1"/>
    <col min="5401" max="5596" width="9.21875" style="58"/>
    <col min="5597" max="5597" width="2" style="58" customWidth="1"/>
    <col min="5598" max="5598" width="50.5546875" style="58" customWidth="1"/>
    <col min="5599" max="5632" width="11.77734375" style="58" bestFit="1" customWidth="1"/>
    <col min="5633" max="5633" width="2.77734375" style="58" customWidth="1"/>
    <col min="5634" max="5634" width="58.5546875" style="58" customWidth="1"/>
    <col min="5635" max="5656" width="15.5546875" style="58" customWidth="1"/>
    <col min="5657" max="5852" width="9.21875" style="58"/>
    <col min="5853" max="5853" width="2" style="58" customWidth="1"/>
    <col min="5854" max="5854" width="50.5546875" style="58" customWidth="1"/>
    <col min="5855" max="5888" width="11.77734375" style="58" bestFit="1" customWidth="1"/>
    <col min="5889" max="5889" width="2.77734375" style="58" customWidth="1"/>
    <col min="5890" max="5890" width="58.5546875" style="58" customWidth="1"/>
    <col min="5891" max="5912" width="15.5546875" style="58" customWidth="1"/>
    <col min="5913" max="6108" width="9.21875" style="58"/>
    <col min="6109" max="6109" width="2" style="58" customWidth="1"/>
    <col min="6110" max="6110" width="50.5546875" style="58" customWidth="1"/>
    <col min="6111" max="6144" width="11.77734375" style="58" bestFit="1" customWidth="1"/>
    <col min="6145" max="6145" width="2.77734375" style="58" customWidth="1"/>
    <col min="6146" max="6146" width="58.5546875" style="58" customWidth="1"/>
    <col min="6147" max="6168" width="15.5546875" style="58" customWidth="1"/>
    <col min="6169" max="6364" width="9.21875" style="58"/>
    <col min="6365" max="6365" width="2" style="58" customWidth="1"/>
    <col min="6366" max="6366" width="50.5546875" style="58" customWidth="1"/>
    <col min="6367" max="6400" width="11.77734375" style="58" bestFit="1" customWidth="1"/>
    <col min="6401" max="6401" width="2.77734375" style="58" customWidth="1"/>
    <col min="6402" max="6402" width="58.5546875" style="58" customWidth="1"/>
    <col min="6403" max="6424" width="15.5546875" style="58" customWidth="1"/>
    <col min="6425" max="6620" width="9.21875" style="58"/>
    <col min="6621" max="6621" width="2" style="58" customWidth="1"/>
    <col min="6622" max="6622" width="50.5546875" style="58" customWidth="1"/>
    <col min="6623" max="6656" width="11.77734375" style="58" bestFit="1" customWidth="1"/>
    <col min="6657" max="6657" width="2.77734375" style="58" customWidth="1"/>
    <col min="6658" max="6658" width="58.5546875" style="58" customWidth="1"/>
    <col min="6659" max="6680" width="15.5546875" style="58" customWidth="1"/>
    <col min="6681" max="6876" width="9.21875" style="58"/>
    <col min="6877" max="6877" width="2" style="58" customWidth="1"/>
    <col min="6878" max="6878" width="50.5546875" style="58" customWidth="1"/>
    <col min="6879" max="6912" width="11.77734375" style="58" bestFit="1" customWidth="1"/>
    <col min="6913" max="6913" width="2.77734375" style="58" customWidth="1"/>
    <col min="6914" max="6914" width="58.5546875" style="58" customWidth="1"/>
    <col min="6915" max="6936" width="15.5546875" style="58" customWidth="1"/>
    <col min="6937" max="7132" width="9.21875" style="58"/>
    <col min="7133" max="7133" width="2" style="58" customWidth="1"/>
    <col min="7134" max="7134" width="50.5546875" style="58" customWidth="1"/>
    <col min="7135" max="7168" width="11.77734375" style="58" bestFit="1" customWidth="1"/>
    <col min="7169" max="7169" width="2.77734375" style="58" customWidth="1"/>
    <col min="7170" max="7170" width="58.5546875" style="58" customWidth="1"/>
    <col min="7171" max="7192" width="15.5546875" style="58" customWidth="1"/>
    <col min="7193" max="7388" width="9.21875" style="58"/>
    <col min="7389" max="7389" width="2" style="58" customWidth="1"/>
    <col min="7390" max="7390" width="50.5546875" style="58" customWidth="1"/>
    <col min="7391" max="7424" width="11.77734375" style="58" bestFit="1" customWidth="1"/>
    <col min="7425" max="7425" width="2.77734375" style="58" customWidth="1"/>
    <col min="7426" max="7426" width="58.5546875" style="58" customWidth="1"/>
    <col min="7427" max="7448" width="15.5546875" style="58" customWidth="1"/>
    <col min="7449" max="7644" width="9.21875" style="58"/>
    <col min="7645" max="7645" width="2" style="58" customWidth="1"/>
    <col min="7646" max="7646" width="50.5546875" style="58" customWidth="1"/>
    <col min="7647" max="7680" width="11.77734375" style="58" bestFit="1" customWidth="1"/>
    <col min="7681" max="7681" width="2.77734375" style="58" customWidth="1"/>
    <col min="7682" max="7682" width="58.5546875" style="58" customWidth="1"/>
    <col min="7683" max="7704" width="15.5546875" style="58" customWidth="1"/>
    <col min="7705" max="7900" width="9.21875" style="58"/>
    <col min="7901" max="7901" width="2" style="58" customWidth="1"/>
    <col min="7902" max="7902" width="50.5546875" style="58" customWidth="1"/>
    <col min="7903" max="7936" width="11.77734375" style="58" bestFit="1" customWidth="1"/>
    <col min="7937" max="7937" width="2.77734375" style="58" customWidth="1"/>
    <col min="7938" max="7938" width="58.5546875" style="58" customWidth="1"/>
    <col min="7939" max="7960" width="15.5546875" style="58" customWidth="1"/>
    <col min="7961" max="8156" width="9.21875" style="58"/>
    <col min="8157" max="8157" width="2" style="58" customWidth="1"/>
    <col min="8158" max="8158" width="50.5546875" style="58" customWidth="1"/>
    <col min="8159" max="8192" width="11.77734375" style="58" bestFit="1" customWidth="1"/>
    <col min="8193" max="8193" width="2.77734375" style="58" customWidth="1"/>
    <col min="8194" max="8194" width="58.5546875" style="58" customWidth="1"/>
    <col min="8195" max="8216" width="15.5546875" style="58" customWidth="1"/>
    <col min="8217" max="8412" width="9.21875" style="58"/>
    <col min="8413" max="8413" width="2" style="58" customWidth="1"/>
    <col min="8414" max="8414" width="50.5546875" style="58" customWidth="1"/>
    <col min="8415" max="8448" width="11.77734375" style="58" bestFit="1" customWidth="1"/>
    <col min="8449" max="8449" width="2.77734375" style="58" customWidth="1"/>
    <col min="8450" max="8450" width="58.5546875" style="58" customWidth="1"/>
    <col min="8451" max="8472" width="15.5546875" style="58" customWidth="1"/>
    <col min="8473" max="8668" width="9.21875" style="58"/>
    <col min="8669" max="8669" width="2" style="58" customWidth="1"/>
    <col min="8670" max="8670" width="50.5546875" style="58" customWidth="1"/>
    <col min="8671" max="8704" width="11.77734375" style="58" bestFit="1" customWidth="1"/>
    <col min="8705" max="8705" width="2.77734375" style="58" customWidth="1"/>
    <col min="8706" max="8706" width="58.5546875" style="58" customWidth="1"/>
    <col min="8707" max="8728" width="15.5546875" style="58" customWidth="1"/>
    <col min="8729" max="8924" width="9.21875" style="58"/>
    <col min="8925" max="8925" width="2" style="58" customWidth="1"/>
    <col min="8926" max="8926" width="50.5546875" style="58" customWidth="1"/>
    <col min="8927" max="8960" width="11.77734375" style="58" bestFit="1" customWidth="1"/>
    <col min="8961" max="8961" width="2.77734375" style="58" customWidth="1"/>
    <col min="8962" max="8962" width="58.5546875" style="58" customWidth="1"/>
    <col min="8963" max="8984" width="15.5546875" style="58" customWidth="1"/>
    <col min="8985" max="9180" width="9.21875" style="58"/>
    <col min="9181" max="9181" width="2" style="58" customWidth="1"/>
    <col min="9182" max="9182" width="50.5546875" style="58" customWidth="1"/>
    <col min="9183" max="9216" width="11.77734375" style="58" bestFit="1" customWidth="1"/>
    <col min="9217" max="9217" width="2.77734375" style="58" customWidth="1"/>
    <col min="9218" max="9218" width="58.5546875" style="58" customWidth="1"/>
    <col min="9219" max="9240" width="15.5546875" style="58" customWidth="1"/>
    <col min="9241" max="9436" width="9.21875" style="58"/>
    <col min="9437" max="9437" width="2" style="58" customWidth="1"/>
    <col min="9438" max="9438" width="50.5546875" style="58" customWidth="1"/>
    <col min="9439" max="9472" width="11.77734375" style="58" bestFit="1" customWidth="1"/>
    <col min="9473" max="9473" width="2.77734375" style="58" customWidth="1"/>
    <col min="9474" max="9474" width="58.5546875" style="58" customWidth="1"/>
    <col min="9475" max="9496" width="15.5546875" style="58" customWidth="1"/>
    <col min="9497" max="9692" width="9.21875" style="58"/>
    <col min="9693" max="9693" width="2" style="58" customWidth="1"/>
    <col min="9694" max="9694" width="50.5546875" style="58" customWidth="1"/>
    <col min="9695" max="9728" width="11.77734375" style="58" bestFit="1" customWidth="1"/>
    <col min="9729" max="9729" width="2.77734375" style="58" customWidth="1"/>
    <col min="9730" max="9730" width="58.5546875" style="58" customWidth="1"/>
    <col min="9731" max="9752" width="15.5546875" style="58" customWidth="1"/>
    <col min="9753" max="9948" width="9.21875" style="58"/>
    <col min="9949" max="9949" width="2" style="58" customWidth="1"/>
    <col min="9950" max="9950" width="50.5546875" style="58" customWidth="1"/>
    <col min="9951" max="9984" width="11.77734375" style="58" bestFit="1" customWidth="1"/>
    <col min="9985" max="9985" width="2.77734375" style="58" customWidth="1"/>
    <col min="9986" max="9986" width="58.5546875" style="58" customWidth="1"/>
    <col min="9987" max="10008" width="15.5546875" style="58" customWidth="1"/>
    <col min="10009" max="10204" width="9.21875" style="58"/>
    <col min="10205" max="10205" width="2" style="58" customWidth="1"/>
    <col min="10206" max="10206" width="50.5546875" style="58" customWidth="1"/>
    <col min="10207" max="10240" width="11.77734375" style="58" bestFit="1" customWidth="1"/>
    <col min="10241" max="10241" width="2.77734375" style="58" customWidth="1"/>
    <col min="10242" max="10242" width="58.5546875" style="58" customWidth="1"/>
    <col min="10243" max="10264" width="15.5546875" style="58" customWidth="1"/>
    <col min="10265" max="10460" width="9.21875" style="58"/>
    <col min="10461" max="10461" width="2" style="58" customWidth="1"/>
    <col min="10462" max="10462" width="50.5546875" style="58" customWidth="1"/>
    <col min="10463" max="10496" width="11.77734375" style="58" bestFit="1" customWidth="1"/>
    <col min="10497" max="10497" width="2.77734375" style="58" customWidth="1"/>
    <col min="10498" max="10498" width="58.5546875" style="58" customWidth="1"/>
    <col min="10499" max="10520" width="15.5546875" style="58" customWidth="1"/>
    <col min="10521" max="10716" width="9.21875" style="58"/>
    <col min="10717" max="10717" width="2" style="58" customWidth="1"/>
    <col min="10718" max="10718" width="50.5546875" style="58" customWidth="1"/>
    <col min="10719" max="10752" width="11.77734375" style="58" bestFit="1" customWidth="1"/>
    <col min="10753" max="10753" width="2.77734375" style="58" customWidth="1"/>
    <col min="10754" max="10754" width="58.5546875" style="58" customWidth="1"/>
    <col min="10755" max="10776" width="15.5546875" style="58" customWidth="1"/>
    <col min="10777" max="10972" width="9.21875" style="58"/>
    <col min="10973" max="10973" width="2" style="58" customWidth="1"/>
    <col min="10974" max="10974" width="50.5546875" style="58" customWidth="1"/>
    <col min="10975" max="11008" width="11.77734375" style="58" bestFit="1" customWidth="1"/>
    <col min="11009" max="11009" width="2.77734375" style="58" customWidth="1"/>
    <col min="11010" max="11010" width="58.5546875" style="58" customWidth="1"/>
    <col min="11011" max="11032" width="15.5546875" style="58" customWidth="1"/>
    <col min="11033" max="11228" width="9.21875" style="58"/>
    <col min="11229" max="11229" width="2" style="58" customWidth="1"/>
    <col min="11230" max="11230" width="50.5546875" style="58" customWidth="1"/>
    <col min="11231" max="11264" width="11.77734375" style="58" bestFit="1" customWidth="1"/>
    <col min="11265" max="11265" width="2.77734375" style="58" customWidth="1"/>
    <col min="11266" max="11266" width="58.5546875" style="58" customWidth="1"/>
    <col min="11267" max="11288" width="15.5546875" style="58" customWidth="1"/>
    <col min="11289" max="11484" width="9.21875" style="58"/>
    <col min="11485" max="11485" width="2" style="58" customWidth="1"/>
    <col min="11486" max="11486" width="50.5546875" style="58" customWidth="1"/>
    <col min="11487" max="11520" width="11.77734375" style="58" bestFit="1" customWidth="1"/>
    <col min="11521" max="11521" width="2.77734375" style="58" customWidth="1"/>
    <col min="11522" max="11522" width="58.5546875" style="58" customWidth="1"/>
    <col min="11523" max="11544" width="15.5546875" style="58" customWidth="1"/>
    <col min="11545" max="11740" width="9.21875" style="58"/>
    <col min="11741" max="11741" width="2" style="58" customWidth="1"/>
    <col min="11742" max="11742" width="50.5546875" style="58" customWidth="1"/>
    <col min="11743" max="11776" width="11.77734375" style="58" bestFit="1" customWidth="1"/>
    <col min="11777" max="11777" width="2.77734375" style="58" customWidth="1"/>
    <col min="11778" max="11778" width="58.5546875" style="58" customWidth="1"/>
    <col min="11779" max="11800" width="15.5546875" style="58" customWidth="1"/>
    <col min="11801" max="11996" width="9.21875" style="58"/>
    <col min="11997" max="11997" width="2" style="58" customWidth="1"/>
    <col min="11998" max="11998" width="50.5546875" style="58" customWidth="1"/>
    <col min="11999" max="12032" width="11.77734375" style="58" bestFit="1" customWidth="1"/>
    <col min="12033" max="12033" width="2.77734375" style="58" customWidth="1"/>
    <col min="12034" max="12034" width="58.5546875" style="58" customWidth="1"/>
    <col min="12035" max="12056" width="15.5546875" style="58" customWidth="1"/>
    <col min="12057" max="12252" width="9.21875" style="58"/>
    <col min="12253" max="12253" width="2" style="58" customWidth="1"/>
    <col min="12254" max="12254" width="50.5546875" style="58" customWidth="1"/>
    <col min="12255" max="12288" width="11.77734375" style="58" bestFit="1" customWidth="1"/>
    <col min="12289" max="12289" width="2.77734375" style="58" customWidth="1"/>
    <col min="12290" max="12290" width="58.5546875" style="58" customWidth="1"/>
    <col min="12291" max="12312" width="15.5546875" style="58" customWidth="1"/>
    <col min="12313" max="12508" width="9.21875" style="58"/>
    <col min="12509" max="12509" width="2" style="58" customWidth="1"/>
    <col min="12510" max="12510" width="50.5546875" style="58" customWidth="1"/>
    <col min="12511" max="12544" width="11.77734375" style="58" bestFit="1" customWidth="1"/>
    <col min="12545" max="12545" width="2.77734375" style="58" customWidth="1"/>
    <col min="12546" max="12546" width="58.5546875" style="58" customWidth="1"/>
    <col min="12547" max="12568" width="15.5546875" style="58" customWidth="1"/>
    <col min="12569" max="12764" width="9.21875" style="58"/>
    <col min="12765" max="12765" width="2" style="58" customWidth="1"/>
    <col min="12766" max="12766" width="50.5546875" style="58" customWidth="1"/>
    <col min="12767" max="12800" width="11.77734375" style="58" bestFit="1" customWidth="1"/>
    <col min="12801" max="12801" width="2.77734375" style="58" customWidth="1"/>
    <col min="12802" max="12802" width="58.5546875" style="58" customWidth="1"/>
    <col min="12803" max="12824" width="15.5546875" style="58" customWidth="1"/>
    <col min="12825" max="13020" width="9.21875" style="58"/>
    <col min="13021" max="13021" width="2" style="58" customWidth="1"/>
    <col min="13022" max="13022" width="50.5546875" style="58" customWidth="1"/>
    <col min="13023" max="13056" width="11.77734375" style="58" bestFit="1" customWidth="1"/>
    <col min="13057" max="13057" width="2.77734375" style="58" customWidth="1"/>
    <col min="13058" max="13058" width="58.5546875" style="58" customWidth="1"/>
    <col min="13059" max="13080" width="15.5546875" style="58" customWidth="1"/>
    <col min="13081" max="13276" width="9.21875" style="58"/>
    <col min="13277" max="13277" width="2" style="58" customWidth="1"/>
    <col min="13278" max="13278" width="50.5546875" style="58" customWidth="1"/>
    <col min="13279" max="13312" width="11.77734375" style="58" bestFit="1" customWidth="1"/>
    <col min="13313" max="13313" width="2.77734375" style="58" customWidth="1"/>
    <col min="13314" max="13314" width="58.5546875" style="58" customWidth="1"/>
    <col min="13315" max="13336" width="15.5546875" style="58" customWidth="1"/>
    <col min="13337" max="13532" width="9.21875" style="58"/>
    <col min="13533" max="13533" width="2" style="58" customWidth="1"/>
    <col min="13534" max="13534" width="50.5546875" style="58" customWidth="1"/>
    <col min="13535" max="13568" width="11.77734375" style="58" bestFit="1" customWidth="1"/>
    <col min="13569" max="13569" width="2.77734375" style="58" customWidth="1"/>
    <col min="13570" max="13570" width="58.5546875" style="58" customWidth="1"/>
    <col min="13571" max="13592" width="15.5546875" style="58" customWidth="1"/>
    <col min="13593" max="13788" width="9.21875" style="58"/>
    <col min="13789" max="13789" width="2" style="58" customWidth="1"/>
    <col min="13790" max="13790" width="50.5546875" style="58" customWidth="1"/>
    <col min="13791" max="13824" width="11.77734375" style="58" bestFit="1" customWidth="1"/>
    <col min="13825" max="13825" width="2.77734375" style="58" customWidth="1"/>
    <col min="13826" max="13826" width="58.5546875" style="58" customWidth="1"/>
    <col min="13827" max="13848" width="15.5546875" style="58" customWidth="1"/>
    <col min="13849" max="14044" width="9.21875" style="58"/>
    <col min="14045" max="14045" width="2" style="58" customWidth="1"/>
    <col min="14046" max="14046" width="50.5546875" style="58" customWidth="1"/>
    <col min="14047" max="14080" width="11.77734375" style="58" bestFit="1" customWidth="1"/>
    <col min="14081" max="14081" width="2.77734375" style="58" customWidth="1"/>
    <col min="14082" max="14082" width="58.5546875" style="58" customWidth="1"/>
    <col min="14083" max="14104" width="15.5546875" style="58" customWidth="1"/>
    <col min="14105" max="14300" width="9.21875" style="58"/>
    <col min="14301" max="14301" width="2" style="58" customWidth="1"/>
    <col min="14302" max="14302" width="50.5546875" style="58" customWidth="1"/>
    <col min="14303" max="14336" width="11.77734375" style="58" bestFit="1" customWidth="1"/>
    <col min="14337" max="14337" width="2.77734375" style="58" customWidth="1"/>
    <col min="14338" max="14338" width="58.5546875" style="58" customWidth="1"/>
    <col min="14339" max="14360" width="15.5546875" style="58" customWidth="1"/>
    <col min="14361" max="14556" width="9.21875" style="58"/>
    <col min="14557" max="14557" width="2" style="58" customWidth="1"/>
    <col min="14558" max="14558" width="50.5546875" style="58" customWidth="1"/>
    <col min="14559" max="14592" width="11.77734375" style="58" bestFit="1" customWidth="1"/>
    <col min="14593" max="14593" width="2.77734375" style="58" customWidth="1"/>
    <col min="14594" max="14594" width="58.5546875" style="58" customWidth="1"/>
    <col min="14595" max="14616" width="15.5546875" style="58" customWidth="1"/>
    <col min="14617" max="14812" width="9.21875" style="58"/>
    <col min="14813" max="14813" width="2" style="58" customWidth="1"/>
    <col min="14814" max="14814" width="50.5546875" style="58" customWidth="1"/>
    <col min="14815" max="14848" width="11.77734375" style="58" bestFit="1" customWidth="1"/>
    <col min="14849" max="14849" width="2.77734375" style="58" customWidth="1"/>
    <col min="14850" max="14850" width="58.5546875" style="58" customWidth="1"/>
    <col min="14851" max="14872" width="15.5546875" style="58" customWidth="1"/>
    <col min="14873" max="15068" width="9.21875" style="58"/>
    <col min="15069" max="15069" width="2" style="58" customWidth="1"/>
    <col min="15070" max="15070" width="50.5546875" style="58" customWidth="1"/>
    <col min="15071" max="15104" width="11.77734375" style="58" bestFit="1" customWidth="1"/>
    <col min="15105" max="15105" width="2.77734375" style="58" customWidth="1"/>
    <col min="15106" max="15106" width="58.5546875" style="58" customWidth="1"/>
    <col min="15107" max="15128" width="15.5546875" style="58" customWidth="1"/>
    <col min="15129" max="15324" width="9.21875" style="58"/>
    <col min="15325" max="15325" width="2" style="58" customWidth="1"/>
    <col min="15326" max="15326" width="50.5546875" style="58" customWidth="1"/>
    <col min="15327" max="15360" width="11.77734375" style="58" bestFit="1" customWidth="1"/>
    <col min="15361" max="15361" width="2.77734375" style="58" customWidth="1"/>
    <col min="15362" max="15362" width="58.5546875" style="58" customWidth="1"/>
    <col min="15363" max="15384" width="15.5546875" style="58" customWidth="1"/>
    <col min="15385" max="15580" width="9.21875" style="58"/>
    <col min="15581" max="15581" width="2" style="58" customWidth="1"/>
    <col min="15582" max="15582" width="50.5546875" style="58" customWidth="1"/>
    <col min="15583" max="15616" width="11.77734375" style="58" bestFit="1" customWidth="1"/>
    <col min="15617" max="15617" width="2.77734375" style="58" customWidth="1"/>
    <col min="15618" max="15618" width="58.5546875" style="58" customWidth="1"/>
    <col min="15619" max="15640" width="15.5546875" style="58" customWidth="1"/>
    <col min="15641" max="15836" width="9.21875" style="58"/>
    <col min="15837" max="15837" width="2" style="58" customWidth="1"/>
    <col min="15838" max="15838" width="50.5546875" style="58" customWidth="1"/>
    <col min="15839" max="15872" width="11.77734375" style="58" bestFit="1" customWidth="1"/>
    <col min="15873" max="15873" width="2.77734375" style="58" customWidth="1"/>
    <col min="15874" max="15874" width="58.5546875" style="58" customWidth="1"/>
    <col min="15875" max="15896" width="15.5546875" style="58" customWidth="1"/>
    <col min="15897" max="16092" width="9.21875" style="58"/>
    <col min="16093" max="16093" width="2" style="58" customWidth="1"/>
    <col min="16094" max="16094" width="50.5546875" style="58" customWidth="1"/>
    <col min="16095" max="16128" width="11.77734375" style="58" bestFit="1" customWidth="1"/>
    <col min="16129" max="16129" width="2.77734375" style="58" customWidth="1"/>
    <col min="16130" max="16130" width="58.5546875" style="58" customWidth="1"/>
    <col min="16131" max="16152" width="15.5546875" style="58" customWidth="1"/>
    <col min="16153" max="16384" width="9.21875" style="58"/>
  </cols>
  <sheetData>
    <row r="1" spans="1:2" s="165" customFormat="1" ht="15" customHeight="1">
      <c r="A1" s="53" t="s">
        <v>3169</v>
      </c>
      <c r="B1" s="246"/>
    </row>
    <row r="2" spans="1:2" s="165" customFormat="1" ht="15" customHeight="1">
      <c r="A2" s="53"/>
      <c r="B2" s="164" t="s">
        <v>2345</v>
      </c>
    </row>
    <row r="3" spans="1:2" s="70" customFormat="1" ht="15" customHeight="1">
      <c r="A3" s="166"/>
      <c r="B3" s="136" t="s">
        <v>2476</v>
      </c>
    </row>
    <row r="4" spans="1:2" s="70" customFormat="1" ht="15" customHeight="1">
      <c r="A4" s="202"/>
      <c r="B4" s="168" t="s">
        <v>2492</v>
      </c>
    </row>
    <row r="5" spans="1:2" s="253" customFormat="1" ht="15" customHeight="1">
      <c r="A5" s="302" t="s">
        <v>3170</v>
      </c>
      <c r="B5" s="303"/>
    </row>
    <row r="6" spans="1:2" s="171" customFormat="1" ht="15" customHeight="1">
      <c r="A6" s="185" t="s">
        <v>3171</v>
      </c>
      <c r="B6" s="304">
        <v>0.51861481981929169</v>
      </c>
    </row>
    <row r="7" spans="1:2" s="171" customFormat="1" ht="15" customHeight="1">
      <c r="A7" s="185" t="s">
        <v>2573</v>
      </c>
      <c r="B7" s="304">
        <v>427.96545164103037</v>
      </c>
    </row>
    <row r="8" spans="1:2" s="171" customFormat="1" ht="15" customHeight="1">
      <c r="A8" s="185" t="s">
        <v>2574</v>
      </c>
      <c r="B8" s="304">
        <v>20093.470890973018</v>
      </c>
    </row>
    <row r="9" spans="1:2" s="171" customFormat="1" ht="15" customHeight="1">
      <c r="A9" s="185" t="s">
        <v>2575</v>
      </c>
      <c r="B9" s="304">
        <v>13643.322061707857</v>
      </c>
    </row>
    <row r="10" spans="1:2" s="171" customFormat="1" ht="15" customHeight="1">
      <c r="A10" s="185" t="s">
        <v>2576</v>
      </c>
      <c r="B10" s="304">
        <v>170245.85690269605</v>
      </c>
    </row>
    <row r="11" spans="1:2" s="171" customFormat="1" ht="15" customHeight="1">
      <c r="A11" s="185" t="s">
        <v>2577</v>
      </c>
      <c r="B11" s="304">
        <v>121397.90027735563</v>
      </c>
    </row>
    <row r="12" spans="1:2" s="171" customFormat="1" ht="15" customHeight="1">
      <c r="A12" s="185" t="s">
        <v>2578</v>
      </c>
      <c r="B12" s="304">
        <v>182293.67651101385</v>
      </c>
    </row>
    <row r="13" spans="1:2" s="171" customFormat="1" ht="15" customHeight="1">
      <c r="A13" s="206" t="s">
        <v>3141</v>
      </c>
      <c r="B13" s="304">
        <v>13463.766750805888</v>
      </c>
    </row>
    <row r="14" spans="1:2" s="171" customFormat="1" ht="15" customHeight="1">
      <c r="A14" s="206" t="s">
        <v>2581</v>
      </c>
      <c r="B14" s="304">
        <v>1394.9091952248864</v>
      </c>
    </row>
    <row r="15" spans="1:2" s="253" customFormat="1" ht="15" customHeight="1">
      <c r="A15" s="203" t="s">
        <v>156</v>
      </c>
      <c r="B15" s="305">
        <f>SUM(B6:B14)</f>
        <v>522961.386656238</v>
      </c>
    </row>
    <row r="16" spans="1:2" s="253" customFormat="1" ht="15" customHeight="1">
      <c r="A16" s="306"/>
      <c r="B16" s="307"/>
    </row>
    <row r="17" spans="1:26" s="253" customFormat="1" ht="15" customHeight="1">
      <c r="A17" s="302" t="s">
        <v>3172</v>
      </c>
      <c r="B17" s="307"/>
    </row>
    <row r="18" spans="1:26" s="253" customFormat="1" ht="15" customHeight="1">
      <c r="A18" s="185" t="s">
        <v>3173</v>
      </c>
      <c r="B18" s="304">
        <v>424907.82308723801</v>
      </c>
    </row>
    <row r="19" spans="1:26" s="253" customFormat="1" ht="15" customHeight="1">
      <c r="A19" s="206" t="s">
        <v>3174</v>
      </c>
      <c r="B19" s="304">
        <v>98053.563569000005</v>
      </c>
    </row>
    <row r="20" spans="1:26" s="253" customFormat="1" ht="15" customHeight="1">
      <c r="A20" s="203" t="s">
        <v>156</v>
      </c>
      <c r="B20" s="305">
        <f>SUM(B18:B19)</f>
        <v>522961.386656238</v>
      </c>
    </row>
    <row r="21" spans="1:26" s="253" customFormat="1" ht="15" customHeight="1">
      <c r="A21" s="306"/>
      <c r="B21" s="308"/>
    </row>
    <row r="22" spans="1:26" s="253" customFormat="1" ht="15" customHeight="1">
      <c r="A22" s="302" t="s">
        <v>3175</v>
      </c>
      <c r="B22" s="307"/>
    </row>
    <row r="23" spans="1:26" s="253" customFormat="1" ht="15" customHeight="1">
      <c r="A23" s="185" t="s">
        <v>3176</v>
      </c>
      <c r="B23" s="304">
        <v>322948.12964823801</v>
      </c>
    </row>
    <row r="24" spans="1:26" s="253" customFormat="1" ht="15" customHeight="1">
      <c r="A24" s="185" t="s">
        <v>3177</v>
      </c>
      <c r="B24" s="304">
        <v>41925.371829000003</v>
      </c>
    </row>
    <row r="25" spans="1:26" s="253" customFormat="1" ht="15" customHeight="1">
      <c r="A25" s="185" t="s">
        <v>3178</v>
      </c>
      <c r="B25" s="304">
        <v>7944.5206230000003</v>
      </c>
    </row>
    <row r="26" spans="1:26" s="253" customFormat="1" ht="15" customHeight="1">
      <c r="A26" s="185" t="s">
        <v>3179</v>
      </c>
      <c r="B26" s="304">
        <v>33831.109560999997</v>
      </c>
    </row>
    <row r="27" spans="1:26" s="253" customFormat="1" ht="15" customHeight="1">
      <c r="A27" s="185" t="s">
        <v>3180</v>
      </c>
      <c r="B27" s="304">
        <v>18258.691426000001</v>
      </c>
    </row>
    <row r="28" spans="1:26" s="253" customFormat="1" ht="15" customHeight="1">
      <c r="A28" s="203" t="s">
        <v>156</v>
      </c>
      <c r="B28" s="305">
        <f>SUM(B23:B27)</f>
        <v>424907.82308723801</v>
      </c>
    </row>
    <row r="29" spans="1:26" s="253" customFormat="1" ht="14.4">
      <c r="A29" s="283"/>
      <c r="B29" s="156"/>
    </row>
    <row r="30" spans="1:26" ht="15" customHeight="1"/>
    <row r="31" spans="1:26" ht="15" customHeight="1">
      <c r="A31" s="286" t="s">
        <v>3181</v>
      </c>
      <c r="B31" s="301"/>
      <c r="E31" s="213"/>
      <c r="F31" s="213"/>
      <c r="G31" s="213"/>
      <c r="H31" s="213"/>
      <c r="I31" s="213"/>
      <c r="J31" s="213"/>
      <c r="K31" s="213"/>
      <c r="L31" s="213"/>
      <c r="M31" s="213"/>
      <c r="N31" s="213"/>
      <c r="O31" s="213"/>
      <c r="P31" s="213"/>
      <c r="Q31" s="213"/>
      <c r="R31" s="213"/>
      <c r="S31" s="213"/>
      <c r="T31" s="213"/>
      <c r="U31" s="213"/>
      <c r="V31" s="213"/>
      <c r="W31" s="213"/>
      <c r="X31" s="213"/>
      <c r="Y31" s="213"/>
      <c r="Z31" s="213"/>
    </row>
    <row r="32" spans="1:26" s="70" customFormat="1" ht="15" customHeight="1">
      <c r="A32" s="166"/>
      <c r="D32" s="260"/>
      <c r="E32" s="260"/>
      <c r="F32" s="260"/>
      <c r="G32" s="260"/>
      <c r="H32" s="260"/>
      <c r="I32" s="260"/>
      <c r="J32" s="260"/>
      <c r="K32" s="260"/>
      <c r="L32" s="260"/>
      <c r="M32" s="260"/>
      <c r="N32" s="260"/>
      <c r="O32" s="260"/>
      <c r="P32" s="260"/>
      <c r="Q32" s="260"/>
      <c r="R32" s="260"/>
      <c r="S32" s="260"/>
      <c r="T32" s="260"/>
      <c r="U32" s="260"/>
      <c r="V32" s="260"/>
      <c r="W32" s="260"/>
      <c r="X32" s="260"/>
      <c r="Y32" s="260"/>
    </row>
    <row r="33" spans="1:15" s="70" customFormat="1" ht="15" customHeight="1">
      <c r="A33" s="309"/>
      <c r="B33" s="291" t="s">
        <v>2974</v>
      </c>
      <c r="G33" s="310"/>
    </row>
    <row r="34" spans="1:15" s="171" customFormat="1" ht="15" customHeight="1">
      <c r="A34" s="302" t="s">
        <v>3170</v>
      </c>
      <c r="B34" s="303"/>
      <c r="G34" s="311"/>
    </row>
    <row r="35" spans="1:15" s="171" customFormat="1" ht="15" customHeight="1">
      <c r="A35" s="185" t="s">
        <v>3171</v>
      </c>
      <c r="B35" s="304">
        <v>0.54503900025483509</v>
      </c>
      <c r="G35" s="311"/>
    </row>
    <row r="36" spans="1:15" s="171" customFormat="1" ht="15" customHeight="1">
      <c r="A36" s="185" t="s">
        <v>2573</v>
      </c>
      <c r="B36" s="304">
        <v>945.85868988051971</v>
      </c>
      <c r="G36" s="311"/>
    </row>
    <row r="37" spans="1:15" s="171" customFormat="1" ht="15" customHeight="1">
      <c r="A37" s="185" t="s">
        <v>2574</v>
      </c>
      <c r="B37" s="304">
        <v>19356.167149880755</v>
      </c>
      <c r="G37" s="311"/>
    </row>
    <row r="38" spans="1:15" s="171" customFormat="1" ht="15" customHeight="1">
      <c r="A38" s="185" t="s">
        <v>2575</v>
      </c>
      <c r="B38" s="304">
        <v>13390.820398427022</v>
      </c>
    </row>
    <row r="39" spans="1:15" s="171" customFormat="1" ht="15" customHeight="1">
      <c r="A39" s="185" t="s">
        <v>2576</v>
      </c>
      <c r="B39" s="304">
        <v>167458.58745663706</v>
      </c>
    </row>
    <row r="40" spans="1:15" s="171" customFormat="1" ht="15" customHeight="1">
      <c r="A40" s="185" t="s">
        <v>2577</v>
      </c>
      <c r="B40" s="304">
        <v>123315.87222080832</v>
      </c>
    </row>
    <row r="41" spans="1:15" s="171" customFormat="1" ht="15" customHeight="1">
      <c r="A41" s="185" t="s">
        <v>2578</v>
      </c>
      <c r="B41" s="304">
        <v>179267.18688037037</v>
      </c>
    </row>
    <row r="42" spans="1:15" s="171" customFormat="1" ht="15" customHeight="1">
      <c r="A42" s="206" t="s">
        <v>3141</v>
      </c>
      <c r="B42" s="304">
        <v>16590.201497539725</v>
      </c>
    </row>
    <row r="43" spans="1:15" s="171" customFormat="1" ht="15" customHeight="1">
      <c r="A43" s="206" t="s">
        <v>2581</v>
      </c>
      <c r="B43" s="304">
        <v>1368.5304969559684</v>
      </c>
    </row>
    <row r="44" spans="1:15" s="171" customFormat="1" ht="15" customHeight="1">
      <c r="A44" s="203" t="s">
        <v>156</v>
      </c>
      <c r="B44" s="305">
        <v>521693.7698295</v>
      </c>
    </row>
    <row r="45" spans="1:15" s="171" customFormat="1" ht="15" customHeight="1">
      <c r="A45" s="306"/>
      <c r="B45" s="307"/>
    </row>
    <row r="46" spans="1:15" s="171" customFormat="1" ht="15" customHeight="1">
      <c r="A46" s="302" t="s">
        <v>3172</v>
      </c>
      <c r="B46" s="307"/>
      <c r="C46" s="312"/>
      <c r="D46" s="312"/>
      <c r="E46" s="312"/>
      <c r="F46" s="312"/>
      <c r="G46" s="312"/>
      <c r="H46" s="312"/>
      <c r="I46" s="312"/>
      <c r="J46" s="312"/>
      <c r="K46" s="312"/>
      <c r="O46" s="312"/>
    </row>
    <row r="47" spans="1:15" s="171" customFormat="1" ht="15" customHeight="1">
      <c r="A47" s="185" t="s">
        <v>3173</v>
      </c>
      <c r="B47" s="304">
        <v>409824.60449200001</v>
      </c>
    </row>
    <row r="48" spans="1:15" s="171" customFormat="1" ht="15" customHeight="1">
      <c r="A48" s="206" t="s">
        <v>3174</v>
      </c>
      <c r="B48" s="304">
        <v>111869.1653375</v>
      </c>
    </row>
    <row r="49" spans="1:2" s="171" customFormat="1" ht="15" customHeight="1">
      <c r="A49" s="203" t="s">
        <v>156</v>
      </c>
      <c r="B49" s="305">
        <v>521693.7698295</v>
      </c>
    </row>
    <row r="50" spans="1:2" s="171" customFormat="1" ht="15" customHeight="1">
      <c r="A50" s="306"/>
      <c r="B50" s="308"/>
    </row>
    <row r="51" spans="1:2" s="171" customFormat="1" ht="15" customHeight="1">
      <c r="A51" s="302" t="s">
        <v>3175</v>
      </c>
      <c r="B51" s="307"/>
    </row>
    <row r="52" spans="1:2" s="171" customFormat="1" ht="15" customHeight="1">
      <c r="A52" s="185" t="s">
        <v>3176</v>
      </c>
      <c r="B52" s="304">
        <v>310665.96796100005</v>
      </c>
    </row>
    <row r="53" spans="1:2" s="171" customFormat="1" ht="15" customHeight="1">
      <c r="A53" s="185" t="s">
        <v>3177</v>
      </c>
      <c r="B53" s="304">
        <v>39773.482524500003</v>
      </c>
    </row>
    <row r="54" spans="1:2" s="171" customFormat="1" ht="15" customHeight="1">
      <c r="A54" s="185" t="s">
        <v>3178</v>
      </c>
      <c r="B54" s="304">
        <v>7896.3886455000002</v>
      </c>
    </row>
    <row r="55" spans="1:2" s="171" customFormat="1" ht="15" customHeight="1">
      <c r="A55" s="185" t="s">
        <v>3179</v>
      </c>
      <c r="B55" s="304">
        <v>33467.774021999998</v>
      </c>
    </row>
    <row r="56" spans="1:2" s="171" customFormat="1" ht="15" customHeight="1">
      <c r="A56" s="185" t="s">
        <v>3180</v>
      </c>
      <c r="B56" s="304">
        <v>18020.9913395</v>
      </c>
    </row>
    <row r="57" spans="1:2" s="171" customFormat="1" ht="15" customHeight="1">
      <c r="A57" s="203" t="s">
        <v>156</v>
      </c>
      <c r="B57" s="305">
        <v>409824.60449249996</v>
      </c>
    </row>
    <row r="58" spans="1:2" s="171" customFormat="1" ht="14.4">
      <c r="A58" s="283"/>
      <c r="B58" s="156"/>
    </row>
    <row r="59" spans="1:2" s="171" customFormat="1" ht="15" customHeight="1">
      <c r="A59" s="283"/>
      <c r="B59" s="156"/>
    </row>
    <row r="60" spans="1:2" ht="12" customHeight="1"/>
  </sheetData>
  <hyperlinks>
    <hyperlink ref="A1" location="Menu!E53" display="Operações com Características de Concessão de Crédito: Exposição" xr:uid="{47749B5E-469A-4012-AA93-61F1E08E34B8}"/>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E7174-3FCF-49F8-8B4B-E5F5EDC2332B}">
  <sheetPr codeName="Plan23">
    <tabColor rgb="FF5F6062"/>
  </sheetPr>
  <dimension ref="A1:F213"/>
  <sheetViews>
    <sheetView workbookViewId="0">
      <selection sqref="A1:XFD1048576"/>
    </sheetView>
  </sheetViews>
  <sheetFormatPr defaultColWidth="8.77734375" defaultRowHeight="13.2"/>
  <cols>
    <col min="1" max="2" width="2.5546875" style="58" customWidth="1"/>
    <col min="3" max="3" width="68.44140625" style="58" customWidth="1"/>
    <col min="4" max="5" width="13.5546875" style="58" customWidth="1"/>
    <col min="6" max="6" width="19.44140625" style="58" customWidth="1"/>
    <col min="7" max="221" width="9.21875" style="58"/>
    <col min="222" max="223" width="2.5546875" style="58" customWidth="1"/>
    <col min="224" max="224" width="60.5546875" style="58" customWidth="1"/>
    <col min="225" max="244" width="19.44140625" style="58" customWidth="1"/>
    <col min="245" max="477" width="9.21875" style="58"/>
    <col min="478" max="479" width="2.5546875" style="58" customWidth="1"/>
    <col min="480" max="480" width="60.5546875" style="58" customWidth="1"/>
    <col min="481" max="500" width="19.44140625" style="58" customWidth="1"/>
    <col min="501" max="733" width="9.21875" style="58"/>
    <col min="734" max="735" width="2.5546875" style="58" customWidth="1"/>
    <col min="736" max="736" width="60.5546875" style="58" customWidth="1"/>
    <col min="737" max="756" width="19.44140625" style="58" customWidth="1"/>
    <col min="757" max="989" width="9.21875" style="58"/>
    <col min="990" max="991" width="2.5546875" style="58" customWidth="1"/>
    <col min="992" max="992" width="60.5546875" style="58" customWidth="1"/>
    <col min="993" max="1012" width="19.44140625" style="58" customWidth="1"/>
    <col min="1013" max="1245" width="9.21875" style="58"/>
    <col min="1246" max="1247" width="2.5546875" style="58" customWidth="1"/>
    <col min="1248" max="1248" width="60.5546875" style="58" customWidth="1"/>
    <col min="1249" max="1268" width="19.44140625" style="58" customWidth="1"/>
    <col min="1269" max="1501" width="9.21875" style="58"/>
    <col min="1502" max="1503" width="2.5546875" style="58" customWidth="1"/>
    <col min="1504" max="1504" width="60.5546875" style="58" customWidth="1"/>
    <col min="1505" max="1524" width="19.44140625" style="58" customWidth="1"/>
    <col min="1525" max="1757" width="9.21875" style="58"/>
    <col min="1758" max="1759" width="2.5546875" style="58" customWidth="1"/>
    <col min="1760" max="1760" width="60.5546875" style="58" customWidth="1"/>
    <col min="1761" max="1780" width="19.44140625" style="58" customWidth="1"/>
    <col min="1781" max="2013" width="9.21875" style="58"/>
    <col min="2014" max="2015" width="2.5546875" style="58" customWidth="1"/>
    <col min="2016" max="2016" width="60.5546875" style="58" customWidth="1"/>
    <col min="2017" max="2036" width="19.44140625" style="58" customWidth="1"/>
    <col min="2037" max="2269" width="9.21875" style="58"/>
    <col min="2270" max="2271" width="2.5546875" style="58" customWidth="1"/>
    <col min="2272" max="2272" width="60.5546875" style="58" customWidth="1"/>
    <col min="2273" max="2292" width="19.44140625" style="58" customWidth="1"/>
    <col min="2293" max="2525" width="9.21875" style="58"/>
    <col min="2526" max="2527" width="2.5546875" style="58" customWidth="1"/>
    <col min="2528" max="2528" width="60.5546875" style="58" customWidth="1"/>
    <col min="2529" max="2548" width="19.44140625" style="58" customWidth="1"/>
    <col min="2549" max="2781" width="9.21875" style="58"/>
    <col min="2782" max="2783" width="2.5546875" style="58" customWidth="1"/>
    <col min="2784" max="2784" width="60.5546875" style="58" customWidth="1"/>
    <col min="2785" max="2804" width="19.44140625" style="58" customWidth="1"/>
    <col min="2805" max="3037" width="9.21875" style="58"/>
    <col min="3038" max="3039" width="2.5546875" style="58" customWidth="1"/>
    <col min="3040" max="3040" width="60.5546875" style="58" customWidth="1"/>
    <col min="3041" max="3060" width="19.44140625" style="58" customWidth="1"/>
    <col min="3061" max="3293" width="9.21875" style="58"/>
    <col min="3294" max="3295" width="2.5546875" style="58" customWidth="1"/>
    <col min="3296" max="3296" width="60.5546875" style="58" customWidth="1"/>
    <col min="3297" max="3316" width="19.44140625" style="58" customWidth="1"/>
    <col min="3317" max="3549" width="9.21875" style="58"/>
    <col min="3550" max="3551" width="2.5546875" style="58" customWidth="1"/>
    <col min="3552" max="3552" width="60.5546875" style="58" customWidth="1"/>
    <col min="3553" max="3572" width="19.44140625" style="58" customWidth="1"/>
    <col min="3573" max="3805" width="9.21875" style="58"/>
    <col min="3806" max="3807" width="2.5546875" style="58" customWidth="1"/>
    <col min="3808" max="3808" width="60.5546875" style="58" customWidth="1"/>
    <col min="3809" max="3828" width="19.44140625" style="58" customWidth="1"/>
    <col min="3829" max="4061" width="9.21875" style="58"/>
    <col min="4062" max="4063" width="2.5546875" style="58" customWidth="1"/>
    <col min="4064" max="4064" width="60.5546875" style="58" customWidth="1"/>
    <col min="4065" max="4084" width="19.44140625" style="58" customWidth="1"/>
    <col min="4085" max="4317" width="9.21875" style="58"/>
    <col min="4318" max="4319" width="2.5546875" style="58" customWidth="1"/>
    <col min="4320" max="4320" width="60.5546875" style="58" customWidth="1"/>
    <col min="4321" max="4340" width="19.44140625" style="58" customWidth="1"/>
    <col min="4341" max="4573" width="9.21875" style="58"/>
    <col min="4574" max="4575" width="2.5546875" style="58" customWidth="1"/>
    <col min="4576" max="4576" width="60.5546875" style="58" customWidth="1"/>
    <col min="4577" max="4596" width="19.44140625" style="58" customWidth="1"/>
    <col min="4597" max="4829" width="9.21875" style="58"/>
    <col min="4830" max="4831" width="2.5546875" style="58" customWidth="1"/>
    <col min="4832" max="4832" width="60.5546875" style="58" customWidth="1"/>
    <col min="4833" max="4852" width="19.44140625" style="58" customWidth="1"/>
    <col min="4853" max="5085" width="9.21875" style="58"/>
    <col min="5086" max="5087" width="2.5546875" style="58" customWidth="1"/>
    <col min="5088" max="5088" width="60.5546875" style="58" customWidth="1"/>
    <col min="5089" max="5108" width="19.44140625" style="58" customWidth="1"/>
    <col min="5109" max="5341" width="9.21875" style="58"/>
    <col min="5342" max="5343" width="2.5546875" style="58" customWidth="1"/>
    <col min="5344" max="5344" width="60.5546875" style="58" customWidth="1"/>
    <col min="5345" max="5364" width="19.44140625" style="58" customWidth="1"/>
    <col min="5365" max="5597" width="9.21875" style="58"/>
    <col min="5598" max="5599" width="2.5546875" style="58" customWidth="1"/>
    <col min="5600" max="5600" width="60.5546875" style="58" customWidth="1"/>
    <col min="5601" max="5620" width="19.44140625" style="58" customWidth="1"/>
    <col min="5621" max="5853" width="9.21875" style="58"/>
    <col min="5854" max="5855" width="2.5546875" style="58" customWidth="1"/>
    <col min="5856" max="5856" width="60.5546875" style="58" customWidth="1"/>
    <col min="5857" max="5876" width="19.44140625" style="58" customWidth="1"/>
    <col min="5877" max="6109" width="9.21875" style="58"/>
    <col min="6110" max="6111" width="2.5546875" style="58" customWidth="1"/>
    <col min="6112" max="6112" width="60.5546875" style="58" customWidth="1"/>
    <col min="6113" max="6132" width="19.44140625" style="58" customWidth="1"/>
    <col min="6133" max="6365" width="9.21875" style="58"/>
    <col min="6366" max="6367" width="2.5546875" style="58" customWidth="1"/>
    <col min="6368" max="6368" width="60.5546875" style="58" customWidth="1"/>
    <col min="6369" max="6388" width="19.44140625" style="58" customWidth="1"/>
    <col min="6389" max="6621" width="9.21875" style="58"/>
    <col min="6622" max="6623" width="2.5546875" style="58" customWidth="1"/>
    <col min="6624" max="6624" width="60.5546875" style="58" customWidth="1"/>
    <col min="6625" max="6644" width="19.44140625" style="58" customWidth="1"/>
    <col min="6645" max="6877" width="9.21875" style="58"/>
    <col min="6878" max="6879" width="2.5546875" style="58" customWidth="1"/>
    <col min="6880" max="6880" width="60.5546875" style="58" customWidth="1"/>
    <col min="6881" max="6900" width="19.44140625" style="58" customWidth="1"/>
    <col min="6901" max="7133" width="9.21875" style="58"/>
    <col min="7134" max="7135" width="2.5546875" style="58" customWidth="1"/>
    <col min="7136" max="7136" width="60.5546875" style="58" customWidth="1"/>
    <col min="7137" max="7156" width="19.44140625" style="58" customWidth="1"/>
    <col min="7157" max="7389" width="9.21875" style="58"/>
    <col min="7390" max="7391" width="2.5546875" style="58" customWidth="1"/>
    <col min="7392" max="7392" width="60.5546875" style="58" customWidth="1"/>
    <col min="7393" max="7412" width="19.44140625" style="58" customWidth="1"/>
    <col min="7413" max="7645" width="9.21875" style="58"/>
    <col min="7646" max="7647" width="2.5546875" style="58" customWidth="1"/>
    <col min="7648" max="7648" width="60.5546875" style="58" customWidth="1"/>
    <col min="7649" max="7668" width="19.44140625" style="58" customWidth="1"/>
    <col min="7669" max="7901" width="9.21875" style="58"/>
    <col min="7902" max="7903" width="2.5546875" style="58" customWidth="1"/>
    <col min="7904" max="7904" width="60.5546875" style="58" customWidth="1"/>
    <col min="7905" max="7924" width="19.44140625" style="58" customWidth="1"/>
    <col min="7925" max="8157" width="9.21875" style="58"/>
    <col min="8158" max="8159" width="2.5546875" style="58" customWidth="1"/>
    <col min="8160" max="8160" width="60.5546875" style="58" customWidth="1"/>
    <col min="8161" max="8180" width="19.44140625" style="58" customWidth="1"/>
    <col min="8181" max="8413" width="9.21875" style="58"/>
    <col min="8414" max="8415" width="2.5546875" style="58" customWidth="1"/>
    <col min="8416" max="8416" width="60.5546875" style="58" customWidth="1"/>
    <col min="8417" max="8436" width="19.44140625" style="58" customWidth="1"/>
    <col min="8437" max="8669" width="9.21875" style="58"/>
    <col min="8670" max="8671" width="2.5546875" style="58" customWidth="1"/>
    <col min="8672" max="8672" width="60.5546875" style="58" customWidth="1"/>
    <col min="8673" max="8692" width="19.44140625" style="58" customWidth="1"/>
    <col min="8693" max="8925" width="9.21875" style="58"/>
    <col min="8926" max="8927" width="2.5546875" style="58" customWidth="1"/>
    <col min="8928" max="8928" width="60.5546875" style="58" customWidth="1"/>
    <col min="8929" max="8948" width="19.44140625" style="58" customWidth="1"/>
    <col min="8949" max="9181" width="9.21875" style="58"/>
    <col min="9182" max="9183" width="2.5546875" style="58" customWidth="1"/>
    <col min="9184" max="9184" width="60.5546875" style="58" customWidth="1"/>
    <col min="9185" max="9204" width="19.44140625" style="58" customWidth="1"/>
    <col min="9205" max="9437" width="9.21875" style="58"/>
    <col min="9438" max="9439" width="2.5546875" style="58" customWidth="1"/>
    <col min="9440" max="9440" width="60.5546875" style="58" customWidth="1"/>
    <col min="9441" max="9460" width="19.44140625" style="58" customWidth="1"/>
    <col min="9461" max="9693" width="9.21875" style="58"/>
    <col min="9694" max="9695" width="2.5546875" style="58" customWidth="1"/>
    <col min="9696" max="9696" width="60.5546875" style="58" customWidth="1"/>
    <col min="9697" max="9716" width="19.44140625" style="58" customWidth="1"/>
    <col min="9717" max="9949" width="9.21875" style="58"/>
    <col min="9950" max="9951" width="2.5546875" style="58" customWidth="1"/>
    <col min="9952" max="9952" width="60.5546875" style="58" customWidth="1"/>
    <col min="9953" max="9972" width="19.44140625" style="58" customWidth="1"/>
    <col min="9973" max="10205" width="9.21875" style="58"/>
    <col min="10206" max="10207" width="2.5546875" style="58" customWidth="1"/>
    <col min="10208" max="10208" width="60.5546875" style="58" customWidth="1"/>
    <col min="10209" max="10228" width="19.44140625" style="58" customWidth="1"/>
    <col min="10229" max="10461" width="9.21875" style="58"/>
    <col min="10462" max="10463" width="2.5546875" style="58" customWidth="1"/>
    <col min="10464" max="10464" width="60.5546875" style="58" customWidth="1"/>
    <col min="10465" max="10484" width="19.44140625" style="58" customWidth="1"/>
    <col min="10485" max="10717" width="9.21875" style="58"/>
    <col min="10718" max="10719" width="2.5546875" style="58" customWidth="1"/>
    <col min="10720" max="10720" width="60.5546875" style="58" customWidth="1"/>
    <col min="10721" max="10740" width="19.44140625" style="58" customWidth="1"/>
    <col min="10741" max="10973" width="9.21875" style="58"/>
    <col min="10974" max="10975" width="2.5546875" style="58" customWidth="1"/>
    <col min="10976" max="10976" width="60.5546875" style="58" customWidth="1"/>
    <col min="10977" max="10996" width="19.44140625" style="58" customWidth="1"/>
    <col min="10997" max="11229" width="9.21875" style="58"/>
    <col min="11230" max="11231" width="2.5546875" style="58" customWidth="1"/>
    <col min="11232" max="11232" width="60.5546875" style="58" customWidth="1"/>
    <col min="11233" max="11252" width="19.44140625" style="58" customWidth="1"/>
    <col min="11253" max="11485" width="9.21875" style="58"/>
    <col min="11486" max="11487" width="2.5546875" style="58" customWidth="1"/>
    <col min="11488" max="11488" width="60.5546875" style="58" customWidth="1"/>
    <col min="11489" max="11508" width="19.44140625" style="58" customWidth="1"/>
    <col min="11509" max="11741" width="9.21875" style="58"/>
    <col min="11742" max="11743" width="2.5546875" style="58" customWidth="1"/>
    <col min="11744" max="11744" width="60.5546875" style="58" customWidth="1"/>
    <col min="11745" max="11764" width="19.44140625" style="58" customWidth="1"/>
    <col min="11765" max="11997" width="9.21875" style="58"/>
    <col min="11998" max="11999" width="2.5546875" style="58" customWidth="1"/>
    <col min="12000" max="12000" width="60.5546875" style="58" customWidth="1"/>
    <col min="12001" max="12020" width="19.44140625" style="58" customWidth="1"/>
    <col min="12021" max="12253" width="9.21875" style="58"/>
    <col min="12254" max="12255" width="2.5546875" style="58" customWidth="1"/>
    <col min="12256" max="12256" width="60.5546875" style="58" customWidth="1"/>
    <col min="12257" max="12276" width="19.44140625" style="58" customWidth="1"/>
    <col min="12277" max="12509" width="9.21875" style="58"/>
    <col min="12510" max="12511" width="2.5546875" style="58" customWidth="1"/>
    <col min="12512" max="12512" width="60.5546875" style="58" customWidth="1"/>
    <col min="12513" max="12532" width="19.44140625" style="58" customWidth="1"/>
    <col min="12533" max="12765" width="9.21875" style="58"/>
    <col min="12766" max="12767" width="2.5546875" style="58" customWidth="1"/>
    <col min="12768" max="12768" width="60.5546875" style="58" customWidth="1"/>
    <col min="12769" max="12788" width="19.44140625" style="58" customWidth="1"/>
    <col min="12789" max="13021" width="9.21875" style="58"/>
    <col min="13022" max="13023" width="2.5546875" style="58" customWidth="1"/>
    <col min="13024" max="13024" width="60.5546875" style="58" customWidth="1"/>
    <col min="13025" max="13044" width="19.44140625" style="58" customWidth="1"/>
    <col min="13045" max="13277" width="9.21875" style="58"/>
    <col min="13278" max="13279" width="2.5546875" style="58" customWidth="1"/>
    <col min="13280" max="13280" width="60.5546875" style="58" customWidth="1"/>
    <col min="13281" max="13300" width="19.44140625" style="58" customWidth="1"/>
    <col min="13301" max="13533" width="9.21875" style="58"/>
    <col min="13534" max="13535" width="2.5546875" style="58" customWidth="1"/>
    <col min="13536" max="13536" width="60.5546875" style="58" customWidth="1"/>
    <col min="13537" max="13556" width="19.44140625" style="58" customWidth="1"/>
    <col min="13557" max="13789" width="9.21875" style="58"/>
    <col min="13790" max="13791" width="2.5546875" style="58" customWidth="1"/>
    <col min="13792" max="13792" width="60.5546875" style="58" customWidth="1"/>
    <col min="13793" max="13812" width="19.44140625" style="58" customWidth="1"/>
    <col min="13813" max="14045" width="9.21875" style="58"/>
    <col min="14046" max="14047" width="2.5546875" style="58" customWidth="1"/>
    <col min="14048" max="14048" width="60.5546875" style="58" customWidth="1"/>
    <col min="14049" max="14068" width="19.44140625" style="58" customWidth="1"/>
    <col min="14069" max="14301" width="9.21875" style="58"/>
    <col min="14302" max="14303" width="2.5546875" style="58" customWidth="1"/>
    <col min="14304" max="14304" width="60.5546875" style="58" customWidth="1"/>
    <col min="14305" max="14324" width="19.44140625" style="58" customWidth="1"/>
    <col min="14325" max="14557" width="9.21875" style="58"/>
    <col min="14558" max="14559" width="2.5546875" style="58" customWidth="1"/>
    <col min="14560" max="14560" width="60.5546875" style="58" customWidth="1"/>
    <col min="14561" max="14580" width="19.44140625" style="58" customWidth="1"/>
    <col min="14581" max="14813" width="9.21875" style="58"/>
    <col min="14814" max="14815" width="2.5546875" style="58" customWidth="1"/>
    <col min="14816" max="14816" width="60.5546875" style="58" customWidth="1"/>
    <col min="14817" max="14836" width="19.44140625" style="58" customWidth="1"/>
    <col min="14837" max="15069" width="9.21875" style="58"/>
    <col min="15070" max="15071" width="2.5546875" style="58" customWidth="1"/>
    <col min="15072" max="15072" width="60.5546875" style="58" customWidth="1"/>
    <col min="15073" max="15092" width="19.44140625" style="58" customWidth="1"/>
    <col min="15093" max="15325" width="9.21875" style="58"/>
    <col min="15326" max="15327" width="2.5546875" style="58" customWidth="1"/>
    <col min="15328" max="15328" width="60.5546875" style="58" customWidth="1"/>
    <col min="15329" max="15348" width="19.44140625" style="58" customWidth="1"/>
    <col min="15349" max="15581" width="9.21875" style="58"/>
    <col min="15582" max="15583" width="2.5546875" style="58" customWidth="1"/>
    <col min="15584" max="15584" width="60.5546875" style="58" customWidth="1"/>
    <col min="15585" max="15604" width="19.44140625" style="58" customWidth="1"/>
    <col min="15605" max="15837" width="9.21875" style="58"/>
    <col min="15838" max="15839" width="2.5546875" style="58" customWidth="1"/>
    <col min="15840" max="15840" width="60.5546875" style="58" customWidth="1"/>
    <col min="15841" max="15860" width="19.44140625" style="58" customWidth="1"/>
    <col min="15861" max="16093" width="9.21875" style="58"/>
    <col min="16094" max="16095" width="2.5546875" style="58" customWidth="1"/>
    <col min="16096" max="16096" width="60.5546875" style="58" customWidth="1"/>
    <col min="16097" max="16116" width="19.44140625" style="58" customWidth="1"/>
    <col min="16117" max="16384" width="9.21875" style="58"/>
  </cols>
  <sheetData>
    <row r="1" spans="1:6" ht="15.6">
      <c r="B1" s="2521" t="s">
        <v>3182</v>
      </c>
      <c r="C1" s="2521"/>
      <c r="D1" s="2556"/>
      <c r="E1" s="164" t="s">
        <v>2345</v>
      </c>
    </row>
    <row r="2" spans="1:6" s="70" customFormat="1" ht="13.8">
      <c r="D2" s="136" t="s">
        <v>2476</v>
      </c>
      <c r="E2" s="136"/>
      <c r="F2" s="58"/>
    </row>
    <row r="3" spans="1:6" s="267" customFormat="1" ht="13.8">
      <c r="A3" s="263"/>
      <c r="B3" s="263"/>
      <c r="C3" s="264"/>
      <c r="D3" s="265" t="s">
        <v>2492</v>
      </c>
      <c r="E3" s="266"/>
      <c r="F3" s="58"/>
    </row>
    <row r="4" spans="1:6" s="273" customFormat="1" ht="13.8">
      <c r="A4" s="268" t="s">
        <v>3183</v>
      </c>
      <c r="B4" s="269"/>
      <c r="C4" s="270"/>
      <c r="D4" s="271" t="s">
        <v>156</v>
      </c>
      <c r="E4" s="272" t="s">
        <v>2808</v>
      </c>
      <c r="F4" s="58"/>
    </row>
    <row r="5" spans="1:6" s="273" customFormat="1" ht="13.8">
      <c r="A5" s="274" t="s">
        <v>1841</v>
      </c>
      <c r="B5" s="274"/>
      <c r="C5" s="274"/>
      <c r="D5" s="275">
        <f>SUM(D6:D8)</f>
        <v>5832.2935435216796</v>
      </c>
      <c r="E5" s="276">
        <f t="shared" ref="E5:E51" si="0">D5/$D$51</f>
        <v>1.1152436283704973E-2</v>
      </c>
    </row>
    <row r="6" spans="1:6" s="273" customFormat="1" ht="13.8">
      <c r="A6" s="70"/>
      <c r="B6" s="277" t="s">
        <v>1842</v>
      </c>
      <c r="C6" s="277"/>
      <c r="D6" s="208">
        <v>51.897471867849177</v>
      </c>
      <c r="E6" s="278">
        <f t="shared" si="0"/>
        <v>9.923767450533292E-5</v>
      </c>
    </row>
    <row r="7" spans="1:6" s="273" customFormat="1" ht="13.8">
      <c r="A7" s="70"/>
      <c r="B7" s="277" t="s">
        <v>1843</v>
      </c>
      <c r="C7" s="277"/>
      <c r="D7" s="208">
        <v>5411.372642141283</v>
      </c>
      <c r="E7" s="278">
        <f t="shared" si="0"/>
        <v>1.0347556779939459E-2</v>
      </c>
    </row>
    <row r="8" spans="1:6" s="273" customFormat="1" ht="13.8">
      <c r="A8" s="70"/>
      <c r="B8" s="277" t="s">
        <v>1844</v>
      </c>
      <c r="C8" s="277"/>
      <c r="D8" s="208">
        <v>369.02342951254741</v>
      </c>
      <c r="E8" s="278">
        <f t="shared" si="0"/>
        <v>7.056418292601805E-4</v>
      </c>
    </row>
    <row r="9" spans="1:6" s="273" customFormat="1" ht="13.8">
      <c r="A9" s="274" t="s">
        <v>1845</v>
      </c>
      <c r="B9" s="274"/>
      <c r="C9" s="274"/>
      <c r="D9" s="275">
        <f>D10+D46</f>
        <v>517129.09311271505</v>
      </c>
      <c r="E9" s="276">
        <f t="shared" si="0"/>
        <v>0.98884756371629501</v>
      </c>
    </row>
    <row r="10" spans="1:6" s="273" customFormat="1" ht="13.8">
      <c r="A10" s="205"/>
      <c r="B10" s="274" t="s">
        <v>1840</v>
      </c>
      <c r="C10" s="274"/>
      <c r="D10" s="275">
        <f>SUM(D11:D45)</f>
        <v>319833.2476501707</v>
      </c>
      <c r="E10" s="276">
        <f t="shared" si="0"/>
        <v>0.61158099968938961</v>
      </c>
    </row>
    <row r="11" spans="1:6" s="273" customFormat="1" ht="13.8">
      <c r="A11" s="70"/>
      <c r="B11" s="70"/>
      <c r="C11" s="277" t="s">
        <v>1846</v>
      </c>
      <c r="D11" s="208">
        <v>10555.178186935029</v>
      </c>
      <c r="E11" s="278">
        <f t="shared" si="0"/>
        <v>2.0183475216829665E-2</v>
      </c>
    </row>
    <row r="12" spans="1:6" s="273" customFormat="1" ht="13.8">
      <c r="A12" s="70"/>
      <c r="B12" s="70"/>
      <c r="C12" s="277" t="s">
        <v>1847</v>
      </c>
      <c r="D12" s="208">
        <v>14375.99758211987</v>
      </c>
      <c r="E12" s="278">
        <f t="shared" si="0"/>
        <v>2.7489596648881811E-2</v>
      </c>
    </row>
    <row r="13" spans="1:6" s="273" customFormat="1" ht="13.8">
      <c r="A13" s="70"/>
      <c r="B13" s="70"/>
      <c r="C13" s="277" t="s">
        <v>1848</v>
      </c>
      <c r="D13" s="208">
        <v>19003.195797163673</v>
      </c>
      <c r="E13" s="278">
        <f t="shared" si="0"/>
        <v>3.6337665231209945E-2</v>
      </c>
    </row>
    <row r="14" spans="1:6" s="273" customFormat="1" ht="13.8">
      <c r="A14" s="70"/>
      <c r="B14" s="70"/>
      <c r="C14" s="277" t="s">
        <v>1849</v>
      </c>
      <c r="D14" s="208">
        <v>8753.4596311513069</v>
      </c>
      <c r="E14" s="278">
        <f t="shared" si="0"/>
        <v>1.6738252296445939E-2</v>
      </c>
    </row>
    <row r="15" spans="1:6" s="273" customFormat="1" ht="13.8">
      <c r="A15" s="70"/>
      <c r="B15" s="70"/>
      <c r="C15" s="277" t="s">
        <v>1850</v>
      </c>
      <c r="D15" s="208">
        <v>11268.806344724093</v>
      </c>
      <c r="E15" s="278">
        <f t="shared" si="0"/>
        <v>2.1548065750658426E-2</v>
      </c>
    </row>
    <row r="16" spans="1:6" s="273" customFormat="1" ht="13.8">
      <c r="A16" s="70"/>
      <c r="B16" s="70"/>
      <c r="C16" s="277" t="s">
        <v>1851</v>
      </c>
      <c r="D16" s="208">
        <v>3596.6704907287517</v>
      </c>
      <c r="E16" s="278">
        <f t="shared" si="0"/>
        <v>6.8775067959137605E-3</v>
      </c>
    </row>
    <row r="17" spans="1:5" s="273" customFormat="1" ht="13.8">
      <c r="A17" s="70"/>
      <c r="B17" s="70"/>
      <c r="C17" s="277" t="s">
        <v>1852</v>
      </c>
      <c r="D17" s="208">
        <v>7283.5193389087281</v>
      </c>
      <c r="E17" s="278">
        <f t="shared" si="0"/>
        <v>1.3927451480651045E-2</v>
      </c>
    </row>
    <row r="18" spans="1:5" s="273" customFormat="1" ht="13.8">
      <c r="A18" s="70"/>
      <c r="B18" s="70"/>
      <c r="C18" s="277" t="s">
        <v>1853</v>
      </c>
      <c r="D18" s="208">
        <v>2611.940167854837</v>
      </c>
      <c r="E18" s="278">
        <f t="shared" si="0"/>
        <v>4.9945182082281898E-3</v>
      </c>
    </row>
    <row r="19" spans="1:5" s="273" customFormat="1" ht="13.8">
      <c r="A19" s="70"/>
      <c r="B19" s="70"/>
      <c r="C19" s="277" t="s">
        <v>1854</v>
      </c>
      <c r="D19" s="208">
        <v>13377.761213881147</v>
      </c>
      <c r="E19" s="278">
        <f t="shared" si="0"/>
        <v>2.5580781975926038E-2</v>
      </c>
    </row>
    <row r="20" spans="1:5" s="273" customFormat="1" ht="13.8">
      <c r="A20" s="70"/>
      <c r="B20" s="70"/>
      <c r="C20" s="277" t="s">
        <v>1855</v>
      </c>
      <c r="D20" s="208">
        <v>1927.2338732882508</v>
      </c>
      <c r="E20" s="278">
        <f t="shared" si="0"/>
        <v>3.6852316872012163E-3</v>
      </c>
    </row>
    <row r="21" spans="1:5" s="273" customFormat="1" ht="13.8">
      <c r="A21" s="70"/>
      <c r="B21" s="70"/>
      <c r="C21" s="277" t="s">
        <v>1856</v>
      </c>
      <c r="D21" s="208">
        <v>6682.0557699781057</v>
      </c>
      <c r="E21" s="278">
        <f t="shared" si="0"/>
        <v>1.2777340622990366E-2</v>
      </c>
    </row>
    <row r="22" spans="1:5" s="273" customFormat="1" ht="13.8">
      <c r="A22" s="70"/>
      <c r="B22" s="70"/>
      <c r="C22" s="277" t="s">
        <v>1857</v>
      </c>
      <c r="D22" s="208">
        <v>26068.565723427291</v>
      </c>
      <c r="E22" s="278">
        <f t="shared" si="0"/>
        <v>4.9847974226370932E-2</v>
      </c>
    </row>
    <row r="23" spans="1:5" s="273" customFormat="1" ht="13.8">
      <c r="A23" s="70"/>
      <c r="B23" s="70"/>
      <c r="C23" s="277" t="s">
        <v>1858</v>
      </c>
      <c r="D23" s="208">
        <v>3850.7341493181571</v>
      </c>
      <c r="E23" s="278">
        <f t="shared" si="0"/>
        <v>7.363324038012385E-3</v>
      </c>
    </row>
    <row r="24" spans="1:5" s="273" customFormat="1" ht="13.8">
      <c r="A24" s="70"/>
      <c r="B24" s="70"/>
      <c r="C24" s="277" t="s">
        <v>1859</v>
      </c>
      <c r="D24" s="208">
        <v>2995.6247877493502</v>
      </c>
      <c r="E24" s="278">
        <f t="shared" si="0"/>
        <v>5.7281949761206616E-3</v>
      </c>
    </row>
    <row r="25" spans="1:5" s="273" customFormat="1" ht="13.8">
      <c r="A25" s="70"/>
      <c r="B25" s="70"/>
      <c r="C25" s="277" t="s">
        <v>1860</v>
      </c>
      <c r="D25" s="208">
        <v>7102.9533946016227</v>
      </c>
      <c r="E25" s="278">
        <f t="shared" si="0"/>
        <v>1.3582175617242417E-2</v>
      </c>
    </row>
    <row r="26" spans="1:5" s="273" customFormat="1" ht="13.8">
      <c r="A26" s="70"/>
      <c r="B26" s="70"/>
      <c r="C26" s="277" t="s">
        <v>1861</v>
      </c>
      <c r="D26" s="208">
        <v>12880.166313098911</v>
      </c>
      <c r="E26" s="278">
        <f t="shared" si="0"/>
        <v>2.4629287442144474E-2</v>
      </c>
    </row>
    <row r="27" spans="1:5" s="279" customFormat="1" ht="13.8">
      <c r="A27" s="70"/>
      <c r="B27" s="70"/>
      <c r="C27" s="277" t="s">
        <v>1862</v>
      </c>
      <c r="D27" s="208">
        <v>1715.0773542247507</v>
      </c>
      <c r="E27" s="278">
        <f t="shared" si="0"/>
        <v>3.2795487353106229E-3</v>
      </c>
    </row>
    <row r="28" spans="1:5" s="279" customFormat="1" ht="13.8">
      <c r="A28" s="70"/>
      <c r="B28" s="70"/>
      <c r="C28" s="277" t="s">
        <v>1863</v>
      </c>
      <c r="D28" s="208">
        <v>5883.4115183824069</v>
      </c>
      <c r="E28" s="278">
        <f t="shared" si="0"/>
        <v>1.1250183414114677E-2</v>
      </c>
    </row>
    <row r="29" spans="1:5" s="273" customFormat="1" ht="13.8">
      <c r="A29" s="70"/>
      <c r="B29" s="70"/>
      <c r="C29" s="277" t="s">
        <v>1864</v>
      </c>
      <c r="D29" s="208">
        <v>6999.3075920638985</v>
      </c>
      <c r="E29" s="278">
        <f t="shared" si="0"/>
        <v>1.3383985454101644E-2</v>
      </c>
    </row>
    <row r="30" spans="1:5" s="273" customFormat="1" ht="13.8">
      <c r="A30" s="70"/>
      <c r="B30" s="70"/>
      <c r="C30" s="277" t="s">
        <v>1865</v>
      </c>
      <c r="D30" s="208">
        <v>5391.4958746181355</v>
      </c>
      <c r="E30" s="278">
        <f t="shared" si="0"/>
        <v>1.0309548682151901E-2</v>
      </c>
    </row>
    <row r="31" spans="1:5" s="273" customFormat="1" ht="13.8">
      <c r="A31" s="205"/>
      <c r="B31" s="70"/>
      <c r="C31" s="277" t="s">
        <v>1843</v>
      </c>
      <c r="D31" s="208">
        <v>9082.8862587955882</v>
      </c>
      <c r="E31" s="278">
        <f t="shared" si="0"/>
        <v>1.7368177633286967E-2</v>
      </c>
    </row>
    <row r="32" spans="1:5" s="273" customFormat="1" ht="13.8">
      <c r="A32" s="280"/>
      <c r="B32" s="205"/>
      <c r="C32" s="277" t="s">
        <v>1866</v>
      </c>
      <c r="D32" s="208">
        <v>2341.1481440204689</v>
      </c>
      <c r="E32" s="278">
        <f t="shared" si="0"/>
        <v>4.4767132024594357E-3</v>
      </c>
    </row>
    <row r="33" spans="1:5" s="273" customFormat="1" ht="13.8">
      <c r="A33" s="70"/>
      <c r="B33" s="205"/>
      <c r="C33" s="277" t="s">
        <v>1867</v>
      </c>
      <c r="D33" s="208">
        <v>66.351389223450909</v>
      </c>
      <c r="E33" s="278">
        <f t="shared" si="0"/>
        <v>1.2687626833731477E-4</v>
      </c>
    </row>
    <row r="34" spans="1:5" s="273" customFormat="1" ht="13.8">
      <c r="A34" s="70"/>
      <c r="B34" s="70"/>
      <c r="C34" s="277" t="s">
        <v>1868</v>
      </c>
      <c r="D34" s="208">
        <v>8807.6597474957798</v>
      </c>
      <c r="E34" s="278">
        <f t="shared" si="0"/>
        <v>1.6841893057938911E-2</v>
      </c>
    </row>
    <row r="35" spans="1:5" s="273" customFormat="1" ht="13.8">
      <c r="A35" s="70"/>
      <c r="B35" s="70"/>
      <c r="C35" s="277" t="s">
        <v>1869</v>
      </c>
      <c r="D35" s="208">
        <v>5626.8390421730783</v>
      </c>
      <c r="E35" s="278">
        <f t="shared" si="0"/>
        <v>1.0759568843410275E-2</v>
      </c>
    </row>
    <row r="36" spans="1:5" s="273" customFormat="1" ht="14.4">
      <c r="A36" s="70"/>
      <c r="B36" s="70"/>
      <c r="C36" s="281" t="s">
        <v>1870</v>
      </c>
      <c r="D36" s="208">
        <v>2325.1198461580161</v>
      </c>
      <c r="E36" s="278">
        <f t="shared" si="0"/>
        <v>4.4460640985840311E-3</v>
      </c>
    </row>
    <row r="37" spans="1:5" s="273" customFormat="1" ht="13.8">
      <c r="A37" s="70"/>
      <c r="B37" s="70"/>
      <c r="C37" s="277" t="s">
        <v>1871</v>
      </c>
      <c r="D37" s="208">
        <v>20244.732992385299</v>
      </c>
      <c r="E37" s="278">
        <f t="shared" si="0"/>
        <v>3.8711716598864243E-2</v>
      </c>
    </row>
    <row r="38" spans="1:5" s="273" customFormat="1" ht="13.8">
      <c r="A38" s="70"/>
      <c r="B38" s="70"/>
      <c r="C38" s="277" t="s">
        <v>1872</v>
      </c>
      <c r="D38" s="208">
        <v>4557.861450508989</v>
      </c>
      <c r="E38" s="278">
        <f t="shared" si="0"/>
        <v>8.7154837179308844E-3</v>
      </c>
    </row>
    <row r="39" spans="1:5" s="273" customFormat="1" ht="13.8">
      <c r="A39" s="70"/>
      <c r="B39" s="70"/>
      <c r="C39" s="277" t="s">
        <v>1873</v>
      </c>
      <c r="D39" s="208">
        <v>20576.434948247203</v>
      </c>
      <c r="E39" s="278">
        <f t="shared" si="0"/>
        <v>3.934599278889573E-2</v>
      </c>
    </row>
    <row r="40" spans="1:5" s="279" customFormat="1" ht="13.8">
      <c r="A40" s="70"/>
      <c r="B40" s="70"/>
      <c r="C40" s="277" t="s">
        <v>1874</v>
      </c>
      <c r="D40" s="208">
        <v>234.39357837651318</v>
      </c>
      <c r="E40" s="278">
        <f t="shared" si="0"/>
        <v>4.4820436911260789E-4</v>
      </c>
    </row>
    <row r="41" spans="1:5" s="279" customFormat="1" ht="13.8">
      <c r="A41" s="70"/>
      <c r="B41" s="70"/>
      <c r="C41" s="277" t="s">
        <v>1875</v>
      </c>
      <c r="D41" s="208">
        <v>1314.7435984624281</v>
      </c>
      <c r="E41" s="278">
        <f t="shared" si="0"/>
        <v>2.5140357051383244E-3</v>
      </c>
    </row>
    <row r="42" spans="1:5" s="273" customFormat="1" ht="13.8">
      <c r="A42" s="70"/>
      <c r="B42" s="70"/>
      <c r="C42" s="277" t="s">
        <v>1876</v>
      </c>
      <c r="D42" s="208">
        <v>17271.625122281901</v>
      </c>
      <c r="E42" s="278">
        <f t="shared" si="0"/>
        <v>3.3026578181450376E-2</v>
      </c>
    </row>
    <row r="43" spans="1:5" s="273" customFormat="1" ht="13.8">
      <c r="A43" s="70"/>
      <c r="B43" s="70"/>
      <c r="C43" s="277" t="s">
        <v>1877</v>
      </c>
      <c r="D43" s="208">
        <v>6132.1538710995737</v>
      </c>
      <c r="E43" s="278">
        <f t="shared" si="0"/>
        <v>1.1725825323945919E-2</v>
      </c>
    </row>
    <row r="44" spans="1:5" s="273" customFormat="1" ht="13.8">
      <c r="A44" s="70"/>
      <c r="B44" s="70"/>
      <c r="C44" s="277" t="s">
        <v>1878</v>
      </c>
      <c r="D44" s="208">
        <v>25614.592115495605</v>
      </c>
      <c r="E44" s="278">
        <f t="shared" si="0"/>
        <v>4.8979891764615299E-2</v>
      </c>
    </row>
    <row r="45" spans="1:5" s="273" customFormat="1" ht="13.8">
      <c r="A45" s="70"/>
      <c r="B45" s="205"/>
      <c r="C45" s="277" t="s">
        <v>1844</v>
      </c>
      <c r="D45" s="208">
        <v>23313.550441228497</v>
      </c>
      <c r="E45" s="278">
        <f t="shared" si="0"/>
        <v>4.4579869634913255E-2</v>
      </c>
    </row>
    <row r="46" spans="1:5" s="273" customFormat="1" ht="13.8">
      <c r="A46" s="282"/>
      <c r="B46" s="274" t="s">
        <v>1879</v>
      </c>
      <c r="C46" s="274"/>
      <c r="D46" s="275">
        <f>SUM(D47:D50)</f>
        <v>197295.84546254433</v>
      </c>
      <c r="E46" s="276">
        <f t="shared" si="0"/>
        <v>0.37726656402690534</v>
      </c>
    </row>
    <row r="47" spans="1:5" s="279" customFormat="1" ht="13.8">
      <c r="A47" s="70"/>
      <c r="B47" s="70"/>
      <c r="C47" s="277" t="s">
        <v>3184</v>
      </c>
      <c r="D47" s="208">
        <v>51399.979028470283</v>
      </c>
      <c r="E47" s="278">
        <f t="shared" si="0"/>
        <v>9.8286375132046855E-2</v>
      </c>
    </row>
    <row r="48" spans="1:5" s="273" customFormat="1" ht="13.8">
      <c r="A48" s="70"/>
      <c r="B48" s="205"/>
      <c r="C48" s="277" t="s">
        <v>3185</v>
      </c>
      <c r="D48" s="208">
        <v>31403.379375785102</v>
      </c>
      <c r="E48" s="278">
        <f t="shared" si="0"/>
        <v>6.0049135896199139E-2</v>
      </c>
    </row>
    <row r="49" spans="1:5" s="279" customFormat="1" ht="13.8">
      <c r="A49" s="70"/>
      <c r="B49" s="70"/>
      <c r="C49" s="277" t="s">
        <v>3186</v>
      </c>
      <c r="D49" s="208">
        <v>78423.530054238276</v>
      </c>
      <c r="E49" s="278">
        <f t="shared" si="0"/>
        <v>0.14996045990253803</v>
      </c>
    </row>
    <row r="50" spans="1:5" s="273" customFormat="1" ht="13.8">
      <c r="A50" s="70"/>
      <c r="B50" s="282"/>
      <c r="C50" s="277" t="s">
        <v>3187</v>
      </c>
      <c r="D50" s="208">
        <v>36068.957004050666</v>
      </c>
      <c r="E50" s="278">
        <f t="shared" si="0"/>
        <v>6.8970593096121302E-2</v>
      </c>
    </row>
    <row r="51" spans="1:5" s="273" customFormat="1" ht="13.8">
      <c r="A51" s="274" t="s">
        <v>1880</v>
      </c>
      <c r="B51" s="274"/>
      <c r="C51" s="274"/>
      <c r="D51" s="275">
        <f>D9+D5</f>
        <v>522961.38665623672</v>
      </c>
      <c r="E51" s="276">
        <f t="shared" si="0"/>
        <v>1</v>
      </c>
    </row>
    <row r="52" spans="1:5" s="273" customFormat="1" ht="13.8">
      <c r="A52" s="283"/>
      <c r="B52" s="284"/>
      <c r="C52" s="285"/>
      <c r="D52" s="285"/>
      <c r="E52" s="285"/>
    </row>
    <row r="54" spans="1:5" ht="15.6">
      <c r="A54" s="286" t="s">
        <v>3188</v>
      </c>
      <c r="B54" s="287"/>
      <c r="C54" s="287"/>
      <c r="D54" s="288"/>
      <c r="E54" s="288"/>
    </row>
    <row r="55" spans="1:5" ht="13.8">
      <c r="A55" s="289"/>
      <c r="B55" s="289"/>
      <c r="C55" s="289"/>
      <c r="D55" s="290" t="s">
        <v>2476</v>
      </c>
      <c r="E55" s="290"/>
    </row>
    <row r="56" spans="1:5" ht="13.8">
      <c r="A56" s="263"/>
      <c r="B56" s="263"/>
      <c r="C56" s="264"/>
      <c r="D56" s="291" t="s">
        <v>2974</v>
      </c>
      <c r="E56" s="266"/>
    </row>
    <row r="57" spans="1:5" ht="13.8">
      <c r="A57" s="292" t="s">
        <v>3183</v>
      </c>
      <c r="B57" s="293"/>
      <c r="C57" s="294"/>
      <c r="D57" s="293" t="s">
        <v>156</v>
      </c>
      <c r="E57" s="295" t="s">
        <v>2808</v>
      </c>
    </row>
    <row r="58" spans="1:5" ht="13.8">
      <c r="A58" s="274" t="s">
        <v>1841</v>
      </c>
      <c r="B58" s="274"/>
      <c r="C58" s="274"/>
      <c r="D58" s="275" t="e">
        <f>AVERAGE(D5,#REF!)</f>
        <v>#REF!</v>
      </c>
      <c r="E58" s="276" t="e">
        <f t="shared" ref="E58:E104" si="1">D58/$D$104</f>
        <v>#REF!</v>
      </c>
    </row>
    <row r="59" spans="1:5" ht="13.8">
      <c r="A59" s="70"/>
      <c r="B59" s="277" t="s">
        <v>1842</v>
      </c>
      <c r="C59" s="277"/>
      <c r="D59" s="208" t="e">
        <f>AVERAGE(D6,#REF!)</f>
        <v>#REF!</v>
      </c>
      <c r="E59" s="278" t="e">
        <f t="shared" si="1"/>
        <v>#REF!</v>
      </c>
    </row>
    <row r="60" spans="1:5" ht="13.8">
      <c r="A60" s="70"/>
      <c r="B60" s="277" t="s">
        <v>1843</v>
      </c>
      <c r="C60" s="277"/>
      <c r="D60" s="208" t="e">
        <f>AVERAGE(D7,#REF!)</f>
        <v>#REF!</v>
      </c>
      <c r="E60" s="278" t="e">
        <f t="shared" si="1"/>
        <v>#REF!</v>
      </c>
    </row>
    <row r="61" spans="1:5" ht="13.8">
      <c r="A61" s="70"/>
      <c r="B61" s="277" t="s">
        <v>1844</v>
      </c>
      <c r="C61" s="277"/>
      <c r="D61" s="208" t="e">
        <f>AVERAGE(D8,#REF!)</f>
        <v>#REF!</v>
      </c>
      <c r="E61" s="278" t="e">
        <f t="shared" si="1"/>
        <v>#REF!</v>
      </c>
    </row>
    <row r="62" spans="1:5" ht="13.8">
      <c r="A62" s="274" t="s">
        <v>1845</v>
      </c>
      <c r="B62" s="274"/>
      <c r="C62" s="274"/>
      <c r="D62" s="275" t="e">
        <f>AVERAGE(D9,#REF!)</f>
        <v>#REF!</v>
      </c>
      <c r="E62" s="276" t="e">
        <f t="shared" si="1"/>
        <v>#REF!</v>
      </c>
    </row>
    <row r="63" spans="1:5" ht="13.8">
      <c r="A63" s="205"/>
      <c r="B63" s="274" t="s">
        <v>1840</v>
      </c>
      <c r="C63" s="274"/>
      <c r="D63" s="275" t="e">
        <f>AVERAGE(D10,#REF!)</f>
        <v>#REF!</v>
      </c>
      <c r="E63" s="276" t="e">
        <f t="shared" si="1"/>
        <v>#REF!</v>
      </c>
    </row>
    <row r="64" spans="1:5" ht="13.8">
      <c r="A64" s="70"/>
      <c r="B64" s="70"/>
      <c r="C64" s="277" t="s">
        <v>1846</v>
      </c>
      <c r="D64" s="208" t="e">
        <f>AVERAGE(D11,#REF!)</f>
        <v>#REF!</v>
      </c>
      <c r="E64" s="278" t="e">
        <f t="shared" si="1"/>
        <v>#REF!</v>
      </c>
    </row>
    <row r="65" spans="1:5" ht="13.8">
      <c r="A65" s="70"/>
      <c r="B65" s="70"/>
      <c r="C65" s="277" t="s">
        <v>1847</v>
      </c>
      <c r="D65" s="208" t="e">
        <f>AVERAGE(D12,#REF!)</f>
        <v>#REF!</v>
      </c>
      <c r="E65" s="278" t="e">
        <f t="shared" si="1"/>
        <v>#REF!</v>
      </c>
    </row>
    <row r="66" spans="1:5" ht="13.8">
      <c r="A66" s="70"/>
      <c r="B66" s="70"/>
      <c r="C66" s="277" t="s">
        <v>1848</v>
      </c>
      <c r="D66" s="208" t="e">
        <f>AVERAGE(D13,#REF!)</f>
        <v>#REF!</v>
      </c>
      <c r="E66" s="278" t="e">
        <f t="shared" si="1"/>
        <v>#REF!</v>
      </c>
    </row>
    <row r="67" spans="1:5" ht="13.8">
      <c r="A67" s="70"/>
      <c r="B67" s="70"/>
      <c r="C67" s="277" t="s">
        <v>1849</v>
      </c>
      <c r="D67" s="208" t="e">
        <f>AVERAGE(D14,#REF!)</f>
        <v>#REF!</v>
      </c>
      <c r="E67" s="278" t="e">
        <f t="shared" si="1"/>
        <v>#REF!</v>
      </c>
    </row>
    <row r="68" spans="1:5" ht="13.8">
      <c r="A68" s="70"/>
      <c r="B68" s="70"/>
      <c r="C68" s="277" t="s">
        <v>1850</v>
      </c>
      <c r="D68" s="208" t="e">
        <f>AVERAGE(D15,#REF!)</f>
        <v>#REF!</v>
      </c>
      <c r="E68" s="278" t="e">
        <f t="shared" si="1"/>
        <v>#REF!</v>
      </c>
    </row>
    <row r="69" spans="1:5" ht="13.8">
      <c r="A69" s="70"/>
      <c r="B69" s="70"/>
      <c r="C69" s="277" t="s">
        <v>1851</v>
      </c>
      <c r="D69" s="208" t="e">
        <f>AVERAGE(D16,#REF!)</f>
        <v>#REF!</v>
      </c>
      <c r="E69" s="278" t="e">
        <f t="shared" si="1"/>
        <v>#REF!</v>
      </c>
    </row>
    <row r="70" spans="1:5" ht="13.8">
      <c r="A70" s="70"/>
      <c r="B70" s="70"/>
      <c r="C70" s="277" t="s">
        <v>1852</v>
      </c>
      <c r="D70" s="208" t="e">
        <f>AVERAGE(D17,#REF!)</f>
        <v>#REF!</v>
      </c>
      <c r="E70" s="278" t="e">
        <f t="shared" si="1"/>
        <v>#REF!</v>
      </c>
    </row>
    <row r="71" spans="1:5" ht="13.8">
      <c r="A71" s="70"/>
      <c r="B71" s="70"/>
      <c r="C71" s="277" t="s">
        <v>1853</v>
      </c>
      <c r="D71" s="208" t="e">
        <f>AVERAGE(D18,#REF!)</f>
        <v>#REF!</v>
      </c>
      <c r="E71" s="278" t="e">
        <f t="shared" si="1"/>
        <v>#REF!</v>
      </c>
    </row>
    <row r="72" spans="1:5" ht="13.8">
      <c r="A72" s="70"/>
      <c r="B72" s="70"/>
      <c r="C72" s="277" t="s">
        <v>1854</v>
      </c>
      <c r="D72" s="208" t="e">
        <f>AVERAGE(D19,#REF!)</f>
        <v>#REF!</v>
      </c>
      <c r="E72" s="278" t="e">
        <f t="shared" si="1"/>
        <v>#REF!</v>
      </c>
    </row>
    <row r="73" spans="1:5" ht="13.8">
      <c r="A73" s="70"/>
      <c r="B73" s="70"/>
      <c r="C73" s="277" t="s">
        <v>1855</v>
      </c>
      <c r="D73" s="208" t="e">
        <f>AVERAGE(D20,#REF!)</f>
        <v>#REF!</v>
      </c>
      <c r="E73" s="278" t="e">
        <f t="shared" si="1"/>
        <v>#REF!</v>
      </c>
    </row>
    <row r="74" spans="1:5" ht="13.8">
      <c r="A74" s="70"/>
      <c r="B74" s="70"/>
      <c r="C74" s="277" t="s">
        <v>1856</v>
      </c>
      <c r="D74" s="208" t="e">
        <f>AVERAGE(D21,#REF!)</f>
        <v>#REF!</v>
      </c>
      <c r="E74" s="278" t="e">
        <f t="shared" si="1"/>
        <v>#REF!</v>
      </c>
    </row>
    <row r="75" spans="1:5" ht="13.8">
      <c r="A75" s="70"/>
      <c r="B75" s="70"/>
      <c r="C75" s="277" t="s">
        <v>1857</v>
      </c>
      <c r="D75" s="208" t="e">
        <f>AVERAGE(D22,#REF!)</f>
        <v>#REF!</v>
      </c>
      <c r="E75" s="278" t="e">
        <f t="shared" si="1"/>
        <v>#REF!</v>
      </c>
    </row>
    <row r="76" spans="1:5" ht="13.8">
      <c r="A76" s="70"/>
      <c r="B76" s="70"/>
      <c r="C76" s="277" t="s">
        <v>1858</v>
      </c>
      <c r="D76" s="208" t="e">
        <f>AVERAGE(D23,#REF!)</f>
        <v>#REF!</v>
      </c>
      <c r="E76" s="278" t="e">
        <f t="shared" si="1"/>
        <v>#REF!</v>
      </c>
    </row>
    <row r="77" spans="1:5" ht="13.8">
      <c r="A77" s="70"/>
      <c r="B77" s="70"/>
      <c r="C77" s="277" t="s">
        <v>1859</v>
      </c>
      <c r="D77" s="208" t="e">
        <f>AVERAGE(D24,#REF!)</f>
        <v>#REF!</v>
      </c>
      <c r="E77" s="278" t="e">
        <f t="shared" si="1"/>
        <v>#REF!</v>
      </c>
    </row>
    <row r="78" spans="1:5" ht="13.8">
      <c r="A78" s="70"/>
      <c r="B78" s="70"/>
      <c r="C78" s="277" t="s">
        <v>1860</v>
      </c>
      <c r="D78" s="208" t="e">
        <f>AVERAGE(D25,#REF!)</f>
        <v>#REF!</v>
      </c>
      <c r="E78" s="278" t="e">
        <f t="shared" si="1"/>
        <v>#REF!</v>
      </c>
    </row>
    <row r="79" spans="1:5" ht="13.8">
      <c r="A79" s="70"/>
      <c r="B79" s="70"/>
      <c r="C79" s="277" t="s">
        <v>1861</v>
      </c>
      <c r="D79" s="208" t="e">
        <f>AVERAGE(D26,#REF!)</f>
        <v>#REF!</v>
      </c>
      <c r="E79" s="278" t="e">
        <f t="shared" si="1"/>
        <v>#REF!</v>
      </c>
    </row>
    <row r="80" spans="1:5" ht="13.8">
      <c r="A80" s="70"/>
      <c r="B80" s="70"/>
      <c r="C80" s="277" t="s">
        <v>1862</v>
      </c>
      <c r="D80" s="208" t="e">
        <f>AVERAGE(D27,#REF!)</f>
        <v>#REF!</v>
      </c>
      <c r="E80" s="278" t="e">
        <f t="shared" si="1"/>
        <v>#REF!</v>
      </c>
    </row>
    <row r="81" spans="1:5" ht="13.8">
      <c r="A81" s="70"/>
      <c r="B81" s="70"/>
      <c r="C81" s="277" t="s">
        <v>1863</v>
      </c>
      <c r="D81" s="208" t="e">
        <f>AVERAGE(D28,#REF!)</f>
        <v>#REF!</v>
      </c>
      <c r="E81" s="278" t="e">
        <f t="shared" si="1"/>
        <v>#REF!</v>
      </c>
    </row>
    <row r="82" spans="1:5" ht="13.8">
      <c r="A82" s="70"/>
      <c r="B82" s="70"/>
      <c r="C82" s="277" t="s">
        <v>1864</v>
      </c>
      <c r="D82" s="208" t="e">
        <f>AVERAGE(D29,#REF!)</f>
        <v>#REF!</v>
      </c>
      <c r="E82" s="278" t="e">
        <f t="shared" si="1"/>
        <v>#REF!</v>
      </c>
    </row>
    <row r="83" spans="1:5" ht="13.8">
      <c r="A83" s="70"/>
      <c r="B83" s="70"/>
      <c r="C83" s="277" t="s">
        <v>1865</v>
      </c>
      <c r="D83" s="208" t="e">
        <f>AVERAGE(D30,#REF!)</f>
        <v>#REF!</v>
      </c>
      <c r="E83" s="278" t="e">
        <f t="shared" si="1"/>
        <v>#REF!</v>
      </c>
    </row>
    <row r="84" spans="1:5" ht="13.8">
      <c r="A84" s="205"/>
      <c r="B84" s="70"/>
      <c r="C84" s="277" t="s">
        <v>1843</v>
      </c>
      <c r="D84" s="208" t="e">
        <f>AVERAGE(D31,#REF!)</f>
        <v>#REF!</v>
      </c>
      <c r="E84" s="278" t="e">
        <f t="shared" si="1"/>
        <v>#REF!</v>
      </c>
    </row>
    <row r="85" spans="1:5" ht="13.8">
      <c r="A85" s="280"/>
      <c r="B85" s="205"/>
      <c r="C85" s="277" t="s">
        <v>1866</v>
      </c>
      <c r="D85" s="208" t="e">
        <f>AVERAGE(D32,#REF!)</f>
        <v>#REF!</v>
      </c>
      <c r="E85" s="278" t="e">
        <f t="shared" si="1"/>
        <v>#REF!</v>
      </c>
    </row>
    <row r="86" spans="1:5" ht="13.8">
      <c r="A86" s="70"/>
      <c r="B86" s="205"/>
      <c r="C86" s="277" t="s">
        <v>1867</v>
      </c>
      <c r="D86" s="208" t="e">
        <f>AVERAGE(D33,#REF!)</f>
        <v>#REF!</v>
      </c>
      <c r="E86" s="278" t="e">
        <f t="shared" si="1"/>
        <v>#REF!</v>
      </c>
    </row>
    <row r="87" spans="1:5" ht="13.8">
      <c r="A87" s="70"/>
      <c r="B87" s="70"/>
      <c r="C87" s="277" t="s">
        <v>1868</v>
      </c>
      <c r="D87" s="208" t="e">
        <f>AVERAGE(D34,#REF!)</f>
        <v>#REF!</v>
      </c>
      <c r="E87" s="278" t="e">
        <f t="shared" si="1"/>
        <v>#REF!</v>
      </c>
    </row>
    <row r="88" spans="1:5" ht="13.8">
      <c r="A88" s="70"/>
      <c r="B88" s="70"/>
      <c r="C88" s="277" t="s">
        <v>1869</v>
      </c>
      <c r="D88" s="208" t="e">
        <f>AVERAGE(D35,#REF!)</f>
        <v>#REF!</v>
      </c>
      <c r="E88" s="278" t="e">
        <f t="shared" si="1"/>
        <v>#REF!</v>
      </c>
    </row>
    <row r="89" spans="1:5" ht="14.4">
      <c r="A89" s="70"/>
      <c r="B89" s="70"/>
      <c r="C89" s="281" t="s">
        <v>1870</v>
      </c>
      <c r="D89" s="208" t="e">
        <f>AVERAGE(D36,#REF!)</f>
        <v>#REF!</v>
      </c>
      <c r="E89" s="278" t="e">
        <f t="shared" si="1"/>
        <v>#REF!</v>
      </c>
    </row>
    <row r="90" spans="1:5" ht="13.8">
      <c r="A90" s="70"/>
      <c r="B90" s="70"/>
      <c r="C90" s="277" t="s">
        <v>1871</v>
      </c>
      <c r="D90" s="208" t="e">
        <f>AVERAGE(D37,#REF!)</f>
        <v>#REF!</v>
      </c>
      <c r="E90" s="278" t="e">
        <f t="shared" si="1"/>
        <v>#REF!</v>
      </c>
    </row>
    <row r="91" spans="1:5" ht="13.8">
      <c r="A91" s="70"/>
      <c r="B91" s="70"/>
      <c r="C91" s="277" t="s">
        <v>1872</v>
      </c>
      <c r="D91" s="208" t="e">
        <f>AVERAGE(D38,#REF!)</f>
        <v>#REF!</v>
      </c>
      <c r="E91" s="278" t="e">
        <f t="shared" si="1"/>
        <v>#REF!</v>
      </c>
    </row>
    <row r="92" spans="1:5" ht="13.8">
      <c r="A92" s="70"/>
      <c r="B92" s="70"/>
      <c r="C92" s="277" t="s">
        <v>1873</v>
      </c>
      <c r="D92" s="208" t="e">
        <f>AVERAGE(D39,#REF!)</f>
        <v>#REF!</v>
      </c>
      <c r="E92" s="278" t="e">
        <f t="shared" si="1"/>
        <v>#REF!</v>
      </c>
    </row>
    <row r="93" spans="1:5" ht="13.8">
      <c r="A93" s="70"/>
      <c r="B93" s="70"/>
      <c r="C93" s="277" t="s">
        <v>1874</v>
      </c>
      <c r="D93" s="208" t="e">
        <f>AVERAGE(D40,#REF!)</f>
        <v>#REF!</v>
      </c>
      <c r="E93" s="278" t="e">
        <f t="shared" si="1"/>
        <v>#REF!</v>
      </c>
    </row>
    <row r="94" spans="1:5" ht="13.8">
      <c r="A94" s="70"/>
      <c r="B94" s="70"/>
      <c r="C94" s="277" t="s">
        <v>1875</v>
      </c>
      <c r="D94" s="208" t="e">
        <f>AVERAGE(D41,#REF!)</f>
        <v>#REF!</v>
      </c>
      <c r="E94" s="278" t="e">
        <f t="shared" si="1"/>
        <v>#REF!</v>
      </c>
    </row>
    <row r="95" spans="1:5" ht="13.8">
      <c r="A95" s="70"/>
      <c r="B95" s="70"/>
      <c r="C95" s="277" t="s">
        <v>1876</v>
      </c>
      <c r="D95" s="208" t="e">
        <f>AVERAGE(D42,#REF!)</f>
        <v>#REF!</v>
      </c>
      <c r="E95" s="278" t="e">
        <f t="shared" si="1"/>
        <v>#REF!</v>
      </c>
    </row>
    <row r="96" spans="1:5" ht="13.8">
      <c r="A96" s="70"/>
      <c r="B96" s="70"/>
      <c r="C96" s="277" t="s">
        <v>1877</v>
      </c>
      <c r="D96" s="208" t="e">
        <f>AVERAGE(D43,#REF!)</f>
        <v>#REF!</v>
      </c>
      <c r="E96" s="278" t="e">
        <f t="shared" si="1"/>
        <v>#REF!</v>
      </c>
    </row>
    <row r="97" spans="1:5" ht="13.8">
      <c r="A97" s="70"/>
      <c r="B97" s="70"/>
      <c r="C97" s="277" t="s">
        <v>1878</v>
      </c>
      <c r="D97" s="208" t="e">
        <f>AVERAGE(D44,#REF!)</f>
        <v>#REF!</v>
      </c>
      <c r="E97" s="278" t="e">
        <f t="shared" si="1"/>
        <v>#REF!</v>
      </c>
    </row>
    <row r="98" spans="1:5" ht="13.8">
      <c r="A98" s="70"/>
      <c r="B98" s="205"/>
      <c r="C98" s="277" t="s">
        <v>1844</v>
      </c>
      <c r="D98" s="208" t="e">
        <f>AVERAGE(D45,#REF!)</f>
        <v>#REF!</v>
      </c>
      <c r="E98" s="278" t="e">
        <f t="shared" si="1"/>
        <v>#REF!</v>
      </c>
    </row>
    <row r="99" spans="1:5" ht="13.8">
      <c r="A99" s="282"/>
      <c r="B99" s="274" t="s">
        <v>1879</v>
      </c>
      <c r="C99" s="274"/>
      <c r="D99" s="275" t="e">
        <f>AVERAGE(D46,#REF!)</f>
        <v>#REF!</v>
      </c>
      <c r="E99" s="276" t="e">
        <f t="shared" si="1"/>
        <v>#REF!</v>
      </c>
    </row>
    <row r="100" spans="1:5" ht="13.8">
      <c r="A100" s="70"/>
      <c r="B100" s="70"/>
      <c r="C100" s="277" t="s">
        <v>3184</v>
      </c>
      <c r="D100" s="208" t="e">
        <f>AVERAGE(D47,#REF!)</f>
        <v>#REF!</v>
      </c>
      <c r="E100" s="278" t="e">
        <f t="shared" si="1"/>
        <v>#REF!</v>
      </c>
    </row>
    <row r="101" spans="1:5" ht="13.8">
      <c r="A101" s="70"/>
      <c r="B101" s="205"/>
      <c r="C101" s="277" t="s">
        <v>3185</v>
      </c>
      <c r="D101" s="208" t="e">
        <f>AVERAGE(D48,#REF!)</f>
        <v>#REF!</v>
      </c>
      <c r="E101" s="278" t="e">
        <f t="shared" si="1"/>
        <v>#REF!</v>
      </c>
    </row>
    <row r="102" spans="1:5" ht="13.8">
      <c r="A102" s="70"/>
      <c r="B102" s="70"/>
      <c r="C102" s="277" t="s">
        <v>3186</v>
      </c>
      <c r="D102" s="208" t="e">
        <f>AVERAGE(D49,#REF!)</f>
        <v>#REF!</v>
      </c>
      <c r="E102" s="278" t="e">
        <f t="shared" si="1"/>
        <v>#REF!</v>
      </c>
    </row>
    <row r="103" spans="1:5" ht="13.8">
      <c r="A103" s="70"/>
      <c r="B103" s="282"/>
      <c r="C103" s="277" t="s">
        <v>3187</v>
      </c>
      <c r="D103" s="208" t="e">
        <f>AVERAGE(D50,#REF!)</f>
        <v>#REF!</v>
      </c>
      <c r="E103" s="278" t="e">
        <f t="shared" si="1"/>
        <v>#REF!</v>
      </c>
    </row>
    <row r="104" spans="1:5" ht="13.8">
      <c r="A104" s="274" t="s">
        <v>1880</v>
      </c>
      <c r="B104" s="274"/>
      <c r="C104" s="274"/>
      <c r="D104" s="275" t="e">
        <f>AVERAGE(D51,#REF!)</f>
        <v>#REF!</v>
      </c>
      <c r="E104" s="276" t="e">
        <f t="shared" si="1"/>
        <v>#REF!</v>
      </c>
    </row>
    <row r="105" spans="1:5" ht="13.8">
      <c r="A105" s="283"/>
      <c r="B105" s="285"/>
      <c r="C105" s="285"/>
      <c r="D105" s="285"/>
      <c r="E105" s="285"/>
    </row>
    <row r="106" spans="1:5" ht="14.4">
      <c r="A106" s="156"/>
      <c r="B106" s="296"/>
      <c r="C106" s="296"/>
      <c r="D106" s="296"/>
      <c r="E106" s="296"/>
    </row>
    <row r="107" spans="1:5" ht="15.6">
      <c r="A107" s="286" t="s">
        <v>3188</v>
      </c>
      <c r="B107" s="287"/>
      <c r="C107" s="287"/>
      <c r="D107" s="288"/>
      <c r="E107" s="288"/>
    </row>
    <row r="108" spans="1:5" ht="13.8">
      <c r="A108" s="289"/>
      <c r="B108" s="289"/>
      <c r="C108" s="289"/>
      <c r="D108" s="297"/>
      <c r="E108" s="297"/>
    </row>
    <row r="109" spans="1:5" ht="13.8">
      <c r="A109" s="263"/>
      <c r="B109" s="263"/>
      <c r="C109" s="264"/>
      <c r="D109" s="264"/>
      <c r="E109" s="264"/>
    </row>
    <row r="110" spans="1:5" ht="13.8">
      <c r="A110" s="292" t="s">
        <v>3183</v>
      </c>
      <c r="B110" s="293"/>
      <c r="C110" s="298"/>
      <c r="D110" s="299"/>
      <c r="E110" s="299"/>
    </row>
    <row r="111" spans="1:5" ht="13.8">
      <c r="A111" s="274" t="s">
        <v>1841</v>
      </c>
      <c r="B111" s="274"/>
      <c r="C111" s="274"/>
      <c r="D111" s="274"/>
      <c r="E111" s="274"/>
    </row>
    <row r="112" spans="1:5" ht="13.8">
      <c r="A112" s="70"/>
      <c r="B112" s="277" t="s">
        <v>1842</v>
      </c>
      <c r="C112" s="277"/>
      <c r="D112" s="277"/>
      <c r="E112" s="277"/>
    </row>
    <row r="113" spans="1:5" ht="13.8">
      <c r="A113" s="70"/>
      <c r="B113" s="277" t="s">
        <v>1843</v>
      </c>
      <c r="C113" s="277"/>
      <c r="D113" s="277"/>
      <c r="E113" s="277"/>
    </row>
    <row r="114" spans="1:5" ht="13.8">
      <c r="A114" s="70"/>
      <c r="B114" s="277" t="s">
        <v>1844</v>
      </c>
      <c r="C114" s="277"/>
      <c r="D114" s="277"/>
      <c r="E114" s="277"/>
    </row>
    <row r="115" spans="1:5" ht="13.8">
      <c r="A115" s="274" t="s">
        <v>1845</v>
      </c>
      <c r="B115" s="274"/>
      <c r="C115" s="274"/>
      <c r="D115" s="274"/>
      <c r="E115" s="274"/>
    </row>
    <row r="116" spans="1:5" ht="13.8">
      <c r="A116" s="205"/>
      <c r="B116" s="274" t="s">
        <v>1840</v>
      </c>
      <c r="C116" s="274"/>
      <c r="D116" s="274"/>
      <c r="E116" s="274"/>
    </row>
    <row r="117" spans="1:5" ht="13.8">
      <c r="A117" s="70"/>
      <c r="B117" s="70"/>
      <c r="C117" s="277" t="s">
        <v>1846</v>
      </c>
      <c r="D117" s="277"/>
      <c r="E117" s="277"/>
    </row>
    <row r="118" spans="1:5" ht="13.8">
      <c r="A118" s="70"/>
      <c r="B118" s="70"/>
      <c r="C118" s="277" t="s">
        <v>1847</v>
      </c>
      <c r="D118" s="277"/>
      <c r="E118" s="277"/>
    </row>
    <row r="119" spans="1:5" ht="13.8">
      <c r="A119" s="70"/>
      <c r="B119" s="70"/>
      <c r="C119" s="277" t="s">
        <v>1848</v>
      </c>
      <c r="D119" s="277"/>
      <c r="E119" s="277"/>
    </row>
    <row r="120" spans="1:5" ht="13.8">
      <c r="A120" s="70"/>
      <c r="B120" s="70"/>
      <c r="C120" s="277" t="s">
        <v>1849</v>
      </c>
      <c r="D120" s="277"/>
      <c r="E120" s="277"/>
    </row>
    <row r="121" spans="1:5" ht="13.8">
      <c r="A121" s="70"/>
      <c r="B121" s="70"/>
      <c r="C121" s="277" t="s">
        <v>1850</v>
      </c>
      <c r="D121" s="277"/>
      <c r="E121" s="277"/>
    </row>
    <row r="122" spans="1:5" ht="13.8">
      <c r="A122" s="70"/>
      <c r="B122" s="70"/>
      <c r="C122" s="277" t="s">
        <v>1851</v>
      </c>
      <c r="D122" s="277"/>
      <c r="E122" s="277"/>
    </row>
    <row r="123" spans="1:5" ht="13.8">
      <c r="A123" s="70"/>
      <c r="B123" s="70"/>
      <c r="C123" s="277" t="s">
        <v>1852</v>
      </c>
      <c r="D123" s="277"/>
      <c r="E123" s="277"/>
    </row>
    <row r="124" spans="1:5" ht="13.8">
      <c r="A124" s="70"/>
      <c r="B124" s="70"/>
      <c r="C124" s="277" t="s">
        <v>1853</v>
      </c>
      <c r="D124" s="277"/>
      <c r="E124" s="277"/>
    </row>
    <row r="125" spans="1:5" ht="13.8">
      <c r="A125" s="70"/>
      <c r="B125" s="70"/>
      <c r="C125" s="277" t="s">
        <v>1854</v>
      </c>
      <c r="D125" s="277"/>
      <c r="E125" s="277"/>
    </row>
    <row r="126" spans="1:5" ht="13.8">
      <c r="A126" s="70"/>
      <c r="B126" s="70"/>
      <c r="C126" s="277" t="s">
        <v>1855</v>
      </c>
      <c r="D126" s="277"/>
      <c r="E126" s="277"/>
    </row>
    <row r="127" spans="1:5" ht="13.8">
      <c r="A127" s="70"/>
      <c r="B127" s="70"/>
      <c r="C127" s="277" t="s">
        <v>1856</v>
      </c>
      <c r="D127" s="277"/>
      <c r="E127" s="277"/>
    </row>
    <row r="128" spans="1:5" ht="13.8">
      <c r="A128" s="70"/>
      <c r="B128" s="70"/>
      <c r="C128" s="277" t="s">
        <v>1857</v>
      </c>
      <c r="D128" s="277"/>
      <c r="E128" s="277"/>
    </row>
    <row r="129" spans="1:5" ht="13.8">
      <c r="A129" s="70"/>
      <c r="B129" s="70"/>
      <c r="C129" s="277" t="s">
        <v>1858</v>
      </c>
      <c r="D129" s="277"/>
      <c r="E129" s="277"/>
    </row>
    <row r="130" spans="1:5" ht="13.8">
      <c r="A130" s="70"/>
      <c r="B130" s="70"/>
      <c r="C130" s="277" t="s">
        <v>1859</v>
      </c>
      <c r="D130" s="277"/>
      <c r="E130" s="277"/>
    </row>
    <row r="131" spans="1:5" ht="13.8">
      <c r="A131" s="70"/>
      <c r="B131" s="70"/>
      <c r="C131" s="277" t="s">
        <v>1860</v>
      </c>
      <c r="D131" s="277"/>
      <c r="E131" s="277"/>
    </row>
    <row r="132" spans="1:5" ht="13.8">
      <c r="A132" s="70"/>
      <c r="B132" s="70"/>
      <c r="C132" s="277" t="s">
        <v>1861</v>
      </c>
      <c r="D132" s="277"/>
      <c r="E132" s="277"/>
    </row>
    <row r="133" spans="1:5" ht="13.8">
      <c r="A133" s="70"/>
      <c r="B133" s="70"/>
      <c r="C133" s="277" t="s">
        <v>1862</v>
      </c>
      <c r="D133" s="277"/>
      <c r="E133" s="277"/>
    </row>
    <row r="134" spans="1:5" ht="13.8">
      <c r="A134" s="70"/>
      <c r="B134" s="70"/>
      <c r="C134" s="277" t="s">
        <v>1863</v>
      </c>
      <c r="D134" s="277"/>
      <c r="E134" s="277"/>
    </row>
    <row r="135" spans="1:5" ht="13.8">
      <c r="A135" s="70"/>
      <c r="B135" s="70"/>
      <c r="C135" s="277" t="s">
        <v>1864</v>
      </c>
      <c r="D135" s="277"/>
      <c r="E135" s="277"/>
    </row>
    <row r="136" spans="1:5" ht="13.8">
      <c r="A136" s="70"/>
      <c r="B136" s="70"/>
      <c r="C136" s="277" t="s">
        <v>1865</v>
      </c>
      <c r="D136" s="277"/>
      <c r="E136" s="277"/>
    </row>
    <row r="137" spans="1:5" ht="13.8">
      <c r="A137" s="205"/>
      <c r="B137" s="70"/>
      <c r="C137" s="277" t="s">
        <v>1843</v>
      </c>
      <c r="D137" s="277"/>
      <c r="E137" s="277"/>
    </row>
    <row r="138" spans="1:5" ht="13.8">
      <c r="A138" s="280"/>
      <c r="B138" s="205"/>
      <c r="C138" s="277" t="s">
        <v>1866</v>
      </c>
      <c r="D138" s="277"/>
      <c r="E138" s="277"/>
    </row>
    <row r="139" spans="1:5" ht="13.8">
      <c r="A139" s="70"/>
      <c r="B139" s="205"/>
      <c r="C139" s="277" t="s">
        <v>1867</v>
      </c>
      <c r="D139" s="277"/>
      <c r="E139" s="277"/>
    </row>
    <row r="140" spans="1:5" ht="13.8">
      <c r="A140" s="70"/>
      <c r="B140" s="70"/>
      <c r="C140" s="277" t="s">
        <v>1868</v>
      </c>
      <c r="D140" s="277"/>
      <c r="E140" s="277"/>
    </row>
    <row r="141" spans="1:5" ht="13.8">
      <c r="A141" s="70"/>
      <c r="B141" s="70"/>
      <c r="C141" s="277" t="s">
        <v>1869</v>
      </c>
      <c r="D141" s="277"/>
      <c r="E141" s="277"/>
    </row>
    <row r="142" spans="1:5" ht="14.4">
      <c r="A142" s="70"/>
      <c r="B142" s="70"/>
      <c r="C142" s="281" t="s">
        <v>1870</v>
      </c>
      <c r="D142" s="281"/>
      <c r="E142" s="281"/>
    </row>
    <row r="143" spans="1:5" ht="13.8">
      <c r="A143" s="70"/>
      <c r="B143" s="70"/>
      <c r="C143" s="277" t="s">
        <v>1871</v>
      </c>
      <c r="D143" s="277"/>
      <c r="E143" s="277"/>
    </row>
    <row r="144" spans="1:5" ht="13.8">
      <c r="A144" s="70"/>
      <c r="B144" s="70"/>
      <c r="C144" s="277" t="s">
        <v>1872</v>
      </c>
      <c r="D144" s="277"/>
      <c r="E144" s="277"/>
    </row>
    <row r="145" spans="1:5" ht="13.8">
      <c r="A145" s="70"/>
      <c r="B145" s="70"/>
      <c r="C145" s="277" t="s">
        <v>1873</v>
      </c>
      <c r="D145" s="277"/>
      <c r="E145" s="277"/>
    </row>
    <row r="146" spans="1:5" ht="13.8">
      <c r="A146" s="70"/>
      <c r="B146" s="70"/>
      <c r="C146" s="277" t="s">
        <v>1874</v>
      </c>
      <c r="D146" s="277"/>
      <c r="E146" s="277"/>
    </row>
    <row r="147" spans="1:5" ht="13.8">
      <c r="A147" s="70"/>
      <c r="B147" s="70"/>
      <c r="C147" s="277" t="s">
        <v>1875</v>
      </c>
      <c r="D147" s="277"/>
      <c r="E147" s="277"/>
    </row>
    <row r="148" spans="1:5" ht="13.8">
      <c r="A148" s="70"/>
      <c r="B148" s="70"/>
      <c r="C148" s="277" t="s">
        <v>1876</v>
      </c>
      <c r="D148" s="277"/>
      <c r="E148" s="277"/>
    </row>
    <row r="149" spans="1:5" ht="13.8">
      <c r="A149" s="70"/>
      <c r="B149" s="70"/>
      <c r="C149" s="277" t="s">
        <v>1877</v>
      </c>
      <c r="D149" s="277"/>
      <c r="E149" s="277"/>
    </row>
    <row r="150" spans="1:5" ht="13.8">
      <c r="A150" s="70"/>
      <c r="B150" s="70"/>
      <c r="C150" s="277" t="s">
        <v>1878</v>
      </c>
      <c r="D150" s="277"/>
      <c r="E150" s="277"/>
    </row>
    <row r="151" spans="1:5" ht="13.8">
      <c r="A151" s="70"/>
      <c r="B151" s="205"/>
      <c r="C151" s="277" t="s">
        <v>1844</v>
      </c>
      <c r="D151" s="277"/>
      <c r="E151" s="277"/>
    </row>
    <row r="152" spans="1:5" ht="13.8">
      <c r="A152" s="282"/>
      <c r="B152" s="274" t="s">
        <v>1879</v>
      </c>
      <c r="C152" s="274"/>
      <c r="D152" s="274"/>
      <c r="E152" s="274"/>
    </row>
    <row r="153" spans="1:5" ht="13.8">
      <c r="A153" s="70"/>
      <c r="B153" s="70"/>
      <c r="C153" s="277" t="s">
        <v>3184</v>
      </c>
      <c r="D153" s="277"/>
      <c r="E153" s="277"/>
    </row>
    <row r="154" spans="1:5" ht="13.8">
      <c r="A154" s="70"/>
      <c r="B154" s="205"/>
      <c r="C154" s="277" t="s">
        <v>3185</v>
      </c>
      <c r="D154" s="277"/>
      <c r="E154" s="277"/>
    </row>
    <row r="155" spans="1:5" ht="13.8">
      <c r="A155" s="70"/>
      <c r="B155" s="70"/>
      <c r="C155" s="277" t="s">
        <v>3186</v>
      </c>
      <c r="D155" s="277"/>
      <c r="E155" s="277"/>
    </row>
    <row r="156" spans="1:5" ht="13.8">
      <c r="A156" s="70"/>
      <c r="B156" s="282"/>
      <c r="C156" s="277" t="s">
        <v>3187</v>
      </c>
      <c r="D156" s="277"/>
      <c r="E156" s="277"/>
    </row>
    <row r="157" spans="1:5" ht="13.8">
      <c r="A157" s="274" t="s">
        <v>1880</v>
      </c>
      <c r="B157" s="274"/>
      <c r="C157" s="274"/>
      <c r="D157" s="274"/>
      <c r="E157" s="274"/>
    </row>
    <row r="158" spans="1:5" ht="13.8">
      <c r="A158" s="283"/>
      <c r="B158" s="285"/>
      <c r="C158" s="285"/>
      <c r="D158" s="285"/>
      <c r="E158" s="285"/>
    </row>
    <row r="161" spans="1:5" ht="15.6">
      <c r="A161" s="300" t="s">
        <v>3182</v>
      </c>
      <c r="B161" s="301"/>
      <c r="C161" s="301"/>
      <c r="D161" s="246"/>
      <c r="E161" s="246"/>
    </row>
    <row r="162" spans="1:5" ht="13.8">
      <c r="A162" s="297"/>
      <c r="B162" s="297"/>
      <c r="C162" s="297"/>
      <c r="D162" s="297"/>
      <c r="E162" s="297"/>
    </row>
    <row r="163" spans="1:5" ht="13.8">
      <c r="A163" s="263"/>
      <c r="B163" s="263"/>
      <c r="C163" s="264"/>
      <c r="D163" s="264"/>
      <c r="E163" s="264"/>
    </row>
    <row r="164" spans="1:5" ht="13.8">
      <c r="A164" s="292" t="s">
        <v>3183</v>
      </c>
      <c r="B164" s="293"/>
      <c r="C164" s="294"/>
      <c r="D164" s="292"/>
      <c r="E164" s="292"/>
    </row>
    <row r="165" spans="1:5" ht="13.8">
      <c r="A165" s="274" t="s">
        <v>1841</v>
      </c>
      <c r="B165" s="274"/>
      <c r="C165" s="274"/>
      <c r="D165" s="274"/>
      <c r="E165" s="274"/>
    </row>
    <row r="166" spans="1:5" ht="13.8">
      <c r="A166" s="70"/>
      <c r="B166" s="277" t="s">
        <v>1842</v>
      </c>
      <c r="C166" s="277"/>
      <c r="D166" s="277"/>
      <c r="E166" s="277"/>
    </row>
    <row r="167" spans="1:5" ht="13.8">
      <c r="A167" s="70"/>
      <c r="B167" s="277" t="s">
        <v>1843</v>
      </c>
      <c r="C167" s="277"/>
      <c r="D167" s="277"/>
      <c r="E167" s="277"/>
    </row>
    <row r="168" spans="1:5" ht="13.8">
      <c r="A168" s="70"/>
      <c r="B168" s="277" t="s">
        <v>1844</v>
      </c>
      <c r="C168" s="277"/>
      <c r="D168" s="277"/>
      <c r="E168" s="277"/>
    </row>
    <row r="169" spans="1:5" ht="13.8">
      <c r="A169" s="274" t="s">
        <v>1845</v>
      </c>
      <c r="B169" s="274"/>
      <c r="C169" s="274"/>
      <c r="D169" s="274"/>
      <c r="E169" s="274"/>
    </row>
    <row r="170" spans="1:5" ht="13.8">
      <c r="A170" s="205"/>
      <c r="B170" s="274" t="s">
        <v>1840</v>
      </c>
      <c r="C170" s="274"/>
      <c r="D170" s="274"/>
      <c r="E170" s="274"/>
    </row>
    <row r="171" spans="1:5" ht="13.8">
      <c r="A171" s="70"/>
      <c r="B171" s="70"/>
      <c r="C171" s="277" t="s">
        <v>1846</v>
      </c>
      <c r="D171" s="277"/>
      <c r="E171" s="277"/>
    </row>
    <row r="172" spans="1:5" ht="13.8">
      <c r="A172" s="70"/>
      <c r="B172" s="70"/>
      <c r="C172" s="277" t="s">
        <v>1847</v>
      </c>
      <c r="D172" s="277"/>
      <c r="E172" s="277"/>
    </row>
    <row r="173" spans="1:5" ht="13.8">
      <c r="A173" s="70"/>
      <c r="B173" s="70"/>
      <c r="C173" s="277" t="s">
        <v>1848</v>
      </c>
      <c r="D173" s="277"/>
      <c r="E173" s="277"/>
    </row>
    <row r="174" spans="1:5" ht="13.8">
      <c r="A174" s="70"/>
      <c r="B174" s="70"/>
      <c r="C174" s="277" t="s">
        <v>1849</v>
      </c>
      <c r="D174" s="277"/>
      <c r="E174" s="277"/>
    </row>
    <row r="175" spans="1:5" ht="13.8">
      <c r="A175" s="70"/>
      <c r="B175" s="70"/>
      <c r="C175" s="277" t="s">
        <v>1850</v>
      </c>
      <c r="D175" s="277"/>
      <c r="E175" s="277"/>
    </row>
    <row r="176" spans="1:5" ht="13.8">
      <c r="A176" s="70"/>
      <c r="B176" s="70"/>
      <c r="C176" s="277" t="s">
        <v>1851</v>
      </c>
      <c r="D176" s="277"/>
      <c r="E176" s="277"/>
    </row>
    <row r="177" spans="1:5" ht="13.8">
      <c r="A177" s="70"/>
      <c r="B177" s="70"/>
      <c r="C177" s="277" t="s">
        <v>1852</v>
      </c>
      <c r="D177" s="277"/>
      <c r="E177" s="277"/>
    </row>
    <row r="178" spans="1:5" ht="13.8">
      <c r="A178" s="70"/>
      <c r="B178" s="70"/>
      <c r="C178" s="277" t="s">
        <v>1853</v>
      </c>
      <c r="D178" s="277"/>
      <c r="E178" s="277"/>
    </row>
    <row r="179" spans="1:5" ht="13.8">
      <c r="A179" s="70"/>
      <c r="B179" s="70"/>
      <c r="C179" s="277" t="s">
        <v>1854</v>
      </c>
      <c r="D179" s="277"/>
      <c r="E179" s="277"/>
    </row>
    <row r="180" spans="1:5" ht="13.8">
      <c r="A180" s="70"/>
      <c r="B180" s="70"/>
      <c r="C180" s="277" t="s">
        <v>1855</v>
      </c>
      <c r="D180" s="277"/>
      <c r="E180" s="277"/>
    </row>
    <row r="181" spans="1:5" ht="13.8">
      <c r="A181" s="70"/>
      <c r="B181" s="70"/>
      <c r="C181" s="277" t="s">
        <v>1856</v>
      </c>
      <c r="D181" s="277"/>
      <c r="E181" s="277"/>
    </row>
    <row r="182" spans="1:5" ht="13.8">
      <c r="A182" s="70"/>
      <c r="B182" s="70"/>
      <c r="C182" s="277" t="s">
        <v>1857</v>
      </c>
      <c r="D182" s="277"/>
      <c r="E182" s="277"/>
    </row>
    <row r="183" spans="1:5" ht="13.8">
      <c r="A183" s="70"/>
      <c r="B183" s="70"/>
      <c r="C183" s="277" t="s">
        <v>1858</v>
      </c>
      <c r="D183" s="277"/>
      <c r="E183" s="277"/>
    </row>
    <row r="184" spans="1:5" ht="13.8">
      <c r="A184" s="70"/>
      <c r="B184" s="70"/>
      <c r="C184" s="277" t="s">
        <v>1859</v>
      </c>
      <c r="D184" s="277"/>
      <c r="E184" s="277"/>
    </row>
    <row r="185" spans="1:5" ht="13.8">
      <c r="A185" s="70"/>
      <c r="B185" s="70"/>
      <c r="C185" s="277" t="s">
        <v>1860</v>
      </c>
      <c r="D185" s="277"/>
      <c r="E185" s="277"/>
    </row>
    <row r="186" spans="1:5" ht="13.8">
      <c r="A186" s="70"/>
      <c r="B186" s="70"/>
      <c r="C186" s="277" t="s">
        <v>1861</v>
      </c>
      <c r="D186" s="277"/>
      <c r="E186" s="277"/>
    </row>
    <row r="187" spans="1:5" ht="13.8">
      <c r="A187" s="70"/>
      <c r="B187" s="70"/>
      <c r="C187" s="277" t="s">
        <v>1862</v>
      </c>
      <c r="D187" s="277"/>
      <c r="E187" s="277"/>
    </row>
    <row r="188" spans="1:5" ht="13.8">
      <c r="A188" s="70"/>
      <c r="B188" s="70"/>
      <c r="C188" s="277" t="s">
        <v>1863</v>
      </c>
      <c r="D188" s="277"/>
      <c r="E188" s="277"/>
    </row>
    <row r="189" spans="1:5" ht="13.8">
      <c r="A189" s="70"/>
      <c r="B189" s="70"/>
      <c r="C189" s="277" t="s">
        <v>1864</v>
      </c>
      <c r="D189" s="277"/>
      <c r="E189" s="277"/>
    </row>
    <row r="190" spans="1:5" ht="13.8">
      <c r="A190" s="70"/>
      <c r="B190" s="70"/>
      <c r="C190" s="277" t="s">
        <v>1865</v>
      </c>
      <c r="D190" s="277"/>
      <c r="E190" s="277"/>
    </row>
    <row r="191" spans="1:5" ht="13.8">
      <c r="A191" s="205"/>
      <c r="B191" s="70"/>
      <c r="C191" s="277" t="s">
        <v>1843</v>
      </c>
      <c r="D191" s="277"/>
      <c r="E191" s="277"/>
    </row>
    <row r="192" spans="1:5" ht="13.8">
      <c r="A192" s="280"/>
      <c r="B192" s="205"/>
      <c r="C192" s="277" t="s">
        <v>1866</v>
      </c>
      <c r="D192" s="277"/>
      <c r="E192" s="277"/>
    </row>
    <row r="193" spans="1:5" ht="13.8">
      <c r="A193" s="70"/>
      <c r="B193" s="205"/>
      <c r="C193" s="277" t="s">
        <v>1867</v>
      </c>
      <c r="D193" s="277"/>
      <c r="E193" s="277"/>
    </row>
    <row r="194" spans="1:5" ht="13.8">
      <c r="A194" s="70"/>
      <c r="B194" s="70"/>
      <c r="C194" s="277" t="s">
        <v>1868</v>
      </c>
      <c r="D194" s="277"/>
      <c r="E194" s="277"/>
    </row>
    <row r="195" spans="1:5" ht="13.8">
      <c r="A195" s="70"/>
      <c r="B195" s="70"/>
      <c r="C195" s="277" t="s">
        <v>1869</v>
      </c>
      <c r="D195" s="277"/>
      <c r="E195" s="277"/>
    </row>
    <row r="196" spans="1:5" ht="14.4">
      <c r="A196" s="70"/>
      <c r="B196" s="70"/>
      <c r="C196" s="281" t="s">
        <v>1870</v>
      </c>
      <c r="D196" s="281"/>
      <c r="E196" s="281"/>
    </row>
    <row r="197" spans="1:5" ht="13.8">
      <c r="A197" s="70"/>
      <c r="B197" s="70"/>
      <c r="C197" s="277" t="s">
        <v>1871</v>
      </c>
      <c r="D197" s="277"/>
      <c r="E197" s="277"/>
    </row>
    <row r="198" spans="1:5" ht="13.8">
      <c r="A198" s="70"/>
      <c r="B198" s="70"/>
      <c r="C198" s="277" t="s">
        <v>1872</v>
      </c>
      <c r="D198" s="277"/>
      <c r="E198" s="277"/>
    </row>
    <row r="199" spans="1:5" ht="13.8">
      <c r="A199" s="70"/>
      <c r="B199" s="70"/>
      <c r="C199" s="277" t="s">
        <v>1873</v>
      </c>
      <c r="D199" s="277"/>
      <c r="E199" s="277"/>
    </row>
    <row r="200" spans="1:5" ht="13.8">
      <c r="A200" s="70"/>
      <c r="B200" s="70"/>
      <c r="C200" s="277" t="s">
        <v>1874</v>
      </c>
      <c r="D200" s="277"/>
      <c r="E200" s="277"/>
    </row>
    <row r="201" spans="1:5" ht="13.8">
      <c r="A201" s="70"/>
      <c r="B201" s="70"/>
      <c r="C201" s="277" t="s">
        <v>1875</v>
      </c>
      <c r="D201" s="277"/>
      <c r="E201" s="277"/>
    </row>
    <row r="202" spans="1:5" ht="13.8">
      <c r="A202" s="70"/>
      <c r="B202" s="70"/>
      <c r="C202" s="277" t="s">
        <v>1876</v>
      </c>
      <c r="D202" s="277"/>
      <c r="E202" s="277"/>
    </row>
    <row r="203" spans="1:5" ht="13.8">
      <c r="A203" s="70"/>
      <c r="B203" s="70"/>
      <c r="C203" s="277" t="s">
        <v>1877</v>
      </c>
      <c r="D203" s="277"/>
      <c r="E203" s="277"/>
    </row>
    <row r="204" spans="1:5" ht="13.8">
      <c r="A204" s="70"/>
      <c r="B204" s="70"/>
      <c r="C204" s="277" t="s">
        <v>1878</v>
      </c>
      <c r="D204" s="277"/>
      <c r="E204" s="277"/>
    </row>
    <row r="205" spans="1:5" ht="13.8">
      <c r="A205" s="70"/>
      <c r="B205" s="205"/>
      <c r="C205" s="277" t="s">
        <v>1844</v>
      </c>
      <c r="D205" s="277"/>
      <c r="E205" s="277"/>
    </row>
    <row r="206" spans="1:5" ht="13.8">
      <c r="A206" s="282"/>
      <c r="B206" s="274" t="s">
        <v>1879</v>
      </c>
      <c r="C206" s="274"/>
      <c r="D206" s="274"/>
      <c r="E206" s="274"/>
    </row>
    <row r="207" spans="1:5" ht="13.8">
      <c r="A207" s="70"/>
      <c r="B207" s="70"/>
      <c r="C207" s="277" t="s">
        <v>3184</v>
      </c>
      <c r="D207" s="277"/>
      <c r="E207" s="277"/>
    </row>
    <row r="208" spans="1:5" ht="13.8">
      <c r="A208" s="70"/>
      <c r="B208" s="205"/>
      <c r="C208" s="277" t="s">
        <v>3185</v>
      </c>
      <c r="D208" s="277"/>
      <c r="E208" s="277"/>
    </row>
    <row r="209" spans="1:5" ht="13.8">
      <c r="A209" s="70"/>
      <c r="B209" s="70"/>
      <c r="C209" s="277" t="s">
        <v>3186</v>
      </c>
      <c r="D209" s="277"/>
      <c r="E209" s="277"/>
    </row>
    <row r="210" spans="1:5" ht="13.8">
      <c r="A210" s="70"/>
      <c r="B210" s="282"/>
      <c r="C210" s="277" t="s">
        <v>3187</v>
      </c>
      <c r="D210" s="277"/>
      <c r="E210" s="277"/>
    </row>
    <row r="211" spans="1:5" ht="13.8">
      <c r="A211" s="274" t="s">
        <v>1880</v>
      </c>
      <c r="B211" s="274"/>
      <c r="C211" s="274"/>
      <c r="D211" s="274"/>
      <c r="E211" s="274"/>
    </row>
    <row r="212" spans="1:5" ht="13.8">
      <c r="A212" s="283"/>
      <c r="B212" s="284"/>
      <c r="C212" s="285"/>
      <c r="D212" s="285"/>
      <c r="E212" s="285"/>
    </row>
    <row r="213" spans="1:5">
      <c r="A213" s="283"/>
    </row>
  </sheetData>
  <mergeCells count="1">
    <mergeCell ref="B1:D1"/>
  </mergeCells>
  <hyperlinks>
    <hyperlink ref="B1" location="Menu!E54" display=" Operações com Características de Concessão de  Crédito - Exposição" xr:uid="{6C91F692-1F8D-4B65-ABCB-6321A92F52DD}"/>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73284-7AEA-4A22-BA00-7327009DD6DC}">
  <sheetPr codeName="Plan33">
    <tabColor rgb="FF5F6062"/>
  </sheetPr>
  <dimension ref="A1:BJ375"/>
  <sheetViews>
    <sheetView workbookViewId="0">
      <selection sqref="A1:XFD1048576"/>
    </sheetView>
  </sheetViews>
  <sheetFormatPr defaultColWidth="8.77734375" defaultRowHeight="13.8"/>
  <cols>
    <col min="1" max="1" width="43.21875" style="70" customWidth="1"/>
    <col min="2" max="2" width="23.44140625" style="70" bestFit="1" customWidth="1"/>
    <col min="3" max="3" width="15.5546875" style="70" customWidth="1"/>
    <col min="4" max="222" width="9.21875" style="70"/>
    <col min="223" max="223" width="3" style="70" customWidth="1"/>
    <col min="224" max="224" width="50.5546875" style="70" customWidth="1"/>
    <col min="225" max="226" width="18.44140625" style="70" customWidth="1"/>
    <col min="227" max="230" width="18.44140625" style="70" bestFit="1" customWidth="1"/>
    <col min="231" max="259" width="15.5546875" style="70" customWidth="1"/>
    <col min="260" max="478" width="9.21875" style="70"/>
    <col min="479" max="479" width="3" style="70" customWidth="1"/>
    <col min="480" max="480" width="50.5546875" style="70" customWidth="1"/>
    <col min="481" max="482" width="18.44140625" style="70" customWidth="1"/>
    <col min="483" max="486" width="18.44140625" style="70" bestFit="1" customWidth="1"/>
    <col min="487" max="515" width="15.5546875" style="70" customWidth="1"/>
    <col min="516" max="734" width="9.21875" style="70"/>
    <col min="735" max="735" width="3" style="70" customWidth="1"/>
    <col min="736" max="736" width="50.5546875" style="70" customWidth="1"/>
    <col min="737" max="738" width="18.44140625" style="70" customWidth="1"/>
    <col min="739" max="742" width="18.44140625" style="70" bestFit="1" customWidth="1"/>
    <col min="743" max="771" width="15.5546875" style="70" customWidth="1"/>
    <col min="772" max="990" width="9.21875" style="70"/>
    <col min="991" max="991" width="3" style="70" customWidth="1"/>
    <col min="992" max="992" width="50.5546875" style="70" customWidth="1"/>
    <col min="993" max="994" width="18.44140625" style="70" customWidth="1"/>
    <col min="995" max="998" width="18.44140625" style="70" bestFit="1" customWidth="1"/>
    <col min="999" max="1027" width="15.5546875" style="70" customWidth="1"/>
    <col min="1028" max="1246" width="9.21875" style="70"/>
    <col min="1247" max="1247" width="3" style="70" customWidth="1"/>
    <col min="1248" max="1248" width="50.5546875" style="70" customWidth="1"/>
    <col min="1249" max="1250" width="18.44140625" style="70" customWidth="1"/>
    <col min="1251" max="1254" width="18.44140625" style="70" bestFit="1" customWidth="1"/>
    <col min="1255" max="1283" width="15.5546875" style="70" customWidth="1"/>
    <col min="1284" max="1502" width="9.21875" style="70"/>
    <col min="1503" max="1503" width="3" style="70" customWidth="1"/>
    <col min="1504" max="1504" width="50.5546875" style="70" customWidth="1"/>
    <col min="1505" max="1506" width="18.44140625" style="70" customWidth="1"/>
    <col min="1507" max="1510" width="18.44140625" style="70" bestFit="1" customWidth="1"/>
    <col min="1511" max="1539" width="15.5546875" style="70" customWidth="1"/>
    <col min="1540" max="1758" width="9.21875" style="70"/>
    <col min="1759" max="1759" width="3" style="70" customWidth="1"/>
    <col min="1760" max="1760" width="50.5546875" style="70" customWidth="1"/>
    <col min="1761" max="1762" width="18.44140625" style="70" customWidth="1"/>
    <col min="1763" max="1766" width="18.44140625" style="70" bestFit="1" customWidth="1"/>
    <col min="1767" max="1795" width="15.5546875" style="70" customWidth="1"/>
    <col min="1796" max="2014" width="9.21875" style="70"/>
    <col min="2015" max="2015" width="3" style="70" customWidth="1"/>
    <col min="2016" max="2016" width="50.5546875" style="70" customWidth="1"/>
    <col min="2017" max="2018" width="18.44140625" style="70" customWidth="1"/>
    <col min="2019" max="2022" width="18.44140625" style="70" bestFit="1" customWidth="1"/>
    <col min="2023" max="2051" width="15.5546875" style="70" customWidth="1"/>
    <col min="2052" max="2270" width="9.21875" style="70"/>
    <col min="2271" max="2271" width="3" style="70" customWidth="1"/>
    <col min="2272" max="2272" width="50.5546875" style="70" customWidth="1"/>
    <col min="2273" max="2274" width="18.44140625" style="70" customWidth="1"/>
    <col min="2275" max="2278" width="18.44140625" style="70" bestFit="1" customWidth="1"/>
    <col min="2279" max="2307" width="15.5546875" style="70" customWidth="1"/>
    <col min="2308" max="2526" width="9.21875" style="70"/>
    <col min="2527" max="2527" width="3" style="70" customWidth="1"/>
    <col min="2528" max="2528" width="50.5546875" style="70" customWidth="1"/>
    <col min="2529" max="2530" width="18.44140625" style="70" customWidth="1"/>
    <col min="2531" max="2534" width="18.44140625" style="70" bestFit="1" customWidth="1"/>
    <col min="2535" max="2563" width="15.5546875" style="70" customWidth="1"/>
    <col min="2564" max="2782" width="9.21875" style="70"/>
    <col min="2783" max="2783" width="3" style="70" customWidth="1"/>
    <col min="2784" max="2784" width="50.5546875" style="70" customWidth="1"/>
    <col min="2785" max="2786" width="18.44140625" style="70" customWidth="1"/>
    <col min="2787" max="2790" width="18.44140625" style="70" bestFit="1" customWidth="1"/>
    <col min="2791" max="2819" width="15.5546875" style="70" customWidth="1"/>
    <col min="2820" max="3038" width="9.21875" style="70"/>
    <col min="3039" max="3039" width="3" style="70" customWidth="1"/>
    <col min="3040" max="3040" width="50.5546875" style="70" customWidth="1"/>
    <col min="3041" max="3042" width="18.44140625" style="70" customWidth="1"/>
    <col min="3043" max="3046" width="18.44140625" style="70" bestFit="1" customWidth="1"/>
    <col min="3047" max="3075" width="15.5546875" style="70" customWidth="1"/>
    <col min="3076" max="3294" width="9.21875" style="70"/>
    <col min="3295" max="3295" width="3" style="70" customWidth="1"/>
    <col min="3296" max="3296" width="50.5546875" style="70" customWidth="1"/>
    <col min="3297" max="3298" width="18.44140625" style="70" customWidth="1"/>
    <col min="3299" max="3302" width="18.44140625" style="70" bestFit="1" customWidth="1"/>
    <col min="3303" max="3331" width="15.5546875" style="70" customWidth="1"/>
    <col min="3332" max="3550" width="9.21875" style="70"/>
    <col min="3551" max="3551" width="3" style="70" customWidth="1"/>
    <col min="3552" max="3552" width="50.5546875" style="70" customWidth="1"/>
    <col min="3553" max="3554" width="18.44140625" style="70" customWidth="1"/>
    <col min="3555" max="3558" width="18.44140625" style="70" bestFit="1" customWidth="1"/>
    <col min="3559" max="3587" width="15.5546875" style="70" customWidth="1"/>
    <col min="3588" max="3806" width="9.21875" style="70"/>
    <col min="3807" max="3807" width="3" style="70" customWidth="1"/>
    <col min="3808" max="3808" width="50.5546875" style="70" customWidth="1"/>
    <col min="3809" max="3810" width="18.44140625" style="70" customWidth="1"/>
    <col min="3811" max="3814" width="18.44140625" style="70" bestFit="1" customWidth="1"/>
    <col min="3815" max="3843" width="15.5546875" style="70" customWidth="1"/>
    <col min="3844" max="4062" width="9.21875" style="70"/>
    <col min="4063" max="4063" width="3" style="70" customWidth="1"/>
    <col min="4064" max="4064" width="50.5546875" style="70" customWidth="1"/>
    <col min="4065" max="4066" width="18.44140625" style="70" customWidth="1"/>
    <col min="4067" max="4070" width="18.44140625" style="70" bestFit="1" customWidth="1"/>
    <col min="4071" max="4099" width="15.5546875" style="70" customWidth="1"/>
    <col min="4100" max="4318" width="9.21875" style="70"/>
    <col min="4319" max="4319" width="3" style="70" customWidth="1"/>
    <col min="4320" max="4320" width="50.5546875" style="70" customWidth="1"/>
    <col min="4321" max="4322" width="18.44140625" style="70" customWidth="1"/>
    <col min="4323" max="4326" width="18.44140625" style="70" bestFit="1" customWidth="1"/>
    <col min="4327" max="4355" width="15.5546875" style="70" customWidth="1"/>
    <col min="4356" max="4574" width="9.21875" style="70"/>
    <col min="4575" max="4575" width="3" style="70" customWidth="1"/>
    <col min="4576" max="4576" width="50.5546875" style="70" customWidth="1"/>
    <col min="4577" max="4578" width="18.44140625" style="70" customWidth="1"/>
    <col min="4579" max="4582" width="18.44140625" style="70" bestFit="1" customWidth="1"/>
    <col min="4583" max="4611" width="15.5546875" style="70" customWidth="1"/>
    <col min="4612" max="4830" width="9.21875" style="70"/>
    <col min="4831" max="4831" width="3" style="70" customWidth="1"/>
    <col min="4832" max="4832" width="50.5546875" style="70" customWidth="1"/>
    <col min="4833" max="4834" width="18.44140625" style="70" customWidth="1"/>
    <col min="4835" max="4838" width="18.44140625" style="70" bestFit="1" customWidth="1"/>
    <col min="4839" max="4867" width="15.5546875" style="70" customWidth="1"/>
    <col min="4868" max="5086" width="9.21875" style="70"/>
    <col min="5087" max="5087" width="3" style="70" customWidth="1"/>
    <col min="5088" max="5088" width="50.5546875" style="70" customWidth="1"/>
    <col min="5089" max="5090" width="18.44140625" style="70" customWidth="1"/>
    <col min="5091" max="5094" width="18.44140625" style="70" bestFit="1" customWidth="1"/>
    <col min="5095" max="5123" width="15.5546875" style="70" customWidth="1"/>
    <col min="5124" max="5342" width="9.21875" style="70"/>
    <col min="5343" max="5343" width="3" style="70" customWidth="1"/>
    <col min="5344" max="5344" width="50.5546875" style="70" customWidth="1"/>
    <col min="5345" max="5346" width="18.44140625" style="70" customWidth="1"/>
    <col min="5347" max="5350" width="18.44140625" style="70" bestFit="1" customWidth="1"/>
    <col min="5351" max="5379" width="15.5546875" style="70" customWidth="1"/>
    <col min="5380" max="5598" width="9.21875" style="70"/>
    <col min="5599" max="5599" width="3" style="70" customWidth="1"/>
    <col min="5600" max="5600" width="50.5546875" style="70" customWidth="1"/>
    <col min="5601" max="5602" width="18.44140625" style="70" customWidth="1"/>
    <col min="5603" max="5606" width="18.44140625" style="70" bestFit="1" customWidth="1"/>
    <col min="5607" max="5635" width="15.5546875" style="70" customWidth="1"/>
    <col min="5636" max="5854" width="9.21875" style="70"/>
    <col min="5855" max="5855" width="3" style="70" customWidth="1"/>
    <col min="5856" max="5856" width="50.5546875" style="70" customWidth="1"/>
    <col min="5857" max="5858" width="18.44140625" style="70" customWidth="1"/>
    <col min="5859" max="5862" width="18.44140625" style="70" bestFit="1" customWidth="1"/>
    <col min="5863" max="5891" width="15.5546875" style="70" customWidth="1"/>
    <col min="5892" max="6110" width="9.21875" style="70"/>
    <col min="6111" max="6111" width="3" style="70" customWidth="1"/>
    <col min="6112" max="6112" width="50.5546875" style="70" customWidth="1"/>
    <col min="6113" max="6114" width="18.44140625" style="70" customWidth="1"/>
    <col min="6115" max="6118" width="18.44140625" style="70" bestFit="1" customWidth="1"/>
    <col min="6119" max="6147" width="15.5546875" style="70" customWidth="1"/>
    <col min="6148" max="6366" width="9.21875" style="70"/>
    <col min="6367" max="6367" width="3" style="70" customWidth="1"/>
    <col min="6368" max="6368" width="50.5546875" style="70" customWidth="1"/>
    <col min="6369" max="6370" width="18.44140625" style="70" customWidth="1"/>
    <col min="6371" max="6374" width="18.44140625" style="70" bestFit="1" customWidth="1"/>
    <col min="6375" max="6403" width="15.5546875" style="70" customWidth="1"/>
    <col min="6404" max="6622" width="9.21875" style="70"/>
    <col min="6623" max="6623" width="3" style="70" customWidth="1"/>
    <col min="6624" max="6624" width="50.5546875" style="70" customWidth="1"/>
    <col min="6625" max="6626" width="18.44140625" style="70" customWidth="1"/>
    <col min="6627" max="6630" width="18.44140625" style="70" bestFit="1" customWidth="1"/>
    <col min="6631" max="6659" width="15.5546875" style="70" customWidth="1"/>
    <col min="6660" max="6878" width="9.21875" style="70"/>
    <col min="6879" max="6879" width="3" style="70" customWidth="1"/>
    <col min="6880" max="6880" width="50.5546875" style="70" customWidth="1"/>
    <col min="6881" max="6882" width="18.44140625" style="70" customWidth="1"/>
    <col min="6883" max="6886" width="18.44140625" style="70" bestFit="1" customWidth="1"/>
    <col min="6887" max="6915" width="15.5546875" style="70" customWidth="1"/>
    <col min="6916" max="7134" width="9.21875" style="70"/>
    <col min="7135" max="7135" width="3" style="70" customWidth="1"/>
    <col min="7136" max="7136" width="50.5546875" style="70" customWidth="1"/>
    <col min="7137" max="7138" width="18.44140625" style="70" customWidth="1"/>
    <col min="7139" max="7142" width="18.44140625" style="70" bestFit="1" customWidth="1"/>
    <col min="7143" max="7171" width="15.5546875" style="70" customWidth="1"/>
    <col min="7172" max="7390" width="9.21875" style="70"/>
    <col min="7391" max="7391" width="3" style="70" customWidth="1"/>
    <col min="7392" max="7392" width="50.5546875" style="70" customWidth="1"/>
    <col min="7393" max="7394" width="18.44140625" style="70" customWidth="1"/>
    <col min="7395" max="7398" width="18.44140625" style="70" bestFit="1" customWidth="1"/>
    <col min="7399" max="7427" width="15.5546875" style="70" customWidth="1"/>
    <col min="7428" max="7646" width="9.21875" style="70"/>
    <col min="7647" max="7647" width="3" style="70" customWidth="1"/>
    <col min="7648" max="7648" width="50.5546875" style="70" customWidth="1"/>
    <col min="7649" max="7650" width="18.44140625" style="70" customWidth="1"/>
    <col min="7651" max="7654" width="18.44140625" style="70" bestFit="1" customWidth="1"/>
    <col min="7655" max="7683" width="15.5546875" style="70" customWidth="1"/>
    <col min="7684" max="7902" width="9.21875" style="70"/>
    <col min="7903" max="7903" width="3" style="70" customWidth="1"/>
    <col min="7904" max="7904" width="50.5546875" style="70" customWidth="1"/>
    <col min="7905" max="7906" width="18.44140625" style="70" customWidth="1"/>
    <col min="7907" max="7910" width="18.44140625" style="70" bestFit="1" customWidth="1"/>
    <col min="7911" max="7939" width="15.5546875" style="70" customWidth="1"/>
    <col min="7940" max="8158" width="9.21875" style="70"/>
    <col min="8159" max="8159" width="3" style="70" customWidth="1"/>
    <col min="8160" max="8160" width="50.5546875" style="70" customWidth="1"/>
    <col min="8161" max="8162" width="18.44140625" style="70" customWidth="1"/>
    <col min="8163" max="8166" width="18.44140625" style="70" bestFit="1" customWidth="1"/>
    <col min="8167" max="8195" width="15.5546875" style="70" customWidth="1"/>
    <col min="8196" max="8414" width="9.21875" style="70"/>
    <col min="8415" max="8415" width="3" style="70" customWidth="1"/>
    <col min="8416" max="8416" width="50.5546875" style="70" customWidth="1"/>
    <col min="8417" max="8418" width="18.44140625" style="70" customWidth="1"/>
    <col min="8419" max="8422" width="18.44140625" style="70" bestFit="1" customWidth="1"/>
    <col min="8423" max="8451" width="15.5546875" style="70" customWidth="1"/>
    <col min="8452" max="8670" width="9.21875" style="70"/>
    <col min="8671" max="8671" width="3" style="70" customWidth="1"/>
    <col min="8672" max="8672" width="50.5546875" style="70" customWidth="1"/>
    <col min="8673" max="8674" width="18.44140625" style="70" customWidth="1"/>
    <col min="8675" max="8678" width="18.44140625" style="70" bestFit="1" customWidth="1"/>
    <col min="8679" max="8707" width="15.5546875" style="70" customWidth="1"/>
    <col min="8708" max="8926" width="9.21875" style="70"/>
    <col min="8927" max="8927" width="3" style="70" customWidth="1"/>
    <col min="8928" max="8928" width="50.5546875" style="70" customWidth="1"/>
    <col min="8929" max="8930" width="18.44140625" style="70" customWidth="1"/>
    <col min="8931" max="8934" width="18.44140625" style="70" bestFit="1" customWidth="1"/>
    <col min="8935" max="8963" width="15.5546875" style="70" customWidth="1"/>
    <col min="8964" max="9182" width="9.21875" style="70"/>
    <col min="9183" max="9183" width="3" style="70" customWidth="1"/>
    <col min="9184" max="9184" width="50.5546875" style="70" customWidth="1"/>
    <col min="9185" max="9186" width="18.44140625" style="70" customWidth="1"/>
    <col min="9187" max="9190" width="18.44140625" style="70" bestFit="1" customWidth="1"/>
    <col min="9191" max="9219" width="15.5546875" style="70" customWidth="1"/>
    <col min="9220" max="9438" width="9.21875" style="70"/>
    <col min="9439" max="9439" width="3" style="70" customWidth="1"/>
    <col min="9440" max="9440" width="50.5546875" style="70" customWidth="1"/>
    <col min="9441" max="9442" width="18.44140625" style="70" customWidth="1"/>
    <col min="9443" max="9446" width="18.44140625" style="70" bestFit="1" customWidth="1"/>
    <col min="9447" max="9475" width="15.5546875" style="70" customWidth="1"/>
    <col min="9476" max="9694" width="9.21875" style="70"/>
    <col min="9695" max="9695" width="3" style="70" customWidth="1"/>
    <col min="9696" max="9696" width="50.5546875" style="70" customWidth="1"/>
    <col min="9697" max="9698" width="18.44140625" style="70" customWidth="1"/>
    <col min="9699" max="9702" width="18.44140625" style="70" bestFit="1" customWidth="1"/>
    <col min="9703" max="9731" width="15.5546875" style="70" customWidth="1"/>
    <col min="9732" max="9950" width="9.21875" style="70"/>
    <col min="9951" max="9951" width="3" style="70" customWidth="1"/>
    <col min="9952" max="9952" width="50.5546875" style="70" customWidth="1"/>
    <col min="9953" max="9954" width="18.44140625" style="70" customWidth="1"/>
    <col min="9955" max="9958" width="18.44140625" style="70" bestFit="1" customWidth="1"/>
    <col min="9959" max="9987" width="15.5546875" style="70" customWidth="1"/>
    <col min="9988" max="10206" width="9.21875" style="70"/>
    <col min="10207" max="10207" width="3" style="70" customWidth="1"/>
    <col min="10208" max="10208" width="50.5546875" style="70" customWidth="1"/>
    <col min="10209" max="10210" width="18.44140625" style="70" customWidth="1"/>
    <col min="10211" max="10214" width="18.44140625" style="70" bestFit="1" customWidth="1"/>
    <col min="10215" max="10243" width="15.5546875" style="70" customWidth="1"/>
    <col min="10244" max="10462" width="9.21875" style="70"/>
    <col min="10463" max="10463" width="3" style="70" customWidth="1"/>
    <col min="10464" max="10464" width="50.5546875" style="70" customWidth="1"/>
    <col min="10465" max="10466" width="18.44140625" style="70" customWidth="1"/>
    <col min="10467" max="10470" width="18.44140625" style="70" bestFit="1" customWidth="1"/>
    <col min="10471" max="10499" width="15.5546875" style="70" customWidth="1"/>
    <col min="10500" max="10718" width="9.21875" style="70"/>
    <col min="10719" max="10719" width="3" style="70" customWidth="1"/>
    <col min="10720" max="10720" width="50.5546875" style="70" customWidth="1"/>
    <col min="10721" max="10722" width="18.44140625" style="70" customWidth="1"/>
    <col min="10723" max="10726" width="18.44140625" style="70" bestFit="1" customWidth="1"/>
    <col min="10727" max="10755" width="15.5546875" style="70" customWidth="1"/>
    <col min="10756" max="10974" width="9.21875" style="70"/>
    <col min="10975" max="10975" width="3" style="70" customWidth="1"/>
    <col min="10976" max="10976" width="50.5546875" style="70" customWidth="1"/>
    <col min="10977" max="10978" width="18.44140625" style="70" customWidth="1"/>
    <col min="10979" max="10982" width="18.44140625" style="70" bestFit="1" customWidth="1"/>
    <col min="10983" max="11011" width="15.5546875" style="70" customWidth="1"/>
    <col min="11012" max="11230" width="9.21875" style="70"/>
    <col min="11231" max="11231" width="3" style="70" customWidth="1"/>
    <col min="11232" max="11232" width="50.5546875" style="70" customWidth="1"/>
    <col min="11233" max="11234" width="18.44140625" style="70" customWidth="1"/>
    <col min="11235" max="11238" width="18.44140625" style="70" bestFit="1" customWidth="1"/>
    <col min="11239" max="11267" width="15.5546875" style="70" customWidth="1"/>
    <col min="11268" max="11486" width="9.21875" style="70"/>
    <col min="11487" max="11487" width="3" style="70" customWidth="1"/>
    <col min="11488" max="11488" width="50.5546875" style="70" customWidth="1"/>
    <col min="11489" max="11490" width="18.44140625" style="70" customWidth="1"/>
    <col min="11491" max="11494" width="18.44140625" style="70" bestFit="1" customWidth="1"/>
    <col min="11495" max="11523" width="15.5546875" style="70" customWidth="1"/>
    <col min="11524" max="11742" width="9.21875" style="70"/>
    <col min="11743" max="11743" width="3" style="70" customWidth="1"/>
    <col min="11744" max="11744" width="50.5546875" style="70" customWidth="1"/>
    <col min="11745" max="11746" width="18.44140625" style="70" customWidth="1"/>
    <col min="11747" max="11750" width="18.44140625" style="70" bestFit="1" customWidth="1"/>
    <col min="11751" max="11779" width="15.5546875" style="70" customWidth="1"/>
    <col min="11780" max="11998" width="9.21875" style="70"/>
    <col min="11999" max="11999" width="3" style="70" customWidth="1"/>
    <col min="12000" max="12000" width="50.5546875" style="70" customWidth="1"/>
    <col min="12001" max="12002" width="18.44140625" style="70" customWidth="1"/>
    <col min="12003" max="12006" width="18.44140625" style="70" bestFit="1" customWidth="1"/>
    <col min="12007" max="12035" width="15.5546875" style="70" customWidth="1"/>
    <col min="12036" max="12254" width="9.21875" style="70"/>
    <col min="12255" max="12255" width="3" style="70" customWidth="1"/>
    <col min="12256" max="12256" width="50.5546875" style="70" customWidth="1"/>
    <col min="12257" max="12258" width="18.44140625" style="70" customWidth="1"/>
    <col min="12259" max="12262" width="18.44140625" style="70" bestFit="1" customWidth="1"/>
    <col min="12263" max="12291" width="15.5546875" style="70" customWidth="1"/>
    <col min="12292" max="12510" width="9.21875" style="70"/>
    <col min="12511" max="12511" width="3" style="70" customWidth="1"/>
    <col min="12512" max="12512" width="50.5546875" style="70" customWidth="1"/>
    <col min="12513" max="12514" width="18.44140625" style="70" customWidth="1"/>
    <col min="12515" max="12518" width="18.44140625" style="70" bestFit="1" customWidth="1"/>
    <col min="12519" max="12547" width="15.5546875" style="70" customWidth="1"/>
    <col min="12548" max="12766" width="9.21875" style="70"/>
    <col min="12767" max="12767" width="3" style="70" customWidth="1"/>
    <col min="12768" max="12768" width="50.5546875" style="70" customWidth="1"/>
    <col min="12769" max="12770" width="18.44140625" style="70" customWidth="1"/>
    <col min="12771" max="12774" width="18.44140625" style="70" bestFit="1" customWidth="1"/>
    <col min="12775" max="12803" width="15.5546875" style="70" customWidth="1"/>
    <col min="12804" max="13022" width="9.21875" style="70"/>
    <col min="13023" max="13023" width="3" style="70" customWidth="1"/>
    <col min="13024" max="13024" width="50.5546875" style="70" customWidth="1"/>
    <col min="13025" max="13026" width="18.44140625" style="70" customWidth="1"/>
    <col min="13027" max="13030" width="18.44140625" style="70" bestFit="1" customWidth="1"/>
    <col min="13031" max="13059" width="15.5546875" style="70" customWidth="1"/>
    <col min="13060" max="13278" width="9.21875" style="70"/>
    <col min="13279" max="13279" width="3" style="70" customWidth="1"/>
    <col min="13280" max="13280" width="50.5546875" style="70" customWidth="1"/>
    <col min="13281" max="13282" width="18.44140625" style="70" customWidth="1"/>
    <col min="13283" max="13286" width="18.44140625" style="70" bestFit="1" customWidth="1"/>
    <col min="13287" max="13315" width="15.5546875" style="70" customWidth="1"/>
    <col min="13316" max="13534" width="9.21875" style="70"/>
    <col min="13535" max="13535" width="3" style="70" customWidth="1"/>
    <col min="13536" max="13536" width="50.5546875" style="70" customWidth="1"/>
    <col min="13537" max="13538" width="18.44140625" style="70" customWidth="1"/>
    <col min="13539" max="13542" width="18.44140625" style="70" bestFit="1" customWidth="1"/>
    <col min="13543" max="13571" width="15.5546875" style="70" customWidth="1"/>
    <col min="13572" max="13790" width="9.21875" style="70"/>
    <col min="13791" max="13791" width="3" style="70" customWidth="1"/>
    <col min="13792" max="13792" width="50.5546875" style="70" customWidth="1"/>
    <col min="13793" max="13794" width="18.44140625" style="70" customWidth="1"/>
    <col min="13795" max="13798" width="18.44140625" style="70" bestFit="1" customWidth="1"/>
    <col min="13799" max="13827" width="15.5546875" style="70" customWidth="1"/>
    <col min="13828" max="14046" width="9.21875" style="70"/>
    <col min="14047" max="14047" width="3" style="70" customWidth="1"/>
    <col min="14048" max="14048" width="50.5546875" style="70" customWidth="1"/>
    <col min="14049" max="14050" width="18.44140625" style="70" customWidth="1"/>
    <col min="14051" max="14054" width="18.44140625" style="70" bestFit="1" customWidth="1"/>
    <col min="14055" max="14083" width="15.5546875" style="70" customWidth="1"/>
    <col min="14084" max="14302" width="9.21875" style="70"/>
    <col min="14303" max="14303" width="3" style="70" customWidth="1"/>
    <col min="14304" max="14304" width="50.5546875" style="70" customWidth="1"/>
    <col min="14305" max="14306" width="18.44140625" style="70" customWidth="1"/>
    <col min="14307" max="14310" width="18.44140625" style="70" bestFit="1" customWidth="1"/>
    <col min="14311" max="14339" width="15.5546875" style="70" customWidth="1"/>
    <col min="14340" max="14558" width="9.21875" style="70"/>
    <col min="14559" max="14559" width="3" style="70" customWidth="1"/>
    <col min="14560" max="14560" width="50.5546875" style="70" customWidth="1"/>
    <col min="14561" max="14562" width="18.44140625" style="70" customWidth="1"/>
    <col min="14563" max="14566" width="18.44140625" style="70" bestFit="1" customWidth="1"/>
    <col min="14567" max="14595" width="15.5546875" style="70" customWidth="1"/>
    <col min="14596" max="14814" width="9.21875" style="70"/>
    <col min="14815" max="14815" width="3" style="70" customWidth="1"/>
    <col min="14816" max="14816" width="50.5546875" style="70" customWidth="1"/>
    <col min="14817" max="14818" width="18.44140625" style="70" customWidth="1"/>
    <col min="14819" max="14822" width="18.44140625" style="70" bestFit="1" customWidth="1"/>
    <col min="14823" max="14851" width="15.5546875" style="70" customWidth="1"/>
    <col min="14852" max="15070" width="9.21875" style="70"/>
    <col min="15071" max="15071" width="3" style="70" customWidth="1"/>
    <col min="15072" max="15072" width="50.5546875" style="70" customWidth="1"/>
    <col min="15073" max="15074" width="18.44140625" style="70" customWidth="1"/>
    <col min="15075" max="15078" width="18.44140625" style="70" bestFit="1" customWidth="1"/>
    <col min="15079" max="15107" width="15.5546875" style="70" customWidth="1"/>
    <col min="15108" max="15326" width="9.21875" style="70"/>
    <col min="15327" max="15327" width="3" style="70" customWidth="1"/>
    <col min="15328" max="15328" width="50.5546875" style="70" customWidth="1"/>
    <col min="15329" max="15330" width="18.44140625" style="70" customWidth="1"/>
    <col min="15331" max="15334" width="18.44140625" style="70" bestFit="1" customWidth="1"/>
    <col min="15335" max="15363" width="15.5546875" style="70" customWidth="1"/>
    <col min="15364" max="15582" width="9.21875" style="70"/>
    <col min="15583" max="15583" width="3" style="70" customWidth="1"/>
    <col min="15584" max="15584" width="50.5546875" style="70" customWidth="1"/>
    <col min="15585" max="15586" width="18.44140625" style="70" customWidth="1"/>
    <col min="15587" max="15590" width="18.44140625" style="70" bestFit="1" customWidth="1"/>
    <col min="15591" max="15619" width="15.5546875" style="70" customWidth="1"/>
    <col min="15620" max="15838" width="9.21875" style="70"/>
    <col min="15839" max="15839" width="3" style="70" customWidth="1"/>
    <col min="15840" max="15840" width="50.5546875" style="70" customWidth="1"/>
    <col min="15841" max="15842" width="18.44140625" style="70" customWidth="1"/>
    <col min="15843" max="15846" width="18.44140625" style="70" bestFit="1" customWidth="1"/>
    <col min="15847" max="15875" width="15.5546875" style="70" customWidth="1"/>
    <col min="15876" max="16094" width="9.21875" style="70"/>
    <col min="16095" max="16095" width="3" style="70" customWidth="1"/>
    <col min="16096" max="16096" width="50.5546875" style="70" customWidth="1"/>
    <col min="16097" max="16098" width="18.44140625" style="70" customWidth="1"/>
    <col min="16099" max="16102" width="18.44140625" style="70" bestFit="1" customWidth="1"/>
    <col min="16103" max="16131" width="15.5546875" style="70" customWidth="1"/>
    <col min="16132" max="16384" width="9.21875" style="70"/>
  </cols>
  <sheetData>
    <row r="1" spans="1:2" s="165" customFormat="1" ht="15" customHeight="1">
      <c r="A1" s="53" t="s">
        <v>2437</v>
      </c>
      <c r="B1" s="262" t="s">
        <v>2345</v>
      </c>
    </row>
    <row r="2" spans="1:2" ht="15" customHeight="1">
      <c r="A2" s="201"/>
      <c r="B2" s="136" t="s">
        <v>2476</v>
      </c>
    </row>
    <row r="3" spans="1:2" ht="15" customHeight="1">
      <c r="A3" s="202" t="s">
        <v>3189</v>
      </c>
      <c r="B3" s="168" t="s">
        <v>2492</v>
      </c>
    </row>
    <row r="4" spans="1:2" s="171" customFormat="1" ht="15" customHeight="1">
      <c r="A4" s="185" t="s">
        <v>3190</v>
      </c>
      <c r="B4" s="239">
        <v>7280.4398359100014</v>
      </c>
    </row>
    <row r="5" spans="1:2" s="171" customFormat="1" ht="15" customHeight="1">
      <c r="A5" s="185" t="s">
        <v>3191</v>
      </c>
      <c r="B5" s="239">
        <v>9154.2612831200022</v>
      </c>
    </row>
    <row r="6" spans="1:2" s="171" customFormat="1" ht="15" customHeight="1">
      <c r="A6" s="185" t="s">
        <v>3192</v>
      </c>
      <c r="B6" s="239">
        <v>2917.6248306999996</v>
      </c>
    </row>
    <row r="7" spans="1:2" s="171" customFormat="1" ht="15" customHeight="1">
      <c r="A7" s="185" t="s">
        <v>3193</v>
      </c>
      <c r="B7" s="239">
        <v>6021.5231902800006</v>
      </c>
    </row>
    <row r="8" spans="1:2" s="171" customFormat="1" ht="15" customHeight="1">
      <c r="A8" s="185" t="s">
        <v>3194</v>
      </c>
      <c r="B8" s="239">
        <v>8170.9756106199993</v>
      </c>
    </row>
    <row r="9" spans="1:2">
      <c r="B9" s="260"/>
    </row>
    <row r="11" spans="1:2">
      <c r="B11" s="260"/>
    </row>
    <row r="12" spans="1:2">
      <c r="B12" s="260"/>
    </row>
    <row r="13" spans="1:2">
      <c r="B13" s="260"/>
    </row>
    <row r="14" spans="1:2">
      <c r="B14" s="260"/>
    </row>
    <row r="15" spans="1:2">
      <c r="B15" s="260"/>
    </row>
    <row r="16" spans="1:2">
      <c r="B16" s="260"/>
    </row>
    <row r="375" spans="61:62" ht="15" customHeight="1">
      <c r="BI375" s="58"/>
      <c r="BJ375" s="58"/>
    </row>
  </sheetData>
  <hyperlinks>
    <hyperlink ref="A1" location="Menu!E58" display="Montante das Operações em Atraso" xr:uid="{B163FE3C-EA4D-4139-BCBB-5DAA3F243DFD}"/>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333BA-8BC2-457C-BD64-F49CBDBC12A5}">
  <sheetPr codeName="Plan35">
    <tabColor rgb="FF5F6062"/>
  </sheetPr>
  <dimension ref="A1:D26"/>
  <sheetViews>
    <sheetView workbookViewId="0">
      <selection sqref="A1:XFD1048576"/>
    </sheetView>
  </sheetViews>
  <sheetFormatPr defaultColWidth="9.21875" defaultRowHeight="13.8"/>
  <cols>
    <col min="1" max="1" width="5.5546875" style="70" customWidth="1"/>
    <col min="2" max="2" width="45.5546875" style="70" customWidth="1"/>
    <col min="3" max="3" width="23.44140625" style="70" bestFit="1" customWidth="1"/>
    <col min="4" max="16384" width="9.21875" style="70"/>
  </cols>
  <sheetData>
    <row r="1" spans="1:4" s="165" customFormat="1" ht="15.6">
      <c r="A1" s="53" t="s">
        <v>2878</v>
      </c>
      <c r="B1" s="54"/>
      <c r="C1" s="246"/>
    </row>
    <row r="2" spans="1:4" s="165" customFormat="1" ht="15.6">
      <c r="A2" s="53"/>
      <c r="B2" s="54"/>
      <c r="C2" s="247" t="s">
        <v>2345</v>
      </c>
    </row>
    <row r="3" spans="1:4" ht="15" customHeight="1">
      <c r="A3" s="248"/>
      <c r="B3" s="249"/>
      <c r="C3" s="136" t="s">
        <v>2476</v>
      </c>
    </row>
    <row r="4" spans="1:4" ht="15" customHeight="1">
      <c r="A4" s="136"/>
      <c r="B4" s="250"/>
      <c r="C4" s="251" t="s">
        <v>3014</v>
      </c>
    </row>
    <row r="5" spans="1:4" s="253" customFormat="1" ht="15" customHeight="1">
      <c r="A5" s="203" t="s">
        <v>2879</v>
      </c>
      <c r="B5" s="203"/>
      <c r="C5" s="252">
        <v>-26317</v>
      </c>
    </row>
    <row r="6" spans="1:4" s="171" customFormat="1" hidden="1">
      <c r="A6" s="254" t="s">
        <v>3195</v>
      </c>
      <c r="B6" s="185"/>
      <c r="C6" s="170"/>
    </row>
    <row r="7" spans="1:4" s="253" customFormat="1" hidden="1">
      <c r="A7" s="185" t="s">
        <v>3196</v>
      </c>
      <c r="B7" s="203"/>
      <c r="C7" s="170">
        <v>0</v>
      </c>
    </row>
    <row r="8" spans="1:4" s="253" customFormat="1" hidden="1">
      <c r="A8" s="185" t="s">
        <v>3197</v>
      </c>
      <c r="B8" s="203"/>
      <c r="C8" s="170">
        <v>0</v>
      </c>
    </row>
    <row r="9" spans="1:4" s="171" customFormat="1" ht="15" customHeight="1">
      <c r="A9" s="185" t="s">
        <v>3198</v>
      </c>
      <c r="B9" s="185"/>
      <c r="C9" s="170">
        <v>-4224</v>
      </c>
    </row>
    <row r="10" spans="1:4" s="171" customFormat="1" ht="15" customHeight="1">
      <c r="A10" s="185"/>
      <c r="B10" s="185" t="s">
        <v>3199</v>
      </c>
      <c r="C10" s="170">
        <v>-4224</v>
      </c>
    </row>
    <row r="11" spans="1:4" s="171" customFormat="1" ht="15" customHeight="1">
      <c r="A11" s="185"/>
      <c r="B11" s="185" t="s">
        <v>3200</v>
      </c>
      <c r="C11" s="255">
        <v>0</v>
      </c>
      <c r="D11" s="256"/>
    </row>
    <row r="12" spans="1:4" s="171" customFormat="1" ht="15" customHeight="1">
      <c r="A12" s="257" t="s">
        <v>3201</v>
      </c>
      <c r="B12" s="185"/>
      <c r="C12" s="170">
        <v>5550</v>
      </c>
    </row>
    <row r="13" spans="1:4" s="253" customFormat="1" ht="15" customHeight="1">
      <c r="A13" s="203" t="s">
        <v>2886</v>
      </c>
      <c r="B13" s="203"/>
      <c r="C13" s="252">
        <v>-24991</v>
      </c>
    </row>
    <row r="14" spans="1:4" s="171" customFormat="1" ht="15" customHeight="1">
      <c r="A14" s="185"/>
      <c r="B14" s="185" t="s">
        <v>1883</v>
      </c>
      <c r="C14" s="170">
        <v>-19774</v>
      </c>
    </row>
    <row r="15" spans="1:4" s="171" customFormat="1" ht="15" customHeight="1">
      <c r="A15" s="185"/>
      <c r="B15" s="185" t="s">
        <v>3202</v>
      </c>
      <c r="C15" s="170">
        <v>-5217</v>
      </c>
    </row>
    <row r="16" spans="1:4" s="171" customFormat="1" ht="14.4">
      <c r="A16" s="258"/>
      <c r="B16" s="156"/>
      <c r="C16" s="259"/>
    </row>
    <row r="17" spans="2:3">
      <c r="C17" s="260"/>
    </row>
    <row r="18" spans="2:3">
      <c r="B18" s="261"/>
      <c r="C18" s="261"/>
    </row>
    <row r="19" spans="2:3">
      <c r="B19" s="261"/>
      <c r="C19" s="261"/>
    </row>
    <row r="20" spans="2:3">
      <c r="C20" s="261"/>
    </row>
    <row r="21" spans="2:3">
      <c r="C21" s="261"/>
    </row>
    <row r="22" spans="2:3">
      <c r="C22" s="261"/>
    </row>
    <row r="23" spans="2:3">
      <c r="C23" s="261"/>
    </row>
    <row r="24" spans="2:3">
      <c r="C24" s="261"/>
    </row>
    <row r="25" spans="2:3">
      <c r="C25" s="261"/>
    </row>
    <row r="26" spans="2:3">
      <c r="C26" s="261"/>
    </row>
  </sheetData>
  <hyperlinks>
    <hyperlink ref="A1" location="Menu!E60" display="Evolução da Provisão para Créditos de Liquidação Duvidosa no Trimestre" xr:uid="{49D0569E-B43D-489D-B000-F8CA6BC752C9}"/>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E116C-5770-411E-A569-A3C5C8DB87DE}">
  <sheetPr codeName="Plan45">
    <tabColor rgb="FF5F6062"/>
  </sheetPr>
  <dimension ref="A1:CD395"/>
  <sheetViews>
    <sheetView workbookViewId="0">
      <selection sqref="A1:XFD1048576"/>
    </sheetView>
  </sheetViews>
  <sheetFormatPr defaultColWidth="9.21875" defaultRowHeight="13.8"/>
  <cols>
    <col min="1" max="1" width="73.5546875" style="70" bestFit="1" customWidth="1"/>
    <col min="2" max="21" width="10.5546875" style="70" bestFit="1" customWidth="1"/>
    <col min="22" max="22" width="13.5546875" style="70" customWidth="1"/>
    <col min="23" max="16384" width="9.21875" style="70"/>
  </cols>
  <sheetData>
    <row r="1" spans="1:21" ht="15.6">
      <c r="A1" s="53" t="s">
        <v>2894</v>
      </c>
      <c r="U1" s="135" t="s">
        <v>2345</v>
      </c>
    </row>
    <row r="2" spans="1:21" ht="15" customHeight="1">
      <c r="B2" s="198" t="s">
        <v>2475</v>
      </c>
      <c r="C2" s="198"/>
      <c r="D2" s="198"/>
      <c r="E2" s="198"/>
      <c r="F2" s="198"/>
      <c r="G2" s="198"/>
      <c r="H2" s="198"/>
      <c r="I2" s="198"/>
      <c r="J2" s="198"/>
      <c r="K2" s="198"/>
      <c r="L2" s="198"/>
      <c r="M2" s="198"/>
      <c r="N2" s="136"/>
      <c r="O2" s="136"/>
      <c r="P2" s="136"/>
      <c r="Q2" s="136"/>
      <c r="R2" s="136" t="s">
        <v>2625</v>
      </c>
      <c r="S2" s="136"/>
      <c r="T2" s="136"/>
      <c r="U2" s="136"/>
    </row>
    <row r="3" spans="1:21" s="233" customFormat="1">
      <c r="A3" s="231"/>
      <c r="B3" s="168" t="s">
        <v>2520</v>
      </c>
      <c r="C3" s="168" t="s">
        <v>2508</v>
      </c>
      <c r="D3" s="168" t="s">
        <v>2477</v>
      </c>
      <c r="E3" s="219" t="s">
        <v>2478</v>
      </c>
      <c r="F3" s="219">
        <v>43100</v>
      </c>
      <c r="G3" s="219">
        <v>43008</v>
      </c>
      <c r="H3" s="219" t="s">
        <v>2481</v>
      </c>
      <c r="I3" s="219" t="s">
        <v>2482</v>
      </c>
      <c r="J3" s="219" t="s">
        <v>2483</v>
      </c>
      <c r="K3" s="232" t="s">
        <v>2484</v>
      </c>
      <c r="L3" s="232">
        <v>42551</v>
      </c>
      <c r="M3" s="110" t="s">
        <v>2486</v>
      </c>
      <c r="N3" s="110" t="s">
        <v>2487</v>
      </c>
      <c r="O3" s="110" t="s">
        <v>2488</v>
      </c>
      <c r="P3" s="110" t="s">
        <v>2489</v>
      </c>
      <c r="Q3" s="110" t="s">
        <v>2490</v>
      </c>
      <c r="R3" s="110" t="s">
        <v>2491</v>
      </c>
      <c r="S3" s="110" t="s">
        <v>2522</v>
      </c>
      <c r="T3" s="110" t="s">
        <v>2523</v>
      </c>
      <c r="U3" s="219" t="s">
        <v>2492</v>
      </c>
    </row>
    <row r="4" spans="1:21" ht="15" customHeight="1">
      <c r="A4" s="203" t="s">
        <v>3203</v>
      </c>
      <c r="B4" s="234">
        <v>315203.12131104991</v>
      </c>
      <c r="C4" s="234">
        <v>285512.66577920999</v>
      </c>
      <c r="D4" s="234">
        <v>278621.74460158008</v>
      </c>
      <c r="E4" s="234">
        <v>275442.89234775008</v>
      </c>
      <c r="F4" s="234">
        <v>287670.91234840016</v>
      </c>
      <c r="G4" s="234">
        <v>299028.58915798005</v>
      </c>
      <c r="H4" s="234">
        <v>307294.69975744007</v>
      </c>
      <c r="I4" s="234">
        <v>311960.69571976451</v>
      </c>
      <c r="J4" s="235">
        <v>338164</v>
      </c>
      <c r="K4" s="235">
        <v>320415</v>
      </c>
      <c r="L4" s="235">
        <v>314593.03154219303</v>
      </c>
      <c r="M4" s="235">
        <v>295167</v>
      </c>
      <c r="N4" s="235">
        <v>318627.92824606568</v>
      </c>
      <c r="O4" s="236">
        <v>287112.07122166001</v>
      </c>
      <c r="P4" s="236">
        <v>278221.181918705</v>
      </c>
      <c r="Q4" s="236">
        <v>306756.90517858998</v>
      </c>
      <c r="R4" s="236">
        <v>308239.46232406993</v>
      </c>
      <c r="S4" s="236">
        <v>287077.92020211992</v>
      </c>
      <c r="T4" s="236">
        <v>272813.92596448999</v>
      </c>
      <c r="U4" s="236">
        <v>278344.12035042007</v>
      </c>
    </row>
    <row r="5" spans="1:21">
      <c r="A5" s="185" t="s">
        <v>2897</v>
      </c>
      <c r="B5" s="237">
        <v>315203.12131104991</v>
      </c>
      <c r="C5" s="237">
        <v>285512.66577920999</v>
      </c>
      <c r="D5" s="237">
        <v>278621.74460158008</v>
      </c>
      <c r="E5" s="237">
        <v>275442.89234775008</v>
      </c>
      <c r="F5" s="237">
        <v>287670.91234840016</v>
      </c>
      <c r="G5" s="237">
        <v>299028.58915798005</v>
      </c>
      <c r="H5" s="237">
        <v>307274.72872863006</v>
      </c>
      <c r="I5" s="237">
        <v>311942.15052121645</v>
      </c>
      <c r="J5" s="238">
        <v>338164</v>
      </c>
      <c r="K5" s="238">
        <v>320415</v>
      </c>
      <c r="L5" s="238">
        <v>314593.03154219303</v>
      </c>
      <c r="M5" s="238">
        <v>295167</v>
      </c>
      <c r="N5" s="238">
        <v>318627.92824606568</v>
      </c>
      <c r="O5" s="239">
        <v>287112.07122166001</v>
      </c>
      <c r="P5" s="239">
        <v>278221.18191870494</v>
      </c>
      <c r="Q5" s="239">
        <v>306756.90517858998</v>
      </c>
      <c r="R5" s="239">
        <v>308239.46232406993</v>
      </c>
      <c r="S5" s="239">
        <v>287077.92020211992</v>
      </c>
      <c r="T5" s="239">
        <v>272813.92596448999</v>
      </c>
      <c r="U5" s="239">
        <v>278344.12035042007</v>
      </c>
    </row>
    <row r="6" spans="1:21">
      <c r="A6" s="124" t="s">
        <v>3204</v>
      </c>
      <c r="B6" s="240">
        <v>0</v>
      </c>
      <c r="C6" s="240">
        <v>0</v>
      </c>
      <c r="D6" s="240">
        <v>0</v>
      </c>
      <c r="E6" s="240">
        <v>0</v>
      </c>
      <c r="F6" s="240">
        <v>0</v>
      </c>
      <c r="G6" s="240">
        <v>0</v>
      </c>
      <c r="H6" s="240">
        <v>19.971028810000004</v>
      </c>
      <c r="I6" s="240">
        <v>18.5451985481</v>
      </c>
      <c r="J6" s="239">
        <v>0</v>
      </c>
      <c r="K6" s="239">
        <v>0</v>
      </c>
      <c r="L6" s="239">
        <v>0</v>
      </c>
      <c r="M6" s="239">
        <v>0</v>
      </c>
      <c r="N6" s="239">
        <v>0</v>
      </c>
      <c r="O6" s="239">
        <v>0</v>
      </c>
      <c r="P6" s="239">
        <v>0</v>
      </c>
      <c r="Q6" s="239">
        <v>0</v>
      </c>
      <c r="R6" s="239">
        <v>0</v>
      </c>
      <c r="S6" s="239">
        <v>0</v>
      </c>
      <c r="T6" s="239">
        <v>0</v>
      </c>
      <c r="U6" s="239">
        <v>0</v>
      </c>
    </row>
    <row r="7" spans="1:21">
      <c r="A7" s="241" t="s">
        <v>3205</v>
      </c>
      <c r="B7" s="242">
        <v>103790.60377027999</v>
      </c>
      <c r="C7" s="242">
        <v>71105.334285789999</v>
      </c>
      <c r="D7" s="242">
        <v>93693.780382130004</v>
      </c>
      <c r="E7" s="242">
        <v>222558.44070663999</v>
      </c>
      <c r="F7" s="242">
        <v>13952.78026901</v>
      </c>
      <c r="G7" s="242">
        <v>27871.635728630001</v>
      </c>
      <c r="H7" s="242">
        <v>45687.666942679993</v>
      </c>
      <c r="I7" s="242">
        <v>26324.980448078837</v>
      </c>
      <c r="J7" s="235">
        <v>41337</v>
      </c>
      <c r="K7" s="235">
        <v>32077</v>
      </c>
      <c r="L7" s="235">
        <v>43052.156380610002</v>
      </c>
      <c r="M7" s="235">
        <v>53601</v>
      </c>
      <c r="N7" s="235">
        <v>14360.030438156322</v>
      </c>
      <c r="O7" s="236">
        <v>12747.921057969999</v>
      </c>
      <c r="P7" s="236">
        <v>7213.8389589799999</v>
      </c>
      <c r="Q7" s="236">
        <v>20726.019940350001</v>
      </c>
      <c r="R7" s="236">
        <v>42530.495456589997</v>
      </c>
      <c r="S7" s="236">
        <v>7381.0188051499999</v>
      </c>
      <c r="T7" s="236">
        <v>5956.9889717819997</v>
      </c>
      <c r="U7" s="236">
        <v>3532.450564013996</v>
      </c>
    </row>
    <row r="8" spans="1:21">
      <c r="A8" s="124" t="s">
        <v>3206</v>
      </c>
      <c r="B8" s="240">
        <v>35537.043013660004</v>
      </c>
      <c r="C8" s="240">
        <v>15753.099558479998</v>
      </c>
      <c r="D8" s="240">
        <v>28878.634519110001</v>
      </c>
      <c r="E8" s="240">
        <v>23253.233568579999</v>
      </c>
      <c r="F8" s="240">
        <v>13952.78026901</v>
      </c>
      <c r="G8" s="240">
        <v>27871.635728630001</v>
      </c>
      <c r="H8" s="240">
        <v>45687.666942679993</v>
      </c>
      <c r="I8" s="240">
        <v>26324.980448078837</v>
      </c>
      <c r="J8" s="238">
        <v>41337</v>
      </c>
      <c r="K8" s="238">
        <v>32077</v>
      </c>
      <c r="L8" s="238">
        <v>43052.156380610002</v>
      </c>
      <c r="M8" s="238">
        <v>53601</v>
      </c>
      <c r="N8" s="238">
        <v>14360.030438156322</v>
      </c>
      <c r="O8" s="239">
        <v>12747.921057969999</v>
      </c>
      <c r="P8" s="239">
        <v>7213.8389589799999</v>
      </c>
      <c r="Q8" s="239">
        <v>20726.019940350001</v>
      </c>
      <c r="R8" s="239">
        <v>42530.495456589997</v>
      </c>
      <c r="S8" s="239">
        <v>7381.0188051499999</v>
      </c>
      <c r="T8" s="239">
        <v>5697.6017528699995</v>
      </c>
      <c r="U8" s="239">
        <v>3264.5744827979961</v>
      </c>
    </row>
    <row r="9" spans="1:21">
      <c r="A9" s="124" t="s">
        <v>3207</v>
      </c>
      <c r="B9" s="240">
        <v>68253.560756619991</v>
      </c>
      <c r="C9" s="240">
        <v>55352.234727309995</v>
      </c>
      <c r="D9" s="240">
        <v>64815.14586302</v>
      </c>
      <c r="E9" s="240">
        <v>199305.20713806001</v>
      </c>
      <c r="F9" s="243">
        <v>0</v>
      </c>
      <c r="G9" s="243">
        <v>0</v>
      </c>
      <c r="H9" s="243">
        <v>0</v>
      </c>
      <c r="I9" s="243">
        <v>0</v>
      </c>
      <c r="J9" s="239">
        <v>0</v>
      </c>
      <c r="K9" s="239">
        <v>0</v>
      </c>
      <c r="L9" s="239">
        <v>0</v>
      </c>
      <c r="M9" s="239">
        <v>0</v>
      </c>
      <c r="N9" s="239">
        <v>0</v>
      </c>
      <c r="O9" s="239">
        <v>0</v>
      </c>
      <c r="P9" s="239">
        <v>0</v>
      </c>
      <c r="Q9" s="239">
        <v>0</v>
      </c>
      <c r="R9" s="239">
        <v>0</v>
      </c>
      <c r="S9" s="239">
        <v>0</v>
      </c>
      <c r="T9" s="239">
        <v>259.38721891199998</v>
      </c>
      <c r="U9" s="239">
        <v>267.87608121599999</v>
      </c>
    </row>
    <row r="10" spans="1:21">
      <c r="A10" s="124" t="s">
        <v>2898</v>
      </c>
      <c r="B10" s="243">
        <v>0</v>
      </c>
      <c r="C10" s="243">
        <v>0</v>
      </c>
      <c r="D10" s="243">
        <v>0</v>
      </c>
      <c r="E10" s="243">
        <v>0</v>
      </c>
      <c r="F10" s="243">
        <v>0</v>
      </c>
      <c r="G10" s="243">
        <v>0</v>
      </c>
      <c r="H10" s="243">
        <v>0</v>
      </c>
      <c r="I10" s="243">
        <v>0</v>
      </c>
      <c r="J10" s="243">
        <v>0</v>
      </c>
      <c r="K10" s="243">
        <v>0</v>
      </c>
      <c r="L10" s="243">
        <v>0</v>
      </c>
      <c r="M10" s="243">
        <v>0</v>
      </c>
      <c r="N10" s="243">
        <v>0</v>
      </c>
      <c r="O10" s="243">
        <v>0</v>
      </c>
      <c r="P10" s="243">
        <v>0</v>
      </c>
      <c r="Q10" s="243">
        <v>0</v>
      </c>
      <c r="R10" s="243">
        <v>0</v>
      </c>
      <c r="S10" s="243">
        <v>0</v>
      </c>
      <c r="T10" s="243">
        <v>0</v>
      </c>
      <c r="U10" s="243">
        <v>0</v>
      </c>
    </row>
    <row r="11" spans="1:21">
      <c r="A11" s="241" t="s">
        <v>2896</v>
      </c>
      <c r="B11" s="242">
        <v>46968.465256830001</v>
      </c>
      <c r="C11" s="242">
        <v>50692.410910650004</v>
      </c>
      <c r="D11" s="242">
        <v>51310.788080779988</v>
      </c>
      <c r="E11" s="242">
        <v>47273.715747600007</v>
      </c>
      <c r="F11" s="242">
        <v>41075.68217113</v>
      </c>
      <c r="G11" s="242">
        <v>41844.608384239997</v>
      </c>
      <c r="H11" s="242">
        <v>40424.912104040006</v>
      </c>
      <c r="I11" s="242">
        <v>40657.38715589371</v>
      </c>
      <c r="J11" s="235">
        <v>38742</v>
      </c>
      <c r="K11" s="235">
        <v>40154</v>
      </c>
      <c r="L11" s="235">
        <v>40012.247267231709</v>
      </c>
      <c r="M11" s="235">
        <v>37081</v>
      </c>
      <c r="N11" s="235">
        <v>35664.611166602321</v>
      </c>
      <c r="O11" s="236">
        <v>36036.072791210048</v>
      </c>
      <c r="P11" s="236">
        <v>34937.99532861582</v>
      </c>
      <c r="Q11" s="236">
        <v>34257.490552437957</v>
      </c>
      <c r="R11" s="236">
        <v>30774.211251645276</v>
      </c>
      <c r="S11" s="236">
        <v>24571.418146009499</v>
      </c>
      <c r="T11" s="236">
        <v>335.06239199954399</v>
      </c>
      <c r="U11" s="236">
        <v>407.41031671234856</v>
      </c>
    </row>
    <row r="12" spans="1:21">
      <c r="A12" s="244" t="s">
        <v>2897</v>
      </c>
      <c r="B12" s="240">
        <v>7219.4827993200006</v>
      </c>
      <c r="C12" s="240">
        <v>10399.75079735</v>
      </c>
      <c r="D12" s="240">
        <v>10332.4215504</v>
      </c>
      <c r="E12" s="240">
        <v>8446.5927888299993</v>
      </c>
      <c r="F12" s="240">
        <v>6702.4492823899991</v>
      </c>
      <c r="G12" s="240">
        <v>7397.8753282099997</v>
      </c>
      <c r="H12" s="240">
        <v>6338.5479047500003</v>
      </c>
      <c r="I12" s="240">
        <v>5927.1340451895012</v>
      </c>
      <c r="J12" s="238">
        <v>6034</v>
      </c>
      <c r="K12" s="238">
        <v>7042.5</v>
      </c>
      <c r="L12" s="238">
        <v>6164.6643247101174</v>
      </c>
      <c r="M12" s="238">
        <v>3559</v>
      </c>
      <c r="N12" s="238">
        <v>3647.3846492406119</v>
      </c>
      <c r="O12" s="239">
        <v>3972.0702787415016</v>
      </c>
      <c r="P12" s="239">
        <v>3035.7195460452995</v>
      </c>
      <c r="Q12" s="239">
        <v>3108.9279301012029</v>
      </c>
      <c r="R12" s="239">
        <v>2646.0077065479363</v>
      </c>
      <c r="S12" s="236">
        <v>0</v>
      </c>
      <c r="T12" s="236">
        <v>0</v>
      </c>
      <c r="U12" s="236">
        <v>0</v>
      </c>
    </row>
    <row r="13" spans="1:21">
      <c r="A13" s="124" t="s">
        <v>2898</v>
      </c>
      <c r="B13" s="240">
        <v>1719.8585818800002</v>
      </c>
      <c r="C13" s="240">
        <v>3493.8477902</v>
      </c>
      <c r="D13" s="240">
        <v>5079.1198080599997</v>
      </c>
      <c r="E13" s="240">
        <v>0</v>
      </c>
      <c r="F13" s="240">
        <v>0</v>
      </c>
      <c r="G13" s="240">
        <v>0</v>
      </c>
      <c r="H13" s="240">
        <v>0</v>
      </c>
      <c r="I13" s="240">
        <v>0</v>
      </c>
      <c r="J13" s="238">
        <v>0</v>
      </c>
      <c r="K13" s="238">
        <v>0</v>
      </c>
      <c r="L13" s="238">
        <v>0</v>
      </c>
      <c r="M13" s="238">
        <v>0</v>
      </c>
      <c r="N13" s="238">
        <v>0</v>
      </c>
      <c r="O13" s="239">
        <v>0</v>
      </c>
      <c r="P13" s="239">
        <v>0</v>
      </c>
      <c r="Q13" s="239">
        <v>0</v>
      </c>
      <c r="R13" s="239">
        <v>0</v>
      </c>
      <c r="S13" s="236">
        <v>0</v>
      </c>
      <c r="T13" s="236">
        <v>0</v>
      </c>
      <c r="U13" s="236">
        <v>0</v>
      </c>
    </row>
    <row r="14" spans="1:21">
      <c r="A14" s="124" t="s">
        <v>2899</v>
      </c>
      <c r="B14" s="240">
        <v>37311.916161600006</v>
      </c>
      <c r="C14" s="240">
        <v>36332.123020979998</v>
      </c>
      <c r="D14" s="240">
        <v>35452.501706509996</v>
      </c>
      <c r="E14" s="240">
        <v>38138.135973700002</v>
      </c>
      <c r="F14" s="240">
        <v>33916.270650470004</v>
      </c>
      <c r="G14" s="240">
        <v>33880.261070629997</v>
      </c>
      <c r="H14" s="240">
        <v>33746.398417240001</v>
      </c>
      <c r="I14" s="240">
        <v>33745.619569695657</v>
      </c>
      <c r="J14" s="238">
        <v>32708</v>
      </c>
      <c r="K14" s="238">
        <v>33111.5</v>
      </c>
      <c r="L14" s="238">
        <v>33847.582942521592</v>
      </c>
      <c r="M14" s="238">
        <v>33522</v>
      </c>
      <c r="N14" s="238">
        <v>32017.226517361712</v>
      </c>
      <c r="O14" s="239">
        <v>32064.002512468549</v>
      </c>
      <c r="P14" s="239">
        <v>31902.275782570523</v>
      </c>
      <c r="Q14" s="239">
        <v>31148.562622336751</v>
      </c>
      <c r="R14" s="239">
        <v>28128.203545097338</v>
      </c>
      <c r="S14" s="239">
        <v>24571.418146009499</v>
      </c>
      <c r="T14" s="239">
        <v>335.06239199954399</v>
      </c>
      <c r="U14" s="239">
        <v>407.41031671234856</v>
      </c>
    </row>
    <row r="15" spans="1:21">
      <c r="A15" s="124" t="s">
        <v>2900</v>
      </c>
      <c r="B15" s="240">
        <v>717.20771403000015</v>
      </c>
      <c r="C15" s="240">
        <v>466.68930211999998</v>
      </c>
      <c r="D15" s="240">
        <v>446.74501580999998</v>
      </c>
      <c r="E15" s="240">
        <v>688.98698506999995</v>
      </c>
      <c r="F15" s="240">
        <v>456.96223827</v>
      </c>
      <c r="G15" s="240">
        <v>566.47198539999999</v>
      </c>
      <c r="H15" s="240">
        <v>339.96578205000003</v>
      </c>
      <c r="I15" s="240">
        <v>984.63354100855622</v>
      </c>
      <c r="J15" s="239">
        <v>0</v>
      </c>
      <c r="K15" s="239">
        <v>0</v>
      </c>
      <c r="L15" s="239">
        <v>0</v>
      </c>
      <c r="M15" s="239">
        <v>0</v>
      </c>
      <c r="N15" s="239">
        <v>0</v>
      </c>
      <c r="O15" s="239">
        <v>0</v>
      </c>
      <c r="P15" s="239">
        <v>0</v>
      </c>
      <c r="Q15" s="239">
        <v>0</v>
      </c>
      <c r="R15" s="239">
        <v>0</v>
      </c>
      <c r="S15" s="239">
        <v>0</v>
      </c>
      <c r="T15" s="239">
        <v>0</v>
      </c>
      <c r="U15" s="239">
        <v>0</v>
      </c>
    </row>
    <row r="16" spans="1:21">
      <c r="A16" s="241" t="s">
        <v>3208</v>
      </c>
      <c r="B16" s="242">
        <v>9109.9809286700001</v>
      </c>
      <c r="C16" s="242">
        <v>8751.3046146499983</v>
      </c>
      <c r="D16" s="242">
        <v>7754.3664049700001</v>
      </c>
      <c r="E16" s="242">
        <v>2826.3382700299999</v>
      </c>
      <c r="F16" s="242">
        <v>8004.7946857300003</v>
      </c>
      <c r="G16" s="242">
        <v>6822.1214450499992</v>
      </c>
      <c r="H16" s="242">
        <v>7423.011674450001</v>
      </c>
      <c r="I16" s="242">
        <v>8157.5450506195457</v>
      </c>
      <c r="J16" s="235">
        <v>0</v>
      </c>
      <c r="K16" s="235">
        <v>0</v>
      </c>
      <c r="L16" s="235">
        <v>0</v>
      </c>
      <c r="M16" s="235">
        <v>0</v>
      </c>
      <c r="N16" s="235">
        <v>0</v>
      </c>
      <c r="O16" s="235">
        <v>0</v>
      </c>
      <c r="P16" s="235">
        <v>0</v>
      </c>
      <c r="Q16" s="235">
        <v>0</v>
      </c>
      <c r="R16" s="235">
        <v>0</v>
      </c>
      <c r="S16" s="235">
        <v>0</v>
      </c>
      <c r="T16" s="235">
        <v>0</v>
      </c>
      <c r="U16" s="235">
        <v>0</v>
      </c>
    </row>
    <row r="17" spans="1:21">
      <c r="A17" s="244" t="s">
        <v>2897</v>
      </c>
      <c r="B17" s="240">
        <v>9109.9809286700001</v>
      </c>
      <c r="C17" s="240">
        <v>8751.3046146499983</v>
      </c>
      <c r="D17" s="240">
        <v>7754.3664049700001</v>
      </c>
      <c r="E17" s="240">
        <v>2826.3382700299999</v>
      </c>
      <c r="F17" s="240">
        <v>7873.4614522100001</v>
      </c>
      <c r="G17" s="240">
        <v>6696.5092269299994</v>
      </c>
      <c r="H17" s="240">
        <v>7292.89138318</v>
      </c>
      <c r="I17" s="240">
        <v>8034.4975625116467</v>
      </c>
      <c r="J17" s="239">
        <v>0</v>
      </c>
      <c r="K17" s="239">
        <v>0</v>
      </c>
      <c r="L17" s="239">
        <v>0</v>
      </c>
      <c r="M17" s="239">
        <v>0</v>
      </c>
      <c r="N17" s="239">
        <v>0</v>
      </c>
      <c r="O17" s="239">
        <v>0</v>
      </c>
      <c r="P17" s="239">
        <v>0</v>
      </c>
      <c r="Q17" s="239">
        <v>0</v>
      </c>
      <c r="R17" s="239">
        <v>0</v>
      </c>
      <c r="S17" s="239">
        <v>0</v>
      </c>
      <c r="T17" s="239">
        <v>0</v>
      </c>
      <c r="U17" s="239">
        <v>0</v>
      </c>
    </row>
    <row r="18" spans="1:21">
      <c r="A18" s="124" t="s">
        <v>2898</v>
      </c>
      <c r="B18" s="240">
        <v>0</v>
      </c>
      <c r="C18" s="240">
        <v>0</v>
      </c>
      <c r="D18" s="240">
        <v>0</v>
      </c>
      <c r="E18" s="240">
        <v>0</v>
      </c>
      <c r="F18" s="240">
        <v>131.33323351999999</v>
      </c>
      <c r="G18" s="240">
        <v>125.61221812000001</v>
      </c>
      <c r="H18" s="240">
        <v>130.12029127</v>
      </c>
      <c r="I18" s="240">
        <v>123.04748810789999</v>
      </c>
      <c r="J18" s="239">
        <v>0</v>
      </c>
      <c r="K18" s="239">
        <v>0</v>
      </c>
      <c r="L18" s="239">
        <v>0</v>
      </c>
      <c r="M18" s="239">
        <v>0</v>
      </c>
      <c r="N18" s="239">
        <v>0</v>
      </c>
      <c r="O18" s="239">
        <v>0</v>
      </c>
      <c r="P18" s="239">
        <v>0</v>
      </c>
      <c r="Q18" s="239">
        <v>0</v>
      </c>
      <c r="R18" s="239">
        <v>0</v>
      </c>
      <c r="S18" s="239">
        <v>0</v>
      </c>
      <c r="T18" s="239">
        <v>0</v>
      </c>
      <c r="U18" s="239">
        <v>0</v>
      </c>
    </row>
    <row r="19" spans="1:21">
      <c r="A19" s="241" t="s">
        <v>3209</v>
      </c>
      <c r="B19" s="245">
        <v>388327.38638349995</v>
      </c>
      <c r="C19" s="245">
        <v>388969.53022908996</v>
      </c>
      <c r="D19" s="245">
        <v>411722.89704476012</v>
      </c>
      <c r="E19" s="245">
        <v>104959.02660742003</v>
      </c>
      <c r="F19" s="245">
        <v>1497.6485799300001</v>
      </c>
      <c r="G19" s="245">
        <v>2397.4176623200001</v>
      </c>
      <c r="H19" s="245">
        <v>1450.76818929</v>
      </c>
      <c r="I19" s="245">
        <v>1741.9408934204764</v>
      </c>
      <c r="J19" s="235">
        <v>0</v>
      </c>
      <c r="K19" s="235">
        <v>0</v>
      </c>
      <c r="L19" s="235">
        <v>0</v>
      </c>
      <c r="M19" s="235">
        <v>0</v>
      </c>
      <c r="N19" s="235">
        <v>0</v>
      </c>
      <c r="O19" s="235">
        <v>0</v>
      </c>
      <c r="P19" s="235">
        <v>0</v>
      </c>
      <c r="Q19" s="235">
        <v>0</v>
      </c>
      <c r="R19" s="235">
        <v>0</v>
      </c>
      <c r="S19" s="235">
        <v>0</v>
      </c>
      <c r="T19" s="235">
        <v>0</v>
      </c>
      <c r="U19" s="235">
        <v>0</v>
      </c>
    </row>
    <row r="20" spans="1:21">
      <c r="A20" s="124" t="s">
        <v>3210</v>
      </c>
      <c r="B20" s="240">
        <v>388327.38638349995</v>
      </c>
      <c r="C20" s="240">
        <v>388969.53022908996</v>
      </c>
      <c r="D20" s="240">
        <v>411722.89704476012</v>
      </c>
      <c r="E20" s="240">
        <v>104959.02660742003</v>
      </c>
      <c r="F20" s="240">
        <v>1497.6485799300001</v>
      </c>
      <c r="G20" s="240">
        <v>2397.4176623200001</v>
      </c>
      <c r="H20" s="240">
        <v>1450.76818929</v>
      </c>
      <c r="I20" s="240">
        <v>1741.9408934204764</v>
      </c>
      <c r="J20" s="239">
        <v>0</v>
      </c>
      <c r="K20" s="239">
        <v>0</v>
      </c>
      <c r="L20" s="239">
        <v>0</v>
      </c>
      <c r="M20" s="239">
        <v>0</v>
      </c>
      <c r="N20" s="239">
        <v>0</v>
      </c>
      <c r="O20" s="239">
        <v>0</v>
      </c>
      <c r="P20" s="239">
        <v>0</v>
      </c>
      <c r="Q20" s="239">
        <v>0</v>
      </c>
      <c r="R20" s="239">
        <v>0</v>
      </c>
      <c r="S20" s="239">
        <v>0</v>
      </c>
      <c r="T20" s="239">
        <v>0</v>
      </c>
      <c r="U20" s="239">
        <v>0</v>
      </c>
    </row>
    <row r="395" spans="67:82">
      <c r="BO395" s="58"/>
      <c r="BU395" s="58"/>
      <c r="BV395" s="58"/>
      <c r="BW395" s="58"/>
      <c r="BX395" s="58"/>
      <c r="BY395" s="58"/>
      <c r="BZ395" s="58"/>
      <c r="CA395" s="58"/>
      <c r="CB395" s="58"/>
      <c r="CC395" s="58"/>
      <c r="CD395" s="58"/>
    </row>
  </sheetData>
  <hyperlinks>
    <hyperlink ref="A1" location="Menu!E62" display="Valor Total Mitigado" xr:uid="{B3DC80EA-3FDB-48C9-B43A-C09401B4CB62}"/>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7B3CA-6F52-42A8-BBB7-4440CDC0220F}">
  <sheetPr codeName="Plan47">
    <tabColor rgb="FF5F6062"/>
  </sheetPr>
  <dimension ref="A1:G18"/>
  <sheetViews>
    <sheetView workbookViewId="0">
      <selection sqref="A1:XFD1048576"/>
    </sheetView>
  </sheetViews>
  <sheetFormatPr defaultColWidth="8.5546875" defaultRowHeight="13.8"/>
  <cols>
    <col min="1" max="1" width="102.44140625" style="3" bestFit="1" customWidth="1"/>
    <col min="2" max="2" width="13.44140625" style="3" customWidth="1"/>
    <col min="3" max="7" width="13.44140625" style="3" bestFit="1" customWidth="1"/>
    <col min="8" max="16384" width="8.5546875" style="3"/>
  </cols>
  <sheetData>
    <row r="1" spans="1:7" ht="15.6">
      <c r="A1" s="53" t="s">
        <v>2904</v>
      </c>
      <c r="B1" s="228"/>
      <c r="C1" s="228"/>
      <c r="D1" s="228"/>
      <c r="E1" s="228"/>
      <c r="F1" s="173"/>
      <c r="G1" s="173" t="s">
        <v>2345</v>
      </c>
    </row>
    <row r="2" spans="1:7" s="220" customFormat="1">
      <c r="A2" s="218"/>
      <c r="B2" s="168" t="s">
        <v>2519</v>
      </c>
      <c r="C2" s="168" t="s">
        <v>2520</v>
      </c>
      <c r="D2" s="168" t="s">
        <v>2508</v>
      </c>
      <c r="E2" s="168" t="s">
        <v>2477</v>
      </c>
      <c r="F2" s="219">
        <v>43190</v>
      </c>
      <c r="G2" s="219">
        <v>43100</v>
      </c>
    </row>
    <row r="3" spans="1:7" ht="16.2">
      <c r="A3" s="221" t="s">
        <v>2905</v>
      </c>
      <c r="B3" s="222">
        <v>5703.0317708394005</v>
      </c>
      <c r="C3" s="222">
        <v>6622.5711472610001</v>
      </c>
      <c r="D3" s="222">
        <v>6811.2227289844504</v>
      </c>
      <c r="E3" s="222">
        <v>6365.2581314358995</v>
      </c>
      <c r="F3" s="222">
        <v>5891.3313863510011</v>
      </c>
      <c r="G3" s="222">
        <v>8943.9404600424496</v>
      </c>
    </row>
    <row r="4" spans="1:7">
      <c r="A4" s="223" t="s">
        <v>2174</v>
      </c>
      <c r="B4" s="224">
        <v>774717.70882852003</v>
      </c>
      <c r="C4" s="224">
        <v>1056924.87309089</v>
      </c>
      <c r="D4" s="224">
        <v>1500393.7005978595</v>
      </c>
      <c r="E4" s="224">
        <v>1596467.4837567799</v>
      </c>
      <c r="F4" s="224">
        <v>1477457.88216794</v>
      </c>
      <c r="G4" s="224">
        <v>1691922.7905847703</v>
      </c>
    </row>
    <row r="5" spans="1:7">
      <c r="A5" s="223" t="s">
        <v>2906</v>
      </c>
      <c r="B5" s="224">
        <v>1253.5120569494002</v>
      </c>
      <c r="C5" s="224">
        <v>1942.2917039610002</v>
      </c>
      <c r="D5" s="224">
        <v>1537.8453562244501</v>
      </c>
      <c r="E5" s="224">
        <v>1912.0701259759003</v>
      </c>
      <c r="F5" s="224">
        <v>1484.8597566710002</v>
      </c>
      <c r="G5" s="224">
        <v>4407.7950470824489</v>
      </c>
    </row>
    <row r="6" spans="1:7">
      <c r="A6" s="223" t="s">
        <v>2907</v>
      </c>
      <c r="B6" s="224">
        <v>4449.5197138900003</v>
      </c>
      <c r="C6" s="224">
        <v>4680.2794432999999</v>
      </c>
      <c r="D6" s="224">
        <v>5273.3773727600001</v>
      </c>
      <c r="E6" s="224">
        <v>4453.1880054599997</v>
      </c>
      <c r="F6" s="224">
        <v>4406.4716296800007</v>
      </c>
      <c r="G6" s="224">
        <v>4536.1454129599997</v>
      </c>
    </row>
    <row r="7" spans="1:7">
      <c r="A7" s="221" t="s">
        <v>2909</v>
      </c>
      <c r="B7" s="222">
        <v>0</v>
      </c>
      <c r="C7" s="222">
        <v>0</v>
      </c>
      <c r="D7" s="222">
        <v>0</v>
      </c>
      <c r="E7" s="222">
        <v>0</v>
      </c>
      <c r="F7" s="222">
        <v>0</v>
      </c>
      <c r="G7" s="222">
        <v>0</v>
      </c>
    </row>
    <row r="8" spans="1:7">
      <c r="A8" s="223" t="s">
        <v>2174</v>
      </c>
      <c r="B8" s="224">
        <v>286160.41353361</v>
      </c>
      <c r="C8" s="224">
        <v>248753.86713579998</v>
      </c>
      <c r="D8" s="224">
        <v>228620.58756462001</v>
      </c>
      <c r="E8" s="224">
        <v>278957.81830004003</v>
      </c>
      <c r="F8" s="224">
        <v>94806.933355220011</v>
      </c>
      <c r="G8" s="224">
        <v>6245.0807184100022</v>
      </c>
    </row>
    <row r="9" spans="1:7">
      <c r="A9" s="223" t="s">
        <v>2906</v>
      </c>
      <c r="B9" s="224">
        <v>3725.7412111950994</v>
      </c>
      <c r="C9" s="224">
        <v>3262.6103787683496</v>
      </c>
      <c r="D9" s="224">
        <v>3174.7000220532</v>
      </c>
      <c r="E9" s="224">
        <v>3498.8286490998498</v>
      </c>
      <c r="F9" s="224">
        <v>1593.5753493578</v>
      </c>
      <c r="G9" s="224">
        <v>274.17115839359997</v>
      </c>
    </row>
    <row r="10" spans="1:7">
      <c r="A10" s="223" t="s">
        <v>2907</v>
      </c>
      <c r="B10" s="224">
        <v>6937.9075224899998</v>
      </c>
      <c r="C10" s="224">
        <v>6694.6281675899991</v>
      </c>
      <c r="D10" s="224">
        <v>7668.48334858</v>
      </c>
      <c r="E10" s="224">
        <v>8402.4604990099997</v>
      </c>
      <c r="F10" s="224">
        <v>2649.6710997800001</v>
      </c>
      <c r="G10" s="224">
        <v>1995.7454783600001</v>
      </c>
    </row>
    <row r="11" spans="1:7">
      <c r="A11" s="223" t="s">
        <v>2908</v>
      </c>
      <c r="B11" s="224">
        <v>6463.772436969999</v>
      </c>
      <c r="C11" s="224">
        <v>6043.0635272499994</v>
      </c>
      <c r="D11" s="224">
        <v>7137.0604110100003</v>
      </c>
      <c r="E11" s="224">
        <v>7864.2365389399993</v>
      </c>
      <c r="F11" s="224">
        <v>2571.8573598000003</v>
      </c>
      <c r="G11" s="224">
        <v>1497.6485799300001</v>
      </c>
    </row>
    <row r="12" spans="1:7">
      <c r="A12" s="223" t="s">
        <v>2910</v>
      </c>
      <c r="B12" s="224">
        <v>4199.8762967150997</v>
      </c>
      <c r="C12" s="224">
        <v>3914.1750191083493</v>
      </c>
      <c r="D12" s="224">
        <v>3706.1229596231997</v>
      </c>
      <c r="E12" s="224">
        <v>4037.0526091698503</v>
      </c>
      <c r="F12" s="224">
        <v>1671.3890893378</v>
      </c>
      <c r="G12" s="224">
        <v>772.26805682359986</v>
      </c>
    </row>
    <row r="13" spans="1:7">
      <c r="A13" s="221" t="s">
        <v>2911</v>
      </c>
      <c r="B13" s="222">
        <v>18637.90077694655</v>
      </c>
      <c r="C13" s="222">
        <v>20064.681598580552</v>
      </c>
      <c r="D13" s="222">
        <v>20967.554457048449</v>
      </c>
      <c r="E13" s="222">
        <v>18967.8357576329</v>
      </c>
      <c r="F13" s="222">
        <v>31455.324430398698</v>
      </c>
      <c r="G13" s="222">
        <v>18708.006696200147</v>
      </c>
    </row>
    <row r="14" spans="1:7">
      <c r="A14" s="223" t="s">
        <v>2174</v>
      </c>
      <c r="B14" s="224">
        <v>1120599.5270130599</v>
      </c>
      <c r="C14" s="224">
        <v>1151792.9952043497</v>
      </c>
      <c r="D14" s="224">
        <v>1229157.6379553298</v>
      </c>
      <c r="E14" s="224">
        <v>1235594.8515300001</v>
      </c>
      <c r="F14" s="224">
        <v>1220557.5676513698</v>
      </c>
      <c r="G14" s="224">
        <v>988794.24595749984</v>
      </c>
    </row>
    <row r="15" spans="1:7">
      <c r="A15" s="223" t="s">
        <v>2906</v>
      </c>
      <c r="B15" s="224">
        <v>8066.753977406549</v>
      </c>
      <c r="C15" s="224">
        <v>8223.7816772005499</v>
      </c>
      <c r="D15" s="224">
        <v>9054.4634570284506</v>
      </c>
      <c r="E15" s="224">
        <v>7834.6161739529007</v>
      </c>
      <c r="F15" s="224">
        <v>8309.1432394887015</v>
      </c>
      <c r="G15" s="224">
        <v>8157.1841582901488</v>
      </c>
    </row>
    <row r="16" spans="1:7">
      <c r="A16" s="223" t="s">
        <v>2907</v>
      </c>
      <c r="B16" s="224">
        <v>10571.146799540002</v>
      </c>
      <c r="C16" s="224">
        <v>11840.89992138</v>
      </c>
      <c r="D16" s="224">
        <v>11913.091000019998</v>
      </c>
      <c r="E16" s="224">
        <v>11133.21958368</v>
      </c>
      <c r="F16" s="224">
        <v>23146.181190909996</v>
      </c>
      <c r="G16" s="224">
        <v>10550.822537909999</v>
      </c>
    </row>
    <row r="17" spans="1:7">
      <c r="A17" s="221" t="s">
        <v>3211</v>
      </c>
      <c r="B17" s="222">
        <v>24340.932547785949</v>
      </c>
      <c r="C17" s="222">
        <v>26687.25274584155</v>
      </c>
      <c r="D17" s="222">
        <v>27778.777186032901</v>
      </c>
      <c r="E17" s="222">
        <v>25333.093889068798</v>
      </c>
      <c r="F17" s="222">
        <v>37346.655816749699</v>
      </c>
      <c r="G17" s="222">
        <v>27651.947156242597</v>
      </c>
    </row>
    <row r="18" spans="1:7">
      <c r="A18" s="229" t="s">
        <v>3212</v>
      </c>
      <c r="B18" s="230"/>
      <c r="C18" s="230"/>
      <c r="D18" s="230"/>
      <c r="E18" s="230"/>
      <c r="F18" s="230"/>
      <c r="G18" s="230"/>
    </row>
  </sheetData>
  <hyperlinks>
    <hyperlink ref="A1" location="Menu!E65" display="Contratos de Derivativos Sujeitos ao Risco de Crédito de Contraparte" xr:uid="{712CA0ED-A824-4728-8513-E056CAC62B4A}"/>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14B4B-A8F3-46A8-8009-1222068AE86C}">
  <sheetPr codeName="Planilha10">
    <tabColor rgb="FF5F6062"/>
  </sheetPr>
  <dimension ref="A1:G11"/>
  <sheetViews>
    <sheetView workbookViewId="0">
      <selection sqref="A1:XFD1048576"/>
    </sheetView>
  </sheetViews>
  <sheetFormatPr defaultColWidth="8.5546875" defaultRowHeight="13.8"/>
  <cols>
    <col min="1" max="1" width="87.77734375" style="3" bestFit="1" customWidth="1"/>
    <col min="2" max="2" width="13.44140625" style="3" customWidth="1"/>
    <col min="3" max="6" width="13.44140625" style="3" bestFit="1" customWidth="1"/>
    <col min="7" max="16384" width="8.5546875" style="3"/>
  </cols>
  <sheetData>
    <row r="1" spans="1:7" ht="15.6">
      <c r="A1" s="53" t="s">
        <v>2915</v>
      </c>
      <c r="B1" s="215"/>
      <c r="C1" s="215"/>
      <c r="D1" s="215"/>
      <c r="E1" s="215"/>
      <c r="F1" s="216" t="s">
        <v>2345</v>
      </c>
      <c r="G1" s="217"/>
    </row>
    <row r="2" spans="1:7" s="220" customFormat="1">
      <c r="A2" s="218"/>
      <c r="B2" s="168" t="s">
        <v>2519</v>
      </c>
      <c r="C2" s="168" t="s">
        <v>2520</v>
      </c>
      <c r="D2" s="168" t="s">
        <v>2508</v>
      </c>
      <c r="E2" s="168" t="s">
        <v>2477</v>
      </c>
      <c r="F2" s="219">
        <v>43190</v>
      </c>
    </row>
    <row r="3" spans="1:7">
      <c r="A3" s="221" t="s">
        <v>3213</v>
      </c>
      <c r="B3" s="222">
        <v>737.65783661784917</v>
      </c>
      <c r="C3" s="222">
        <v>1154.5207519081005</v>
      </c>
      <c r="D3" s="222">
        <v>1028.4564963108005</v>
      </c>
      <c r="E3" s="222">
        <v>1025.7881980268003</v>
      </c>
      <c r="F3" s="222">
        <v>1964.1558033714</v>
      </c>
    </row>
    <row r="4" spans="1:7">
      <c r="A4" s="223" t="s">
        <v>2174</v>
      </c>
      <c r="B4" s="224">
        <v>1112853.1010003996</v>
      </c>
      <c r="C4" s="224">
        <v>1279431.9027099598</v>
      </c>
      <c r="D4" s="224">
        <v>1061277.5659507599</v>
      </c>
      <c r="E4" s="224">
        <v>1099631.0255423798</v>
      </c>
      <c r="F4" s="224">
        <v>1306395.3594127698</v>
      </c>
    </row>
    <row r="5" spans="1:7">
      <c r="A5" s="223" t="s">
        <v>2906</v>
      </c>
      <c r="B5" s="224">
        <v>4999.8318671688985</v>
      </c>
      <c r="C5" s="224">
        <v>3783.3993829895489</v>
      </c>
      <c r="D5" s="224">
        <v>3794.3844234767498</v>
      </c>
      <c r="E5" s="224">
        <v>3495.7007554834508</v>
      </c>
      <c r="F5" s="224">
        <v>4961.57693901115</v>
      </c>
    </row>
    <row r="6" spans="1:7">
      <c r="A6" s="223" t="s">
        <v>2907</v>
      </c>
      <c r="B6" s="224">
        <v>3533.8638521400003</v>
      </c>
      <c r="C6" s="224">
        <v>4342.7405844599998</v>
      </c>
      <c r="D6" s="224">
        <v>3651.1104320299996</v>
      </c>
      <c r="E6" s="224">
        <v>2646.8852005099998</v>
      </c>
      <c r="F6" s="224">
        <v>4866.4880831400005</v>
      </c>
    </row>
    <row r="7" spans="1:7">
      <c r="A7" s="223" t="s">
        <v>2910</v>
      </c>
      <c r="B7" s="224">
        <v>7796.0378826910492</v>
      </c>
      <c r="C7" s="224">
        <v>6971.6192155414483</v>
      </c>
      <c r="D7" s="224">
        <v>6417.0383591959489</v>
      </c>
      <c r="E7" s="224">
        <v>5116.7977579666504</v>
      </c>
      <c r="F7" s="224">
        <v>7863.9092187797505</v>
      </c>
    </row>
    <row r="8" spans="1:7">
      <c r="A8" s="221" t="s">
        <v>2917</v>
      </c>
      <c r="B8" s="225">
        <v>1224.2255740299988</v>
      </c>
      <c r="C8" s="225">
        <v>2206.5302084699988</v>
      </c>
      <c r="D8" s="225">
        <v>2008.9644343099999</v>
      </c>
      <c r="E8" s="225">
        <v>1637.1951869700001</v>
      </c>
      <c r="F8" s="225">
        <v>968.45240131999981</v>
      </c>
    </row>
    <row r="9" spans="1:7">
      <c r="A9" s="223" t="s">
        <v>2174</v>
      </c>
      <c r="B9" s="224">
        <v>10763.677299430001</v>
      </c>
      <c r="C9" s="224">
        <v>5327.9033012999989</v>
      </c>
      <c r="D9" s="224">
        <v>4867.6511498600003</v>
      </c>
      <c r="E9" s="224">
        <v>3667.4719288599999</v>
      </c>
      <c r="F9" s="224">
        <v>1882.5228466199999</v>
      </c>
    </row>
    <row r="10" spans="1:7">
      <c r="A10" s="223" t="s">
        <v>2910</v>
      </c>
      <c r="B10" s="224">
        <v>9539.451725400002</v>
      </c>
      <c r="C10" s="224">
        <v>3121.3730928300001</v>
      </c>
      <c r="D10" s="224">
        <v>2858.6867155500004</v>
      </c>
      <c r="E10" s="224">
        <v>2030.2767418899998</v>
      </c>
      <c r="F10" s="224">
        <v>914.07044530000007</v>
      </c>
    </row>
    <row r="11" spans="1:7">
      <c r="A11" s="226" t="s">
        <v>2918</v>
      </c>
      <c r="B11" s="227">
        <v>1961.883410647848</v>
      </c>
      <c r="C11" s="227">
        <v>3361.0509603780993</v>
      </c>
      <c r="D11" s="227">
        <v>3037.4209306208004</v>
      </c>
      <c r="E11" s="227">
        <v>2662.9833849968004</v>
      </c>
      <c r="F11" s="227">
        <v>2932.6082046913998</v>
      </c>
    </row>
  </sheetData>
  <hyperlinks>
    <hyperlink ref="A1" location="Menu!E67" display="Operações realizadas em nome de Clientes Sujeitas ao Risco de Crédito de Contraparte" xr:uid="{83E69DD2-7C01-4EA5-88FB-38492378F929}"/>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55903-2468-4EAB-8F33-E40F4226CA7F}">
  <sheetPr codeName="Plan40">
    <tabColor rgb="FF5F6062"/>
  </sheetPr>
  <dimension ref="A1:BQ397"/>
  <sheetViews>
    <sheetView workbookViewId="0">
      <selection sqref="A1:XFD1048576"/>
    </sheetView>
  </sheetViews>
  <sheetFormatPr defaultColWidth="9.21875" defaultRowHeight="13.2"/>
  <cols>
    <col min="1" max="1" width="68.77734375" style="58" bestFit="1" customWidth="1"/>
    <col min="2" max="4" width="10.5546875" style="58" bestFit="1" customWidth="1"/>
    <col min="5" max="16384" width="9.21875" style="58"/>
  </cols>
  <sheetData>
    <row r="1" spans="1:4" s="70" customFormat="1" ht="15" customHeight="1">
      <c r="A1" s="53" t="s">
        <v>3214</v>
      </c>
      <c r="C1" s="55"/>
      <c r="D1" s="122" t="s">
        <v>2345</v>
      </c>
    </row>
    <row r="2" spans="1:4" s="70" customFormat="1" ht="17.25" customHeight="1">
      <c r="A2" s="201"/>
      <c r="B2" s="136" t="s">
        <v>2476</v>
      </c>
      <c r="C2" s="136"/>
      <c r="D2" s="136"/>
    </row>
    <row r="3" spans="1:4" s="70" customFormat="1" ht="17.25" customHeight="1">
      <c r="A3" s="202"/>
      <c r="B3" s="168" t="s">
        <v>2522</v>
      </c>
      <c r="C3" s="168" t="s">
        <v>2523</v>
      </c>
      <c r="D3" s="168" t="s">
        <v>2492</v>
      </c>
    </row>
    <row r="4" spans="1:4" s="205" customFormat="1" ht="17.25" customHeight="1">
      <c r="A4" s="203" t="s">
        <v>2174</v>
      </c>
      <c r="B4" s="203"/>
      <c r="C4" s="203"/>
      <c r="D4" s="204"/>
    </row>
    <row r="5" spans="1:4" s="70" customFormat="1" ht="17.25" customHeight="1">
      <c r="A5" s="206" t="s">
        <v>3215</v>
      </c>
      <c r="B5" s="207">
        <v>895806.79609290394</v>
      </c>
      <c r="C5" s="207">
        <v>1217957</v>
      </c>
      <c r="D5" s="207">
        <v>1250006.2893231492</v>
      </c>
    </row>
    <row r="6" spans="1:4" s="70" customFormat="1" ht="17.25" customHeight="1">
      <c r="A6" s="185" t="s">
        <v>3216</v>
      </c>
      <c r="B6" s="207">
        <v>809487.27164852689</v>
      </c>
      <c r="C6" s="207">
        <f>+C7+C8</f>
        <v>614403</v>
      </c>
      <c r="D6" s="207">
        <f>+D7+D8</f>
        <v>617124.36833062652</v>
      </c>
    </row>
    <row r="7" spans="1:4" s="70" customFormat="1" ht="17.25" customHeight="1">
      <c r="A7" s="185" t="s">
        <v>3217</v>
      </c>
      <c r="B7" s="207">
        <v>231188.59324713898</v>
      </c>
      <c r="C7" s="207">
        <v>142681</v>
      </c>
      <c r="D7" s="207">
        <v>216799.76422654005</v>
      </c>
    </row>
    <row r="8" spans="1:4" s="70" customFormat="1" ht="17.25" customHeight="1">
      <c r="A8" s="185" t="s">
        <v>3218</v>
      </c>
      <c r="B8" s="207">
        <v>578298.67840138788</v>
      </c>
      <c r="C8" s="207">
        <v>471722</v>
      </c>
      <c r="D8" s="207">
        <v>400324.60410408641</v>
      </c>
    </row>
    <row r="9" spans="1:4" ht="13.05" customHeight="1">
      <c r="A9" s="212"/>
    </row>
    <row r="10" spans="1:4">
      <c r="D10" s="213"/>
    </row>
    <row r="11" spans="1:4">
      <c r="D11" s="213"/>
    </row>
    <row r="12" spans="1:4">
      <c r="D12" s="213"/>
    </row>
    <row r="13" spans="1:4">
      <c r="D13" s="213"/>
    </row>
    <row r="397" spans="63:69" ht="409.6">
      <c r="BK397" s="211" t="s">
        <v>3219</v>
      </c>
      <c r="BQ397" s="214"/>
    </row>
  </sheetData>
  <hyperlinks>
    <hyperlink ref="A1" location="Menu!E71" display="Nocional dos Contratos Sujeitos ao Risco de Crédito de Contraparte" xr:uid="{7F40593F-15FD-438C-9294-AAD10063CD0A}"/>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30CE7-B4D5-4AB8-993D-E2809DBCB4D1}">
  <sheetPr codeName="Plan41">
    <tabColor rgb="FF5F6062"/>
  </sheetPr>
  <dimension ref="A1:BQ390"/>
  <sheetViews>
    <sheetView workbookViewId="0">
      <selection sqref="A1:XFD1048576"/>
    </sheetView>
  </sheetViews>
  <sheetFormatPr defaultColWidth="9.21875" defaultRowHeight="13.2"/>
  <cols>
    <col min="1" max="1" width="70.21875" style="58" customWidth="1"/>
    <col min="2" max="4" width="10.5546875" style="58" bestFit="1" customWidth="1"/>
    <col min="5" max="16384" width="9.21875" style="58"/>
  </cols>
  <sheetData>
    <row r="1" spans="1:4" s="70" customFormat="1" ht="15" customHeight="1">
      <c r="A1" s="53" t="s">
        <v>3220</v>
      </c>
      <c r="B1" s="55"/>
      <c r="C1" s="55"/>
      <c r="D1" s="122" t="s">
        <v>2345</v>
      </c>
    </row>
    <row r="2" spans="1:4" s="70" customFormat="1" ht="17.25" customHeight="1">
      <c r="A2" s="201"/>
      <c r="B2" s="136" t="s">
        <v>2476</v>
      </c>
      <c r="C2" s="136"/>
      <c r="D2" s="136"/>
    </row>
    <row r="3" spans="1:4" s="70" customFormat="1" ht="17.25" customHeight="1">
      <c r="A3" s="202"/>
      <c r="B3" s="168" t="s">
        <v>2522</v>
      </c>
      <c r="C3" s="168" t="s">
        <v>2523</v>
      </c>
      <c r="D3" s="168" t="s">
        <v>2492</v>
      </c>
    </row>
    <row r="4" spans="1:4" s="205" customFormat="1" ht="17.25" customHeight="1">
      <c r="A4" s="203" t="s">
        <v>3221</v>
      </c>
      <c r="B4" s="204">
        <v>252547.16467600173</v>
      </c>
      <c r="C4" s="204">
        <f>+C5+C6</f>
        <v>181209</v>
      </c>
      <c r="D4" s="204">
        <f>+D5+D6</f>
        <v>207975</v>
      </c>
    </row>
    <row r="5" spans="1:4" s="70" customFormat="1" ht="17.25" customHeight="1">
      <c r="A5" s="206" t="s">
        <v>3215</v>
      </c>
      <c r="B5" s="207">
        <v>4674.7370370650024</v>
      </c>
      <c r="C5" s="207">
        <v>4212</v>
      </c>
      <c r="D5" s="207">
        <v>4188</v>
      </c>
    </row>
    <row r="6" spans="1:4" s="70" customFormat="1" ht="17.25" customHeight="1">
      <c r="A6" s="185" t="s">
        <v>3216</v>
      </c>
      <c r="B6" s="207">
        <v>247872.42763893673</v>
      </c>
      <c r="C6" s="207">
        <f>+C7+C8+C9</f>
        <v>176997</v>
      </c>
      <c r="D6" s="207">
        <f>+D7+D8+D9</f>
        <v>203787</v>
      </c>
    </row>
    <row r="7" spans="1:4" s="70" customFormat="1" ht="17.25" customHeight="1">
      <c r="A7" s="185" t="s">
        <v>3222</v>
      </c>
      <c r="B7" s="207">
        <v>10392.106548896703</v>
      </c>
      <c r="C7" s="207">
        <v>8345</v>
      </c>
      <c r="D7" s="207">
        <v>8265</v>
      </c>
    </row>
    <row r="8" spans="1:4" s="70" customFormat="1" ht="17.25" customHeight="1">
      <c r="A8" s="206" t="s">
        <v>3223</v>
      </c>
      <c r="B8" s="207">
        <v>44901.689141969997</v>
      </c>
      <c r="C8" s="207">
        <v>36130</v>
      </c>
      <c r="D8" s="207">
        <v>42913</v>
      </c>
    </row>
    <row r="9" spans="1:4" s="70" customFormat="1" ht="17.25" customHeight="1">
      <c r="A9" s="206" t="s">
        <v>3224</v>
      </c>
      <c r="B9" s="207">
        <v>192578.63194807002</v>
      </c>
      <c r="C9" s="207">
        <v>132522</v>
      </c>
      <c r="D9" s="207">
        <v>152609</v>
      </c>
    </row>
    <row r="10" spans="1:4" s="70" customFormat="1" ht="17.25" customHeight="1">
      <c r="A10" s="185" t="s">
        <v>3225</v>
      </c>
      <c r="B10" s="208">
        <v>-4142</v>
      </c>
      <c r="C10" s="208">
        <v>-2542</v>
      </c>
      <c r="D10" s="208">
        <v>-1986</v>
      </c>
    </row>
    <row r="11" spans="1:4" s="70" customFormat="1" ht="17.25" customHeight="1">
      <c r="A11" s="185" t="s">
        <v>3226</v>
      </c>
      <c r="B11" s="208">
        <v>-367</v>
      </c>
      <c r="C11" s="208">
        <v>-660</v>
      </c>
      <c r="D11" s="208">
        <v>-578.62204591606962</v>
      </c>
    </row>
    <row r="12" spans="1:4" s="70" customFormat="1" ht="17.25" customHeight="1">
      <c r="A12" s="185" t="s">
        <v>3227</v>
      </c>
      <c r="B12" s="207">
        <v>-196834.78587073248</v>
      </c>
      <c r="C12" s="207">
        <v>-137160</v>
      </c>
      <c r="D12" s="207">
        <v>-157302</v>
      </c>
    </row>
    <row r="13" spans="1:4" s="205" customFormat="1" ht="13.8">
      <c r="A13" s="209" t="s">
        <v>3228</v>
      </c>
      <c r="B13" s="204">
        <v>51203.378805269254</v>
      </c>
      <c r="C13" s="204">
        <f>+C12+C4+C10+C11</f>
        <v>40847</v>
      </c>
      <c r="D13" s="204">
        <f>+D12+D4+D10+D11</f>
        <v>48108.377954083931</v>
      </c>
    </row>
    <row r="14" spans="1:4">
      <c r="A14" s="210"/>
    </row>
    <row r="15" spans="1:4">
      <c r="A15" s="210"/>
    </row>
    <row r="16" spans="1:4">
      <c r="A16" s="210"/>
    </row>
    <row r="390" spans="63:69" ht="409.6">
      <c r="BK390" s="211" t="s">
        <v>3229</v>
      </c>
      <c r="BQ390" s="211"/>
    </row>
  </sheetData>
  <hyperlinks>
    <hyperlink ref="A1" location="Menu!E72" display="Exposição dos Contratos Sujeitos ao Risco de Crédito de Contraparte" xr:uid="{76F80492-BA98-41F0-816A-4E6133C8DB13}"/>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3E0B7-C6C7-4715-B537-81A70A9820D2}">
  <sheetPr codeName="Planilha74">
    <tabColor rgb="FF73C6A1"/>
  </sheetPr>
  <dimension ref="A2:AM835"/>
  <sheetViews>
    <sheetView showGridLines="0" zoomScale="90" zoomScaleNormal="90" workbookViewId="0">
      <selection activeCell="B2" sqref="B2"/>
    </sheetView>
  </sheetViews>
  <sheetFormatPr defaultColWidth="30.5546875" defaultRowHeight="13.2"/>
  <cols>
    <col min="1" max="2" width="30.5546875" style="1112"/>
    <col min="3" max="3" width="38.5546875" style="1112" customWidth="1"/>
    <col min="4" max="7" width="30.5546875" style="1112" customWidth="1"/>
    <col min="8" max="8" width="27.21875" style="1859" customWidth="1"/>
    <col min="9" max="9" width="27.21875" style="1761" customWidth="1"/>
    <col min="10" max="19" width="30.5546875" style="1112" customWidth="1"/>
    <col min="20" max="20" width="28.44140625" style="1112" customWidth="1"/>
    <col min="21" max="21" width="25.44140625" style="1112" customWidth="1"/>
    <col min="22" max="23" width="30.5546875" style="1112" customWidth="1"/>
    <col min="24" max="24" width="22.44140625" style="1112" customWidth="1"/>
    <col min="25" max="36" width="30.5546875" style="1112" customWidth="1"/>
    <col min="37" max="37" width="36.21875" style="1112" customWidth="1"/>
    <col min="38" max="39" width="30.5546875" style="1112" customWidth="1"/>
    <col min="40" max="16384" width="30.5546875" style="1112"/>
  </cols>
  <sheetData>
    <row r="2" spans="1:39" ht="12.75" customHeight="1">
      <c r="A2" s="2164" t="s">
        <v>310</v>
      </c>
    </row>
    <row r="3" spans="1:39" s="58" customFormat="1" ht="10.050000000000001" customHeight="1">
      <c r="A3" s="1252"/>
      <c r="B3" s="1253"/>
      <c r="C3" s="1860"/>
      <c r="D3" s="1254"/>
      <c r="E3" s="2394"/>
      <c r="F3" s="2394"/>
      <c r="G3" s="1861"/>
      <c r="H3" s="1862"/>
      <c r="I3" s="1862"/>
    </row>
    <row r="4" spans="1:39" s="1493" customFormat="1" ht="15.6">
      <c r="A4" s="2099" t="s">
        <v>311</v>
      </c>
      <c r="B4" s="1863"/>
      <c r="C4" s="1864"/>
      <c r="D4" s="1864"/>
      <c r="E4" s="1864"/>
      <c r="F4" s="1864"/>
      <c r="G4" s="1864"/>
      <c r="H4" s="1865"/>
      <c r="I4" s="1866"/>
      <c r="J4" s="1867"/>
      <c r="K4" s="1868"/>
      <c r="L4" s="1869"/>
      <c r="M4" s="1869"/>
      <c r="N4" s="1869"/>
      <c r="O4" s="1869"/>
      <c r="P4" s="1869"/>
      <c r="Q4" s="1869"/>
      <c r="R4" s="1869"/>
      <c r="S4" s="1869"/>
      <c r="T4" s="1869"/>
      <c r="U4" s="1869"/>
      <c r="V4" s="1869"/>
      <c r="W4" s="1869"/>
      <c r="X4" s="1869"/>
      <c r="Y4" s="1869"/>
      <c r="Z4" s="1869"/>
      <c r="AA4" s="1869"/>
      <c r="AB4" s="1869"/>
      <c r="AC4" s="1869"/>
      <c r="AD4" s="1869"/>
      <c r="AE4" s="1869"/>
      <c r="AF4" s="1869"/>
      <c r="AG4" s="1869"/>
      <c r="AH4" s="1869"/>
      <c r="AI4" s="1869"/>
      <c r="AJ4" s="1869"/>
      <c r="AK4" s="1869"/>
      <c r="AL4" s="1869"/>
      <c r="AM4" s="1869"/>
    </row>
    <row r="5" spans="1:39">
      <c r="A5" s="1870"/>
      <c r="B5" s="1870"/>
      <c r="C5" s="1870"/>
      <c r="D5" s="1870"/>
      <c r="E5" s="1870"/>
      <c r="F5" s="1870"/>
      <c r="G5" s="1870"/>
      <c r="H5" s="1871"/>
      <c r="I5" s="1870"/>
      <c r="J5" s="1870"/>
      <c r="K5" s="1870"/>
      <c r="L5" s="1870"/>
      <c r="M5" s="1870"/>
      <c r="N5" s="1870"/>
      <c r="O5" s="1870"/>
      <c r="P5" s="1870"/>
      <c r="Q5" s="1870"/>
      <c r="R5" s="1870"/>
      <c r="S5" s="1870"/>
      <c r="T5" s="1870"/>
      <c r="U5" s="1870"/>
      <c r="V5" s="1870"/>
      <c r="W5" s="1870"/>
      <c r="X5" s="1870"/>
      <c r="Y5" s="1870"/>
      <c r="Z5" s="1870"/>
      <c r="AA5" s="1870"/>
      <c r="AB5" s="1870"/>
      <c r="AC5" s="1870"/>
      <c r="AD5" s="1870"/>
      <c r="AE5" s="1870"/>
      <c r="AF5" s="1870"/>
      <c r="AG5" s="1870"/>
      <c r="AH5" s="1870"/>
      <c r="AI5" s="1870"/>
      <c r="AJ5" s="1870"/>
      <c r="AK5" s="1870"/>
      <c r="AL5" s="1870"/>
      <c r="AM5" s="1870"/>
    </row>
    <row r="6" spans="1:39">
      <c r="A6" s="1872">
        <v>1</v>
      </c>
      <c r="B6" s="1872">
        <v>2</v>
      </c>
      <c r="C6" s="1872">
        <v>3</v>
      </c>
      <c r="D6" s="1872">
        <v>4</v>
      </c>
      <c r="E6" s="1872">
        <v>5</v>
      </c>
      <c r="F6" s="1872">
        <v>6</v>
      </c>
      <c r="G6" s="1872">
        <v>7</v>
      </c>
      <c r="H6" s="1872">
        <v>8</v>
      </c>
      <c r="I6" s="1872">
        <v>9</v>
      </c>
      <c r="J6" s="1872">
        <v>10</v>
      </c>
      <c r="K6" s="1872">
        <v>11</v>
      </c>
      <c r="L6" s="1872">
        <v>12</v>
      </c>
      <c r="M6" s="1872">
        <v>13</v>
      </c>
      <c r="N6" s="1872">
        <v>14</v>
      </c>
      <c r="O6" s="1872">
        <v>15</v>
      </c>
      <c r="P6" s="1872">
        <v>16</v>
      </c>
      <c r="Q6" s="1872">
        <v>17</v>
      </c>
      <c r="R6" s="1872">
        <v>18</v>
      </c>
      <c r="S6" s="1872">
        <v>19</v>
      </c>
      <c r="T6" s="1872">
        <v>20</v>
      </c>
      <c r="U6" s="1872">
        <v>21</v>
      </c>
      <c r="V6" s="1872">
        <v>22</v>
      </c>
      <c r="W6" s="1872">
        <v>23</v>
      </c>
      <c r="X6" s="1872">
        <v>24</v>
      </c>
      <c r="Y6" s="1872">
        <v>25</v>
      </c>
      <c r="Z6" s="1872">
        <v>26</v>
      </c>
      <c r="AA6" s="1872">
        <v>27</v>
      </c>
      <c r="AB6" s="1872">
        <v>28</v>
      </c>
      <c r="AC6" s="1872">
        <v>29</v>
      </c>
      <c r="AD6" s="1872">
        <v>30</v>
      </c>
      <c r="AE6" s="1872">
        <v>31</v>
      </c>
      <c r="AF6" s="1872">
        <v>32</v>
      </c>
      <c r="AG6" s="1872">
        <v>33</v>
      </c>
      <c r="AH6" s="1872">
        <v>34</v>
      </c>
      <c r="AI6" s="1872">
        <v>35</v>
      </c>
      <c r="AJ6" s="1872">
        <v>36</v>
      </c>
      <c r="AK6" s="1872">
        <v>37</v>
      </c>
      <c r="AL6" s="1872">
        <v>38</v>
      </c>
      <c r="AM6" s="1872">
        <v>39</v>
      </c>
    </row>
    <row r="7" spans="1:39" ht="53.4" thickBot="1">
      <c r="A7" s="1873" t="s">
        <v>312</v>
      </c>
      <c r="B7" s="1873" t="s">
        <v>313</v>
      </c>
      <c r="C7" s="1873" t="s">
        <v>314</v>
      </c>
      <c r="D7" s="1873" t="s">
        <v>315</v>
      </c>
      <c r="E7" s="1873" t="s">
        <v>316</v>
      </c>
      <c r="F7" s="1873" t="s">
        <v>317</v>
      </c>
      <c r="G7" s="1873" t="s">
        <v>318</v>
      </c>
      <c r="H7" s="1874" t="s">
        <v>319</v>
      </c>
      <c r="I7" s="1873" t="s">
        <v>320</v>
      </c>
      <c r="J7" s="1873" t="s">
        <v>321</v>
      </c>
      <c r="K7" s="1873" t="s">
        <v>322</v>
      </c>
      <c r="L7" s="1873" t="s">
        <v>323</v>
      </c>
      <c r="M7" s="1873" t="s">
        <v>324</v>
      </c>
      <c r="N7" s="1873" t="s">
        <v>325</v>
      </c>
      <c r="O7" s="1873" t="s">
        <v>326</v>
      </c>
      <c r="P7" s="1873" t="s">
        <v>327</v>
      </c>
      <c r="Q7" s="1873" t="s">
        <v>328</v>
      </c>
      <c r="R7" s="1873" t="s">
        <v>329</v>
      </c>
      <c r="S7" s="1873" t="s">
        <v>330</v>
      </c>
      <c r="T7" s="1873" t="s">
        <v>331</v>
      </c>
      <c r="U7" s="1873" t="s">
        <v>332</v>
      </c>
      <c r="V7" s="1873" t="s">
        <v>333</v>
      </c>
      <c r="W7" s="1873" t="s">
        <v>334</v>
      </c>
      <c r="X7" s="1873" t="s">
        <v>335</v>
      </c>
      <c r="Y7" s="1873" t="s">
        <v>336</v>
      </c>
      <c r="Z7" s="1873" t="s">
        <v>337</v>
      </c>
      <c r="AA7" s="1873" t="s">
        <v>338</v>
      </c>
      <c r="AB7" s="1873" t="s">
        <v>339</v>
      </c>
      <c r="AC7" s="1873" t="s">
        <v>340</v>
      </c>
      <c r="AD7" s="1873" t="s">
        <v>341</v>
      </c>
      <c r="AE7" s="1873" t="s">
        <v>342</v>
      </c>
      <c r="AF7" s="1873" t="s">
        <v>343</v>
      </c>
      <c r="AG7" s="1873" t="s">
        <v>344</v>
      </c>
      <c r="AH7" s="1873" t="s">
        <v>345</v>
      </c>
      <c r="AI7" s="1873" t="s">
        <v>346</v>
      </c>
      <c r="AJ7" s="1873" t="s">
        <v>347</v>
      </c>
      <c r="AK7" s="1873" t="s">
        <v>348</v>
      </c>
      <c r="AL7" s="1873" t="s">
        <v>349</v>
      </c>
      <c r="AM7" s="1873" t="s">
        <v>350</v>
      </c>
    </row>
    <row r="8" spans="1:39" ht="67.05" customHeight="1">
      <c r="A8" s="1875" t="s">
        <v>351</v>
      </c>
      <c r="B8" s="1875" t="s">
        <v>369</v>
      </c>
      <c r="C8" s="1875" t="s">
        <v>370</v>
      </c>
      <c r="D8" s="1876" t="s">
        <v>154</v>
      </c>
      <c r="E8" s="1876" t="s">
        <v>371</v>
      </c>
      <c r="F8" s="1876" t="s">
        <v>355</v>
      </c>
      <c r="G8" s="1876" t="s">
        <v>356</v>
      </c>
      <c r="H8" s="1877">
        <v>21363.841950000002</v>
      </c>
      <c r="I8" s="1877">
        <v>20000</v>
      </c>
      <c r="J8" s="1876" t="s">
        <v>357</v>
      </c>
      <c r="K8" s="1878">
        <v>43472</v>
      </c>
      <c r="L8" s="1876" t="s">
        <v>372</v>
      </c>
      <c r="M8" s="1878" t="s">
        <v>373</v>
      </c>
      <c r="N8" s="1876" t="s">
        <v>359</v>
      </c>
      <c r="O8" s="1878">
        <v>46402</v>
      </c>
      <c r="P8" s="1875" t="s">
        <v>360</v>
      </c>
      <c r="Q8" s="1875" t="s">
        <v>374</v>
      </c>
      <c r="R8" s="1875" t="s">
        <v>375</v>
      </c>
      <c r="S8" s="1876" t="s">
        <v>361</v>
      </c>
      <c r="T8" s="1879" t="s">
        <v>376</v>
      </c>
      <c r="U8" s="1876" t="s">
        <v>360</v>
      </c>
      <c r="V8" s="1876" t="s">
        <v>377</v>
      </c>
      <c r="W8" s="1876" t="s">
        <v>360</v>
      </c>
      <c r="X8" s="1876" t="s">
        <v>378</v>
      </c>
      <c r="Y8" s="1876" t="s">
        <v>364</v>
      </c>
      <c r="Z8" s="1876" t="s">
        <v>154</v>
      </c>
      <c r="AA8" s="1876" t="s">
        <v>154</v>
      </c>
      <c r="AB8" s="1876" t="s">
        <v>154</v>
      </c>
      <c r="AC8" s="1876" t="s">
        <v>154</v>
      </c>
      <c r="AD8" s="1876" t="s">
        <v>154</v>
      </c>
      <c r="AE8" s="1876" t="s">
        <v>154</v>
      </c>
      <c r="AF8" s="1876" t="s">
        <v>359</v>
      </c>
      <c r="AG8" s="1875" t="s">
        <v>379</v>
      </c>
      <c r="AH8" s="1876" t="s">
        <v>380</v>
      </c>
      <c r="AI8" s="1876" t="s">
        <v>240</v>
      </c>
      <c r="AJ8" s="1876" t="s">
        <v>367</v>
      </c>
      <c r="AK8" s="1875" t="s">
        <v>381</v>
      </c>
      <c r="AL8" s="1876" t="s">
        <v>360</v>
      </c>
      <c r="AM8" s="1875" t="s">
        <v>154</v>
      </c>
    </row>
    <row r="9" spans="1:39" ht="52.8">
      <c r="A9" s="1875" t="s">
        <v>351</v>
      </c>
      <c r="B9" s="1875" t="s">
        <v>382</v>
      </c>
      <c r="C9" s="1875" t="s">
        <v>370</v>
      </c>
      <c r="D9" s="1876" t="s">
        <v>154</v>
      </c>
      <c r="E9" s="1876" t="s">
        <v>371</v>
      </c>
      <c r="F9" s="1876" t="s">
        <v>355</v>
      </c>
      <c r="G9" s="1876" t="s">
        <v>356</v>
      </c>
      <c r="H9" s="1877">
        <v>9934.5880099999995</v>
      </c>
      <c r="I9" s="1877">
        <v>9300</v>
      </c>
      <c r="J9" s="1876" t="s">
        <v>357</v>
      </c>
      <c r="K9" s="1878">
        <v>43473</v>
      </c>
      <c r="L9" s="1876" t="s">
        <v>372</v>
      </c>
      <c r="M9" s="1878" t="s">
        <v>373</v>
      </c>
      <c r="N9" s="1876" t="s">
        <v>359</v>
      </c>
      <c r="O9" s="1880">
        <v>46402</v>
      </c>
      <c r="P9" s="1875" t="s">
        <v>360</v>
      </c>
      <c r="Q9" s="1875" t="s">
        <v>383</v>
      </c>
      <c r="R9" s="1875" t="s">
        <v>375</v>
      </c>
      <c r="S9" s="1876" t="s">
        <v>361</v>
      </c>
      <c r="T9" s="1879" t="s">
        <v>384</v>
      </c>
      <c r="U9" s="1876" t="s">
        <v>360</v>
      </c>
      <c r="V9" s="1876" t="s">
        <v>377</v>
      </c>
      <c r="W9" s="1876" t="s">
        <v>360</v>
      </c>
      <c r="X9" s="1876" t="s">
        <v>378</v>
      </c>
      <c r="Y9" s="1876" t="s">
        <v>364</v>
      </c>
      <c r="Z9" s="1876" t="s">
        <v>154</v>
      </c>
      <c r="AA9" s="1876" t="s">
        <v>154</v>
      </c>
      <c r="AB9" s="1876" t="s">
        <v>154</v>
      </c>
      <c r="AC9" s="1876" t="s">
        <v>154</v>
      </c>
      <c r="AD9" s="1876" t="s">
        <v>154</v>
      </c>
      <c r="AE9" s="1876" t="s">
        <v>154</v>
      </c>
      <c r="AF9" s="1876" t="s">
        <v>359</v>
      </c>
      <c r="AG9" s="1875" t="s">
        <v>379</v>
      </c>
      <c r="AH9" s="1876" t="s">
        <v>380</v>
      </c>
      <c r="AI9" s="1876" t="s">
        <v>240</v>
      </c>
      <c r="AJ9" s="1876" t="s">
        <v>367</v>
      </c>
      <c r="AK9" s="1875" t="s">
        <v>381</v>
      </c>
      <c r="AL9" s="1876" t="s">
        <v>360</v>
      </c>
      <c r="AM9" s="1875" t="s">
        <v>154</v>
      </c>
    </row>
    <row r="10" spans="1:39" ht="52.8">
      <c r="A10" s="1875" t="s">
        <v>351</v>
      </c>
      <c r="B10" s="1875" t="s">
        <v>385</v>
      </c>
      <c r="C10" s="1875" t="s">
        <v>370</v>
      </c>
      <c r="D10" s="1876" t="s">
        <v>154</v>
      </c>
      <c r="E10" s="1876" t="s">
        <v>371</v>
      </c>
      <c r="F10" s="1876" t="s">
        <v>355</v>
      </c>
      <c r="G10" s="1876" t="s">
        <v>356</v>
      </c>
      <c r="H10" s="1877">
        <v>640.94115999999997</v>
      </c>
      <c r="I10" s="1877">
        <v>600</v>
      </c>
      <c r="J10" s="1876" t="s">
        <v>357</v>
      </c>
      <c r="K10" s="1878">
        <v>43473</v>
      </c>
      <c r="L10" s="1876" t="s">
        <v>372</v>
      </c>
      <c r="M10" s="1878" t="s">
        <v>373</v>
      </c>
      <c r="N10" s="1876" t="s">
        <v>359</v>
      </c>
      <c r="O10" s="1880">
        <v>46402</v>
      </c>
      <c r="P10" s="1875" t="s">
        <v>360</v>
      </c>
      <c r="Q10" s="1875" t="s">
        <v>386</v>
      </c>
      <c r="R10" s="1875" t="s">
        <v>375</v>
      </c>
      <c r="S10" s="1876" t="s">
        <v>361</v>
      </c>
      <c r="T10" s="1879" t="s">
        <v>384</v>
      </c>
      <c r="U10" s="1876" t="s">
        <v>360</v>
      </c>
      <c r="V10" s="1876" t="s">
        <v>377</v>
      </c>
      <c r="W10" s="1876" t="s">
        <v>360</v>
      </c>
      <c r="X10" s="1876" t="s">
        <v>378</v>
      </c>
      <c r="Y10" s="1876" t="s">
        <v>364</v>
      </c>
      <c r="Z10" s="1876" t="s">
        <v>154</v>
      </c>
      <c r="AA10" s="1876" t="s">
        <v>154</v>
      </c>
      <c r="AB10" s="1876" t="s">
        <v>154</v>
      </c>
      <c r="AC10" s="1876" t="s">
        <v>154</v>
      </c>
      <c r="AD10" s="1876" t="s">
        <v>154</v>
      </c>
      <c r="AE10" s="1876" t="s">
        <v>154</v>
      </c>
      <c r="AF10" s="1876" t="s">
        <v>359</v>
      </c>
      <c r="AG10" s="1875" t="s">
        <v>379</v>
      </c>
      <c r="AH10" s="1876" t="s">
        <v>380</v>
      </c>
      <c r="AI10" s="1876" t="s">
        <v>240</v>
      </c>
      <c r="AJ10" s="1876" t="s">
        <v>367</v>
      </c>
      <c r="AK10" s="1875" t="s">
        <v>381</v>
      </c>
      <c r="AL10" s="1876" t="s">
        <v>360</v>
      </c>
      <c r="AM10" s="1875" t="s">
        <v>154</v>
      </c>
    </row>
    <row r="11" spans="1:39" ht="52.8">
      <c r="A11" s="1875" t="s">
        <v>351</v>
      </c>
      <c r="B11" s="1875" t="s">
        <v>387</v>
      </c>
      <c r="C11" s="1875" t="s">
        <v>370</v>
      </c>
      <c r="D11" s="1876" t="s">
        <v>154</v>
      </c>
      <c r="E11" s="1876" t="s">
        <v>371</v>
      </c>
      <c r="F11" s="1876" t="s">
        <v>355</v>
      </c>
      <c r="G11" s="1876" t="s">
        <v>356</v>
      </c>
      <c r="H11" s="1877">
        <v>47750.116580000002</v>
      </c>
      <c r="I11" s="1877">
        <v>44700</v>
      </c>
      <c r="J11" s="1876" t="s">
        <v>357</v>
      </c>
      <c r="K11" s="1878">
        <v>43473</v>
      </c>
      <c r="L11" s="1876" t="s">
        <v>372</v>
      </c>
      <c r="M11" s="1878" t="s">
        <v>373</v>
      </c>
      <c r="N11" s="1876" t="s">
        <v>359</v>
      </c>
      <c r="O11" s="1880">
        <v>46402</v>
      </c>
      <c r="P11" s="1875" t="s">
        <v>360</v>
      </c>
      <c r="Q11" s="1875" t="s">
        <v>388</v>
      </c>
      <c r="R11" s="1875" t="s">
        <v>375</v>
      </c>
      <c r="S11" s="1876" t="s">
        <v>361</v>
      </c>
      <c r="T11" s="1879" t="s">
        <v>384</v>
      </c>
      <c r="U11" s="1876" t="s">
        <v>360</v>
      </c>
      <c r="V11" s="1876" t="s">
        <v>377</v>
      </c>
      <c r="W11" s="1876" t="s">
        <v>360</v>
      </c>
      <c r="X11" s="1876" t="s">
        <v>378</v>
      </c>
      <c r="Y11" s="1876" t="s">
        <v>364</v>
      </c>
      <c r="Z11" s="1876" t="s">
        <v>154</v>
      </c>
      <c r="AA11" s="1876" t="s">
        <v>154</v>
      </c>
      <c r="AB11" s="1876" t="s">
        <v>154</v>
      </c>
      <c r="AC11" s="1876" t="s">
        <v>154</v>
      </c>
      <c r="AD11" s="1876" t="s">
        <v>154</v>
      </c>
      <c r="AE11" s="1876" t="s">
        <v>154</v>
      </c>
      <c r="AF11" s="1876" t="s">
        <v>359</v>
      </c>
      <c r="AG11" s="1875" t="s">
        <v>379</v>
      </c>
      <c r="AH11" s="1876" t="s">
        <v>380</v>
      </c>
      <c r="AI11" s="1876" t="s">
        <v>240</v>
      </c>
      <c r="AJ11" s="1876" t="s">
        <v>367</v>
      </c>
      <c r="AK11" s="1875" t="s">
        <v>381</v>
      </c>
      <c r="AL11" s="1876" t="s">
        <v>360</v>
      </c>
      <c r="AM11" s="1875" t="s">
        <v>154</v>
      </c>
    </row>
    <row r="12" spans="1:39" ht="52.8">
      <c r="A12" s="1875" t="s">
        <v>351</v>
      </c>
      <c r="B12" s="1875" t="s">
        <v>389</v>
      </c>
      <c r="C12" s="1875" t="s">
        <v>370</v>
      </c>
      <c r="D12" s="1876" t="s">
        <v>154</v>
      </c>
      <c r="E12" s="1876" t="s">
        <v>371</v>
      </c>
      <c r="F12" s="1876" t="s">
        <v>355</v>
      </c>
      <c r="G12" s="1876" t="s">
        <v>356</v>
      </c>
      <c r="H12" s="1877">
        <v>21791.999510000001</v>
      </c>
      <c r="I12" s="1877">
        <v>20400</v>
      </c>
      <c r="J12" s="1876" t="s">
        <v>357</v>
      </c>
      <c r="K12" s="1878">
        <v>43473</v>
      </c>
      <c r="L12" s="1876" t="s">
        <v>372</v>
      </c>
      <c r="M12" s="1878" t="s">
        <v>373</v>
      </c>
      <c r="N12" s="1876" t="s">
        <v>359</v>
      </c>
      <c r="O12" s="1880">
        <v>46402</v>
      </c>
      <c r="P12" s="1875" t="s">
        <v>360</v>
      </c>
      <c r="Q12" s="1875" t="s">
        <v>390</v>
      </c>
      <c r="R12" s="1875" t="s">
        <v>375</v>
      </c>
      <c r="S12" s="1876" t="s">
        <v>361</v>
      </c>
      <c r="T12" s="1879" t="s">
        <v>384</v>
      </c>
      <c r="U12" s="1876" t="s">
        <v>360</v>
      </c>
      <c r="V12" s="1876" t="s">
        <v>377</v>
      </c>
      <c r="W12" s="1876" t="s">
        <v>360</v>
      </c>
      <c r="X12" s="1876" t="s">
        <v>378</v>
      </c>
      <c r="Y12" s="1876" t="s">
        <v>364</v>
      </c>
      <c r="Z12" s="1876" t="s">
        <v>154</v>
      </c>
      <c r="AA12" s="1876" t="s">
        <v>154</v>
      </c>
      <c r="AB12" s="1876" t="s">
        <v>154</v>
      </c>
      <c r="AC12" s="1876" t="s">
        <v>154</v>
      </c>
      <c r="AD12" s="1876" t="s">
        <v>154</v>
      </c>
      <c r="AE12" s="1876" t="s">
        <v>154</v>
      </c>
      <c r="AF12" s="1876" t="s">
        <v>359</v>
      </c>
      <c r="AG12" s="1875" t="s">
        <v>379</v>
      </c>
      <c r="AH12" s="1876" t="s">
        <v>380</v>
      </c>
      <c r="AI12" s="1876" t="s">
        <v>240</v>
      </c>
      <c r="AJ12" s="1876" t="s">
        <v>367</v>
      </c>
      <c r="AK12" s="1875" t="s">
        <v>381</v>
      </c>
      <c r="AL12" s="1876" t="s">
        <v>360</v>
      </c>
      <c r="AM12" s="1875" t="s">
        <v>154</v>
      </c>
    </row>
    <row r="13" spans="1:39" ht="52.8">
      <c r="A13" s="1875" t="s">
        <v>351</v>
      </c>
      <c r="B13" s="1875" t="s">
        <v>391</v>
      </c>
      <c r="C13" s="1875" t="s">
        <v>370</v>
      </c>
      <c r="D13" s="1876" t="s">
        <v>154</v>
      </c>
      <c r="E13" s="1876" t="s">
        <v>371</v>
      </c>
      <c r="F13" s="1876" t="s">
        <v>355</v>
      </c>
      <c r="G13" s="1876" t="s">
        <v>356</v>
      </c>
      <c r="H13" s="1877">
        <v>534.11764000000005</v>
      </c>
      <c r="I13" s="1877">
        <v>500</v>
      </c>
      <c r="J13" s="1876" t="s">
        <v>357</v>
      </c>
      <c r="K13" s="1878">
        <v>43473</v>
      </c>
      <c r="L13" s="1876" t="s">
        <v>372</v>
      </c>
      <c r="M13" s="1878" t="s">
        <v>373</v>
      </c>
      <c r="N13" s="1876" t="s">
        <v>359</v>
      </c>
      <c r="O13" s="1880">
        <v>46402</v>
      </c>
      <c r="P13" s="1875" t="s">
        <v>360</v>
      </c>
      <c r="Q13" s="1875" t="s">
        <v>392</v>
      </c>
      <c r="R13" s="1875" t="s">
        <v>375</v>
      </c>
      <c r="S13" s="1876" t="s">
        <v>361</v>
      </c>
      <c r="T13" s="1879" t="s">
        <v>384</v>
      </c>
      <c r="U13" s="1876" t="s">
        <v>360</v>
      </c>
      <c r="V13" s="1876" t="s">
        <v>377</v>
      </c>
      <c r="W13" s="1876" t="s">
        <v>360</v>
      </c>
      <c r="X13" s="1876" t="s">
        <v>378</v>
      </c>
      <c r="Y13" s="1876" t="s">
        <v>364</v>
      </c>
      <c r="Z13" s="1876" t="s">
        <v>154</v>
      </c>
      <c r="AA13" s="1876" t="s">
        <v>154</v>
      </c>
      <c r="AB13" s="1876" t="s">
        <v>154</v>
      </c>
      <c r="AC13" s="1876" t="s">
        <v>154</v>
      </c>
      <c r="AD13" s="1876" t="s">
        <v>154</v>
      </c>
      <c r="AE13" s="1876" t="s">
        <v>154</v>
      </c>
      <c r="AF13" s="1876" t="s">
        <v>359</v>
      </c>
      <c r="AG13" s="1875" t="s">
        <v>379</v>
      </c>
      <c r="AH13" s="1876" t="s">
        <v>380</v>
      </c>
      <c r="AI13" s="1876" t="s">
        <v>240</v>
      </c>
      <c r="AJ13" s="1876" t="s">
        <v>367</v>
      </c>
      <c r="AK13" s="1875" t="s">
        <v>381</v>
      </c>
      <c r="AL13" s="1876" t="s">
        <v>360</v>
      </c>
      <c r="AM13" s="1875" t="s">
        <v>154</v>
      </c>
    </row>
    <row r="14" spans="1:39" ht="52.8">
      <c r="A14" s="1875" t="s">
        <v>351</v>
      </c>
      <c r="B14" s="1875" t="s">
        <v>393</v>
      </c>
      <c r="C14" s="1875" t="s">
        <v>370</v>
      </c>
      <c r="D14" s="1876" t="s">
        <v>154</v>
      </c>
      <c r="E14" s="1876" t="s">
        <v>371</v>
      </c>
      <c r="F14" s="1876" t="s">
        <v>355</v>
      </c>
      <c r="G14" s="1876" t="s">
        <v>356</v>
      </c>
      <c r="H14" s="1877">
        <v>534.11764000000005</v>
      </c>
      <c r="I14" s="1877">
        <v>500</v>
      </c>
      <c r="J14" s="1876" t="s">
        <v>357</v>
      </c>
      <c r="K14" s="1878">
        <v>43473</v>
      </c>
      <c r="L14" s="1876" t="s">
        <v>372</v>
      </c>
      <c r="M14" s="1878" t="s">
        <v>373</v>
      </c>
      <c r="N14" s="1876" t="s">
        <v>359</v>
      </c>
      <c r="O14" s="1880">
        <v>46402</v>
      </c>
      <c r="P14" s="1875" t="s">
        <v>360</v>
      </c>
      <c r="Q14" s="1875" t="s">
        <v>392</v>
      </c>
      <c r="R14" s="1875" t="s">
        <v>375</v>
      </c>
      <c r="S14" s="1876" t="s">
        <v>361</v>
      </c>
      <c r="T14" s="1879" t="s">
        <v>384</v>
      </c>
      <c r="U14" s="1876" t="s">
        <v>360</v>
      </c>
      <c r="V14" s="1876" t="s">
        <v>377</v>
      </c>
      <c r="W14" s="1876" t="s">
        <v>360</v>
      </c>
      <c r="X14" s="1876" t="s">
        <v>378</v>
      </c>
      <c r="Y14" s="1876" t="s">
        <v>364</v>
      </c>
      <c r="Z14" s="1876" t="s">
        <v>154</v>
      </c>
      <c r="AA14" s="1876" t="s">
        <v>154</v>
      </c>
      <c r="AB14" s="1876" t="s">
        <v>154</v>
      </c>
      <c r="AC14" s="1876" t="s">
        <v>154</v>
      </c>
      <c r="AD14" s="1876" t="s">
        <v>154</v>
      </c>
      <c r="AE14" s="1876" t="s">
        <v>154</v>
      </c>
      <c r="AF14" s="1876" t="s">
        <v>359</v>
      </c>
      <c r="AG14" s="1875" t="s">
        <v>379</v>
      </c>
      <c r="AH14" s="1876" t="s">
        <v>380</v>
      </c>
      <c r="AI14" s="1876" t="s">
        <v>240</v>
      </c>
      <c r="AJ14" s="1876" t="s">
        <v>367</v>
      </c>
      <c r="AK14" s="1875" t="s">
        <v>381</v>
      </c>
      <c r="AL14" s="1876" t="s">
        <v>360</v>
      </c>
      <c r="AM14" s="1875" t="s">
        <v>154</v>
      </c>
    </row>
    <row r="15" spans="1:39" ht="52.8">
      <c r="A15" s="1875" t="s">
        <v>351</v>
      </c>
      <c r="B15" s="1875" t="s">
        <v>394</v>
      </c>
      <c r="C15" s="1875" t="s">
        <v>370</v>
      </c>
      <c r="D15" s="1876" t="s">
        <v>154</v>
      </c>
      <c r="E15" s="1876" t="s">
        <v>371</v>
      </c>
      <c r="F15" s="1876" t="s">
        <v>355</v>
      </c>
      <c r="G15" s="1876" t="s">
        <v>356</v>
      </c>
      <c r="H15" s="1877">
        <v>4807.05872</v>
      </c>
      <c r="I15" s="1877">
        <v>4500</v>
      </c>
      <c r="J15" s="1876" t="s">
        <v>357</v>
      </c>
      <c r="K15" s="1878">
        <v>43473</v>
      </c>
      <c r="L15" s="1876" t="s">
        <v>372</v>
      </c>
      <c r="M15" s="1878" t="s">
        <v>373</v>
      </c>
      <c r="N15" s="1876" t="s">
        <v>359</v>
      </c>
      <c r="O15" s="1880">
        <v>46402</v>
      </c>
      <c r="P15" s="1875" t="s">
        <v>360</v>
      </c>
      <c r="Q15" s="1875" t="s">
        <v>395</v>
      </c>
      <c r="R15" s="1875" t="s">
        <v>375</v>
      </c>
      <c r="S15" s="1876" t="s">
        <v>361</v>
      </c>
      <c r="T15" s="1879" t="s">
        <v>384</v>
      </c>
      <c r="U15" s="1876" t="s">
        <v>360</v>
      </c>
      <c r="V15" s="1876" t="s">
        <v>377</v>
      </c>
      <c r="W15" s="1876" t="s">
        <v>360</v>
      </c>
      <c r="X15" s="1876" t="s">
        <v>378</v>
      </c>
      <c r="Y15" s="1876" t="s">
        <v>364</v>
      </c>
      <c r="Z15" s="1876" t="s">
        <v>154</v>
      </c>
      <c r="AA15" s="1876" t="s">
        <v>154</v>
      </c>
      <c r="AB15" s="1876" t="s">
        <v>154</v>
      </c>
      <c r="AC15" s="1876" t="s">
        <v>154</v>
      </c>
      <c r="AD15" s="1876" t="s">
        <v>154</v>
      </c>
      <c r="AE15" s="1876" t="s">
        <v>154</v>
      </c>
      <c r="AF15" s="1876" t="s">
        <v>359</v>
      </c>
      <c r="AG15" s="1875" t="s">
        <v>379</v>
      </c>
      <c r="AH15" s="1876" t="s">
        <v>380</v>
      </c>
      <c r="AI15" s="1876" t="s">
        <v>240</v>
      </c>
      <c r="AJ15" s="1876" t="s">
        <v>367</v>
      </c>
      <c r="AK15" s="1875" t="s">
        <v>381</v>
      </c>
      <c r="AL15" s="1876" t="s">
        <v>360</v>
      </c>
      <c r="AM15" s="1875" t="s">
        <v>154</v>
      </c>
    </row>
    <row r="16" spans="1:39" ht="52.8">
      <c r="A16" s="1875" t="s">
        <v>351</v>
      </c>
      <c r="B16" s="1875" t="s">
        <v>396</v>
      </c>
      <c r="C16" s="1875" t="s">
        <v>370</v>
      </c>
      <c r="D16" s="1876" t="s">
        <v>154</v>
      </c>
      <c r="E16" s="1876" t="s">
        <v>371</v>
      </c>
      <c r="F16" s="1876" t="s">
        <v>355</v>
      </c>
      <c r="G16" s="1876" t="s">
        <v>356</v>
      </c>
      <c r="H16" s="1877">
        <v>2136.4705399999998</v>
      </c>
      <c r="I16" s="1877">
        <v>2000</v>
      </c>
      <c r="J16" s="1876" t="s">
        <v>357</v>
      </c>
      <c r="K16" s="1878">
        <v>43473</v>
      </c>
      <c r="L16" s="1876" t="s">
        <v>372</v>
      </c>
      <c r="M16" s="1878" t="s">
        <v>373</v>
      </c>
      <c r="N16" s="1876" t="s">
        <v>359</v>
      </c>
      <c r="O16" s="1880">
        <v>46402</v>
      </c>
      <c r="P16" s="1875" t="s">
        <v>360</v>
      </c>
      <c r="Q16" s="1875" t="s">
        <v>397</v>
      </c>
      <c r="R16" s="1875" t="s">
        <v>375</v>
      </c>
      <c r="S16" s="1876" t="s">
        <v>361</v>
      </c>
      <c r="T16" s="1879" t="s">
        <v>384</v>
      </c>
      <c r="U16" s="1876" t="s">
        <v>360</v>
      </c>
      <c r="V16" s="1876" t="s">
        <v>377</v>
      </c>
      <c r="W16" s="1876" t="s">
        <v>360</v>
      </c>
      <c r="X16" s="1876" t="s">
        <v>378</v>
      </c>
      <c r="Y16" s="1876" t="s">
        <v>364</v>
      </c>
      <c r="Z16" s="1876" t="s">
        <v>154</v>
      </c>
      <c r="AA16" s="1876" t="s">
        <v>154</v>
      </c>
      <c r="AB16" s="1876" t="s">
        <v>154</v>
      </c>
      <c r="AC16" s="1876" t="s">
        <v>154</v>
      </c>
      <c r="AD16" s="1876" t="s">
        <v>154</v>
      </c>
      <c r="AE16" s="1876" t="s">
        <v>154</v>
      </c>
      <c r="AF16" s="1876" t="s">
        <v>359</v>
      </c>
      <c r="AG16" s="1875" t="s">
        <v>379</v>
      </c>
      <c r="AH16" s="1876" t="s">
        <v>380</v>
      </c>
      <c r="AI16" s="1876" t="s">
        <v>240</v>
      </c>
      <c r="AJ16" s="1876" t="s">
        <v>367</v>
      </c>
      <c r="AK16" s="1875" t="s">
        <v>381</v>
      </c>
      <c r="AL16" s="1876" t="s">
        <v>360</v>
      </c>
      <c r="AM16" s="1875" t="s">
        <v>154</v>
      </c>
    </row>
    <row r="17" spans="1:39" ht="52.8">
      <c r="A17" s="1875" t="s">
        <v>351</v>
      </c>
      <c r="B17" s="1875" t="s">
        <v>398</v>
      </c>
      <c r="C17" s="1875" t="s">
        <v>370</v>
      </c>
      <c r="D17" s="1876" t="s">
        <v>154</v>
      </c>
      <c r="E17" s="1876" t="s">
        <v>371</v>
      </c>
      <c r="F17" s="1876" t="s">
        <v>355</v>
      </c>
      <c r="G17" s="1876" t="s">
        <v>356</v>
      </c>
      <c r="H17" s="1877">
        <v>1602.3529100000001</v>
      </c>
      <c r="I17" s="1877">
        <v>1500</v>
      </c>
      <c r="J17" s="1876" t="s">
        <v>357</v>
      </c>
      <c r="K17" s="1878">
        <v>43473</v>
      </c>
      <c r="L17" s="1876" t="s">
        <v>372</v>
      </c>
      <c r="M17" s="1878" t="s">
        <v>373</v>
      </c>
      <c r="N17" s="1876" t="s">
        <v>359</v>
      </c>
      <c r="O17" s="1880">
        <v>46402</v>
      </c>
      <c r="P17" s="1875" t="s">
        <v>360</v>
      </c>
      <c r="Q17" s="1875" t="s">
        <v>399</v>
      </c>
      <c r="R17" s="1875" t="s">
        <v>375</v>
      </c>
      <c r="S17" s="1876" t="s">
        <v>361</v>
      </c>
      <c r="T17" s="1879" t="s">
        <v>384</v>
      </c>
      <c r="U17" s="1876" t="s">
        <v>360</v>
      </c>
      <c r="V17" s="1876" t="s">
        <v>377</v>
      </c>
      <c r="W17" s="1876" t="s">
        <v>360</v>
      </c>
      <c r="X17" s="1876" t="s">
        <v>378</v>
      </c>
      <c r="Y17" s="1876" t="s">
        <v>364</v>
      </c>
      <c r="Z17" s="1876" t="s">
        <v>154</v>
      </c>
      <c r="AA17" s="1876" t="s">
        <v>154</v>
      </c>
      <c r="AB17" s="1876" t="s">
        <v>154</v>
      </c>
      <c r="AC17" s="1876" t="s">
        <v>154</v>
      </c>
      <c r="AD17" s="1876" t="s">
        <v>154</v>
      </c>
      <c r="AE17" s="1876" t="s">
        <v>154</v>
      </c>
      <c r="AF17" s="1876" t="s">
        <v>359</v>
      </c>
      <c r="AG17" s="1875" t="s">
        <v>379</v>
      </c>
      <c r="AH17" s="1876" t="s">
        <v>380</v>
      </c>
      <c r="AI17" s="1876" t="s">
        <v>240</v>
      </c>
      <c r="AJ17" s="1876" t="s">
        <v>367</v>
      </c>
      <c r="AK17" s="1875" t="s">
        <v>381</v>
      </c>
      <c r="AL17" s="1876" t="s">
        <v>360</v>
      </c>
      <c r="AM17" s="1875" t="s">
        <v>154</v>
      </c>
    </row>
    <row r="18" spans="1:39" ht="52.8">
      <c r="A18" s="1875" t="s">
        <v>351</v>
      </c>
      <c r="B18" s="1875" t="s">
        <v>400</v>
      </c>
      <c r="C18" s="1875" t="s">
        <v>370</v>
      </c>
      <c r="D18" s="1876" t="s">
        <v>154</v>
      </c>
      <c r="E18" s="1876" t="s">
        <v>371</v>
      </c>
      <c r="F18" s="1876" t="s">
        <v>355</v>
      </c>
      <c r="G18" s="1876" t="s">
        <v>356</v>
      </c>
      <c r="H18" s="1877">
        <v>534.11764000000005</v>
      </c>
      <c r="I18" s="1877">
        <v>500</v>
      </c>
      <c r="J18" s="1876" t="s">
        <v>357</v>
      </c>
      <c r="K18" s="1878">
        <v>43473</v>
      </c>
      <c r="L18" s="1876" t="s">
        <v>372</v>
      </c>
      <c r="M18" s="1878" t="s">
        <v>373</v>
      </c>
      <c r="N18" s="1876" t="s">
        <v>359</v>
      </c>
      <c r="O18" s="1880">
        <v>46402</v>
      </c>
      <c r="P18" s="1875" t="s">
        <v>360</v>
      </c>
      <c r="Q18" s="1875" t="s">
        <v>392</v>
      </c>
      <c r="R18" s="1875" t="s">
        <v>375</v>
      </c>
      <c r="S18" s="1876" t="s">
        <v>361</v>
      </c>
      <c r="T18" s="1879" t="s">
        <v>384</v>
      </c>
      <c r="U18" s="1876" t="s">
        <v>360</v>
      </c>
      <c r="V18" s="1876" t="s">
        <v>377</v>
      </c>
      <c r="W18" s="1876" t="s">
        <v>360</v>
      </c>
      <c r="X18" s="1876" t="s">
        <v>378</v>
      </c>
      <c r="Y18" s="1876" t="s">
        <v>364</v>
      </c>
      <c r="Z18" s="1876" t="s">
        <v>154</v>
      </c>
      <c r="AA18" s="1876" t="s">
        <v>154</v>
      </c>
      <c r="AB18" s="1876" t="s">
        <v>154</v>
      </c>
      <c r="AC18" s="1876" t="s">
        <v>154</v>
      </c>
      <c r="AD18" s="1876" t="s">
        <v>154</v>
      </c>
      <c r="AE18" s="1876" t="s">
        <v>154</v>
      </c>
      <c r="AF18" s="1876" t="s">
        <v>359</v>
      </c>
      <c r="AG18" s="1875" t="s">
        <v>379</v>
      </c>
      <c r="AH18" s="1876" t="s">
        <v>380</v>
      </c>
      <c r="AI18" s="1876" t="s">
        <v>240</v>
      </c>
      <c r="AJ18" s="1876" t="s">
        <v>367</v>
      </c>
      <c r="AK18" s="1875" t="s">
        <v>381</v>
      </c>
      <c r="AL18" s="1876" t="s">
        <v>360</v>
      </c>
      <c r="AM18" s="1875" t="s">
        <v>154</v>
      </c>
    </row>
    <row r="19" spans="1:39" ht="52.8">
      <c r="A19" s="1875" t="s">
        <v>351</v>
      </c>
      <c r="B19" s="1875" t="s">
        <v>401</v>
      </c>
      <c r="C19" s="1875" t="s">
        <v>370</v>
      </c>
      <c r="D19" s="1876" t="s">
        <v>154</v>
      </c>
      <c r="E19" s="1876" t="s">
        <v>371</v>
      </c>
      <c r="F19" s="1876" t="s">
        <v>355</v>
      </c>
      <c r="G19" s="1876" t="s">
        <v>356</v>
      </c>
      <c r="H19" s="1877">
        <v>8011.7645300000004</v>
      </c>
      <c r="I19" s="1877">
        <v>7500</v>
      </c>
      <c r="J19" s="1876" t="s">
        <v>357</v>
      </c>
      <c r="K19" s="1878">
        <v>43473</v>
      </c>
      <c r="L19" s="1876" t="s">
        <v>372</v>
      </c>
      <c r="M19" s="1878" t="s">
        <v>373</v>
      </c>
      <c r="N19" s="1876" t="s">
        <v>359</v>
      </c>
      <c r="O19" s="1880">
        <v>46402</v>
      </c>
      <c r="P19" s="1875" t="s">
        <v>360</v>
      </c>
      <c r="Q19" s="1875" t="s">
        <v>402</v>
      </c>
      <c r="R19" s="1875" t="s">
        <v>375</v>
      </c>
      <c r="S19" s="1876" t="s">
        <v>361</v>
      </c>
      <c r="T19" s="1879" t="s">
        <v>384</v>
      </c>
      <c r="U19" s="1876" t="s">
        <v>360</v>
      </c>
      <c r="V19" s="1876" t="s">
        <v>377</v>
      </c>
      <c r="W19" s="1876" t="s">
        <v>360</v>
      </c>
      <c r="X19" s="1876" t="s">
        <v>378</v>
      </c>
      <c r="Y19" s="1876" t="s">
        <v>364</v>
      </c>
      <c r="Z19" s="1876" t="s">
        <v>154</v>
      </c>
      <c r="AA19" s="1876" t="s">
        <v>154</v>
      </c>
      <c r="AB19" s="1876" t="s">
        <v>154</v>
      </c>
      <c r="AC19" s="1876" t="s">
        <v>154</v>
      </c>
      <c r="AD19" s="1876" t="s">
        <v>154</v>
      </c>
      <c r="AE19" s="1876" t="s">
        <v>154</v>
      </c>
      <c r="AF19" s="1876" t="s">
        <v>359</v>
      </c>
      <c r="AG19" s="1875" t="s">
        <v>379</v>
      </c>
      <c r="AH19" s="1876" t="s">
        <v>380</v>
      </c>
      <c r="AI19" s="1876" t="s">
        <v>240</v>
      </c>
      <c r="AJ19" s="1876" t="s">
        <v>367</v>
      </c>
      <c r="AK19" s="1875" t="s">
        <v>381</v>
      </c>
      <c r="AL19" s="1876" t="s">
        <v>360</v>
      </c>
      <c r="AM19" s="1875" t="s">
        <v>154</v>
      </c>
    </row>
    <row r="20" spans="1:39" ht="52.8">
      <c r="A20" s="1875" t="s">
        <v>351</v>
      </c>
      <c r="B20" s="1875" t="s">
        <v>403</v>
      </c>
      <c r="C20" s="1875" t="s">
        <v>370</v>
      </c>
      <c r="D20" s="1876" t="s">
        <v>154</v>
      </c>
      <c r="E20" s="1876" t="s">
        <v>371</v>
      </c>
      <c r="F20" s="1876" t="s">
        <v>355</v>
      </c>
      <c r="G20" s="1876" t="s">
        <v>356</v>
      </c>
      <c r="H20" s="1877">
        <v>4807.05872</v>
      </c>
      <c r="I20" s="1877">
        <v>4500</v>
      </c>
      <c r="J20" s="1876" t="s">
        <v>357</v>
      </c>
      <c r="K20" s="1878">
        <v>43473</v>
      </c>
      <c r="L20" s="1876" t="s">
        <v>372</v>
      </c>
      <c r="M20" s="1878" t="s">
        <v>373</v>
      </c>
      <c r="N20" s="1876" t="s">
        <v>359</v>
      </c>
      <c r="O20" s="1880">
        <v>46402</v>
      </c>
      <c r="P20" s="1875" t="s">
        <v>360</v>
      </c>
      <c r="Q20" s="1875" t="s">
        <v>395</v>
      </c>
      <c r="R20" s="1875" t="s">
        <v>375</v>
      </c>
      <c r="S20" s="1876" t="s">
        <v>361</v>
      </c>
      <c r="T20" s="1879" t="s">
        <v>384</v>
      </c>
      <c r="U20" s="1876" t="s">
        <v>360</v>
      </c>
      <c r="V20" s="1876" t="s">
        <v>377</v>
      </c>
      <c r="W20" s="1876" t="s">
        <v>360</v>
      </c>
      <c r="X20" s="1876" t="s">
        <v>378</v>
      </c>
      <c r="Y20" s="1876" t="s">
        <v>364</v>
      </c>
      <c r="Z20" s="1876" t="s">
        <v>154</v>
      </c>
      <c r="AA20" s="1876" t="s">
        <v>154</v>
      </c>
      <c r="AB20" s="1876" t="s">
        <v>154</v>
      </c>
      <c r="AC20" s="1876" t="s">
        <v>154</v>
      </c>
      <c r="AD20" s="1876" t="s">
        <v>154</v>
      </c>
      <c r="AE20" s="1876" t="s">
        <v>154</v>
      </c>
      <c r="AF20" s="1876" t="s">
        <v>359</v>
      </c>
      <c r="AG20" s="1875" t="s">
        <v>379</v>
      </c>
      <c r="AH20" s="1876" t="s">
        <v>380</v>
      </c>
      <c r="AI20" s="1876" t="s">
        <v>240</v>
      </c>
      <c r="AJ20" s="1876" t="s">
        <v>367</v>
      </c>
      <c r="AK20" s="1875" t="s">
        <v>381</v>
      </c>
      <c r="AL20" s="1876" t="s">
        <v>360</v>
      </c>
      <c r="AM20" s="1875" t="s">
        <v>154</v>
      </c>
    </row>
    <row r="21" spans="1:39" ht="52.8">
      <c r="A21" s="1875" t="s">
        <v>351</v>
      </c>
      <c r="B21" s="1875" t="s">
        <v>404</v>
      </c>
      <c r="C21" s="1875" t="s">
        <v>370</v>
      </c>
      <c r="D21" s="1876" t="s">
        <v>154</v>
      </c>
      <c r="E21" s="1876" t="s">
        <v>371</v>
      </c>
      <c r="F21" s="1876" t="s">
        <v>355</v>
      </c>
      <c r="G21" s="1876" t="s">
        <v>356</v>
      </c>
      <c r="H21" s="1877">
        <v>2136.4705399999998</v>
      </c>
      <c r="I21" s="1877">
        <v>2000</v>
      </c>
      <c r="J21" s="1876" t="s">
        <v>357</v>
      </c>
      <c r="K21" s="1878">
        <v>43473</v>
      </c>
      <c r="L21" s="1876" t="s">
        <v>372</v>
      </c>
      <c r="M21" s="1878" t="s">
        <v>373</v>
      </c>
      <c r="N21" s="1876" t="s">
        <v>359</v>
      </c>
      <c r="O21" s="1880">
        <v>46402</v>
      </c>
      <c r="P21" s="1875" t="s">
        <v>360</v>
      </c>
      <c r="Q21" s="1875" t="s">
        <v>397</v>
      </c>
      <c r="R21" s="1875" t="s">
        <v>375</v>
      </c>
      <c r="S21" s="1876" t="s">
        <v>361</v>
      </c>
      <c r="T21" s="1879" t="s">
        <v>384</v>
      </c>
      <c r="U21" s="1876" t="s">
        <v>360</v>
      </c>
      <c r="V21" s="1876" t="s">
        <v>377</v>
      </c>
      <c r="W21" s="1876" t="s">
        <v>360</v>
      </c>
      <c r="X21" s="1876" t="s">
        <v>378</v>
      </c>
      <c r="Y21" s="1876" t="s">
        <v>364</v>
      </c>
      <c r="Z21" s="1876" t="s">
        <v>154</v>
      </c>
      <c r="AA21" s="1876" t="s">
        <v>154</v>
      </c>
      <c r="AB21" s="1876" t="s">
        <v>154</v>
      </c>
      <c r="AC21" s="1876" t="s">
        <v>154</v>
      </c>
      <c r="AD21" s="1876" t="s">
        <v>154</v>
      </c>
      <c r="AE21" s="1876" t="s">
        <v>154</v>
      </c>
      <c r="AF21" s="1876" t="s">
        <v>359</v>
      </c>
      <c r="AG21" s="1875" t="s">
        <v>379</v>
      </c>
      <c r="AH21" s="1876" t="s">
        <v>380</v>
      </c>
      <c r="AI21" s="1876" t="s">
        <v>240</v>
      </c>
      <c r="AJ21" s="1876" t="s">
        <v>367</v>
      </c>
      <c r="AK21" s="1875" t="s">
        <v>381</v>
      </c>
      <c r="AL21" s="1876" t="s">
        <v>360</v>
      </c>
      <c r="AM21" s="1875" t="s">
        <v>154</v>
      </c>
    </row>
    <row r="22" spans="1:39" ht="52.8">
      <c r="A22" s="1875" t="s">
        <v>351</v>
      </c>
      <c r="B22" s="1875" t="s">
        <v>405</v>
      </c>
      <c r="C22" s="1875" t="s">
        <v>370</v>
      </c>
      <c r="D22" s="1876" t="s">
        <v>154</v>
      </c>
      <c r="E22" s="1876" t="s">
        <v>371</v>
      </c>
      <c r="F22" s="1876" t="s">
        <v>355</v>
      </c>
      <c r="G22" s="1876" t="s">
        <v>356</v>
      </c>
      <c r="H22" s="1877">
        <v>25637.646489999999</v>
      </c>
      <c r="I22" s="1877">
        <v>24000</v>
      </c>
      <c r="J22" s="1876" t="s">
        <v>357</v>
      </c>
      <c r="K22" s="1878">
        <v>43473</v>
      </c>
      <c r="L22" s="1876" t="s">
        <v>372</v>
      </c>
      <c r="M22" s="1878" t="s">
        <v>373</v>
      </c>
      <c r="N22" s="1876" t="s">
        <v>359</v>
      </c>
      <c r="O22" s="1880">
        <v>46402</v>
      </c>
      <c r="P22" s="1875" t="s">
        <v>360</v>
      </c>
      <c r="Q22" s="1875" t="s">
        <v>406</v>
      </c>
      <c r="R22" s="1875" t="s">
        <v>375</v>
      </c>
      <c r="S22" s="1876" t="s">
        <v>361</v>
      </c>
      <c r="T22" s="1879" t="s">
        <v>384</v>
      </c>
      <c r="U22" s="1876" t="s">
        <v>360</v>
      </c>
      <c r="V22" s="1876" t="s">
        <v>377</v>
      </c>
      <c r="W22" s="1876" t="s">
        <v>360</v>
      </c>
      <c r="X22" s="1876" t="s">
        <v>378</v>
      </c>
      <c r="Y22" s="1876" t="s">
        <v>364</v>
      </c>
      <c r="Z22" s="1876" t="s">
        <v>154</v>
      </c>
      <c r="AA22" s="1876" t="s">
        <v>154</v>
      </c>
      <c r="AB22" s="1876" t="s">
        <v>154</v>
      </c>
      <c r="AC22" s="1876" t="s">
        <v>154</v>
      </c>
      <c r="AD22" s="1876" t="s">
        <v>154</v>
      </c>
      <c r="AE22" s="1876" t="s">
        <v>154</v>
      </c>
      <c r="AF22" s="1876" t="s">
        <v>359</v>
      </c>
      <c r="AG22" s="1875" t="s">
        <v>379</v>
      </c>
      <c r="AH22" s="1876" t="s">
        <v>380</v>
      </c>
      <c r="AI22" s="1876" t="s">
        <v>240</v>
      </c>
      <c r="AJ22" s="1876" t="s">
        <v>367</v>
      </c>
      <c r="AK22" s="1875" t="s">
        <v>381</v>
      </c>
      <c r="AL22" s="1876" t="s">
        <v>360</v>
      </c>
      <c r="AM22" s="1875" t="s">
        <v>154</v>
      </c>
    </row>
    <row r="23" spans="1:39" ht="52.8">
      <c r="A23" s="1875" t="s">
        <v>351</v>
      </c>
      <c r="B23" s="1875" t="s">
        <v>407</v>
      </c>
      <c r="C23" s="1875" t="s">
        <v>370</v>
      </c>
      <c r="D23" s="1876" t="s">
        <v>154</v>
      </c>
      <c r="E23" s="1876" t="s">
        <v>371</v>
      </c>
      <c r="F23" s="1876" t="s">
        <v>355</v>
      </c>
      <c r="G23" s="1876" t="s">
        <v>356</v>
      </c>
      <c r="H23" s="1877">
        <v>2136.4705399999998</v>
      </c>
      <c r="I23" s="1877">
        <v>2000</v>
      </c>
      <c r="J23" s="1876" t="s">
        <v>357</v>
      </c>
      <c r="K23" s="1878">
        <v>43473</v>
      </c>
      <c r="L23" s="1876" t="s">
        <v>372</v>
      </c>
      <c r="M23" s="1878" t="s">
        <v>373</v>
      </c>
      <c r="N23" s="1876" t="s">
        <v>359</v>
      </c>
      <c r="O23" s="1880">
        <v>46402</v>
      </c>
      <c r="P23" s="1875" t="s">
        <v>360</v>
      </c>
      <c r="Q23" s="1875" t="s">
        <v>397</v>
      </c>
      <c r="R23" s="1875" t="s">
        <v>375</v>
      </c>
      <c r="S23" s="1876" t="s">
        <v>361</v>
      </c>
      <c r="T23" s="1879" t="s">
        <v>384</v>
      </c>
      <c r="U23" s="1876" t="s">
        <v>360</v>
      </c>
      <c r="V23" s="1876" t="s">
        <v>377</v>
      </c>
      <c r="W23" s="1876" t="s">
        <v>360</v>
      </c>
      <c r="X23" s="1876" t="s">
        <v>378</v>
      </c>
      <c r="Y23" s="1876" t="s">
        <v>364</v>
      </c>
      <c r="Z23" s="1876" t="s">
        <v>154</v>
      </c>
      <c r="AA23" s="1876" t="s">
        <v>154</v>
      </c>
      <c r="AB23" s="1876" t="s">
        <v>154</v>
      </c>
      <c r="AC23" s="1876" t="s">
        <v>154</v>
      </c>
      <c r="AD23" s="1876" t="s">
        <v>154</v>
      </c>
      <c r="AE23" s="1876" t="s">
        <v>154</v>
      </c>
      <c r="AF23" s="1876" t="s">
        <v>359</v>
      </c>
      <c r="AG23" s="1875" t="s">
        <v>379</v>
      </c>
      <c r="AH23" s="1876" t="s">
        <v>380</v>
      </c>
      <c r="AI23" s="1876" t="s">
        <v>240</v>
      </c>
      <c r="AJ23" s="1876" t="s">
        <v>367</v>
      </c>
      <c r="AK23" s="1875" t="s">
        <v>381</v>
      </c>
      <c r="AL23" s="1876" t="s">
        <v>360</v>
      </c>
      <c r="AM23" s="1875" t="s">
        <v>154</v>
      </c>
    </row>
    <row r="24" spans="1:39" ht="52.8">
      <c r="A24" s="1875" t="s">
        <v>351</v>
      </c>
      <c r="B24" s="1875" t="s">
        <v>408</v>
      </c>
      <c r="C24" s="1875" t="s">
        <v>370</v>
      </c>
      <c r="D24" s="1876" t="s">
        <v>154</v>
      </c>
      <c r="E24" s="1876" t="s">
        <v>371</v>
      </c>
      <c r="F24" s="1876" t="s">
        <v>355</v>
      </c>
      <c r="G24" s="1876" t="s">
        <v>356</v>
      </c>
      <c r="H24" s="1877">
        <v>6409.4116199999999</v>
      </c>
      <c r="I24" s="1877">
        <v>6000</v>
      </c>
      <c r="J24" s="1876" t="s">
        <v>357</v>
      </c>
      <c r="K24" s="1878">
        <v>43473</v>
      </c>
      <c r="L24" s="1876" t="s">
        <v>372</v>
      </c>
      <c r="M24" s="1878" t="s">
        <v>373</v>
      </c>
      <c r="N24" s="1876" t="s">
        <v>359</v>
      </c>
      <c r="O24" s="1880">
        <v>46402</v>
      </c>
      <c r="P24" s="1875" t="s">
        <v>360</v>
      </c>
      <c r="Q24" s="1875" t="s">
        <v>409</v>
      </c>
      <c r="R24" s="1875" t="s">
        <v>375</v>
      </c>
      <c r="S24" s="1876" t="s">
        <v>361</v>
      </c>
      <c r="T24" s="1879" t="s">
        <v>384</v>
      </c>
      <c r="U24" s="1876" t="s">
        <v>360</v>
      </c>
      <c r="V24" s="1876" t="s">
        <v>377</v>
      </c>
      <c r="W24" s="1876" t="s">
        <v>360</v>
      </c>
      <c r="X24" s="1876" t="s">
        <v>378</v>
      </c>
      <c r="Y24" s="1876" t="s">
        <v>364</v>
      </c>
      <c r="Z24" s="1876" t="s">
        <v>154</v>
      </c>
      <c r="AA24" s="1876" t="s">
        <v>154</v>
      </c>
      <c r="AB24" s="1876" t="s">
        <v>154</v>
      </c>
      <c r="AC24" s="1876" t="s">
        <v>154</v>
      </c>
      <c r="AD24" s="1876" t="s">
        <v>154</v>
      </c>
      <c r="AE24" s="1876" t="s">
        <v>154</v>
      </c>
      <c r="AF24" s="1876" t="s">
        <v>359</v>
      </c>
      <c r="AG24" s="1875" t="s">
        <v>379</v>
      </c>
      <c r="AH24" s="1876" t="s">
        <v>380</v>
      </c>
      <c r="AI24" s="1876" t="s">
        <v>240</v>
      </c>
      <c r="AJ24" s="1876" t="s">
        <v>367</v>
      </c>
      <c r="AK24" s="1875" t="s">
        <v>381</v>
      </c>
      <c r="AL24" s="1876" t="s">
        <v>360</v>
      </c>
      <c r="AM24" s="1875" t="s">
        <v>154</v>
      </c>
    </row>
    <row r="25" spans="1:39" ht="52.8">
      <c r="A25" s="1875" t="s">
        <v>351</v>
      </c>
      <c r="B25" s="1875" t="s">
        <v>410</v>
      </c>
      <c r="C25" s="1875" t="s">
        <v>370</v>
      </c>
      <c r="D25" s="1876" t="s">
        <v>154</v>
      </c>
      <c r="E25" s="1876" t="s">
        <v>371</v>
      </c>
      <c r="F25" s="1876" t="s">
        <v>355</v>
      </c>
      <c r="G25" s="1876" t="s">
        <v>356</v>
      </c>
      <c r="H25" s="1877">
        <v>5875.2939900000001</v>
      </c>
      <c r="I25" s="1877">
        <v>5500</v>
      </c>
      <c r="J25" s="1876" t="s">
        <v>357</v>
      </c>
      <c r="K25" s="1878">
        <v>43473</v>
      </c>
      <c r="L25" s="1876" t="s">
        <v>372</v>
      </c>
      <c r="M25" s="1878" t="s">
        <v>373</v>
      </c>
      <c r="N25" s="1876" t="s">
        <v>359</v>
      </c>
      <c r="O25" s="1880">
        <v>46402</v>
      </c>
      <c r="P25" s="1875" t="s">
        <v>360</v>
      </c>
      <c r="Q25" s="1875" t="s">
        <v>411</v>
      </c>
      <c r="R25" s="1875" t="s">
        <v>375</v>
      </c>
      <c r="S25" s="1876" t="s">
        <v>361</v>
      </c>
      <c r="T25" s="1879" t="s">
        <v>384</v>
      </c>
      <c r="U25" s="1876" t="s">
        <v>360</v>
      </c>
      <c r="V25" s="1876" t="s">
        <v>377</v>
      </c>
      <c r="W25" s="1876" t="s">
        <v>360</v>
      </c>
      <c r="X25" s="1876" t="s">
        <v>378</v>
      </c>
      <c r="Y25" s="1876" t="s">
        <v>364</v>
      </c>
      <c r="Z25" s="1876" t="s">
        <v>154</v>
      </c>
      <c r="AA25" s="1876" t="s">
        <v>154</v>
      </c>
      <c r="AB25" s="1876" t="s">
        <v>154</v>
      </c>
      <c r="AC25" s="1876" t="s">
        <v>154</v>
      </c>
      <c r="AD25" s="1876" t="s">
        <v>154</v>
      </c>
      <c r="AE25" s="1876" t="s">
        <v>154</v>
      </c>
      <c r="AF25" s="1876" t="s">
        <v>359</v>
      </c>
      <c r="AG25" s="1875" t="s">
        <v>379</v>
      </c>
      <c r="AH25" s="1876" t="s">
        <v>380</v>
      </c>
      <c r="AI25" s="1876" t="s">
        <v>240</v>
      </c>
      <c r="AJ25" s="1876" t="s">
        <v>367</v>
      </c>
      <c r="AK25" s="1875" t="s">
        <v>381</v>
      </c>
      <c r="AL25" s="1876" t="s">
        <v>360</v>
      </c>
      <c r="AM25" s="1875" t="s">
        <v>154</v>
      </c>
    </row>
    <row r="26" spans="1:39" ht="52.8">
      <c r="A26" s="1875" t="s">
        <v>351</v>
      </c>
      <c r="B26" s="1875" t="s">
        <v>412</v>
      </c>
      <c r="C26" s="1875" t="s">
        <v>370</v>
      </c>
      <c r="D26" s="1876" t="s">
        <v>154</v>
      </c>
      <c r="E26" s="1876" t="s">
        <v>371</v>
      </c>
      <c r="F26" s="1876" t="s">
        <v>355</v>
      </c>
      <c r="G26" s="1876" t="s">
        <v>356</v>
      </c>
      <c r="H26" s="1877">
        <v>18694.11723</v>
      </c>
      <c r="I26" s="1877">
        <v>17500</v>
      </c>
      <c r="J26" s="1876" t="s">
        <v>357</v>
      </c>
      <c r="K26" s="1878">
        <v>43473</v>
      </c>
      <c r="L26" s="1876" t="s">
        <v>372</v>
      </c>
      <c r="M26" s="1878" t="s">
        <v>373</v>
      </c>
      <c r="N26" s="1876" t="s">
        <v>359</v>
      </c>
      <c r="O26" s="1880">
        <v>46402</v>
      </c>
      <c r="P26" s="1875" t="s">
        <v>360</v>
      </c>
      <c r="Q26" s="1875" t="s">
        <v>413</v>
      </c>
      <c r="R26" s="1875" t="s">
        <v>375</v>
      </c>
      <c r="S26" s="1876" t="s">
        <v>361</v>
      </c>
      <c r="T26" s="1879" t="s">
        <v>384</v>
      </c>
      <c r="U26" s="1876" t="s">
        <v>360</v>
      </c>
      <c r="V26" s="1876" t="s">
        <v>377</v>
      </c>
      <c r="W26" s="1876" t="s">
        <v>360</v>
      </c>
      <c r="X26" s="1876" t="s">
        <v>378</v>
      </c>
      <c r="Y26" s="1876" t="s">
        <v>364</v>
      </c>
      <c r="Z26" s="1876" t="s">
        <v>154</v>
      </c>
      <c r="AA26" s="1876" t="s">
        <v>154</v>
      </c>
      <c r="AB26" s="1876" t="s">
        <v>154</v>
      </c>
      <c r="AC26" s="1876" t="s">
        <v>154</v>
      </c>
      <c r="AD26" s="1876" t="s">
        <v>154</v>
      </c>
      <c r="AE26" s="1876" t="s">
        <v>154</v>
      </c>
      <c r="AF26" s="1876" t="s">
        <v>359</v>
      </c>
      <c r="AG26" s="1875" t="s">
        <v>379</v>
      </c>
      <c r="AH26" s="1876" t="s">
        <v>380</v>
      </c>
      <c r="AI26" s="1876" t="s">
        <v>240</v>
      </c>
      <c r="AJ26" s="1876" t="s">
        <v>367</v>
      </c>
      <c r="AK26" s="1875" t="s">
        <v>381</v>
      </c>
      <c r="AL26" s="1876" t="s">
        <v>360</v>
      </c>
      <c r="AM26" s="1875" t="s">
        <v>154</v>
      </c>
    </row>
    <row r="27" spans="1:39" ht="52.8">
      <c r="A27" s="1875" t="s">
        <v>351</v>
      </c>
      <c r="B27" s="1875" t="s">
        <v>414</v>
      </c>
      <c r="C27" s="1875" t="s">
        <v>370</v>
      </c>
      <c r="D27" s="1876" t="s">
        <v>154</v>
      </c>
      <c r="E27" s="1876" t="s">
        <v>371</v>
      </c>
      <c r="F27" s="1876" t="s">
        <v>355</v>
      </c>
      <c r="G27" s="1876" t="s">
        <v>356</v>
      </c>
      <c r="H27" s="1877">
        <v>60355.29277</v>
      </c>
      <c r="I27" s="1877">
        <v>56500</v>
      </c>
      <c r="J27" s="1876" t="s">
        <v>357</v>
      </c>
      <c r="K27" s="1878">
        <v>43473</v>
      </c>
      <c r="L27" s="1876" t="s">
        <v>372</v>
      </c>
      <c r="M27" s="1878" t="s">
        <v>373</v>
      </c>
      <c r="N27" s="1876" t="s">
        <v>359</v>
      </c>
      <c r="O27" s="1880">
        <v>46402</v>
      </c>
      <c r="P27" s="1875" t="s">
        <v>360</v>
      </c>
      <c r="Q27" s="1875" t="s">
        <v>415</v>
      </c>
      <c r="R27" s="1875" t="s">
        <v>375</v>
      </c>
      <c r="S27" s="1876" t="s">
        <v>361</v>
      </c>
      <c r="T27" s="1879" t="s">
        <v>384</v>
      </c>
      <c r="U27" s="1876" t="s">
        <v>360</v>
      </c>
      <c r="V27" s="1876" t="s">
        <v>377</v>
      </c>
      <c r="W27" s="1876" t="s">
        <v>360</v>
      </c>
      <c r="X27" s="1876" t="s">
        <v>378</v>
      </c>
      <c r="Y27" s="1876" t="s">
        <v>364</v>
      </c>
      <c r="Z27" s="1876" t="s">
        <v>154</v>
      </c>
      <c r="AA27" s="1876" t="s">
        <v>154</v>
      </c>
      <c r="AB27" s="1876" t="s">
        <v>154</v>
      </c>
      <c r="AC27" s="1876" t="s">
        <v>154</v>
      </c>
      <c r="AD27" s="1876" t="s">
        <v>154</v>
      </c>
      <c r="AE27" s="1876" t="s">
        <v>154</v>
      </c>
      <c r="AF27" s="1876" t="s">
        <v>359</v>
      </c>
      <c r="AG27" s="1875" t="s">
        <v>379</v>
      </c>
      <c r="AH27" s="1876" t="s">
        <v>380</v>
      </c>
      <c r="AI27" s="1876" t="s">
        <v>240</v>
      </c>
      <c r="AJ27" s="1876" t="s">
        <v>367</v>
      </c>
      <c r="AK27" s="1875" t="s">
        <v>381</v>
      </c>
      <c r="AL27" s="1876" t="s">
        <v>360</v>
      </c>
      <c r="AM27" s="1875" t="s">
        <v>154</v>
      </c>
    </row>
    <row r="28" spans="1:39" ht="52.8">
      <c r="A28" s="1875" t="s">
        <v>351</v>
      </c>
      <c r="B28" s="1875" t="s">
        <v>416</v>
      </c>
      <c r="C28" s="1875" t="s">
        <v>370</v>
      </c>
      <c r="D28" s="1876" t="s">
        <v>154</v>
      </c>
      <c r="E28" s="1876" t="s">
        <v>371</v>
      </c>
      <c r="F28" s="1876" t="s">
        <v>355</v>
      </c>
      <c r="G28" s="1876" t="s">
        <v>356</v>
      </c>
      <c r="H28" s="1877">
        <v>2670.5881800000002</v>
      </c>
      <c r="I28" s="1877">
        <v>2500</v>
      </c>
      <c r="J28" s="1876" t="s">
        <v>357</v>
      </c>
      <c r="K28" s="1878">
        <v>43473</v>
      </c>
      <c r="L28" s="1876" t="s">
        <v>372</v>
      </c>
      <c r="M28" s="1878" t="s">
        <v>373</v>
      </c>
      <c r="N28" s="1876" t="s">
        <v>359</v>
      </c>
      <c r="O28" s="1880">
        <v>46402</v>
      </c>
      <c r="P28" s="1875" t="s">
        <v>360</v>
      </c>
      <c r="Q28" s="1875" t="s">
        <v>417</v>
      </c>
      <c r="R28" s="1875" t="s">
        <v>375</v>
      </c>
      <c r="S28" s="1876" t="s">
        <v>361</v>
      </c>
      <c r="T28" s="1879" t="s">
        <v>384</v>
      </c>
      <c r="U28" s="1876" t="s">
        <v>360</v>
      </c>
      <c r="V28" s="1876" t="s">
        <v>377</v>
      </c>
      <c r="W28" s="1876" t="s">
        <v>360</v>
      </c>
      <c r="X28" s="1876" t="s">
        <v>378</v>
      </c>
      <c r="Y28" s="1876" t="s">
        <v>364</v>
      </c>
      <c r="Z28" s="1876" t="s">
        <v>154</v>
      </c>
      <c r="AA28" s="1876" t="s">
        <v>154</v>
      </c>
      <c r="AB28" s="1876" t="s">
        <v>154</v>
      </c>
      <c r="AC28" s="1876" t="s">
        <v>154</v>
      </c>
      <c r="AD28" s="1876" t="s">
        <v>154</v>
      </c>
      <c r="AE28" s="1876" t="s">
        <v>154</v>
      </c>
      <c r="AF28" s="1876" t="s">
        <v>359</v>
      </c>
      <c r="AG28" s="1875" t="s">
        <v>379</v>
      </c>
      <c r="AH28" s="1876" t="s">
        <v>380</v>
      </c>
      <c r="AI28" s="1876" t="s">
        <v>240</v>
      </c>
      <c r="AJ28" s="1876" t="s">
        <v>367</v>
      </c>
      <c r="AK28" s="1875" t="s">
        <v>381</v>
      </c>
      <c r="AL28" s="1876" t="s">
        <v>360</v>
      </c>
      <c r="AM28" s="1875" t="s">
        <v>154</v>
      </c>
    </row>
    <row r="29" spans="1:39" ht="52.8">
      <c r="A29" s="1875" t="s">
        <v>351</v>
      </c>
      <c r="B29" s="1875" t="s">
        <v>418</v>
      </c>
      <c r="C29" s="1875" t="s">
        <v>370</v>
      </c>
      <c r="D29" s="1876" t="s">
        <v>154</v>
      </c>
      <c r="E29" s="1876" t="s">
        <v>371</v>
      </c>
      <c r="F29" s="1876" t="s">
        <v>355</v>
      </c>
      <c r="G29" s="1876" t="s">
        <v>356</v>
      </c>
      <c r="H29" s="1877">
        <v>534.11764000000005</v>
      </c>
      <c r="I29" s="1877">
        <v>500</v>
      </c>
      <c r="J29" s="1876" t="s">
        <v>357</v>
      </c>
      <c r="K29" s="1878">
        <v>43473</v>
      </c>
      <c r="L29" s="1876" t="s">
        <v>372</v>
      </c>
      <c r="M29" s="1878" t="s">
        <v>373</v>
      </c>
      <c r="N29" s="1876" t="s">
        <v>359</v>
      </c>
      <c r="O29" s="1880">
        <v>46402</v>
      </c>
      <c r="P29" s="1875" t="s">
        <v>360</v>
      </c>
      <c r="Q29" s="1875" t="s">
        <v>392</v>
      </c>
      <c r="R29" s="1875" t="s">
        <v>375</v>
      </c>
      <c r="S29" s="1876" t="s">
        <v>361</v>
      </c>
      <c r="T29" s="1879" t="s">
        <v>384</v>
      </c>
      <c r="U29" s="1876" t="s">
        <v>360</v>
      </c>
      <c r="V29" s="1876" t="s">
        <v>377</v>
      </c>
      <c r="W29" s="1876" t="s">
        <v>360</v>
      </c>
      <c r="X29" s="1876" t="s">
        <v>378</v>
      </c>
      <c r="Y29" s="1876" t="s">
        <v>364</v>
      </c>
      <c r="Z29" s="1876" t="s">
        <v>154</v>
      </c>
      <c r="AA29" s="1876" t="s">
        <v>154</v>
      </c>
      <c r="AB29" s="1876" t="s">
        <v>154</v>
      </c>
      <c r="AC29" s="1876" t="s">
        <v>154</v>
      </c>
      <c r="AD29" s="1876" t="s">
        <v>154</v>
      </c>
      <c r="AE29" s="1876" t="s">
        <v>154</v>
      </c>
      <c r="AF29" s="1876" t="s">
        <v>359</v>
      </c>
      <c r="AG29" s="1875" t="s">
        <v>379</v>
      </c>
      <c r="AH29" s="1876" t="s">
        <v>380</v>
      </c>
      <c r="AI29" s="1876" t="s">
        <v>240</v>
      </c>
      <c r="AJ29" s="1876" t="s">
        <v>367</v>
      </c>
      <c r="AK29" s="1875" t="s">
        <v>381</v>
      </c>
      <c r="AL29" s="1876" t="s">
        <v>360</v>
      </c>
      <c r="AM29" s="1875" t="s">
        <v>154</v>
      </c>
    </row>
    <row r="30" spans="1:39" ht="52.8">
      <c r="A30" s="1875" t="s">
        <v>351</v>
      </c>
      <c r="B30" s="1875" t="s">
        <v>419</v>
      </c>
      <c r="C30" s="1875" t="s">
        <v>370</v>
      </c>
      <c r="D30" s="1876" t="s">
        <v>154</v>
      </c>
      <c r="E30" s="1876" t="s">
        <v>371</v>
      </c>
      <c r="F30" s="1876" t="s">
        <v>355</v>
      </c>
      <c r="G30" s="1876" t="s">
        <v>356</v>
      </c>
      <c r="H30" s="1877">
        <v>35785.881560000009</v>
      </c>
      <c r="I30" s="1877">
        <v>33500</v>
      </c>
      <c r="J30" s="1876" t="s">
        <v>357</v>
      </c>
      <c r="K30" s="1878">
        <v>43473</v>
      </c>
      <c r="L30" s="1876" t="s">
        <v>372</v>
      </c>
      <c r="M30" s="1878" t="s">
        <v>373</v>
      </c>
      <c r="N30" s="1876" t="s">
        <v>359</v>
      </c>
      <c r="O30" s="1880">
        <v>46402</v>
      </c>
      <c r="P30" s="1875" t="s">
        <v>360</v>
      </c>
      <c r="Q30" s="1875" t="s">
        <v>420</v>
      </c>
      <c r="R30" s="1875" t="s">
        <v>375</v>
      </c>
      <c r="S30" s="1876" t="s">
        <v>361</v>
      </c>
      <c r="T30" s="1879" t="s">
        <v>384</v>
      </c>
      <c r="U30" s="1876" t="s">
        <v>360</v>
      </c>
      <c r="V30" s="1876" t="s">
        <v>377</v>
      </c>
      <c r="W30" s="1876" t="s">
        <v>360</v>
      </c>
      <c r="X30" s="1876" t="s">
        <v>378</v>
      </c>
      <c r="Y30" s="1876" t="s">
        <v>364</v>
      </c>
      <c r="Z30" s="1876" t="s">
        <v>154</v>
      </c>
      <c r="AA30" s="1876" t="s">
        <v>154</v>
      </c>
      <c r="AB30" s="1876" t="s">
        <v>154</v>
      </c>
      <c r="AC30" s="1876" t="s">
        <v>154</v>
      </c>
      <c r="AD30" s="1876" t="s">
        <v>154</v>
      </c>
      <c r="AE30" s="1876" t="s">
        <v>154</v>
      </c>
      <c r="AF30" s="1876" t="s">
        <v>359</v>
      </c>
      <c r="AG30" s="1875" t="s">
        <v>379</v>
      </c>
      <c r="AH30" s="1876" t="s">
        <v>380</v>
      </c>
      <c r="AI30" s="1876" t="s">
        <v>240</v>
      </c>
      <c r="AJ30" s="1876" t="s">
        <v>367</v>
      </c>
      <c r="AK30" s="1875" t="s">
        <v>381</v>
      </c>
      <c r="AL30" s="1876" t="s">
        <v>360</v>
      </c>
      <c r="AM30" s="1875" t="s">
        <v>154</v>
      </c>
    </row>
    <row r="31" spans="1:39" ht="52.8">
      <c r="A31" s="1875" t="s">
        <v>351</v>
      </c>
      <c r="B31" s="1875" t="s">
        <v>421</v>
      </c>
      <c r="C31" s="1875" t="s">
        <v>370</v>
      </c>
      <c r="D31" s="1876" t="s">
        <v>154</v>
      </c>
      <c r="E31" s="1876" t="s">
        <v>371</v>
      </c>
      <c r="F31" s="1876" t="s">
        <v>355</v>
      </c>
      <c r="G31" s="1876" t="s">
        <v>356</v>
      </c>
      <c r="H31" s="1877">
        <v>1068.2352699999999</v>
      </c>
      <c r="I31" s="1877">
        <v>1000</v>
      </c>
      <c r="J31" s="1876" t="s">
        <v>357</v>
      </c>
      <c r="K31" s="1878">
        <v>43473</v>
      </c>
      <c r="L31" s="1876" t="s">
        <v>372</v>
      </c>
      <c r="M31" s="1878" t="s">
        <v>373</v>
      </c>
      <c r="N31" s="1876" t="s">
        <v>359</v>
      </c>
      <c r="O31" s="1880">
        <v>46402</v>
      </c>
      <c r="P31" s="1875" t="s">
        <v>360</v>
      </c>
      <c r="Q31" s="1875" t="s">
        <v>422</v>
      </c>
      <c r="R31" s="1875" t="s">
        <v>375</v>
      </c>
      <c r="S31" s="1876" t="s">
        <v>361</v>
      </c>
      <c r="T31" s="1879" t="s">
        <v>384</v>
      </c>
      <c r="U31" s="1876" t="s">
        <v>360</v>
      </c>
      <c r="V31" s="1876" t="s">
        <v>377</v>
      </c>
      <c r="W31" s="1876" t="s">
        <v>360</v>
      </c>
      <c r="X31" s="1876" t="s">
        <v>378</v>
      </c>
      <c r="Y31" s="1876" t="s">
        <v>364</v>
      </c>
      <c r="Z31" s="1876" t="s">
        <v>154</v>
      </c>
      <c r="AA31" s="1876" t="s">
        <v>154</v>
      </c>
      <c r="AB31" s="1876" t="s">
        <v>154</v>
      </c>
      <c r="AC31" s="1876" t="s">
        <v>154</v>
      </c>
      <c r="AD31" s="1876" t="s">
        <v>154</v>
      </c>
      <c r="AE31" s="1876" t="s">
        <v>154</v>
      </c>
      <c r="AF31" s="1876" t="s">
        <v>359</v>
      </c>
      <c r="AG31" s="1875" t="s">
        <v>379</v>
      </c>
      <c r="AH31" s="1876" t="s">
        <v>380</v>
      </c>
      <c r="AI31" s="1876" t="s">
        <v>240</v>
      </c>
      <c r="AJ31" s="1876" t="s">
        <v>367</v>
      </c>
      <c r="AK31" s="1875" t="s">
        <v>381</v>
      </c>
      <c r="AL31" s="1876" t="s">
        <v>360</v>
      </c>
      <c r="AM31" s="1875" t="s">
        <v>154</v>
      </c>
    </row>
    <row r="32" spans="1:39" ht="52.8">
      <c r="A32" s="1875" t="s">
        <v>351</v>
      </c>
      <c r="B32" s="1875" t="s">
        <v>423</v>
      </c>
      <c r="C32" s="1875" t="s">
        <v>370</v>
      </c>
      <c r="D32" s="1876" t="s">
        <v>154</v>
      </c>
      <c r="E32" s="1876" t="s">
        <v>371</v>
      </c>
      <c r="F32" s="1876" t="s">
        <v>355</v>
      </c>
      <c r="G32" s="1876" t="s">
        <v>356</v>
      </c>
      <c r="H32" s="1877">
        <v>29376.469929999999</v>
      </c>
      <c r="I32" s="1877">
        <v>27500</v>
      </c>
      <c r="J32" s="1876" t="s">
        <v>357</v>
      </c>
      <c r="K32" s="1878">
        <v>43473</v>
      </c>
      <c r="L32" s="1876" t="s">
        <v>372</v>
      </c>
      <c r="M32" s="1878" t="s">
        <v>373</v>
      </c>
      <c r="N32" s="1876" t="s">
        <v>359</v>
      </c>
      <c r="O32" s="1880">
        <v>46402</v>
      </c>
      <c r="P32" s="1875" t="s">
        <v>360</v>
      </c>
      <c r="Q32" s="1875" t="s">
        <v>424</v>
      </c>
      <c r="R32" s="1875" t="s">
        <v>375</v>
      </c>
      <c r="S32" s="1876" t="s">
        <v>361</v>
      </c>
      <c r="T32" s="1879" t="s">
        <v>384</v>
      </c>
      <c r="U32" s="1876" t="s">
        <v>360</v>
      </c>
      <c r="V32" s="1876" t="s">
        <v>377</v>
      </c>
      <c r="W32" s="1876" t="s">
        <v>360</v>
      </c>
      <c r="X32" s="1876" t="s">
        <v>378</v>
      </c>
      <c r="Y32" s="1876" t="s">
        <v>364</v>
      </c>
      <c r="Z32" s="1876" t="s">
        <v>154</v>
      </c>
      <c r="AA32" s="1876" t="s">
        <v>154</v>
      </c>
      <c r="AB32" s="1876" t="s">
        <v>154</v>
      </c>
      <c r="AC32" s="1876" t="s">
        <v>154</v>
      </c>
      <c r="AD32" s="1876" t="s">
        <v>154</v>
      </c>
      <c r="AE32" s="1876" t="s">
        <v>154</v>
      </c>
      <c r="AF32" s="1876" t="s">
        <v>359</v>
      </c>
      <c r="AG32" s="1875" t="s">
        <v>379</v>
      </c>
      <c r="AH32" s="1876" t="s">
        <v>380</v>
      </c>
      <c r="AI32" s="1876" t="s">
        <v>240</v>
      </c>
      <c r="AJ32" s="1876" t="s">
        <v>367</v>
      </c>
      <c r="AK32" s="1875" t="s">
        <v>381</v>
      </c>
      <c r="AL32" s="1876" t="s">
        <v>360</v>
      </c>
      <c r="AM32" s="1875" t="s">
        <v>154</v>
      </c>
    </row>
    <row r="33" spans="1:39" ht="52.8">
      <c r="A33" s="1875" t="s">
        <v>351</v>
      </c>
      <c r="B33" s="1875" t="s">
        <v>425</v>
      </c>
      <c r="C33" s="1875" t="s">
        <v>370</v>
      </c>
      <c r="D33" s="1876" t="s">
        <v>154</v>
      </c>
      <c r="E33" s="1876" t="s">
        <v>371</v>
      </c>
      <c r="F33" s="1876" t="s">
        <v>355</v>
      </c>
      <c r="G33" s="1876" t="s">
        <v>356</v>
      </c>
      <c r="H33" s="1877">
        <v>581.06564000000003</v>
      </c>
      <c r="I33" s="1877">
        <v>500</v>
      </c>
      <c r="J33" s="1876" t="s">
        <v>357</v>
      </c>
      <c r="K33" s="1878">
        <v>43473</v>
      </c>
      <c r="L33" s="1876" t="s">
        <v>372</v>
      </c>
      <c r="M33" s="1878" t="s">
        <v>373</v>
      </c>
      <c r="N33" s="1876" t="s">
        <v>359</v>
      </c>
      <c r="O33" s="1880">
        <v>46218</v>
      </c>
      <c r="P33" s="1875" t="s">
        <v>360</v>
      </c>
      <c r="Q33" s="1875" t="s">
        <v>392</v>
      </c>
      <c r="R33" s="1875" t="s">
        <v>426</v>
      </c>
      <c r="S33" s="1876" t="s">
        <v>361</v>
      </c>
      <c r="T33" s="1879" t="s">
        <v>427</v>
      </c>
      <c r="U33" s="1876" t="s">
        <v>360</v>
      </c>
      <c r="V33" s="1876" t="s">
        <v>377</v>
      </c>
      <c r="W33" s="1876" t="s">
        <v>360</v>
      </c>
      <c r="X33" s="1876" t="s">
        <v>378</v>
      </c>
      <c r="Y33" s="1876" t="s">
        <v>364</v>
      </c>
      <c r="Z33" s="1876" t="s">
        <v>154</v>
      </c>
      <c r="AA33" s="1876" t="s">
        <v>154</v>
      </c>
      <c r="AB33" s="1876" t="s">
        <v>154</v>
      </c>
      <c r="AC33" s="1876" t="s">
        <v>154</v>
      </c>
      <c r="AD33" s="1876" t="s">
        <v>154</v>
      </c>
      <c r="AE33" s="1876" t="s">
        <v>154</v>
      </c>
      <c r="AF33" s="1876" t="s">
        <v>359</v>
      </c>
      <c r="AG33" s="1875" t="s">
        <v>379</v>
      </c>
      <c r="AH33" s="1876" t="s">
        <v>380</v>
      </c>
      <c r="AI33" s="1876" t="s">
        <v>240</v>
      </c>
      <c r="AJ33" s="1876" t="s">
        <v>367</v>
      </c>
      <c r="AK33" s="1875" t="s">
        <v>381</v>
      </c>
      <c r="AL33" s="1876" t="s">
        <v>360</v>
      </c>
      <c r="AM33" s="1875" t="s">
        <v>154</v>
      </c>
    </row>
    <row r="34" spans="1:39" ht="52.8">
      <c r="A34" s="1875" t="s">
        <v>351</v>
      </c>
      <c r="B34" s="1875" t="s">
        <v>428</v>
      </c>
      <c r="C34" s="1875" t="s">
        <v>370</v>
      </c>
      <c r="D34" s="1876" t="s">
        <v>154</v>
      </c>
      <c r="E34" s="1876" t="s">
        <v>371</v>
      </c>
      <c r="F34" s="1876" t="s">
        <v>355</v>
      </c>
      <c r="G34" s="1876" t="s">
        <v>356</v>
      </c>
      <c r="H34" s="1877">
        <v>581.06564000000003</v>
      </c>
      <c r="I34" s="1877">
        <v>500</v>
      </c>
      <c r="J34" s="1876" t="s">
        <v>357</v>
      </c>
      <c r="K34" s="1878">
        <v>43473</v>
      </c>
      <c r="L34" s="1876" t="s">
        <v>372</v>
      </c>
      <c r="M34" s="1878" t="s">
        <v>373</v>
      </c>
      <c r="N34" s="1876" t="s">
        <v>359</v>
      </c>
      <c r="O34" s="1880">
        <v>46218</v>
      </c>
      <c r="P34" s="1875" t="s">
        <v>360</v>
      </c>
      <c r="Q34" s="1875" t="s">
        <v>392</v>
      </c>
      <c r="R34" s="1875" t="s">
        <v>426</v>
      </c>
      <c r="S34" s="1876" t="s">
        <v>361</v>
      </c>
      <c r="T34" s="1879" t="s">
        <v>427</v>
      </c>
      <c r="U34" s="1876" t="s">
        <v>360</v>
      </c>
      <c r="V34" s="1876" t="s">
        <v>377</v>
      </c>
      <c r="W34" s="1876" t="s">
        <v>360</v>
      </c>
      <c r="X34" s="1876" t="s">
        <v>378</v>
      </c>
      <c r="Y34" s="1876" t="s">
        <v>364</v>
      </c>
      <c r="Z34" s="1876" t="s">
        <v>154</v>
      </c>
      <c r="AA34" s="1876" t="s">
        <v>154</v>
      </c>
      <c r="AB34" s="1876" t="s">
        <v>154</v>
      </c>
      <c r="AC34" s="1876" t="s">
        <v>154</v>
      </c>
      <c r="AD34" s="1876" t="s">
        <v>154</v>
      </c>
      <c r="AE34" s="1876" t="s">
        <v>154</v>
      </c>
      <c r="AF34" s="1876" t="s">
        <v>359</v>
      </c>
      <c r="AG34" s="1875" t="s">
        <v>379</v>
      </c>
      <c r="AH34" s="1876" t="s">
        <v>380</v>
      </c>
      <c r="AI34" s="1876" t="s">
        <v>240</v>
      </c>
      <c r="AJ34" s="1876" t="s">
        <v>367</v>
      </c>
      <c r="AK34" s="1875" t="s">
        <v>381</v>
      </c>
      <c r="AL34" s="1876" t="s">
        <v>360</v>
      </c>
      <c r="AM34" s="1875" t="s">
        <v>154</v>
      </c>
    </row>
    <row r="35" spans="1:39" ht="52.8">
      <c r="A35" s="1875" t="s">
        <v>351</v>
      </c>
      <c r="B35" s="1875" t="s">
        <v>429</v>
      </c>
      <c r="C35" s="1875" t="s">
        <v>370</v>
      </c>
      <c r="D35" s="1876" t="s">
        <v>154</v>
      </c>
      <c r="E35" s="1876" t="s">
        <v>371</v>
      </c>
      <c r="F35" s="1876" t="s">
        <v>355</v>
      </c>
      <c r="G35" s="1876" t="s">
        <v>356</v>
      </c>
      <c r="H35" s="1877">
        <v>5229.5907200000001</v>
      </c>
      <c r="I35" s="1877">
        <v>4500</v>
      </c>
      <c r="J35" s="1876" t="s">
        <v>357</v>
      </c>
      <c r="K35" s="1878">
        <v>43473</v>
      </c>
      <c r="L35" s="1876" t="s">
        <v>372</v>
      </c>
      <c r="M35" s="1878" t="s">
        <v>373</v>
      </c>
      <c r="N35" s="1876" t="s">
        <v>359</v>
      </c>
      <c r="O35" s="1880">
        <v>46218</v>
      </c>
      <c r="P35" s="1875" t="s">
        <v>360</v>
      </c>
      <c r="Q35" s="1875" t="s">
        <v>395</v>
      </c>
      <c r="R35" s="1875" t="s">
        <v>426</v>
      </c>
      <c r="S35" s="1876" t="s">
        <v>361</v>
      </c>
      <c r="T35" s="1879" t="s">
        <v>427</v>
      </c>
      <c r="U35" s="1876" t="s">
        <v>360</v>
      </c>
      <c r="V35" s="1876" t="s">
        <v>377</v>
      </c>
      <c r="W35" s="1876" t="s">
        <v>360</v>
      </c>
      <c r="X35" s="1876" t="s">
        <v>378</v>
      </c>
      <c r="Y35" s="1876" t="s">
        <v>364</v>
      </c>
      <c r="Z35" s="1876" t="s">
        <v>154</v>
      </c>
      <c r="AA35" s="1876" t="s">
        <v>154</v>
      </c>
      <c r="AB35" s="1876" t="s">
        <v>154</v>
      </c>
      <c r="AC35" s="1876" t="s">
        <v>154</v>
      </c>
      <c r="AD35" s="1876" t="s">
        <v>154</v>
      </c>
      <c r="AE35" s="1876" t="s">
        <v>154</v>
      </c>
      <c r="AF35" s="1876" t="s">
        <v>359</v>
      </c>
      <c r="AG35" s="1875" t="s">
        <v>379</v>
      </c>
      <c r="AH35" s="1876" t="s">
        <v>380</v>
      </c>
      <c r="AI35" s="1876" t="s">
        <v>240</v>
      </c>
      <c r="AJ35" s="1876" t="s">
        <v>367</v>
      </c>
      <c r="AK35" s="1875" t="s">
        <v>381</v>
      </c>
      <c r="AL35" s="1876" t="s">
        <v>360</v>
      </c>
      <c r="AM35" s="1875" t="s">
        <v>154</v>
      </c>
    </row>
    <row r="36" spans="1:39" ht="52.8">
      <c r="A36" s="1875" t="s">
        <v>351</v>
      </c>
      <c r="B36" s="1875" t="s">
        <v>430</v>
      </c>
      <c r="C36" s="1875" t="s">
        <v>370</v>
      </c>
      <c r="D36" s="1876" t="s">
        <v>154</v>
      </c>
      <c r="E36" s="1876" t="s">
        <v>371</v>
      </c>
      <c r="F36" s="1876" t="s">
        <v>355</v>
      </c>
      <c r="G36" s="1876" t="s">
        <v>356</v>
      </c>
      <c r="H36" s="1877">
        <v>2324.2625400000002</v>
      </c>
      <c r="I36" s="1877">
        <v>2000</v>
      </c>
      <c r="J36" s="1876" t="s">
        <v>357</v>
      </c>
      <c r="K36" s="1878">
        <v>43473</v>
      </c>
      <c r="L36" s="1876" t="s">
        <v>372</v>
      </c>
      <c r="M36" s="1878" t="s">
        <v>373</v>
      </c>
      <c r="N36" s="1876" t="s">
        <v>359</v>
      </c>
      <c r="O36" s="1880">
        <v>46218</v>
      </c>
      <c r="P36" s="1875" t="s">
        <v>360</v>
      </c>
      <c r="Q36" s="1875" t="s">
        <v>397</v>
      </c>
      <c r="R36" s="1875" t="s">
        <v>426</v>
      </c>
      <c r="S36" s="1876" t="s">
        <v>361</v>
      </c>
      <c r="T36" s="1879" t="s">
        <v>427</v>
      </c>
      <c r="U36" s="1876" t="s">
        <v>360</v>
      </c>
      <c r="V36" s="1876" t="s">
        <v>377</v>
      </c>
      <c r="W36" s="1876" t="s">
        <v>360</v>
      </c>
      <c r="X36" s="1876" t="s">
        <v>378</v>
      </c>
      <c r="Y36" s="1876" t="s">
        <v>364</v>
      </c>
      <c r="Z36" s="1876" t="s">
        <v>154</v>
      </c>
      <c r="AA36" s="1876" t="s">
        <v>154</v>
      </c>
      <c r="AB36" s="1876" t="s">
        <v>154</v>
      </c>
      <c r="AC36" s="1876" t="s">
        <v>154</v>
      </c>
      <c r="AD36" s="1876" t="s">
        <v>154</v>
      </c>
      <c r="AE36" s="1876" t="s">
        <v>154</v>
      </c>
      <c r="AF36" s="1876" t="s">
        <v>359</v>
      </c>
      <c r="AG36" s="1875" t="s">
        <v>379</v>
      </c>
      <c r="AH36" s="1876" t="s">
        <v>380</v>
      </c>
      <c r="AI36" s="1876" t="s">
        <v>240</v>
      </c>
      <c r="AJ36" s="1876" t="s">
        <v>367</v>
      </c>
      <c r="AK36" s="1875" t="s">
        <v>381</v>
      </c>
      <c r="AL36" s="1876" t="s">
        <v>360</v>
      </c>
      <c r="AM36" s="1875" t="s">
        <v>154</v>
      </c>
    </row>
    <row r="37" spans="1:39" ht="52.8">
      <c r="A37" s="1875" t="s">
        <v>351</v>
      </c>
      <c r="B37" s="1875" t="s">
        <v>431</v>
      </c>
      <c r="C37" s="1875" t="s">
        <v>370</v>
      </c>
      <c r="D37" s="1876" t="s">
        <v>154</v>
      </c>
      <c r="E37" s="1876" t="s">
        <v>371</v>
      </c>
      <c r="F37" s="1876" t="s">
        <v>355</v>
      </c>
      <c r="G37" s="1876" t="s">
        <v>356</v>
      </c>
      <c r="H37" s="1877">
        <v>1743.1969100000001</v>
      </c>
      <c r="I37" s="1877">
        <v>1500</v>
      </c>
      <c r="J37" s="1876" t="s">
        <v>357</v>
      </c>
      <c r="K37" s="1878">
        <v>43473</v>
      </c>
      <c r="L37" s="1876" t="s">
        <v>372</v>
      </c>
      <c r="M37" s="1878" t="s">
        <v>373</v>
      </c>
      <c r="N37" s="1876" t="s">
        <v>359</v>
      </c>
      <c r="O37" s="1880">
        <v>46218</v>
      </c>
      <c r="P37" s="1875" t="s">
        <v>360</v>
      </c>
      <c r="Q37" s="1875" t="s">
        <v>399</v>
      </c>
      <c r="R37" s="1875" t="s">
        <v>426</v>
      </c>
      <c r="S37" s="1876" t="s">
        <v>361</v>
      </c>
      <c r="T37" s="1879" t="s">
        <v>427</v>
      </c>
      <c r="U37" s="1876" t="s">
        <v>360</v>
      </c>
      <c r="V37" s="1876" t="s">
        <v>377</v>
      </c>
      <c r="W37" s="1876" t="s">
        <v>360</v>
      </c>
      <c r="X37" s="1876" t="s">
        <v>378</v>
      </c>
      <c r="Y37" s="1876" t="s">
        <v>364</v>
      </c>
      <c r="Z37" s="1876" t="s">
        <v>154</v>
      </c>
      <c r="AA37" s="1876" t="s">
        <v>154</v>
      </c>
      <c r="AB37" s="1876" t="s">
        <v>154</v>
      </c>
      <c r="AC37" s="1876" t="s">
        <v>154</v>
      </c>
      <c r="AD37" s="1876" t="s">
        <v>154</v>
      </c>
      <c r="AE37" s="1876" t="s">
        <v>154</v>
      </c>
      <c r="AF37" s="1876" t="s">
        <v>359</v>
      </c>
      <c r="AG37" s="1875" t="s">
        <v>379</v>
      </c>
      <c r="AH37" s="1876" t="s">
        <v>380</v>
      </c>
      <c r="AI37" s="1876" t="s">
        <v>240</v>
      </c>
      <c r="AJ37" s="1876" t="s">
        <v>367</v>
      </c>
      <c r="AK37" s="1875" t="s">
        <v>381</v>
      </c>
      <c r="AL37" s="1876" t="s">
        <v>360</v>
      </c>
      <c r="AM37" s="1875" t="s">
        <v>154</v>
      </c>
    </row>
    <row r="38" spans="1:39" ht="52.8">
      <c r="A38" s="1875" t="s">
        <v>351</v>
      </c>
      <c r="B38" s="1875" t="s">
        <v>432</v>
      </c>
      <c r="C38" s="1875" t="s">
        <v>370</v>
      </c>
      <c r="D38" s="1876" t="s">
        <v>154</v>
      </c>
      <c r="E38" s="1876" t="s">
        <v>371</v>
      </c>
      <c r="F38" s="1876" t="s">
        <v>355</v>
      </c>
      <c r="G38" s="1876" t="s">
        <v>356</v>
      </c>
      <c r="H38" s="1877">
        <v>581.06564000000003</v>
      </c>
      <c r="I38" s="1877">
        <v>500</v>
      </c>
      <c r="J38" s="1876" t="s">
        <v>357</v>
      </c>
      <c r="K38" s="1878">
        <v>43473</v>
      </c>
      <c r="L38" s="1876" t="s">
        <v>372</v>
      </c>
      <c r="M38" s="1878" t="s">
        <v>373</v>
      </c>
      <c r="N38" s="1876" t="s">
        <v>359</v>
      </c>
      <c r="O38" s="1880">
        <v>46218</v>
      </c>
      <c r="P38" s="1875" t="s">
        <v>360</v>
      </c>
      <c r="Q38" s="1875" t="s">
        <v>392</v>
      </c>
      <c r="R38" s="1875" t="s">
        <v>426</v>
      </c>
      <c r="S38" s="1876" t="s">
        <v>361</v>
      </c>
      <c r="T38" s="1879" t="s">
        <v>427</v>
      </c>
      <c r="U38" s="1876" t="s">
        <v>360</v>
      </c>
      <c r="V38" s="1876" t="s">
        <v>377</v>
      </c>
      <c r="W38" s="1876" t="s">
        <v>360</v>
      </c>
      <c r="X38" s="1876" t="s">
        <v>378</v>
      </c>
      <c r="Y38" s="1876" t="s">
        <v>364</v>
      </c>
      <c r="Z38" s="1876" t="s">
        <v>154</v>
      </c>
      <c r="AA38" s="1876" t="s">
        <v>154</v>
      </c>
      <c r="AB38" s="1876" t="s">
        <v>154</v>
      </c>
      <c r="AC38" s="1876" t="s">
        <v>154</v>
      </c>
      <c r="AD38" s="1876" t="s">
        <v>154</v>
      </c>
      <c r="AE38" s="1876" t="s">
        <v>154</v>
      </c>
      <c r="AF38" s="1876" t="s">
        <v>359</v>
      </c>
      <c r="AG38" s="1875" t="s">
        <v>379</v>
      </c>
      <c r="AH38" s="1876" t="s">
        <v>380</v>
      </c>
      <c r="AI38" s="1876" t="s">
        <v>240</v>
      </c>
      <c r="AJ38" s="1876" t="s">
        <v>367</v>
      </c>
      <c r="AK38" s="1875" t="s">
        <v>381</v>
      </c>
      <c r="AL38" s="1876" t="s">
        <v>360</v>
      </c>
      <c r="AM38" s="1875" t="s">
        <v>154</v>
      </c>
    </row>
    <row r="39" spans="1:39" ht="52.8">
      <c r="A39" s="1875" t="s">
        <v>351</v>
      </c>
      <c r="B39" s="1875" t="s">
        <v>433</v>
      </c>
      <c r="C39" s="1875" t="s">
        <v>370</v>
      </c>
      <c r="D39" s="1876" t="s">
        <v>154</v>
      </c>
      <c r="E39" s="1876" t="s">
        <v>371</v>
      </c>
      <c r="F39" s="1876" t="s">
        <v>355</v>
      </c>
      <c r="G39" s="1876" t="s">
        <v>356</v>
      </c>
      <c r="H39" s="1877">
        <v>8715.9845299999997</v>
      </c>
      <c r="I39" s="1877">
        <v>7500</v>
      </c>
      <c r="J39" s="1876" t="s">
        <v>357</v>
      </c>
      <c r="K39" s="1878">
        <v>43473</v>
      </c>
      <c r="L39" s="1876" t="s">
        <v>372</v>
      </c>
      <c r="M39" s="1878" t="s">
        <v>373</v>
      </c>
      <c r="N39" s="1876" t="s">
        <v>359</v>
      </c>
      <c r="O39" s="1880">
        <v>46218</v>
      </c>
      <c r="P39" s="1875" t="s">
        <v>360</v>
      </c>
      <c r="Q39" s="1875" t="s">
        <v>402</v>
      </c>
      <c r="R39" s="1875" t="s">
        <v>426</v>
      </c>
      <c r="S39" s="1876" t="s">
        <v>361</v>
      </c>
      <c r="T39" s="1879" t="s">
        <v>427</v>
      </c>
      <c r="U39" s="1876" t="s">
        <v>360</v>
      </c>
      <c r="V39" s="1876" t="s">
        <v>377</v>
      </c>
      <c r="W39" s="1876" t="s">
        <v>360</v>
      </c>
      <c r="X39" s="1876" t="s">
        <v>378</v>
      </c>
      <c r="Y39" s="1876" t="s">
        <v>364</v>
      </c>
      <c r="Z39" s="1876" t="s">
        <v>154</v>
      </c>
      <c r="AA39" s="1876" t="s">
        <v>154</v>
      </c>
      <c r="AB39" s="1876" t="s">
        <v>154</v>
      </c>
      <c r="AC39" s="1876" t="s">
        <v>154</v>
      </c>
      <c r="AD39" s="1876" t="s">
        <v>154</v>
      </c>
      <c r="AE39" s="1876" t="s">
        <v>154</v>
      </c>
      <c r="AF39" s="1876" t="s">
        <v>359</v>
      </c>
      <c r="AG39" s="1875" t="s">
        <v>379</v>
      </c>
      <c r="AH39" s="1876" t="s">
        <v>380</v>
      </c>
      <c r="AI39" s="1876" t="s">
        <v>240</v>
      </c>
      <c r="AJ39" s="1876" t="s">
        <v>367</v>
      </c>
      <c r="AK39" s="1875" t="s">
        <v>381</v>
      </c>
      <c r="AL39" s="1876" t="s">
        <v>360</v>
      </c>
      <c r="AM39" s="1875" t="s">
        <v>154</v>
      </c>
    </row>
    <row r="40" spans="1:39" ht="52.8">
      <c r="A40" s="1875" t="s">
        <v>351</v>
      </c>
      <c r="B40" s="1875" t="s">
        <v>434</v>
      </c>
      <c r="C40" s="1875" t="s">
        <v>370</v>
      </c>
      <c r="D40" s="1876" t="s">
        <v>154</v>
      </c>
      <c r="E40" s="1876" t="s">
        <v>371</v>
      </c>
      <c r="F40" s="1876" t="s">
        <v>355</v>
      </c>
      <c r="G40" s="1876" t="s">
        <v>356</v>
      </c>
      <c r="H40" s="1877">
        <v>5229.5907200000001</v>
      </c>
      <c r="I40" s="1877">
        <v>4500</v>
      </c>
      <c r="J40" s="1876" t="s">
        <v>357</v>
      </c>
      <c r="K40" s="1878">
        <v>43473</v>
      </c>
      <c r="L40" s="1876" t="s">
        <v>372</v>
      </c>
      <c r="M40" s="1878" t="s">
        <v>373</v>
      </c>
      <c r="N40" s="1876" t="s">
        <v>359</v>
      </c>
      <c r="O40" s="1880">
        <v>46218</v>
      </c>
      <c r="P40" s="1875" t="s">
        <v>360</v>
      </c>
      <c r="Q40" s="1875" t="s">
        <v>395</v>
      </c>
      <c r="R40" s="1875" t="s">
        <v>426</v>
      </c>
      <c r="S40" s="1876" t="s">
        <v>361</v>
      </c>
      <c r="T40" s="1879" t="s">
        <v>427</v>
      </c>
      <c r="U40" s="1876" t="s">
        <v>360</v>
      </c>
      <c r="V40" s="1876" t="s">
        <v>377</v>
      </c>
      <c r="W40" s="1876" t="s">
        <v>360</v>
      </c>
      <c r="X40" s="1876" t="s">
        <v>378</v>
      </c>
      <c r="Y40" s="1876" t="s">
        <v>364</v>
      </c>
      <c r="Z40" s="1876" t="s">
        <v>154</v>
      </c>
      <c r="AA40" s="1876" t="s">
        <v>154</v>
      </c>
      <c r="AB40" s="1876" t="s">
        <v>154</v>
      </c>
      <c r="AC40" s="1876" t="s">
        <v>154</v>
      </c>
      <c r="AD40" s="1876" t="s">
        <v>154</v>
      </c>
      <c r="AE40" s="1876" t="s">
        <v>154</v>
      </c>
      <c r="AF40" s="1876" t="s">
        <v>359</v>
      </c>
      <c r="AG40" s="1875" t="s">
        <v>379</v>
      </c>
      <c r="AH40" s="1876" t="s">
        <v>380</v>
      </c>
      <c r="AI40" s="1876" t="s">
        <v>240</v>
      </c>
      <c r="AJ40" s="1876" t="s">
        <v>367</v>
      </c>
      <c r="AK40" s="1875" t="s">
        <v>381</v>
      </c>
      <c r="AL40" s="1876" t="s">
        <v>360</v>
      </c>
      <c r="AM40" s="1875" t="s">
        <v>154</v>
      </c>
    </row>
    <row r="41" spans="1:39" ht="52.8">
      <c r="A41" s="1875" t="s">
        <v>351</v>
      </c>
      <c r="B41" s="1875" t="s">
        <v>435</v>
      </c>
      <c r="C41" s="1875" t="s">
        <v>370</v>
      </c>
      <c r="D41" s="1876" t="s">
        <v>154</v>
      </c>
      <c r="E41" s="1876" t="s">
        <v>371</v>
      </c>
      <c r="F41" s="1876" t="s">
        <v>355</v>
      </c>
      <c r="G41" s="1876" t="s">
        <v>356</v>
      </c>
      <c r="H41" s="1877">
        <v>64498.285490000002</v>
      </c>
      <c r="I41" s="1877">
        <v>55500</v>
      </c>
      <c r="J41" s="1876" t="s">
        <v>357</v>
      </c>
      <c r="K41" s="1878">
        <v>43473</v>
      </c>
      <c r="L41" s="1876" t="s">
        <v>372</v>
      </c>
      <c r="M41" s="1878" t="s">
        <v>373</v>
      </c>
      <c r="N41" s="1876" t="s">
        <v>359</v>
      </c>
      <c r="O41" s="1880">
        <v>46218</v>
      </c>
      <c r="P41" s="1875" t="s">
        <v>360</v>
      </c>
      <c r="Q41" s="1875" t="s">
        <v>436</v>
      </c>
      <c r="R41" s="1875" t="s">
        <v>426</v>
      </c>
      <c r="S41" s="1876" t="s">
        <v>361</v>
      </c>
      <c r="T41" s="1879" t="s">
        <v>427</v>
      </c>
      <c r="U41" s="1876" t="s">
        <v>360</v>
      </c>
      <c r="V41" s="1876" t="s">
        <v>377</v>
      </c>
      <c r="W41" s="1876" t="s">
        <v>360</v>
      </c>
      <c r="X41" s="1876" t="s">
        <v>378</v>
      </c>
      <c r="Y41" s="1876" t="s">
        <v>364</v>
      </c>
      <c r="Z41" s="1876" t="s">
        <v>154</v>
      </c>
      <c r="AA41" s="1876" t="s">
        <v>154</v>
      </c>
      <c r="AB41" s="1876" t="s">
        <v>154</v>
      </c>
      <c r="AC41" s="1876" t="s">
        <v>154</v>
      </c>
      <c r="AD41" s="1876" t="s">
        <v>154</v>
      </c>
      <c r="AE41" s="1876" t="s">
        <v>154</v>
      </c>
      <c r="AF41" s="1876" t="s">
        <v>359</v>
      </c>
      <c r="AG41" s="1875" t="s">
        <v>379</v>
      </c>
      <c r="AH41" s="1876" t="s">
        <v>380</v>
      </c>
      <c r="AI41" s="1876" t="s">
        <v>240</v>
      </c>
      <c r="AJ41" s="1876" t="s">
        <v>367</v>
      </c>
      <c r="AK41" s="1875" t="s">
        <v>381</v>
      </c>
      <c r="AL41" s="1876" t="s">
        <v>360</v>
      </c>
      <c r="AM41" s="1875" t="s">
        <v>154</v>
      </c>
    </row>
    <row r="42" spans="1:39" ht="52.8">
      <c r="A42" s="1875" t="s">
        <v>351</v>
      </c>
      <c r="B42" s="1875" t="s">
        <v>437</v>
      </c>
      <c r="C42" s="1875" t="s">
        <v>370</v>
      </c>
      <c r="D42" s="1876" t="s">
        <v>154</v>
      </c>
      <c r="E42" s="1876" t="s">
        <v>371</v>
      </c>
      <c r="F42" s="1876" t="s">
        <v>355</v>
      </c>
      <c r="G42" s="1876" t="s">
        <v>356</v>
      </c>
      <c r="H42" s="1877">
        <v>13945.57524</v>
      </c>
      <c r="I42" s="1877">
        <v>12000</v>
      </c>
      <c r="J42" s="1876" t="s">
        <v>357</v>
      </c>
      <c r="K42" s="1878">
        <v>43473</v>
      </c>
      <c r="L42" s="1876" t="s">
        <v>372</v>
      </c>
      <c r="M42" s="1878" t="s">
        <v>373</v>
      </c>
      <c r="N42" s="1876" t="s">
        <v>359</v>
      </c>
      <c r="O42" s="1880">
        <v>46218</v>
      </c>
      <c r="P42" s="1875" t="s">
        <v>360</v>
      </c>
      <c r="Q42" s="1875" t="s">
        <v>438</v>
      </c>
      <c r="R42" s="1875" t="s">
        <v>426</v>
      </c>
      <c r="S42" s="1876" t="s">
        <v>361</v>
      </c>
      <c r="T42" s="1879" t="s">
        <v>427</v>
      </c>
      <c r="U42" s="1876" t="s">
        <v>360</v>
      </c>
      <c r="V42" s="1876" t="s">
        <v>377</v>
      </c>
      <c r="W42" s="1876" t="s">
        <v>360</v>
      </c>
      <c r="X42" s="1876" t="s">
        <v>378</v>
      </c>
      <c r="Y42" s="1876" t="s">
        <v>364</v>
      </c>
      <c r="Z42" s="1876" t="s">
        <v>154</v>
      </c>
      <c r="AA42" s="1876" t="s">
        <v>154</v>
      </c>
      <c r="AB42" s="1876" t="s">
        <v>154</v>
      </c>
      <c r="AC42" s="1876" t="s">
        <v>154</v>
      </c>
      <c r="AD42" s="1876" t="s">
        <v>154</v>
      </c>
      <c r="AE42" s="1876" t="s">
        <v>154</v>
      </c>
      <c r="AF42" s="1876" t="s">
        <v>359</v>
      </c>
      <c r="AG42" s="1875" t="s">
        <v>379</v>
      </c>
      <c r="AH42" s="1876" t="s">
        <v>380</v>
      </c>
      <c r="AI42" s="1876" t="s">
        <v>240</v>
      </c>
      <c r="AJ42" s="1876" t="s">
        <v>367</v>
      </c>
      <c r="AK42" s="1875" t="s">
        <v>381</v>
      </c>
      <c r="AL42" s="1876" t="s">
        <v>360</v>
      </c>
      <c r="AM42" s="1875" t="s">
        <v>154</v>
      </c>
    </row>
    <row r="43" spans="1:39" ht="52.8">
      <c r="A43" s="1875" t="s">
        <v>351</v>
      </c>
      <c r="B43" s="1875" t="s">
        <v>439</v>
      </c>
      <c r="C43" s="1875" t="s">
        <v>370</v>
      </c>
      <c r="D43" s="1876" t="s">
        <v>154</v>
      </c>
      <c r="E43" s="1876" t="s">
        <v>371</v>
      </c>
      <c r="F43" s="1876" t="s">
        <v>355</v>
      </c>
      <c r="G43" s="1876" t="s">
        <v>356</v>
      </c>
      <c r="H43" s="1877">
        <v>133645.09604999999</v>
      </c>
      <c r="I43" s="1877">
        <v>115000</v>
      </c>
      <c r="J43" s="1876" t="s">
        <v>357</v>
      </c>
      <c r="K43" s="1878">
        <v>43473</v>
      </c>
      <c r="L43" s="1876" t="s">
        <v>372</v>
      </c>
      <c r="M43" s="1878" t="s">
        <v>373</v>
      </c>
      <c r="N43" s="1876" t="s">
        <v>359</v>
      </c>
      <c r="O43" s="1880">
        <v>46218</v>
      </c>
      <c r="P43" s="1875" t="s">
        <v>360</v>
      </c>
      <c r="Q43" s="1875" t="s">
        <v>440</v>
      </c>
      <c r="R43" s="1875" t="s">
        <v>426</v>
      </c>
      <c r="S43" s="1876" t="s">
        <v>361</v>
      </c>
      <c r="T43" s="1879" t="s">
        <v>427</v>
      </c>
      <c r="U43" s="1876" t="s">
        <v>360</v>
      </c>
      <c r="V43" s="1876" t="s">
        <v>377</v>
      </c>
      <c r="W43" s="1876" t="s">
        <v>360</v>
      </c>
      <c r="X43" s="1876" t="s">
        <v>378</v>
      </c>
      <c r="Y43" s="1876" t="s">
        <v>364</v>
      </c>
      <c r="Z43" s="1876" t="s">
        <v>154</v>
      </c>
      <c r="AA43" s="1876" t="s">
        <v>154</v>
      </c>
      <c r="AB43" s="1876" t="s">
        <v>154</v>
      </c>
      <c r="AC43" s="1876" t="s">
        <v>154</v>
      </c>
      <c r="AD43" s="1876" t="s">
        <v>154</v>
      </c>
      <c r="AE43" s="1876" t="s">
        <v>154</v>
      </c>
      <c r="AF43" s="1876" t="s">
        <v>359</v>
      </c>
      <c r="AG43" s="1875" t="s">
        <v>379</v>
      </c>
      <c r="AH43" s="1876" t="s">
        <v>380</v>
      </c>
      <c r="AI43" s="1876" t="s">
        <v>240</v>
      </c>
      <c r="AJ43" s="1876" t="s">
        <v>367</v>
      </c>
      <c r="AK43" s="1875" t="s">
        <v>381</v>
      </c>
      <c r="AL43" s="1876" t="s">
        <v>360</v>
      </c>
      <c r="AM43" s="1875" t="s">
        <v>154</v>
      </c>
    </row>
    <row r="44" spans="1:39" ht="52.8">
      <c r="A44" s="1875" t="s">
        <v>351</v>
      </c>
      <c r="B44" s="1875" t="s">
        <v>441</v>
      </c>
      <c r="C44" s="1875" t="s">
        <v>370</v>
      </c>
      <c r="D44" s="1876" t="s">
        <v>154</v>
      </c>
      <c r="E44" s="1876" t="s">
        <v>371</v>
      </c>
      <c r="F44" s="1876" t="s">
        <v>355</v>
      </c>
      <c r="G44" s="1876" t="s">
        <v>356</v>
      </c>
      <c r="H44" s="1877">
        <v>40674.594450000004</v>
      </c>
      <c r="I44" s="1877">
        <v>35000</v>
      </c>
      <c r="J44" s="1876" t="s">
        <v>357</v>
      </c>
      <c r="K44" s="1878">
        <v>43473</v>
      </c>
      <c r="L44" s="1876" t="s">
        <v>372</v>
      </c>
      <c r="M44" s="1878" t="s">
        <v>373</v>
      </c>
      <c r="N44" s="1876" t="s">
        <v>359</v>
      </c>
      <c r="O44" s="1880">
        <v>46218</v>
      </c>
      <c r="P44" s="1875" t="s">
        <v>360</v>
      </c>
      <c r="Q44" s="1875" t="s">
        <v>442</v>
      </c>
      <c r="R44" s="1875" t="s">
        <v>426</v>
      </c>
      <c r="S44" s="1876" t="s">
        <v>361</v>
      </c>
      <c r="T44" s="1879" t="s">
        <v>427</v>
      </c>
      <c r="U44" s="1876" t="s">
        <v>360</v>
      </c>
      <c r="V44" s="1876" t="s">
        <v>377</v>
      </c>
      <c r="W44" s="1876" t="s">
        <v>360</v>
      </c>
      <c r="X44" s="1876" t="s">
        <v>378</v>
      </c>
      <c r="Y44" s="1876" t="s">
        <v>364</v>
      </c>
      <c r="Z44" s="1876" t="s">
        <v>154</v>
      </c>
      <c r="AA44" s="1876" t="s">
        <v>154</v>
      </c>
      <c r="AB44" s="1876" t="s">
        <v>154</v>
      </c>
      <c r="AC44" s="1876" t="s">
        <v>154</v>
      </c>
      <c r="AD44" s="1876" t="s">
        <v>154</v>
      </c>
      <c r="AE44" s="1876" t="s">
        <v>154</v>
      </c>
      <c r="AF44" s="1876" t="s">
        <v>359</v>
      </c>
      <c r="AG44" s="1875" t="s">
        <v>379</v>
      </c>
      <c r="AH44" s="1876" t="s">
        <v>380</v>
      </c>
      <c r="AI44" s="1876" t="s">
        <v>240</v>
      </c>
      <c r="AJ44" s="1876" t="s">
        <v>367</v>
      </c>
      <c r="AK44" s="1875" t="s">
        <v>381</v>
      </c>
      <c r="AL44" s="1876" t="s">
        <v>360</v>
      </c>
      <c r="AM44" s="1875" t="s">
        <v>154</v>
      </c>
    </row>
    <row r="45" spans="1:39" ht="52.8">
      <c r="A45" s="1875" t="s">
        <v>351</v>
      </c>
      <c r="B45" s="1875" t="s">
        <v>443</v>
      </c>
      <c r="C45" s="1875" t="s">
        <v>370</v>
      </c>
      <c r="D45" s="1876" t="s">
        <v>154</v>
      </c>
      <c r="E45" s="1876" t="s">
        <v>371</v>
      </c>
      <c r="F45" s="1876" t="s">
        <v>355</v>
      </c>
      <c r="G45" s="1876" t="s">
        <v>356</v>
      </c>
      <c r="H45" s="1877">
        <v>5229.5907200000001</v>
      </c>
      <c r="I45" s="1877">
        <v>4500</v>
      </c>
      <c r="J45" s="1876" t="s">
        <v>357</v>
      </c>
      <c r="K45" s="1878">
        <v>43473</v>
      </c>
      <c r="L45" s="1876" t="s">
        <v>372</v>
      </c>
      <c r="M45" s="1878" t="s">
        <v>373</v>
      </c>
      <c r="N45" s="1876" t="s">
        <v>359</v>
      </c>
      <c r="O45" s="1880">
        <v>46218</v>
      </c>
      <c r="P45" s="1875" t="s">
        <v>360</v>
      </c>
      <c r="Q45" s="1875" t="s">
        <v>395</v>
      </c>
      <c r="R45" s="1875" t="s">
        <v>426</v>
      </c>
      <c r="S45" s="1876" t="s">
        <v>361</v>
      </c>
      <c r="T45" s="1879" t="s">
        <v>427</v>
      </c>
      <c r="U45" s="1876" t="s">
        <v>360</v>
      </c>
      <c r="V45" s="1876" t="s">
        <v>377</v>
      </c>
      <c r="W45" s="1876" t="s">
        <v>360</v>
      </c>
      <c r="X45" s="1876" t="s">
        <v>378</v>
      </c>
      <c r="Y45" s="1876" t="s">
        <v>364</v>
      </c>
      <c r="Z45" s="1876" t="s">
        <v>154</v>
      </c>
      <c r="AA45" s="1876" t="s">
        <v>154</v>
      </c>
      <c r="AB45" s="1876" t="s">
        <v>154</v>
      </c>
      <c r="AC45" s="1876" t="s">
        <v>154</v>
      </c>
      <c r="AD45" s="1876" t="s">
        <v>154</v>
      </c>
      <c r="AE45" s="1876" t="s">
        <v>154</v>
      </c>
      <c r="AF45" s="1876" t="s">
        <v>359</v>
      </c>
      <c r="AG45" s="1875" t="s">
        <v>379</v>
      </c>
      <c r="AH45" s="1876" t="s">
        <v>380</v>
      </c>
      <c r="AI45" s="1876" t="s">
        <v>240</v>
      </c>
      <c r="AJ45" s="1876" t="s">
        <v>367</v>
      </c>
      <c r="AK45" s="1875" t="s">
        <v>381</v>
      </c>
      <c r="AL45" s="1876" t="s">
        <v>360</v>
      </c>
      <c r="AM45" s="1875" t="s">
        <v>154</v>
      </c>
    </row>
    <row r="46" spans="1:39" ht="52.8">
      <c r="A46" s="1875" t="s">
        <v>351</v>
      </c>
      <c r="B46" s="1875" t="s">
        <v>444</v>
      </c>
      <c r="C46" s="1875" t="s">
        <v>370</v>
      </c>
      <c r="D46" s="1876" t="s">
        <v>154</v>
      </c>
      <c r="E46" s="1876" t="s">
        <v>371</v>
      </c>
      <c r="F46" s="1876" t="s">
        <v>355</v>
      </c>
      <c r="G46" s="1876" t="s">
        <v>356</v>
      </c>
      <c r="H46" s="1877">
        <v>1743.1969100000001</v>
      </c>
      <c r="I46" s="1877">
        <v>1500</v>
      </c>
      <c r="J46" s="1876" t="s">
        <v>357</v>
      </c>
      <c r="K46" s="1878">
        <v>43473</v>
      </c>
      <c r="L46" s="1876" t="s">
        <v>372</v>
      </c>
      <c r="M46" s="1878" t="s">
        <v>373</v>
      </c>
      <c r="N46" s="1876" t="s">
        <v>359</v>
      </c>
      <c r="O46" s="1880">
        <v>46218</v>
      </c>
      <c r="P46" s="1875" t="s">
        <v>360</v>
      </c>
      <c r="Q46" s="1875" t="s">
        <v>399</v>
      </c>
      <c r="R46" s="1875" t="s">
        <v>426</v>
      </c>
      <c r="S46" s="1876" t="s">
        <v>361</v>
      </c>
      <c r="T46" s="1879" t="s">
        <v>427</v>
      </c>
      <c r="U46" s="1876" t="s">
        <v>360</v>
      </c>
      <c r="V46" s="1876" t="s">
        <v>377</v>
      </c>
      <c r="W46" s="1876" t="s">
        <v>360</v>
      </c>
      <c r="X46" s="1876" t="s">
        <v>378</v>
      </c>
      <c r="Y46" s="1876" t="s">
        <v>364</v>
      </c>
      <c r="Z46" s="1876" t="s">
        <v>154</v>
      </c>
      <c r="AA46" s="1876" t="s">
        <v>154</v>
      </c>
      <c r="AB46" s="1876" t="s">
        <v>154</v>
      </c>
      <c r="AC46" s="1876" t="s">
        <v>154</v>
      </c>
      <c r="AD46" s="1876" t="s">
        <v>154</v>
      </c>
      <c r="AE46" s="1876" t="s">
        <v>154</v>
      </c>
      <c r="AF46" s="1876" t="s">
        <v>359</v>
      </c>
      <c r="AG46" s="1875" t="s">
        <v>379</v>
      </c>
      <c r="AH46" s="1876" t="s">
        <v>380</v>
      </c>
      <c r="AI46" s="1876" t="s">
        <v>240</v>
      </c>
      <c r="AJ46" s="1876" t="s">
        <v>367</v>
      </c>
      <c r="AK46" s="1875" t="s">
        <v>381</v>
      </c>
      <c r="AL46" s="1876" t="s">
        <v>360</v>
      </c>
      <c r="AM46" s="1875" t="s">
        <v>154</v>
      </c>
    </row>
    <row r="47" spans="1:39" ht="52.8">
      <c r="A47" s="1875" t="s">
        <v>351</v>
      </c>
      <c r="B47" s="1875" t="s">
        <v>445</v>
      </c>
      <c r="C47" s="1875" t="s">
        <v>370</v>
      </c>
      <c r="D47" s="1876" t="s">
        <v>154</v>
      </c>
      <c r="E47" s="1876" t="s">
        <v>371</v>
      </c>
      <c r="F47" s="1876" t="s">
        <v>355</v>
      </c>
      <c r="G47" s="1876" t="s">
        <v>356</v>
      </c>
      <c r="H47" s="1877">
        <v>2905.32818</v>
      </c>
      <c r="I47" s="1877">
        <v>2500</v>
      </c>
      <c r="J47" s="1876" t="s">
        <v>357</v>
      </c>
      <c r="K47" s="1878">
        <v>43473</v>
      </c>
      <c r="L47" s="1876" t="s">
        <v>372</v>
      </c>
      <c r="M47" s="1878" t="s">
        <v>373</v>
      </c>
      <c r="N47" s="1876" t="s">
        <v>359</v>
      </c>
      <c r="O47" s="1880">
        <v>46218</v>
      </c>
      <c r="P47" s="1875" t="s">
        <v>360</v>
      </c>
      <c r="Q47" s="1875" t="s">
        <v>417</v>
      </c>
      <c r="R47" s="1875" t="s">
        <v>426</v>
      </c>
      <c r="S47" s="1876" t="s">
        <v>361</v>
      </c>
      <c r="T47" s="1879" t="s">
        <v>427</v>
      </c>
      <c r="U47" s="1876" t="s">
        <v>360</v>
      </c>
      <c r="V47" s="1876" t="s">
        <v>377</v>
      </c>
      <c r="W47" s="1876" t="s">
        <v>360</v>
      </c>
      <c r="X47" s="1876" t="s">
        <v>378</v>
      </c>
      <c r="Y47" s="1876" t="s">
        <v>364</v>
      </c>
      <c r="Z47" s="1876" t="s">
        <v>154</v>
      </c>
      <c r="AA47" s="1876" t="s">
        <v>154</v>
      </c>
      <c r="AB47" s="1876" t="s">
        <v>154</v>
      </c>
      <c r="AC47" s="1876" t="s">
        <v>154</v>
      </c>
      <c r="AD47" s="1876" t="s">
        <v>154</v>
      </c>
      <c r="AE47" s="1876" t="s">
        <v>154</v>
      </c>
      <c r="AF47" s="1876" t="s">
        <v>359</v>
      </c>
      <c r="AG47" s="1875" t="s">
        <v>379</v>
      </c>
      <c r="AH47" s="1876" t="s">
        <v>380</v>
      </c>
      <c r="AI47" s="1876" t="s">
        <v>240</v>
      </c>
      <c r="AJ47" s="1876" t="s">
        <v>367</v>
      </c>
      <c r="AK47" s="1875" t="s">
        <v>381</v>
      </c>
      <c r="AL47" s="1876" t="s">
        <v>360</v>
      </c>
      <c r="AM47" s="1875" t="s">
        <v>154</v>
      </c>
    </row>
    <row r="48" spans="1:39" ht="52.8">
      <c r="A48" s="1875" t="s">
        <v>351</v>
      </c>
      <c r="B48" s="1875" t="s">
        <v>446</v>
      </c>
      <c r="C48" s="1875" t="s">
        <v>370</v>
      </c>
      <c r="D48" s="1876" t="s">
        <v>154</v>
      </c>
      <c r="E48" s="1876" t="s">
        <v>371</v>
      </c>
      <c r="F48" s="1876" t="s">
        <v>355</v>
      </c>
      <c r="G48" s="1876" t="s">
        <v>356</v>
      </c>
      <c r="H48" s="1877">
        <v>12202.378339999999</v>
      </c>
      <c r="I48" s="1877">
        <v>10500</v>
      </c>
      <c r="J48" s="1876" t="s">
        <v>357</v>
      </c>
      <c r="K48" s="1878">
        <v>43473</v>
      </c>
      <c r="L48" s="1876" t="s">
        <v>372</v>
      </c>
      <c r="M48" s="1878" t="s">
        <v>373</v>
      </c>
      <c r="N48" s="1876" t="s">
        <v>359</v>
      </c>
      <c r="O48" s="1880">
        <v>46218</v>
      </c>
      <c r="P48" s="1875" t="s">
        <v>360</v>
      </c>
      <c r="Q48" s="1875" t="s">
        <v>447</v>
      </c>
      <c r="R48" s="1875" t="s">
        <v>426</v>
      </c>
      <c r="S48" s="1876" t="s">
        <v>361</v>
      </c>
      <c r="T48" s="1879" t="s">
        <v>427</v>
      </c>
      <c r="U48" s="1876" t="s">
        <v>360</v>
      </c>
      <c r="V48" s="1876" t="s">
        <v>377</v>
      </c>
      <c r="W48" s="1876" t="s">
        <v>360</v>
      </c>
      <c r="X48" s="1876" t="s">
        <v>378</v>
      </c>
      <c r="Y48" s="1876" t="s">
        <v>364</v>
      </c>
      <c r="Z48" s="1876" t="s">
        <v>154</v>
      </c>
      <c r="AA48" s="1876" t="s">
        <v>154</v>
      </c>
      <c r="AB48" s="1876" t="s">
        <v>154</v>
      </c>
      <c r="AC48" s="1876" t="s">
        <v>154</v>
      </c>
      <c r="AD48" s="1876" t="s">
        <v>154</v>
      </c>
      <c r="AE48" s="1876" t="s">
        <v>154</v>
      </c>
      <c r="AF48" s="1876" t="s">
        <v>359</v>
      </c>
      <c r="AG48" s="1875" t="s">
        <v>379</v>
      </c>
      <c r="AH48" s="1876" t="s">
        <v>380</v>
      </c>
      <c r="AI48" s="1876" t="s">
        <v>240</v>
      </c>
      <c r="AJ48" s="1876" t="s">
        <v>367</v>
      </c>
      <c r="AK48" s="1875" t="s">
        <v>381</v>
      </c>
      <c r="AL48" s="1876" t="s">
        <v>360</v>
      </c>
      <c r="AM48" s="1875" t="s">
        <v>154</v>
      </c>
    </row>
    <row r="49" spans="1:39" ht="52.8">
      <c r="A49" s="1875" t="s">
        <v>351</v>
      </c>
      <c r="B49" s="1875" t="s">
        <v>448</v>
      </c>
      <c r="C49" s="1875" t="s">
        <v>370</v>
      </c>
      <c r="D49" s="1876" t="s">
        <v>154</v>
      </c>
      <c r="E49" s="1876" t="s">
        <v>371</v>
      </c>
      <c r="F49" s="1876" t="s">
        <v>355</v>
      </c>
      <c r="G49" s="1876" t="s">
        <v>356</v>
      </c>
      <c r="H49" s="1877">
        <v>97037.961049999998</v>
      </c>
      <c r="I49" s="1877">
        <v>83500</v>
      </c>
      <c r="J49" s="1876" t="s">
        <v>357</v>
      </c>
      <c r="K49" s="1878">
        <v>43473</v>
      </c>
      <c r="L49" s="1876" t="s">
        <v>372</v>
      </c>
      <c r="M49" s="1878" t="s">
        <v>373</v>
      </c>
      <c r="N49" s="1876" t="s">
        <v>359</v>
      </c>
      <c r="O49" s="1880">
        <v>46218</v>
      </c>
      <c r="P49" s="1875" t="s">
        <v>360</v>
      </c>
      <c r="Q49" s="1875" t="s">
        <v>449</v>
      </c>
      <c r="R49" s="1875" t="s">
        <v>426</v>
      </c>
      <c r="S49" s="1876" t="s">
        <v>361</v>
      </c>
      <c r="T49" s="1879" t="s">
        <v>427</v>
      </c>
      <c r="U49" s="1876" t="s">
        <v>360</v>
      </c>
      <c r="V49" s="1876" t="s">
        <v>377</v>
      </c>
      <c r="W49" s="1876" t="s">
        <v>360</v>
      </c>
      <c r="X49" s="1876" t="s">
        <v>378</v>
      </c>
      <c r="Y49" s="1876" t="s">
        <v>364</v>
      </c>
      <c r="Z49" s="1876" t="s">
        <v>154</v>
      </c>
      <c r="AA49" s="1876" t="s">
        <v>154</v>
      </c>
      <c r="AB49" s="1876" t="s">
        <v>154</v>
      </c>
      <c r="AC49" s="1876" t="s">
        <v>154</v>
      </c>
      <c r="AD49" s="1876" t="s">
        <v>154</v>
      </c>
      <c r="AE49" s="1876" t="s">
        <v>154</v>
      </c>
      <c r="AF49" s="1876" t="s">
        <v>359</v>
      </c>
      <c r="AG49" s="1875" t="s">
        <v>379</v>
      </c>
      <c r="AH49" s="1876" t="s">
        <v>380</v>
      </c>
      <c r="AI49" s="1876" t="s">
        <v>240</v>
      </c>
      <c r="AJ49" s="1876" t="s">
        <v>367</v>
      </c>
      <c r="AK49" s="1875" t="s">
        <v>381</v>
      </c>
      <c r="AL49" s="1876" t="s">
        <v>360</v>
      </c>
      <c r="AM49" s="1875" t="s">
        <v>154</v>
      </c>
    </row>
    <row r="50" spans="1:39" ht="52.8">
      <c r="A50" s="1875" t="s">
        <v>351</v>
      </c>
      <c r="B50" s="1875" t="s">
        <v>450</v>
      </c>
      <c r="C50" s="1875" t="s">
        <v>370</v>
      </c>
      <c r="D50" s="1876" t="s">
        <v>154</v>
      </c>
      <c r="E50" s="1876" t="s">
        <v>371</v>
      </c>
      <c r="F50" s="1876" t="s">
        <v>355</v>
      </c>
      <c r="G50" s="1876" t="s">
        <v>356</v>
      </c>
      <c r="H50" s="1877">
        <v>4648.5250800000003</v>
      </c>
      <c r="I50" s="1877">
        <v>4000</v>
      </c>
      <c r="J50" s="1876" t="s">
        <v>357</v>
      </c>
      <c r="K50" s="1878">
        <v>43473</v>
      </c>
      <c r="L50" s="1876" t="s">
        <v>372</v>
      </c>
      <c r="M50" s="1878" t="s">
        <v>373</v>
      </c>
      <c r="N50" s="1876" t="s">
        <v>359</v>
      </c>
      <c r="O50" s="1880">
        <v>46218</v>
      </c>
      <c r="P50" s="1875" t="s">
        <v>360</v>
      </c>
      <c r="Q50" s="1875" t="s">
        <v>451</v>
      </c>
      <c r="R50" s="1875" t="s">
        <v>426</v>
      </c>
      <c r="S50" s="1876" t="s">
        <v>361</v>
      </c>
      <c r="T50" s="1879" t="s">
        <v>427</v>
      </c>
      <c r="U50" s="1876" t="s">
        <v>360</v>
      </c>
      <c r="V50" s="1876" t="s">
        <v>377</v>
      </c>
      <c r="W50" s="1876" t="s">
        <v>360</v>
      </c>
      <c r="X50" s="1876" t="s">
        <v>378</v>
      </c>
      <c r="Y50" s="1876" t="s">
        <v>364</v>
      </c>
      <c r="Z50" s="1876" t="s">
        <v>154</v>
      </c>
      <c r="AA50" s="1876" t="s">
        <v>154</v>
      </c>
      <c r="AB50" s="1876" t="s">
        <v>154</v>
      </c>
      <c r="AC50" s="1876" t="s">
        <v>154</v>
      </c>
      <c r="AD50" s="1876" t="s">
        <v>154</v>
      </c>
      <c r="AE50" s="1876" t="s">
        <v>154</v>
      </c>
      <c r="AF50" s="1876" t="s">
        <v>359</v>
      </c>
      <c r="AG50" s="1875" t="s">
        <v>379</v>
      </c>
      <c r="AH50" s="1876" t="s">
        <v>380</v>
      </c>
      <c r="AI50" s="1876" t="s">
        <v>240</v>
      </c>
      <c r="AJ50" s="1876" t="s">
        <v>367</v>
      </c>
      <c r="AK50" s="1875" t="s">
        <v>381</v>
      </c>
      <c r="AL50" s="1876" t="s">
        <v>360</v>
      </c>
      <c r="AM50" s="1875" t="s">
        <v>154</v>
      </c>
    </row>
    <row r="51" spans="1:39" ht="52.8">
      <c r="A51" s="1875" t="s">
        <v>351</v>
      </c>
      <c r="B51" s="1875" t="s">
        <v>452</v>
      </c>
      <c r="C51" s="1875" t="s">
        <v>370</v>
      </c>
      <c r="D51" s="1876" t="s">
        <v>154</v>
      </c>
      <c r="E51" s="1876" t="s">
        <v>371</v>
      </c>
      <c r="F51" s="1876" t="s">
        <v>355</v>
      </c>
      <c r="G51" s="1876" t="s">
        <v>356</v>
      </c>
      <c r="H51" s="1877">
        <v>56363.366600000001</v>
      </c>
      <c r="I51" s="1877">
        <v>48500</v>
      </c>
      <c r="J51" s="1876" t="s">
        <v>357</v>
      </c>
      <c r="K51" s="1878">
        <v>43473</v>
      </c>
      <c r="L51" s="1876" t="s">
        <v>372</v>
      </c>
      <c r="M51" s="1878" t="s">
        <v>373</v>
      </c>
      <c r="N51" s="1876" t="s">
        <v>359</v>
      </c>
      <c r="O51" s="1880">
        <v>46218</v>
      </c>
      <c r="P51" s="1875" t="s">
        <v>360</v>
      </c>
      <c r="Q51" s="1875" t="s">
        <v>453</v>
      </c>
      <c r="R51" s="1875" t="s">
        <v>426</v>
      </c>
      <c r="S51" s="1876" t="s">
        <v>361</v>
      </c>
      <c r="T51" s="1879" t="s">
        <v>427</v>
      </c>
      <c r="U51" s="1876" t="s">
        <v>360</v>
      </c>
      <c r="V51" s="1876" t="s">
        <v>377</v>
      </c>
      <c r="W51" s="1876" t="s">
        <v>360</v>
      </c>
      <c r="X51" s="1876" t="s">
        <v>378</v>
      </c>
      <c r="Y51" s="1876" t="s">
        <v>364</v>
      </c>
      <c r="Z51" s="1876" t="s">
        <v>154</v>
      </c>
      <c r="AA51" s="1876" t="s">
        <v>154</v>
      </c>
      <c r="AB51" s="1876" t="s">
        <v>154</v>
      </c>
      <c r="AC51" s="1876" t="s">
        <v>154</v>
      </c>
      <c r="AD51" s="1876" t="s">
        <v>154</v>
      </c>
      <c r="AE51" s="1876" t="s">
        <v>154</v>
      </c>
      <c r="AF51" s="1876" t="s">
        <v>359</v>
      </c>
      <c r="AG51" s="1875" t="s">
        <v>379</v>
      </c>
      <c r="AH51" s="1876" t="s">
        <v>380</v>
      </c>
      <c r="AI51" s="1876" t="s">
        <v>240</v>
      </c>
      <c r="AJ51" s="1876" t="s">
        <v>367</v>
      </c>
      <c r="AK51" s="1875" t="s">
        <v>381</v>
      </c>
      <c r="AL51" s="1876" t="s">
        <v>360</v>
      </c>
      <c r="AM51" s="1875" t="s">
        <v>154</v>
      </c>
    </row>
    <row r="52" spans="1:39" ht="52.8">
      <c r="A52" s="1875" t="s">
        <v>351</v>
      </c>
      <c r="B52" s="1875" t="s">
        <v>454</v>
      </c>
      <c r="C52" s="1875" t="s">
        <v>370</v>
      </c>
      <c r="D52" s="1876" t="s">
        <v>154</v>
      </c>
      <c r="E52" s="1876" t="s">
        <v>371</v>
      </c>
      <c r="F52" s="1876" t="s">
        <v>355</v>
      </c>
      <c r="G52" s="1876" t="s">
        <v>356</v>
      </c>
      <c r="H52" s="1877">
        <v>6972.7876200000001</v>
      </c>
      <c r="I52" s="1877">
        <v>6000</v>
      </c>
      <c r="J52" s="1876" t="s">
        <v>357</v>
      </c>
      <c r="K52" s="1878">
        <v>43473</v>
      </c>
      <c r="L52" s="1876" t="s">
        <v>372</v>
      </c>
      <c r="M52" s="1878" t="s">
        <v>373</v>
      </c>
      <c r="N52" s="1876" t="s">
        <v>359</v>
      </c>
      <c r="O52" s="1880">
        <v>46218</v>
      </c>
      <c r="P52" s="1875" t="s">
        <v>360</v>
      </c>
      <c r="Q52" s="1875" t="s">
        <v>409</v>
      </c>
      <c r="R52" s="1875" t="s">
        <v>426</v>
      </c>
      <c r="S52" s="1876" t="s">
        <v>361</v>
      </c>
      <c r="T52" s="1879" t="s">
        <v>427</v>
      </c>
      <c r="U52" s="1876" t="s">
        <v>360</v>
      </c>
      <c r="V52" s="1876" t="s">
        <v>377</v>
      </c>
      <c r="W52" s="1876" t="s">
        <v>360</v>
      </c>
      <c r="X52" s="1876" t="s">
        <v>378</v>
      </c>
      <c r="Y52" s="1876" t="s">
        <v>364</v>
      </c>
      <c r="Z52" s="1876" t="s">
        <v>154</v>
      </c>
      <c r="AA52" s="1876" t="s">
        <v>154</v>
      </c>
      <c r="AB52" s="1876" t="s">
        <v>154</v>
      </c>
      <c r="AC52" s="1876" t="s">
        <v>154</v>
      </c>
      <c r="AD52" s="1876" t="s">
        <v>154</v>
      </c>
      <c r="AE52" s="1876" t="s">
        <v>154</v>
      </c>
      <c r="AF52" s="1876" t="s">
        <v>359</v>
      </c>
      <c r="AG52" s="1875" t="s">
        <v>379</v>
      </c>
      <c r="AH52" s="1876" t="s">
        <v>380</v>
      </c>
      <c r="AI52" s="1876" t="s">
        <v>240</v>
      </c>
      <c r="AJ52" s="1876" t="s">
        <v>367</v>
      </c>
      <c r="AK52" s="1875" t="s">
        <v>381</v>
      </c>
      <c r="AL52" s="1876" t="s">
        <v>360</v>
      </c>
      <c r="AM52" s="1875" t="s">
        <v>154</v>
      </c>
    </row>
    <row r="53" spans="1:39" ht="52.8">
      <c r="A53" s="1875" t="s">
        <v>351</v>
      </c>
      <c r="B53" s="1875" t="s">
        <v>455</v>
      </c>
      <c r="C53" s="1875" t="s">
        <v>370</v>
      </c>
      <c r="D53" s="1876" t="s">
        <v>154</v>
      </c>
      <c r="E53" s="1876" t="s">
        <v>371</v>
      </c>
      <c r="F53" s="1876" t="s">
        <v>355</v>
      </c>
      <c r="G53" s="1876" t="s">
        <v>356</v>
      </c>
      <c r="H53" s="1877">
        <v>3718.82006</v>
      </c>
      <c r="I53" s="1877">
        <v>3200</v>
      </c>
      <c r="J53" s="1876" t="s">
        <v>357</v>
      </c>
      <c r="K53" s="1878">
        <v>43474</v>
      </c>
      <c r="L53" s="1876" t="s">
        <v>372</v>
      </c>
      <c r="M53" s="1878" t="s">
        <v>373</v>
      </c>
      <c r="N53" s="1876" t="s">
        <v>359</v>
      </c>
      <c r="O53" s="1880">
        <v>46218</v>
      </c>
      <c r="P53" s="1875" t="s">
        <v>360</v>
      </c>
      <c r="Q53" s="1875" t="s">
        <v>456</v>
      </c>
      <c r="R53" s="1875" t="s">
        <v>426</v>
      </c>
      <c r="S53" s="1876" t="s">
        <v>361</v>
      </c>
      <c r="T53" s="1879" t="s">
        <v>427</v>
      </c>
      <c r="U53" s="1876" t="s">
        <v>360</v>
      </c>
      <c r="V53" s="1876" t="s">
        <v>377</v>
      </c>
      <c r="W53" s="1876" t="s">
        <v>360</v>
      </c>
      <c r="X53" s="1876" t="s">
        <v>378</v>
      </c>
      <c r="Y53" s="1876" t="s">
        <v>364</v>
      </c>
      <c r="Z53" s="1876" t="s">
        <v>154</v>
      </c>
      <c r="AA53" s="1876" t="s">
        <v>154</v>
      </c>
      <c r="AB53" s="1876" t="s">
        <v>154</v>
      </c>
      <c r="AC53" s="1876" t="s">
        <v>154</v>
      </c>
      <c r="AD53" s="1876" t="s">
        <v>154</v>
      </c>
      <c r="AE53" s="1876" t="s">
        <v>154</v>
      </c>
      <c r="AF53" s="1876" t="s">
        <v>359</v>
      </c>
      <c r="AG53" s="1875" t="s">
        <v>379</v>
      </c>
      <c r="AH53" s="1876" t="s">
        <v>380</v>
      </c>
      <c r="AI53" s="1876" t="s">
        <v>240</v>
      </c>
      <c r="AJ53" s="1876" t="s">
        <v>367</v>
      </c>
      <c r="AK53" s="1875" t="s">
        <v>381</v>
      </c>
      <c r="AL53" s="1876" t="s">
        <v>360</v>
      </c>
      <c r="AM53" s="1875" t="s">
        <v>154</v>
      </c>
    </row>
    <row r="54" spans="1:39" ht="52.8">
      <c r="A54" s="1875" t="s">
        <v>351</v>
      </c>
      <c r="B54" s="1875" t="s">
        <v>457</v>
      </c>
      <c r="C54" s="1875" t="s">
        <v>370</v>
      </c>
      <c r="D54" s="1876" t="s">
        <v>154</v>
      </c>
      <c r="E54" s="1876" t="s">
        <v>371</v>
      </c>
      <c r="F54" s="1876" t="s">
        <v>355</v>
      </c>
      <c r="G54" s="1876" t="s">
        <v>356</v>
      </c>
      <c r="H54" s="1877">
        <v>929.70501999999999</v>
      </c>
      <c r="I54" s="1877">
        <v>800</v>
      </c>
      <c r="J54" s="1876" t="s">
        <v>357</v>
      </c>
      <c r="K54" s="1878">
        <v>43474</v>
      </c>
      <c r="L54" s="1876" t="s">
        <v>372</v>
      </c>
      <c r="M54" s="1878" t="s">
        <v>373</v>
      </c>
      <c r="N54" s="1876" t="s">
        <v>359</v>
      </c>
      <c r="O54" s="1880">
        <v>46218</v>
      </c>
      <c r="P54" s="1875" t="s">
        <v>360</v>
      </c>
      <c r="Q54" s="1875" t="s">
        <v>458</v>
      </c>
      <c r="R54" s="1875" t="s">
        <v>426</v>
      </c>
      <c r="S54" s="1876" t="s">
        <v>361</v>
      </c>
      <c r="T54" s="1879" t="s">
        <v>427</v>
      </c>
      <c r="U54" s="1876" t="s">
        <v>360</v>
      </c>
      <c r="V54" s="1876" t="s">
        <v>377</v>
      </c>
      <c r="W54" s="1876" t="s">
        <v>360</v>
      </c>
      <c r="X54" s="1876" t="s">
        <v>378</v>
      </c>
      <c r="Y54" s="1876" t="s">
        <v>364</v>
      </c>
      <c r="Z54" s="1876" t="s">
        <v>154</v>
      </c>
      <c r="AA54" s="1876" t="s">
        <v>154</v>
      </c>
      <c r="AB54" s="1876" t="s">
        <v>154</v>
      </c>
      <c r="AC54" s="1876" t="s">
        <v>154</v>
      </c>
      <c r="AD54" s="1876" t="s">
        <v>154</v>
      </c>
      <c r="AE54" s="1876" t="s">
        <v>154</v>
      </c>
      <c r="AF54" s="1876" t="s">
        <v>359</v>
      </c>
      <c r="AG54" s="1875" t="s">
        <v>379</v>
      </c>
      <c r="AH54" s="1876" t="s">
        <v>380</v>
      </c>
      <c r="AI54" s="1876" t="s">
        <v>240</v>
      </c>
      <c r="AJ54" s="1876" t="s">
        <v>367</v>
      </c>
      <c r="AK54" s="1875" t="s">
        <v>381</v>
      </c>
      <c r="AL54" s="1876" t="s">
        <v>360</v>
      </c>
      <c r="AM54" s="1875" t="s">
        <v>154</v>
      </c>
    </row>
    <row r="55" spans="1:39" ht="52.8">
      <c r="A55" s="1875" t="s">
        <v>351</v>
      </c>
      <c r="B55" s="1875" t="s">
        <v>459</v>
      </c>
      <c r="C55" s="1875" t="s">
        <v>370</v>
      </c>
      <c r="D55" s="1876" t="s">
        <v>154</v>
      </c>
      <c r="E55" s="1876" t="s">
        <v>371</v>
      </c>
      <c r="F55" s="1876" t="s">
        <v>355</v>
      </c>
      <c r="G55" s="1876" t="s">
        <v>356</v>
      </c>
      <c r="H55" s="1877">
        <v>464.85251</v>
      </c>
      <c r="I55" s="1877">
        <v>400</v>
      </c>
      <c r="J55" s="1876" t="s">
        <v>357</v>
      </c>
      <c r="K55" s="1878">
        <v>43474</v>
      </c>
      <c r="L55" s="1876" t="s">
        <v>372</v>
      </c>
      <c r="M55" s="1878" t="s">
        <v>373</v>
      </c>
      <c r="N55" s="1876" t="s">
        <v>359</v>
      </c>
      <c r="O55" s="1880">
        <v>46218</v>
      </c>
      <c r="P55" s="1875" t="s">
        <v>360</v>
      </c>
      <c r="Q55" s="1875" t="s">
        <v>460</v>
      </c>
      <c r="R55" s="1875" t="s">
        <v>426</v>
      </c>
      <c r="S55" s="1876" t="s">
        <v>361</v>
      </c>
      <c r="T55" s="1879" t="s">
        <v>427</v>
      </c>
      <c r="U55" s="1876" t="s">
        <v>360</v>
      </c>
      <c r="V55" s="1876" t="s">
        <v>377</v>
      </c>
      <c r="W55" s="1876" t="s">
        <v>360</v>
      </c>
      <c r="X55" s="1876" t="s">
        <v>378</v>
      </c>
      <c r="Y55" s="1876" t="s">
        <v>364</v>
      </c>
      <c r="Z55" s="1876" t="s">
        <v>154</v>
      </c>
      <c r="AA55" s="1876" t="s">
        <v>154</v>
      </c>
      <c r="AB55" s="1876" t="s">
        <v>154</v>
      </c>
      <c r="AC55" s="1876" t="s">
        <v>154</v>
      </c>
      <c r="AD55" s="1876" t="s">
        <v>154</v>
      </c>
      <c r="AE55" s="1876" t="s">
        <v>154</v>
      </c>
      <c r="AF55" s="1876" t="s">
        <v>359</v>
      </c>
      <c r="AG55" s="1875" t="s">
        <v>379</v>
      </c>
      <c r="AH55" s="1876" t="s">
        <v>380</v>
      </c>
      <c r="AI55" s="1876" t="s">
        <v>240</v>
      </c>
      <c r="AJ55" s="1876" t="s">
        <v>367</v>
      </c>
      <c r="AK55" s="1875" t="s">
        <v>381</v>
      </c>
      <c r="AL55" s="1876" t="s">
        <v>360</v>
      </c>
      <c r="AM55" s="1875" t="s">
        <v>154</v>
      </c>
    </row>
    <row r="56" spans="1:39" ht="52.8">
      <c r="A56" s="1875" t="s">
        <v>351</v>
      </c>
      <c r="B56" s="1875" t="s">
        <v>461</v>
      </c>
      <c r="C56" s="1875" t="s">
        <v>370</v>
      </c>
      <c r="D56" s="1876" t="s">
        <v>154</v>
      </c>
      <c r="E56" s="1876" t="s">
        <v>371</v>
      </c>
      <c r="F56" s="1876" t="s">
        <v>355</v>
      </c>
      <c r="G56" s="1876" t="s">
        <v>356</v>
      </c>
      <c r="H56" s="1877">
        <v>1394.5575200000001</v>
      </c>
      <c r="I56" s="1877">
        <v>1200</v>
      </c>
      <c r="J56" s="1876" t="s">
        <v>357</v>
      </c>
      <c r="K56" s="1878">
        <v>43474</v>
      </c>
      <c r="L56" s="1876" t="s">
        <v>372</v>
      </c>
      <c r="M56" s="1878" t="s">
        <v>373</v>
      </c>
      <c r="N56" s="1876" t="s">
        <v>359</v>
      </c>
      <c r="O56" s="1880">
        <v>46218</v>
      </c>
      <c r="P56" s="1875" t="s">
        <v>360</v>
      </c>
      <c r="Q56" s="1875" t="s">
        <v>462</v>
      </c>
      <c r="R56" s="1875" t="s">
        <v>426</v>
      </c>
      <c r="S56" s="1876" t="s">
        <v>361</v>
      </c>
      <c r="T56" s="1879" t="s">
        <v>427</v>
      </c>
      <c r="U56" s="1876" t="s">
        <v>360</v>
      </c>
      <c r="V56" s="1876" t="s">
        <v>377</v>
      </c>
      <c r="W56" s="1876" t="s">
        <v>360</v>
      </c>
      <c r="X56" s="1876" t="s">
        <v>378</v>
      </c>
      <c r="Y56" s="1876" t="s">
        <v>364</v>
      </c>
      <c r="Z56" s="1876" t="s">
        <v>154</v>
      </c>
      <c r="AA56" s="1876" t="s">
        <v>154</v>
      </c>
      <c r="AB56" s="1876" t="s">
        <v>154</v>
      </c>
      <c r="AC56" s="1876" t="s">
        <v>154</v>
      </c>
      <c r="AD56" s="1876" t="s">
        <v>154</v>
      </c>
      <c r="AE56" s="1876" t="s">
        <v>154</v>
      </c>
      <c r="AF56" s="1876" t="s">
        <v>359</v>
      </c>
      <c r="AG56" s="1875" t="s">
        <v>379</v>
      </c>
      <c r="AH56" s="1876" t="s">
        <v>380</v>
      </c>
      <c r="AI56" s="1876" t="s">
        <v>240</v>
      </c>
      <c r="AJ56" s="1876" t="s">
        <v>367</v>
      </c>
      <c r="AK56" s="1875" t="s">
        <v>381</v>
      </c>
      <c r="AL56" s="1876" t="s">
        <v>360</v>
      </c>
      <c r="AM56" s="1875" t="s">
        <v>154</v>
      </c>
    </row>
    <row r="57" spans="1:39" ht="52.8">
      <c r="A57" s="1875" t="s">
        <v>351</v>
      </c>
      <c r="B57" s="1875" t="s">
        <v>463</v>
      </c>
      <c r="C57" s="1875" t="s">
        <v>370</v>
      </c>
      <c r="D57" s="1876" t="s">
        <v>154</v>
      </c>
      <c r="E57" s="1876" t="s">
        <v>371</v>
      </c>
      <c r="F57" s="1876" t="s">
        <v>355</v>
      </c>
      <c r="G57" s="1876" t="s">
        <v>356</v>
      </c>
      <c r="H57" s="1877">
        <v>2324.2625400000002</v>
      </c>
      <c r="I57" s="1877">
        <v>2000</v>
      </c>
      <c r="J57" s="1876" t="s">
        <v>357</v>
      </c>
      <c r="K57" s="1878">
        <v>43474</v>
      </c>
      <c r="L57" s="1876" t="s">
        <v>372</v>
      </c>
      <c r="M57" s="1878" t="s">
        <v>373</v>
      </c>
      <c r="N57" s="1876" t="s">
        <v>359</v>
      </c>
      <c r="O57" s="1880">
        <v>46218</v>
      </c>
      <c r="P57" s="1875" t="s">
        <v>360</v>
      </c>
      <c r="Q57" s="1875" t="s">
        <v>397</v>
      </c>
      <c r="R57" s="1875" t="s">
        <v>426</v>
      </c>
      <c r="S57" s="1876" t="s">
        <v>361</v>
      </c>
      <c r="T57" s="1879" t="s">
        <v>427</v>
      </c>
      <c r="U57" s="1876" t="s">
        <v>360</v>
      </c>
      <c r="V57" s="1876" t="s">
        <v>377</v>
      </c>
      <c r="W57" s="1876" t="s">
        <v>360</v>
      </c>
      <c r="X57" s="1876" t="s">
        <v>378</v>
      </c>
      <c r="Y57" s="1876" t="s">
        <v>364</v>
      </c>
      <c r="Z57" s="1876" t="s">
        <v>154</v>
      </c>
      <c r="AA57" s="1876" t="s">
        <v>154</v>
      </c>
      <c r="AB57" s="1876" t="s">
        <v>154</v>
      </c>
      <c r="AC57" s="1876" t="s">
        <v>154</v>
      </c>
      <c r="AD57" s="1876" t="s">
        <v>154</v>
      </c>
      <c r="AE57" s="1876" t="s">
        <v>154</v>
      </c>
      <c r="AF57" s="1876" t="s">
        <v>359</v>
      </c>
      <c r="AG57" s="1875" t="s">
        <v>379</v>
      </c>
      <c r="AH57" s="1876" t="s">
        <v>380</v>
      </c>
      <c r="AI57" s="1876" t="s">
        <v>240</v>
      </c>
      <c r="AJ57" s="1876" t="s">
        <v>367</v>
      </c>
      <c r="AK57" s="1875" t="s">
        <v>381</v>
      </c>
      <c r="AL57" s="1876" t="s">
        <v>360</v>
      </c>
      <c r="AM57" s="1875" t="s">
        <v>154</v>
      </c>
    </row>
    <row r="58" spans="1:39" ht="52.8">
      <c r="A58" s="1875" t="s">
        <v>351</v>
      </c>
      <c r="B58" s="1875" t="s">
        <v>464</v>
      </c>
      <c r="C58" s="1875" t="s">
        <v>370</v>
      </c>
      <c r="D58" s="1876" t="s">
        <v>154</v>
      </c>
      <c r="E58" s="1876" t="s">
        <v>371</v>
      </c>
      <c r="F58" s="1876" t="s">
        <v>355</v>
      </c>
      <c r="G58" s="1876" t="s">
        <v>356</v>
      </c>
      <c r="H58" s="1877">
        <v>1394.5575200000001</v>
      </c>
      <c r="I58" s="1877">
        <v>1200</v>
      </c>
      <c r="J58" s="1876" t="s">
        <v>357</v>
      </c>
      <c r="K58" s="1878">
        <v>43474</v>
      </c>
      <c r="L58" s="1876" t="s">
        <v>372</v>
      </c>
      <c r="M58" s="1878" t="s">
        <v>373</v>
      </c>
      <c r="N58" s="1876" t="s">
        <v>359</v>
      </c>
      <c r="O58" s="1880">
        <v>46218</v>
      </c>
      <c r="P58" s="1875" t="s">
        <v>360</v>
      </c>
      <c r="Q58" s="1875" t="s">
        <v>462</v>
      </c>
      <c r="R58" s="1875" t="s">
        <v>426</v>
      </c>
      <c r="S58" s="1876" t="s">
        <v>361</v>
      </c>
      <c r="T58" s="1879" t="s">
        <v>427</v>
      </c>
      <c r="U58" s="1876" t="s">
        <v>360</v>
      </c>
      <c r="V58" s="1876" t="s">
        <v>377</v>
      </c>
      <c r="W58" s="1876" t="s">
        <v>360</v>
      </c>
      <c r="X58" s="1876" t="s">
        <v>378</v>
      </c>
      <c r="Y58" s="1876" t="s">
        <v>364</v>
      </c>
      <c r="Z58" s="1876" t="s">
        <v>154</v>
      </c>
      <c r="AA58" s="1876" t="s">
        <v>154</v>
      </c>
      <c r="AB58" s="1876" t="s">
        <v>154</v>
      </c>
      <c r="AC58" s="1876" t="s">
        <v>154</v>
      </c>
      <c r="AD58" s="1876" t="s">
        <v>154</v>
      </c>
      <c r="AE58" s="1876" t="s">
        <v>154</v>
      </c>
      <c r="AF58" s="1876" t="s">
        <v>359</v>
      </c>
      <c r="AG58" s="1875" t="s">
        <v>379</v>
      </c>
      <c r="AH58" s="1876" t="s">
        <v>380</v>
      </c>
      <c r="AI58" s="1876" t="s">
        <v>240</v>
      </c>
      <c r="AJ58" s="1876" t="s">
        <v>367</v>
      </c>
      <c r="AK58" s="1875" t="s">
        <v>381</v>
      </c>
      <c r="AL58" s="1876" t="s">
        <v>360</v>
      </c>
      <c r="AM58" s="1875" t="s">
        <v>154</v>
      </c>
    </row>
    <row r="59" spans="1:39" ht="52.8">
      <c r="A59" s="1875" t="s">
        <v>351</v>
      </c>
      <c r="B59" s="1875" t="s">
        <v>465</v>
      </c>
      <c r="C59" s="1875" t="s">
        <v>370</v>
      </c>
      <c r="D59" s="1876" t="s">
        <v>154</v>
      </c>
      <c r="E59" s="1876" t="s">
        <v>371</v>
      </c>
      <c r="F59" s="1876" t="s">
        <v>355</v>
      </c>
      <c r="G59" s="1876" t="s">
        <v>356</v>
      </c>
      <c r="H59" s="1877">
        <v>1394.5575200000001</v>
      </c>
      <c r="I59" s="1877">
        <v>1200</v>
      </c>
      <c r="J59" s="1876" t="s">
        <v>357</v>
      </c>
      <c r="K59" s="1878">
        <v>43474</v>
      </c>
      <c r="L59" s="1876" t="s">
        <v>372</v>
      </c>
      <c r="M59" s="1878" t="s">
        <v>373</v>
      </c>
      <c r="N59" s="1876" t="s">
        <v>359</v>
      </c>
      <c r="O59" s="1880">
        <v>46218</v>
      </c>
      <c r="P59" s="1875" t="s">
        <v>360</v>
      </c>
      <c r="Q59" s="1875" t="s">
        <v>462</v>
      </c>
      <c r="R59" s="1875" t="s">
        <v>426</v>
      </c>
      <c r="S59" s="1876" t="s">
        <v>361</v>
      </c>
      <c r="T59" s="1879" t="s">
        <v>427</v>
      </c>
      <c r="U59" s="1876" t="s">
        <v>360</v>
      </c>
      <c r="V59" s="1876" t="s">
        <v>377</v>
      </c>
      <c r="W59" s="1876" t="s">
        <v>360</v>
      </c>
      <c r="X59" s="1876" t="s">
        <v>378</v>
      </c>
      <c r="Y59" s="1876" t="s">
        <v>364</v>
      </c>
      <c r="Z59" s="1876" t="s">
        <v>154</v>
      </c>
      <c r="AA59" s="1876" t="s">
        <v>154</v>
      </c>
      <c r="AB59" s="1876" t="s">
        <v>154</v>
      </c>
      <c r="AC59" s="1876" t="s">
        <v>154</v>
      </c>
      <c r="AD59" s="1876" t="s">
        <v>154</v>
      </c>
      <c r="AE59" s="1876" t="s">
        <v>154</v>
      </c>
      <c r="AF59" s="1876" t="s">
        <v>359</v>
      </c>
      <c r="AG59" s="1875" t="s">
        <v>379</v>
      </c>
      <c r="AH59" s="1876" t="s">
        <v>380</v>
      </c>
      <c r="AI59" s="1876" t="s">
        <v>240</v>
      </c>
      <c r="AJ59" s="1876" t="s">
        <v>367</v>
      </c>
      <c r="AK59" s="1875" t="s">
        <v>381</v>
      </c>
      <c r="AL59" s="1876" t="s">
        <v>360</v>
      </c>
      <c r="AM59" s="1875" t="s">
        <v>154</v>
      </c>
    </row>
    <row r="60" spans="1:39" ht="52.8">
      <c r="A60" s="1875" t="s">
        <v>351</v>
      </c>
      <c r="B60" s="1875" t="s">
        <v>466</v>
      </c>
      <c r="C60" s="1875" t="s">
        <v>370</v>
      </c>
      <c r="D60" s="1876" t="s">
        <v>154</v>
      </c>
      <c r="E60" s="1876" t="s">
        <v>371</v>
      </c>
      <c r="F60" s="1876" t="s">
        <v>355</v>
      </c>
      <c r="G60" s="1876" t="s">
        <v>356</v>
      </c>
      <c r="H60" s="1877">
        <v>32539.67556</v>
      </c>
      <c r="I60" s="1877">
        <v>28000</v>
      </c>
      <c r="J60" s="1876" t="s">
        <v>357</v>
      </c>
      <c r="K60" s="1878">
        <v>43474</v>
      </c>
      <c r="L60" s="1876" t="s">
        <v>372</v>
      </c>
      <c r="M60" s="1878" t="s">
        <v>373</v>
      </c>
      <c r="N60" s="1876" t="s">
        <v>359</v>
      </c>
      <c r="O60" s="1880">
        <v>46218</v>
      </c>
      <c r="P60" s="1875" t="s">
        <v>360</v>
      </c>
      <c r="Q60" s="1875" t="s">
        <v>467</v>
      </c>
      <c r="R60" s="1875" t="s">
        <v>426</v>
      </c>
      <c r="S60" s="1876" t="s">
        <v>361</v>
      </c>
      <c r="T60" s="1879" t="s">
        <v>427</v>
      </c>
      <c r="U60" s="1876" t="s">
        <v>360</v>
      </c>
      <c r="V60" s="1876" t="s">
        <v>377</v>
      </c>
      <c r="W60" s="1876" t="s">
        <v>360</v>
      </c>
      <c r="X60" s="1876" t="s">
        <v>378</v>
      </c>
      <c r="Y60" s="1876" t="s">
        <v>364</v>
      </c>
      <c r="Z60" s="1876" t="s">
        <v>154</v>
      </c>
      <c r="AA60" s="1876" t="s">
        <v>154</v>
      </c>
      <c r="AB60" s="1876" t="s">
        <v>154</v>
      </c>
      <c r="AC60" s="1876" t="s">
        <v>154</v>
      </c>
      <c r="AD60" s="1876" t="s">
        <v>154</v>
      </c>
      <c r="AE60" s="1876" t="s">
        <v>154</v>
      </c>
      <c r="AF60" s="1876" t="s">
        <v>359</v>
      </c>
      <c r="AG60" s="1875" t="s">
        <v>379</v>
      </c>
      <c r="AH60" s="1876" t="s">
        <v>380</v>
      </c>
      <c r="AI60" s="1876" t="s">
        <v>240</v>
      </c>
      <c r="AJ60" s="1876" t="s">
        <v>367</v>
      </c>
      <c r="AK60" s="1875" t="s">
        <v>381</v>
      </c>
      <c r="AL60" s="1876" t="s">
        <v>360</v>
      </c>
      <c r="AM60" s="1875" t="s">
        <v>154</v>
      </c>
    </row>
    <row r="61" spans="1:39" ht="52.8">
      <c r="A61" s="1875" t="s">
        <v>351</v>
      </c>
      <c r="B61" s="1875" t="s">
        <v>468</v>
      </c>
      <c r="C61" s="1875" t="s">
        <v>370</v>
      </c>
      <c r="D61" s="1876" t="s">
        <v>154</v>
      </c>
      <c r="E61" s="1876" t="s">
        <v>371</v>
      </c>
      <c r="F61" s="1876" t="s">
        <v>355</v>
      </c>
      <c r="G61" s="1876" t="s">
        <v>356</v>
      </c>
      <c r="H61" s="1877">
        <v>2324.2625400000002</v>
      </c>
      <c r="I61" s="1877">
        <v>2000</v>
      </c>
      <c r="J61" s="1876" t="s">
        <v>357</v>
      </c>
      <c r="K61" s="1878">
        <v>43474</v>
      </c>
      <c r="L61" s="1876" t="s">
        <v>372</v>
      </c>
      <c r="M61" s="1878" t="s">
        <v>373</v>
      </c>
      <c r="N61" s="1876" t="s">
        <v>359</v>
      </c>
      <c r="O61" s="1880">
        <v>46218</v>
      </c>
      <c r="P61" s="1875" t="s">
        <v>360</v>
      </c>
      <c r="Q61" s="1875" t="s">
        <v>397</v>
      </c>
      <c r="R61" s="1875" t="s">
        <v>426</v>
      </c>
      <c r="S61" s="1876" t="s">
        <v>361</v>
      </c>
      <c r="T61" s="1879" t="s">
        <v>427</v>
      </c>
      <c r="U61" s="1876" t="s">
        <v>360</v>
      </c>
      <c r="V61" s="1876" t="s">
        <v>377</v>
      </c>
      <c r="W61" s="1876" t="s">
        <v>360</v>
      </c>
      <c r="X61" s="1876" t="s">
        <v>378</v>
      </c>
      <c r="Y61" s="1876" t="s">
        <v>364</v>
      </c>
      <c r="Z61" s="1876" t="s">
        <v>154</v>
      </c>
      <c r="AA61" s="1876" t="s">
        <v>154</v>
      </c>
      <c r="AB61" s="1876" t="s">
        <v>154</v>
      </c>
      <c r="AC61" s="1876" t="s">
        <v>154</v>
      </c>
      <c r="AD61" s="1876" t="s">
        <v>154</v>
      </c>
      <c r="AE61" s="1876" t="s">
        <v>154</v>
      </c>
      <c r="AF61" s="1876" t="s">
        <v>359</v>
      </c>
      <c r="AG61" s="1875" t="s">
        <v>379</v>
      </c>
      <c r="AH61" s="1876" t="s">
        <v>380</v>
      </c>
      <c r="AI61" s="1876" t="s">
        <v>240</v>
      </c>
      <c r="AJ61" s="1876" t="s">
        <v>367</v>
      </c>
      <c r="AK61" s="1875" t="s">
        <v>381</v>
      </c>
      <c r="AL61" s="1876" t="s">
        <v>360</v>
      </c>
      <c r="AM61" s="1875" t="s">
        <v>154</v>
      </c>
    </row>
    <row r="62" spans="1:39" ht="52.8">
      <c r="A62" s="1875" t="s">
        <v>351</v>
      </c>
      <c r="B62" s="1875" t="s">
        <v>469</v>
      </c>
      <c r="C62" s="1875" t="s">
        <v>370</v>
      </c>
      <c r="D62" s="1876" t="s">
        <v>154</v>
      </c>
      <c r="E62" s="1876" t="s">
        <v>371</v>
      </c>
      <c r="F62" s="1876" t="s">
        <v>355</v>
      </c>
      <c r="G62" s="1876" t="s">
        <v>356</v>
      </c>
      <c r="H62" s="1877">
        <v>20453.51035</v>
      </c>
      <c r="I62" s="1877">
        <v>17600</v>
      </c>
      <c r="J62" s="1876" t="s">
        <v>357</v>
      </c>
      <c r="K62" s="1878">
        <v>43474</v>
      </c>
      <c r="L62" s="1876" t="s">
        <v>372</v>
      </c>
      <c r="M62" s="1878" t="s">
        <v>373</v>
      </c>
      <c r="N62" s="1876" t="s">
        <v>359</v>
      </c>
      <c r="O62" s="1880">
        <v>46218</v>
      </c>
      <c r="P62" s="1875" t="s">
        <v>360</v>
      </c>
      <c r="Q62" s="1875" t="s">
        <v>470</v>
      </c>
      <c r="R62" s="1875" t="s">
        <v>426</v>
      </c>
      <c r="S62" s="1876" t="s">
        <v>361</v>
      </c>
      <c r="T62" s="1879" t="s">
        <v>427</v>
      </c>
      <c r="U62" s="1876" t="s">
        <v>360</v>
      </c>
      <c r="V62" s="1876" t="s">
        <v>377</v>
      </c>
      <c r="W62" s="1876" t="s">
        <v>360</v>
      </c>
      <c r="X62" s="1876" t="s">
        <v>378</v>
      </c>
      <c r="Y62" s="1876" t="s">
        <v>364</v>
      </c>
      <c r="Z62" s="1876" t="s">
        <v>154</v>
      </c>
      <c r="AA62" s="1876" t="s">
        <v>154</v>
      </c>
      <c r="AB62" s="1876" t="s">
        <v>154</v>
      </c>
      <c r="AC62" s="1876" t="s">
        <v>154</v>
      </c>
      <c r="AD62" s="1876" t="s">
        <v>154</v>
      </c>
      <c r="AE62" s="1876" t="s">
        <v>154</v>
      </c>
      <c r="AF62" s="1876" t="s">
        <v>359</v>
      </c>
      <c r="AG62" s="1875" t="s">
        <v>379</v>
      </c>
      <c r="AH62" s="1876" t="s">
        <v>380</v>
      </c>
      <c r="AI62" s="1876" t="s">
        <v>240</v>
      </c>
      <c r="AJ62" s="1876" t="s">
        <v>367</v>
      </c>
      <c r="AK62" s="1875" t="s">
        <v>381</v>
      </c>
      <c r="AL62" s="1876" t="s">
        <v>360</v>
      </c>
      <c r="AM62" s="1875" t="s">
        <v>154</v>
      </c>
    </row>
    <row r="63" spans="1:39" ht="52.8">
      <c r="A63" s="1875" t="s">
        <v>351</v>
      </c>
      <c r="B63" s="1875" t="s">
        <v>471</v>
      </c>
      <c r="C63" s="1875" t="s">
        <v>370</v>
      </c>
      <c r="D63" s="1876" t="s">
        <v>154</v>
      </c>
      <c r="E63" s="1876" t="s">
        <v>371</v>
      </c>
      <c r="F63" s="1876" t="s">
        <v>355</v>
      </c>
      <c r="G63" s="1876" t="s">
        <v>356</v>
      </c>
      <c r="H63" s="1877">
        <v>2324.2625400000002</v>
      </c>
      <c r="I63" s="1877">
        <v>2000</v>
      </c>
      <c r="J63" s="1876" t="s">
        <v>357</v>
      </c>
      <c r="K63" s="1878">
        <v>43474</v>
      </c>
      <c r="L63" s="1876" t="s">
        <v>372</v>
      </c>
      <c r="M63" s="1878" t="s">
        <v>373</v>
      </c>
      <c r="N63" s="1876" t="s">
        <v>359</v>
      </c>
      <c r="O63" s="1880">
        <v>46218</v>
      </c>
      <c r="P63" s="1875" t="s">
        <v>360</v>
      </c>
      <c r="Q63" s="1875" t="s">
        <v>397</v>
      </c>
      <c r="R63" s="1875" t="s">
        <v>426</v>
      </c>
      <c r="S63" s="1876" t="s">
        <v>361</v>
      </c>
      <c r="T63" s="1879" t="s">
        <v>427</v>
      </c>
      <c r="U63" s="1876" t="s">
        <v>360</v>
      </c>
      <c r="V63" s="1876" t="s">
        <v>377</v>
      </c>
      <c r="W63" s="1876" t="s">
        <v>360</v>
      </c>
      <c r="X63" s="1876" t="s">
        <v>378</v>
      </c>
      <c r="Y63" s="1876" t="s">
        <v>364</v>
      </c>
      <c r="Z63" s="1876" t="s">
        <v>154</v>
      </c>
      <c r="AA63" s="1876" t="s">
        <v>154</v>
      </c>
      <c r="AB63" s="1876" t="s">
        <v>154</v>
      </c>
      <c r="AC63" s="1876" t="s">
        <v>154</v>
      </c>
      <c r="AD63" s="1876" t="s">
        <v>154</v>
      </c>
      <c r="AE63" s="1876" t="s">
        <v>154</v>
      </c>
      <c r="AF63" s="1876" t="s">
        <v>359</v>
      </c>
      <c r="AG63" s="1875" t="s">
        <v>379</v>
      </c>
      <c r="AH63" s="1876" t="s">
        <v>380</v>
      </c>
      <c r="AI63" s="1876" t="s">
        <v>240</v>
      </c>
      <c r="AJ63" s="1876" t="s">
        <v>367</v>
      </c>
      <c r="AK63" s="1875" t="s">
        <v>381</v>
      </c>
      <c r="AL63" s="1876" t="s">
        <v>360</v>
      </c>
      <c r="AM63" s="1875" t="s">
        <v>154</v>
      </c>
    </row>
    <row r="64" spans="1:39" ht="52.8">
      <c r="A64" s="1875" t="s">
        <v>351</v>
      </c>
      <c r="B64" s="1875" t="s">
        <v>472</v>
      </c>
      <c r="C64" s="1875" t="s">
        <v>370</v>
      </c>
      <c r="D64" s="1876" t="s">
        <v>154</v>
      </c>
      <c r="E64" s="1876" t="s">
        <v>371</v>
      </c>
      <c r="F64" s="1876" t="s">
        <v>355</v>
      </c>
      <c r="G64" s="1876" t="s">
        <v>356</v>
      </c>
      <c r="H64" s="1877">
        <v>4648.5250800000003</v>
      </c>
      <c r="I64" s="1877">
        <v>4000</v>
      </c>
      <c r="J64" s="1876" t="s">
        <v>357</v>
      </c>
      <c r="K64" s="1878">
        <v>43474</v>
      </c>
      <c r="L64" s="1876" t="s">
        <v>372</v>
      </c>
      <c r="M64" s="1878" t="s">
        <v>373</v>
      </c>
      <c r="N64" s="1876" t="s">
        <v>359</v>
      </c>
      <c r="O64" s="1880">
        <v>46218</v>
      </c>
      <c r="P64" s="1875" t="s">
        <v>360</v>
      </c>
      <c r="Q64" s="1875" t="s">
        <v>451</v>
      </c>
      <c r="R64" s="1875" t="s">
        <v>426</v>
      </c>
      <c r="S64" s="1876" t="s">
        <v>361</v>
      </c>
      <c r="T64" s="1879" t="s">
        <v>427</v>
      </c>
      <c r="U64" s="1876" t="s">
        <v>360</v>
      </c>
      <c r="V64" s="1876" t="s">
        <v>377</v>
      </c>
      <c r="W64" s="1876" t="s">
        <v>360</v>
      </c>
      <c r="X64" s="1876" t="s">
        <v>378</v>
      </c>
      <c r="Y64" s="1876" t="s">
        <v>364</v>
      </c>
      <c r="Z64" s="1876" t="s">
        <v>154</v>
      </c>
      <c r="AA64" s="1876" t="s">
        <v>154</v>
      </c>
      <c r="AB64" s="1876" t="s">
        <v>154</v>
      </c>
      <c r="AC64" s="1876" t="s">
        <v>154</v>
      </c>
      <c r="AD64" s="1876" t="s">
        <v>154</v>
      </c>
      <c r="AE64" s="1876" t="s">
        <v>154</v>
      </c>
      <c r="AF64" s="1876" t="s">
        <v>359</v>
      </c>
      <c r="AG64" s="1875" t="s">
        <v>379</v>
      </c>
      <c r="AH64" s="1876" t="s">
        <v>380</v>
      </c>
      <c r="AI64" s="1876" t="s">
        <v>240</v>
      </c>
      <c r="AJ64" s="1876" t="s">
        <v>367</v>
      </c>
      <c r="AK64" s="1875" t="s">
        <v>381</v>
      </c>
      <c r="AL64" s="1876" t="s">
        <v>360</v>
      </c>
      <c r="AM64" s="1875" t="s">
        <v>154</v>
      </c>
    </row>
    <row r="65" spans="1:39" ht="52.8">
      <c r="A65" s="1875" t="s">
        <v>351</v>
      </c>
      <c r="B65" s="1875" t="s">
        <v>473</v>
      </c>
      <c r="C65" s="1875" t="s">
        <v>370</v>
      </c>
      <c r="D65" s="1876" t="s">
        <v>154</v>
      </c>
      <c r="E65" s="1876" t="s">
        <v>371</v>
      </c>
      <c r="F65" s="1876" t="s">
        <v>355</v>
      </c>
      <c r="G65" s="1876" t="s">
        <v>356</v>
      </c>
      <c r="H65" s="1877">
        <v>464.85251</v>
      </c>
      <c r="I65" s="1877">
        <v>400</v>
      </c>
      <c r="J65" s="1876" t="s">
        <v>357</v>
      </c>
      <c r="K65" s="1878">
        <v>43474</v>
      </c>
      <c r="L65" s="1876" t="s">
        <v>372</v>
      </c>
      <c r="M65" s="1878" t="s">
        <v>373</v>
      </c>
      <c r="N65" s="1876" t="s">
        <v>359</v>
      </c>
      <c r="O65" s="1880">
        <v>46218</v>
      </c>
      <c r="P65" s="1875" t="s">
        <v>360</v>
      </c>
      <c r="Q65" s="1875" t="s">
        <v>460</v>
      </c>
      <c r="R65" s="1875" t="s">
        <v>426</v>
      </c>
      <c r="S65" s="1876" t="s">
        <v>361</v>
      </c>
      <c r="T65" s="1879" t="s">
        <v>427</v>
      </c>
      <c r="U65" s="1876" t="s">
        <v>360</v>
      </c>
      <c r="V65" s="1876" t="s">
        <v>377</v>
      </c>
      <c r="W65" s="1876" t="s">
        <v>360</v>
      </c>
      <c r="X65" s="1876" t="s">
        <v>378</v>
      </c>
      <c r="Y65" s="1876" t="s">
        <v>364</v>
      </c>
      <c r="Z65" s="1876" t="s">
        <v>154</v>
      </c>
      <c r="AA65" s="1876" t="s">
        <v>154</v>
      </c>
      <c r="AB65" s="1876" t="s">
        <v>154</v>
      </c>
      <c r="AC65" s="1876" t="s">
        <v>154</v>
      </c>
      <c r="AD65" s="1876" t="s">
        <v>154</v>
      </c>
      <c r="AE65" s="1876" t="s">
        <v>154</v>
      </c>
      <c r="AF65" s="1876" t="s">
        <v>359</v>
      </c>
      <c r="AG65" s="1875" t="s">
        <v>379</v>
      </c>
      <c r="AH65" s="1876" t="s">
        <v>380</v>
      </c>
      <c r="AI65" s="1876" t="s">
        <v>240</v>
      </c>
      <c r="AJ65" s="1876" t="s">
        <v>367</v>
      </c>
      <c r="AK65" s="1875" t="s">
        <v>381</v>
      </c>
      <c r="AL65" s="1876" t="s">
        <v>360</v>
      </c>
      <c r="AM65" s="1875" t="s">
        <v>154</v>
      </c>
    </row>
    <row r="66" spans="1:39" ht="52.8">
      <c r="A66" s="1875" t="s">
        <v>351</v>
      </c>
      <c r="B66" s="1875" t="s">
        <v>474</v>
      </c>
      <c r="C66" s="1875" t="s">
        <v>370</v>
      </c>
      <c r="D66" s="1876" t="s">
        <v>154</v>
      </c>
      <c r="E66" s="1876" t="s">
        <v>371</v>
      </c>
      <c r="F66" s="1876" t="s">
        <v>355</v>
      </c>
      <c r="G66" s="1876" t="s">
        <v>356</v>
      </c>
      <c r="H66" s="1877">
        <v>58106.563500000004</v>
      </c>
      <c r="I66" s="1877">
        <v>50000</v>
      </c>
      <c r="J66" s="1876" t="s">
        <v>357</v>
      </c>
      <c r="K66" s="1878">
        <v>43474</v>
      </c>
      <c r="L66" s="1876" t="s">
        <v>372</v>
      </c>
      <c r="M66" s="1878" t="s">
        <v>373</v>
      </c>
      <c r="N66" s="1876" t="s">
        <v>359</v>
      </c>
      <c r="O66" s="1880">
        <v>46218</v>
      </c>
      <c r="P66" s="1875" t="s">
        <v>360</v>
      </c>
      <c r="Q66" s="1875" t="s">
        <v>475</v>
      </c>
      <c r="R66" s="1875" t="s">
        <v>426</v>
      </c>
      <c r="S66" s="1876" t="s">
        <v>361</v>
      </c>
      <c r="T66" s="1879" t="s">
        <v>427</v>
      </c>
      <c r="U66" s="1876" t="s">
        <v>360</v>
      </c>
      <c r="V66" s="1876" t="s">
        <v>377</v>
      </c>
      <c r="W66" s="1876" t="s">
        <v>360</v>
      </c>
      <c r="X66" s="1876" t="s">
        <v>378</v>
      </c>
      <c r="Y66" s="1876" t="s">
        <v>364</v>
      </c>
      <c r="Z66" s="1876" t="s">
        <v>154</v>
      </c>
      <c r="AA66" s="1876" t="s">
        <v>154</v>
      </c>
      <c r="AB66" s="1876" t="s">
        <v>154</v>
      </c>
      <c r="AC66" s="1876" t="s">
        <v>154</v>
      </c>
      <c r="AD66" s="1876" t="s">
        <v>154</v>
      </c>
      <c r="AE66" s="1876" t="s">
        <v>154</v>
      </c>
      <c r="AF66" s="1876" t="s">
        <v>359</v>
      </c>
      <c r="AG66" s="1875" t="s">
        <v>379</v>
      </c>
      <c r="AH66" s="1876" t="s">
        <v>380</v>
      </c>
      <c r="AI66" s="1876" t="s">
        <v>240</v>
      </c>
      <c r="AJ66" s="1876" t="s">
        <v>367</v>
      </c>
      <c r="AK66" s="1875" t="s">
        <v>381</v>
      </c>
      <c r="AL66" s="1876" t="s">
        <v>360</v>
      </c>
      <c r="AM66" s="1875" t="s">
        <v>154</v>
      </c>
    </row>
    <row r="67" spans="1:39" ht="52.8">
      <c r="A67" s="1875" t="s">
        <v>351</v>
      </c>
      <c r="B67" s="1875" t="s">
        <v>476</v>
      </c>
      <c r="C67" s="1875" t="s">
        <v>370</v>
      </c>
      <c r="D67" s="1876" t="s">
        <v>154</v>
      </c>
      <c r="E67" s="1876" t="s">
        <v>371</v>
      </c>
      <c r="F67" s="1876" t="s">
        <v>355</v>
      </c>
      <c r="G67" s="1876" t="s">
        <v>356</v>
      </c>
      <c r="H67" s="1877">
        <v>464.85251</v>
      </c>
      <c r="I67" s="1877">
        <v>400</v>
      </c>
      <c r="J67" s="1876" t="s">
        <v>357</v>
      </c>
      <c r="K67" s="1878">
        <v>43474</v>
      </c>
      <c r="L67" s="1876" t="s">
        <v>372</v>
      </c>
      <c r="M67" s="1878" t="s">
        <v>373</v>
      </c>
      <c r="N67" s="1876" t="s">
        <v>359</v>
      </c>
      <c r="O67" s="1880">
        <v>46218</v>
      </c>
      <c r="P67" s="1875" t="s">
        <v>360</v>
      </c>
      <c r="Q67" s="1875" t="s">
        <v>460</v>
      </c>
      <c r="R67" s="1875" t="s">
        <v>426</v>
      </c>
      <c r="S67" s="1876" t="s">
        <v>361</v>
      </c>
      <c r="T67" s="1879" t="s">
        <v>427</v>
      </c>
      <c r="U67" s="1876" t="s">
        <v>360</v>
      </c>
      <c r="V67" s="1876" t="s">
        <v>377</v>
      </c>
      <c r="W67" s="1876" t="s">
        <v>360</v>
      </c>
      <c r="X67" s="1876" t="s">
        <v>378</v>
      </c>
      <c r="Y67" s="1876" t="s">
        <v>364</v>
      </c>
      <c r="Z67" s="1876" t="s">
        <v>154</v>
      </c>
      <c r="AA67" s="1876" t="s">
        <v>154</v>
      </c>
      <c r="AB67" s="1876" t="s">
        <v>154</v>
      </c>
      <c r="AC67" s="1876" t="s">
        <v>154</v>
      </c>
      <c r="AD67" s="1876" t="s">
        <v>154</v>
      </c>
      <c r="AE67" s="1876" t="s">
        <v>154</v>
      </c>
      <c r="AF67" s="1876" t="s">
        <v>359</v>
      </c>
      <c r="AG67" s="1875" t="s">
        <v>379</v>
      </c>
      <c r="AH67" s="1876" t="s">
        <v>380</v>
      </c>
      <c r="AI67" s="1876" t="s">
        <v>240</v>
      </c>
      <c r="AJ67" s="1876" t="s">
        <v>367</v>
      </c>
      <c r="AK67" s="1875" t="s">
        <v>381</v>
      </c>
      <c r="AL67" s="1876" t="s">
        <v>360</v>
      </c>
      <c r="AM67" s="1875" t="s">
        <v>154</v>
      </c>
    </row>
    <row r="68" spans="1:39" ht="52.8">
      <c r="A68" s="1875" t="s">
        <v>351</v>
      </c>
      <c r="B68" s="1875" t="s">
        <v>477</v>
      </c>
      <c r="C68" s="1875" t="s">
        <v>370</v>
      </c>
      <c r="D68" s="1876" t="s">
        <v>154</v>
      </c>
      <c r="E68" s="1876" t="s">
        <v>371</v>
      </c>
      <c r="F68" s="1876" t="s">
        <v>355</v>
      </c>
      <c r="G68" s="1876" t="s">
        <v>356</v>
      </c>
      <c r="H68" s="1877">
        <v>2789.1150499999999</v>
      </c>
      <c r="I68" s="1877">
        <v>2400</v>
      </c>
      <c r="J68" s="1876" t="s">
        <v>357</v>
      </c>
      <c r="K68" s="1878">
        <v>43474</v>
      </c>
      <c r="L68" s="1876" t="s">
        <v>372</v>
      </c>
      <c r="M68" s="1878" t="s">
        <v>373</v>
      </c>
      <c r="N68" s="1876" t="s">
        <v>359</v>
      </c>
      <c r="O68" s="1880">
        <v>46218</v>
      </c>
      <c r="P68" s="1875" t="s">
        <v>360</v>
      </c>
      <c r="Q68" s="1875" t="s">
        <v>478</v>
      </c>
      <c r="R68" s="1875" t="s">
        <v>426</v>
      </c>
      <c r="S68" s="1876" t="s">
        <v>361</v>
      </c>
      <c r="T68" s="1879" t="s">
        <v>427</v>
      </c>
      <c r="U68" s="1876" t="s">
        <v>360</v>
      </c>
      <c r="V68" s="1876" t="s">
        <v>377</v>
      </c>
      <c r="W68" s="1876" t="s">
        <v>360</v>
      </c>
      <c r="X68" s="1876" t="s">
        <v>378</v>
      </c>
      <c r="Y68" s="1876" t="s">
        <v>364</v>
      </c>
      <c r="Z68" s="1876" t="s">
        <v>154</v>
      </c>
      <c r="AA68" s="1876" t="s">
        <v>154</v>
      </c>
      <c r="AB68" s="1876" t="s">
        <v>154</v>
      </c>
      <c r="AC68" s="1876" t="s">
        <v>154</v>
      </c>
      <c r="AD68" s="1876" t="s">
        <v>154</v>
      </c>
      <c r="AE68" s="1876" t="s">
        <v>154</v>
      </c>
      <c r="AF68" s="1876" t="s">
        <v>359</v>
      </c>
      <c r="AG68" s="1875" t="s">
        <v>379</v>
      </c>
      <c r="AH68" s="1876" t="s">
        <v>380</v>
      </c>
      <c r="AI68" s="1876" t="s">
        <v>240</v>
      </c>
      <c r="AJ68" s="1876" t="s">
        <v>367</v>
      </c>
      <c r="AK68" s="1875" t="s">
        <v>381</v>
      </c>
      <c r="AL68" s="1876" t="s">
        <v>360</v>
      </c>
      <c r="AM68" s="1875" t="s">
        <v>154</v>
      </c>
    </row>
    <row r="69" spans="1:39" ht="52.8">
      <c r="A69" s="1875" t="s">
        <v>351</v>
      </c>
      <c r="B69" s="1875" t="s">
        <v>479</v>
      </c>
      <c r="C69" s="1875" t="s">
        <v>370</v>
      </c>
      <c r="D69" s="1876" t="s">
        <v>154</v>
      </c>
      <c r="E69" s="1876" t="s">
        <v>371</v>
      </c>
      <c r="F69" s="1876" t="s">
        <v>355</v>
      </c>
      <c r="G69" s="1876" t="s">
        <v>356</v>
      </c>
      <c r="H69" s="1877">
        <v>5578.2300999999998</v>
      </c>
      <c r="I69" s="1877">
        <v>4800</v>
      </c>
      <c r="J69" s="1876" t="s">
        <v>357</v>
      </c>
      <c r="K69" s="1878">
        <v>43474</v>
      </c>
      <c r="L69" s="1876" t="s">
        <v>372</v>
      </c>
      <c r="M69" s="1878" t="s">
        <v>373</v>
      </c>
      <c r="N69" s="1876" t="s">
        <v>359</v>
      </c>
      <c r="O69" s="1880">
        <v>46218</v>
      </c>
      <c r="P69" s="1875" t="s">
        <v>360</v>
      </c>
      <c r="Q69" s="1875" t="s">
        <v>480</v>
      </c>
      <c r="R69" s="1875" t="s">
        <v>426</v>
      </c>
      <c r="S69" s="1876" t="s">
        <v>361</v>
      </c>
      <c r="T69" s="1879" t="s">
        <v>427</v>
      </c>
      <c r="U69" s="1876" t="s">
        <v>360</v>
      </c>
      <c r="V69" s="1876" t="s">
        <v>377</v>
      </c>
      <c r="W69" s="1876" t="s">
        <v>360</v>
      </c>
      <c r="X69" s="1876" t="s">
        <v>378</v>
      </c>
      <c r="Y69" s="1876" t="s">
        <v>364</v>
      </c>
      <c r="Z69" s="1876" t="s">
        <v>154</v>
      </c>
      <c r="AA69" s="1876" t="s">
        <v>154</v>
      </c>
      <c r="AB69" s="1876" t="s">
        <v>154</v>
      </c>
      <c r="AC69" s="1876" t="s">
        <v>154</v>
      </c>
      <c r="AD69" s="1876" t="s">
        <v>154</v>
      </c>
      <c r="AE69" s="1876" t="s">
        <v>154</v>
      </c>
      <c r="AF69" s="1876" t="s">
        <v>359</v>
      </c>
      <c r="AG69" s="1875" t="s">
        <v>379</v>
      </c>
      <c r="AH69" s="1876" t="s">
        <v>380</v>
      </c>
      <c r="AI69" s="1876" t="s">
        <v>240</v>
      </c>
      <c r="AJ69" s="1876" t="s">
        <v>367</v>
      </c>
      <c r="AK69" s="1875" t="s">
        <v>381</v>
      </c>
      <c r="AL69" s="1876" t="s">
        <v>360</v>
      </c>
      <c r="AM69" s="1875" t="s">
        <v>154</v>
      </c>
    </row>
    <row r="70" spans="1:39" ht="52.8">
      <c r="A70" s="1875" t="s">
        <v>351</v>
      </c>
      <c r="B70" s="1875" t="s">
        <v>481</v>
      </c>
      <c r="C70" s="1875" t="s">
        <v>370</v>
      </c>
      <c r="D70" s="1876" t="s">
        <v>154</v>
      </c>
      <c r="E70" s="1876" t="s">
        <v>371</v>
      </c>
      <c r="F70" s="1876" t="s">
        <v>355</v>
      </c>
      <c r="G70" s="1876" t="s">
        <v>356</v>
      </c>
      <c r="H70" s="1877">
        <v>18129.247809999997</v>
      </c>
      <c r="I70" s="1877">
        <v>15600</v>
      </c>
      <c r="J70" s="1876" t="s">
        <v>357</v>
      </c>
      <c r="K70" s="1878">
        <v>43474</v>
      </c>
      <c r="L70" s="1876" t="s">
        <v>372</v>
      </c>
      <c r="M70" s="1878" t="s">
        <v>373</v>
      </c>
      <c r="N70" s="1876" t="s">
        <v>359</v>
      </c>
      <c r="O70" s="1880">
        <v>46218</v>
      </c>
      <c r="P70" s="1875" t="s">
        <v>360</v>
      </c>
      <c r="Q70" s="1875" t="s">
        <v>482</v>
      </c>
      <c r="R70" s="1875" t="s">
        <v>426</v>
      </c>
      <c r="S70" s="1876" t="s">
        <v>361</v>
      </c>
      <c r="T70" s="1879" t="s">
        <v>427</v>
      </c>
      <c r="U70" s="1876" t="s">
        <v>360</v>
      </c>
      <c r="V70" s="1876" t="s">
        <v>377</v>
      </c>
      <c r="W70" s="1876" t="s">
        <v>360</v>
      </c>
      <c r="X70" s="1876" t="s">
        <v>378</v>
      </c>
      <c r="Y70" s="1876" t="s">
        <v>364</v>
      </c>
      <c r="Z70" s="1876" t="s">
        <v>154</v>
      </c>
      <c r="AA70" s="1876" t="s">
        <v>154</v>
      </c>
      <c r="AB70" s="1876" t="s">
        <v>154</v>
      </c>
      <c r="AC70" s="1876" t="s">
        <v>154</v>
      </c>
      <c r="AD70" s="1876" t="s">
        <v>154</v>
      </c>
      <c r="AE70" s="1876" t="s">
        <v>154</v>
      </c>
      <c r="AF70" s="1876" t="s">
        <v>359</v>
      </c>
      <c r="AG70" s="1875" t="s">
        <v>379</v>
      </c>
      <c r="AH70" s="1876" t="s">
        <v>380</v>
      </c>
      <c r="AI70" s="1876" t="s">
        <v>240</v>
      </c>
      <c r="AJ70" s="1876" t="s">
        <v>367</v>
      </c>
      <c r="AK70" s="1875" t="s">
        <v>381</v>
      </c>
      <c r="AL70" s="1876" t="s">
        <v>360</v>
      </c>
      <c r="AM70" s="1875" t="s">
        <v>154</v>
      </c>
    </row>
    <row r="71" spans="1:39" ht="52.8">
      <c r="A71" s="1875" t="s">
        <v>351</v>
      </c>
      <c r="B71" s="1875" t="s">
        <v>483</v>
      </c>
      <c r="C71" s="1875" t="s">
        <v>370</v>
      </c>
      <c r="D71" s="1876" t="s">
        <v>154</v>
      </c>
      <c r="E71" s="1876" t="s">
        <v>371</v>
      </c>
      <c r="F71" s="1876" t="s">
        <v>355</v>
      </c>
      <c r="G71" s="1876" t="s">
        <v>356</v>
      </c>
      <c r="H71" s="1877">
        <v>62290.236069999999</v>
      </c>
      <c r="I71" s="1877">
        <v>53600</v>
      </c>
      <c r="J71" s="1876" t="s">
        <v>357</v>
      </c>
      <c r="K71" s="1878">
        <v>43474</v>
      </c>
      <c r="L71" s="1876" t="s">
        <v>372</v>
      </c>
      <c r="M71" s="1878" t="s">
        <v>373</v>
      </c>
      <c r="N71" s="1876" t="s">
        <v>359</v>
      </c>
      <c r="O71" s="1880">
        <v>46218</v>
      </c>
      <c r="P71" s="1875" t="s">
        <v>360</v>
      </c>
      <c r="Q71" s="1875" t="s">
        <v>484</v>
      </c>
      <c r="R71" s="1875" t="s">
        <v>426</v>
      </c>
      <c r="S71" s="1876" t="s">
        <v>361</v>
      </c>
      <c r="T71" s="1879" t="s">
        <v>427</v>
      </c>
      <c r="U71" s="1876" t="s">
        <v>360</v>
      </c>
      <c r="V71" s="1876" t="s">
        <v>377</v>
      </c>
      <c r="W71" s="1876" t="s">
        <v>360</v>
      </c>
      <c r="X71" s="1876" t="s">
        <v>378</v>
      </c>
      <c r="Y71" s="1876" t="s">
        <v>364</v>
      </c>
      <c r="Z71" s="1876" t="s">
        <v>154</v>
      </c>
      <c r="AA71" s="1876" t="s">
        <v>154</v>
      </c>
      <c r="AB71" s="1876" t="s">
        <v>154</v>
      </c>
      <c r="AC71" s="1876" t="s">
        <v>154</v>
      </c>
      <c r="AD71" s="1876" t="s">
        <v>154</v>
      </c>
      <c r="AE71" s="1876" t="s">
        <v>154</v>
      </c>
      <c r="AF71" s="1876" t="s">
        <v>359</v>
      </c>
      <c r="AG71" s="1875" t="s">
        <v>379</v>
      </c>
      <c r="AH71" s="1876" t="s">
        <v>380</v>
      </c>
      <c r="AI71" s="1876" t="s">
        <v>240</v>
      </c>
      <c r="AJ71" s="1876" t="s">
        <v>367</v>
      </c>
      <c r="AK71" s="1875" t="s">
        <v>381</v>
      </c>
      <c r="AL71" s="1876" t="s">
        <v>360</v>
      </c>
      <c r="AM71" s="1875" t="s">
        <v>154</v>
      </c>
    </row>
    <row r="72" spans="1:39" ht="52.8">
      <c r="A72" s="1875" t="s">
        <v>351</v>
      </c>
      <c r="B72" s="1875" t="s">
        <v>485</v>
      </c>
      <c r="C72" s="1875" t="s">
        <v>370</v>
      </c>
      <c r="D72" s="1876" t="s">
        <v>154</v>
      </c>
      <c r="E72" s="1876" t="s">
        <v>371</v>
      </c>
      <c r="F72" s="1876" t="s">
        <v>355</v>
      </c>
      <c r="G72" s="1876" t="s">
        <v>356</v>
      </c>
      <c r="H72" s="1877">
        <v>5578.2300999999998</v>
      </c>
      <c r="I72" s="1877">
        <v>4800</v>
      </c>
      <c r="J72" s="1876" t="s">
        <v>357</v>
      </c>
      <c r="K72" s="1878">
        <v>43474</v>
      </c>
      <c r="L72" s="1876" t="s">
        <v>372</v>
      </c>
      <c r="M72" s="1878" t="s">
        <v>373</v>
      </c>
      <c r="N72" s="1876" t="s">
        <v>359</v>
      </c>
      <c r="O72" s="1880">
        <v>46218</v>
      </c>
      <c r="P72" s="1875" t="s">
        <v>360</v>
      </c>
      <c r="Q72" s="1875" t="s">
        <v>480</v>
      </c>
      <c r="R72" s="1875" t="s">
        <v>426</v>
      </c>
      <c r="S72" s="1876" t="s">
        <v>361</v>
      </c>
      <c r="T72" s="1879" t="s">
        <v>427</v>
      </c>
      <c r="U72" s="1876" t="s">
        <v>360</v>
      </c>
      <c r="V72" s="1876" t="s">
        <v>377</v>
      </c>
      <c r="W72" s="1876" t="s">
        <v>360</v>
      </c>
      <c r="X72" s="1876" t="s">
        <v>378</v>
      </c>
      <c r="Y72" s="1876" t="s">
        <v>364</v>
      </c>
      <c r="Z72" s="1876" t="s">
        <v>154</v>
      </c>
      <c r="AA72" s="1876" t="s">
        <v>154</v>
      </c>
      <c r="AB72" s="1876" t="s">
        <v>154</v>
      </c>
      <c r="AC72" s="1876" t="s">
        <v>154</v>
      </c>
      <c r="AD72" s="1876" t="s">
        <v>154</v>
      </c>
      <c r="AE72" s="1876" t="s">
        <v>154</v>
      </c>
      <c r="AF72" s="1876" t="s">
        <v>359</v>
      </c>
      <c r="AG72" s="1875" t="s">
        <v>379</v>
      </c>
      <c r="AH72" s="1876" t="s">
        <v>380</v>
      </c>
      <c r="AI72" s="1876" t="s">
        <v>240</v>
      </c>
      <c r="AJ72" s="1876" t="s">
        <v>367</v>
      </c>
      <c r="AK72" s="1875" t="s">
        <v>381</v>
      </c>
      <c r="AL72" s="1876" t="s">
        <v>360</v>
      </c>
      <c r="AM72" s="1875" t="s">
        <v>154</v>
      </c>
    </row>
    <row r="73" spans="1:39" ht="52.8">
      <c r="A73" s="1875" t="s">
        <v>351</v>
      </c>
      <c r="B73" s="1875" t="s">
        <v>486</v>
      </c>
      <c r="C73" s="1875" t="s">
        <v>370</v>
      </c>
      <c r="D73" s="1876" t="s">
        <v>154</v>
      </c>
      <c r="E73" s="1876" t="s">
        <v>371</v>
      </c>
      <c r="F73" s="1876" t="s">
        <v>355</v>
      </c>
      <c r="G73" s="1876" t="s">
        <v>356</v>
      </c>
      <c r="H73" s="1877">
        <v>2789.1150499999999</v>
      </c>
      <c r="I73" s="1877">
        <v>2400</v>
      </c>
      <c r="J73" s="1876" t="s">
        <v>357</v>
      </c>
      <c r="K73" s="1878">
        <v>43474</v>
      </c>
      <c r="L73" s="1876" t="s">
        <v>372</v>
      </c>
      <c r="M73" s="1878" t="s">
        <v>373</v>
      </c>
      <c r="N73" s="1876" t="s">
        <v>359</v>
      </c>
      <c r="O73" s="1880">
        <v>46218</v>
      </c>
      <c r="P73" s="1875" t="s">
        <v>360</v>
      </c>
      <c r="Q73" s="1875" t="s">
        <v>478</v>
      </c>
      <c r="R73" s="1875" t="s">
        <v>426</v>
      </c>
      <c r="S73" s="1876" t="s">
        <v>361</v>
      </c>
      <c r="T73" s="1879" t="s">
        <v>427</v>
      </c>
      <c r="U73" s="1876" t="s">
        <v>360</v>
      </c>
      <c r="V73" s="1876" t="s">
        <v>377</v>
      </c>
      <c r="W73" s="1876" t="s">
        <v>360</v>
      </c>
      <c r="X73" s="1876" t="s">
        <v>378</v>
      </c>
      <c r="Y73" s="1876" t="s">
        <v>364</v>
      </c>
      <c r="Z73" s="1876" t="s">
        <v>154</v>
      </c>
      <c r="AA73" s="1876" t="s">
        <v>154</v>
      </c>
      <c r="AB73" s="1876" t="s">
        <v>154</v>
      </c>
      <c r="AC73" s="1876" t="s">
        <v>154</v>
      </c>
      <c r="AD73" s="1876" t="s">
        <v>154</v>
      </c>
      <c r="AE73" s="1876" t="s">
        <v>154</v>
      </c>
      <c r="AF73" s="1876" t="s">
        <v>359</v>
      </c>
      <c r="AG73" s="1875" t="s">
        <v>379</v>
      </c>
      <c r="AH73" s="1876" t="s">
        <v>380</v>
      </c>
      <c r="AI73" s="1876" t="s">
        <v>240</v>
      </c>
      <c r="AJ73" s="1876" t="s">
        <v>367</v>
      </c>
      <c r="AK73" s="1875" t="s">
        <v>381</v>
      </c>
      <c r="AL73" s="1876" t="s">
        <v>360</v>
      </c>
      <c r="AM73" s="1875" t="s">
        <v>154</v>
      </c>
    </row>
    <row r="74" spans="1:39" ht="52.8">
      <c r="A74" s="1875" t="s">
        <v>351</v>
      </c>
      <c r="B74" s="1875" t="s">
        <v>487</v>
      </c>
      <c r="C74" s="1875" t="s">
        <v>370</v>
      </c>
      <c r="D74" s="1876" t="s">
        <v>154</v>
      </c>
      <c r="E74" s="1876" t="s">
        <v>371</v>
      </c>
      <c r="F74" s="1876" t="s">
        <v>355</v>
      </c>
      <c r="G74" s="1876" t="s">
        <v>356</v>
      </c>
      <c r="H74" s="1877">
        <v>2324.2625400000002</v>
      </c>
      <c r="I74" s="1877">
        <v>2000</v>
      </c>
      <c r="J74" s="1876" t="s">
        <v>357</v>
      </c>
      <c r="K74" s="1878">
        <v>43474</v>
      </c>
      <c r="L74" s="1876" t="s">
        <v>372</v>
      </c>
      <c r="M74" s="1878" t="s">
        <v>373</v>
      </c>
      <c r="N74" s="1876" t="s">
        <v>359</v>
      </c>
      <c r="O74" s="1880">
        <v>46218</v>
      </c>
      <c r="P74" s="1875" t="s">
        <v>360</v>
      </c>
      <c r="Q74" s="1875" t="s">
        <v>397</v>
      </c>
      <c r="R74" s="1875" t="s">
        <v>426</v>
      </c>
      <c r="S74" s="1876" t="s">
        <v>361</v>
      </c>
      <c r="T74" s="1879" t="s">
        <v>427</v>
      </c>
      <c r="U74" s="1876" t="s">
        <v>360</v>
      </c>
      <c r="V74" s="1876" t="s">
        <v>377</v>
      </c>
      <c r="W74" s="1876" t="s">
        <v>360</v>
      </c>
      <c r="X74" s="1876" t="s">
        <v>378</v>
      </c>
      <c r="Y74" s="1876" t="s">
        <v>364</v>
      </c>
      <c r="Z74" s="1876" t="s">
        <v>154</v>
      </c>
      <c r="AA74" s="1876" t="s">
        <v>154</v>
      </c>
      <c r="AB74" s="1876" t="s">
        <v>154</v>
      </c>
      <c r="AC74" s="1876" t="s">
        <v>154</v>
      </c>
      <c r="AD74" s="1876" t="s">
        <v>154</v>
      </c>
      <c r="AE74" s="1876" t="s">
        <v>154</v>
      </c>
      <c r="AF74" s="1876" t="s">
        <v>359</v>
      </c>
      <c r="AG74" s="1875" t="s">
        <v>379</v>
      </c>
      <c r="AH74" s="1876" t="s">
        <v>380</v>
      </c>
      <c r="AI74" s="1876" t="s">
        <v>240</v>
      </c>
      <c r="AJ74" s="1876" t="s">
        <v>367</v>
      </c>
      <c r="AK74" s="1875" t="s">
        <v>381</v>
      </c>
      <c r="AL74" s="1876" t="s">
        <v>360</v>
      </c>
      <c r="AM74" s="1875" t="s">
        <v>154</v>
      </c>
    </row>
    <row r="75" spans="1:39" ht="52.8">
      <c r="A75" s="1875" t="s">
        <v>351</v>
      </c>
      <c r="B75" s="1875" t="s">
        <v>488</v>
      </c>
      <c r="C75" s="1875" t="s">
        <v>370</v>
      </c>
      <c r="D75" s="1876" t="s">
        <v>154</v>
      </c>
      <c r="E75" s="1876" t="s">
        <v>371</v>
      </c>
      <c r="F75" s="1876" t="s">
        <v>355</v>
      </c>
      <c r="G75" s="1876" t="s">
        <v>356</v>
      </c>
      <c r="H75" s="1877">
        <v>48069.199480000003</v>
      </c>
      <c r="I75" s="1877">
        <v>45000</v>
      </c>
      <c r="J75" s="1876" t="s">
        <v>357</v>
      </c>
      <c r="K75" s="1878">
        <v>43474</v>
      </c>
      <c r="L75" s="1876" t="s">
        <v>372</v>
      </c>
      <c r="M75" s="1878" t="s">
        <v>373</v>
      </c>
      <c r="N75" s="1876" t="s">
        <v>359</v>
      </c>
      <c r="O75" s="1880">
        <v>46402</v>
      </c>
      <c r="P75" s="1875" t="s">
        <v>360</v>
      </c>
      <c r="Q75" s="1875" t="s">
        <v>489</v>
      </c>
      <c r="R75" s="1875" t="s">
        <v>490</v>
      </c>
      <c r="S75" s="1876" t="s">
        <v>361</v>
      </c>
      <c r="T75" s="1879" t="s">
        <v>491</v>
      </c>
      <c r="U75" s="1876" t="s">
        <v>360</v>
      </c>
      <c r="V75" s="1876" t="s">
        <v>377</v>
      </c>
      <c r="W75" s="1876" t="s">
        <v>360</v>
      </c>
      <c r="X75" s="1876" t="s">
        <v>378</v>
      </c>
      <c r="Y75" s="1876" t="s">
        <v>364</v>
      </c>
      <c r="Z75" s="1876" t="s">
        <v>154</v>
      </c>
      <c r="AA75" s="1876" t="s">
        <v>154</v>
      </c>
      <c r="AB75" s="1876" t="s">
        <v>154</v>
      </c>
      <c r="AC75" s="1876" t="s">
        <v>154</v>
      </c>
      <c r="AD75" s="1876" t="s">
        <v>154</v>
      </c>
      <c r="AE75" s="1876" t="s">
        <v>154</v>
      </c>
      <c r="AF75" s="1876" t="s">
        <v>359</v>
      </c>
      <c r="AG75" s="1875" t="s">
        <v>379</v>
      </c>
      <c r="AH75" s="1876" t="s">
        <v>380</v>
      </c>
      <c r="AI75" s="1876" t="s">
        <v>240</v>
      </c>
      <c r="AJ75" s="1876" t="s">
        <v>367</v>
      </c>
      <c r="AK75" s="1875" t="s">
        <v>381</v>
      </c>
      <c r="AL75" s="1876" t="s">
        <v>360</v>
      </c>
      <c r="AM75" s="1875" t="s">
        <v>154</v>
      </c>
    </row>
    <row r="76" spans="1:39" ht="52.8">
      <c r="A76" s="1875" t="s">
        <v>351</v>
      </c>
      <c r="B76" s="1875" t="s">
        <v>492</v>
      </c>
      <c r="C76" s="1875" t="s">
        <v>370</v>
      </c>
      <c r="D76" s="1876" t="s">
        <v>154</v>
      </c>
      <c r="E76" s="1876" t="s">
        <v>371</v>
      </c>
      <c r="F76" s="1876" t="s">
        <v>355</v>
      </c>
      <c r="G76" s="1876" t="s">
        <v>356</v>
      </c>
      <c r="H76" s="1877">
        <v>1162.1312700000001</v>
      </c>
      <c r="I76" s="1877">
        <v>1000</v>
      </c>
      <c r="J76" s="1876" t="s">
        <v>357</v>
      </c>
      <c r="K76" s="1878">
        <v>43475</v>
      </c>
      <c r="L76" s="1876" t="s">
        <v>372</v>
      </c>
      <c r="M76" s="1878" t="s">
        <v>373</v>
      </c>
      <c r="N76" s="1876" t="s">
        <v>359</v>
      </c>
      <c r="O76" s="1880">
        <v>46218</v>
      </c>
      <c r="P76" s="1875" t="s">
        <v>360</v>
      </c>
      <c r="Q76" s="1875" t="s">
        <v>422</v>
      </c>
      <c r="R76" s="1875" t="s">
        <v>426</v>
      </c>
      <c r="S76" s="1876" t="s">
        <v>361</v>
      </c>
      <c r="T76" s="1879" t="s">
        <v>427</v>
      </c>
      <c r="U76" s="1876" t="s">
        <v>360</v>
      </c>
      <c r="V76" s="1876" t="s">
        <v>377</v>
      </c>
      <c r="W76" s="1876" t="s">
        <v>360</v>
      </c>
      <c r="X76" s="1876" t="s">
        <v>378</v>
      </c>
      <c r="Y76" s="1876" t="s">
        <v>364</v>
      </c>
      <c r="Z76" s="1876" t="s">
        <v>154</v>
      </c>
      <c r="AA76" s="1876" t="s">
        <v>154</v>
      </c>
      <c r="AB76" s="1876" t="s">
        <v>154</v>
      </c>
      <c r="AC76" s="1876" t="s">
        <v>154</v>
      </c>
      <c r="AD76" s="1876" t="s">
        <v>154</v>
      </c>
      <c r="AE76" s="1876" t="s">
        <v>154</v>
      </c>
      <c r="AF76" s="1876" t="s">
        <v>359</v>
      </c>
      <c r="AG76" s="1875" t="s">
        <v>379</v>
      </c>
      <c r="AH76" s="1876" t="s">
        <v>380</v>
      </c>
      <c r="AI76" s="1876" t="s">
        <v>240</v>
      </c>
      <c r="AJ76" s="1876" t="s">
        <v>367</v>
      </c>
      <c r="AK76" s="1875" t="s">
        <v>381</v>
      </c>
      <c r="AL76" s="1876" t="s">
        <v>360</v>
      </c>
      <c r="AM76" s="1875" t="s">
        <v>154</v>
      </c>
    </row>
    <row r="77" spans="1:39" ht="52.8">
      <c r="A77" s="1875" t="s">
        <v>351</v>
      </c>
      <c r="B77" s="1875" t="s">
        <v>493</v>
      </c>
      <c r="C77" s="1875" t="s">
        <v>370</v>
      </c>
      <c r="D77" s="1876" t="s">
        <v>154</v>
      </c>
      <c r="E77" s="1876" t="s">
        <v>371</v>
      </c>
      <c r="F77" s="1876" t="s">
        <v>355</v>
      </c>
      <c r="G77" s="1876" t="s">
        <v>356</v>
      </c>
      <c r="H77" s="1877">
        <v>1743.1969100000001</v>
      </c>
      <c r="I77" s="1877">
        <v>1500</v>
      </c>
      <c r="J77" s="1876" t="s">
        <v>357</v>
      </c>
      <c r="K77" s="1878">
        <v>43475</v>
      </c>
      <c r="L77" s="1876" t="s">
        <v>372</v>
      </c>
      <c r="M77" s="1878" t="s">
        <v>373</v>
      </c>
      <c r="N77" s="1876" t="s">
        <v>359</v>
      </c>
      <c r="O77" s="1880">
        <v>46218</v>
      </c>
      <c r="P77" s="1875" t="s">
        <v>360</v>
      </c>
      <c r="Q77" s="1875" t="s">
        <v>399</v>
      </c>
      <c r="R77" s="1875" t="s">
        <v>426</v>
      </c>
      <c r="S77" s="1876" t="s">
        <v>361</v>
      </c>
      <c r="T77" s="1879" t="s">
        <v>427</v>
      </c>
      <c r="U77" s="1876" t="s">
        <v>360</v>
      </c>
      <c r="V77" s="1876" t="s">
        <v>377</v>
      </c>
      <c r="W77" s="1876" t="s">
        <v>360</v>
      </c>
      <c r="X77" s="1876" t="s">
        <v>378</v>
      </c>
      <c r="Y77" s="1876" t="s">
        <v>364</v>
      </c>
      <c r="Z77" s="1876" t="s">
        <v>154</v>
      </c>
      <c r="AA77" s="1876" t="s">
        <v>154</v>
      </c>
      <c r="AB77" s="1876" t="s">
        <v>154</v>
      </c>
      <c r="AC77" s="1876" t="s">
        <v>154</v>
      </c>
      <c r="AD77" s="1876" t="s">
        <v>154</v>
      </c>
      <c r="AE77" s="1876" t="s">
        <v>154</v>
      </c>
      <c r="AF77" s="1876" t="s">
        <v>359</v>
      </c>
      <c r="AG77" s="1875" t="s">
        <v>379</v>
      </c>
      <c r="AH77" s="1876" t="s">
        <v>380</v>
      </c>
      <c r="AI77" s="1876" t="s">
        <v>240</v>
      </c>
      <c r="AJ77" s="1876" t="s">
        <v>367</v>
      </c>
      <c r="AK77" s="1875" t="s">
        <v>381</v>
      </c>
      <c r="AL77" s="1876" t="s">
        <v>360</v>
      </c>
      <c r="AM77" s="1875" t="s">
        <v>154</v>
      </c>
    </row>
    <row r="78" spans="1:39" ht="52.8">
      <c r="A78" s="1875" t="s">
        <v>351</v>
      </c>
      <c r="B78" s="1875" t="s">
        <v>494</v>
      </c>
      <c r="C78" s="1875" t="s">
        <v>370</v>
      </c>
      <c r="D78" s="1876" t="s">
        <v>154</v>
      </c>
      <c r="E78" s="1876" t="s">
        <v>371</v>
      </c>
      <c r="F78" s="1876" t="s">
        <v>355</v>
      </c>
      <c r="G78" s="1876" t="s">
        <v>356</v>
      </c>
      <c r="H78" s="1877">
        <v>1162.1312700000001</v>
      </c>
      <c r="I78" s="1877">
        <v>1000</v>
      </c>
      <c r="J78" s="1876" t="s">
        <v>357</v>
      </c>
      <c r="K78" s="1878">
        <v>43475</v>
      </c>
      <c r="L78" s="1876" t="s">
        <v>372</v>
      </c>
      <c r="M78" s="1878" t="s">
        <v>373</v>
      </c>
      <c r="N78" s="1876" t="s">
        <v>359</v>
      </c>
      <c r="O78" s="1880">
        <v>46218</v>
      </c>
      <c r="P78" s="1875" t="s">
        <v>360</v>
      </c>
      <c r="Q78" s="1875" t="s">
        <v>422</v>
      </c>
      <c r="R78" s="1875" t="s">
        <v>426</v>
      </c>
      <c r="S78" s="1876" t="s">
        <v>361</v>
      </c>
      <c r="T78" s="1879" t="s">
        <v>427</v>
      </c>
      <c r="U78" s="1876" t="s">
        <v>360</v>
      </c>
      <c r="V78" s="1876" t="s">
        <v>377</v>
      </c>
      <c r="W78" s="1876" t="s">
        <v>360</v>
      </c>
      <c r="X78" s="1876" t="s">
        <v>378</v>
      </c>
      <c r="Y78" s="1876" t="s">
        <v>364</v>
      </c>
      <c r="Z78" s="1876" t="s">
        <v>154</v>
      </c>
      <c r="AA78" s="1876" t="s">
        <v>154</v>
      </c>
      <c r="AB78" s="1876" t="s">
        <v>154</v>
      </c>
      <c r="AC78" s="1876" t="s">
        <v>154</v>
      </c>
      <c r="AD78" s="1876" t="s">
        <v>154</v>
      </c>
      <c r="AE78" s="1876" t="s">
        <v>154</v>
      </c>
      <c r="AF78" s="1876" t="s">
        <v>359</v>
      </c>
      <c r="AG78" s="1875" t="s">
        <v>379</v>
      </c>
      <c r="AH78" s="1876" t="s">
        <v>380</v>
      </c>
      <c r="AI78" s="1876" t="s">
        <v>240</v>
      </c>
      <c r="AJ78" s="1876" t="s">
        <v>367</v>
      </c>
      <c r="AK78" s="1875" t="s">
        <v>381</v>
      </c>
      <c r="AL78" s="1876" t="s">
        <v>360</v>
      </c>
      <c r="AM78" s="1875" t="s">
        <v>154</v>
      </c>
    </row>
    <row r="79" spans="1:39" ht="52.8">
      <c r="A79" s="1875" t="s">
        <v>351</v>
      </c>
      <c r="B79" s="1875" t="s">
        <v>495</v>
      </c>
      <c r="C79" s="1875" t="s">
        <v>370</v>
      </c>
      <c r="D79" s="1876" t="s">
        <v>154</v>
      </c>
      <c r="E79" s="1876" t="s">
        <v>371</v>
      </c>
      <c r="F79" s="1876" t="s">
        <v>355</v>
      </c>
      <c r="G79" s="1876" t="s">
        <v>356</v>
      </c>
      <c r="H79" s="1877">
        <v>1162.1312700000001</v>
      </c>
      <c r="I79" s="1877">
        <v>1000</v>
      </c>
      <c r="J79" s="1876" t="s">
        <v>357</v>
      </c>
      <c r="K79" s="1878">
        <v>43475</v>
      </c>
      <c r="L79" s="1876" t="s">
        <v>372</v>
      </c>
      <c r="M79" s="1878" t="s">
        <v>373</v>
      </c>
      <c r="N79" s="1876" t="s">
        <v>359</v>
      </c>
      <c r="O79" s="1880">
        <v>46218</v>
      </c>
      <c r="P79" s="1875" t="s">
        <v>360</v>
      </c>
      <c r="Q79" s="1875" t="s">
        <v>422</v>
      </c>
      <c r="R79" s="1875" t="s">
        <v>426</v>
      </c>
      <c r="S79" s="1876" t="s">
        <v>361</v>
      </c>
      <c r="T79" s="1879" t="s">
        <v>427</v>
      </c>
      <c r="U79" s="1876" t="s">
        <v>360</v>
      </c>
      <c r="V79" s="1876" t="s">
        <v>377</v>
      </c>
      <c r="W79" s="1876" t="s">
        <v>360</v>
      </c>
      <c r="X79" s="1876" t="s">
        <v>378</v>
      </c>
      <c r="Y79" s="1876" t="s">
        <v>364</v>
      </c>
      <c r="Z79" s="1876" t="s">
        <v>154</v>
      </c>
      <c r="AA79" s="1876" t="s">
        <v>154</v>
      </c>
      <c r="AB79" s="1876" t="s">
        <v>154</v>
      </c>
      <c r="AC79" s="1876" t="s">
        <v>154</v>
      </c>
      <c r="AD79" s="1876" t="s">
        <v>154</v>
      </c>
      <c r="AE79" s="1876" t="s">
        <v>154</v>
      </c>
      <c r="AF79" s="1876" t="s">
        <v>359</v>
      </c>
      <c r="AG79" s="1875" t="s">
        <v>379</v>
      </c>
      <c r="AH79" s="1876" t="s">
        <v>380</v>
      </c>
      <c r="AI79" s="1876" t="s">
        <v>240</v>
      </c>
      <c r="AJ79" s="1876" t="s">
        <v>367</v>
      </c>
      <c r="AK79" s="1875" t="s">
        <v>381</v>
      </c>
      <c r="AL79" s="1876" t="s">
        <v>360</v>
      </c>
      <c r="AM79" s="1875" t="s">
        <v>154</v>
      </c>
    </row>
    <row r="80" spans="1:39" ht="52.8">
      <c r="A80" s="1875" t="s">
        <v>351</v>
      </c>
      <c r="B80" s="1875" t="s">
        <v>496</v>
      </c>
      <c r="C80" s="1875" t="s">
        <v>370</v>
      </c>
      <c r="D80" s="1876" t="s">
        <v>154</v>
      </c>
      <c r="E80" s="1876" t="s">
        <v>371</v>
      </c>
      <c r="F80" s="1876" t="s">
        <v>355</v>
      </c>
      <c r="G80" s="1876" t="s">
        <v>356</v>
      </c>
      <c r="H80" s="1877">
        <v>1162.1312700000001</v>
      </c>
      <c r="I80" s="1877">
        <v>1000</v>
      </c>
      <c r="J80" s="1876" t="s">
        <v>357</v>
      </c>
      <c r="K80" s="1878">
        <v>43475</v>
      </c>
      <c r="L80" s="1876" t="s">
        <v>372</v>
      </c>
      <c r="M80" s="1878" t="s">
        <v>373</v>
      </c>
      <c r="N80" s="1876" t="s">
        <v>359</v>
      </c>
      <c r="O80" s="1880">
        <v>46218</v>
      </c>
      <c r="P80" s="1875" t="s">
        <v>360</v>
      </c>
      <c r="Q80" s="1875" t="s">
        <v>422</v>
      </c>
      <c r="R80" s="1875" t="s">
        <v>426</v>
      </c>
      <c r="S80" s="1876" t="s">
        <v>361</v>
      </c>
      <c r="T80" s="1879" t="s">
        <v>427</v>
      </c>
      <c r="U80" s="1876" t="s">
        <v>360</v>
      </c>
      <c r="V80" s="1876" t="s">
        <v>377</v>
      </c>
      <c r="W80" s="1876" t="s">
        <v>360</v>
      </c>
      <c r="X80" s="1876" t="s">
        <v>378</v>
      </c>
      <c r="Y80" s="1876" t="s">
        <v>364</v>
      </c>
      <c r="Z80" s="1876" t="s">
        <v>154</v>
      </c>
      <c r="AA80" s="1876" t="s">
        <v>154</v>
      </c>
      <c r="AB80" s="1876" t="s">
        <v>154</v>
      </c>
      <c r="AC80" s="1876" t="s">
        <v>154</v>
      </c>
      <c r="AD80" s="1876" t="s">
        <v>154</v>
      </c>
      <c r="AE80" s="1876" t="s">
        <v>154</v>
      </c>
      <c r="AF80" s="1876" t="s">
        <v>359</v>
      </c>
      <c r="AG80" s="1875" t="s">
        <v>379</v>
      </c>
      <c r="AH80" s="1876" t="s">
        <v>380</v>
      </c>
      <c r="AI80" s="1876" t="s">
        <v>240</v>
      </c>
      <c r="AJ80" s="1876" t="s">
        <v>367</v>
      </c>
      <c r="AK80" s="1875" t="s">
        <v>381</v>
      </c>
      <c r="AL80" s="1876" t="s">
        <v>360</v>
      </c>
      <c r="AM80" s="1875" t="s">
        <v>154</v>
      </c>
    </row>
    <row r="81" spans="1:39" ht="52.8">
      <c r="A81" s="1875" t="s">
        <v>351</v>
      </c>
      <c r="B81" s="1875" t="s">
        <v>497</v>
      </c>
      <c r="C81" s="1875" t="s">
        <v>370</v>
      </c>
      <c r="D81" s="1876" t="s">
        <v>154</v>
      </c>
      <c r="E81" s="1876" t="s">
        <v>371</v>
      </c>
      <c r="F81" s="1876" t="s">
        <v>355</v>
      </c>
      <c r="G81" s="1876" t="s">
        <v>356</v>
      </c>
      <c r="H81" s="1877">
        <v>1162.1312700000001</v>
      </c>
      <c r="I81" s="1877">
        <v>1000</v>
      </c>
      <c r="J81" s="1876" t="s">
        <v>357</v>
      </c>
      <c r="K81" s="1878">
        <v>43475</v>
      </c>
      <c r="L81" s="1876" t="s">
        <v>372</v>
      </c>
      <c r="M81" s="1878" t="s">
        <v>373</v>
      </c>
      <c r="N81" s="1876" t="s">
        <v>359</v>
      </c>
      <c r="O81" s="1880">
        <v>46218</v>
      </c>
      <c r="P81" s="1875" t="s">
        <v>360</v>
      </c>
      <c r="Q81" s="1875" t="s">
        <v>422</v>
      </c>
      <c r="R81" s="1875" t="s">
        <v>426</v>
      </c>
      <c r="S81" s="1876" t="s">
        <v>361</v>
      </c>
      <c r="T81" s="1879" t="s">
        <v>427</v>
      </c>
      <c r="U81" s="1876" t="s">
        <v>360</v>
      </c>
      <c r="V81" s="1876" t="s">
        <v>377</v>
      </c>
      <c r="W81" s="1876" t="s">
        <v>360</v>
      </c>
      <c r="X81" s="1876" t="s">
        <v>378</v>
      </c>
      <c r="Y81" s="1876" t="s">
        <v>364</v>
      </c>
      <c r="Z81" s="1876" t="s">
        <v>154</v>
      </c>
      <c r="AA81" s="1876" t="s">
        <v>154</v>
      </c>
      <c r="AB81" s="1876" t="s">
        <v>154</v>
      </c>
      <c r="AC81" s="1876" t="s">
        <v>154</v>
      </c>
      <c r="AD81" s="1876" t="s">
        <v>154</v>
      </c>
      <c r="AE81" s="1876" t="s">
        <v>154</v>
      </c>
      <c r="AF81" s="1876" t="s">
        <v>359</v>
      </c>
      <c r="AG81" s="1875" t="s">
        <v>379</v>
      </c>
      <c r="AH81" s="1876" t="s">
        <v>380</v>
      </c>
      <c r="AI81" s="1876" t="s">
        <v>240</v>
      </c>
      <c r="AJ81" s="1876" t="s">
        <v>367</v>
      </c>
      <c r="AK81" s="1875" t="s">
        <v>381</v>
      </c>
      <c r="AL81" s="1876" t="s">
        <v>360</v>
      </c>
      <c r="AM81" s="1875" t="s">
        <v>154</v>
      </c>
    </row>
    <row r="82" spans="1:39" ht="52.8">
      <c r="A82" s="1875" t="s">
        <v>351</v>
      </c>
      <c r="B82" s="1875" t="s">
        <v>498</v>
      </c>
      <c r="C82" s="1875" t="s">
        <v>370</v>
      </c>
      <c r="D82" s="1876" t="s">
        <v>154</v>
      </c>
      <c r="E82" s="1876" t="s">
        <v>371</v>
      </c>
      <c r="F82" s="1876" t="s">
        <v>355</v>
      </c>
      <c r="G82" s="1876" t="s">
        <v>356</v>
      </c>
      <c r="H82" s="1877">
        <v>4067.4594499999998</v>
      </c>
      <c r="I82" s="1877">
        <v>3500</v>
      </c>
      <c r="J82" s="1876" t="s">
        <v>357</v>
      </c>
      <c r="K82" s="1878">
        <v>43475</v>
      </c>
      <c r="L82" s="1876" t="s">
        <v>372</v>
      </c>
      <c r="M82" s="1878" t="s">
        <v>373</v>
      </c>
      <c r="N82" s="1876" t="s">
        <v>359</v>
      </c>
      <c r="O82" s="1880">
        <v>46218</v>
      </c>
      <c r="P82" s="1875" t="s">
        <v>360</v>
      </c>
      <c r="Q82" s="1875" t="s">
        <v>499</v>
      </c>
      <c r="R82" s="1875" t="s">
        <v>426</v>
      </c>
      <c r="S82" s="1876" t="s">
        <v>361</v>
      </c>
      <c r="T82" s="1879" t="s">
        <v>427</v>
      </c>
      <c r="U82" s="1876" t="s">
        <v>360</v>
      </c>
      <c r="V82" s="1876" t="s">
        <v>377</v>
      </c>
      <c r="W82" s="1876" t="s">
        <v>360</v>
      </c>
      <c r="X82" s="1876" t="s">
        <v>378</v>
      </c>
      <c r="Y82" s="1876" t="s">
        <v>364</v>
      </c>
      <c r="Z82" s="1876" t="s">
        <v>154</v>
      </c>
      <c r="AA82" s="1876" t="s">
        <v>154</v>
      </c>
      <c r="AB82" s="1876" t="s">
        <v>154</v>
      </c>
      <c r="AC82" s="1876" t="s">
        <v>154</v>
      </c>
      <c r="AD82" s="1876" t="s">
        <v>154</v>
      </c>
      <c r="AE82" s="1876" t="s">
        <v>154</v>
      </c>
      <c r="AF82" s="1876" t="s">
        <v>359</v>
      </c>
      <c r="AG82" s="1875" t="s">
        <v>379</v>
      </c>
      <c r="AH82" s="1876" t="s">
        <v>380</v>
      </c>
      <c r="AI82" s="1876" t="s">
        <v>240</v>
      </c>
      <c r="AJ82" s="1876" t="s">
        <v>367</v>
      </c>
      <c r="AK82" s="1875" t="s">
        <v>381</v>
      </c>
      <c r="AL82" s="1876" t="s">
        <v>360</v>
      </c>
      <c r="AM82" s="1875" t="s">
        <v>154</v>
      </c>
    </row>
    <row r="83" spans="1:39" ht="52.8">
      <c r="A83" s="1875" t="s">
        <v>351</v>
      </c>
      <c r="B83" s="1875" t="s">
        <v>500</v>
      </c>
      <c r="C83" s="1875" t="s">
        <v>370</v>
      </c>
      <c r="D83" s="1876" t="s">
        <v>154</v>
      </c>
      <c r="E83" s="1876" t="s">
        <v>371</v>
      </c>
      <c r="F83" s="1876" t="s">
        <v>355</v>
      </c>
      <c r="G83" s="1876" t="s">
        <v>356</v>
      </c>
      <c r="H83" s="1877">
        <v>464.85251</v>
      </c>
      <c r="I83" s="1877">
        <v>400</v>
      </c>
      <c r="J83" s="1876" t="s">
        <v>357</v>
      </c>
      <c r="K83" s="1878">
        <v>43475</v>
      </c>
      <c r="L83" s="1876" t="s">
        <v>372</v>
      </c>
      <c r="M83" s="1878" t="s">
        <v>373</v>
      </c>
      <c r="N83" s="1876" t="s">
        <v>359</v>
      </c>
      <c r="O83" s="1880">
        <v>46218</v>
      </c>
      <c r="P83" s="1875" t="s">
        <v>360</v>
      </c>
      <c r="Q83" s="1875" t="s">
        <v>460</v>
      </c>
      <c r="R83" s="1875" t="s">
        <v>426</v>
      </c>
      <c r="S83" s="1876" t="s">
        <v>361</v>
      </c>
      <c r="T83" s="1879" t="s">
        <v>427</v>
      </c>
      <c r="U83" s="1876" t="s">
        <v>360</v>
      </c>
      <c r="V83" s="1876" t="s">
        <v>377</v>
      </c>
      <c r="W83" s="1876" t="s">
        <v>360</v>
      </c>
      <c r="X83" s="1876" t="s">
        <v>378</v>
      </c>
      <c r="Y83" s="1876" t="s">
        <v>364</v>
      </c>
      <c r="Z83" s="1876" t="s">
        <v>154</v>
      </c>
      <c r="AA83" s="1876" t="s">
        <v>154</v>
      </c>
      <c r="AB83" s="1876" t="s">
        <v>154</v>
      </c>
      <c r="AC83" s="1876" t="s">
        <v>154</v>
      </c>
      <c r="AD83" s="1876" t="s">
        <v>154</v>
      </c>
      <c r="AE83" s="1876" t="s">
        <v>154</v>
      </c>
      <c r="AF83" s="1876" t="s">
        <v>359</v>
      </c>
      <c r="AG83" s="1875" t="s">
        <v>379</v>
      </c>
      <c r="AH83" s="1876" t="s">
        <v>380</v>
      </c>
      <c r="AI83" s="1876" t="s">
        <v>240</v>
      </c>
      <c r="AJ83" s="1876" t="s">
        <v>367</v>
      </c>
      <c r="AK83" s="1875" t="s">
        <v>381</v>
      </c>
      <c r="AL83" s="1876" t="s">
        <v>360</v>
      </c>
      <c r="AM83" s="1875" t="s">
        <v>154</v>
      </c>
    </row>
    <row r="84" spans="1:39" ht="52.8">
      <c r="A84" s="1875" t="s">
        <v>351</v>
      </c>
      <c r="B84" s="1875" t="s">
        <v>501</v>
      </c>
      <c r="C84" s="1875" t="s">
        <v>370</v>
      </c>
      <c r="D84" s="1876" t="s">
        <v>154</v>
      </c>
      <c r="E84" s="1876" t="s">
        <v>371</v>
      </c>
      <c r="F84" s="1876" t="s">
        <v>355</v>
      </c>
      <c r="G84" s="1876" t="s">
        <v>356</v>
      </c>
      <c r="H84" s="1877">
        <v>4183.6725699999997</v>
      </c>
      <c r="I84" s="1877">
        <v>3600</v>
      </c>
      <c r="J84" s="1876" t="s">
        <v>357</v>
      </c>
      <c r="K84" s="1878">
        <v>43475</v>
      </c>
      <c r="L84" s="1876" t="s">
        <v>372</v>
      </c>
      <c r="M84" s="1878" t="s">
        <v>373</v>
      </c>
      <c r="N84" s="1876" t="s">
        <v>359</v>
      </c>
      <c r="O84" s="1880">
        <v>46218</v>
      </c>
      <c r="P84" s="1875" t="s">
        <v>360</v>
      </c>
      <c r="Q84" s="1875" t="s">
        <v>502</v>
      </c>
      <c r="R84" s="1875" t="s">
        <v>426</v>
      </c>
      <c r="S84" s="1876" t="s">
        <v>361</v>
      </c>
      <c r="T84" s="1879" t="s">
        <v>427</v>
      </c>
      <c r="U84" s="1876" t="s">
        <v>360</v>
      </c>
      <c r="V84" s="1876" t="s">
        <v>377</v>
      </c>
      <c r="W84" s="1876" t="s">
        <v>360</v>
      </c>
      <c r="X84" s="1876" t="s">
        <v>378</v>
      </c>
      <c r="Y84" s="1876" t="s">
        <v>364</v>
      </c>
      <c r="Z84" s="1876" t="s">
        <v>154</v>
      </c>
      <c r="AA84" s="1876" t="s">
        <v>154</v>
      </c>
      <c r="AB84" s="1876" t="s">
        <v>154</v>
      </c>
      <c r="AC84" s="1876" t="s">
        <v>154</v>
      </c>
      <c r="AD84" s="1876" t="s">
        <v>154</v>
      </c>
      <c r="AE84" s="1876" t="s">
        <v>154</v>
      </c>
      <c r="AF84" s="1876" t="s">
        <v>359</v>
      </c>
      <c r="AG84" s="1875" t="s">
        <v>379</v>
      </c>
      <c r="AH84" s="1876" t="s">
        <v>380</v>
      </c>
      <c r="AI84" s="1876" t="s">
        <v>240</v>
      </c>
      <c r="AJ84" s="1876" t="s">
        <v>367</v>
      </c>
      <c r="AK84" s="1875" t="s">
        <v>381</v>
      </c>
      <c r="AL84" s="1876" t="s">
        <v>360</v>
      </c>
      <c r="AM84" s="1875" t="s">
        <v>154</v>
      </c>
    </row>
    <row r="85" spans="1:39" ht="52.8">
      <c r="A85" s="1875" t="s">
        <v>351</v>
      </c>
      <c r="B85" s="1875" t="s">
        <v>503</v>
      </c>
      <c r="C85" s="1875" t="s">
        <v>370</v>
      </c>
      <c r="D85" s="1876" t="s">
        <v>154</v>
      </c>
      <c r="E85" s="1876" t="s">
        <v>371</v>
      </c>
      <c r="F85" s="1876" t="s">
        <v>355</v>
      </c>
      <c r="G85" s="1876" t="s">
        <v>356</v>
      </c>
      <c r="H85" s="1877">
        <v>13945.57524</v>
      </c>
      <c r="I85" s="1877">
        <v>12000</v>
      </c>
      <c r="J85" s="1876" t="s">
        <v>357</v>
      </c>
      <c r="K85" s="1878">
        <v>43475</v>
      </c>
      <c r="L85" s="1876" t="s">
        <v>372</v>
      </c>
      <c r="M85" s="1878" t="s">
        <v>373</v>
      </c>
      <c r="N85" s="1876" t="s">
        <v>359</v>
      </c>
      <c r="O85" s="1880">
        <v>46218</v>
      </c>
      <c r="P85" s="1875" t="s">
        <v>360</v>
      </c>
      <c r="Q85" s="1875" t="s">
        <v>438</v>
      </c>
      <c r="R85" s="1875" t="s">
        <v>426</v>
      </c>
      <c r="S85" s="1876" t="s">
        <v>361</v>
      </c>
      <c r="T85" s="1879" t="s">
        <v>427</v>
      </c>
      <c r="U85" s="1876" t="s">
        <v>360</v>
      </c>
      <c r="V85" s="1876" t="s">
        <v>377</v>
      </c>
      <c r="W85" s="1876" t="s">
        <v>360</v>
      </c>
      <c r="X85" s="1876" t="s">
        <v>378</v>
      </c>
      <c r="Y85" s="1876" t="s">
        <v>364</v>
      </c>
      <c r="Z85" s="1876" t="s">
        <v>154</v>
      </c>
      <c r="AA85" s="1876" t="s">
        <v>154</v>
      </c>
      <c r="AB85" s="1876" t="s">
        <v>154</v>
      </c>
      <c r="AC85" s="1876" t="s">
        <v>154</v>
      </c>
      <c r="AD85" s="1876" t="s">
        <v>154</v>
      </c>
      <c r="AE85" s="1876" t="s">
        <v>154</v>
      </c>
      <c r="AF85" s="1876" t="s">
        <v>359</v>
      </c>
      <c r="AG85" s="1875" t="s">
        <v>379</v>
      </c>
      <c r="AH85" s="1876" t="s">
        <v>380</v>
      </c>
      <c r="AI85" s="1876" t="s">
        <v>240</v>
      </c>
      <c r="AJ85" s="1876" t="s">
        <v>367</v>
      </c>
      <c r="AK85" s="1875" t="s">
        <v>381</v>
      </c>
      <c r="AL85" s="1876" t="s">
        <v>360</v>
      </c>
      <c r="AM85" s="1875" t="s">
        <v>154</v>
      </c>
    </row>
    <row r="86" spans="1:39" ht="52.8">
      <c r="A86" s="1875" t="s">
        <v>351</v>
      </c>
      <c r="B86" s="1875" t="s">
        <v>504</v>
      </c>
      <c r="C86" s="1875" t="s">
        <v>370</v>
      </c>
      <c r="D86" s="1876" t="s">
        <v>154</v>
      </c>
      <c r="E86" s="1876" t="s">
        <v>371</v>
      </c>
      <c r="F86" s="1876" t="s">
        <v>355</v>
      </c>
      <c r="G86" s="1876" t="s">
        <v>356</v>
      </c>
      <c r="H86" s="1877">
        <v>9297.0501600000007</v>
      </c>
      <c r="I86" s="1877">
        <v>8000</v>
      </c>
      <c r="J86" s="1876" t="s">
        <v>357</v>
      </c>
      <c r="K86" s="1878">
        <v>43475</v>
      </c>
      <c r="L86" s="1876" t="s">
        <v>372</v>
      </c>
      <c r="M86" s="1878" t="s">
        <v>373</v>
      </c>
      <c r="N86" s="1876" t="s">
        <v>359</v>
      </c>
      <c r="O86" s="1880">
        <v>46218</v>
      </c>
      <c r="P86" s="1875" t="s">
        <v>360</v>
      </c>
      <c r="Q86" s="1875" t="s">
        <v>505</v>
      </c>
      <c r="R86" s="1875" t="s">
        <v>426</v>
      </c>
      <c r="S86" s="1876" t="s">
        <v>361</v>
      </c>
      <c r="T86" s="1879" t="s">
        <v>427</v>
      </c>
      <c r="U86" s="1876" t="s">
        <v>360</v>
      </c>
      <c r="V86" s="1876" t="s">
        <v>377</v>
      </c>
      <c r="W86" s="1876" t="s">
        <v>360</v>
      </c>
      <c r="X86" s="1876" t="s">
        <v>378</v>
      </c>
      <c r="Y86" s="1876" t="s">
        <v>364</v>
      </c>
      <c r="Z86" s="1876" t="s">
        <v>154</v>
      </c>
      <c r="AA86" s="1876" t="s">
        <v>154</v>
      </c>
      <c r="AB86" s="1876" t="s">
        <v>154</v>
      </c>
      <c r="AC86" s="1876" t="s">
        <v>154</v>
      </c>
      <c r="AD86" s="1876" t="s">
        <v>154</v>
      </c>
      <c r="AE86" s="1876" t="s">
        <v>154</v>
      </c>
      <c r="AF86" s="1876" t="s">
        <v>359</v>
      </c>
      <c r="AG86" s="1875" t="s">
        <v>379</v>
      </c>
      <c r="AH86" s="1876" t="s">
        <v>380</v>
      </c>
      <c r="AI86" s="1876" t="s">
        <v>240</v>
      </c>
      <c r="AJ86" s="1876" t="s">
        <v>367</v>
      </c>
      <c r="AK86" s="1875" t="s">
        <v>381</v>
      </c>
      <c r="AL86" s="1876" t="s">
        <v>360</v>
      </c>
      <c r="AM86" s="1875" t="s">
        <v>154</v>
      </c>
    </row>
    <row r="87" spans="1:39" ht="52.8">
      <c r="A87" s="1875" t="s">
        <v>351</v>
      </c>
      <c r="B87" s="1875" t="s">
        <v>506</v>
      </c>
      <c r="C87" s="1875" t="s">
        <v>370</v>
      </c>
      <c r="D87" s="1876" t="s">
        <v>154</v>
      </c>
      <c r="E87" s="1876" t="s">
        <v>371</v>
      </c>
      <c r="F87" s="1876" t="s">
        <v>355</v>
      </c>
      <c r="G87" s="1876" t="s">
        <v>356</v>
      </c>
      <c r="H87" s="1877">
        <v>2324.2625400000002</v>
      </c>
      <c r="I87" s="1877">
        <v>2000</v>
      </c>
      <c r="J87" s="1876" t="s">
        <v>357</v>
      </c>
      <c r="K87" s="1878">
        <v>43475</v>
      </c>
      <c r="L87" s="1876" t="s">
        <v>372</v>
      </c>
      <c r="M87" s="1878" t="s">
        <v>373</v>
      </c>
      <c r="N87" s="1876" t="s">
        <v>359</v>
      </c>
      <c r="O87" s="1880">
        <v>46218</v>
      </c>
      <c r="P87" s="1875" t="s">
        <v>360</v>
      </c>
      <c r="Q87" s="1875" t="s">
        <v>397</v>
      </c>
      <c r="R87" s="1875" t="s">
        <v>426</v>
      </c>
      <c r="S87" s="1876" t="s">
        <v>361</v>
      </c>
      <c r="T87" s="1879" t="s">
        <v>427</v>
      </c>
      <c r="U87" s="1876" t="s">
        <v>360</v>
      </c>
      <c r="V87" s="1876" t="s">
        <v>377</v>
      </c>
      <c r="W87" s="1876" t="s">
        <v>360</v>
      </c>
      <c r="X87" s="1876" t="s">
        <v>378</v>
      </c>
      <c r="Y87" s="1876" t="s">
        <v>364</v>
      </c>
      <c r="Z87" s="1876" t="s">
        <v>154</v>
      </c>
      <c r="AA87" s="1876" t="s">
        <v>154</v>
      </c>
      <c r="AB87" s="1876" t="s">
        <v>154</v>
      </c>
      <c r="AC87" s="1876" t="s">
        <v>154</v>
      </c>
      <c r="AD87" s="1876" t="s">
        <v>154</v>
      </c>
      <c r="AE87" s="1876" t="s">
        <v>154</v>
      </c>
      <c r="AF87" s="1876" t="s">
        <v>359</v>
      </c>
      <c r="AG87" s="1875" t="s">
        <v>379</v>
      </c>
      <c r="AH87" s="1876" t="s">
        <v>380</v>
      </c>
      <c r="AI87" s="1876" t="s">
        <v>240</v>
      </c>
      <c r="AJ87" s="1876" t="s">
        <v>367</v>
      </c>
      <c r="AK87" s="1875" t="s">
        <v>381</v>
      </c>
      <c r="AL87" s="1876" t="s">
        <v>360</v>
      </c>
      <c r="AM87" s="1875" t="s">
        <v>154</v>
      </c>
    </row>
    <row r="88" spans="1:39" ht="52.8">
      <c r="A88" s="1875" t="s">
        <v>351</v>
      </c>
      <c r="B88" s="1875" t="s">
        <v>507</v>
      </c>
      <c r="C88" s="1875" t="s">
        <v>370</v>
      </c>
      <c r="D88" s="1876" t="s">
        <v>154</v>
      </c>
      <c r="E88" s="1876" t="s">
        <v>371</v>
      </c>
      <c r="F88" s="1876" t="s">
        <v>355</v>
      </c>
      <c r="G88" s="1876" t="s">
        <v>356</v>
      </c>
      <c r="H88" s="1877">
        <v>2789.1150499999999</v>
      </c>
      <c r="I88" s="1877">
        <v>2400</v>
      </c>
      <c r="J88" s="1876" t="s">
        <v>357</v>
      </c>
      <c r="K88" s="1878">
        <v>43475</v>
      </c>
      <c r="L88" s="1876" t="s">
        <v>372</v>
      </c>
      <c r="M88" s="1878" t="s">
        <v>373</v>
      </c>
      <c r="N88" s="1876" t="s">
        <v>359</v>
      </c>
      <c r="O88" s="1880">
        <v>46218</v>
      </c>
      <c r="P88" s="1875" t="s">
        <v>360</v>
      </c>
      <c r="Q88" s="1875" t="s">
        <v>478</v>
      </c>
      <c r="R88" s="1875" t="s">
        <v>426</v>
      </c>
      <c r="S88" s="1876" t="s">
        <v>361</v>
      </c>
      <c r="T88" s="1879" t="s">
        <v>427</v>
      </c>
      <c r="U88" s="1876" t="s">
        <v>360</v>
      </c>
      <c r="V88" s="1876" t="s">
        <v>377</v>
      </c>
      <c r="W88" s="1876" t="s">
        <v>360</v>
      </c>
      <c r="X88" s="1876" t="s">
        <v>378</v>
      </c>
      <c r="Y88" s="1876" t="s">
        <v>364</v>
      </c>
      <c r="Z88" s="1876" t="s">
        <v>154</v>
      </c>
      <c r="AA88" s="1876" t="s">
        <v>154</v>
      </c>
      <c r="AB88" s="1876" t="s">
        <v>154</v>
      </c>
      <c r="AC88" s="1876" t="s">
        <v>154</v>
      </c>
      <c r="AD88" s="1876" t="s">
        <v>154</v>
      </c>
      <c r="AE88" s="1876" t="s">
        <v>154</v>
      </c>
      <c r="AF88" s="1876" t="s">
        <v>359</v>
      </c>
      <c r="AG88" s="1875" t="s">
        <v>379</v>
      </c>
      <c r="AH88" s="1876" t="s">
        <v>380</v>
      </c>
      <c r="AI88" s="1876" t="s">
        <v>240</v>
      </c>
      <c r="AJ88" s="1876" t="s">
        <v>367</v>
      </c>
      <c r="AK88" s="1875" t="s">
        <v>381</v>
      </c>
      <c r="AL88" s="1876" t="s">
        <v>360</v>
      </c>
      <c r="AM88" s="1875" t="s">
        <v>154</v>
      </c>
    </row>
    <row r="89" spans="1:39" ht="52.8">
      <c r="A89" s="1875" t="s">
        <v>351</v>
      </c>
      <c r="B89" s="1875" t="s">
        <v>508</v>
      </c>
      <c r="C89" s="1875" t="s">
        <v>370</v>
      </c>
      <c r="D89" s="1876" t="s">
        <v>154</v>
      </c>
      <c r="E89" s="1876" t="s">
        <v>371</v>
      </c>
      <c r="F89" s="1876" t="s">
        <v>355</v>
      </c>
      <c r="G89" s="1876" t="s">
        <v>356</v>
      </c>
      <c r="H89" s="1877">
        <v>4183.6725699999997</v>
      </c>
      <c r="I89" s="1877">
        <v>3600</v>
      </c>
      <c r="J89" s="1876" t="s">
        <v>357</v>
      </c>
      <c r="K89" s="1878">
        <v>43475</v>
      </c>
      <c r="L89" s="1876" t="s">
        <v>372</v>
      </c>
      <c r="M89" s="1878" t="s">
        <v>373</v>
      </c>
      <c r="N89" s="1876" t="s">
        <v>359</v>
      </c>
      <c r="O89" s="1880">
        <v>46218</v>
      </c>
      <c r="P89" s="1875" t="s">
        <v>360</v>
      </c>
      <c r="Q89" s="1875" t="s">
        <v>502</v>
      </c>
      <c r="R89" s="1875" t="s">
        <v>426</v>
      </c>
      <c r="S89" s="1876" t="s">
        <v>361</v>
      </c>
      <c r="T89" s="1879" t="s">
        <v>427</v>
      </c>
      <c r="U89" s="1876" t="s">
        <v>360</v>
      </c>
      <c r="V89" s="1876" t="s">
        <v>377</v>
      </c>
      <c r="W89" s="1876" t="s">
        <v>360</v>
      </c>
      <c r="X89" s="1876" t="s">
        <v>378</v>
      </c>
      <c r="Y89" s="1876" t="s">
        <v>364</v>
      </c>
      <c r="Z89" s="1876" t="s">
        <v>154</v>
      </c>
      <c r="AA89" s="1876" t="s">
        <v>154</v>
      </c>
      <c r="AB89" s="1876" t="s">
        <v>154</v>
      </c>
      <c r="AC89" s="1876" t="s">
        <v>154</v>
      </c>
      <c r="AD89" s="1876" t="s">
        <v>154</v>
      </c>
      <c r="AE89" s="1876" t="s">
        <v>154</v>
      </c>
      <c r="AF89" s="1876" t="s">
        <v>359</v>
      </c>
      <c r="AG89" s="1875" t="s">
        <v>379</v>
      </c>
      <c r="AH89" s="1876" t="s">
        <v>380</v>
      </c>
      <c r="AI89" s="1876" t="s">
        <v>240</v>
      </c>
      <c r="AJ89" s="1876" t="s">
        <v>367</v>
      </c>
      <c r="AK89" s="1875" t="s">
        <v>381</v>
      </c>
      <c r="AL89" s="1876" t="s">
        <v>360</v>
      </c>
      <c r="AM89" s="1875" t="s">
        <v>154</v>
      </c>
    </row>
    <row r="90" spans="1:39" ht="52.8">
      <c r="A90" s="1875" t="s">
        <v>351</v>
      </c>
      <c r="B90" s="1875" t="s">
        <v>509</v>
      </c>
      <c r="C90" s="1875" t="s">
        <v>370</v>
      </c>
      <c r="D90" s="1876" t="s">
        <v>154</v>
      </c>
      <c r="E90" s="1876" t="s">
        <v>371</v>
      </c>
      <c r="F90" s="1876" t="s">
        <v>355</v>
      </c>
      <c r="G90" s="1876" t="s">
        <v>356</v>
      </c>
      <c r="H90" s="1877">
        <v>92040.796579999995</v>
      </c>
      <c r="I90" s="1877">
        <v>79200</v>
      </c>
      <c r="J90" s="1876" t="s">
        <v>357</v>
      </c>
      <c r="K90" s="1878">
        <v>43475</v>
      </c>
      <c r="L90" s="1876" t="s">
        <v>372</v>
      </c>
      <c r="M90" s="1878" t="s">
        <v>373</v>
      </c>
      <c r="N90" s="1876" t="s">
        <v>359</v>
      </c>
      <c r="O90" s="1880">
        <v>46218</v>
      </c>
      <c r="P90" s="1875" t="s">
        <v>360</v>
      </c>
      <c r="Q90" s="1875" t="s">
        <v>510</v>
      </c>
      <c r="R90" s="1875" t="s">
        <v>426</v>
      </c>
      <c r="S90" s="1876" t="s">
        <v>361</v>
      </c>
      <c r="T90" s="1879" t="s">
        <v>427</v>
      </c>
      <c r="U90" s="1876" t="s">
        <v>360</v>
      </c>
      <c r="V90" s="1876" t="s">
        <v>377</v>
      </c>
      <c r="W90" s="1876" t="s">
        <v>360</v>
      </c>
      <c r="X90" s="1876" t="s">
        <v>378</v>
      </c>
      <c r="Y90" s="1876" t="s">
        <v>364</v>
      </c>
      <c r="Z90" s="1876" t="s">
        <v>154</v>
      </c>
      <c r="AA90" s="1876" t="s">
        <v>154</v>
      </c>
      <c r="AB90" s="1876" t="s">
        <v>154</v>
      </c>
      <c r="AC90" s="1876" t="s">
        <v>154</v>
      </c>
      <c r="AD90" s="1876" t="s">
        <v>154</v>
      </c>
      <c r="AE90" s="1876" t="s">
        <v>154</v>
      </c>
      <c r="AF90" s="1876" t="s">
        <v>359</v>
      </c>
      <c r="AG90" s="1875" t="s">
        <v>379</v>
      </c>
      <c r="AH90" s="1876" t="s">
        <v>380</v>
      </c>
      <c r="AI90" s="1876" t="s">
        <v>240</v>
      </c>
      <c r="AJ90" s="1876" t="s">
        <v>367</v>
      </c>
      <c r="AK90" s="1875" t="s">
        <v>381</v>
      </c>
      <c r="AL90" s="1876" t="s">
        <v>360</v>
      </c>
      <c r="AM90" s="1875" t="s">
        <v>154</v>
      </c>
    </row>
    <row r="91" spans="1:39" ht="52.8">
      <c r="A91" s="1875" t="s">
        <v>351</v>
      </c>
      <c r="B91" s="1875" t="s">
        <v>511</v>
      </c>
      <c r="C91" s="1875" t="s">
        <v>370</v>
      </c>
      <c r="D91" s="1876" t="s">
        <v>154</v>
      </c>
      <c r="E91" s="1876" t="s">
        <v>371</v>
      </c>
      <c r="F91" s="1876" t="s">
        <v>355</v>
      </c>
      <c r="G91" s="1876" t="s">
        <v>356</v>
      </c>
      <c r="H91" s="1877">
        <v>17664.3953</v>
      </c>
      <c r="I91" s="1877">
        <v>15200</v>
      </c>
      <c r="J91" s="1876" t="s">
        <v>357</v>
      </c>
      <c r="K91" s="1878">
        <v>43475</v>
      </c>
      <c r="L91" s="1876" t="s">
        <v>372</v>
      </c>
      <c r="M91" s="1878" t="s">
        <v>373</v>
      </c>
      <c r="N91" s="1876" t="s">
        <v>359</v>
      </c>
      <c r="O91" s="1880">
        <v>46218</v>
      </c>
      <c r="P91" s="1875" t="s">
        <v>360</v>
      </c>
      <c r="Q91" s="1875" t="s">
        <v>512</v>
      </c>
      <c r="R91" s="1875" t="s">
        <v>426</v>
      </c>
      <c r="S91" s="1876" t="s">
        <v>361</v>
      </c>
      <c r="T91" s="1879" t="s">
        <v>427</v>
      </c>
      <c r="U91" s="1876" t="s">
        <v>360</v>
      </c>
      <c r="V91" s="1876" t="s">
        <v>377</v>
      </c>
      <c r="W91" s="1876" t="s">
        <v>360</v>
      </c>
      <c r="X91" s="1876" t="s">
        <v>378</v>
      </c>
      <c r="Y91" s="1876" t="s">
        <v>364</v>
      </c>
      <c r="Z91" s="1876" t="s">
        <v>154</v>
      </c>
      <c r="AA91" s="1876" t="s">
        <v>154</v>
      </c>
      <c r="AB91" s="1876" t="s">
        <v>154</v>
      </c>
      <c r="AC91" s="1876" t="s">
        <v>154</v>
      </c>
      <c r="AD91" s="1876" t="s">
        <v>154</v>
      </c>
      <c r="AE91" s="1876" t="s">
        <v>154</v>
      </c>
      <c r="AF91" s="1876" t="s">
        <v>359</v>
      </c>
      <c r="AG91" s="1875" t="s">
        <v>379</v>
      </c>
      <c r="AH91" s="1876" t="s">
        <v>380</v>
      </c>
      <c r="AI91" s="1876" t="s">
        <v>240</v>
      </c>
      <c r="AJ91" s="1876" t="s">
        <v>367</v>
      </c>
      <c r="AK91" s="1875" t="s">
        <v>381</v>
      </c>
      <c r="AL91" s="1876" t="s">
        <v>360</v>
      </c>
      <c r="AM91" s="1875" t="s">
        <v>154</v>
      </c>
    </row>
    <row r="92" spans="1:39" ht="52.8">
      <c r="A92" s="1875" t="s">
        <v>351</v>
      </c>
      <c r="B92" s="1875" t="s">
        <v>513</v>
      </c>
      <c r="C92" s="1875" t="s">
        <v>370</v>
      </c>
      <c r="D92" s="1876" t="s">
        <v>154</v>
      </c>
      <c r="E92" s="1876" t="s">
        <v>371</v>
      </c>
      <c r="F92" s="1876" t="s">
        <v>355</v>
      </c>
      <c r="G92" s="1876" t="s">
        <v>356</v>
      </c>
      <c r="H92" s="1877">
        <v>6507.9351100000003</v>
      </c>
      <c r="I92" s="1877">
        <v>5600</v>
      </c>
      <c r="J92" s="1876" t="s">
        <v>357</v>
      </c>
      <c r="K92" s="1878">
        <v>43475</v>
      </c>
      <c r="L92" s="1876" t="s">
        <v>372</v>
      </c>
      <c r="M92" s="1878" t="s">
        <v>373</v>
      </c>
      <c r="N92" s="1876" t="s">
        <v>359</v>
      </c>
      <c r="O92" s="1880">
        <v>46218</v>
      </c>
      <c r="P92" s="1875" t="s">
        <v>360</v>
      </c>
      <c r="Q92" s="1875" t="s">
        <v>514</v>
      </c>
      <c r="R92" s="1875" t="s">
        <v>426</v>
      </c>
      <c r="S92" s="1876" t="s">
        <v>361</v>
      </c>
      <c r="T92" s="1879" t="s">
        <v>427</v>
      </c>
      <c r="U92" s="1876" t="s">
        <v>360</v>
      </c>
      <c r="V92" s="1876" t="s">
        <v>377</v>
      </c>
      <c r="W92" s="1876" t="s">
        <v>360</v>
      </c>
      <c r="X92" s="1876" t="s">
        <v>378</v>
      </c>
      <c r="Y92" s="1876" t="s">
        <v>364</v>
      </c>
      <c r="Z92" s="1876" t="s">
        <v>154</v>
      </c>
      <c r="AA92" s="1876" t="s">
        <v>154</v>
      </c>
      <c r="AB92" s="1876" t="s">
        <v>154</v>
      </c>
      <c r="AC92" s="1876" t="s">
        <v>154</v>
      </c>
      <c r="AD92" s="1876" t="s">
        <v>154</v>
      </c>
      <c r="AE92" s="1876" t="s">
        <v>154</v>
      </c>
      <c r="AF92" s="1876" t="s">
        <v>359</v>
      </c>
      <c r="AG92" s="1875" t="s">
        <v>379</v>
      </c>
      <c r="AH92" s="1876" t="s">
        <v>380</v>
      </c>
      <c r="AI92" s="1876" t="s">
        <v>240</v>
      </c>
      <c r="AJ92" s="1876" t="s">
        <v>367</v>
      </c>
      <c r="AK92" s="1875" t="s">
        <v>381</v>
      </c>
      <c r="AL92" s="1876" t="s">
        <v>360</v>
      </c>
      <c r="AM92" s="1875" t="s">
        <v>154</v>
      </c>
    </row>
    <row r="93" spans="1:39" ht="52.8">
      <c r="A93" s="1875" t="s">
        <v>351</v>
      </c>
      <c r="B93" s="1875" t="s">
        <v>515</v>
      </c>
      <c r="C93" s="1875" t="s">
        <v>370</v>
      </c>
      <c r="D93" s="1876" t="s">
        <v>154</v>
      </c>
      <c r="E93" s="1876" t="s">
        <v>371</v>
      </c>
      <c r="F93" s="1876" t="s">
        <v>355</v>
      </c>
      <c r="G93" s="1876" t="s">
        <v>356</v>
      </c>
      <c r="H93" s="1877">
        <v>22312.92038</v>
      </c>
      <c r="I93" s="1877">
        <v>19200</v>
      </c>
      <c r="J93" s="1876" t="s">
        <v>357</v>
      </c>
      <c r="K93" s="1878">
        <v>43475</v>
      </c>
      <c r="L93" s="1876" t="s">
        <v>372</v>
      </c>
      <c r="M93" s="1878" t="s">
        <v>373</v>
      </c>
      <c r="N93" s="1876" t="s">
        <v>359</v>
      </c>
      <c r="O93" s="1880">
        <v>46218</v>
      </c>
      <c r="P93" s="1875" t="s">
        <v>360</v>
      </c>
      <c r="Q93" s="1875" t="s">
        <v>516</v>
      </c>
      <c r="R93" s="1875" t="s">
        <v>426</v>
      </c>
      <c r="S93" s="1876" t="s">
        <v>361</v>
      </c>
      <c r="T93" s="1879" t="s">
        <v>427</v>
      </c>
      <c r="U93" s="1876" t="s">
        <v>360</v>
      </c>
      <c r="V93" s="1876" t="s">
        <v>377</v>
      </c>
      <c r="W93" s="1876" t="s">
        <v>360</v>
      </c>
      <c r="X93" s="1876" t="s">
        <v>378</v>
      </c>
      <c r="Y93" s="1876" t="s">
        <v>364</v>
      </c>
      <c r="Z93" s="1876" t="s">
        <v>154</v>
      </c>
      <c r="AA93" s="1876" t="s">
        <v>154</v>
      </c>
      <c r="AB93" s="1876" t="s">
        <v>154</v>
      </c>
      <c r="AC93" s="1876" t="s">
        <v>154</v>
      </c>
      <c r="AD93" s="1876" t="s">
        <v>154</v>
      </c>
      <c r="AE93" s="1876" t="s">
        <v>154</v>
      </c>
      <c r="AF93" s="1876" t="s">
        <v>359</v>
      </c>
      <c r="AG93" s="1875" t="s">
        <v>379</v>
      </c>
      <c r="AH93" s="1876" t="s">
        <v>380</v>
      </c>
      <c r="AI93" s="1876" t="s">
        <v>240</v>
      </c>
      <c r="AJ93" s="1876" t="s">
        <v>367</v>
      </c>
      <c r="AK93" s="1875" t="s">
        <v>381</v>
      </c>
      <c r="AL93" s="1876" t="s">
        <v>360</v>
      </c>
      <c r="AM93" s="1875" t="s">
        <v>154</v>
      </c>
    </row>
    <row r="94" spans="1:39" ht="52.8">
      <c r="A94" s="1875" t="s">
        <v>351</v>
      </c>
      <c r="B94" s="1875" t="s">
        <v>517</v>
      </c>
      <c r="C94" s="1875" t="s">
        <v>370</v>
      </c>
      <c r="D94" s="1876" t="s">
        <v>154</v>
      </c>
      <c r="E94" s="1876" t="s">
        <v>371</v>
      </c>
      <c r="F94" s="1876" t="s">
        <v>355</v>
      </c>
      <c r="G94" s="1876" t="s">
        <v>356</v>
      </c>
      <c r="H94" s="1877">
        <v>40907.020700000001</v>
      </c>
      <c r="I94" s="1877">
        <v>35200</v>
      </c>
      <c r="J94" s="1876" t="s">
        <v>357</v>
      </c>
      <c r="K94" s="1878">
        <v>43475</v>
      </c>
      <c r="L94" s="1876" t="s">
        <v>372</v>
      </c>
      <c r="M94" s="1878" t="s">
        <v>373</v>
      </c>
      <c r="N94" s="1876" t="s">
        <v>359</v>
      </c>
      <c r="O94" s="1880">
        <v>46218</v>
      </c>
      <c r="P94" s="1875" t="s">
        <v>360</v>
      </c>
      <c r="Q94" s="1875" t="s">
        <v>518</v>
      </c>
      <c r="R94" s="1875" t="s">
        <v>426</v>
      </c>
      <c r="S94" s="1876" t="s">
        <v>361</v>
      </c>
      <c r="T94" s="1879" t="s">
        <v>427</v>
      </c>
      <c r="U94" s="1876" t="s">
        <v>360</v>
      </c>
      <c r="V94" s="1876" t="s">
        <v>377</v>
      </c>
      <c r="W94" s="1876" t="s">
        <v>360</v>
      </c>
      <c r="X94" s="1876" t="s">
        <v>378</v>
      </c>
      <c r="Y94" s="1876" t="s">
        <v>364</v>
      </c>
      <c r="Z94" s="1876" t="s">
        <v>154</v>
      </c>
      <c r="AA94" s="1876" t="s">
        <v>154</v>
      </c>
      <c r="AB94" s="1876" t="s">
        <v>154</v>
      </c>
      <c r="AC94" s="1876" t="s">
        <v>154</v>
      </c>
      <c r="AD94" s="1876" t="s">
        <v>154</v>
      </c>
      <c r="AE94" s="1876" t="s">
        <v>154</v>
      </c>
      <c r="AF94" s="1876" t="s">
        <v>359</v>
      </c>
      <c r="AG94" s="1875" t="s">
        <v>379</v>
      </c>
      <c r="AH94" s="1876" t="s">
        <v>380</v>
      </c>
      <c r="AI94" s="1876" t="s">
        <v>240</v>
      </c>
      <c r="AJ94" s="1876" t="s">
        <v>367</v>
      </c>
      <c r="AK94" s="1875" t="s">
        <v>381</v>
      </c>
      <c r="AL94" s="1876" t="s">
        <v>360</v>
      </c>
      <c r="AM94" s="1875" t="s">
        <v>154</v>
      </c>
    </row>
    <row r="95" spans="1:39" ht="52.8">
      <c r="A95" s="1875" t="s">
        <v>351</v>
      </c>
      <c r="B95" s="1875" t="s">
        <v>519</v>
      </c>
      <c r="C95" s="1875" t="s">
        <v>370</v>
      </c>
      <c r="D95" s="1876" t="s">
        <v>154</v>
      </c>
      <c r="E95" s="1876" t="s">
        <v>371</v>
      </c>
      <c r="F95" s="1876" t="s">
        <v>355</v>
      </c>
      <c r="G95" s="1876" t="s">
        <v>356</v>
      </c>
      <c r="H95" s="1877">
        <v>1859.41003</v>
      </c>
      <c r="I95" s="1877">
        <v>1600</v>
      </c>
      <c r="J95" s="1876" t="s">
        <v>357</v>
      </c>
      <c r="K95" s="1878">
        <v>43475</v>
      </c>
      <c r="L95" s="1876" t="s">
        <v>372</v>
      </c>
      <c r="M95" s="1878" t="s">
        <v>373</v>
      </c>
      <c r="N95" s="1876" t="s">
        <v>359</v>
      </c>
      <c r="O95" s="1880">
        <v>46218</v>
      </c>
      <c r="P95" s="1875" t="s">
        <v>360</v>
      </c>
      <c r="Q95" s="1875" t="s">
        <v>520</v>
      </c>
      <c r="R95" s="1875" t="s">
        <v>426</v>
      </c>
      <c r="S95" s="1876" t="s">
        <v>361</v>
      </c>
      <c r="T95" s="1879" t="s">
        <v>427</v>
      </c>
      <c r="U95" s="1876" t="s">
        <v>360</v>
      </c>
      <c r="V95" s="1876" t="s">
        <v>377</v>
      </c>
      <c r="W95" s="1876" t="s">
        <v>360</v>
      </c>
      <c r="X95" s="1876" t="s">
        <v>378</v>
      </c>
      <c r="Y95" s="1876" t="s">
        <v>364</v>
      </c>
      <c r="Z95" s="1876" t="s">
        <v>154</v>
      </c>
      <c r="AA95" s="1876" t="s">
        <v>154</v>
      </c>
      <c r="AB95" s="1876" t="s">
        <v>154</v>
      </c>
      <c r="AC95" s="1876" t="s">
        <v>154</v>
      </c>
      <c r="AD95" s="1876" t="s">
        <v>154</v>
      </c>
      <c r="AE95" s="1876" t="s">
        <v>154</v>
      </c>
      <c r="AF95" s="1876" t="s">
        <v>359</v>
      </c>
      <c r="AG95" s="1875" t="s">
        <v>379</v>
      </c>
      <c r="AH95" s="1876" t="s">
        <v>380</v>
      </c>
      <c r="AI95" s="1876" t="s">
        <v>240</v>
      </c>
      <c r="AJ95" s="1876" t="s">
        <v>367</v>
      </c>
      <c r="AK95" s="1875" t="s">
        <v>381</v>
      </c>
      <c r="AL95" s="1876" t="s">
        <v>360</v>
      </c>
      <c r="AM95" s="1875" t="s">
        <v>154</v>
      </c>
    </row>
    <row r="96" spans="1:39" ht="52.8">
      <c r="A96" s="1875" t="s">
        <v>351</v>
      </c>
      <c r="B96" s="1875" t="s">
        <v>521</v>
      </c>
      <c r="C96" s="1875" t="s">
        <v>370</v>
      </c>
      <c r="D96" s="1876" t="s">
        <v>154</v>
      </c>
      <c r="E96" s="1876" t="s">
        <v>371</v>
      </c>
      <c r="F96" s="1876" t="s">
        <v>355</v>
      </c>
      <c r="G96" s="1876" t="s">
        <v>356</v>
      </c>
      <c r="H96" s="1877">
        <v>2324.2625400000002</v>
      </c>
      <c r="I96" s="1877">
        <v>2000</v>
      </c>
      <c r="J96" s="1876" t="s">
        <v>357</v>
      </c>
      <c r="K96" s="1878">
        <v>43475</v>
      </c>
      <c r="L96" s="1876" t="s">
        <v>372</v>
      </c>
      <c r="M96" s="1878" t="s">
        <v>373</v>
      </c>
      <c r="N96" s="1876" t="s">
        <v>359</v>
      </c>
      <c r="O96" s="1880">
        <v>46218</v>
      </c>
      <c r="P96" s="1875" t="s">
        <v>360</v>
      </c>
      <c r="Q96" s="1875" t="s">
        <v>397</v>
      </c>
      <c r="R96" s="1875" t="s">
        <v>426</v>
      </c>
      <c r="S96" s="1876" t="s">
        <v>361</v>
      </c>
      <c r="T96" s="1879" t="s">
        <v>427</v>
      </c>
      <c r="U96" s="1876" t="s">
        <v>360</v>
      </c>
      <c r="V96" s="1876" t="s">
        <v>377</v>
      </c>
      <c r="W96" s="1876" t="s">
        <v>360</v>
      </c>
      <c r="X96" s="1876" t="s">
        <v>378</v>
      </c>
      <c r="Y96" s="1876" t="s">
        <v>364</v>
      </c>
      <c r="Z96" s="1876" t="s">
        <v>154</v>
      </c>
      <c r="AA96" s="1876" t="s">
        <v>154</v>
      </c>
      <c r="AB96" s="1876" t="s">
        <v>154</v>
      </c>
      <c r="AC96" s="1876" t="s">
        <v>154</v>
      </c>
      <c r="AD96" s="1876" t="s">
        <v>154</v>
      </c>
      <c r="AE96" s="1876" t="s">
        <v>154</v>
      </c>
      <c r="AF96" s="1876" t="s">
        <v>359</v>
      </c>
      <c r="AG96" s="1875" t="s">
        <v>379</v>
      </c>
      <c r="AH96" s="1876" t="s">
        <v>380</v>
      </c>
      <c r="AI96" s="1876" t="s">
        <v>240</v>
      </c>
      <c r="AJ96" s="1876" t="s">
        <v>367</v>
      </c>
      <c r="AK96" s="1875" t="s">
        <v>381</v>
      </c>
      <c r="AL96" s="1876" t="s">
        <v>360</v>
      </c>
      <c r="AM96" s="1875" t="s">
        <v>154</v>
      </c>
    </row>
    <row r="97" spans="1:39" ht="52.8">
      <c r="A97" s="1875" t="s">
        <v>351</v>
      </c>
      <c r="B97" s="1875" t="s">
        <v>522</v>
      </c>
      <c r="C97" s="1875" t="s">
        <v>370</v>
      </c>
      <c r="D97" s="1876" t="s">
        <v>154</v>
      </c>
      <c r="E97" s="1876" t="s">
        <v>371</v>
      </c>
      <c r="F97" s="1876" t="s">
        <v>355</v>
      </c>
      <c r="G97" s="1876" t="s">
        <v>356</v>
      </c>
      <c r="H97" s="1877">
        <v>464.85251</v>
      </c>
      <c r="I97" s="1877">
        <v>400</v>
      </c>
      <c r="J97" s="1876" t="s">
        <v>357</v>
      </c>
      <c r="K97" s="1878">
        <v>43475</v>
      </c>
      <c r="L97" s="1876" t="s">
        <v>372</v>
      </c>
      <c r="M97" s="1878" t="s">
        <v>373</v>
      </c>
      <c r="N97" s="1876" t="s">
        <v>359</v>
      </c>
      <c r="O97" s="1880">
        <v>46218</v>
      </c>
      <c r="P97" s="1875" t="s">
        <v>360</v>
      </c>
      <c r="Q97" s="1875" t="s">
        <v>460</v>
      </c>
      <c r="R97" s="1875" t="s">
        <v>426</v>
      </c>
      <c r="S97" s="1876" t="s">
        <v>361</v>
      </c>
      <c r="T97" s="1879" t="s">
        <v>427</v>
      </c>
      <c r="U97" s="1876" t="s">
        <v>360</v>
      </c>
      <c r="V97" s="1876" t="s">
        <v>377</v>
      </c>
      <c r="W97" s="1876" t="s">
        <v>360</v>
      </c>
      <c r="X97" s="1876" t="s">
        <v>378</v>
      </c>
      <c r="Y97" s="1876" t="s">
        <v>364</v>
      </c>
      <c r="Z97" s="1876" t="s">
        <v>154</v>
      </c>
      <c r="AA97" s="1876" t="s">
        <v>154</v>
      </c>
      <c r="AB97" s="1876" t="s">
        <v>154</v>
      </c>
      <c r="AC97" s="1876" t="s">
        <v>154</v>
      </c>
      <c r="AD97" s="1876" t="s">
        <v>154</v>
      </c>
      <c r="AE97" s="1876" t="s">
        <v>154</v>
      </c>
      <c r="AF97" s="1876" t="s">
        <v>359</v>
      </c>
      <c r="AG97" s="1875" t="s">
        <v>379</v>
      </c>
      <c r="AH97" s="1876" t="s">
        <v>380</v>
      </c>
      <c r="AI97" s="1876" t="s">
        <v>240</v>
      </c>
      <c r="AJ97" s="1876" t="s">
        <v>367</v>
      </c>
      <c r="AK97" s="1875" t="s">
        <v>381</v>
      </c>
      <c r="AL97" s="1876" t="s">
        <v>360</v>
      </c>
      <c r="AM97" s="1875" t="s">
        <v>154</v>
      </c>
    </row>
    <row r="98" spans="1:39" ht="52.8">
      <c r="A98" s="1875" t="s">
        <v>351</v>
      </c>
      <c r="B98" s="1875" t="s">
        <v>523</v>
      </c>
      <c r="C98" s="1875" t="s">
        <v>370</v>
      </c>
      <c r="D98" s="1876" t="s">
        <v>154</v>
      </c>
      <c r="E98" s="1876" t="s">
        <v>371</v>
      </c>
      <c r="F98" s="1876" t="s">
        <v>355</v>
      </c>
      <c r="G98" s="1876" t="s">
        <v>356</v>
      </c>
      <c r="H98" s="1877">
        <v>7437.6401299999998</v>
      </c>
      <c r="I98" s="1877">
        <v>6400</v>
      </c>
      <c r="J98" s="1876" t="s">
        <v>357</v>
      </c>
      <c r="K98" s="1878">
        <v>43475</v>
      </c>
      <c r="L98" s="1876" t="s">
        <v>372</v>
      </c>
      <c r="M98" s="1878" t="s">
        <v>373</v>
      </c>
      <c r="N98" s="1876" t="s">
        <v>359</v>
      </c>
      <c r="O98" s="1880">
        <v>46218</v>
      </c>
      <c r="P98" s="1875" t="s">
        <v>360</v>
      </c>
      <c r="Q98" s="1875" t="s">
        <v>524</v>
      </c>
      <c r="R98" s="1875" t="s">
        <v>426</v>
      </c>
      <c r="S98" s="1876" t="s">
        <v>361</v>
      </c>
      <c r="T98" s="1879" t="s">
        <v>427</v>
      </c>
      <c r="U98" s="1876" t="s">
        <v>360</v>
      </c>
      <c r="V98" s="1876" t="s">
        <v>377</v>
      </c>
      <c r="W98" s="1876" t="s">
        <v>360</v>
      </c>
      <c r="X98" s="1876" t="s">
        <v>378</v>
      </c>
      <c r="Y98" s="1876" t="s">
        <v>364</v>
      </c>
      <c r="Z98" s="1876" t="s">
        <v>154</v>
      </c>
      <c r="AA98" s="1876" t="s">
        <v>154</v>
      </c>
      <c r="AB98" s="1876" t="s">
        <v>154</v>
      </c>
      <c r="AC98" s="1876" t="s">
        <v>154</v>
      </c>
      <c r="AD98" s="1876" t="s">
        <v>154</v>
      </c>
      <c r="AE98" s="1876" t="s">
        <v>154</v>
      </c>
      <c r="AF98" s="1876" t="s">
        <v>359</v>
      </c>
      <c r="AG98" s="1875" t="s">
        <v>379</v>
      </c>
      <c r="AH98" s="1876" t="s">
        <v>380</v>
      </c>
      <c r="AI98" s="1876" t="s">
        <v>240</v>
      </c>
      <c r="AJ98" s="1876" t="s">
        <v>367</v>
      </c>
      <c r="AK98" s="1875" t="s">
        <v>381</v>
      </c>
      <c r="AL98" s="1876" t="s">
        <v>360</v>
      </c>
      <c r="AM98" s="1875" t="s">
        <v>154</v>
      </c>
    </row>
    <row r="99" spans="1:39" ht="52.8">
      <c r="A99" s="1875" t="s">
        <v>351</v>
      </c>
      <c r="B99" s="1875" t="s">
        <v>525</v>
      </c>
      <c r="C99" s="1875" t="s">
        <v>370</v>
      </c>
      <c r="D99" s="1876" t="s">
        <v>154</v>
      </c>
      <c r="E99" s="1876" t="s">
        <v>371</v>
      </c>
      <c r="F99" s="1876" t="s">
        <v>355</v>
      </c>
      <c r="G99" s="1876" t="s">
        <v>356</v>
      </c>
      <c r="H99" s="1877">
        <v>464.85251</v>
      </c>
      <c r="I99" s="1877">
        <v>400</v>
      </c>
      <c r="J99" s="1876" t="s">
        <v>357</v>
      </c>
      <c r="K99" s="1878">
        <v>43475</v>
      </c>
      <c r="L99" s="1876" t="s">
        <v>372</v>
      </c>
      <c r="M99" s="1878" t="s">
        <v>373</v>
      </c>
      <c r="N99" s="1876" t="s">
        <v>359</v>
      </c>
      <c r="O99" s="1880">
        <v>46218</v>
      </c>
      <c r="P99" s="1875" t="s">
        <v>360</v>
      </c>
      <c r="Q99" s="1875" t="s">
        <v>460</v>
      </c>
      <c r="R99" s="1875" t="s">
        <v>426</v>
      </c>
      <c r="S99" s="1876" t="s">
        <v>361</v>
      </c>
      <c r="T99" s="1879" t="s">
        <v>427</v>
      </c>
      <c r="U99" s="1876" t="s">
        <v>360</v>
      </c>
      <c r="V99" s="1876" t="s">
        <v>377</v>
      </c>
      <c r="W99" s="1876" t="s">
        <v>360</v>
      </c>
      <c r="X99" s="1876" t="s">
        <v>378</v>
      </c>
      <c r="Y99" s="1876" t="s">
        <v>364</v>
      </c>
      <c r="Z99" s="1876" t="s">
        <v>154</v>
      </c>
      <c r="AA99" s="1876" t="s">
        <v>154</v>
      </c>
      <c r="AB99" s="1876" t="s">
        <v>154</v>
      </c>
      <c r="AC99" s="1876" t="s">
        <v>154</v>
      </c>
      <c r="AD99" s="1876" t="s">
        <v>154</v>
      </c>
      <c r="AE99" s="1876" t="s">
        <v>154</v>
      </c>
      <c r="AF99" s="1876" t="s">
        <v>359</v>
      </c>
      <c r="AG99" s="1875" t="s">
        <v>379</v>
      </c>
      <c r="AH99" s="1876" t="s">
        <v>380</v>
      </c>
      <c r="AI99" s="1876" t="s">
        <v>240</v>
      </c>
      <c r="AJ99" s="1876" t="s">
        <v>367</v>
      </c>
      <c r="AK99" s="1875" t="s">
        <v>381</v>
      </c>
      <c r="AL99" s="1876" t="s">
        <v>360</v>
      </c>
      <c r="AM99" s="1875" t="s">
        <v>154</v>
      </c>
    </row>
    <row r="100" spans="1:39" ht="52.8">
      <c r="A100" s="1875" t="s">
        <v>351</v>
      </c>
      <c r="B100" s="1875" t="s">
        <v>526</v>
      </c>
      <c r="C100" s="1875" t="s">
        <v>370</v>
      </c>
      <c r="D100" s="1876" t="s">
        <v>154</v>
      </c>
      <c r="E100" s="1876" t="s">
        <v>371</v>
      </c>
      <c r="F100" s="1876" t="s">
        <v>355</v>
      </c>
      <c r="G100" s="1876" t="s">
        <v>356</v>
      </c>
      <c r="H100" s="1877">
        <v>3253.96756</v>
      </c>
      <c r="I100" s="1877">
        <v>2800</v>
      </c>
      <c r="J100" s="1876" t="s">
        <v>357</v>
      </c>
      <c r="K100" s="1878">
        <v>43475</v>
      </c>
      <c r="L100" s="1876" t="s">
        <v>372</v>
      </c>
      <c r="M100" s="1878" t="s">
        <v>373</v>
      </c>
      <c r="N100" s="1876" t="s">
        <v>359</v>
      </c>
      <c r="O100" s="1880">
        <v>46218</v>
      </c>
      <c r="P100" s="1875" t="s">
        <v>360</v>
      </c>
      <c r="Q100" s="1875" t="s">
        <v>527</v>
      </c>
      <c r="R100" s="1875" t="s">
        <v>426</v>
      </c>
      <c r="S100" s="1876" t="s">
        <v>361</v>
      </c>
      <c r="T100" s="1879" t="s">
        <v>427</v>
      </c>
      <c r="U100" s="1876" t="s">
        <v>360</v>
      </c>
      <c r="V100" s="1876" t="s">
        <v>377</v>
      </c>
      <c r="W100" s="1876" t="s">
        <v>360</v>
      </c>
      <c r="X100" s="1876" t="s">
        <v>378</v>
      </c>
      <c r="Y100" s="1876" t="s">
        <v>364</v>
      </c>
      <c r="Z100" s="1876" t="s">
        <v>154</v>
      </c>
      <c r="AA100" s="1876" t="s">
        <v>154</v>
      </c>
      <c r="AB100" s="1876" t="s">
        <v>154</v>
      </c>
      <c r="AC100" s="1876" t="s">
        <v>154</v>
      </c>
      <c r="AD100" s="1876" t="s">
        <v>154</v>
      </c>
      <c r="AE100" s="1876" t="s">
        <v>154</v>
      </c>
      <c r="AF100" s="1876" t="s">
        <v>359</v>
      </c>
      <c r="AG100" s="1875" t="s">
        <v>379</v>
      </c>
      <c r="AH100" s="1876" t="s">
        <v>380</v>
      </c>
      <c r="AI100" s="1876" t="s">
        <v>240</v>
      </c>
      <c r="AJ100" s="1876" t="s">
        <v>367</v>
      </c>
      <c r="AK100" s="1875" t="s">
        <v>381</v>
      </c>
      <c r="AL100" s="1876" t="s">
        <v>360</v>
      </c>
      <c r="AM100" s="1875" t="s">
        <v>154</v>
      </c>
    </row>
    <row r="101" spans="1:39" ht="52.8">
      <c r="A101" s="1875" t="s">
        <v>351</v>
      </c>
      <c r="B101" s="1875" t="s">
        <v>528</v>
      </c>
      <c r="C101" s="1875" t="s">
        <v>370</v>
      </c>
      <c r="D101" s="1876" t="s">
        <v>154</v>
      </c>
      <c r="E101" s="1876" t="s">
        <v>371</v>
      </c>
      <c r="F101" s="1876" t="s">
        <v>355</v>
      </c>
      <c r="G101" s="1876" t="s">
        <v>356</v>
      </c>
      <c r="H101" s="1877">
        <v>2091.8362900000002</v>
      </c>
      <c r="I101" s="1877">
        <v>1800</v>
      </c>
      <c r="J101" s="1876" t="s">
        <v>357</v>
      </c>
      <c r="K101" s="1878">
        <v>43476</v>
      </c>
      <c r="L101" s="1876" t="s">
        <v>372</v>
      </c>
      <c r="M101" s="1878" t="s">
        <v>373</v>
      </c>
      <c r="N101" s="1876" t="s">
        <v>359</v>
      </c>
      <c r="O101" s="1880">
        <v>46218</v>
      </c>
      <c r="P101" s="1875" t="s">
        <v>360</v>
      </c>
      <c r="Q101" s="1875" t="s">
        <v>529</v>
      </c>
      <c r="R101" s="1875" t="s">
        <v>426</v>
      </c>
      <c r="S101" s="1876" t="s">
        <v>361</v>
      </c>
      <c r="T101" s="1879" t="s">
        <v>427</v>
      </c>
      <c r="U101" s="1876" t="s">
        <v>360</v>
      </c>
      <c r="V101" s="1876" t="s">
        <v>377</v>
      </c>
      <c r="W101" s="1876" t="s">
        <v>360</v>
      </c>
      <c r="X101" s="1876" t="s">
        <v>378</v>
      </c>
      <c r="Y101" s="1876" t="s">
        <v>364</v>
      </c>
      <c r="Z101" s="1876" t="s">
        <v>154</v>
      </c>
      <c r="AA101" s="1876" t="s">
        <v>154</v>
      </c>
      <c r="AB101" s="1876" t="s">
        <v>154</v>
      </c>
      <c r="AC101" s="1876" t="s">
        <v>154</v>
      </c>
      <c r="AD101" s="1876" t="s">
        <v>154</v>
      </c>
      <c r="AE101" s="1876" t="s">
        <v>154</v>
      </c>
      <c r="AF101" s="1876" t="s">
        <v>359</v>
      </c>
      <c r="AG101" s="1875" t="s">
        <v>379</v>
      </c>
      <c r="AH101" s="1876" t="s">
        <v>380</v>
      </c>
      <c r="AI101" s="1876" t="s">
        <v>240</v>
      </c>
      <c r="AJ101" s="1876" t="s">
        <v>367</v>
      </c>
      <c r="AK101" s="1875" t="s">
        <v>381</v>
      </c>
      <c r="AL101" s="1876" t="s">
        <v>360</v>
      </c>
      <c r="AM101" s="1875" t="s">
        <v>154</v>
      </c>
    </row>
    <row r="102" spans="1:39" ht="52.8">
      <c r="A102" s="1875" t="s">
        <v>351</v>
      </c>
      <c r="B102" s="1875" t="s">
        <v>530</v>
      </c>
      <c r="C102" s="1875" t="s">
        <v>370</v>
      </c>
      <c r="D102" s="1876" t="s">
        <v>154</v>
      </c>
      <c r="E102" s="1876" t="s">
        <v>371</v>
      </c>
      <c r="F102" s="1876" t="s">
        <v>355</v>
      </c>
      <c r="G102" s="1876" t="s">
        <v>356</v>
      </c>
      <c r="H102" s="1877">
        <v>348.63938000000002</v>
      </c>
      <c r="I102" s="1877">
        <v>300</v>
      </c>
      <c r="J102" s="1876" t="s">
        <v>357</v>
      </c>
      <c r="K102" s="1878">
        <v>43476</v>
      </c>
      <c r="L102" s="1876" t="s">
        <v>372</v>
      </c>
      <c r="M102" s="1878" t="s">
        <v>373</v>
      </c>
      <c r="N102" s="1876" t="s">
        <v>359</v>
      </c>
      <c r="O102" s="1880">
        <v>46218</v>
      </c>
      <c r="P102" s="1875" t="s">
        <v>360</v>
      </c>
      <c r="Q102" s="1875" t="s">
        <v>531</v>
      </c>
      <c r="R102" s="1875" t="s">
        <v>426</v>
      </c>
      <c r="S102" s="1876" t="s">
        <v>361</v>
      </c>
      <c r="T102" s="1879" t="s">
        <v>427</v>
      </c>
      <c r="U102" s="1876" t="s">
        <v>360</v>
      </c>
      <c r="V102" s="1876" t="s">
        <v>377</v>
      </c>
      <c r="W102" s="1876" t="s">
        <v>360</v>
      </c>
      <c r="X102" s="1876" t="s">
        <v>378</v>
      </c>
      <c r="Y102" s="1876" t="s">
        <v>364</v>
      </c>
      <c r="Z102" s="1876" t="s">
        <v>154</v>
      </c>
      <c r="AA102" s="1876" t="s">
        <v>154</v>
      </c>
      <c r="AB102" s="1876" t="s">
        <v>154</v>
      </c>
      <c r="AC102" s="1876" t="s">
        <v>154</v>
      </c>
      <c r="AD102" s="1876" t="s">
        <v>154</v>
      </c>
      <c r="AE102" s="1876" t="s">
        <v>154</v>
      </c>
      <c r="AF102" s="1876" t="s">
        <v>359</v>
      </c>
      <c r="AG102" s="1875" t="s">
        <v>379</v>
      </c>
      <c r="AH102" s="1876" t="s">
        <v>380</v>
      </c>
      <c r="AI102" s="1876" t="s">
        <v>240</v>
      </c>
      <c r="AJ102" s="1876" t="s">
        <v>367</v>
      </c>
      <c r="AK102" s="1875" t="s">
        <v>381</v>
      </c>
      <c r="AL102" s="1876" t="s">
        <v>360</v>
      </c>
      <c r="AM102" s="1875" t="s">
        <v>154</v>
      </c>
    </row>
    <row r="103" spans="1:39" ht="52.8">
      <c r="A103" s="1875" t="s">
        <v>351</v>
      </c>
      <c r="B103" s="1875" t="s">
        <v>532</v>
      </c>
      <c r="C103" s="1875" t="s">
        <v>370</v>
      </c>
      <c r="D103" s="1876" t="s">
        <v>154</v>
      </c>
      <c r="E103" s="1876" t="s">
        <v>371</v>
      </c>
      <c r="F103" s="1876" t="s">
        <v>355</v>
      </c>
      <c r="G103" s="1876" t="s">
        <v>356</v>
      </c>
      <c r="H103" s="1877">
        <v>2091.8362900000002</v>
      </c>
      <c r="I103" s="1877">
        <v>1800</v>
      </c>
      <c r="J103" s="1876" t="s">
        <v>357</v>
      </c>
      <c r="K103" s="1878">
        <v>43476</v>
      </c>
      <c r="L103" s="1876" t="s">
        <v>372</v>
      </c>
      <c r="M103" s="1878" t="s">
        <v>373</v>
      </c>
      <c r="N103" s="1876" t="s">
        <v>359</v>
      </c>
      <c r="O103" s="1880">
        <v>46218</v>
      </c>
      <c r="P103" s="1875" t="s">
        <v>360</v>
      </c>
      <c r="Q103" s="1875" t="s">
        <v>529</v>
      </c>
      <c r="R103" s="1875" t="s">
        <v>426</v>
      </c>
      <c r="S103" s="1876" t="s">
        <v>361</v>
      </c>
      <c r="T103" s="1879" t="s">
        <v>427</v>
      </c>
      <c r="U103" s="1876" t="s">
        <v>360</v>
      </c>
      <c r="V103" s="1876" t="s">
        <v>377</v>
      </c>
      <c r="W103" s="1876" t="s">
        <v>360</v>
      </c>
      <c r="X103" s="1876" t="s">
        <v>378</v>
      </c>
      <c r="Y103" s="1876" t="s">
        <v>364</v>
      </c>
      <c r="Z103" s="1876" t="s">
        <v>154</v>
      </c>
      <c r="AA103" s="1876" t="s">
        <v>154</v>
      </c>
      <c r="AB103" s="1876" t="s">
        <v>154</v>
      </c>
      <c r="AC103" s="1876" t="s">
        <v>154</v>
      </c>
      <c r="AD103" s="1876" t="s">
        <v>154</v>
      </c>
      <c r="AE103" s="1876" t="s">
        <v>154</v>
      </c>
      <c r="AF103" s="1876" t="s">
        <v>359</v>
      </c>
      <c r="AG103" s="1875" t="s">
        <v>379</v>
      </c>
      <c r="AH103" s="1876" t="s">
        <v>380</v>
      </c>
      <c r="AI103" s="1876" t="s">
        <v>240</v>
      </c>
      <c r="AJ103" s="1876" t="s">
        <v>367</v>
      </c>
      <c r="AK103" s="1875" t="s">
        <v>381</v>
      </c>
      <c r="AL103" s="1876" t="s">
        <v>360</v>
      </c>
      <c r="AM103" s="1875" t="s">
        <v>154</v>
      </c>
    </row>
    <row r="104" spans="1:39" ht="52.8">
      <c r="A104" s="1875" t="s">
        <v>351</v>
      </c>
      <c r="B104" s="1875" t="s">
        <v>533</v>
      </c>
      <c r="C104" s="1875" t="s">
        <v>370</v>
      </c>
      <c r="D104" s="1876" t="s">
        <v>154</v>
      </c>
      <c r="E104" s="1876" t="s">
        <v>371</v>
      </c>
      <c r="F104" s="1876" t="s">
        <v>355</v>
      </c>
      <c r="G104" s="1876" t="s">
        <v>356</v>
      </c>
      <c r="H104" s="1877">
        <v>348.63938000000002</v>
      </c>
      <c r="I104" s="1877">
        <v>300</v>
      </c>
      <c r="J104" s="1876" t="s">
        <v>357</v>
      </c>
      <c r="K104" s="1878">
        <v>43476</v>
      </c>
      <c r="L104" s="1876" t="s">
        <v>372</v>
      </c>
      <c r="M104" s="1878" t="s">
        <v>373</v>
      </c>
      <c r="N104" s="1876" t="s">
        <v>359</v>
      </c>
      <c r="O104" s="1880">
        <v>46218</v>
      </c>
      <c r="P104" s="1875" t="s">
        <v>360</v>
      </c>
      <c r="Q104" s="1875" t="s">
        <v>531</v>
      </c>
      <c r="R104" s="1875" t="s">
        <v>426</v>
      </c>
      <c r="S104" s="1876" t="s">
        <v>361</v>
      </c>
      <c r="T104" s="1879" t="s">
        <v>427</v>
      </c>
      <c r="U104" s="1876" t="s">
        <v>360</v>
      </c>
      <c r="V104" s="1876" t="s">
        <v>377</v>
      </c>
      <c r="W104" s="1876" t="s">
        <v>360</v>
      </c>
      <c r="X104" s="1876" t="s">
        <v>378</v>
      </c>
      <c r="Y104" s="1876" t="s">
        <v>364</v>
      </c>
      <c r="Z104" s="1876" t="s">
        <v>154</v>
      </c>
      <c r="AA104" s="1876" t="s">
        <v>154</v>
      </c>
      <c r="AB104" s="1876" t="s">
        <v>154</v>
      </c>
      <c r="AC104" s="1876" t="s">
        <v>154</v>
      </c>
      <c r="AD104" s="1876" t="s">
        <v>154</v>
      </c>
      <c r="AE104" s="1876" t="s">
        <v>154</v>
      </c>
      <c r="AF104" s="1876" t="s">
        <v>359</v>
      </c>
      <c r="AG104" s="1875" t="s">
        <v>379</v>
      </c>
      <c r="AH104" s="1876" t="s">
        <v>380</v>
      </c>
      <c r="AI104" s="1876" t="s">
        <v>240</v>
      </c>
      <c r="AJ104" s="1876" t="s">
        <v>367</v>
      </c>
      <c r="AK104" s="1875" t="s">
        <v>381</v>
      </c>
      <c r="AL104" s="1876" t="s">
        <v>360</v>
      </c>
      <c r="AM104" s="1875" t="s">
        <v>154</v>
      </c>
    </row>
    <row r="105" spans="1:39" ht="52.8">
      <c r="A105" s="1875" t="s">
        <v>351</v>
      </c>
      <c r="B105" s="1875" t="s">
        <v>534</v>
      </c>
      <c r="C105" s="1875" t="s">
        <v>370</v>
      </c>
      <c r="D105" s="1876" t="s">
        <v>154</v>
      </c>
      <c r="E105" s="1876" t="s">
        <v>371</v>
      </c>
      <c r="F105" s="1876" t="s">
        <v>355</v>
      </c>
      <c r="G105" s="1876" t="s">
        <v>356</v>
      </c>
      <c r="H105" s="1877">
        <v>12202.378339999999</v>
      </c>
      <c r="I105" s="1877">
        <v>10500</v>
      </c>
      <c r="J105" s="1876" t="s">
        <v>357</v>
      </c>
      <c r="K105" s="1878">
        <v>43476</v>
      </c>
      <c r="L105" s="1876" t="s">
        <v>372</v>
      </c>
      <c r="M105" s="1878" t="s">
        <v>373</v>
      </c>
      <c r="N105" s="1876" t="s">
        <v>359</v>
      </c>
      <c r="O105" s="1880">
        <v>46218</v>
      </c>
      <c r="P105" s="1875" t="s">
        <v>360</v>
      </c>
      <c r="Q105" s="1875" t="s">
        <v>447</v>
      </c>
      <c r="R105" s="1875" t="s">
        <v>426</v>
      </c>
      <c r="S105" s="1876" t="s">
        <v>361</v>
      </c>
      <c r="T105" s="1879" t="s">
        <v>427</v>
      </c>
      <c r="U105" s="1876" t="s">
        <v>360</v>
      </c>
      <c r="V105" s="1876" t="s">
        <v>377</v>
      </c>
      <c r="W105" s="1876" t="s">
        <v>360</v>
      </c>
      <c r="X105" s="1876" t="s">
        <v>378</v>
      </c>
      <c r="Y105" s="1876" t="s">
        <v>364</v>
      </c>
      <c r="Z105" s="1876" t="s">
        <v>154</v>
      </c>
      <c r="AA105" s="1876" t="s">
        <v>154</v>
      </c>
      <c r="AB105" s="1876" t="s">
        <v>154</v>
      </c>
      <c r="AC105" s="1876" t="s">
        <v>154</v>
      </c>
      <c r="AD105" s="1876" t="s">
        <v>154</v>
      </c>
      <c r="AE105" s="1876" t="s">
        <v>154</v>
      </c>
      <c r="AF105" s="1876" t="s">
        <v>359</v>
      </c>
      <c r="AG105" s="1875" t="s">
        <v>379</v>
      </c>
      <c r="AH105" s="1876" t="s">
        <v>380</v>
      </c>
      <c r="AI105" s="1876" t="s">
        <v>240</v>
      </c>
      <c r="AJ105" s="1876" t="s">
        <v>367</v>
      </c>
      <c r="AK105" s="1875" t="s">
        <v>381</v>
      </c>
      <c r="AL105" s="1876" t="s">
        <v>360</v>
      </c>
      <c r="AM105" s="1875" t="s">
        <v>154</v>
      </c>
    </row>
    <row r="106" spans="1:39" ht="52.8">
      <c r="A106" s="1875" t="s">
        <v>351</v>
      </c>
      <c r="B106" s="1875" t="s">
        <v>535</v>
      </c>
      <c r="C106" s="1875" t="s">
        <v>370</v>
      </c>
      <c r="D106" s="1876" t="s">
        <v>154</v>
      </c>
      <c r="E106" s="1876" t="s">
        <v>371</v>
      </c>
      <c r="F106" s="1876" t="s">
        <v>355</v>
      </c>
      <c r="G106" s="1876" t="s">
        <v>356</v>
      </c>
      <c r="H106" s="1877">
        <v>348.63938000000002</v>
      </c>
      <c r="I106" s="1877">
        <v>300</v>
      </c>
      <c r="J106" s="1876" t="s">
        <v>357</v>
      </c>
      <c r="K106" s="1878">
        <v>43476</v>
      </c>
      <c r="L106" s="1876" t="s">
        <v>372</v>
      </c>
      <c r="M106" s="1878" t="s">
        <v>373</v>
      </c>
      <c r="N106" s="1876" t="s">
        <v>359</v>
      </c>
      <c r="O106" s="1880">
        <v>46218</v>
      </c>
      <c r="P106" s="1875" t="s">
        <v>360</v>
      </c>
      <c r="Q106" s="1875" t="s">
        <v>531</v>
      </c>
      <c r="R106" s="1875" t="s">
        <v>426</v>
      </c>
      <c r="S106" s="1876" t="s">
        <v>361</v>
      </c>
      <c r="T106" s="1879" t="s">
        <v>427</v>
      </c>
      <c r="U106" s="1876" t="s">
        <v>360</v>
      </c>
      <c r="V106" s="1876" t="s">
        <v>377</v>
      </c>
      <c r="W106" s="1876" t="s">
        <v>360</v>
      </c>
      <c r="X106" s="1876" t="s">
        <v>378</v>
      </c>
      <c r="Y106" s="1876" t="s">
        <v>364</v>
      </c>
      <c r="Z106" s="1876" t="s">
        <v>154</v>
      </c>
      <c r="AA106" s="1876" t="s">
        <v>154</v>
      </c>
      <c r="AB106" s="1876" t="s">
        <v>154</v>
      </c>
      <c r="AC106" s="1876" t="s">
        <v>154</v>
      </c>
      <c r="AD106" s="1876" t="s">
        <v>154</v>
      </c>
      <c r="AE106" s="1876" t="s">
        <v>154</v>
      </c>
      <c r="AF106" s="1876" t="s">
        <v>359</v>
      </c>
      <c r="AG106" s="1875" t="s">
        <v>379</v>
      </c>
      <c r="AH106" s="1876" t="s">
        <v>380</v>
      </c>
      <c r="AI106" s="1876" t="s">
        <v>240</v>
      </c>
      <c r="AJ106" s="1876" t="s">
        <v>367</v>
      </c>
      <c r="AK106" s="1875" t="s">
        <v>381</v>
      </c>
      <c r="AL106" s="1876" t="s">
        <v>360</v>
      </c>
      <c r="AM106" s="1875" t="s">
        <v>154</v>
      </c>
    </row>
    <row r="107" spans="1:39" ht="52.8">
      <c r="A107" s="1875" t="s">
        <v>351</v>
      </c>
      <c r="B107" s="1875" t="s">
        <v>536</v>
      </c>
      <c r="C107" s="1875" t="s">
        <v>370</v>
      </c>
      <c r="D107" s="1876" t="s">
        <v>154</v>
      </c>
      <c r="E107" s="1876" t="s">
        <v>371</v>
      </c>
      <c r="F107" s="1876" t="s">
        <v>355</v>
      </c>
      <c r="G107" s="1876" t="s">
        <v>356</v>
      </c>
      <c r="H107" s="1877">
        <v>26705.264999999999</v>
      </c>
      <c r="I107" s="1877">
        <v>25000</v>
      </c>
      <c r="J107" s="1876" t="s">
        <v>357</v>
      </c>
      <c r="K107" s="1878">
        <v>43476</v>
      </c>
      <c r="L107" s="1876" t="s">
        <v>372</v>
      </c>
      <c r="M107" s="1878" t="s">
        <v>373</v>
      </c>
      <c r="N107" s="1876" t="s">
        <v>359</v>
      </c>
      <c r="O107" s="1880">
        <v>46402</v>
      </c>
      <c r="P107" s="1875" t="s">
        <v>360</v>
      </c>
      <c r="Q107" s="1875" t="s">
        <v>537</v>
      </c>
      <c r="R107" s="1875" t="s">
        <v>375</v>
      </c>
      <c r="S107" s="1876" t="s">
        <v>361</v>
      </c>
      <c r="T107" s="1879" t="s">
        <v>538</v>
      </c>
      <c r="U107" s="1876" t="s">
        <v>360</v>
      </c>
      <c r="V107" s="1876" t="s">
        <v>377</v>
      </c>
      <c r="W107" s="1876" t="s">
        <v>360</v>
      </c>
      <c r="X107" s="1876" t="s">
        <v>378</v>
      </c>
      <c r="Y107" s="1876" t="s">
        <v>364</v>
      </c>
      <c r="Z107" s="1876" t="s">
        <v>154</v>
      </c>
      <c r="AA107" s="1876" t="s">
        <v>154</v>
      </c>
      <c r="AB107" s="1876" t="s">
        <v>154</v>
      </c>
      <c r="AC107" s="1876" t="s">
        <v>154</v>
      </c>
      <c r="AD107" s="1876" t="s">
        <v>154</v>
      </c>
      <c r="AE107" s="1876" t="s">
        <v>154</v>
      </c>
      <c r="AF107" s="1876" t="s">
        <v>359</v>
      </c>
      <c r="AG107" s="1875" t="s">
        <v>379</v>
      </c>
      <c r="AH107" s="1876" t="s">
        <v>380</v>
      </c>
      <c r="AI107" s="1876" t="s">
        <v>240</v>
      </c>
      <c r="AJ107" s="1876" t="s">
        <v>367</v>
      </c>
      <c r="AK107" s="1875" t="s">
        <v>381</v>
      </c>
      <c r="AL107" s="1876" t="s">
        <v>360</v>
      </c>
      <c r="AM107" s="1875" t="s">
        <v>154</v>
      </c>
    </row>
    <row r="108" spans="1:39" ht="52.8">
      <c r="A108" s="1875" t="s">
        <v>351</v>
      </c>
      <c r="B108" s="1875" t="s">
        <v>539</v>
      </c>
      <c r="C108" s="1875" t="s">
        <v>370</v>
      </c>
      <c r="D108" s="1876" t="s">
        <v>154</v>
      </c>
      <c r="E108" s="1876" t="s">
        <v>371</v>
      </c>
      <c r="F108" s="1876" t="s">
        <v>355</v>
      </c>
      <c r="G108" s="1876" t="s">
        <v>356</v>
      </c>
      <c r="H108" s="1877">
        <v>12818.5272</v>
      </c>
      <c r="I108" s="1877">
        <v>12000</v>
      </c>
      <c r="J108" s="1876" t="s">
        <v>357</v>
      </c>
      <c r="K108" s="1878">
        <v>43476</v>
      </c>
      <c r="L108" s="1876" t="s">
        <v>372</v>
      </c>
      <c r="M108" s="1878" t="s">
        <v>373</v>
      </c>
      <c r="N108" s="1876" t="s">
        <v>359</v>
      </c>
      <c r="O108" s="1880">
        <v>46402</v>
      </c>
      <c r="P108" s="1875" t="s">
        <v>360</v>
      </c>
      <c r="Q108" s="1875" t="s">
        <v>438</v>
      </c>
      <c r="R108" s="1875" t="s">
        <v>375</v>
      </c>
      <c r="S108" s="1876" t="s">
        <v>361</v>
      </c>
      <c r="T108" s="1879" t="s">
        <v>538</v>
      </c>
      <c r="U108" s="1876" t="s">
        <v>360</v>
      </c>
      <c r="V108" s="1876" t="s">
        <v>377</v>
      </c>
      <c r="W108" s="1876" t="s">
        <v>360</v>
      </c>
      <c r="X108" s="1876" t="s">
        <v>378</v>
      </c>
      <c r="Y108" s="1876" t="s">
        <v>364</v>
      </c>
      <c r="Z108" s="1876" t="s">
        <v>154</v>
      </c>
      <c r="AA108" s="1876" t="s">
        <v>154</v>
      </c>
      <c r="AB108" s="1876" t="s">
        <v>154</v>
      </c>
      <c r="AC108" s="1876" t="s">
        <v>154</v>
      </c>
      <c r="AD108" s="1876" t="s">
        <v>154</v>
      </c>
      <c r="AE108" s="1876" t="s">
        <v>154</v>
      </c>
      <c r="AF108" s="1876" t="s">
        <v>359</v>
      </c>
      <c r="AG108" s="1875" t="s">
        <v>379</v>
      </c>
      <c r="AH108" s="1876" t="s">
        <v>380</v>
      </c>
      <c r="AI108" s="1876" t="s">
        <v>240</v>
      </c>
      <c r="AJ108" s="1876" t="s">
        <v>367</v>
      </c>
      <c r="AK108" s="1875" t="s">
        <v>381</v>
      </c>
      <c r="AL108" s="1876" t="s">
        <v>360</v>
      </c>
      <c r="AM108" s="1875" t="s">
        <v>154</v>
      </c>
    </row>
    <row r="109" spans="1:39" ht="52.8">
      <c r="A109" s="1875" t="s">
        <v>351</v>
      </c>
      <c r="B109" s="1875" t="s">
        <v>540</v>
      </c>
      <c r="C109" s="1875" t="s">
        <v>370</v>
      </c>
      <c r="D109" s="1876" t="s">
        <v>154</v>
      </c>
      <c r="E109" s="1876" t="s">
        <v>371</v>
      </c>
      <c r="F109" s="1876" t="s">
        <v>355</v>
      </c>
      <c r="G109" s="1876" t="s">
        <v>356</v>
      </c>
      <c r="H109" s="1877">
        <v>12818.5272</v>
      </c>
      <c r="I109" s="1877">
        <v>12000</v>
      </c>
      <c r="J109" s="1876" t="s">
        <v>357</v>
      </c>
      <c r="K109" s="1878">
        <v>43476</v>
      </c>
      <c r="L109" s="1876" t="s">
        <v>372</v>
      </c>
      <c r="M109" s="1878" t="s">
        <v>373</v>
      </c>
      <c r="N109" s="1876" t="s">
        <v>359</v>
      </c>
      <c r="O109" s="1880">
        <v>46402</v>
      </c>
      <c r="P109" s="1875" t="s">
        <v>360</v>
      </c>
      <c r="Q109" s="1875" t="s">
        <v>438</v>
      </c>
      <c r="R109" s="1875" t="s">
        <v>375</v>
      </c>
      <c r="S109" s="1876" t="s">
        <v>361</v>
      </c>
      <c r="T109" s="1879" t="s">
        <v>538</v>
      </c>
      <c r="U109" s="1876" t="s">
        <v>360</v>
      </c>
      <c r="V109" s="1876" t="s">
        <v>377</v>
      </c>
      <c r="W109" s="1876" t="s">
        <v>360</v>
      </c>
      <c r="X109" s="1876" t="s">
        <v>378</v>
      </c>
      <c r="Y109" s="1876" t="s">
        <v>364</v>
      </c>
      <c r="Z109" s="1876" t="s">
        <v>154</v>
      </c>
      <c r="AA109" s="1876" t="s">
        <v>154</v>
      </c>
      <c r="AB109" s="1876" t="s">
        <v>154</v>
      </c>
      <c r="AC109" s="1876" t="s">
        <v>154</v>
      </c>
      <c r="AD109" s="1876" t="s">
        <v>154</v>
      </c>
      <c r="AE109" s="1876" t="s">
        <v>154</v>
      </c>
      <c r="AF109" s="1876" t="s">
        <v>359</v>
      </c>
      <c r="AG109" s="1875" t="s">
        <v>379</v>
      </c>
      <c r="AH109" s="1876" t="s">
        <v>380</v>
      </c>
      <c r="AI109" s="1876" t="s">
        <v>240</v>
      </c>
      <c r="AJ109" s="1876" t="s">
        <v>367</v>
      </c>
      <c r="AK109" s="1875" t="s">
        <v>381</v>
      </c>
      <c r="AL109" s="1876" t="s">
        <v>360</v>
      </c>
      <c r="AM109" s="1875" t="s">
        <v>154</v>
      </c>
    </row>
    <row r="110" spans="1:39" ht="52.8">
      <c r="A110" s="1875" t="s">
        <v>351</v>
      </c>
      <c r="B110" s="1875" t="s">
        <v>541</v>
      </c>
      <c r="C110" s="1875" t="s">
        <v>370</v>
      </c>
      <c r="D110" s="1876" t="s">
        <v>154</v>
      </c>
      <c r="E110" s="1876" t="s">
        <v>371</v>
      </c>
      <c r="F110" s="1876" t="s">
        <v>355</v>
      </c>
      <c r="G110" s="1876" t="s">
        <v>356</v>
      </c>
      <c r="H110" s="1877">
        <v>1068.2106000000001</v>
      </c>
      <c r="I110" s="1877">
        <v>1000</v>
      </c>
      <c r="J110" s="1876" t="s">
        <v>357</v>
      </c>
      <c r="K110" s="1878">
        <v>43476</v>
      </c>
      <c r="L110" s="1876" t="s">
        <v>372</v>
      </c>
      <c r="M110" s="1878" t="s">
        <v>373</v>
      </c>
      <c r="N110" s="1876" t="s">
        <v>359</v>
      </c>
      <c r="O110" s="1880">
        <v>46402</v>
      </c>
      <c r="P110" s="1875" t="s">
        <v>360</v>
      </c>
      <c r="Q110" s="1875" t="s">
        <v>422</v>
      </c>
      <c r="R110" s="1875" t="s">
        <v>375</v>
      </c>
      <c r="S110" s="1876" t="s">
        <v>361</v>
      </c>
      <c r="T110" s="1879" t="s">
        <v>538</v>
      </c>
      <c r="U110" s="1876" t="s">
        <v>360</v>
      </c>
      <c r="V110" s="1876" t="s">
        <v>377</v>
      </c>
      <c r="W110" s="1876" t="s">
        <v>360</v>
      </c>
      <c r="X110" s="1876" t="s">
        <v>378</v>
      </c>
      <c r="Y110" s="1876" t="s">
        <v>364</v>
      </c>
      <c r="Z110" s="1876" t="s">
        <v>154</v>
      </c>
      <c r="AA110" s="1876" t="s">
        <v>154</v>
      </c>
      <c r="AB110" s="1876" t="s">
        <v>154</v>
      </c>
      <c r="AC110" s="1876" t="s">
        <v>154</v>
      </c>
      <c r="AD110" s="1876" t="s">
        <v>154</v>
      </c>
      <c r="AE110" s="1876" t="s">
        <v>154</v>
      </c>
      <c r="AF110" s="1876" t="s">
        <v>359</v>
      </c>
      <c r="AG110" s="1875" t="s">
        <v>379</v>
      </c>
      <c r="AH110" s="1876" t="s">
        <v>380</v>
      </c>
      <c r="AI110" s="1876" t="s">
        <v>240</v>
      </c>
      <c r="AJ110" s="1876" t="s">
        <v>367</v>
      </c>
      <c r="AK110" s="1875" t="s">
        <v>381</v>
      </c>
      <c r="AL110" s="1876" t="s">
        <v>360</v>
      </c>
      <c r="AM110" s="1875" t="s">
        <v>154</v>
      </c>
    </row>
    <row r="111" spans="1:39" ht="52.8">
      <c r="A111" s="1875" t="s">
        <v>351</v>
      </c>
      <c r="B111" s="1875" t="s">
        <v>542</v>
      </c>
      <c r="C111" s="1875" t="s">
        <v>370</v>
      </c>
      <c r="D111" s="1876" t="s">
        <v>154</v>
      </c>
      <c r="E111" s="1876" t="s">
        <v>371</v>
      </c>
      <c r="F111" s="1876" t="s">
        <v>355</v>
      </c>
      <c r="G111" s="1876" t="s">
        <v>356</v>
      </c>
      <c r="H111" s="1877">
        <v>29750.560509999999</v>
      </c>
      <c r="I111" s="1877">
        <v>25600</v>
      </c>
      <c r="J111" s="1876" t="s">
        <v>357</v>
      </c>
      <c r="K111" s="1878">
        <v>43476</v>
      </c>
      <c r="L111" s="1876" t="s">
        <v>372</v>
      </c>
      <c r="M111" s="1878" t="s">
        <v>373</v>
      </c>
      <c r="N111" s="1876" t="s">
        <v>359</v>
      </c>
      <c r="O111" s="1880">
        <v>46218</v>
      </c>
      <c r="P111" s="1875" t="s">
        <v>360</v>
      </c>
      <c r="Q111" s="1875" t="s">
        <v>543</v>
      </c>
      <c r="R111" s="1875" t="s">
        <v>426</v>
      </c>
      <c r="S111" s="1876" t="s">
        <v>361</v>
      </c>
      <c r="T111" s="1879" t="s">
        <v>427</v>
      </c>
      <c r="U111" s="1876" t="s">
        <v>360</v>
      </c>
      <c r="V111" s="1876" t="s">
        <v>377</v>
      </c>
      <c r="W111" s="1876" t="s">
        <v>360</v>
      </c>
      <c r="X111" s="1876" t="s">
        <v>378</v>
      </c>
      <c r="Y111" s="1876" t="s">
        <v>364</v>
      </c>
      <c r="Z111" s="1876" t="s">
        <v>154</v>
      </c>
      <c r="AA111" s="1876" t="s">
        <v>154</v>
      </c>
      <c r="AB111" s="1876" t="s">
        <v>154</v>
      </c>
      <c r="AC111" s="1876" t="s">
        <v>154</v>
      </c>
      <c r="AD111" s="1876" t="s">
        <v>154</v>
      </c>
      <c r="AE111" s="1876" t="s">
        <v>154</v>
      </c>
      <c r="AF111" s="1876" t="s">
        <v>359</v>
      </c>
      <c r="AG111" s="1875" t="s">
        <v>379</v>
      </c>
      <c r="AH111" s="1876" t="s">
        <v>380</v>
      </c>
      <c r="AI111" s="1876" t="s">
        <v>240</v>
      </c>
      <c r="AJ111" s="1876" t="s">
        <v>367</v>
      </c>
      <c r="AK111" s="1875" t="s">
        <v>381</v>
      </c>
      <c r="AL111" s="1876" t="s">
        <v>360</v>
      </c>
      <c r="AM111" s="1875" t="s">
        <v>154</v>
      </c>
    </row>
    <row r="112" spans="1:39" ht="52.8">
      <c r="A112" s="1875" t="s">
        <v>351</v>
      </c>
      <c r="B112" s="1875" t="s">
        <v>544</v>
      </c>
      <c r="C112" s="1875" t="s">
        <v>370</v>
      </c>
      <c r="D112" s="1876" t="s">
        <v>154</v>
      </c>
      <c r="E112" s="1876" t="s">
        <v>371</v>
      </c>
      <c r="F112" s="1876" t="s">
        <v>355</v>
      </c>
      <c r="G112" s="1876" t="s">
        <v>356</v>
      </c>
      <c r="H112" s="1877">
        <v>18129.247809999997</v>
      </c>
      <c r="I112" s="1877">
        <v>15600</v>
      </c>
      <c r="J112" s="1876" t="s">
        <v>357</v>
      </c>
      <c r="K112" s="1878">
        <v>43476</v>
      </c>
      <c r="L112" s="1876" t="s">
        <v>372</v>
      </c>
      <c r="M112" s="1878" t="s">
        <v>373</v>
      </c>
      <c r="N112" s="1876" t="s">
        <v>359</v>
      </c>
      <c r="O112" s="1880">
        <v>46218</v>
      </c>
      <c r="P112" s="1875" t="s">
        <v>360</v>
      </c>
      <c r="Q112" s="1875" t="s">
        <v>482</v>
      </c>
      <c r="R112" s="1875" t="s">
        <v>426</v>
      </c>
      <c r="S112" s="1876" t="s">
        <v>361</v>
      </c>
      <c r="T112" s="1879" t="s">
        <v>427</v>
      </c>
      <c r="U112" s="1876" t="s">
        <v>360</v>
      </c>
      <c r="V112" s="1876" t="s">
        <v>377</v>
      </c>
      <c r="W112" s="1876" t="s">
        <v>360</v>
      </c>
      <c r="X112" s="1876" t="s">
        <v>378</v>
      </c>
      <c r="Y112" s="1876" t="s">
        <v>364</v>
      </c>
      <c r="Z112" s="1876" t="s">
        <v>154</v>
      </c>
      <c r="AA112" s="1876" t="s">
        <v>154</v>
      </c>
      <c r="AB112" s="1876" t="s">
        <v>154</v>
      </c>
      <c r="AC112" s="1876" t="s">
        <v>154</v>
      </c>
      <c r="AD112" s="1876" t="s">
        <v>154</v>
      </c>
      <c r="AE112" s="1876" t="s">
        <v>154</v>
      </c>
      <c r="AF112" s="1876" t="s">
        <v>359</v>
      </c>
      <c r="AG112" s="1875" t="s">
        <v>379</v>
      </c>
      <c r="AH112" s="1876" t="s">
        <v>380</v>
      </c>
      <c r="AI112" s="1876" t="s">
        <v>240</v>
      </c>
      <c r="AJ112" s="1876" t="s">
        <v>367</v>
      </c>
      <c r="AK112" s="1875" t="s">
        <v>381</v>
      </c>
      <c r="AL112" s="1876" t="s">
        <v>360</v>
      </c>
      <c r="AM112" s="1875" t="s">
        <v>154</v>
      </c>
    </row>
    <row r="113" spans="1:39" ht="52.8">
      <c r="A113" s="1875" t="s">
        <v>351</v>
      </c>
      <c r="B113" s="1875" t="s">
        <v>545</v>
      </c>
      <c r="C113" s="1875" t="s">
        <v>370</v>
      </c>
      <c r="D113" s="1876" t="s">
        <v>154</v>
      </c>
      <c r="E113" s="1876" t="s">
        <v>371</v>
      </c>
      <c r="F113" s="1876" t="s">
        <v>355</v>
      </c>
      <c r="G113" s="1876" t="s">
        <v>356</v>
      </c>
      <c r="H113" s="1877">
        <v>4648.5250800000003</v>
      </c>
      <c r="I113" s="1877">
        <v>4000</v>
      </c>
      <c r="J113" s="1876" t="s">
        <v>357</v>
      </c>
      <c r="K113" s="1878">
        <v>43476</v>
      </c>
      <c r="L113" s="1876" t="s">
        <v>372</v>
      </c>
      <c r="M113" s="1878" t="s">
        <v>373</v>
      </c>
      <c r="N113" s="1876" t="s">
        <v>359</v>
      </c>
      <c r="O113" s="1880">
        <v>46218</v>
      </c>
      <c r="P113" s="1875" t="s">
        <v>360</v>
      </c>
      <c r="Q113" s="1875" t="s">
        <v>451</v>
      </c>
      <c r="R113" s="1875" t="s">
        <v>426</v>
      </c>
      <c r="S113" s="1876" t="s">
        <v>361</v>
      </c>
      <c r="T113" s="1879" t="s">
        <v>427</v>
      </c>
      <c r="U113" s="1876" t="s">
        <v>360</v>
      </c>
      <c r="V113" s="1876" t="s">
        <v>377</v>
      </c>
      <c r="W113" s="1876" t="s">
        <v>360</v>
      </c>
      <c r="X113" s="1876" t="s">
        <v>378</v>
      </c>
      <c r="Y113" s="1876" t="s">
        <v>364</v>
      </c>
      <c r="Z113" s="1876" t="s">
        <v>154</v>
      </c>
      <c r="AA113" s="1876" t="s">
        <v>154</v>
      </c>
      <c r="AB113" s="1876" t="s">
        <v>154</v>
      </c>
      <c r="AC113" s="1876" t="s">
        <v>154</v>
      </c>
      <c r="AD113" s="1876" t="s">
        <v>154</v>
      </c>
      <c r="AE113" s="1876" t="s">
        <v>154</v>
      </c>
      <c r="AF113" s="1876" t="s">
        <v>359</v>
      </c>
      <c r="AG113" s="1875" t="s">
        <v>379</v>
      </c>
      <c r="AH113" s="1876" t="s">
        <v>380</v>
      </c>
      <c r="AI113" s="1876" t="s">
        <v>240</v>
      </c>
      <c r="AJ113" s="1876" t="s">
        <v>367</v>
      </c>
      <c r="AK113" s="1875" t="s">
        <v>381</v>
      </c>
      <c r="AL113" s="1876" t="s">
        <v>360</v>
      </c>
      <c r="AM113" s="1875" t="s">
        <v>154</v>
      </c>
    </row>
    <row r="114" spans="1:39" ht="52.8">
      <c r="A114" s="1875" t="s">
        <v>351</v>
      </c>
      <c r="B114" s="1875" t="s">
        <v>546</v>
      </c>
      <c r="C114" s="1875" t="s">
        <v>370</v>
      </c>
      <c r="D114" s="1876" t="s">
        <v>154</v>
      </c>
      <c r="E114" s="1876" t="s">
        <v>371</v>
      </c>
      <c r="F114" s="1876" t="s">
        <v>355</v>
      </c>
      <c r="G114" s="1876" t="s">
        <v>356</v>
      </c>
      <c r="H114" s="1877">
        <v>5578.2300999999998</v>
      </c>
      <c r="I114" s="1877">
        <v>4800</v>
      </c>
      <c r="J114" s="1876" t="s">
        <v>357</v>
      </c>
      <c r="K114" s="1878">
        <v>43476</v>
      </c>
      <c r="L114" s="1876" t="s">
        <v>372</v>
      </c>
      <c r="M114" s="1878" t="s">
        <v>373</v>
      </c>
      <c r="N114" s="1876" t="s">
        <v>359</v>
      </c>
      <c r="O114" s="1880">
        <v>46218</v>
      </c>
      <c r="P114" s="1875" t="s">
        <v>360</v>
      </c>
      <c r="Q114" s="1875" t="s">
        <v>480</v>
      </c>
      <c r="R114" s="1875" t="s">
        <v>426</v>
      </c>
      <c r="S114" s="1876" t="s">
        <v>361</v>
      </c>
      <c r="T114" s="1879" t="s">
        <v>427</v>
      </c>
      <c r="U114" s="1876" t="s">
        <v>360</v>
      </c>
      <c r="V114" s="1876" t="s">
        <v>377</v>
      </c>
      <c r="W114" s="1876" t="s">
        <v>360</v>
      </c>
      <c r="X114" s="1876" t="s">
        <v>378</v>
      </c>
      <c r="Y114" s="1876" t="s">
        <v>364</v>
      </c>
      <c r="Z114" s="1876" t="s">
        <v>154</v>
      </c>
      <c r="AA114" s="1876" t="s">
        <v>154</v>
      </c>
      <c r="AB114" s="1876" t="s">
        <v>154</v>
      </c>
      <c r="AC114" s="1876" t="s">
        <v>154</v>
      </c>
      <c r="AD114" s="1876" t="s">
        <v>154</v>
      </c>
      <c r="AE114" s="1876" t="s">
        <v>154</v>
      </c>
      <c r="AF114" s="1876" t="s">
        <v>359</v>
      </c>
      <c r="AG114" s="1875" t="s">
        <v>379</v>
      </c>
      <c r="AH114" s="1876" t="s">
        <v>380</v>
      </c>
      <c r="AI114" s="1876" t="s">
        <v>240</v>
      </c>
      <c r="AJ114" s="1876" t="s">
        <v>367</v>
      </c>
      <c r="AK114" s="1875" t="s">
        <v>381</v>
      </c>
      <c r="AL114" s="1876" t="s">
        <v>360</v>
      </c>
      <c r="AM114" s="1875" t="s">
        <v>154</v>
      </c>
    </row>
    <row r="115" spans="1:39" ht="52.8">
      <c r="A115" s="1875" t="s">
        <v>351</v>
      </c>
      <c r="B115" s="1875" t="s">
        <v>547</v>
      </c>
      <c r="C115" s="1875" t="s">
        <v>370</v>
      </c>
      <c r="D115" s="1876" t="s">
        <v>154</v>
      </c>
      <c r="E115" s="1876" t="s">
        <v>371</v>
      </c>
      <c r="F115" s="1876" t="s">
        <v>355</v>
      </c>
      <c r="G115" s="1876" t="s">
        <v>356</v>
      </c>
      <c r="H115" s="1877">
        <v>11963.82056</v>
      </c>
      <c r="I115" s="1877">
        <v>11200</v>
      </c>
      <c r="J115" s="1876" t="s">
        <v>357</v>
      </c>
      <c r="K115" s="1878">
        <v>43479</v>
      </c>
      <c r="L115" s="1876" t="s">
        <v>372</v>
      </c>
      <c r="M115" s="1878" t="s">
        <v>373</v>
      </c>
      <c r="N115" s="1876" t="s">
        <v>359</v>
      </c>
      <c r="O115" s="1880">
        <v>46402</v>
      </c>
      <c r="P115" s="1875" t="s">
        <v>360</v>
      </c>
      <c r="Q115" s="1875" t="s">
        <v>548</v>
      </c>
      <c r="R115" s="1875" t="s">
        <v>375</v>
      </c>
      <c r="S115" s="1876" t="s">
        <v>361</v>
      </c>
      <c r="T115" s="1879" t="s">
        <v>549</v>
      </c>
      <c r="U115" s="1876" t="s">
        <v>360</v>
      </c>
      <c r="V115" s="1876" t="s">
        <v>377</v>
      </c>
      <c r="W115" s="1876" t="s">
        <v>360</v>
      </c>
      <c r="X115" s="1876" t="s">
        <v>378</v>
      </c>
      <c r="Y115" s="1876" t="s">
        <v>364</v>
      </c>
      <c r="Z115" s="1876" t="s">
        <v>154</v>
      </c>
      <c r="AA115" s="1876" t="s">
        <v>154</v>
      </c>
      <c r="AB115" s="1876" t="s">
        <v>154</v>
      </c>
      <c r="AC115" s="1876" t="s">
        <v>154</v>
      </c>
      <c r="AD115" s="1876" t="s">
        <v>154</v>
      </c>
      <c r="AE115" s="1876" t="s">
        <v>154</v>
      </c>
      <c r="AF115" s="1876" t="s">
        <v>359</v>
      </c>
      <c r="AG115" s="1875" t="s">
        <v>379</v>
      </c>
      <c r="AH115" s="1876" t="s">
        <v>380</v>
      </c>
      <c r="AI115" s="1876" t="s">
        <v>240</v>
      </c>
      <c r="AJ115" s="1876" t="s">
        <v>367</v>
      </c>
      <c r="AK115" s="1875" t="s">
        <v>381</v>
      </c>
      <c r="AL115" s="1876" t="s">
        <v>360</v>
      </c>
      <c r="AM115" s="1875" t="s">
        <v>154</v>
      </c>
    </row>
    <row r="116" spans="1:39" ht="52.8">
      <c r="A116" s="1875" t="s">
        <v>351</v>
      </c>
      <c r="B116" s="1875" t="s">
        <v>550</v>
      </c>
      <c r="C116" s="1875" t="s">
        <v>370</v>
      </c>
      <c r="D116" s="1876" t="s">
        <v>154</v>
      </c>
      <c r="E116" s="1876" t="s">
        <v>371</v>
      </c>
      <c r="F116" s="1876" t="s">
        <v>355</v>
      </c>
      <c r="G116" s="1876" t="s">
        <v>356</v>
      </c>
      <c r="H116" s="1877">
        <v>854.55861000000004</v>
      </c>
      <c r="I116" s="1877">
        <v>800</v>
      </c>
      <c r="J116" s="1876" t="s">
        <v>357</v>
      </c>
      <c r="K116" s="1878">
        <v>43479</v>
      </c>
      <c r="L116" s="1876" t="s">
        <v>372</v>
      </c>
      <c r="M116" s="1878" t="s">
        <v>373</v>
      </c>
      <c r="N116" s="1876" t="s">
        <v>359</v>
      </c>
      <c r="O116" s="1880">
        <v>46402</v>
      </c>
      <c r="P116" s="1875" t="s">
        <v>360</v>
      </c>
      <c r="Q116" s="1875" t="s">
        <v>458</v>
      </c>
      <c r="R116" s="1875" t="s">
        <v>375</v>
      </c>
      <c r="S116" s="1876" t="s">
        <v>361</v>
      </c>
      <c r="T116" s="1879" t="s">
        <v>549</v>
      </c>
      <c r="U116" s="1876" t="s">
        <v>360</v>
      </c>
      <c r="V116" s="1876" t="s">
        <v>377</v>
      </c>
      <c r="W116" s="1876" t="s">
        <v>360</v>
      </c>
      <c r="X116" s="1876" t="s">
        <v>378</v>
      </c>
      <c r="Y116" s="1876" t="s">
        <v>364</v>
      </c>
      <c r="Z116" s="1876" t="s">
        <v>154</v>
      </c>
      <c r="AA116" s="1876" t="s">
        <v>154</v>
      </c>
      <c r="AB116" s="1876" t="s">
        <v>154</v>
      </c>
      <c r="AC116" s="1876" t="s">
        <v>154</v>
      </c>
      <c r="AD116" s="1876" t="s">
        <v>154</v>
      </c>
      <c r="AE116" s="1876" t="s">
        <v>154</v>
      </c>
      <c r="AF116" s="1876" t="s">
        <v>359</v>
      </c>
      <c r="AG116" s="1875" t="s">
        <v>379</v>
      </c>
      <c r="AH116" s="1876" t="s">
        <v>380</v>
      </c>
      <c r="AI116" s="1876" t="s">
        <v>240</v>
      </c>
      <c r="AJ116" s="1876" t="s">
        <v>367</v>
      </c>
      <c r="AK116" s="1875" t="s">
        <v>381</v>
      </c>
      <c r="AL116" s="1876" t="s">
        <v>360</v>
      </c>
      <c r="AM116" s="1875" t="s">
        <v>154</v>
      </c>
    </row>
    <row r="117" spans="1:39" ht="52.8">
      <c r="A117" s="1875" t="s">
        <v>351</v>
      </c>
      <c r="B117" s="1875" t="s">
        <v>551</v>
      </c>
      <c r="C117" s="1875" t="s">
        <v>370</v>
      </c>
      <c r="D117" s="1876" t="s">
        <v>154</v>
      </c>
      <c r="E117" s="1876" t="s">
        <v>371</v>
      </c>
      <c r="F117" s="1876" t="s">
        <v>355</v>
      </c>
      <c r="G117" s="1876" t="s">
        <v>356</v>
      </c>
      <c r="H117" s="1877">
        <v>1281.8379199999999</v>
      </c>
      <c r="I117" s="1877">
        <v>1200</v>
      </c>
      <c r="J117" s="1876" t="s">
        <v>357</v>
      </c>
      <c r="K117" s="1878">
        <v>43479</v>
      </c>
      <c r="L117" s="1876" t="s">
        <v>372</v>
      </c>
      <c r="M117" s="1878" t="s">
        <v>373</v>
      </c>
      <c r="N117" s="1876" t="s">
        <v>359</v>
      </c>
      <c r="O117" s="1880">
        <v>46402</v>
      </c>
      <c r="P117" s="1875" t="s">
        <v>360</v>
      </c>
      <c r="Q117" s="1875" t="s">
        <v>462</v>
      </c>
      <c r="R117" s="1875" t="s">
        <v>375</v>
      </c>
      <c r="S117" s="1876" t="s">
        <v>361</v>
      </c>
      <c r="T117" s="1879" t="s">
        <v>549</v>
      </c>
      <c r="U117" s="1876" t="s">
        <v>360</v>
      </c>
      <c r="V117" s="1876" t="s">
        <v>377</v>
      </c>
      <c r="W117" s="1876" t="s">
        <v>360</v>
      </c>
      <c r="X117" s="1876" t="s">
        <v>378</v>
      </c>
      <c r="Y117" s="1876" t="s">
        <v>364</v>
      </c>
      <c r="Z117" s="1876" t="s">
        <v>154</v>
      </c>
      <c r="AA117" s="1876" t="s">
        <v>154</v>
      </c>
      <c r="AB117" s="1876" t="s">
        <v>154</v>
      </c>
      <c r="AC117" s="1876" t="s">
        <v>154</v>
      </c>
      <c r="AD117" s="1876" t="s">
        <v>154</v>
      </c>
      <c r="AE117" s="1876" t="s">
        <v>154</v>
      </c>
      <c r="AF117" s="1876" t="s">
        <v>359</v>
      </c>
      <c r="AG117" s="1875" t="s">
        <v>379</v>
      </c>
      <c r="AH117" s="1876" t="s">
        <v>380</v>
      </c>
      <c r="AI117" s="1876" t="s">
        <v>240</v>
      </c>
      <c r="AJ117" s="1876" t="s">
        <v>367</v>
      </c>
      <c r="AK117" s="1875" t="s">
        <v>381</v>
      </c>
      <c r="AL117" s="1876" t="s">
        <v>360</v>
      </c>
      <c r="AM117" s="1875" t="s">
        <v>154</v>
      </c>
    </row>
    <row r="118" spans="1:39" ht="52.8">
      <c r="A118" s="1875" t="s">
        <v>351</v>
      </c>
      <c r="B118" s="1875" t="s">
        <v>552</v>
      </c>
      <c r="C118" s="1875" t="s">
        <v>370</v>
      </c>
      <c r="D118" s="1876" t="s">
        <v>154</v>
      </c>
      <c r="E118" s="1876" t="s">
        <v>371</v>
      </c>
      <c r="F118" s="1876" t="s">
        <v>355</v>
      </c>
      <c r="G118" s="1876" t="s">
        <v>356</v>
      </c>
      <c r="H118" s="1877">
        <v>10459.181430000001</v>
      </c>
      <c r="I118" s="1877">
        <v>9000</v>
      </c>
      <c r="J118" s="1876" t="s">
        <v>357</v>
      </c>
      <c r="K118" s="1878">
        <v>43479</v>
      </c>
      <c r="L118" s="1876" t="s">
        <v>372</v>
      </c>
      <c r="M118" s="1878" t="s">
        <v>373</v>
      </c>
      <c r="N118" s="1876" t="s">
        <v>359</v>
      </c>
      <c r="O118" s="1880">
        <v>46218</v>
      </c>
      <c r="P118" s="1875" t="s">
        <v>360</v>
      </c>
      <c r="Q118" s="1875" t="s">
        <v>553</v>
      </c>
      <c r="R118" s="1875" t="s">
        <v>375</v>
      </c>
      <c r="S118" s="1876" t="s">
        <v>361</v>
      </c>
      <c r="T118" s="1879" t="s">
        <v>427</v>
      </c>
      <c r="U118" s="1876" t="s">
        <v>360</v>
      </c>
      <c r="V118" s="1876" t="s">
        <v>377</v>
      </c>
      <c r="W118" s="1876" t="s">
        <v>360</v>
      </c>
      <c r="X118" s="1876" t="s">
        <v>378</v>
      </c>
      <c r="Y118" s="1876" t="s">
        <v>364</v>
      </c>
      <c r="Z118" s="1876" t="s">
        <v>154</v>
      </c>
      <c r="AA118" s="1876" t="s">
        <v>154</v>
      </c>
      <c r="AB118" s="1876" t="s">
        <v>154</v>
      </c>
      <c r="AC118" s="1876" t="s">
        <v>154</v>
      </c>
      <c r="AD118" s="1876" t="s">
        <v>154</v>
      </c>
      <c r="AE118" s="1876" t="s">
        <v>154</v>
      </c>
      <c r="AF118" s="1876" t="s">
        <v>359</v>
      </c>
      <c r="AG118" s="1875" t="s">
        <v>379</v>
      </c>
      <c r="AH118" s="1876" t="s">
        <v>380</v>
      </c>
      <c r="AI118" s="1876" t="s">
        <v>240</v>
      </c>
      <c r="AJ118" s="1876" t="s">
        <v>367</v>
      </c>
      <c r="AK118" s="1875" t="s">
        <v>381</v>
      </c>
      <c r="AL118" s="1876" t="s">
        <v>360</v>
      </c>
      <c r="AM118" s="1875" t="s">
        <v>154</v>
      </c>
    </row>
    <row r="119" spans="1:39" ht="52.8">
      <c r="A119" s="1875" t="s">
        <v>351</v>
      </c>
      <c r="B119" s="1875" t="s">
        <v>554</v>
      </c>
      <c r="C119" s="1875" t="s">
        <v>370</v>
      </c>
      <c r="D119" s="1876" t="s">
        <v>154</v>
      </c>
      <c r="E119" s="1876" t="s">
        <v>371</v>
      </c>
      <c r="F119" s="1876" t="s">
        <v>355</v>
      </c>
      <c r="G119" s="1876" t="s">
        <v>356</v>
      </c>
      <c r="H119" s="1877">
        <v>12818.37917</v>
      </c>
      <c r="I119" s="1877">
        <v>12000</v>
      </c>
      <c r="J119" s="1876" t="s">
        <v>357</v>
      </c>
      <c r="K119" s="1878">
        <v>43479</v>
      </c>
      <c r="L119" s="1876" t="s">
        <v>372</v>
      </c>
      <c r="M119" s="1878" t="s">
        <v>373</v>
      </c>
      <c r="N119" s="1876" t="s">
        <v>359</v>
      </c>
      <c r="O119" s="1880">
        <v>46402</v>
      </c>
      <c r="P119" s="1875" t="s">
        <v>360</v>
      </c>
      <c r="Q119" s="1875" t="s">
        <v>438</v>
      </c>
      <c r="R119" s="1875" t="s">
        <v>375</v>
      </c>
      <c r="S119" s="1876" t="s">
        <v>361</v>
      </c>
      <c r="T119" s="1879" t="s">
        <v>549</v>
      </c>
      <c r="U119" s="1876" t="s">
        <v>360</v>
      </c>
      <c r="V119" s="1876" t="s">
        <v>377</v>
      </c>
      <c r="W119" s="1876" t="s">
        <v>360</v>
      </c>
      <c r="X119" s="1876" t="s">
        <v>378</v>
      </c>
      <c r="Y119" s="1876" t="s">
        <v>364</v>
      </c>
      <c r="Z119" s="1876" t="s">
        <v>154</v>
      </c>
      <c r="AA119" s="1876" t="s">
        <v>154</v>
      </c>
      <c r="AB119" s="1876" t="s">
        <v>154</v>
      </c>
      <c r="AC119" s="1876" t="s">
        <v>154</v>
      </c>
      <c r="AD119" s="1876" t="s">
        <v>154</v>
      </c>
      <c r="AE119" s="1876" t="s">
        <v>154</v>
      </c>
      <c r="AF119" s="1876" t="s">
        <v>359</v>
      </c>
      <c r="AG119" s="1875" t="s">
        <v>379</v>
      </c>
      <c r="AH119" s="1876" t="s">
        <v>380</v>
      </c>
      <c r="AI119" s="1876" t="s">
        <v>240</v>
      </c>
      <c r="AJ119" s="1876" t="s">
        <v>367</v>
      </c>
      <c r="AK119" s="1875" t="s">
        <v>381</v>
      </c>
      <c r="AL119" s="1876" t="s">
        <v>360</v>
      </c>
      <c r="AM119" s="1875" t="s">
        <v>154</v>
      </c>
    </row>
    <row r="120" spans="1:39" ht="52.8">
      <c r="A120" s="1875" t="s">
        <v>351</v>
      </c>
      <c r="B120" s="1875" t="s">
        <v>555</v>
      </c>
      <c r="C120" s="1875" t="s">
        <v>370</v>
      </c>
      <c r="D120" s="1876" t="s">
        <v>154</v>
      </c>
      <c r="E120" s="1876" t="s">
        <v>371</v>
      </c>
      <c r="F120" s="1876" t="s">
        <v>355</v>
      </c>
      <c r="G120" s="1876" t="s">
        <v>356</v>
      </c>
      <c r="H120" s="1877">
        <v>8545.5861199999999</v>
      </c>
      <c r="I120" s="1877">
        <v>8000</v>
      </c>
      <c r="J120" s="1876" t="s">
        <v>357</v>
      </c>
      <c r="K120" s="1878">
        <v>43479</v>
      </c>
      <c r="L120" s="1876" t="s">
        <v>372</v>
      </c>
      <c r="M120" s="1878" t="s">
        <v>373</v>
      </c>
      <c r="N120" s="1876" t="s">
        <v>359</v>
      </c>
      <c r="O120" s="1880">
        <v>46402</v>
      </c>
      <c r="P120" s="1875" t="s">
        <v>360</v>
      </c>
      <c r="Q120" s="1875" t="s">
        <v>505</v>
      </c>
      <c r="R120" s="1875" t="s">
        <v>375</v>
      </c>
      <c r="S120" s="1876" t="s">
        <v>361</v>
      </c>
      <c r="T120" s="1879" t="s">
        <v>549</v>
      </c>
      <c r="U120" s="1876" t="s">
        <v>360</v>
      </c>
      <c r="V120" s="1876" t="s">
        <v>377</v>
      </c>
      <c r="W120" s="1876" t="s">
        <v>360</v>
      </c>
      <c r="X120" s="1876" t="s">
        <v>378</v>
      </c>
      <c r="Y120" s="1876" t="s">
        <v>364</v>
      </c>
      <c r="Z120" s="1876" t="s">
        <v>154</v>
      </c>
      <c r="AA120" s="1876" t="s">
        <v>154</v>
      </c>
      <c r="AB120" s="1876" t="s">
        <v>154</v>
      </c>
      <c r="AC120" s="1876" t="s">
        <v>154</v>
      </c>
      <c r="AD120" s="1876" t="s">
        <v>154</v>
      </c>
      <c r="AE120" s="1876" t="s">
        <v>154</v>
      </c>
      <c r="AF120" s="1876" t="s">
        <v>359</v>
      </c>
      <c r="AG120" s="1875" t="s">
        <v>379</v>
      </c>
      <c r="AH120" s="1876" t="s">
        <v>380</v>
      </c>
      <c r="AI120" s="1876" t="s">
        <v>240</v>
      </c>
      <c r="AJ120" s="1876" t="s">
        <v>367</v>
      </c>
      <c r="AK120" s="1875" t="s">
        <v>381</v>
      </c>
      <c r="AL120" s="1876" t="s">
        <v>360</v>
      </c>
      <c r="AM120" s="1875" t="s">
        <v>154</v>
      </c>
    </row>
    <row r="121" spans="1:39" ht="52.8">
      <c r="A121" s="1875" t="s">
        <v>351</v>
      </c>
      <c r="B121" s="1875" t="s">
        <v>556</v>
      </c>
      <c r="C121" s="1875" t="s">
        <v>370</v>
      </c>
      <c r="D121" s="1876" t="s">
        <v>154</v>
      </c>
      <c r="E121" s="1876" t="s">
        <v>371</v>
      </c>
      <c r="F121" s="1876" t="s">
        <v>355</v>
      </c>
      <c r="G121" s="1876" t="s">
        <v>356</v>
      </c>
      <c r="H121" s="1877">
        <v>427.27931000000001</v>
      </c>
      <c r="I121" s="1877">
        <v>400</v>
      </c>
      <c r="J121" s="1876" t="s">
        <v>357</v>
      </c>
      <c r="K121" s="1878">
        <v>43479</v>
      </c>
      <c r="L121" s="1876" t="s">
        <v>372</v>
      </c>
      <c r="M121" s="1878" t="s">
        <v>373</v>
      </c>
      <c r="N121" s="1876" t="s">
        <v>359</v>
      </c>
      <c r="O121" s="1880">
        <v>46402</v>
      </c>
      <c r="P121" s="1875" t="s">
        <v>360</v>
      </c>
      <c r="Q121" s="1875" t="s">
        <v>460</v>
      </c>
      <c r="R121" s="1875" t="s">
        <v>375</v>
      </c>
      <c r="S121" s="1876" t="s">
        <v>361</v>
      </c>
      <c r="T121" s="1879" t="s">
        <v>549</v>
      </c>
      <c r="U121" s="1876" t="s">
        <v>360</v>
      </c>
      <c r="V121" s="1876" t="s">
        <v>377</v>
      </c>
      <c r="W121" s="1876" t="s">
        <v>360</v>
      </c>
      <c r="X121" s="1876" t="s">
        <v>378</v>
      </c>
      <c r="Y121" s="1876" t="s">
        <v>364</v>
      </c>
      <c r="Z121" s="1876" t="s">
        <v>154</v>
      </c>
      <c r="AA121" s="1876" t="s">
        <v>154</v>
      </c>
      <c r="AB121" s="1876" t="s">
        <v>154</v>
      </c>
      <c r="AC121" s="1876" t="s">
        <v>154</v>
      </c>
      <c r="AD121" s="1876" t="s">
        <v>154</v>
      </c>
      <c r="AE121" s="1876" t="s">
        <v>154</v>
      </c>
      <c r="AF121" s="1876" t="s">
        <v>359</v>
      </c>
      <c r="AG121" s="1875" t="s">
        <v>379</v>
      </c>
      <c r="AH121" s="1876" t="s">
        <v>380</v>
      </c>
      <c r="AI121" s="1876" t="s">
        <v>240</v>
      </c>
      <c r="AJ121" s="1876" t="s">
        <v>367</v>
      </c>
      <c r="AK121" s="1875" t="s">
        <v>381</v>
      </c>
      <c r="AL121" s="1876" t="s">
        <v>360</v>
      </c>
      <c r="AM121" s="1875" t="s">
        <v>154</v>
      </c>
    </row>
    <row r="122" spans="1:39" ht="52.8">
      <c r="A122" s="1875" t="s">
        <v>351</v>
      </c>
      <c r="B122" s="1875" t="s">
        <v>557</v>
      </c>
      <c r="C122" s="1875" t="s">
        <v>370</v>
      </c>
      <c r="D122" s="1876" t="s">
        <v>154</v>
      </c>
      <c r="E122" s="1876" t="s">
        <v>371</v>
      </c>
      <c r="F122" s="1876" t="s">
        <v>355</v>
      </c>
      <c r="G122" s="1876" t="s">
        <v>356</v>
      </c>
      <c r="H122" s="1877">
        <v>1281.8379199999999</v>
      </c>
      <c r="I122" s="1877">
        <v>1200</v>
      </c>
      <c r="J122" s="1876" t="s">
        <v>357</v>
      </c>
      <c r="K122" s="1878">
        <v>43479</v>
      </c>
      <c r="L122" s="1876" t="s">
        <v>372</v>
      </c>
      <c r="M122" s="1878" t="s">
        <v>373</v>
      </c>
      <c r="N122" s="1876" t="s">
        <v>359</v>
      </c>
      <c r="O122" s="1880">
        <v>46402</v>
      </c>
      <c r="P122" s="1875" t="s">
        <v>360</v>
      </c>
      <c r="Q122" s="1875" t="s">
        <v>462</v>
      </c>
      <c r="R122" s="1875" t="s">
        <v>375</v>
      </c>
      <c r="S122" s="1876" t="s">
        <v>361</v>
      </c>
      <c r="T122" s="1879" t="s">
        <v>549</v>
      </c>
      <c r="U122" s="1876" t="s">
        <v>360</v>
      </c>
      <c r="V122" s="1876" t="s">
        <v>377</v>
      </c>
      <c r="W122" s="1876" t="s">
        <v>360</v>
      </c>
      <c r="X122" s="1876" t="s">
        <v>378</v>
      </c>
      <c r="Y122" s="1876" t="s">
        <v>364</v>
      </c>
      <c r="Z122" s="1876" t="s">
        <v>154</v>
      </c>
      <c r="AA122" s="1876" t="s">
        <v>154</v>
      </c>
      <c r="AB122" s="1876" t="s">
        <v>154</v>
      </c>
      <c r="AC122" s="1876" t="s">
        <v>154</v>
      </c>
      <c r="AD122" s="1876" t="s">
        <v>154</v>
      </c>
      <c r="AE122" s="1876" t="s">
        <v>154</v>
      </c>
      <c r="AF122" s="1876" t="s">
        <v>359</v>
      </c>
      <c r="AG122" s="1875" t="s">
        <v>379</v>
      </c>
      <c r="AH122" s="1876" t="s">
        <v>380</v>
      </c>
      <c r="AI122" s="1876" t="s">
        <v>240</v>
      </c>
      <c r="AJ122" s="1876" t="s">
        <v>367</v>
      </c>
      <c r="AK122" s="1875" t="s">
        <v>381</v>
      </c>
      <c r="AL122" s="1876" t="s">
        <v>360</v>
      </c>
      <c r="AM122" s="1875" t="s">
        <v>154</v>
      </c>
    </row>
    <row r="123" spans="1:39" ht="52.8">
      <c r="A123" s="1875" t="s">
        <v>351</v>
      </c>
      <c r="B123" s="1875" t="s">
        <v>558</v>
      </c>
      <c r="C123" s="1875" t="s">
        <v>370</v>
      </c>
      <c r="D123" s="1876" t="s">
        <v>154</v>
      </c>
      <c r="E123" s="1876" t="s">
        <v>371</v>
      </c>
      <c r="F123" s="1876" t="s">
        <v>355</v>
      </c>
      <c r="G123" s="1876" t="s">
        <v>356</v>
      </c>
      <c r="H123" s="1877">
        <v>10254.70334</v>
      </c>
      <c r="I123" s="1877">
        <v>9600</v>
      </c>
      <c r="J123" s="1876" t="s">
        <v>357</v>
      </c>
      <c r="K123" s="1878">
        <v>43479</v>
      </c>
      <c r="L123" s="1876" t="s">
        <v>372</v>
      </c>
      <c r="M123" s="1878" t="s">
        <v>373</v>
      </c>
      <c r="N123" s="1876" t="s">
        <v>359</v>
      </c>
      <c r="O123" s="1880">
        <v>46402</v>
      </c>
      <c r="P123" s="1875" t="s">
        <v>360</v>
      </c>
      <c r="Q123" s="1875" t="s">
        <v>559</v>
      </c>
      <c r="R123" s="1875" t="s">
        <v>375</v>
      </c>
      <c r="S123" s="1876" t="s">
        <v>361</v>
      </c>
      <c r="T123" s="1879" t="s">
        <v>549</v>
      </c>
      <c r="U123" s="1876" t="s">
        <v>360</v>
      </c>
      <c r="V123" s="1876" t="s">
        <v>377</v>
      </c>
      <c r="W123" s="1876" t="s">
        <v>360</v>
      </c>
      <c r="X123" s="1876" t="s">
        <v>378</v>
      </c>
      <c r="Y123" s="1876" t="s">
        <v>364</v>
      </c>
      <c r="Z123" s="1876" t="s">
        <v>154</v>
      </c>
      <c r="AA123" s="1876" t="s">
        <v>154</v>
      </c>
      <c r="AB123" s="1876" t="s">
        <v>154</v>
      </c>
      <c r="AC123" s="1876" t="s">
        <v>154</v>
      </c>
      <c r="AD123" s="1876" t="s">
        <v>154</v>
      </c>
      <c r="AE123" s="1876" t="s">
        <v>154</v>
      </c>
      <c r="AF123" s="1876" t="s">
        <v>359</v>
      </c>
      <c r="AG123" s="1875" t="s">
        <v>379</v>
      </c>
      <c r="AH123" s="1876" t="s">
        <v>380</v>
      </c>
      <c r="AI123" s="1876" t="s">
        <v>240</v>
      </c>
      <c r="AJ123" s="1876" t="s">
        <v>367</v>
      </c>
      <c r="AK123" s="1875" t="s">
        <v>381</v>
      </c>
      <c r="AL123" s="1876" t="s">
        <v>360</v>
      </c>
      <c r="AM123" s="1875" t="s">
        <v>154</v>
      </c>
    </row>
    <row r="124" spans="1:39" ht="52.8">
      <c r="A124" s="1875" t="s">
        <v>351</v>
      </c>
      <c r="B124" s="1875" t="s">
        <v>560</v>
      </c>
      <c r="C124" s="1875" t="s">
        <v>370</v>
      </c>
      <c r="D124" s="1876" t="s">
        <v>154</v>
      </c>
      <c r="E124" s="1876" t="s">
        <v>371</v>
      </c>
      <c r="F124" s="1876" t="s">
        <v>355</v>
      </c>
      <c r="G124" s="1876" t="s">
        <v>356</v>
      </c>
      <c r="H124" s="1877">
        <v>3845.5137500000001</v>
      </c>
      <c r="I124" s="1877">
        <v>3600</v>
      </c>
      <c r="J124" s="1876" t="s">
        <v>357</v>
      </c>
      <c r="K124" s="1878">
        <v>43479</v>
      </c>
      <c r="L124" s="1876" t="s">
        <v>372</v>
      </c>
      <c r="M124" s="1878" t="s">
        <v>373</v>
      </c>
      <c r="N124" s="1876" t="s">
        <v>359</v>
      </c>
      <c r="O124" s="1880">
        <v>46402</v>
      </c>
      <c r="P124" s="1875" t="s">
        <v>360</v>
      </c>
      <c r="Q124" s="1875" t="s">
        <v>502</v>
      </c>
      <c r="R124" s="1875" t="s">
        <v>375</v>
      </c>
      <c r="S124" s="1876" t="s">
        <v>361</v>
      </c>
      <c r="T124" s="1879" t="s">
        <v>549</v>
      </c>
      <c r="U124" s="1876" t="s">
        <v>360</v>
      </c>
      <c r="V124" s="1876" t="s">
        <v>377</v>
      </c>
      <c r="W124" s="1876" t="s">
        <v>360</v>
      </c>
      <c r="X124" s="1876" t="s">
        <v>378</v>
      </c>
      <c r="Y124" s="1876" t="s">
        <v>364</v>
      </c>
      <c r="Z124" s="1876" t="s">
        <v>154</v>
      </c>
      <c r="AA124" s="1876" t="s">
        <v>154</v>
      </c>
      <c r="AB124" s="1876" t="s">
        <v>154</v>
      </c>
      <c r="AC124" s="1876" t="s">
        <v>154</v>
      </c>
      <c r="AD124" s="1876" t="s">
        <v>154</v>
      </c>
      <c r="AE124" s="1876" t="s">
        <v>154</v>
      </c>
      <c r="AF124" s="1876" t="s">
        <v>359</v>
      </c>
      <c r="AG124" s="1875" t="s">
        <v>379</v>
      </c>
      <c r="AH124" s="1876" t="s">
        <v>380</v>
      </c>
      <c r="AI124" s="1876" t="s">
        <v>240</v>
      </c>
      <c r="AJ124" s="1876" t="s">
        <v>367</v>
      </c>
      <c r="AK124" s="1875" t="s">
        <v>381</v>
      </c>
      <c r="AL124" s="1876" t="s">
        <v>360</v>
      </c>
      <c r="AM124" s="1875" t="s">
        <v>154</v>
      </c>
    </row>
    <row r="125" spans="1:39" ht="52.8">
      <c r="A125" s="1875" t="s">
        <v>351</v>
      </c>
      <c r="B125" s="1875" t="s">
        <v>561</v>
      </c>
      <c r="C125" s="1875" t="s">
        <v>370</v>
      </c>
      <c r="D125" s="1876" t="s">
        <v>154</v>
      </c>
      <c r="E125" s="1876" t="s">
        <v>371</v>
      </c>
      <c r="F125" s="1876" t="s">
        <v>355</v>
      </c>
      <c r="G125" s="1876" t="s">
        <v>356</v>
      </c>
      <c r="H125" s="1877">
        <v>1281.8379199999999</v>
      </c>
      <c r="I125" s="1877">
        <v>1200</v>
      </c>
      <c r="J125" s="1876" t="s">
        <v>357</v>
      </c>
      <c r="K125" s="1878">
        <v>43479</v>
      </c>
      <c r="L125" s="1876" t="s">
        <v>372</v>
      </c>
      <c r="M125" s="1878" t="s">
        <v>373</v>
      </c>
      <c r="N125" s="1876" t="s">
        <v>359</v>
      </c>
      <c r="O125" s="1880">
        <v>46402</v>
      </c>
      <c r="P125" s="1875" t="s">
        <v>360</v>
      </c>
      <c r="Q125" s="1875" t="s">
        <v>462</v>
      </c>
      <c r="R125" s="1875" t="s">
        <v>375</v>
      </c>
      <c r="S125" s="1876" t="s">
        <v>361</v>
      </c>
      <c r="T125" s="1879" t="s">
        <v>549</v>
      </c>
      <c r="U125" s="1876" t="s">
        <v>360</v>
      </c>
      <c r="V125" s="1876" t="s">
        <v>377</v>
      </c>
      <c r="W125" s="1876" t="s">
        <v>360</v>
      </c>
      <c r="X125" s="1876" t="s">
        <v>378</v>
      </c>
      <c r="Y125" s="1876" t="s">
        <v>364</v>
      </c>
      <c r="Z125" s="1876" t="s">
        <v>154</v>
      </c>
      <c r="AA125" s="1876" t="s">
        <v>154</v>
      </c>
      <c r="AB125" s="1876" t="s">
        <v>154</v>
      </c>
      <c r="AC125" s="1876" t="s">
        <v>154</v>
      </c>
      <c r="AD125" s="1876" t="s">
        <v>154</v>
      </c>
      <c r="AE125" s="1876" t="s">
        <v>154</v>
      </c>
      <c r="AF125" s="1876" t="s">
        <v>359</v>
      </c>
      <c r="AG125" s="1875" t="s">
        <v>379</v>
      </c>
      <c r="AH125" s="1876" t="s">
        <v>380</v>
      </c>
      <c r="AI125" s="1876" t="s">
        <v>240</v>
      </c>
      <c r="AJ125" s="1876" t="s">
        <v>367</v>
      </c>
      <c r="AK125" s="1875" t="s">
        <v>381</v>
      </c>
      <c r="AL125" s="1876" t="s">
        <v>360</v>
      </c>
      <c r="AM125" s="1875" t="s">
        <v>154</v>
      </c>
    </row>
    <row r="126" spans="1:39" ht="52.8">
      <c r="A126" s="1875" t="s">
        <v>351</v>
      </c>
      <c r="B126" s="1875" t="s">
        <v>562</v>
      </c>
      <c r="C126" s="1875" t="s">
        <v>370</v>
      </c>
      <c r="D126" s="1876" t="s">
        <v>154</v>
      </c>
      <c r="E126" s="1876" t="s">
        <v>371</v>
      </c>
      <c r="F126" s="1876" t="s">
        <v>355</v>
      </c>
      <c r="G126" s="1876" t="s">
        <v>356</v>
      </c>
      <c r="H126" s="1877">
        <v>854.55861000000004</v>
      </c>
      <c r="I126" s="1877">
        <v>800</v>
      </c>
      <c r="J126" s="1876" t="s">
        <v>357</v>
      </c>
      <c r="K126" s="1878">
        <v>43479</v>
      </c>
      <c r="L126" s="1876" t="s">
        <v>372</v>
      </c>
      <c r="M126" s="1878" t="s">
        <v>373</v>
      </c>
      <c r="N126" s="1876" t="s">
        <v>359</v>
      </c>
      <c r="O126" s="1880">
        <v>46402</v>
      </c>
      <c r="P126" s="1875" t="s">
        <v>360</v>
      </c>
      <c r="Q126" s="1875" t="s">
        <v>458</v>
      </c>
      <c r="R126" s="1875" t="s">
        <v>375</v>
      </c>
      <c r="S126" s="1876" t="s">
        <v>361</v>
      </c>
      <c r="T126" s="1879" t="s">
        <v>549</v>
      </c>
      <c r="U126" s="1876" t="s">
        <v>360</v>
      </c>
      <c r="V126" s="1876" t="s">
        <v>377</v>
      </c>
      <c r="W126" s="1876" t="s">
        <v>360</v>
      </c>
      <c r="X126" s="1876" t="s">
        <v>378</v>
      </c>
      <c r="Y126" s="1876" t="s">
        <v>364</v>
      </c>
      <c r="Z126" s="1876" t="s">
        <v>154</v>
      </c>
      <c r="AA126" s="1876" t="s">
        <v>154</v>
      </c>
      <c r="AB126" s="1876" t="s">
        <v>154</v>
      </c>
      <c r="AC126" s="1876" t="s">
        <v>154</v>
      </c>
      <c r="AD126" s="1876" t="s">
        <v>154</v>
      </c>
      <c r="AE126" s="1876" t="s">
        <v>154</v>
      </c>
      <c r="AF126" s="1876" t="s">
        <v>359</v>
      </c>
      <c r="AG126" s="1875" t="s">
        <v>379</v>
      </c>
      <c r="AH126" s="1876" t="s">
        <v>380</v>
      </c>
      <c r="AI126" s="1876" t="s">
        <v>240</v>
      </c>
      <c r="AJ126" s="1876" t="s">
        <v>367</v>
      </c>
      <c r="AK126" s="1875" t="s">
        <v>381</v>
      </c>
      <c r="AL126" s="1876" t="s">
        <v>360</v>
      </c>
      <c r="AM126" s="1875" t="s">
        <v>154</v>
      </c>
    </row>
    <row r="127" spans="1:39" ht="52.8">
      <c r="A127" s="1875" t="s">
        <v>351</v>
      </c>
      <c r="B127" s="1875" t="s">
        <v>563</v>
      </c>
      <c r="C127" s="1875" t="s">
        <v>370</v>
      </c>
      <c r="D127" s="1876" t="s">
        <v>154</v>
      </c>
      <c r="E127" s="1876" t="s">
        <v>371</v>
      </c>
      <c r="F127" s="1876" t="s">
        <v>355</v>
      </c>
      <c r="G127" s="1876" t="s">
        <v>356</v>
      </c>
      <c r="H127" s="1877">
        <v>9297.0501600000007</v>
      </c>
      <c r="I127" s="1877">
        <v>8000</v>
      </c>
      <c r="J127" s="1876" t="s">
        <v>357</v>
      </c>
      <c r="K127" s="1878">
        <v>43479</v>
      </c>
      <c r="L127" s="1876" t="s">
        <v>372</v>
      </c>
      <c r="M127" s="1878" t="s">
        <v>373</v>
      </c>
      <c r="N127" s="1876" t="s">
        <v>359</v>
      </c>
      <c r="O127" s="1880">
        <v>46218</v>
      </c>
      <c r="P127" s="1875" t="s">
        <v>360</v>
      </c>
      <c r="Q127" s="1875" t="s">
        <v>505</v>
      </c>
      <c r="R127" s="1875" t="s">
        <v>426</v>
      </c>
      <c r="S127" s="1876" t="s">
        <v>361</v>
      </c>
      <c r="T127" s="1879" t="s">
        <v>427</v>
      </c>
      <c r="U127" s="1876" t="s">
        <v>360</v>
      </c>
      <c r="V127" s="1876" t="s">
        <v>377</v>
      </c>
      <c r="W127" s="1876" t="s">
        <v>360</v>
      </c>
      <c r="X127" s="1876" t="s">
        <v>378</v>
      </c>
      <c r="Y127" s="1876" t="s">
        <v>364</v>
      </c>
      <c r="Z127" s="1876" t="s">
        <v>154</v>
      </c>
      <c r="AA127" s="1876" t="s">
        <v>154</v>
      </c>
      <c r="AB127" s="1876" t="s">
        <v>154</v>
      </c>
      <c r="AC127" s="1876" t="s">
        <v>154</v>
      </c>
      <c r="AD127" s="1876" t="s">
        <v>154</v>
      </c>
      <c r="AE127" s="1876" t="s">
        <v>154</v>
      </c>
      <c r="AF127" s="1876" t="s">
        <v>359</v>
      </c>
      <c r="AG127" s="1875" t="s">
        <v>379</v>
      </c>
      <c r="AH127" s="1876" t="s">
        <v>380</v>
      </c>
      <c r="AI127" s="1876" t="s">
        <v>240</v>
      </c>
      <c r="AJ127" s="1876" t="s">
        <v>367</v>
      </c>
      <c r="AK127" s="1875" t="s">
        <v>381</v>
      </c>
      <c r="AL127" s="1876" t="s">
        <v>360</v>
      </c>
      <c r="AM127" s="1875" t="s">
        <v>154</v>
      </c>
    </row>
    <row r="128" spans="1:39" ht="52.8">
      <c r="A128" s="1875" t="s">
        <v>351</v>
      </c>
      <c r="B128" s="1875" t="s">
        <v>564</v>
      </c>
      <c r="C128" s="1875" t="s">
        <v>370</v>
      </c>
      <c r="D128" s="1876" t="s">
        <v>154</v>
      </c>
      <c r="E128" s="1876" t="s">
        <v>371</v>
      </c>
      <c r="F128" s="1876" t="s">
        <v>355</v>
      </c>
      <c r="G128" s="1876" t="s">
        <v>356</v>
      </c>
      <c r="H128" s="1877">
        <v>9297.0501600000007</v>
      </c>
      <c r="I128" s="1877">
        <v>8000</v>
      </c>
      <c r="J128" s="1876" t="s">
        <v>357</v>
      </c>
      <c r="K128" s="1878">
        <v>43479</v>
      </c>
      <c r="L128" s="1876" t="s">
        <v>372</v>
      </c>
      <c r="M128" s="1878" t="s">
        <v>373</v>
      </c>
      <c r="N128" s="1876" t="s">
        <v>359</v>
      </c>
      <c r="O128" s="1880">
        <v>46218</v>
      </c>
      <c r="P128" s="1875" t="s">
        <v>360</v>
      </c>
      <c r="Q128" s="1875" t="s">
        <v>505</v>
      </c>
      <c r="R128" s="1875" t="s">
        <v>426</v>
      </c>
      <c r="S128" s="1876" t="s">
        <v>361</v>
      </c>
      <c r="T128" s="1879" t="s">
        <v>427</v>
      </c>
      <c r="U128" s="1876" t="s">
        <v>360</v>
      </c>
      <c r="V128" s="1876" t="s">
        <v>377</v>
      </c>
      <c r="W128" s="1876" t="s">
        <v>360</v>
      </c>
      <c r="X128" s="1876" t="s">
        <v>378</v>
      </c>
      <c r="Y128" s="1876" t="s">
        <v>364</v>
      </c>
      <c r="Z128" s="1876" t="s">
        <v>154</v>
      </c>
      <c r="AA128" s="1876" t="s">
        <v>154</v>
      </c>
      <c r="AB128" s="1876" t="s">
        <v>154</v>
      </c>
      <c r="AC128" s="1876" t="s">
        <v>154</v>
      </c>
      <c r="AD128" s="1876" t="s">
        <v>154</v>
      </c>
      <c r="AE128" s="1876" t="s">
        <v>154</v>
      </c>
      <c r="AF128" s="1876" t="s">
        <v>359</v>
      </c>
      <c r="AG128" s="1875" t="s">
        <v>379</v>
      </c>
      <c r="AH128" s="1876" t="s">
        <v>380</v>
      </c>
      <c r="AI128" s="1876" t="s">
        <v>240</v>
      </c>
      <c r="AJ128" s="1876" t="s">
        <v>367</v>
      </c>
      <c r="AK128" s="1875" t="s">
        <v>381</v>
      </c>
      <c r="AL128" s="1876" t="s">
        <v>360</v>
      </c>
      <c r="AM128" s="1875" t="s">
        <v>154</v>
      </c>
    </row>
    <row r="129" spans="1:39" ht="52.8">
      <c r="A129" s="1875" t="s">
        <v>351</v>
      </c>
      <c r="B129" s="1875" t="s">
        <v>565</v>
      </c>
      <c r="C129" s="1875" t="s">
        <v>370</v>
      </c>
      <c r="D129" s="1876" t="s">
        <v>154</v>
      </c>
      <c r="E129" s="1876" t="s">
        <v>371</v>
      </c>
      <c r="F129" s="1876" t="s">
        <v>355</v>
      </c>
      <c r="G129" s="1876" t="s">
        <v>356</v>
      </c>
      <c r="H129" s="1877">
        <v>2136.39653</v>
      </c>
      <c r="I129" s="1877">
        <v>2000</v>
      </c>
      <c r="J129" s="1876" t="s">
        <v>357</v>
      </c>
      <c r="K129" s="1878">
        <v>43479</v>
      </c>
      <c r="L129" s="1876" t="s">
        <v>372</v>
      </c>
      <c r="M129" s="1878" t="s">
        <v>373</v>
      </c>
      <c r="N129" s="1876" t="s">
        <v>359</v>
      </c>
      <c r="O129" s="1880">
        <v>46402</v>
      </c>
      <c r="P129" s="1875" t="s">
        <v>360</v>
      </c>
      <c r="Q129" s="1875" t="s">
        <v>397</v>
      </c>
      <c r="R129" s="1875" t="s">
        <v>375</v>
      </c>
      <c r="S129" s="1876" t="s">
        <v>361</v>
      </c>
      <c r="T129" s="1879" t="s">
        <v>549</v>
      </c>
      <c r="U129" s="1876" t="s">
        <v>360</v>
      </c>
      <c r="V129" s="1876" t="s">
        <v>377</v>
      </c>
      <c r="W129" s="1876" t="s">
        <v>360</v>
      </c>
      <c r="X129" s="1876" t="s">
        <v>378</v>
      </c>
      <c r="Y129" s="1876" t="s">
        <v>364</v>
      </c>
      <c r="Z129" s="1876" t="s">
        <v>154</v>
      </c>
      <c r="AA129" s="1876" t="s">
        <v>154</v>
      </c>
      <c r="AB129" s="1876" t="s">
        <v>154</v>
      </c>
      <c r="AC129" s="1876" t="s">
        <v>154</v>
      </c>
      <c r="AD129" s="1876" t="s">
        <v>154</v>
      </c>
      <c r="AE129" s="1876" t="s">
        <v>154</v>
      </c>
      <c r="AF129" s="1876" t="s">
        <v>359</v>
      </c>
      <c r="AG129" s="1875" t="s">
        <v>379</v>
      </c>
      <c r="AH129" s="1876" t="s">
        <v>380</v>
      </c>
      <c r="AI129" s="1876" t="s">
        <v>240</v>
      </c>
      <c r="AJ129" s="1876" t="s">
        <v>367</v>
      </c>
      <c r="AK129" s="1875" t="s">
        <v>381</v>
      </c>
      <c r="AL129" s="1876" t="s">
        <v>360</v>
      </c>
      <c r="AM129" s="1875" t="s">
        <v>154</v>
      </c>
    </row>
    <row r="130" spans="1:39" ht="52.8">
      <c r="A130" s="1875" t="s">
        <v>351</v>
      </c>
      <c r="B130" s="1875" t="s">
        <v>566</v>
      </c>
      <c r="C130" s="1875" t="s">
        <v>370</v>
      </c>
      <c r="D130" s="1876" t="s">
        <v>154</v>
      </c>
      <c r="E130" s="1876" t="s">
        <v>371</v>
      </c>
      <c r="F130" s="1876" t="s">
        <v>355</v>
      </c>
      <c r="G130" s="1876" t="s">
        <v>356</v>
      </c>
      <c r="H130" s="1877">
        <v>2136.39653</v>
      </c>
      <c r="I130" s="1877">
        <v>2000</v>
      </c>
      <c r="J130" s="1876" t="s">
        <v>357</v>
      </c>
      <c r="K130" s="1878">
        <v>43479</v>
      </c>
      <c r="L130" s="1876" t="s">
        <v>372</v>
      </c>
      <c r="M130" s="1878" t="s">
        <v>373</v>
      </c>
      <c r="N130" s="1876" t="s">
        <v>359</v>
      </c>
      <c r="O130" s="1880">
        <v>46402</v>
      </c>
      <c r="P130" s="1875" t="s">
        <v>360</v>
      </c>
      <c r="Q130" s="1875" t="s">
        <v>397</v>
      </c>
      <c r="R130" s="1875" t="s">
        <v>375</v>
      </c>
      <c r="S130" s="1876" t="s">
        <v>361</v>
      </c>
      <c r="T130" s="1879" t="s">
        <v>549</v>
      </c>
      <c r="U130" s="1876" t="s">
        <v>360</v>
      </c>
      <c r="V130" s="1876" t="s">
        <v>377</v>
      </c>
      <c r="W130" s="1876" t="s">
        <v>360</v>
      </c>
      <c r="X130" s="1876" t="s">
        <v>378</v>
      </c>
      <c r="Y130" s="1876" t="s">
        <v>364</v>
      </c>
      <c r="Z130" s="1876" t="s">
        <v>154</v>
      </c>
      <c r="AA130" s="1876" t="s">
        <v>154</v>
      </c>
      <c r="AB130" s="1876" t="s">
        <v>154</v>
      </c>
      <c r="AC130" s="1876" t="s">
        <v>154</v>
      </c>
      <c r="AD130" s="1876" t="s">
        <v>154</v>
      </c>
      <c r="AE130" s="1876" t="s">
        <v>154</v>
      </c>
      <c r="AF130" s="1876" t="s">
        <v>359</v>
      </c>
      <c r="AG130" s="1875" t="s">
        <v>379</v>
      </c>
      <c r="AH130" s="1876" t="s">
        <v>380</v>
      </c>
      <c r="AI130" s="1876" t="s">
        <v>240</v>
      </c>
      <c r="AJ130" s="1876" t="s">
        <v>367</v>
      </c>
      <c r="AK130" s="1875" t="s">
        <v>381</v>
      </c>
      <c r="AL130" s="1876" t="s">
        <v>360</v>
      </c>
      <c r="AM130" s="1875" t="s">
        <v>154</v>
      </c>
    </row>
    <row r="131" spans="1:39" ht="52.8">
      <c r="A131" s="1875" t="s">
        <v>351</v>
      </c>
      <c r="B131" s="1875" t="s">
        <v>567</v>
      </c>
      <c r="C131" s="1875" t="s">
        <v>370</v>
      </c>
      <c r="D131" s="1876" t="s">
        <v>154</v>
      </c>
      <c r="E131" s="1876" t="s">
        <v>371</v>
      </c>
      <c r="F131" s="1876" t="s">
        <v>355</v>
      </c>
      <c r="G131" s="1876" t="s">
        <v>356</v>
      </c>
      <c r="H131" s="1877">
        <v>4272.79306</v>
      </c>
      <c r="I131" s="1877">
        <v>4000</v>
      </c>
      <c r="J131" s="1876" t="s">
        <v>357</v>
      </c>
      <c r="K131" s="1878">
        <v>43479</v>
      </c>
      <c r="L131" s="1876" t="s">
        <v>372</v>
      </c>
      <c r="M131" s="1878" t="s">
        <v>373</v>
      </c>
      <c r="N131" s="1876" t="s">
        <v>359</v>
      </c>
      <c r="O131" s="1880">
        <v>46402</v>
      </c>
      <c r="P131" s="1875" t="s">
        <v>360</v>
      </c>
      <c r="Q131" s="1875" t="s">
        <v>451</v>
      </c>
      <c r="R131" s="1875" t="s">
        <v>375</v>
      </c>
      <c r="S131" s="1876" t="s">
        <v>361</v>
      </c>
      <c r="T131" s="1879" t="s">
        <v>549</v>
      </c>
      <c r="U131" s="1876" t="s">
        <v>360</v>
      </c>
      <c r="V131" s="1876" t="s">
        <v>377</v>
      </c>
      <c r="W131" s="1876" t="s">
        <v>360</v>
      </c>
      <c r="X131" s="1876" t="s">
        <v>378</v>
      </c>
      <c r="Y131" s="1876" t="s">
        <v>364</v>
      </c>
      <c r="Z131" s="1876" t="s">
        <v>154</v>
      </c>
      <c r="AA131" s="1876" t="s">
        <v>154</v>
      </c>
      <c r="AB131" s="1876" t="s">
        <v>154</v>
      </c>
      <c r="AC131" s="1876" t="s">
        <v>154</v>
      </c>
      <c r="AD131" s="1876" t="s">
        <v>154</v>
      </c>
      <c r="AE131" s="1876" t="s">
        <v>154</v>
      </c>
      <c r="AF131" s="1876" t="s">
        <v>359</v>
      </c>
      <c r="AG131" s="1875" t="s">
        <v>379</v>
      </c>
      <c r="AH131" s="1876" t="s">
        <v>380</v>
      </c>
      <c r="AI131" s="1876" t="s">
        <v>240</v>
      </c>
      <c r="AJ131" s="1876" t="s">
        <v>367</v>
      </c>
      <c r="AK131" s="1875" t="s">
        <v>381</v>
      </c>
      <c r="AL131" s="1876" t="s">
        <v>360</v>
      </c>
      <c r="AM131" s="1875" t="s">
        <v>154</v>
      </c>
    </row>
    <row r="132" spans="1:39" ht="52.8">
      <c r="A132" s="1875" t="s">
        <v>351</v>
      </c>
      <c r="B132" s="1875" t="s">
        <v>568</v>
      </c>
      <c r="C132" s="1875" t="s">
        <v>370</v>
      </c>
      <c r="D132" s="1876" t="s">
        <v>154</v>
      </c>
      <c r="E132" s="1876" t="s">
        <v>371</v>
      </c>
      <c r="F132" s="1876" t="s">
        <v>355</v>
      </c>
      <c r="G132" s="1876" t="s">
        <v>356</v>
      </c>
      <c r="H132" s="1877">
        <v>4806.8921900000005</v>
      </c>
      <c r="I132" s="1877">
        <v>4500</v>
      </c>
      <c r="J132" s="1876" t="s">
        <v>357</v>
      </c>
      <c r="K132" s="1878">
        <v>43479</v>
      </c>
      <c r="L132" s="1876" t="s">
        <v>372</v>
      </c>
      <c r="M132" s="1878" t="s">
        <v>373</v>
      </c>
      <c r="N132" s="1876" t="s">
        <v>359</v>
      </c>
      <c r="O132" s="1880">
        <v>46402</v>
      </c>
      <c r="P132" s="1875" t="s">
        <v>360</v>
      </c>
      <c r="Q132" s="1875" t="s">
        <v>395</v>
      </c>
      <c r="R132" s="1875" t="s">
        <v>375</v>
      </c>
      <c r="S132" s="1876" t="s">
        <v>361</v>
      </c>
      <c r="T132" s="1879" t="s">
        <v>549</v>
      </c>
      <c r="U132" s="1876" t="s">
        <v>360</v>
      </c>
      <c r="V132" s="1876" t="s">
        <v>377</v>
      </c>
      <c r="W132" s="1876" t="s">
        <v>360</v>
      </c>
      <c r="X132" s="1876" t="s">
        <v>378</v>
      </c>
      <c r="Y132" s="1876" t="s">
        <v>364</v>
      </c>
      <c r="Z132" s="1876" t="s">
        <v>154</v>
      </c>
      <c r="AA132" s="1876" t="s">
        <v>154</v>
      </c>
      <c r="AB132" s="1876" t="s">
        <v>154</v>
      </c>
      <c r="AC132" s="1876" t="s">
        <v>154</v>
      </c>
      <c r="AD132" s="1876" t="s">
        <v>154</v>
      </c>
      <c r="AE132" s="1876" t="s">
        <v>154</v>
      </c>
      <c r="AF132" s="1876" t="s">
        <v>359</v>
      </c>
      <c r="AG132" s="1875" t="s">
        <v>379</v>
      </c>
      <c r="AH132" s="1876" t="s">
        <v>380</v>
      </c>
      <c r="AI132" s="1876" t="s">
        <v>240</v>
      </c>
      <c r="AJ132" s="1876" t="s">
        <v>367</v>
      </c>
      <c r="AK132" s="1875" t="s">
        <v>381</v>
      </c>
      <c r="AL132" s="1876" t="s">
        <v>360</v>
      </c>
      <c r="AM132" s="1875" t="s">
        <v>154</v>
      </c>
    </row>
    <row r="133" spans="1:39" ht="52.8">
      <c r="A133" s="1875" t="s">
        <v>351</v>
      </c>
      <c r="B133" s="1875" t="s">
        <v>569</v>
      </c>
      <c r="C133" s="1875" t="s">
        <v>370</v>
      </c>
      <c r="D133" s="1876" t="s">
        <v>154</v>
      </c>
      <c r="E133" s="1876" t="s">
        <v>371</v>
      </c>
      <c r="F133" s="1876" t="s">
        <v>355</v>
      </c>
      <c r="G133" s="1876" t="s">
        <v>356</v>
      </c>
      <c r="H133" s="1877">
        <v>3204.5947900000001</v>
      </c>
      <c r="I133" s="1877">
        <v>3000</v>
      </c>
      <c r="J133" s="1876" t="s">
        <v>357</v>
      </c>
      <c r="K133" s="1878">
        <v>43479</v>
      </c>
      <c r="L133" s="1876" t="s">
        <v>372</v>
      </c>
      <c r="M133" s="1878" t="s">
        <v>373</v>
      </c>
      <c r="N133" s="1876" t="s">
        <v>359</v>
      </c>
      <c r="O133" s="1880">
        <v>46402</v>
      </c>
      <c r="P133" s="1875" t="s">
        <v>360</v>
      </c>
      <c r="Q133" s="1875" t="s">
        <v>570</v>
      </c>
      <c r="R133" s="1875" t="s">
        <v>375</v>
      </c>
      <c r="S133" s="1876" t="s">
        <v>361</v>
      </c>
      <c r="T133" s="1879" t="s">
        <v>549</v>
      </c>
      <c r="U133" s="1876" t="s">
        <v>360</v>
      </c>
      <c r="V133" s="1876" t="s">
        <v>377</v>
      </c>
      <c r="W133" s="1876" t="s">
        <v>360</v>
      </c>
      <c r="X133" s="1876" t="s">
        <v>378</v>
      </c>
      <c r="Y133" s="1876" t="s">
        <v>364</v>
      </c>
      <c r="Z133" s="1876" t="s">
        <v>154</v>
      </c>
      <c r="AA133" s="1876" t="s">
        <v>154</v>
      </c>
      <c r="AB133" s="1876" t="s">
        <v>154</v>
      </c>
      <c r="AC133" s="1876" t="s">
        <v>154</v>
      </c>
      <c r="AD133" s="1876" t="s">
        <v>154</v>
      </c>
      <c r="AE133" s="1876" t="s">
        <v>154</v>
      </c>
      <c r="AF133" s="1876" t="s">
        <v>359</v>
      </c>
      <c r="AG133" s="1875" t="s">
        <v>379</v>
      </c>
      <c r="AH133" s="1876" t="s">
        <v>380</v>
      </c>
      <c r="AI133" s="1876" t="s">
        <v>240</v>
      </c>
      <c r="AJ133" s="1876" t="s">
        <v>367</v>
      </c>
      <c r="AK133" s="1875" t="s">
        <v>381</v>
      </c>
      <c r="AL133" s="1876" t="s">
        <v>360</v>
      </c>
      <c r="AM133" s="1875" t="s">
        <v>154</v>
      </c>
    </row>
    <row r="134" spans="1:39" ht="52.8">
      <c r="A134" s="1875" t="s">
        <v>351</v>
      </c>
      <c r="B134" s="1875" t="s">
        <v>571</v>
      </c>
      <c r="C134" s="1875" t="s">
        <v>370</v>
      </c>
      <c r="D134" s="1876" t="s">
        <v>154</v>
      </c>
      <c r="E134" s="1876" t="s">
        <v>371</v>
      </c>
      <c r="F134" s="1876" t="s">
        <v>355</v>
      </c>
      <c r="G134" s="1876" t="s">
        <v>356</v>
      </c>
      <c r="H134" s="1877">
        <v>1602.2973999999999</v>
      </c>
      <c r="I134" s="1877">
        <v>1500</v>
      </c>
      <c r="J134" s="1876" t="s">
        <v>357</v>
      </c>
      <c r="K134" s="1878">
        <v>43479</v>
      </c>
      <c r="L134" s="1876" t="s">
        <v>372</v>
      </c>
      <c r="M134" s="1878" t="s">
        <v>373</v>
      </c>
      <c r="N134" s="1876" t="s">
        <v>359</v>
      </c>
      <c r="O134" s="1880">
        <v>46402</v>
      </c>
      <c r="P134" s="1875" t="s">
        <v>360</v>
      </c>
      <c r="Q134" s="1875" t="s">
        <v>399</v>
      </c>
      <c r="R134" s="1875" t="s">
        <v>375</v>
      </c>
      <c r="S134" s="1876" t="s">
        <v>361</v>
      </c>
      <c r="T134" s="1879" t="s">
        <v>549</v>
      </c>
      <c r="U134" s="1876" t="s">
        <v>360</v>
      </c>
      <c r="V134" s="1876" t="s">
        <v>377</v>
      </c>
      <c r="W134" s="1876" t="s">
        <v>360</v>
      </c>
      <c r="X134" s="1876" t="s">
        <v>378</v>
      </c>
      <c r="Y134" s="1876" t="s">
        <v>364</v>
      </c>
      <c r="Z134" s="1876" t="s">
        <v>154</v>
      </c>
      <c r="AA134" s="1876" t="s">
        <v>154</v>
      </c>
      <c r="AB134" s="1876" t="s">
        <v>154</v>
      </c>
      <c r="AC134" s="1876" t="s">
        <v>154</v>
      </c>
      <c r="AD134" s="1876" t="s">
        <v>154</v>
      </c>
      <c r="AE134" s="1876" t="s">
        <v>154</v>
      </c>
      <c r="AF134" s="1876" t="s">
        <v>359</v>
      </c>
      <c r="AG134" s="1875" t="s">
        <v>379</v>
      </c>
      <c r="AH134" s="1876" t="s">
        <v>380</v>
      </c>
      <c r="AI134" s="1876" t="s">
        <v>240</v>
      </c>
      <c r="AJ134" s="1876" t="s">
        <v>367</v>
      </c>
      <c r="AK134" s="1875" t="s">
        <v>381</v>
      </c>
      <c r="AL134" s="1876" t="s">
        <v>360</v>
      </c>
      <c r="AM134" s="1875" t="s">
        <v>154</v>
      </c>
    </row>
    <row r="135" spans="1:39" ht="52.8">
      <c r="A135" s="1875" t="s">
        <v>351</v>
      </c>
      <c r="B135" s="1875" t="s">
        <v>572</v>
      </c>
      <c r="C135" s="1875" t="s">
        <v>370</v>
      </c>
      <c r="D135" s="1876" t="s">
        <v>154</v>
      </c>
      <c r="E135" s="1876" t="s">
        <v>371</v>
      </c>
      <c r="F135" s="1876" t="s">
        <v>355</v>
      </c>
      <c r="G135" s="1876" t="s">
        <v>356</v>
      </c>
      <c r="H135" s="1877">
        <v>3204.5947900000001</v>
      </c>
      <c r="I135" s="1877">
        <v>3000</v>
      </c>
      <c r="J135" s="1876" t="s">
        <v>357</v>
      </c>
      <c r="K135" s="1878">
        <v>43479</v>
      </c>
      <c r="L135" s="1876" t="s">
        <v>372</v>
      </c>
      <c r="M135" s="1878" t="s">
        <v>373</v>
      </c>
      <c r="N135" s="1876" t="s">
        <v>359</v>
      </c>
      <c r="O135" s="1880">
        <v>46402</v>
      </c>
      <c r="P135" s="1875" t="s">
        <v>360</v>
      </c>
      <c r="Q135" s="1875" t="s">
        <v>570</v>
      </c>
      <c r="R135" s="1875" t="s">
        <v>375</v>
      </c>
      <c r="S135" s="1876" t="s">
        <v>361</v>
      </c>
      <c r="T135" s="1879" t="s">
        <v>549</v>
      </c>
      <c r="U135" s="1876" t="s">
        <v>360</v>
      </c>
      <c r="V135" s="1876" t="s">
        <v>377</v>
      </c>
      <c r="W135" s="1876" t="s">
        <v>360</v>
      </c>
      <c r="X135" s="1876" t="s">
        <v>378</v>
      </c>
      <c r="Y135" s="1876" t="s">
        <v>364</v>
      </c>
      <c r="Z135" s="1876" t="s">
        <v>154</v>
      </c>
      <c r="AA135" s="1876" t="s">
        <v>154</v>
      </c>
      <c r="AB135" s="1876" t="s">
        <v>154</v>
      </c>
      <c r="AC135" s="1876" t="s">
        <v>154</v>
      </c>
      <c r="AD135" s="1876" t="s">
        <v>154</v>
      </c>
      <c r="AE135" s="1876" t="s">
        <v>154</v>
      </c>
      <c r="AF135" s="1876" t="s">
        <v>359</v>
      </c>
      <c r="AG135" s="1875" t="s">
        <v>379</v>
      </c>
      <c r="AH135" s="1876" t="s">
        <v>380</v>
      </c>
      <c r="AI135" s="1876" t="s">
        <v>240</v>
      </c>
      <c r="AJ135" s="1876" t="s">
        <v>367</v>
      </c>
      <c r="AK135" s="1875" t="s">
        <v>381</v>
      </c>
      <c r="AL135" s="1876" t="s">
        <v>360</v>
      </c>
      <c r="AM135" s="1875" t="s">
        <v>154</v>
      </c>
    </row>
    <row r="136" spans="1:39" ht="52.8">
      <c r="A136" s="1875" t="s">
        <v>351</v>
      </c>
      <c r="B136" s="1875" t="s">
        <v>573</v>
      </c>
      <c r="C136" s="1875" t="s">
        <v>370</v>
      </c>
      <c r="D136" s="1876" t="s">
        <v>154</v>
      </c>
      <c r="E136" s="1876" t="s">
        <v>371</v>
      </c>
      <c r="F136" s="1876" t="s">
        <v>355</v>
      </c>
      <c r="G136" s="1876" t="s">
        <v>356</v>
      </c>
      <c r="H136" s="1877">
        <v>1602.2973999999999</v>
      </c>
      <c r="I136" s="1877">
        <v>1500</v>
      </c>
      <c r="J136" s="1876" t="s">
        <v>357</v>
      </c>
      <c r="K136" s="1878">
        <v>43479</v>
      </c>
      <c r="L136" s="1876" t="s">
        <v>372</v>
      </c>
      <c r="M136" s="1878" t="s">
        <v>373</v>
      </c>
      <c r="N136" s="1876" t="s">
        <v>359</v>
      </c>
      <c r="O136" s="1880">
        <v>46402</v>
      </c>
      <c r="P136" s="1875" t="s">
        <v>360</v>
      </c>
      <c r="Q136" s="1875" t="s">
        <v>399</v>
      </c>
      <c r="R136" s="1875" t="s">
        <v>375</v>
      </c>
      <c r="S136" s="1876" t="s">
        <v>361</v>
      </c>
      <c r="T136" s="1879" t="s">
        <v>549</v>
      </c>
      <c r="U136" s="1876" t="s">
        <v>360</v>
      </c>
      <c r="V136" s="1876" t="s">
        <v>377</v>
      </c>
      <c r="W136" s="1876" t="s">
        <v>360</v>
      </c>
      <c r="X136" s="1876" t="s">
        <v>378</v>
      </c>
      <c r="Y136" s="1876" t="s">
        <v>364</v>
      </c>
      <c r="Z136" s="1876" t="s">
        <v>154</v>
      </c>
      <c r="AA136" s="1876" t="s">
        <v>154</v>
      </c>
      <c r="AB136" s="1876" t="s">
        <v>154</v>
      </c>
      <c r="AC136" s="1876" t="s">
        <v>154</v>
      </c>
      <c r="AD136" s="1876" t="s">
        <v>154</v>
      </c>
      <c r="AE136" s="1876" t="s">
        <v>154</v>
      </c>
      <c r="AF136" s="1876" t="s">
        <v>359</v>
      </c>
      <c r="AG136" s="1875" t="s">
        <v>379</v>
      </c>
      <c r="AH136" s="1876" t="s">
        <v>380</v>
      </c>
      <c r="AI136" s="1876" t="s">
        <v>240</v>
      </c>
      <c r="AJ136" s="1876" t="s">
        <v>367</v>
      </c>
      <c r="AK136" s="1875" t="s">
        <v>381</v>
      </c>
      <c r="AL136" s="1876" t="s">
        <v>360</v>
      </c>
      <c r="AM136" s="1875" t="s">
        <v>154</v>
      </c>
    </row>
    <row r="137" spans="1:39" ht="52.8">
      <c r="A137" s="1875" t="s">
        <v>351</v>
      </c>
      <c r="B137" s="1875" t="s">
        <v>574</v>
      </c>
      <c r="C137" s="1875" t="s">
        <v>370</v>
      </c>
      <c r="D137" s="1876" t="s">
        <v>154</v>
      </c>
      <c r="E137" s="1876" t="s">
        <v>371</v>
      </c>
      <c r="F137" s="1876" t="s">
        <v>355</v>
      </c>
      <c r="G137" s="1876" t="s">
        <v>356</v>
      </c>
      <c r="H137" s="1877">
        <v>3204.5947900000001</v>
      </c>
      <c r="I137" s="1877">
        <v>3000</v>
      </c>
      <c r="J137" s="1876" t="s">
        <v>357</v>
      </c>
      <c r="K137" s="1878">
        <v>43479</v>
      </c>
      <c r="L137" s="1876" t="s">
        <v>372</v>
      </c>
      <c r="M137" s="1878" t="s">
        <v>373</v>
      </c>
      <c r="N137" s="1876" t="s">
        <v>359</v>
      </c>
      <c r="O137" s="1880">
        <v>46402</v>
      </c>
      <c r="P137" s="1875" t="s">
        <v>360</v>
      </c>
      <c r="Q137" s="1875" t="s">
        <v>570</v>
      </c>
      <c r="R137" s="1875" t="s">
        <v>375</v>
      </c>
      <c r="S137" s="1876" t="s">
        <v>361</v>
      </c>
      <c r="T137" s="1879" t="s">
        <v>549</v>
      </c>
      <c r="U137" s="1876" t="s">
        <v>360</v>
      </c>
      <c r="V137" s="1876" t="s">
        <v>377</v>
      </c>
      <c r="W137" s="1876" t="s">
        <v>360</v>
      </c>
      <c r="X137" s="1876" t="s">
        <v>378</v>
      </c>
      <c r="Y137" s="1876" t="s">
        <v>364</v>
      </c>
      <c r="Z137" s="1876" t="s">
        <v>154</v>
      </c>
      <c r="AA137" s="1876" t="s">
        <v>154</v>
      </c>
      <c r="AB137" s="1876" t="s">
        <v>154</v>
      </c>
      <c r="AC137" s="1876" t="s">
        <v>154</v>
      </c>
      <c r="AD137" s="1876" t="s">
        <v>154</v>
      </c>
      <c r="AE137" s="1876" t="s">
        <v>154</v>
      </c>
      <c r="AF137" s="1876" t="s">
        <v>359</v>
      </c>
      <c r="AG137" s="1875" t="s">
        <v>379</v>
      </c>
      <c r="AH137" s="1876" t="s">
        <v>380</v>
      </c>
      <c r="AI137" s="1876" t="s">
        <v>240</v>
      </c>
      <c r="AJ137" s="1876" t="s">
        <v>367</v>
      </c>
      <c r="AK137" s="1875" t="s">
        <v>381</v>
      </c>
      <c r="AL137" s="1876" t="s">
        <v>360</v>
      </c>
      <c r="AM137" s="1875" t="s">
        <v>154</v>
      </c>
    </row>
    <row r="138" spans="1:39" ht="52.8">
      <c r="A138" s="1875" t="s">
        <v>351</v>
      </c>
      <c r="B138" s="1875" t="s">
        <v>575</v>
      </c>
      <c r="C138" s="1875" t="s">
        <v>370</v>
      </c>
      <c r="D138" s="1876" t="s">
        <v>154</v>
      </c>
      <c r="E138" s="1876" t="s">
        <v>371</v>
      </c>
      <c r="F138" s="1876" t="s">
        <v>355</v>
      </c>
      <c r="G138" s="1876" t="s">
        <v>356</v>
      </c>
      <c r="H138" s="1877">
        <v>3738.6939299999999</v>
      </c>
      <c r="I138" s="1877">
        <v>3500</v>
      </c>
      <c r="J138" s="1876" t="s">
        <v>357</v>
      </c>
      <c r="K138" s="1878">
        <v>43479</v>
      </c>
      <c r="L138" s="1876" t="s">
        <v>372</v>
      </c>
      <c r="M138" s="1878" t="s">
        <v>373</v>
      </c>
      <c r="N138" s="1876" t="s">
        <v>359</v>
      </c>
      <c r="O138" s="1880">
        <v>46402</v>
      </c>
      <c r="P138" s="1875" t="s">
        <v>360</v>
      </c>
      <c r="Q138" s="1875" t="s">
        <v>499</v>
      </c>
      <c r="R138" s="1875" t="s">
        <v>375</v>
      </c>
      <c r="S138" s="1876" t="s">
        <v>361</v>
      </c>
      <c r="T138" s="1879" t="s">
        <v>549</v>
      </c>
      <c r="U138" s="1876" t="s">
        <v>360</v>
      </c>
      <c r="V138" s="1876" t="s">
        <v>377</v>
      </c>
      <c r="W138" s="1876" t="s">
        <v>360</v>
      </c>
      <c r="X138" s="1876" t="s">
        <v>378</v>
      </c>
      <c r="Y138" s="1876" t="s">
        <v>364</v>
      </c>
      <c r="Z138" s="1876" t="s">
        <v>154</v>
      </c>
      <c r="AA138" s="1876" t="s">
        <v>154</v>
      </c>
      <c r="AB138" s="1876" t="s">
        <v>154</v>
      </c>
      <c r="AC138" s="1876" t="s">
        <v>154</v>
      </c>
      <c r="AD138" s="1876" t="s">
        <v>154</v>
      </c>
      <c r="AE138" s="1876" t="s">
        <v>154</v>
      </c>
      <c r="AF138" s="1876" t="s">
        <v>359</v>
      </c>
      <c r="AG138" s="1875" t="s">
        <v>379</v>
      </c>
      <c r="AH138" s="1876" t="s">
        <v>380</v>
      </c>
      <c r="AI138" s="1876" t="s">
        <v>240</v>
      </c>
      <c r="AJ138" s="1876" t="s">
        <v>367</v>
      </c>
      <c r="AK138" s="1875" t="s">
        <v>381</v>
      </c>
      <c r="AL138" s="1876" t="s">
        <v>360</v>
      </c>
      <c r="AM138" s="1875" t="s">
        <v>154</v>
      </c>
    </row>
    <row r="139" spans="1:39" ht="52.8">
      <c r="A139" s="1875" t="s">
        <v>351</v>
      </c>
      <c r="B139" s="1875" t="s">
        <v>576</v>
      </c>
      <c r="C139" s="1875" t="s">
        <v>370</v>
      </c>
      <c r="D139" s="1876" t="s">
        <v>154</v>
      </c>
      <c r="E139" s="1876" t="s">
        <v>371</v>
      </c>
      <c r="F139" s="1876" t="s">
        <v>355</v>
      </c>
      <c r="G139" s="1876" t="s">
        <v>356</v>
      </c>
      <c r="H139" s="1877">
        <v>1602.2973999999999</v>
      </c>
      <c r="I139" s="1877">
        <v>1500</v>
      </c>
      <c r="J139" s="1876" t="s">
        <v>357</v>
      </c>
      <c r="K139" s="1878">
        <v>43479</v>
      </c>
      <c r="L139" s="1876" t="s">
        <v>372</v>
      </c>
      <c r="M139" s="1878" t="s">
        <v>373</v>
      </c>
      <c r="N139" s="1876" t="s">
        <v>359</v>
      </c>
      <c r="O139" s="1880">
        <v>46402</v>
      </c>
      <c r="P139" s="1875" t="s">
        <v>360</v>
      </c>
      <c r="Q139" s="1875" t="s">
        <v>399</v>
      </c>
      <c r="R139" s="1875" t="s">
        <v>375</v>
      </c>
      <c r="S139" s="1876" t="s">
        <v>361</v>
      </c>
      <c r="T139" s="1879" t="s">
        <v>549</v>
      </c>
      <c r="U139" s="1876" t="s">
        <v>360</v>
      </c>
      <c r="V139" s="1876" t="s">
        <v>377</v>
      </c>
      <c r="W139" s="1876" t="s">
        <v>360</v>
      </c>
      <c r="X139" s="1876" t="s">
        <v>378</v>
      </c>
      <c r="Y139" s="1876" t="s">
        <v>364</v>
      </c>
      <c r="Z139" s="1876" t="s">
        <v>154</v>
      </c>
      <c r="AA139" s="1876" t="s">
        <v>154</v>
      </c>
      <c r="AB139" s="1876" t="s">
        <v>154</v>
      </c>
      <c r="AC139" s="1876" t="s">
        <v>154</v>
      </c>
      <c r="AD139" s="1876" t="s">
        <v>154</v>
      </c>
      <c r="AE139" s="1876" t="s">
        <v>154</v>
      </c>
      <c r="AF139" s="1876" t="s">
        <v>359</v>
      </c>
      <c r="AG139" s="1875" t="s">
        <v>379</v>
      </c>
      <c r="AH139" s="1876" t="s">
        <v>380</v>
      </c>
      <c r="AI139" s="1876" t="s">
        <v>240</v>
      </c>
      <c r="AJ139" s="1876" t="s">
        <v>367</v>
      </c>
      <c r="AK139" s="1875" t="s">
        <v>381</v>
      </c>
      <c r="AL139" s="1876" t="s">
        <v>360</v>
      </c>
      <c r="AM139" s="1875" t="s">
        <v>154</v>
      </c>
    </row>
    <row r="140" spans="1:39" ht="52.8">
      <c r="A140" s="1875" t="s">
        <v>351</v>
      </c>
      <c r="B140" s="1875" t="s">
        <v>577</v>
      </c>
      <c r="C140" s="1875" t="s">
        <v>370</v>
      </c>
      <c r="D140" s="1876" t="s">
        <v>154</v>
      </c>
      <c r="E140" s="1876" t="s">
        <v>371</v>
      </c>
      <c r="F140" s="1876" t="s">
        <v>355</v>
      </c>
      <c r="G140" s="1876" t="s">
        <v>356</v>
      </c>
      <c r="H140" s="1877">
        <v>5875.0904600000003</v>
      </c>
      <c r="I140" s="1877">
        <v>5500</v>
      </c>
      <c r="J140" s="1876" t="s">
        <v>357</v>
      </c>
      <c r="K140" s="1878">
        <v>43479</v>
      </c>
      <c r="L140" s="1876" t="s">
        <v>372</v>
      </c>
      <c r="M140" s="1878" t="s">
        <v>373</v>
      </c>
      <c r="N140" s="1876" t="s">
        <v>359</v>
      </c>
      <c r="O140" s="1880">
        <v>46402</v>
      </c>
      <c r="P140" s="1875" t="s">
        <v>360</v>
      </c>
      <c r="Q140" s="1875" t="s">
        <v>411</v>
      </c>
      <c r="R140" s="1875" t="s">
        <v>375</v>
      </c>
      <c r="S140" s="1876" t="s">
        <v>361</v>
      </c>
      <c r="T140" s="1879" t="s">
        <v>549</v>
      </c>
      <c r="U140" s="1876" t="s">
        <v>360</v>
      </c>
      <c r="V140" s="1876" t="s">
        <v>377</v>
      </c>
      <c r="W140" s="1876" t="s">
        <v>360</v>
      </c>
      <c r="X140" s="1876" t="s">
        <v>378</v>
      </c>
      <c r="Y140" s="1876" t="s">
        <v>364</v>
      </c>
      <c r="Z140" s="1876" t="s">
        <v>154</v>
      </c>
      <c r="AA140" s="1876" t="s">
        <v>154</v>
      </c>
      <c r="AB140" s="1876" t="s">
        <v>154</v>
      </c>
      <c r="AC140" s="1876" t="s">
        <v>154</v>
      </c>
      <c r="AD140" s="1876" t="s">
        <v>154</v>
      </c>
      <c r="AE140" s="1876" t="s">
        <v>154</v>
      </c>
      <c r="AF140" s="1876" t="s">
        <v>359</v>
      </c>
      <c r="AG140" s="1875" t="s">
        <v>379</v>
      </c>
      <c r="AH140" s="1876" t="s">
        <v>380</v>
      </c>
      <c r="AI140" s="1876" t="s">
        <v>240</v>
      </c>
      <c r="AJ140" s="1876" t="s">
        <v>367</v>
      </c>
      <c r="AK140" s="1875" t="s">
        <v>381</v>
      </c>
      <c r="AL140" s="1876" t="s">
        <v>360</v>
      </c>
      <c r="AM140" s="1875" t="s">
        <v>154</v>
      </c>
    </row>
    <row r="141" spans="1:39" ht="52.8">
      <c r="A141" s="1875" t="s">
        <v>351</v>
      </c>
      <c r="B141" s="1875" t="s">
        <v>578</v>
      </c>
      <c r="C141" s="1875" t="s">
        <v>370</v>
      </c>
      <c r="D141" s="1876" t="s">
        <v>154</v>
      </c>
      <c r="E141" s="1876" t="s">
        <v>371</v>
      </c>
      <c r="F141" s="1876" t="s">
        <v>355</v>
      </c>
      <c r="G141" s="1876" t="s">
        <v>356</v>
      </c>
      <c r="H141" s="1877">
        <v>26147.953580000001</v>
      </c>
      <c r="I141" s="1877">
        <v>22500</v>
      </c>
      <c r="J141" s="1876" t="s">
        <v>357</v>
      </c>
      <c r="K141" s="1878">
        <v>43480</v>
      </c>
      <c r="L141" s="1876" t="s">
        <v>372</v>
      </c>
      <c r="M141" s="1878" t="s">
        <v>373</v>
      </c>
      <c r="N141" s="1876" t="s">
        <v>359</v>
      </c>
      <c r="O141" s="1880">
        <v>46218</v>
      </c>
      <c r="P141" s="1875" t="s">
        <v>360</v>
      </c>
      <c r="Q141" s="1875" t="s">
        <v>579</v>
      </c>
      <c r="R141" s="1875" t="s">
        <v>426</v>
      </c>
      <c r="S141" s="1876" t="s">
        <v>361</v>
      </c>
      <c r="T141" s="1879" t="s">
        <v>427</v>
      </c>
      <c r="U141" s="1876" t="s">
        <v>360</v>
      </c>
      <c r="V141" s="1876" t="s">
        <v>377</v>
      </c>
      <c r="W141" s="1876" t="s">
        <v>360</v>
      </c>
      <c r="X141" s="1876" t="s">
        <v>378</v>
      </c>
      <c r="Y141" s="1876" t="s">
        <v>364</v>
      </c>
      <c r="Z141" s="1876" t="s">
        <v>154</v>
      </c>
      <c r="AA141" s="1876" t="s">
        <v>154</v>
      </c>
      <c r="AB141" s="1876" t="s">
        <v>154</v>
      </c>
      <c r="AC141" s="1876" t="s">
        <v>154</v>
      </c>
      <c r="AD141" s="1876" t="s">
        <v>154</v>
      </c>
      <c r="AE141" s="1876" t="s">
        <v>154</v>
      </c>
      <c r="AF141" s="1876" t="s">
        <v>359</v>
      </c>
      <c r="AG141" s="1875" t="s">
        <v>379</v>
      </c>
      <c r="AH141" s="1876" t="s">
        <v>380</v>
      </c>
      <c r="AI141" s="1876" t="s">
        <v>240</v>
      </c>
      <c r="AJ141" s="1876" t="s">
        <v>367</v>
      </c>
      <c r="AK141" s="1875" t="s">
        <v>381</v>
      </c>
      <c r="AL141" s="1876" t="s">
        <v>360</v>
      </c>
      <c r="AM141" s="1875" t="s">
        <v>154</v>
      </c>
    </row>
    <row r="142" spans="1:39" ht="52.8">
      <c r="A142" s="1875" t="s">
        <v>351</v>
      </c>
      <c r="B142" s="1875" t="s">
        <v>580</v>
      </c>
      <c r="C142" s="1875" t="s">
        <v>370</v>
      </c>
      <c r="D142" s="1876" t="s">
        <v>154</v>
      </c>
      <c r="E142" s="1876" t="s">
        <v>371</v>
      </c>
      <c r="F142" s="1876" t="s">
        <v>355</v>
      </c>
      <c r="G142" s="1876" t="s">
        <v>356</v>
      </c>
      <c r="H142" s="1877">
        <v>60430.82604</v>
      </c>
      <c r="I142" s="1877">
        <v>52000</v>
      </c>
      <c r="J142" s="1876" t="s">
        <v>357</v>
      </c>
      <c r="K142" s="1878">
        <v>43480</v>
      </c>
      <c r="L142" s="1876" t="s">
        <v>372</v>
      </c>
      <c r="M142" s="1878" t="s">
        <v>373</v>
      </c>
      <c r="N142" s="1876" t="s">
        <v>359</v>
      </c>
      <c r="O142" s="1880">
        <v>46218</v>
      </c>
      <c r="P142" s="1875" t="s">
        <v>360</v>
      </c>
      <c r="Q142" s="1875" t="s">
        <v>581</v>
      </c>
      <c r="R142" s="1875" t="s">
        <v>426</v>
      </c>
      <c r="S142" s="1876" t="s">
        <v>361</v>
      </c>
      <c r="T142" s="1879" t="s">
        <v>427</v>
      </c>
      <c r="U142" s="1876" t="s">
        <v>360</v>
      </c>
      <c r="V142" s="1876" t="s">
        <v>377</v>
      </c>
      <c r="W142" s="1876" t="s">
        <v>360</v>
      </c>
      <c r="X142" s="1876" t="s">
        <v>378</v>
      </c>
      <c r="Y142" s="1876" t="s">
        <v>364</v>
      </c>
      <c r="Z142" s="1876" t="s">
        <v>154</v>
      </c>
      <c r="AA142" s="1876" t="s">
        <v>154</v>
      </c>
      <c r="AB142" s="1876" t="s">
        <v>154</v>
      </c>
      <c r="AC142" s="1876" t="s">
        <v>154</v>
      </c>
      <c r="AD142" s="1876" t="s">
        <v>154</v>
      </c>
      <c r="AE142" s="1876" t="s">
        <v>154</v>
      </c>
      <c r="AF142" s="1876" t="s">
        <v>359</v>
      </c>
      <c r="AG142" s="1875" t="s">
        <v>379</v>
      </c>
      <c r="AH142" s="1876" t="s">
        <v>380</v>
      </c>
      <c r="AI142" s="1876" t="s">
        <v>240</v>
      </c>
      <c r="AJ142" s="1876" t="s">
        <v>367</v>
      </c>
      <c r="AK142" s="1875" t="s">
        <v>381</v>
      </c>
      <c r="AL142" s="1876" t="s">
        <v>360</v>
      </c>
      <c r="AM142" s="1875" t="s">
        <v>154</v>
      </c>
    </row>
    <row r="143" spans="1:39" ht="52.8">
      <c r="A143" s="1875" t="s">
        <v>351</v>
      </c>
      <c r="B143" s="1875" t="s">
        <v>582</v>
      </c>
      <c r="C143" s="1875" t="s">
        <v>370</v>
      </c>
      <c r="D143" s="1876" t="s">
        <v>154</v>
      </c>
      <c r="E143" s="1876" t="s">
        <v>371</v>
      </c>
      <c r="F143" s="1876" t="s">
        <v>355</v>
      </c>
      <c r="G143" s="1876" t="s">
        <v>356</v>
      </c>
      <c r="H143" s="1877">
        <v>16269.83778</v>
      </c>
      <c r="I143" s="1877">
        <v>14000</v>
      </c>
      <c r="J143" s="1876" t="s">
        <v>357</v>
      </c>
      <c r="K143" s="1878">
        <v>43480</v>
      </c>
      <c r="L143" s="1876" t="s">
        <v>372</v>
      </c>
      <c r="M143" s="1878" t="s">
        <v>373</v>
      </c>
      <c r="N143" s="1876" t="s">
        <v>359</v>
      </c>
      <c r="O143" s="1880">
        <v>46218</v>
      </c>
      <c r="P143" s="1875" t="s">
        <v>360</v>
      </c>
      <c r="Q143" s="1875" t="s">
        <v>583</v>
      </c>
      <c r="R143" s="1875" t="s">
        <v>426</v>
      </c>
      <c r="S143" s="1876" t="s">
        <v>361</v>
      </c>
      <c r="T143" s="1879" t="s">
        <v>427</v>
      </c>
      <c r="U143" s="1876" t="s">
        <v>360</v>
      </c>
      <c r="V143" s="1876" t="s">
        <v>377</v>
      </c>
      <c r="W143" s="1876" t="s">
        <v>360</v>
      </c>
      <c r="X143" s="1876" t="s">
        <v>378</v>
      </c>
      <c r="Y143" s="1876" t="s">
        <v>364</v>
      </c>
      <c r="Z143" s="1876" t="s">
        <v>154</v>
      </c>
      <c r="AA143" s="1876" t="s">
        <v>154</v>
      </c>
      <c r="AB143" s="1876" t="s">
        <v>154</v>
      </c>
      <c r="AC143" s="1876" t="s">
        <v>154</v>
      </c>
      <c r="AD143" s="1876" t="s">
        <v>154</v>
      </c>
      <c r="AE143" s="1876" t="s">
        <v>154</v>
      </c>
      <c r="AF143" s="1876" t="s">
        <v>359</v>
      </c>
      <c r="AG143" s="1875" t="s">
        <v>379</v>
      </c>
      <c r="AH143" s="1876" t="s">
        <v>380</v>
      </c>
      <c r="AI143" s="1876" t="s">
        <v>240</v>
      </c>
      <c r="AJ143" s="1876" t="s">
        <v>367</v>
      </c>
      <c r="AK143" s="1875" t="s">
        <v>381</v>
      </c>
      <c r="AL143" s="1876" t="s">
        <v>360</v>
      </c>
      <c r="AM143" s="1875" t="s">
        <v>154</v>
      </c>
    </row>
    <row r="144" spans="1:39" ht="52.8">
      <c r="A144" s="1875" t="s">
        <v>351</v>
      </c>
      <c r="B144" s="1875" t="s">
        <v>584</v>
      </c>
      <c r="C144" s="1875" t="s">
        <v>370</v>
      </c>
      <c r="D144" s="1876" t="s">
        <v>154</v>
      </c>
      <c r="E144" s="1876" t="s">
        <v>371</v>
      </c>
      <c r="F144" s="1876" t="s">
        <v>355</v>
      </c>
      <c r="G144" s="1876" t="s">
        <v>356</v>
      </c>
      <c r="H144" s="1877">
        <v>581.06564000000003</v>
      </c>
      <c r="I144" s="1877">
        <v>500</v>
      </c>
      <c r="J144" s="1876" t="s">
        <v>357</v>
      </c>
      <c r="K144" s="1878">
        <v>43480</v>
      </c>
      <c r="L144" s="1876" t="s">
        <v>372</v>
      </c>
      <c r="M144" s="1878" t="s">
        <v>373</v>
      </c>
      <c r="N144" s="1876" t="s">
        <v>359</v>
      </c>
      <c r="O144" s="1880">
        <v>46218</v>
      </c>
      <c r="P144" s="1875" t="s">
        <v>360</v>
      </c>
      <c r="Q144" s="1875" t="s">
        <v>392</v>
      </c>
      <c r="R144" s="1875" t="s">
        <v>426</v>
      </c>
      <c r="S144" s="1876" t="s">
        <v>361</v>
      </c>
      <c r="T144" s="1879" t="s">
        <v>427</v>
      </c>
      <c r="U144" s="1876" t="s">
        <v>360</v>
      </c>
      <c r="V144" s="1876" t="s">
        <v>377</v>
      </c>
      <c r="W144" s="1876" t="s">
        <v>360</v>
      </c>
      <c r="X144" s="1876" t="s">
        <v>378</v>
      </c>
      <c r="Y144" s="1876" t="s">
        <v>364</v>
      </c>
      <c r="Z144" s="1876" t="s">
        <v>154</v>
      </c>
      <c r="AA144" s="1876" t="s">
        <v>154</v>
      </c>
      <c r="AB144" s="1876" t="s">
        <v>154</v>
      </c>
      <c r="AC144" s="1876" t="s">
        <v>154</v>
      </c>
      <c r="AD144" s="1876" t="s">
        <v>154</v>
      </c>
      <c r="AE144" s="1876" t="s">
        <v>154</v>
      </c>
      <c r="AF144" s="1876" t="s">
        <v>359</v>
      </c>
      <c r="AG144" s="1875" t="s">
        <v>379</v>
      </c>
      <c r="AH144" s="1876" t="s">
        <v>380</v>
      </c>
      <c r="AI144" s="1876" t="s">
        <v>240</v>
      </c>
      <c r="AJ144" s="1876" t="s">
        <v>367</v>
      </c>
      <c r="AK144" s="1875" t="s">
        <v>381</v>
      </c>
      <c r="AL144" s="1876" t="s">
        <v>360</v>
      </c>
      <c r="AM144" s="1875" t="s">
        <v>154</v>
      </c>
    </row>
    <row r="145" spans="1:39" ht="52.8">
      <c r="A145" s="1875" t="s">
        <v>351</v>
      </c>
      <c r="B145" s="1875" t="s">
        <v>585</v>
      </c>
      <c r="C145" s="1875" t="s">
        <v>370</v>
      </c>
      <c r="D145" s="1876" t="s">
        <v>154</v>
      </c>
      <c r="E145" s="1876" t="s">
        <v>371</v>
      </c>
      <c r="F145" s="1876" t="s">
        <v>355</v>
      </c>
      <c r="G145" s="1876" t="s">
        <v>356</v>
      </c>
      <c r="H145" s="1877">
        <v>6972.7876200000001</v>
      </c>
      <c r="I145" s="1877">
        <v>6000</v>
      </c>
      <c r="J145" s="1876" t="s">
        <v>357</v>
      </c>
      <c r="K145" s="1878">
        <v>43480</v>
      </c>
      <c r="L145" s="1876" t="s">
        <v>372</v>
      </c>
      <c r="M145" s="1878" t="s">
        <v>373</v>
      </c>
      <c r="N145" s="1876" t="s">
        <v>359</v>
      </c>
      <c r="O145" s="1880">
        <v>46218</v>
      </c>
      <c r="P145" s="1875" t="s">
        <v>360</v>
      </c>
      <c r="Q145" s="1875" t="s">
        <v>409</v>
      </c>
      <c r="R145" s="1875" t="s">
        <v>426</v>
      </c>
      <c r="S145" s="1876" t="s">
        <v>361</v>
      </c>
      <c r="T145" s="1879" t="s">
        <v>427</v>
      </c>
      <c r="U145" s="1876" t="s">
        <v>360</v>
      </c>
      <c r="V145" s="1876" t="s">
        <v>377</v>
      </c>
      <c r="W145" s="1876" t="s">
        <v>360</v>
      </c>
      <c r="X145" s="1876" t="s">
        <v>378</v>
      </c>
      <c r="Y145" s="1876" t="s">
        <v>364</v>
      </c>
      <c r="Z145" s="1876" t="s">
        <v>154</v>
      </c>
      <c r="AA145" s="1876" t="s">
        <v>154</v>
      </c>
      <c r="AB145" s="1876" t="s">
        <v>154</v>
      </c>
      <c r="AC145" s="1876" t="s">
        <v>154</v>
      </c>
      <c r="AD145" s="1876" t="s">
        <v>154</v>
      </c>
      <c r="AE145" s="1876" t="s">
        <v>154</v>
      </c>
      <c r="AF145" s="1876" t="s">
        <v>359</v>
      </c>
      <c r="AG145" s="1875" t="s">
        <v>379</v>
      </c>
      <c r="AH145" s="1876" t="s">
        <v>380</v>
      </c>
      <c r="AI145" s="1876" t="s">
        <v>240</v>
      </c>
      <c r="AJ145" s="1876" t="s">
        <v>367</v>
      </c>
      <c r="AK145" s="1875" t="s">
        <v>381</v>
      </c>
      <c r="AL145" s="1876" t="s">
        <v>360</v>
      </c>
      <c r="AM145" s="1875" t="s">
        <v>154</v>
      </c>
    </row>
    <row r="146" spans="1:39" ht="52.8">
      <c r="A146" s="1875" t="s">
        <v>351</v>
      </c>
      <c r="B146" s="1875" t="s">
        <v>586</v>
      </c>
      <c r="C146" s="1875" t="s">
        <v>370</v>
      </c>
      <c r="D146" s="1876" t="s">
        <v>154</v>
      </c>
      <c r="E146" s="1876" t="s">
        <v>371</v>
      </c>
      <c r="F146" s="1876" t="s">
        <v>355</v>
      </c>
      <c r="G146" s="1876" t="s">
        <v>356</v>
      </c>
      <c r="H146" s="1877">
        <v>83318.021410000001</v>
      </c>
      <c r="I146" s="1877">
        <v>78000</v>
      </c>
      <c r="J146" s="1876" t="s">
        <v>357</v>
      </c>
      <c r="K146" s="1878">
        <v>43480</v>
      </c>
      <c r="L146" s="1876" t="s">
        <v>372</v>
      </c>
      <c r="M146" s="1878" t="s">
        <v>373</v>
      </c>
      <c r="N146" s="1876" t="s">
        <v>359</v>
      </c>
      <c r="O146" s="1880">
        <v>46402</v>
      </c>
      <c r="P146" s="1875" t="s">
        <v>360</v>
      </c>
      <c r="Q146" s="1875" t="s">
        <v>587</v>
      </c>
      <c r="R146" s="1875" t="s">
        <v>375</v>
      </c>
      <c r="S146" s="1876" t="s">
        <v>361</v>
      </c>
      <c r="T146" s="1879" t="s">
        <v>588</v>
      </c>
      <c r="U146" s="1876" t="s">
        <v>360</v>
      </c>
      <c r="V146" s="1876" t="s">
        <v>377</v>
      </c>
      <c r="W146" s="1876" t="s">
        <v>360</v>
      </c>
      <c r="X146" s="1876" t="s">
        <v>378</v>
      </c>
      <c r="Y146" s="1876" t="s">
        <v>364</v>
      </c>
      <c r="Z146" s="1876" t="s">
        <v>154</v>
      </c>
      <c r="AA146" s="1876" t="s">
        <v>154</v>
      </c>
      <c r="AB146" s="1876" t="s">
        <v>154</v>
      </c>
      <c r="AC146" s="1876" t="s">
        <v>154</v>
      </c>
      <c r="AD146" s="1876" t="s">
        <v>154</v>
      </c>
      <c r="AE146" s="1876" t="s">
        <v>154</v>
      </c>
      <c r="AF146" s="1876" t="s">
        <v>359</v>
      </c>
      <c r="AG146" s="1875" t="s">
        <v>379</v>
      </c>
      <c r="AH146" s="1876" t="s">
        <v>380</v>
      </c>
      <c r="AI146" s="1876" t="s">
        <v>240</v>
      </c>
      <c r="AJ146" s="1876" t="s">
        <v>367</v>
      </c>
      <c r="AK146" s="1875" t="s">
        <v>381</v>
      </c>
      <c r="AL146" s="1876" t="s">
        <v>360</v>
      </c>
      <c r="AM146" s="1875" t="s">
        <v>154</v>
      </c>
    </row>
    <row r="147" spans="1:39" ht="52.8">
      <c r="A147" s="1875" t="s">
        <v>351</v>
      </c>
      <c r="B147" s="1875" t="s">
        <v>589</v>
      </c>
      <c r="C147" s="1875" t="s">
        <v>370</v>
      </c>
      <c r="D147" s="1876" t="s">
        <v>154</v>
      </c>
      <c r="E147" s="1876" t="s">
        <v>371</v>
      </c>
      <c r="F147" s="1876" t="s">
        <v>355</v>
      </c>
      <c r="G147" s="1876" t="s">
        <v>356</v>
      </c>
      <c r="H147" s="1877">
        <v>12818.157139999999</v>
      </c>
      <c r="I147" s="1877">
        <v>12000</v>
      </c>
      <c r="J147" s="1876" t="s">
        <v>357</v>
      </c>
      <c r="K147" s="1878">
        <v>43480</v>
      </c>
      <c r="L147" s="1876" t="s">
        <v>372</v>
      </c>
      <c r="M147" s="1878" t="s">
        <v>373</v>
      </c>
      <c r="N147" s="1876" t="s">
        <v>359</v>
      </c>
      <c r="O147" s="1880">
        <v>46402</v>
      </c>
      <c r="P147" s="1875" t="s">
        <v>360</v>
      </c>
      <c r="Q147" s="1875" t="s">
        <v>438</v>
      </c>
      <c r="R147" s="1875" t="s">
        <v>375</v>
      </c>
      <c r="S147" s="1876" t="s">
        <v>361</v>
      </c>
      <c r="T147" s="1879" t="s">
        <v>588</v>
      </c>
      <c r="U147" s="1876" t="s">
        <v>360</v>
      </c>
      <c r="V147" s="1876" t="s">
        <v>377</v>
      </c>
      <c r="W147" s="1876" t="s">
        <v>360</v>
      </c>
      <c r="X147" s="1876" t="s">
        <v>378</v>
      </c>
      <c r="Y147" s="1876" t="s">
        <v>364</v>
      </c>
      <c r="Z147" s="1876" t="s">
        <v>154</v>
      </c>
      <c r="AA147" s="1876" t="s">
        <v>154</v>
      </c>
      <c r="AB147" s="1876" t="s">
        <v>154</v>
      </c>
      <c r="AC147" s="1876" t="s">
        <v>154</v>
      </c>
      <c r="AD147" s="1876" t="s">
        <v>154</v>
      </c>
      <c r="AE147" s="1876" t="s">
        <v>154</v>
      </c>
      <c r="AF147" s="1876" t="s">
        <v>359</v>
      </c>
      <c r="AG147" s="1875" t="s">
        <v>379</v>
      </c>
      <c r="AH147" s="1876" t="s">
        <v>380</v>
      </c>
      <c r="AI147" s="1876" t="s">
        <v>240</v>
      </c>
      <c r="AJ147" s="1876" t="s">
        <v>367</v>
      </c>
      <c r="AK147" s="1875" t="s">
        <v>381</v>
      </c>
      <c r="AL147" s="1876" t="s">
        <v>360</v>
      </c>
      <c r="AM147" s="1875" t="s">
        <v>154</v>
      </c>
    </row>
    <row r="148" spans="1:39" ht="52.8">
      <c r="A148" s="1875" t="s">
        <v>351</v>
      </c>
      <c r="B148" s="1875" t="s">
        <v>590</v>
      </c>
      <c r="C148" s="1875" t="s">
        <v>370</v>
      </c>
      <c r="D148" s="1876" t="s">
        <v>154</v>
      </c>
      <c r="E148" s="1876" t="s">
        <v>371</v>
      </c>
      <c r="F148" s="1876" t="s">
        <v>355</v>
      </c>
      <c r="G148" s="1876" t="s">
        <v>356</v>
      </c>
      <c r="H148" s="1877">
        <v>10574.97964</v>
      </c>
      <c r="I148" s="1877">
        <v>9900</v>
      </c>
      <c r="J148" s="1876" t="s">
        <v>357</v>
      </c>
      <c r="K148" s="1878">
        <v>43480</v>
      </c>
      <c r="L148" s="1876" t="s">
        <v>372</v>
      </c>
      <c r="M148" s="1878" t="s">
        <v>373</v>
      </c>
      <c r="N148" s="1876" t="s">
        <v>359</v>
      </c>
      <c r="O148" s="1880">
        <v>46402</v>
      </c>
      <c r="P148" s="1875" t="s">
        <v>360</v>
      </c>
      <c r="Q148" s="1875" t="s">
        <v>591</v>
      </c>
      <c r="R148" s="1875" t="s">
        <v>375</v>
      </c>
      <c r="S148" s="1876" t="s">
        <v>361</v>
      </c>
      <c r="T148" s="1879" t="s">
        <v>588</v>
      </c>
      <c r="U148" s="1876" t="s">
        <v>360</v>
      </c>
      <c r="V148" s="1876" t="s">
        <v>377</v>
      </c>
      <c r="W148" s="1876" t="s">
        <v>360</v>
      </c>
      <c r="X148" s="1876" t="s">
        <v>378</v>
      </c>
      <c r="Y148" s="1876" t="s">
        <v>364</v>
      </c>
      <c r="Z148" s="1876" t="s">
        <v>154</v>
      </c>
      <c r="AA148" s="1876" t="s">
        <v>154</v>
      </c>
      <c r="AB148" s="1876" t="s">
        <v>154</v>
      </c>
      <c r="AC148" s="1876" t="s">
        <v>154</v>
      </c>
      <c r="AD148" s="1876" t="s">
        <v>154</v>
      </c>
      <c r="AE148" s="1876" t="s">
        <v>154</v>
      </c>
      <c r="AF148" s="1876" t="s">
        <v>359</v>
      </c>
      <c r="AG148" s="1875" t="s">
        <v>379</v>
      </c>
      <c r="AH148" s="1876" t="s">
        <v>380</v>
      </c>
      <c r="AI148" s="1876" t="s">
        <v>240</v>
      </c>
      <c r="AJ148" s="1876" t="s">
        <v>367</v>
      </c>
      <c r="AK148" s="1875" t="s">
        <v>381</v>
      </c>
      <c r="AL148" s="1876" t="s">
        <v>360</v>
      </c>
      <c r="AM148" s="1875" t="s">
        <v>154</v>
      </c>
    </row>
    <row r="149" spans="1:39" ht="52.8">
      <c r="A149" s="1875" t="s">
        <v>351</v>
      </c>
      <c r="B149" s="1875" t="s">
        <v>592</v>
      </c>
      <c r="C149" s="1875" t="s">
        <v>370</v>
      </c>
      <c r="D149" s="1876" t="s">
        <v>154</v>
      </c>
      <c r="E149" s="1876" t="s">
        <v>371</v>
      </c>
      <c r="F149" s="1876" t="s">
        <v>355</v>
      </c>
      <c r="G149" s="1876" t="s">
        <v>356</v>
      </c>
      <c r="H149" s="1877">
        <v>116445.55325</v>
      </c>
      <c r="I149" s="1877">
        <v>100200</v>
      </c>
      <c r="J149" s="1876" t="s">
        <v>357</v>
      </c>
      <c r="K149" s="1878">
        <v>43480</v>
      </c>
      <c r="L149" s="1876" t="s">
        <v>372</v>
      </c>
      <c r="M149" s="1878" t="s">
        <v>373</v>
      </c>
      <c r="N149" s="1876" t="s">
        <v>359</v>
      </c>
      <c r="O149" s="1880">
        <v>46218</v>
      </c>
      <c r="P149" s="1875" t="s">
        <v>360</v>
      </c>
      <c r="Q149" s="1875" t="s">
        <v>593</v>
      </c>
      <c r="R149" s="1875" t="s">
        <v>426</v>
      </c>
      <c r="S149" s="1876" t="s">
        <v>361</v>
      </c>
      <c r="T149" s="1879" t="s">
        <v>427</v>
      </c>
      <c r="U149" s="1876" t="s">
        <v>360</v>
      </c>
      <c r="V149" s="1876" t="s">
        <v>377</v>
      </c>
      <c r="W149" s="1876" t="s">
        <v>360</v>
      </c>
      <c r="X149" s="1876" t="s">
        <v>378</v>
      </c>
      <c r="Y149" s="1876" t="s">
        <v>364</v>
      </c>
      <c r="Z149" s="1876" t="s">
        <v>154</v>
      </c>
      <c r="AA149" s="1876" t="s">
        <v>154</v>
      </c>
      <c r="AB149" s="1876" t="s">
        <v>154</v>
      </c>
      <c r="AC149" s="1876" t="s">
        <v>154</v>
      </c>
      <c r="AD149" s="1876" t="s">
        <v>154</v>
      </c>
      <c r="AE149" s="1876" t="s">
        <v>154</v>
      </c>
      <c r="AF149" s="1876" t="s">
        <v>359</v>
      </c>
      <c r="AG149" s="1875" t="s">
        <v>379</v>
      </c>
      <c r="AH149" s="1876" t="s">
        <v>380</v>
      </c>
      <c r="AI149" s="1876" t="s">
        <v>240</v>
      </c>
      <c r="AJ149" s="1876" t="s">
        <v>367</v>
      </c>
      <c r="AK149" s="1875" t="s">
        <v>381</v>
      </c>
      <c r="AL149" s="1876" t="s">
        <v>360</v>
      </c>
      <c r="AM149" s="1875" t="s">
        <v>154</v>
      </c>
    </row>
    <row r="150" spans="1:39" ht="52.8">
      <c r="A150" s="1875" t="s">
        <v>351</v>
      </c>
      <c r="B150" s="1875" t="s">
        <v>594</v>
      </c>
      <c r="C150" s="1875" t="s">
        <v>370</v>
      </c>
      <c r="D150" s="1876" t="s">
        <v>154</v>
      </c>
      <c r="E150" s="1876" t="s">
        <v>371</v>
      </c>
      <c r="F150" s="1876" t="s">
        <v>355</v>
      </c>
      <c r="G150" s="1876" t="s">
        <v>356</v>
      </c>
      <c r="H150" s="1877">
        <v>21964.280999999999</v>
      </c>
      <c r="I150" s="1877">
        <v>18900</v>
      </c>
      <c r="J150" s="1876" t="s">
        <v>357</v>
      </c>
      <c r="K150" s="1878">
        <v>43480</v>
      </c>
      <c r="L150" s="1876" t="s">
        <v>372</v>
      </c>
      <c r="M150" s="1878" t="s">
        <v>373</v>
      </c>
      <c r="N150" s="1876" t="s">
        <v>359</v>
      </c>
      <c r="O150" s="1880">
        <v>46218</v>
      </c>
      <c r="P150" s="1875" t="s">
        <v>360</v>
      </c>
      <c r="Q150" s="1875" t="s">
        <v>595</v>
      </c>
      <c r="R150" s="1875" t="s">
        <v>426</v>
      </c>
      <c r="S150" s="1876" t="s">
        <v>361</v>
      </c>
      <c r="T150" s="1879" t="s">
        <v>427</v>
      </c>
      <c r="U150" s="1876" t="s">
        <v>360</v>
      </c>
      <c r="V150" s="1876" t="s">
        <v>377</v>
      </c>
      <c r="W150" s="1876" t="s">
        <v>360</v>
      </c>
      <c r="X150" s="1876" t="s">
        <v>378</v>
      </c>
      <c r="Y150" s="1876" t="s">
        <v>364</v>
      </c>
      <c r="Z150" s="1876" t="s">
        <v>154</v>
      </c>
      <c r="AA150" s="1876" t="s">
        <v>154</v>
      </c>
      <c r="AB150" s="1876" t="s">
        <v>154</v>
      </c>
      <c r="AC150" s="1876" t="s">
        <v>154</v>
      </c>
      <c r="AD150" s="1876" t="s">
        <v>154</v>
      </c>
      <c r="AE150" s="1876" t="s">
        <v>154</v>
      </c>
      <c r="AF150" s="1876" t="s">
        <v>359</v>
      </c>
      <c r="AG150" s="1875" t="s">
        <v>379</v>
      </c>
      <c r="AH150" s="1876" t="s">
        <v>380</v>
      </c>
      <c r="AI150" s="1876" t="s">
        <v>240</v>
      </c>
      <c r="AJ150" s="1876" t="s">
        <v>367</v>
      </c>
      <c r="AK150" s="1875" t="s">
        <v>381</v>
      </c>
      <c r="AL150" s="1876" t="s">
        <v>360</v>
      </c>
      <c r="AM150" s="1875" t="s">
        <v>154</v>
      </c>
    </row>
    <row r="151" spans="1:39" ht="52.8">
      <c r="A151" s="1875" t="s">
        <v>351</v>
      </c>
      <c r="B151" s="1875" t="s">
        <v>596</v>
      </c>
      <c r="C151" s="1875" t="s">
        <v>370</v>
      </c>
      <c r="D151" s="1876" t="s">
        <v>154</v>
      </c>
      <c r="E151" s="1876" t="s">
        <v>371</v>
      </c>
      <c r="F151" s="1876" t="s">
        <v>355</v>
      </c>
      <c r="G151" s="1876" t="s">
        <v>356</v>
      </c>
      <c r="H151" s="1877">
        <v>3486.39381</v>
      </c>
      <c r="I151" s="1877">
        <v>3000</v>
      </c>
      <c r="J151" s="1876" t="s">
        <v>357</v>
      </c>
      <c r="K151" s="1878">
        <v>43480</v>
      </c>
      <c r="L151" s="1876" t="s">
        <v>372</v>
      </c>
      <c r="M151" s="1878" t="s">
        <v>373</v>
      </c>
      <c r="N151" s="1876" t="s">
        <v>359</v>
      </c>
      <c r="O151" s="1880">
        <v>46218</v>
      </c>
      <c r="P151" s="1875" t="s">
        <v>360</v>
      </c>
      <c r="Q151" s="1875" t="s">
        <v>570</v>
      </c>
      <c r="R151" s="1875" t="s">
        <v>426</v>
      </c>
      <c r="S151" s="1876" t="s">
        <v>361</v>
      </c>
      <c r="T151" s="1879" t="s">
        <v>427</v>
      </c>
      <c r="U151" s="1876" t="s">
        <v>360</v>
      </c>
      <c r="V151" s="1876" t="s">
        <v>377</v>
      </c>
      <c r="W151" s="1876" t="s">
        <v>360</v>
      </c>
      <c r="X151" s="1876" t="s">
        <v>378</v>
      </c>
      <c r="Y151" s="1876" t="s">
        <v>364</v>
      </c>
      <c r="Z151" s="1876" t="s">
        <v>154</v>
      </c>
      <c r="AA151" s="1876" t="s">
        <v>154</v>
      </c>
      <c r="AB151" s="1876" t="s">
        <v>154</v>
      </c>
      <c r="AC151" s="1876" t="s">
        <v>154</v>
      </c>
      <c r="AD151" s="1876" t="s">
        <v>154</v>
      </c>
      <c r="AE151" s="1876" t="s">
        <v>154</v>
      </c>
      <c r="AF151" s="1876" t="s">
        <v>359</v>
      </c>
      <c r="AG151" s="1875" t="s">
        <v>379</v>
      </c>
      <c r="AH151" s="1876" t="s">
        <v>380</v>
      </c>
      <c r="AI151" s="1876" t="s">
        <v>240</v>
      </c>
      <c r="AJ151" s="1876" t="s">
        <v>367</v>
      </c>
      <c r="AK151" s="1875" t="s">
        <v>381</v>
      </c>
      <c r="AL151" s="1876" t="s">
        <v>360</v>
      </c>
      <c r="AM151" s="1875" t="s">
        <v>154</v>
      </c>
    </row>
    <row r="152" spans="1:39" ht="52.8">
      <c r="A152" s="1875" t="s">
        <v>351</v>
      </c>
      <c r="B152" s="1875" t="s">
        <v>597</v>
      </c>
      <c r="C152" s="1875" t="s">
        <v>370</v>
      </c>
      <c r="D152" s="1876" t="s">
        <v>154</v>
      </c>
      <c r="E152" s="1876" t="s">
        <v>371</v>
      </c>
      <c r="F152" s="1876" t="s">
        <v>355</v>
      </c>
      <c r="G152" s="1876" t="s">
        <v>356</v>
      </c>
      <c r="H152" s="1877">
        <v>3486.39381</v>
      </c>
      <c r="I152" s="1877">
        <v>3000</v>
      </c>
      <c r="J152" s="1876" t="s">
        <v>357</v>
      </c>
      <c r="K152" s="1878">
        <v>43480</v>
      </c>
      <c r="L152" s="1876" t="s">
        <v>372</v>
      </c>
      <c r="M152" s="1878" t="s">
        <v>373</v>
      </c>
      <c r="N152" s="1876" t="s">
        <v>359</v>
      </c>
      <c r="O152" s="1880">
        <v>46218</v>
      </c>
      <c r="P152" s="1875" t="s">
        <v>360</v>
      </c>
      <c r="Q152" s="1875" t="s">
        <v>570</v>
      </c>
      <c r="R152" s="1875" t="s">
        <v>426</v>
      </c>
      <c r="S152" s="1876" t="s">
        <v>361</v>
      </c>
      <c r="T152" s="1879" t="s">
        <v>427</v>
      </c>
      <c r="U152" s="1876" t="s">
        <v>360</v>
      </c>
      <c r="V152" s="1876" t="s">
        <v>377</v>
      </c>
      <c r="W152" s="1876" t="s">
        <v>360</v>
      </c>
      <c r="X152" s="1876" t="s">
        <v>378</v>
      </c>
      <c r="Y152" s="1876" t="s">
        <v>364</v>
      </c>
      <c r="Z152" s="1876" t="s">
        <v>154</v>
      </c>
      <c r="AA152" s="1876" t="s">
        <v>154</v>
      </c>
      <c r="AB152" s="1876" t="s">
        <v>154</v>
      </c>
      <c r="AC152" s="1876" t="s">
        <v>154</v>
      </c>
      <c r="AD152" s="1876" t="s">
        <v>154</v>
      </c>
      <c r="AE152" s="1876" t="s">
        <v>154</v>
      </c>
      <c r="AF152" s="1876" t="s">
        <v>359</v>
      </c>
      <c r="AG152" s="1875" t="s">
        <v>379</v>
      </c>
      <c r="AH152" s="1876" t="s">
        <v>380</v>
      </c>
      <c r="AI152" s="1876" t="s">
        <v>240</v>
      </c>
      <c r="AJ152" s="1876" t="s">
        <v>367</v>
      </c>
      <c r="AK152" s="1875" t="s">
        <v>381</v>
      </c>
      <c r="AL152" s="1876" t="s">
        <v>360</v>
      </c>
      <c r="AM152" s="1875" t="s">
        <v>154</v>
      </c>
    </row>
    <row r="153" spans="1:39" ht="52.8">
      <c r="A153" s="1875" t="s">
        <v>351</v>
      </c>
      <c r="B153" s="1875" t="s">
        <v>598</v>
      </c>
      <c r="C153" s="1875" t="s">
        <v>370</v>
      </c>
      <c r="D153" s="1876" t="s">
        <v>154</v>
      </c>
      <c r="E153" s="1876" t="s">
        <v>371</v>
      </c>
      <c r="F153" s="1876" t="s">
        <v>355</v>
      </c>
      <c r="G153" s="1876" t="s">
        <v>356</v>
      </c>
      <c r="H153" s="1877">
        <v>3486.39381</v>
      </c>
      <c r="I153" s="1877">
        <v>3000</v>
      </c>
      <c r="J153" s="1876" t="s">
        <v>357</v>
      </c>
      <c r="K153" s="1878">
        <v>43480</v>
      </c>
      <c r="L153" s="1876" t="s">
        <v>372</v>
      </c>
      <c r="M153" s="1878" t="s">
        <v>373</v>
      </c>
      <c r="N153" s="1876" t="s">
        <v>359</v>
      </c>
      <c r="O153" s="1880">
        <v>46218</v>
      </c>
      <c r="P153" s="1875" t="s">
        <v>360</v>
      </c>
      <c r="Q153" s="1875" t="s">
        <v>570</v>
      </c>
      <c r="R153" s="1875" t="s">
        <v>426</v>
      </c>
      <c r="S153" s="1876" t="s">
        <v>361</v>
      </c>
      <c r="T153" s="1879" t="s">
        <v>427</v>
      </c>
      <c r="U153" s="1876" t="s">
        <v>360</v>
      </c>
      <c r="V153" s="1876" t="s">
        <v>377</v>
      </c>
      <c r="W153" s="1876" t="s">
        <v>360</v>
      </c>
      <c r="X153" s="1876" t="s">
        <v>378</v>
      </c>
      <c r="Y153" s="1876" t="s">
        <v>364</v>
      </c>
      <c r="Z153" s="1876" t="s">
        <v>154</v>
      </c>
      <c r="AA153" s="1876" t="s">
        <v>154</v>
      </c>
      <c r="AB153" s="1876" t="s">
        <v>154</v>
      </c>
      <c r="AC153" s="1876" t="s">
        <v>154</v>
      </c>
      <c r="AD153" s="1876" t="s">
        <v>154</v>
      </c>
      <c r="AE153" s="1876" t="s">
        <v>154</v>
      </c>
      <c r="AF153" s="1876" t="s">
        <v>359</v>
      </c>
      <c r="AG153" s="1875" t="s">
        <v>379</v>
      </c>
      <c r="AH153" s="1876" t="s">
        <v>380</v>
      </c>
      <c r="AI153" s="1876" t="s">
        <v>240</v>
      </c>
      <c r="AJ153" s="1876" t="s">
        <v>367</v>
      </c>
      <c r="AK153" s="1875" t="s">
        <v>381</v>
      </c>
      <c r="AL153" s="1876" t="s">
        <v>360</v>
      </c>
      <c r="AM153" s="1875" t="s">
        <v>154</v>
      </c>
    </row>
    <row r="154" spans="1:39" ht="52.8">
      <c r="A154" s="1875" t="s">
        <v>351</v>
      </c>
      <c r="B154" s="1875" t="s">
        <v>599</v>
      </c>
      <c r="C154" s="1875" t="s">
        <v>370</v>
      </c>
      <c r="D154" s="1876" t="s">
        <v>154</v>
      </c>
      <c r="E154" s="1876" t="s">
        <v>371</v>
      </c>
      <c r="F154" s="1876" t="s">
        <v>355</v>
      </c>
      <c r="G154" s="1876" t="s">
        <v>356</v>
      </c>
      <c r="H154" s="1877">
        <v>1045.91814</v>
      </c>
      <c r="I154" s="1877">
        <v>900</v>
      </c>
      <c r="J154" s="1876" t="s">
        <v>357</v>
      </c>
      <c r="K154" s="1878">
        <v>43480</v>
      </c>
      <c r="L154" s="1876" t="s">
        <v>372</v>
      </c>
      <c r="M154" s="1878" t="s">
        <v>373</v>
      </c>
      <c r="N154" s="1876" t="s">
        <v>359</v>
      </c>
      <c r="O154" s="1880">
        <v>46218</v>
      </c>
      <c r="P154" s="1875" t="s">
        <v>360</v>
      </c>
      <c r="Q154" s="1875" t="s">
        <v>600</v>
      </c>
      <c r="R154" s="1875" t="s">
        <v>426</v>
      </c>
      <c r="S154" s="1876" t="s">
        <v>361</v>
      </c>
      <c r="T154" s="1879" t="s">
        <v>427</v>
      </c>
      <c r="U154" s="1876" t="s">
        <v>360</v>
      </c>
      <c r="V154" s="1876" t="s">
        <v>377</v>
      </c>
      <c r="W154" s="1876" t="s">
        <v>360</v>
      </c>
      <c r="X154" s="1876" t="s">
        <v>378</v>
      </c>
      <c r="Y154" s="1876" t="s">
        <v>364</v>
      </c>
      <c r="Z154" s="1876" t="s">
        <v>154</v>
      </c>
      <c r="AA154" s="1876" t="s">
        <v>154</v>
      </c>
      <c r="AB154" s="1876" t="s">
        <v>154</v>
      </c>
      <c r="AC154" s="1876" t="s">
        <v>154</v>
      </c>
      <c r="AD154" s="1876" t="s">
        <v>154</v>
      </c>
      <c r="AE154" s="1876" t="s">
        <v>154</v>
      </c>
      <c r="AF154" s="1876" t="s">
        <v>359</v>
      </c>
      <c r="AG154" s="1875" t="s">
        <v>379</v>
      </c>
      <c r="AH154" s="1876" t="s">
        <v>380</v>
      </c>
      <c r="AI154" s="1876" t="s">
        <v>240</v>
      </c>
      <c r="AJ154" s="1876" t="s">
        <v>367</v>
      </c>
      <c r="AK154" s="1875" t="s">
        <v>381</v>
      </c>
      <c r="AL154" s="1876" t="s">
        <v>360</v>
      </c>
      <c r="AM154" s="1875" t="s">
        <v>154</v>
      </c>
    </row>
    <row r="155" spans="1:39" ht="52.8">
      <c r="A155" s="1875" t="s">
        <v>351</v>
      </c>
      <c r="B155" s="1875" t="s">
        <v>601</v>
      </c>
      <c r="C155" s="1875" t="s">
        <v>370</v>
      </c>
      <c r="D155" s="1876" t="s">
        <v>154</v>
      </c>
      <c r="E155" s="1876" t="s">
        <v>371</v>
      </c>
      <c r="F155" s="1876" t="s">
        <v>355</v>
      </c>
      <c r="G155" s="1876" t="s">
        <v>356</v>
      </c>
      <c r="H155" s="1877">
        <v>1045.91814</v>
      </c>
      <c r="I155" s="1877">
        <v>900</v>
      </c>
      <c r="J155" s="1876" t="s">
        <v>357</v>
      </c>
      <c r="K155" s="1878">
        <v>43480</v>
      </c>
      <c r="L155" s="1876" t="s">
        <v>372</v>
      </c>
      <c r="M155" s="1878" t="s">
        <v>373</v>
      </c>
      <c r="N155" s="1876" t="s">
        <v>359</v>
      </c>
      <c r="O155" s="1880">
        <v>46218</v>
      </c>
      <c r="P155" s="1875" t="s">
        <v>360</v>
      </c>
      <c r="Q155" s="1875" t="s">
        <v>600</v>
      </c>
      <c r="R155" s="1875" t="s">
        <v>426</v>
      </c>
      <c r="S155" s="1876" t="s">
        <v>361</v>
      </c>
      <c r="T155" s="1879" t="s">
        <v>427</v>
      </c>
      <c r="U155" s="1876" t="s">
        <v>360</v>
      </c>
      <c r="V155" s="1876" t="s">
        <v>377</v>
      </c>
      <c r="W155" s="1876" t="s">
        <v>360</v>
      </c>
      <c r="X155" s="1876" t="s">
        <v>378</v>
      </c>
      <c r="Y155" s="1876" t="s">
        <v>364</v>
      </c>
      <c r="Z155" s="1876" t="s">
        <v>154</v>
      </c>
      <c r="AA155" s="1876" t="s">
        <v>154</v>
      </c>
      <c r="AB155" s="1876" t="s">
        <v>154</v>
      </c>
      <c r="AC155" s="1876" t="s">
        <v>154</v>
      </c>
      <c r="AD155" s="1876" t="s">
        <v>154</v>
      </c>
      <c r="AE155" s="1876" t="s">
        <v>154</v>
      </c>
      <c r="AF155" s="1876" t="s">
        <v>359</v>
      </c>
      <c r="AG155" s="1875" t="s">
        <v>379</v>
      </c>
      <c r="AH155" s="1876" t="s">
        <v>380</v>
      </c>
      <c r="AI155" s="1876" t="s">
        <v>240</v>
      </c>
      <c r="AJ155" s="1876" t="s">
        <v>367</v>
      </c>
      <c r="AK155" s="1875" t="s">
        <v>381</v>
      </c>
      <c r="AL155" s="1876" t="s">
        <v>360</v>
      </c>
      <c r="AM155" s="1875" t="s">
        <v>154</v>
      </c>
    </row>
    <row r="156" spans="1:39" ht="52.8">
      <c r="A156" s="1875" t="s">
        <v>351</v>
      </c>
      <c r="B156" s="1875" t="s">
        <v>602</v>
      </c>
      <c r="C156" s="1875" t="s">
        <v>370</v>
      </c>
      <c r="D156" s="1876" t="s">
        <v>154</v>
      </c>
      <c r="E156" s="1876" t="s">
        <v>371</v>
      </c>
      <c r="F156" s="1876" t="s">
        <v>355</v>
      </c>
      <c r="G156" s="1876" t="s">
        <v>356</v>
      </c>
      <c r="H156" s="1877">
        <v>1045.91814</v>
      </c>
      <c r="I156" s="1877">
        <v>900</v>
      </c>
      <c r="J156" s="1876" t="s">
        <v>357</v>
      </c>
      <c r="K156" s="1878">
        <v>43480</v>
      </c>
      <c r="L156" s="1876" t="s">
        <v>372</v>
      </c>
      <c r="M156" s="1878" t="s">
        <v>373</v>
      </c>
      <c r="N156" s="1876" t="s">
        <v>359</v>
      </c>
      <c r="O156" s="1880">
        <v>46218</v>
      </c>
      <c r="P156" s="1875" t="s">
        <v>360</v>
      </c>
      <c r="Q156" s="1875" t="s">
        <v>600</v>
      </c>
      <c r="R156" s="1875" t="s">
        <v>426</v>
      </c>
      <c r="S156" s="1876" t="s">
        <v>361</v>
      </c>
      <c r="T156" s="1879" t="s">
        <v>427</v>
      </c>
      <c r="U156" s="1876" t="s">
        <v>360</v>
      </c>
      <c r="V156" s="1876" t="s">
        <v>377</v>
      </c>
      <c r="W156" s="1876" t="s">
        <v>360</v>
      </c>
      <c r="X156" s="1876" t="s">
        <v>378</v>
      </c>
      <c r="Y156" s="1876" t="s">
        <v>364</v>
      </c>
      <c r="Z156" s="1876" t="s">
        <v>154</v>
      </c>
      <c r="AA156" s="1876" t="s">
        <v>154</v>
      </c>
      <c r="AB156" s="1876" t="s">
        <v>154</v>
      </c>
      <c r="AC156" s="1876" t="s">
        <v>154</v>
      </c>
      <c r="AD156" s="1876" t="s">
        <v>154</v>
      </c>
      <c r="AE156" s="1876" t="s">
        <v>154</v>
      </c>
      <c r="AF156" s="1876" t="s">
        <v>359</v>
      </c>
      <c r="AG156" s="1875" t="s">
        <v>379</v>
      </c>
      <c r="AH156" s="1876" t="s">
        <v>380</v>
      </c>
      <c r="AI156" s="1876" t="s">
        <v>240</v>
      </c>
      <c r="AJ156" s="1876" t="s">
        <v>367</v>
      </c>
      <c r="AK156" s="1875" t="s">
        <v>381</v>
      </c>
      <c r="AL156" s="1876" t="s">
        <v>360</v>
      </c>
      <c r="AM156" s="1875" t="s">
        <v>154</v>
      </c>
    </row>
    <row r="157" spans="1:39" ht="52.8">
      <c r="A157" s="1875" t="s">
        <v>351</v>
      </c>
      <c r="B157" s="1875" t="s">
        <v>603</v>
      </c>
      <c r="C157" s="1875" t="s">
        <v>370</v>
      </c>
      <c r="D157" s="1876" t="s">
        <v>154</v>
      </c>
      <c r="E157" s="1876" t="s">
        <v>371</v>
      </c>
      <c r="F157" s="1876" t="s">
        <v>355</v>
      </c>
      <c r="G157" s="1876" t="s">
        <v>356</v>
      </c>
      <c r="H157" s="1877">
        <v>2440.4756699999998</v>
      </c>
      <c r="I157" s="1877">
        <v>2100</v>
      </c>
      <c r="J157" s="1876" t="s">
        <v>357</v>
      </c>
      <c r="K157" s="1878">
        <v>43480</v>
      </c>
      <c r="L157" s="1876" t="s">
        <v>372</v>
      </c>
      <c r="M157" s="1878" t="s">
        <v>373</v>
      </c>
      <c r="N157" s="1876" t="s">
        <v>359</v>
      </c>
      <c r="O157" s="1880">
        <v>46218</v>
      </c>
      <c r="P157" s="1875" t="s">
        <v>360</v>
      </c>
      <c r="Q157" s="1875" t="s">
        <v>604</v>
      </c>
      <c r="R157" s="1875" t="s">
        <v>426</v>
      </c>
      <c r="S157" s="1876" t="s">
        <v>361</v>
      </c>
      <c r="T157" s="1879" t="s">
        <v>427</v>
      </c>
      <c r="U157" s="1876" t="s">
        <v>360</v>
      </c>
      <c r="V157" s="1876" t="s">
        <v>377</v>
      </c>
      <c r="W157" s="1876" t="s">
        <v>360</v>
      </c>
      <c r="X157" s="1876" t="s">
        <v>378</v>
      </c>
      <c r="Y157" s="1876" t="s">
        <v>364</v>
      </c>
      <c r="Z157" s="1876" t="s">
        <v>154</v>
      </c>
      <c r="AA157" s="1876" t="s">
        <v>154</v>
      </c>
      <c r="AB157" s="1876" t="s">
        <v>154</v>
      </c>
      <c r="AC157" s="1876" t="s">
        <v>154</v>
      </c>
      <c r="AD157" s="1876" t="s">
        <v>154</v>
      </c>
      <c r="AE157" s="1876" t="s">
        <v>154</v>
      </c>
      <c r="AF157" s="1876" t="s">
        <v>359</v>
      </c>
      <c r="AG157" s="1875" t="s">
        <v>379</v>
      </c>
      <c r="AH157" s="1876" t="s">
        <v>380</v>
      </c>
      <c r="AI157" s="1876" t="s">
        <v>240</v>
      </c>
      <c r="AJ157" s="1876" t="s">
        <v>367</v>
      </c>
      <c r="AK157" s="1875" t="s">
        <v>381</v>
      </c>
      <c r="AL157" s="1876" t="s">
        <v>360</v>
      </c>
      <c r="AM157" s="1875" t="s">
        <v>154</v>
      </c>
    </row>
    <row r="158" spans="1:39" ht="52.8">
      <c r="A158" s="1875" t="s">
        <v>351</v>
      </c>
      <c r="B158" s="1875" t="s">
        <v>605</v>
      </c>
      <c r="C158" s="1875" t="s">
        <v>370</v>
      </c>
      <c r="D158" s="1876" t="s">
        <v>154</v>
      </c>
      <c r="E158" s="1876" t="s">
        <v>371</v>
      </c>
      <c r="F158" s="1876" t="s">
        <v>355</v>
      </c>
      <c r="G158" s="1876" t="s">
        <v>356</v>
      </c>
      <c r="H158" s="1877">
        <v>4532.3119500000003</v>
      </c>
      <c r="I158" s="1877">
        <v>3900</v>
      </c>
      <c r="J158" s="1876" t="s">
        <v>357</v>
      </c>
      <c r="K158" s="1878">
        <v>43480</v>
      </c>
      <c r="L158" s="1876" t="s">
        <v>372</v>
      </c>
      <c r="M158" s="1878" t="s">
        <v>373</v>
      </c>
      <c r="N158" s="1876" t="s">
        <v>359</v>
      </c>
      <c r="O158" s="1880">
        <v>46218</v>
      </c>
      <c r="P158" s="1875" t="s">
        <v>360</v>
      </c>
      <c r="Q158" s="1875" t="s">
        <v>606</v>
      </c>
      <c r="R158" s="1875" t="s">
        <v>426</v>
      </c>
      <c r="S158" s="1876" t="s">
        <v>361</v>
      </c>
      <c r="T158" s="1879" t="s">
        <v>427</v>
      </c>
      <c r="U158" s="1876" t="s">
        <v>360</v>
      </c>
      <c r="V158" s="1876" t="s">
        <v>377</v>
      </c>
      <c r="W158" s="1876" t="s">
        <v>360</v>
      </c>
      <c r="X158" s="1876" t="s">
        <v>378</v>
      </c>
      <c r="Y158" s="1876" t="s">
        <v>364</v>
      </c>
      <c r="Z158" s="1876" t="s">
        <v>154</v>
      </c>
      <c r="AA158" s="1876" t="s">
        <v>154</v>
      </c>
      <c r="AB158" s="1876" t="s">
        <v>154</v>
      </c>
      <c r="AC158" s="1876" t="s">
        <v>154</v>
      </c>
      <c r="AD158" s="1876" t="s">
        <v>154</v>
      </c>
      <c r="AE158" s="1876" t="s">
        <v>154</v>
      </c>
      <c r="AF158" s="1876" t="s">
        <v>359</v>
      </c>
      <c r="AG158" s="1875" t="s">
        <v>379</v>
      </c>
      <c r="AH158" s="1876" t="s">
        <v>380</v>
      </c>
      <c r="AI158" s="1876" t="s">
        <v>240</v>
      </c>
      <c r="AJ158" s="1876" t="s">
        <v>367</v>
      </c>
      <c r="AK158" s="1875" t="s">
        <v>381</v>
      </c>
      <c r="AL158" s="1876" t="s">
        <v>360</v>
      </c>
      <c r="AM158" s="1875" t="s">
        <v>154</v>
      </c>
    </row>
    <row r="159" spans="1:39" ht="52.8">
      <c r="A159" s="1875" t="s">
        <v>351</v>
      </c>
      <c r="B159" s="1875" t="s">
        <v>607</v>
      </c>
      <c r="C159" s="1875" t="s">
        <v>370</v>
      </c>
      <c r="D159" s="1876" t="s">
        <v>154</v>
      </c>
      <c r="E159" s="1876" t="s">
        <v>371</v>
      </c>
      <c r="F159" s="1876" t="s">
        <v>355</v>
      </c>
      <c r="G159" s="1876" t="s">
        <v>356</v>
      </c>
      <c r="H159" s="1877">
        <v>5578.2300999999998</v>
      </c>
      <c r="I159" s="1877">
        <v>4800</v>
      </c>
      <c r="J159" s="1876" t="s">
        <v>357</v>
      </c>
      <c r="K159" s="1878">
        <v>43480</v>
      </c>
      <c r="L159" s="1876" t="s">
        <v>372</v>
      </c>
      <c r="M159" s="1878" t="s">
        <v>373</v>
      </c>
      <c r="N159" s="1876" t="s">
        <v>359</v>
      </c>
      <c r="O159" s="1880">
        <v>46218</v>
      </c>
      <c r="P159" s="1875" t="s">
        <v>360</v>
      </c>
      <c r="Q159" s="1875" t="s">
        <v>480</v>
      </c>
      <c r="R159" s="1875" t="s">
        <v>426</v>
      </c>
      <c r="S159" s="1876" t="s">
        <v>361</v>
      </c>
      <c r="T159" s="1879" t="s">
        <v>427</v>
      </c>
      <c r="U159" s="1876" t="s">
        <v>360</v>
      </c>
      <c r="V159" s="1876" t="s">
        <v>377</v>
      </c>
      <c r="W159" s="1876" t="s">
        <v>360</v>
      </c>
      <c r="X159" s="1876" t="s">
        <v>378</v>
      </c>
      <c r="Y159" s="1876" t="s">
        <v>364</v>
      </c>
      <c r="Z159" s="1876" t="s">
        <v>154</v>
      </c>
      <c r="AA159" s="1876" t="s">
        <v>154</v>
      </c>
      <c r="AB159" s="1876" t="s">
        <v>154</v>
      </c>
      <c r="AC159" s="1876" t="s">
        <v>154</v>
      </c>
      <c r="AD159" s="1876" t="s">
        <v>154</v>
      </c>
      <c r="AE159" s="1876" t="s">
        <v>154</v>
      </c>
      <c r="AF159" s="1876" t="s">
        <v>359</v>
      </c>
      <c r="AG159" s="1875" t="s">
        <v>379</v>
      </c>
      <c r="AH159" s="1876" t="s">
        <v>380</v>
      </c>
      <c r="AI159" s="1876" t="s">
        <v>240</v>
      </c>
      <c r="AJ159" s="1876" t="s">
        <v>367</v>
      </c>
      <c r="AK159" s="1875" t="s">
        <v>381</v>
      </c>
      <c r="AL159" s="1876" t="s">
        <v>360</v>
      </c>
      <c r="AM159" s="1875" t="s">
        <v>154</v>
      </c>
    </row>
    <row r="160" spans="1:39" ht="52.8">
      <c r="A160" s="1875" t="s">
        <v>351</v>
      </c>
      <c r="B160" s="1875" t="s">
        <v>608</v>
      </c>
      <c r="C160" s="1875" t="s">
        <v>370</v>
      </c>
      <c r="D160" s="1876" t="s">
        <v>154</v>
      </c>
      <c r="E160" s="1876" t="s">
        <v>371</v>
      </c>
      <c r="F160" s="1876" t="s">
        <v>355</v>
      </c>
      <c r="G160" s="1876" t="s">
        <v>356</v>
      </c>
      <c r="H160" s="1877">
        <v>2789.1150499999999</v>
      </c>
      <c r="I160" s="1877">
        <v>2400</v>
      </c>
      <c r="J160" s="1876" t="s">
        <v>357</v>
      </c>
      <c r="K160" s="1878">
        <v>43480</v>
      </c>
      <c r="L160" s="1876" t="s">
        <v>372</v>
      </c>
      <c r="M160" s="1878" t="s">
        <v>373</v>
      </c>
      <c r="N160" s="1876" t="s">
        <v>359</v>
      </c>
      <c r="O160" s="1880">
        <v>46218</v>
      </c>
      <c r="P160" s="1875" t="s">
        <v>360</v>
      </c>
      <c r="Q160" s="1875" t="s">
        <v>478</v>
      </c>
      <c r="R160" s="1875" t="s">
        <v>426</v>
      </c>
      <c r="S160" s="1876" t="s">
        <v>361</v>
      </c>
      <c r="T160" s="1879" t="s">
        <v>427</v>
      </c>
      <c r="U160" s="1876" t="s">
        <v>360</v>
      </c>
      <c r="V160" s="1876" t="s">
        <v>377</v>
      </c>
      <c r="W160" s="1876" t="s">
        <v>360</v>
      </c>
      <c r="X160" s="1876" t="s">
        <v>378</v>
      </c>
      <c r="Y160" s="1876" t="s">
        <v>364</v>
      </c>
      <c r="Z160" s="1876" t="s">
        <v>154</v>
      </c>
      <c r="AA160" s="1876" t="s">
        <v>154</v>
      </c>
      <c r="AB160" s="1876" t="s">
        <v>154</v>
      </c>
      <c r="AC160" s="1876" t="s">
        <v>154</v>
      </c>
      <c r="AD160" s="1876" t="s">
        <v>154</v>
      </c>
      <c r="AE160" s="1876" t="s">
        <v>154</v>
      </c>
      <c r="AF160" s="1876" t="s">
        <v>359</v>
      </c>
      <c r="AG160" s="1875" t="s">
        <v>379</v>
      </c>
      <c r="AH160" s="1876" t="s">
        <v>380</v>
      </c>
      <c r="AI160" s="1876" t="s">
        <v>240</v>
      </c>
      <c r="AJ160" s="1876" t="s">
        <v>367</v>
      </c>
      <c r="AK160" s="1875" t="s">
        <v>381</v>
      </c>
      <c r="AL160" s="1876" t="s">
        <v>360</v>
      </c>
      <c r="AM160" s="1875" t="s">
        <v>154</v>
      </c>
    </row>
    <row r="161" spans="1:39" ht="52.8">
      <c r="A161" s="1875" t="s">
        <v>351</v>
      </c>
      <c r="B161" s="1875" t="s">
        <v>609</v>
      </c>
      <c r="C161" s="1875" t="s">
        <v>370</v>
      </c>
      <c r="D161" s="1876" t="s">
        <v>154</v>
      </c>
      <c r="E161" s="1876" t="s">
        <v>371</v>
      </c>
      <c r="F161" s="1876" t="s">
        <v>355</v>
      </c>
      <c r="G161" s="1876" t="s">
        <v>356</v>
      </c>
      <c r="H161" s="1877">
        <v>3486.39381</v>
      </c>
      <c r="I161" s="1877">
        <v>3000</v>
      </c>
      <c r="J161" s="1876" t="s">
        <v>357</v>
      </c>
      <c r="K161" s="1878">
        <v>43480</v>
      </c>
      <c r="L161" s="1876" t="s">
        <v>372</v>
      </c>
      <c r="M161" s="1878" t="s">
        <v>373</v>
      </c>
      <c r="N161" s="1876" t="s">
        <v>359</v>
      </c>
      <c r="O161" s="1880">
        <v>46218</v>
      </c>
      <c r="P161" s="1875" t="s">
        <v>360</v>
      </c>
      <c r="Q161" s="1875" t="s">
        <v>570</v>
      </c>
      <c r="R161" s="1875" t="s">
        <v>426</v>
      </c>
      <c r="S161" s="1876" t="s">
        <v>361</v>
      </c>
      <c r="T161" s="1879" t="s">
        <v>427</v>
      </c>
      <c r="U161" s="1876" t="s">
        <v>360</v>
      </c>
      <c r="V161" s="1876" t="s">
        <v>377</v>
      </c>
      <c r="W161" s="1876" t="s">
        <v>360</v>
      </c>
      <c r="X161" s="1876" t="s">
        <v>378</v>
      </c>
      <c r="Y161" s="1876" t="s">
        <v>364</v>
      </c>
      <c r="Z161" s="1876" t="s">
        <v>154</v>
      </c>
      <c r="AA161" s="1876" t="s">
        <v>154</v>
      </c>
      <c r="AB161" s="1876" t="s">
        <v>154</v>
      </c>
      <c r="AC161" s="1876" t="s">
        <v>154</v>
      </c>
      <c r="AD161" s="1876" t="s">
        <v>154</v>
      </c>
      <c r="AE161" s="1876" t="s">
        <v>154</v>
      </c>
      <c r="AF161" s="1876" t="s">
        <v>359</v>
      </c>
      <c r="AG161" s="1875" t="s">
        <v>379</v>
      </c>
      <c r="AH161" s="1876" t="s">
        <v>380</v>
      </c>
      <c r="AI161" s="1876" t="s">
        <v>240</v>
      </c>
      <c r="AJ161" s="1876" t="s">
        <v>367</v>
      </c>
      <c r="AK161" s="1875" t="s">
        <v>381</v>
      </c>
      <c r="AL161" s="1876" t="s">
        <v>360</v>
      </c>
      <c r="AM161" s="1875" t="s">
        <v>154</v>
      </c>
    </row>
    <row r="162" spans="1:39" ht="52.8">
      <c r="A162" s="1875" t="s">
        <v>351</v>
      </c>
      <c r="B162" s="1875" t="s">
        <v>610</v>
      </c>
      <c r="C162" s="1875" t="s">
        <v>370</v>
      </c>
      <c r="D162" s="1876" t="s">
        <v>154</v>
      </c>
      <c r="E162" s="1876" t="s">
        <v>371</v>
      </c>
      <c r="F162" s="1876" t="s">
        <v>355</v>
      </c>
      <c r="G162" s="1876" t="s">
        <v>356</v>
      </c>
      <c r="H162" s="1877">
        <v>3486.39381</v>
      </c>
      <c r="I162" s="1877">
        <v>3000</v>
      </c>
      <c r="J162" s="1876" t="s">
        <v>357</v>
      </c>
      <c r="K162" s="1878">
        <v>43480</v>
      </c>
      <c r="L162" s="1876" t="s">
        <v>372</v>
      </c>
      <c r="M162" s="1878" t="s">
        <v>373</v>
      </c>
      <c r="N162" s="1876" t="s">
        <v>359</v>
      </c>
      <c r="O162" s="1880">
        <v>46218</v>
      </c>
      <c r="P162" s="1875" t="s">
        <v>360</v>
      </c>
      <c r="Q162" s="1875" t="s">
        <v>570</v>
      </c>
      <c r="R162" s="1875" t="s">
        <v>426</v>
      </c>
      <c r="S162" s="1876" t="s">
        <v>361</v>
      </c>
      <c r="T162" s="1879" t="s">
        <v>427</v>
      </c>
      <c r="U162" s="1876" t="s">
        <v>360</v>
      </c>
      <c r="V162" s="1876" t="s">
        <v>377</v>
      </c>
      <c r="W162" s="1876" t="s">
        <v>360</v>
      </c>
      <c r="X162" s="1876" t="s">
        <v>378</v>
      </c>
      <c r="Y162" s="1876" t="s">
        <v>364</v>
      </c>
      <c r="Z162" s="1876" t="s">
        <v>154</v>
      </c>
      <c r="AA162" s="1876" t="s">
        <v>154</v>
      </c>
      <c r="AB162" s="1876" t="s">
        <v>154</v>
      </c>
      <c r="AC162" s="1876" t="s">
        <v>154</v>
      </c>
      <c r="AD162" s="1876" t="s">
        <v>154</v>
      </c>
      <c r="AE162" s="1876" t="s">
        <v>154</v>
      </c>
      <c r="AF162" s="1876" t="s">
        <v>359</v>
      </c>
      <c r="AG162" s="1875" t="s">
        <v>379</v>
      </c>
      <c r="AH162" s="1876" t="s">
        <v>380</v>
      </c>
      <c r="AI162" s="1876" t="s">
        <v>240</v>
      </c>
      <c r="AJ162" s="1876" t="s">
        <v>367</v>
      </c>
      <c r="AK162" s="1875" t="s">
        <v>381</v>
      </c>
      <c r="AL162" s="1876" t="s">
        <v>360</v>
      </c>
      <c r="AM162" s="1875" t="s">
        <v>154</v>
      </c>
    </row>
    <row r="163" spans="1:39" ht="52.8">
      <c r="A163" s="1875" t="s">
        <v>351</v>
      </c>
      <c r="B163" s="1875" t="s">
        <v>611</v>
      </c>
      <c r="C163" s="1875" t="s">
        <v>370</v>
      </c>
      <c r="D163" s="1876" t="s">
        <v>154</v>
      </c>
      <c r="E163" s="1876" t="s">
        <v>371</v>
      </c>
      <c r="F163" s="1876" t="s">
        <v>355</v>
      </c>
      <c r="G163" s="1876" t="s">
        <v>356</v>
      </c>
      <c r="H163" s="1877">
        <v>2440.4756699999998</v>
      </c>
      <c r="I163" s="1877">
        <v>2100</v>
      </c>
      <c r="J163" s="1876" t="s">
        <v>357</v>
      </c>
      <c r="K163" s="1878">
        <v>43480</v>
      </c>
      <c r="L163" s="1876" t="s">
        <v>372</v>
      </c>
      <c r="M163" s="1878" t="s">
        <v>373</v>
      </c>
      <c r="N163" s="1876" t="s">
        <v>359</v>
      </c>
      <c r="O163" s="1880">
        <v>46218</v>
      </c>
      <c r="P163" s="1875" t="s">
        <v>360</v>
      </c>
      <c r="Q163" s="1875" t="s">
        <v>604</v>
      </c>
      <c r="R163" s="1875" t="s">
        <v>426</v>
      </c>
      <c r="S163" s="1876" t="s">
        <v>361</v>
      </c>
      <c r="T163" s="1879" t="s">
        <v>427</v>
      </c>
      <c r="U163" s="1876" t="s">
        <v>360</v>
      </c>
      <c r="V163" s="1876" t="s">
        <v>377</v>
      </c>
      <c r="W163" s="1876" t="s">
        <v>360</v>
      </c>
      <c r="X163" s="1876" t="s">
        <v>378</v>
      </c>
      <c r="Y163" s="1876" t="s">
        <v>364</v>
      </c>
      <c r="Z163" s="1876" t="s">
        <v>154</v>
      </c>
      <c r="AA163" s="1876" t="s">
        <v>154</v>
      </c>
      <c r="AB163" s="1876" t="s">
        <v>154</v>
      </c>
      <c r="AC163" s="1876" t="s">
        <v>154</v>
      </c>
      <c r="AD163" s="1876" t="s">
        <v>154</v>
      </c>
      <c r="AE163" s="1876" t="s">
        <v>154</v>
      </c>
      <c r="AF163" s="1876" t="s">
        <v>359</v>
      </c>
      <c r="AG163" s="1875" t="s">
        <v>379</v>
      </c>
      <c r="AH163" s="1876" t="s">
        <v>380</v>
      </c>
      <c r="AI163" s="1876" t="s">
        <v>240</v>
      </c>
      <c r="AJ163" s="1876" t="s">
        <v>367</v>
      </c>
      <c r="AK163" s="1875" t="s">
        <v>381</v>
      </c>
      <c r="AL163" s="1876" t="s">
        <v>360</v>
      </c>
      <c r="AM163" s="1875" t="s">
        <v>154</v>
      </c>
    </row>
    <row r="164" spans="1:39" ht="52.8">
      <c r="A164" s="1875" t="s">
        <v>351</v>
      </c>
      <c r="B164" s="1875" t="s">
        <v>612</v>
      </c>
      <c r="C164" s="1875" t="s">
        <v>370</v>
      </c>
      <c r="D164" s="1876" t="s">
        <v>154</v>
      </c>
      <c r="E164" s="1876" t="s">
        <v>371</v>
      </c>
      <c r="F164" s="1876" t="s">
        <v>355</v>
      </c>
      <c r="G164" s="1876" t="s">
        <v>356</v>
      </c>
      <c r="H164" s="1877">
        <v>11853.738949999999</v>
      </c>
      <c r="I164" s="1877">
        <v>10200</v>
      </c>
      <c r="J164" s="1876" t="s">
        <v>357</v>
      </c>
      <c r="K164" s="1878">
        <v>43480</v>
      </c>
      <c r="L164" s="1876" t="s">
        <v>372</v>
      </c>
      <c r="M164" s="1878" t="s">
        <v>373</v>
      </c>
      <c r="N164" s="1876" t="s">
        <v>359</v>
      </c>
      <c r="O164" s="1880">
        <v>46218</v>
      </c>
      <c r="P164" s="1875" t="s">
        <v>360</v>
      </c>
      <c r="Q164" s="1875" t="s">
        <v>613</v>
      </c>
      <c r="R164" s="1875" t="s">
        <v>426</v>
      </c>
      <c r="S164" s="1876" t="s">
        <v>361</v>
      </c>
      <c r="T164" s="1879" t="s">
        <v>427</v>
      </c>
      <c r="U164" s="1876" t="s">
        <v>360</v>
      </c>
      <c r="V164" s="1876" t="s">
        <v>377</v>
      </c>
      <c r="W164" s="1876" t="s">
        <v>360</v>
      </c>
      <c r="X164" s="1876" t="s">
        <v>378</v>
      </c>
      <c r="Y164" s="1876" t="s">
        <v>364</v>
      </c>
      <c r="Z164" s="1876" t="s">
        <v>154</v>
      </c>
      <c r="AA164" s="1876" t="s">
        <v>154</v>
      </c>
      <c r="AB164" s="1876" t="s">
        <v>154</v>
      </c>
      <c r="AC164" s="1876" t="s">
        <v>154</v>
      </c>
      <c r="AD164" s="1876" t="s">
        <v>154</v>
      </c>
      <c r="AE164" s="1876" t="s">
        <v>154</v>
      </c>
      <c r="AF164" s="1876" t="s">
        <v>359</v>
      </c>
      <c r="AG164" s="1875" t="s">
        <v>379</v>
      </c>
      <c r="AH164" s="1876" t="s">
        <v>380</v>
      </c>
      <c r="AI164" s="1876" t="s">
        <v>240</v>
      </c>
      <c r="AJ164" s="1876" t="s">
        <v>367</v>
      </c>
      <c r="AK164" s="1875" t="s">
        <v>381</v>
      </c>
      <c r="AL164" s="1876" t="s">
        <v>360</v>
      </c>
      <c r="AM164" s="1875" t="s">
        <v>154</v>
      </c>
    </row>
    <row r="165" spans="1:39" ht="52.8">
      <c r="A165" s="1875" t="s">
        <v>351</v>
      </c>
      <c r="B165" s="1875" t="s">
        <v>614</v>
      </c>
      <c r="C165" s="1875" t="s">
        <v>370</v>
      </c>
      <c r="D165" s="1876" t="s">
        <v>154</v>
      </c>
      <c r="E165" s="1876" t="s">
        <v>371</v>
      </c>
      <c r="F165" s="1876" t="s">
        <v>355</v>
      </c>
      <c r="G165" s="1876" t="s">
        <v>356</v>
      </c>
      <c r="H165" s="1877">
        <v>1394.5575200000001</v>
      </c>
      <c r="I165" s="1877">
        <v>1200</v>
      </c>
      <c r="J165" s="1876" t="s">
        <v>357</v>
      </c>
      <c r="K165" s="1878">
        <v>43480</v>
      </c>
      <c r="L165" s="1876" t="s">
        <v>372</v>
      </c>
      <c r="M165" s="1878" t="s">
        <v>373</v>
      </c>
      <c r="N165" s="1876" t="s">
        <v>359</v>
      </c>
      <c r="O165" s="1880">
        <v>46218</v>
      </c>
      <c r="P165" s="1875" t="s">
        <v>360</v>
      </c>
      <c r="Q165" s="1875" t="s">
        <v>462</v>
      </c>
      <c r="R165" s="1875" t="s">
        <v>426</v>
      </c>
      <c r="S165" s="1876" t="s">
        <v>361</v>
      </c>
      <c r="T165" s="1879" t="s">
        <v>427</v>
      </c>
      <c r="U165" s="1876" t="s">
        <v>360</v>
      </c>
      <c r="V165" s="1876" t="s">
        <v>377</v>
      </c>
      <c r="W165" s="1876" t="s">
        <v>360</v>
      </c>
      <c r="X165" s="1876" t="s">
        <v>378</v>
      </c>
      <c r="Y165" s="1876" t="s">
        <v>364</v>
      </c>
      <c r="Z165" s="1876" t="s">
        <v>154</v>
      </c>
      <c r="AA165" s="1876" t="s">
        <v>154</v>
      </c>
      <c r="AB165" s="1876" t="s">
        <v>154</v>
      </c>
      <c r="AC165" s="1876" t="s">
        <v>154</v>
      </c>
      <c r="AD165" s="1876" t="s">
        <v>154</v>
      </c>
      <c r="AE165" s="1876" t="s">
        <v>154</v>
      </c>
      <c r="AF165" s="1876" t="s">
        <v>359</v>
      </c>
      <c r="AG165" s="1875" t="s">
        <v>379</v>
      </c>
      <c r="AH165" s="1876" t="s">
        <v>380</v>
      </c>
      <c r="AI165" s="1876" t="s">
        <v>240</v>
      </c>
      <c r="AJ165" s="1876" t="s">
        <v>367</v>
      </c>
      <c r="AK165" s="1875" t="s">
        <v>381</v>
      </c>
      <c r="AL165" s="1876" t="s">
        <v>360</v>
      </c>
      <c r="AM165" s="1875" t="s">
        <v>154</v>
      </c>
    </row>
    <row r="166" spans="1:39" ht="52.8">
      <c r="A166" s="1875" t="s">
        <v>351</v>
      </c>
      <c r="B166" s="1875" t="s">
        <v>615</v>
      </c>
      <c r="C166" s="1875" t="s">
        <v>370</v>
      </c>
      <c r="D166" s="1876" t="s">
        <v>154</v>
      </c>
      <c r="E166" s="1876" t="s">
        <v>371</v>
      </c>
      <c r="F166" s="1876" t="s">
        <v>355</v>
      </c>
      <c r="G166" s="1876" t="s">
        <v>356</v>
      </c>
      <c r="H166" s="1877">
        <v>2440.4756699999998</v>
      </c>
      <c r="I166" s="1877">
        <v>2100</v>
      </c>
      <c r="J166" s="1876" t="s">
        <v>357</v>
      </c>
      <c r="K166" s="1878">
        <v>43480</v>
      </c>
      <c r="L166" s="1876" t="s">
        <v>372</v>
      </c>
      <c r="M166" s="1878" t="s">
        <v>373</v>
      </c>
      <c r="N166" s="1876" t="s">
        <v>359</v>
      </c>
      <c r="O166" s="1880">
        <v>46218</v>
      </c>
      <c r="P166" s="1875" t="s">
        <v>360</v>
      </c>
      <c r="Q166" s="1875" t="s">
        <v>604</v>
      </c>
      <c r="R166" s="1875" t="s">
        <v>426</v>
      </c>
      <c r="S166" s="1876" t="s">
        <v>361</v>
      </c>
      <c r="T166" s="1879" t="s">
        <v>427</v>
      </c>
      <c r="U166" s="1876" t="s">
        <v>360</v>
      </c>
      <c r="V166" s="1876" t="s">
        <v>377</v>
      </c>
      <c r="W166" s="1876" t="s">
        <v>360</v>
      </c>
      <c r="X166" s="1876" t="s">
        <v>378</v>
      </c>
      <c r="Y166" s="1876" t="s">
        <v>364</v>
      </c>
      <c r="Z166" s="1876" t="s">
        <v>154</v>
      </c>
      <c r="AA166" s="1876" t="s">
        <v>154</v>
      </c>
      <c r="AB166" s="1876" t="s">
        <v>154</v>
      </c>
      <c r="AC166" s="1876" t="s">
        <v>154</v>
      </c>
      <c r="AD166" s="1876" t="s">
        <v>154</v>
      </c>
      <c r="AE166" s="1876" t="s">
        <v>154</v>
      </c>
      <c r="AF166" s="1876" t="s">
        <v>359</v>
      </c>
      <c r="AG166" s="1875" t="s">
        <v>379</v>
      </c>
      <c r="AH166" s="1876" t="s">
        <v>380</v>
      </c>
      <c r="AI166" s="1876" t="s">
        <v>240</v>
      </c>
      <c r="AJ166" s="1876" t="s">
        <v>367</v>
      </c>
      <c r="AK166" s="1875" t="s">
        <v>381</v>
      </c>
      <c r="AL166" s="1876" t="s">
        <v>360</v>
      </c>
      <c r="AM166" s="1875" t="s">
        <v>154</v>
      </c>
    </row>
    <row r="167" spans="1:39" ht="52.8">
      <c r="A167" s="1875" t="s">
        <v>351</v>
      </c>
      <c r="B167" s="1875" t="s">
        <v>616</v>
      </c>
      <c r="C167" s="1875" t="s">
        <v>370</v>
      </c>
      <c r="D167" s="1876" t="s">
        <v>154</v>
      </c>
      <c r="E167" s="1876" t="s">
        <v>371</v>
      </c>
      <c r="F167" s="1876" t="s">
        <v>355</v>
      </c>
      <c r="G167" s="1876" t="s">
        <v>356</v>
      </c>
      <c r="H167" s="1877">
        <v>1045.91814</v>
      </c>
      <c r="I167" s="1877">
        <v>900</v>
      </c>
      <c r="J167" s="1876" t="s">
        <v>357</v>
      </c>
      <c r="K167" s="1878">
        <v>43480</v>
      </c>
      <c r="L167" s="1876" t="s">
        <v>372</v>
      </c>
      <c r="M167" s="1878" t="s">
        <v>373</v>
      </c>
      <c r="N167" s="1876" t="s">
        <v>359</v>
      </c>
      <c r="O167" s="1880">
        <v>46218</v>
      </c>
      <c r="P167" s="1875" t="s">
        <v>360</v>
      </c>
      <c r="Q167" s="1875" t="s">
        <v>600</v>
      </c>
      <c r="R167" s="1875" t="s">
        <v>426</v>
      </c>
      <c r="S167" s="1876" t="s">
        <v>361</v>
      </c>
      <c r="T167" s="1879" t="s">
        <v>427</v>
      </c>
      <c r="U167" s="1876" t="s">
        <v>360</v>
      </c>
      <c r="V167" s="1876" t="s">
        <v>377</v>
      </c>
      <c r="W167" s="1876" t="s">
        <v>360</v>
      </c>
      <c r="X167" s="1876" t="s">
        <v>378</v>
      </c>
      <c r="Y167" s="1876" t="s">
        <v>364</v>
      </c>
      <c r="Z167" s="1876" t="s">
        <v>154</v>
      </c>
      <c r="AA167" s="1876" t="s">
        <v>154</v>
      </c>
      <c r="AB167" s="1876" t="s">
        <v>154</v>
      </c>
      <c r="AC167" s="1876" t="s">
        <v>154</v>
      </c>
      <c r="AD167" s="1876" t="s">
        <v>154</v>
      </c>
      <c r="AE167" s="1876" t="s">
        <v>154</v>
      </c>
      <c r="AF167" s="1876" t="s">
        <v>359</v>
      </c>
      <c r="AG167" s="1875" t="s">
        <v>379</v>
      </c>
      <c r="AH167" s="1876" t="s">
        <v>380</v>
      </c>
      <c r="AI167" s="1876" t="s">
        <v>240</v>
      </c>
      <c r="AJ167" s="1876" t="s">
        <v>367</v>
      </c>
      <c r="AK167" s="1875" t="s">
        <v>381</v>
      </c>
      <c r="AL167" s="1876" t="s">
        <v>360</v>
      </c>
      <c r="AM167" s="1875" t="s">
        <v>154</v>
      </c>
    </row>
    <row r="168" spans="1:39" ht="52.8">
      <c r="A168" s="1875" t="s">
        <v>351</v>
      </c>
      <c r="B168" s="1875" t="s">
        <v>617</v>
      </c>
      <c r="C168" s="1875" t="s">
        <v>370</v>
      </c>
      <c r="D168" s="1876" t="s">
        <v>154</v>
      </c>
      <c r="E168" s="1876" t="s">
        <v>371</v>
      </c>
      <c r="F168" s="1876" t="s">
        <v>355</v>
      </c>
      <c r="G168" s="1876" t="s">
        <v>356</v>
      </c>
      <c r="H168" s="1877">
        <v>3486.39381</v>
      </c>
      <c r="I168" s="1877">
        <v>3000</v>
      </c>
      <c r="J168" s="1876" t="s">
        <v>357</v>
      </c>
      <c r="K168" s="1878">
        <v>43480</v>
      </c>
      <c r="L168" s="1876" t="s">
        <v>372</v>
      </c>
      <c r="M168" s="1878" t="s">
        <v>373</v>
      </c>
      <c r="N168" s="1876" t="s">
        <v>359</v>
      </c>
      <c r="O168" s="1880">
        <v>46218</v>
      </c>
      <c r="P168" s="1875" t="s">
        <v>360</v>
      </c>
      <c r="Q168" s="1875" t="s">
        <v>570</v>
      </c>
      <c r="R168" s="1875" t="s">
        <v>426</v>
      </c>
      <c r="S168" s="1876" t="s">
        <v>361</v>
      </c>
      <c r="T168" s="1879" t="s">
        <v>427</v>
      </c>
      <c r="U168" s="1876" t="s">
        <v>360</v>
      </c>
      <c r="V168" s="1876" t="s">
        <v>377</v>
      </c>
      <c r="W168" s="1876" t="s">
        <v>360</v>
      </c>
      <c r="X168" s="1876" t="s">
        <v>378</v>
      </c>
      <c r="Y168" s="1876" t="s">
        <v>364</v>
      </c>
      <c r="Z168" s="1876" t="s">
        <v>154</v>
      </c>
      <c r="AA168" s="1876" t="s">
        <v>154</v>
      </c>
      <c r="AB168" s="1876" t="s">
        <v>154</v>
      </c>
      <c r="AC168" s="1876" t="s">
        <v>154</v>
      </c>
      <c r="AD168" s="1876" t="s">
        <v>154</v>
      </c>
      <c r="AE168" s="1876" t="s">
        <v>154</v>
      </c>
      <c r="AF168" s="1876" t="s">
        <v>359</v>
      </c>
      <c r="AG168" s="1875" t="s">
        <v>379</v>
      </c>
      <c r="AH168" s="1876" t="s">
        <v>380</v>
      </c>
      <c r="AI168" s="1876" t="s">
        <v>240</v>
      </c>
      <c r="AJ168" s="1876" t="s">
        <v>367</v>
      </c>
      <c r="AK168" s="1875" t="s">
        <v>381</v>
      </c>
      <c r="AL168" s="1876" t="s">
        <v>360</v>
      </c>
      <c r="AM168" s="1875" t="s">
        <v>154</v>
      </c>
    </row>
    <row r="169" spans="1:39" ht="52.8">
      <c r="A169" s="1875" t="s">
        <v>351</v>
      </c>
      <c r="B169" s="1875" t="s">
        <v>618</v>
      </c>
      <c r="C169" s="1875" t="s">
        <v>370</v>
      </c>
      <c r="D169" s="1876" t="s">
        <v>154</v>
      </c>
      <c r="E169" s="1876" t="s">
        <v>371</v>
      </c>
      <c r="F169" s="1876" t="s">
        <v>355</v>
      </c>
      <c r="G169" s="1876" t="s">
        <v>356</v>
      </c>
      <c r="H169" s="1877">
        <v>3486.39381</v>
      </c>
      <c r="I169" s="1877">
        <v>3000</v>
      </c>
      <c r="J169" s="1876" t="s">
        <v>357</v>
      </c>
      <c r="K169" s="1878">
        <v>43480</v>
      </c>
      <c r="L169" s="1876" t="s">
        <v>372</v>
      </c>
      <c r="M169" s="1878" t="s">
        <v>373</v>
      </c>
      <c r="N169" s="1876" t="s">
        <v>359</v>
      </c>
      <c r="O169" s="1880">
        <v>46218</v>
      </c>
      <c r="P169" s="1875" t="s">
        <v>360</v>
      </c>
      <c r="Q169" s="1875" t="s">
        <v>570</v>
      </c>
      <c r="R169" s="1875" t="s">
        <v>426</v>
      </c>
      <c r="S169" s="1876" t="s">
        <v>361</v>
      </c>
      <c r="T169" s="1879" t="s">
        <v>427</v>
      </c>
      <c r="U169" s="1876" t="s">
        <v>360</v>
      </c>
      <c r="V169" s="1876" t="s">
        <v>377</v>
      </c>
      <c r="W169" s="1876" t="s">
        <v>360</v>
      </c>
      <c r="X169" s="1876" t="s">
        <v>378</v>
      </c>
      <c r="Y169" s="1876" t="s">
        <v>364</v>
      </c>
      <c r="Z169" s="1876" t="s">
        <v>154</v>
      </c>
      <c r="AA169" s="1876" t="s">
        <v>154</v>
      </c>
      <c r="AB169" s="1876" t="s">
        <v>154</v>
      </c>
      <c r="AC169" s="1876" t="s">
        <v>154</v>
      </c>
      <c r="AD169" s="1876" t="s">
        <v>154</v>
      </c>
      <c r="AE169" s="1876" t="s">
        <v>154</v>
      </c>
      <c r="AF169" s="1876" t="s">
        <v>359</v>
      </c>
      <c r="AG169" s="1875" t="s">
        <v>379</v>
      </c>
      <c r="AH169" s="1876" t="s">
        <v>380</v>
      </c>
      <c r="AI169" s="1876" t="s">
        <v>240</v>
      </c>
      <c r="AJ169" s="1876" t="s">
        <v>367</v>
      </c>
      <c r="AK169" s="1875" t="s">
        <v>381</v>
      </c>
      <c r="AL169" s="1876" t="s">
        <v>360</v>
      </c>
      <c r="AM169" s="1875" t="s">
        <v>154</v>
      </c>
    </row>
    <row r="170" spans="1:39" ht="52.8">
      <c r="A170" s="1875" t="s">
        <v>351</v>
      </c>
      <c r="B170" s="1875" t="s">
        <v>619</v>
      </c>
      <c r="C170" s="1875" t="s">
        <v>370</v>
      </c>
      <c r="D170" s="1876" t="s">
        <v>154</v>
      </c>
      <c r="E170" s="1876" t="s">
        <v>371</v>
      </c>
      <c r="F170" s="1876" t="s">
        <v>355</v>
      </c>
      <c r="G170" s="1876" t="s">
        <v>356</v>
      </c>
      <c r="H170" s="1877">
        <v>6972.7876200000001</v>
      </c>
      <c r="I170" s="1877">
        <v>6000</v>
      </c>
      <c r="J170" s="1876" t="s">
        <v>357</v>
      </c>
      <c r="K170" s="1878">
        <v>43480</v>
      </c>
      <c r="L170" s="1876" t="s">
        <v>372</v>
      </c>
      <c r="M170" s="1878" t="s">
        <v>373</v>
      </c>
      <c r="N170" s="1876" t="s">
        <v>359</v>
      </c>
      <c r="O170" s="1880">
        <v>46218</v>
      </c>
      <c r="P170" s="1875" t="s">
        <v>360</v>
      </c>
      <c r="Q170" s="1875" t="s">
        <v>409</v>
      </c>
      <c r="R170" s="1875" t="s">
        <v>426</v>
      </c>
      <c r="S170" s="1876" t="s">
        <v>361</v>
      </c>
      <c r="T170" s="1879" t="s">
        <v>427</v>
      </c>
      <c r="U170" s="1876" t="s">
        <v>360</v>
      </c>
      <c r="V170" s="1876" t="s">
        <v>377</v>
      </c>
      <c r="W170" s="1876" t="s">
        <v>360</v>
      </c>
      <c r="X170" s="1876" t="s">
        <v>378</v>
      </c>
      <c r="Y170" s="1876" t="s">
        <v>364</v>
      </c>
      <c r="Z170" s="1876" t="s">
        <v>154</v>
      </c>
      <c r="AA170" s="1876" t="s">
        <v>154</v>
      </c>
      <c r="AB170" s="1876" t="s">
        <v>154</v>
      </c>
      <c r="AC170" s="1876" t="s">
        <v>154</v>
      </c>
      <c r="AD170" s="1876" t="s">
        <v>154</v>
      </c>
      <c r="AE170" s="1876" t="s">
        <v>154</v>
      </c>
      <c r="AF170" s="1876" t="s">
        <v>359</v>
      </c>
      <c r="AG170" s="1875" t="s">
        <v>379</v>
      </c>
      <c r="AH170" s="1876" t="s">
        <v>380</v>
      </c>
      <c r="AI170" s="1876" t="s">
        <v>240</v>
      </c>
      <c r="AJ170" s="1876" t="s">
        <v>367</v>
      </c>
      <c r="AK170" s="1875" t="s">
        <v>381</v>
      </c>
      <c r="AL170" s="1876" t="s">
        <v>360</v>
      </c>
      <c r="AM170" s="1875" t="s">
        <v>154</v>
      </c>
    </row>
    <row r="171" spans="1:39" ht="52.8">
      <c r="A171" s="1875" t="s">
        <v>351</v>
      </c>
      <c r="B171" s="1875" t="s">
        <v>620</v>
      </c>
      <c r="C171" s="1875" t="s">
        <v>370</v>
      </c>
      <c r="D171" s="1876" t="s">
        <v>154</v>
      </c>
      <c r="E171" s="1876" t="s">
        <v>371</v>
      </c>
      <c r="F171" s="1876" t="s">
        <v>355</v>
      </c>
      <c r="G171" s="1876" t="s">
        <v>356</v>
      </c>
      <c r="H171" s="1877">
        <v>3486.39381</v>
      </c>
      <c r="I171" s="1877">
        <v>3000</v>
      </c>
      <c r="J171" s="1876" t="s">
        <v>357</v>
      </c>
      <c r="K171" s="1878">
        <v>43480</v>
      </c>
      <c r="L171" s="1876" t="s">
        <v>372</v>
      </c>
      <c r="M171" s="1878" t="s">
        <v>373</v>
      </c>
      <c r="N171" s="1876" t="s">
        <v>359</v>
      </c>
      <c r="O171" s="1880">
        <v>46218</v>
      </c>
      <c r="P171" s="1875" t="s">
        <v>360</v>
      </c>
      <c r="Q171" s="1875" t="s">
        <v>570</v>
      </c>
      <c r="R171" s="1875" t="s">
        <v>426</v>
      </c>
      <c r="S171" s="1876" t="s">
        <v>361</v>
      </c>
      <c r="T171" s="1879" t="s">
        <v>427</v>
      </c>
      <c r="U171" s="1876" t="s">
        <v>360</v>
      </c>
      <c r="V171" s="1876" t="s">
        <v>377</v>
      </c>
      <c r="W171" s="1876" t="s">
        <v>360</v>
      </c>
      <c r="X171" s="1876" t="s">
        <v>378</v>
      </c>
      <c r="Y171" s="1876" t="s">
        <v>364</v>
      </c>
      <c r="Z171" s="1876" t="s">
        <v>154</v>
      </c>
      <c r="AA171" s="1876" t="s">
        <v>154</v>
      </c>
      <c r="AB171" s="1876" t="s">
        <v>154</v>
      </c>
      <c r="AC171" s="1876" t="s">
        <v>154</v>
      </c>
      <c r="AD171" s="1876" t="s">
        <v>154</v>
      </c>
      <c r="AE171" s="1876" t="s">
        <v>154</v>
      </c>
      <c r="AF171" s="1876" t="s">
        <v>359</v>
      </c>
      <c r="AG171" s="1875" t="s">
        <v>379</v>
      </c>
      <c r="AH171" s="1876" t="s">
        <v>380</v>
      </c>
      <c r="AI171" s="1876" t="s">
        <v>240</v>
      </c>
      <c r="AJ171" s="1876" t="s">
        <v>367</v>
      </c>
      <c r="AK171" s="1875" t="s">
        <v>381</v>
      </c>
      <c r="AL171" s="1876" t="s">
        <v>360</v>
      </c>
      <c r="AM171" s="1875" t="s">
        <v>154</v>
      </c>
    </row>
    <row r="172" spans="1:39" ht="52.8">
      <c r="A172" s="1875" t="s">
        <v>351</v>
      </c>
      <c r="B172" s="1875" t="s">
        <v>621</v>
      </c>
      <c r="C172" s="1875" t="s">
        <v>370</v>
      </c>
      <c r="D172" s="1876" t="s">
        <v>154</v>
      </c>
      <c r="E172" s="1876" t="s">
        <v>371</v>
      </c>
      <c r="F172" s="1876" t="s">
        <v>355</v>
      </c>
      <c r="G172" s="1876" t="s">
        <v>356</v>
      </c>
      <c r="H172" s="1877">
        <v>1394.5575200000001</v>
      </c>
      <c r="I172" s="1877">
        <v>1200</v>
      </c>
      <c r="J172" s="1876" t="s">
        <v>357</v>
      </c>
      <c r="K172" s="1878">
        <v>43480</v>
      </c>
      <c r="L172" s="1876" t="s">
        <v>372</v>
      </c>
      <c r="M172" s="1878" t="s">
        <v>373</v>
      </c>
      <c r="N172" s="1876" t="s">
        <v>359</v>
      </c>
      <c r="O172" s="1880">
        <v>46218</v>
      </c>
      <c r="P172" s="1875" t="s">
        <v>360</v>
      </c>
      <c r="Q172" s="1875" t="s">
        <v>462</v>
      </c>
      <c r="R172" s="1875" t="s">
        <v>426</v>
      </c>
      <c r="S172" s="1876" t="s">
        <v>361</v>
      </c>
      <c r="T172" s="1879" t="s">
        <v>427</v>
      </c>
      <c r="U172" s="1876" t="s">
        <v>360</v>
      </c>
      <c r="V172" s="1876" t="s">
        <v>377</v>
      </c>
      <c r="W172" s="1876" t="s">
        <v>360</v>
      </c>
      <c r="X172" s="1876" t="s">
        <v>378</v>
      </c>
      <c r="Y172" s="1876" t="s">
        <v>364</v>
      </c>
      <c r="Z172" s="1876" t="s">
        <v>154</v>
      </c>
      <c r="AA172" s="1876" t="s">
        <v>154</v>
      </c>
      <c r="AB172" s="1876" t="s">
        <v>154</v>
      </c>
      <c r="AC172" s="1876" t="s">
        <v>154</v>
      </c>
      <c r="AD172" s="1876" t="s">
        <v>154</v>
      </c>
      <c r="AE172" s="1876" t="s">
        <v>154</v>
      </c>
      <c r="AF172" s="1876" t="s">
        <v>359</v>
      </c>
      <c r="AG172" s="1875" t="s">
        <v>379</v>
      </c>
      <c r="AH172" s="1876" t="s">
        <v>380</v>
      </c>
      <c r="AI172" s="1876" t="s">
        <v>240</v>
      </c>
      <c r="AJ172" s="1876" t="s">
        <v>367</v>
      </c>
      <c r="AK172" s="1875" t="s">
        <v>381</v>
      </c>
      <c r="AL172" s="1876" t="s">
        <v>360</v>
      </c>
      <c r="AM172" s="1875" t="s">
        <v>154</v>
      </c>
    </row>
    <row r="173" spans="1:39" ht="52.8">
      <c r="A173" s="1875" t="s">
        <v>351</v>
      </c>
      <c r="B173" s="1875" t="s">
        <v>622</v>
      </c>
      <c r="C173" s="1875" t="s">
        <v>370</v>
      </c>
      <c r="D173" s="1876" t="s">
        <v>154</v>
      </c>
      <c r="E173" s="1876" t="s">
        <v>371</v>
      </c>
      <c r="F173" s="1876" t="s">
        <v>355</v>
      </c>
      <c r="G173" s="1876" t="s">
        <v>356</v>
      </c>
      <c r="H173" s="1877">
        <v>1045.91814</v>
      </c>
      <c r="I173" s="1877">
        <v>900</v>
      </c>
      <c r="J173" s="1876" t="s">
        <v>357</v>
      </c>
      <c r="K173" s="1878">
        <v>43480</v>
      </c>
      <c r="L173" s="1876" t="s">
        <v>372</v>
      </c>
      <c r="M173" s="1878" t="s">
        <v>373</v>
      </c>
      <c r="N173" s="1876" t="s">
        <v>359</v>
      </c>
      <c r="O173" s="1880">
        <v>46218</v>
      </c>
      <c r="P173" s="1875" t="s">
        <v>360</v>
      </c>
      <c r="Q173" s="1875" t="s">
        <v>600</v>
      </c>
      <c r="R173" s="1875" t="s">
        <v>426</v>
      </c>
      <c r="S173" s="1876" t="s">
        <v>361</v>
      </c>
      <c r="T173" s="1879" t="s">
        <v>427</v>
      </c>
      <c r="U173" s="1876" t="s">
        <v>360</v>
      </c>
      <c r="V173" s="1876" t="s">
        <v>377</v>
      </c>
      <c r="W173" s="1876" t="s">
        <v>360</v>
      </c>
      <c r="X173" s="1876" t="s">
        <v>378</v>
      </c>
      <c r="Y173" s="1876" t="s">
        <v>364</v>
      </c>
      <c r="Z173" s="1876" t="s">
        <v>154</v>
      </c>
      <c r="AA173" s="1876" t="s">
        <v>154</v>
      </c>
      <c r="AB173" s="1876" t="s">
        <v>154</v>
      </c>
      <c r="AC173" s="1876" t="s">
        <v>154</v>
      </c>
      <c r="AD173" s="1876" t="s">
        <v>154</v>
      </c>
      <c r="AE173" s="1876" t="s">
        <v>154</v>
      </c>
      <c r="AF173" s="1876" t="s">
        <v>359</v>
      </c>
      <c r="AG173" s="1875" t="s">
        <v>379</v>
      </c>
      <c r="AH173" s="1876" t="s">
        <v>380</v>
      </c>
      <c r="AI173" s="1876" t="s">
        <v>240</v>
      </c>
      <c r="AJ173" s="1876" t="s">
        <v>367</v>
      </c>
      <c r="AK173" s="1875" t="s">
        <v>381</v>
      </c>
      <c r="AL173" s="1876" t="s">
        <v>360</v>
      </c>
      <c r="AM173" s="1875" t="s">
        <v>154</v>
      </c>
    </row>
    <row r="174" spans="1:39" ht="52.8">
      <c r="A174" s="1875" t="s">
        <v>351</v>
      </c>
      <c r="B174" s="1875" t="s">
        <v>623</v>
      </c>
      <c r="C174" s="1875" t="s">
        <v>370</v>
      </c>
      <c r="D174" s="1876" t="s">
        <v>154</v>
      </c>
      <c r="E174" s="1876" t="s">
        <v>371</v>
      </c>
      <c r="F174" s="1876" t="s">
        <v>355</v>
      </c>
      <c r="G174" s="1876" t="s">
        <v>356</v>
      </c>
      <c r="H174" s="1877">
        <v>1045.91814</v>
      </c>
      <c r="I174" s="1877">
        <v>900</v>
      </c>
      <c r="J174" s="1876" t="s">
        <v>357</v>
      </c>
      <c r="K174" s="1878">
        <v>43480</v>
      </c>
      <c r="L174" s="1876" t="s">
        <v>372</v>
      </c>
      <c r="M174" s="1878" t="s">
        <v>373</v>
      </c>
      <c r="N174" s="1876" t="s">
        <v>359</v>
      </c>
      <c r="O174" s="1880">
        <v>46218</v>
      </c>
      <c r="P174" s="1875" t="s">
        <v>360</v>
      </c>
      <c r="Q174" s="1875" t="s">
        <v>600</v>
      </c>
      <c r="R174" s="1875" t="s">
        <v>426</v>
      </c>
      <c r="S174" s="1876" t="s">
        <v>361</v>
      </c>
      <c r="T174" s="1879" t="s">
        <v>427</v>
      </c>
      <c r="U174" s="1876" t="s">
        <v>360</v>
      </c>
      <c r="V174" s="1876" t="s">
        <v>377</v>
      </c>
      <c r="W174" s="1876" t="s">
        <v>360</v>
      </c>
      <c r="X174" s="1876" t="s">
        <v>378</v>
      </c>
      <c r="Y174" s="1876" t="s">
        <v>364</v>
      </c>
      <c r="Z174" s="1876" t="s">
        <v>154</v>
      </c>
      <c r="AA174" s="1876" t="s">
        <v>154</v>
      </c>
      <c r="AB174" s="1876" t="s">
        <v>154</v>
      </c>
      <c r="AC174" s="1876" t="s">
        <v>154</v>
      </c>
      <c r="AD174" s="1876" t="s">
        <v>154</v>
      </c>
      <c r="AE174" s="1876" t="s">
        <v>154</v>
      </c>
      <c r="AF174" s="1876" t="s">
        <v>359</v>
      </c>
      <c r="AG174" s="1875" t="s">
        <v>379</v>
      </c>
      <c r="AH174" s="1876" t="s">
        <v>380</v>
      </c>
      <c r="AI174" s="1876" t="s">
        <v>240</v>
      </c>
      <c r="AJ174" s="1876" t="s">
        <v>367</v>
      </c>
      <c r="AK174" s="1875" t="s">
        <v>381</v>
      </c>
      <c r="AL174" s="1876" t="s">
        <v>360</v>
      </c>
      <c r="AM174" s="1875" t="s">
        <v>154</v>
      </c>
    </row>
    <row r="175" spans="1:39" ht="52.8">
      <c r="A175" s="1875" t="s">
        <v>351</v>
      </c>
      <c r="B175" s="1875" t="s">
        <v>624</v>
      </c>
      <c r="C175" s="1875" t="s">
        <v>370</v>
      </c>
      <c r="D175" s="1876" t="s">
        <v>154</v>
      </c>
      <c r="E175" s="1876" t="s">
        <v>371</v>
      </c>
      <c r="F175" s="1876" t="s">
        <v>355</v>
      </c>
      <c r="G175" s="1876" t="s">
        <v>356</v>
      </c>
      <c r="H175" s="1877">
        <v>2440.4756699999998</v>
      </c>
      <c r="I175" s="1877">
        <v>2100</v>
      </c>
      <c r="J175" s="1876" t="s">
        <v>357</v>
      </c>
      <c r="K175" s="1878">
        <v>43480</v>
      </c>
      <c r="L175" s="1876" t="s">
        <v>372</v>
      </c>
      <c r="M175" s="1878" t="s">
        <v>373</v>
      </c>
      <c r="N175" s="1876" t="s">
        <v>359</v>
      </c>
      <c r="O175" s="1880">
        <v>46218</v>
      </c>
      <c r="P175" s="1875" t="s">
        <v>360</v>
      </c>
      <c r="Q175" s="1875" t="s">
        <v>604</v>
      </c>
      <c r="R175" s="1875" t="s">
        <v>426</v>
      </c>
      <c r="S175" s="1876" t="s">
        <v>361</v>
      </c>
      <c r="T175" s="1879" t="s">
        <v>427</v>
      </c>
      <c r="U175" s="1876" t="s">
        <v>360</v>
      </c>
      <c r="V175" s="1876" t="s">
        <v>377</v>
      </c>
      <c r="W175" s="1876" t="s">
        <v>360</v>
      </c>
      <c r="X175" s="1876" t="s">
        <v>378</v>
      </c>
      <c r="Y175" s="1876" t="s">
        <v>364</v>
      </c>
      <c r="Z175" s="1876" t="s">
        <v>154</v>
      </c>
      <c r="AA175" s="1876" t="s">
        <v>154</v>
      </c>
      <c r="AB175" s="1876" t="s">
        <v>154</v>
      </c>
      <c r="AC175" s="1876" t="s">
        <v>154</v>
      </c>
      <c r="AD175" s="1876" t="s">
        <v>154</v>
      </c>
      <c r="AE175" s="1876" t="s">
        <v>154</v>
      </c>
      <c r="AF175" s="1876" t="s">
        <v>359</v>
      </c>
      <c r="AG175" s="1875" t="s">
        <v>379</v>
      </c>
      <c r="AH175" s="1876" t="s">
        <v>380</v>
      </c>
      <c r="AI175" s="1876" t="s">
        <v>240</v>
      </c>
      <c r="AJ175" s="1876" t="s">
        <v>367</v>
      </c>
      <c r="AK175" s="1875" t="s">
        <v>381</v>
      </c>
      <c r="AL175" s="1876" t="s">
        <v>360</v>
      </c>
      <c r="AM175" s="1875" t="s">
        <v>154</v>
      </c>
    </row>
    <row r="176" spans="1:39" ht="52.8">
      <c r="A176" s="1875" t="s">
        <v>351</v>
      </c>
      <c r="B176" s="1875" t="s">
        <v>625</v>
      </c>
      <c r="C176" s="1875" t="s">
        <v>370</v>
      </c>
      <c r="D176" s="1876" t="s">
        <v>154</v>
      </c>
      <c r="E176" s="1876" t="s">
        <v>371</v>
      </c>
      <c r="F176" s="1876" t="s">
        <v>355</v>
      </c>
      <c r="G176" s="1876" t="s">
        <v>356</v>
      </c>
      <c r="H176" s="1877">
        <v>5229.5907200000001</v>
      </c>
      <c r="I176" s="1877">
        <v>4500</v>
      </c>
      <c r="J176" s="1876" t="s">
        <v>357</v>
      </c>
      <c r="K176" s="1878">
        <v>43480</v>
      </c>
      <c r="L176" s="1876" t="s">
        <v>372</v>
      </c>
      <c r="M176" s="1878" t="s">
        <v>373</v>
      </c>
      <c r="N176" s="1876" t="s">
        <v>359</v>
      </c>
      <c r="O176" s="1880">
        <v>46218</v>
      </c>
      <c r="P176" s="1875" t="s">
        <v>360</v>
      </c>
      <c r="Q176" s="1875" t="s">
        <v>395</v>
      </c>
      <c r="R176" s="1875" t="s">
        <v>426</v>
      </c>
      <c r="S176" s="1876" t="s">
        <v>361</v>
      </c>
      <c r="T176" s="1879" t="s">
        <v>427</v>
      </c>
      <c r="U176" s="1876" t="s">
        <v>360</v>
      </c>
      <c r="V176" s="1876" t="s">
        <v>377</v>
      </c>
      <c r="W176" s="1876" t="s">
        <v>360</v>
      </c>
      <c r="X176" s="1876" t="s">
        <v>378</v>
      </c>
      <c r="Y176" s="1876" t="s">
        <v>364</v>
      </c>
      <c r="Z176" s="1876" t="s">
        <v>154</v>
      </c>
      <c r="AA176" s="1876" t="s">
        <v>154</v>
      </c>
      <c r="AB176" s="1876" t="s">
        <v>154</v>
      </c>
      <c r="AC176" s="1876" t="s">
        <v>154</v>
      </c>
      <c r="AD176" s="1876" t="s">
        <v>154</v>
      </c>
      <c r="AE176" s="1876" t="s">
        <v>154</v>
      </c>
      <c r="AF176" s="1876" t="s">
        <v>359</v>
      </c>
      <c r="AG176" s="1875" t="s">
        <v>379</v>
      </c>
      <c r="AH176" s="1876" t="s">
        <v>380</v>
      </c>
      <c r="AI176" s="1876" t="s">
        <v>240</v>
      </c>
      <c r="AJ176" s="1876" t="s">
        <v>367</v>
      </c>
      <c r="AK176" s="1875" t="s">
        <v>381</v>
      </c>
      <c r="AL176" s="1876" t="s">
        <v>360</v>
      </c>
      <c r="AM176" s="1875" t="s">
        <v>154</v>
      </c>
    </row>
    <row r="177" spans="1:39" ht="52.8">
      <c r="A177" s="1875" t="s">
        <v>351</v>
      </c>
      <c r="B177" s="1875" t="s">
        <v>626</v>
      </c>
      <c r="C177" s="1875" t="s">
        <v>370</v>
      </c>
      <c r="D177" s="1876" t="s">
        <v>154</v>
      </c>
      <c r="E177" s="1876" t="s">
        <v>371</v>
      </c>
      <c r="F177" s="1876" t="s">
        <v>355</v>
      </c>
      <c r="G177" s="1876" t="s">
        <v>356</v>
      </c>
      <c r="H177" s="1877">
        <v>3486.39381</v>
      </c>
      <c r="I177" s="1877">
        <v>3000</v>
      </c>
      <c r="J177" s="1876" t="s">
        <v>357</v>
      </c>
      <c r="K177" s="1878">
        <v>43480</v>
      </c>
      <c r="L177" s="1876" t="s">
        <v>372</v>
      </c>
      <c r="M177" s="1878" t="s">
        <v>373</v>
      </c>
      <c r="N177" s="1876" t="s">
        <v>359</v>
      </c>
      <c r="O177" s="1880">
        <v>46218</v>
      </c>
      <c r="P177" s="1875" t="s">
        <v>360</v>
      </c>
      <c r="Q177" s="1875" t="s">
        <v>570</v>
      </c>
      <c r="R177" s="1875" t="s">
        <v>426</v>
      </c>
      <c r="S177" s="1876" t="s">
        <v>361</v>
      </c>
      <c r="T177" s="1879" t="s">
        <v>427</v>
      </c>
      <c r="U177" s="1876" t="s">
        <v>360</v>
      </c>
      <c r="V177" s="1876" t="s">
        <v>377</v>
      </c>
      <c r="W177" s="1876" t="s">
        <v>360</v>
      </c>
      <c r="X177" s="1876" t="s">
        <v>378</v>
      </c>
      <c r="Y177" s="1876" t="s">
        <v>364</v>
      </c>
      <c r="Z177" s="1876" t="s">
        <v>154</v>
      </c>
      <c r="AA177" s="1876" t="s">
        <v>154</v>
      </c>
      <c r="AB177" s="1876" t="s">
        <v>154</v>
      </c>
      <c r="AC177" s="1876" t="s">
        <v>154</v>
      </c>
      <c r="AD177" s="1876" t="s">
        <v>154</v>
      </c>
      <c r="AE177" s="1876" t="s">
        <v>154</v>
      </c>
      <c r="AF177" s="1876" t="s">
        <v>359</v>
      </c>
      <c r="AG177" s="1875" t="s">
        <v>379</v>
      </c>
      <c r="AH177" s="1876" t="s">
        <v>380</v>
      </c>
      <c r="AI177" s="1876" t="s">
        <v>240</v>
      </c>
      <c r="AJ177" s="1876" t="s">
        <v>367</v>
      </c>
      <c r="AK177" s="1875" t="s">
        <v>381</v>
      </c>
      <c r="AL177" s="1876" t="s">
        <v>360</v>
      </c>
      <c r="AM177" s="1875" t="s">
        <v>154</v>
      </c>
    </row>
    <row r="178" spans="1:39" ht="52.8">
      <c r="A178" s="1875" t="s">
        <v>351</v>
      </c>
      <c r="B178" s="1875" t="s">
        <v>627</v>
      </c>
      <c r="C178" s="1875" t="s">
        <v>370</v>
      </c>
      <c r="D178" s="1876" t="s">
        <v>154</v>
      </c>
      <c r="E178" s="1876" t="s">
        <v>371</v>
      </c>
      <c r="F178" s="1876" t="s">
        <v>355</v>
      </c>
      <c r="G178" s="1876" t="s">
        <v>356</v>
      </c>
      <c r="H178" s="1877">
        <v>5926.8694800000003</v>
      </c>
      <c r="I178" s="1877">
        <v>5100</v>
      </c>
      <c r="J178" s="1876" t="s">
        <v>357</v>
      </c>
      <c r="K178" s="1878">
        <v>43480</v>
      </c>
      <c r="L178" s="1876" t="s">
        <v>372</v>
      </c>
      <c r="M178" s="1878" t="s">
        <v>373</v>
      </c>
      <c r="N178" s="1876" t="s">
        <v>359</v>
      </c>
      <c r="O178" s="1880">
        <v>46218</v>
      </c>
      <c r="P178" s="1875" t="s">
        <v>360</v>
      </c>
      <c r="Q178" s="1875" t="s">
        <v>628</v>
      </c>
      <c r="R178" s="1875" t="s">
        <v>426</v>
      </c>
      <c r="S178" s="1876" t="s">
        <v>361</v>
      </c>
      <c r="T178" s="1879" t="s">
        <v>427</v>
      </c>
      <c r="U178" s="1876" t="s">
        <v>360</v>
      </c>
      <c r="V178" s="1876" t="s">
        <v>377</v>
      </c>
      <c r="W178" s="1876" t="s">
        <v>360</v>
      </c>
      <c r="X178" s="1876" t="s">
        <v>378</v>
      </c>
      <c r="Y178" s="1876" t="s">
        <v>364</v>
      </c>
      <c r="Z178" s="1876" t="s">
        <v>154</v>
      </c>
      <c r="AA178" s="1876" t="s">
        <v>154</v>
      </c>
      <c r="AB178" s="1876" t="s">
        <v>154</v>
      </c>
      <c r="AC178" s="1876" t="s">
        <v>154</v>
      </c>
      <c r="AD178" s="1876" t="s">
        <v>154</v>
      </c>
      <c r="AE178" s="1876" t="s">
        <v>154</v>
      </c>
      <c r="AF178" s="1876" t="s">
        <v>359</v>
      </c>
      <c r="AG178" s="1875" t="s">
        <v>379</v>
      </c>
      <c r="AH178" s="1876" t="s">
        <v>380</v>
      </c>
      <c r="AI178" s="1876" t="s">
        <v>240</v>
      </c>
      <c r="AJ178" s="1876" t="s">
        <v>367</v>
      </c>
      <c r="AK178" s="1875" t="s">
        <v>381</v>
      </c>
      <c r="AL178" s="1876" t="s">
        <v>360</v>
      </c>
      <c r="AM178" s="1875" t="s">
        <v>154</v>
      </c>
    </row>
    <row r="179" spans="1:39" ht="52.8">
      <c r="A179" s="1875" t="s">
        <v>351</v>
      </c>
      <c r="B179" s="1875" t="s">
        <v>629</v>
      </c>
      <c r="C179" s="1875" t="s">
        <v>370</v>
      </c>
      <c r="D179" s="1876" t="s">
        <v>154</v>
      </c>
      <c r="E179" s="1876" t="s">
        <v>371</v>
      </c>
      <c r="F179" s="1876" t="s">
        <v>355</v>
      </c>
      <c r="G179" s="1876" t="s">
        <v>356</v>
      </c>
      <c r="H179" s="1877">
        <v>1045.91814</v>
      </c>
      <c r="I179" s="1877">
        <v>900</v>
      </c>
      <c r="J179" s="1876" t="s">
        <v>357</v>
      </c>
      <c r="K179" s="1878">
        <v>43480</v>
      </c>
      <c r="L179" s="1876" t="s">
        <v>372</v>
      </c>
      <c r="M179" s="1878" t="s">
        <v>373</v>
      </c>
      <c r="N179" s="1876" t="s">
        <v>359</v>
      </c>
      <c r="O179" s="1880">
        <v>46218</v>
      </c>
      <c r="P179" s="1875" t="s">
        <v>360</v>
      </c>
      <c r="Q179" s="1875" t="s">
        <v>600</v>
      </c>
      <c r="R179" s="1875" t="s">
        <v>426</v>
      </c>
      <c r="S179" s="1876" t="s">
        <v>361</v>
      </c>
      <c r="T179" s="1879" t="s">
        <v>427</v>
      </c>
      <c r="U179" s="1876" t="s">
        <v>360</v>
      </c>
      <c r="V179" s="1876" t="s">
        <v>377</v>
      </c>
      <c r="W179" s="1876" t="s">
        <v>360</v>
      </c>
      <c r="X179" s="1876" t="s">
        <v>378</v>
      </c>
      <c r="Y179" s="1876" t="s">
        <v>364</v>
      </c>
      <c r="Z179" s="1876" t="s">
        <v>154</v>
      </c>
      <c r="AA179" s="1876" t="s">
        <v>154</v>
      </c>
      <c r="AB179" s="1876" t="s">
        <v>154</v>
      </c>
      <c r="AC179" s="1876" t="s">
        <v>154</v>
      </c>
      <c r="AD179" s="1876" t="s">
        <v>154</v>
      </c>
      <c r="AE179" s="1876" t="s">
        <v>154</v>
      </c>
      <c r="AF179" s="1876" t="s">
        <v>359</v>
      </c>
      <c r="AG179" s="1875" t="s">
        <v>379</v>
      </c>
      <c r="AH179" s="1876" t="s">
        <v>380</v>
      </c>
      <c r="AI179" s="1876" t="s">
        <v>240</v>
      </c>
      <c r="AJ179" s="1876" t="s">
        <v>367</v>
      </c>
      <c r="AK179" s="1875" t="s">
        <v>381</v>
      </c>
      <c r="AL179" s="1876" t="s">
        <v>360</v>
      </c>
      <c r="AM179" s="1875" t="s">
        <v>154</v>
      </c>
    </row>
    <row r="180" spans="1:39" ht="52.8">
      <c r="A180" s="1875" t="s">
        <v>351</v>
      </c>
      <c r="B180" s="1875" t="s">
        <v>630</v>
      </c>
      <c r="C180" s="1875" t="s">
        <v>370</v>
      </c>
      <c r="D180" s="1876" t="s">
        <v>154</v>
      </c>
      <c r="E180" s="1876" t="s">
        <v>371</v>
      </c>
      <c r="F180" s="1876" t="s">
        <v>355</v>
      </c>
      <c r="G180" s="1876" t="s">
        <v>356</v>
      </c>
      <c r="H180" s="1877">
        <v>11156.46019</v>
      </c>
      <c r="I180" s="1877">
        <v>9600</v>
      </c>
      <c r="J180" s="1876" t="s">
        <v>357</v>
      </c>
      <c r="K180" s="1878">
        <v>43480</v>
      </c>
      <c r="L180" s="1876" t="s">
        <v>372</v>
      </c>
      <c r="M180" s="1878" t="s">
        <v>373</v>
      </c>
      <c r="N180" s="1876" t="s">
        <v>359</v>
      </c>
      <c r="O180" s="1880">
        <v>46218</v>
      </c>
      <c r="P180" s="1875" t="s">
        <v>360</v>
      </c>
      <c r="Q180" s="1875" t="s">
        <v>559</v>
      </c>
      <c r="R180" s="1875" t="s">
        <v>426</v>
      </c>
      <c r="S180" s="1876" t="s">
        <v>361</v>
      </c>
      <c r="T180" s="1879" t="s">
        <v>427</v>
      </c>
      <c r="U180" s="1876" t="s">
        <v>360</v>
      </c>
      <c r="V180" s="1876" t="s">
        <v>377</v>
      </c>
      <c r="W180" s="1876" t="s">
        <v>360</v>
      </c>
      <c r="X180" s="1876" t="s">
        <v>378</v>
      </c>
      <c r="Y180" s="1876" t="s">
        <v>364</v>
      </c>
      <c r="Z180" s="1876" t="s">
        <v>154</v>
      </c>
      <c r="AA180" s="1876" t="s">
        <v>154</v>
      </c>
      <c r="AB180" s="1876" t="s">
        <v>154</v>
      </c>
      <c r="AC180" s="1876" t="s">
        <v>154</v>
      </c>
      <c r="AD180" s="1876" t="s">
        <v>154</v>
      </c>
      <c r="AE180" s="1876" t="s">
        <v>154</v>
      </c>
      <c r="AF180" s="1876" t="s">
        <v>359</v>
      </c>
      <c r="AG180" s="1875" t="s">
        <v>379</v>
      </c>
      <c r="AH180" s="1876" t="s">
        <v>380</v>
      </c>
      <c r="AI180" s="1876" t="s">
        <v>240</v>
      </c>
      <c r="AJ180" s="1876" t="s">
        <v>367</v>
      </c>
      <c r="AK180" s="1875" t="s">
        <v>381</v>
      </c>
      <c r="AL180" s="1876" t="s">
        <v>360</v>
      </c>
      <c r="AM180" s="1875" t="s">
        <v>154</v>
      </c>
    </row>
    <row r="181" spans="1:39" ht="52.8">
      <c r="A181" s="1875" t="s">
        <v>351</v>
      </c>
      <c r="B181" s="1875" t="s">
        <v>631</v>
      </c>
      <c r="C181" s="1875" t="s">
        <v>370</v>
      </c>
      <c r="D181" s="1876" t="s">
        <v>154</v>
      </c>
      <c r="E181" s="1876" t="s">
        <v>371</v>
      </c>
      <c r="F181" s="1876" t="s">
        <v>355</v>
      </c>
      <c r="G181" s="1876" t="s">
        <v>356</v>
      </c>
      <c r="H181" s="1877">
        <v>5578.2300999999998</v>
      </c>
      <c r="I181" s="1877">
        <v>4800</v>
      </c>
      <c r="J181" s="1876" t="s">
        <v>357</v>
      </c>
      <c r="K181" s="1878">
        <v>43480</v>
      </c>
      <c r="L181" s="1876" t="s">
        <v>372</v>
      </c>
      <c r="M181" s="1878" t="s">
        <v>373</v>
      </c>
      <c r="N181" s="1876" t="s">
        <v>359</v>
      </c>
      <c r="O181" s="1880">
        <v>46218</v>
      </c>
      <c r="P181" s="1875" t="s">
        <v>360</v>
      </c>
      <c r="Q181" s="1875" t="s">
        <v>480</v>
      </c>
      <c r="R181" s="1875" t="s">
        <v>426</v>
      </c>
      <c r="S181" s="1876" t="s">
        <v>361</v>
      </c>
      <c r="T181" s="1879" t="s">
        <v>427</v>
      </c>
      <c r="U181" s="1876" t="s">
        <v>360</v>
      </c>
      <c r="V181" s="1876" t="s">
        <v>377</v>
      </c>
      <c r="W181" s="1876" t="s">
        <v>360</v>
      </c>
      <c r="X181" s="1876" t="s">
        <v>378</v>
      </c>
      <c r="Y181" s="1876" t="s">
        <v>364</v>
      </c>
      <c r="Z181" s="1876" t="s">
        <v>154</v>
      </c>
      <c r="AA181" s="1876" t="s">
        <v>154</v>
      </c>
      <c r="AB181" s="1876" t="s">
        <v>154</v>
      </c>
      <c r="AC181" s="1876" t="s">
        <v>154</v>
      </c>
      <c r="AD181" s="1876" t="s">
        <v>154</v>
      </c>
      <c r="AE181" s="1876" t="s">
        <v>154</v>
      </c>
      <c r="AF181" s="1876" t="s">
        <v>359</v>
      </c>
      <c r="AG181" s="1875" t="s">
        <v>379</v>
      </c>
      <c r="AH181" s="1876" t="s">
        <v>380</v>
      </c>
      <c r="AI181" s="1876" t="s">
        <v>240</v>
      </c>
      <c r="AJ181" s="1876" t="s">
        <v>367</v>
      </c>
      <c r="AK181" s="1875" t="s">
        <v>381</v>
      </c>
      <c r="AL181" s="1876" t="s">
        <v>360</v>
      </c>
      <c r="AM181" s="1875" t="s">
        <v>154</v>
      </c>
    </row>
    <row r="182" spans="1:39" ht="52.8">
      <c r="A182" s="1875" t="s">
        <v>351</v>
      </c>
      <c r="B182" s="1875" t="s">
        <v>632</v>
      </c>
      <c r="C182" s="1875" t="s">
        <v>370</v>
      </c>
      <c r="D182" s="1876" t="s">
        <v>154</v>
      </c>
      <c r="E182" s="1876" t="s">
        <v>371</v>
      </c>
      <c r="F182" s="1876" t="s">
        <v>355</v>
      </c>
      <c r="G182" s="1876" t="s">
        <v>356</v>
      </c>
      <c r="H182" s="1877">
        <v>2324.2625400000002</v>
      </c>
      <c r="I182" s="1877">
        <v>2000</v>
      </c>
      <c r="J182" s="1876" t="s">
        <v>357</v>
      </c>
      <c r="K182" s="1878">
        <v>43480</v>
      </c>
      <c r="L182" s="1876" t="s">
        <v>372</v>
      </c>
      <c r="M182" s="1878" t="s">
        <v>373</v>
      </c>
      <c r="N182" s="1876" t="s">
        <v>359</v>
      </c>
      <c r="O182" s="1880">
        <v>46218</v>
      </c>
      <c r="P182" s="1875" t="s">
        <v>360</v>
      </c>
      <c r="Q182" s="1875" t="s">
        <v>397</v>
      </c>
      <c r="R182" s="1875" t="s">
        <v>426</v>
      </c>
      <c r="S182" s="1876" t="s">
        <v>361</v>
      </c>
      <c r="T182" s="1879" t="s">
        <v>427</v>
      </c>
      <c r="U182" s="1876" t="s">
        <v>360</v>
      </c>
      <c r="V182" s="1876" t="s">
        <v>377</v>
      </c>
      <c r="W182" s="1876" t="s">
        <v>360</v>
      </c>
      <c r="X182" s="1876" t="s">
        <v>378</v>
      </c>
      <c r="Y182" s="1876" t="s">
        <v>364</v>
      </c>
      <c r="Z182" s="1876" t="s">
        <v>154</v>
      </c>
      <c r="AA182" s="1876" t="s">
        <v>154</v>
      </c>
      <c r="AB182" s="1876" t="s">
        <v>154</v>
      </c>
      <c r="AC182" s="1876" t="s">
        <v>154</v>
      </c>
      <c r="AD182" s="1876" t="s">
        <v>154</v>
      </c>
      <c r="AE182" s="1876" t="s">
        <v>154</v>
      </c>
      <c r="AF182" s="1876" t="s">
        <v>359</v>
      </c>
      <c r="AG182" s="1875" t="s">
        <v>379</v>
      </c>
      <c r="AH182" s="1876" t="s">
        <v>380</v>
      </c>
      <c r="AI182" s="1876" t="s">
        <v>240</v>
      </c>
      <c r="AJ182" s="1876" t="s">
        <v>367</v>
      </c>
      <c r="AK182" s="1875" t="s">
        <v>381</v>
      </c>
      <c r="AL182" s="1876" t="s">
        <v>360</v>
      </c>
      <c r="AM182" s="1875" t="s">
        <v>154</v>
      </c>
    </row>
    <row r="183" spans="1:39" ht="52.8">
      <c r="A183" s="1875" t="s">
        <v>351</v>
      </c>
      <c r="B183" s="1875" t="s">
        <v>633</v>
      </c>
      <c r="C183" s="1875" t="s">
        <v>370</v>
      </c>
      <c r="D183" s="1876" t="s">
        <v>154</v>
      </c>
      <c r="E183" s="1876" t="s">
        <v>371</v>
      </c>
      <c r="F183" s="1876" t="s">
        <v>355</v>
      </c>
      <c r="G183" s="1876" t="s">
        <v>356</v>
      </c>
      <c r="H183" s="1877">
        <v>4183.6725699999997</v>
      </c>
      <c r="I183" s="1877">
        <v>3600</v>
      </c>
      <c r="J183" s="1876" t="s">
        <v>357</v>
      </c>
      <c r="K183" s="1878">
        <v>43480</v>
      </c>
      <c r="L183" s="1876" t="s">
        <v>372</v>
      </c>
      <c r="M183" s="1878" t="s">
        <v>373</v>
      </c>
      <c r="N183" s="1876" t="s">
        <v>359</v>
      </c>
      <c r="O183" s="1880">
        <v>46218</v>
      </c>
      <c r="P183" s="1875" t="s">
        <v>360</v>
      </c>
      <c r="Q183" s="1875" t="s">
        <v>502</v>
      </c>
      <c r="R183" s="1875" t="s">
        <v>426</v>
      </c>
      <c r="S183" s="1876" t="s">
        <v>361</v>
      </c>
      <c r="T183" s="1879" t="s">
        <v>427</v>
      </c>
      <c r="U183" s="1876" t="s">
        <v>360</v>
      </c>
      <c r="V183" s="1876" t="s">
        <v>377</v>
      </c>
      <c r="W183" s="1876" t="s">
        <v>360</v>
      </c>
      <c r="X183" s="1876" t="s">
        <v>378</v>
      </c>
      <c r="Y183" s="1876" t="s">
        <v>364</v>
      </c>
      <c r="Z183" s="1876" t="s">
        <v>154</v>
      </c>
      <c r="AA183" s="1876" t="s">
        <v>154</v>
      </c>
      <c r="AB183" s="1876" t="s">
        <v>154</v>
      </c>
      <c r="AC183" s="1876" t="s">
        <v>154</v>
      </c>
      <c r="AD183" s="1876" t="s">
        <v>154</v>
      </c>
      <c r="AE183" s="1876" t="s">
        <v>154</v>
      </c>
      <c r="AF183" s="1876" t="s">
        <v>359</v>
      </c>
      <c r="AG183" s="1875" t="s">
        <v>379</v>
      </c>
      <c r="AH183" s="1876" t="s">
        <v>380</v>
      </c>
      <c r="AI183" s="1876" t="s">
        <v>240</v>
      </c>
      <c r="AJ183" s="1876" t="s">
        <v>367</v>
      </c>
      <c r="AK183" s="1875" t="s">
        <v>381</v>
      </c>
      <c r="AL183" s="1876" t="s">
        <v>360</v>
      </c>
      <c r="AM183" s="1875" t="s">
        <v>154</v>
      </c>
    </row>
    <row r="184" spans="1:39" ht="52.8">
      <c r="A184" s="1875" t="s">
        <v>351</v>
      </c>
      <c r="B184" s="1875" t="s">
        <v>634</v>
      </c>
      <c r="C184" s="1875" t="s">
        <v>370</v>
      </c>
      <c r="D184" s="1876" t="s">
        <v>154</v>
      </c>
      <c r="E184" s="1876" t="s">
        <v>371</v>
      </c>
      <c r="F184" s="1876" t="s">
        <v>355</v>
      </c>
      <c r="G184" s="1876" t="s">
        <v>356</v>
      </c>
      <c r="H184" s="1877">
        <v>108954.33569000001</v>
      </c>
      <c r="I184" s="1877">
        <v>102000</v>
      </c>
      <c r="J184" s="1876" t="s">
        <v>357</v>
      </c>
      <c r="K184" s="1878">
        <v>43480</v>
      </c>
      <c r="L184" s="1876" t="s">
        <v>372</v>
      </c>
      <c r="M184" s="1878" t="s">
        <v>373</v>
      </c>
      <c r="N184" s="1876" t="s">
        <v>359</v>
      </c>
      <c r="O184" s="1880">
        <v>46402</v>
      </c>
      <c r="P184" s="1875" t="s">
        <v>360</v>
      </c>
      <c r="Q184" s="1875" t="s">
        <v>635</v>
      </c>
      <c r="R184" s="1875" t="s">
        <v>375</v>
      </c>
      <c r="S184" s="1876" t="s">
        <v>361</v>
      </c>
      <c r="T184" s="1879" t="s">
        <v>588</v>
      </c>
      <c r="U184" s="1876" t="s">
        <v>360</v>
      </c>
      <c r="V184" s="1876" t="s">
        <v>377</v>
      </c>
      <c r="W184" s="1876" t="s">
        <v>360</v>
      </c>
      <c r="X184" s="1876" t="s">
        <v>378</v>
      </c>
      <c r="Y184" s="1876" t="s">
        <v>364</v>
      </c>
      <c r="Z184" s="1876" t="s">
        <v>154</v>
      </c>
      <c r="AA184" s="1876" t="s">
        <v>154</v>
      </c>
      <c r="AB184" s="1876" t="s">
        <v>154</v>
      </c>
      <c r="AC184" s="1876" t="s">
        <v>154</v>
      </c>
      <c r="AD184" s="1876" t="s">
        <v>154</v>
      </c>
      <c r="AE184" s="1876" t="s">
        <v>154</v>
      </c>
      <c r="AF184" s="1876" t="s">
        <v>359</v>
      </c>
      <c r="AG184" s="1875" t="s">
        <v>379</v>
      </c>
      <c r="AH184" s="1876" t="s">
        <v>380</v>
      </c>
      <c r="AI184" s="1876" t="s">
        <v>240</v>
      </c>
      <c r="AJ184" s="1876" t="s">
        <v>367</v>
      </c>
      <c r="AK184" s="1875" t="s">
        <v>381</v>
      </c>
      <c r="AL184" s="1876" t="s">
        <v>360</v>
      </c>
      <c r="AM184" s="1875" t="s">
        <v>154</v>
      </c>
    </row>
    <row r="185" spans="1:39" ht="52.8">
      <c r="A185" s="1875" t="s">
        <v>351</v>
      </c>
      <c r="B185" s="1875" t="s">
        <v>636</v>
      </c>
      <c r="C185" s="1875" t="s">
        <v>370</v>
      </c>
      <c r="D185" s="1876" t="s">
        <v>154</v>
      </c>
      <c r="E185" s="1876" t="s">
        <v>371</v>
      </c>
      <c r="F185" s="1876" t="s">
        <v>355</v>
      </c>
      <c r="G185" s="1876" t="s">
        <v>356</v>
      </c>
      <c r="H185" s="1877">
        <v>32686.30071</v>
      </c>
      <c r="I185" s="1877">
        <v>30600</v>
      </c>
      <c r="J185" s="1876" t="s">
        <v>357</v>
      </c>
      <c r="K185" s="1878">
        <v>43480</v>
      </c>
      <c r="L185" s="1876" t="s">
        <v>372</v>
      </c>
      <c r="M185" s="1878" t="s">
        <v>373</v>
      </c>
      <c r="N185" s="1876" t="s">
        <v>359</v>
      </c>
      <c r="O185" s="1880">
        <v>46402</v>
      </c>
      <c r="P185" s="1875" t="s">
        <v>360</v>
      </c>
      <c r="Q185" s="1875" t="s">
        <v>637</v>
      </c>
      <c r="R185" s="1875" t="s">
        <v>375</v>
      </c>
      <c r="S185" s="1876" t="s">
        <v>361</v>
      </c>
      <c r="T185" s="1879" t="s">
        <v>588</v>
      </c>
      <c r="U185" s="1876" t="s">
        <v>360</v>
      </c>
      <c r="V185" s="1876" t="s">
        <v>377</v>
      </c>
      <c r="W185" s="1876" t="s">
        <v>360</v>
      </c>
      <c r="X185" s="1876" t="s">
        <v>378</v>
      </c>
      <c r="Y185" s="1876" t="s">
        <v>364</v>
      </c>
      <c r="Z185" s="1876" t="s">
        <v>154</v>
      </c>
      <c r="AA185" s="1876" t="s">
        <v>154</v>
      </c>
      <c r="AB185" s="1876" t="s">
        <v>154</v>
      </c>
      <c r="AC185" s="1876" t="s">
        <v>154</v>
      </c>
      <c r="AD185" s="1876" t="s">
        <v>154</v>
      </c>
      <c r="AE185" s="1876" t="s">
        <v>154</v>
      </c>
      <c r="AF185" s="1876" t="s">
        <v>359</v>
      </c>
      <c r="AG185" s="1875" t="s">
        <v>379</v>
      </c>
      <c r="AH185" s="1876" t="s">
        <v>380</v>
      </c>
      <c r="AI185" s="1876" t="s">
        <v>240</v>
      </c>
      <c r="AJ185" s="1876" t="s">
        <v>367</v>
      </c>
      <c r="AK185" s="1875" t="s">
        <v>381</v>
      </c>
      <c r="AL185" s="1876" t="s">
        <v>360</v>
      </c>
      <c r="AM185" s="1875" t="s">
        <v>154</v>
      </c>
    </row>
    <row r="186" spans="1:39" ht="52.8">
      <c r="A186" s="1875" t="s">
        <v>351</v>
      </c>
      <c r="B186" s="1875" t="s">
        <v>638</v>
      </c>
      <c r="C186" s="1875" t="s">
        <v>370</v>
      </c>
      <c r="D186" s="1876" t="s">
        <v>154</v>
      </c>
      <c r="E186" s="1876" t="s">
        <v>371</v>
      </c>
      <c r="F186" s="1876" t="s">
        <v>355</v>
      </c>
      <c r="G186" s="1876" t="s">
        <v>356</v>
      </c>
      <c r="H186" s="1877">
        <v>159586.0564</v>
      </c>
      <c r="I186" s="1877">
        <v>149400</v>
      </c>
      <c r="J186" s="1876" t="s">
        <v>357</v>
      </c>
      <c r="K186" s="1878">
        <v>43480</v>
      </c>
      <c r="L186" s="1876" t="s">
        <v>372</v>
      </c>
      <c r="M186" s="1878" t="s">
        <v>373</v>
      </c>
      <c r="N186" s="1876" t="s">
        <v>359</v>
      </c>
      <c r="O186" s="1880">
        <v>46402</v>
      </c>
      <c r="P186" s="1875" t="s">
        <v>360</v>
      </c>
      <c r="Q186" s="1875" t="s">
        <v>639</v>
      </c>
      <c r="R186" s="1875" t="s">
        <v>375</v>
      </c>
      <c r="S186" s="1876" t="s">
        <v>361</v>
      </c>
      <c r="T186" s="1879" t="s">
        <v>588</v>
      </c>
      <c r="U186" s="1876" t="s">
        <v>360</v>
      </c>
      <c r="V186" s="1876" t="s">
        <v>377</v>
      </c>
      <c r="W186" s="1876" t="s">
        <v>360</v>
      </c>
      <c r="X186" s="1876" t="s">
        <v>378</v>
      </c>
      <c r="Y186" s="1876" t="s">
        <v>364</v>
      </c>
      <c r="Z186" s="1876" t="s">
        <v>154</v>
      </c>
      <c r="AA186" s="1876" t="s">
        <v>154</v>
      </c>
      <c r="AB186" s="1876" t="s">
        <v>154</v>
      </c>
      <c r="AC186" s="1876" t="s">
        <v>154</v>
      </c>
      <c r="AD186" s="1876" t="s">
        <v>154</v>
      </c>
      <c r="AE186" s="1876" t="s">
        <v>154</v>
      </c>
      <c r="AF186" s="1876" t="s">
        <v>359</v>
      </c>
      <c r="AG186" s="1875" t="s">
        <v>379</v>
      </c>
      <c r="AH186" s="1876" t="s">
        <v>380</v>
      </c>
      <c r="AI186" s="1876" t="s">
        <v>240</v>
      </c>
      <c r="AJ186" s="1876" t="s">
        <v>367</v>
      </c>
      <c r="AK186" s="1875" t="s">
        <v>381</v>
      </c>
      <c r="AL186" s="1876" t="s">
        <v>360</v>
      </c>
      <c r="AM186" s="1875" t="s">
        <v>154</v>
      </c>
    </row>
    <row r="187" spans="1:39" ht="52.8">
      <c r="A187" s="1875" t="s">
        <v>351</v>
      </c>
      <c r="B187" s="1875" t="s">
        <v>640</v>
      </c>
      <c r="C187" s="1875" t="s">
        <v>370</v>
      </c>
      <c r="D187" s="1876" t="s">
        <v>154</v>
      </c>
      <c r="E187" s="1876" t="s">
        <v>371</v>
      </c>
      <c r="F187" s="1876" t="s">
        <v>355</v>
      </c>
      <c r="G187" s="1876" t="s">
        <v>356</v>
      </c>
      <c r="H187" s="1877">
        <v>19227.235710000001</v>
      </c>
      <c r="I187" s="1877">
        <v>18000</v>
      </c>
      <c r="J187" s="1876" t="s">
        <v>357</v>
      </c>
      <c r="K187" s="1878">
        <v>43480</v>
      </c>
      <c r="L187" s="1876" t="s">
        <v>372</v>
      </c>
      <c r="M187" s="1878" t="s">
        <v>373</v>
      </c>
      <c r="N187" s="1876" t="s">
        <v>359</v>
      </c>
      <c r="O187" s="1880">
        <v>46402</v>
      </c>
      <c r="P187" s="1875" t="s">
        <v>360</v>
      </c>
      <c r="Q187" s="1875" t="s">
        <v>641</v>
      </c>
      <c r="R187" s="1875" t="s">
        <v>375</v>
      </c>
      <c r="S187" s="1876" t="s">
        <v>361</v>
      </c>
      <c r="T187" s="1879" t="s">
        <v>588</v>
      </c>
      <c r="U187" s="1876" t="s">
        <v>360</v>
      </c>
      <c r="V187" s="1876" t="s">
        <v>377</v>
      </c>
      <c r="W187" s="1876" t="s">
        <v>360</v>
      </c>
      <c r="X187" s="1876" t="s">
        <v>378</v>
      </c>
      <c r="Y187" s="1876" t="s">
        <v>364</v>
      </c>
      <c r="Z187" s="1876" t="s">
        <v>154</v>
      </c>
      <c r="AA187" s="1876" t="s">
        <v>154</v>
      </c>
      <c r="AB187" s="1876" t="s">
        <v>154</v>
      </c>
      <c r="AC187" s="1876" t="s">
        <v>154</v>
      </c>
      <c r="AD187" s="1876" t="s">
        <v>154</v>
      </c>
      <c r="AE187" s="1876" t="s">
        <v>154</v>
      </c>
      <c r="AF187" s="1876" t="s">
        <v>359</v>
      </c>
      <c r="AG187" s="1875" t="s">
        <v>379</v>
      </c>
      <c r="AH187" s="1876" t="s">
        <v>380</v>
      </c>
      <c r="AI187" s="1876" t="s">
        <v>240</v>
      </c>
      <c r="AJ187" s="1876" t="s">
        <v>367</v>
      </c>
      <c r="AK187" s="1875" t="s">
        <v>381</v>
      </c>
      <c r="AL187" s="1876" t="s">
        <v>360</v>
      </c>
      <c r="AM187" s="1875" t="s">
        <v>154</v>
      </c>
    </row>
    <row r="188" spans="1:39" ht="52.8">
      <c r="A188" s="1875" t="s">
        <v>351</v>
      </c>
      <c r="B188" s="1875" t="s">
        <v>642</v>
      </c>
      <c r="C188" s="1875" t="s">
        <v>370</v>
      </c>
      <c r="D188" s="1876" t="s">
        <v>154</v>
      </c>
      <c r="E188" s="1876" t="s">
        <v>371</v>
      </c>
      <c r="F188" s="1876" t="s">
        <v>355</v>
      </c>
      <c r="G188" s="1876" t="s">
        <v>356</v>
      </c>
      <c r="H188" s="1877">
        <v>1394.5575200000001</v>
      </c>
      <c r="I188" s="1877">
        <v>1200</v>
      </c>
      <c r="J188" s="1876" t="s">
        <v>357</v>
      </c>
      <c r="K188" s="1878">
        <v>43481</v>
      </c>
      <c r="L188" s="1876" t="s">
        <v>372</v>
      </c>
      <c r="M188" s="1878" t="s">
        <v>373</v>
      </c>
      <c r="N188" s="1876" t="s">
        <v>359</v>
      </c>
      <c r="O188" s="1880">
        <v>46218</v>
      </c>
      <c r="P188" s="1875" t="s">
        <v>360</v>
      </c>
      <c r="Q188" s="1875" t="s">
        <v>462</v>
      </c>
      <c r="R188" s="1875" t="s">
        <v>426</v>
      </c>
      <c r="S188" s="1876" t="s">
        <v>361</v>
      </c>
      <c r="T188" s="1879" t="s">
        <v>427</v>
      </c>
      <c r="U188" s="1876" t="s">
        <v>360</v>
      </c>
      <c r="V188" s="1876" t="s">
        <v>377</v>
      </c>
      <c r="W188" s="1876" t="s">
        <v>360</v>
      </c>
      <c r="X188" s="1876" t="s">
        <v>378</v>
      </c>
      <c r="Y188" s="1876" t="s">
        <v>364</v>
      </c>
      <c r="Z188" s="1876" t="s">
        <v>154</v>
      </c>
      <c r="AA188" s="1876" t="s">
        <v>154</v>
      </c>
      <c r="AB188" s="1876" t="s">
        <v>154</v>
      </c>
      <c r="AC188" s="1876" t="s">
        <v>154</v>
      </c>
      <c r="AD188" s="1876" t="s">
        <v>154</v>
      </c>
      <c r="AE188" s="1876" t="s">
        <v>154</v>
      </c>
      <c r="AF188" s="1876" t="s">
        <v>359</v>
      </c>
      <c r="AG188" s="1875" t="s">
        <v>379</v>
      </c>
      <c r="AH188" s="1876" t="s">
        <v>380</v>
      </c>
      <c r="AI188" s="1876" t="s">
        <v>240</v>
      </c>
      <c r="AJ188" s="1876" t="s">
        <v>367</v>
      </c>
      <c r="AK188" s="1875" t="s">
        <v>381</v>
      </c>
      <c r="AL188" s="1876" t="s">
        <v>360</v>
      </c>
      <c r="AM188" s="1875" t="s">
        <v>154</v>
      </c>
    </row>
    <row r="189" spans="1:39" ht="52.8">
      <c r="A189" s="1875" t="s">
        <v>351</v>
      </c>
      <c r="B189" s="1875" t="s">
        <v>643</v>
      </c>
      <c r="C189" s="1875" t="s">
        <v>370</v>
      </c>
      <c r="D189" s="1876" t="s">
        <v>154</v>
      </c>
      <c r="E189" s="1876" t="s">
        <v>371</v>
      </c>
      <c r="F189" s="1876" t="s">
        <v>355</v>
      </c>
      <c r="G189" s="1876" t="s">
        <v>356</v>
      </c>
      <c r="H189" s="1877">
        <v>7437.6401299999998</v>
      </c>
      <c r="I189" s="1877">
        <v>6400</v>
      </c>
      <c r="J189" s="1876" t="s">
        <v>357</v>
      </c>
      <c r="K189" s="1878">
        <v>43481</v>
      </c>
      <c r="L189" s="1876" t="s">
        <v>372</v>
      </c>
      <c r="M189" s="1878" t="s">
        <v>373</v>
      </c>
      <c r="N189" s="1876" t="s">
        <v>359</v>
      </c>
      <c r="O189" s="1880">
        <v>46218</v>
      </c>
      <c r="P189" s="1875" t="s">
        <v>360</v>
      </c>
      <c r="Q189" s="1875" t="s">
        <v>524</v>
      </c>
      <c r="R189" s="1875" t="s">
        <v>426</v>
      </c>
      <c r="S189" s="1876" t="s">
        <v>361</v>
      </c>
      <c r="T189" s="1879" t="s">
        <v>427</v>
      </c>
      <c r="U189" s="1876" t="s">
        <v>360</v>
      </c>
      <c r="V189" s="1876" t="s">
        <v>377</v>
      </c>
      <c r="W189" s="1876" t="s">
        <v>360</v>
      </c>
      <c r="X189" s="1876" t="s">
        <v>378</v>
      </c>
      <c r="Y189" s="1876" t="s">
        <v>364</v>
      </c>
      <c r="Z189" s="1876" t="s">
        <v>154</v>
      </c>
      <c r="AA189" s="1876" t="s">
        <v>154</v>
      </c>
      <c r="AB189" s="1876" t="s">
        <v>154</v>
      </c>
      <c r="AC189" s="1876" t="s">
        <v>154</v>
      </c>
      <c r="AD189" s="1876" t="s">
        <v>154</v>
      </c>
      <c r="AE189" s="1876" t="s">
        <v>154</v>
      </c>
      <c r="AF189" s="1876" t="s">
        <v>359</v>
      </c>
      <c r="AG189" s="1875" t="s">
        <v>379</v>
      </c>
      <c r="AH189" s="1876" t="s">
        <v>380</v>
      </c>
      <c r="AI189" s="1876" t="s">
        <v>240</v>
      </c>
      <c r="AJ189" s="1876" t="s">
        <v>367</v>
      </c>
      <c r="AK189" s="1875" t="s">
        <v>381</v>
      </c>
      <c r="AL189" s="1876" t="s">
        <v>360</v>
      </c>
      <c r="AM189" s="1875" t="s">
        <v>154</v>
      </c>
    </row>
    <row r="190" spans="1:39" ht="52.8">
      <c r="A190" s="1875" t="s">
        <v>351</v>
      </c>
      <c r="B190" s="1875" t="s">
        <v>644</v>
      </c>
      <c r="C190" s="1875" t="s">
        <v>370</v>
      </c>
      <c r="D190" s="1876" t="s">
        <v>154</v>
      </c>
      <c r="E190" s="1876" t="s">
        <v>371</v>
      </c>
      <c r="F190" s="1876" t="s">
        <v>355</v>
      </c>
      <c r="G190" s="1876" t="s">
        <v>356</v>
      </c>
      <c r="H190" s="1877">
        <v>929.70501999999999</v>
      </c>
      <c r="I190" s="1877">
        <v>800</v>
      </c>
      <c r="J190" s="1876" t="s">
        <v>357</v>
      </c>
      <c r="K190" s="1878">
        <v>43481</v>
      </c>
      <c r="L190" s="1876" t="s">
        <v>372</v>
      </c>
      <c r="M190" s="1878" t="s">
        <v>373</v>
      </c>
      <c r="N190" s="1876" t="s">
        <v>359</v>
      </c>
      <c r="O190" s="1880">
        <v>46218</v>
      </c>
      <c r="P190" s="1875" t="s">
        <v>360</v>
      </c>
      <c r="Q190" s="1875" t="s">
        <v>458</v>
      </c>
      <c r="R190" s="1875" t="s">
        <v>426</v>
      </c>
      <c r="S190" s="1876" t="s">
        <v>361</v>
      </c>
      <c r="T190" s="1879" t="s">
        <v>427</v>
      </c>
      <c r="U190" s="1876" t="s">
        <v>360</v>
      </c>
      <c r="V190" s="1876" t="s">
        <v>377</v>
      </c>
      <c r="W190" s="1876" t="s">
        <v>360</v>
      </c>
      <c r="X190" s="1876" t="s">
        <v>378</v>
      </c>
      <c r="Y190" s="1876" t="s">
        <v>364</v>
      </c>
      <c r="Z190" s="1876" t="s">
        <v>154</v>
      </c>
      <c r="AA190" s="1876" t="s">
        <v>154</v>
      </c>
      <c r="AB190" s="1876" t="s">
        <v>154</v>
      </c>
      <c r="AC190" s="1876" t="s">
        <v>154</v>
      </c>
      <c r="AD190" s="1876" t="s">
        <v>154</v>
      </c>
      <c r="AE190" s="1876" t="s">
        <v>154</v>
      </c>
      <c r="AF190" s="1876" t="s">
        <v>359</v>
      </c>
      <c r="AG190" s="1875" t="s">
        <v>379</v>
      </c>
      <c r="AH190" s="1876" t="s">
        <v>380</v>
      </c>
      <c r="AI190" s="1876" t="s">
        <v>240</v>
      </c>
      <c r="AJ190" s="1876" t="s">
        <v>367</v>
      </c>
      <c r="AK190" s="1875" t="s">
        <v>381</v>
      </c>
      <c r="AL190" s="1876" t="s">
        <v>360</v>
      </c>
      <c r="AM190" s="1875" t="s">
        <v>154</v>
      </c>
    </row>
    <row r="191" spans="1:39" ht="52.8">
      <c r="A191" s="1875" t="s">
        <v>351</v>
      </c>
      <c r="B191" s="1875" t="s">
        <v>645</v>
      </c>
      <c r="C191" s="1875" t="s">
        <v>370</v>
      </c>
      <c r="D191" s="1876" t="s">
        <v>154</v>
      </c>
      <c r="E191" s="1876" t="s">
        <v>371</v>
      </c>
      <c r="F191" s="1876" t="s">
        <v>355</v>
      </c>
      <c r="G191" s="1876" t="s">
        <v>356</v>
      </c>
      <c r="H191" s="1877">
        <v>464.85251</v>
      </c>
      <c r="I191" s="1877">
        <v>400</v>
      </c>
      <c r="J191" s="1876" t="s">
        <v>357</v>
      </c>
      <c r="K191" s="1878">
        <v>43481</v>
      </c>
      <c r="L191" s="1876" t="s">
        <v>372</v>
      </c>
      <c r="M191" s="1878" t="s">
        <v>373</v>
      </c>
      <c r="N191" s="1876" t="s">
        <v>359</v>
      </c>
      <c r="O191" s="1880">
        <v>46218</v>
      </c>
      <c r="P191" s="1875" t="s">
        <v>360</v>
      </c>
      <c r="Q191" s="1875" t="s">
        <v>460</v>
      </c>
      <c r="R191" s="1875" t="s">
        <v>426</v>
      </c>
      <c r="S191" s="1876" t="s">
        <v>361</v>
      </c>
      <c r="T191" s="1879" t="s">
        <v>427</v>
      </c>
      <c r="U191" s="1876" t="s">
        <v>360</v>
      </c>
      <c r="V191" s="1876" t="s">
        <v>377</v>
      </c>
      <c r="W191" s="1876" t="s">
        <v>360</v>
      </c>
      <c r="X191" s="1876" t="s">
        <v>378</v>
      </c>
      <c r="Y191" s="1876" t="s">
        <v>364</v>
      </c>
      <c r="Z191" s="1876" t="s">
        <v>154</v>
      </c>
      <c r="AA191" s="1876" t="s">
        <v>154</v>
      </c>
      <c r="AB191" s="1876" t="s">
        <v>154</v>
      </c>
      <c r="AC191" s="1876" t="s">
        <v>154</v>
      </c>
      <c r="AD191" s="1876" t="s">
        <v>154</v>
      </c>
      <c r="AE191" s="1876" t="s">
        <v>154</v>
      </c>
      <c r="AF191" s="1876" t="s">
        <v>359</v>
      </c>
      <c r="AG191" s="1875" t="s">
        <v>379</v>
      </c>
      <c r="AH191" s="1876" t="s">
        <v>380</v>
      </c>
      <c r="AI191" s="1876" t="s">
        <v>240</v>
      </c>
      <c r="AJ191" s="1876" t="s">
        <v>367</v>
      </c>
      <c r="AK191" s="1875" t="s">
        <v>381</v>
      </c>
      <c r="AL191" s="1876" t="s">
        <v>360</v>
      </c>
      <c r="AM191" s="1875" t="s">
        <v>154</v>
      </c>
    </row>
    <row r="192" spans="1:39" ht="52.8">
      <c r="A192" s="1875" t="s">
        <v>351</v>
      </c>
      <c r="B192" s="1875" t="s">
        <v>646</v>
      </c>
      <c r="C192" s="1875" t="s">
        <v>370</v>
      </c>
      <c r="D192" s="1876" t="s">
        <v>154</v>
      </c>
      <c r="E192" s="1876" t="s">
        <v>371</v>
      </c>
      <c r="F192" s="1876" t="s">
        <v>355</v>
      </c>
      <c r="G192" s="1876" t="s">
        <v>356</v>
      </c>
      <c r="H192" s="1877">
        <v>1394.5575200000001</v>
      </c>
      <c r="I192" s="1877">
        <v>1200</v>
      </c>
      <c r="J192" s="1876" t="s">
        <v>357</v>
      </c>
      <c r="K192" s="1878">
        <v>43481</v>
      </c>
      <c r="L192" s="1876" t="s">
        <v>372</v>
      </c>
      <c r="M192" s="1878" t="s">
        <v>373</v>
      </c>
      <c r="N192" s="1876" t="s">
        <v>359</v>
      </c>
      <c r="O192" s="1880">
        <v>46218</v>
      </c>
      <c r="P192" s="1875" t="s">
        <v>360</v>
      </c>
      <c r="Q192" s="1875" t="s">
        <v>462</v>
      </c>
      <c r="R192" s="1875" t="s">
        <v>426</v>
      </c>
      <c r="S192" s="1876" t="s">
        <v>361</v>
      </c>
      <c r="T192" s="1879" t="s">
        <v>427</v>
      </c>
      <c r="U192" s="1876" t="s">
        <v>360</v>
      </c>
      <c r="V192" s="1876" t="s">
        <v>377</v>
      </c>
      <c r="W192" s="1876" t="s">
        <v>360</v>
      </c>
      <c r="X192" s="1876" t="s">
        <v>378</v>
      </c>
      <c r="Y192" s="1876" t="s">
        <v>364</v>
      </c>
      <c r="Z192" s="1876" t="s">
        <v>154</v>
      </c>
      <c r="AA192" s="1876" t="s">
        <v>154</v>
      </c>
      <c r="AB192" s="1876" t="s">
        <v>154</v>
      </c>
      <c r="AC192" s="1876" t="s">
        <v>154</v>
      </c>
      <c r="AD192" s="1876" t="s">
        <v>154</v>
      </c>
      <c r="AE192" s="1876" t="s">
        <v>154</v>
      </c>
      <c r="AF192" s="1876" t="s">
        <v>359</v>
      </c>
      <c r="AG192" s="1875" t="s">
        <v>379</v>
      </c>
      <c r="AH192" s="1876" t="s">
        <v>380</v>
      </c>
      <c r="AI192" s="1876" t="s">
        <v>240</v>
      </c>
      <c r="AJ192" s="1876" t="s">
        <v>367</v>
      </c>
      <c r="AK192" s="1875" t="s">
        <v>381</v>
      </c>
      <c r="AL192" s="1876" t="s">
        <v>360</v>
      </c>
      <c r="AM192" s="1875" t="s">
        <v>154</v>
      </c>
    </row>
    <row r="193" spans="1:39" ht="52.8">
      <c r="A193" s="1875" t="s">
        <v>351</v>
      </c>
      <c r="B193" s="1875" t="s">
        <v>647</v>
      </c>
      <c r="C193" s="1875" t="s">
        <v>370</v>
      </c>
      <c r="D193" s="1876" t="s">
        <v>154</v>
      </c>
      <c r="E193" s="1876" t="s">
        <v>371</v>
      </c>
      <c r="F193" s="1876" t="s">
        <v>355</v>
      </c>
      <c r="G193" s="1876" t="s">
        <v>356</v>
      </c>
      <c r="H193" s="1877">
        <v>53412.071880000003</v>
      </c>
      <c r="I193" s="1877">
        <v>50000</v>
      </c>
      <c r="J193" s="1876" t="s">
        <v>357</v>
      </c>
      <c r="K193" s="1878">
        <v>43482</v>
      </c>
      <c r="L193" s="1876" t="s">
        <v>372</v>
      </c>
      <c r="M193" s="1878" t="s">
        <v>373</v>
      </c>
      <c r="N193" s="1876" t="s">
        <v>359</v>
      </c>
      <c r="O193" s="1880">
        <v>46402</v>
      </c>
      <c r="P193" s="1875" t="s">
        <v>360</v>
      </c>
      <c r="Q193" s="1875" t="s">
        <v>475</v>
      </c>
      <c r="R193" s="1875" t="s">
        <v>375</v>
      </c>
      <c r="S193" s="1876" t="s">
        <v>361</v>
      </c>
      <c r="T193" s="1879" t="s">
        <v>648</v>
      </c>
      <c r="U193" s="1876" t="s">
        <v>360</v>
      </c>
      <c r="V193" s="1876" t="s">
        <v>377</v>
      </c>
      <c r="W193" s="1876" t="s">
        <v>360</v>
      </c>
      <c r="X193" s="1876" t="s">
        <v>378</v>
      </c>
      <c r="Y193" s="1876" t="s">
        <v>364</v>
      </c>
      <c r="Z193" s="1876" t="s">
        <v>154</v>
      </c>
      <c r="AA193" s="1876" t="s">
        <v>154</v>
      </c>
      <c r="AB193" s="1876" t="s">
        <v>154</v>
      </c>
      <c r="AC193" s="1876" t="s">
        <v>154</v>
      </c>
      <c r="AD193" s="1876" t="s">
        <v>154</v>
      </c>
      <c r="AE193" s="1876" t="s">
        <v>154</v>
      </c>
      <c r="AF193" s="1876" t="s">
        <v>359</v>
      </c>
      <c r="AG193" s="1875" t="s">
        <v>379</v>
      </c>
      <c r="AH193" s="1876" t="s">
        <v>380</v>
      </c>
      <c r="AI193" s="1876" t="s">
        <v>240</v>
      </c>
      <c r="AJ193" s="1876" t="s">
        <v>367</v>
      </c>
      <c r="AK193" s="1875" t="s">
        <v>381</v>
      </c>
      <c r="AL193" s="1876" t="s">
        <v>360</v>
      </c>
      <c r="AM193" s="1875" t="s">
        <v>154</v>
      </c>
    </row>
    <row r="194" spans="1:39" ht="79.2">
      <c r="A194" s="1875" t="s">
        <v>351</v>
      </c>
      <c r="B194" s="1875" t="s">
        <v>650</v>
      </c>
      <c r="C194" s="1875" t="s">
        <v>651</v>
      </c>
      <c r="D194" s="1876" t="s">
        <v>154</v>
      </c>
      <c r="E194" s="1876" t="s">
        <v>354</v>
      </c>
      <c r="F194" s="1876" t="s">
        <v>355</v>
      </c>
      <c r="G194" s="1876" t="s">
        <v>356</v>
      </c>
      <c r="H194" s="1877">
        <v>4642.0054199999995</v>
      </c>
      <c r="I194" s="1877">
        <v>2400</v>
      </c>
      <c r="J194" s="1876" t="s">
        <v>357</v>
      </c>
      <c r="K194" s="1878">
        <v>44441</v>
      </c>
      <c r="L194" s="1876" t="s">
        <v>358</v>
      </c>
      <c r="M194" s="1878">
        <v>48113</v>
      </c>
      <c r="N194" s="1876" t="s">
        <v>359</v>
      </c>
      <c r="O194" s="1880">
        <v>46286</v>
      </c>
      <c r="P194" s="1875" t="s">
        <v>360</v>
      </c>
      <c r="Q194" s="1875" t="s">
        <v>478</v>
      </c>
      <c r="R194" s="1875" t="s">
        <v>652</v>
      </c>
      <c r="S194" s="1876" t="s">
        <v>361</v>
      </c>
      <c r="T194" s="1879" t="s">
        <v>653</v>
      </c>
      <c r="U194" s="1876" t="s">
        <v>360</v>
      </c>
      <c r="V194" s="1876" t="s">
        <v>363</v>
      </c>
      <c r="W194" s="1876" t="s">
        <v>360</v>
      </c>
      <c r="X194" s="1876" t="s">
        <v>154</v>
      </c>
      <c r="Y194" s="1876" t="s">
        <v>364</v>
      </c>
      <c r="Z194" s="1876" t="s">
        <v>154</v>
      </c>
      <c r="AA194" s="1876" t="s">
        <v>154</v>
      </c>
      <c r="AB194" s="1876" t="s">
        <v>154</v>
      </c>
      <c r="AC194" s="1876" t="s">
        <v>154</v>
      </c>
      <c r="AD194" s="1876" t="s">
        <v>154</v>
      </c>
      <c r="AE194" s="1876" t="s">
        <v>154</v>
      </c>
      <c r="AF194" s="1876" t="s">
        <v>359</v>
      </c>
      <c r="AG194" s="1875" t="s">
        <v>365</v>
      </c>
      <c r="AH194" s="1876" t="s">
        <v>366</v>
      </c>
      <c r="AI194" s="1876" t="s">
        <v>240</v>
      </c>
      <c r="AJ194" s="1876" t="s">
        <v>367</v>
      </c>
      <c r="AK194" s="1875" t="s">
        <v>368</v>
      </c>
      <c r="AL194" s="1876" t="s">
        <v>360</v>
      </c>
      <c r="AM194" s="1875" t="s">
        <v>154</v>
      </c>
    </row>
    <row r="195" spans="1:39" ht="79.2">
      <c r="A195" s="1875" t="s">
        <v>351</v>
      </c>
      <c r="B195" s="1875" t="s">
        <v>654</v>
      </c>
      <c r="C195" s="1875" t="s">
        <v>651</v>
      </c>
      <c r="D195" s="1876" t="s">
        <v>154</v>
      </c>
      <c r="E195" s="1876" t="s">
        <v>354</v>
      </c>
      <c r="F195" s="1876" t="s">
        <v>355</v>
      </c>
      <c r="G195" s="1876" t="s">
        <v>356</v>
      </c>
      <c r="H195" s="1877">
        <v>6963.0081300000002</v>
      </c>
      <c r="I195" s="1877">
        <v>3600</v>
      </c>
      <c r="J195" s="1876" t="s">
        <v>357</v>
      </c>
      <c r="K195" s="1878">
        <v>44441</v>
      </c>
      <c r="L195" s="1876" t="s">
        <v>358</v>
      </c>
      <c r="M195" s="1878">
        <v>48113</v>
      </c>
      <c r="N195" s="1876" t="s">
        <v>359</v>
      </c>
      <c r="O195" s="1880">
        <v>46286</v>
      </c>
      <c r="P195" s="1875" t="s">
        <v>360</v>
      </c>
      <c r="Q195" s="1875" t="s">
        <v>502</v>
      </c>
      <c r="R195" s="1875" t="s">
        <v>652</v>
      </c>
      <c r="S195" s="1876" t="s">
        <v>361</v>
      </c>
      <c r="T195" s="1879" t="s">
        <v>653</v>
      </c>
      <c r="U195" s="1876" t="s">
        <v>360</v>
      </c>
      <c r="V195" s="1876" t="s">
        <v>363</v>
      </c>
      <c r="W195" s="1876" t="s">
        <v>360</v>
      </c>
      <c r="X195" s="1876" t="s">
        <v>154</v>
      </c>
      <c r="Y195" s="1876" t="s">
        <v>364</v>
      </c>
      <c r="Z195" s="1876" t="s">
        <v>154</v>
      </c>
      <c r="AA195" s="1876" t="s">
        <v>154</v>
      </c>
      <c r="AB195" s="1876" t="s">
        <v>154</v>
      </c>
      <c r="AC195" s="1876" t="s">
        <v>154</v>
      </c>
      <c r="AD195" s="1876" t="s">
        <v>154</v>
      </c>
      <c r="AE195" s="1876" t="s">
        <v>154</v>
      </c>
      <c r="AF195" s="1876" t="s">
        <v>359</v>
      </c>
      <c r="AG195" s="1875" t="s">
        <v>365</v>
      </c>
      <c r="AH195" s="1876" t="s">
        <v>366</v>
      </c>
      <c r="AI195" s="1876" t="s">
        <v>240</v>
      </c>
      <c r="AJ195" s="1876" t="s">
        <v>367</v>
      </c>
      <c r="AK195" s="1875" t="s">
        <v>368</v>
      </c>
      <c r="AL195" s="1876" t="s">
        <v>360</v>
      </c>
      <c r="AM195" s="1875" t="s">
        <v>154</v>
      </c>
    </row>
    <row r="196" spans="1:39" ht="79.2">
      <c r="A196" s="1875" t="s">
        <v>351</v>
      </c>
      <c r="B196" s="1875" t="s">
        <v>655</v>
      </c>
      <c r="C196" s="1875" t="s">
        <v>651</v>
      </c>
      <c r="D196" s="1876" t="s">
        <v>154</v>
      </c>
      <c r="E196" s="1876" t="s">
        <v>354</v>
      </c>
      <c r="F196" s="1876" t="s">
        <v>355</v>
      </c>
      <c r="G196" s="1876" t="s">
        <v>356</v>
      </c>
      <c r="H196" s="1877">
        <v>13152.348689999999</v>
      </c>
      <c r="I196" s="1877">
        <v>6800</v>
      </c>
      <c r="J196" s="1876" t="s">
        <v>357</v>
      </c>
      <c r="K196" s="1878">
        <v>44441</v>
      </c>
      <c r="L196" s="1876" t="s">
        <v>358</v>
      </c>
      <c r="M196" s="1878">
        <v>48113</v>
      </c>
      <c r="N196" s="1876" t="s">
        <v>359</v>
      </c>
      <c r="O196" s="1880">
        <v>46286</v>
      </c>
      <c r="P196" s="1875" t="s">
        <v>360</v>
      </c>
      <c r="Q196" s="1875" t="s">
        <v>656</v>
      </c>
      <c r="R196" s="1875" t="s">
        <v>652</v>
      </c>
      <c r="S196" s="1876" t="s">
        <v>361</v>
      </c>
      <c r="T196" s="1879" t="s">
        <v>653</v>
      </c>
      <c r="U196" s="1876" t="s">
        <v>360</v>
      </c>
      <c r="V196" s="1876" t="s">
        <v>363</v>
      </c>
      <c r="W196" s="1876" t="s">
        <v>360</v>
      </c>
      <c r="X196" s="1876" t="s">
        <v>154</v>
      </c>
      <c r="Y196" s="1876" t="s">
        <v>364</v>
      </c>
      <c r="Z196" s="1876" t="s">
        <v>154</v>
      </c>
      <c r="AA196" s="1876" t="s">
        <v>154</v>
      </c>
      <c r="AB196" s="1876" t="s">
        <v>154</v>
      </c>
      <c r="AC196" s="1876" t="s">
        <v>154</v>
      </c>
      <c r="AD196" s="1876" t="s">
        <v>154</v>
      </c>
      <c r="AE196" s="1876" t="s">
        <v>154</v>
      </c>
      <c r="AF196" s="1876" t="s">
        <v>359</v>
      </c>
      <c r="AG196" s="1875" t="s">
        <v>365</v>
      </c>
      <c r="AH196" s="1876" t="s">
        <v>366</v>
      </c>
      <c r="AI196" s="1876" t="s">
        <v>240</v>
      </c>
      <c r="AJ196" s="1876" t="s">
        <v>367</v>
      </c>
      <c r="AK196" s="1875" t="s">
        <v>368</v>
      </c>
      <c r="AL196" s="1876" t="s">
        <v>360</v>
      </c>
      <c r="AM196" s="1875" t="s">
        <v>154</v>
      </c>
    </row>
    <row r="197" spans="1:39" ht="79.2">
      <c r="A197" s="1875" t="s">
        <v>351</v>
      </c>
      <c r="B197" s="1875" t="s">
        <v>657</v>
      </c>
      <c r="C197" s="1875" t="s">
        <v>651</v>
      </c>
      <c r="D197" s="1876" t="s">
        <v>154</v>
      </c>
      <c r="E197" s="1876" t="s">
        <v>354</v>
      </c>
      <c r="F197" s="1876" t="s">
        <v>355</v>
      </c>
      <c r="G197" s="1876" t="s">
        <v>356</v>
      </c>
      <c r="H197" s="1877">
        <v>1547.3351399999999</v>
      </c>
      <c r="I197" s="1877">
        <v>800</v>
      </c>
      <c r="J197" s="1876" t="s">
        <v>357</v>
      </c>
      <c r="K197" s="1878">
        <v>44441</v>
      </c>
      <c r="L197" s="1876" t="s">
        <v>358</v>
      </c>
      <c r="M197" s="1878">
        <v>48113</v>
      </c>
      <c r="N197" s="1876" t="s">
        <v>359</v>
      </c>
      <c r="O197" s="1880">
        <v>46286</v>
      </c>
      <c r="P197" s="1875" t="s">
        <v>360</v>
      </c>
      <c r="Q197" s="1875" t="s">
        <v>458</v>
      </c>
      <c r="R197" s="1875" t="s">
        <v>652</v>
      </c>
      <c r="S197" s="1876" t="s">
        <v>361</v>
      </c>
      <c r="T197" s="1879" t="s">
        <v>653</v>
      </c>
      <c r="U197" s="1876" t="s">
        <v>360</v>
      </c>
      <c r="V197" s="1876" t="s">
        <v>363</v>
      </c>
      <c r="W197" s="1876" t="s">
        <v>360</v>
      </c>
      <c r="X197" s="1876" t="s">
        <v>154</v>
      </c>
      <c r="Y197" s="1876" t="s">
        <v>364</v>
      </c>
      <c r="Z197" s="1876" t="s">
        <v>154</v>
      </c>
      <c r="AA197" s="1876" t="s">
        <v>154</v>
      </c>
      <c r="AB197" s="1876" t="s">
        <v>154</v>
      </c>
      <c r="AC197" s="1876" t="s">
        <v>154</v>
      </c>
      <c r="AD197" s="1876" t="s">
        <v>154</v>
      </c>
      <c r="AE197" s="1876" t="s">
        <v>154</v>
      </c>
      <c r="AF197" s="1876" t="s">
        <v>359</v>
      </c>
      <c r="AG197" s="1875" t="s">
        <v>365</v>
      </c>
      <c r="AH197" s="1876" t="s">
        <v>366</v>
      </c>
      <c r="AI197" s="1876" t="s">
        <v>240</v>
      </c>
      <c r="AJ197" s="1876" t="s">
        <v>367</v>
      </c>
      <c r="AK197" s="1875" t="s">
        <v>368</v>
      </c>
      <c r="AL197" s="1876" t="s">
        <v>360</v>
      </c>
      <c r="AM197" s="1875" t="s">
        <v>154</v>
      </c>
    </row>
    <row r="198" spans="1:39" ht="79.2">
      <c r="A198" s="1875" t="s">
        <v>351</v>
      </c>
      <c r="B198" s="1875" t="s">
        <v>658</v>
      </c>
      <c r="C198" s="1875" t="s">
        <v>651</v>
      </c>
      <c r="D198" s="1876" t="s">
        <v>154</v>
      </c>
      <c r="E198" s="1876" t="s">
        <v>354</v>
      </c>
      <c r="F198" s="1876" t="s">
        <v>355</v>
      </c>
      <c r="G198" s="1876" t="s">
        <v>356</v>
      </c>
      <c r="H198" s="1877">
        <v>6189.3405599999996</v>
      </c>
      <c r="I198" s="1877">
        <v>3200</v>
      </c>
      <c r="J198" s="1876" t="s">
        <v>357</v>
      </c>
      <c r="K198" s="1878">
        <v>44441</v>
      </c>
      <c r="L198" s="1876" t="s">
        <v>358</v>
      </c>
      <c r="M198" s="1878">
        <v>48113</v>
      </c>
      <c r="N198" s="1876" t="s">
        <v>359</v>
      </c>
      <c r="O198" s="1880">
        <v>46286</v>
      </c>
      <c r="P198" s="1875" t="s">
        <v>360</v>
      </c>
      <c r="Q198" s="1875" t="s">
        <v>456</v>
      </c>
      <c r="R198" s="1875" t="s">
        <v>652</v>
      </c>
      <c r="S198" s="1876" t="s">
        <v>361</v>
      </c>
      <c r="T198" s="1879" t="s">
        <v>653</v>
      </c>
      <c r="U198" s="1876" t="s">
        <v>360</v>
      </c>
      <c r="V198" s="1876" t="s">
        <v>363</v>
      </c>
      <c r="W198" s="1876" t="s">
        <v>360</v>
      </c>
      <c r="X198" s="1876" t="s">
        <v>154</v>
      </c>
      <c r="Y198" s="1876" t="s">
        <v>364</v>
      </c>
      <c r="Z198" s="1876" t="s">
        <v>154</v>
      </c>
      <c r="AA198" s="1876" t="s">
        <v>154</v>
      </c>
      <c r="AB198" s="1876" t="s">
        <v>154</v>
      </c>
      <c r="AC198" s="1876" t="s">
        <v>154</v>
      </c>
      <c r="AD198" s="1876" t="s">
        <v>154</v>
      </c>
      <c r="AE198" s="1876" t="s">
        <v>154</v>
      </c>
      <c r="AF198" s="1876" t="s">
        <v>359</v>
      </c>
      <c r="AG198" s="1875" t="s">
        <v>365</v>
      </c>
      <c r="AH198" s="1876" t="s">
        <v>366</v>
      </c>
      <c r="AI198" s="1876" t="s">
        <v>240</v>
      </c>
      <c r="AJ198" s="1876" t="s">
        <v>367</v>
      </c>
      <c r="AK198" s="1875" t="s">
        <v>368</v>
      </c>
      <c r="AL198" s="1876" t="s">
        <v>360</v>
      </c>
      <c r="AM198" s="1875" t="s">
        <v>154</v>
      </c>
    </row>
    <row r="199" spans="1:39" ht="79.2">
      <c r="A199" s="1875" t="s">
        <v>351</v>
      </c>
      <c r="B199" s="1875" t="s">
        <v>659</v>
      </c>
      <c r="C199" s="1875" t="s">
        <v>651</v>
      </c>
      <c r="D199" s="1876" t="s">
        <v>154</v>
      </c>
      <c r="E199" s="1876" t="s">
        <v>354</v>
      </c>
      <c r="F199" s="1876" t="s">
        <v>355</v>
      </c>
      <c r="G199" s="1876" t="s">
        <v>356</v>
      </c>
      <c r="H199" s="1877">
        <v>1547.3351399999999</v>
      </c>
      <c r="I199" s="1877">
        <v>800</v>
      </c>
      <c r="J199" s="1876" t="s">
        <v>357</v>
      </c>
      <c r="K199" s="1878">
        <v>44441</v>
      </c>
      <c r="L199" s="1876" t="s">
        <v>358</v>
      </c>
      <c r="M199" s="1878">
        <v>48113</v>
      </c>
      <c r="N199" s="1876" t="s">
        <v>359</v>
      </c>
      <c r="O199" s="1880">
        <v>46286</v>
      </c>
      <c r="P199" s="1875" t="s">
        <v>360</v>
      </c>
      <c r="Q199" s="1875" t="s">
        <v>458</v>
      </c>
      <c r="R199" s="1875" t="s">
        <v>652</v>
      </c>
      <c r="S199" s="1876" t="s">
        <v>361</v>
      </c>
      <c r="T199" s="1879" t="s">
        <v>653</v>
      </c>
      <c r="U199" s="1876" t="s">
        <v>360</v>
      </c>
      <c r="V199" s="1876" t="s">
        <v>363</v>
      </c>
      <c r="W199" s="1876" t="s">
        <v>360</v>
      </c>
      <c r="X199" s="1876" t="s">
        <v>154</v>
      </c>
      <c r="Y199" s="1876" t="s">
        <v>364</v>
      </c>
      <c r="Z199" s="1876" t="s">
        <v>154</v>
      </c>
      <c r="AA199" s="1876" t="s">
        <v>154</v>
      </c>
      <c r="AB199" s="1876" t="s">
        <v>154</v>
      </c>
      <c r="AC199" s="1876" t="s">
        <v>154</v>
      </c>
      <c r="AD199" s="1876" t="s">
        <v>154</v>
      </c>
      <c r="AE199" s="1876" t="s">
        <v>154</v>
      </c>
      <c r="AF199" s="1876" t="s">
        <v>359</v>
      </c>
      <c r="AG199" s="1875" t="s">
        <v>365</v>
      </c>
      <c r="AH199" s="1876" t="s">
        <v>366</v>
      </c>
      <c r="AI199" s="1876" t="s">
        <v>240</v>
      </c>
      <c r="AJ199" s="1876" t="s">
        <v>367</v>
      </c>
      <c r="AK199" s="1875" t="s">
        <v>368</v>
      </c>
      <c r="AL199" s="1876" t="s">
        <v>360</v>
      </c>
      <c r="AM199" s="1875" t="s">
        <v>154</v>
      </c>
    </row>
    <row r="200" spans="1:39" ht="79.2">
      <c r="A200" s="1875" t="s">
        <v>351</v>
      </c>
      <c r="B200" s="1875" t="s">
        <v>660</v>
      </c>
      <c r="C200" s="1875" t="s">
        <v>651</v>
      </c>
      <c r="D200" s="1876" t="s">
        <v>154</v>
      </c>
      <c r="E200" s="1876" t="s">
        <v>354</v>
      </c>
      <c r="F200" s="1876" t="s">
        <v>355</v>
      </c>
      <c r="G200" s="1876" t="s">
        <v>356</v>
      </c>
      <c r="H200" s="1877">
        <v>1547.3351399999999</v>
      </c>
      <c r="I200" s="1877">
        <v>800</v>
      </c>
      <c r="J200" s="1876" t="s">
        <v>357</v>
      </c>
      <c r="K200" s="1878">
        <v>44441</v>
      </c>
      <c r="L200" s="1876" t="s">
        <v>358</v>
      </c>
      <c r="M200" s="1878">
        <v>48113</v>
      </c>
      <c r="N200" s="1876" t="s">
        <v>359</v>
      </c>
      <c r="O200" s="1880">
        <v>46286</v>
      </c>
      <c r="P200" s="1875" t="s">
        <v>360</v>
      </c>
      <c r="Q200" s="1875" t="s">
        <v>458</v>
      </c>
      <c r="R200" s="1875" t="s">
        <v>652</v>
      </c>
      <c r="S200" s="1876" t="s">
        <v>361</v>
      </c>
      <c r="T200" s="1879" t="s">
        <v>653</v>
      </c>
      <c r="U200" s="1876" t="s">
        <v>360</v>
      </c>
      <c r="V200" s="1876" t="s">
        <v>363</v>
      </c>
      <c r="W200" s="1876" t="s">
        <v>360</v>
      </c>
      <c r="X200" s="1876" t="s">
        <v>154</v>
      </c>
      <c r="Y200" s="1876" t="s">
        <v>364</v>
      </c>
      <c r="Z200" s="1876" t="s">
        <v>154</v>
      </c>
      <c r="AA200" s="1876" t="s">
        <v>154</v>
      </c>
      <c r="AB200" s="1876" t="s">
        <v>154</v>
      </c>
      <c r="AC200" s="1876" t="s">
        <v>154</v>
      </c>
      <c r="AD200" s="1876" t="s">
        <v>154</v>
      </c>
      <c r="AE200" s="1876" t="s">
        <v>154</v>
      </c>
      <c r="AF200" s="1876" t="s">
        <v>359</v>
      </c>
      <c r="AG200" s="1875" t="s">
        <v>365</v>
      </c>
      <c r="AH200" s="1876" t="s">
        <v>366</v>
      </c>
      <c r="AI200" s="1876" t="s">
        <v>240</v>
      </c>
      <c r="AJ200" s="1876" t="s">
        <v>367</v>
      </c>
      <c r="AK200" s="1875" t="s">
        <v>368</v>
      </c>
      <c r="AL200" s="1876" t="s">
        <v>360</v>
      </c>
      <c r="AM200" s="1875" t="s">
        <v>154</v>
      </c>
    </row>
    <row r="201" spans="1:39" ht="79.2">
      <c r="A201" s="1875" t="s">
        <v>351</v>
      </c>
      <c r="B201" s="1875" t="s">
        <v>661</v>
      </c>
      <c r="C201" s="1875" t="s">
        <v>651</v>
      </c>
      <c r="D201" s="1876" t="s">
        <v>154</v>
      </c>
      <c r="E201" s="1876" t="s">
        <v>354</v>
      </c>
      <c r="F201" s="1876" t="s">
        <v>355</v>
      </c>
      <c r="G201" s="1876" t="s">
        <v>356</v>
      </c>
      <c r="H201" s="1877">
        <v>14699.68383</v>
      </c>
      <c r="I201" s="1877">
        <v>7600</v>
      </c>
      <c r="J201" s="1876" t="s">
        <v>357</v>
      </c>
      <c r="K201" s="1878">
        <v>44441</v>
      </c>
      <c r="L201" s="1876" t="s">
        <v>358</v>
      </c>
      <c r="M201" s="1878">
        <v>48113</v>
      </c>
      <c r="N201" s="1876" t="s">
        <v>359</v>
      </c>
      <c r="O201" s="1880">
        <v>46286</v>
      </c>
      <c r="P201" s="1875" t="s">
        <v>360</v>
      </c>
      <c r="Q201" s="1875" t="s">
        <v>662</v>
      </c>
      <c r="R201" s="1875" t="s">
        <v>652</v>
      </c>
      <c r="S201" s="1876" t="s">
        <v>361</v>
      </c>
      <c r="T201" s="1879" t="s">
        <v>653</v>
      </c>
      <c r="U201" s="1876" t="s">
        <v>360</v>
      </c>
      <c r="V201" s="1876" t="s">
        <v>363</v>
      </c>
      <c r="W201" s="1876" t="s">
        <v>360</v>
      </c>
      <c r="X201" s="1876" t="s">
        <v>154</v>
      </c>
      <c r="Y201" s="1876" t="s">
        <v>364</v>
      </c>
      <c r="Z201" s="1876" t="s">
        <v>154</v>
      </c>
      <c r="AA201" s="1876" t="s">
        <v>154</v>
      </c>
      <c r="AB201" s="1876" t="s">
        <v>154</v>
      </c>
      <c r="AC201" s="1876" t="s">
        <v>154</v>
      </c>
      <c r="AD201" s="1876" t="s">
        <v>154</v>
      </c>
      <c r="AE201" s="1876" t="s">
        <v>154</v>
      </c>
      <c r="AF201" s="1876" t="s">
        <v>359</v>
      </c>
      <c r="AG201" s="1875" t="s">
        <v>365</v>
      </c>
      <c r="AH201" s="1876" t="s">
        <v>366</v>
      </c>
      <c r="AI201" s="1876" t="s">
        <v>240</v>
      </c>
      <c r="AJ201" s="1876" t="s">
        <v>367</v>
      </c>
      <c r="AK201" s="1875" t="s">
        <v>368</v>
      </c>
      <c r="AL201" s="1876" t="s">
        <v>360</v>
      </c>
      <c r="AM201" s="1875" t="s">
        <v>154</v>
      </c>
    </row>
    <row r="202" spans="1:39" ht="79.2">
      <c r="A202" s="1875" t="s">
        <v>351</v>
      </c>
      <c r="B202" s="1875" t="s">
        <v>663</v>
      </c>
      <c r="C202" s="1875" t="s">
        <v>651</v>
      </c>
      <c r="D202" s="1876" t="s">
        <v>154</v>
      </c>
      <c r="E202" s="1876" t="s">
        <v>354</v>
      </c>
      <c r="F202" s="1876" t="s">
        <v>355</v>
      </c>
      <c r="G202" s="1876" t="s">
        <v>356</v>
      </c>
      <c r="H202" s="1877">
        <v>11605.01355</v>
      </c>
      <c r="I202" s="1877">
        <v>6000</v>
      </c>
      <c r="J202" s="1876" t="s">
        <v>357</v>
      </c>
      <c r="K202" s="1878">
        <v>44441</v>
      </c>
      <c r="L202" s="1876" t="s">
        <v>358</v>
      </c>
      <c r="M202" s="1878">
        <v>48113</v>
      </c>
      <c r="N202" s="1876" t="s">
        <v>359</v>
      </c>
      <c r="O202" s="1880">
        <v>46286</v>
      </c>
      <c r="P202" s="1875" t="s">
        <v>360</v>
      </c>
      <c r="Q202" s="1875" t="s">
        <v>409</v>
      </c>
      <c r="R202" s="1875" t="s">
        <v>652</v>
      </c>
      <c r="S202" s="1876" t="s">
        <v>361</v>
      </c>
      <c r="T202" s="1879" t="s">
        <v>653</v>
      </c>
      <c r="U202" s="1876" t="s">
        <v>360</v>
      </c>
      <c r="V202" s="1876" t="s">
        <v>363</v>
      </c>
      <c r="W202" s="1876" t="s">
        <v>360</v>
      </c>
      <c r="X202" s="1876" t="s">
        <v>154</v>
      </c>
      <c r="Y202" s="1876" t="s">
        <v>364</v>
      </c>
      <c r="Z202" s="1876" t="s">
        <v>154</v>
      </c>
      <c r="AA202" s="1876" t="s">
        <v>154</v>
      </c>
      <c r="AB202" s="1876" t="s">
        <v>154</v>
      </c>
      <c r="AC202" s="1876" t="s">
        <v>154</v>
      </c>
      <c r="AD202" s="1876" t="s">
        <v>154</v>
      </c>
      <c r="AE202" s="1876" t="s">
        <v>154</v>
      </c>
      <c r="AF202" s="1876" t="s">
        <v>359</v>
      </c>
      <c r="AG202" s="1875" t="s">
        <v>365</v>
      </c>
      <c r="AH202" s="1876" t="s">
        <v>366</v>
      </c>
      <c r="AI202" s="1876" t="s">
        <v>240</v>
      </c>
      <c r="AJ202" s="1876" t="s">
        <v>367</v>
      </c>
      <c r="AK202" s="1875" t="s">
        <v>368</v>
      </c>
      <c r="AL202" s="1876" t="s">
        <v>360</v>
      </c>
      <c r="AM202" s="1875" t="s">
        <v>154</v>
      </c>
    </row>
    <row r="203" spans="1:39" ht="79.2">
      <c r="A203" s="1875" t="s">
        <v>351</v>
      </c>
      <c r="B203" s="1875" t="s">
        <v>664</v>
      </c>
      <c r="C203" s="1875" t="s">
        <v>651</v>
      </c>
      <c r="D203" s="1876" t="s">
        <v>154</v>
      </c>
      <c r="E203" s="1876" t="s">
        <v>354</v>
      </c>
      <c r="F203" s="1876" t="s">
        <v>355</v>
      </c>
      <c r="G203" s="1876" t="s">
        <v>356</v>
      </c>
      <c r="H203" s="1877">
        <v>62667.07316</v>
      </c>
      <c r="I203" s="1877">
        <v>32400</v>
      </c>
      <c r="J203" s="1876" t="s">
        <v>357</v>
      </c>
      <c r="K203" s="1878">
        <v>44441</v>
      </c>
      <c r="L203" s="1876" t="s">
        <v>358</v>
      </c>
      <c r="M203" s="1878">
        <v>48113</v>
      </c>
      <c r="N203" s="1876" t="s">
        <v>359</v>
      </c>
      <c r="O203" s="1880">
        <v>46286</v>
      </c>
      <c r="P203" s="1875" t="s">
        <v>360</v>
      </c>
      <c r="Q203" s="1875" t="s">
        <v>665</v>
      </c>
      <c r="R203" s="1875" t="s">
        <v>652</v>
      </c>
      <c r="S203" s="1876" t="s">
        <v>361</v>
      </c>
      <c r="T203" s="1879" t="s">
        <v>653</v>
      </c>
      <c r="U203" s="1876" t="s">
        <v>360</v>
      </c>
      <c r="V203" s="1876" t="s">
        <v>363</v>
      </c>
      <c r="W203" s="1876" t="s">
        <v>360</v>
      </c>
      <c r="X203" s="1876" t="s">
        <v>154</v>
      </c>
      <c r="Y203" s="1876" t="s">
        <v>364</v>
      </c>
      <c r="Z203" s="1876" t="s">
        <v>154</v>
      </c>
      <c r="AA203" s="1876" t="s">
        <v>154</v>
      </c>
      <c r="AB203" s="1876" t="s">
        <v>154</v>
      </c>
      <c r="AC203" s="1876" t="s">
        <v>154</v>
      </c>
      <c r="AD203" s="1876" t="s">
        <v>154</v>
      </c>
      <c r="AE203" s="1876" t="s">
        <v>154</v>
      </c>
      <c r="AF203" s="1876" t="s">
        <v>359</v>
      </c>
      <c r="AG203" s="1875" t="s">
        <v>365</v>
      </c>
      <c r="AH203" s="1876" t="s">
        <v>366</v>
      </c>
      <c r="AI203" s="1876" t="s">
        <v>240</v>
      </c>
      <c r="AJ203" s="1876" t="s">
        <v>367</v>
      </c>
      <c r="AK203" s="1875" t="s">
        <v>368</v>
      </c>
      <c r="AL203" s="1876" t="s">
        <v>360</v>
      </c>
      <c r="AM203" s="1875" t="s">
        <v>154</v>
      </c>
    </row>
    <row r="204" spans="1:39" ht="79.2">
      <c r="A204" s="1875" t="s">
        <v>351</v>
      </c>
      <c r="B204" s="1875" t="s">
        <v>666</v>
      </c>
      <c r="C204" s="1875" t="s">
        <v>651</v>
      </c>
      <c r="D204" s="1876" t="s">
        <v>154</v>
      </c>
      <c r="E204" s="1876" t="s">
        <v>354</v>
      </c>
      <c r="F204" s="1876" t="s">
        <v>355</v>
      </c>
      <c r="G204" s="1876" t="s">
        <v>356</v>
      </c>
      <c r="H204" s="1877">
        <v>116050.13548</v>
      </c>
      <c r="I204" s="1877">
        <v>60000</v>
      </c>
      <c r="J204" s="1876" t="s">
        <v>357</v>
      </c>
      <c r="K204" s="1878">
        <v>44441</v>
      </c>
      <c r="L204" s="1876" t="s">
        <v>358</v>
      </c>
      <c r="M204" s="1878">
        <v>48113</v>
      </c>
      <c r="N204" s="1876" t="s">
        <v>359</v>
      </c>
      <c r="O204" s="1880">
        <v>46286</v>
      </c>
      <c r="P204" s="1875" t="s">
        <v>360</v>
      </c>
      <c r="Q204" s="1875" t="s">
        <v>667</v>
      </c>
      <c r="R204" s="1875" t="s">
        <v>652</v>
      </c>
      <c r="S204" s="1876" t="s">
        <v>361</v>
      </c>
      <c r="T204" s="1879" t="s">
        <v>653</v>
      </c>
      <c r="U204" s="1876" t="s">
        <v>360</v>
      </c>
      <c r="V204" s="1876" t="s">
        <v>363</v>
      </c>
      <c r="W204" s="1876" t="s">
        <v>360</v>
      </c>
      <c r="X204" s="1876" t="s">
        <v>154</v>
      </c>
      <c r="Y204" s="1876" t="s">
        <v>364</v>
      </c>
      <c r="Z204" s="1876" t="s">
        <v>154</v>
      </c>
      <c r="AA204" s="1876" t="s">
        <v>154</v>
      </c>
      <c r="AB204" s="1876" t="s">
        <v>154</v>
      </c>
      <c r="AC204" s="1876" t="s">
        <v>154</v>
      </c>
      <c r="AD204" s="1876" t="s">
        <v>154</v>
      </c>
      <c r="AE204" s="1876" t="s">
        <v>154</v>
      </c>
      <c r="AF204" s="1876" t="s">
        <v>359</v>
      </c>
      <c r="AG204" s="1875" t="s">
        <v>365</v>
      </c>
      <c r="AH204" s="1876" t="s">
        <v>366</v>
      </c>
      <c r="AI204" s="1876" t="s">
        <v>240</v>
      </c>
      <c r="AJ204" s="1876" t="s">
        <v>367</v>
      </c>
      <c r="AK204" s="1875" t="s">
        <v>368</v>
      </c>
      <c r="AL204" s="1876" t="s">
        <v>360</v>
      </c>
      <c r="AM204" s="1875" t="s">
        <v>154</v>
      </c>
    </row>
    <row r="205" spans="1:39" ht="79.2">
      <c r="A205" s="1875" t="s">
        <v>351</v>
      </c>
      <c r="B205" s="1875" t="s">
        <v>668</v>
      </c>
      <c r="C205" s="1875" t="s">
        <v>651</v>
      </c>
      <c r="D205" s="1876" t="s">
        <v>154</v>
      </c>
      <c r="E205" s="1876" t="s">
        <v>354</v>
      </c>
      <c r="F205" s="1876" t="s">
        <v>355</v>
      </c>
      <c r="G205" s="1876" t="s">
        <v>356</v>
      </c>
      <c r="H205" s="1877">
        <v>10057.67841</v>
      </c>
      <c r="I205" s="1877">
        <v>5200</v>
      </c>
      <c r="J205" s="1876" t="s">
        <v>357</v>
      </c>
      <c r="K205" s="1878">
        <v>44441</v>
      </c>
      <c r="L205" s="1876" t="s">
        <v>358</v>
      </c>
      <c r="M205" s="1878">
        <v>48113</v>
      </c>
      <c r="N205" s="1876" t="s">
        <v>359</v>
      </c>
      <c r="O205" s="1880">
        <v>46286</v>
      </c>
      <c r="P205" s="1875" t="s">
        <v>360</v>
      </c>
      <c r="Q205" s="1875" t="s">
        <v>669</v>
      </c>
      <c r="R205" s="1875" t="s">
        <v>652</v>
      </c>
      <c r="S205" s="1876" t="s">
        <v>361</v>
      </c>
      <c r="T205" s="1879" t="s">
        <v>653</v>
      </c>
      <c r="U205" s="1876" t="s">
        <v>360</v>
      </c>
      <c r="V205" s="1876" t="s">
        <v>363</v>
      </c>
      <c r="W205" s="1876" t="s">
        <v>360</v>
      </c>
      <c r="X205" s="1876" t="s">
        <v>154</v>
      </c>
      <c r="Y205" s="1876" t="s">
        <v>364</v>
      </c>
      <c r="Z205" s="1876" t="s">
        <v>154</v>
      </c>
      <c r="AA205" s="1876" t="s">
        <v>154</v>
      </c>
      <c r="AB205" s="1876" t="s">
        <v>154</v>
      </c>
      <c r="AC205" s="1876" t="s">
        <v>154</v>
      </c>
      <c r="AD205" s="1876" t="s">
        <v>154</v>
      </c>
      <c r="AE205" s="1876" t="s">
        <v>154</v>
      </c>
      <c r="AF205" s="1876" t="s">
        <v>359</v>
      </c>
      <c r="AG205" s="1875" t="s">
        <v>365</v>
      </c>
      <c r="AH205" s="1876" t="s">
        <v>366</v>
      </c>
      <c r="AI205" s="1876" t="s">
        <v>240</v>
      </c>
      <c r="AJ205" s="1876" t="s">
        <v>367</v>
      </c>
      <c r="AK205" s="1875" t="s">
        <v>368</v>
      </c>
      <c r="AL205" s="1876" t="s">
        <v>360</v>
      </c>
      <c r="AM205" s="1875" t="s">
        <v>154</v>
      </c>
    </row>
    <row r="206" spans="1:39" ht="79.2">
      <c r="A206" s="1875" t="s">
        <v>351</v>
      </c>
      <c r="B206" s="1875" t="s">
        <v>670</v>
      </c>
      <c r="C206" s="1875" t="s">
        <v>651</v>
      </c>
      <c r="D206" s="1876" t="s">
        <v>154</v>
      </c>
      <c r="E206" s="1876" t="s">
        <v>354</v>
      </c>
      <c r="F206" s="1876" t="s">
        <v>355</v>
      </c>
      <c r="G206" s="1876" t="s">
        <v>356</v>
      </c>
      <c r="H206" s="1877">
        <v>3868.4990499999999</v>
      </c>
      <c r="I206" s="1877">
        <v>2000</v>
      </c>
      <c r="J206" s="1876" t="s">
        <v>357</v>
      </c>
      <c r="K206" s="1878">
        <v>44441</v>
      </c>
      <c r="L206" s="1876" t="s">
        <v>358</v>
      </c>
      <c r="M206" s="1878">
        <v>48142</v>
      </c>
      <c r="N206" s="1876" t="s">
        <v>359</v>
      </c>
      <c r="O206" s="1880">
        <v>46316</v>
      </c>
      <c r="P206" s="1875" t="s">
        <v>360</v>
      </c>
      <c r="Q206" s="1875" t="s">
        <v>397</v>
      </c>
      <c r="R206" s="1875" t="s">
        <v>671</v>
      </c>
      <c r="S206" s="1876" t="s">
        <v>361</v>
      </c>
      <c r="T206" s="1879" t="s">
        <v>653</v>
      </c>
      <c r="U206" s="1876" t="s">
        <v>360</v>
      </c>
      <c r="V206" s="1876" t="s">
        <v>363</v>
      </c>
      <c r="W206" s="1876" t="s">
        <v>360</v>
      </c>
      <c r="X206" s="1876" t="s">
        <v>154</v>
      </c>
      <c r="Y206" s="1876" t="s">
        <v>364</v>
      </c>
      <c r="Z206" s="1876" t="s">
        <v>154</v>
      </c>
      <c r="AA206" s="1876" t="s">
        <v>154</v>
      </c>
      <c r="AB206" s="1876" t="s">
        <v>154</v>
      </c>
      <c r="AC206" s="1876" t="s">
        <v>154</v>
      </c>
      <c r="AD206" s="1876" t="s">
        <v>154</v>
      </c>
      <c r="AE206" s="1876" t="s">
        <v>154</v>
      </c>
      <c r="AF206" s="1876" t="s">
        <v>359</v>
      </c>
      <c r="AG206" s="1875" t="s">
        <v>365</v>
      </c>
      <c r="AH206" s="1876" t="s">
        <v>366</v>
      </c>
      <c r="AI206" s="1876" t="s">
        <v>240</v>
      </c>
      <c r="AJ206" s="1876" t="s">
        <v>367</v>
      </c>
      <c r="AK206" s="1875" t="s">
        <v>368</v>
      </c>
      <c r="AL206" s="1876" t="s">
        <v>360</v>
      </c>
      <c r="AM206" s="1875" t="s">
        <v>154</v>
      </c>
    </row>
    <row r="207" spans="1:39" ht="79.2">
      <c r="A207" s="1875" t="s">
        <v>351</v>
      </c>
      <c r="B207" s="1875" t="s">
        <v>672</v>
      </c>
      <c r="C207" s="1875" t="s">
        <v>651</v>
      </c>
      <c r="D207" s="1876" t="s">
        <v>154</v>
      </c>
      <c r="E207" s="1876" t="s">
        <v>354</v>
      </c>
      <c r="F207" s="1876" t="s">
        <v>355</v>
      </c>
      <c r="G207" s="1876" t="s">
        <v>356</v>
      </c>
      <c r="H207" s="1877">
        <v>6189.5984800000006</v>
      </c>
      <c r="I207" s="1877">
        <v>3200</v>
      </c>
      <c r="J207" s="1876" t="s">
        <v>357</v>
      </c>
      <c r="K207" s="1878">
        <v>44441</v>
      </c>
      <c r="L207" s="1876" t="s">
        <v>358</v>
      </c>
      <c r="M207" s="1878">
        <v>48142</v>
      </c>
      <c r="N207" s="1876" t="s">
        <v>359</v>
      </c>
      <c r="O207" s="1880">
        <v>46316</v>
      </c>
      <c r="P207" s="1875" t="s">
        <v>360</v>
      </c>
      <c r="Q207" s="1875" t="s">
        <v>456</v>
      </c>
      <c r="R207" s="1875" t="s">
        <v>671</v>
      </c>
      <c r="S207" s="1876" t="s">
        <v>361</v>
      </c>
      <c r="T207" s="1879" t="s">
        <v>653</v>
      </c>
      <c r="U207" s="1876" t="s">
        <v>360</v>
      </c>
      <c r="V207" s="1876" t="s">
        <v>363</v>
      </c>
      <c r="W207" s="1876" t="s">
        <v>360</v>
      </c>
      <c r="X207" s="1876" t="s">
        <v>154</v>
      </c>
      <c r="Y207" s="1876" t="s">
        <v>364</v>
      </c>
      <c r="Z207" s="1876" t="s">
        <v>154</v>
      </c>
      <c r="AA207" s="1876" t="s">
        <v>154</v>
      </c>
      <c r="AB207" s="1876" t="s">
        <v>154</v>
      </c>
      <c r="AC207" s="1876" t="s">
        <v>154</v>
      </c>
      <c r="AD207" s="1876" t="s">
        <v>154</v>
      </c>
      <c r="AE207" s="1876" t="s">
        <v>154</v>
      </c>
      <c r="AF207" s="1876" t="s">
        <v>359</v>
      </c>
      <c r="AG207" s="1875" t="s">
        <v>365</v>
      </c>
      <c r="AH207" s="1876" t="s">
        <v>366</v>
      </c>
      <c r="AI207" s="1876" t="s">
        <v>240</v>
      </c>
      <c r="AJ207" s="1876" t="s">
        <v>367</v>
      </c>
      <c r="AK207" s="1875" t="s">
        <v>368</v>
      </c>
      <c r="AL207" s="1876" t="s">
        <v>360</v>
      </c>
      <c r="AM207" s="1875" t="s">
        <v>154</v>
      </c>
    </row>
    <row r="208" spans="1:39" ht="79.2">
      <c r="A208" s="1875" t="s">
        <v>351</v>
      </c>
      <c r="B208" s="1875" t="s">
        <v>673</v>
      </c>
      <c r="C208" s="1875" t="s">
        <v>651</v>
      </c>
      <c r="D208" s="1876" t="s">
        <v>154</v>
      </c>
      <c r="E208" s="1876" t="s">
        <v>354</v>
      </c>
      <c r="F208" s="1876" t="s">
        <v>355</v>
      </c>
      <c r="G208" s="1876" t="s">
        <v>356</v>
      </c>
      <c r="H208" s="1877">
        <v>17021.395819999998</v>
      </c>
      <c r="I208" s="1877">
        <v>8800</v>
      </c>
      <c r="J208" s="1876" t="s">
        <v>357</v>
      </c>
      <c r="K208" s="1878">
        <v>44441</v>
      </c>
      <c r="L208" s="1876" t="s">
        <v>358</v>
      </c>
      <c r="M208" s="1878">
        <v>48142</v>
      </c>
      <c r="N208" s="1876" t="s">
        <v>359</v>
      </c>
      <c r="O208" s="1880">
        <v>46316</v>
      </c>
      <c r="P208" s="1875" t="s">
        <v>360</v>
      </c>
      <c r="Q208" s="1875" t="s">
        <v>674</v>
      </c>
      <c r="R208" s="1875" t="s">
        <v>671</v>
      </c>
      <c r="S208" s="1876" t="s">
        <v>361</v>
      </c>
      <c r="T208" s="1879" t="s">
        <v>653</v>
      </c>
      <c r="U208" s="1876" t="s">
        <v>360</v>
      </c>
      <c r="V208" s="1876" t="s">
        <v>363</v>
      </c>
      <c r="W208" s="1876" t="s">
        <v>360</v>
      </c>
      <c r="X208" s="1876" t="s">
        <v>154</v>
      </c>
      <c r="Y208" s="1876" t="s">
        <v>364</v>
      </c>
      <c r="Z208" s="1876" t="s">
        <v>154</v>
      </c>
      <c r="AA208" s="1876" t="s">
        <v>154</v>
      </c>
      <c r="AB208" s="1876" t="s">
        <v>154</v>
      </c>
      <c r="AC208" s="1876" t="s">
        <v>154</v>
      </c>
      <c r="AD208" s="1876" t="s">
        <v>154</v>
      </c>
      <c r="AE208" s="1876" t="s">
        <v>154</v>
      </c>
      <c r="AF208" s="1876" t="s">
        <v>359</v>
      </c>
      <c r="AG208" s="1875" t="s">
        <v>365</v>
      </c>
      <c r="AH208" s="1876" t="s">
        <v>366</v>
      </c>
      <c r="AI208" s="1876" t="s">
        <v>240</v>
      </c>
      <c r="AJ208" s="1876" t="s">
        <v>367</v>
      </c>
      <c r="AK208" s="1875" t="s">
        <v>368</v>
      </c>
      <c r="AL208" s="1876" t="s">
        <v>360</v>
      </c>
      <c r="AM208" s="1875" t="s">
        <v>154</v>
      </c>
    </row>
    <row r="209" spans="1:39" ht="79.2">
      <c r="A209" s="1875" t="s">
        <v>351</v>
      </c>
      <c r="B209" s="1875" t="s">
        <v>675</v>
      </c>
      <c r="C209" s="1875" t="s">
        <v>651</v>
      </c>
      <c r="D209" s="1876" t="s">
        <v>154</v>
      </c>
      <c r="E209" s="1876" t="s">
        <v>354</v>
      </c>
      <c r="F209" s="1876" t="s">
        <v>355</v>
      </c>
      <c r="G209" s="1876" t="s">
        <v>356</v>
      </c>
      <c r="H209" s="1877">
        <v>1547.3996200000001</v>
      </c>
      <c r="I209" s="1877">
        <v>800</v>
      </c>
      <c r="J209" s="1876" t="s">
        <v>357</v>
      </c>
      <c r="K209" s="1878">
        <v>44441</v>
      </c>
      <c r="L209" s="1876" t="s">
        <v>358</v>
      </c>
      <c r="M209" s="1878">
        <v>48142</v>
      </c>
      <c r="N209" s="1876" t="s">
        <v>359</v>
      </c>
      <c r="O209" s="1880">
        <v>46316</v>
      </c>
      <c r="P209" s="1875" t="s">
        <v>360</v>
      </c>
      <c r="Q209" s="1875" t="s">
        <v>458</v>
      </c>
      <c r="R209" s="1875" t="s">
        <v>671</v>
      </c>
      <c r="S209" s="1876" t="s">
        <v>361</v>
      </c>
      <c r="T209" s="1879" t="s">
        <v>653</v>
      </c>
      <c r="U209" s="1876" t="s">
        <v>360</v>
      </c>
      <c r="V209" s="1876" t="s">
        <v>363</v>
      </c>
      <c r="W209" s="1876" t="s">
        <v>360</v>
      </c>
      <c r="X209" s="1876" t="s">
        <v>154</v>
      </c>
      <c r="Y209" s="1876" t="s">
        <v>364</v>
      </c>
      <c r="Z209" s="1876" t="s">
        <v>154</v>
      </c>
      <c r="AA209" s="1876" t="s">
        <v>154</v>
      </c>
      <c r="AB209" s="1876" t="s">
        <v>154</v>
      </c>
      <c r="AC209" s="1876" t="s">
        <v>154</v>
      </c>
      <c r="AD209" s="1876" t="s">
        <v>154</v>
      </c>
      <c r="AE209" s="1876" t="s">
        <v>154</v>
      </c>
      <c r="AF209" s="1876" t="s">
        <v>359</v>
      </c>
      <c r="AG209" s="1875" t="s">
        <v>365</v>
      </c>
      <c r="AH209" s="1876" t="s">
        <v>366</v>
      </c>
      <c r="AI209" s="1876" t="s">
        <v>240</v>
      </c>
      <c r="AJ209" s="1876" t="s">
        <v>367</v>
      </c>
      <c r="AK209" s="1875" t="s">
        <v>368</v>
      </c>
      <c r="AL209" s="1876" t="s">
        <v>360</v>
      </c>
      <c r="AM209" s="1875" t="s">
        <v>154</v>
      </c>
    </row>
    <row r="210" spans="1:39" ht="79.2">
      <c r="A210" s="1875" t="s">
        <v>351</v>
      </c>
      <c r="B210" s="1875" t="s">
        <v>676</v>
      </c>
      <c r="C210" s="1875" t="s">
        <v>651</v>
      </c>
      <c r="D210" s="1876" t="s">
        <v>154</v>
      </c>
      <c r="E210" s="1876" t="s">
        <v>354</v>
      </c>
      <c r="F210" s="1876" t="s">
        <v>355</v>
      </c>
      <c r="G210" s="1876" t="s">
        <v>356</v>
      </c>
      <c r="H210" s="1877">
        <v>5415.8986700000005</v>
      </c>
      <c r="I210" s="1877">
        <v>2800</v>
      </c>
      <c r="J210" s="1876" t="s">
        <v>357</v>
      </c>
      <c r="K210" s="1878">
        <v>44441</v>
      </c>
      <c r="L210" s="1876" t="s">
        <v>358</v>
      </c>
      <c r="M210" s="1878">
        <v>48142</v>
      </c>
      <c r="N210" s="1876" t="s">
        <v>359</v>
      </c>
      <c r="O210" s="1880">
        <v>46316</v>
      </c>
      <c r="P210" s="1875" t="s">
        <v>360</v>
      </c>
      <c r="Q210" s="1875" t="s">
        <v>527</v>
      </c>
      <c r="R210" s="1875" t="s">
        <v>671</v>
      </c>
      <c r="S210" s="1876" t="s">
        <v>361</v>
      </c>
      <c r="T210" s="1879" t="s">
        <v>653</v>
      </c>
      <c r="U210" s="1876" t="s">
        <v>360</v>
      </c>
      <c r="V210" s="1876" t="s">
        <v>363</v>
      </c>
      <c r="W210" s="1876" t="s">
        <v>360</v>
      </c>
      <c r="X210" s="1876" t="s">
        <v>154</v>
      </c>
      <c r="Y210" s="1876" t="s">
        <v>364</v>
      </c>
      <c r="Z210" s="1876" t="s">
        <v>154</v>
      </c>
      <c r="AA210" s="1876" t="s">
        <v>154</v>
      </c>
      <c r="AB210" s="1876" t="s">
        <v>154</v>
      </c>
      <c r="AC210" s="1876" t="s">
        <v>154</v>
      </c>
      <c r="AD210" s="1876" t="s">
        <v>154</v>
      </c>
      <c r="AE210" s="1876" t="s">
        <v>154</v>
      </c>
      <c r="AF210" s="1876" t="s">
        <v>359</v>
      </c>
      <c r="AG210" s="1875" t="s">
        <v>365</v>
      </c>
      <c r="AH210" s="1876" t="s">
        <v>366</v>
      </c>
      <c r="AI210" s="1876" t="s">
        <v>240</v>
      </c>
      <c r="AJ210" s="1876" t="s">
        <v>367</v>
      </c>
      <c r="AK210" s="1875" t="s">
        <v>368</v>
      </c>
      <c r="AL210" s="1876" t="s">
        <v>360</v>
      </c>
      <c r="AM210" s="1875" t="s">
        <v>154</v>
      </c>
    </row>
    <row r="211" spans="1:39" ht="79.2">
      <c r="A211" s="1875" t="s">
        <v>351</v>
      </c>
      <c r="B211" s="1875" t="s">
        <v>677</v>
      </c>
      <c r="C211" s="1875" t="s">
        <v>651</v>
      </c>
      <c r="D211" s="1876" t="s">
        <v>154</v>
      </c>
      <c r="E211" s="1876" t="s">
        <v>354</v>
      </c>
      <c r="F211" s="1876" t="s">
        <v>355</v>
      </c>
      <c r="G211" s="1876" t="s">
        <v>356</v>
      </c>
      <c r="H211" s="1877">
        <v>1547.3996200000001</v>
      </c>
      <c r="I211" s="1877">
        <v>800</v>
      </c>
      <c r="J211" s="1876" t="s">
        <v>357</v>
      </c>
      <c r="K211" s="1878">
        <v>44441</v>
      </c>
      <c r="L211" s="1876" t="s">
        <v>358</v>
      </c>
      <c r="M211" s="1878">
        <v>48142</v>
      </c>
      <c r="N211" s="1876" t="s">
        <v>359</v>
      </c>
      <c r="O211" s="1880">
        <v>46316</v>
      </c>
      <c r="P211" s="1875" t="s">
        <v>360</v>
      </c>
      <c r="Q211" s="1875" t="s">
        <v>458</v>
      </c>
      <c r="R211" s="1875" t="s">
        <v>671</v>
      </c>
      <c r="S211" s="1876" t="s">
        <v>361</v>
      </c>
      <c r="T211" s="1879" t="s">
        <v>653</v>
      </c>
      <c r="U211" s="1876" t="s">
        <v>360</v>
      </c>
      <c r="V211" s="1876" t="s">
        <v>363</v>
      </c>
      <c r="W211" s="1876" t="s">
        <v>360</v>
      </c>
      <c r="X211" s="1876" t="s">
        <v>154</v>
      </c>
      <c r="Y211" s="1876" t="s">
        <v>364</v>
      </c>
      <c r="Z211" s="1876" t="s">
        <v>154</v>
      </c>
      <c r="AA211" s="1876" t="s">
        <v>154</v>
      </c>
      <c r="AB211" s="1876" t="s">
        <v>154</v>
      </c>
      <c r="AC211" s="1876" t="s">
        <v>154</v>
      </c>
      <c r="AD211" s="1876" t="s">
        <v>154</v>
      </c>
      <c r="AE211" s="1876" t="s">
        <v>154</v>
      </c>
      <c r="AF211" s="1876" t="s">
        <v>359</v>
      </c>
      <c r="AG211" s="1875" t="s">
        <v>365</v>
      </c>
      <c r="AH211" s="1876" t="s">
        <v>366</v>
      </c>
      <c r="AI211" s="1876" t="s">
        <v>240</v>
      </c>
      <c r="AJ211" s="1876" t="s">
        <v>367</v>
      </c>
      <c r="AK211" s="1875" t="s">
        <v>368</v>
      </c>
      <c r="AL211" s="1876" t="s">
        <v>360</v>
      </c>
      <c r="AM211" s="1875" t="s">
        <v>154</v>
      </c>
    </row>
    <row r="212" spans="1:39" ht="79.2">
      <c r="A212" s="1875" t="s">
        <v>351</v>
      </c>
      <c r="B212" s="1875" t="s">
        <v>678</v>
      </c>
      <c r="C212" s="1875" t="s">
        <v>651</v>
      </c>
      <c r="D212" s="1876" t="s">
        <v>154</v>
      </c>
      <c r="E212" s="1876" t="s">
        <v>354</v>
      </c>
      <c r="F212" s="1876" t="s">
        <v>355</v>
      </c>
      <c r="G212" s="1876" t="s">
        <v>356</v>
      </c>
      <c r="H212" s="1877">
        <v>773.69981000000007</v>
      </c>
      <c r="I212" s="1877">
        <v>400</v>
      </c>
      <c r="J212" s="1876" t="s">
        <v>357</v>
      </c>
      <c r="K212" s="1878">
        <v>44441</v>
      </c>
      <c r="L212" s="1876" t="s">
        <v>358</v>
      </c>
      <c r="M212" s="1878">
        <v>48142</v>
      </c>
      <c r="N212" s="1876" t="s">
        <v>359</v>
      </c>
      <c r="O212" s="1880">
        <v>46316</v>
      </c>
      <c r="P212" s="1875" t="s">
        <v>360</v>
      </c>
      <c r="Q212" s="1875" t="s">
        <v>460</v>
      </c>
      <c r="R212" s="1875" t="s">
        <v>671</v>
      </c>
      <c r="S212" s="1876" t="s">
        <v>361</v>
      </c>
      <c r="T212" s="1879" t="s">
        <v>653</v>
      </c>
      <c r="U212" s="1876" t="s">
        <v>360</v>
      </c>
      <c r="V212" s="1876" t="s">
        <v>363</v>
      </c>
      <c r="W212" s="1876" t="s">
        <v>360</v>
      </c>
      <c r="X212" s="1876" t="s">
        <v>154</v>
      </c>
      <c r="Y212" s="1876" t="s">
        <v>364</v>
      </c>
      <c r="Z212" s="1876" t="s">
        <v>154</v>
      </c>
      <c r="AA212" s="1876" t="s">
        <v>154</v>
      </c>
      <c r="AB212" s="1876" t="s">
        <v>154</v>
      </c>
      <c r="AC212" s="1876" t="s">
        <v>154</v>
      </c>
      <c r="AD212" s="1876" t="s">
        <v>154</v>
      </c>
      <c r="AE212" s="1876" t="s">
        <v>154</v>
      </c>
      <c r="AF212" s="1876" t="s">
        <v>359</v>
      </c>
      <c r="AG212" s="1875" t="s">
        <v>365</v>
      </c>
      <c r="AH212" s="1876" t="s">
        <v>366</v>
      </c>
      <c r="AI212" s="1876" t="s">
        <v>240</v>
      </c>
      <c r="AJ212" s="1876" t="s">
        <v>367</v>
      </c>
      <c r="AK212" s="1875" t="s">
        <v>368</v>
      </c>
      <c r="AL212" s="1876" t="s">
        <v>360</v>
      </c>
      <c r="AM212" s="1875" t="s">
        <v>154</v>
      </c>
    </row>
    <row r="213" spans="1:39" ht="79.2">
      <c r="A213" s="1875" t="s">
        <v>351</v>
      </c>
      <c r="B213" s="1875" t="s">
        <v>679</v>
      </c>
      <c r="C213" s="1875" t="s">
        <v>651</v>
      </c>
      <c r="D213" s="1876" t="s">
        <v>154</v>
      </c>
      <c r="E213" s="1876" t="s">
        <v>354</v>
      </c>
      <c r="F213" s="1876" t="s">
        <v>355</v>
      </c>
      <c r="G213" s="1876" t="s">
        <v>356</v>
      </c>
      <c r="H213" s="1877">
        <v>1547.3996200000001</v>
      </c>
      <c r="I213" s="1877">
        <v>800</v>
      </c>
      <c r="J213" s="1876" t="s">
        <v>357</v>
      </c>
      <c r="K213" s="1878">
        <v>44441</v>
      </c>
      <c r="L213" s="1876" t="s">
        <v>358</v>
      </c>
      <c r="M213" s="1878">
        <v>48142</v>
      </c>
      <c r="N213" s="1876" t="s">
        <v>359</v>
      </c>
      <c r="O213" s="1880">
        <v>46316</v>
      </c>
      <c r="P213" s="1875" t="s">
        <v>360</v>
      </c>
      <c r="Q213" s="1875" t="s">
        <v>458</v>
      </c>
      <c r="R213" s="1875" t="s">
        <v>671</v>
      </c>
      <c r="S213" s="1876" t="s">
        <v>361</v>
      </c>
      <c r="T213" s="1879" t="s">
        <v>653</v>
      </c>
      <c r="U213" s="1876" t="s">
        <v>360</v>
      </c>
      <c r="V213" s="1876" t="s">
        <v>363</v>
      </c>
      <c r="W213" s="1876" t="s">
        <v>360</v>
      </c>
      <c r="X213" s="1876" t="s">
        <v>154</v>
      </c>
      <c r="Y213" s="1876" t="s">
        <v>364</v>
      </c>
      <c r="Z213" s="1876" t="s">
        <v>154</v>
      </c>
      <c r="AA213" s="1876" t="s">
        <v>154</v>
      </c>
      <c r="AB213" s="1876" t="s">
        <v>154</v>
      </c>
      <c r="AC213" s="1876" t="s">
        <v>154</v>
      </c>
      <c r="AD213" s="1876" t="s">
        <v>154</v>
      </c>
      <c r="AE213" s="1876" t="s">
        <v>154</v>
      </c>
      <c r="AF213" s="1876" t="s">
        <v>359</v>
      </c>
      <c r="AG213" s="1875" t="s">
        <v>365</v>
      </c>
      <c r="AH213" s="1876" t="s">
        <v>366</v>
      </c>
      <c r="AI213" s="1876" t="s">
        <v>240</v>
      </c>
      <c r="AJ213" s="1876" t="s">
        <v>367</v>
      </c>
      <c r="AK213" s="1875" t="s">
        <v>368</v>
      </c>
      <c r="AL213" s="1876" t="s">
        <v>360</v>
      </c>
      <c r="AM213" s="1875" t="s">
        <v>154</v>
      </c>
    </row>
    <row r="214" spans="1:39" ht="79.2">
      <c r="A214" s="1875" t="s">
        <v>351</v>
      </c>
      <c r="B214" s="1875" t="s">
        <v>680</v>
      </c>
      <c r="C214" s="1875" t="s">
        <v>651</v>
      </c>
      <c r="D214" s="1876" t="s">
        <v>154</v>
      </c>
      <c r="E214" s="1876" t="s">
        <v>354</v>
      </c>
      <c r="F214" s="1876" t="s">
        <v>355</v>
      </c>
      <c r="G214" s="1876" t="s">
        <v>356</v>
      </c>
      <c r="H214" s="1877">
        <v>13926.596580000001</v>
      </c>
      <c r="I214" s="1877">
        <v>7200</v>
      </c>
      <c r="J214" s="1876" t="s">
        <v>357</v>
      </c>
      <c r="K214" s="1878">
        <v>44441</v>
      </c>
      <c r="L214" s="1876" t="s">
        <v>358</v>
      </c>
      <c r="M214" s="1878">
        <v>48142</v>
      </c>
      <c r="N214" s="1876" t="s">
        <v>359</v>
      </c>
      <c r="O214" s="1880">
        <v>46316</v>
      </c>
      <c r="P214" s="1875" t="s">
        <v>360</v>
      </c>
      <c r="Q214" s="1875" t="s">
        <v>681</v>
      </c>
      <c r="R214" s="1875" t="s">
        <v>671</v>
      </c>
      <c r="S214" s="1876" t="s">
        <v>361</v>
      </c>
      <c r="T214" s="1879" t="s">
        <v>653</v>
      </c>
      <c r="U214" s="1876" t="s">
        <v>360</v>
      </c>
      <c r="V214" s="1876" t="s">
        <v>363</v>
      </c>
      <c r="W214" s="1876" t="s">
        <v>360</v>
      </c>
      <c r="X214" s="1876" t="s">
        <v>154</v>
      </c>
      <c r="Y214" s="1876" t="s">
        <v>364</v>
      </c>
      <c r="Z214" s="1876" t="s">
        <v>154</v>
      </c>
      <c r="AA214" s="1876" t="s">
        <v>154</v>
      </c>
      <c r="AB214" s="1876" t="s">
        <v>154</v>
      </c>
      <c r="AC214" s="1876" t="s">
        <v>154</v>
      </c>
      <c r="AD214" s="1876" t="s">
        <v>154</v>
      </c>
      <c r="AE214" s="1876" t="s">
        <v>154</v>
      </c>
      <c r="AF214" s="1876" t="s">
        <v>359</v>
      </c>
      <c r="AG214" s="1875" t="s">
        <v>365</v>
      </c>
      <c r="AH214" s="1876" t="s">
        <v>366</v>
      </c>
      <c r="AI214" s="1876" t="s">
        <v>240</v>
      </c>
      <c r="AJ214" s="1876" t="s">
        <v>367</v>
      </c>
      <c r="AK214" s="1875" t="s">
        <v>368</v>
      </c>
      <c r="AL214" s="1876" t="s">
        <v>360</v>
      </c>
      <c r="AM214" s="1875" t="s">
        <v>154</v>
      </c>
    </row>
    <row r="215" spans="1:39" ht="79.2">
      <c r="A215" s="1875" t="s">
        <v>351</v>
      </c>
      <c r="B215" s="1875" t="s">
        <v>682</v>
      </c>
      <c r="C215" s="1875" t="s">
        <v>651</v>
      </c>
      <c r="D215" s="1876" t="s">
        <v>154</v>
      </c>
      <c r="E215" s="1876" t="s">
        <v>354</v>
      </c>
      <c r="F215" s="1876" t="s">
        <v>355</v>
      </c>
      <c r="G215" s="1876" t="s">
        <v>356</v>
      </c>
      <c r="H215" s="1877">
        <v>11605.497149999999</v>
      </c>
      <c r="I215" s="1877">
        <v>6000</v>
      </c>
      <c r="J215" s="1876" t="s">
        <v>357</v>
      </c>
      <c r="K215" s="1878">
        <v>44441</v>
      </c>
      <c r="L215" s="1876" t="s">
        <v>358</v>
      </c>
      <c r="M215" s="1878">
        <v>48142</v>
      </c>
      <c r="N215" s="1876" t="s">
        <v>359</v>
      </c>
      <c r="O215" s="1880">
        <v>46316</v>
      </c>
      <c r="P215" s="1875" t="s">
        <v>360</v>
      </c>
      <c r="Q215" s="1875" t="s">
        <v>409</v>
      </c>
      <c r="R215" s="1875" t="s">
        <v>671</v>
      </c>
      <c r="S215" s="1876" t="s">
        <v>361</v>
      </c>
      <c r="T215" s="1879" t="s">
        <v>653</v>
      </c>
      <c r="U215" s="1876" t="s">
        <v>360</v>
      </c>
      <c r="V215" s="1876" t="s">
        <v>363</v>
      </c>
      <c r="W215" s="1876" t="s">
        <v>360</v>
      </c>
      <c r="X215" s="1876" t="s">
        <v>154</v>
      </c>
      <c r="Y215" s="1876" t="s">
        <v>364</v>
      </c>
      <c r="Z215" s="1876" t="s">
        <v>154</v>
      </c>
      <c r="AA215" s="1876" t="s">
        <v>154</v>
      </c>
      <c r="AB215" s="1876" t="s">
        <v>154</v>
      </c>
      <c r="AC215" s="1876" t="s">
        <v>154</v>
      </c>
      <c r="AD215" s="1876" t="s">
        <v>154</v>
      </c>
      <c r="AE215" s="1876" t="s">
        <v>154</v>
      </c>
      <c r="AF215" s="1876" t="s">
        <v>359</v>
      </c>
      <c r="AG215" s="1875" t="s">
        <v>365</v>
      </c>
      <c r="AH215" s="1876" t="s">
        <v>366</v>
      </c>
      <c r="AI215" s="1876" t="s">
        <v>240</v>
      </c>
      <c r="AJ215" s="1876" t="s">
        <v>367</v>
      </c>
      <c r="AK215" s="1875" t="s">
        <v>368</v>
      </c>
      <c r="AL215" s="1876" t="s">
        <v>360</v>
      </c>
      <c r="AM215" s="1875" t="s">
        <v>154</v>
      </c>
    </row>
    <row r="216" spans="1:39" ht="79.2">
      <c r="A216" s="1875" t="s">
        <v>351</v>
      </c>
      <c r="B216" s="1875" t="s">
        <v>683</v>
      </c>
      <c r="C216" s="1875" t="s">
        <v>651</v>
      </c>
      <c r="D216" s="1876" t="s">
        <v>154</v>
      </c>
      <c r="E216" s="1876" t="s">
        <v>354</v>
      </c>
      <c r="F216" s="1876" t="s">
        <v>355</v>
      </c>
      <c r="G216" s="1876" t="s">
        <v>356</v>
      </c>
      <c r="H216" s="1877">
        <v>62669.684590000004</v>
      </c>
      <c r="I216" s="1877">
        <v>32400</v>
      </c>
      <c r="J216" s="1876" t="s">
        <v>357</v>
      </c>
      <c r="K216" s="1878">
        <v>44441</v>
      </c>
      <c r="L216" s="1876" t="s">
        <v>358</v>
      </c>
      <c r="M216" s="1878">
        <v>48142</v>
      </c>
      <c r="N216" s="1876" t="s">
        <v>359</v>
      </c>
      <c r="O216" s="1880">
        <v>46316</v>
      </c>
      <c r="P216" s="1875" t="s">
        <v>360</v>
      </c>
      <c r="Q216" s="1875" t="s">
        <v>665</v>
      </c>
      <c r="R216" s="1875" t="s">
        <v>671</v>
      </c>
      <c r="S216" s="1876" t="s">
        <v>361</v>
      </c>
      <c r="T216" s="1879" t="s">
        <v>653</v>
      </c>
      <c r="U216" s="1876" t="s">
        <v>360</v>
      </c>
      <c r="V216" s="1876" t="s">
        <v>363</v>
      </c>
      <c r="W216" s="1876" t="s">
        <v>360</v>
      </c>
      <c r="X216" s="1876" t="s">
        <v>154</v>
      </c>
      <c r="Y216" s="1876" t="s">
        <v>364</v>
      </c>
      <c r="Z216" s="1876" t="s">
        <v>154</v>
      </c>
      <c r="AA216" s="1876" t="s">
        <v>154</v>
      </c>
      <c r="AB216" s="1876" t="s">
        <v>154</v>
      </c>
      <c r="AC216" s="1876" t="s">
        <v>154</v>
      </c>
      <c r="AD216" s="1876" t="s">
        <v>154</v>
      </c>
      <c r="AE216" s="1876" t="s">
        <v>154</v>
      </c>
      <c r="AF216" s="1876" t="s">
        <v>359</v>
      </c>
      <c r="AG216" s="1875" t="s">
        <v>365</v>
      </c>
      <c r="AH216" s="1876" t="s">
        <v>366</v>
      </c>
      <c r="AI216" s="1876" t="s">
        <v>240</v>
      </c>
      <c r="AJ216" s="1876" t="s">
        <v>367</v>
      </c>
      <c r="AK216" s="1875" t="s">
        <v>368</v>
      </c>
      <c r="AL216" s="1876" t="s">
        <v>360</v>
      </c>
      <c r="AM216" s="1875" t="s">
        <v>154</v>
      </c>
    </row>
    <row r="217" spans="1:39" ht="79.2">
      <c r="A217" s="1875" t="s">
        <v>351</v>
      </c>
      <c r="B217" s="1875" t="s">
        <v>684</v>
      </c>
      <c r="C217" s="1875" t="s">
        <v>651</v>
      </c>
      <c r="D217" s="1876" t="s">
        <v>154</v>
      </c>
      <c r="E217" s="1876" t="s">
        <v>354</v>
      </c>
      <c r="F217" s="1876" t="s">
        <v>355</v>
      </c>
      <c r="G217" s="1876" t="s">
        <v>356</v>
      </c>
      <c r="H217" s="1877">
        <v>116054.97146999999</v>
      </c>
      <c r="I217" s="1877">
        <v>60000</v>
      </c>
      <c r="J217" s="1876" t="s">
        <v>357</v>
      </c>
      <c r="K217" s="1878">
        <v>44441</v>
      </c>
      <c r="L217" s="1876" t="s">
        <v>358</v>
      </c>
      <c r="M217" s="1878">
        <v>48142</v>
      </c>
      <c r="N217" s="1876" t="s">
        <v>359</v>
      </c>
      <c r="O217" s="1880">
        <v>46316</v>
      </c>
      <c r="P217" s="1875" t="s">
        <v>360</v>
      </c>
      <c r="Q217" s="1875" t="s">
        <v>667</v>
      </c>
      <c r="R217" s="1875" t="s">
        <v>671</v>
      </c>
      <c r="S217" s="1876" t="s">
        <v>361</v>
      </c>
      <c r="T217" s="1879" t="s">
        <v>653</v>
      </c>
      <c r="U217" s="1876" t="s">
        <v>360</v>
      </c>
      <c r="V217" s="1876" t="s">
        <v>363</v>
      </c>
      <c r="W217" s="1876" t="s">
        <v>360</v>
      </c>
      <c r="X217" s="1876" t="s">
        <v>154</v>
      </c>
      <c r="Y217" s="1876" t="s">
        <v>364</v>
      </c>
      <c r="Z217" s="1876" t="s">
        <v>154</v>
      </c>
      <c r="AA217" s="1876" t="s">
        <v>154</v>
      </c>
      <c r="AB217" s="1876" t="s">
        <v>154</v>
      </c>
      <c r="AC217" s="1876" t="s">
        <v>154</v>
      </c>
      <c r="AD217" s="1876" t="s">
        <v>154</v>
      </c>
      <c r="AE217" s="1876" t="s">
        <v>154</v>
      </c>
      <c r="AF217" s="1876" t="s">
        <v>359</v>
      </c>
      <c r="AG217" s="1875" t="s">
        <v>365</v>
      </c>
      <c r="AH217" s="1876" t="s">
        <v>366</v>
      </c>
      <c r="AI217" s="1876" t="s">
        <v>240</v>
      </c>
      <c r="AJ217" s="1876" t="s">
        <v>367</v>
      </c>
      <c r="AK217" s="1875" t="s">
        <v>368</v>
      </c>
      <c r="AL217" s="1876" t="s">
        <v>360</v>
      </c>
      <c r="AM217" s="1875" t="s">
        <v>154</v>
      </c>
    </row>
    <row r="218" spans="1:39" ht="79.2">
      <c r="A218" s="1875" t="s">
        <v>351</v>
      </c>
      <c r="B218" s="1875" t="s">
        <v>685</v>
      </c>
      <c r="C218" s="1875" t="s">
        <v>651</v>
      </c>
      <c r="D218" s="1876" t="s">
        <v>154</v>
      </c>
      <c r="E218" s="1876" t="s">
        <v>354</v>
      </c>
      <c r="F218" s="1876" t="s">
        <v>355</v>
      </c>
      <c r="G218" s="1876" t="s">
        <v>356</v>
      </c>
      <c r="H218" s="1877">
        <v>9284.3977200000008</v>
      </c>
      <c r="I218" s="1877">
        <v>4800</v>
      </c>
      <c r="J218" s="1876" t="s">
        <v>357</v>
      </c>
      <c r="K218" s="1878">
        <v>44441</v>
      </c>
      <c r="L218" s="1876" t="s">
        <v>358</v>
      </c>
      <c r="M218" s="1878">
        <v>48142</v>
      </c>
      <c r="N218" s="1876" t="s">
        <v>359</v>
      </c>
      <c r="O218" s="1880">
        <v>46316</v>
      </c>
      <c r="P218" s="1875" t="s">
        <v>360</v>
      </c>
      <c r="Q218" s="1875" t="s">
        <v>480</v>
      </c>
      <c r="R218" s="1875" t="s">
        <v>671</v>
      </c>
      <c r="S218" s="1876" t="s">
        <v>361</v>
      </c>
      <c r="T218" s="1879" t="s">
        <v>653</v>
      </c>
      <c r="U218" s="1876" t="s">
        <v>360</v>
      </c>
      <c r="V218" s="1876" t="s">
        <v>363</v>
      </c>
      <c r="W218" s="1876" t="s">
        <v>360</v>
      </c>
      <c r="X218" s="1876" t="s">
        <v>154</v>
      </c>
      <c r="Y218" s="1876" t="s">
        <v>364</v>
      </c>
      <c r="Z218" s="1876" t="s">
        <v>154</v>
      </c>
      <c r="AA218" s="1876" t="s">
        <v>154</v>
      </c>
      <c r="AB218" s="1876" t="s">
        <v>154</v>
      </c>
      <c r="AC218" s="1876" t="s">
        <v>154</v>
      </c>
      <c r="AD218" s="1876" t="s">
        <v>154</v>
      </c>
      <c r="AE218" s="1876" t="s">
        <v>154</v>
      </c>
      <c r="AF218" s="1876" t="s">
        <v>359</v>
      </c>
      <c r="AG218" s="1875" t="s">
        <v>365</v>
      </c>
      <c r="AH218" s="1876" t="s">
        <v>366</v>
      </c>
      <c r="AI218" s="1876" t="s">
        <v>240</v>
      </c>
      <c r="AJ218" s="1876" t="s">
        <v>367</v>
      </c>
      <c r="AK218" s="1875" t="s">
        <v>368</v>
      </c>
      <c r="AL218" s="1876" t="s">
        <v>360</v>
      </c>
      <c r="AM218" s="1875" t="s">
        <v>154</v>
      </c>
    </row>
    <row r="219" spans="1:39" ht="79.2">
      <c r="A219" s="1875" t="s">
        <v>351</v>
      </c>
      <c r="B219" s="1875" t="s">
        <v>686</v>
      </c>
      <c r="C219" s="1875" t="s">
        <v>651</v>
      </c>
      <c r="D219" s="1876" t="s">
        <v>154</v>
      </c>
      <c r="E219" s="1876" t="s">
        <v>354</v>
      </c>
      <c r="F219" s="1876" t="s">
        <v>355</v>
      </c>
      <c r="G219" s="1876" t="s">
        <v>356</v>
      </c>
      <c r="H219" s="1877">
        <v>773.46256000000005</v>
      </c>
      <c r="I219" s="1877">
        <v>400</v>
      </c>
      <c r="J219" s="1876" t="s">
        <v>357</v>
      </c>
      <c r="K219" s="1878">
        <v>44442</v>
      </c>
      <c r="L219" s="1876" t="s">
        <v>358</v>
      </c>
      <c r="M219" s="1878">
        <v>48113</v>
      </c>
      <c r="N219" s="1876" t="s">
        <v>359</v>
      </c>
      <c r="O219" s="1880">
        <v>46286</v>
      </c>
      <c r="P219" s="1875" t="s">
        <v>360</v>
      </c>
      <c r="Q219" s="1875" t="s">
        <v>460</v>
      </c>
      <c r="R219" s="1875" t="s">
        <v>652</v>
      </c>
      <c r="S219" s="1876" t="s">
        <v>361</v>
      </c>
      <c r="T219" s="1879" t="s">
        <v>653</v>
      </c>
      <c r="U219" s="1876" t="s">
        <v>360</v>
      </c>
      <c r="V219" s="1876" t="s">
        <v>363</v>
      </c>
      <c r="W219" s="1876" t="s">
        <v>360</v>
      </c>
      <c r="X219" s="1876" t="s">
        <v>154</v>
      </c>
      <c r="Y219" s="1876" t="s">
        <v>364</v>
      </c>
      <c r="Z219" s="1876" t="s">
        <v>154</v>
      </c>
      <c r="AA219" s="1876" t="s">
        <v>154</v>
      </c>
      <c r="AB219" s="1876" t="s">
        <v>154</v>
      </c>
      <c r="AC219" s="1876" t="s">
        <v>154</v>
      </c>
      <c r="AD219" s="1876" t="s">
        <v>154</v>
      </c>
      <c r="AE219" s="1876" t="s">
        <v>154</v>
      </c>
      <c r="AF219" s="1876" t="s">
        <v>359</v>
      </c>
      <c r="AG219" s="1875" t="s">
        <v>365</v>
      </c>
      <c r="AH219" s="1876" t="s">
        <v>366</v>
      </c>
      <c r="AI219" s="1876" t="s">
        <v>240</v>
      </c>
      <c r="AJ219" s="1876" t="s">
        <v>367</v>
      </c>
      <c r="AK219" s="1875" t="s">
        <v>368</v>
      </c>
      <c r="AL219" s="1876" t="s">
        <v>360</v>
      </c>
      <c r="AM219" s="1875" t="s">
        <v>154</v>
      </c>
    </row>
    <row r="220" spans="1:39" ht="79.2">
      <c r="A220" s="1875" t="s">
        <v>351</v>
      </c>
      <c r="B220" s="1875" t="s">
        <v>687</v>
      </c>
      <c r="C220" s="1875" t="s">
        <v>651</v>
      </c>
      <c r="D220" s="1876" t="s">
        <v>154</v>
      </c>
      <c r="E220" s="1876" t="s">
        <v>354</v>
      </c>
      <c r="F220" s="1876" t="s">
        <v>355</v>
      </c>
      <c r="G220" s="1876" t="s">
        <v>356</v>
      </c>
      <c r="H220" s="1877">
        <v>773.46256000000005</v>
      </c>
      <c r="I220" s="1877">
        <v>400</v>
      </c>
      <c r="J220" s="1876" t="s">
        <v>357</v>
      </c>
      <c r="K220" s="1878">
        <v>44442</v>
      </c>
      <c r="L220" s="1876" t="s">
        <v>358</v>
      </c>
      <c r="M220" s="1878">
        <v>48113</v>
      </c>
      <c r="N220" s="1876" t="s">
        <v>359</v>
      </c>
      <c r="O220" s="1880">
        <v>46316</v>
      </c>
      <c r="P220" s="1875" t="s">
        <v>360</v>
      </c>
      <c r="Q220" s="1875" t="s">
        <v>460</v>
      </c>
      <c r="R220" s="1875" t="s">
        <v>652</v>
      </c>
      <c r="S220" s="1876" t="s">
        <v>361</v>
      </c>
      <c r="T220" s="1879" t="s">
        <v>653</v>
      </c>
      <c r="U220" s="1876" t="s">
        <v>360</v>
      </c>
      <c r="V220" s="1876" t="s">
        <v>363</v>
      </c>
      <c r="W220" s="1876" t="s">
        <v>360</v>
      </c>
      <c r="X220" s="1876" t="s">
        <v>154</v>
      </c>
      <c r="Y220" s="1876" t="s">
        <v>364</v>
      </c>
      <c r="Z220" s="1876" t="s">
        <v>154</v>
      </c>
      <c r="AA220" s="1876" t="s">
        <v>154</v>
      </c>
      <c r="AB220" s="1876" t="s">
        <v>154</v>
      </c>
      <c r="AC220" s="1876" t="s">
        <v>154</v>
      </c>
      <c r="AD220" s="1876" t="s">
        <v>154</v>
      </c>
      <c r="AE220" s="1876" t="s">
        <v>154</v>
      </c>
      <c r="AF220" s="1876" t="s">
        <v>359</v>
      </c>
      <c r="AG220" s="1875" t="s">
        <v>365</v>
      </c>
      <c r="AH220" s="1876" t="s">
        <v>366</v>
      </c>
      <c r="AI220" s="1876" t="s">
        <v>240</v>
      </c>
      <c r="AJ220" s="1876" t="s">
        <v>367</v>
      </c>
      <c r="AK220" s="1875" t="s">
        <v>368</v>
      </c>
      <c r="AL220" s="1876" t="s">
        <v>360</v>
      </c>
      <c r="AM220" s="1875" t="s">
        <v>154</v>
      </c>
    </row>
    <row r="221" spans="1:39" ht="79.2">
      <c r="A221" s="1875" t="s">
        <v>351</v>
      </c>
      <c r="B221" s="1875" t="s">
        <v>688</v>
      </c>
      <c r="C221" s="1875" t="s">
        <v>651</v>
      </c>
      <c r="D221" s="1876" t="s">
        <v>154</v>
      </c>
      <c r="E221" s="1876" t="s">
        <v>354</v>
      </c>
      <c r="F221" s="1876" t="s">
        <v>355</v>
      </c>
      <c r="G221" s="1876" t="s">
        <v>356</v>
      </c>
      <c r="H221" s="1877">
        <v>1546.9251200000001</v>
      </c>
      <c r="I221" s="1877">
        <v>800</v>
      </c>
      <c r="J221" s="1876" t="s">
        <v>357</v>
      </c>
      <c r="K221" s="1878">
        <v>44442</v>
      </c>
      <c r="L221" s="1876" t="s">
        <v>358</v>
      </c>
      <c r="M221" s="1878">
        <v>48113</v>
      </c>
      <c r="N221" s="1876" t="s">
        <v>359</v>
      </c>
      <c r="O221" s="1880">
        <v>46316</v>
      </c>
      <c r="P221" s="1875" t="s">
        <v>360</v>
      </c>
      <c r="Q221" s="1875" t="s">
        <v>458</v>
      </c>
      <c r="R221" s="1875" t="s">
        <v>652</v>
      </c>
      <c r="S221" s="1876" t="s">
        <v>361</v>
      </c>
      <c r="T221" s="1879" t="s">
        <v>653</v>
      </c>
      <c r="U221" s="1876" t="s">
        <v>360</v>
      </c>
      <c r="V221" s="1876" t="s">
        <v>363</v>
      </c>
      <c r="W221" s="1876" t="s">
        <v>360</v>
      </c>
      <c r="X221" s="1876" t="s">
        <v>154</v>
      </c>
      <c r="Y221" s="1876" t="s">
        <v>364</v>
      </c>
      <c r="Z221" s="1876" t="s">
        <v>154</v>
      </c>
      <c r="AA221" s="1876" t="s">
        <v>154</v>
      </c>
      <c r="AB221" s="1876" t="s">
        <v>154</v>
      </c>
      <c r="AC221" s="1876" t="s">
        <v>154</v>
      </c>
      <c r="AD221" s="1876" t="s">
        <v>154</v>
      </c>
      <c r="AE221" s="1876" t="s">
        <v>154</v>
      </c>
      <c r="AF221" s="1876" t="s">
        <v>359</v>
      </c>
      <c r="AG221" s="1875" t="s">
        <v>365</v>
      </c>
      <c r="AH221" s="1876" t="s">
        <v>366</v>
      </c>
      <c r="AI221" s="1876" t="s">
        <v>240</v>
      </c>
      <c r="AJ221" s="1876" t="s">
        <v>367</v>
      </c>
      <c r="AK221" s="1875" t="s">
        <v>368</v>
      </c>
      <c r="AL221" s="1876" t="s">
        <v>360</v>
      </c>
      <c r="AM221" s="1875" t="s">
        <v>154</v>
      </c>
    </row>
    <row r="222" spans="1:39" ht="79.2">
      <c r="A222" s="1875" t="s">
        <v>351</v>
      </c>
      <c r="B222" s="1875" t="s">
        <v>689</v>
      </c>
      <c r="C222" s="1875" t="s">
        <v>651</v>
      </c>
      <c r="D222" s="1876" t="s">
        <v>154</v>
      </c>
      <c r="E222" s="1876" t="s">
        <v>354</v>
      </c>
      <c r="F222" s="1876" t="s">
        <v>355</v>
      </c>
      <c r="G222" s="1876" t="s">
        <v>356</v>
      </c>
      <c r="H222" s="1877">
        <v>6187.7004999999999</v>
      </c>
      <c r="I222" s="1877">
        <v>3200</v>
      </c>
      <c r="J222" s="1876" t="s">
        <v>357</v>
      </c>
      <c r="K222" s="1878">
        <v>44442</v>
      </c>
      <c r="L222" s="1876" t="s">
        <v>358</v>
      </c>
      <c r="M222" s="1878">
        <v>48113</v>
      </c>
      <c r="N222" s="1876" t="s">
        <v>359</v>
      </c>
      <c r="O222" s="1880">
        <v>46316</v>
      </c>
      <c r="P222" s="1875" t="s">
        <v>360</v>
      </c>
      <c r="Q222" s="1875" t="s">
        <v>456</v>
      </c>
      <c r="R222" s="1875" t="s">
        <v>652</v>
      </c>
      <c r="S222" s="1876" t="s">
        <v>361</v>
      </c>
      <c r="T222" s="1879" t="s">
        <v>653</v>
      </c>
      <c r="U222" s="1876" t="s">
        <v>360</v>
      </c>
      <c r="V222" s="1876" t="s">
        <v>363</v>
      </c>
      <c r="W222" s="1876" t="s">
        <v>360</v>
      </c>
      <c r="X222" s="1876" t="s">
        <v>154</v>
      </c>
      <c r="Y222" s="1876" t="s">
        <v>364</v>
      </c>
      <c r="Z222" s="1876" t="s">
        <v>154</v>
      </c>
      <c r="AA222" s="1876" t="s">
        <v>154</v>
      </c>
      <c r="AB222" s="1876" t="s">
        <v>154</v>
      </c>
      <c r="AC222" s="1876" t="s">
        <v>154</v>
      </c>
      <c r="AD222" s="1876" t="s">
        <v>154</v>
      </c>
      <c r="AE222" s="1876" t="s">
        <v>154</v>
      </c>
      <c r="AF222" s="1876" t="s">
        <v>359</v>
      </c>
      <c r="AG222" s="1875" t="s">
        <v>365</v>
      </c>
      <c r="AH222" s="1876" t="s">
        <v>366</v>
      </c>
      <c r="AI222" s="1876" t="s">
        <v>240</v>
      </c>
      <c r="AJ222" s="1876" t="s">
        <v>367</v>
      </c>
      <c r="AK222" s="1875" t="s">
        <v>368</v>
      </c>
      <c r="AL222" s="1876" t="s">
        <v>360</v>
      </c>
      <c r="AM222" s="1875" t="s">
        <v>154</v>
      </c>
    </row>
    <row r="223" spans="1:39" ht="79.2">
      <c r="A223" s="1875" t="s">
        <v>351</v>
      </c>
      <c r="B223" s="1875" t="s">
        <v>690</v>
      </c>
      <c r="C223" s="1875" t="s">
        <v>651</v>
      </c>
      <c r="D223" s="1876" t="s">
        <v>154</v>
      </c>
      <c r="E223" s="1876" t="s">
        <v>354</v>
      </c>
      <c r="F223" s="1876" t="s">
        <v>355</v>
      </c>
      <c r="G223" s="1876" t="s">
        <v>356</v>
      </c>
      <c r="H223" s="1877">
        <v>7734.6256200000007</v>
      </c>
      <c r="I223" s="1877">
        <v>4000</v>
      </c>
      <c r="J223" s="1876" t="s">
        <v>357</v>
      </c>
      <c r="K223" s="1878">
        <v>44442</v>
      </c>
      <c r="L223" s="1876" t="s">
        <v>358</v>
      </c>
      <c r="M223" s="1878">
        <v>48113</v>
      </c>
      <c r="N223" s="1876" t="s">
        <v>359</v>
      </c>
      <c r="O223" s="1880">
        <v>46286</v>
      </c>
      <c r="P223" s="1875" t="s">
        <v>360</v>
      </c>
      <c r="Q223" s="1875" t="s">
        <v>451</v>
      </c>
      <c r="R223" s="1875" t="s">
        <v>652</v>
      </c>
      <c r="S223" s="1876" t="s">
        <v>361</v>
      </c>
      <c r="T223" s="1879" t="s">
        <v>653</v>
      </c>
      <c r="U223" s="1876" t="s">
        <v>360</v>
      </c>
      <c r="V223" s="1876" t="s">
        <v>363</v>
      </c>
      <c r="W223" s="1876" t="s">
        <v>360</v>
      </c>
      <c r="X223" s="1876" t="s">
        <v>154</v>
      </c>
      <c r="Y223" s="1876" t="s">
        <v>364</v>
      </c>
      <c r="Z223" s="1876" t="s">
        <v>154</v>
      </c>
      <c r="AA223" s="1876" t="s">
        <v>154</v>
      </c>
      <c r="AB223" s="1876" t="s">
        <v>154</v>
      </c>
      <c r="AC223" s="1876" t="s">
        <v>154</v>
      </c>
      <c r="AD223" s="1876" t="s">
        <v>154</v>
      </c>
      <c r="AE223" s="1876" t="s">
        <v>154</v>
      </c>
      <c r="AF223" s="1876" t="s">
        <v>359</v>
      </c>
      <c r="AG223" s="1875" t="s">
        <v>365</v>
      </c>
      <c r="AH223" s="1876" t="s">
        <v>366</v>
      </c>
      <c r="AI223" s="1876" t="s">
        <v>240</v>
      </c>
      <c r="AJ223" s="1876" t="s">
        <v>367</v>
      </c>
      <c r="AK223" s="1875" t="s">
        <v>368</v>
      </c>
      <c r="AL223" s="1876" t="s">
        <v>360</v>
      </c>
      <c r="AM223" s="1875" t="s">
        <v>154</v>
      </c>
    </row>
    <row r="224" spans="1:39" ht="79.2">
      <c r="A224" s="1875" t="s">
        <v>351</v>
      </c>
      <c r="B224" s="1875" t="s">
        <v>691</v>
      </c>
      <c r="C224" s="1875" t="s">
        <v>651</v>
      </c>
      <c r="D224" s="1876" t="s">
        <v>154</v>
      </c>
      <c r="E224" s="1876" t="s">
        <v>354</v>
      </c>
      <c r="F224" s="1876" t="s">
        <v>355</v>
      </c>
      <c r="G224" s="1876" t="s">
        <v>356</v>
      </c>
      <c r="H224" s="1877">
        <v>7734.6256200000007</v>
      </c>
      <c r="I224" s="1877">
        <v>4000</v>
      </c>
      <c r="J224" s="1876" t="s">
        <v>357</v>
      </c>
      <c r="K224" s="1878">
        <v>44442</v>
      </c>
      <c r="L224" s="1876" t="s">
        <v>358</v>
      </c>
      <c r="M224" s="1878">
        <v>48113</v>
      </c>
      <c r="N224" s="1876" t="s">
        <v>359</v>
      </c>
      <c r="O224" s="1880">
        <v>46286</v>
      </c>
      <c r="P224" s="1875" t="s">
        <v>360</v>
      </c>
      <c r="Q224" s="1875" t="s">
        <v>451</v>
      </c>
      <c r="R224" s="1875" t="s">
        <v>652</v>
      </c>
      <c r="S224" s="1876" t="s">
        <v>361</v>
      </c>
      <c r="T224" s="1879" t="s">
        <v>653</v>
      </c>
      <c r="U224" s="1876" t="s">
        <v>360</v>
      </c>
      <c r="V224" s="1876" t="s">
        <v>363</v>
      </c>
      <c r="W224" s="1876" t="s">
        <v>360</v>
      </c>
      <c r="X224" s="1876" t="s">
        <v>154</v>
      </c>
      <c r="Y224" s="1876" t="s">
        <v>364</v>
      </c>
      <c r="Z224" s="1876" t="s">
        <v>154</v>
      </c>
      <c r="AA224" s="1876" t="s">
        <v>154</v>
      </c>
      <c r="AB224" s="1876" t="s">
        <v>154</v>
      </c>
      <c r="AC224" s="1876" t="s">
        <v>154</v>
      </c>
      <c r="AD224" s="1876" t="s">
        <v>154</v>
      </c>
      <c r="AE224" s="1876" t="s">
        <v>154</v>
      </c>
      <c r="AF224" s="1876" t="s">
        <v>359</v>
      </c>
      <c r="AG224" s="1875" t="s">
        <v>365</v>
      </c>
      <c r="AH224" s="1876" t="s">
        <v>366</v>
      </c>
      <c r="AI224" s="1876" t="s">
        <v>240</v>
      </c>
      <c r="AJ224" s="1876" t="s">
        <v>367</v>
      </c>
      <c r="AK224" s="1875" t="s">
        <v>368</v>
      </c>
      <c r="AL224" s="1876" t="s">
        <v>360</v>
      </c>
      <c r="AM224" s="1875" t="s">
        <v>154</v>
      </c>
    </row>
    <row r="225" spans="1:39" ht="79.2">
      <c r="A225" s="1875" t="s">
        <v>351</v>
      </c>
      <c r="B225" s="1875" t="s">
        <v>692</v>
      </c>
      <c r="C225" s="1875" t="s">
        <v>651</v>
      </c>
      <c r="D225" s="1876" t="s">
        <v>154</v>
      </c>
      <c r="E225" s="1876" t="s">
        <v>354</v>
      </c>
      <c r="F225" s="1876" t="s">
        <v>355</v>
      </c>
      <c r="G225" s="1876" t="s">
        <v>356</v>
      </c>
      <c r="H225" s="1877">
        <v>10055.01331</v>
      </c>
      <c r="I225" s="1877">
        <v>5200</v>
      </c>
      <c r="J225" s="1876" t="s">
        <v>357</v>
      </c>
      <c r="K225" s="1878">
        <v>44442</v>
      </c>
      <c r="L225" s="1876" t="s">
        <v>358</v>
      </c>
      <c r="M225" s="1878">
        <v>48113</v>
      </c>
      <c r="N225" s="1876" t="s">
        <v>359</v>
      </c>
      <c r="O225" s="1880">
        <v>46286</v>
      </c>
      <c r="P225" s="1875" t="s">
        <v>360</v>
      </c>
      <c r="Q225" s="1875" t="s">
        <v>669</v>
      </c>
      <c r="R225" s="1875" t="s">
        <v>652</v>
      </c>
      <c r="S225" s="1876" t="s">
        <v>361</v>
      </c>
      <c r="T225" s="1879" t="s">
        <v>653</v>
      </c>
      <c r="U225" s="1876" t="s">
        <v>360</v>
      </c>
      <c r="V225" s="1876" t="s">
        <v>363</v>
      </c>
      <c r="W225" s="1876" t="s">
        <v>360</v>
      </c>
      <c r="X225" s="1876" t="s">
        <v>154</v>
      </c>
      <c r="Y225" s="1876" t="s">
        <v>364</v>
      </c>
      <c r="Z225" s="1876" t="s">
        <v>154</v>
      </c>
      <c r="AA225" s="1876" t="s">
        <v>154</v>
      </c>
      <c r="AB225" s="1876" t="s">
        <v>154</v>
      </c>
      <c r="AC225" s="1876" t="s">
        <v>154</v>
      </c>
      <c r="AD225" s="1876" t="s">
        <v>154</v>
      </c>
      <c r="AE225" s="1876" t="s">
        <v>154</v>
      </c>
      <c r="AF225" s="1876" t="s">
        <v>359</v>
      </c>
      <c r="AG225" s="1875" t="s">
        <v>365</v>
      </c>
      <c r="AH225" s="1876" t="s">
        <v>366</v>
      </c>
      <c r="AI225" s="1876" t="s">
        <v>240</v>
      </c>
      <c r="AJ225" s="1876" t="s">
        <v>367</v>
      </c>
      <c r="AK225" s="1875" t="s">
        <v>368</v>
      </c>
      <c r="AL225" s="1876" t="s">
        <v>360</v>
      </c>
      <c r="AM225" s="1875" t="s">
        <v>154</v>
      </c>
    </row>
    <row r="226" spans="1:39" ht="79.2">
      <c r="A226" s="1875" t="s">
        <v>351</v>
      </c>
      <c r="B226" s="1875" t="s">
        <v>693</v>
      </c>
      <c r="C226" s="1875" t="s">
        <v>651</v>
      </c>
      <c r="D226" s="1876" t="s">
        <v>154</v>
      </c>
      <c r="E226" s="1876" t="s">
        <v>354</v>
      </c>
      <c r="F226" s="1876" t="s">
        <v>355</v>
      </c>
      <c r="G226" s="1876" t="s">
        <v>356</v>
      </c>
      <c r="H226" s="1877">
        <v>17789.638930000001</v>
      </c>
      <c r="I226" s="1877">
        <v>9200</v>
      </c>
      <c r="J226" s="1876" t="s">
        <v>357</v>
      </c>
      <c r="K226" s="1878">
        <v>44442</v>
      </c>
      <c r="L226" s="1876" t="s">
        <v>358</v>
      </c>
      <c r="M226" s="1878">
        <v>48113</v>
      </c>
      <c r="N226" s="1876" t="s">
        <v>359</v>
      </c>
      <c r="O226" s="1880">
        <v>46286</v>
      </c>
      <c r="P226" s="1875" t="s">
        <v>360</v>
      </c>
      <c r="Q226" s="1875" t="s">
        <v>694</v>
      </c>
      <c r="R226" s="1875" t="s">
        <v>652</v>
      </c>
      <c r="S226" s="1876" t="s">
        <v>361</v>
      </c>
      <c r="T226" s="1879" t="s">
        <v>653</v>
      </c>
      <c r="U226" s="1876" t="s">
        <v>360</v>
      </c>
      <c r="V226" s="1876" t="s">
        <v>363</v>
      </c>
      <c r="W226" s="1876" t="s">
        <v>360</v>
      </c>
      <c r="X226" s="1876" t="s">
        <v>154</v>
      </c>
      <c r="Y226" s="1876" t="s">
        <v>364</v>
      </c>
      <c r="Z226" s="1876" t="s">
        <v>154</v>
      </c>
      <c r="AA226" s="1876" t="s">
        <v>154</v>
      </c>
      <c r="AB226" s="1876" t="s">
        <v>154</v>
      </c>
      <c r="AC226" s="1876" t="s">
        <v>154</v>
      </c>
      <c r="AD226" s="1876" t="s">
        <v>154</v>
      </c>
      <c r="AE226" s="1876" t="s">
        <v>154</v>
      </c>
      <c r="AF226" s="1876" t="s">
        <v>359</v>
      </c>
      <c r="AG226" s="1875" t="s">
        <v>365</v>
      </c>
      <c r="AH226" s="1876" t="s">
        <v>366</v>
      </c>
      <c r="AI226" s="1876" t="s">
        <v>240</v>
      </c>
      <c r="AJ226" s="1876" t="s">
        <v>367</v>
      </c>
      <c r="AK226" s="1875" t="s">
        <v>368</v>
      </c>
      <c r="AL226" s="1876" t="s">
        <v>360</v>
      </c>
      <c r="AM226" s="1875" t="s">
        <v>154</v>
      </c>
    </row>
    <row r="227" spans="1:39" ht="79.2">
      <c r="A227" s="1875" t="s">
        <v>351</v>
      </c>
      <c r="B227" s="1875" t="s">
        <v>695</v>
      </c>
      <c r="C227" s="1875" t="s">
        <v>651</v>
      </c>
      <c r="D227" s="1876" t="s">
        <v>154</v>
      </c>
      <c r="E227" s="1876" t="s">
        <v>354</v>
      </c>
      <c r="F227" s="1876" t="s">
        <v>355</v>
      </c>
      <c r="G227" s="1876" t="s">
        <v>356</v>
      </c>
      <c r="H227" s="1877">
        <v>2320.4845699999996</v>
      </c>
      <c r="I227" s="1877">
        <v>1200</v>
      </c>
      <c r="J227" s="1876" t="s">
        <v>357</v>
      </c>
      <c r="K227" s="1878">
        <v>44442</v>
      </c>
      <c r="L227" s="1876" t="s">
        <v>358</v>
      </c>
      <c r="M227" s="1878">
        <v>48142</v>
      </c>
      <c r="N227" s="1876" t="s">
        <v>359</v>
      </c>
      <c r="O227" s="1880">
        <v>46286</v>
      </c>
      <c r="P227" s="1875" t="s">
        <v>360</v>
      </c>
      <c r="Q227" s="1875" t="s">
        <v>462</v>
      </c>
      <c r="R227" s="1875" t="s">
        <v>671</v>
      </c>
      <c r="S227" s="1876" t="s">
        <v>361</v>
      </c>
      <c r="T227" s="1879" t="s">
        <v>653</v>
      </c>
      <c r="U227" s="1876" t="s">
        <v>360</v>
      </c>
      <c r="V227" s="1876" t="s">
        <v>363</v>
      </c>
      <c r="W227" s="1876" t="s">
        <v>360</v>
      </c>
      <c r="X227" s="1876" t="s">
        <v>154</v>
      </c>
      <c r="Y227" s="1876" t="s">
        <v>364</v>
      </c>
      <c r="Z227" s="1876" t="s">
        <v>154</v>
      </c>
      <c r="AA227" s="1876" t="s">
        <v>154</v>
      </c>
      <c r="AB227" s="1876" t="s">
        <v>154</v>
      </c>
      <c r="AC227" s="1876" t="s">
        <v>154</v>
      </c>
      <c r="AD227" s="1876" t="s">
        <v>154</v>
      </c>
      <c r="AE227" s="1876" t="s">
        <v>154</v>
      </c>
      <c r="AF227" s="1876" t="s">
        <v>359</v>
      </c>
      <c r="AG227" s="1875" t="s">
        <v>365</v>
      </c>
      <c r="AH227" s="1876" t="s">
        <v>366</v>
      </c>
      <c r="AI227" s="1876" t="s">
        <v>240</v>
      </c>
      <c r="AJ227" s="1876" t="s">
        <v>367</v>
      </c>
      <c r="AK227" s="1875" t="s">
        <v>368</v>
      </c>
      <c r="AL227" s="1876" t="s">
        <v>360</v>
      </c>
      <c r="AM227" s="1875" t="s">
        <v>154</v>
      </c>
    </row>
    <row r="228" spans="1:39" ht="79.2">
      <c r="A228" s="1875" t="s">
        <v>351</v>
      </c>
      <c r="B228" s="1875" t="s">
        <v>696</v>
      </c>
      <c r="C228" s="1875" t="s">
        <v>651</v>
      </c>
      <c r="D228" s="1876" t="s">
        <v>154</v>
      </c>
      <c r="E228" s="1876" t="s">
        <v>354</v>
      </c>
      <c r="F228" s="1876" t="s">
        <v>355</v>
      </c>
      <c r="G228" s="1876" t="s">
        <v>356</v>
      </c>
      <c r="H228" s="1877">
        <v>19337.371399999996</v>
      </c>
      <c r="I228" s="1877">
        <v>10000</v>
      </c>
      <c r="J228" s="1876" t="s">
        <v>357</v>
      </c>
      <c r="K228" s="1878">
        <v>44442</v>
      </c>
      <c r="L228" s="1876" t="s">
        <v>358</v>
      </c>
      <c r="M228" s="1878">
        <v>48142</v>
      </c>
      <c r="N228" s="1876" t="s">
        <v>359</v>
      </c>
      <c r="O228" s="1880">
        <v>46286</v>
      </c>
      <c r="P228" s="1875" t="s">
        <v>360</v>
      </c>
      <c r="Q228" s="1875" t="s">
        <v>697</v>
      </c>
      <c r="R228" s="1875" t="s">
        <v>671</v>
      </c>
      <c r="S228" s="1876" t="s">
        <v>361</v>
      </c>
      <c r="T228" s="1879" t="s">
        <v>653</v>
      </c>
      <c r="U228" s="1876" t="s">
        <v>360</v>
      </c>
      <c r="V228" s="1876" t="s">
        <v>363</v>
      </c>
      <c r="W228" s="1876" t="s">
        <v>360</v>
      </c>
      <c r="X228" s="1876" t="s">
        <v>154</v>
      </c>
      <c r="Y228" s="1876" t="s">
        <v>364</v>
      </c>
      <c r="Z228" s="1876" t="s">
        <v>154</v>
      </c>
      <c r="AA228" s="1876" t="s">
        <v>154</v>
      </c>
      <c r="AB228" s="1876" t="s">
        <v>154</v>
      </c>
      <c r="AC228" s="1876" t="s">
        <v>154</v>
      </c>
      <c r="AD228" s="1876" t="s">
        <v>154</v>
      </c>
      <c r="AE228" s="1876" t="s">
        <v>154</v>
      </c>
      <c r="AF228" s="1876" t="s">
        <v>359</v>
      </c>
      <c r="AG228" s="1875" t="s">
        <v>365</v>
      </c>
      <c r="AH228" s="1876" t="s">
        <v>366</v>
      </c>
      <c r="AI228" s="1876" t="s">
        <v>240</v>
      </c>
      <c r="AJ228" s="1876" t="s">
        <v>367</v>
      </c>
      <c r="AK228" s="1875" t="s">
        <v>368</v>
      </c>
      <c r="AL228" s="1876" t="s">
        <v>360</v>
      </c>
      <c r="AM228" s="1875" t="s">
        <v>154</v>
      </c>
    </row>
    <row r="229" spans="1:39" ht="79.2">
      <c r="A229" s="1875" t="s">
        <v>351</v>
      </c>
      <c r="B229" s="1875" t="s">
        <v>698</v>
      </c>
      <c r="C229" s="1875" t="s">
        <v>651</v>
      </c>
      <c r="D229" s="1876" t="s">
        <v>154</v>
      </c>
      <c r="E229" s="1876" t="s">
        <v>354</v>
      </c>
      <c r="F229" s="1876" t="s">
        <v>355</v>
      </c>
      <c r="G229" s="1876" t="s">
        <v>356</v>
      </c>
      <c r="H229" s="1877">
        <v>37901.247940000001</v>
      </c>
      <c r="I229" s="1877">
        <v>19600</v>
      </c>
      <c r="J229" s="1876" t="s">
        <v>357</v>
      </c>
      <c r="K229" s="1878">
        <v>44442</v>
      </c>
      <c r="L229" s="1876" t="s">
        <v>358</v>
      </c>
      <c r="M229" s="1878">
        <v>48142</v>
      </c>
      <c r="N229" s="1876" t="s">
        <v>359</v>
      </c>
      <c r="O229" s="1880">
        <v>46286</v>
      </c>
      <c r="P229" s="1875" t="s">
        <v>360</v>
      </c>
      <c r="Q229" s="1875" t="s">
        <v>699</v>
      </c>
      <c r="R229" s="1875" t="s">
        <v>671</v>
      </c>
      <c r="S229" s="1876" t="s">
        <v>361</v>
      </c>
      <c r="T229" s="1879" t="s">
        <v>653</v>
      </c>
      <c r="U229" s="1876" t="s">
        <v>360</v>
      </c>
      <c r="V229" s="1876" t="s">
        <v>363</v>
      </c>
      <c r="W229" s="1876" t="s">
        <v>360</v>
      </c>
      <c r="X229" s="1876" t="s">
        <v>154</v>
      </c>
      <c r="Y229" s="1876" t="s">
        <v>364</v>
      </c>
      <c r="Z229" s="1876" t="s">
        <v>154</v>
      </c>
      <c r="AA229" s="1876" t="s">
        <v>154</v>
      </c>
      <c r="AB229" s="1876" t="s">
        <v>154</v>
      </c>
      <c r="AC229" s="1876" t="s">
        <v>154</v>
      </c>
      <c r="AD229" s="1876" t="s">
        <v>154</v>
      </c>
      <c r="AE229" s="1876" t="s">
        <v>154</v>
      </c>
      <c r="AF229" s="1876" t="s">
        <v>359</v>
      </c>
      <c r="AG229" s="1875" t="s">
        <v>365</v>
      </c>
      <c r="AH229" s="1876" t="s">
        <v>366</v>
      </c>
      <c r="AI229" s="1876" t="s">
        <v>240</v>
      </c>
      <c r="AJ229" s="1876" t="s">
        <v>367</v>
      </c>
      <c r="AK229" s="1875" t="s">
        <v>368</v>
      </c>
      <c r="AL229" s="1876" t="s">
        <v>360</v>
      </c>
      <c r="AM229" s="1875" t="s">
        <v>154</v>
      </c>
    </row>
    <row r="230" spans="1:39" ht="79.2">
      <c r="A230" s="1875" t="s">
        <v>351</v>
      </c>
      <c r="B230" s="1875" t="s">
        <v>700</v>
      </c>
      <c r="C230" s="1875" t="s">
        <v>651</v>
      </c>
      <c r="D230" s="1876" t="s">
        <v>154</v>
      </c>
      <c r="E230" s="1876" t="s">
        <v>354</v>
      </c>
      <c r="F230" s="1876" t="s">
        <v>355</v>
      </c>
      <c r="G230" s="1876" t="s">
        <v>356</v>
      </c>
      <c r="H230" s="1877">
        <v>40995.227360000004</v>
      </c>
      <c r="I230" s="1877">
        <v>21200</v>
      </c>
      <c r="J230" s="1876" t="s">
        <v>357</v>
      </c>
      <c r="K230" s="1878">
        <v>44442</v>
      </c>
      <c r="L230" s="1876" t="s">
        <v>358</v>
      </c>
      <c r="M230" s="1878">
        <v>48142</v>
      </c>
      <c r="N230" s="1876" t="s">
        <v>359</v>
      </c>
      <c r="O230" s="1880">
        <v>46286</v>
      </c>
      <c r="P230" s="1875" t="s">
        <v>360</v>
      </c>
      <c r="Q230" s="1875" t="s">
        <v>701</v>
      </c>
      <c r="R230" s="1875" t="s">
        <v>671</v>
      </c>
      <c r="S230" s="1876" t="s">
        <v>361</v>
      </c>
      <c r="T230" s="1879" t="s">
        <v>653</v>
      </c>
      <c r="U230" s="1876" t="s">
        <v>360</v>
      </c>
      <c r="V230" s="1876" t="s">
        <v>363</v>
      </c>
      <c r="W230" s="1876" t="s">
        <v>360</v>
      </c>
      <c r="X230" s="1876" t="s">
        <v>154</v>
      </c>
      <c r="Y230" s="1876" t="s">
        <v>364</v>
      </c>
      <c r="Z230" s="1876" t="s">
        <v>154</v>
      </c>
      <c r="AA230" s="1876" t="s">
        <v>154</v>
      </c>
      <c r="AB230" s="1876" t="s">
        <v>154</v>
      </c>
      <c r="AC230" s="1876" t="s">
        <v>154</v>
      </c>
      <c r="AD230" s="1876" t="s">
        <v>154</v>
      </c>
      <c r="AE230" s="1876" t="s">
        <v>154</v>
      </c>
      <c r="AF230" s="1876" t="s">
        <v>359</v>
      </c>
      <c r="AG230" s="1875" t="s">
        <v>365</v>
      </c>
      <c r="AH230" s="1876" t="s">
        <v>366</v>
      </c>
      <c r="AI230" s="1876" t="s">
        <v>240</v>
      </c>
      <c r="AJ230" s="1876" t="s">
        <v>367</v>
      </c>
      <c r="AK230" s="1875" t="s">
        <v>368</v>
      </c>
      <c r="AL230" s="1876" t="s">
        <v>360</v>
      </c>
      <c r="AM230" s="1875" t="s">
        <v>154</v>
      </c>
    </row>
    <row r="231" spans="1:39" ht="79.2">
      <c r="A231" s="1875" t="s">
        <v>351</v>
      </c>
      <c r="B231" s="1875" t="s">
        <v>702</v>
      </c>
      <c r="C231" s="1875" t="s">
        <v>651</v>
      </c>
      <c r="D231" s="1876" t="s">
        <v>154</v>
      </c>
      <c r="E231" s="1876" t="s">
        <v>354</v>
      </c>
      <c r="F231" s="1876" t="s">
        <v>355</v>
      </c>
      <c r="G231" s="1876" t="s">
        <v>356</v>
      </c>
      <c r="H231" s="1877">
        <v>212711.08538</v>
      </c>
      <c r="I231" s="1877">
        <v>110000</v>
      </c>
      <c r="J231" s="1876" t="s">
        <v>357</v>
      </c>
      <c r="K231" s="1878">
        <v>44442</v>
      </c>
      <c r="L231" s="1876" t="s">
        <v>358</v>
      </c>
      <c r="M231" s="1878">
        <v>48142</v>
      </c>
      <c r="N231" s="1876" t="s">
        <v>359</v>
      </c>
      <c r="O231" s="1880">
        <v>46286</v>
      </c>
      <c r="P231" s="1875" t="s">
        <v>360</v>
      </c>
      <c r="Q231" s="1875" t="s">
        <v>703</v>
      </c>
      <c r="R231" s="1875" t="s">
        <v>671</v>
      </c>
      <c r="S231" s="1876" t="s">
        <v>361</v>
      </c>
      <c r="T231" s="1879" t="s">
        <v>653</v>
      </c>
      <c r="U231" s="1876" t="s">
        <v>360</v>
      </c>
      <c r="V231" s="1876" t="s">
        <v>363</v>
      </c>
      <c r="W231" s="1876" t="s">
        <v>360</v>
      </c>
      <c r="X231" s="1876" t="s">
        <v>154</v>
      </c>
      <c r="Y231" s="1876" t="s">
        <v>364</v>
      </c>
      <c r="Z231" s="1876" t="s">
        <v>154</v>
      </c>
      <c r="AA231" s="1876" t="s">
        <v>154</v>
      </c>
      <c r="AB231" s="1876" t="s">
        <v>154</v>
      </c>
      <c r="AC231" s="1876" t="s">
        <v>154</v>
      </c>
      <c r="AD231" s="1876" t="s">
        <v>154</v>
      </c>
      <c r="AE231" s="1876" t="s">
        <v>154</v>
      </c>
      <c r="AF231" s="1876" t="s">
        <v>359</v>
      </c>
      <c r="AG231" s="1875" t="s">
        <v>365</v>
      </c>
      <c r="AH231" s="1876" t="s">
        <v>366</v>
      </c>
      <c r="AI231" s="1876" t="s">
        <v>240</v>
      </c>
      <c r="AJ231" s="1876" t="s">
        <v>367</v>
      </c>
      <c r="AK231" s="1875" t="s">
        <v>368</v>
      </c>
      <c r="AL231" s="1876" t="s">
        <v>360</v>
      </c>
      <c r="AM231" s="1875" t="s">
        <v>154</v>
      </c>
    </row>
    <row r="232" spans="1:39" ht="79.2">
      <c r="A232" s="1875" t="s">
        <v>351</v>
      </c>
      <c r="B232" s="1875" t="s">
        <v>704</v>
      </c>
      <c r="C232" s="1875" t="s">
        <v>651</v>
      </c>
      <c r="D232" s="1876" t="s">
        <v>154</v>
      </c>
      <c r="E232" s="1876" t="s">
        <v>354</v>
      </c>
      <c r="F232" s="1876" t="s">
        <v>355</v>
      </c>
      <c r="G232" s="1876" t="s">
        <v>356</v>
      </c>
      <c r="H232" s="1877">
        <v>11602.422839999999</v>
      </c>
      <c r="I232" s="1877">
        <v>6000</v>
      </c>
      <c r="J232" s="1876" t="s">
        <v>357</v>
      </c>
      <c r="K232" s="1878">
        <v>44442</v>
      </c>
      <c r="L232" s="1876" t="s">
        <v>358</v>
      </c>
      <c r="M232" s="1878">
        <v>48142</v>
      </c>
      <c r="N232" s="1876" t="s">
        <v>359</v>
      </c>
      <c r="O232" s="1880">
        <v>46286</v>
      </c>
      <c r="P232" s="1875" t="s">
        <v>360</v>
      </c>
      <c r="Q232" s="1875" t="s">
        <v>409</v>
      </c>
      <c r="R232" s="1875" t="s">
        <v>671</v>
      </c>
      <c r="S232" s="1876" t="s">
        <v>361</v>
      </c>
      <c r="T232" s="1879" t="s">
        <v>653</v>
      </c>
      <c r="U232" s="1876" t="s">
        <v>360</v>
      </c>
      <c r="V232" s="1876" t="s">
        <v>363</v>
      </c>
      <c r="W232" s="1876" t="s">
        <v>360</v>
      </c>
      <c r="X232" s="1876" t="s">
        <v>154</v>
      </c>
      <c r="Y232" s="1876" t="s">
        <v>364</v>
      </c>
      <c r="Z232" s="1876" t="s">
        <v>154</v>
      </c>
      <c r="AA232" s="1876" t="s">
        <v>154</v>
      </c>
      <c r="AB232" s="1876" t="s">
        <v>154</v>
      </c>
      <c r="AC232" s="1876" t="s">
        <v>154</v>
      </c>
      <c r="AD232" s="1876" t="s">
        <v>154</v>
      </c>
      <c r="AE232" s="1876" t="s">
        <v>154</v>
      </c>
      <c r="AF232" s="1876" t="s">
        <v>359</v>
      </c>
      <c r="AG232" s="1875" t="s">
        <v>365</v>
      </c>
      <c r="AH232" s="1876" t="s">
        <v>366</v>
      </c>
      <c r="AI232" s="1876" t="s">
        <v>240</v>
      </c>
      <c r="AJ232" s="1876" t="s">
        <v>367</v>
      </c>
      <c r="AK232" s="1875" t="s">
        <v>368</v>
      </c>
      <c r="AL232" s="1876" t="s">
        <v>360</v>
      </c>
      <c r="AM232" s="1875" t="s">
        <v>154</v>
      </c>
    </row>
    <row r="233" spans="1:39" ht="79.2">
      <c r="A233" s="1875" t="s">
        <v>351</v>
      </c>
      <c r="B233" s="1875" t="s">
        <v>705</v>
      </c>
      <c r="C233" s="1875" t="s">
        <v>651</v>
      </c>
      <c r="D233" s="1876" t="s">
        <v>154</v>
      </c>
      <c r="E233" s="1876" t="s">
        <v>354</v>
      </c>
      <c r="F233" s="1876" t="s">
        <v>355</v>
      </c>
      <c r="G233" s="1876" t="s">
        <v>356</v>
      </c>
      <c r="H233" s="1877">
        <v>61879.588470000002</v>
      </c>
      <c r="I233" s="1877">
        <v>32000</v>
      </c>
      <c r="J233" s="1876" t="s">
        <v>357</v>
      </c>
      <c r="K233" s="1878">
        <v>44442</v>
      </c>
      <c r="L233" s="1876" t="s">
        <v>358</v>
      </c>
      <c r="M233" s="1878">
        <v>48142</v>
      </c>
      <c r="N233" s="1876" t="s">
        <v>359</v>
      </c>
      <c r="O233" s="1880">
        <v>46286</v>
      </c>
      <c r="P233" s="1875" t="s">
        <v>360</v>
      </c>
      <c r="Q233" s="1875" t="s">
        <v>706</v>
      </c>
      <c r="R233" s="1875" t="s">
        <v>671</v>
      </c>
      <c r="S233" s="1876" t="s">
        <v>361</v>
      </c>
      <c r="T233" s="1879" t="s">
        <v>653</v>
      </c>
      <c r="U233" s="1876" t="s">
        <v>360</v>
      </c>
      <c r="V233" s="1876" t="s">
        <v>363</v>
      </c>
      <c r="W233" s="1876" t="s">
        <v>360</v>
      </c>
      <c r="X233" s="1876" t="s">
        <v>154</v>
      </c>
      <c r="Y233" s="1876" t="s">
        <v>364</v>
      </c>
      <c r="Z233" s="1876" t="s">
        <v>154</v>
      </c>
      <c r="AA233" s="1876" t="s">
        <v>154</v>
      </c>
      <c r="AB233" s="1876" t="s">
        <v>154</v>
      </c>
      <c r="AC233" s="1876" t="s">
        <v>154</v>
      </c>
      <c r="AD233" s="1876" t="s">
        <v>154</v>
      </c>
      <c r="AE233" s="1876" t="s">
        <v>154</v>
      </c>
      <c r="AF233" s="1876" t="s">
        <v>359</v>
      </c>
      <c r="AG233" s="1875" t="s">
        <v>365</v>
      </c>
      <c r="AH233" s="1876" t="s">
        <v>366</v>
      </c>
      <c r="AI233" s="1876" t="s">
        <v>240</v>
      </c>
      <c r="AJ233" s="1876" t="s">
        <v>367</v>
      </c>
      <c r="AK233" s="1875" t="s">
        <v>368</v>
      </c>
      <c r="AL233" s="1876" t="s">
        <v>360</v>
      </c>
      <c r="AM233" s="1875" t="s">
        <v>154</v>
      </c>
    </row>
    <row r="234" spans="1:39" ht="79.2">
      <c r="A234" s="1875" t="s">
        <v>351</v>
      </c>
      <c r="B234" s="1875" t="s">
        <v>707</v>
      </c>
      <c r="C234" s="1875" t="s">
        <v>651</v>
      </c>
      <c r="D234" s="1876" t="s">
        <v>154</v>
      </c>
      <c r="E234" s="1876" t="s">
        <v>354</v>
      </c>
      <c r="F234" s="1876" t="s">
        <v>355</v>
      </c>
      <c r="G234" s="1876" t="s">
        <v>356</v>
      </c>
      <c r="H234" s="1877">
        <v>1546.9897099999998</v>
      </c>
      <c r="I234" s="1877">
        <v>800</v>
      </c>
      <c r="J234" s="1876" t="s">
        <v>357</v>
      </c>
      <c r="K234" s="1878">
        <v>44442</v>
      </c>
      <c r="L234" s="1876" t="s">
        <v>358</v>
      </c>
      <c r="M234" s="1878">
        <v>48142</v>
      </c>
      <c r="N234" s="1876" t="s">
        <v>359</v>
      </c>
      <c r="O234" s="1880">
        <v>46316</v>
      </c>
      <c r="P234" s="1875" t="s">
        <v>360</v>
      </c>
      <c r="Q234" s="1875" t="s">
        <v>458</v>
      </c>
      <c r="R234" s="1875" t="s">
        <v>671</v>
      </c>
      <c r="S234" s="1876" t="s">
        <v>361</v>
      </c>
      <c r="T234" s="1879" t="s">
        <v>653</v>
      </c>
      <c r="U234" s="1876" t="s">
        <v>360</v>
      </c>
      <c r="V234" s="1876" t="s">
        <v>363</v>
      </c>
      <c r="W234" s="1876" t="s">
        <v>360</v>
      </c>
      <c r="X234" s="1876" t="s">
        <v>154</v>
      </c>
      <c r="Y234" s="1876" t="s">
        <v>364</v>
      </c>
      <c r="Z234" s="1876" t="s">
        <v>154</v>
      </c>
      <c r="AA234" s="1876" t="s">
        <v>154</v>
      </c>
      <c r="AB234" s="1876" t="s">
        <v>154</v>
      </c>
      <c r="AC234" s="1876" t="s">
        <v>154</v>
      </c>
      <c r="AD234" s="1876" t="s">
        <v>154</v>
      </c>
      <c r="AE234" s="1876" t="s">
        <v>154</v>
      </c>
      <c r="AF234" s="1876" t="s">
        <v>359</v>
      </c>
      <c r="AG234" s="1875" t="s">
        <v>365</v>
      </c>
      <c r="AH234" s="1876" t="s">
        <v>366</v>
      </c>
      <c r="AI234" s="1876" t="s">
        <v>240</v>
      </c>
      <c r="AJ234" s="1876" t="s">
        <v>367</v>
      </c>
      <c r="AK234" s="1875" t="s">
        <v>368</v>
      </c>
      <c r="AL234" s="1876" t="s">
        <v>360</v>
      </c>
      <c r="AM234" s="1875" t="s">
        <v>154</v>
      </c>
    </row>
    <row r="235" spans="1:39" ht="79.2">
      <c r="A235" s="1875" t="s">
        <v>351</v>
      </c>
      <c r="B235" s="1875" t="s">
        <v>708</v>
      </c>
      <c r="C235" s="1875" t="s">
        <v>651</v>
      </c>
      <c r="D235" s="1876" t="s">
        <v>154</v>
      </c>
      <c r="E235" s="1876" t="s">
        <v>354</v>
      </c>
      <c r="F235" s="1876" t="s">
        <v>355</v>
      </c>
      <c r="G235" s="1876" t="s">
        <v>356</v>
      </c>
      <c r="H235" s="1877">
        <v>1546.9897099999998</v>
      </c>
      <c r="I235" s="1877">
        <v>800</v>
      </c>
      <c r="J235" s="1876" t="s">
        <v>357</v>
      </c>
      <c r="K235" s="1878">
        <v>44442</v>
      </c>
      <c r="L235" s="1876" t="s">
        <v>358</v>
      </c>
      <c r="M235" s="1878">
        <v>48142</v>
      </c>
      <c r="N235" s="1876" t="s">
        <v>359</v>
      </c>
      <c r="O235" s="1880">
        <v>46316</v>
      </c>
      <c r="P235" s="1875" t="s">
        <v>360</v>
      </c>
      <c r="Q235" s="1875" t="s">
        <v>458</v>
      </c>
      <c r="R235" s="1875" t="s">
        <v>671</v>
      </c>
      <c r="S235" s="1876" t="s">
        <v>361</v>
      </c>
      <c r="T235" s="1879" t="s">
        <v>653</v>
      </c>
      <c r="U235" s="1876" t="s">
        <v>360</v>
      </c>
      <c r="V235" s="1876" t="s">
        <v>363</v>
      </c>
      <c r="W235" s="1876" t="s">
        <v>360</v>
      </c>
      <c r="X235" s="1876" t="s">
        <v>154</v>
      </c>
      <c r="Y235" s="1876" t="s">
        <v>364</v>
      </c>
      <c r="Z235" s="1876" t="s">
        <v>154</v>
      </c>
      <c r="AA235" s="1876" t="s">
        <v>154</v>
      </c>
      <c r="AB235" s="1876" t="s">
        <v>154</v>
      </c>
      <c r="AC235" s="1876" t="s">
        <v>154</v>
      </c>
      <c r="AD235" s="1876" t="s">
        <v>154</v>
      </c>
      <c r="AE235" s="1876" t="s">
        <v>154</v>
      </c>
      <c r="AF235" s="1876" t="s">
        <v>359</v>
      </c>
      <c r="AG235" s="1875" t="s">
        <v>365</v>
      </c>
      <c r="AH235" s="1876" t="s">
        <v>366</v>
      </c>
      <c r="AI235" s="1876" t="s">
        <v>240</v>
      </c>
      <c r="AJ235" s="1876" t="s">
        <v>367</v>
      </c>
      <c r="AK235" s="1875" t="s">
        <v>368</v>
      </c>
      <c r="AL235" s="1876" t="s">
        <v>360</v>
      </c>
      <c r="AM235" s="1875" t="s">
        <v>154</v>
      </c>
    </row>
    <row r="236" spans="1:39" ht="79.2">
      <c r="A236" s="1875" t="s">
        <v>351</v>
      </c>
      <c r="B236" s="1875" t="s">
        <v>709</v>
      </c>
      <c r="C236" s="1875" t="s">
        <v>651</v>
      </c>
      <c r="D236" s="1876" t="s">
        <v>154</v>
      </c>
      <c r="E236" s="1876" t="s">
        <v>354</v>
      </c>
      <c r="F236" s="1876" t="s">
        <v>355</v>
      </c>
      <c r="G236" s="1876" t="s">
        <v>356</v>
      </c>
      <c r="H236" s="1877">
        <v>2320.4845699999996</v>
      </c>
      <c r="I236" s="1877">
        <v>1200</v>
      </c>
      <c r="J236" s="1876" t="s">
        <v>357</v>
      </c>
      <c r="K236" s="1878">
        <v>44442</v>
      </c>
      <c r="L236" s="1876" t="s">
        <v>358</v>
      </c>
      <c r="M236" s="1878">
        <v>48142</v>
      </c>
      <c r="N236" s="1876" t="s">
        <v>359</v>
      </c>
      <c r="O236" s="1880">
        <v>46316</v>
      </c>
      <c r="P236" s="1875" t="s">
        <v>360</v>
      </c>
      <c r="Q236" s="1875" t="s">
        <v>462</v>
      </c>
      <c r="R236" s="1875" t="s">
        <v>671</v>
      </c>
      <c r="S236" s="1876" t="s">
        <v>361</v>
      </c>
      <c r="T236" s="1879" t="s">
        <v>653</v>
      </c>
      <c r="U236" s="1876" t="s">
        <v>360</v>
      </c>
      <c r="V236" s="1876" t="s">
        <v>363</v>
      </c>
      <c r="W236" s="1876" t="s">
        <v>360</v>
      </c>
      <c r="X236" s="1876" t="s">
        <v>154</v>
      </c>
      <c r="Y236" s="1876" t="s">
        <v>364</v>
      </c>
      <c r="Z236" s="1876" t="s">
        <v>154</v>
      </c>
      <c r="AA236" s="1876" t="s">
        <v>154</v>
      </c>
      <c r="AB236" s="1876" t="s">
        <v>154</v>
      </c>
      <c r="AC236" s="1876" t="s">
        <v>154</v>
      </c>
      <c r="AD236" s="1876" t="s">
        <v>154</v>
      </c>
      <c r="AE236" s="1876" t="s">
        <v>154</v>
      </c>
      <c r="AF236" s="1876" t="s">
        <v>359</v>
      </c>
      <c r="AG236" s="1875" t="s">
        <v>365</v>
      </c>
      <c r="AH236" s="1876" t="s">
        <v>366</v>
      </c>
      <c r="AI236" s="1876" t="s">
        <v>240</v>
      </c>
      <c r="AJ236" s="1876" t="s">
        <v>367</v>
      </c>
      <c r="AK236" s="1875" t="s">
        <v>368</v>
      </c>
      <c r="AL236" s="1876" t="s">
        <v>360</v>
      </c>
      <c r="AM236" s="1875" t="s">
        <v>154</v>
      </c>
    </row>
    <row r="237" spans="1:39" ht="79.2">
      <c r="A237" s="1875" t="s">
        <v>351</v>
      </c>
      <c r="B237" s="1875" t="s">
        <v>710</v>
      </c>
      <c r="C237" s="1875" t="s">
        <v>651</v>
      </c>
      <c r="D237" s="1876" t="s">
        <v>154</v>
      </c>
      <c r="E237" s="1876" t="s">
        <v>354</v>
      </c>
      <c r="F237" s="1876" t="s">
        <v>355</v>
      </c>
      <c r="G237" s="1876" t="s">
        <v>356</v>
      </c>
      <c r="H237" s="1877">
        <v>8508.4434199999996</v>
      </c>
      <c r="I237" s="1877">
        <v>4400</v>
      </c>
      <c r="J237" s="1876" t="s">
        <v>357</v>
      </c>
      <c r="K237" s="1878">
        <v>44442</v>
      </c>
      <c r="L237" s="1876" t="s">
        <v>358</v>
      </c>
      <c r="M237" s="1878">
        <v>48142</v>
      </c>
      <c r="N237" s="1876" t="s">
        <v>359</v>
      </c>
      <c r="O237" s="1880">
        <v>46316</v>
      </c>
      <c r="P237" s="1875" t="s">
        <v>360</v>
      </c>
      <c r="Q237" s="1875" t="s">
        <v>711</v>
      </c>
      <c r="R237" s="1875" t="s">
        <v>671</v>
      </c>
      <c r="S237" s="1876" t="s">
        <v>361</v>
      </c>
      <c r="T237" s="1879" t="s">
        <v>653</v>
      </c>
      <c r="U237" s="1876" t="s">
        <v>360</v>
      </c>
      <c r="V237" s="1876" t="s">
        <v>363</v>
      </c>
      <c r="W237" s="1876" t="s">
        <v>360</v>
      </c>
      <c r="X237" s="1876" t="s">
        <v>154</v>
      </c>
      <c r="Y237" s="1876" t="s">
        <v>364</v>
      </c>
      <c r="Z237" s="1876" t="s">
        <v>154</v>
      </c>
      <c r="AA237" s="1876" t="s">
        <v>154</v>
      </c>
      <c r="AB237" s="1876" t="s">
        <v>154</v>
      </c>
      <c r="AC237" s="1876" t="s">
        <v>154</v>
      </c>
      <c r="AD237" s="1876" t="s">
        <v>154</v>
      </c>
      <c r="AE237" s="1876" t="s">
        <v>154</v>
      </c>
      <c r="AF237" s="1876" t="s">
        <v>359</v>
      </c>
      <c r="AG237" s="1875" t="s">
        <v>365</v>
      </c>
      <c r="AH237" s="1876" t="s">
        <v>366</v>
      </c>
      <c r="AI237" s="1876" t="s">
        <v>240</v>
      </c>
      <c r="AJ237" s="1876" t="s">
        <v>367</v>
      </c>
      <c r="AK237" s="1875" t="s">
        <v>368</v>
      </c>
      <c r="AL237" s="1876" t="s">
        <v>360</v>
      </c>
      <c r="AM237" s="1875" t="s">
        <v>154</v>
      </c>
    </row>
    <row r="238" spans="1:39" ht="79.2">
      <c r="A238" s="1875" t="s">
        <v>351</v>
      </c>
      <c r="B238" s="1875" t="s">
        <v>712</v>
      </c>
      <c r="C238" s="1875" t="s">
        <v>651</v>
      </c>
      <c r="D238" s="1876" t="s">
        <v>154</v>
      </c>
      <c r="E238" s="1876" t="s">
        <v>354</v>
      </c>
      <c r="F238" s="1876" t="s">
        <v>355</v>
      </c>
      <c r="G238" s="1876" t="s">
        <v>356</v>
      </c>
      <c r="H238" s="1877">
        <v>5414.4639900000002</v>
      </c>
      <c r="I238" s="1877">
        <v>2800</v>
      </c>
      <c r="J238" s="1876" t="s">
        <v>357</v>
      </c>
      <c r="K238" s="1878">
        <v>44442</v>
      </c>
      <c r="L238" s="1876" t="s">
        <v>358</v>
      </c>
      <c r="M238" s="1878">
        <v>48142</v>
      </c>
      <c r="N238" s="1876" t="s">
        <v>359</v>
      </c>
      <c r="O238" s="1880">
        <v>46316</v>
      </c>
      <c r="P238" s="1875" t="s">
        <v>360</v>
      </c>
      <c r="Q238" s="1875" t="s">
        <v>527</v>
      </c>
      <c r="R238" s="1875" t="s">
        <v>671</v>
      </c>
      <c r="S238" s="1876" t="s">
        <v>361</v>
      </c>
      <c r="T238" s="1879" t="s">
        <v>653</v>
      </c>
      <c r="U238" s="1876" t="s">
        <v>360</v>
      </c>
      <c r="V238" s="1876" t="s">
        <v>363</v>
      </c>
      <c r="W238" s="1876" t="s">
        <v>360</v>
      </c>
      <c r="X238" s="1876" t="s">
        <v>154</v>
      </c>
      <c r="Y238" s="1876" t="s">
        <v>364</v>
      </c>
      <c r="Z238" s="1876" t="s">
        <v>154</v>
      </c>
      <c r="AA238" s="1876" t="s">
        <v>154</v>
      </c>
      <c r="AB238" s="1876" t="s">
        <v>154</v>
      </c>
      <c r="AC238" s="1876" t="s">
        <v>154</v>
      </c>
      <c r="AD238" s="1876" t="s">
        <v>154</v>
      </c>
      <c r="AE238" s="1876" t="s">
        <v>154</v>
      </c>
      <c r="AF238" s="1876" t="s">
        <v>359</v>
      </c>
      <c r="AG238" s="1875" t="s">
        <v>365</v>
      </c>
      <c r="AH238" s="1876" t="s">
        <v>366</v>
      </c>
      <c r="AI238" s="1876" t="s">
        <v>240</v>
      </c>
      <c r="AJ238" s="1876" t="s">
        <v>367</v>
      </c>
      <c r="AK238" s="1875" t="s">
        <v>368</v>
      </c>
      <c r="AL238" s="1876" t="s">
        <v>360</v>
      </c>
      <c r="AM238" s="1875" t="s">
        <v>154</v>
      </c>
    </row>
    <row r="239" spans="1:39" ht="79.2">
      <c r="A239" s="1875" t="s">
        <v>351</v>
      </c>
      <c r="B239" s="1875" t="s">
        <v>713</v>
      </c>
      <c r="C239" s="1875" t="s">
        <v>651</v>
      </c>
      <c r="D239" s="1876" t="s">
        <v>154</v>
      </c>
      <c r="E239" s="1876" t="s">
        <v>354</v>
      </c>
      <c r="F239" s="1876" t="s">
        <v>355</v>
      </c>
      <c r="G239" s="1876" t="s">
        <v>356</v>
      </c>
      <c r="H239" s="1877">
        <v>6187.9588499999991</v>
      </c>
      <c r="I239" s="1877">
        <v>3200</v>
      </c>
      <c r="J239" s="1876" t="s">
        <v>357</v>
      </c>
      <c r="K239" s="1878">
        <v>44442</v>
      </c>
      <c r="L239" s="1876" t="s">
        <v>358</v>
      </c>
      <c r="M239" s="1878">
        <v>48142</v>
      </c>
      <c r="N239" s="1876" t="s">
        <v>359</v>
      </c>
      <c r="O239" s="1880">
        <v>46316</v>
      </c>
      <c r="P239" s="1875" t="s">
        <v>360</v>
      </c>
      <c r="Q239" s="1875" t="s">
        <v>456</v>
      </c>
      <c r="R239" s="1875" t="s">
        <v>671</v>
      </c>
      <c r="S239" s="1876" t="s">
        <v>361</v>
      </c>
      <c r="T239" s="1879" t="s">
        <v>653</v>
      </c>
      <c r="U239" s="1876" t="s">
        <v>360</v>
      </c>
      <c r="V239" s="1876" t="s">
        <v>363</v>
      </c>
      <c r="W239" s="1876" t="s">
        <v>360</v>
      </c>
      <c r="X239" s="1876" t="s">
        <v>154</v>
      </c>
      <c r="Y239" s="1876" t="s">
        <v>364</v>
      </c>
      <c r="Z239" s="1876" t="s">
        <v>154</v>
      </c>
      <c r="AA239" s="1876" t="s">
        <v>154</v>
      </c>
      <c r="AB239" s="1876" t="s">
        <v>154</v>
      </c>
      <c r="AC239" s="1876" t="s">
        <v>154</v>
      </c>
      <c r="AD239" s="1876" t="s">
        <v>154</v>
      </c>
      <c r="AE239" s="1876" t="s">
        <v>154</v>
      </c>
      <c r="AF239" s="1876" t="s">
        <v>359</v>
      </c>
      <c r="AG239" s="1875" t="s">
        <v>365</v>
      </c>
      <c r="AH239" s="1876" t="s">
        <v>366</v>
      </c>
      <c r="AI239" s="1876" t="s">
        <v>240</v>
      </c>
      <c r="AJ239" s="1876" t="s">
        <v>367</v>
      </c>
      <c r="AK239" s="1875" t="s">
        <v>368</v>
      </c>
      <c r="AL239" s="1876" t="s">
        <v>360</v>
      </c>
      <c r="AM239" s="1875" t="s">
        <v>154</v>
      </c>
    </row>
    <row r="240" spans="1:39" ht="79.2">
      <c r="A240" s="1875" t="s">
        <v>351</v>
      </c>
      <c r="B240" s="1875" t="s">
        <v>714</v>
      </c>
      <c r="C240" s="1875" t="s">
        <v>651</v>
      </c>
      <c r="D240" s="1876" t="s">
        <v>154</v>
      </c>
      <c r="E240" s="1876" t="s">
        <v>354</v>
      </c>
      <c r="F240" s="1876" t="s">
        <v>355</v>
      </c>
      <c r="G240" s="1876" t="s">
        <v>356</v>
      </c>
      <c r="H240" s="1877">
        <v>32486.783949999997</v>
      </c>
      <c r="I240" s="1877">
        <v>16800</v>
      </c>
      <c r="J240" s="1876" t="s">
        <v>357</v>
      </c>
      <c r="K240" s="1878">
        <v>44442</v>
      </c>
      <c r="L240" s="1876" t="s">
        <v>358</v>
      </c>
      <c r="M240" s="1878">
        <v>48142</v>
      </c>
      <c r="N240" s="1876" t="s">
        <v>359</v>
      </c>
      <c r="O240" s="1880">
        <v>46316</v>
      </c>
      <c r="P240" s="1875" t="s">
        <v>360</v>
      </c>
      <c r="Q240" s="1875" t="s">
        <v>715</v>
      </c>
      <c r="R240" s="1875" t="s">
        <v>671</v>
      </c>
      <c r="S240" s="1876" t="s">
        <v>361</v>
      </c>
      <c r="T240" s="1879" t="s">
        <v>653</v>
      </c>
      <c r="U240" s="1876" t="s">
        <v>360</v>
      </c>
      <c r="V240" s="1876" t="s">
        <v>363</v>
      </c>
      <c r="W240" s="1876" t="s">
        <v>360</v>
      </c>
      <c r="X240" s="1876" t="s">
        <v>154</v>
      </c>
      <c r="Y240" s="1876" t="s">
        <v>364</v>
      </c>
      <c r="Z240" s="1876" t="s">
        <v>154</v>
      </c>
      <c r="AA240" s="1876" t="s">
        <v>154</v>
      </c>
      <c r="AB240" s="1876" t="s">
        <v>154</v>
      </c>
      <c r="AC240" s="1876" t="s">
        <v>154</v>
      </c>
      <c r="AD240" s="1876" t="s">
        <v>154</v>
      </c>
      <c r="AE240" s="1876" t="s">
        <v>154</v>
      </c>
      <c r="AF240" s="1876" t="s">
        <v>359</v>
      </c>
      <c r="AG240" s="1875" t="s">
        <v>365</v>
      </c>
      <c r="AH240" s="1876" t="s">
        <v>366</v>
      </c>
      <c r="AI240" s="1876" t="s">
        <v>240</v>
      </c>
      <c r="AJ240" s="1876" t="s">
        <v>367</v>
      </c>
      <c r="AK240" s="1875" t="s">
        <v>368</v>
      </c>
      <c r="AL240" s="1876" t="s">
        <v>360</v>
      </c>
      <c r="AM240" s="1875" t="s">
        <v>154</v>
      </c>
    </row>
    <row r="241" spans="1:39" ht="79.2">
      <c r="A241" s="1875" t="s">
        <v>351</v>
      </c>
      <c r="B241" s="1875" t="s">
        <v>716</v>
      </c>
      <c r="C241" s="1875" t="s">
        <v>651</v>
      </c>
      <c r="D241" s="1876" t="s">
        <v>154</v>
      </c>
      <c r="E241" s="1876" t="s">
        <v>354</v>
      </c>
      <c r="F241" s="1876" t="s">
        <v>355</v>
      </c>
      <c r="G241" s="1876" t="s">
        <v>356</v>
      </c>
      <c r="H241" s="1877">
        <v>6187.9588499999991</v>
      </c>
      <c r="I241" s="1877">
        <v>3200</v>
      </c>
      <c r="J241" s="1876" t="s">
        <v>357</v>
      </c>
      <c r="K241" s="1878">
        <v>44442</v>
      </c>
      <c r="L241" s="1876" t="s">
        <v>358</v>
      </c>
      <c r="M241" s="1878">
        <v>48142</v>
      </c>
      <c r="N241" s="1876" t="s">
        <v>359</v>
      </c>
      <c r="O241" s="1880">
        <v>46286</v>
      </c>
      <c r="P241" s="1875" t="s">
        <v>360</v>
      </c>
      <c r="Q241" s="1875" t="s">
        <v>456</v>
      </c>
      <c r="R241" s="1875" t="s">
        <v>671</v>
      </c>
      <c r="S241" s="1876" t="s">
        <v>361</v>
      </c>
      <c r="T241" s="1879" t="s">
        <v>653</v>
      </c>
      <c r="U241" s="1876" t="s">
        <v>360</v>
      </c>
      <c r="V241" s="1876" t="s">
        <v>363</v>
      </c>
      <c r="W241" s="1876" t="s">
        <v>360</v>
      </c>
      <c r="X241" s="1876" t="s">
        <v>154</v>
      </c>
      <c r="Y241" s="1876" t="s">
        <v>364</v>
      </c>
      <c r="Z241" s="1876" t="s">
        <v>154</v>
      </c>
      <c r="AA241" s="1876" t="s">
        <v>154</v>
      </c>
      <c r="AB241" s="1876" t="s">
        <v>154</v>
      </c>
      <c r="AC241" s="1876" t="s">
        <v>154</v>
      </c>
      <c r="AD241" s="1876" t="s">
        <v>154</v>
      </c>
      <c r="AE241" s="1876" t="s">
        <v>154</v>
      </c>
      <c r="AF241" s="1876" t="s">
        <v>359</v>
      </c>
      <c r="AG241" s="1875" t="s">
        <v>365</v>
      </c>
      <c r="AH241" s="1876" t="s">
        <v>366</v>
      </c>
      <c r="AI241" s="1876" t="s">
        <v>240</v>
      </c>
      <c r="AJ241" s="1876" t="s">
        <v>367</v>
      </c>
      <c r="AK241" s="1875" t="s">
        <v>368</v>
      </c>
      <c r="AL241" s="1876" t="s">
        <v>360</v>
      </c>
      <c r="AM241" s="1875" t="s">
        <v>154</v>
      </c>
    </row>
    <row r="242" spans="1:39" ht="79.2">
      <c r="A242" s="1875" t="s">
        <v>351</v>
      </c>
      <c r="B242" s="1875" t="s">
        <v>717</v>
      </c>
      <c r="C242" s="1875" t="s">
        <v>651</v>
      </c>
      <c r="D242" s="1876" t="s">
        <v>154</v>
      </c>
      <c r="E242" s="1876" t="s">
        <v>354</v>
      </c>
      <c r="F242" s="1876" t="s">
        <v>355</v>
      </c>
      <c r="G242" s="1876" t="s">
        <v>356</v>
      </c>
      <c r="H242" s="1877">
        <v>2320.4845699999996</v>
      </c>
      <c r="I242" s="1877">
        <v>1200</v>
      </c>
      <c r="J242" s="1876" t="s">
        <v>357</v>
      </c>
      <c r="K242" s="1878">
        <v>44442</v>
      </c>
      <c r="L242" s="1876" t="s">
        <v>358</v>
      </c>
      <c r="M242" s="1878">
        <v>48142</v>
      </c>
      <c r="N242" s="1876" t="s">
        <v>359</v>
      </c>
      <c r="O242" s="1880">
        <v>46286</v>
      </c>
      <c r="P242" s="1875" t="s">
        <v>360</v>
      </c>
      <c r="Q242" s="1875" t="s">
        <v>462</v>
      </c>
      <c r="R242" s="1875" t="s">
        <v>671</v>
      </c>
      <c r="S242" s="1876" t="s">
        <v>361</v>
      </c>
      <c r="T242" s="1879" t="s">
        <v>653</v>
      </c>
      <c r="U242" s="1876" t="s">
        <v>360</v>
      </c>
      <c r="V242" s="1876" t="s">
        <v>363</v>
      </c>
      <c r="W242" s="1876" t="s">
        <v>360</v>
      </c>
      <c r="X242" s="1876" t="s">
        <v>154</v>
      </c>
      <c r="Y242" s="1876" t="s">
        <v>364</v>
      </c>
      <c r="Z242" s="1876" t="s">
        <v>154</v>
      </c>
      <c r="AA242" s="1876" t="s">
        <v>154</v>
      </c>
      <c r="AB242" s="1876" t="s">
        <v>154</v>
      </c>
      <c r="AC242" s="1876" t="s">
        <v>154</v>
      </c>
      <c r="AD242" s="1876" t="s">
        <v>154</v>
      </c>
      <c r="AE242" s="1876" t="s">
        <v>154</v>
      </c>
      <c r="AF242" s="1876" t="s">
        <v>359</v>
      </c>
      <c r="AG242" s="1875" t="s">
        <v>365</v>
      </c>
      <c r="AH242" s="1876" t="s">
        <v>366</v>
      </c>
      <c r="AI242" s="1876" t="s">
        <v>240</v>
      </c>
      <c r="AJ242" s="1876" t="s">
        <v>367</v>
      </c>
      <c r="AK242" s="1875" t="s">
        <v>368</v>
      </c>
      <c r="AL242" s="1876" t="s">
        <v>360</v>
      </c>
      <c r="AM242" s="1875" t="s">
        <v>154</v>
      </c>
    </row>
    <row r="243" spans="1:39" ht="79.2">
      <c r="A243" s="1875" t="s">
        <v>351</v>
      </c>
      <c r="B243" s="1875" t="s">
        <v>718</v>
      </c>
      <c r="C243" s="1875" t="s">
        <v>651</v>
      </c>
      <c r="D243" s="1876" t="s">
        <v>154</v>
      </c>
      <c r="E243" s="1876" t="s">
        <v>354</v>
      </c>
      <c r="F243" s="1876" t="s">
        <v>355</v>
      </c>
      <c r="G243" s="1876" t="s">
        <v>356</v>
      </c>
      <c r="H243" s="1877">
        <v>23978.340530000001</v>
      </c>
      <c r="I243" s="1877">
        <v>12400</v>
      </c>
      <c r="J243" s="1876" t="s">
        <v>357</v>
      </c>
      <c r="K243" s="1878">
        <v>44442</v>
      </c>
      <c r="L243" s="1876" t="s">
        <v>358</v>
      </c>
      <c r="M243" s="1878">
        <v>48142</v>
      </c>
      <c r="N243" s="1876" t="s">
        <v>359</v>
      </c>
      <c r="O243" s="1880">
        <v>46286</v>
      </c>
      <c r="P243" s="1875" t="s">
        <v>360</v>
      </c>
      <c r="Q243" s="1875" t="s">
        <v>719</v>
      </c>
      <c r="R243" s="1875" t="s">
        <v>671</v>
      </c>
      <c r="S243" s="1876" t="s">
        <v>361</v>
      </c>
      <c r="T243" s="1879" t="s">
        <v>653</v>
      </c>
      <c r="U243" s="1876" t="s">
        <v>360</v>
      </c>
      <c r="V243" s="1876" t="s">
        <v>363</v>
      </c>
      <c r="W243" s="1876" t="s">
        <v>360</v>
      </c>
      <c r="X243" s="1876" t="s">
        <v>154</v>
      </c>
      <c r="Y243" s="1876" t="s">
        <v>364</v>
      </c>
      <c r="Z243" s="1876" t="s">
        <v>154</v>
      </c>
      <c r="AA243" s="1876" t="s">
        <v>154</v>
      </c>
      <c r="AB243" s="1876" t="s">
        <v>154</v>
      </c>
      <c r="AC243" s="1876" t="s">
        <v>154</v>
      </c>
      <c r="AD243" s="1876" t="s">
        <v>154</v>
      </c>
      <c r="AE243" s="1876" t="s">
        <v>154</v>
      </c>
      <c r="AF243" s="1876" t="s">
        <v>359</v>
      </c>
      <c r="AG243" s="1875" t="s">
        <v>365</v>
      </c>
      <c r="AH243" s="1876" t="s">
        <v>366</v>
      </c>
      <c r="AI243" s="1876" t="s">
        <v>240</v>
      </c>
      <c r="AJ243" s="1876" t="s">
        <v>367</v>
      </c>
      <c r="AK243" s="1875" t="s">
        <v>368</v>
      </c>
      <c r="AL243" s="1876" t="s">
        <v>360</v>
      </c>
      <c r="AM243" s="1875" t="s">
        <v>154</v>
      </c>
    </row>
    <row r="244" spans="1:39" ht="79.2">
      <c r="A244" s="1875" t="s">
        <v>351</v>
      </c>
      <c r="B244" s="1875" t="s">
        <v>720</v>
      </c>
      <c r="C244" s="1875" t="s">
        <v>651</v>
      </c>
      <c r="D244" s="1876" t="s">
        <v>154</v>
      </c>
      <c r="E244" s="1876" t="s">
        <v>354</v>
      </c>
      <c r="F244" s="1876" t="s">
        <v>355</v>
      </c>
      <c r="G244" s="1876" t="s">
        <v>356</v>
      </c>
      <c r="H244" s="1877">
        <v>10828.92798</v>
      </c>
      <c r="I244" s="1877">
        <v>5600</v>
      </c>
      <c r="J244" s="1876" t="s">
        <v>357</v>
      </c>
      <c r="K244" s="1878">
        <v>44442</v>
      </c>
      <c r="L244" s="1876" t="s">
        <v>358</v>
      </c>
      <c r="M244" s="1878">
        <v>48142</v>
      </c>
      <c r="N244" s="1876" t="s">
        <v>359</v>
      </c>
      <c r="O244" s="1880">
        <v>46286</v>
      </c>
      <c r="P244" s="1875" t="s">
        <v>360</v>
      </c>
      <c r="Q244" s="1875" t="s">
        <v>514</v>
      </c>
      <c r="R244" s="1875" t="s">
        <v>671</v>
      </c>
      <c r="S244" s="1876" t="s">
        <v>361</v>
      </c>
      <c r="T244" s="1879" t="s">
        <v>653</v>
      </c>
      <c r="U244" s="1876" t="s">
        <v>360</v>
      </c>
      <c r="V244" s="1876" t="s">
        <v>363</v>
      </c>
      <c r="W244" s="1876" t="s">
        <v>360</v>
      </c>
      <c r="X244" s="1876" t="s">
        <v>154</v>
      </c>
      <c r="Y244" s="1876" t="s">
        <v>364</v>
      </c>
      <c r="Z244" s="1876" t="s">
        <v>154</v>
      </c>
      <c r="AA244" s="1876" t="s">
        <v>154</v>
      </c>
      <c r="AB244" s="1876" t="s">
        <v>154</v>
      </c>
      <c r="AC244" s="1876" t="s">
        <v>154</v>
      </c>
      <c r="AD244" s="1876" t="s">
        <v>154</v>
      </c>
      <c r="AE244" s="1876" t="s">
        <v>154</v>
      </c>
      <c r="AF244" s="1876" t="s">
        <v>359</v>
      </c>
      <c r="AG244" s="1875" t="s">
        <v>365</v>
      </c>
      <c r="AH244" s="1876" t="s">
        <v>366</v>
      </c>
      <c r="AI244" s="1876" t="s">
        <v>240</v>
      </c>
      <c r="AJ244" s="1876" t="s">
        <v>367</v>
      </c>
      <c r="AK244" s="1875" t="s">
        <v>368</v>
      </c>
      <c r="AL244" s="1876" t="s">
        <v>360</v>
      </c>
      <c r="AM244" s="1875" t="s">
        <v>154</v>
      </c>
    </row>
    <row r="245" spans="1:39" ht="79.2">
      <c r="A245" s="1875" t="s">
        <v>351</v>
      </c>
      <c r="B245" s="1875" t="s">
        <v>721</v>
      </c>
      <c r="C245" s="1875" t="s">
        <v>651</v>
      </c>
      <c r="D245" s="1876" t="s">
        <v>154</v>
      </c>
      <c r="E245" s="1876" t="s">
        <v>354</v>
      </c>
      <c r="F245" s="1876" t="s">
        <v>355</v>
      </c>
      <c r="G245" s="1876" t="s">
        <v>356</v>
      </c>
      <c r="H245" s="1877">
        <v>773.49486000000002</v>
      </c>
      <c r="I245" s="1877">
        <v>400</v>
      </c>
      <c r="J245" s="1876" t="s">
        <v>357</v>
      </c>
      <c r="K245" s="1878">
        <v>44442</v>
      </c>
      <c r="L245" s="1876" t="s">
        <v>358</v>
      </c>
      <c r="M245" s="1878">
        <v>48142</v>
      </c>
      <c r="N245" s="1876" t="s">
        <v>359</v>
      </c>
      <c r="O245" s="1880">
        <v>46286</v>
      </c>
      <c r="P245" s="1875" t="s">
        <v>360</v>
      </c>
      <c r="Q245" s="1875" t="s">
        <v>460</v>
      </c>
      <c r="R245" s="1875" t="s">
        <v>671</v>
      </c>
      <c r="S245" s="1876" t="s">
        <v>361</v>
      </c>
      <c r="T245" s="1879" t="s">
        <v>653</v>
      </c>
      <c r="U245" s="1876" t="s">
        <v>360</v>
      </c>
      <c r="V245" s="1876" t="s">
        <v>363</v>
      </c>
      <c r="W245" s="1876" t="s">
        <v>360</v>
      </c>
      <c r="X245" s="1876" t="s">
        <v>154</v>
      </c>
      <c r="Y245" s="1876" t="s">
        <v>364</v>
      </c>
      <c r="Z245" s="1876" t="s">
        <v>154</v>
      </c>
      <c r="AA245" s="1876" t="s">
        <v>154</v>
      </c>
      <c r="AB245" s="1876" t="s">
        <v>154</v>
      </c>
      <c r="AC245" s="1876" t="s">
        <v>154</v>
      </c>
      <c r="AD245" s="1876" t="s">
        <v>154</v>
      </c>
      <c r="AE245" s="1876" t="s">
        <v>154</v>
      </c>
      <c r="AF245" s="1876" t="s">
        <v>359</v>
      </c>
      <c r="AG245" s="1875" t="s">
        <v>365</v>
      </c>
      <c r="AH245" s="1876" t="s">
        <v>366</v>
      </c>
      <c r="AI245" s="1876" t="s">
        <v>240</v>
      </c>
      <c r="AJ245" s="1876" t="s">
        <v>367</v>
      </c>
      <c r="AK245" s="1875" t="s">
        <v>368</v>
      </c>
      <c r="AL245" s="1876" t="s">
        <v>360</v>
      </c>
      <c r="AM245" s="1875" t="s">
        <v>154</v>
      </c>
    </row>
    <row r="246" spans="1:39" ht="79.2">
      <c r="A246" s="1875" t="s">
        <v>351</v>
      </c>
      <c r="B246" s="1875" t="s">
        <v>722</v>
      </c>
      <c r="C246" s="1875" t="s">
        <v>651</v>
      </c>
      <c r="D246" s="1876" t="s">
        <v>154</v>
      </c>
      <c r="E246" s="1876" t="s">
        <v>354</v>
      </c>
      <c r="F246" s="1876" t="s">
        <v>355</v>
      </c>
      <c r="G246" s="1876" t="s">
        <v>356</v>
      </c>
      <c r="H246" s="1877">
        <v>158508.91847</v>
      </c>
      <c r="I246" s="1877">
        <v>82000</v>
      </c>
      <c r="J246" s="1876" t="s">
        <v>357</v>
      </c>
      <c r="K246" s="1878">
        <v>44445</v>
      </c>
      <c r="L246" s="1876" t="s">
        <v>358</v>
      </c>
      <c r="M246" s="1878">
        <v>48113</v>
      </c>
      <c r="N246" s="1876" t="s">
        <v>359</v>
      </c>
      <c r="O246" s="1880">
        <v>46286</v>
      </c>
      <c r="P246" s="1875" t="s">
        <v>360</v>
      </c>
      <c r="Q246" s="1875" t="s">
        <v>723</v>
      </c>
      <c r="R246" s="1875" t="s">
        <v>652</v>
      </c>
      <c r="S246" s="1876" t="s">
        <v>361</v>
      </c>
      <c r="T246" s="1879" t="s">
        <v>653</v>
      </c>
      <c r="U246" s="1876" t="s">
        <v>360</v>
      </c>
      <c r="V246" s="1876" t="s">
        <v>363</v>
      </c>
      <c r="W246" s="1876" t="s">
        <v>360</v>
      </c>
      <c r="X246" s="1876" t="s">
        <v>154</v>
      </c>
      <c r="Y246" s="1876" t="s">
        <v>364</v>
      </c>
      <c r="Z246" s="1876" t="s">
        <v>154</v>
      </c>
      <c r="AA246" s="1876" t="s">
        <v>154</v>
      </c>
      <c r="AB246" s="1876" t="s">
        <v>154</v>
      </c>
      <c r="AC246" s="1876" t="s">
        <v>154</v>
      </c>
      <c r="AD246" s="1876" t="s">
        <v>154</v>
      </c>
      <c r="AE246" s="1876" t="s">
        <v>154</v>
      </c>
      <c r="AF246" s="1876" t="s">
        <v>359</v>
      </c>
      <c r="AG246" s="1875" t="s">
        <v>365</v>
      </c>
      <c r="AH246" s="1876" t="s">
        <v>366</v>
      </c>
      <c r="AI246" s="1876" t="s">
        <v>240</v>
      </c>
      <c r="AJ246" s="1876" t="s">
        <v>367</v>
      </c>
      <c r="AK246" s="1875" t="s">
        <v>368</v>
      </c>
      <c r="AL246" s="1876" t="s">
        <v>360</v>
      </c>
      <c r="AM246" s="1875" t="s">
        <v>154</v>
      </c>
    </row>
    <row r="247" spans="1:39" ht="79.2">
      <c r="A247" s="1875" t="s">
        <v>351</v>
      </c>
      <c r="B247" s="1875" t="s">
        <v>724</v>
      </c>
      <c r="C247" s="1875" t="s">
        <v>651</v>
      </c>
      <c r="D247" s="1876" t="s">
        <v>154</v>
      </c>
      <c r="E247" s="1876" t="s">
        <v>354</v>
      </c>
      <c r="F247" s="1876" t="s">
        <v>355</v>
      </c>
      <c r="G247" s="1876" t="s">
        <v>356</v>
      </c>
      <c r="H247" s="1877">
        <v>7732.1423599999998</v>
      </c>
      <c r="I247" s="1877">
        <v>4000</v>
      </c>
      <c r="J247" s="1876" t="s">
        <v>357</v>
      </c>
      <c r="K247" s="1878">
        <v>44445</v>
      </c>
      <c r="L247" s="1876" t="s">
        <v>358</v>
      </c>
      <c r="M247" s="1878">
        <v>48113</v>
      </c>
      <c r="N247" s="1876" t="s">
        <v>359</v>
      </c>
      <c r="O247" s="1880">
        <v>46286</v>
      </c>
      <c r="P247" s="1875" t="s">
        <v>360</v>
      </c>
      <c r="Q247" s="1875" t="s">
        <v>451</v>
      </c>
      <c r="R247" s="1875" t="s">
        <v>652</v>
      </c>
      <c r="S247" s="1876" t="s">
        <v>361</v>
      </c>
      <c r="T247" s="1879" t="s">
        <v>653</v>
      </c>
      <c r="U247" s="1876" t="s">
        <v>360</v>
      </c>
      <c r="V247" s="1876" t="s">
        <v>363</v>
      </c>
      <c r="W247" s="1876" t="s">
        <v>360</v>
      </c>
      <c r="X247" s="1876" t="s">
        <v>154</v>
      </c>
      <c r="Y247" s="1876" t="s">
        <v>364</v>
      </c>
      <c r="Z247" s="1876" t="s">
        <v>154</v>
      </c>
      <c r="AA247" s="1876" t="s">
        <v>154</v>
      </c>
      <c r="AB247" s="1876" t="s">
        <v>154</v>
      </c>
      <c r="AC247" s="1876" t="s">
        <v>154</v>
      </c>
      <c r="AD247" s="1876" t="s">
        <v>154</v>
      </c>
      <c r="AE247" s="1876" t="s">
        <v>154</v>
      </c>
      <c r="AF247" s="1876" t="s">
        <v>359</v>
      </c>
      <c r="AG247" s="1875" t="s">
        <v>365</v>
      </c>
      <c r="AH247" s="1876" t="s">
        <v>366</v>
      </c>
      <c r="AI247" s="1876" t="s">
        <v>240</v>
      </c>
      <c r="AJ247" s="1876" t="s">
        <v>367</v>
      </c>
      <c r="AK247" s="1875" t="s">
        <v>368</v>
      </c>
      <c r="AL247" s="1876" t="s">
        <v>360</v>
      </c>
      <c r="AM247" s="1875" t="s">
        <v>154</v>
      </c>
    </row>
    <row r="248" spans="1:39" ht="79.2">
      <c r="A248" s="1875" t="s">
        <v>351</v>
      </c>
      <c r="B248" s="1875" t="s">
        <v>725</v>
      </c>
      <c r="C248" s="1875" t="s">
        <v>651</v>
      </c>
      <c r="D248" s="1876" t="s">
        <v>154</v>
      </c>
      <c r="E248" s="1876" t="s">
        <v>354</v>
      </c>
      <c r="F248" s="1876" t="s">
        <v>355</v>
      </c>
      <c r="G248" s="1876" t="s">
        <v>356</v>
      </c>
      <c r="H248" s="1877">
        <v>3092.8569500000003</v>
      </c>
      <c r="I248" s="1877">
        <v>1600</v>
      </c>
      <c r="J248" s="1876" t="s">
        <v>357</v>
      </c>
      <c r="K248" s="1878">
        <v>44445</v>
      </c>
      <c r="L248" s="1876" t="s">
        <v>358</v>
      </c>
      <c r="M248" s="1878">
        <v>48113</v>
      </c>
      <c r="N248" s="1876" t="s">
        <v>359</v>
      </c>
      <c r="O248" s="1880">
        <v>46286</v>
      </c>
      <c r="P248" s="1875" t="s">
        <v>360</v>
      </c>
      <c r="Q248" s="1875" t="s">
        <v>520</v>
      </c>
      <c r="R248" s="1875" t="s">
        <v>652</v>
      </c>
      <c r="S248" s="1876" t="s">
        <v>361</v>
      </c>
      <c r="T248" s="1879" t="s">
        <v>653</v>
      </c>
      <c r="U248" s="1876" t="s">
        <v>360</v>
      </c>
      <c r="V248" s="1876" t="s">
        <v>363</v>
      </c>
      <c r="W248" s="1876" t="s">
        <v>360</v>
      </c>
      <c r="X248" s="1876" t="s">
        <v>154</v>
      </c>
      <c r="Y248" s="1876" t="s">
        <v>364</v>
      </c>
      <c r="Z248" s="1876" t="s">
        <v>154</v>
      </c>
      <c r="AA248" s="1876" t="s">
        <v>154</v>
      </c>
      <c r="AB248" s="1876" t="s">
        <v>154</v>
      </c>
      <c r="AC248" s="1876" t="s">
        <v>154</v>
      </c>
      <c r="AD248" s="1876" t="s">
        <v>154</v>
      </c>
      <c r="AE248" s="1876" t="s">
        <v>154</v>
      </c>
      <c r="AF248" s="1876" t="s">
        <v>359</v>
      </c>
      <c r="AG248" s="1875" t="s">
        <v>365</v>
      </c>
      <c r="AH248" s="1876" t="s">
        <v>366</v>
      </c>
      <c r="AI248" s="1876" t="s">
        <v>240</v>
      </c>
      <c r="AJ248" s="1876" t="s">
        <v>367</v>
      </c>
      <c r="AK248" s="1875" t="s">
        <v>368</v>
      </c>
      <c r="AL248" s="1876" t="s">
        <v>360</v>
      </c>
      <c r="AM248" s="1875" t="s">
        <v>154</v>
      </c>
    </row>
    <row r="249" spans="1:39" ht="79.2">
      <c r="A249" s="1875" t="s">
        <v>351</v>
      </c>
      <c r="B249" s="1875" t="s">
        <v>726</v>
      </c>
      <c r="C249" s="1875" t="s">
        <v>651</v>
      </c>
      <c r="D249" s="1876" t="s">
        <v>154</v>
      </c>
      <c r="E249" s="1876" t="s">
        <v>354</v>
      </c>
      <c r="F249" s="1876" t="s">
        <v>355</v>
      </c>
      <c r="G249" s="1876" t="s">
        <v>356</v>
      </c>
      <c r="H249" s="1877">
        <v>3866.0711799999999</v>
      </c>
      <c r="I249" s="1877">
        <v>2000</v>
      </c>
      <c r="J249" s="1876" t="s">
        <v>357</v>
      </c>
      <c r="K249" s="1878">
        <v>44445</v>
      </c>
      <c r="L249" s="1876" t="s">
        <v>358</v>
      </c>
      <c r="M249" s="1878">
        <v>48113</v>
      </c>
      <c r="N249" s="1876" t="s">
        <v>359</v>
      </c>
      <c r="O249" s="1880">
        <v>46286</v>
      </c>
      <c r="P249" s="1875" t="s">
        <v>360</v>
      </c>
      <c r="Q249" s="1875" t="s">
        <v>397</v>
      </c>
      <c r="R249" s="1875" t="s">
        <v>652</v>
      </c>
      <c r="S249" s="1876" t="s">
        <v>361</v>
      </c>
      <c r="T249" s="1879" t="s">
        <v>653</v>
      </c>
      <c r="U249" s="1876" t="s">
        <v>360</v>
      </c>
      <c r="V249" s="1876" t="s">
        <v>363</v>
      </c>
      <c r="W249" s="1876" t="s">
        <v>360</v>
      </c>
      <c r="X249" s="1876" t="s">
        <v>154</v>
      </c>
      <c r="Y249" s="1876" t="s">
        <v>364</v>
      </c>
      <c r="Z249" s="1876" t="s">
        <v>154</v>
      </c>
      <c r="AA249" s="1876" t="s">
        <v>154</v>
      </c>
      <c r="AB249" s="1876" t="s">
        <v>154</v>
      </c>
      <c r="AC249" s="1876" t="s">
        <v>154</v>
      </c>
      <c r="AD249" s="1876" t="s">
        <v>154</v>
      </c>
      <c r="AE249" s="1876" t="s">
        <v>154</v>
      </c>
      <c r="AF249" s="1876" t="s">
        <v>359</v>
      </c>
      <c r="AG249" s="1875" t="s">
        <v>365</v>
      </c>
      <c r="AH249" s="1876" t="s">
        <v>366</v>
      </c>
      <c r="AI249" s="1876" t="s">
        <v>240</v>
      </c>
      <c r="AJ249" s="1876" t="s">
        <v>367</v>
      </c>
      <c r="AK249" s="1875" t="s">
        <v>368</v>
      </c>
      <c r="AL249" s="1876" t="s">
        <v>360</v>
      </c>
      <c r="AM249" s="1875" t="s">
        <v>154</v>
      </c>
    </row>
    <row r="250" spans="1:39" ht="79.2">
      <c r="A250" s="1875" t="s">
        <v>351</v>
      </c>
      <c r="B250" s="1875" t="s">
        <v>727</v>
      </c>
      <c r="C250" s="1875" t="s">
        <v>651</v>
      </c>
      <c r="D250" s="1876" t="s">
        <v>154</v>
      </c>
      <c r="E250" s="1876" t="s">
        <v>354</v>
      </c>
      <c r="F250" s="1876" t="s">
        <v>355</v>
      </c>
      <c r="G250" s="1876" t="s">
        <v>356</v>
      </c>
      <c r="H250" s="1877">
        <v>16237.498960000001</v>
      </c>
      <c r="I250" s="1877">
        <v>8400</v>
      </c>
      <c r="J250" s="1876" t="s">
        <v>357</v>
      </c>
      <c r="K250" s="1878">
        <v>44445</v>
      </c>
      <c r="L250" s="1876" t="s">
        <v>358</v>
      </c>
      <c r="M250" s="1878">
        <v>48113</v>
      </c>
      <c r="N250" s="1876" t="s">
        <v>359</v>
      </c>
      <c r="O250" s="1880">
        <v>46286</v>
      </c>
      <c r="P250" s="1875" t="s">
        <v>360</v>
      </c>
      <c r="Q250" s="1875" t="s">
        <v>728</v>
      </c>
      <c r="R250" s="1875" t="s">
        <v>652</v>
      </c>
      <c r="S250" s="1876" t="s">
        <v>361</v>
      </c>
      <c r="T250" s="1879" t="s">
        <v>653</v>
      </c>
      <c r="U250" s="1876" t="s">
        <v>360</v>
      </c>
      <c r="V250" s="1876" t="s">
        <v>363</v>
      </c>
      <c r="W250" s="1876" t="s">
        <v>360</v>
      </c>
      <c r="X250" s="1876" t="s">
        <v>154</v>
      </c>
      <c r="Y250" s="1876" t="s">
        <v>364</v>
      </c>
      <c r="Z250" s="1876" t="s">
        <v>154</v>
      </c>
      <c r="AA250" s="1876" t="s">
        <v>154</v>
      </c>
      <c r="AB250" s="1876" t="s">
        <v>154</v>
      </c>
      <c r="AC250" s="1876" t="s">
        <v>154</v>
      </c>
      <c r="AD250" s="1876" t="s">
        <v>154</v>
      </c>
      <c r="AE250" s="1876" t="s">
        <v>154</v>
      </c>
      <c r="AF250" s="1876" t="s">
        <v>359</v>
      </c>
      <c r="AG250" s="1875" t="s">
        <v>365</v>
      </c>
      <c r="AH250" s="1876" t="s">
        <v>366</v>
      </c>
      <c r="AI250" s="1876" t="s">
        <v>240</v>
      </c>
      <c r="AJ250" s="1876" t="s">
        <v>367</v>
      </c>
      <c r="AK250" s="1875" t="s">
        <v>368</v>
      </c>
      <c r="AL250" s="1876" t="s">
        <v>360</v>
      </c>
      <c r="AM250" s="1875" t="s">
        <v>154</v>
      </c>
    </row>
    <row r="251" spans="1:39" ht="79.2">
      <c r="A251" s="1875" t="s">
        <v>351</v>
      </c>
      <c r="B251" s="1875" t="s">
        <v>729</v>
      </c>
      <c r="C251" s="1875" t="s">
        <v>651</v>
      </c>
      <c r="D251" s="1876" t="s">
        <v>154</v>
      </c>
      <c r="E251" s="1876" t="s">
        <v>354</v>
      </c>
      <c r="F251" s="1876" t="s">
        <v>355</v>
      </c>
      <c r="G251" s="1876" t="s">
        <v>356</v>
      </c>
      <c r="H251" s="1877">
        <v>20876.784379999997</v>
      </c>
      <c r="I251" s="1877">
        <v>10800</v>
      </c>
      <c r="J251" s="1876" t="s">
        <v>357</v>
      </c>
      <c r="K251" s="1878">
        <v>44445</v>
      </c>
      <c r="L251" s="1876" t="s">
        <v>358</v>
      </c>
      <c r="M251" s="1878">
        <v>48113</v>
      </c>
      <c r="N251" s="1876" t="s">
        <v>359</v>
      </c>
      <c r="O251" s="1880">
        <v>46286</v>
      </c>
      <c r="P251" s="1875" t="s">
        <v>360</v>
      </c>
      <c r="Q251" s="1875" t="s">
        <v>730</v>
      </c>
      <c r="R251" s="1875" t="s">
        <v>652</v>
      </c>
      <c r="S251" s="1876" t="s">
        <v>361</v>
      </c>
      <c r="T251" s="1879" t="s">
        <v>653</v>
      </c>
      <c r="U251" s="1876" t="s">
        <v>360</v>
      </c>
      <c r="V251" s="1876" t="s">
        <v>363</v>
      </c>
      <c r="W251" s="1876" t="s">
        <v>360</v>
      </c>
      <c r="X251" s="1876" t="s">
        <v>154</v>
      </c>
      <c r="Y251" s="1876" t="s">
        <v>364</v>
      </c>
      <c r="Z251" s="1876" t="s">
        <v>154</v>
      </c>
      <c r="AA251" s="1876" t="s">
        <v>154</v>
      </c>
      <c r="AB251" s="1876" t="s">
        <v>154</v>
      </c>
      <c r="AC251" s="1876" t="s">
        <v>154</v>
      </c>
      <c r="AD251" s="1876" t="s">
        <v>154</v>
      </c>
      <c r="AE251" s="1876" t="s">
        <v>154</v>
      </c>
      <c r="AF251" s="1876" t="s">
        <v>359</v>
      </c>
      <c r="AG251" s="1875" t="s">
        <v>365</v>
      </c>
      <c r="AH251" s="1876" t="s">
        <v>366</v>
      </c>
      <c r="AI251" s="1876" t="s">
        <v>240</v>
      </c>
      <c r="AJ251" s="1876" t="s">
        <v>367</v>
      </c>
      <c r="AK251" s="1875" t="s">
        <v>368</v>
      </c>
      <c r="AL251" s="1876" t="s">
        <v>360</v>
      </c>
      <c r="AM251" s="1875" t="s">
        <v>154</v>
      </c>
    </row>
    <row r="252" spans="1:39" ht="79.2">
      <c r="A252" s="1875" t="s">
        <v>351</v>
      </c>
      <c r="B252" s="1875" t="s">
        <v>731</v>
      </c>
      <c r="C252" s="1875" t="s">
        <v>651</v>
      </c>
      <c r="D252" s="1876" t="s">
        <v>154</v>
      </c>
      <c r="E252" s="1876" t="s">
        <v>354</v>
      </c>
      <c r="F252" s="1876" t="s">
        <v>355</v>
      </c>
      <c r="G252" s="1876" t="s">
        <v>356</v>
      </c>
      <c r="H252" s="1877">
        <v>3092.8569500000003</v>
      </c>
      <c r="I252" s="1877">
        <v>1600</v>
      </c>
      <c r="J252" s="1876" t="s">
        <v>357</v>
      </c>
      <c r="K252" s="1878">
        <v>44445</v>
      </c>
      <c r="L252" s="1876" t="s">
        <v>358</v>
      </c>
      <c r="M252" s="1878">
        <v>48113</v>
      </c>
      <c r="N252" s="1876" t="s">
        <v>359</v>
      </c>
      <c r="O252" s="1880">
        <v>46286</v>
      </c>
      <c r="P252" s="1875" t="s">
        <v>360</v>
      </c>
      <c r="Q252" s="1875" t="s">
        <v>520</v>
      </c>
      <c r="R252" s="1875" t="s">
        <v>652</v>
      </c>
      <c r="S252" s="1876" t="s">
        <v>361</v>
      </c>
      <c r="T252" s="1879" t="s">
        <v>653</v>
      </c>
      <c r="U252" s="1876" t="s">
        <v>360</v>
      </c>
      <c r="V252" s="1876" t="s">
        <v>363</v>
      </c>
      <c r="W252" s="1876" t="s">
        <v>360</v>
      </c>
      <c r="X252" s="1876" t="s">
        <v>154</v>
      </c>
      <c r="Y252" s="1876" t="s">
        <v>364</v>
      </c>
      <c r="Z252" s="1876" t="s">
        <v>154</v>
      </c>
      <c r="AA252" s="1876" t="s">
        <v>154</v>
      </c>
      <c r="AB252" s="1876" t="s">
        <v>154</v>
      </c>
      <c r="AC252" s="1876" t="s">
        <v>154</v>
      </c>
      <c r="AD252" s="1876" t="s">
        <v>154</v>
      </c>
      <c r="AE252" s="1876" t="s">
        <v>154</v>
      </c>
      <c r="AF252" s="1876" t="s">
        <v>359</v>
      </c>
      <c r="AG252" s="1875" t="s">
        <v>365</v>
      </c>
      <c r="AH252" s="1876" t="s">
        <v>366</v>
      </c>
      <c r="AI252" s="1876" t="s">
        <v>240</v>
      </c>
      <c r="AJ252" s="1876" t="s">
        <v>367</v>
      </c>
      <c r="AK252" s="1875" t="s">
        <v>368</v>
      </c>
      <c r="AL252" s="1876" t="s">
        <v>360</v>
      </c>
      <c r="AM252" s="1875" t="s">
        <v>154</v>
      </c>
    </row>
    <row r="253" spans="1:39" ht="79.2">
      <c r="A253" s="1875" t="s">
        <v>351</v>
      </c>
      <c r="B253" s="1875" t="s">
        <v>732</v>
      </c>
      <c r="C253" s="1875" t="s">
        <v>651</v>
      </c>
      <c r="D253" s="1876" t="s">
        <v>154</v>
      </c>
      <c r="E253" s="1876" t="s">
        <v>354</v>
      </c>
      <c r="F253" s="1876" t="s">
        <v>355</v>
      </c>
      <c r="G253" s="1876" t="s">
        <v>356</v>
      </c>
      <c r="H253" s="1877">
        <v>102837.49343999999</v>
      </c>
      <c r="I253" s="1877">
        <v>53200</v>
      </c>
      <c r="J253" s="1876" t="s">
        <v>357</v>
      </c>
      <c r="K253" s="1878">
        <v>44445</v>
      </c>
      <c r="L253" s="1876" t="s">
        <v>358</v>
      </c>
      <c r="M253" s="1878">
        <v>48113</v>
      </c>
      <c r="N253" s="1876" t="s">
        <v>359</v>
      </c>
      <c r="O253" s="1880">
        <v>46286</v>
      </c>
      <c r="P253" s="1875" t="s">
        <v>360</v>
      </c>
      <c r="Q253" s="1875" t="s">
        <v>733</v>
      </c>
      <c r="R253" s="1875" t="s">
        <v>652</v>
      </c>
      <c r="S253" s="1876" t="s">
        <v>361</v>
      </c>
      <c r="T253" s="1879" t="s">
        <v>653</v>
      </c>
      <c r="U253" s="1876" t="s">
        <v>360</v>
      </c>
      <c r="V253" s="1876" t="s">
        <v>363</v>
      </c>
      <c r="W253" s="1876" t="s">
        <v>360</v>
      </c>
      <c r="X253" s="1876" t="s">
        <v>154</v>
      </c>
      <c r="Y253" s="1876" t="s">
        <v>364</v>
      </c>
      <c r="Z253" s="1876" t="s">
        <v>154</v>
      </c>
      <c r="AA253" s="1876" t="s">
        <v>154</v>
      </c>
      <c r="AB253" s="1876" t="s">
        <v>154</v>
      </c>
      <c r="AC253" s="1876" t="s">
        <v>154</v>
      </c>
      <c r="AD253" s="1876" t="s">
        <v>154</v>
      </c>
      <c r="AE253" s="1876" t="s">
        <v>154</v>
      </c>
      <c r="AF253" s="1876" t="s">
        <v>359</v>
      </c>
      <c r="AG253" s="1875" t="s">
        <v>365</v>
      </c>
      <c r="AH253" s="1876" t="s">
        <v>366</v>
      </c>
      <c r="AI253" s="1876" t="s">
        <v>240</v>
      </c>
      <c r="AJ253" s="1876" t="s">
        <v>367</v>
      </c>
      <c r="AK253" s="1875" t="s">
        <v>368</v>
      </c>
      <c r="AL253" s="1876" t="s">
        <v>360</v>
      </c>
      <c r="AM253" s="1875" t="s">
        <v>154</v>
      </c>
    </row>
    <row r="254" spans="1:39" ht="79.2">
      <c r="A254" s="1875" t="s">
        <v>351</v>
      </c>
      <c r="B254" s="1875" t="s">
        <v>734</v>
      </c>
      <c r="C254" s="1875" t="s">
        <v>651</v>
      </c>
      <c r="D254" s="1876" t="s">
        <v>154</v>
      </c>
      <c r="E254" s="1876" t="s">
        <v>354</v>
      </c>
      <c r="F254" s="1876" t="s">
        <v>355</v>
      </c>
      <c r="G254" s="1876" t="s">
        <v>356</v>
      </c>
      <c r="H254" s="1877">
        <v>70362.495510000008</v>
      </c>
      <c r="I254" s="1877">
        <v>36400</v>
      </c>
      <c r="J254" s="1876" t="s">
        <v>357</v>
      </c>
      <c r="K254" s="1878">
        <v>44445</v>
      </c>
      <c r="L254" s="1876" t="s">
        <v>358</v>
      </c>
      <c r="M254" s="1878">
        <v>48113</v>
      </c>
      <c r="N254" s="1876" t="s">
        <v>359</v>
      </c>
      <c r="O254" s="1880">
        <v>46286</v>
      </c>
      <c r="P254" s="1875" t="s">
        <v>360</v>
      </c>
      <c r="Q254" s="1875" t="s">
        <v>735</v>
      </c>
      <c r="R254" s="1875" t="s">
        <v>652</v>
      </c>
      <c r="S254" s="1876" t="s">
        <v>361</v>
      </c>
      <c r="T254" s="1879" t="s">
        <v>653</v>
      </c>
      <c r="U254" s="1876" t="s">
        <v>360</v>
      </c>
      <c r="V254" s="1876" t="s">
        <v>363</v>
      </c>
      <c r="W254" s="1876" t="s">
        <v>360</v>
      </c>
      <c r="X254" s="1876" t="s">
        <v>154</v>
      </c>
      <c r="Y254" s="1876" t="s">
        <v>364</v>
      </c>
      <c r="Z254" s="1876" t="s">
        <v>154</v>
      </c>
      <c r="AA254" s="1876" t="s">
        <v>154</v>
      </c>
      <c r="AB254" s="1876" t="s">
        <v>154</v>
      </c>
      <c r="AC254" s="1876" t="s">
        <v>154</v>
      </c>
      <c r="AD254" s="1876" t="s">
        <v>154</v>
      </c>
      <c r="AE254" s="1876" t="s">
        <v>154</v>
      </c>
      <c r="AF254" s="1876" t="s">
        <v>359</v>
      </c>
      <c r="AG254" s="1875" t="s">
        <v>365</v>
      </c>
      <c r="AH254" s="1876" t="s">
        <v>366</v>
      </c>
      <c r="AI254" s="1876" t="s">
        <v>240</v>
      </c>
      <c r="AJ254" s="1876" t="s">
        <v>367</v>
      </c>
      <c r="AK254" s="1875" t="s">
        <v>368</v>
      </c>
      <c r="AL254" s="1876" t="s">
        <v>360</v>
      </c>
      <c r="AM254" s="1875" t="s">
        <v>154</v>
      </c>
    </row>
    <row r="255" spans="1:39" ht="79.2">
      <c r="A255" s="1875" t="s">
        <v>351</v>
      </c>
      <c r="B255" s="1875" t="s">
        <v>736</v>
      </c>
      <c r="C255" s="1875" t="s">
        <v>651</v>
      </c>
      <c r="D255" s="1876" t="s">
        <v>154</v>
      </c>
      <c r="E255" s="1876" t="s">
        <v>354</v>
      </c>
      <c r="F255" s="1876" t="s">
        <v>355</v>
      </c>
      <c r="G255" s="1876" t="s">
        <v>356</v>
      </c>
      <c r="H255" s="1877">
        <v>10052.20125</v>
      </c>
      <c r="I255" s="1877">
        <v>5200</v>
      </c>
      <c r="J255" s="1876" t="s">
        <v>357</v>
      </c>
      <c r="K255" s="1878">
        <v>44445</v>
      </c>
      <c r="L255" s="1876" t="s">
        <v>358</v>
      </c>
      <c r="M255" s="1878">
        <v>48142</v>
      </c>
      <c r="N255" s="1876" t="s">
        <v>359</v>
      </c>
      <c r="O255" s="1880">
        <v>46316</v>
      </c>
      <c r="P255" s="1875" t="s">
        <v>360</v>
      </c>
      <c r="Q255" s="1875" t="s">
        <v>669</v>
      </c>
      <c r="R255" s="1875" t="s">
        <v>671</v>
      </c>
      <c r="S255" s="1876" t="s">
        <v>361</v>
      </c>
      <c r="T255" s="1879" t="s">
        <v>653</v>
      </c>
      <c r="U255" s="1876" t="s">
        <v>360</v>
      </c>
      <c r="V255" s="1876" t="s">
        <v>363</v>
      </c>
      <c r="W255" s="1876" t="s">
        <v>360</v>
      </c>
      <c r="X255" s="1876" t="s">
        <v>154</v>
      </c>
      <c r="Y255" s="1876" t="s">
        <v>364</v>
      </c>
      <c r="Z255" s="1876" t="s">
        <v>154</v>
      </c>
      <c r="AA255" s="1876" t="s">
        <v>154</v>
      </c>
      <c r="AB255" s="1876" t="s">
        <v>154</v>
      </c>
      <c r="AC255" s="1876" t="s">
        <v>154</v>
      </c>
      <c r="AD255" s="1876" t="s">
        <v>154</v>
      </c>
      <c r="AE255" s="1876" t="s">
        <v>154</v>
      </c>
      <c r="AF255" s="1876" t="s">
        <v>359</v>
      </c>
      <c r="AG255" s="1875" t="s">
        <v>365</v>
      </c>
      <c r="AH255" s="1876" t="s">
        <v>366</v>
      </c>
      <c r="AI255" s="1876" t="s">
        <v>240</v>
      </c>
      <c r="AJ255" s="1876" t="s">
        <v>367</v>
      </c>
      <c r="AK255" s="1875" t="s">
        <v>368</v>
      </c>
      <c r="AL255" s="1876" t="s">
        <v>360</v>
      </c>
      <c r="AM255" s="1875" t="s">
        <v>154</v>
      </c>
    </row>
    <row r="256" spans="1:39" ht="79.2">
      <c r="A256" s="1875" t="s">
        <v>351</v>
      </c>
      <c r="B256" s="1875" t="s">
        <v>737</v>
      </c>
      <c r="C256" s="1875" t="s">
        <v>651</v>
      </c>
      <c r="D256" s="1876" t="s">
        <v>154</v>
      </c>
      <c r="E256" s="1876" t="s">
        <v>354</v>
      </c>
      <c r="F256" s="1876" t="s">
        <v>355</v>
      </c>
      <c r="G256" s="1876" t="s">
        <v>356</v>
      </c>
      <c r="H256" s="1877">
        <v>773.24625000000003</v>
      </c>
      <c r="I256" s="1877">
        <v>400</v>
      </c>
      <c r="J256" s="1876" t="s">
        <v>357</v>
      </c>
      <c r="K256" s="1878">
        <v>44445</v>
      </c>
      <c r="L256" s="1876" t="s">
        <v>358</v>
      </c>
      <c r="M256" s="1878">
        <v>48142</v>
      </c>
      <c r="N256" s="1876" t="s">
        <v>359</v>
      </c>
      <c r="O256" s="1880">
        <v>46316</v>
      </c>
      <c r="P256" s="1875" t="s">
        <v>360</v>
      </c>
      <c r="Q256" s="1875" t="s">
        <v>460</v>
      </c>
      <c r="R256" s="1875" t="s">
        <v>671</v>
      </c>
      <c r="S256" s="1876" t="s">
        <v>361</v>
      </c>
      <c r="T256" s="1879" t="s">
        <v>653</v>
      </c>
      <c r="U256" s="1876" t="s">
        <v>360</v>
      </c>
      <c r="V256" s="1876" t="s">
        <v>363</v>
      </c>
      <c r="W256" s="1876" t="s">
        <v>360</v>
      </c>
      <c r="X256" s="1876" t="s">
        <v>154</v>
      </c>
      <c r="Y256" s="1876" t="s">
        <v>364</v>
      </c>
      <c r="Z256" s="1876" t="s">
        <v>154</v>
      </c>
      <c r="AA256" s="1876" t="s">
        <v>154</v>
      </c>
      <c r="AB256" s="1876" t="s">
        <v>154</v>
      </c>
      <c r="AC256" s="1876" t="s">
        <v>154</v>
      </c>
      <c r="AD256" s="1876" t="s">
        <v>154</v>
      </c>
      <c r="AE256" s="1876" t="s">
        <v>154</v>
      </c>
      <c r="AF256" s="1876" t="s">
        <v>359</v>
      </c>
      <c r="AG256" s="1875" t="s">
        <v>365</v>
      </c>
      <c r="AH256" s="1876" t="s">
        <v>366</v>
      </c>
      <c r="AI256" s="1876" t="s">
        <v>240</v>
      </c>
      <c r="AJ256" s="1876" t="s">
        <v>367</v>
      </c>
      <c r="AK256" s="1875" t="s">
        <v>368</v>
      </c>
      <c r="AL256" s="1876" t="s">
        <v>360</v>
      </c>
      <c r="AM256" s="1875" t="s">
        <v>154</v>
      </c>
    </row>
    <row r="257" spans="1:39" ht="79.2">
      <c r="A257" s="1875" t="s">
        <v>351</v>
      </c>
      <c r="B257" s="1875" t="s">
        <v>738</v>
      </c>
      <c r="C257" s="1875" t="s">
        <v>651</v>
      </c>
      <c r="D257" s="1876" t="s">
        <v>154</v>
      </c>
      <c r="E257" s="1876" t="s">
        <v>354</v>
      </c>
      <c r="F257" s="1876" t="s">
        <v>355</v>
      </c>
      <c r="G257" s="1876" t="s">
        <v>356</v>
      </c>
      <c r="H257" s="1877">
        <v>3092.9850000000001</v>
      </c>
      <c r="I257" s="1877">
        <v>1600</v>
      </c>
      <c r="J257" s="1876" t="s">
        <v>357</v>
      </c>
      <c r="K257" s="1878">
        <v>44445</v>
      </c>
      <c r="L257" s="1876" t="s">
        <v>358</v>
      </c>
      <c r="M257" s="1878">
        <v>48142</v>
      </c>
      <c r="N257" s="1876" t="s">
        <v>359</v>
      </c>
      <c r="O257" s="1880">
        <v>46316</v>
      </c>
      <c r="P257" s="1875" t="s">
        <v>360</v>
      </c>
      <c r="Q257" s="1875" t="s">
        <v>520</v>
      </c>
      <c r="R257" s="1875" t="s">
        <v>671</v>
      </c>
      <c r="S257" s="1876" t="s">
        <v>361</v>
      </c>
      <c r="T257" s="1879" t="s">
        <v>653</v>
      </c>
      <c r="U257" s="1876" t="s">
        <v>360</v>
      </c>
      <c r="V257" s="1876" t="s">
        <v>363</v>
      </c>
      <c r="W257" s="1876" t="s">
        <v>360</v>
      </c>
      <c r="X257" s="1876" t="s">
        <v>154</v>
      </c>
      <c r="Y257" s="1876" t="s">
        <v>364</v>
      </c>
      <c r="Z257" s="1876" t="s">
        <v>154</v>
      </c>
      <c r="AA257" s="1876" t="s">
        <v>154</v>
      </c>
      <c r="AB257" s="1876" t="s">
        <v>154</v>
      </c>
      <c r="AC257" s="1876" t="s">
        <v>154</v>
      </c>
      <c r="AD257" s="1876" t="s">
        <v>154</v>
      </c>
      <c r="AE257" s="1876" t="s">
        <v>154</v>
      </c>
      <c r="AF257" s="1876" t="s">
        <v>359</v>
      </c>
      <c r="AG257" s="1875" t="s">
        <v>365</v>
      </c>
      <c r="AH257" s="1876" t="s">
        <v>366</v>
      </c>
      <c r="AI257" s="1876" t="s">
        <v>240</v>
      </c>
      <c r="AJ257" s="1876" t="s">
        <v>367</v>
      </c>
      <c r="AK257" s="1875" t="s">
        <v>368</v>
      </c>
      <c r="AL257" s="1876" t="s">
        <v>360</v>
      </c>
      <c r="AM257" s="1875" t="s">
        <v>154</v>
      </c>
    </row>
    <row r="258" spans="1:39" ht="79.2">
      <c r="A258" s="1875" t="s">
        <v>351</v>
      </c>
      <c r="B258" s="1875" t="s">
        <v>739</v>
      </c>
      <c r="C258" s="1875" t="s">
        <v>651</v>
      </c>
      <c r="D258" s="1876" t="s">
        <v>154</v>
      </c>
      <c r="E258" s="1876" t="s">
        <v>354</v>
      </c>
      <c r="F258" s="1876" t="s">
        <v>355</v>
      </c>
      <c r="G258" s="1876" t="s">
        <v>356</v>
      </c>
      <c r="H258" s="1877">
        <v>5412.7237500000001</v>
      </c>
      <c r="I258" s="1877">
        <v>2800</v>
      </c>
      <c r="J258" s="1876" t="s">
        <v>357</v>
      </c>
      <c r="K258" s="1878">
        <v>44445</v>
      </c>
      <c r="L258" s="1876" t="s">
        <v>358</v>
      </c>
      <c r="M258" s="1878">
        <v>48142</v>
      </c>
      <c r="N258" s="1876" t="s">
        <v>359</v>
      </c>
      <c r="O258" s="1880">
        <v>46316</v>
      </c>
      <c r="P258" s="1875" t="s">
        <v>360</v>
      </c>
      <c r="Q258" s="1875" t="s">
        <v>527</v>
      </c>
      <c r="R258" s="1875" t="s">
        <v>671</v>
      </c>
      <c r="S258" s="1876" t="s">
        <v>361</v>
      </c>
      <c r="T258" s="1879" t="s">
        <v>653</v>
      </c>
      <c r="U258" s="1876" t="s">
        <v>360</v>
      </c>
      <c r="V258" s="1876" t="s">
        <v>363</v>
      </c>
      <c r="W258" s="1876" t="s">
        <v>360</v>
      </c>
      <c r="X258" s="1876" t="s">
        <v>154</v>
      </c>
      <c r="Y258" s="1876" t="s">
        <v>364</v>
      </c>
      <c r="Z258" s="1876" t="s">
        <v>154</v>
      </c>
      <c r="AA258" s="1876" t="s">
        <v>154</v>
      </c>
      <c r="AB258" s="1876" t="s">
        <v>154</v>
      </c>
      <c r="AC258" s="1876" t="s">
        <v>154</v>
      </c>
      <c r="AD258" s="1876" t="s">
        <v>154</v>
      </c>
      <c r="AE258" s="1876" t="s">
        <v>154</v>
      </c>
      <c r="AF258" s="1876" t="s">
        <v>359</v>
      </c>
      <c r="AG258" s="1875" t="s">
        <v>365</v>
      </c>
      <c r="AH258" s="1876" t="s">
        <v>366</v>
      </c>
      <c r="AI258" s="1876" t="s">
        <v>240</v>
      </c>
      <c r="AJ258" s="1876" t="s">
        <v>367</v>
      </c>
      <c r="AK258" s="1875" t="s">
        <v>368</v>
      </c>
      <c r="AL258" s="1876" t="s">
        <v>360</v>
      </c>
      <c r="AM258" s="1875" t="s">
        <v>154</v>
      </c>
    </row>
    <row r="259" spans="1:39" ht="79.2">
      <c r="A259" s="1875" t="s">
        <v>351</v>
      </c>
      <c r="B259" s="1875" t="s">
        <v>740</v>
      </c>
      <c r="C259" s="1875" t="s">
        <v>651</v>
      </c>
      <c r="D259" s="1876" t="s">
        <v>154</v>
      </c>
      <c r="E259" s="1876" t="s">
        <v>354</v>
      </c>
      <c r="F259" s="1876" t="s">
        <v>355</v>
      </c>
      <c r="G259" s="1876" t="s">
        <v>356</v>
      </c>
      <c r="H259" s="1877">
        <v>31692.493770000001</v>
      </c>
      <c r="I259" s="1877">
        <v>16400</v>
      </c>
      <c r="J259" s="1876" t="s">
        <v>357</v>
      </c>
      <c r="K259" s="1878">
        <v>44447</v>
      </c>
      <c r="L259" s="1876" t="s">
        <v>358</v>
      </c>
      <c r="M259" s="1878">
        <v>48113</v>
      </c>
      <c r="N259" s="1876" t="s">
        <v>359</v>
      </c>
      <c r="O259" s="1880">
        <v>46286</v>
      </c>
      <c r="P259" s="1875" t="s">
        <v>360</v>
      </c>
      <c r="Q259" s="1875" t="s">
        <v>741</v>
      </c>
      <c r="R259" s="1875" t="s">
        <v>652</v>
      </c>
      <c r="S259" s="1876" t="s">
        <v>361</v>
      </c>
      <c r="T259" s="1879" t="s">
        <v>653</v>
      </c>
      <c r="U259" s="1876" t="s">
        <v>360</v>
      </c>
      <c r="V259" s="1876" t="s">
        <v>363</v>
      </c>
      <c r="W259" s="1876" t="s">
        <v>360</v>
      </c>
      <c r="X259" s="1876" t="s">
        <v>154</v>
      </c>
      <c r="Y259" s="1876" t="s">
        <v>364</v>
      </c>
      <c r="Z259" s="1876" t="s">
        <v>154</v>
      </c>
      <c r="AA259" s="1876" t="s">
        <v>154</v>
      </c>
      <c r="AB259" s="1876" t="s">
        <v>154</v>
      </c>
      <c r="AC259" s="1876" t="s">
        <v>154</v>
      </c>
      <c r="AD259" s="1876" t="s">
        <v>154</v>
      </c>
      <c r="AE259" s="1876" t="s">
        <v>154</v>
      </c>
      <c r="AF259" s="1876" t="s">
        <v>359</v>
      </c>
      <c r="AG259" s="1875" t="s">
        <v>365</v>
      </c>
      <c r="AH259" s="1876" t="s">
        <v>366</v>
      </c>
      <c r="AI259" s="1876" t="s">
        <v>240</v>
      </c>
      <c r="AJ259" s="1876" t="s">
        <v>367</v>
      </c>
      <c r="AK259" s="1875" t="s">
        <v>368</v>
      </c>
      <c r="AL259" s="1876" t="s">
        <v>360</v>
      </c>
      <c r="AM259" s="1875" t="s">
        <v>154</v>
      </c>
    </row>
    <row r="260" spans="1:39" ht="79.2">
      <c r="A260" s="1875" t="s">
        <v>351</v>
      </c>
      <c r="B260" s="1875" t="s">
        <v>742</v>
      </c>
      <c r="C260" s="1875" t="s">
        <v>651</v>
      </c>
      <c r="D260" s="1876" t="s">
        <v>154</v>
      </c>
      <c r="E260" s="1876" t="s">
        <v>354</v>
      </c>
      <c r="F260" s="1876" t="s">
        <v>355</v>
      </c>
      <c r="G260" s="1876" t="s">
        <v>356</v>
      </c>
      <c r="H260" s="1877">
        <v>2318.9629599999998</v>
      </c>
      <c r="I260" s="1877">
        <v>1200</v>
      </c>
      <c r="J260" s="1876" t="s">
        <v>357</v>
      </c>
      <c r="K260" s="1878">
        <v>44447</v>
      </c>
      <c r="L260" s="1876" t="s">
        <v>358</v>
      </c>
      <c r="M260" s="1878">
        <v>48113</v>
      </c>
      <c r="N260" s="1876" t="s">
        <v>359</v>
      </c>
      <c r="O260" s="1880">
        <v>46286</v>
      </c>
      <c r="P260" s="1875" t="s">
        <v>360</v>
      </c>
      <c r="Q260" s="1875" t="s">
        <v>462</v>
      </c>
      <c r="R260" s="1875" t="s">
        <v>652</v>
      </c>
      <c r="S260" s="1876" t="s">
        <v>361</v>
      </c>
      <c r="T260" s="1879" t="s">
        <v>653</v>
      </c>
      <c r="U260" s="1876" t="s">
        <v>360</v>
      </c>
      <c r="V260" s="1876" t="s">
        <v>363</v>
      </c>
      <c r="W260" s="1876" t="s">
        <v>360</v>
      </c>
      <c r="X260" s="1876" t="s">
        <v>154</v>
      </c>
      <c r="Y260" s="1876" t="s">
        <v>364</v>
      </c>
      <c r="Z260" s="1876" t="s">
        <v>154</v>
      </c>
      <c r="AA260" s="1876" t="s">
        <v>154</v>
      </c>
      <c r="AB260" s="1876" t="s">
        <v>154</v>
      </c>
      <c r="AC260" s="1876" t="s">
        <v>154</v>
      </c>
      <c r="AD260" s="1876" t="s">
        <v>154</v>
      </c>
      <c r="AE260" s="1876" t="s">
        <v>154</v>
      </c>
      <c r="AF260" s="1876" t="s">
        <v>359</v>
      </c>
      <c r="AG260" s="1875" t="s">
        <v>365</v>
      </c>
      <c r="AH260" s="1876" t="s">
        <v>366</v>
      </c>
      <c r="AI260" s="1876" t="s">
        <v>240</v>
      </c>
      <c r="AJ260" s="1876" t="s">
        <v>367</v>
      </c>
      <c r="AK260" s="1875" t="s">
        <v>368</v>
      </c>
      <c r="AL260" s="1876" t="s">
        <v>360</v>
      </c>
      <c r="AM260" s="1875" t="s">
        <v>154</v>
      </c>
    </row>
    <row r="261" spans="1:39" ht="79.2">
      <c r="A261" s="1875" t="s">
        <v>351</v>
      </c>
      <c r="B261" s="1875" t="s">
        <v>743</v>
      </c>
      <c r="C261" s="1875" t="s">
        <v>651</v>
      </c>
      <c r="D261" s="1876" t="s">
        <v>154</v>
      </c>
      <c r="E261" s="1876" t="s">
        <v>354</v>
      </c>
      <c r="F261" s="1876" t="s">
        <v>355</v>
      </c>
      <c r="G261" s="1876" t="s">
        <v>356</v>
      </c>
      <c r="H261" s="1877">
        <v>10821.827140000001</v>
      </c>
      <c r="I261" s="1877">
        <v>5600</v>
      </c>
      <c r="J261" s="1876" t="s">
        <v>357</v>
      </c>
      <c r="K261" s="1878">
        <v>44447</v>
      </c>
      <c r="L261" s="1876" t="s">
        <v>358</v>
      </c>
      <c r="M261" s="1878">
        <v>48113</v>
      </c>
      <c r="N261" s="1876" t="s">
        <v>359</v>
      </c>
      <c r="O261" s="1880">
        <v>46286</v>
      </c>
      <c r="P261" s="1875" t="s">
        <v>360</v>
      </c>
      <c r="Q261" s="1875" t="s">
        <v>514</v>
      </c>
      <c r="R261" s="1875" t="s">
        <v>652</v>
      </c>
      <c r="S261" s="1876" t="s">
        <v>361</v>
      </c>
      <c r="T261" s="1879" t="s">
        <v>653</v>
      </c>
      <c r="U261" s="1876" t="s">
        <v>360</v>
      </c>
      <c r="V261" s="1876" t="s">
        <v>363</v>
      </c>
      <c r="W261" s="1876" t="s">
        <v>360</v>
      </c>
      <c r="X261" s="1876" t="s">
        <v>154</v>
      </c>
      <c r="Y261" s="1876" t="s">
        <v>364</v>
      </c>
      <c r="Z261" s="1876" t="s">
        <v>154</v>
      </c>
      <c r="AA261" s="1876" t="s">
        <v>154</v>
      </c>
      <c r="AB261" s="1876" t="s">
        <v>154</v>
      </c>
      <c r="AC261" s="1876" t="s">
        <v>154</v>
      </c>
      <c r="AD261" s="1876" t="s">
        <v>154</v>
      </c>
      <c r="AE261" s="1876" t="s">
        <v>154</v>
      </c>
      <c r="AF261" s="1876" t="s">
        <v>359</v>
      </c>
      <c r="AG261" s="1875" t="s">
        <v>365</v>
      </c>
      <c r="AH261" s="1876" t="s">
        <v>366</v>
      </c>
      <c r="AI261" s="1876" t="s">
        <v>240</v>
      </c>
      <c r="AJ261" s="1876" t="s">
        <v>367</v>
      </c>
      <c r="AK261" s="1875" t="s">
        <v>368</v>
      </c>
      <c r="AL261" s="1876" t="s">
        <v>360</v>
      </c>
      <c r="AM261" s="1875" t="s">
        <v>154</v>
      </c>
    </row>
    <row r="262" spans="1:39" ht="79.2">
      <c r="A262" s="1875" t="s">
        <v>351</v>
      </c>
      <c r="B262" s="1875" t="s">
        <v>744</v>
      </c>
      <c r="C262" s="1875" t="s">
        <v>651</v>
      </c>
      <c r="D262" s="1876" t="s">
        <v>154</v>
      </c>
      <c r="E262" s="1876" t="s">
        <v>354</v>
      </c>
      <c r="F262" s="1876" t="s">
        <v>355</v>
      </c>
      <c r="G262" s="1876" t="s">
        <v>356</v>
      </c>
      <c r="H262" s="1877">
        <v>6183.9012199999997</v>
      </c>
      <c r="I262" s="1877">
        <v>3200</v>
      </c>
      <c r="J262" s="1876" t="s">
        <v>357</v>
      </c>
      <c r="K262" s="1878">
        <v>44447</v>
      </c>
      <c r="L262" s="1876" t="s">
        <v>358</v>
      </c>
      <c r="M262" s="1878">
        <v>48113</v>
      </c>
      <c r="N262" s="1876" t="s">
        <v>359</v>
      </c>
      <c r="O262" s="1880">
        <v>46286</v>
      </c>
      <c r="P262" s="1875" t="s">
        <v>360</v>
      </c>
      <c r="Q262" s="1875" t="s">
        <v>456</v>
      </c>
      <c r="R262" s="1875" t="s">
        <v>652</v>
      </c>
      <c r="S262" s="1876" t="s">
        <v>361</v>
      </c>
      <c r="T262" s="1879" t="s">
        <v>653</v>
      </c>
      <c r="U262" s="1876" t="s">
        <v>360</v>
      </c>
      <c r="V262" s="1876" t="s">
        <v>363</v>
      </c>
      <c r="W262" s="1876" t="s">
        <v>360</v>
      </c>
      <c r="X262" s="1876" t="s">
        <v>154</v>
      </c>
      <c r="Y262" s="1876" t="s">
        <v>364</v>
      </c>
      <c r="Z262" s="1876" t="s">
        <v>154</v>
      </c>
      <c r="AA262" s="1876" t="s">
        <v>154</v>
      </c>
      <c r="AB262" s="1876" t="s">
        <v>154</v>
      </c>
      <c r="AC262" s="1876" t="s">
        <v>154</v>
      </c>
      <c r="AD262" s="1876" t="s">
        <v>154</v>
      </c>
      <c r="AE262" s="1876" t="s">
        <v>154</v>
      </c>
      <c r="AF262" s="1876" t="s">
        <v>359</v>
      </c>
      <c r="AG262" s="1875" t="s">
        <v>365</v>
      </c>
      <c r="AH262" s="1876" t="s">
        <v>366</v>
      </c>
      <c r="AI262" s="1876" t="s">
        <v>240</v>
      </c>
      <c r="AJ262" s="1876" t="s">
        <v>367</v>
      </c>
      <c r="AK262" s="1875" t="s">
        <v>368</v>
      </c>
      <c r="AL262" s="1876" t="s">
        <v>360</v>
      </c>
      <c r="AM262" s="1875" t="s">
        <v>154</v>
      </c>
    </row>
    <row r="263" spans="1:39" ht="79.2">
      <c r="A263" s="1875" t="s">
        <v>351</v>
      </c>
      <c r="B263" s="1875" t="s">
        <v>745</v>
      </c>
      <c r="C263" s="1875" t="s">
        <v>651</v>
      </c>
      <c r="D263" s="1876" t="s">
        <v>154</v>
      </c>
      <c r="E263" s="1876" t="s">
        <v>354</v>
      </c>
      <c r="F263" s="1876" t="s">
        <v>355</v>
      </c>
      <c r="G263" s="1876" t="s">
        <v>356</v>
      </c>
      <c r="H263" s="1877">
        <v>9275.8518399999994</v>
      </c>
      <c r="I263" s="1877">
        <v>4800</v>
      </c>
      <c r="J263" s="1876" t="s">
        <v>357</v>
      </c>
      <c r="K263" s="1878">
        <v>44447</v>
      </c>
      <c r="L263" s="1876" t="s">
        <v>358</v>
      </c>
      <c r="M263" s="1878">
        <v>48113</v>
      </c>
      <c r="N263" s="1876" t="s">
        <v>359</v>
      </c>
      <c r="O263" s="1880">
        <v>46286</v>
      </c>
      <c r="P263" s="1875" t="s">
        <v>360</v>
      </c>
      <c r="Q263" s="1875" t="s">
        <v>480</v>
      </c>
      <c r="R263" s="1875" t="s">
        <v>652</v>
      </c>
      <c r="S263" s="1876" t="s">
        <v>361</v>
      </c>
      <c r="T263" s="1879" t="s">
        <v>653</v>
      </c>
      <c r="U263" s="1876" t="s">
        <v>360</v>
      </c>
      <c r="V263" s="1876" t="s">
        <v>363</v>
      </c>
      <c r="W263" s="1876" t="s">
        <v>360</v>
      </c>
      <c r="X263" s="1876" t="s">
        <v>154</v>
      </c>
      <c r="Y263" s="1876" t="s">
        <v>364</v>
      </c>
      <c r="Z263" s="1876" t="s">
        <v>154</v>
      </c>
      <c r="AA263" s="1876" t="s">
        <v>154</v>
      </c>
      <c r="AB263" s="1876" t="s">
        <v>154</v>
      </c>
      <c r="AC263" s="1876" t="s">
        <v>154</v>
      </c>
      <c r="AD263" s="1876" t="s">
        <v>154</v>
      </c>
      <c r="AE263" s="1876" t="s">
        <v>154</v>
      </c>
      <c r="AF263" s="1876" t="s">
        <v>359</v>
      </c>
      <c r="AG263" s="1875" t="s">
        <v>365</v>
      </c>
      <c r="AH263" s="1876" t="s">
        <v>366</v>
      </c>
      <c r="AI263" s="1876" t="s">
        <v>240</v>
      </c>
      <c r="AJ263" s="1876" t="s">
        <v>367</v>
      </c>
      <c r="AK263" s="1875" t="s">
        <v>368</v>
      </c>
      <c r="AL263" s="1876" t="s">
        <v>360</v>
      </c>
      <c r="AM263" s="1875" t="s">
        <v>154</v>
      </c>
    </row>
    <row r="264" spans="1:39" ht="79.2">
      <c r="A264" s="1875" t="s">
        <v>351</v>
      </c>
      <c r="B264" s="1875" t="s">
        <v>746</v>
      </c>
      <c r="C264" s="1875" t="s">
        <v>651</v>
      </c>
      <c r="D264" s="1876" t="s">
        <v>154</v>
      </c>
      <c r="E264" s="1876" t="s">
        <v>354</v>
      </c>
      <c r="F264" s="1876" t="s">
        <v>355</v>
      </c>
      <c r="G264" s="1876" t="s">
        <v>356</v>
      </c>
      <c r="H264" s="1877">
        <v>2318.9629599999998</v>
      </c>
      <c r="I264" s="1877">
        <v>1200</v>
      </c>
      <c r="J264" s="1876" t="s">
        <v>357</v>
      </c>
      <c r="K264" s="1878">
        <v>44447</v>
      </c>
      <c r="L264" s="1876" t="s">
        <v>358</v>
      </c>
      <c r="M264" s="1878">
        <v>48113</v>
      </c>
      <c r="N264" s="1876" t="s">
        <v>359</v>
      </c>
      <c r="O264" s="1880">
        <v>46286</v>
      </c>
      <c r="P264" s="1875" t="s">
        <v>360</v>
      </c>
      <c r="Q264" s="1875" t="s">
        <v>462</v>
      </c>
      <c r="R264" s="1875" t="s">
        <v>652</v>
      </c>
      <c r="S264" s="1876" t="s">
        <v>361</v>
      </c>
      <c r="T264" s="1879" t="s">
        <v>653</v>
      </c>
      <c r="U264" s="1876" t="s">
        <v>360</v>
      </c>
      <c r="V264" s="1876" t="s">
        <v>363</v>
      </c>
      <c r="W264" s="1876" t="s">
        <v>360</v>
      </c>
      <c r="X264" s="1876" t="s">
        <v>154</v>
      </c>
      <c r="Y264" s="1876" t="s">
        <v>364</v>
      </c>
      <c r="Z264" s="1876" t="s">
        <v>154</v>
      </c>
      <c r="AA264" s="1876" t="s">
        <v>154</v>
      </c>
      <c r="AB264" s="1876" t="s">
        <v>154</v>
      </c>
      <c r="AC264" s="1876" t="s">
        <v>154</v>
      </c>
      <c r="AD264" s="1876" t="s">
        <v>154</v>
      </c>
      <c r="AE264" s="1876" t="s">
        <v>154</v>
      </c>
      <c r="AF264" s="1876" t="s">
        <v>359</v>
      </c>
      <c r="AG264" s="1875" t="s">
        <v>365</v>
      </c>
      <c r="AH264" s="1876" t="s">
        <v>366</v>
      </c>
      <c r="AI264" s="1876" t="s">
        <v>240</v>
      </c>
      <c r="AJ264" s="1876" t="s">
        <v>367</v>
      </c>
      <c r="AK264" s="1875" t="s">
        <v>368</v>
      </c>
      <c r="AL264" s="1876" t="s">
        <v>360</v>
      </c>
      <c r="AM264" s="1875" t="s">
        <v>154</v>
      </c>
    </row>
    <row r="265" spans="1:39" ht="79.2">
      <c r="A265" s="1875" t="s">
        <v>351</v>
      </c>
      <c r="B265" s="1875" t="s">
        <v>747</v>
      </c>
      <c r="C265" s="1875" t="s">
        <v>651</v>
      </c>
      <c r="D265" s="1876" t="s">
        <v>154</v>
      </c>
      <c r="E265" s="1876" t="s">
        <v>354</v>
      </c>
      <c r="F265" s="1876" t="s">
        <v>355</v>
      </c>
      <c r="G265" s="1876" t="s">
        <v>356</v>
      </c>
      <c r="H265" s="1877">
        <v>2318.9629599999998</v>
      </c>
      <c r="I265" s="1877">
        <v>1200</v>
      </c>
      <c r="J265" s="1876" t="s">
        <v>357</v>
      </c>
      <c r="K265" s="1878">
        <v>44447</v>
      </c>
      <c r="L265" s="1876" t="s">
        <v>358</v>
      </c>
      <c r="M265" s="1878">
        <v>48113</v>
      </c>
      <c r="N265" s="1876" t="s">
        <v>359</v>
      </c>
      <c r="O265" s="1880">
        <v>46286</v>
      </c>
      <c r="P265" s="1875" t="s">
        <v>360</v>
      </c>
      <c r="Q265" s="1875" t="s">
        <v>462</v>
      </c>
      <c r="R265" s="1875" t="s">
        <v>652</v>
      </c>
      <c r="S265" s="1876" t="s">
        <v>361</v>
      </c>
      <c r="T265" s="1879" t="s">
        <v>653</v>
      </c>
      <c r="U265" s="1876" t="s">
        <v>360</v>
      </c>
      <c r="V265" s="1876" t="s">
        <v>363</v>
      </c>
      <c r="W265" s="1876" t="s">
        <v>360</v>
      </c>
      <c r="X265" s="1876" t="s">
        <v>154</v>
      </c>
      <c r="Y265" s="1876" t="s">
        <v>364</v>
      </c>
      <c r="Z265" s="1876" t="s">
        <v>154</v>
      </c>
      <c r="AA265" s="1876" t="s">
        <v>154</v>
      </c>
      <c r="AB265" s="1876" t="s">
        <v>154</v>
      </c>
      <c r="AC265" s="1876" t="s">
        <v>154</v>
      </c>
      <c r="AD265" s="1876" t="s">
        <v>154</v>
      </c>
      <c r="AE265" s="1876" t="s">
        <v>154</v>
      </c>
      <c r="AF265" s="1876" t="s">
        <v>359</v>
      </c>
      <c r="AG265" s="1875" t="s">
        <v>365</v>
      </c>
      <c r="AH265" s="1876" t="s">
        <v>366</v>
      </c>
      <c r="AI265" s="1876" t="s">
        <v>240</v>
      </c>
      <c r="AJ265" s="1876" t="s">
        <v>367</v>
      </c>
      <c r="AK265" s="1875" t="s">
        <v>368</v>
      </c>
      <c r="AL265" s="1876" t="s">
        <v>360</v>
      </c>
      <c r="AM265" s="1875" t="s">
        <v>154</v>
      </c>
    </row>
    <row r="266" spans="1:39" ht="79.2">
      <c r="A266" s="1875" t="s">
        <v>351</v>
      </c>
      <c r="B266" s="1875" t="s">
        <v>748</v>
      </c>
      <c r="C266" s="1875" t="s">
        <v>651</v>
      </c>
      <c r="D266" s="1876" t="s">
        <v>154</v>
      </c>
      <c r="E266" s="1876" t="s">
        <v>354</v>
      </c>
      <c r="F266" s="1876" t="s">
        <v>355</v>
      </c>
      <c r="G266" s="1876" t="s">
        <v>356</v>
      </c>
      <c r="H266" s="1877">
        <v>1545.97531</v>
      </c>
      <c r="I266" s="1877">
        <v>800</v>
      </c>
      <c r="J266" s="1876" t="s">
        <v>357</v>
      </c>
      <c r="K266" s="1878">
        <v>44447</v>
      </c>
      <c r="L266" s="1876" t="s">
        <v>358</v>
      </c>
      <c r="M266" s="1878">
        <v>48113</v>
      </c>
      <c r="N266" s="1876" t="s">
        <v>359</v>
      </c>
      <c r="O266" s="1880">
        <v>46286</v>
      </c>
      <c r="P266" s="1875" t="s">
        <v>360</v>
      </c>
      <c r="Q266" s="1875" t="s">
        <v>458</v>
      </c>
      <c r="R266" s="1875" t="s">
        <v>652</v>
      </c>
      <c r="S266" s="1876" t="s">
        <v>361</v>
      </c>
      <c r="T266" s="1879" t="s">
        <v>653</v>
      </c>
      <c r="U266" s="1876" t="s">
        <v>360</v>
      </c>
      <c r="V266" s="1876" t="s">
        <v>363</v>
      </c>
      <c r="W266" s="1876" t="s">
        <v>360</v>
      </c>
      <c r="X266" s="1876" t="s">
        <v>154</v>
      </c>
      <c r="Y266" s="1876" t="s">
        <v>364</v>
      </c>
      <c r="Z266" s="1876" t="s">
        <v>154</v>
      </c>
      <c r="AA266" s="1876" t="s">
        <v>154</v>
      </c>
      <c r="AB266" s="1876" t="s">
        <v>154</v>
      </c>
      <c r="AC266" s="1876" t="s">
        <v>154</v>
      </c>
      <c r="AD266" s="1876" t="s">
        <v>154</v>
      </c>
      <c r="AE266" s="1876" t="s">
        <v>154</v>
      </c>
      <c r="AF266" s="1876" t="s">
        <v>359</v>
      </c>
      <c r="AG266" s="1875" t="s">
        <v>365</v>
      </c>
      <c r="AH266" s="1876" t="s">
        <v>366</v>
      </c>
      <c r="AI266" s="1876" t="s">
        <v>240</v>
      </c>
      <c r="AJ266" s="1876" t="s">
        <v>367</v>
      </c>
      <c r="AK266" s="1875" t="s">
        <v>368</v>
      </c>
      <c r="AL266" s="1876" t="s">
        <v>360</v>
      </c>
      <c r="AM266" s="1875" t="s">
        <v>154</v>
      </c>
    </row>
    <row r="267" spans="1:39" ht="79.2">
      <c r="A267" s="1875" t="s">
        <v>351</v>
      </c>
      <c r="B267" s="1875" t="s">
        <v>749</v>
      </c>
      <c r="C267" s="1875" t="s">
        <v>651</v>
      </c>
      <c r="D267" s="1876" t="s">
        <v>154</v>
      </c>
      <c r="E267" s="1876" t="s">
        <v>354</v>
      </c>
      <c r="F267" s="1876" t="s">
        <v>355</v>
      </c>
      <c r="G267" s="1876" t="s">
        <v>356</v>
      </c>
      <c r="H267" s="1877">
        <v>1545.97531</v>
      </c>
      <c r="I267" s="1877">
        <v>800</v>
      </c>
      <c r="J267" s="1876" t="s">
        <v>357</v>
      </c>
      <c r="K267" s="1878">
        <v>44447</v>
      </c>
      <c r="L267" s="1876" t="s">
        <v>358</v>
      </c>
      <c r="M267" s="1878">
        <v>48113</v>
      </c>
      <c r="N267" s="1876" t="s">
        <v>359</v>
      </c>
      <c r="O267" s="1880">
        <v>46286</v>
      </c>
      <c r="P267" s="1875" t="s">
        <v>360</v>
      </c>
      <c r="Q267" s="1875" t="s">
        <v>458</v>
      </c>
      <c r="R267" s="1875" t="s">
        <v>652</v>
      </c>
      <c r="S267" s="1876" t="s">
        <v>361</v>
      </c>
      <c r="T267" s="1879" t="s">
        <v>653</v>
      </c>
      <c r="U267" s="1876" t="s">
        <v>360</v>
      </c>
      <c r="V267" s="1876" t="s">
        <v>363</v>
      </c>
      <c r="W267" s="1876" t="s">
        <v>360</v>
      </c>
      <c r="X267" s="1876" t="s">
        <v>154</v>
      </c>
      <c r="Y267" s="1876" t="s">
        <v>364</v>
      </c>
      <c r="Z267" s="1876" t="s">
        <v>154</v>
      </c>
      <c r="AA267" s="1876" t="s">
        <v>154</v>
      </c>
      <c r="AB267" s="1876" t="s">
        <v>154</v>
      </c>
      <c r="AC267" s="1876" t="s">
        <v>154</v>
      </c>
      <c r="AD267" s="1876" t="s">
        <v>154</v>
      </c>
      <c r="AE267" s="1876" t="s">
        <v>154</v>
      </c>
      <c r="AF267" s="1876" t="s">
        <v>359</v>
      </c>
      <c r="AG267" s="1875" t="s">
        <v>365</v>
      </c>
      <c r="AH267" s="1876" t="s">
        <v>366</v>
      </c>
      <c r="AI267" s="1876" t="s">
        <v>240</v>
      </c>
      <c r="AJ267" s="1876" t="s">
        <v>367</v>
      </c>
      <c r="AK267" s="1875" t="s">
        <v>368</v>
      </c>
      <c r="AL267" s="1876" t="s">
        <v>360</v>
      </c>
      <c r="AM267" s="1875" t="s">
        <v>154</v>
      </c>
    </row>
    <row r="268" spans="1:39" ht="79.2">
      <c r="A268" s="1875" t="s">
        <v>351</v>
      </c>
      <c r="B268" s="1875" t="s">
        <v>750</v>
      </c>
      <c r="C268" s="1875" t="s">
        <v>651</v>
      </c>
      <c r="D268" s="1876" t="s">
        <v>154</v>
      </c>
      <c r="E268" s="1876" t="s">
        <v>354</v>
      </c>
      <c r="F268" s="1876" t="s">
        <v>355</v>
      </c>
      <c r="G268" s="1876" t="s">
        <v>356</v>
      </c>
      <c r="H268" s="1877">
        <v>7729.8765300000005</v>
      </c>
      <c r="I268" s="1877">
        <v>4000</v>
      </c>
      <c r="J268" s="1876" t="s">
        <v>357</v>
      </c>
      <c r="K268" s="1878">
        <v>44447</v>
      </c>
      <c r="L268" s="1876" t="s">
        <v>358</v>
      </c>
      <c r="M268" s="1878">
        <v>48113</v>
      </c>
      <c r="N268" s="1876" t="s">
        <v>359</v>
      </c>
      <c r="O268" s="1880">
        <v>46286</v>
      </c>
      <c r="P268" s="1875" t="s">
        <v>360</v>
      </c>
      <c r="Q268" s="1875" t="s">
        <v>451</v>
      </c>
      <c r="R268" s="1875" t="s">
        <v>652</v>
      </c>
      <c r="S268" s="1876" t="s">
        <v>361</v>
      </c>
      <c r="T268" s="1879" t="s">
        <v>653</v>
      </c>
      <c r="U268" s="1876" t="s">
        <v>360</v>
      </c>
      <c r="V268" s="1876" t="s">
        <v>363</v>
      </c>
      <c r="W268" s="1876" t="s">
        <v>360</v>
      </c>
      <c r="X268" s="1876" t="s">
        <v>154</v>
      </c>
      <c r="Y268" s="1876" t="s">
        <v>364</v>
      </c>
      <c r="Z268" s="1876" t="s">
        <v>154</v>
      </c>
      <c r="AA268" s="1876" t="s">
        <v>154</v>
      </c>
      <c r="AB268" s="1876" t="s">
        <v>154</v>
      </c>
      <c r="AC268" s="1876" t="s">
        <v>154</v>
      </c>
      <c r="AD268" s="1876" t="s">
        <v>154</v>
      </c>
      <c r="AE268" s="1876" t="s">
        <v>154</v>
      </c>
      <c r="AF268" s="1876" t="s">
        <v>359</v>
      </c>
      <c r="AG268" s="1875" t="s">
        <v>365</v>
      </c>
      <c r="AH268" s="1876" t="s">
        <v>366</v>
      </c>
      <c r="AI268" s="1876" t="s">
        <v>240</v>
      </c>
      <c r="AJ268" s="1876" t="s">
        <v>367</v>
      </c>
      <c r="AK268" s="1875" t="s">
        <v>368</v>
      </c>
      <c r="AL268" s="1876" t="s">
        <v>360</v>
      </c>
      <c r="AM268" s="1875" t="s">
        <v>154</v>
      </c>
    </row>
    <row r="269" spans="1:39" ht="79.2">
      <c r="A269" s="1875" t="s">
        <v>351</v>
      </c>
      <c r="B269" s="1875" t="s">
        <v>751</v>
      </c>
      <c r="C269" s="1875" t="s">
        <v>651</v>
      </c>
      <c r="D269" s="1876" t="s">
        <v>154</v>
      </c>
      <c r="E269" s="1876" t="s">
        <v>354</v>
      </c>
      <c r="F269" s="1876" t="s">
        <v>355</v>
      </c>
      <c r="G269" s="1876" t="s">
        <v>356</v>
      </c>
      <c r="H269" s="1877">
        <v>10821.827140000001</v>
      </c>
      <c r="I269" s="1877">
        <v>5600</v>
      </c>
      <c r="J269" s="1876" t="s">
        <v>357</v>
      </c>
      <c r="K269" s="1878">
        <v>44447</v>
      </c>
      <c r="L269" s="1876" t="s">
        <v>358</v>
      </c>
      <c r="M269" s="1878">
        <v>48113</v>
      </c>
      <c r="N269" s="1876" t="s">
        <v>359</v>
      </c>
      <c r="O269" s="1880">
        <v>46286</v>
      </c>
      <c r="P269" s="1875" t="s">
        <v>360</v>
      </c>
      <c r="Q269" s="1875" t="s">
        <v>514</v>
      </c>
      <c r="R269" s="1875" t="s">
        <v>652</v>
      </c>
      <c r="S269" s="1876" t="s">
        <v>361</v>
      </c>
      <c r="T269" s="1879" t="s">
        <v>653</v>
      </c>
      <c r="U269" s="1876" t="s">
        <v>360</v>
      </c>
      <c r="V269" s="1876" t="s">
        <v>363</v>
      </c>
      <c r="W269" s="1876" t="s">
        <v>360</v>
      </c>
      <c r="X269" s="1876" t="s">
        <v>154</v>
      </c>
      <c r="Y269" s="1876" t="s">
        <v>364</v>
      </c>
      <c r="Z269" s="1876" t="s">
        <v>154</v>
      </c>
      <c r="AA269" s="1876" t="s">
        <v>154</v>
      </c>
      <c r="AB269" s="1876" t="s">
        <v>154</v>
      </c>
      <c r="AC269" s="1876" t="s">
        <v>154</v>
      </c>
      <c r="AD269" s="1876" t="s">
        <v>154</v>
      </c>
      <c r="AE269" s="1876" t="s">
        <v>154</v>
      </c>
      <c r="AF269" s="1876" t="s">
        <v>359</v>
      </c>
      <c r="AG269" s="1875" t="s">
        <v>365</v>
      </c>
      <c r="AH269" s="1876" t="s">
        <v>366</v>
      </c>
      <c r="AI269" s="1876" t="s">
        <v>240</v>
      </c>
      <c r="AJ269" s="1876" t="s">
        <v>367</v>
      </c>
      <c r="AK269" s="1875" t="s">
        <v>368</v>
      </c>
      <c r="AL269" s="1876" t="s">
        <v>360</v>
      </c>
      <c r="AM269" s="1875" t="s">
        <v>154</v>
      </c>
    </row>
    <row r="270" spans="1:39" ht="79.2">
      <c r="A270" s="1875" t="s">
        <v>351</v>
      </c>
      <c r="B270" s="1875" t="s">
        <v>752</v>
      </c>
      <c r="C270" s="1875" t="s">
        <v>651</v>
      </c>
      <c r="D270" s="1876" t="s">
        <v>154</v>
      </c>
      <c r="E270" s="1876" t="s">
        <v>354</v>
      </c>
      <c r="F270" s="1876" t="s">
        <v>355</v>
      </c>
      <c r="G270" s="1876" t="s">
        <v>356</v>
      </c>
      <c r="H270" s="1877">
        <v>38649.38265</v>
      </c>
      <c r="I270" s="1877">
        <v>20000</v>
      </c>
      <c r="J270" s="1876" t="s">
        <v>357</v>
      </c>
      <c r="K270" s="1878">
        <v>44447</v>
      </c>
      <c r="L270" s="1876" t="s">
        <v>358</v>
      </c>
      <c r="M270" s="1878">
        <v>48113</v>
      </c>
      <c r="N270" s="1876" t="s">
        <v>359</v>
      </c>
      <c r="O270" s="1880">
        <v>46286</v>
      </c>
      <c r="P270" s="1875" t="s">
        <v>360</v>
      </c>
      <c r="Q270" s="1875" t="s">
        <v>374</v>
      </c>
      <c r="R270" s="1875" t="s">
        <v>652</v>
      </c>
      <c r="S270" s="1876" t="s">
        <v>361</v>
      </c>
      <c r="T270" s="1879" t="s">
        <v>653</v>
      </c>
      <c r="U270" s="1876" t="s">
        <v>360</v>
      </c>
      <c r="V270" s="1876" t="s">
        <v>363</v>
      </c>
      <c r="W270" s="1876" t="s">
        <v>360</v>
      </c>
      <c r="X270" s="1876" t="s">
        <v>154</v>
      </c>
      <c r="Y270" s="1876" t="s">
        <v>364</v>
      </c>
      <c r="Z270" s="1876" t="s">
        <v>154</v>
      </c>
      <c r="AA270" s="1876" t="s">
        <v>154</v>
      </c>
      <c r="AB270" s="1876" t="s">
        <v>154</v>
      </c>
      <c r="AC270" s="1876" t="s">
        <v>154</v>
      </c>
      <c r="AD270" s="1876" t="s">
        <v>154</v>
      </c>
      <c r="AE270" s="1876" t="s">
        <v>154</v>
      </c>
      <c r="AF270" s="1876" t="s">
        <v>359</v>
      </c>
      <c r="AG270" s="1875" t="s">
        <v>365</v>
      </c>
      <c r="AH270" s="1876" t="s">
        <v>366</v>
      </c>
      <c r="AI270" s="1876" t="s">
        <v>240</v>
      </c>
      <c r="AJ270" s="1876" t="s">
        <v>367</v>
      </c>
      <c r="AK270" s="1875" t="s">
        <v>368</v>
      </c>
      <c r="AL270" s="1876" t="s">
        <v>360</v>
      </c>
      <c r="AM270" s="1875" t="s">
        <v>154</v>
      </c>
    </row>
    <row r="271" spans="1:39" ht="79.2">
      <c r="A271" s="1875" t="s">
        <v>351</v>
      </c>
      <c r="B271" s="1875" t="s">
        <v>753</v>
      </c>
      <c r="C271" s="1875" t="s">
        <v>651</v>
      </c>
      <c r="D271" s="1876" t="s">
        <v>154</v>
      </c>
      <c r="E271" s="1876" t="s">
        <v>354</v>
      </c>
      <c r="F271" s="1876" t="s">
        <v>355</v>
      </c>
      <c r="G271" s="1876" t="s">
        <v>356</v>
      </c>
      <c r="H271" s="1877">
        <v>1545.97531</v>
      </c>
      <c r="I271" s="1877">
        <v>800</v>
      </c>
      <c r="J271" s="1876" t="s">
        <v>357</v>
      </c>
      <c r="K271" s="1878">
        <v>44447</v>
      </c>
      <c r="L271" s="1876" t="s">
        <v>358</v>
      </c>
      <c r="M271" s="1878">
        <v>48113</v>
      </c>
      <c r="N271" s="1876" t="s">
        <v>359</v>
      </c>
      <c r="O271" s="1880">
        <v>46286</v>
      </c>
      <c r="P271" s="1875" t="s">
        <v>360</v>
      </c>
      <c r="Q271" s="1875" t="s">
        <v>458</v>
      </c>
      <c r="R271" s="1875" t="s">
        <v>652</v>
      </c>
      <c r="S271" s="1876" t="s">
        <v>361</v>
      </c>
      <c r="T271" s="1879" t="s">
        <v>653</v>
      </c>
      <c r="U271" s="1876" t="s">
        <v>360</v>
      </c>
      <c r="V271" s="1876" t="s">
        <v>363</v>
      </c>
      <c r="W271" s="1876" t="s">
        <v>360</v>
      </c>
      <c r="X271" s="1876" t="s">
        <v>154</v>
      </c>
      <c r="Y271" s="1876" t="s">
        <v>364</v>
      </c>
      <c r="Z271" s="1876" t="s">
        <v>154</v>
      </c>
      <c r="AA271" s="1876" t="s">
        <v>154</v>
      </c>
      <c r="AB271" s="1876" t="s">
        <v>154</v>
      </c>
      <c r="AC271" s="1876" t="s">
        <v>154</v>
      </c>
      <c r="AD271" s="1876" t="s">
        <v>154</v>
      </c>
      <c r="AE271" s="1876" t="s">
        <v>154</v>
      </c>
      <c r="AF271" s="1876" t="s">
        <v>359</v>
      </c>
      <c r="AG271" s="1875" t="s">
        <v>365</v>
      </c>
      <c r="AH271" s="1876" t="s">
        <v>366</v>
      </c>
      <c r="AI271" s="1876" t="s">
        <v>240</v>
      </c>
      <c r="AJ271" s="1876" t="s">
        <v>367</v>
      </c>
      <c r="AK271" s="1875" t="s">
        <v>368</v>
      </c>
      <c r="AL271" s="1876" t="s">
        <v>360</v>
      </c>
      <c r="AM271" s="1875" t="s">
        <v>154</v>
      </c>
    </row>
    <row r="272" spans="1:39" ht="79.2">
      <c r="A272" s="1875" t="s">
        <v>351</v>
      </c>
      <c r="B272" s="1875" t="s">
        <v>754</v>
      </c>
      <c r="C272" s="1875" t="s">
        <v>651</v>
      </c>
      <c r="D272" s="1876" t="s">
        <v>154</v>
      </c>
      <c r="E272" s="1876" t="s">
        <v>354</v>
      </c>
      <c r="F272" s="1876" t="s">
        <v>355</v>
      </c>
      <c r="G272" s="1876" t="s">
        <v>356</v>
      </c>
      <c r="H272" s="1877">
        <v>4637.9259199999997</v>
      </c>
      <c r="I272" s="1877">
        <v>2400</v>
      </c>
      <c r="J272" s="1876" t="s">
        <v>357</v>
      </c>
      <c r="K272" s="1878">
        <v>44447</v>
      </c>
      <c r="L272" s="1876" t="s">
        <v>358</v>
      </c>
      <c r="M272" s="1878">
        <v>48113</v>
      </c>
      <c r="N272" s="1876" t="s">
        <v>359</v>
      </c>
      <c r="O272" s="1880">
        <v>46286</v>
      </c>
      <c r="P272" s="1875" t="s">
        <v>360</v>
      </c>
      <c r="Q272" s="1875" t="s">
        <v>478</v>
      </c>
      <c r="R272" s="1875" t="s">
        <v>652</v>
      </c>
      <c r="S272" s="1876" t="s">
        <v>361</v>
      </c>
      <c r="T272" s="1879" t="s">
        <v>653</v>
      </c>
      <c r="U272" s="1876" t="s">
        <v>360</v>
      </c>
      <c r="V272" s="1876" t="s">
        <v>363</v>
      </c>
      <c r="W272" s="1876" t="s">
        <v>360</v>
      </c>
      <c r="X272" s="1876" t="s">
        <v>154</v>
      </c>
      <c r="Y272" s="1876" t="s">
        <v>364</v>
      </c>
      <c r="Z272" s="1876" t="s">
        <v>154</v>
      </c>
      <c r="AA272" s="1876" t="s">
        <v>154</v>
      </c>
      <c r="AB272" s="1876" t="s">
        <v>154</v>
      </c>
      <c r="AC272" s="1876" t="s">
        <v>154</v>
      </c>
      <c r="AD272" s="1876" t="s">
        <v>154</v>
      </c>
      <c r="AE272" s="1876" t="s">
        <v>154</v>
      </c>
      <c r="AF272" s="1876" t="s">
        <v>359</v>
      </c>
      <c r="AG272" s="1875" t="s">
        <v>365</v>
      </c>
      <c r="AH272" s="1876" t="s">
        <v>366</v>
      </c>
      <c r="AI272" s="1876" t="s">
        <v>240</v>
      </c>
      <c r="AJ272" s="1876" t="s">
        <v>367</v>
      </c>
      <c r="AK272" s="1875" t="s">
        <v>368</v>
      </c>
      <c r="AL272" s="1876" t="s">
        <v>360</v>
      </c>
      <c r="AM272" s="1875" t="s">
        <v>154</v>
      </c>
    </row>
    <row r="273" spans="1:39" ht="79.2">
      <c r="A273" s="1875" t="s">
        <v>351</v>
      </c>
      <c r="B273" s="1875" t="s">
        <v>755</v>
      </c>
      <c r="C273" s="1875" t="s">
        <v>651</v>
      </c>
      <c r="D273" s="1876" t="s">
        <v>154</v>
      </c>
      <c r="E273" s="1876" t="s">
        <v>354</v>
      </c>
      <c r="F273" s="1876" t="s">
        <v>355</v>
      </c>
      <c r="G273" s="1876" t="s">
        <v>356</v>
      </c>
      <c r="H273" s="1877">
        <v>772.98765000000003</v>
      </c>
      <c r="I273" s="1877">
        <v>400</v>
      </c>
      <c r="J273" s="1876" t="s">
        <v>357</v>
      </c>
      <c r="K273" s="1878">
        <v>44447</v>
      </c>
      <c r="L273" s="1876" t="s">
        <v>358</v>
      </c>
      <c r="M273" s="1878">
        <v>48113</v>
      </c>
      <c r="N273" s="1876" t="s">
        <v>359</v>
      </c>
      <c r="O273" s="1880">
        <v>46286</v>
      </c>
      <c r="P273" s="1875" t="s">
        <v>360</v>
      </c>
      <c r="Q273" s="1875" t="s">
        <v>460</v>
      </c>
      <c r="R273" s="1875" t="s">
        <v>652</v>
      </c>
      <c r="S273" s="1876" t="s">
        <v>361</v>
      </c>
      <c r="T273" s="1879" t="s">
        <v>653</v>
      </c>
      <c r="U273" s="1876" t="s">
        <v>360</v>
      </c>
      <c r="V273" s="1876" t="s">
        <v>363</v>
      </c>
      <c r="W273" s="1876" t="s">
        <v>360</v>
      </c>
      <c r="X273" s="1876" t="s">
        <v>154</v>
      </c>
      <c r="Y273" s="1876" t="s">
        <v>364</v>
      </c>
      <c r="Z273" s="1876" t="s">
        <v>154</v>
      </c>
      <c r="AA273" s="1876" t="s">
        <v>154</v>
      </c>
      <c r="AB273" s="1876" t="s">
        <v>154</v>
      </c>
      <c r="AC273" s="1876" t="s">
        <v>154</v>
      </c>
      <c r="AD273" s="1876" t="s">
        <v>154</v>
      </c>
      <c r="AE273" s="1876" t="s">
        <v>154</v>
      </c>
      <c r="AF273" s="1876" t="s">
        <v>359</v>
      </c>
      <c r="AG273" s="1875" t="s">
        <v>365</v>
      </c>
      <c r="AH273" s="1876" t="s">
        <v>366</v>
      </c>
      <c r="AI273" s="1876" t="s">
        <v>240</v>
      </c>
      <c r="AJ273" s="1876" t="s">
        <v>367</v>
      </c>
      <c r="AK273" s="1875" t="s">
        <v>368</v>
      </c>
      <c r="AL273" s="1876" t="s">
        <v>360</v>
      </c>
      <c r="AM273" s="1875" t="s">
        <v>154</v>
      </c>
    </row>
    <row r="274" spans="1:39" ht="79.2">
      <c r="A274" s="1875" t="s">
        <v>351</v>
      </c>
      <c r="B274" s="1875" t="s">
        <v>756</v>
      </c>
      <c r="C274" s="1875" t="s">
        <v>651</v>
      </c>
      <c r="D274" s="1876" t="s">
        <v>154</v>
      </c>
      <c r="E274" s="1876" t="s">
        <v>354</v>
      </c>
      <c r="F274" s="1876" t="s">
        <v>355</v>
      </c>
      <c r="G274" s="1876" t="s">
        <v>356</v>
      </c>
      <c r="H274" s="1877">
        <v>3091.9506099999999</v>
      </c>
      <c r="I274" s="1877">
        <v>1600</v>
      </c>
      <c r="J274" s="1876" t="s">
        <v>357</v>
      </c>
      <c r="K274" s="1878">
        <v>44447</v>
      </c>
      <c r="L274" s="1876" t="s">
        <v>358</v>
      </c>
      <c r="M274" s="1878">
        <v>48113</v>
      </c>
      <c r="N274" s="1876" t="s">
        <v>359</v>
      </c>
      <c r="O274" s="1880">
        <v>46286</v>
      </c>
      <c r="P274" s="1875" t="s">
        <v>360</v>
      </c>
      <c r="Q274" s="1875" t="s">
        <v>520</v>
      </c>
      <c r="R274" s="1875" t="s">
        <v>652</v>
      </c>
      <c r="S274" s="1876" t="s">
        <v>361</v>
      </c>
      <c r="T274" s="1879" t="s">
        <v>653</v>
      </c>
      <c r="U274" s="1876" t="s">
        <v>360</v>
      </c>
      <c r="V274" s="1876" t="s">
        <v>363</v>
      </c>
      <c r="W274" s="1876" t="s">
        <v>360</v>
      </c>
      <c r="X274" s="1876" t="s">
        <v>154</v>
      </c>
      <c r="Y274" s="1876" t="s">
        <v>364</v>
      </c>
      <c r="Z274" s="1876" t="s">
        <v>154</v>
      </c>
      <c r="AA274" s="1876" t="s">
        <v>154</v>
      </c>
      <c r="AB274" s="1876" t="s">
        <v>154</v>
      </c>
      <c r="AC274" s="1876" t="s">
        <v>154</v>
      </c>
      <c r="AD274" s="1876" t="s">
        <v>154</v>
      </c>
      <c r="AE274" s="1876" t="s">
        <v>154</v>
      </c>
      <c r="AF274" s="1876" t="s">
        <v>359</v>
      </c>
      <c r="AG274" s="1875" t="s">
        <v>365</v>
      </c>
      <c r="AH274" s="1876" t="s">
        <v>366</v>
      </c>
      <c r="AI274" s="1876" t="s">
        <v>240</v>
      </c>
      <c r="AJ274" s="1876" t="s">
        <v>367</v>
      </c>
      <c r="AK274" s="1875" t="s">
        <v>368</v>
      </c>
      <c r="AL274" s="1876" t="s">
        <v>360</v>
      </c>
      <c r="AM274" s="1875" t="s">
        <v>154</v>
      </c>
    </row>
    <row r="275" spans="1:39" ht="79.2">
      <c r="A275" s="1875" t="s">
        <v>351</v>
      </c>
      <c r="B275" s="1875" t="s">
        <v>757</v>
      </c>
      <c r="C275" s="1875" t="s">
        <v>651</v>
      </c>
      <c r="D275" s="1876" t="s">
        <v>154</v>
      </c>
      <c r="E275" s="1876" t="s">
        <v>354</v>
      </c>
      <c r="F275" s="1876" t="s">
        <v>355</v>
      </c>
      <c r="G275" s="1876" t="s">
        <v>356</v>
      </c>
      <c r="H275" s="1877">
        <v>772.98765000000003</v>
      </c>
      <c r="I275" s="1877">
        <v>400</v>
      </c>
      <c r="J275" s="1876" t="s">
        <v>357</v>
      </c>
      <c r="K275" s="1878">
        <v>44447</v>
      </c>
      <c r="L275" s="1876" t="s">
        <v>358</v>
      </c>
      <c r="M275" s="1878">
        <v>48113</v>
      </c>
      <c r="N275" s="1876" t="s">
        <v>359</v>
      </c>
      <c r="O275" s="1880">
        <v>46286</v>
      </c>
      <c r="P275" s="1875" t="s">
        <v>360</v>
      </c>
      <c r="Q275" s="1875" t="s">
        <v>460</v>
      </c>
      <c r="R275" s="1875" t="s">
        <v>652</v>
      </c>
      <c r="S275" s="1876" t="s">
        <v>361</v>
      </c>
      <c r="T275" s="1879" t="s">
        <v>653</v>
      </c>
      <c r="U275" s="1876" t="s">
        <v>360</v>
      </c>
      <c r="V275" s="1876" t="s">
        <v>363</v>
      </c>
      <c r="W275" s="1876" t="s">
        <v>360</v>
      </c>
      <c r="X275" s="1876" t="s">
        <v>154</v>
      </c>
      <c r="Y275" s="1876" t="s">
        <v>364</v>
      </c>
      <c r="Z275" s="1876" t="s">
        <v>154</v>
      </c>
      <c r="AA275" s="1876" t="s">
        <v>154</v>
      </c>
      <c r="AB275" s="1876" t="s">
        <v>154</v>
      </c>
      <c r="AC275" s="1876" t="s">
        <v>154</v>
      </c>
      <c r="AD275" s="1876" t="s">
        <v>154</v>
      </c>
      <c r="AE275" s="1876" t="s">
        <v>154</v>
      </c>
      <c r="AF275" s="1876" t="s">
        <v>359</v>
      </c>
      <c r="AG275" s="1875" t="s">
        <v>365</v>
      </c>
      <c r="AH275" s="1876" t="s">
        <v>366</v>
      </c>
      <c r="AI275" s="1876" t="s">
        <v>240</v>
      </c>
      <c r="AJ275" s="1876" t="s">
        <v>367</v>
      </c>
      <c r="AK275" s="1875" t="s">
        <v>368</v>
      </c>
      <c r="AL275" s="1876" t="s">
        <v>360</v>
      </c>
      <c r="AM275" s="1875" t="s">
        <v>154</v>
      </c>
    </row>
    <row r="276" spans="1:39" ht="79.2">
      <c r="A276" s="1875" t="s">
        <v>351</v>
      </c>
      <c r="B276" s="1875" t="s">
        <v>758</v>
      </c>
      <c r="C276" s="1875" t="s">
        <v>651</v>
      </c>
      <c r="D276" s="1876" t="s">
        <v>154</v>
      </c>
      <c r="E276" s="1876" t="s">
        <v>354</v>
      </c>
      <c r="F276" s="1876" t="s">
        <v>355</v>
      </c>
      <c r="G276" s="1876" t="s">
        <v>356</v>
      </c>
      <c r="H276" s="1877">
        <v>5410.9135700000006</v>
      </c>
      <c r="I276" s="1877">
        <v>2800</v>
      </c>
      <c r="J276" s="1876" t="s">
        <v>357</v>
      </c>
      <c r="K276" s="1878">
        <v>44447</v>
      </c>
      <c r="L276" s="1876" t="s">
        <v>358</v>
      </c>
      <c r="M276" s="1878">
        <v>48113</v>
      </c>
      <c r="N276" s="1876" t="s">
        <v>359</v>
      </c>
      <c r="O276" s="1880">
        <v>46286</v>
      </c>
      <c r="P276" s="1875" t="s">
        <v>360</v>
      </c>
      <c r="Q276" s="1875" t="s">
        <v>527</v>
      </c>
      <c r="R276" s="1875" t="s">
        <v>652</v>
      </c>
      <c r="S276" s="1876" t="s">
        <v>361</v>
      </c>
      <c r="T276" s="1879" t="s">
        <v>653</v>
      </c>
      <c r="U276" s="1876" t="s">
        <v>360</v>
      </c>
      <c r="V276" s="1876" t="s">
        <v>363</v>
      </c>
      <c r="W276" s="1876" t="s">
        <v>360</v>
      </c>
      <c r="X276" s="1876" t="s">
        <v>154</v>
      </c>
      <c r="Y276" s="1876" t="s">
        <v>364</v>
      </c>
      <c r="Z276" s="1876" t="s">
        <v>154</v>
      </c>
      <c r="AA276" s="1876" t="s">
        <v>154</v>
      </c>
      <c r="AB276" s="1876" t="s">
        <v>154</v>
      </c>
      <c r="AC276" s="1876" t="s">
        <v>154</v>
      </c>
      <c r="AD276" s="1876" t="s">
        <v>154</v>
      </c>
      <c r="AE276" s="1876" t="s">
        <v>154</v>
      </c>
      <c r="AF276" s="1876" t="s">
        <v>359</v>
      </c>
      <c r="AG276" s="1875" t="s">
        <v>365</v>
      </c>
      <c r="AH276" s="1876" t="s">
        <v>366</v>
      </c>
      <c r="AI276" s="1876" t="s">
        <v>240</v>
      </c>
      <c r="AJ276" s="1876" t="s">
        <v>367</v>
      </c>
      <c r="AK276" s="1875" t="s">
        <v>368</v>
      </c>
      <c r="AL276" s="1876" t="s">
        <v>360</v>
      </c>
      <c r="AM276" s="1875" t="s">
        <v>154</v>
      </c>
    </row>
    <row r="277" spans="1:39" ht="79.2">
      <c r="A277" s="1875" t="s">
        <v>351</v>
      </c>
      <c r="B277" s="1875" t="s">
        <v>759</v>
      </c>
      <c r="C277" s="1875" t="s">
        <v>651</v>
      </c>
      <c r="D277" s="1876" t="s">
        <v>154</v>
      </c>
      <c r="E277" s="1876" t="s">
        <v>354</v>
      </c>
      <c r="F277" s="1876" t="s">
        <v>355</v>
      </c>
      <c r="G277" s="1876" t="s">
        <v>356</v>
      </c>
      <c r="H277" s="1877">
        <v>772.98765000000003</v>
      </c>
      <c r="I277" s="1877">
        <v>400</v>
      </c>
      <c r="J277" s="1876" t="s">
        <v>357</v>
      </c>
      <c r="K277" s="1878">
        <v>44447</v>
      </c>
      <c r="L277" s="1876" t="s">
        <v>358</v>
      </c>
      <c r="M277" s="1878">
        <v>48113</v>
      </c>
      <c r="N277" s="1876" t="s">
        <v>359</v>
      </c>
      <c r="O277" s="1880">
        <v>46286</v>
      </c>
      <c r="P277" s="1875" t="s">
        <v>360</v>
      </c>
      <c r="Q277" s="1875" t="s">
        <v>460</v>
      </c>
      <c r="R277" s="1875" t="s">
        <v>652</v>
      </c>
      <c r="S277" s="1876" t="s">
        <v>361</v>
      </c>
      <c r="T277" s="1879" t="s">
        <v>653</v>
      </c>
      <c r="U277" s="1876" t="s">
        <v>360</v>
      </c>
      <c r="V277" s="1876" t="s">
        <v>363</v>
      </c>
      <c r="W277" s="1876" t="s">
        <v>360</v>
      </c>
      <c r="X277" s="1876" t="s">
        <v>154</v>
      </c>
      <c r="Y277" s="1876" t="s">
        <v>364</v>
      </c>
      <c r="Z277" s="1876" t="s">
        <v>154</v>
      </c>
      <c r="AA277" s="1876" t="s">
        <v>154</v>
      </c>
      <c r="AB277" s="1876" t="s">
        <v>154</v>
      </c>
      <c r="AC277" s="1876" t="s">
        <v>154</v>
      </c>
      <c r="AD277" s="1876" t="s">
        <v>154</v>
      </c>
      <c r="AE277" s="1876" t="s">
        <v>154</v>
      </c>
      <c r="AF277" s="1876" t="s">
        <v>359</v>
      </c>
      <c r="AG277" s="1875" t="s">
        <v>365</v>
      </c>
      <c r="AH277" s="1876" t="s">
        <v>366</v>
      </c>
      <c r="AI277" s="1876" t="s">
        <v>240</v>
      </c>
      <c r="AJ277" s="1876" t="s">
        <v>367</v>
      </c>
      <c r="AK277" s="1875" t="s">
        <v>368</v>
      </c>
      <c r="AL277" s="1876" t="s">
        <v>360</v>
      </c>
      <c r="AM277" s="1875" t="s">
        <v>154</v>
      </c>
    </row>
    <row r="278" spans="1:39" ht="79.2">
      <c r="A278" s="1875" t="s">
        <v>351</v>
      </c>
      <c r="B278" s="1875" t="s">
        <v>760</v>
      </c>
      <c r="C278" s="1875" t="s">
        <v>651</v>
      </c>
      <c r="D278" s="1876" t="s">
        <v>154</v>
      </c>
      <c r="E278" s="1876" t="s">
        <v>354</v>
      </c>
      <c r="F278" s="1876" t="s">
        <v>355</v>
      </c>
      <c r="G278" s="1876" t="s">
        <v>356</v>
      </c>
      <c r="H278" s="1877">
        <v>772.98765000000003</v>
      </c>
      <c r="I278" s="1877">
        <v>400</v>
      </c>
      <c r="J278" s="1876" t="s">
        <v>357</v>
      </c>
      <c r="K278" s="1878">
        <v>44447</v>
      </c>
      <c r="L278" s="1876" t="s">
        <v>358</v>
      </c>
      <c r="M278" s="1878">
        <v>48113</v>
      </c>
      <c r="N278" s="1876" t="s">
        <v>359</v>
      </c>
      <c r="O278" s="1880">
        <v>46286</v>
      </c>
      <c r="P278" s="1875" t="s">
        <v>360</v>
      </c>
      <c r="Q278" s="1875" t="s">
        <v>460</v>
      </c>
      <c r="R278" s="1875" t="s">
        <v>652</v>
      </c>
      <c r="S278" s="1876" t="s">
        <v>361</v>
      </c>
      <c r="T278" s="1879" t="s">
        <v>653</v>
      </c>
      <c r="U278" s="1876" t="s">
        <v>360</v>
      </c>
      <c r="V278" s="1876" t="s">
        <v>363</v>
      </c>
      <c r="W278" s="1876" t="s">
        <v>360</v>
      </c>
      <c r="X278" s="1876" t="s">
        <v>154</v>
      </c>
      <c r="Y278" s="1876" t="s">
        <v>364</v>
      </c>
      <c r="Z278" s="1876" t="s">
        <v>154</v>
      </c>
      <c r="AA278" s="1876" t="s">
        <v>154</v>
      </c>
      <c r="AB278" s="1876" t="s">
        <v>154</v>
      </c>
      <c r="AC278" s="1876" t="s">
        <v>154</v>
      </c>
      <c r="AD278" s="1876" t="s">
        <v>154</v>
      </c>
      <c r="AE278" s="1876" t="s">
        <v>154</v>
      </c>
      <c r="AF278" s="1876" t="s">
        <v>359</v>
      </c>
      <c r="AG278" s="1875" t="s">
        <v>365</v>
      </c>
      <c r="AH278" s="1876" t="s">
        <v>366</v>
      </c>
      <c r="AI278" s="1876" t="s">
        <v>240</v>
      </c>
      <c r="AJ278" s="1876" t="s">
        <v>367</v>
      </c>
      <c r="AK278" s="1875" t="s">
        <v>368</v>
      </c>
      <c r="AL278" s="1876" t="s">
        <v>360</v>
      </c>
      <c r="AM278" s="1875" t="s">
        <v>154</v>
      </c>
    </row>
    <row r="279" spans="1:39" ht="79.2">
      <c r="A279" s="1875" t="s">
        <v>351</v>
      </c>
      <c r="B279" s="1875" t="s">
        <v>761</v>
      </c>
      <c r="C279" s="1875" t="s">
        <v>651</v>
      </c>
      <c r="D279" s="1876" t="s">
        <v>154</v>
      </c>
      <c r="E279" s="1876" t="s">
        <v>354</v>
      </c>
      <c r="F279" s="1876" t="s">
        <v>355</v>
      </c>
      <c r="G279" s="1876" t="s">
        <v>356</v>
      </c>
      <c r="H279" s="1877">
        <v>772.98765000000003</v>
      </c>
      <c r="I279" s="1877">
        <v>400</v>
      </c>
      <c r="J279" s="1876" t="s">
        <v>357</v>
      </c>
      <c r="K279" s="1878">
        <v>44447</v>
      </c>
      <c r="L279" s="1876" t="s">
        <v>358</v>
      </c>
      <c r="M279" s="1878">
        <v>48113</v>
      </c>
      <c r="N279" s="1876" t="s">
        <v>359</v>
      </c>
      <c r="O279" s="1880">
        <v>46286</v>
      </c>
      <c r="P279" s="1875" t="s">
        <v>360</v>
      </c>
      <c r="Q279" s="1875" t="s">
        <v>460</v>
      </c>
      <c r="R279" s="1875" t="s">
        <v>652</v>
      </c>
      <c r="S279" s="1876" t="s">
        <v>361</v>
      </c>
      <c r="T279" s="1879" t="s">
        <v>653</v>
      </c>
      <c r="U279" s="1876" t="s">
        <v>360</v>
      </c>
      <c r="V279" s="1876" t="s">
        <v>363</v>
      </c>
      <c r="W279" s="1876" t="s">
        <v>360</v>
      </c>
      <c r="X279" s="1876" t="s">
        <v>154</v>
      </c>
      <c r="Y279" s="1876" t="s">
        <v>364</v>
      </c>
      <c r="Z279" s="1876" t="s">
        <v>154</v>
      </c>
      <c r="AA279" s="1876" t="s">
        <v>154</v>
      </c>
      <c r="AB279" s="1876" t="s">
        <v>154</v>
      </c>
      <c r="AC279" s="1876" t="s">
        <v>154</v>
      </c>
      <c r="AD279" s="1876" t="s">
        <v>154</v>
      </c>
      <c r="AE279" s="1876" t="s">
        <v>154</v>
      </c>
      <c r="AF279" s="1876" t="s">
        <v>359</v>
      </c>
      <c r="AG279" s="1875" t="s">
        <v>365</v>
      </c>
      <c r="AH279" s="1876" t="s">
        <v>366</v>
      </c>
      <c r="AI279" s="1876" t="s">
        <v>240</v>
      </c>
      <c r="AJ279" s="1876" t="s">
        <v>367</v>
      </c>
      <c r="AK279" s="1875" t="s">
        <v>368</v>
      </c>
      <c r="AL279" s="1876" t="s">
        <v>360</v>
      </c>
      <c r="AM279" s="1875" t="s">
        <v>154</v>
      </c>
    </row>
    <row r="280" spans="1:39" ht="79.2">
      <c r="A280" s="1875" t="s">
        <v>351</v>
      </c>
      <c r="B280" s="1875" t="s">
        <v>762</v>
      </c>
      <c r="C280" s="1875" t="s">
        <v>651</v>
      </c>
      <c r="D280" s="1876" t="s">
        <v>154</v>
      </c>
      <c r="E280" s="1876" t="s">
        <v>354</v>
      </c>
      <c r="F280" s="1876" t="s">
        <v>355</v>
      </c>
      <c r="G280" s="1876" t="s">
        <v>356</v>
      </c>
      <c r="H280" s="1877">
        <v>1545.97531</v>
      </c>
      <c r="I280" s="1877">
        <v>800</v>
      </c>
      <c r="J280" s="1876" t="s">
        <v>357</v>
      </c>
      <c r="K280" s="1878">
        <v>44447</v>
      </c>
      <c r="L280" s="1876" t="s">
        <v>358</v>
      </c>
      <c r="M280" s="1878">
        <v>48113</v>
      </c>
      <c r="N280" s="1876" t="s">
        <v>359</v>
      </c>
      <c r="O280" s="1880">
        <v>46286</v>
      </c>
      <c r="P280" s="1875" t="s">
        <v>360</v>
      </c>
      <c r="Q280" s="1875" t="s">
        <v>458</v>
      </c>
      <c r="R280" s="1875" t="s">
        <v>652</v>
      </c>
      <c r="S280" s="1876" t="s">
        <v>361</v>
      </c>
      <c r="T280" s="1879" t="s">
        <v>653</v>
      </c>
      <c r="U280" s="1876" t="s">
        <v>360</v>
      </c>
      <c r="V280" s="1876" t="s">
        <v>363</v>
      </c>
      <c r="W280" s="1876" t="s">
        <v>360</v>
      </c>
      <c r="X280" s="1876" t="s">
        <v>154</v>
      </c>
      <c r="Y280" s="1876" t="s">
        <v>364</v>
      </c>
      <c r="Z280" s="1876" t="s">
        <v>154</v>
      </c>
      <c r="AA280" s="1876" t="s">
        <v>154</v>
      </c>
      <c r="AB280" s="1876" t="s">
        <v>154</v>
      </c>
      <c r="AC280" s="1876" t="s">
        <v>154</v>
      </c>
      <c r="AD280" s="1876" t="s">
        <v>154</v>
      </c>
      <c r="AE280" s="1876" t="s">
        <v>154</v>
      </c>
      <c r="AF280" s="1876" t="s">
        <v>359</v>
      </c>
      <c r="AG280" s="1875" t="s">
        <v>365</v>
      </c>
      <c r="AH280" s="1876" t="s">
        <v>366</v>
      </c>
      <c r="AI280" s="1876" t="s">
        <v>240</v>
      </c>
      <c r="AJ280" s="1876" t="s">
        <v>367</v>
      </c>
      <c r="AK280" s="1875" t="s">
        <v>368</v>
      </c>
      <c r="AL280" s="1876" t="s">
        <v>360</v>
      </c>
      <c r="AM280" s="1875" t="s">
        <v>154</v>
      </c>
    </row>
    <row r="281" spans="1:39" ht="79.2">
      <c r="A281" s="1875" t="s">
        <v>351</v>
      </c>
      <c r="B281" s="1875" t="s">
        <v>763</v>
      </c>
      <c r="C281" s="1875" t="s">
        <v>651</v>
      </c>
      <c r="D281" s="1876" t="s">
        <v>154</v>
      </c>
      <c r="E281" s="1876" t="s">
        <v>354</v>
      </c>
      <c r="F281" s="1876" t="s">
        <v>355</v>
      </c>
      <c r="G281" s="1876" t="s">
        <v>356</v>
      </c>
      <c r="H281" s="1877">
        <v>772.98765000000003</v>
      </c>
      <c r="I281" s="1877">
        <v>400</v>
      </c>
      <c r="J281" s="1876" t="s">
        <v>357</v>
      </c>
      <c r="K281" s="1878">
        <v>44447</v>
      </c>
      <c r="L281" s="1876" t="s">
        <v>358</v>
      </c>
      <c r="M281" s="1878">
        <v>48113</v>
      </c>
      <c r="N281" s="1876" t="s">
        <v>359</v>
      </c>
      <c r="O281" s="1880">
        <v>46286</v>
      </c>
      <c r="P281" s="1875" t="s">
        <v>360</v>
      </c>
      <c r="Q281" s="1875" t="s">
        <v>460</v>
      </c>
      <c r="R281" s="1875" t="s">
        <v>652</v>
      </c>
      <c r="S281" s="1876" t="s">
        <v>361</v>
      </c>
      <c r="T281" s="1879" t="s">
        <v>653</v>
      </c>
      <c r="U281" s="1876" t="s">
        <v>360</v>
      </c>
      <c r="V281" s="1876" t="s">
        <v>363</v>
      </c>
      <c r="W281" s="1876" t="s">
        <v>360</v>
      </c>
      <c r="X281" s="1876" t="s">
        <v>154</v>
      </c>
      <c r="Y281" s="1876" t="s">
        <v>364</v>
      </c>
      <c r="Z281" s="1876" t="s">
        <v>154</v>
      </c>
      <c r="AA281" s="1876" t="s">
        <v>154</v>
      </c>
      <c r="AB281" s="1876" t="s">
        <v>154</v>
      </c>
      <c r="AC281" s="1876" t="s">
        <v>154</v>
      </c>
      <c r="AD281" s="1876" t="s">
        <v>154</v>
      </c>
      <c r="AE281" s="1876" t="s">
        <v>154</v>
      </c>
      <c r="AF281" s="1876" t="s">
        <v>359</v>
      </c>
      <c r="AG281" s="1875" t="s">
        <v>365</v>
      </c>
      <c r="AH281" s="1876" t="s">
        <v>366</v>
      </c>
      <c r="AI281" s="1876" t="s">
        <v>240</v>
      </c>
      <c r="AJ281" s="1876" t="s">
        <v>367</v>
      </c>
      <c r="AK281" s="1875" t="s">
        <v>368</v>
      </c>
      <c r="AL281" s="1876" t="s">
        <v>360</v>
      </c>
      <c r="AM281" s="1875" t="s">
        <v>154</v>
      </c>
    </row>
    <row r="282" spans="1:39" ht="79.2">
      <c r="A282" s="1875" t="s">
        <v>351</v>
      </c>
      <c r="B282" s="1875" t="s">
        <v>764</v>
      </c>
      <c r="C282" s="1875" t="s">
        <v>651</v>
      </c>
      <c r="D282" s="1876" t="s">
        <v>154</v>
      </c>
      <c r="E282" s="1876" t="s">
        <v>354</v>
      </c>
      <c r="F282" s="1876" t="s">
        <v>355</v>
      </c>
      <c r="G282" s="1876" t="s">
        <v>356</v>
      </c>
      <c r="H282" s="1877">
        <v>1545.97531</v>
      </c>
      <c r="I282" s="1877">
        <v>800</v>
      </c>
      <c r="J282" s="1876" t="s">
        <v>357</v>
      </c>
      <c r="K282" s="1878">
        <v>44447</v>
      </c>
      <c r="L282" s="1876" t="s">
        <v>358</v>
      </c>
      <c r="M282" s="1878">
        <v>48113</v>
      </c>
      <c r="N282" s="1876" t="s">
        <v>359</v>
      </c>
      <c r="O282" s="1880">
        <v>46286</v>
      </c>
      <c r="P282" s="1875" t="s">
        <v>360</v>
      </c>
      <c r="Q282" s="1875" t="s">
        <v>458</v>
      </c>
      <c r="R282" s="1875" t="s">
        <v>652</v>
      </c>
      <c r="S282" s="1876" t="s">
        <v>361</v>
      </c>
      <c r="T282" s="1879" t="s">
        <v>653</v>
      </c>
      <c r="U282" s="1876" t="s">
        <v>360</v>
      </c>
      <c r="V282" s="1876" t="s">
        <v>363</v>
      </c>
      <c r="W282" s="1876" t="s">
        <v>360</v>
      </c>
      <c r="X282" s="1876" t="s">
        <v>154</v>
      </c>
      <c r="Y282" s="1876" t="s">
        <v>364</v>
      </c>
      <c r="Z282" s="1876" t="s">
        <v>154</v>
      </c>
      <c r="AA282" s="1876" t="s">
        <v>154</v>
      </c>
      <c r="AB282" s="1876" t="s">
        <v>154</v>
      </c>
      <c r="AC282" s="1876" t="s">
        <v>154</v>
      </c>
      <c r="AD282" s="1876" t="s">
        <v>154</v>
      </c>
      <c r="AE282" s="1876" t="s">
        <v>154</v>
      </c>
      <c r="AF282" s="1876" t="s">
        <v>359</v>
      </c>
      <c r="AG282" s="1875" t="s">
        <v>365</v>
      </c>
      <c r="AH282" s="1876" t="s">
        <v>366</v>
      </c>
      <c r="AI282" s="1876" t="s">
        <v>240</v>
      </c>
      <c r="AJ282" s="1876" t="s">
        <v>367</v>
      </c>
      <c r="AK282" s="1875" t="s">
        <v>368</v>
      </c>
      <c r="AL282" s="1876" t="s">
        <v>360</v>
      </c>
      <c r="AM282" s="1875" t="s">
        <v>154</v>
      </c>
    </row>
    <row r="283" spans="1:39" ht="79.2">
      <c r="A283" s="1875" t="s">
        <v>351</v>
      </c>
      <c r="B283" s="1875" t="s">
        <v>765</v>
      </c>
      <c r="C283" s="1875" t="s">
        <v>651</v>
      </c>
      <c r="D283" s="1876" t="s">
        <v>154</v>
      </c>
      <c r="E283" s="1876" t="s">
        <v>354</v>
      </c>
      <c r="F283" s="1876" t="s">
        <v>355</v>
      </c>
      <c r="G283" s="1876" t="s">
        <v>356</v>
      </c>
      <c r="H283" s="1877">
        <v>772.98765000000003</v>
      </c>
      <c r="I283" s="1877">
        <v>400</v>
      </c>
      <c r="J283" s="1876" t="s">
        <v>357</v>
      </c>
      <c r="K283" s="1878">
        <v>44447</v>
      </c>
      <c r="L283" s="1876" t="s">
        <v>358</v>
      </c>
      <c r="M283" s="1878">
        <v>48113</v>
      </c>
      <c r="N283" s="1876" t="s">
        <v>359</v>
      </c>
      <c r="O283" s="1880">
        <v>46286</v>
      </c>
      <c r="P283" s="1875" t="s">
        <v>360</v>
      </c>
      <c r="Q283" s="1875" t="s">
        <v>460</v>
      </c>
      <c r="R283" s="1875" t="s">
        <v>652</v>
      </c>
      <c r="S283" s="1876" t="s">
        <v>361</v>
      </c>
      <c r="T283" s="1879" t="s">
        <v>653</v>
      </c>
      <c r="U283" s="1876" t="s">
        <v>360</v>
      </c>
      <c r="V283" s="1876" t="s">
        <v>363</v>
      </c>
      <c r="W283" s="1876" t="s">
        <v>360</v>
      </c>
      <c r="X283" s="1876" t="s">
        <v>154</v>
      </c>
      <c r="Y283" s="1876" t="s">
        <v>364</v>
      </c>
      <c r="Z283" s="1876" t="s">
        <v>154</v>
      </c>
      <c r="AA283" s="1876" t="s">
        <v>154</v>
      </c>
      <c r="AB283" s="1876" t="s">
        <v>154</v>
      </c>
      <c r="AC283" s="1876" t="s">
        <v>154</v>
      </c>
      <c r="AD283" s="1876" t="s">
        <v>154</v>
      </c>
      <c r="AE283" s="1876" t="s">
        <v>154</v>
      </c>
      <c r="AF283" s="1876" t="s">
        <v>359</v>
      </c>
      <c r="AG283" s="1875" t="s">
        <v>365</v>
      </c>
      <c r="AH283" s="1876" t="s">
        <v>366</v>
      </c>
      <c r="AI283" s="1876" t="s">
        <v>240</v>
      </c>
      <c r="AJ283" s="1876" t="s">
        <v>367</v>
      </c>
      <c r="AK283" s="1875" t="s">
        <v>368</v>
      </c>
      <c r="AL283" s="1876" t="s">
        <v>360</v>
      </c>
      <c r="AM283" s="1875" t="s">
        <v>154</v>
      </c>
    </row>
    <row r="284" spans="1:39" ht="79.2">
      <c r="A284" s="1875" t="s">
        <v>351</v>
      </c>
      <c r="B284" s="1875" t="s">
        <v>766</v>
      </c>
      <c r="C284" s="1875" t="s">
        <v>651</v>
      </c>
      <c r="D284" s="1876" t="s">
        <v>154</v>
      </c>
      <c r="E284" s="1876" t="s">
        <v>354</v>
      </c>
      <c r="F284" s="1876" t="s">
        <v>355</v>
      </c>
      <c r="G284" s="1876" t="s">
        <v>356</v>
      </c>
      <c r="H284" s="1877">
        <v>1545.97531</v>
      </c>
      <c r="I284" s="1877">
        <v>800</v>
      </c>
      <c r="J284" s="1876" t="s">
        <v>357</v>
      </c>
      <c r="K284" s="1878">
        <v>44447</v>
      </c>
      <c r="L284" s="1876" t="s">
        <v>358</v>
      </c>
      <c r="M284" s="1878">
        <v>48113</v>
      </c>
      <c r="N284" s="1876" t="s">
        <v>359</v>
      </c>
      <c r="O284" s="1880">
        <v>46286</v>
      </c>
      <c r="P284" s="1875" t="s">
        <v>360</v>
      </c>
      <c r="Q284" s="1875" t="s">
        <v>458</v>
      </c>
      <c r="R284" s="1875" t="s">
        <v>652</v>
      </c>
      <c r="S284" s="1876" t="s">
        <v>361</v>
      </c>
      <c r="T284" s="1879" t="s">
        <v>653</v>
      </c>
      <c r="U284" s="1876" t="s">
        <v>360</v>
      </c>
      <c r="V284" s="1876" t="s">
        <v>363</v>
      </c>
      <c r="W284" s="1876" t="s">
        <v>360</v>
      </c>
      <c r="X284" s="1876" t="s">
        <v>154</v>
      </c>
      <c r="Y284" s="1876" t="s">
        <v>364</v>
      </c>
      <c r="Z284" s="1876" t="s">
        <v>154</v>
      </c>
      <c r="AA284" s="1876" t="s">
        <v>154</v>
      </c>
      <c r="AB284" s="1876" t="s">
        <v>154</v>
      </c>
      <c r="AC284" s="1876" t="s">
        <v>154</v>
      </c>
      <c r="AD284" s="1876" t="s">
        <v>154</v>
      </c>
      <c r="AE284" s="1876" t="s">
        <v>154</v>
      </c>
      <c r="AF284" s="1876" t="s">
        <v>359</v>
      </c>
      <c r="AG284" s="1875" t="s">
        <v>365</v>
      </c>
      <c r="AH284" s="1876" t="s">
        <v>366</v>
      </c>
      <c r="AI284" s="1876" t="s">
        <v>240</v>
      </c>
      <c r="AJ284" s="1876" t="s">
        <v>367</v>
      </c>
      <c r="AK284" s="1875" t="s">
        <v>368</v>
      </c>
      <c r="AL284" s="1876" t="s">
        <v>360</v>
      </c>
      <c r="AM284" s="1875" t="s">
        <v>154</v>
      </c>
    </row>
    <row r="285" spans="1:39" ht="79.2">
      <c r="A285" s="1875" t="s">
        <v>351</v>
      </c>
      <c r="B285" s="1875" t="s">
        <v>767</v>
      </c>
      <c r="C285" s="1875" t="s">
        <v>651</v>
      </c>
      <c r="D285" s="1876" t="s">
        <v>154</v>
      </c>
      <c r="E285" s="1876" t="s">
        <v>354</v>
      </c>
      <c r="F285" s="1876" t="s">
        <v>355</v>
      </c>
      <c r="G285" s="1876" t="s">
        <v>356</v>
      </c>
      <c r="H285" s="1877">
        <v>1545.97531</v>
      </c>
      <c r="I285" s="1877">
        <v>800</v>
      </c>
      <c r="J285" s="1876" t="s">
        <v>357</v>
      </c>
      <c r="K285" s="1878">
        <v>44447</v>
      </c>
      <c r="L285" s="1876" t="s">
        <v>358</v>
      </c>
      <c r="M285" s="1878">
        <v>48113</v>
      </c>
      <c r="N285" s="1876" t="s">
        <v>359</v>
      </c>
      <c r="O285" s="1880">
        <v>46286</v>
      </c>
      <c r="P285" s="1875" t="s">
        <v>360</v>
      </c>
      <c r="Q285" s="1875" t="s">
        <v>458</v>
      </c>
      <c r="R285" s="1875" t="s">
        <v>652</v>
      </c>
      <c r="S285" s="1876" t="s">
        <v>361</v>
      </c>
      <c r="T285" s="1879" t="s">
        <v>653</v>
      </c>
      <c r="U285" s="1876" t="s">
        <v>360</v>
      </c>
      <c r="V285" s="1876" t="s">
        <v>363</v>
      </c>
      <c r="W285" s="1876" t="s">
        <v>360</v>
      </c>
      <c r="X285" s="1876" t="s">
        <v>154</v>
      </c>
      <c r="Y285" s="1876" t="s">
        <v>364</v>
      </c>
      <c r="Z285" s="1876" t="s">
        <v>154</v>
      </c>
      <c r="AA285" s="1876" t="s">
        <v>154</v>
      </c>
      <c r="AB285" s="1876" t="s">
        <v>154</v>
      </c>
      <c r="AC285" s="1876" t="s">
        <v>154</v>
      </c>
      <c r="AD285" s="1876" t="s">
        <v>154</v>
      </c>
      <c r="AE285" s="1876" t="s">
        <v>154</v>
      </c>
      <c r="AF285" s="1876" t="s">
        <v>359</v>
      </c>
      <c r="AG285" s="1875" t="s">
        <v>365</v>
      </c>
      <c r="AH285" s="1876" t="s">
        <v>366</v>
      </c>
      <c r="AI285" s="1876" t="s">
        <v>240</v>
      </c>
      <c r="AJ285" s="1876" t="s">
        <v>367</v>
      </c>
      <c r="AK285" s="1875" t="s">
        <v>368</v>
      </c>
      <c r="AL285" s="1876" t="s">
        <v>360</v>
      </c>
      <c r="AM285" s="1875" t="s">
        <v>154</v>
      </c>
    </row>
    <row r="286" spans="1:39" ht="79.2">
      <c r="A286" s="1875" t="s">
        <v>351</v>
      </c>
      <c r="B286" s="1875" t="s">
        <v>768</v>
      </c>
      <c r="C286" s="1875" t="s">
        <v>651</v>
      </c>
      <c r="D286" s="1876" t="s">
        <v>154</v>
      </c>
      <c r="E286" s="1876" t="s">
        <v>354</v>
      </c>
      <c r="F286" s="1876" t="s">
        <v>355</v>
      </c>
      <c r="G286" s="1876" t="s">
        <v>356</v>
      </c>
      <c r="H286" s="1877">
        <v>772.98765000000003</v>
      </c>
      <c r="I286" s="1877">
        <v>400</v>
      </c>
      <c r="J286" s="1876" t="s">
        <v>357</v>
      </c>
      <c r="K286" s="1878">
        <v>44447</v>
      </c>
      <c r="L286" s="1876" t="s">
        <v>358</v>
      </c>
      <c r="M286" s="1878">
        <v>48113</v>
      </c>
      <c r="N286" s="1876" t="s">
        <v>359</v>
      </c>
      <c r="O286" s="1880">
        <v>46286</v>
      </c>
      <c r="P286" s="1875" t="s">
        <v>360</v>
      </c>
      <c r="Q286" s="1875" t="s">
        <v>460</v>
      </c>
      <c r="R286" s="1875" t="s">
        <v>652</v>
      </c>
      <c r="S286" s="1876" t="s">
        <v>361</v>
      </c>
      <c r="T286" s="1879" t="s">
        <v>653</v>
      </c>
      <c r="U286" s="1876" t="s">
        <v>360</v>
      </c>
      <c r="V286" s="1876" t="s">
        <v>363</v>
      </c>
      <c r="W286" s="1876" t="s">
        <v>360</v>
      </c>
      <c r="X286" s="1876" t="s">
        <v>154</v>
      </c>
      <c r="Y286" s="1876" t="s">
        <v>364</v>
      </c>
      <c r="Z286" s="1876" t="s">
        <v>154</v>
      </c>
      <c r="AA286" s="1876" t="s">
        <v>154</v>
      </c>
      <c r="AB286" s="1876" t="s">
        <v>154</v>
      </c>
      <c r="AC286" s="1876" t="s">
        <v>154</v>
      </c>
      <c r="AD286" s="1876" t="s">
        <v>154</v>
      </c>
      <c r="AE286" s="1876" t="s">
        <v>154</v>
      </c>
      <c r="AF286" s="1876" t="s">
        <v>359</v>
      </c>
      <c r="AG286" s="1875" t="s">
        <v>365</v>
      </c>
      <c r="AH286" s="1876" t="s">
        <v>366</v>
      </c>
      <c r="AI286" s="1876" t="s">
        <v>240</v>
      </c>
      <c r="AJ286" s="1876" t="s">
        <v>367</v>
      </c>
      <c r="AK286" s="1875" t="s">
        <v>368</v>
      </c>
      <c r="AL286" s="1876" t="s">
        <v>360</v>
      </c>
      <c r="AM286" s="1875" t="s">
        <v>154</v>
      </c>
    </row>
    <row r="287" spans="1:39" ht="79.2">
      <c r="A287" s="1875" t="s">
        <v>351</v>
      </c>
      <c r="B287" s="1875" t="s">
        <v>769</v>
      </c>
      <c r="C287" s="1875" t="s">
        <v>651</v>
      </c>
      <c r="D287" s="1876" t="s">
        <v>154</v>
      </c>
      <c r="E287" s="1876" t="s">
        <v>354</v>
      </c>
      <c r="F287" s="1876" t="s">
        <v>355</v>
      </c>
      <c r="G287" s="1876" t="s">
        <v>356</v>
      </c>
      <c r="H287" s="1877">
        <v>2318.9629599999998</v>
      </c>
      <c r="I287" s="1877">
        <v>1200</v>
      </c>
      <c r="J287" s="1876" t="s">
        <v>357</v>
      </c>
      <c r="K287" s="1878">
        <v>44447</v>
      </c>
      <c r="L287" s="1876" t="s">
        <v>358</v>
      </c>
      <c r="M287" s="1878">
        <v>48113</v>
      </c>
      <c r="N287" s="1876" t="s">
        <v>359</v>
      </c>
      <c r="O287" s="1880">
        <v>46286</v>
      </c>
      <c r="P287" s="1875" t="s">
        <v>360</v>
      </c>
      <c r="Q287" s="1875" t="s">
        <v>462</v>
      </c>
      <c r="R287" s="1875" t="s">
        <v>652</v>
      </c>
      <c r="S287" s="1876" t="s">
        <v>361</v>
      </c>
      <c r="T287" s="1879" t="s">
        <v>653</v>
      </c>
      <c r="U287" s="1876" t="s">
        <v>360</v>
      </c>
      <c r="V287" s="1876" t="s">
        <v>363</v>
      </c>
      <c r="W287" s="1876" t="s">
        <v>360</v>
      </c>
      <c r="X287" s="1876" t="s">
        <v>154</v>
      </c>
      <c r="Y287" s="1876" t="s">
        <v>364</v>
      </c>
      <c r="Z287" s="1876" t="s">
        <v>154</v>
      </c>
      <c r="AA287" s="1876" t="s">
        <v>154</v>
      </c>
      <c r="AB287" s="1876" t="s">
        <v>154</v>
      </c>
      <c r="AC287" s="1876" t="s">
        <v>154</v>
      </c>
      <c r="AD287" s="1876" t="s">
        <v>154</v>
      </c>
      <c r="AE287" s="1876" t="s">
        <v>154</v>
      </c>
      <c r="AF287" s="1876" t="s">
        <v>359</v>
      </c>
      <c r="AG287" s="1875" t="s">
        <v>365</v>
      </c>
      <c r="AH287" s="1876" t="s">
        <v>366</v>
      </c>
      <c r="AI287" s="1876" t="s">
        <v>240</v>
      </c>
      <c r="AJ287" s="1876" t="s">
        <v>367</v>
      </c>
      <c r="AK287" s="1875" t="s">
        <v>368</v>
      </c>
      <c r="AL287" s="1876" t="s">
        <v>360</v>
      </c>
      <c r="AM287" s="1875" t="s">
        <v>154</v>
      </c>
    </row>
    <row r="288" spans="1:39" ht="79.2">
      <c r="A288" s="1875" t="s">
        <v>351</v>
      </c>
      <c r="B288" s="1875" t="s">
        <v>770</v>
      </c>
      <c r="C288" s="1875" t="s">
        <v>651</v>
      </c>
      <c r="D288" s="1876" t="s">
        <v>154</v>
      </c>
      <c r="E288" s="1876" t="s">
        <v>354</v>
      </c>
      <c r="F288" s="1876" t="s">
        <v>355</v>
      </c>
      <c r="G288" s="1876" t="s">
        <v>356</v>
      </c>
      <c r="H288" s="1877">
        <v>772.98765000000003</v>
      </c>
      <c r="I288" s="1877">
        <v>400</v>
      </c>
      <c r="J288" s="1876" t="s">
        <v>357</v>
      </c>
      <c r="K288" s="1878">
        <v>44447</v>
      </c>
      <c r="L288" s="1876" t="s">
        <v>358</v>
      </c>
      <c r="M288" s="1878">
        <v>48113</v>
      </c>
      <c r="N288" s="1876" t="s">
        <v>359</v>
      </c>
      <c r="O288" s="1880">
        <v>46286</v>
      </c>
      <c r="P288" s="1875" t="s">
        <v>360</v>
      </c>
      <c r="Q288" s="1875" t="s">
        <v>460</v>
      </c>
      <c r="R288" s="1875" t="s">
        <v>652</v>
      </c>
      <c r="S288" s="1876" t="s">
        <v>361</v>
      </c>
      <c r="T288" s="1879" t="s">
        <v>653</v>
      </c>
      <c r="U288" s="1876" t="s">
        <v>360</v>
      </c>
      <c r="V288" s="1876" t="s">
        <v>363</v>
      </c>
      <c r="W288" s="1876" t="s">
        <v>360</v>
      </c>
      <c r="X288" s="1876" t="s">
        <v>154</v>
      </c>
      <c r="Y288" s="1876" t="s">
        <v>364</v>
      </c>
      <c r="Z288" s="1876" t="s">
        <v>154</v>
      </c>
      <c r="AA288" s="1876" t="s">
        <v>154</v>
      </c>
      <c r="AB288" s="1876" t="s">
        <v>154</v>
      </c>
      <c r="AC288" s="1876" t="s">
        <v>154</v>
      </c>
      <c r="AD288" s="1876" t="s">
        <v>154</v>
      </c>
      <c r="AE288" s="1876" t="s">
        <v>154</v>
      </c>
      <c r="AF288" s="1876" t="s">
        <v>359</v>
      </c>
      <c r="AG288" s="1875" t="s">
        <v>365</v>
      </c>
      <c r="AH288" s="1876" t="s">
        <v>366</v>
      </c>
      <c r="AI288" s="1876" t="s">
        <v>240</v>
      </c>
      <c r="AJ288" s="1876" t="s">
        <v>367</v>
      </c>
      <c r="AK288" s="1875" t="s">
        <v>368</v>
      </c>
      <c r="AL288" s="1876" t="s">
        <v>360</v>
      </c>
      <c r="AM288" s="1875" t="s">
        <v>154</v>
      </c>
    </row>
    <row r="289" spans="1:39" ht="79.2">
      <c r="A289" s="1875" t="s">
        <v>351</v>
      </c>
      <c r="B289" s="1875" t="s">
        <v>771</v>
      </c>
      <c r="C289" s="1875" t="s">
        <v>651</v>
      </c>
      <c r="D289" s="1876" t="s">
        <v>154</v>
      </c>
      <c r="E289" s="1876" t="s">
        <v>354</v>
      </c>
      <c r="F289" s="1876" t="s">
        <v>355</v>
      </c>
      <c r="G289" s="1876" t="s">
        <v>356</v>
      </c>
      <c r="H289" s="1877">
        <v>6956.8888800000004</v>
      </c>
      <c r="I289" s="1877">
        <v>3600</v>
      </c>
      <c r="J289" s="1876" t="s">
        <v>357</v>
      </c>
      <c r="K289" s="1878">
        <v>44447</v>
      </c>
      <c r="L289" s="1876" t="s">
        <v>358</v>
      </c>
      <c r="M289" s="1878">
        <v>48113</v>
      </c>
      <c r="N289" s="1876" t="s">
        <v>359</v>
      </c>
      <c r="O289" s="1880">
        <v>46286</v>
      </c>
      <c r="P289" s="1875" t="s">
        <v>360</v>
      </c>
      <c r="Q289" s="1875" t="s">
        <v>502</v>
      </c>
      <c r="R289" s="1875" t="s">
        <v>652</v>
      </c>
      <c r="S289" s="1876" t="s">
        <v>361</v>
      </c>
      <c r="T289" s="1879" t="s">
        <v>653</v>
      </c>
      <c r="U289" s="1876" t="s">
        <v>360</v>
      </c>
      <c r="V289" s="1876" t="s">
        <v>363</v>
      </c>
      <c r="W289" s="1876" t="s">
        <v>360</v>
      </c>
      <c r="X289" s="1876" t="s">
        <v>154</v>
      </c>
      <c r="Y289" s="1876" t="s">
        <v>364</v>
      </c>
      <c r="Z289" s="1876" t="s">
        <v>154</v>
      </c>
      <c r="AA289" s="1876" t="s">
        <v>154</v>
      </c>
      <c r="AB289" s="1876" t="s">
        <v>154</v>
      </c>
      <c r="AC289" s="1876" t="s">
        <v>154</v>
      </c>
      <c r="AD289" s="1876" t="s">
        <v>154</v>
      </c>
      <c r="AE289" s="1876" t="s">
        <v>154</v>
      </c>
      <c r="AF289" s="1876" t="s">
        <v>359</v>
      </c>
      <c r="AG289" s="1875" t="s">
        <v>365</v>
      </c>
      <c r="AH289" s="1876" t="s">
        <v>366</v>
      </c>
      <c r="AI289" s="1876" t="s">
        <v>240</v>
      </c>
      <c r="AJ289" s="1876" t="s">
        <v>367</v>
      </c>
      <c r="AK289" s="1875" t="s">
        <v>368</v>
      </c>
      <c r="AL289" s="1876" t="s">
        <v>360</v>
      </c>
      <c r="AM289" s="1875" t="s">
        <v>154</v>
      </c>
    </row>
    <row r="290" spans="1:39" ht="79.2">
      <c r="A290" s="1875" t="s">
        <v>351</v>
      </c>
      <c r="B290" s="1875" t="s">
        <v>772</v>
      </c>
      <c r="C290" s="1875" t="s">
        <v>651</v>
      </c>
      <c r="D290" s="1876" t="s">
        <v>154</v>
      </c>
      <c r="E290" s="1876" t="s">
        <v>354</v>
      </c>
      <c r="F290" s="1876" t="s">
        <v>355</v>
      </c>
      <c r="G290" s="1876" t="s">
        <v>356</v>
      </c>
      <c r="H290" s="1877">
        <v>8502.8641800000005</v>
      </c>
      <c r="I290" s="1877">
        <v>4400</v>
      </c>
      <c r="J290" s="1876" t="s">
        <v>357</v>
      </c>
      <c r="K290" s="1878">
        <v>44447</v>
      </c>
      <c r="L290" s="1876" t="s">
        <v>358</v>
      </c>
      <c r="M290" s="1878">
        <v>48113</v>
      </c>
      <c r="N290" s="1876" t="s">
        <v>359</v>
      </c>
      <c r="O290" s="1880">
        <v>46286</v>
      </c>
      <c r="P290" s="1875" t="s">
        <v>360</v>
      </c>
      <c r="Q290" s="1875" t="s">
        <v>711</v>
      </c>
      <c r="R290" s="1875" t="s">
        <v>652</v>
      </c>
      <c r="S290" s="1876" t="s">
        <v>361</v>
      </c>
      <c r="T290" s="1879" t="s">
        <v>653</v>
      </c>
      <c r="U290" s="1876" t="s">
        <v>360</v>
      </c>
      <c r="V290" s="1876" t="s">
        <v>363</v>
      </c>
      <c r="W290" s="1876" t="s">
        <v>360</v>
      </c>
      <c r="X290" s="1876" t="s">
        <v>154</v>
      </c>
      <c r="Y290" s="1876" t="s">
        <v>364</v>
      </c>
      <c r="Z290" s="1876" t="s">
        <v>154</v>
      </c>
      <c r="AA290" s="1876" t="s">
        <v>154</v>
      </c>
      <c r="AB290" s="1876" t="s">
        <v>154</v>
      </c>
      <c r="AC290" s="1876" t="s">
        <v>154</v>
      </c>
      <c r="AD290" s="1876" t="s">
        <v>154</v>
      </c>
      <c r="AE290" s="1876" t="s">
        <v>154</v>
      </c>
      <c r="AF290" s="1876" t="s">
        <v>359</v>
      </c>
      <c r="AG290" s="1875" t="s">
        <v>365</v>
      </c>
      <c r="AH290" s="1876" t="s">
        <v>366</v>
      </c>
      <c r="AI290" s="1876" t="s">
        <v>240</v>
      </c>
      <c r="AJ290" s="1876" t="s">
        <v>367</v>
      </c>
      <c r="AK290" s="1875" t="s">
        <v>368</v>
      </c>
      <c r="AL290" s="1876" t="s">
        <v>360</v>
      </c>
      <c r="AM290" s="1875" t="s">
        <v>154</v>
      </c>
    </row>
    <row r="291" spans="1:39" ht="79.2">
      <c r="A291" s="1875" t="s">
        <v>351</v>
      </c>
      <c r="B291" s="1875" t="s">
        <v>773</v>
      </c>
      <c r="C291" s="1875" t="s">
        <v>651</v>
      </c>
      <c r="D291" s="1876" t="s">
        <v>154</v>
      </c>
      <c r="E291" s="1876" t="s">
        <v>354</v>
      </c>
      <c r="F291" s="1876" t="s">
        <v>355</v>
      </c>
      <c r="G291" s="1876" t="s">
        <v>356</v>
      </c>
      <c r="H291" s="1877">
        <v>3864.9382599999999</v>
      </c>
      <c r="I291" s="1877">
        <v>2000</v>
      </c>
      <c r="J291" s="1876" t="s">
        <v>357</v>
      </c>
      <c r="K291" s="1878">
        <v>44447</v>
      </c>
      <c r="L291" s="1876" t="s">
        <v>358</v>
      </c>
      <c r="M291" s="1878">
        <v>48113</v>
      </c>
      <c r="N291" s="1876" t="s">
        <v>359</v>
      </c>
      <c r="O291" s="1880">
        <v>46286</v>
      </c>
      <c r="P291" s="1875" t="s">
        <v>360</v>
      </c>
      <c r="Q291" s="1875" t="s">
        <v>397</v>
      </c>
      <c r="R291" s="1875" t="s">
        <v>652</v>
      </c>
      <c r="S291" s="1876" t="s">
        <v>361</v>
      </c>
      <c r="T291" s="1879" t="s">
        <v>653</v>
      </c>
      <c r="U291" s="1876" t="s">
        <v>360</v>
      </c>
      <c r="V291" s="1876" t="s">
        <v>363</v>
      </c>
      <c r="W291" s="1876" t="s">
        <v>360</v>
      </c>
      <c r="X291" s="1876" t="s">
        <v>154</v>
      </c>
      <c r="Y291" s="1876" t="s">
        <v>364</v>
      </c>
      <c r="Z291" s="1876" t="s">
        <v>154</v>
      </c>
      <c r="AA291" s="1876" t="s">
        <v>154</v>
      </c>
      <c r="AB291" s="1876" t="s">
        <v>154</v>
      </c>
      <c r="AC291" s="1876" t="s">
        <v>154</v>
      </c>
      <c r="AD291" s="1876" t="s">
        <v>154</v>
      </c>
      <c r="AE291" s="1876" t="s">
        <v>154</v>
      </c>
      <c r="AF291" s="1876" t="s">
        <v>359</v>
      </c>
      <c r="AG291" s="1875" t="s">
        <v>365</v>
      </c>
      <c r="AH291" s="1876" t="s">
        <v>366</v>
      </c>
      <c r="AI291" s="1876" t="s">
        <v>240</v>
      </c>
      <c r="AJ291" s="1876" t="s">
        <v>367</v>
      </c>
      <c r="AK291" s="1875" t="s">
        <v>368</v>
      </c>
      <c r="AL291" s="1876" t="s">
        <v>360</v>
      </c>
      <c r="AM291" s="1875" t="s">
        <v>154</v>
      </c>
    </row>
    <row r="292" spans="1:39" ht="79.2">
      <c r="A292" s="1875" t="s">
        <v>351</v>
      </c>
      <c r="B292" s="1875" t="s">
        <v>774</v>
      </c>
      <c r="C292" s="1875" t="s">
        <v>651</v>
      </c>
      <c r="D292" s="1876" t="s">
        <v>154</v>
      </c>
      <c r="E292" s="1876" t="s">
        <v>354</v>
      </c>
      <c r="F292" s="1876" t="s">
        <v>355</v>
      </c>
      <c r="G292" s="1876" t="s">
        <v>356</v>
      </c>
      <c r="H292" s="1877">
        <v>17005.728370000001</v>
      </c>
      <c r="I292" s="1877">
        <v>8800</v>
      </c>
      <c r="J292" s="1876" t="s">
        <v>357</v>
      </c>
      <c r="K292" s="1878">
        <v>44447</v>
      </c>
      <c r="L292" s="1876" t="s">
        <v>358</v>
      </c>
      <c r="M292" s="1878">
        <v>48113</v>
      </c>
      <c r="N292" s="1876" t="s">
        <v>359</v>
      </c>
      <c r="O292" s="1880">
        <v>46286</v>
      </c>
      <c r="P292" s="1875" t="s">
        <v>360</v>
      </c>
      <c r="Q292" s="1875" t="s">
        <v>674</v>
      </c>
      <c r="R292" s="1875" t="s">
        <v>652</v>
      </c>
      <c r="S292" s="1876" t="s">
        <v>361</v>
      </c>
      <c r="T292" s="1879" t="s">
        <v>653</v>
      </c>
      <c r="U292" s="1876" t="s">
        <v>360</v>
      </c>
      <c r="V292" s="1876" t="s">
        <v>363</v>
      </c>
      <c r="W292" s="1876" t="s">
        <v>360</v>
      </c>
      <c r="X292" s="1876" t="s">
        <v>154</v>
      </c>
      <c r="Y292" s="1876" t="s">
        <v>364</v>
      </c>
      <c r="Z292" s="1876" t="s">
        <v>154</v>
      </c>
      <c r="AA292" s="1876" t="s">
        <v>154</v>
      </c>
      <c r="AB292" s="1876" t="s">
        <v>154</v>
      </c>
      <c r="AC292" s="1876" t="s">
        <v>154</v>
      </c>
      <c r="AD292" s="1876" t="s">
        <v>154</v>
      </c>
      <c r="AE292" s="1876" t="s">
        <v>154</v>
      </c>
      <c r="AF292" s="1876" t="s">
        <v>359</v>
      </c>
      <c r="AG292" s="1875" t="s">
        <v>365</v>
      </c>
      <c r="AH292" s="1876" t="s">
        <v>366</v>
      </c>
      <c r="AI292" s="1876" t="s">
        <v>240</v>
      </c>
      <c r="AJ292" s="1876" t="s">
        <v>367</v>
      </c>
      <c r="AK292" s="1875" t="s">
        <v>368</v>
      </c>
      <c r="AL292" s="1876" t="s">
        <v>360</v>
      </c>
      <c r="AM292" s="1875" t="s">
        <v>154</v>
      </c>
    </row>
    <row r="293" spans="1:39" ht="79.2">
      <c r="A293" s="1875" t="s">
        <v>351</v>
      </c>
      <c r="B293" s="1875" t="s">
        <v>775</v>
      </c>
      <c r="C293" s="1875" t="s">
        <v>651</v>
      </c>
      <c r="D293" s="1876" t="s">
        <v>154</v>
      </c>
      <c r="E293" s="1876" t="s">
        <v>354</v>
      </c>
      <c r="F293" s="1876" t="s">
        <v>355</v>
      </c>
      <c r="G293" s="1876" t="s">
        <v>356</v>
      </c>
      <c r="H293" s="1877">
        <v>1545.97531</v>
      </c>
      <c r="I293" s="1877">
        <v>800</v>
      </c>
      <c r="J293" s="1876" t="s">
        <v>357</v>
      </c>
      <c r="K293" s="1878">
        <v>44447</v>
      </c>
      <c r="L293" s="1876" t="s">
        <v>358</v>
      </c>
      <c r="M293" s="1878">
        <v>48113</v>
      </c>
      <c r="N293" s="1876" t="s">
        <v>359</v>
      </c>
      <c r="O293" s="1880">
        <v>46286</v>
      </c>
      <c r="P293" s="1875" t="s">
        <v>360</v>
      </c>
      <c r="Q293" s="1875" t="s">
        <v>458</v>
      </c>
      <c r="R293" s="1875" t="s">
        <v>652</v>
      </c>
      <c r="S293" s="1876" t="s">
        <v>361</v>
      </c>
      <c r="T293" s="1879" t="s">
        <v>653</v>
      </c>
      <c r="U293" s="1876" t="s">
        <v>360</v>
      </c>
      <c r="V293" s="1876" t="s">
        <v>363</v>
      </c>
      <c r="W293" s="1876" t="s">
        <v>360</v>
      </c>
      <c r="X293" s="1876" t="s">
        <v>154</v>
      </c>
      <c r="Y293" s="1876" t="s">
        <v>364</v>
      </c>
      <c r="Z293" s="1876" t="s">
        <v>154</v>
      </c>
      <c r="AA293" s="1876" t="s">
        <v>154</v>
      </c>
      <c r="AB293" s="1876" t="s">
        <v>154</v>
      </c>
      <c r="AC293" s="1876" t="s">
        <v>154</v>
      </c>
      <c r="AD293" s="1876" t="s">
        <v>154</v>
      </c>
      <c r="AE293" s="1876" t="s">
        <v>154</v>
      </c>
      <c r="AF293" s="1876" t="s">
        <v>359</v>
      </c>
      <c r="AG293" s="1875" t="s">
        <v>365</v>
      </c>
      <c r="AH293" s="1876" t="s">
        <v>366</v>
      </c>
      <c r="AI293" s="1876" t="s">
        <v>240</v>
      </c>
      <c r="AJ293" s="1876" t="s">
        <v>367</v>
      </c>
      <c r="AK293" s="1875" t="s">
        <v>368</v>
      </c>
      <c r="AL293" s="1876" t="s">
        <v>360</v>
      </c>
      <c r="AM293" s="1875" t="s">
        <v>154</v>
      </c>
    </row>
    <row r="294" spans="1:39" ht="79.2">
      <c r="A294" s="1875" t="s">
        <v>351</v>
      </c>
      <c r="B294" s="1875" t="s">
        <v>776</v>
      </c>
      <c r="C294" s="1875" t="s">
        <v>651</v>
      </c>
      <c r="D294" s="1876" t="s">
        <v>154</v>
      </c>
      <c r="E294" s="1876" t="s">
        <v>354</v>
      </c>
      <c r="F294" s="1876" t="s">
        <v>355</v>
      </c>
      <c r="G294" s="1876" t="s">
        <v>356</v>
      </c>
      <c r="H294" s="1877">
        <v>772.98765000000003</v>
      </c>
      <c r="I294" s="1877">
        <v>400</v>
      </c>
      <c r="J294" s="1876" t="s">
        <v>357</v>
      </c>
      <c r="K294" s="1878">
        <v>44447</v>
      </c>
      <c r="L294" s="1876" t="s">
        <v>358</v>
      </c>
      <c r="M294" s="1878">
        <v>48113</v>
      </c>
      <c r="N294" s="1876" t="s">
        <v>359</v>
      </c>
      <c r="O294" s="1880">
        <v>46286</v>
      </c>
      <c r="P294" s="1875" t="s">
        <v>360</v>
      </c>
      <c r="Q294" s="1875" t="s">
        <v>460</v>
      </c>
      <c r="R294" s="1875" t="s">
        <v>652</v>
      </c>
      <c r="S294" s="1876" t="s">
        <v>361</v>
      </c>
      <c r="T294" s="1879" t="s">
        <v>653</v>
      </c>
      <c r="U294" s="1876" t="s">
        <v>360</v>
      </c>
      <c r="V294" s="1876" t="s">
        <v>363</v>
      </c>
      <c r="W294" s="1876" t="s">
        <v>360</v>
      </c>
      <c r="X294" s="1876" t="s">
        <v>154</v>
      </c>
      <c r="Y294" s="1876" t="s">
        <v>364</v>
      </c>
      <c r="Z294" s="1876" t="s">
        <v>154</v>
      </c>
      <c r="AA294" s="1876" t="s">
        <v>154</v>
      </c>
      <c r="AB294" s="1876" t="s">
        <v>154</v>
      </c>
      <c r="AC294" s="1876" t="s">
        <v>154</v>
      </c>
      <c r="AD294" s="1876" t="s">
        <v>154</v>
      </c>
      <c r="AE294" s="1876" t="s">
        <v>154</v>
      </c>
      <c r="AF294" s="1876" t="s">
        <v>359</v>
      </c>
      <c r="AG294" s="1875" t="s">
        <v>365</v>
      </c>
      <c r="AH294" s="1876" t="s">
        <v>366</v>
      </c>
      <c r="AI294" s="1876" t="s">
        <v>240</v>
      </c>
      <c r="AJ294" s="1876" t="s">
        <v>367</v>
      </c>
      <c r="AK294" s="1875" t="s">
        <v>368</v>
      </c>
      <c r="AL294" s="1876" t="s">
        <v>360</v>
      </c>
      <c r="AM294" s="1875" t="s">
        <v>154</v>
      </c>
    </row>
    <row r="295" spans="1:39" ht="79.2">
      <c r="A295" s="1875" t="s">
        <v>351</v>
      </c>
      <c r="B295" s="1875" t="s">
        <v>777</v>
      </c>
      <c r="C295" s="1875" t="s">
        <v>651</v>
      </c>
      <c r="D295" s="1876" t="s">
        <v>154</v>
      </c>
      <c r="E295" s="1876" t="s">
        <v>354</v>
      </c>
      <c r="F295" s="1876" t="s">
        <v>355</v>
      </c>
      <c r="G295" s="1876" t="s">
        <v>356</v>
      </c>
      <c r="H295" s="1877">
        <v>34012.8603</v>
      </c>
      <c r="I295" s="1877">
        <v>17600</v>
      </c>
      <c r="J295" s="1876" t="s">
        <v>357</v>
      </c>
      <c r="K295" s="1878">
        <v>44447</v>
      </c>
      <c r="L295" s="1876" t="s">
        <v>358</v>
      </c>
      <c r="M295" s="1878">
        <v>48142</v>
      </c>
      <c r="N295" s="1876" t="s">
        <v>359</v>
      </c>
      <c r="O295" s="1880">
        <v>46316</v>
      </c>
      <c r="P295" s="1875" t="s">
        <v>360</v>
      </c>
      <c r="Q295" s="1875" t="s">
        <v>470</v>
      </c>
      <c r="R295" s="1875" t="s">
        <v>671</v>
      </c>
      <c r="S295" s="1876" t="s">
        <v>361</v>
      </c>
      <c r="T295" s="1879" t="s">
        <v>653</v>
      </c>
      <c r="U295" s="1876" t="s">
        <v>360</v>
      </c>
      <c r="V295" s="1876" t="s">
        <v>363</v>
      </c>
      <c r="W295" s="1876" t="s">
        <v>360</v>
      </c>
      <c r="X295" s="1876" t="s">
        <v>154</v>
      </c>
      <c r="Y295" s="1876" t="s">
        <v>364</v>
      </c>
      <c r="Z295" s="1876" t="s">
        <v>154</v>
      </c>
      <c r="AA295" s="1876" t="s">
        <v>154</v>
      </c>
      <c r="AB295" s="1876" t="s">
        <v>154</v>
      </c>
      <c r="AC295" s="1876" t="s">
        <v>154</v>
      </c>
      <c r="AD295" s="1876" t="s">
        <v>154</v>
      </c>
      <c r="AE295" s="1876" t="s">
        <v>154</v>
      </c>
      <c r="AF295" s="1876" t="s">
        <v>359</v>
      </c>
      <c r="AG295" s="1875" t="s">
        <v>365</v>
      </c>
      <c r="AH295" s="1876" t="s">
        <v>366</v>
      </c>
      <c r="AI295" s="1876" t="s">
        <v>240</v>
      </c>
      <c r="AJ295" s="1876" t="s">
        <v>367</v>
      </c>
      <c r="AK295" s="1875" t="s">
        <v>368</v>
      </c>
      <c r="AL295" s="1876" t="s">
        <v>360</v>
      </c>
      <c r="AM295" s="1875" t="s">
        <v>154</v>
      </c>
    </row>
    <row r="296" spans="1:39" ht="79.2">
      <c r="A296" s="1875" t="s">
        <v>351</v>
      </c>
      <c r="B296" s="1875" t="s">
        <v>778</v>
      </c>
      <c r="C296" s="1875" t="s">
        <v>651</v>
      </c>
      <c r="D296" s="1876" t="s">
        <v>154</v>
      </c>
      <c r="E296" s="1876" t="s">
        <v>354</v>
      </c>
      <c r="F296" s="1876" t="s">
        <v>355</v>
      </c>
      <c r="G296" s="1876" t="s">
        <v>356</v>
      </c>
      <c r="H296" s="1877">
        <v>12368.312839999999</v>
      </c>
      <c r="I296" s="1877">
        <v>6400</v>
      </c>
      <c r="J296" s="1876" t="s">
        <v>357</v>
      </c>
      <c r="K296" s="1878">
        <v>44447</v>
      </c>
      <c r="L296" s="1876" t="s">
        <v>358</v>
      </c>
      <c r="M296" s="1878">
        <v>48142</v>
      </c>
      <c r="N296" s="1876" t="s">
        <v>359</v>
      </c>
      <c r="O296" s="1880">
        <v>46316</v>
      </c>
      <c r="P296" s="1875" t="s">
        <v>360</v>
      </c>
      <c r="Q296" s="1875" t="s">
        <v>524</v>
      </c>
      <c r="R296" s="1875" t="s">
        <v>671</v>
      </c>
      <c r="S296" s="1876" t="s">
        <v>361</v>
      </c>
      <c r="T296" s="1879" t="s">
        <v>653</v>
      </c>
      <c r="U296" s="1876" t="s">
        <v>360</v>
      </c>
      <c r="V296" s="1876" t="s">
        <v>363</v>
      </c>
      <c r="W296" s="1876" t="s">
        <v>360</v>
      </c>
      <c r="X296" s="1876" t="s">
        <v>154</v>
      </c>
      <c r="Y296" s="1876" t="s">
        <v>364</v>
      </c>
      <c r="Z296" s="1876" t="s">
        <v>154</v>
      </c>
      <c r="AA296" s="1876" t="s">
        <v>154</v>
      </c>
      <c r="AB296" s="1876" t="s">
        <v>154</v>
      </c>
      <c r="AC296" s="1876" t="s">
        <v>154</v>
      </c>
      <c r="AD296" s="1876" t="s">
        <v>154</v>
      </c>
      <c r="AE296" s="1876" t="s">
        <v>154</v>
      </c>
      <c r="AF296" s="1876" t="s">
        <v>359</v>
      </c>
      <c r="AG296" s="1875" t="s">
        <v>365</v>
      </c>
      <c r="AH296" s="1876" t="s">
        <v>366</v>
      </c>
      <c r="AI296" s="1876" t="s">
        <v>240</v>
      </c>
      <c r="AJ296" s="1876" t="s">
        <v>367</v>
      </c>
      <c r="AK296" s="1875" t="s">
        <v>368</v>
      </c>
      <c r="AL296" s="1876" t="s">
        <v>360</v>
      </c>
      <c r="AM296" s="1875" t="s">
        <v>154</v>
      </c>
    </row>
    <row r="297" spans="1:39" ht="79.2">
      <c r="A297" s="1875" t="s">
        <v>351</v>
      </c>
      <c r="B297" s="1875" t="s">
        <v>779</v>
      </c>
      <c r="C297" s="1875" t="s">
        <v>651</v>
      </c>
      <c r="D297" s="1876" t="s">
        <v>154</v>
      </c>
      <c r="E297" s="1876" t="s">
        <v>354</v>
      </c>
      <c r="F297" s="1876" t="s">
        <v>355</v>
      </c>
      <c r="G297" s="1876" t="s">
        <v>356</v>
      </c>
      <c r="H297" s="1877">
        <v>1546.0391</v>
      </c>
      <c r="I297" s="1877">
        <v>800</v>
      </c>
      <c r="J297" s="1876" t="s">
        <v>357</v>
      </c>
      <c r="K297" s="1878">
        <v>44447</v>
      </c>
      <c r="L297" s="1876" t="s">
        <v>358</v>
      </c>
      <c r="M297" s="1878">
        <v>48142</v>
      </c>
      <c r="N297" s="1876" t="s">
        <v>359</v>
      </c>
      <c r="O297" s="1880">
        <v>46316</v>
      </c>
      <c r="P297" s="1875" t="s">
        <v>360</v>
      </c>
      <c r="Q297" s="1875" t="s">
        <v>458</v>
      </c>
      <c r="R297" s="1875" t="s">
        <v>671</v>
      </c>
      <c r="S297" s="1876" t="s">
        <v>361</v>
      </c>
      <c r="T297" s="1879" t="s">
        <v>653</v>
      </c>
      <c r="U297" s="1876" t="s">
        <v>360</v>
      </c>
      <c r="V297" s="1876" t="s">
        <v>363</v>
      </c>
      <c r="W297" s="1876" t="s">
        <v>360</v>
      </c>
      <c r="X297" s="1876" t="s">
        <v>154</v>
      </c>
      <c r="Y297" s="1876" t="s">
        <v>364</v>
      </c>
      <c r="Z297" s="1876" t="s">
        <v>154</v>
      </c>
      <c r="AA297" s="1876" t="s">
        <v>154</v>
      </c>
      <c r="AB297" s="1876" t="s">
        <v>154</v>
      </c>
      <c r="AC297" s="1876" t="s">
        <v>154</v>
      </c>
      <c r="AD297" s="1876" t="s">
        <v>154</v>
      </c>
      <c r="AE297" s="1876" t="s">
        <v>154</v>
      </c>
      <c r="AF297" s="1876" t="s">
        <v>359</v>
      </c>
      <c r="AG297" s="1875" t="s">
        <v>365</v>
      </c>
      <c r="AH297" s="1876" t="s">
        <v>366</v>
      </c>
      <c r="AI297" s="1876" t="s">
        <v>240</v>
      </c>
      <c r="AJ297" s="1876" t="s">
        <v>367</v>
      </c>
      <c r="AK297" s="1875" t="s">
        <v>368</v>
      </c>
      <c r="AL297" s="1876" t="s">
        <v>360</v>
      </c>
      <c r="AM297" s="1875" t="s">
        <v>154</v>
      </c>
    </row>
    <row r="298" spans="1:39" ht="79.2">
      <c r="A298" s="1875" t="s">
        <v>351</v>
      </c>
      <c r="B298" s="1875" t="s">
        <v>780</v>
      </c>
      <c r="C298" s="1875" t="s">
        <v>651</v>
      </c>
      <c r="D298" s="1876" t="s">
        <v>154</v>
      </c>
      <c r="E298" s="1876" t="s">
        <v>354</v>
      </c>
      <c r="F298" s="1876" t="s">
        <v>355</v>
      </c>
      <c r="G298" s="1876" t="s">
        <v>356</v>
      </c>
      <c r="H298" s="1877">
        <v>4638.1173099999996</v>
      </c>
      <c r="I298" s="1877">
        <v>2400</v>
      </c>
      <c r="J298" s="1876" t="s">
        <v>357</v>
      </c>
      <c r="K298" s="1878">
        <v>44447</v>
      </c>
      <c r="L298" s="1876" t="s">
        <v>358</v>
      </c>
      <c r="M298" s="1878">
        <v>48142</v>
      </c>
      <c r="N298" s="1876" t="s">
        <v>359</v>
      </c>
      <c r="O298" s="1880">
        <v>46316</v>
      </c>
      <c r="P298" s="1875" t="s">
        <v>360</v>
      </c>
      <c r="Q298" s="1875" t="s">
        <v>478</v>
      </c>
      <c r="R298" s="1875" t="s">
        <v>671</v>
      </c>
      <c r="S298" s="1876" t="s">
        <v>361</v>
      </c>
      <c r="T298" s="1879" t="s">
        <v>653</v>
      </c>
      <c r="U298" s="1876" t="s">
        <v>360</v>
      </c>
      <c r="V298" s="1876" t="s">
        <v>363</v>
      </c>
      <c r="W298" s="1876" t="s">
        <v>360</v>
      </c>
      <c r="X298" s="1876" t="s">
        <v>154</v>
      </c>
      <c r="Y298" s="1876" t="s">
        <v>364</v>
      </c>
      <c r="Z298" s="1876" t="s">
        <v>154</v>
      </c>
      <c r="AA298" s="1876" t="s">
        <v>154</v>
      </c>
      <c r="AB298" s="1876" t="s">
        <v>154</v>
      </c>
      <c r="AC298" s="1876" t="s">
        <v>154</v>
      </c>
      <c r="AD298" s="1876" t="s">
        <v>154</v>
      </c>
      <c r="AE298" s="1876" t="s">
        <v>154</v>
      </c>
      <c r="AF298" s="1876" t="s">
        <v>359</v>
      </c>
      <c r="AG298" s="1875" t="s">
        <v>365</v>
      </c>
      <c r="AH298" s="1876" t="s">
        <v>366</v>
      </c>
      <c r="AI298" s="1876" t="s">
        <v>240</v>
      </c>
      <c r="AJ298" s="1876" t="s">
        <v>367</v>
      </c>
      <c r="AK298" s="1875" t="s">
        <v>368</v>
      </c>
      <c r="AL298" s="1876" t="s">
        <v>360</v>
      </c>
      <c r="AM298" s="1875" t="s">
        <v>154</v>
      </c>
    </row>
    <row r="299" spans="1:39" ht="79.2">
      <c r="A299" s="1875" t="s">
        <v>351</v>
      </c>
      <c r="B299" s="1875" t="s">
        <v>781</v>
      </c>
      <c r="C299" s="1875" t="s">
        <v>651</v>
      </c>
      <c r="D299" s="1876" t="s">
        <v>154</v>
      </c>
      <c r="E299" s="1876" t="s">
        <v>354</v>
      </c>
      <c r="F299" s="1876" t="s">
        <v>355</v>
      </c>
      <c r="G299" s="1876" t="s">
        <v>356</v>
      </c>
      <c r="H299" s="1877">
        <v>3865.0977599999997</v>
      </c>
      <c r="I299" s="1877">
        <v>2000</v>
      </c>
      <c r="J299" s="1876" t="s">
        <v>357</v>
      </c>
      <c r="K299" s="1878">
        <v>44447</v>
      </c>
      <c r="L299" s="1876" t="s">
        <v>358</v>
      </c>
      <c r="M299" s="1878">
        <v>48142</v>
      </c>
      <c r="N299" s="1876" t="s">
        <v>359</v>
      </c>
      <c r="O299" s="1880">
        <v>46316</v>
      </c>
      <c r="P299" s="1875" t="s">
        <v>360</v>
      </c>
      <c r="Q299" s="1875" t="s">
        <v>397</v>
      </c>
      <c r="R299" s="1875" t="s">
        <v>671</v>
      </c>
      <c r="S299" s="1876" t="s">
        <v>361</v>
      </c>
      <c r="T299" s="1879" t="s">
        <v>653</v>
      </c>
      <c r="U299" s="1876" t="s">
        <v>360</v>
      </c>
      <c r="V299" s="1876" t="s">
        <v>363</v>
      </c>
      <c r="W299" s="1876" t="s">
        <v>360</v>
      </c>
      <c r="X299" s="1876" t="s">
        <v>154</v>
      </c>
      <c r="Y299" s="1876" t="s">
        <v>364</v>
      </c>
      <c r="Z299" s="1876" t="s">
        <v>154</v>
      </c>
      <c r="AA299" s="1876" t="s">
        <v>154</v>
      </c>
      <c r="AB299" s="1876" t="s">
        <v>154</v>
      </c>
      <c r="AC299" s="1876" t="s">
        <v>154</v>
      </c>
      <c r="AD299" s="1876" t="s">
        <v>154</v>
      </c>
      <c r="AE299" s="1876" t="s">
        <v>154</v>
      </c>
      <c r="AF299" s="1876" t="s">
        <v>359</v>
      </c>
      <c r="AG299" s="1875" t="s">
        <v>365</v>
      </c>
      <c r="AH299" s="1876" t="s">
        <v>366</v>
      </c>
      <c r="AI299" s="1876" t="s">
        <v>240</v>
      </c>
      <c r="AJ299" s="1876" t="s">
        <v>367</v>
      </c>
      <c r="AK299" s="1875" t="s">
        <v>368</v>
      </c>
      <c r="AL299" s="1876" t="s">
        <v>360</v>
      </c>
      <c r="AM299" s="1875" t="s">
        <v>154</v>
      </c>
    </row>
    <row r="300" spans="1:39" ht="79.2">
      <c r="A300" s="1875" t="s">
        <v>351</v>
      </c>
      <c r="B300" s="1875" t="s">
        <v>782</v>
      </c>
      <c r="C300" s="1875" t="s">
        <v>651</v>
      </c>
      <c r="D300" s="1876" t="s">
        <v>154</v>
      </c>
      <c r="E300" s="1876" t="s">
        <v>354</v>
      </c>
      <c r="F300" s="1876" t="s">
        <v>355</v>
      </c>
      <c r="G300" s="1876" t="s">
        <v>356</v>
      </c>
      <c r="H300" s="1877">
        <v>10049.25418</v>
      </c>
      <c r="I300" s="1877">
        <v>5200</v>
      </c>
      <c r="J300" s="1876" t="s">
        <v>357</v>
      </c>
      <c r="K300" s="1878">
        <v>44447</v>
      </c>
      <c r="L300" s="1876" t="s">
        <v>358</v>
      </c>
      <c r="M300" s="1878">
        <v>48142</v>
      </c>
      <c r="N300" s="1876" t="s">
        <v>359</v>
      </c>
      <c r="O300" s="1880">
        <v>46316</v>
      </c>
      <c r="P300" s="1875" t="s">
        <v>360</v>
      </c>
      <c r="Q300" s="1875" t="s">
        <v>669</v>
      </c>
      <c r="R300" s="1875" t="s">
        <v>671</v>
      </c>
      <c r="S300" s="1876" t="s">
        <v>361</v>
      </c>
      <c r="T300" s="1879" t="s">
        <v>653</v>
      </c>
      <c r="U300" s="1876" t="s">
        <v>360</v>
      </c>
      <c r="V300" s="1876" t="s">
        <v>363</v>
      </c>
      <c r="W300" s="1876" t="s">
        <v>360</v>
      </c>
      <c r="X300" s="1876" t="s">
        <v>154</v>
      </c>
      <c r="Y300" s="1876" t="s">
        <v>364</v>
      </c>
      <c r="Z300" s="1876" t="s">
        <v>154</v>
      </c>
      <c r="AA300" s="1876" t="s">
        <v>154</v>
      </c>
      <c r="AB300" s="1876" t="s">
        <v>154</v>
      </c>
      <c r="AC300" s="1876" t="s">
        <v>154</v>
      </c>
      <c r="AD300" s="1876" t="s">
        <v>154</v>
      </c>
      <c r="AE300" s="1876" t="s">
        <v>154</v>
      </c>
      <c r="AF300" s="1876" t="s">
        <v>359</v>
      </c>
      <c r="AG300" s="1875" t="s">
        <v>365</v>
      </c>
      <c r="AH300" s="1876" t="s">
        <v>366</v>
      </c>
      <c r="AI300" s="1876" t="s">
        <v>240</v>
      </c>
      <c r="AJ300" s="1876" t="s">
        <v>367</v>
      </c>
      <c r="AK300" s="1875" t="s">
        <v>368</v>
      </c>
      <c r="AL300" s="1876" t="s">
        <v>360</v>
      </c>
      <c r="AM300" s="1875" t="s">
        <v>154</v>
      </c>
    </row>
    <row r="301" spans="1:39" ht="79.2">
      <c r="A301" s="1875" t="s">
        <v>351</v>
      </c>
      <c r="B301" s="1875" t="s">
        <v>783</v>
      </c>
      <c r="C301" s="1875" t="s">
        <v>651</v>
      </c>
      <c r="D301" s="1876" t="s">
        <v>154</v>
      </c>
      <c r="E301" s="1876" t="s">
        <v>354</v>
      </c>
      <c r="F301" s="1876" t="s">
        <v>355</v>
      </c>
      <c r="G301" s="1876" t="s">
        <v>356</v>
      </c>
      <c r="H301" s="1877">
        <v>10049.25418</v>
      </c>
      <c r="I301" s="1877">
        <v>5200</v>
      </c>
      <c r="J301" s="1876" t="s">
        <v>357</v>
      </c>
      <c r="K301" s="1878">
        <v>44447</v>
      </c>
      <c r="L301" s="1876" t="s">
        <v>358</v>
      </c>
      <c r="M301" s="1878">
        <v>48142</v>
      </c>
      <c r="N301" s="1876" t="s">
        <v>359</v>
      </c>
      <c r="O301" s="1880">
        <v>46316</v>
      </c>
      <c r="P301" s="1875" t="s">
        <v>360</v>
      </c>
      <c r="Q301" s="1875" t="s">
        <v>669</v>
      </c>
      <c r="R301" s="1875" t="s">
        <v>671</v>
      </c>
      <c r="S301" s="1876" t="s">
        <v>361</v>
      </c>
      <c r="T301" s="1879" t="s">
        <v>653</v>
      </c>
      <c r="U301" s="1876" t="s">
        <v>360</v>
      </c>
      <c r="V301" s="1876" t="s">
        <v>363</v>
      </c>
      <c r="W301" s="1876" t="s">
        <v>360</v>
      </c>
      <c r="X301" s="1876" t="s">
        <v>154</v>
      </c>
      <c r="Y301" s="1876" t="s">
        <v>364</v>
      </c>
      <c r="Z301" s="1876" t="s">
        <v>154</v>
      </c>
      <c r="AA301" s="1876" t="s">
        <v>154</v>
      </c>
      <c r="AB301" s="1876" t="s">
        <v>154</v>
      </c>
      <c r="AC301" s="1876" t="s">
        <v>154</v>
      </c>
      <c r="AD301" s="1876" t="s">
        <v>154</v>
      </c>
      <c r="AE301" s="1876" t="s">
        <v>154</v>
      </c>
      <c r="AF301" s="1876" t="s">
        <v>359</v>
      </c>
      <c r="AG301" s="1875" t="s">
        <v>365</v>
      </c>
      <c r="AH301" s="1876" t="s">
        <v>366</v>
      </c>
      <c r="AI301" s="1876" t="s">
        <v>240</v>
      </c>
      <c r="AJ301" s="1876" t="s">
        <v>367</v>
      </c>
      <c r="AK301" s="1875" t="s">
        <v>368</v>
      </c>
      <c r="AL301" s="1876" t="s">
        <v>360</v>
      </c>
      <c r="AM301" s="1875" t="s">
        <v>154</v>
      </c>
    </row>
    <row r="302" spans="1:39" ht="79.2">
      <c r="A302" s="1875" t="s">
        <v>351</v>
      </c>
      <c r="B302" s="1875" t="s">
        <v>784</v>
      </c>
      <c r="C302" s="1875" t="s">
        <v>651</v>
      </c>
      <c r="D302" s="1876" t="s">
        <v>154</v>
      </c>
      <c r="E302" s="1876" t="s">
        <v>354</v>
      </c>
      <c r="F302" s="1876" t="s">
        <v>355</v>
      </c>
      <c r="G302" s="1876" t="s">
        <v>356</v>
      </c>
      <c r="H302" s="1877">
        <v>24736.625670000001</v>
      </c>
      <c r="I302" s="1877">
        <v>12800</v>
      </c>
      <c r="J302" s="1876" t="s">
        <v>357</v>
      </c>
      <c r="K302" s="1878">
        <v>44447</v>
      </c>
      <c r="L302" s="1876" t="s">
        <v>358</v>
      </c>
      <c r="M302" s="1878">
        <v>48142</v>
      </c>
      <c r="N302" s="1876" t="s">
        <v>359</v>
      </c>
      <c r="O302" s="1880">
        <v>46316</v>
      </c>
      <c r="P302" s="1875" t="s">
        <v>360</v>
      </c>
      <c r="Q302" s="1875" t="s">
        <v>785</v>
      </c>
      <c r="R302" s="1875" t="s">
        <v>671</v>
      </c>
      <c r="S302" s="1876" t="s">
        <v>361</v>
      </c>
      <c r="T302" s="1879" t="s">
        <v>653</v>
      </c>
      <c r="U302" s="1876" t="s">
        <v>360</v>
      </c>
      <c r="V302" s="1876" t="s">
        <v>363</v>
      </c>
      <c r="W302" s="1876" t="s">
        <v>360</v>
      </c>
      <c r="X302" s="1876" t="s">
        <v>154</v>
      </c>
      <c r="Y302" s="1876" t="s">
        <v>364</v>
      </c>
      <c r="Z302" s="1876" t="s">
        <v>154</v>
      </c>
      <c r="AA302" s="1876" t="s">
        <v>154</v>
      </c>
      <c r="AB302" s="1876" t="s">
        <v>154</v>
      </c>
      <c r="AC302" s="1876" t="s">
        <v>154</v>
      </c>
      <c r="AD302" s="1876" t="s">
        <v>154</v>
      </c>
      <c r="AE302" s="1876" t="s">
        <v>154</v>
      </c>
      <c r="AF302" s="1876" t="s">
        <v>359</v>
      </c>
      <c r="AG302" s="1875" t="s">
        <v>365</v>
      </c>
      <c r="AH302" s="1876" t="s">
        <v>366</v>
      </c>
      <c r="AI302" s="1876" t="s">
        <v>240</v>
      </c>
      <c r="AJ302" s="1876" t="s">
        <v>367</v>
      </c>
      <c r="AK302" s="1875" t="s">
        <v>368</v>
      </c>
      <c r="AL302" s="1876" t="s">
        <v>360</v>
      </c>
      <c r="AM302" s="1875" t="s">
        <v>154</v>
      </c>
    </row>
    <row r="303" spans="1:39" ht="79.2">
      <c r="A303" s="1875" t="s">
        <v>351</v>
      </c>
      <c r="B303" s="1875" t="s">
        <v>786</v>
      </c>
      <c r="C303" s="1875" t="s">
        <v>651</v>
      </c>
      <c r="D303" s="1876" t="s">
        <v>154</v>
      </c>
      <c r="E303" s="1876" t="s">
        <v>354</v>
      </c>
      <c r="F303" s="1876" t="s">
        <v>355</v>
      </c>
      <c r="G303" s="1876" t="s">
        <v>356</v>
      </c>
      <c r="H303" s="1877">
        <v>1546.0391</v>
      </c>
      <c r="I303" s="1877">
        <v>800</v>
      </c>
      <c r="J303" s="1876" t="s">
        <v>357</v>
      </c>
      <c r="K303" s="1878">
        <v>44447</v>
      </c>
      <c r="L303" s="1876" t="s">
        <v>358</v>
      </c>
      <c r="M303" s="1878">
        <v>48142</v>
      </c>
      <c r="N303" s="1876" t="s">
        <v>359</v>
      </c>
      <c r="O303" s="1880">
        <v>46316</v>
      </c>
      <c r="P303" s="1875" t="s">
        <v>360</v>
      </c>
      <c r="Q303" s="1875" t="s">
        <v>458</v>
      </c>
      <c r="R303" s="1875" t="s">
        <v>671</v>
      </c>
      <c r="S303" s="1876" t="s">
        <v>361</v>
      </c>
      <c r="T303" s="1879" t="s">
        <v>653</v>
      </c>
      <c r="U303" s="1876" t="s">
        <v>360</v>
      </c>
      <c r="V303" s="1876" t="s">
        <v>363</v>
      </c>
      <c r="W303" s="1876" t="s">
        <v>360</v>
      </c>
      <c r="X303" s="1876" t="s">
        <v>154</v>
      </c>
      <c r="Y303" s="1876" t="s">
        <v>364</v>
      </c>
      <c r="Z303" s="1876" t="s">
        <v>154</v>
      </c>
      <c r="AA303" s="1876" t="s">
        <v>154</v>
      </c>
      <c r="AB303" s="1876" t="s">
        <v>154</v>
      </c>
      <c r="AC303" s="1876" t="s">
        <v>154</v>
      </c>
      <c r="AD303" s="1876" t="s">
        <v>154</v>
      </c>
      <c r="AE303" s="1876" t="s">
        <v>154</v>
      </c>
      <c r="AF303" s="1876" t="s">
        <v>359</v>
      </c>
      <c r="AG303" s="1875" t="s">
        <v>365</v>
      </c>
      <c r="AH303" s="1876" t="s">
        <v>366</v>
      </c>
      <c r="AI303" s="1876" t="s">
        <v>240</v>
      </c>
      <c r="AJ303" s="1876" t="s">
        <v>367</v>
      </c>
      <c r="AK303" s="1875" t="s">
        <v>368</v>
      </c>
      <c r="AL303" s="1876" t="s">
        <v>360</v>
      </c>
      <c r="AM303" s="1875" t="s">
        <v>154</v>
      </c>
    </row>
    <row r="304" spans="1:39" ht="79.2">
      <c r="A304" s="1875" t="s">
        <v>351</v>
      </c>
      <c r="B304" s="1875" t="s">
        <v>787</v>
      </c>
      <c r="C304" s="1875" t="s">
        <v>651</v>
      </c>
      <c r="D304" s="1876" t="s">
        <v>154</v>
      </c>
      <c r="E304" s="1876" t="s">
        <v>354</v>
      </c>
      <c r="F304" s="1876" t="s">
        <v>355</v>
      </c>
      <c r="G304" s="1876" t="s">
        <v>356</v>
      </c>
      <c r="H304" s="1877">
        <v>1546.0391</v>
      </c>
      <c r="I304" s="1877">
        <v>800</v>
      </c>
      <c r="J304" s="1876" t="s">
        <v>357</v>
      </c>
      <c r="K304" s="1878">
        <v>44447</v>
      </c>
      <c r="L304" s="1876" t="s">
        <v>358</v>
      </c>
      <c r="M304" s="1878">
        <v>48142</v>
      </c>
      <c r="N304" s="1876" t="s">
        <v>359</v>
      </c>
      <c r="O304" s="1880">
        <v>46316</v>
      </c>
      <c r="P304" s="1875" t="s">
        <v>360</v>
      </c>
      <c r="Q304" s="1875" t="s">
        <v>458</v>
      </c>
      <c r="R304" s="1875" t="s">
        <v>671</v>
      </c>
      <c r="S304" s="1876" t="s">
        <v>361</v>
      </c>
      <c r="T304" s="1879" t="s">
        <v>653</v>
      </c>
      <c r="U304" s="1876" t="s">
        <v>360</v>
      </c>
      <c r="V304" s="1876" t="s">
        <v>363</v>
      </c>
      <c r="W304" s="1876" t="s">
        <v>360</v>
      </c>
      <c r="X304" s="1876" t="s">
        <v>154</v>
      </c>
      <c r="Y304" s="1876" t="s">
        <v>364</v>
      </c>
      <c r="Z304" s="1876" t="s">
        <v>154</v>
      </c>
      <c r="AA304" s="1876" t="s">
        <v>154</v>
      </c>
      <c r="AB304" s="1876" t="s">
        <v>154</v>
      </c>
      <c r="AC304" s="1876" t="s">
        <v>154</v>
      </c>
      <c r="AD304" s="1876" t="s">
        <v>154</v>
      </c>
      <c r="AE304" s="1876" t="s">
        <v>154</v>
      </c>
      <c r="AF304" s="1876" t="s">
        <v>359</v>
      </c>
      <c r="AG304" s="1875" t="s">
        <v>365</v>
      </c>
      <c r="AH304" s="1876" t="s">
        <v>366</v>
      </c>
      <c r="AI304" s="1876" t="s">
        <v>240</v>
      </c>
      <c r="AJ304" s="1876" t="s">
        <v>367</v>
      </c>
      <c r="AK304" s="1875" t="s">
        <v>368</v>
      </c>
      <c r="AL304" s="1876" t="s">
        <v>360</v>
      </c>
      <c r="AM304" s="1875" t="s">
        <v>154</v>
      </c>
    </row>
    <row r="305" spans="1:39" ht="79.2">
      <c r="A305" s="1875" t="s">
        <v>351</v>
      </c>
      <c r="B305" s="1875" t="s">
        <v>788</v>
      </c>
      <c r="C305" s="1875" t="s">
        <v>651</v>
      </c>
      <c r="D305" s="1876" t="s">
        <v>154</v>
      </c>
      <c r="E305" s="1876" t="s">
        <v>354</v>
      </c>
      <c r="F305" s="1876" t="s">
        <v>355</v>
      </c>
      <c r="G305" s="1876" t="s">
        <v>356</v>
      </c>
      <c r="H305" s="1877">
        <v>1546.0391</v>
      </c>
      <c r="I305" s="1877">
        <v>800</v>
      </c>
      <c r="J305" s="1876" t="s">
        <v>357</v>
      </c>
      <c r="K305" s="1878">
        <v>44447</v>
      </c>
      <c r="L305" s="1876" t="s">
        <v>358</v>
      </c>
      <c r="M305" s="1878">
        <v>48142</v>
      </c>
      <c r="N305" s="1876" t="s">
        <v>359</v>
      </c>
      <c r="O305" s="1880">
        <v>46316</v>
      </c>
      <c r="P305" s="1875" t="s">
        <v>360</v>
      </c>
      <c r="Q305" s="1875" t="s">
        <v>458</v>
      </c>
      <c r="R305" s="1875" t="s">
        <v>671</v>
      </c>
      <c r="S305" s="1876" t="s">
        <v>361</v>
      </c>
      <c r="T305" s="1879" t="s">
        <v>653</v>
      </c>
      <c r="U305" s="1876" t="s">
        <v>360</v>
      </c>
      <c r="V305" s="1876" t="s">
        <v>363</v>
      </c>
      <c r="W305" s="1876" t="s">
        <v>360</v>
      </c>
      <c r="X305" s="1876" t="s">
        <v>154</v>
      </c>
      <c r="Y305" s="1876" t="s">
        <v>364</v>
      </c>
      <c r="Z305" s="1876" t="s">
        <v>154</v>
      </c>
      <c r="AA305" s="1876" t="s">
        <v>154</v>
      </c>
      <c r="AB305" s="1876" t="s">
        <v>154</v>
      </c>
      <c r="AC305" s="1876" t="s">
        <v>154</v>
      </c>
      <c r="AD305" s="1876" t="s">
        <v>154</v>
      </c>
      <c r="AE305" s="1876" t="s">
        <v>154</v>
      </c>
      <c r="AF305" s="1876" t="s">
        <v>359</v>
      </c>
      <c r="AG305" s="1875" t="s">
        <v>365</v>
      </c>
      <c r="AH305" s="1876" t="s">
        <v>366</v>
      </c>
      <c r="AI305" s="1876" t="s">
        <v>240</v>
      </c>
      <c r="AJ305" s="1876" t="s">
        <v>367</v>
      </c>
      <c r="AK305" s="1875" t="s">
        <v>368</v>
      </c>
      <c r="AL305" s="1876" t="s">
        <v>360</v>
      </c>
      <c r="AM305" s="1875" t="s">
        <v>154</v>
      </c>
    </row>
    <row r="306" spans="1:39" ht="79.2">
      <c r="A306" s="1875" t="s">
        <v>351</v>
      </c>
      <c r="B306" s="1875" t="s">
        <v>789</v>
      </c>
      <c r="C306" s="1875" t="s">
        <v>651</v>
      </c>
      <c r="D306" s="1876" t="s">
        <v>154</v>
      </c>
      <c r="E306" s="1876" t="s">
        <v>354</v>
      </c>
      <c r="F306" s="1876" t="s">
        <v>355</v>
      </c>
      <c r="G306" s="1876" t="s">
        <v>356</v>
      </c>
      <c r="H306" s="1877">
        <v>773.01954999999998</v>
      </c>
      <c r="I306" s="1877">
        <v>400</v>
      </c>
      <c r="J306" s="1876" t="s">
        <v>357</v>
      </c>
      <c r="K306" s="1878">
        <v>44447</v>
      </c>
      <c r="L306" s="1876" t="s">
        <v>358</v>
      </c>
      <c r="M306" s="1878">
        <v>48142</v>
      </c>
      <c r="N306" s="1876" t="s">
        <v>359</v>
      </c>
      <c r="O306" s="1880">
        <v>46316</v>
      </c>
      <c r="P306" s="1875" t="s">
        <v>360</v>
      </c>
      <c r="Q306" s="1875" t="s">
        <v>460</v>
      </c>
      <c r="R306" s="1875" t="s">
        <v>671</v>
      </c>
      <c r="S306" s="1876" t="s">
        <v>361</v>
      </c>
      <c r="T306" s="1879" t="s">
        <v>653</v>
      </c>
      <c r="U306" s="1876" t="s">
        <v>360</v>
      </c>
      <c r="V306" s="1876" t="s">
        <v>363</v>
      </c>
      <c r="W306" s="1876" t="s">
        <v>360</v>
      </c>
      <c r="X306" s="1876" t="s">
        <v>154</v>
      </c>
      <c r="Y306" s="1876" t="s">
        <v>364</v>
      </c>
      <c r="Z306" s="1876" t="s">
        <v>154</v>
      </c>
      <c r="AA306" s="1876" t="s">
        <v>154</v>
      </c>
      <c r="AB306" s="1876" t="s">
        <v>154</v>
      </c>
      <c r="AC306" s="1876" t="s">
        <v>154</v>
      </c>
      <c r="AD306" s="1876" t="s">
        <v>154</v>
      </c>
      <c r="AE306" s="1876" t="s">
        <v>154</v>
      </c>
      <c r="AF306" s="1876" t="s">
        <v>359</v>
      </c>
      <c r="AG306" s="1875" t="s">
        <v>365</v>
      </c>
      <c r="AH306" s="1876" t="s">
        <v>366</v>
      </c>
      <c r="AI306" s="1876" t="s">
        <v>240</v>
      </c>
      <c r="AJ306" s="1876" t="s">
        <v>367</v>
      </c>
      <c r="AK306" s="1875" t="s">
        <v>368</v>
      </c>
      <c r="AL306" s="1876" t="s">
        <v>360</v>
      </c>
      <c r="AM306" s="1875" t="s">
        <v>154</v>
      </c>
    </row>
    <row r="307" spans="1:39" ht="79.2">
      <c r="A307" s="1875" t="s">
        <v>351</v>
      </c>
      <c r="B307" s="1875" t="s">
        <v>790</v>
      </c>
      <c r="C307" s="1875" t="s">
        <v>651</v>
      </c>
      <c r="D307" s="1876" t="s">
        <v>154</v>
      </c>
      <c r="E307" s="1876" t="s">
        <v>354</v>
      </c>
      <c r="F307" s="1876" t="s">
        <v>355</v>
      </c>
      <c r="G307" s="1876" t="s">
        <v>356</v>
      </c>
      <c r="H307" s="1877">
        <v>1546.0391</v>
      </c>
      <c r="I307" s="1877">
        <v>800</v>
      </c>
      <c r="J307" s="1876" t="s">
        <v>357</v>
      </c>
      <c r="K307" s="1878">
        <v>44447</v>
      </c>
      <c r="L307" s="1876" t="s">
        <v>358</v>
      </c>
      <c r="M307" s="1878">
        <v>48142</v>
      </c>
      <c r="N307" s="1876" t="s">
        <v>359</v>
      </c>
      <c r="O307" s="1880">
        <v>46316</v>
      </c>
      <c r="P307" s="1875" t="s">
        <v>360</v>
      </c>
      <c r="Q307" s="1875" t="s">
        <v>458</v>
      </c>
      <c r="R307" s="1875" t="s">
        <v>671</v>
      </c>
      <c r="S307" s="1876" t="s">
        <v>361</v>
      </c>
      <c r="T307" s="1879" t="s">
        <v>653</v>
      </c>
      <c r="U307" s="1876" t="s">
        <v>360</v>
      </c>
      <c r="V307" s="1876" t="s">
        <v>363</v>
      </c>
      <c r="W307" s="1876" t="s">
        <v>360</v>
      </c>
      <c r="X307" s="1876" t="s">
        <v>154</v>
      </c>
      <c r="Y307" s="1876" t="s">
        <v>364</v>
      </c>
      <c r="Z307" s="1876" t="s">
        <v>154</v>
      </c>
      <c r="AA307" s="1876" t="s">
        <v>154</v>
      </c>
      <c r="AB307" s="1876" t="s">
        <v>154</v>
      </c>
      <c r="AC307" s="1876" t="s">
        <v>154</v>
      </c>
      <c r="AD307" s="1876" t="s">
        <v>154</v>
      </c>
      <c r="AE307" s="1876" t="s">
        <v>154</v>
      </c>
      <c r="AF307" s="1876" t="s">
        <v>359</v>
      </c>
      <c r="AG307" s="1875" t="s">
        <v>365</v>
      </c>
      <c r="AH307" s="1876" t="s">
        <v>366</v>
      </c>
      <c r="AI307" s="1876" t="s">
        <v>240</v>
      </c>
      <c r="AJ307" s="1876" t="s">
        <v>367</v>
      </c>
      <c r="AK307" s="1875" t="s">
        <v>368</v>
      </c>
      <c r="AL307" s="1876" t="s">
        <v>360</v>
      </c>
      <c r="AM307" s="1875" t="s">
        <v>154</v>
      </c>
    </row>
    <row r="308" spans="1:39" ht="79.2">
      <c r="A308" s="1875" t="s">
        <v>351</v>
      </c>
      <c r="B308" s="1875" t="s">
        <v>791</v>
      </c>
      <c r="C308" s="1875" t="s">
        <v>651</v>
      </c>
      <c r="D308" s="1876" t="s">
        <v>154</v>
      </c>
      <c r="E308" s="1876" t="s">
        <v>354</v>
      </c>
      <c r="F308" s="1876" t="s">
        <v>355</v>
      </c>
      <c r="G308" s="1876" t="s">
        <v>356</v>
      </c>
      <c r="H308" s="1877">
        <v>1546.0391</v>
      </c>
      <c r="I308" s="1877">
        <v>800</v>
      </c>
      <c r="J308" s="1876" t="s">
        <v>357</v>
      </c>
      <c r="K308" s="1878">
        <v>44447</v>
      </c>
      <c r="L308" s="1876" t="s">
        <v>358</v>
      </c>
      <c r="M308" s="1878">
        <v>48142</v>
      </c>
      <c r="N308" s="1876" t="s">
        <v>359</v>
      </c>
      <c r="O308" s="1880">
        <v>46316</v>
      </c>
      <c r="P308" s="1875" t="s">
        <v>360</v>
      </c>
      <c r="Q308" s="1875" t="s">
        <v>458</v>
      </c>
      <c r="R308" s="1875" t="s">
        <v>671</v>
      </c>
      <c r="S308" s="1876" t="s">
        <v>361</v>
      </c>
      <c r="T308" s="1879" t="s">
        <v>653</v>
      </c>
      <c r="U308" s="1876" t="s">
        <v>360</v>
      </c>
      <c r="V308" s="1876" t="s">
        <v>363</v>
      </c>
      <c r="W308" s="1876" t="s">
        <v>360</v>
      </c>
      <c r="X308" s="1876" t="s">
        <v>154</v>
      </c>
      <c r="Y308" s="1876" t="s">
        <v>364</v>
      </c>
      <c r="Z308" s="1876" t="s">
        <v>154</v>
      </c>
      <c r="AA308" s="1876" t="s">
        <v>154</v>
      </c>
      <c r="AB308" s="1876" t="s">
        <v>154</v>
      </c>
      <c r="AC308" s="1876" t="s">
        <v>154</v>
      </c>
      <c r="AD308" s="1876" t="s">
        <v>154</v>
      </c>
      <c r="AE308" s="1876" t="s">
        <v>154</v>
      </c>
      <c r="AF308" s="1876" t="s">
        <v>359</v>
      </c>
      <c r="AG308" s="1875" t="s">
        <v>365</v>
      </c>
      <c r="AH308" s="1876" t="s">
        <v>366</v>
      </c>
      <c r="AI308" s="1876" t="s">
        <v>240</v>
      </c>
      <c r="AJ308" s="1876" t="s">
        <v>367</v>
      </c>
      <c r="AK308" s="1875" t="s">
        <v>368</v>
      </c>
      <c r="AL308" s="1876" t="s">
        <v>360</v>
      </c>
      <c r="AM308" s="1875" t="s">
        <v>154</v>
      </c>
    </row>
    <row r="309" spans="1:39" ht="79.2">
      <c r="A309" s="1875" t="s">
        <v>351</v>
      </c>
      <c r="B309" s="1875" t="s">
        <v>792</v>
      </c>
      <c r="C309" s="1875" t="s">
        <v>651</v>
      </c>
      <c r="D309" s="1876" t="s">
        <v>154</v>
      </c>
      <c r="E309" s="1876" t="s">
        <v>354</v>
      </c>
      <c r="F309" s="1876" t="s">
        <v>355</v>
      </c>
      <c r="G309" s="1876" t="s">
        <v>356</v>
      </c>
      <c r="H309" s="1877">
        <v>9276.2346300000008</v>
      </c>
      <c r="I309" s="1877">
        <v>4800</v>
      </c>
      <c r="J309" s="1876" t="s">
        <v>357</v>
      </c>
      <c r="K309" s="1878">
        <v>44447</v>
      </c>
      <c r="L309" s="1876" t="s">
        <v>358</v>
      </c>
      <c r="M309" s="1878">
        <v>48142</v>
      </c>
      <c r="N309" s="1876" t="s">
        <v>359</v>
      </c>
      <c r="O309" s="1880">
        <v>46316</v>
      </c>
      <c r="P309" s="1875" t="s">
        <v>360</v>
      </c>
      <c r="Q309" s="1875" t="s">
        <v>480</v>
      </c>
      <c r="R309" s="1875" t="s">
        <v>671</v>
      </c>
      <c r="S309" s="1876" t="s">
        <v>361</v>
      </c>
      <c r="T309" s="1879" t="s">
        <v>653</v>
      </c>
      <c r="U309" s="1876" t="s">
        <v>360</v>
      </c>
      <c r="V309" s="1876" t="s">
        <v>363</v>
      </c>
      <c r="W309" s="1876" t="s">
        <v>360</v>
      </c>
      <c r="X309" s="1876" t="s">
        <v>154</v>
      </c>
      <c r="Y309" s="1876" t="s">
        <v>364</v>
      </c>
      <c r="Z309" s="1876" t="s">
        <v>154</v>
      </c>
      <c r="AA309" s="1876" t="s">
        <v>154</v>
      </c>
      <c r="AB309" s="1876" t="s">
        <v>154</v>
      </c>
      <c r="AC309" s="1876" t="s">
        <v>154</v>
      </c>
      <c r="AD309" s="1876" t="s">
        <v>154</v>
      </c>
      <c r="AE309" s="1876" t="s">
        <v>154</v>
      </c>
      <c r="AF309" s="1876" t="s">
        <v>359</v>
      </c>
      <c r="AG309" s="1875" t="s">
        <v>365</v>
      </c>
      <c r="AH309" s="1876" t="s">
        <v>366</v>
      </c>
      <c r="AI309" s="1876" t="s">
        <v>240</v>
      </c>
      <c r="AJ309" s="1876" t="s">
        <v>367</v>
      </c>
      <c r="AK309" s="1875" t="s">
        <v>368</v>
      </c>
      <c r="AL309" s="1876" t="s">
        <v>360</v>
      </c>
      <c r="AM309" s="1875" t="s">
        <v>154</v>
      </c>
    </row>
    <row r="310" spans="1:39" ht="79.2">
      <c r="A310" s="1875" t="s">
        <v>351</v>
      </c>
      <c r="B310" s="1875" t="s">
        <v>793</v>
      </c>
      <c r="C310" s="1875" t="s">
        <v>651</v>
      </c>
      <c r="D310" s="1876" t="s">
        <v>154</v>
      </c>
      <c r="E310" s="1876" t="s">
        <v>354</v>
      </c>
      <c r="F310" s="1876" t="s">
        <v>355</v>
      </c>
      <c r="G310" s="1876" t="s">
        <v>356</v>
      </c>
      <c r="H310" s="1877">
        <v>45608.153579999998</v>
      </c>
      <c r="I310" s="1877">
        <v>23600</v>
      </c>
      <c r="J310" s="1876" t="s">
        <v>357</v>
      </c>
      <c r="K310" s="1878">
        <v>44447</v>
      </c>
      <c r="L310" s="1876" t="s">
        <v>358</v>
      </c>
      <c r="M310" s="1878">
        <v>48142</v>
      </c>
      <c r="N310" s="1876" t="s">
        <v>359</v>
      </c>
      <c r="O310" s="1880">
        <v>46316</v>
      </c>
      <c r="P310" s="1875" t="s">
        <v>360</v>
      </c>
      <c r="Q310" s="1875" t="s">
        <v>794</v>
      </c>
      <c r="R310" s="1875" t="s">
        <v>671</v>
      </c>
      <c r="S310" s="1876" t="s">
        <v>361</v>
      </c>
      <c r="T310" s="1879" t="s">
        <v>653</v>
      </c>
      <c r="U310" s="1876" t="s">
        <v>360</v>
      </c>
      <c r="V310" s="1876" t="s">
        <v>363</v>
      </c>
      <c r="W310" s="1876" t="s">
        <v>360</v>
      </c>
      <c r="X310" s="1876" t="s">
        <v>154</v>
      </c>
      <c r="Y310" s="1876" t="s">
        <v>364</v>
      </c>
      <c r="Z310" s="1876" t="s">
        <v>154</v>
      </c>
      <c r="AA310" s="1876" t="s">
        <v>154</v>
      </c>
      <c r="AB310" s="1876" t="s">
        <v>154</v>
      </c>
      <c r="AC310" s="1876" t="s">
        <v>154</v>
      </c>
      <c r="AD310" s="1876" t="s">
        <v>154</v>
      </c>
      <c r="AE310" s="1876" t="s">
        <v>154</v>
      </c>
      <c r="AF310" s="1876" t="s">
        <v>359</v>
      </c>
      <c r="AG310" s="1875" t="s">
        <v>365</v>
      </c>
      <c r="AH310" s="1876" t="s">
        <v>366</v>
      </c>
      <c r="AI310" s="1876" t="s">
        <v>240</v>
      </c>
      <c r="AJ310" s="1876" t="s">
        <v>367</v>
      </c>
      <c r="AK310" s="1875" t="s">
        <v>368</v>
      </c>
      <c r="AL310" s="1876" t="s">
        <v>360</v>
      </c>
      <c r="AM310" s="1875" t="s">
        <v>154</v>
      </c>
    </row>
    <row r="311" spans="1:39" ht="79.2">
      <c r="A311" s="1875" t="s">
        <v>351</v>
      </c>
      <c r="B311" s="1875" t="s">
        <v>795</v>
      </c>
      <c r="C311" s="1875" t="s">
        <v>651</v>
      </c>
      <c r="D311" s="1876" t="s">
        <v>154</v>
      </c>
      <c r="E311" s="1876" t="s">
        <v>354</v>
      </c>
      <c r="F311" s="1876" t="s">
        <v>355</v>
      </c>
      <c r="G311" s="1876" t="s">
        <v>356</v>
      </c>
      <c r="H311" s="1877">
        <v>2319.0586600000001</v>
      </c>
      <c r="I311" s="1877">
        <v>1200</v>
      </c>
      <c r="J311" s="1876" t="s">
        <v>357</v>
      </c>
      <c r="K311" s="1878">
        <v>44447</v>
      </c>
      <c r="L311" s="1876" t="s">
        <v>358</v>
      </c>
      <c r="M311" s="1878">
        <v>48142</v>
      </c>
      <c r="N311" s="1876" t="s">
        <v>359</v>
      </c>
      <c r="O311" s="1880">
        <v>46316</v>
      </c>
      <c r="P311" s="1875" t="s">
        <v>360</v>
      </c>
      <c r="Q311" s="1875" t="s">
        <v>462</v>
      </c>
      <c r="R311" s="1875" t="s">
        <v>671</v>
      </c>
      <c r="S311" s="1876" t="s">
        <v>361</v>
      </c>
      <c r="T311" s="1879" t="s">
        <v>653</v>
      </c>
      <c r="U311" s="1876" t="s">
        <v>360</v>
      </c>
      <c r="V311" s="1876" t="s">
        <v>363</v>
      </c>
      <c r="W311" s="1876" t="s">
        <v>360</v>
      </c>
      <c r="X311" s="1876" t="s">
        <v>154</v>
      </c>
      <c r="Y311" s="1876" t="s">
        <v>364</v>
      </c>
      <c r="Z311" s="1876" t="s">
        <v>154</v>
      </c>
      <c r="AA311" s="1876" t="s">
        <v>154</v>
      </c>
      <c r="AB311" s="1876" t="s">
        <v>154</v>
      </c>
      <c r="AC311" s="1876" t="s">
        <v>154</v>
      </c>
      <c r="AD311" s="1876" t="s">
        <v>154</v>
      </c>
      <c r="AE311" s="1876" t="s">
        <v>154</v>
      </c>
      <c r="AF311" s="1876" t="s">
        <v>359</v>
      </c>
      <c r="AG311" s="1875" t="s">
        <v>365</v>
      </c>
      <c r="AH311" s="1876" t="s">
        <v>366</v>
      </c>
      <c r="AI311" s="1876" t="s">
        <v>240</v>
      </c>
      <c r="AJ311" s="1876" t="s">
        <v>367</v>
      </c>
      <c r="AK311" s="1875" t="s">
        <v>368</v>
      </c>
      <c r="AL311" s="1876" t="s">
        <v>360</v>
      </c>
      <c r="AM311" s="1875" t="s">
        <v>154</v>
      </c>
    </row>
    <row r="312" spans="1:39" ht="79.2">
      <c r="A312" s="1875" t="s">
        <v>351</v>
      </c>
      <c r="B312" s="1875" t="s">
        <v>796</v>
      </c>
      <c r="C312" s="1875" t="s">
        <v>651</v>
      </c>
      <c r="D312" s="1876" t="s">
        <v>154</v>
      </c>
      <c r="E312" s="1876" t="s">
        <v>354</v>
      </c>
      <c r="F312" s="1876" t="s">
        <v>355</v>
      </c>
      <c r="G312" s="1876" t="s">
        <v>356</v>
      </c>
      <c r="H312" s="1877">
        <v>773.01954999999998</v>
      </c>
      <c r="I312" s="1877">
        <v>400</v>
      </c>
      <c r="J312" s="1876" t="s">
        <v>357</v>
      </c>
      <c r="K312" s="1878">
        <v>44447</v>
      </c>
      <c r="L312" s="1876" t="s">
        <v>358</v>
      </c>
      <c r="M312" s="1878">
        <v>48142</v>
      </c>
      <c r="N312" s="1876" t="s">
        <v>359</v>
      </c>
      <c r="O312" s="1880">
        <v>46316</v>
      </c>
      <c r="P312" s="1875" t="s">
        <v>360</v>
      </c>
      <c r="Q312" s="1875" t="s">
        <v>460</v>
      </c>
      <c r="R312" s="1875" t="s">
        <v>671</v>
      </c>
      <c r="S312" s="1876" t="s">
        <v>361</v>
      </c>
      <c r="T312" s="1879" t="s">
        <v>653</v>
      </c>
      <c r="U312" s="1876" t="s">
        <v>360</v>
      </c>
      <c r="V312" s="1876" t="s">
        <v>363</v>
      </c>
      <c r="W312" s="1876" t="s">
        <v>360</v>
      </c>
      <c r="X312" s="1876" t="s">
        <v>154</v>
      </c>
      <c r="Y312" s="1876" t="s">
        <v>364</v>
      </c>
      <c r="Z312" s="1876" t="s">
        <v>154</v>
      </c>
      <c r="AA312" s="1876" t="s">
        <v>154</v>
      </c>
      <c r="AB312" s="1876" t="s">
        <v>154</v>
      </c>
      <c r="AC312" s="1876" t="s">
        <v>154</v>
      </c>
      <c r="AD312" s="1876" t="s">
        <v>154</v>
      </c>
      <c r="AE312" s="1876" t="s">
        <v>154</v>
      </c>
      <c r="AF312" s="1876" t="s">
        <v>359</v>
      </c>
      <c r="AG312" s="1875" t="s">
        <v>365</v>
      </c>
      <c r="AH312" s="1876" t="s">
        <v>366</v>
      </c>
      <c r="AI312" s="1876" t="s">
        <v>240</v>
      </c>
      <c r="AJ312" s="1876" t="s">
        <v>367</v>
      </c>
      <c r="AK312" s="1875" t="s">
        <v>368</v>
      </c>
      <c r="AL312" s="1876" t="s">
        <v>360</v>
      </c>
      <c r="AM312" s="1875" t="s">
        <v>154</v>
      </c>
    </row>
    <row r="313" spans="1:39" ht="79.2">
      <c r="A313" s="1875" t="s">
        <v>351</v>
      </c>
      <c r="B313" s="1875" t="s">
        <v>797</v>
      </c>
      <c r="C313" s="1875" t="s">
        <v>651</v>
      </c>
      <c r="D313" s="1876" t="s">
        <v>154</v>
      </c>
      <c r="E313" s="1876" t="s">
        <v>354</v>
      </c>
      <c r="F313" s="1876" t="s">
        <v>355</v>
      </c>
      <c r="G313" s="1876" t="s">
        <v>356</v>
      </c>
      <c r="H313" s="1877">
        <v>1546.0391</v>
      </c>
      <c r="I313" s="1877">
        <v>800</v>
      </c>
      <c r="J313" s="1876" t="s">
        <v>357</v>
      </c>
      <c r="K313" s="1878">
        <v>44447</v>
      </c>
      <c r="L313" s="1876" t="s">
        <v>358</v>
      </c>
      <c r="M313" s="1878">
        <v>48142</v>
      </c>
      <c r="N313" s="1876" t="s">
        <v>359</v>
      </c>
      <c r="O313" s="1880">
        <v>46316</v>
      </c>
      <c r="P313" s="1875" t="s">
        <v>360</v>
      </c>
      <c r="Q313" s="1875" t="s">
        <v>458</v>
      </c>
      <c r="R313" s="1875" t="s">
        <v>671</v>
      </c>
      <c r="S313" s="1876" t="s">
        <v>361</v>
      </c>
      <c r="T313" s="1879" t="s">
        <v>653</v>
      </c>
      <c r="U313" s="1876" t="s">
        <v>360</v>
      </c>
      <c r="V313" s="1876" t="s">
        <v>363</v>
      </c>
      <c r="W313" s="1876" t="s">
        <v>360</v>
      </c>
      <c r="X313" s="1876" t="s">
        <v>154</v>
      </c>
      <c r="Y313" s="1876" t="s">
        <v>364</v>
      </c>
      <c r="Z313" s="1876" t="s">
        <v>154</v>
      </c>
      <c r="AA313" s="1876" t="s">
        <v>154</v>
      </c>
      <c r="AB313" s="1876" t="s">
        <v>154</v>
      </c>
      <c r="AC313" s="1876" t="s">
        <v>154</v>
      </c>
      <c r="AD313" s="1876" t="s">
        <v>154</v>
      </c>
      <c r="AE313" s="1876" t="s">
        <v>154</v>
      </c>
      <c r="AF313" s="1876" t="s">
        <v>359</v>
      </c>
      <c r="AG313" s="1875" t="s">
        <v>365</v>
      </c>
      <c r="AH313" s="1876" t="s">
        <v>366</v>
      </c>
      <c r="AI313" s="1876" t="s">
        <v>240</v>
      </c>
      <c r="AJ313" s="1876" t="s">
        <v>367</v>
      </c>
      <c r="AK313" s="1875" t="s">
        <v>368</v>
      </c>
      <c r="AL313" s="1876" t="s">
        <v>360</v>
      </c>
      <c r="AM313" s="1875" t="s">
        <v>154</v>
      </c>
    </row>
    <row r="314" spans="1:39" ht="79.2">
      <c r="A314" s="1875" t="s">
        <v>351</v>
      </c>
      <c r="B314" s="1875" t="s">
        <v>798</v>
      </c>
      <c r="C314" s="1875" t="s">
        <v>651</v>
      </c>
      <c r="D314" s="1876" t="s">
        <v>154</v>
      </c>
      <c r="E314" s="1876" t="s">
        <v>354</v>
      </c>
      <c r="F314" s="1876" t="s">
        <v>355</v>
      </c>
      <c r="G314" s="1876" t="s">
        <v>356</v>
      </c>
      <c r="H314" s="1877">
        <v>6184.1564199999993</v>
      </c>
      <c r="I314" s="1877">
        <v>3200</v>
      </c>
      <c r="J314" s="1876" t="s">
        <v>357</v>
      </c>
      <c r="K314" s="1878">
        <v>44447</v>
      </c>
      <c r="L314" s="1876" t="s">
        <v>358</v>
      </c>
      <c r="M314" s="1878">
        <v>48142</v>
      </c>
      <c r="N314" s="1876" t="s">
        <v>359</v>
      </c>
      <c r="O314" s="1880">
        <v>46316</v>
      </c>
      <c r="P314" s="1875" t="s">
        <v>360</v>
      </c>
      <c r="Q314" s="1875" t="s">
        <v>456</v>
      </c>
      <c r="R314" s="1875" t="s">
        <v>671</v>
      </c>
      <c r="S314" s="1876" t="s">
        <v>361</v>
      </c>
      <c r="T314" s="1879" t="s">
        <v>653</v>
      </c>
      <c r="U314" s="1876" t="s">
        <v>360</v>
      </c>
      <c r="V314" s="1876" t="s">
        <v>363</v>
      </c>
      <c r="W314" s="1876" t="s">
        <v>360</v>
      </c>
      <c r="X314" s="1876" t="s">
        <v>154</v>
      </c>
      <c r="Y314" s="1876" t="s">
        <v>364</v>
      </c>
      <c r="Z314" s="1876" t="s">
        <v>154</v>
      </c>
      <c r="AA314" s="1876" t="s">
        <v>154</v>
      </c>
      <c r="AB314" s="1876" t="s">
        <v>154</v>
      </c>
      <c r="AC314" s="1876" t="s">
        <v>154</v>
      </c>
      <c r="AD314" s="1876" t="s">
        <v>154</v>
      </c>
      <c r="AE314" s="1876" t="s">
        <v>154</v>
      </c>
      <c r="AF314" s="1876" t="s">
        <v>359</v>
      </c>
      <c r="AG314" s="1875" t="s">
        <v>365</v>
      </c>
      <c r="AH314" s="1876" t="s">
        <v>366</v>
      </c>
      <c r="AI314" s="1876" t="s">
        <v>240</v>
      </c>
      <c r="AJ314" s="1876" t="s">
        <v>367</v>
      </c>
      <c r="AK314" s="1875" t="s">
        <v>368</v>
      </c>
      <c r="AL314" s="1876" t="s">
        <v>360</v>
      </c>
      <c r="AM314" s="1875" t="s">
        <v>154</v>
      </c>
    </row>
    <row r="315" spans="1:39" ht="79.2">
      <c r="A315" s="1875" t="s">
        <v>351</v>
      </c>
      <c r="B315" s="1875" t="s">
        <v>799</v>
      </c>
      <c r="C315" s="1875" t="s">
        <v>651</v>
      </c>
      <c r="D315" s="1876" t="s">
        <v>154</v>
      </c>
      <c r="E315" s="1876" t="s">
        <v>354</v>
      </c>
      <c r="F315" s="1876" t="s">
        <v>355</v>
      </c>
      <c r="G315" s="1876" t="s">
        <v>356</v>
      </c>
      <c r="H315" s="1877">
        <v>3092.0782099999997</v>
      </c>
      <c r="I315" s="1877">
        <v>1600</v>
      </c>
      <c r="J315" s="1876" t="s">
        <v>357</v>
      </c>
      <c r="K315" s="1878">
        <v>44447</v>
      </c>
      <c r="L315" s="1876" t="s">
        <v>358</v>
      </c>
      <c r="M315" s="1878">
        <v>48142</v>
      </c>
      <c r="N315" s="1876" t="s">
        <v>359</v>
      </c>
      <c r="O315" s="1880">
        <v>46316</v>
      </c>
      <c r="P315" s="1875" t="s">
        <v>360</v>
      </c>
      <c r="Q315" s="1875" t="s">
        <v>520</v>
      </c>
      <c r="R315" s="1875" t="s">
        <v>671</v>
      </c>
      <c r="S315" s="1876" t="s">
        <v>361</v>
      </c>
      <c r="T315" s="1879" t="s">
        <v>653</v>
      </c>
      <c r="U315" s="1876" t="s">
        <v>360</v>
      </c>
      <c r="V315" s="1876" t="s">
        <v>363</v>
      </c>
      <c r="W315" s="1876" t="s">
        <v>360</v>
      </c>
      <c r="X315" s="1876" t="s">
        <v>154</v>
      </c>
      <c r="Y315" s="1876" t="s">
        <v>364</v>
      </c>
      <c r="Z315" s="1876" t="s">
        <v>154</v>
      </c>
      <c r="AA315" s="1876" t="s">
        <v>154</v>
      </c>
      <c r="AB315" s="1876" t="s">
        <v>154</v>
      </c>
      <c r="AC315" s="1876" t="s">
        <v>154</v>
      </c>
      <c r="AD315" s="1876" t="s">
        <v>154</v>
      </c>
      <c r="AE315" s="1876" t="s">
        <v>154</v>
      </c>
      <c r="AF315" s="1876" t="s">
        <v>359</v>
      </c>
      <c r="AG315" s="1875" t="s">
        <v>365</v>
      </c>
      <c r="AH315" s="1876" t="s">
        <v>366</v>
      </c>
      <c r="AI315" s="1876" t="s">
        <v>240</v>
      </c>
      <c r="AJ315" s="1876" t="s">
        <v>367</v>
      </c>
      <c r="AK315" s="1875" t="s">
        <v>368</v>
      </c>
      <c r="AL315" s="1876" t="s">
        <v>360</v>
      </c>
      <c r="AM315" s="1875" t="s">
        <v>154</v>
      </c>
    </row>
    <row r="316" spans="1:39" ht="79.2">
      <c r="A316" s="1875" t="s">
        <v>351</v>
      </c>
      <c r="B316" s="1875" t="s">
        <v>800</v>
      </c>
      <c r="C316" s="1875" t="s">
        <v>651</v>
      </c>
      <c r="D316" s="1876" t="s">
        <v>154</v>
      </c>
      <c r="E316" s="1876" t="s">
        <v>354</v>
      </c>
      <c r="F316" s="1876" t="s">
        <v>355</v>
      </c>
      <c r="G316" s="1876" t="s">
        <v>356</v>
      </c>
      <c r="H316" s="1877">
        <v>2319.0586600000001</v>
      </c>
      <c r="I316" s="1877">
        <v>1200</v>
      </c>
      <c r="J316" s="1876" t="s">
        <v>357</v>
      </c>
      <c r="K316" s="1878">
        <v>44447</v>
      </c>
      <c r="L316" s="1876" t="s">
        <v>358</v>
      </c>
      <c r="M316" s="1878">
        <v>48142</v>
      </c>
      <c r="N316" s="1876" t="s">
        <v>359</v>
      </c>
      <c r="O316" s="1880">
        <v>46316</v>
      </c>
      <c r="P316" s="1875" t="s">
        <v>360</v>
      </c>
      <c r="Q316" s="1875" t="s">
        <v>462</v>
      </c>
      <c r="R316" s="1875" t="s">
        <v>671</v>
      </c>
      <c r="S316" s="1876" t="s">
        <v>361</v>
      </c>
      <c r="T316" s="1879" t="s">
        <v>653</v>
      </c>
      <c r="U316" s="1876" t="s">
        <v>360</v>
      </c>
      <c r="V316" s="1876" t="s">
        <v>363</v>
      </c>
      <c r="W316" s="1876" t="s">
        <v>360</v>
      </c>
      <c r="X316" s="1876" t="s">
        <v>154</v>
      </c>
      <c r="Y316" s="1876" t="s">
        <v>364</v>
      </c>
      <c r="Z316" s="1876" t="s">
        <v>154</v>
      </c>
      <c r="AA316" s="1876" t="s">
        <v>154</v>
      </c>
      <c r="AB316" s="1876" t="s">
        <v>154</v>
      </c>
      <c r="AC316" s="1876" t="s">
        <v>154</v>
      </c>
      <c r="AD316" s="1876" t="s">
        <v>154</v>
      </c>
      <c r="AE316" s="1876" t="s">
        <v>154</v>
      </c>
      <c r="AF316" s="1876" t="s">
        <v>359</v>
      </c>
      <c r="AG316" s="1875" t="s">
        <v>365</v>
      </c>
      <c r="AH316" s="1876" t="s">
        <v>366</v>
      </c>
      <c r="AI316" s="1876" t="s">
        <v>240</v>
      </c>
      <c r="AJ316" s="1876" t="s">
        <v>367</v>
      </c>
      <c r="AK316" s="1875" t="s">
        <v>368</v>
      </c>
      <c r="AL316" s="1876" t="s">
        <v>360</v>
      </c>
      <c r="AM316" s="1875" t="s">
        <v>154</v>
      </c>
    </row>
    <row r="317" spans="1:39" ht="79.2">
      <c r="A317" s="1875" t="s">
        <v>351</v>
      </c>
      <c r="B317" s="1875" t="s">
        <v>801</v>
      </c>
      <c r="C317" s="1875" t="s">
        <v>651</v>
      </c>
      <c r="D317" s="1876" t="s">
        <v>154</v>
      </c>
      <c r="E317" s="1876" t="s">
        <v>354</v>
      </c>
      <c r="F317" s="1876" t="s">
        <v>355</v>
      </c>
      <c r="G317" s="1876" t="s">
        <v>356</v>
      </c>
      <c r="H317" s="1877">
        <v>6957.1759700000002</v>
      </c>
      <c r="I317" s="1877">
        <v>3600</v>
      </c>
      <c r="J317" s="1876" t="s">
        <v>357</v>
      </c>
      <c r="K317" s="1878">
        <v>44447</v>
      </c>
      <c r="L317" s="1876" t="s">
        <v>358</v>
      </c>
      <c r="M317" s="1878">
        <v>48142</v>
      </c>
      <c r="N317" s="1876" t="s">
        <v>359</v>
      </c>
      <c r="O317" s="1880">
        <v>46316</v>
      </c>
      <c r="P317" s="1875" t="s">
        <v>360</v>
      </c>
      <c r="Q317" s="1875" t="s">
        <v>502</v>
      </c>
      <c r="R317" s="1875" t="s">
        <v>671</v>
      </c>
      <c r="S317" s="1876" t="s">
        <v>361</v>
      </c>
      <c r="T317" s="1879" t="s">
        <v>653</v>
      </c>
      <c r="U317" s="1876" t="s">
        <v>360</v>
      </c>
      <c r="V317" s="1876" t="s">
        <v>363</v>
      </c>
      <c r="W317" s="1876" t="s">
        <v>360</v>
      </c>
      <c r="X317" s="1876" t="s">
        <v>154</v>
      </c>
      <c r="Y317" s="1876" t="s">
        <v>364</v>
      </c>
      <c r="Z317" s="1876" t="s">
        <v>154</v>
      </c>
      <c r="AA317" s="1876" t="s">
        <v>154</v>
      </c>
      <c r="AB317" s="1876" t="s">
        <v>154</v>
      </c>
      <c r="AC317" s="1876" t="s">
        <v>154</v>
      </c>
      <c r="AD317" s="1876" t="s">
        <v>154</v>
      </c>
      <c r="AE317" s="1876" t="s">
        <v>154</v>
      </c>
      <c r="AF317" s="1876" t="s">
        <v>359</v>
      </c>
      <c r="AG317" s="1875" t="s">
        <v>365</v>
      </c>
      <c r="AH317" s="1876" t="s">
        <v>366</v>
      </c>
      <c r="AI317" s="1876" t="s">
        <v>240</v>
      </c>
      <c r="AJ317" s="1876" t="s">
        <v>367</v>
      </c>
      <c r="AK317" s="1875" t="s">
        <v>368</v>
      </c>
      <c r="AL317" s="1876" t="s">
        <v>360</v>
      </c>
      <c r="AM317" s="1875" t="s">
        <v>154</v>
      </c>
    </row>
    <row r="318" spans="1:39" ht="79.2">
      <c r="A318" s="1875" t="s">
        <v>351</v>
      </c>
      <c r="B318" s="1875" t="s">
        <v>802</v>
      </c>
      <c r="C318" s="1875" t="s">
        <v>651</v>
      </c>
      <c r="D318" s="1876" t="s">
        <v>154</v>
      </c>
      <c r="E318" s="1876" t="s">
        <v>354</v>
      </c>
      <c r="F318" s="1876" t="s">
        <v>355</v>
      </c>
      <c r="G318" s="1876" t="s">
        <v>356</v>
      </c>
      <c r="H318" s="1877">
        <v>4638.1173099999996</v>
      </c>
      <c r="I318" s="1877">
        <v>2400</v>
      </c>
      <c r="J318" s="1876" t="s">
        <v>357</v>
      </c>
      <c r="K318" s="1878">
        <v>44447</v>
      </c>
      <c r="L318" s="1876" t="s">
        <v>358</v>
      </c>
      <c r="M318" s="1878">
        <v>48142</v>
      </c>
      <c r="N318" s="1876" t="s">
        <v>359</v>
      </c>
      <c r="O318" s="1880">
        <v>46316</v>
      </c>
      <c r="P318" s="1875" t="s">
        <v>360</v>
      </c>
      <c r="Q318" s="1875" t="s">
        <v>478</v>
      </c>
      <c r="R318" s="1875" t="s">
        <v>671</v>
      </c>
      <c r="S318" s="1876" t="s">
        <v>361</v>
      </c>
      <c r="T318" s="1879" t="s">
        <v>653</v>
      </c>
      <c r="U318" s="1876" t="s">
        <v>360</v>
      </c>
      <c r="V318" s="1876" t="s">
        <v>363</v>
      </c>
      <c r="W318" s="1876" t="s">
        <v>360</v>
      </c>
      <c r="X318" s="1876" t="s">
        <v>154</v>
      </c>
      <c r="Y318" s="1876" t="s">
        <v>364</v>
      </c>
      <c r="Z318" s="1876" t="s">
        <v>154</v>
      </c>
      <c r="AA318" s="1876" t="s">
        <v>154</v>
      </c>
      <c r="AB318" s="1876" t="s">
        <v>154</v>
      </c>
      <c r="AC318" s="1876" t="s">
        <v>154</v>
      </c>
      <c r="AD318" s="1876" t="s">
        <v>154</v>
      </c>
      <c r="AE318" s="1876" t="s">
        <v>154</v>
      </c>
      <c r="AF318" s="1876" t="s">
        <v>359</v>
      </c>
      <c r="AG318" s="1875" t="s">
        <v>365</v>
      </c>
      <c r="AH318" s="1876" t="s">
        <v>366</v>
      </c>
      <c r="AI318" s="1876" t="s">
        <v>240</v>
      </c>
      <c r="AJ318" s="1876" t="s">
        <v>367</v>
      </c>
      <c r="AK318" s="1875" t="s">
        <v>368</v>
      </c>
      <c r="AL318" s="1876" t="s">
        <v>360</v>
      </c>
      <c r="AM318" s="1875" t="s">
        <v>154</v>
      </c>
    </row>
    <row r="319" spans="1:39" ht="79.2">
      <c r="A319" s="1875" t="s">
        <v>351</v>
      </c>
      <c r="B319" s="1875" t="s">
        <v>803</v>
      </c>
      <c r="C319" s="1875" t="s">
        <v>651</v>
      </c>
      <c r="D319" s="1876" t="s">
        <v>154</v>
      </c>
      <c r="E319" s="1876" t="s">
        <v>354</v>
      </c>
      <c r="F319" s="1876" t="s">
        <v>355</v>
      </c>
      <c r="G319" s="1876" t="s">
        <v>356</v>
      </c>
      <c r="H319" s="1877">
        <v>772.78282999999999</v>
      </c>
      <c r="I319" s="1877">
        <v>400</v>
      </c>
      <c r="J319" s="1876" t="s">
        <v>357</v>
      </c>
      <c r="K319" s="1878">
        <v>44448</v>
      </c>
      <c r="L319" s="1876" t="s">
        <v>358</v>
      </c>
      <c r="M319" s="1878">
        <v>48113</v>
      </c>
      <c r="N319" s="1876" t="s">
        <v>359</v>
      </c>
      <c r="O319" s="1880">
        <v>46286</v>
      </c>
      <c r="P319" s="1875" t="s">
        <v>360</v>
      </c>
      <c r="Q319" s="1875" t="s">
        <v>460</v>
      </c>
      <c r="R319" s="1875" t="s">
        <v>652</v>
      </c>
      <c r="S319" s="1876" t="s">
        <v>361</v>
      </c>
      <c r="T319" s="1879" t="s">
        <v>653</v>
      </c>
      <c r="U319" s="1876" t="s">
        <v>360</v>
      </c>
      <c r="V319" s="1876" t="s">
        <v>363</v>
      </c>
      <c r="W319" s="1876" t="s">
        <v>360</v>
      </c>
      <c r="X319" s="1876" t="s">
        <v>154</v>
      </c>
      <c r="Y319" s="1876" t="s">
        <v>364</v>
      </c>
      <c r="Z319" s="1876" t="s">
        <v>154</v>
      </c>
      <c r="AA319" s="1876" t="s">
        <v>154</v>
      </c>
      <c r="AB319" s="1876" t="s">
        <v>154</v>
      </c>
      <c r="AC319" s="1876" t="s">
        <v>154</v>
      </c>
      <c r="AD319" s="1876" t="s">
        <v>154</v>
      </c>
      <c r="AE319" s="1876" t="s">
        <v>154</v>
      </c>
      <c r="AF319" s="1876" t="s">
        <v>359</v>
      </c>
      <c r="AG319" s="1875" t="s">
        <v>365</v>
      </c>
      <c r="AH319" s="1876" t="s">
        <v>366</v>
      </c>
      <c r="AI319" s="1876" t="s">
        <v>240</v>
      </c>
      <c r="AJ319" s="1876" t="s">
        <v>367</v>
      </c>
      <c r="AK319" s="1875" t="s">
        <v>368</v>
      </c>
      <c r="AL319" s="1876" t="s">
        <v>360</v>
      </c>
      <c r="AM319" s="1875" t="s">
        <v>154</v>
      </c>
    </row>
    <row r="320" spans="1:39" ht="79.2">
      <c r="A320" s="1875" t="s">
        <v>351</v>
      </c>
      <c r="B320" s="1875" t="s">
        <v>804</v>
      </c>
      <c r="C320" s="1875" t="s">
        <v>651</v>
      </c>
      <c r="D320" s="1876" t="s">
        <v>154</v>
      </c>
      <c r="E320" s="1876" t="s">
        <v>354</v>
      </c>
      <c r="F320" s="1876" t="s">
        <v>355</v>
      </c>
      <c r="G320" s="1876" t="s">
        <v>356</v>
      </c>
      <c r="H320" s="1877">
        <v>772.78282999999999</v>
      </c>
      <c r="I320" s="1877">
        <v>400</v>
      </c>
      <c r="J320" s="1876" t="s">
        <v>357</v>
      </c>
      <c r="K320" s="1878">
        <v>44448</v>
      </c>
      <c r="L320" s="1876" t="s">
        <v>358</v>
      </c>
      <c r="M320" s="1878">
        <v>48113</v>
      </c>
      <c r="N320" s="1876" t="s">
        <v>359</v>
      </c>
      <c r="O320" s="1880">
        <v>46286</v>
      </c>
      <c r="P320" s="1875" t="s">
        <v>360</v>
      </c>
      <c r="Q320" s="1875" t="s">
        <v>460</v>
      </c>
      <c r="R320" s="1875" t="s">
        <v>652</v>
      </c>
      <c r="S320" s="1876" t="s">
        <v>361</v>
      </c>
      <c r="T320" s="1879" t="s">
        <v>653</v>
      </c>
      <c r="U320" s="1876" t="s">
        <v>360</v>
      </c>
      <c r="V320" s="1876" t="s">
        <v>363</v>
      </c>
      <c r="W320" s="1876" t="s">
        <v>360</v>
      </c>
      <c r="X320" s="1876" t="s">
        <v>154</v>
      </c>
      <c r="Y320" s="1876" t="s">
        <v>364</v>
      </c>
      <c r="Z320" s="1876" t="s">
        <v>154</v>
      </c>
      <c r="AA320" s="1876" t="s">
        <v>154</v>
      </c>
      <c r="AB320" s="1876" t="s">
        <v>154</v>
      </c>
      <c r="AC320" s="1876" t="s">
        <v>154</v>
      </c>
      <c r="AD320" s="1876" t="s">
        <v>154</v>
      </c>
      <c r="AE320" s="1876" t="s">
        <v>154</v>
      </c>
      <c r="AF320" s="1876" t="s">
        <v>359</v>
      </c>
      <c r="AG320" s="1875" t="s">
        <v>365</v>
      </c>
      <c r="AH320" s="1876" t="s">
        <v>366</v>
      </c>
      <c r="AI320" s="1876" t="s">
        <v>240</v>
      </c>
      <c r="AJ320" s="1876" t="s">
        <v>367</v>
      </c>
      <c r="AK320" s="1875" t="s">
        <v>368</v>
      </c>
      <c r="AL320" s="1876" t="s">
        <v>360</v>
      </c>
      <c r="AM320" s="1875" t="s">
        <v>154</v>
      </c>
    </row>
    <row r="321" spans="1:39" ht="79.2">
      <c r="A321" s="1875" t="s">
        <v>351</v>
      </c>
      <c r="B321" s="1875" t="s">
        <v>805</v>
      </c>
      <c r="C321" s="1875" t="s">
        <v>651</v>
      </c>
      <c r="D321" s="1876" t="s">
        <v>154</v>
      </c>
      <c r="E321" s="1876" t="s">
        <v>354</v>
      </c>
      <c r="F321" s="1876" t="s">
        <v>355</v>
      </c>
      <c r="G321" s="1876" t="s">
        <v>356</v>
      </c>
      <c r="H321" s="1877">
        <v>309113.13289999997</v>
      </c>
      <c r="I321" s="1877">
        <v>160000</v>
      </c>
      <c r="J321" s="1876" t="s">
        <v>357</v>
      </c>
      <c r="K321" s="1878">
        <v>44448</v>
      </c>
      <c r="L321" s="1876" t="s">
        <v>358</v>
      </c>
      <c r="M321" s="1878">
        <v>48113</v>
      </c>
      <c r="N321" s="1876" t="s">
        <v>359</v>
      </c>
      <c r="O321" s="1880">
        <v>46286</v>
      </c>
      <c r="P321" s="1875" t="s">
        <v>360</v>
      </c>
      <c r="Q321" s="1875" t="s">
        <v>806</v>
      </c>
      <c r="R321" s="1875" t="s">
        <v>652</v>
      </c>
      <c r="S321" s="1876" t="s">
        <v>361</v>
      </c>
      <c r="T321" s="1879" t="s">
        <v>653</v>
      </c>
      <c r="U321" s="1876" t="s">
        <v>360</v>
      </c>
      <c r="V321" s="1876" t="s">
        <v>363</v>
      </c>
      <c r="W321" s="1876" t="s">
        <v>360</v>
      </c>
      <c r="X321" s="1876" t="s">
        <v>154</v>
      </c>
      <c r="Y321" s="1876" t="s">
        <v>364</v>
      </c>
      <c r="Z321" s="1876" t="s">
        <v>154</v>
      </c>
      <c r="AA321" s="1876" t="s">
        <v>154</v>
      </c>
      <c r="AB321" s="1876" t="s">
        <v>154</v>
      </c>
      <c r="AC321" s="1876" t="s">
        <v>154</v>
      </c>
      <c r="AD321" s="1876" t="s">
        <v>154</v>
      </c>
      <c r="AE321" s="1876" t="s">
        <v>154</v>
      </c>
      <c r="AF321" s="1876" t="s">
        <v>359</v>
      </c>
      <c r="AG321" s="1875" t="s">
        <v>365</v>
      </c>
      <c r="AH321" s="1876" t="s">
        <v>366</v>
      </c>
      <c r="AI321" s="1876" t="s">
        <v>240</v>
      </c>
      <c r="AJ321" s="1876" t="s">
        <v>367</v>
      </c>
      <c r="AK321" s="1875" t="s">
        <v>368</v>
      </c>
      <c r="AL321" s="1876" t="s">
        <v>360</v>
      </c>
      <c r="AM321" s="1875" t="s">
        <v>154</v>
      </c>
    </row>
    <row r="322" spans="1:39" ht="79.2">
      <c r="A322" s="1875" t="s">
        <v>351</v>
      </c>
      <c r="B322" s="1875" t="s">
        <v>807</v>
      </c>
      <c r="C322" s="1875" t="s">
        <v>651</v>
      </c>
      <c r="D322" s="1876" t="s">
        <v>154</v>
      </c>
      <c r="E322" s="1876" t="s">
        <v>354</v>
      </c>
      <c r="F322" s="1876" t="s">
        <v>355</v>
      </c>
      <c r="G322" s="1876" t="s">
        <v>356</v>
      </c>
      <c r="H322" s="1877">
        <v>304476.43591</v>
      </c>
      <c r="I322" s="1877">
        <v>157600</v>
      </c>
      <c r="J322" s="1876" t="s">
        <v>357</v>
      </c>
      <c r="K322" s="1878">
        <v>44448</v>
      </c>
      <c r="L322" s="1876" t="s">
        <v>358</v>
      </c>
      <c r="M322" s="1878">
        <v>48113</v>
      </c>
      <c r="N322" s="1876" t="s">
        <v>359</v>
      </c>
      <c r="O322" s="1880">
        <v>46286</v>
      </c>
      <c r="P322" s="1875" t="s">
        <v>360</v>
      </c>
      <c r="Q322" s="1875" t="s">
        <v>808</v>
      </c>
      <c r="R322" s="1875" t="s">
        <v>652</v>
      </c>
      <c r="S322" s="1876" t="s">
        <v>361</v>
      </c>
      <c r="T322" s="1879" t="s">
        <v>653</v>
      </c>
      <c r="U322" s="1876" t="s">
        <v>360</v>
      </c>
      <c r="V322" s="1876" t="s">
        <v>363</v>
      </c>
      <c r="W322" s="1876" t="s">
        <v>360</v>
      </c>
      <c r="X322" s="1876" t="s">
        <v>154</v>
      </c>
      <c r="Y322" s="1876" t="s">
        <v>364</v>
      </c>
      <c r="Z322" s="1876" t="s">
        <v>154</v>
      </c>
      <c r="AA322" s="1876" t="s">
        <v>154</v>
      </c>
      <c r="AB322" s="1876" t="s">
        <v>154</v>
      </c>
      <c r="AC322" s="1876" t="s">
        <v>154</v>
      </c>
      <c r="AD322" s="1876" t="s">
        <v>154</v>
      </c>
      <c r="AE322" s="1876" t="s">
        <v>154</v>
      </c>
      <c r="AF322" s="1876" t="s">
        <v>359</v>
      </c>
      <c r="AG322" s="1875" t="s">
        <v>365</v>
      </c>
      <c r="AH322" s="1876" t="s">
        <v>366</v>
      </c>
      <c r="AI322" s="1876" t="s">
        <v>240</v>
      </c>
      <c r="AJ322" s="1876" t="s">
        <v>367</v>
      </c>
      <c r="AK322" s="1875" t="s">
        <v>368</v>
      </c>
      <c r="AL322" s="1876" t="s">
        <v>360</v>
      </c>
      <c r="AM322" s="1875" t="s">
        <v>154</v>
      </c>
    </row>
    <row r="323" spans="1:39" ht="79.2">
      <c r="A323" s="1875" t="s">
        <v>351</v>
      </c>
      <c r="B323" s="1875" t="s">
        <v>809</v>
      </c>
      <c r="C323" s="1875" t="s">
        <v>651</v>
      </c>
      <c r="D323" s="1876" t="s">
        <v>154</v>
      </c>
      <c r="E323" s="1876" t="s">
        <v>354</v>
      </c>
      <c r="F323" s="1876" t="s">
        <v>355</v>
      </c>
      <c r="G323" s="1876" t="s">
        <v>356</v>
      </c>
      <c r="H323" s="1877">
        <v>102780.11669</v>
      </c>
      <c r="I323" s="1877">
        <v>53200</v>
      </c>
      <c r="J323" s="1876" t="s">
        <v>357</v>
      </c>
      <c r="K323" s="1878">
        <v>44448</v>
      </c>
      <c r="L323" s="1876" t="s">
        <v>358</v>
      </c>
      <c r="M323" s="1878">
        <v>48113</v>
      </c>
      <c r="N323" s="1876" t="s">
        <v>359</v>
      </c>
      <c r="O323" s="1880">
        <v>46286</v>
      </c>
      <c r="P323" s="1875" t="s">
        <v>360</v>
      </c>
      <c r="Q323" s="1875" t="s">
        <v>733</v>
      </c>
      <c r="R323" s="1875" t="s">
        <v>652</v>
      </c>
      <c r="S323" s="1876" t="s">
        <v>361</v>
      </c>
      <c r="T323" s="1879" t="s">
        <v>653</v>
      </c>
      <c r="U323" s="1876" t="s">
        <v>360</v>
      </c>
      <c r="V323" s="1876" t="s">
        <v>363</v>
      </c>
      <c r="W323" s="1876" t="s">
        <v>360</v>
      </c>
      <c r="X323" s="1876" t="s">
        <v>154</v>
      </c>
      <c r="Y323" s="1876" t="s">
        <v>364</v>
      </c>
      <c r="Z323" s="1876" t="s">
        <v>154</v>
      </c>
      <c r="AA323" s="1876" t="s">
        <v>154</v>
      </c>
      <c r="AB323" s="1876" t="s">
        <v>154</v>
      </c>
      <c r="AC323" s="1876" t="s">
        <v>154</v>
      </c>
      <c r="AD323" s="1876" t="s">
        <v>154</v>
      </c>
      <c r="AE323" s="1876" t="s">
        <v>154</v>
      </c>
      <c r="AF323" s="1876" t="s">
        <v>359</v>
      </c>
      <c r="AG323" s="1875" t="s">
        <v>365</v>
      </c>
      <c r="AH323" s="1876" t="s">
        <v>366</v>
      </c>
      <c r="AI323" s="1876" t="s">
        <v>240</v>
      </c>
      <c r="AJ323" s="1876" t="s">
        <v>367</v>
      </c>
      <c r="AK323" s="1875" t="s">
        <v>368</v>
      </c>
      <c r="AL323" s="1876" t="s">
        <v>360</v>
      </c>
      <c r="AM323" s="1875" t="s">
        <v>154</v>
      </c>
    </row>
    <row r="324" spans="1:39" ht="79.2">
      <c r="A324" s="1875" t="s">
        <v>351</v>
      </c>
      <c r="B324" s="1875" t="s">
        <v>810</v>
      </c>
      <c r="C324" s="1875" t="s">
        <v>651</v>
      </c>
      <c r="D324" s="1876" t="s">
        <v>154</v>
      </c>
      <c r="E324" s="1876" t="s">
        <v>354</v>
      </c>
      <c r="F324" s="1876" t="s">
        <v>355</v>
      </c>
      <c r="G324" s="1876" t="s">
        <v>356</v>
      </c>
      <c r="H324" s="1877">
        <v>2318.3485000000001</v>
      </c>
      <c r="I324" s="1877">
        <v>1200</v>
      </c>
      <c r="J324" s="1876" t="s">
        <v>357</v>
      </c>
      <c r="K324" s="1878">
        <v>44448</v>
      </c>
      <c r="L324" s="1876" t="s">
        <v>358</v>
      </c>
      <c r="M324" s="1878">
        <v>48113</v>
      </c>
      <c r="N324" s="1876" t="s">
        <v>359</v>
      </c>
      <c r="O324" s="1880">
        <v>46286</v>
      </c>
      <c r="P324" s="1875" t="s">
        <v>360</v>
      </c>
      <c r="Q324" s="1875" t="s">
        <v>462</v>
      </c>
      <c r="R324" s="1875" t="s">
        <v>652</v>
      </c>
      <c r="S324" s="1876" t="s">
        <v>361</v>
      </c>
      <c r="T324" s="1879" t="s">
        <v>653</v>
      </c>
      <c r="U324" s="1876" t="s">
        <v>360</v>
      </c>
      <c r="V324" s="1876" t="s">
        <v>363</v>
      </c>
      <c r="W324" s="1876" t="s">
        <v>360</v>
      </c>
      <c r="X324" s="1876" t="s">
        <v>154</v>
      </c>
      <c r="Y324" s="1876" t="s">
        <v>364</v>
      </c>
      <c r="Z324" s="1876" t="s">
        <v>154</v>
      </c>
      <c r="AA324" s="1876" t="s">
        <v>154</v>
      </c>
      <c r="AB324" s="1876" t="s">
        <v>154</v>
      </c>
      <c r="AC324" s="1876" t="s">
        <v>154</v>
      </c>
      <c r="AD324" s="1876" t="s">
        <v>154</v>
      </c>
      <c r="AE324" s="1876" t="s">
        <v>154</v>
      </c>
      <c r="AF324" s="1876" t="s">
        <v>359</v>
      </c>
      <c r="AG324" s="1875" t="s">
        <v>365</v>
      </c>
      <c r="AH324" s="1876" t="s">
        <v>366</v>
      </c>
      <c r="AI324" s="1876" t="s">
        <v>240</v>
      </c>
      <c r="AJ324" s="1876" t="s">
        <v>367</v>
      </c>
      <c r="AK324" s="1875" t="s">
        <v>368</v>
      </c>
      <c r="AL324" s="1876" t="s">
        <v>360</v>
      </c>
      <c r="AM324" s="1875" t="s">
        <v>154</v>
      </c>
    </row>
    <row r="325" spans="1:39" ht="79.2">
      <c r="A325" s="1875" t="s">
        <v>351</v>
      </c>
      <c r="B325" s="1875" t="s">
        <v>811</v>
      </c>
      <c r="C325" s="1875" t="s">
        <v>651</v>
      </c>
      <c r="D325" s="1876" t="s">
        <v>154</v>
      </c>
      <c r="E325" s="1876" t="s">
        <v>354</v>
      </c>
      <c r="F325" s="1876" t="s">
        <v>355</v>
      </c>
      <c r="G325" s="1876" t="s">
        <v>356</v>
      </c>
      <c r="H325" s="1877">
        <v>6955.0454900000004</v>
      </c>
      <c r="I325" s="1877">
        <v>3600</v>
      </c>
      <c r="J325" s="1876" t="s">
        <v>357</v>
      </c>
      <c r="K325" s="1878">
        <v>44448</v>
      </c>
      <c r="L325" s="1876" t="s">
        <v>358</v>
      </c>
      <c r="M325" s="1878">
        <v>48113</v>
      </c>
      <c r="N325" s="1876" t="s">
        <v>359</v>
      </c>
      <c r="O325" s="1880">
        <v>46286</v>
      </c>
      <c r="P325" s="1875" t="s">
        <v>360</v>
      </c>
      <c r="Q325" s="1875" t="s">
        <v>502</v>
      </c>
      <c r="R325" s="1875" t="s">
        <v>652</v>
      </c>
      <c r="S325" s="1876" t="s">
        <v>361</v>
      </c>
      <c r="T325" s="1879" t="s">
        <v>653</v>
      </c>
      <c r="U325" s="1876" t="s">
        <v>360</v>
      </c>
      <c r="V325" s="1876" t="s">
        <v>363</v>
      </c>
      <c r="W325" s="1876" t="s">
        <v>360</v>
      </c>
      <c r="X325" s="1876" t="s">
        <v>154</v>
      </c>
      <c r="Y325" s="1876" t="s">
        <v>364</v>
      </c>
      <c r="Z325" s="1876" t="s">
        <v>154</v>
      </c>
      <c r="AA325" s="1876" t="s">
        <v>154</v>
      </c>
      <c r="AB325" s="1876" t="s">
        <v>154</v>
      </c>
      <c r="AC325" s="1876" t="s">
        <v>154</v>
      </c>
      <c r="AD325" s="1876" t="s">
        <v>154</v>
      </c>
      <c r="AE325" s="1876" t="s">
        <v>154</v>
      </c>
      <c r="AF325" s="1876" t="s">
        <v>359</v>
      </c>
      <c r="AG325" s="1875" t="s">
        <v>365</v>
      </c>
      <c r="AH325" s="1876" t="s">
        <v>366</v>
      </c>
      <c r="AI325" s="1876" t="s">
        <v>240</v>
      </c>
      <c r="AJ325" s="1876" t="s">
        <v>367</v>
      </c>
      <c r="AK325" s="1875" t="s">
        <v>368</v>
      </c>
      <c r="AL325" s="1876" t="s">
        <v>360</v>
      </c>
      <c r="AM325" s="1875" t="s">
        <v>154</v>
      </c>
    </row>
    <row r="326" spans="1:39" ht="79.2">
      <c r="A326" s="1875" t="s">
        <v>351</v>
      </c>
      <c r="B326" s="1875" t="s">
        <v>812</v>
      </c>
      <c r="C326" s="1875" t="s">
        <v>651</v>
      </c>
      <c r="D326" s="1876" t="s">
        <v>154</v>
      </c>
      <c r="E326" s="1876" t="s">
        <v>354</v>
      </c>
      <c r="F326" s="1876" t="s">
        <v>355</v>
      </c>
      <c r="G326" s="1876" t="s">
        <v>356</v>
      </c>
      <c r="H326" s="1877">
        <v>10818.959650000001</v>
      </c>
      <c r="I326" s="1877">
        <v>5600</v>
      </c>
      <c r="J326" s="1876" t="s">
        <v>357</v>
      </c>
      <c r="K326" s="1878">
        <v>44448</v>
      </c>
      <c r="L326" s="1876" t="s">
        <v>358</v>
      </c>
      <c r="M326" s="1878">
        <v>48113</v>
      </c>
      <c r="N326" s="1876" t="s">
        <v>359</v>
      </c>
      <c r="O326" s="1880">
        <v>46286</v>
      </c>
      <c r="P326" s="1875" t="s">
        <v>360</v>
      </c>
      <c r="Q326" s="1875" t="s">
        <v>514</v>
      </c>
      <c r="R326" s="1875" t="s">
        <v>652</v>
      </c>
      <c r="S326" s="1876" t="s">
        <v>361</v>
      </c>
      <c r="T326" s="1879" t="s">
        <v>653</v>
      </c>
      <c r="U326" s="1876" t="s">
        <v>360</v>
      </c>
      <c r="V326" s="1876" t="s">
        <v>363</v>
      </c>
      <c r="W326" s="1876" t="s">
        <v>360</v>
      </c>
      <c r="X326" s="1876" t="s">
        <v>154</v>
      </c>
      <c r="Y326" s="1876" t="s">
        <v>364</v>
      </c>
      <c r="Z326" s="1876" t="s">
        <v>154</v>
      </c>
      <c r="AA326" s="1876" t="s">
        <v>154</v>
      </c>
      <c r="AB326" s="1876" t="s">
        <v>154</v>
      </c>
      <c r="AC326" s="1876" t="s">
        <v>154</v>
      </c>
      <c r="AD326" s="1876" t="s">
        <v>154</v>
      </c>
      <c r="AE326" s="1876" t="s">
        <v>154</v>
      </c>
      <c r="AF326" s="1876" t="s">
        <v>359</v>
      </c>
      <c r="AG326" s="1875" t="s">
        <v>365</v>
      </c>
      <c r="AH326" s="1876" t="s">
        <v>366</v>
      </c>
      <c r="AI326" s="1876" t="s">
        <v>240</v>
      </c>
      <c r="AJ326" s="1876" t="s">
        <v>367</v>
      </c>
      <c r="AK326" s="1875" t="s">
        <v>368</v>
      </c>
      <c r="AL326" s="1876" t="s">
        <v>360</v>
      </c>
      <c r="AM326" s="1875" t="s">
        <v>154</v>
      </c>
    </row>
    <row r="327" spans="1:39" ht="79.2">
      <c r="A327" s="1875" t="s">
        <v>351</v>
      </c>
      <c r="B327" s="1875" t="s">
        <v>813</v>
      </c>
      <c r="C327" s="1875" t="s">
        <v>651</v>
      </c>
      <c r="D327" s="1876" t="s">
        <v>154</v>
      </c>
      <c r="E327" s="1876" t="s">
        <v>354</v>
      </c>
      <c r="F327" s="1876" t="s">
        <v>355</v>
      </c>
      <c r="G327" s="1876" t="s">
        <v>356</v>
      </c>
      <c r="H327" s="1877">
        <v>1545.56566</v>
      </c>
      <c r="I327" s="1877">
        <v>800</v>
      </c>
      <c r="J327" s="1876" t="s">
        <v>357</v>
      </c>
      <c r="K327" s="1878">
        <v>44448</v>
      </c>
      <c r="L327" s="1876" t="s">
        <v>358</v>
      </c>
      <c r="M327" s="1878">
        <v>48113</v>
      </c>
      <c r="N327" s="1876" t="s">
        <v>359</v>
      </c>
      <c r="O327" s="1880">
        <v>46286</v>
      </c>
      <c r="P327" s="1875" t="s">
        <v>360</v>
      </c>
      <c r="Q327" s="1875" t="s">
        <v>458</v>
      </c>
      <c r="R327" s="1875" t="s">
        <v>652</v>
      </c>
      <c r="S327" s="1876" t="s">
        <v>361</v>
      </c>
      <c r="T327" s="1879" t="s">
        <v>653</v>
      </c>
      <c r="U327" s="1876" t="s">
        <v>360</v>
      </c>
      <c r="V327" s="1876" t="s">
        <v>363</v>
      </c>
      <c r="W327" s="1876" t="s">
        <v>360</v>
      </c>
      <c r="X327" s="1876" t="s">
        <v>154</v>
      </c>
      <c r="Y327" s="1876" t="s">
        <v>364</v>
      </c>
      <c r="Z327" s="1876" t="s">
        <v>154</v>
      </c>
      <c r="AA327" s="1876" t="s">
        <v>154</v>
      </c>
      <c r="AB327" s="1876" t="s">
        <v>154</v>
      </c>
      <c r="AC327" s="1876" t="s">
        <v>154</v>
      </c>
      <c r="AD327" s="1876" t="s">
        <v>154</v>
      </c>
      <c r="AE327" s="1876" t="s">
        <v>154</v>
      </c>
      <c r="AF327" s="1876" t="s">
        <v>359</v>
      </c>
      <c r="AG327" s="1875" t="s">
        <v>365</v>
      </c>
      <c r="AH327" s="1876" t="s">
        <v>366</v>
      </c>
      <c r="AI327" s="1876" t="s">
        <v>240</v>
      </c>
      <c r="AJ327" s="1876" t="s">
        <v>367</v>
      </c>
      <c r="AK327" s="1875" t="s">
        <v>368</v>
      </c>
      <c r="AL327" s="1876" t="s">
        <v>360</v>
      </c>
      <c r="AM327" s="1875" t="s">
        <v>154</v>
      </c>
    </row>
    <row r="328" spans="1:39" ht="79.2">
      <c r="A328" s="1875" t="s">
        <v>351</v>
      </c>
      <c r="B328" s="1875" t="s">
        <v>814</v>
      </c>
      <c r="C328" s="1875" t="s">
        <v>651</v>
      </c>
      <c r="D328" s="1876" t="s">
        <v>154</v>
      </c>
      <c r="E328" s="1876" t="s">
        <v>354</v>
      </c>
      <c r="F328" s="1876" t="s">
        <v>355</v>
      </c>
      <c r="G328" s="1876" t="s">
        <v>356</v>
      </c>
      <c r="H328" s="1877">
        <v>13910.090980000001</v>
      </c>
      <c r="I328" s="1877">
        <v>7200</v>
      </c>
      <c r="J328" s="1876" t="s">
        <v>357</v>
      </c>
      <c r="K328" s="1878">
        <v>44448</v>
      </c>
      <c r="L328" s="1876" t="s">
        <v>358</v>
      </c>
      <c r="M328" s="1878">
        <v>48113</v>
      </c>
      <c r="N328" s="1876" t="s">
        <v>359</v>
      </c>
      <c r="O328" s="1880">
        <v>46286</v>
      </c>
      <c r="P328" s="1875" t="s">
        <v>360</v>
      </c>
      <c r="Q328" s="1875" t="s">
        <v>681</v>
      </c>
      <c r="R328" s="1875" t="s">
        <v>652</v>
      </c>
      <c r="S328" s="1876" t="s">
        <v>361</v>
      </c>
      <c r="T328" s="1879" t="s">
        <v>653</v>
      </c>
      <c r="U328" s="1876" t="s">
        <v>360</v>
      </c>
      <c r="V328" s="1876" t="s">
        <v>363</v>
      </c>
      <c r="W328" s="1876" t="s">
        <v>360</v>
      </c>
      <c r="X328" s="1876" t="s">
        <v>154</v>
      </c>
      <c r="Y328" s="1876" t="s">
        <v>364</v>
      </c>
      <c r="Z328" s="1876" t="s">
        <v>154</v>
      </c>
      <c r="AA328" s="1876" t="s">
        <v>154</v>
      </c>
      <c r="AB328" s="1876" t="s">
        <v>154</v>
      </c>
      <c r="AC328" s="1876" t="s">
        <v>154</v>
      </c>
      <c r="AD328" s="1876" t="s">
        <v>154</v>
      </c>
      <c r="AE328" s="1876" t="s">
        <v>154</v>
      </c>
      <c r="AF328" s="1876" t="s">
        <v>359</v>
      </c>
      <c r="AG328" s="1875" t="s">
        <v>365</v>
      </c>
      <c r="AH328" s="1876" t="s">
        <v>366</v>
      </c>
      <c r="AI328" s="1876" t="s">
        <v>240</v>
      </c>
      <c r="AJ328" s="1876" t="s">
        <v>367</v>
      </c>
      <c r="AK328" s="1875" t="s">
        <v>368</v>
      </c>
      <c r="AL328" s="1876" t="s">
        <v>360</v>
      </c>
      <c r="AM328" s="1875" t="s">
        <v>154</v>
      </c>
    </row>
    <row r="329" spans="1:39" ht="79.2">
      <c r="A329" s="1875" t="s">
        <v>351</v>
      </c>
      <c r="B329" s="1875" t="s">
        <v>815</v>
      </c>
      <c r="C329" s="1875" t="s">
        <v>651</v>
      </c>
      <c r="D329" s="1876" t="s">
        <v>154</v>
      </c>
      <c r="E329" s="1876" t="s">
        <v>354</v>
      </c>
      <c r="F329" s="1876" t="s">
        <v>355</v>
      </c>
      <c r="G329" s="1876" t="s">
        <v>356</v>
      </c>
      <c r="H329" s="1877">
        <v>90415.591370000009</v>
      </c>
      <c r="I329" s="1877">
        <v>46800</v>
      </c>
      <c r="J329" s="1876" t="s">
        <v>357</v>
      </c>
      <c r="K329" s="1878">
        <v>44448</v>
      </c>
      <c r="L329" s="1876" t="s">
        <v>358</v>
      </c>
      <c r="M329" s="1878">
        <v>48113</v>
      </c>
      <c r="N329" s="1876" t="s">
        <v>359</v>
      </c>
      <c r="O329" s="1880">
        <v>46286</v>
      </c>
      <c r="P329" s="1875" t="s">
        <v>360</v>
      </c>
      <c r="Q329" s="1875" t="s">
        <v>816</v>
      </c>
      <c r="R329" s="1875" t="s">
        <v>652</v>
      </c>
      <c r="S329" s="1876" t="s">
        <v>361</v>
      </c>
      <c r="T329" s="1879" t="s">
        <v>653</v>
      </c>
      <c r="U329" s="1876" t="s">
        <v>360</v>
      </c>
      <c r="V329" s="1876" t="s">
        <v>363</v>
      </c>
      <c r="W329" s="1876" t="s">
        <v>360</v>
      </c>
      <c r="X329" s="1876" t="s">
        <v>154</v>
      </c>
      <c r="Y329" s="1876" t="s">
        <v>364</v>
      </c>
      <c r="Z329" s="1876" t="s">
        <v>154</v>
      </c>
      <c r="AA329" s="1876" t="s">
        <v>154</v>
      </c>
      <c r="AB329" s="1876" t="s">
        <v>154</v>
      </c>
      <c r="AC329" s="1876" t="s">
        <v>154</v>
      </c>
      <c r="AD329" s="1876" t="s">
        <v>154</v>
      </c>
      <c r="AE329" s="1876" t="s">
        <v>154</v>
      </c>
      <c r="AF329" s="1876" t="s">
        <v>359</v>
      </c>
      <c r="AG329" s="1875" t="s">
        <v>365</v>
      </c>
      <c r="AH329" s="1876" t="s">
        <v>366</v>
      </c>
      <c r="AI329" s="1876" t="s">
        <v>240</v>
      </c>
      <c r="AJ329" s="1876" t="s">
        <v>367</v>
      </c>
      <c r="AK329" s="1875" t="s">
        <v>368</v>
      </c>
      <c r="AL329" s="1876" t="s">
        <v>360</v>
      </c>
      <c r="AM329" s="1875" t="s">
        <v>154</v>
      </c>
    </row>
    <row r="330" spans="1:39" ht="79.2">
      <c r="A330" s="1875" t="s">
        <v>351</v>
      </c>
      <c r="B330" s="1875" t="s">
        <v>817</v>
      </c>
      <c r="C330" s="1875" t="s">
        <v>651</v>
      </c>
      <c r="D330" s="1876" t="s">
        <v>154</v>
      </c>
      <c r="E330" s="1876" t="s">
        <v>354</v>
      </c>
      <c r="F330" s="1876" t="s">
        <v>355</v>
      </c>
      <c r="G330" s="1876" t="s">
        <v>356</v>
      </c>
      <c r="H330" s="1877">
        <v>54867.581090000007</v>
      </c>
      <c r="I330" s="1877">
        <v>28400</v>
      </c>
      <c r="J330" s="1876" t="s">
        <v>357</v>
      </c>
      <c r="K330" s="1878">
        <v>44448</v>
      </c>
      <c r="L330" s="1876" t="s">
        <v>358</v>
      </c>
      <c r="M330" s="1878">
        <v>48113</v>
      </c>
      <c r="N330" s="1876" t="s">
        <v>359</v>
      </c>
      <c r="O330" s="1880">
        <v>46286</v>
      </c>
      <c r="P330" s="1875" t="s">
        <v>360</v>
      </c>
      <c r="Q330" s="1875" t="s">
        <v>818</v>
      </c>
      <c r="R330" s="1875" t="s">
        <v>652</v>
      </c>
      <c r="S330" s="1876" t="s">
        <v>361</v>
      </c>
      <c r="T330" s="1879" t="s">
        <v>653</v>
      </c>
      <c r="U330" s="1876" t="s">
        <v>360</v>
      </c>
      <c r="V330" s="1876" t="s">
        <v>363</v>
      </c>
      <c r="W330" s="1876" t="s">
        <v>360</v>
      </c>
      <c r="X330" s="1876" t="s">
        <v>154</v>
      </c>
      <c r="Y330" s="1876" t="s">
        <v>364</v>
      </c>
      <c r="Z330" s="1876" t="s">
        <v>154</v>
      </c>
      <c r="AA330" s="1876" t="s">
        <v>154</v>
      </c>
      <c r="AB330" s="1876" t="s">
        <v>154</v>
      </c>
      <c r="AC330" s="1876" t="s">
        <v>154</v>
      </c>
      <c r="AD330" s="1876" t="s">
        <v>154</v>
      </c>
      <c r="AE330" s="1876" t="s">
        <v>154</v>
      </c>
      <c r="AF330" s="1876" t="s">
        <v>359</v>
      </c>
      <c r="AG330" s="1875" t="s">
        <v>365</v>
      </c>
      <c r="AH330" s="1876" t="s">
        <v>366</v>
      </c>
      <c r="AI330" s="1876" t="s">
        <v>240</v>
      </c>
      <c r="AJ330" s="1876" t="s">
        <v>367</v>
      </c>
      <c r="AK330" s="1875" t="s">
        <v>368</v>
      </c>
      <c r="AL330" s="1876" t="s">
        <v>360</v>
      </c>
      <c r="AM330" s="1875" t="s">
        <v>154</v>
      </c>
    </row>
    <row r="331" spans="1:39" ht="79.2">
      <c r="A331" s="1875" t="s">
        <v>351</v>
      </c>
      <c r="B331" s="1875" t="s">
        <v>819</v>
      </c>
      <c r="C331" s="1875" t="s">
        <v>651</v>
      </c>
      <c r="D331" s="1876" t="s">
        <v>154</v>
      </c>
      <c r="E331" s="1876" t="s">
        <v>354</v>
      </c>
      <c r="F331" s="1876" t="s">
        <v>355</v>
      </c>
      <c r="G331" s="1876" t="s">
        <v>356</v>
      </c>
      <c r="H331" s="1877">
        <v>165375.52610000002</v>
      </c>
      <c r="I331" s="1877">
        <v>85600</v>
      </c>
      <c r="J331" s="1876" t="s">
        <v>357</v>
      </c>
      <c r="K331" s="1878">
        <v>44448</v>
      </c>
      <c r="L331" s="1876" t="s">
        <v>358</v>
      </c>
      <c r="M331" s="1878">
        <v>48113</v>
      </c>
      <c r="N331" s="1876" t="s">
        <v>359</v>
      </c>
      <c r="O331" s="1880">
        <v>46286</v>
      </c>
      <c r="P331" s="1875" t="s">
        <v>360</v>
      </c>
      <c r="Q331" s="1875" t="s">
        <v>820</v>
      </c>
      <c r="R331" s="1875" t="s">
        <v>652</v>
      </c>
      <c r="S331" s="1876" t="s">
        <v>361</v>
      </c>
      <c r="T331" s="1879" t="s">
        <v>653</v>
      </c>
      <c r="U331" s="1876" t="s">
        <v>360</v>
      </c>
      <c r="V331" s="1876" t="s">
        <v>363</v>
      </c>
      <c r="W331" s="1876" t="s">
        <v>360</v>
      </c>
      <c r="X331" s="1876" t="s">
        <v>154</v>
      </c>
      <c r="Y331" s="1876" t="s">
        <v>364</v>
      </c>
      <c r="Z331" s="1876" t="s">
        <v>154</v>
      </c>
      <c r="AA331" s="1876" t="s">
        <v>154</v>
      </c>
      <c r="AB331" s="1876" t="s">
        <v>154</v>
      </c>
      <c r="AC331" s="1876" t="s">
        <v>154</v>
      </c>
      <c r="AD331" s="1876" t="s">
        <v>154</v>
      </c>
      <c r="AE331" s="1876" t="s">
        <v>154</v>
      </c>
      <c r="AF331" s="1876" t="s">
        <v>359</v>
      </c>
      <c r="AG331" s="1875" t="s">
        <v>365</v>
      </c>
      <c r="AH331" s="1876" t="s">
        <v>366</v>
      </c>
      <c r="AI331" s="1876" t="s">
        <v>240</v>
      </c>
      <c r="AJ331" s="1876" t="s">
        <v>367</v>
      </c>
      <c r="AK331" s="1875" t="s">
        <v>368</v>
      </c>
      <c r="AL331" s="1876" t="s">
        <v>360</v>
      </c>
      <c r="AM331" s="1875" t="s">
        <v>154</v>
      </c>
    </row>
    <row r="332" spans="1:39" ht="79.2">
      <c r="A332" s="1875" t="s">
        <v>351</v>
      </c>
      <c r="B332" s="1875" t="s">
        <v>821</v>
      </c>
      <c r="C332" s="1875" t="s">
        <v>651</v>
      </c>
      <c r="D332" s="1876" t="s">
        <v>154</v>
      </c>
      <c r="E332" s="1876" t="s">
        <v>354</v>
      </c>
      <c r="F332" s="1876" t="s">
        <v>355</v>
      </c>
      <c r="G332" s="1876" t="s">
        <v>356</v>
      </c>
      <c r="H332" s="1877">
        <v>2318.3485000000001</v>
      </c>
      <c r="I332" s="1877">
        <v>1200</v>
      </c>
      <c r="J332" s="1876" t="s">
        <v>357</v>
      </c>
      <c r="K332" s="1878">
        <v>44448</v>
      </c>
      <c r="L332" s="1876" t="s">
        <v>358</v>
      </c>
      <c r="M332" s="1878">
        <v>48113</v>
      </c>
      <c r="N332" s="1876" t="s">
        <v>359</v>
      </c>
      <c r="O332" s="1880">
        <v>46286</v>
      </c>
      <c r="P332" s="1875" t="s">
        <v>360</v>
      </c>
      <c r="Q332" s="1875" t="s">
        <v>462</v>
      </c>
      <c r="R332" s="1875" t="s">
        <v>652</v>
      </c>
      <c r="S332" s="1876" t="s">
        <v>361</v>
      </c>
      <c r="T332" s="1879" t="s">
        <v>653</v>
      </c>
      <c r="U332" s="1876" t="s">
        <v>360</v>
      </c>
      <c r="V332" s="1876" t="s">
        <v>363</v>
      </c>
      <c r="W332" s="1876" t="s">
        <v>360</v>
      </c>
      <c r="X332" s="1876" t="s">
        <v>154</v>
      </c>
      <c r="Y332" s="1876" t="s">
        <v>364</v>
      </c>
      <c r="Z332" s="1876" t="s">
        <v>154</v>
      </c>
      <c r="AA332" s="1876" t="s">
        <v>154</v>
      </c>
      <c r="AB332" s="1876" t="s">
        <v>154</v>
      </c>
      <c r="AC332" s="1876" t="s">
        <v>154</v>
      </c>
      <c r="AD332" s="1876" t="s">
        <v>154</v>
      </c>
      <c r="AE332" s="1876" t="s">
        <v>154</v>
      </c>
      <c r="AF332" s="1876" t="s">
        <v>359</v>
      </c>
      <c r="AG332" s="1875" t="s">
        <v>365</v>
      </c>
      <c r="AH332" s="1876" t="s">
        <v>366</v>
      </c>
      <c r="AI332" s="1876" t="s">
        <v>240</v>
      </c>
      <c r="AJ332" s="1876" t="s">
        <v>367</v>
      </c>
      <c r="AK332" s="1875" t="s">
        <v>368</v>
      </c>
      <c r="AL332" s="1876" t="s">
        <v>360</v>
      </c>
      <c r="AM332" s="1875" t="s">
        <v>154</v>
      </c>
    </row>
    <row r="333" spans="1:39" ht="79.2">
      <c r="A333" s="1875" t="s">
        <v>351</v>
      </c>
      <c r="B333" s="1875" t="s">
        <v>822</v>
      </c>
      <c r="C333" s="1875" t="s">
        <v>651</v>
      </c>
      <c r="D333" s="1876" t="s">
        <v>154</v>
      </c>
      <c r="E333" s="1876" t="s">
        <v>354</v>
      </c>
      <c r="F333" s="1876" t="s">
        <v>355</v>
      </c>
      <c r="G333" s="1876" t="s">
        <v>356</v>
      </c>
      <c r="H333" s="1877">
        <v>17001.222309999997</v>
      </c>
      <c r="I333" s="1877">
        <v>8800</v>
      </c>
      <c r="J333" s="1876" t="s">
        <v>357</v>
      </c>
      <c r="K333" s="1878">
        <v>44448</v>
      </c>
      <c r="L333" s="1876" t="s">
        <v>358</v>
      </c>
      <c r="M333" s="1878">
        <v>48113</v>
      </c>
      <c r="N333" s="1876" t="s">
        <v>359</v>
      </c>
      <c r="O333" s="1880">
        <v>46286</v>
      </c>
      <c r="P333" s="1875" t="s">
        <v>360</v>
      </c>
      <c r="Q333" s="1875" t="s">
        <v>674</v>
      </c>
      <c r="R333" s="1875" t="s">
        <v>652</v>
      </c>
      <c r="S333" s="1876" t="s">
        <v>361</v>
      </c>
      <c r="T333" s="1879" t="s">
        <v>653</v>
      </c>
      <c r="U333" s="1876" t="s">
        <v>360</v>
      </c>
      <c r="V333" s="1876" t="s">
        <v>363</v>
      </c>
      <c r="W333" s="1876" t="s">
        <v>360</v>
      </c>
      <c r="X333" s="1876" t="s">
        <v>154</v>
      </c>
      <c r="Y333" s="1876" t="s">
        <v>364</v>
      </c>
      <c r="Z333" s="1876" t="s">
        <v>154</v>
      </c>
      <c r="AA333" s="1876" t="s">
        <v>154</v>
      </c>
      <c r="AB333" s="1876" t="s">
        <v>154</v>
      </c>
      <c r="AC333" s="1876" t="s">
        <v>154</v>
      </c>
      <c r="AD333" s="1876" t="s">
        <v>154</v>
      </c>
      <c r="AE333" s="1876" t="s">
        <v>154</v>
      </c>
      <c r="AF333" s="1876" t="s">
        <v>359</v>
      </c>
      <c r="AG333" s="1875" t="s">
        <v>365</v>
      </c>
      <c r="AH333" s="1876" t="s">
        <v>366</v>
      </c>
      <c r="AI333" s="1876" t="s">
        <v>240</v>
      </c>
      <c r="AJ333" s="1876" t="s">
        <v>367</v>
      </c>
      <c r="AK333" s="1875" t="s">
        <v>368</v>
      </c>
      <c r="AL333" s="1876" t="s">
        <v>360</v>
      </c>
      <c r="AM333" s="1875" t="s">
        <v>154</v>
      </c>
    </row>
    <row r="334" spans="1:39" ht="79.2">
      <c r="A334" s="1875" t="s">
        <v>351</v>
      </c>
      <c r="B334" s="1875" t="s">
        <v>823</v>
      </c>
      <c r="C334" s="1875" t="s">
        <v>651</v>
      </c>
      <c r="D334" s="1876" t="s">
        <v>154</v>
      </c>
      <c r="E334" s="1876" t="s">
        <v>354</v>
      </c>
      <c r="F334" s="1876" t="s">
        <v>355</v>
      </c>
      <c r="G334" s="1876" t="s">
        <v>356</v>
      </c>
      <c r="H334" s="1877">
        <v>5409.4798300000002</v>
      </c>
      <c r="I334" s="1877">
        <v>2800</v>
      </c>
      <c r="J334" s="1876" t="s">
        <v>357</v>
      </c>
      <c r="K334" s="1878">
        <v>44448</v>
      </c>
      <c r="L334" s="1876" t="s">
        <v>358</v>
      </c>
      <c r="M334" s="1878">
        <v>48113</v>
      </c>
      <c r="N334" s="1876" t="s">
        <v>359</v>
      </c>
      <c r="O334" s="1880">
        <v>46286</v>
      </c>
      <c r="P334" s="1875" t="s">
        <v>360</v>
      </c>
      <c r="Q334" s="1875" t="s">
        <v>527</v>
      </c>
      <c r="R334" s="1875" t="s">
        <v>652</v>
      </c>
      <c r="S334" s="1876" t="s">
        <v>361</v>
      </c>
      <c r="T334" s="1879" t="s">
        <v>653</v>
      </c>
      <c r="U334" s="1876" t="s">
        <v>360</v>
      </c>
      <c r="V334" s="1876" t="s">
        <v>363</v>
      </c>
      <c r="W334" s="1876" t="s">
        <v>360</v>
      </c>
      <c r="X334" s="1876" t="s">
        <v>154</v>
      </c>
      <c r="Y334" s="1876" t="s">
        <v>364</v>
      </c>
      <c r="Z334" s="1876" t="s">
        <v>154</v>
      </c>
      <c r="AA334" s="1876" t="s">
        <v>154</v>
      </c>
      <c r="AB334" s="1876" t="s">
        <v>154</v>
      </c>
      <c r="AC334" s="1876" t="s">
        <v>154</v>
      </c>
      <c r="AD334" s="1876" t="s">
        <v>154</v>
      </c>
      <c r="AE334" s="1876" t="s">
        <v>154</v>
      </c>
      <c r="AF334" s="1876" t="s">
        <v>359</v>
      </c>
      <c r="AG334" s="1875" t="s">
        <v>365</v>
      </c>
      <c r="AH334" s="1876" t="s">
        <v>366</v>
      </c>
      <c r="AI334" s="1876" t="s">
        <v>240</v>
      </c>
      <c r="AJ334" s="1876" t="s">
        <v>367</v>
      </c>
      <c r="AK334" s="1875" t="s">
        <v>368</v>
      </c>
      <c r="AL334" s="1876" t="s">
        <v>360</v>
      </c>
      <c r="AM334" s="1875" t="s">
        <v>154</v>
      </c>
    </row>
    <row r="335" spans="1:39" ht="79.2">
      <c r="A335" s="1875" t="s">
        <v>351</v>
      </c>
      <c r="B335" s="1875" t="s">
        <v>824</v>
      </c>
      <c r="C335" s="1875" t="s">
        <v>651</v>
      </c>
      <c r="D335" s="1876" t="s">
        <v>154</v>
      </c>
      <c r="E335" s="1876" t="s">
        <v>354</v>
      </c>
      <c r="F335" s="1876" t="s">
        <v>355</v>
      </c>
      <c r="G335" s="1876" t="s">
        <v>356</v>
      </c>
      <c r="H335" s="1877">
        <v>18546.787969999998</v>
      </c>
      <c r="I335" s="1877">
        <v>9600</v>
      </c>
      <c r="J335" s="1876" t="s">
        <v>357</v>
      </c>
      <c r="K335" s="1878">
        <v>44448</v>
      </c>
      <c r="L335" s="1876" t="s">
        <v>358</v>
      </c>
      <c r="M335" s="1878">
        <v>48113</v>
      </c>
      <c r="N335" s="1876" t="s">
        <v>359</v>
      </c>
      <c r="O335" s="1880">
        <v>46286</v>
      </c>
      <c r="P335" s="1875" t="s">
        <v>360</v>
      </c>
      <c r="Q335" s="1875" t="s">
        <v>559</v>
      </c>
      <c r="R335" s="1875" t="s">
        <v>652</v>
      </c>
      <c r="S335" s="1876" t="s">
        <v>361</v>
      </c>
      <c r="T335" s="1879" t="s">
        <v>653</v>
      </c>
      <c r="U335" s="1876" t="s">
        <v>360</v>
      </c>
      <c r="V335" s="1876" t="s">
        <v>363</v>
      </c>
      <c r="W335" s="1876" t="s">
        <v>360</v>
      </c>
      <c r="X335" s="1876" t="s">
        <v>154</v>
      </c>
      <c r="Y335" s="1876" t="s">
        <v>364</v>
      </c>
      <c r="Z335" s="1876" t="s">
        <v>154</v>
      </c>
      <c r="AA335" s="1876" t="s">
        <v>154</v>
      </c>
      <c r="AB335" s="1876" t="s">
        <v>154</v>
      </c>
      <c r="AC335" s="1876" t="s">
        <v>154</v>
      </c>
      <c r="AD335" s="1876" t="s">
        <v>154</v>
      </c>
      <c r="AE335" s="1876" t="s">
        <v>154</v>
      </c>
      <c r="AF335" s="1876" t="s">
        <v>359</v>
      </c>
      <c r="AG335" s="1875" t="s">
        <v>365</v>
      </c>
      <c r="AH335" s="1876" t="s">
        <v>366</v>
      </c>
      <c r="AI335" s="1876" t="s">
        <v>240</v>
      </c>
      <c r="AJ335" s="1876" t="s">
        <v>367</v>
      </c>
      <c r="AK335" s="1875" t="s">
        <v>368</v>
      </c>
      <c r="AL335" s="1876" t="s">
        <v>360</v>
      </c>
      <c r="AM335" s="1875" t="s">
        <v>154</v>
      </c>
    </row>
    <row r="336" spans="1:39" ht="79.2">
      <c r="A336" s="1875" t="s">
        <v>351</v>
      </c>
      <c r="B336" s="1875" t="s">
        <v>825</v>
      </c>
      <c r="C336" s="1875" t="s">
        <v>651</v>
      </c>
      <c r="D336" s="1876" t="s">
        <v>154</v>
      </c>
      <c r="E336" s="1876" t="s">
        <v>354</v>
      </c>
      <c r="F336" s="1876" t="s">
        <v>355</v>
      </c>
      <c r="G336" s="1876" t="s">
        <v>356</v>
      </c>
      <c r="H336" s="1877">
        <v>3091.1313300000002</v>
      </c>
      <c r="I336" s="1877">
        <v>1600</v>
      </c>
      <c r="J336" s="1876" t="s">
        <v>357</v>
      </c>
      <c r="K336" s="1878">
        <v>44448</v>
      </c>
      <c r="L336" s="1876" t="s">
        <v>358</v>
      </c>
      <c r="M336" s="1878">
        <v>48113</v>
      </c>
      <c r="N336" s="1876" t="s">
        <v>359</v>
      </c>
      <c r="O336" s="1880">
        <v>46286</v>
      </c>
      <c r="P336" s="1875" t="s">
        <v>360</v>
      </c>
      <c r="Q336" s="1875" t="s">
        <v>520</v>
      </c>
      <c r="R336" s="1875" t="s">
        <v>652</v>
      </c>
      <c r="S336" s="1876" t="s">
        <v>361</v>
      </c>
      <c r="T336" s="1879" t="s">
        <v>653</v>
      </c>
      <c r="U336" s="1876" t="s">
        <v>360</v>
      </c>
      <c r="V336" s="1876" t="s">
        <v>363</v>
      </c>
      <c r="W336" s="1876" t="s">
        <v>360</v>
      </c>
      <c r="X336" s="1876" t="s">
        <v>154</v>
      </c>
      <c r="Y336" s="1876" t="s">
        <v>364</v>
      </c>
      <c r="Z336" s="1876" t="s">
        <v>154</v>
      </c>
      <c r="AA336" s="1876" t="s">
        <v>154</v>
      </c>
      <c r="AB336" s="1876" t="s">
        <v>154</v>
      </c>
      <c r="AC336" s="1876" t="s">
        <v>154</v>
      </c>
      <c r="AD336" s="1876" t="s">
        <v>154</v>
      </c>
      <c r="AE336" s="1876" t="s">
        <v>154</v>
      </c>
      <c r="AF336" s="1876" t="s">
        <v>359</v>
      </c>
      <c r="AG336" s="1875" t="s">
        <v>365</v>
      </c>
      <c r="AH336" s="1876" t="s">
        <v>366</v>
      </c>
      <c r="AI336" s="1876" t="s">
        <v>240</v>
      </c>
      <c r="AJ336" s="1876" t="s">
        <v>367</v>
      </c>
      <c r="AK336" s="1875" t="s">
        <v>368</v>
      </c>
      <c r="AL336" s="1876" t="s">
        <v>360</v>
      </c>
      <c r="AM336" s="1875" t="s">
        <v>154</v>
      </c>
    </row>
    <row r="337" spans="1:39" ht="79.2">
      <c r="A337" s="1875" t="s">
        <v>351</v>
      </c>
      <c r="B337" s="1875" t="s">
        <v>826</v>
      </c>
      <c r="C337" s="1875" t="s">
        <v>651</v>
      </c>
      <c r="D337" s="1876" t="s">
        <v>154</v>
      </c>
      <c r="E337" s="1876" t="s">
        <v>354</v>
      </c>
      <c r="F337" s="1876" t="s">
        <v>355</v>
      </c>
      <c r="G337" s="1876" t="s">
        <v>356</v>
      </c>
      <c r="H337" s="1877">
        <v>772.78282999999999</v>
      </c>
      <c r="I337" s="1877">
        <v>400</v>
      </c>
      <c r="J337" s="1876" t="s">
        <v>357</v>
      </c>
      <c r="K337" s="1878">
        <v>44448</v>
      </c>
      <c r="L337" s="1876" t="s">
        <v>358</v>
      </c>
      <c r="M337" s="1878">
        <v>48113</v>
      </c>
      <c r="N337" s="1876" t="s">
        <v>359</v>
      </c>
      <c r="O337" s="1880">
        <v>46286</v>
      </c>
      <c r="P337" s="1875" t="s">
        <v>360</v>
      </c>
      <c r="Q337" s="1875" t="s">
        <v>460</v>
      </c>
      <c r="R337" s="1875" t="s">
        <v>652</v>
      </c>
      <c r="S337" s="1876" t="s">
        <v>361</v>
      </c>
      <c r="T337" s="1879" t="s">
        <v>653</v>
      </c>
      <c r="U337" s="1876" t="s">
        <v>360</v>
      </c>
      <c r="V337" s="1876" t="s">
        <v>363</v>
      </c>
      <c r="W337" s="1876" t="s">
        <v>360</v>
      </c>
      <c r="X337" s="1876" t="s">
        <v>154</v>
      </c>
      <c r="Y337" s="1876" t="s">
        <v>364</v>
      </c>
      <c r="Z337" s="1876" t="s">
        <v>154</v>
      </c>
      <c r="AA337" s="1876" t="s">
        <v>154</v>
      </c>
      <c r="AB337" s="1876" t="s">
        <v>154</v>
      </c>
      <c r="AC337" s="1876" t="s">
        <v>154</v>
      </c>
      <c r="AD337" s="1876" t="s">
        <v>154</v>
      </c>
      <c r="AE337" s="1876" t="s">
        <v>154</v>
      </c>
      <c r="AF337" s="1876" t="s">
        <v>359</v>
      </c>
      <c r="AG337" s="1875" t="s">
        <v>365</v>
      </c>
      <c r="AH337" s="1876" t="s">
        <v>366</v>
      </c>
      <c r="AI337" s="1876" t="s">
        <v>240</v>
      </c>
      <c r="AJ337" s="1876" t="s">
        <v>367</v>
      </c>
      <c r="AK337" s="1875" t="s">
        <v>368</v>
      </c>
      <c r="AL337" s="1876" t="s">
        <v>360</v>
      </c>
      <c r="AM337" s="1875" t="s">
        <v>154</v>
      </c>
    </row>
    <row r="338" spans="1:39" ht="79.2">
      <c r="A338" s="1875" t="s">
        <v>351</v>
      </c>
      <c r="B338" s="1875" t="s">
        <v>827</v>
      </c>
      <c r="C338" s="1875" t="s">
        <v>651</v>
      </c>
      <c r="D338" s="1876" t="s">
        <v>154</v>
      </c>
      <c r="E338" s="1876" t="s">
        <v>354</v>
      </c>
      <c r="F338" s="1876" t="s">
        <v>355</v>
      </c>
      <c r="G338" s="1876" t="s">
        <v>356</v>
      </c>
      <c r="H338" s="1877">
        <v>14682.873810000001</v>
      </c>
      <c r="I338" s="1877">
        <v>7600</v>
      </c>
      <c r="J338" s="1876" t="s">
        <v>357</v>
      </c>
      <c r="K338" s="1878">
        <v>44448</v>
      </c>
      <c r="L338" s="1876" t="s">
        <v>358</v>
      </c>
      <c r="M338" s="1878">
        <v>48113</v>
      </c>
      <c r="N338" s="1876" t="s">
        <v>359</v>
      </c>
      <c r="O338" s="1880">
        <v>46286</v>
      </c>
      <c r="P338" s="1875" t="s">
        <v>360</v>
      </c>
      <c r="Q338" s="1875" t="s">
        <v>662</v>
      </c>
      <c r="R338" s="1875" t="s">
        <v>652</v>
      </c>
      <c r="S338" s="1876" t="s">
        <v>361</v>
      </c>
      <c r="T338" s="1879" t="s">
        <v>653</v>
      </c>
      <c r="U338" s="1876" t="s">
        <v>360</v>
      </c>
      <c r="V338" s="1876" t="s">
        <v>363</v>
      </c>
      <c r="W338" s="1876" t="s">
        <v>360</v>
      </c>
      <c r="X338" s="1876" t="s">
        <v>154</v>
      </c>
      <c r="Y338" s="1876" t="s">
        <v>364</v>
      </c>
      <c r="Z338" s="1876" t="s">
        <v>154</v>
      </c>
      <c r="AA338" s="1876" t="s">
        <v>154</v>
      </c>
      <c r="AB338" s="1876" t="s">
        <v>154</v>
      </c>
      <c r="AC338" s="1876" t="s">
        <v>154</v>
      </c>
      <c r="AD338" s="1876" t="s">
        <v>154</v>
      </c>
      <c r="AE338" s="1876" t="s">
        <v>154</v>
      </c>
      <c r="AF338" s="1876" t="s">
        <v>359</v>
      </c>
      <c r="AG338" s="1875" t="s">
        <v>365</v>
      </c>
      <c r="AH338" s="1876" t="s">
        <v>366</v>
      </c>
      <c r="AI338" s="1876" t="s">
        <v>240</v>
      </c>
      <c r="AJ338" s="1876" t="s">
        <v>367</v>
      </c>
      <c r="AK338" s="1875" t="s">
        <v>368</v>
      </c>
      <c r="AL338" s="1876" t="s">
        <v>360</v>
      </c>
      <c r="AM338" s="1875" t="s">
        <v>154</v>
      </c>
    </row>
    <row r="339" spans="1:39" ht="79.2">
      <c r="A339" s="1875" t="s">
        <v>351</v>
      </c>
      <c r="B339" s="1875" t="s">
        <v>828</v>
      </c>
      <c r="C339" s="1875" t="s">
        <v>651</v>
      </c>
      <c r="D339" s="1876" t="s">
        <v>154</v>
      </c>
      <c r="E339" s="1876" t="s">
        <v>354</v>
      </c>
      <c r="F339" s="1876" t="s">
        <v>355</v>
      </c>
      <c r="G339" s="1876" t="s">
        <v>356</v>
      </c>
      <c r="H339" s="1877">
        <v>772.78282999999999</v>
      </c>
      <c r="I339" s="1877">
        <v>400</v>
      </c>
      <c r="J339" s="1876" t="s">
        <v>357</v>
      </c>
      <c r="K339" s="1878">
        <v>44448</v>
      </c>
      <c r="L339" s="1876" t="s">
        <v>358</v>
      </c>
      <c r="M339" s="1878">
        <v>48113</v>
      </c>
      <c r="N339" s="1876" t="s">
        <v>359</v>
      </c>
      <c r="O339" s="1880">
        <v>46286</v>
      </c>
      <c r="P339" s="1875" t="s">
        <v>360</v>
      </c>
      <c r="Q339" s="1875" t="s">
        <v>460</v>
      </c>
      <c r="R339" s="1875" t="s">
        <v>652</v>
      </c>
      <c r="S339" s="1876" t="s">
        <v>361</v>
      </c>
      <c r="T339" s="1879" t="s">
        <v>653</v>
      </c>
      <c r="U339" s="1876" t="s">
        <v>360</v>
      </c>
      <c r="V339" s="1876" t="s">
        <v>363</v>
      </c>
      <c r="W339" s="1876" t="s">
        <v>360</v>
      </c>
      <c r="X339" s="1876" t="s">
        <v>154</v>
      </c>
      <c r="Y339" s="1876" t="s">
        <v>364</v>
      </c>
      <c r="Z339" s="1876" t="s">
        <v>154</v>
      </c>
      <c r="AA339" s="1876" t="s">
        <v>154</v>
      </c>
      <c r="AB339" s="1876" t="s">
        <v>154</v>
      </c>
      <c r="AC339" s="1876" t="s">
        <v>154</v>
      </c>
      <c r="AD339" s="1876" t="s">
        <v>154</v>
      </c>
      <c r="AE339" s="1876" t="s">
        <v>154</v>
      </c>
      <c r="AF339" s="1876" t="s">
        <v>359</v>
      </c>
      <c r="AG339" s="1875" t="s">
        <v>365</v>
      </c>
      <c r="AH339" s="1876" t="s">
        <v>366</v>
      </c>
      <c r="AI339" s="1876" t="s">
        <v>240</v>
      </c>
      <c r="AJ339" s="1876" t="s">
        <v>367</v>
      </c>
      <c r="AK339" s="1875" t="s">
        <v>368</v>
      </c>
      <c r="AL339" s="1876" t="s">
        <v>360</v>
      </c>
      <c r="AM339" s="1875" t="s">
        <v>154</v>
      </c>
    </row>
    <row r="340" spans="1:39" ht="79.2">
      <c r="A340" s="1875" t="s">
        <v>351</v>
      </c>
      <c r="B340" s="1875" t="s">
        <v>829</v>
      </c>
      <c r="C340" s="1875" t="s">
        <v>651</v>
      </c>
      <c r="D340" s="1876" t="s">
        <v>154</v>
      </c>
      <c r="E340" s="1876" t="s">
        <v>354</v>
      </c>
      <c r="F340" s="1876" t="s">
        <v>355</v>
      </c>
      <c r="G340" s="1876" t="s">
        <v>356</v>
      </c>
      <c r="H340" s="1877">
        <v>11591.742480000001</v>
      </c>
      <c r="I340" s="1877">
        <v>6000</v>
      </c>
      <c r="J340" s="1876" t="s">
        <v>357</v>
      </c>
      <c r="K340" s="1878">
        <v>44448</v>
      </c>
      <c r="L340" s="1876" t="s">
        <v>358</v>
      </c>
      <c r="M340" s="1878">
        <v>48113</v>
      </c>
      <c r="N340" s="1876" t="s">
        <v>359</v>
      </c>
      <c r="O340" s="1880">
        <v>46286</v>
      </c>
      <c r="P340" s="1875" t="s">
        <v>360</v>
      </c>
      <c r="Q340" s="1875" t="s">
        <v>409</v>
      </c>
      <c r="R340" s="1875" t="s">
        <v>652</v>
      </c>
      <c r="S340" s="1876" t="s">
        <v>361</v>
      </c>
      <c r="T340" s="1879" t="s">
        <v>653</v>
      </c>
      <c r="U340" s="1876" t="s">
        <v>360</v>
      </c>
      <c r="V340" s="1876" t="s">
        <v>363</v>
      </c>
      <c r="W340" s="1876" t="s">
        <v>360</v>
      </c>
      <c r="X340" s="1876" t="s">
        <v>154</v>
      </c>
      <c r="Y340" s="1876" t="s">
        <v>364</v>
      </c>
      <c r="Z340" s="1876" t="s">
        <v>154</v>
      </c>
      <c r="AA340" s="1876" t="s">
        <v>154</v>
      </c>
      <c r="AB340" s="1876" t="s">
        <v>154</v>
      </c>
      <c r="AC340" s="1876" t="s">
        <v>154</v>
      </c>
      <c r="AD340" s="1876" t="s">
        <v>154</v>
      </c>
      <c r="AE340" s="1876" t="s">
        <v>154</v>
      </c>
      <c r="AF340" s="1876" t="s">
        <v>359</v>
      </c>
      <c r="AG340" s="1875" t="s">
        <v>365</v>
      </c>
      <c r="AH340" s="1876" t="s">
        <v>366</v>
      </c>
      <c r="AI340" s="1876" t="s">
        <v>240</v>
      </c>
      <c r="AJ340" s="1876" t="s">
        <v>367</v>
      </c>
      <c r="AK340" s="1875" t="s">
        <v>368</v>
      </c>
      <c r="AL340" s="1876" t="s">
        <v>360</v>
      </c>
      <c r="AM340" s="1875" t="s">
        <v>154</v>
      </c>
    </row>
    <row r="341" spans="1:39" ht="79.2">
      <c r="A341" s="1875" t="s">
        <v>351</v>
      </c>
      <c r="B341" s="1875" t="s">
        <v>830</v>
      </c>
      <c r="C341" s="1875" t="s">
        <v>651</v>
      </c>
      <c r="D341" s="1876" t="s">
        <v>154</v>
      </c>
      <c r="E341" s="1876" t="s">
        <v>354</v>
      </c>
      <c r="F341" s="1876" t="s">
        <v>355</v>
      </c>
      <c r="G341" s="1876" t="s">
        <v>356</v>
      </c>
      <c r="H341" s="1877">
        <v>186240.66256999999</v>
      </c>
      <c r="I341" s="1877">
        <v>96400</v>
      </c>
      <c r="J341" s="1876" t="s">
        <v>357</v>
      </c>
      <c r="K341" s="1878">
        <v>44448</v>
      </c>
      <c r="L341" s="1876" t="s">
        <v>358</v>
      </c>
      <c r="M341" s="1878">
        <v>48113</v>
      </c>
      <c r="N341" s="1876" t="s">
        <v>359</v>
      </c>
      <c r="O341" s="1880">
        <v>46286</v>
      </c>
      <c r="P341" s="1875" t="s">
        <v>360</v>
      </c>
      <c r="Q341" s="1875" t="s">
        <v>831</v>
      </c>
      <c r="R341" s="1875" t="s">
        <v>652</v>
      </c>
      <c r="S341" s="1876" t="s">
        <v>361</v>
      </c>
      <c r="T341" s="1879" t="s">
        <v>653</v>
      </c>
      <c r="U341" s="1876" t="s">
        <v>360</v>
      </c>
      <c r="V341" s="1876" t="s">
        <v>363</v>
      </c>
      <c r="W341" s="1876" t="s">
        <v>360</v>
      </c>
      <c r="X341" s="1876" t="s">
        <v>154</v>
      </c>
      <c r="Y341" s="1876" t="s">
        <v>364</v>
      </c>
      <c r="Z341" s="1876" t="s">
        <v>154</v>
      </c>
      <c r="AA341" s="1876" t="s">
        <v>154</v>
      </c>
      <c r="AB341" s="1876" t="s">
        <v>154</v>
      </c>
      <c r="AC341" s="1876" t="s">
        <v>154</v>
      </c>
      <c r="AD341" s="1876" t="s">
        <v>154</v>
      </c>
      <c r="AE341" s="1876" t="s">
        <v>154</v>
      </c>
      <c r="AF341" s="1876" t="s">
        <v>359</v>
      </c>
      <c r="AG341" s="1875" t="s">
        <v>365</v>
      </c>
      <c r="AH341" s="1876" t="s">
        <v>366</v>
      </c>
      <c r="AI341" s="1876" t="s">
        <v>240</v>
      </c>
      <c r="AJ341" s="1876" t="s">
        <v>367</v>
      </c>
      <c r="AK341" s="1875" t="s">
        <v>368</v>
      </c>
      <c r="AL341" s="1876" t="s">
        <v>360</v>
      </c>
      <c r="AM341" s="1875" t="s">
        <v>154</v>
      </c>
    </row>
    <row r="342" spans="1:39" ht="79.2">
      <c r="A342" s="1875" t="s">
        <v>351</v>
      </c>
      <c r="B342" s="1875" t="s">
        <v>832</v>
      </c>
      <c r="C342" s="1875" t="s">
        <v>651</v>
      </c>
      <c r="D342" s="1876" t="s">
        <v>154</v>
      </c>
      <c r="E342" s="1876" t="s">
        <v>354</v>
      </c>
      <c r="F342" s="1876" t="s">
        <v>355</v>
      </c>
      <c r="G342" s="1876" t="s">
        <v>356</v>
      </c>
      <c r="H342" s="1877">
        <v>1545.56566</v>
      </c>
      <c r="I342" s="1877">
        <v>800</v>
      </c>
      <c r="J342" s="1876" t="s">
        <v>357</v>
      </c>
      <c r="K342" s="1878">
        <v>44448</v>
      </c>
      <c r="L342" s="1876" t="s">
        <v>358</v>
      </c>
      <c r="M342" s="1878">
        <v>48113</v>
      </c>
      <c r="N342" s="1876" t="s">
        <v>359</v>
      </c>
      <c r="O342" s="1880">
        <v>46286</v>
      </c>
      <c r="P342" s="1875" t="s">
        <v>360</v>
      </c>
      <c r="Q342" s="1875" t="s">
        <v>458</v>
      </c>
      <c r="R342" s="1875" t="s">
        <v>652</v>
      </c>
      <c r="S342" s="1876" t="s">
        <v>361</v>
      </c>
      <c r="T342" s="1879" t="s">
        <v>653</v>
      </c>
      <c r="U342" s="1876" t="s">
        <v>360</v>
      </c>
      <c r="V342" s="1876" t="s">
        <v>363</v>
      </c>
      <c r="W342" s="1876" t="s">
        <v>360</v>
      </c>
      <c r="X342" s="1876" t="s">
        <v>154</v>
      </c>
      <c r="Y342" s="1876" t="s">
        <v>364</v>
      </c>
      <c r="Z342" s="1876" t="s">
        <v>154</v>
      </c>
      <c r="AA342" s="1876" t="s">
        <v>154</v>
      </c>
      <c r="AB342" s="1876" t="s">
        <v>154</v>
      </c>
      <c r="AC342" s="1876" t="s">
        <v>154</v>
      </c>
      <c r="AD342" s="1876" t="s">
        <v>154</v>
      </c>
      <c r="AE342" s="1876" t="s">
        <v>154</v>
      </c>
      <c r="AF342" s="1876" t="s">
        <v>359</v>
      </c>
      <c r="AG342" s="1875" t="s">
        <v>365</v>
      </c>
      <c r="AH342" s="1876" t="s">
        <v>366</v>
      </c>
      <c r="AI342" s="1876" t="s">
        <v>240</v>
      </c>
      <c r="AJ342" s="1876" t="s">
        <v>367</v>
      </c>
      <c r="AK342" s="1875" t="s">
        <v>368</v>
      </c>
      <c r="AL342" s="1876" t="s">
        <v>360</v>
      </c>
      <c r="AM342" s="1875" t="s">
        <v>154</v>
      </c>
    </row>
    <row r="343" spans="1:39" ht="79.2">
      <c r="A343" s="1875" t="s">
        <v>351</v>
      </c>
      <c r="B343" s="1875" t="s">
        <v>833</v>
      </c>
      <c r="C343" s="1875" t="s">
        <v>651</v>
      </c>
      <c r="D343" s="1876" t="s">
        <v>154</v>
      </c>
      <c r="E343" s="1876" t="s">
        <v>354</v>
      </c>
      <c r="F343" s="1876" t="s">
        <v>355</v>
      </c>
      <c r="G343" s="1876" t="s">
        <v>356</v>
      </c>
      <c r="H343" s="1877">
        <v>429667.25473000004</v>
      </c>
      <c r="I343" s="1877">
        <v>222400</v>
      </c>
      <c r="J343" s="1876" t="s">
        <v>357</v>
      </c>
      <c r="K343" s="1878">
        <v>44448</v>
      </c>
      <c r="L343" s="1876" t="s">
        <v>358</v>
      </c>
      <c r="M343" s="1878">
        <v>48113</v>
      </c>
      <c r="N343" s="1876" t="s">
        <v>359</v>
      </c>
      <c r="O343" s="1880">
        <v>46286</v>
      </c>
      <c r="P343" s="1875" t="s">
        <v>360</v>
      </c>
      <c r="Q343" s="1875" t="s">
        <v>834</v>
      </c>
      <c r="R343" s="1875" t="s">
        <v>652</v>
      </c>
      <c r="S343" s="1876" t="s">
        <v>361</v>
      </c>
      <c r="T343" s="1879" t="s">
        <v>653</v>
      </c>
      <c r="U343" s="1876" t="s">
        <v>360</v>
      </c>
      <c r="V343" s="1876" t="s">
        <v>363</v>
      </c>
      <c r="W343" s="1876" t="s">
        <v>360</v>
      </c>
      <c r="X343" s="1876" t="s">
        <v>154</v>
      </c>
      <c r="Y343" s="1876" t="s">
        <v>364</v>
      </c>
      <c r="Z343" s="1876" t="s">
        <v>154</v>
      </c>
      <c r="AA343" s="1876" t="s">
        <v>154</v>
      </c>
      <c r="AB343" s="1876" t="s">
        <v>154</v>
      </c>
      <c r="AC343" s="1876" t="s">
        <v>154</v>
      </c>
      <c r="AD343" s="1876" t="s">
        <v>154</v>
      </c>
      <c r="AE343" s="1876" t="s">
        <v>154</v>
      </c>
      <c r="AF343" s="1876" t="s">
        <v>359</v>
      </c>
      <c r="AG343" s="1875" t="s">
        <v>365</v>
      </c>
      <c r="AH343" s="1876" t="s">
        <v>366</v>
      </c>
      <c r="AI343" s="1876" t="s">
        <v>240</v>
      </c>
      <c r="AJ343" s="1876" t="s">
        <v>367</v>
      </c>
      <c r="AK343" s="1875" t="s">
        <v>368</v>
      </c>
      <c r="AL343" s="1876" t="s">
        <v>360</v>
      </c>
      <c r="AM343" s="1875" t="s">
        <v>154</v>
      </c>
    </row>
    <row r="344" spans="1:39" ht="79.2">
      <c r="A344" s="1875" t="s">
        <v>351</v>
      </c>
      <c r="B344" s="1875" t="s">
        <v>835</v>
      </c>
      <c r="C344" s="1875" t="s">
        <v>651</v>
      </c>
      <c r="D344" s="1876" t="s">
        <v>154</v>
      </c>
      <c r="E344" s="1876" t="s">
        <v>354</v>
      </c>
      <c r="F344" s="1876" t="s">
        <v>355</v>
      </c>
      <c r="G344" s="1876" t="s">
        <v>356</v>
      </c>
      <c r="H344" s="1877">
        <v>3863.9141600000003</v>
      </c>
      <c r="I344" s="1877">
        <v>2000</v>
      </c>
      <c r="J344" s="1876" t="s">
        <v>357</v>
      </c>
      <c r="K344" s="1878">
        <v>44448</v>
      </c>
      <c r="L344" s="1876" t="s">
        <v>358</v>
      </c>
      <c r="M344" s="1878">
        <v>48113</v>
      </c>
      <c r="N344" s="1876" t="s">
        <v>359</v>
      </c>
      <c r="O344" s="1880">
        <v>46286</v>
      </c>
      <c r="P344" s="1875" t="s">
        <v>360</v>
      </c>
      <c r="Q344" s="1875" t="s">
        <v>397</v>
      </c>
      <c r="R344" s="1875" t="s">
        <v>652</v>
      </c>
      <c r="S344" s="1876" t="s">
        <v>361</v>
      </c>
      <c r="T344" s="1879" t="s">
        <v>653</v>
      </c>
      <c r="U344" s="1876" t="s">
        <v>360</v>
      </c>
      <c r="V344" s="1876" t="s">
        <v>363</v>
      </c>
      <c r="W344" s="1876" t="s">
        <v>360</v>
      </c>
      <c r="X344" s="1876" t="s">
        <v>154</v>
      </c>
      <c r="Y344" s="1876" t="s">
        <v>364</v>
      </c>
      <c r="Z344" s="1876" t="s">
        <v>154</v>
      </c>
      <c r="AA344" s="1876" t="s">
        <v>154</v>
      </c>
      <c r="AB344" s="1876" t="s">
        <v>154</v>
      </c>
      <c r="AC344" s="1876" t="s">
        <v>154</v>
      </c>
      <c r="AD344" s="1876" t="s">
        <v>154</v>
      </c>
      <c r="AE344" s="1876" t="s">
        <v>154</v>
      </c>
      <c r="AF344" s="1876" t="s">
        <v>359</v>
      </c>
      <c r="AG344" s="1875" t="s">
        <v>365</v>
      </c>
      <c r="AH344" s="1876" t="s">
        <v>366</v>
      </c>
      <c r="AI344" s="1876" t="s">
        <v>240</v>
      </c>
      <c r="AJ344" s="1876" t="s">
        <v>367</v>
      </c>
      <c r="AK344" s="1875" t="s">
        <v>368</v>
      </c>
      <c r="AL344" s="1876" t="s">
        <v>360</v>
      </c>
      <c r="AM344" s="1875" t="s">
        <v>154</v>
      </c>
    </row>
    <row r="345" spans="1:39" ht="79.2">
      <c r="A345" s="1875" t="s">
        <v>351</v>
      </c>
      <c r="B345" s="1875" t="s">
        <v>836</v>
      </c>
      <c r="C345" s="1875" t="s">
        <v>651</v>
      </c>
      <c r="D345" s="1876" t="s">
        <v>154</v>
      </c>
      <c r="E345" s="1876" t="s">
        <v>354</v>
      </c>
      <c r="F345" s="1876" t="s">
        <v>355</v>
      </c>
      <c r="G345" s="1876" t="s">
        <v>356</v>
      </c>
      <c r="H345" s="1877">
        <v>497672.14397000003</v>
      </c>
      <c r="I345" s="1877">
        <v>257600</v>
      </c>
      <c r="J345" s="1876" t="s">
        <v>357</v>
      </c>
      <c r="K345" s="1878">
        <v>44448</v>
      </c>
      <c r="L345" s="1876" t="s">
        <v>358</v>
      </c>
      <c r="M345" s="1878">
        <v>48113</v>
      </c>
      <c r="N345" s="1876" t="s">
        <v>359</v>
      </c>
      <c r="O345" s="1880">
        <v>46286</v>
      </c>
      <c r="P345" s="1875" t="s">
        <v>360</v>
      </c>
      <c r="Q345" s="1875" t="s">
        <v>837</v>
      </c>
      <c r="R345" s="1875" t="s">
        <v>652</v>
      </c>
      <c r="S345" s="1876" t="s">
        <v>361</v>
      </c>
      <c r="T345" s="1879" t="s">
        <v>653</v>
      </c>
      <c r="U345" s="1876" t="s">
        <v>360</v>
      </c>
      <c r="V345" s="1876" t="s">
        <v>363</v>
      </c>
      <c r="W345" s="1876" t="s">
        <v>360</v>
      </c>
      <c r="X345" s="1876" t="s">
        <v>154</v>
      </c>
      <c r="Y345" s="1876" t="s">
        <v>364</v>
      </c>
      <c r="Z345" s="1876" t="s">
        <v>154</v>
      </c>
      <c r="AA345" s="1876" t="s">
        <v>154</v>
      </c>
      <c r="AB345" s="1876" t="s">
        <v>154</v>
      </c>
      <c r="AC345" s="1876" t="s">
        <v>154</v>
      </c>
      <c r="AD345" s="1876" t="s">
        <v>154</v>
      </c>
      <c r="AE345" s="1876" t="s">
        <v>154</v>
      </c>
      <c r="AF345" s="1876" t="s">
        <v>359</v>
      </c>
      <c r="AG345" s="1875" t="s">
        <v>365</v>
      </c>
      <c r="AH345" s="1876" t="s">
        <v>366</v>
      </c>
      <c r="AI345" s="1876" t="s">
        <v>240</v>
      </c>
      <c r="AJ345" s="1876" t="s">
        <v>367</v>
      </c>
      <c r="AK345" s="1875" t="s">
        <v>368</v>
      </c>
      <c r="AL345" s="1876" t="s">
        <v>360</v>
      </c>
      <c r="AM345" s="1875" t="s">
        <v>154</v>
      </c>
    </row>
    <row r="346" spans="1:39" ht="79.2">
      <c r="A346" s="1875" t="s">
        <v>351</v>
      </c>
      <c r="B346" s="1875" t="s">
        <v>838</v>
      </c>
      <c r="C346" s="1875" t="s">
        <v>651</v>
      </c>
      <c r="D346" s="1876" t="s">
        <v>154</v>
      </c>
      <c r="E346" s="1876" t="s">
        <v>354</v>
      </c>
      <c r="F346" s="1876" t="s">
        <v>355</v>
      </c>
      <c r="G346" s="1876" t="s">
        <v>356</v>
      </c>
      <c r="H346" s="1877">
        <v>4636.6969900000004</v>
      </c>
      <c r="I346" s="1877">
        <v>2400</v>
      </c>
      <c r="J346" s="1876" t="s">
        <v>357</v>
      </c>
      <c r="K346" s="1878">
        <v>44448</v>
      </c>
      <c r="L346" s="1876" t="s">
        <v>358</v>
      </c>
      <c r="M346" s="1878">
        <v>48113</v>
      </c>
      <c r="N346" s="1876" t="s">
        <v>359</v>
      </c>
      <c r="O346" s="1880">
        <v>46286</v>
      </c>
      <c r="P346" s="1875" t="s">
        <v>360</v>
      </c>
      <c r="Q346" s="1875" t="s">
        <v>478</v>
      </c>
      <c r="R346" s="1875" t="s">
        <v>652</v>
      </c>
      <c r="S346" s="1876" t="s">
        <v>361</v>
      </c>
      <c r="T346" s="1879" t="s">
        <v>653</v>
      </c>
      <c r="U346" s="1876" t="s">
        <v>360</v>
      </c>
      <c r="V346" s="1876" t="s">
        <v>363</v>
      </c>
      <c r="W346" s="1876" t="s">
        <v>360</v>
      </c>
      <c r="X346" s="1876" t="s">
        <v>154</v>
      </c>
      <c r="Y346" s="1876" t="s">
        <v>364</v>
      </c>
      <c r="Z346" s="1876" t="s">
        <v>154</v>
      </c>
      <c r="AA346" s="1876" t="s">
        <v>154</v>
      </c>
      <c r="AB346" s="1876" t="s">
        <v>154</v>
      </c>
      <c r="AC346" s="1876" t="s">
        <v>154</v>
      </c>
      <c r="AD346" s="1876" t="s">
        <v>154</v>
      </c>
      <c r="AE346" s="1876" t="s">
        <v>154</v>
      </c>
      <c r="AF346" s="1876" t="s">
        <v>359</v>
      </c>
      <c r="AG346" s="1875" t="s">
        <v>365</v>
      </c>
      <c r="AH346" s="1876" t="s">
        <v>366</v>
      </c>
      <c r="AI346" s="1876" t="s">
        <v>240</v>
      </c>
      <c r="AJ346" s="1876" t="s">
        <v>367</v>
      </c>
      <c r="AK346" s="1875" t="s">
        <v>368</v>
      </c>
      <c r="AL346" s="1876" t="s">
        <v>360</v>
      </c>
      <c r="AM346" s="1875" t="s">
        <v>154</v>
      </c>
    </row>
    <row r="347" spans="1:39" ht="79.2">
      <c r="A347" s="1875" t="s">
        <v>351</v>
      </c>
      <c r="B347" s="1875" t="s">
        <v>839</v>
      </c>
      <c r="C347" s="1875" t="s">
        <v>651</v>
      </c>
      <c r="D347" s="1876" t="s">
        <v>154</v>
      </c>
      <c r="E347" s="1876" t="s">
        <v>354</v>
      </c>
      <c r="F347" s="1876" t="s">
        <v>355</v>
      </c>
      <c r="G347" s="1876" t="s">
        <v>356</v>
      </c>
      <c r="H347" s="1877">
        <v>16228.439480000001</v>
      </c>
      <c r="I347" s="1877">
        <v>8400</v>
      </c>
      <c r="J347" s="1876" t="s">
        <v>357</v>
      </c>
      <c r="K347" s="1878">
        <v>44448</v>
      </c>
      <c r="L347" s="1876" t="s">
        <v>358</v>
      </c>
      <c r="M347" s="1878">
        <v>48113</v>
      </c>
      <c r="N347" s="1876" t="s">
        <v>359</v>
      </c>
      <c r="O347" s="1880">
        <v>46286</v>
      </c>
      <c r="P347" s="1875" t="s">
        <v>360</v>
      </c>
      <c r="Q347" s="1875" t="s">
        <v>728</v>
      </c>
      <c r="R347" s="1875" t="s">
        <v>652</v>
      </c>
      <c r="S347" s="1876" t="s">
        <v>361</v>
      </c>
      <c r="T347" s="1879" t="s">
        <v>653</v>
      </c>
      <c r="U347" s="1876" t="s">
        <v>360</v>
      </c>
      <c r="V347" s="1876" t="s">
        <v>363</v>
      </c>
      <c r="W347" s="1876" t="s">
        <v>360</v>
      </c>
      <c r="X347" s="1876" t="s">
        <v>154</v>
      </c>
      <c r="Y347" s="1876" t="s">
        <v>364</v>
      </c>
      <c r="Z347" s="1876" t="s">
        <v>154</v>
      </c>
      <c r="AA347" s="1876" t="s">
        <v>154</v>
      </c>
      <c r="AB347" s="1876" t="s">
        <v>154</v>
      </c>
      <c r="AC347" s="1876" t="s">
        <v>154</v>
      </c>
      <c r="AD347" s="1876" t="s">
        <v>154</v>
      </c>
      <c r="AE347" s="1876" t="s">
        <v>154</v>
      </c>
      <c r="AF347" s="1876" t="s">
        <v>359</v>
      </c>
      <c r="AG347" s="1875" t="s">
        <v>365</v>
      </c>
      <c r="AH347" s="1876" t="s">
        <v>366</v>
      </c>
      <c r="AI347" s="1876" t="s">
        <v>240</v>
      </c>
      <c r="AJ347" s="1876" t="s">
        <v>367</v>
      </c>
      <c r="AK347" s="1875" t="s">
        <v>368</v>
      </c>
      <c r="AL347" s="1876" t="s">
        <v>360</v>
      </c>
      <c r="AM347" s="1875" t="s">
        <v>154</v>
      </c>
    </row>
    <row r="348" spans="1:39" ht="79.2">
      <c r="A348" s="1875" t="s">
        <v>351</v>
      </c>
      <c r="B348" s="1875" t="s">
        <v>840</v>
      </c>
      <c r="C348" s="1875" t="s">
        <v>651</v>
      </c>
      <c r="D348" s="1876" t="s">
        <v>154</v>
      </c>
      <c r="E348" s="1876" t="s">
        <v>354</v>
      </c>
      <c r="F348" s="1876" t="s">
        <v>355</v>
      </c>
      <c r="G348" s="1876" t="s">
        <v>356</v>
      </c>
      <c r="H348" s="1877">
        <v>772.78282999999999</v>
      </c>
      <c r="I348" s="1877">
        <v>400</v>
      </c>
      <c r="J348" s="1876" t="s">
        <v>357</v>
      </c>
      <c r="K348" s="1878">
        <v>44448</v>
      </c>
      <c r="L348" s="1876" t="s">
        <v>358</v>
      </c>
      <c r="M348" s="1878">
        <v>48113</v>
      </c>
      <c r="N348" s="1876" t="s">
        <v>359</v>
      </c>
      <c r="O348" s="1880">
        <v>46286</v>
      </c>
      <c r="P348" s="1875" t="s">
        <v>360</v>
      </c>
      <c r="Q348" s="1875" t="s">
        <v>460</v>
      </c>
      <c r="R348" s="1875" t="s">
        <v>652</v>
      </c>
      <c r="S348" s="1876" t="s">
        <v>361</v>
      </c>
      <c r="T348" s="1879" t="s">
        <v>653</v>
      </c>
      <c r="U348" s="1876" t="s">
        <v>360</v>
      </c>
      <c r="V348" s="1876" t="s">
        <v>363</v>
      </c>
      <c r="W348" s="1876" t="s">
        <v>360</v>
      </c>
      <c r="X348" s="1876" t="s">
        <v>154</v>
      </c>
      <c r="Y348" s="1876" t="s">
        <v>364</v>
      </c>
      <c r="Z348" s="1876" t="s">
        <v>154</v>
      </c>
      <c r="AA348" s="1876" t="s">
        <v>154</v>
      </c>
      <c r="AB348" s="1876" t="s">
        <v>154</v>
      </c>
      <c r="AC348" s="1876" t="s">
        <v>154</v>
      </c>
      <c r="AD348" s="1876" t="s">
        <v>154</v>
      </c>
      <c r="AE348" s="1876" t="s">
        <v>154</v>
      </c>
      <c r="AF348" s="1876" t="s">
        <v>359</v>
      </c>
      <c r="AG348" s="1875" t="s">
        <v>365</v>
      </c>
      <c r="AH348" s="1876" t="s">
        <v>366</v>
      </c>
      <c r="AI348" s="1876" t="s">
        <v>240</v>
      </c>
      <c r="AJ348" s="1876" t="s">
        <v>367</v>
      </c>
      <c r="AK348" s="1875" t="s">
        <v>368</v>
      </c>
      <c r="AL348" s="1876" t="s">
        <v>360</v>
      </c>
      <c r="AM348" s="1875" t="s">
        <v>154</v>
      </c>
    </row>
    <row r="349" spans="1:39" ht="79.2">
      <c r="A349" s="1875" t="s">
        <v>351</v>
      </c>
      <c r="B349" s="1875" t="s">
        <v>841</v>
      </c>
      <c r="C349" s="1875" t="s">
        <v>651</v>
      </c>
      <c r="D349" s="1876" t="s">
        <v>154</v>
      </c>
      <c r="E349" s="1876" t="s">
        <v>354</v>
      </c>
      <c r="F349" s="1876" t="s">
        <v>355</v>
      </c>
      <c r="G349" s="1876" t="s">
        <v>356</v>
      </c>
      <c r="H349" s="1877">
        <v>38639.141609999999</v>
      </c>
      <c r="I349" s="1877">
        <v>20000</v>
      </c>
      <c r="J349" s="1876" t="s">
        <v>357</v>
      </c>
      <c r="K349" s="1878">
        <v>44448</v>
      </c>
      <c r="L349" s="1876" t="s">
        <v>358</v>
      </c>
      <c r="M349" s="1878">
        <v>48113</v>
      </c>
      <c r="N349" s="1876" t="s">
        <v>359</v>
      </c>
      <c r="O349" s="1880">
        <v>46286</v>
      </c>
      <c r="P349" s="1875" t="s">
        <v>360</v>
      </c>
      <c r="Q349" s="1875" t="s">
        <v>374</v>
      </c>
      <c r="R349" s="1875" t="s">
        <v>652</v>
      </c>
      <c r="S349" s="1876" t="s">
        <v>361</v>
      </c>
      <c r="T349" s="1879" t="s">
        <v>653</v>
      </c>
      <c r="U349" s="1876" t="s">
        <v>360</v>
      </c>
      <c r="V349" s="1876" t="s">
        <v>363</v>
      </c>
      <c r="W349" s="1876" t="s">
        <v>360</v>
      </c>
      <c r="X349" s="1876" t="s">
        <v>154</v>
      </c>
      <c r="Y349" s="1876" t="s">
        <v>364</v>
      </c>
      <c r="Z349" s="1876" t="s">
        <v>154</v>
      </c>
      <c r="AA349" s="1876" t="s">
        <v>154</v>
      </c>
      <c r="AB349" s="1876" t="s">
        <v>154</v>
      </c>
      <c r="AC349" s="1876" t="s">
        <v>154</v>
      </c>
      <c r="AD349" s="1876" t="s">
        <v>154</v>
      </c>
      <c r="AE349" s="1876" t="s">
        <v>154</v>
      </c>
      <c r="AF349" s="1876" t="s">
        <v>359</v>
      </c>
      <c r="AG349" s="1875" t="s">
        <v>365</v>
      </c>
      <c r="AH349" s="1876" t="s">
        <v>366</v>
      </c>
      <c r="AI349" s="1876" t="s">
        <v>240</v>
      </c>
      <c r="AJ349" s="1876" t="s">
        <v>367</v>
      </c>
      <c r="AK349" s="1875" t="s">
        <v>368</v>
      </c>
      <c r="AL349" s="1876" t="s">
        <v>360</v>
      </c>
      <c r="AM349" s="1875" t="s">
        <v>154</v>
      </c>
    </row>
    <row r="350" spans="1:39" ht="79.2">
      <c r="A350" s="1875" t="s">
        <v>351</v>
      </c>
      <c r="B350" s="1875" t="s">
        <v>842</v>
      </c>
      <c r="C350" s="1875" t="s">
        <v>651</v>
      </c>
      <c r="D350" s="1876" t="s">
        <v>154</v>
      </c>
      <c r="E350" s="1876" t="s">
        <v>354</v>
      </c>
      <c r="F350" s="1876" t="s">
        <v>355</v>
      </c>
      <c r="G350" s="1876" t="s">
        <v>356</v>
      </c>
      <c r="H350" s="1877">
        <v>61049.84375</v>
      </c>
      <c r="I350" s="1877">
        <v>31600</v>
      </c>
      <c r="J350" s="1876" t="s">
        <v>357</v>
      </c>
      <c r="K350" s="1878">
        <v>44448</v>
      </c>
      <c r="L350" s="1876" t="s">
        <v>358</v>
      </c>
      <c r="M350" s="1878">
        <v>48113</v>
      </c>
      <c r="N350" s="1876" t="s">
        <v>359</v>
      </c>
      <c r="O350" s="1880">
        <v>46286</v>
      </c>
      <c r="P350" s="1875" t="s">
        <v>360</v>
      </c>
      <c r="Q350" s="1875" t="s">
        <v>843</v>
      </c>
      <c r="R350" s="1875" t="s">
        <v>652</v>
      </c>
      <c r="S350" s="1876" t="s">
        <v>361</v>
      </c>
      <c r="T350" s="1879" t="s">
        <v>653</v>
      </c>
      <c r="U350" s="1876" t="s">
        <v>360</v>
      </c>
      <c r="V350" s="1876" t="s">
        <v>363</v>
      </c>
      <c r="W350" s="1876" t="s">
        <v>360</v>
      </c>
      <c r="X350" s="1876" t="s">
        <v>154</v>
      </c>
      <c r="Y350" s="1876" t="s">
        <v>364</v>
      </c>
      <c r="Z350" s="1876" t="s">
        <v>154</v>
      </c>
      <c r="AA350" s="1876" t="s">
        <v>154</v>
      </c>
      <c r="AB350" s="1876" t="s">
        <v>154</v>
      </c>
      <c r="AC350" s="1876" t="s">
        <v>154</v>
      </c>
      <c r="AD350" s="1876" t="s">
        <v>154</v>
      </c>
      <c r="AE350" s="1876" t="s">
        <v>154</v>
      </c>
      <c r="AF350" s="1876" t="s">
        <v>359</v>
      </c>
      <c r="AG350" s="1875" t="s">
        <v>365</v>
      </c>
      <c r="AH350" s="1876" t="s">
        <v>366</v>
      </c>
      <c r="AI350" s="1876" t="s">
        <v>240</v>
      </c>
      <c r="AJ350" s="1876" t="s">
        <v>367</v>
      </c>
      <c r="AK350" s="1875" t="s">
        <v>368</v>
      </c>
      <c r="AL350" s="1876" t="s">
        <v>360</v>
      </c>
      <c r="AM350" s="1875" t="s">
        <v>154</v>
      </c>
    </row>
    <row r="351" spans="1:39" ht="79.2">
      <c r="A351" s="1875" t="s">
        <v>351</v>
      </c>
      <c r="B351" s="1875" t="s">
        <v>844</v>
      </c>
      <c r="C351" s="1875" t="s">
        <v>651</v>
      </c>
      <c r="D351" s="1876" t="s">
        <v>154</v>
      </c>
      <c r="E351" s="1876" t="s">
        <v>354</v>
      </c>
      <c r="F351" s="1876" t="s">
        <v>355</v>
      </c>
      <c r="G351" s="1876" t="s">
        <v>356</v>
      </c>
      <c r="H351" s="1877">
        <v>1545.56566</v>
      </c>
      <c r="I351" s="1877">
        <v>800</v>
      </c>
      <c r="J351" s="1876" t="s">
        <v>357</v>
      </c>
      <c r="K351" s="1878">
        <v>44448</v>
      </c>
      <c r="L351" s="1876" t="s">
        <v>358</v>
      </c>
      <c r="M351" s="1878">
        <v>48113</v>
      </c>
      <c r="N351" s="1876" t="s">
        <v>359</v>
      </c>
      <c r="O351" s="1880">
        <v>46286</v>
      </c>
      <c r="P351" s="1875" t="s">
        <v>360</v>
      </c>
      <c r="Q351" s="1875" t="s">
        <v>458</v>
      </c>
      <c r="R351" s="1875" t="s">
        <v>652</v>
      </c>
      <c r="S351" s="1876" t="s">
        <v>361</v>
      </c>
      <c r="T351" s="1879" t="s">
        <v>653</v>
      </c>
      <c r="U351" s="1876" t="s">
        <v>360</v>
      </c>
      <c r="V351" s="1876" t="s">
        <v>363</v>
      </c>
      <c r="W351" s="1876" t="s">
        <v>360</v>
      </c>
      <c r="X351" s="1876" t="s">
        <v>154</v>
      </c>
      <c r="Y351" s="1876" t="s">
        <v>364</v>
      </c>
      <c r="Z351" s="1876" t="s">
        <v>154</v>
      </c>
      <c r="AA351" s="1876" t="s">
        <v>154</v>
      </c>
      <c r="AB351" s="1876" t="s">
        <v>154</v>
      </c>
      <c r="AC351" s="1876" t="s">
        <v>154</v>
      </c>
      <c r="AD351" s="1876" t="s">
        <v>154</v>
      </c>
      <c r="AE351" s="1876" t="s">
        <v>154</v>
      </c>
      <c r="AF351" s="1876" t="s">
        <v>359</v>
      </c>
      <c r="AG351" s="1875" t="s">
        <v>365</v>
      </c>
      <c r="AH351" s="1876" t="s">
        <v>366</v>
      </c>
      <c r="AI351" s="1876" t="s">
        <v>240</v>
      </c>
      <c r="AJ351" s="1876" t="s">
        <v>367</v>
      </c>
      <c r="AK351" s="1875" t="s">
        <v>368</v>
      </c>
      <c r="AL351" s="1876" t="s">
        <v>360</v>
      </c>
      <c r="AM351" s="1875" t="s">
        <v>154</v>
      </c>
    </row>
    <row r="352" spans="1:39" ht="79.2">
      <c r="A352" s="1875" t="s">
        <v>351</v>
      </c>
      <c r="B352" s="1875" t="s">
        <v>845</v>
      </c>
      <c r="C352" s="1875" t="s">
        <v>651</v>
      </c>
      <c r="D352" s="1876" t="s">
        <v>154</v>
      </c>
      <c r="E352" s="1876" t="s">
        <v>354</v>
      </c>
      <c r="F352" s="1876" t="s">
        <v>355</v>
      </c>
      <c r="G352" s="1876" t="s">
        <v>356</v>
      </c>
      <c r="H352" s="1877">
        <v>11591.742480000001</v>
      </c>
      <c r="I352" s="1877">
        <v>6000</v>
      </c>
      <c r="J352" s="1876" t="s">
        <v>357</v>
      </c>
      <c r="K352" s="1878">
        <v>44448</v>
      </c>
      <c r="L352" s="1876" t="s">
        <v>358</v>
      </c>
      <c r="M352" s="1878">
        <v>48113</v>
      </c>
      <c r="N352" s="1876" t="s">
        <v>359</v>
      </c>
      <c r="O352" s="1880">
        <v>46286</v>
      </c>
      <c r="P352" s="1875" t="s">
        <v>360</v>
      </c>
      <c r="Q352" s="1875" t="s">
        <v>409</v>
      </c>
      <c r="R352" s="1875" t="s">
        <v>652</v>
      </c>
      <c r="S352" s="1876" t="s">
        <v>361</v>
      </c>
      <c r="T352" s="1879" t="s">
        <v>653</v>
      </c>
      <c r="U352" s="1876" t="s">
        <v>360</v>
      </c>
      <c r="V352" s="1876" t="s">
        <v>363</v>
      </c>
      <c r="W352" s="1876" t="s">
        <v>360</v>
      </c>
      <c r="X352" s="1876" t="s">
        <v>154</v>
      </c>
      <c r="Y352" s="1876" t="s">
        <v>364</v>
      </c>
      <c r="Z352" s="1876" t="s">
        <v>154</v>
      </c>
      <c r="AA352" s="1876" t="s">
        <v>154</v>
      </c>
      <c r="AB352" s="1876" t="s">
        <v>154</v>
      </c>
      <c r="AC352" s="1876" t="s">
        <v>154</v>
      </c>
      <c r="AD352" s="1876" t="s">
        <v>154</v>
      </c>
      <c r="AE352" s="1876" t="s">
        <v>154</v>
      </c>
      <c r="AF352" s="1876" t="s">
        <v>359</v>
      </c>
      <c r="AG352" s="1875" t="s">
        <v>365</v>
      </c>
      <c r="AH352" s="1876" t="s">
        <v>366</v>
      </c>
      <c r="AI352" s="1876" t="s">
        <v>240</v>
      </c>
      <c r="AJ352" s="1876" t="s">
        <v>367</v>
      </c>
      <c r="AK352" s="1875" t="s">
        <v>368</v>
      </c>
      <c r="AL352" s="1876" t="s">
        <v>360</v>
      </c>
      <c r="AM352" s="1875" t="s">
        <v>154</v>
      </c>
    </row>
    <row r="353" spans="1:39" ht="79.2">
      <c r="A353" s="1875" t="s">
        <v>351</v>
      </c>
      <c r="B353" s="1875" t="s">
        <v>846</v>
      </c>
      <c r="C353" s="1875" t="s">
        <v>651</v>
      </c>
      <c r="D353" s="1876" t="s">
        <v>154</v>
      </c>
      <c r="E353" s="1876" t="s">
        <v>354</v>
      </c>
      <c r="F353" s="1876" t="s">
        <v>355</v>
      </c>
      <c r="G353" s="1876" t="s">
        <v>356</v>
      </c>
      <c r="H353" s="1877">
        <v>11591.742480000001</v>
      </c>
      <c r="I353" s="1877">
        <v>6000</v>
      </c>
      <c r="J353" s="1876" t="s">
        <v>357</v>
      </c>
      <c r="K353" s="1878">
        <v>44448</v>
      </c>
      <c r="L353" s="1876" t="s">
        <v>358</v>
      </c>
      <c r="M353" s="1878">
        <v>48113</v>
      </c>
      <c r="N353" s="1876" t="s">
        <v>359</v>
      </c>
      <c r="O353" s="1880">
        <v>46286</v>
      </c>
      <c r="P353" s="1875" t="s">
        <v>360</v>
      </c>
      <c r="Q353" s="1875" t="s">
        <v>409</v>
      </c>
      <c r="R353" s="1875" t="s">
        <v>652</v>
      </c>
      <c r="S353" s="1876" t="s">
        <v>361</v>
      </c>
      <c r="T353" s="1879" t="s">
        <v>653</v>
      </c>
      <c r="U353" s="1876" t="s">
        <v>360</v>
      </c>
      <c r="V353" s="1876" t="s">
        <v>363</v>
      </c>
      <c r="W353" s="1876" t="s">
        <v>360</v>
      </c>
      <c r="X353" s="1876" t="s">
        <v>154</v>
      </c>
      <c r="Y353" s="1876" t="s">
        <v>364</v>
      </c>
      <c r="Z353" s="1876" t="s">
        <v>154</v>
      </c>
      <c r="AA353" s="1876" t="s">
        <v>154</v>
      </c>
      <c r="AB353" s="1876" t="s">
        <v>154</v>
      </c>
      <c r="AC353" s="1876" t="s">
        <v>154</v>
      </c>
      <c r="AD353" s="1876" t="s">
        <v>154</v>
      </c>
      <c r="AE353" s="1876" t="s">
        <v>154</v>
      </c>
      <c r="AF353" s="1876" t="s">
        <v>359</v>
      </c>
      <c r="AG353" s="1875" t="s">
        <v>365</v>
      </c>
      <c r="AH353" s="1876" t="s">
        <v>366</v>
      </c>
      <c r="AI353" s="1876" t="s">
        <v>240</v>
      </c>
      <c r="AJ353" s="1876" t="s">
        <v>367</v>
      </c>
      <c r="AK353" s="1875" t="s">
        <v>368</v>
      </c>
      <c r="AL353" s="1876" t="s">
        <v>360</v>
      </c>
      <c r="AM353" s="1875" t="s">
        <v>154</v>
      </c>
    </row>
    <row r="354" spans="1:39" ht="79.2">
      <c r="A354" s="1875" t="s">
        <v>351</v>
      </c>
      <c r="B354" s="1875" t="s">
        <v>847</v>
      </c>
      <c r="C354" s="1875" t="s">
        <v>651</v>
      </c>
      <c r="D354" s="1876" t="s">
        <v>154</v>
      </c>
      <c r="E354" s="1876" t="s">
        <v>354</v>
      </c>
      <c r="F354" s="1876" t="s">
        <v>355</v>
      </c>
      <c r="G354" s="1876" t="s">
        <v>356</v>
      </c>
      <c r="H354" s="1877">
        <v>1545.56566</v>
      </c>
      <c r="I354" s="1877">
        <v>800</v>
      </c>
      <c r="J354" s="1876" t="s">
        <v>357</v>
      </c>
      <c r="K354" s="1878">
        <v>44448</v>
      </c>
      <c r="L354" s="1876" t="s">
        <v>358</v>
      </c>
      <c r="M354" s="1878">
        <v>48113</v>
      </c>
      <c r="N354" s="1876" t="s">
        <v>359</v>
      </c>
      <c r="O354" s="1880">
        <v>46286</v>
      </c>
      <c r="P354" s="1875" t="s">
        <v>360</v>
      </c>
      <c r="Q354" s="1875" t="s">
        <v>458</v>
      </c>
      <c r="R354" s="1875" t="s">
        <v>652</v>
      </c>
      <c r="S354" s="1876" t="s">
        <v>361</v>
      </c>
      <c r="T354" s="1879" t="s">
        <v>653</v>
      </c>
      <c r="U354" s="1876" t="s">
        <v>360</v>
      </c>
      <c r="V354" s="1876" t="s">
        <v>363</v>
      </c>
      <c r="W354" s="1876" t="s">
        <v>360</v>
      </c>
      <c r="X354" s="1876" t="s">
        <v>154</v>
      </c>
      <c r="Y354" s="1876" t="s">
        <v>364</v>
      </c>
      <c r="Z354" s="1876" t="s">
        <v>154</v>
      </c>
      <c r="AA354" s="1876" t="s">
        <v>154</v>
      </c>
      <c r="AB354" s="1876" t="s">
        <v>154</v>
      </c>
      <c r="AC354" s="1876" t="s">
        <v>154</v>
      </c>
      <c r="AD354" s="1876" t="s">
        <v>154</v>
      </c>
      <c r="AE354" s="1876" t="s">
        <v>154</v>
      </c>
      <c r="AF354" s="1876" t="s">
        <v>359</v>
      </c>
      <c r="AG354" s="1875" t="s">
        <v>365</v>
      </c>
      <c r="AH354" s="1876" t="s">
        <v>366</v>
      </c>
      <c r="AI354" s="1876" t="s">
        <v>240</v>
      </c>
      <c r="AJ354" s="1876" t="s">
        <v>367</v>
      </c>
      <c r="AK354" s="1875" t="s">
        <v>368</v>
      </c>
      <c r="AL354" s="1876" t="s">
        <v>360</v>
      </c>
      <c r="AM354" s="1875" t="s">
        <v>154</v>
      </c>
    </row>
    <row r="355" spans="1:39" ht="79.2">
      <c r="A355" s="1875" t="s">
        <v>351</v>
      </c>
      <c r="B355" s="1875" t="s">
        <v>848</v>
      </c>
      <c r="C355" s="1875" t="s">
        <v>651</v>
      </c>
      <c r="D355" s="1876" t="s">
        <v>154</v>
      </c>
      <c r="E355" s="1876" t="s">
        <v>354</v>
      </c>
      <c r="F355" s="1876" t="s">
        <v>355</v>
      </c>
      <c r="G355" s="1876" t="s">
        <v>356</v>
      </c>
      <c r="H355" s="1877">
        <v>772.78282999999999</v>
      </c>
      <c r="I355" s="1877">
        <v>400</v>
      </c>
      <c r="J355" s="1876" t="s">
        <v>357</v>
      </c>
      <c r="K355" s="1878">
        <v>44448</v>
      </c>
      <c r="L355" s="1876" t="s">
        <v>358</v>
      </c>
      <c r="M355" s="1878">
        <v>48113</v>
      </c>
      <c r="N355" s="1876" t="s">
        <v>359</v>
      </c>
      <c r="O355" s="1880">
        <v>46286</v>
      </c>
      <c r="P355" s="1875" t="s">
        <v>360</v>
      </c>
      <c r="Q355" s="1875" t="s">
        <v>460</v>
      </c>
      <c r="R355" s="1875" t="s">
        <v>652</v>
      </c>
      <c r="S355" s="1876" t="s">
        <v>361</v>
      </c>
      <c r="T355" s="1879" t="s">
        <v>653</v>
      </c>
      <c r="U355" s="1876" t="s">
        <v>360</v>
      </c>
      <c r="V355" s="1876" t="s">
        <v>363</v>
      </c>
      <c r="W355" s="1876" t="s">
        <v>360</v>
      </c>
      <c r="X355" s="1876" t="s">
        <v>154</v>
      </c>
      <c r="Y355" s="1876" t="s">
        <v>364</v>
      </c>
      <c r="Z355" s="1876" t="s">
        <v>154</v>
      </c>
      <c r="AA355" s="1876" t="s">
        <v>154</v>
      </c>
      <c r="AB355" s="1876" t="s">
        <v>154</v>
      </c>
      <c r="AC355" s="1876" t="s">
        <v>154</v>
      </c>
      <c r="AD355" s="1876" t="s">
        <v>154</v>
      </c>
      <c r="AE355" s="1876" t="s">
        <v>154</v>
      </c>
      <c r="AF355" s="1876" t="s">
        <v>359</v>
      </c>
      <c r="AG355" s="1875" t="s">
        <v>365</v>
      </c>
      <c r="AH355" s="1876" t="s">
        <v>366</v>
      </c>
      <c r="AI355" s="1876" t="s">
        <v>240</v>
      </c>
      <c r="AJ355" s="1876" t="s">
        <v>367</v>
      </c>
      <c r="AK355" s="1875" t="s">
        <v>368</v>
      </c>
      <c r="AL355" s="1876" t="s">
        <v>360</v>
      </c>
      <c r="AM355" s="1875" t="s">
        <v>154</v>
      </c>
    </row>
    <row r="356" spans="1:39" ht="79.2">
      <c r="A356" s="1875" t="s">
        <v>351</v>
      </c>
      <c r="B356" s="1875" t="s">
        <v>849</v>
      </c>
      <c r="C356" s="1875" t="s">
        <v>651</v>
      </c>
      <c r="D356" s="1876" t="s">
        <v>154</v>
      </c>
      <c r="E356" s="1876" t="s">
        <v>354</v>
      </c>
      <c r="F356" s="1876" t="s">
        <v>355</v>
      </c>
      <c r="G356" s="1876" t="s">
        <v>356</v>
      </c>
      <c r="H356" s="1877">
        <v>772.78282999999999</v>
      </c>
      <c r="I356" s="1877">
        <v>400</v>
      </c>
      <c r="J356" s="1876" t="s">
        <v>357</v>
      </c>
      <c r="K356" s="1878">
        <v>44448</v>
      </c>
      <c r="L356" s="1876" t="s">
        <v>358</v>
      </c>
      <c r="M356" s="1878">
        <v>48113</v>
      </c>
      <c r="N356" s="1876" t="s">
        <v>359</v>
      </c>
      <c r="O356" s="1880">
        <v>46286</v>
      </c>
      <c r="P356" s="1875" t="s">
        <v>360</v>
      </c>
      <c r="Q356" s="1875" t="s">
        <v>460</v>
      </c>
      <c r="R356" s="1875" t="s">
        <v>652</v>
      </c>
      <c r="S356" s="1876" t="s">
        <v>361</v>
      </c>
      <c r="T356" s="1879" t="s">
        <v>653</v>
      </c>
      <c r="U356" s="1876" t="s">
        <v>360</v>
      </c>
      <c r="V356" s="1876" t="s">
        <v>363</v>
      </c>
      <c r="W356" s="1876" t="s">
        <v>360</v>
      </c>
      <c r="X356" s="1876" t="s">
        <v>154</v>
      </c>
      <c r="Y356" s="1876" t="s">
        <v>364</v>
      </c>
      <c r="Z356" s="1876" t="s">
        <v>154</v>
      </c>
      <c r="AA356" s="1876" t="s">
        <v>154</v>
      </c>
      <c r="AB356" s="1876" t="s">
        <v>154</v>
      </c>
      <c r="AC356" s="1876" t="s">
        <v>154</v>
      </c>
      <c r="AD356" s="1876" t="s">
        <v>154</v>
      </c>
      <c r="AE356" s="1876" t="s">
        <v>154</v>
      </c>
      <c r="AF356" s="1876" t="s">
        <v>359</v>
      </c>
      <c r="AG356" s="1875" t="s">
        <v>365</v>
      </c>
      <c r="AH356" s="1876" t="s">
        <v>366</v>
      </c>
      <c r="AI356" s="1876" t="s">
        <v>240</v>
      </c>
      <c r="AJ356" s="1876" t="s">
        <v>367</v>
      </c>
      <c r="AK356" s="1875" t="s">
        <v>368</v>
      </c>
      <c r="AL356" s="1876" t="s">
        <v>360</v>
      </c>
      <c r="AM356" s="1875" t="s">
        <v>154</v>
      </c>
    </row>
    <row r="357" spans="1:39" ht="79.2">
      <c r="A357" s="1875" t="s">
        <v>351</v>
      </c>
      <c r="B357" s="1875" t="s">
        <v>850</v>
      </c>
      <c r="C357" s="1875" t="s">
        <v>651</v>
      </c>
      <c r="D357" s="1876" t="s">
        <v>154</v>
      </c>
      <c r="E357" s="1876" t="s">
        <v>354</v>
      </c>
      <c r="F357" s="1876" t="s">
        <v>355</v>
      </c>
      <c r="G357" s="1876" t="s">
        <v>356</v>
      </c>
      <c r="H357" s="1877">
        <v>772.78282999999999</v>
      </c>
      <c r="I357" s="1877">
        <v>400</v>
      </c>
      <c r="J357" s="1876" t="s">
        <v>357</v>
      </c>
      <c r="K357" s="1878">
        <v>44448</v>
      </c>
      <c r="L357" s="1876" t="s">
        <v>358</v>
      </c>
      <c r="M357" s="1878">
        <v>48113</v>
      </c>
      <c r="N357" s="1876" t="s">
        <v>359</v>
      </c>
      <c r="O357" s="1880">
        <v>46286</v>
      </c>
      <c r="P357" s="1875" t="s">
        <v>360</v>
      </c>
      <c r="Q357" s="1875" t="s">
        <v>460</v>
      </c>
      <c r="R357" s="1875" t="s">
        <v>652</v>
      </c>
      <c r="S357" s="1876" t="s">
        <v>361</v>
      </c>
      <c r="T357" s="1879" t="s">
        <v>653</v>
      </c>
      <c r="U357" s="1876" t="s">
        <v>360</v>
      </c>
      <c r="V357" s="1876" t="s">
        <v>363</v>
      </c>
      <c r="W357" s="1876" t="s">
        <v>360</v>
      </c>
      <c r="X357" s="1876" t="s">
        <v>154</v>
      </c>
      <c r="Y357" s="1876" t="s">
        <v>364</v>
      </c>
      <c r="Z357" s="1876" t="s">
        <v>154</v>
      </c>
      <c r="AA357" s="1876" t="s">
        <v>154</v>
      </c>
      <c r="AB357" s="1876" t="s">
        <v>154</v>
      </c>
      <c r="AC357" s="1876" t="s">
        <v>154</v>
      </c>
      <c r="AD357" s="1876" t="s">
        <v>154</v>
      </c>
      <c r="AE357" s="1876" t="s">
        <v>154</v>
      </c>
      <c r="AF357" s="1876" t="s">
        <v>359</v>
      </c>
      <c r="AG357" s="1875" t="s">
        <v>365</v>
      </c>
      <c r="AH357" s="1876" t="s">
        <v>366</v>
      </c>
      <c r="AI357" s="1876" t="s">
        <v>240</v>
      </c>
      <c r="AJ357" s="1876" t="s">
        <v>367</v>
      </c>
      <c r="AK357" s="1875" t="s">
        <v>368</v>
      </c>
      <c r="AL357" s="1876" t="s">
        <v>360</v>
      </c>
      <c r="AM357" s="1875" t="s">
        <v>154</v>
      </c>
    </row>
    <row r="358" spans="1:39" ht="79.2">
      <c r="A358" s="1875" t="s">
        <v>351</v>
      </c>
      <c r="B358" s="1875" t="s">
        <v>851</v>
      </c>
      <c r="C358" s="1875" t="s">
        <v>651</v>
      </c>
      <c r="D358" s="1876" t="s">
        <v>154</v>
      </c>
      <c r="E358" s="1876" t="s">
        <v>354</v>
      </c>
      <c r="F358" s="1876" t="s">
        <v>355</v>
      </c>
      <c r="G358" s="1876" t="s">
        <v>356</v>
      </c>
      <c r="H358" s="1877">
        <v>772.78282999999999</v>
      </c>
      <c r="I358" s="1877">
        <v>400</v>
      </c>
      <c r="J358" s="1876" t="s">
        <v>357</v>
      </c>
      <c r="K358" s="1878">
        <v>44448</v>
      </c>
      <c r="L358" s="1876" t="s">
        <v>358</v>
      </c>
      <c r="M358" s="1878">
        <v>48113</v>
      </c>
      <c r="N358" s="1876" t="s">
        <v>359</v>
      </c>
      <c r="O358" s="1880">
        <v>46286</v>
      </c>
      <c r="P358" s="1875" t="s">
        <v>360</v>
      </c>
      <c r="Q358" s="1875" t="s">
        <v>460</v>
      </c>
      <c r="R358" s="1875" t="s">
        <v>652</v>
      </c>
      <c r="S358" s="1876" t="s">
        <v>361</v>
      </c>
      <c r="T358" s="1879" t="s">
        <v>653</v>
      </c>
      <c r="U358" s="1876" t="s">
        <v>360</v>
      </c>
      <c r="V358" s="1876" t="s">
        <v>363</v>
      </c>
      <c r="W358" s="1876" t="s">
        <v>360</v>
      </c>
      <c r="X358" s="1876" t="s">
        <v>154</v>
      </c>
      <c r="Y358" s="1876" t="s">
        <v>364</v>
      </c>
      <c r="Z358" s="1876" t="s">
        <v>154</v>
      </c>
      <c r="AA358" s="1876" t="s">
        <v>154</v>
      </c>
      <c r="AB358" s="1876" t="s">
        <v>154</v>
      </c>
      <c r="AC358" s="1876" t="s">
        <v>154</v>
      </c>
      <c r="AD358" s="1876" t="s">
        <v>154</v>
      </c>
      <c r="AE358" s="1876" t="s">
        <v>154</v>
      </c>
      <c r="AF358" s="1876" t="s">
        <v>359</v>
      </c>
      <c r="AG358" s="1875" t="s">
        <v>365</v>
      </c>
      <c r="AH358" s="1876" t="s">
        <v>366</v>
      </c>
      <c r="AI358" s="1876" t="s">
        <v>240</v>
      </c>
      <c r="AJ358" s="1876" t="s">
        <v>367</v>
      </c>
      <c r="AK358" s="1875" t="s">
        <v>368</v>
      </c>
      <c r="AL358" s="1876" t="s">
        <v>360</v>
      </c>
      <c r="AM358" s="1875" t="s">
        <v>154</v>
      </c>
    </row>
    <row r="359" spans="1:39" ht="79.2">
      <c r="A359" s="1875" t="s">
        <v>351</v>
      </c>
      <c r="B359" s="1875" t="s">
        <v>852</v>
      </c>
      <c r="C359" s="1875" t="s">
        <v>651</v>
      </c>
      <c r="D359" s="1876" t="s">
        <v>154</v>
      </c>
      <c r="E359" s="1876" t="s">
        <v>354</v>
      </c>
      <c r="F359" s="1876" t="s">
        <v>355</v>
      </c>
      <c r="G359" s="1876" t="s">
        <v>356</v>
      </c>
      <c r="H359" s="1877">
        <v>174648.92009</v>
      </c>
      <c r="I359" s="1877">
        <v>90400</v>
      </c>
      <c r="J359" s="1876" t="s">
        <v>357</v>
      </c>
      <c r="K359" s="1878">
        <v>44448</v>
      </c>
      <c r="L359" s="1876" t="s">
        <v>358</v>
      </c>
      <c r="M359" s="1878">
        <v>48113</v>
      </c>
      <c r="N359" s="1876" t="s">
        <v>359</v>
      </c>
      <c r="O359" s="1880">
        <v>46286</v>
      </c>
      <c r="P359" s="1875" t="s">
        <v>360</v>
      </c>
      <c r="Q359" s="1875" t="s">
        <v>853</v>
      </c>
      <c r="R359" s="1875" t="s">
        <v>652</v>
      </c>
      <c r="S359" s="1876" t="s">
        <v>361</v>
      </c>
      <c r="T359" s="1879" t="s">
        <v>653</v>
      </c>
      <c r="U359" s="1876" t="s">
        <v>360</v>
      </c>
      <c r="V359" s="1876" t="s">
        <v>363</v>
      </c>
      <c r="W359" s="1876" t="s">
        <v>360</v>
      </c>
      <c r="X359" s="1876" t="s">
        <v>154</v>
      </c>
      <c r="Y359" s="1876" t="s">
        <v>364</v>
      </c>
      <c r="Z359" s="1876" t="s">
        <v>154</v>
      </c>
      <c r="AA359" s="1876" t="s">
        <v>154</v>
      </c>
      <c r="AB359" s="1876" t="s">
        <v>154</v>
      </c>
      <c r="AC359" s="1876" t="s">
        <v>154</v>
      </c>
      <c r="AD359" s="1876" t="s">
        <v>154</v>
      </c>
      <c r="AE359" s="1876" t="s">
        <v>154</v>
      </c>
      <c r="AF359" s="1876" t="s">
        <v>359</v>
      </c>
      <c r="AG359" s="1875" t="s">
        <v>365</v>
      </c>
      <c r="AH359" s="1876" t="s">
        <v>366</v>
      </c>
      <c r="AI359" s="1876" t="s">
        <v>240</v>
      </c>
      <c r="AJ359" s="1876" t="s">
        <v>367</v>
      </c>
      <c r="AK359" s="1875" t="s">
        <v>368</v>
      </c>
      <c r="AL359" s="1876" t="s">
        <v>360</v>
      </c>
      <c r="AM359" s="1875" t="s">
        <v>154</v>
      </c>
    </row>
    <row r="360" spans="1:39" ht="79.2">
      <c r="A360" s="1875" t="s">
        <v>351</v>
      </c>
      <c r="B360" s="1875" t="s">
        <v>854</v>
      </c>
      <c r="C360" s="1875" t="s">
        <v>651</v>
      </c>
      <c r="D360" s="1876" t="s">
        <v>154</v>
      </c>
      <c r="E360" s="1876" t="s">
        <v>354</v>
      </c>
      <c r="F360" s="1876" t="s">
        <v>355</v>
      </c>
      <c r="G360" s="1876" t="s">
        <v>356</v>
      </c>
      <c r="H360" s="1877">
        <v>63368.192240000004</v>
      </c>
      <c r="I360" s="1877">
        <v>32800</v>
      </c>
      <c r="J360" s="1876" t="s">
        <v>357</v>
      </c>
      <c r="K360" s="1878">
        <v>44448</v>
      </c>
      <c r="L360" s="1876" t="s">
        <v>358</v>
      </c>
      <c r="M360" s="1878">
        <v>48113</v>
      </c>
      <c r="N360" s="1876" t="s">
        <v>359</v>
      </c>
      <c r="O360" s="1880">
        <v>46286</v>
      </c>
      <c r="P360" s="1875" t="s">
        <v>360</v>
      </c>
      <c r="Q360" s="1875" t="s">
        <v>855</v>
      </c>
      <c r="R360" s="1875" t="s">
        <v>652</v>
      </c>
      <c r="S360" s="1876" t="s">
        <v>361</v>
      </c>
      <c r="T360" s="1879" t="s">
        <v>653</v>
      </c>
      <c r="U360" s="1876" t="s">
        <v>360</v>
      </c>
      <c r="V360" s="1876" t="s">
        <v>363</v>
      </c>
      <c r="W360" s="1876" t="s">
        <v>360</v>
      </c>
      <c r="X360" s="1876" t="s">
        <v>154</v>
      </c>
      <c r="Y360" s="1876" t="s">
        <v>364</v>
      </c>
      <c r="Z360" s="1876" t="s">
        <v>154</v>
      </c>
      <c r="AA360" s="1876" t="s">
        <v>154</v>
      </c>
      <c r="AB360" s="1876" t="s">
        <v>154</v>
      </c>
      <c r="AC360" s="1876" t="s">
        <v>154</v>
      </c>
      <c r="AD360" s="1876" t="s">
        <v>154</v>
      </c>
      <c r="AE360" s="1876" t="s">
        <v>154</v>
      </c>
      <c r="AF360" s="1876" t="s">
        <v>359</v>
      </c>
      <c r="AG360" s="1875" t="s">
        <v>365</v>
      </c>
      <c r="AH360" s="1876" t="s">
        <v>366</v>
      </c>
      <c r="AI360" s="1876" t="s">
        <v>240</v>
      </c>
      <c r="AJ360" s="1876" t="s">
        <v>367</v>
      </c>
      <c r="AK360" s="1875" t="s">
        <v>368</v>
      </c>
      <c r="AL360" s="1876" t="s">
        <v>360</v>
      </c>
      <c r="AM360" s="1875" t="s">
        <v>154</v>
      </c>
    </row>
    <row r="361" spans="1:39" ht="79.2">
      <c r="A361" s="1875" t="s">
        <v>351</v>
      </c>
      <c r="B361" s="1875" t="s">
        <v>856</v>
      </c>
      <c r="C361" s="1875" t="s">
        <v>651</v>
      </c>
      <c r="D361" s="1876" t="s">
        <v>154</v>
      </c>
      <c r="E361" s="1876" t="s">
        <v>354</v>
      </c>
      <c r="F361" s="1876" t="s">
        <v>355</v>
      </c>
      <c r="G361" s="1876" t="s">
        <v>356</v>
      </c>
      <c r="H361" s="1877">
        <v>10818.959650000001</v>
      </c>
      <c r="I361" s="1877">
        <v>5600</v>
      </c>
      <c r="J361" s="1876" t="s">
        <v>357</v>
      </c>
      <c r="K361" s="1878">
        <v>44448</v>
      </c>
      <c r="L361" s="1876" t="s">
        <v>358</v>
      </c>
      <c r="M361" s="1878">
        <v>48113</v>
      </c>
      <c r="N361" s="1876" t="s">
        <v>359</v>
      </c>
      <c r="O361" s="1880">
        <v>46286</v>
      </c>
      <c r="P361" s="1875" t="s">
        <v>360</v>
      </c>
      <c r="Q361" s="1875" t="s">
        <v>514</v>
      </c>
      <c r="R361" s="1875" t="s">
        <v>652</v>
      </c>
      <c r="S361" s="1876" t="s">
        <v>361</v>
      </c>
      <c r="T361" s="1879" t="s">
        <v>653</v>
      </c>
      <c r="U361" s="1876" t="s">
        <v>360</v>
      </c>
      <c r="V361" s="1876" t="s">
        <v>363</v>
      </c>
      <c r="W361" s="1876" t="s">
        <v>360</v>
      </c>
      <c r="X361" s="1876" t="s">
        <v>154</v>
      </c>
      <c r="Y361" s="1876" t="s">
        <v>364</v>
      </c>
      <c r="Z361" s="1876" t="s">
        <v>154</v>
      </c>
      <c r="AA361" s="1876" t="s">
        <v>154</v>
      </c>
      <c r="AB361" s="1876" t="s">
        <v>154</v>
      </c>
      <c r="AC361" s="1876" t="s">
        <v>154</v>
      </c>
      <c r="AD361" s="1876" t="s">
        <v>154</v>
      </c>
      <c r="AE361" s="1876" t="s">
        <v>154</v>
      </c>
      <c r="AF361" s="1876" t="s">
        <v>359</v>
      </c>
      <c r="AG361" s="1875" t="s">
        <v>365</v>
      </c>
      <c r="AH361" s="1876" t="s">
        <v>366</v>
      </c>
      <c r="AI361" s="1876" t="s">
        <v>240</v>
      </c>
      <c r="AJ361" s="1876" t="s">
        <v>367</v>
      </c>
      <c r="AK361" s="1875" t="s">
        <v>368</v>
      </c>
      <c r="AL361" s="1876" t="s">
        <v>360</v>
      </c>
      <c r="AM361" s="1875" t="s">
        <v>154</v>
      </c>
    </row>
    <row r="362" spans="1:39" ht="79.2">
      <c r="A362" s="1875" t="s">
        <v>351</v>
      </c>
      <c r="B362" s="1875" t="s">
        <v>857</v>
      </c>
      <c r="C362" s="1875" t="s">
        <v>651</v>
      </c>
      <c r="D362" s="1876" t="s">
        <v>154</v>
      </c>
      <c r="E362" s="1876" t="s">
        <v>354</v>
      </c>
      <c r="F362" s="1876" t="s">
        <v>355</v>
      </c>
      <c r="G362" s="1876" t="s">
        <v>356</v>
      </c>
      <c r="H362" s="1877">
        <v>3863.0504100000003</v>
      </c>
      <c r="I362" s="1877">
        <v>2000</v>
      </c>
      <c r="J362" s="1876" t="s">
        <v>357</v>
      </c>
      <c r="K362" s="1878">
        <v>44449</v>
      </c>
      <c r="L362" s="1876" t="s">
        <v>358</v>
      </c>
      <c r="M362" s="1878">
        <v>48142</v>
      </c>
      <c r="N362" s="1876" t="s">
        <v>359</v>
      </c>
      <c r="O362" s="1880">
        <v>46316</v>
      </c>
      <c r="P362" s="1875" t="s">
        <v>360</v>
      </c>
      <c r="Q362" s="1875" t="s">
        <v>397</v>
      </c>
      <c r="R362" s="1875" t="s">
        <v>671</v>
      </c>
      <c r="S362" s="1876" t="s">
        <v>361</v>
      </c>
      <c r="T362" s="1879" t="s">
        <v>653</v>
      </c>
      <c r="U362" s="1876" t="s">
        <v>360</v>
      </c>
      <c r="V362" s="1876" t="s">
        <v>363</v>
      </c>
      <c r="W362" s="1876" t="s">
        <v>360</v>
      </c>
      <c r="X362" s="1876" t="s">
        <v>154</v>
      </c>
      <c r="Y362" s="1876" t="s">
        <v>364</v>
      </c>
      <c r="Z362" s="1876" t="s">
        <v>154</v>
      </c>
      <c r="AA362" s="1876" t="s">
        <v>154</v>
      </c>
      <c r="AB362" s="1876" t="s">
        <v>154</v>
      </c>
      <c r="AC362" s="1876" t="s">
        <v>154</v>
      </c>
      <c r="AD362" s="1876" t="s">
        <v>154</v>
      </c>
      <c r="AE362" s="1876" t="s">
        <v>154</v>
      </c>
      <c r="AF362" s="1876" t="s">
        <v>359</v>
      </c>
      <c r="AG362" s="1875" t="s">
        <v>365</v>
      </c>
      <c r="AH362" s="1876" t="s">
        <v>366</v>
      </c>
      <c r="AI362" s="1876" t="s">
        <v>240</v>
      </c>
      <c r="AJ362" s="1876" t="s">
        <v>367</v>
      </c>
      <c r="AK362" s="1875" t="s">
        <v>368</v>
      </c>
      <c r="AL362" s="1876" t="s">
        <v>360</v>
      </c>
      <c r="AM362" s="1875" t="s">
        <v>154</v>
      </c>
    </row>
    <row r="363" spans="1:39" ht="79.2">
      <c r="A363" s="1875" t="s">
        <v>351</v>
      </c>
      <c r="B363" s="1875" t="s">
        <v>858</v>
      </c>
      <c r="C363" s="1875" t="s">
        <v>651</v>
      </c>
      <c r="D363" s="1876" t="s">
        <v>154</v>
      </c>
      <c r="E363" s="1876" t="s">
        <v>354</v>
      </c>
      <c r="F363" s="1876" t="s">
        <v>355</v>
      </c>
      <c r="G363" s="1876" t="s">
        <v>356</v>
      </c>
      <c r="H363" s="1877">
        <v>948765.18171999999</v>
      </c>
      <c r="I363" s="1877">
        <v>491200</v>
      </c>
      <c r="J363" s="1876" t="s">
        <v>357</v>
      </c>
      <c r="K363" s="1878">
        <v>44449</v>
      </c>
      <c r="L363" s="1876" t="s">
        <v>358</v>
      </c>
      <c r="M363" s="1878">
        <v>48142</v>
      </c>
      <c r="N363" s="1876" t="s">
        <v>359</v>
      </c>
      <c r="O363" s="1880">
        <v>46316</v>
      </c>
      <c r="P363" s="1875" t="s">
        <v>360</v>
      </c>
      <c r="Q363" s="1875" t="s">
        <v>859</v>
      </c>
      <c r="R363" s="1875" t="s">
        <v>671</v>
      </c>
      <c r="S363" s="1876" t="s">
        <v>361</v>
      </c>
      <c r="T363" s="1879" t="s">
        <v>653</v>
      </c>
      <c r="U363" s="1876" t="s">
        <v>360</v>
      </c>
      <c r="V363" s="1876" t="s">
        <v>363</v>
      </c>
      <c r="W363" s="1876" t="s">
        <v>360</v>
      </c>
      <c r="X363" s="1876" t="s">
        <v>154</v>
      </c>
      <c r="Y363" s="1876" t="s">
        <v>364</v>
      </c>
      <c r="Z363" s="1876" t="s">
        <v>154</v>
      </c>
      <c r="AA363" s="1876" t="s">
        <v>154</v>
      </c>
      <c r="AB363" s="1876" t="s">
        <v>154</v>
      </c>
      <c r="AC363" s="1876" t="s">
        <v>154</v>
      </c>
      <c r="AD363" s="1876" t="s">
        <v>154</v>
      </c>
      <c r="AE363" s="1876" t="s">
        <v>154</v>
      </c>
      <c r="AF363" s="1876" t="s">
        <v>359</v>
      </c>
      <c r="AG363" s="1875" t="s">
        <v>365</v>
      </c>
      <c r="AH363" s="1876" t="s">
        <v>366</v>
      </c>
      <c r="AI363" s="1876" t="s">
        <v>240</v>
      </c>
      <c r="AJ363" s="1876" t="s">
        <v>367</v>
      </c>
      <c r="AK363" s="1875" t="s">
        <v>368</v>
      </c>
      <c r="AL363" s="1876" t="s">
        <v>360</v>
      </c>
      <c r="AM363" s="1875" t="s">
        <v>154</v>
      </c>
    </row>
    <row r="364" spans="1:39" ht="79.2">
      <c r="A364" s="1875" t="s">
        <v>351</v>
      </c>
      <c r="B364" s="1875" t="s">
        <v>860</v>
      </c>
      <c r="C364" s="1875" t="s">
        <v>651</v>
      </c>
      <c r="D364" s="1876" t="s">
        <v>154</v>
      </c>
      <c r="E364" s="1876" t="s">
        <v>354</v>
      </c>
      <c r="F364" s="1876" t="s">
        <v>355</v>
      </c>
      <c r="G364" s="1876" t="s">
        <v>356</v>
      </c>
      <c r="H364" s="1877">
        <v>2317.83025</v>
      </c>
      <c r="I364" s="1877">
        <v>1200</v>
      </c>
      <c r="J364" s="1876" t="s">
        <v>357</v>
      </c>
      <c r="K364" s="1878">
        <v>44449</v>
      </c>
      <c r="L364" s="1876" t="s">
        <v>358</v>
      </c>
      <c r="M364" s="1878">
        <v>48142</v>
      </c>
      <c r="N364" s="1876" t="s">
        <v>359</v>
      </c>
      <c r="O364" s="1880">
        <v>46316</v>
      </c>
      <c r="P364" s="1875" t="s">
        <v>360</v>
      </c>
      <c r="Q364" s="1875" t="s">
        <v>462</v>
      </c>
      <c r="R364" s="1875" t="s">
        <v>671</v>
      </c>
      <c r="S364" s="1876" t="s">
        <v>361</v>
      </c>
      <c r="T364" s="1879" t="s">
        <v>653</v>
      </c>
      <c r="U364" s="1876" t="s">
        <v>360</v>
      </c>
      <c r="V364" s="1876" t="s">
        <v>363</v>
      </c>
      <c r="W364" s="1876" t="s">
        <v>360</v>
      </c>
      <c r="X364" s="1876" t="s">
        <v>154</v>
      </c>
      <c r="Y364" s="1876" t="s">
        <v>364</v>
      </c>
      <c r="Z364" s="1876" t="s">
        <v>154</v>
      </c>
      <c r="AA364" s="1876" t="s">
        <v>154</v>
      </c>
      <c r="AB364" s="1876" t="s">
        <v>154</v>
      </c>
      <c r="AC364" s="1876" t="s">
        <v>154</v>
      </c>
      <c r="AD364" s="1876" t="s">
        <v>154</v>
      </c>
      <c r="AE364" s="1876" t="s">
        <v>154</v>
      </c>
      <c r="AF364" s="1876" t="s">
        <v>359</v>
      </c>
      <c r="AG364" s="1875" t="s">
        <v>365</v>
      </c>
      <c r="AH364" s="1876" t="s">
        <v>366</v>
      </c>
      <c r="AI364" s="1876" t="s">
        <v>240</v>
      </c>
      <c r="AJ364" s="1876" t="s">
        <v>367</v>
      </c>
      <c r="AK364" s="1875" t="s">
        <v>368</v>
      </c>
      <c r="AL364" s="1876" t="s">
        <v>360</v>
      </c>
      <c r="AM364" s="1875" t="s">
        <v>154</v>
      </c>
    </row>
    <row r="365" spans="1:39" ht="79.2">
      <c r="A365" s="1875" t="s">
        <v>351</v>
      </c>
      <c r="B365" s="1875" t="s">
        <v>861</v>
      </c>
      <c r="C365" s="1875" t="s">
        <v>651</v>
      </c>
      <c r="D365" s="1876" t="s">
        <v>154</v>
      </c>
      <c r="E365" s="1876" t="s">
        <v>354</v>
      </c>
      <c r="F365" s="1876" t="s">
        <v>355</v>
      </c>
      <c r="G365" s="1876" t="s">
        <v>356</v>
      </c>
      <c r="H365" s="1877">
        <v>180018.14930000002</v>
      </c>
      <c r="I365" s="1877">
        <v>93200</v>
      </c>
      <c r="J365" s="1876" t="s">
        <v>357</v>
      </c>
      <c r="K365" s="1878">
        <v>44449</v>
      </c>
      <c r="L365" s="1876" t="s">
        <v>358</v>
      </c>
      <c r="M365" s="1878">
        <v>48142</v>
      </c>
      <c r="N365" s="1876" t="s">
        <v>359</v>
      </c>
      <c r="O365" s="1880">
        <v>46316</v>
      </c>
      <c r="P365" s="1875" t="s">
        <v>360</v>
      </c>
      <c r="Q365" s="1875" t="s">
        <v>862</v>
      </c>
      <c r="R365" s="1875" t="s">
        <v>671</v>
      </c>
      <c r="S365" s="1876" t="s">
        <v>361</v>
      </c>
      <c r="T365" s="1879" t="s">
        <v>653</v>
      </c>
      <c r="U365" s="1876" t="s">
        <v>360</v>
      </c>
      <c r="V365" s="1876" t="s">
        <v>363</v>
      </c>
      <c r="W365" s="1876" t="s">
        <v>360</v>
      </c>
      <c r="X365" s="1876" t="s">
        <v>154</v>
      </c>
      <c r="Y365" s="1876" t="s">
        <v>364</v>
      </c>
      <c r="Z365" s="1876" t="s">
        <v>154</v>
      </c>
      <c r="AA365" s="1876" t="s">
        <v>154</v>
      </c>
      <c r="AB365" s="1876" t="s">
        <v>154</v>
      </c>
      <c r="AC365" s="1876" t="s">
        <v>154</v>
      </c>
      <c r="AD365" s="1876" t="s">
        <v>154</v>
      </c>
      <c r="AE365" s="1876" t="s">
        <v>154</v>
      </c>
      <c r="AF365" s="1876" t="s">
        <v>359</v>
      </c>
      <c r="AG365" s="1875" t="s">
        <v>365</v>
      </c>
      <c r="AH365" s="1876" t="s">
        <v>366</v>
      </c>
      <c r="AI365" s="1876" t="s">
        <v>240</v>
      </c>
      <c r="AJ365" s="1876" t="s">
        <v>367</v>
      </c>
      <c r="AK365" s="1875" t="s">
        <v>368</v>
      </c>
      <c r="AL365" s="1876" t="s">
        <v>360</v>
      </c>
      <c r="AM365" s="1875" t="s">
        <v>154</v>
      </c>
    </row>
    <row r="366" spans="1:39" ht="79.2">
      <c r="A366" s="1875" t="s">
        <v>351</v>
      </c>
      <c r="B366" s="1875" t="s">
        <v>863</v>
      </c>
      <c r="C366" s="1875" t="s">
        <v>651</v>
      </c>
      <c r="D366" s="1876" t="s">
        <v>154</v>
      </c>
      <c r="E366" s="1876" t="s">
        <v>354</v>
      </c>
      <c r="F366" s="1876" t="s">
        <v>355</v>
      </c>
      <c r="G366" s="1876" t="s">
        <v>356</v>
      </c>
      <c r="H366" s="1877">
        <v>5408.2705800000003</v>
      </c>
      <c r="I366" s="1877">
        <v>2800</v>
      </c>
      <c r="J366" s="1876" t="s">
        <v>357</v>
      </c>
      <c r="K366" s="1878">
        <v>44449</v>
      </c>
      <c r="L366" s="1876" t="s">
        <v>358</v>
      </c>
      <c r="M366" s="1878">
        <v>48142</v>
      </c>
      <c r="N366" s="1876" t="s">
        <v>359</v>
      </c>
      <c r="O366" s="1880">
        <v>46316</v>
      </c>
      <c r="P366" s="1875" t="s">
        <v>360</v>
      </c>
      <c r="Q366" s="1875" t="s">
        <v>527</v>
      </c>
      <c r="R366" s="1875" t="s">
        <v>671</v>
      </c>
      <c r="S366" s="1876" t="s">
        <v>361</v>
      </c>
      <c r="T366" s="1879" t="s">
        <v>653</v>
      </c>
      <c r="U366" s="1876" t="s">
        <v>360</v>
      </c>
      <c r="V366" s="1876" t="s">
        <v>363</v>
      </c>
      <c r="W366" s="1876" t="s">
        <v>360</v>
      </c>
      <c r="X366" s="1876" t="s">
        <v>154</v>
      </c>
      <c r="Y366" s="1876" t="s">
        <v>364</v>
      </c>
      <c r="Z366" s="1876" t="s">
        <v>154</v>
      </c>
      <c r="AA366" s="1876" t="s">
        <v>154</v>
      </c>
      <c r="AB366" s="1876" t="s">
        <v>154</v>
      </c>
      <c r="AC366" s="1876" t="s">
        <v>154</v>
      </c>
      <c r="AD366" s="1876" t="s">
        <v>154</v>
      </c>
      <c r="AE366" s="1876" t="s">
        <v>154</v>
      </c>
      <c r="AF366" s="1876" t="s">
        <v>359</v>
      </c>
      <c r="AG366" s="1875" t="s">
        <v>365</v>
      </c>
      <c r="AH366" s="1876" t="s">
        <v>366</v>
      </c>
      <c r="AI366" s="1876" t="s">
        <v>240</v>
      </c>
      <c r="AJ366" s="1876" t="s">
        <v>367</v>
      </c>
      <c r="AK366" s="1875" t="s">
        <v>368</v>
      </c>
      <c r="AL366" s="1876" t="s">
        <v>360</v>
      </c>
      <c r="AM366" s="1875" t="s">
        <v>154</v>
      </c>
    </row>
    <row r="367" spans="1:39" ht="79.2">
      <c r="A367" s="1875" t="s">
        <v>351</v>
      </c>
      <c r="B367" s="1875" t="s">
        <v>864</v>
      </c>
      <c r="C367" s="1875" t="s">
        <v>651</v>
      </c>
      <c r="D367" s="1876" t="s">
        <v>154</v>
      </c>
      <c r="E367" s="1876" t="s">
        <v>354</v>
      </c>
      <c r="F367" s="1876" t="s">
        <v>355</v>
      </c>
      <c r="G367" s="1876" t="s">
        <v>356</v>
      </c>
      <c r="H367" s="1877">
        <v>38630.504140000005</v>
      </c>
      <c r="I367" s="1877">
        <v>20000</v>
      </c>
      <c r="J367" s="1876" t="s">
        <v>357</v>
      </c>
      <c r="K367" s="1878">
        <v>44449</v>
      </c>
      <c r="L367" s="1876" t="s">
        <v>358</v>
      </c>
      <c r="M367" s="1878">
        <v>48142</v>
      </c>
      <c r="N367" s="1876" t="s">
        <v>359</v>
      </c>
      <c r="O367" s="1880">
        <v>46316</v>
      </c>
      <c r="P367" s="1875" t="s">
        <v>360</v>
      </c>
      <c r="Q367" s="1875" t="s">
        <v>374</v>
      </c>
      <c r="R367" s="1875" t="s">
        <v>671</v>
      </c>
      <c r="S367" s="1876" t="s">
        <v>361</v>
      </c>
      <c r="T367" s="1879" t="s">
        <v>653</v>
      </c>
      <c r="U367" s="1876" t="s">
        <v>360</v>
      </c>
      <c r="V367" s="1876" t="s">
        <v>363</v>
      </c>
      <c r="W367" s="1876" t="s">
        <v>360</v>
      </c>
      <c r="X367" s="1876" t="s">
        <v>154</v>
      </c>
      <c r="Y367" s="1876" t="s">
        <v>364</v>
      </c>
      <c r="Z367" s="1876" t="s">
        <v>154</v>
      </c>
      <c r="AA367" s="1876" t="s">
        <v>154</v>
      </c>
      <c r="AB367" s="1876" t="s">
        <v>154</v>
      </c>
      <c r="AC367" s="1876" t="s">
        <v>154</v>
      </c>
      <c r="AD367" s="1876" t="s">
        <v>154</v>
      </c>
      <c r="AE367" s="1876" t="s">
        <v>154</v>
      </c>
      <c r="AF367" s="1876" t="s">
        <v>359</v>
      </c>
      <c r="AG367" s="1875" t="s">
        <v>365</v>
      </c>
      <c r="AH367" s="1876" t="s">
        <v>366</v>
      </c>
      <c r="AI367" s="1876" t="s">
        <v>240</v>
      </c>
      <c r="AJ367" s="1876" t="s">
        <v>367</v>
      </c>
      <c r="AK367" s="1875" t="s">
        <v>368</v>
      </c>
      <c r="AL367" s="1876" t="s">
        <v>360</v>
      </c>
      <c r="AM367" s="1875" t="s">
        <v>154</v>
      </c>
    </row>
    <row r="368" spans="1:39" ht="79.2">
      <c r="A368" s="1875" t="s">
        <v>351</v>
      </c>
      <c r="B368" s="1875" t="s">
        <v>865</v>
      </c>
      <c r="C368" s="1875" t="s">
        <v>651</v>
      </c>
      <c r="D368" s="1876" t="s">
        <v>154</v>
      </c>
      <c r="E368" s="1876" t="s">
        <v>354</v>
      </c>
      <c r="F368" s="1876" t="s">
        <v>355</v>
      </c>
      <c r="G368" s="1876" t="s">
        <v>356</v>
      </c>
      <c r="H368" s="1877">
        <v>429571.20605000004</v>
      </c>
      <c r="I368" s="1877">
        <v>222400</v>
      </c>
      <c r="J368" s="1876" t="s">
        <v>357</v>
      </c>
      <c r="K368" s="1878">
        <v>44449</v>
      </c>
      <c r="L368" s="1876" t="s">
        <v>358</v>
      </c>
      <c r="M368" s="1878">
        <v>48142</v>
      </c>
      <c r="N368" s="1876" t="s">
        <v>359</v>
      </c>
      <c r="O368" s="1880">
        <v>46316</v>
      </c>
      <c r="P368" s="1875" t="s">
        <v>360</v>
      </c>
      <c r="Q368" s="1875" t="s">
        <v>834</v>
      </c>
      <c r="R368" s="1875" t="s">
        <v>671</v>
      </c>
      <c r="S368" s="1876" t="s">
        <v>361</v>
      </c>
      <c r="T368" s="1879" t="s">
        <v>653</v>
      </c>
      <c r="U368" s="1876" t="s">
        <v>360</v>
      </c>
      <c r="V368" s="1876" t="s">
        <v>363</v>
      </c>
      <c r="W368" s="1876" t="s">
        <v>360</v>
      </c>
      <c r="X368" s="1876" t="s">
        <v>154</v>
      </c>
      <c r="Y368" s="1876" t="s">
        <v>364</v>
      </c>
      <c r="Z368" s="1876" t="s">
        <v>154</v>
      </c>
      <c r="AA368" s="1876" t="s">
        <v>154</v>
      </c>
      <c r="AB368" s="1876" t="s">
        <v>154</v>
      </c>
      <c r="AC368" s="1876" t="s">
        <v>154</v>
      </c>
      <c r="AD368" s="1876" t="s">
        <v>154</v>
      </c>
      <c r="AE368" s="1876" t="s">
        <v>154</v>
      </c>
      <c r="AF368" s="1876" t="s">
        <v>359</v>
      </c>
      <c r="AG368" s="1875" t="s">
        <v>365</v>
      </c>
      <c r="AH368" s="1876" t="s">
        <v>366</v>
      </c>
      <c r="AI368" s="1876" t="s">
        <v>240</v>
      </c>
      <c r="AJ368" s="1876" t="s">
        <v>367</v>
      </c>
      <c r="AK368" s="1875" t="s">
        <v>368</v>
      </c>
      <c r="AL368" s="1876" t="s">
        <v>360</v>
      </c>
      <c r="AM368" s="1875" t="s">
        <v>154</v>
      </c>
    </row>
    <row r="369" spans="1:39" ht="79.2">
      <c r="A369" s="1875" t="s">
        <v>351</v>
      </c>
      <c r="B369" s="1875" t="s">
        <v>866</v>
      </c>
      <c r="C369" s="1875" t="s">
        <v>651</v>
      </c>
      <c r="D369" s="1876" t="s">
        <v>154</v>
      </c>
      <c r="E369" s="1876" t="s">
        <v>354</v>
      </c>
      <c r="F369" s="1876" t="s">
        <v>355</v>
      </c>
      <c r="G369" s="1876" t="s">
        <v>356</v>
      </c>
      <c r="H369" s="1877">
        <v>102757.14102</v>
      </c>
      <c r="I369" s="1877">
        <v>53200</v>
      </c>
      <c r="J369" s="1876" t="s">
        <v>357</v>
      </c>
      <c r="K369" s="1878">
        <v>44449</v>
      </c>
      <c r="L369" s="1876" t="s">
        <v>358</v>
      </c>
      <c r="M369" s="1878">
        <v>48142</v>
      </c>
      <c r="N369" s="1876" t="s">
        <v>359</v>
      </c>
      <c r="O369" s="1880">
        <v>46316</v>
      </c>
      <c r="P369" s="1875" t="s">
        <v>360</v>
      </c>
      <c r="Q369" s="1875" t="s">
        <v>733</v>
      </c>
      <c r="R369" s="1875" t="s">
        <v>671</v>
      </c>
      <c r="S369" s="1876" t="s">
        <v>361</v>
      </c>
      <c r="T369" s="1879" t="s">
        <v>653</v>
      </c>
      <c r="U369" s="1876" t="s">
        <v>360</v>
      </c>
      <c r="V369" s="1876" t="s">
        <v>363</v>
      </c>
      <c r="W369" s="1876" t="s">
        <v>360</v>
      </c>
      <c r="X369" s="1876" t="s">
        <v>154</v>
      </c>
      <c r="Y369" s="1876" t="s">
        <v>364</v>
      </c>
      <c r="Z369" s="1876" t="s">
        <v>154</v>
      </c>
      <c r="AA369" s="1876" t="s">
        <v>154</v>
      </c>
      <c r="AB369" s="1876" t="s">
        <v>154</v>
      </c>
      <c r="AC369" s="1876" t="s">
        <v>154</v>
      </c>
      <c r="AD369" s="1876" t="s">
        <v>154</v>
      </c>
      <c r="AE369" s="1876" t="s">
        <v>154</v>
      </c>
      <c r="AF369" s="1876" t="s">
        <v>359</v>
      </c>
      <c r="AG369" s="1875" t="s">
        <v>365</v>
      </c>
      <c r="AH369" s="1876" t="s">
        <v>366</v>
      </c>
      <c r="AI369" s="1876" t="s">
        <v>240</v>
      </c>
      <c r="AJ369" s="1876" t="s">
        <v>367</v>
      </c>
      <c r="AK369" s="1875" t="s">
        <v>368</v>
      </c>
      <c r="AL369" s="1876" t="s">
        <v>360</v>
      </c>
      <c r="AM369" s="1875" t="s">
        <v>154</v>
      </c>
    </row>
    <row r="370" spans="1:39" ht="79.2">
      <c r="A370" s="1875" t="s">
        <v>351</v>
      </c>
      <c r="B370" s="1875" t="s">
        <v>867</v>
      </c>
      <c r="C370" s="1875" t="s">
        <v>651</v>
      </c>
      <c r="D370" s="1876" t="s">
        <v>154</v>
      </c>
      <c r="E370" s="1876" t="s">
        <v>354</v>
      </c>
      <c r="F370" s="1876" t="s">
        <v>355</v>
      </c>
      <c r="G370" s="1876" t="s">
        <v>356</v>
      </c>
      <c r="H370" s="1877">
        <v>10816.541160000001</v>
      </c>
      <c r="I370" s="1877">
        <v>5600</v>
      </c>
      <c r="J370" s="1876" t="s">
        <v>357</v>
      </c>
      <c r="K370" s="1878">
        <v>44449</v>
      </c>
      <c r="L370" s="1876" t="s">
        <v>358</v>
      </c>
      <c r="M370" s="1878">
        <v>48142</v>
      </c>
      <c r="N370" s="1876" t="s">
        <v>359</v>
      </c>
      <c r="O370" s="1880">
        <v>46316</v>
      </c>
      <c r="P370" s="1875" t="s">
        <v>360</v>
      </c>
      <c r="Q370" s="1875" t="s">
        <v>514</v>
      </c>
      <c r="R370" s="1875" t="s">
        <v>671</v>
      </c>
      <c r="S370" s="1876" t="s">
        <v>361</v>
      </c>
      <c r="T370" s="1879" t="s">
        <v>653</v>
      </c>
      <c r="U370" s="1876" t="s">
        <v>360</v>
      </c>
      <c r="V370" s="1876" t="s">
        <v>363</v>
      </c>
      <c r="W370" s="1876" t="s">
        <v>360</v>
      </c>
      <c r="X370" s="1876" t="s">
        <v>154</v>
      </c>
      <c r="Y370" s="1876" t="s">
        <v>364</v>
      </c>
      <c r="Z370" s="1876" t="s">
        <v>154</v>
      </c>
      <c r="AA370" s="1876" t="s">
        <v>154</v>
      </c>
      <c r="AB370" s="1876" t="s">
        <v>154</v>
      </c>
      <c r="AC370" s="1876" t="s">
        <v>154</v>
      </c>
      <c r="AD370" s="1876" t="s">
        <v>154</v>
      </c>
      <c r="AE370" s="1876" t="s">
        <v>154</v>
      </c>
      <c r="AF370" s="1876" t="s">
        <v>359</v>
      </c>
      <c r="AG370" s="1875" t="s">
        <v>365</v>
      </c>
      <c r="AH370" s="1876" t="s">
        <v>366</v>
      </c>
      <c r="AI370" s="1876" t="s">
        <v>240</v>
      </c>
      <c r="AJ370" s="1876" t="s">
        <v>367</v>
      </c>
      <c r="AK370" s="1875" t="s">
        <v>368</v>
      </c>
      <c r="AL370" s="1876" t="s">
        <v>360</v>
      </c>
      <c r="AM370" s="1875" t="s">
        <v>154</v>
      </c>
    </row>
    <row r="371" spans="1:39" ht="79.2">
      <c r="A371" s="1875" t="s">
        <v>351</v>
      </c>
      <c r="B371" s="1875" t="s">
        <v>868</v>
      </c>
      <c r="C371" s="1875" t="s">
        <v>651</v>
      </c>
      <c r="D371" s="1876" t="s">
        <v>154</v>
      </c>
      <c r="E371" s="1876" t="s">
        <v>354</v>
      </c>
      <c r="F371" s="1876" t="s">
        <v>355</v>
      </c>
      <c r="G371" s="1876" t="s">
        <v>356</v>
      </c>
      <c r="H371" s="1877">
        <v>1545.2201700000001</v>
      </c>
      <c r="I371" s="1877">
        <v>800</v>
      </c>
      <c r="J371" s="1876" t="s">
        <v>357</v>
      </c>
      <c r="K371" s="1878">
        <v>44449</v>
      </c>
      <c r="L371" s="1876" t="s">
        <v>358</v>
      </c>
      <c r="M371" s="1878">
        <v>48142</v>
      </c>
      <c r="N371" s="1876" t="s">
        <v>359</v>
      </c>
      <c r="O371" s="1880">
        <v>46316</v>
      </c>
      <c r="P371" s="1875" t="s">
        <v>360</v>
      </c>
      <c r="Q371" s="1875" t="s">
        <v>458</v>
      </c>
      <c r="R371" s="1875" t="s">
        <v>671</v>
      </c>
      <c r="S371" s="1876" t="s">
        <v>361</v>
      </c>
      <c r="T371" s="1879" t="s">
        <v>653</v>
      </c>
      <c r="U371" s="1876" t="s">
        <v>360</v>
      </c>
      <c r="V371" s="1876" t="s">
        <v>363</v>
      </c>
      <c r="W371" s="1876" t="s">
        <v>360</v>
      </c>
      <c r="X371" s="1876" t="s">
        <v>154</v>
      </c>
      <c r="Y371" s="1876" t="s">
        <v>364</v>
      </c>
      <c r="Z371" s="1876" t="s">
        <v>154</v>
      </c>
      <c r="AA371" s="1876" t="s">
        <v>154</v>
      </c>
      <c r="AB371" s="1876" t="s">
        <v>154</v>
      </c>
      <c r="AC371" s="1876" t="s">
        <v>154</v>
      </c>
      <c r="AD371" s="1876" t="s">
        <v>154</v>
      </c>
      <c r="AE371" s="1876" t="s">
        <v>154</v>
      </c>
      <c r="AF371" s="1876" t="s">
        <v>359</v>
      </c>
      <c r="AG371" s="1875" t="s">
        <v>365</v>
      </c>
      <c r="AH371" s="1876" t="s">
        <v>366</v>
      </c>
      <c r="AI371" s="1876" t="s">
        <v>240</v>
      </c>
      <c r="AJ371" s="1876" t="s">
        <v>367</v>
      </c>
      <c r="AK371" s="1875" t="s">
        <v>368</v>
      </c>
      <c r="AL371" s="1876" t="s">
        <v>360</v>
      </c>
      <c r="AM371" s="1875" t="s">
        <v>154</v>
      </c>
    </row>
    <row r="372" spans="1:39" ht="79.2">
      <c r="A372" s="1875" t="s">
        <v>351</v>
      </c>
      <c r="B372" s="1875" t="s">
        <v>869</v>
      </c>
      <c r="C372" s="1875" t="s">
        <v>651</v>
      </c>
      <c r="D372" s="1876" t="s">
        <v>154</v>
      </c>
      <c r="E372" s="1876" t="s">
        <v>354</v>
      </c>
      <c r="F372" s="1876" t="s">
        <v>355</v>
      </c>
      <c r="G372" s="1876" t="s">
        <v>356</v>
      </c>
      <c r="H372" s="1877">
        <v>1545.2201700000001</v>
      </c>
      <c r="I372" s="1877">
        <v>800</v>
      </c>
      <c r="J372" s="1876" t="s">
        <v>357</v>
      </c>
      <c r="K372" s="1878">
        <v>44449</v>
      </c>
      <c r="L372" s="1876" t="s">
        <v>358</v>
      </c>
      <c r="M372" s="1878">
        <v>48142</v>
      </c>
      <c r="N372" s="1876" t="s">
        <v>359</v>
      </c>
      <c r="O372" s="1880">
        <v>46316</v>
      </c>
      <c r="P372" s="1875" t="s">
        <v>360</v>
      </c>
      <c r="Q372" s="1875" t="s">
        <v>458</v>
      </c>
      <c r="R372" s="1875" t="s">
        <v>671</v>
      </c>
      <c r="S372" s="1876" t="s">
        <v>361</v>
      </c>
      <c r="T372" s="1879" t="s">
        <v>653</v>
      </c>
      <c r="U372" s="1876" t="s">
        <v>360</v>
      </c>
      <c r="V372" s="1876" t="s">
        <v>363</v>
      </c>
      <c r="W372" s="1876" t="s">
        <v>360</v>
      </c>
      <c r="X372" s="1876" t="s">
        <v>154</v>
      </c>
      <c r="Y372" s="1876" t="s">
        <v>364</v>
      </c>
      <c r="Z372" s="1876" t="s">
        <v>154</v>
      </c>
      <c r="AA372" s="1876" t="s">
        <v>154</v>
      </c>
      <c r="AB372" s="1876" t="s">
        <v>154</v>
      </c>
      <c r="AC372" s="1876" t="s">
        <v>154</v>
      </c>
      <c r="AD372" s="1876" t="s">
        <v>154</v>
      </c>
      <c r="AE372" s="1876" t="s">
        <v>154</v>
      </c>
      <c r="AF372" s="1876" t="s">
        <v>359</v>
      </c>
      <c r="AG372" s="1875" t="s">
        <v>365</v>
      </c>
      <c r="AH372" s="1876" t="s">
        <v>366</v>
      </c>
      <c r="AI372" s="1876" t="s">
        <v>240</v>
      </c>
      <c r="AJ372" s="1876" t="s">
        <v>367</v>
      </c>
      <c r="AK372" s="1875" t="s">
        <v>368</v>
      </c>
      <c r="AL372" s="1876" t="s">
        <v>360</v>
      </c>
      <c r="AM372" s="1875" t="s">
        <v>154</v>
      </c>
    </row>
    <row r="373" spans="1:39" ht="79.2">
      <c r="A373" s="1875" t="s">
        <v>351</v>
      </c>
      <c r="B373" s="1875" t="s">
        <v>870</v>
      </c>
      <c r="C373" s="1875" t="s">
        <v>651</v>
      </c>
      <c r="D373" s="1876" t="s">
        <v>154</v>
      </c>
      <c r="E373" s="1876" t="s">
        <v>354</v>
      </c>
      <c r="F373" s="1876" t="s">
        <v>355</v>
      </c>
      <c r="G373" s="1876" t="s">
        <v>356</v>
      </c>
      <c r="H373" s="1877">
        <v>6180.8806600000007</v>
      </c>
      <c r="I373" s="1877">
        <v>3200</v>
      </c>
      <c r="J373" s="1876" t="s">
        <v>357</v>
      </c>
      <c r="K373" s="1878">
        <v>44449</v>
      </c>
      <c r="L373" s="1876" t="s">
        <v>358</v>
      </c>
      <c r="M373" s="1878">
        <v>48142</v>
      </c>
      <c r="N373" s="1876" t="s">
        <v>359</v>
      </c>
      <c r="O373" s="1880">
        <v>46316</v>
      </c>
      <c r="P373" s="1875" t="s">
        <v>360</v>
      </c>
      <c r="Q373" s="1875" t="s">
        <v>456</v>
      </c>
      <c r="R373" s="1875" t="s">
        <v>671</v>
      </c>
      <c r="S373" s="1876" t="s">
        <v>361</v>
      </c>
      <c r="T373" s="1879" t="s">
        <v>653</v>
      </c>
      <c r="U373" s="1876" t="s">
        <v>360</v>
      </c>
      <c r="V373" s="1876" t="s">
        <v>363</v>
      </c>
      <c r="W373" s="1876" t="s">
        <v>360</v>
      </c>
      <c r="X373" s="1876" t="s">
        <v>154</v>
      </c>
      <c r="Y373" s="1876" t="s">
        <v>364</v>
      </c>
      <c r="Z373" s="1876" t="s">
        <v>154</v>
      </c>
      <c r="AA373" s="1876" t="s">
        <v>154</v>
      </c>
      <c r="AB373" s="1876" t="s">
        <v>154</v>
      </c>
      <c r="AC373" s="1876" t="s">
        <v>154</v>
      </c>
      <c r="AD373" s="1876" t="s">
        <v>154</v>
      </c>
      <c r="AE373" s="1876" t="s">
        <v>154</v>
      </c>
      <c r="AF373" s="1876" t="s">
        <v>359</v>
      </c>
      <c r="AG373" s="1875" t="s">
        <v>365</v>
      </c>
      <c r="AH373" s="1876" t="s">
        <v>366</v>
      </c>
      <c r="AI373" s="1876" t="s">
        <v>240</v>
      </c>
      <c r="AJ373" s="1876" t="s">
        <v>367</v>
      </c>
      <c r="AK373" s="1875" t="s">
        <v>368</v>
      </c>
      <c r="AL373" s="1876" t="s">
        <v>360</v>
      </c>
      <c r="AM373" s="1875" t="s">
        <v>154</v>
      </c>
    </row>
    <row r="374" spans="1:39" ht="79.2">
      <c r="A374" s="1875" t="s">
        <v>351</v>
      </c>
      <c r="B374" s="1875" t="s">
        <v>871</v>
      </c>
      <c r="C374" s="1875" t="s">
        <v>651</v>
      </c>
      <c r="D374" s="1876" t="s">
        <v>154</v>
      </c>
      <c r="E374" s="1876" t="s">
        <v>354</v>
      </c>
      <c r="F374" s="1876" t="s">
        <v>355</v>
      </c>
      <c r="G374" s="1876" t="s">
        <v>356</v>
      </c>
      <c r="H374" s="1877">
        <v>772.61007999999993</v>
      </c>
      <c r="I374" s="1877">
        <v>400</v>
      </c>
      <c r="J374" s="1876" t="s">
        <v>357</v>
      </c>
      <c r="K374" s="1878">
        <v>44449</v>
      </c>
      <c r="L374" s="1876" t="s">
        <v>358</v>
      </c>
      <c r="M374" s="1878">
        <v>48142</v>
      </c>
      <c r="N374" s="1876" t="s">
        <v>359</v>
      </c>
      <c r="O374" s="1880">
        <v>46316</v>
      </c>
      <c r="P374" s="1875" t="s">
        <v>360</v>
      </c>
      <c r="Q374" s="1875" t="s">
        <v>460</v>
      </c>
      <c r="R374" s="1875" t="s">
        <v>671</v>
      </c>
      <c r="S374" s="1876" t="s">
        <v>361</v>
      </c>
      <c r="T374" s="1879" t="s">
        <v>653</v>
      </c>
      <c r="U374" s="1876" t="s">
        <v>360</v>
      </c>
      <c r="V374" s="1876" t="s">
        <v>363</v>
      </c>
      <c r="W374" s="1876" t="s">
        <v>360</v>
      </c>
      <c r="X374" s="1876" t="s">
        <v>154</v>
      </c>
      <c r="Y374" s="1876" t="s">
        <v>364</v>
      </c>
      <c r="Z374" s="1876" t="s">
        <v>154</v>
      </c>
      <c r="AA374" s="1876" t="s">
        <v>154</v>
      </c>
      <c r="AB374" s="1876" t="s">
        <v>154</v>
      </c>
      <c r="AC374" s="1876" t="s">
        <v>154</v>
      </c>
      <c r="AD374" s="1876" t="s">
        <v>154</v>
      </c>
      <c r="AE374" s="1876" t="s">
        <v>154</v>
      </c>
      <c r="AF374" s="1876" t="s">
        <v>359</v>
      </c>
      <c r="AG374" s="1875" t="s">
        <v>365</v>
      </c>
      <c r="AH374" s="1876" t="s">
        <v>366</v>
      </c>
      <c r="AI374" s="1876" t="s">
        <v>240</v>
      </c>
      <c r="AJ374" s="1876" t="s">
        <v>367</v>
      </c>
      <c r="AK374" s="1875" t="s">
        <v>368</v>
      </c>
      <c r="AL374" s="1876" t="s">
        <v>360</v>
      </c>
      <c r="AM374" s="1875" t="s">
        <v>154</v>
      </c>
    </row>
    <row r="375" spans="1:39" ht="79.2">
      <c r="A375" s="1875" t="s">
        <v>351</v>
      </c>
      <c r="B375" s="1875" t="s">
        <v>872</v>
      </c>
      <c r="C375" s="1875" t="s">
        <v>651</v>
      </c>
      <c r="D375" s="1876" t="s">
        <v>154</v>
      </c>
      <c r="E375" s="1876" t="s">
        <v>354</v>
      </c>
      <c r="F375" s="1876" t="s">
        <v>355</v>
      </c>
      <c r="G375" s="1876" t="s">
        <v>356</v>
      </c>
      <c r="H375" s="1877">
        <v>304408.37263999996</v>
      </c>
      <c r="I375" s="1877">
        <v>157600</v>
      </c>
      <c r="J375" s="1876" t="s">
        <v>357</v>
      </c>
      <c r="K375" s="1878">
        <v>44449</v>
      </c>
      <c r="L375" s="1876" t="s">
        <v>358</v>
      </c>
      <c r="M375" s="1878">
        <v>48142</v>
      </c>
      <c r="N375" s="1876" t="s">
        <v>359</v>
      </c>
      <c r="O375" s="1880">
        <v>46316</v>
      </c>
      <c r="P375" s="1875" t="s">
        <v>360</v>
      </c>
      <c r="Q375" s="1875" t="s">
        <v>808</v>
      </c>
      <c r="R375" s="1875" t="s">
        <v>671</v>
      </c>
      <c r="S375" s="1876" t="s">
        <v>361</v>
      </c>
      <c r="T375" s="1879" t="s">
        <v>653</v>
      </c>
      <c r="U375" s="1876" t="s">
        <v>360</v>
      </c>
      <c r="V375" s="1876" t="s">
        <v>363</v>
      </c>
      <c r="W375" s="1876" t="s">
        <v>360</v>
      </c>
      <c r="X375" s="1876" t="s">
        <v>154</v>
      </c>
      <c r="Y375" s="1876" t="s">
        <v>364</v>
      </c>
      <c r="Z375" s="1876" t="s">
        <v>154</v>
      </c>
      <c r="AA375" s="1876" t="s">
        <v>154</v>
      </c>
      <c r="AB375" s="1876" t="s">
        <v>154</v>
      </c>
      <c r="AC375" s="1876" t="s">
        <v>154</v>
      </c>
      <c r="AD375" s="1876" t="s">
        <v>154</v>
      </c>
      <c r="AE375" s="1876" t="s">
        <v>154</v>
      </c>
      <c r="AF375" s="1876" t="s">
        <v>359</v>
      </c>
      <c r="AG375" s="1875" t="s">
        <v>365</v>
      </c>
      <c r="AH375" s="1876" t="s">
        <v>366</v>
      </c>
      <c r="AI375" s="1876" t="s">
        <v>240</v>
      </c>
      <c r="AJ375" s="1876" t="s">
        <v>367</v>
      </c>
      <c r="AK375" s="1875" t="s">
        <v>368</v>
      </c>
      <c r="AL375" s="1876" t="s">
        <v>360</v>
      </c>
      <c r="AM375" s="1875" t="s">
        <v>154</v>
      </c>
    </row>
    <row r="376" spans="1:39" ht="79.2">
      <c r="A376" s="1875" t="s">
        <v>351</v>
      </c>
      <c r="B376" s="1875" t="s">
        <v>873</v>
      </c>
      <c r="C376" s="1875" t="s">
        <v>651</v>
      </c>
      <c r="D376" s="1876" t="s">
        <v>154</v>
      </c>
      <c r="E376" s="1876" t="s">
        <v>354</v>
      </c>
      <c r="F376" s="1876" t="s">
        <v>355</v>
      </c>
      <c r="G376" s="1876" t="s">
        <v>356</v>
      </c>
      <c r="H376" s="1877">
        <v>2317.83025</v>
      </c>
      <c r="I376" s="1877">
        <v>1200</v>
      </c>
      <c r="J376" s="1876" t="s">
        <v>357</v>
      </c>
      <c r="K376" s="1878">
        <v>44449</v>
      </c>
      <c r="L376" s="1876" t="s">
        <v>358</v>
      </c>
      <c r="M376" s="1878">
        <v>48142</v>
      </c>
      <c r="N376" s="1876" t="s">
        <v>359</v>
      </c>
      <c r="O376" s="1880">
        <v>46316</v>
      </c>
      <c r="P376" s="1875" t="s">
        <v>360</v>
      </c>
      <c r="Q376" s="1875" t="s">
        <v>462</v>
      </c>
      <c r="R376" s="1875" t="s">
        <v>671</v>
      </c>
      <c r="S376" s="1876" t="s">
        <v>361</v>
      </c>
      <c r="T376" s="1879" t="s">
        <v>653</v>
      </c>
      <c r="U376" s="1876" t="s">
        <v>360</v>
      </c>
      <c r="V376" s="1876" t="s">
        <v>363</v>
      </c>
      <c r="W376" s="1876" t="s">
        <v>360</v>
      </c>
      <c r="X376" s="1876" t="s">
        <v>154</v>
      </c>
      <c r="Y376" s="1876" t="s">
        <v>364</v>
      </c>
      <c r="Z376" s="1876" t="s">
        <v>154</v>
      </c>
      <c r="AA376" s="1876" t="s">
        <v>154</v>
      </c>
      <c r="AB376" s="1876" t="s">
        <v>154</v>
      </c>
      <c r="AC376" s="1876" t="s">
        <v>154</v>
      </c>
      <c r="AD376" s="1876" t="s">
        <v>154</v>
      </c>
      <c r="AE376" s="1876" t="s">
        <v>154</v>
      </c>
      <c r="AF376" s="1876" t="s">
        <v>359</v>
      </c>
      <c r="AG376" s="1875" t="s">
        <v>365</v>
      </c>
      <c r="AH376" s="1876" t="s">
        <v>366</v>
      </c>
      <c r="AI376" s="1876" t="s">
        <v>240</v>
      </c>
      <c r="AJ376" s="1876" t="s">
        <v>367</v>
      </c>
      <c r="AK376" s="1875" t="s">
        <v>368</v>
      </c>
      <c r="AL376" s="1876" t="s">
        <v>360</v>
      </c>
      <c r="AM376" s="1875" t="s">
        <v>154</v>
      </c>
    </row>
    <row r="377" spans="1:39" ht="79.2">
      <c r="A377" s="1875" t="s">
        <v>351</v>
      </c>
      <c r="B377" s="1875" t="s">
        <v>874</v>
      </c>
      <c r="C377" s="1875" t="s">
        <v>651</v>
      </c>
      <c r="D377" s="1876" t="s">
        <v>154</v>
      </c>
      <c r="E377" s="1876" t="s">
        <v>354</v>
      </c>
      <c r="F377" s="1876" t="s">
        <v>355</v>
      </c>
      <c r="G377" s="1876" t="s">
        <v>356</v>
      </c>
      <c r="H377" s="1877">
        <v>497560.89333999995</v>
      </c>
      <c r="I377" s="1877">
        <v>257600</v>
      </c>
      <c r="J377" s="1876" t="s">
        <v>357</v>
      </c>
      <c r="K377" s="1878">
        <v>44449</v>
      </c>
      <c r="L377" s="1876" t="s">
        <v>358</v>
      </c>
      <c r="M377" s="1878">
        <v>48142</v>
      </c>
      <c r="N377" s="1876" t="s">
        <v>359</v>
      </c>
      <c r="O377" s="1880">
        <v>46316</v>
      </c>
      <c r="P377" s="1875" t="s">
        <v>360</v>
      </c>
      <c r="Q377" s="1875" t="s">
        <v>837</v>
      </c>
      <c r="R377" s="1875" t="s">
        <v>671</v>
      </c>
      <c r="S377" s="1876" t="s">
        <v>361</v>
      </c>
      <c r="T377" s="1879" t="s">
        <v>653</v>
      </c>
      <c r="U377" s="1876" t="s">
        <v>360</v>
      </c>
      <c r="V377" s="1876" t="s">
        <v>363</v>
      </c>
      <c r="W377" s="1876" t="s">
        <v>360</v>
      </c>
      <c r="X377" s="1876" t="s">
        <v>154</v>
      </c>
      <c r="Y377" s="1876" t="s">
        <v>364</v>
      </c>
      <c r="Z377" s="1876" t="s">
        <v>154</v>
      </c>
      <c r="AA377" s="1876" t="s">
        <v>154</v>
      </c>
      <c r="AB377" s="1876" t="s">
        <v>154</v>
      </c>
      <c r="AC377" s="1876" t="s">
        <v>154</v>
      </c>
      <c r="AD377" s="1876" t="s">
        <v>154</v>
      </c>
      <c r="AE377" s="1876" t="s">
        <v>154</v>
      </c>
      <c r="AF377" s="1876" t="s">
        <v>359</v>
      </c>
      <c r="AG377" s="1875" t="s">
        <v>365</v>
      </c>
      <c r="AH377" s="1876" t="s">
        <v>366</v>
      </c>
      <c r="AI377" s="1876" t="s">
        <v>240</v>
      </c>
      <c r="AJ377" s="1876" t="s">
        <v>367</v>
      </c>
      <c r="AK377" s="1875" t="s">
        <v>368</v>
      </c>
      <c r="AL377" s="1876" t="s">
        <v>360</v>
      </c>
      <c r="AM377" s="1875" t="s">
        <v>154</v>
      </c>
    </row>
    <row r="378" spans="1:39" ht="79.2">
      <c r="A378" s="1875" t="s">
        <v>351</v>
      </c>
      <c r="B378" s="1875" t="s">
        <v>875</v>
      </c>
      <c r="C378" s="1875" t="s">
        <v>651</v>
      </c>
      <c r="D378" s="1876" t="s">
        <v>154</v>
      </c>
      <c r="E378" s="1876" t="s">
        <v>354</v>
      </c>
      <c r="F378" s="1876" t="s">
        <v>355</v>
      </c>
      <c r="G378" s="1876" t="s">
        <v>356</v>
      </c>
      <c r="H378" s="1877">
        <v>62581.416710000005</v>
      </c>
      <c r="I378" s="1877">
        <v>32400</v>
      </c>
      <c r="J378" s="1876" t="s">
        <v>357</v>
      </c>
      <c r="K378" s="1878">
        <v>44449</v>
      </c>
      <c r="L378" s="1876" t="s">
        <v>358</v>
      </c>
      <c r="M378" s="1878">
        <v>48142</v>
      </c>
      <c r="N378" s="1876" t="s">
        <v>359</v>
      </c>
      <c r="O378" s="1880">
        <v>46316</v>
      </c>
      <c r="P378" s="1875" t="s">
        <v>360</v>
      </c>
      <c r="Q378" s="1875" t="s">
        <v>665</v>
      </c>
      <c r="R378" s="1875" t="s">
        <v>671</v>
      </c>
      <c r="S378" s="1876" t="s">
        <v>361</v>
      </c>
      <c r="T378" s="1879" t="s">
        <v>653</v>
      </c>
      <c r="U378" s="1876" t="s">
        <v>360</v>
      </c>
      <c r="V378" s="1876" t="s">
        <v>363</v>
      </c>
      <c r="W378" s="1876" t="s">
        <v>360</v>
      </c>
      <c r="X378" s="1876" t="s">
        <v>154</v>
      </c>
      <c r="Y378" s="1876" t="s">
        <v>364</v>
      </c>
      <c r="Z378" s="1876" t="s">
        <v>154</v>
      </c>
      <c r="AA378" s="1876" t="s">
        <v>154</v>
      </c>
      <c r="AB378" s="1876" t="s">
        <v>154</v>
      </c>
      <c r="AC378" s="1876" t="s">
        <v>154</v>
      </c>
      <c r="AD378" s="1876" t="s">
        <v>154</v>
      </c>
      <c r="AE378" s="1876" t="s">
        <v>154</v>
      </c>
      <c r="AF378" s="1876" t="s">
        <v>359</v>
      </c>
      <c r="AG378" s="1875" t="s">
        <v>365</v>
      </c>
      <c r="AH378" s="1876" t="s">
        <v>366</v>
      </c>
      <c r="AI378" s="1876" t="s">
        <v>240</v>
      </c>
      <c r="AJ378" s="1876" t="s">
        <v>367</v>
      </c>
      <c r="AK378" s="1875" t="s">
        <v>368</v>
      </c>
      <c r="AL378" s="1876" t="s">
        <v>360</v>
      </c>
      <c r="AM378" s="1875" t="s">
        <v>154</v>
      </c>
    </row>
    <row r="379" spans="1:39" ht="79.2">
      <c r="A379" s="1875" t="s">
        <v>351</v>
      </c>
      <c r="B379" s="1875" t="s">
        <v>876</v>
      </c>
      <c r="C379" s="1875" t="s">
        <v>651</v>
      </c>
      <c r="D379" s="1876" t="s">
        <v>154</v>
      </c>
      <c r="E379" s="1876" t="s">
        <v>354</v>
      </c>
      <c r="F379" s="1876" t="s">
        <v>355</v>
      </c>
      <c r="G379" s="1876" t="s">
        <v>356</v>
      </c>
      <c r="H379" s="1877">
        <v>772.61007999999993</v>
      </c>
      <c r="I379" s="1877">
        <v>400</v>
      </c>
      <c r="J379" s="1876" t="s">
        <v>357</v>
      </c>
      <c r="K379" s="1878">
        <v>44449</v>
      </c>
      <c r="L379" s="1876" t="s">
        <v>358</v>
      </c>
      <c r="M379" s="1878">
        <v>48142</v>
      </c>
      <c r="N379" s="1876" t="s">
        <v>359</v>
      </c>
      <c r="O379" s="1880">
        <v>46316</v>
      </c>
      <c r="P379" s="1875" t="s">
        <v>360</v>
      </c>
      <c r="Q379" s="1875" t="s">
        <v>460</v>
      </c>
      <c r="R379" s="1875" t="s">
        <v>671</v>
      </c>
      <c r="S379" s="1876" t="s">
        <v>361</v>
      </c>
      <c r="T379" s="1879" t="s">
        <v>653</v>
      </c>
      <c r="U379" s="1876" t="s">
        <v>360</v>
      </c>
      <c r="V379" s="1876" t="s">
        <v>363</v>
      </c>
      <c r="W379" s="1876" t="s">
        <v>360</v>
      </c>
      <c r="X379" s="1876" t="s">
        <v>154</v>
      </c>
      <c r="Y379" s="1876" t="s">
        <v>364</v>
      </c>
      <c r="Z379" s="1876" t="s">
        <v>154</v>
      </c>
      <c r="AA379" s="1876" t="s">
        <v>154</v>
      </c>
      <c r="AB379" s="1876" t="s">
        <v>154</v>
      </c>
      <c r="AC379" s="1876" t="s">
        <v>154</v>
      </c>
      <c r="AD379" s="1876" t="s">
        <v>154</v>
      </c>
      <c r="AE379" s="1876" t="s">
        <v>154</v>
      </c>
      <c r="AF379" s="1876" t="s">
        <v>359</v>
      </c>
      <c r="AG379" s="1875" t="s">
        <v>365</v>
      </c>
      <c r="AH379" s="1876" t="s">
        <v>366</v>
      </c>
      <c r="AI379" s="1876" t="s">
        <v>240</v>
      </c>
      <c r="AJ379" s="1876" t="s">
        <v>367</v>
      </c>
      <c r="AK379" s="1875" t="s">
        <v>368</v>
      </c>
      <c r="AL379" s="1876" t="s">
        <v>360</v>
      </c>
      <c r="AM379" s="1875" t="s">
        <v>154</v>
      </c>
    </row>
    <row r="380" spans="1:39" ht="79.2">
      <c r="A380" s="1875" t="s">
        <v>351</v>
      </c>
      <c r="B380" s="1875" t="s">
        <v>877</v>
      </c>
      <c r="C380" s="1875" t="s">
        <v>651</v>
      </c>
      <c r="D380" s="1876" t="s">
        <v>154</v>
      </c>
      <c r="E380" s="1876" t="s">
        <v>354</v>
      </c>
      <c r="F380" s="1876" t="s">
        <v>355</v>
      </c>
      <c r="G380" s="1876" t="s">
        <v>356</v>
      </c>
      <c r="H380" s="1877">
        <v>772.61007999999993</v>
      </c>
      <c r="I380" s="1877">
        <v>400</v>
      </c>
      <c r="J380" s="1876" t="s">
        <v>357</v>
      </c>
      <c r="K380" s="1878">
        <v>44449</v>
      </c>
      <c r="L380" s="1876" t="s">
        <v>358</v>
      </c>
      <c r="M380" s="1878">
        <v>48142</v>
      </c>
      <c r="N380" s="1876" t="s">
        <v>359</v>
      </c>
      <c r="O380" s="1880">
        <v>46316</v>
      </c>
      <c r="P380" s="1875" t="s">
        <v>360</v>
      </c>
      <c r="Q380" s="1875" t="s">
        <v>460</v>
      </c>
      <c r="R380" s="1875" t="s">
        <v>671</v>
      </c>
      <c r="S380" s="1876" t="s">
        <v>361</v>
      </c>
      <c r="T380" s="1879" t="s">
        <v>653</v>
      </c>
      <c r="U380" s="1876" t="s">
        <v>360</v>
      </c>
      <c r="V380" s="1876" t="s">
        <v>363</v>
      </c>
      <c r="W380" s="1876" t="s">
        <v>360</v>
      </c>
      <c r="X380" s="1876" t="s">
        <v>154</v>
      </c>
      <c r="Y380" s="1876" t="s">
        <v>364</v>
      </c>
      <c r="Z380" s="1876" t="s">
        <v>154</v>
      </c>
      <c r="AA380" s="1876" t="s">
        <v>154</v>
      </c>
      <c r="AB380" s="1876" t="s">
        <v>154</v>
      </c>
      <c r="AC380" s="1876" t="s">
        <v>154</v>
      </c>
      <c r="AD380" s="1876" t="s">
        <v>154</v>
      </c>
      <c r="AE380" s="1876" t="s">
        <v>154</v>
      </c>
      <c r="AF380" s="1876" t="s">
        <v>359</v>
      </c>
      <c r="AG380" s="1875" t="s">
        <v>365</v>
      </c>
      <c r="AH380" s="1876" t="s">
        <v>366</v>
      </c>
      <c r="AI380" s="1876" t="s">
        <v>240</v>
      </c>
      <c r="AJ380" s="1876" t="s">
        <v>367</v>
      </c>
      <c r="AK380" s="1875" t="s">
        <v>368</v>
      </c>
      <c r="AL380" s="1876" t="s">
        <v>360</v>
      </c>
      <c r="AM380" s="1875" t="s">
        <v>154</v>
      </c>
    </row>
    <row r="381" spans="1:39" ht="79.2">
      <c r="A381" s="1875" t="s">
        <v>351</v>
      </c>
      <c r="B381" s="1875" t="s">
        <v>878</v>
      </c>
      <c r="C381" s="1875" t="s">
        <v>651</v>
      </c>
      <c r="D381" s="1876" t="s">
        <v>154</v>
      </c>
      <c r="E381" s="1876" t="s">
        <v>354</v>
      </c>
      <c r="F381" s="1876" t="s">
        <v>355</v>
      </c>
      <c r="G381" s="1876" t="s">
        <v>356</v>
      </c>
      <c r="H381" s="1877">
        <v>6953.4907499999999</v>
      </c>
      <c r="I381" s="1877">
        <v>3600</v>
      </c>
      <c r="J381" s="1876" t="s">
        <v>357</v>
      </c>
      <c r="K381" s="1878">
        <v>44449</v>
      </c>
      <c r="L381" s="1876" t="s">
        <v>358</v>
      </c>
      <c r="M381" s="1878">
        <v>48142</v>
      </c>
      <c r="N381" s="1876" t="s">
        <v>359</v>
      </c>
      <c r="O381" s="1880">
        <v>46316</v>
      </c>
      <c r="P381" s="1875" t="s">
        <v>360</v>
      </c>
      <c r="Q381" s="1875" t="s">
        <v>502</v>
      </c>
      <c r="R381" s="1875" t="s">
        <v>671</v>
      </c>
      <c r="S381" s="1876" t="s">
        <v>361</v>
      </c>
      <c r="T381" s="1879" t="s">
        <v>653</v>
      </c>
      <c r="U381" s="1876" t="s">
        <v>360</v>
      </c>
      <c r="V381" s="1876" t="s">
        <v>363</v>
      </c>
      <c r="W381" s="1876" t="s">
        <v>360</v>
      </c>
      <c r="X381" s="1876" t="s">
        <v>154</v>
      </c>
      <c r="Y381" s="1876" t="s">
        <v>364</v>
      </c>
      <c r="Z381" s="1876" t="s">
        <v>154</v>
      </c>
      <c r="AA381" s="1876" t="s">
        <v>154</v>
      </c>
      <c r="AB381" s="1876" t="s">
        <v>154</v>
      </c>
      <c r="AC381" s="1876" t="s">
        <v>154</v>
      </c>
      <c r="AD381" s="1876" t="s">
        <v>154</v>
      </c>
      <c r="AE381" s="1876" t="s">
        <v>154</v>
      </c>
      <c r="AF381" s="1876" t="s">
        <v>359</v>
      </c>
      <c r="AG381" s="1875" t="s">
        <v>365</v>
      </c>
      <c r="AH381" s="1876" t="s">
        <v>366</v>
      </c>
      <c r="AI381" s="1876" t="s">
        <v>240</v>
      </c>
      <c r="AJ381" s="1876" t="s">
        <v>367</v>
      </c>
      <c r="AK381" s="1875" t="s">
        <v>368</v>
      </c>
      <c r="AL381" s="1876" t="s">
        <v>360</v>
      </c>
      <c r="AM381" s="1875" t="s">
        <v>154</v>
      </c>
    </row>
    <row r="382" spans="1:39" ht="79.2">
      <c r="A382" s="1875" t="s">
        <v>351</v>
      </c>
      <c r="B382" s="1875" t="s">
        <v>879</v>
      </c>
      <c r="C382" s="1875" t="s">
        <v>651</v>
      </c>
      <c r="D382" s="1876" t="s">
        <v>154</v>
      </c>
      <c r="E382" s="1876" t="s">
        <v>354</v>
      </c>
      <c r="F382" s="1876" t="s">
        <v>355</v>
      </c>
      <c r="G382" s="1876" t="s">
        <v>356</v>
      </c>
      <c r="H382" s="1877">
        <v>2317.83025</v>
      </c>
      <c r="I382" s="1877">
        <v>1200</v>
      </c>
      <c r="J382" s="1876" t="s">
        <v>357</v>
      </c>
      <c r="K382" s="1878">
        <v>44449</v>
      </c>
      <c r="L382" s="1876" t="s">
        <v>358</v>
      </c>
      <c r="M382" s="1878">
        <v>48142</v>
      </c>
      <c r="N382" s="1876" t="s">
        <v>359</v>
      </c>
      <c r="O382" s="1880">
        <v>46316</v>
      </c>
      <c r="P382" s="1875" t="s">
        <v>360</v>
      </c>
      <c r="Q382" s="1875" t="s">
        <v>462</v>
      </c>
      <c r="R382" s="1875" t="s">
        <v>671</v>
      </c>
      <c r="S382" s="1876" t="s">
        <v>361</v>
      </c>
      <c r="T382" s="1879" t="s">
        <v>653</v>
      </c>
      <c r="U382" s="1876" t="s">
        <v>360</v>
      </c>
      <c r="V382" s="1876" t="s">
        <v>363</v>
      </c>
      <c r="W382" s="1876" t="s">
        <v>360</v>
      </c>
      <c r="X382" s="1876" t="s">
        <v>154</v>
      </c>
      <c r="Y382" s="1876" t="s">
        <v>364</v>
      </c>
      <c r="Z382" s="1876" t="s">
        <v>154</v>
      </c>
      <c r="AA382" s="1876" t="s">
        <v>154</v>
      </c>
      <c r="AB382" s="1876" t="s">
        <v>154</v>
      </c>
      <c r="AC382" s="1876" t="s">
        <v>154</v>
      </c>
      <c r="AD382" s="1876" t="s">
        <v>154</v>
      </c>
      <c r="AE382" s="1876" t="s">
        <v>154</v>
      </c>
      <c r="AF382" s="1876" t="s">
        <v>359</v>
      </c>
      <c r="AG382" s="1875" t="s">
        <v>365</v>
      </c>
      <c r="AH382" s="1876" t="s">
        <v>366</v>
      </c>
      <c r="AI382" s="1876" t="s">
        <v>240</v>
      </c>
      <c r="AJ382" s="1876" t="s">
        <v>367</v>
      </c>
      <c r="AK382" s="1875" t="s">
        <v>368</v>
      </c>
      <c r="AL382" s="1876" t="s">
        <v>360</v>
      </c>
      <c r="AM382" s="1875" t="s">
        <v>154</v>
      </c>
    </row>
    <row r="383" spans="1:39" ht="79.2">
      <c r="A383" s="1875" t="s">
        <v>351</v>
      </c>
      <c r="B383" s="1875" t="s">
        <v>880</v>
      </c>
      <c r="C383" s="1875" t="s">
        <v>651</v>
      </c>
      <c r="D383" s="1876" t="s">
        <v>154</v>
      </c>
      <c r="E383" s="1876" t="s">
        <v>354</v>
      </c>
      <c r="F383" s="1876" t="s">
        <v>355</v>
      </c>
      <c r="G383" s="1876" t="s">
        <v>356</v>
      </c>
      <c r="H383" s="1877">
        <v>772.61007999999993</v>
      </c>
      <c r="I383" s="1877">
        <v>400</v>
      </c>
      <c r="J383" s="1876" t="s">
        <v>357</v>
      </c>
      <c r="K383" s="1878">
        <v>44449</v>
      </c>
      <c r="L383" s="1876" t="s">
        <v>358</v>
      </c>
      <c r="M383" s="1878">
        <v>48142</v>
      </c>
      <c r="N383" s="1876" t="s">
        <v>359</v>
      </c>
      <c r="O383" s="1880">
        <v>46316</v>
      </c>
      <c r="P383" s="1875" t="s">
        <v>360</v>
      </c>
      <c r="Q383" s="1875" t="s">
        <v>460</v>
      </c>
      <c r="R383" s="1875" t="s">
        <v>671</v>
      </c>
      <c r="S383" s="1876" t="s">
        <v>361</v>
      </c>
      <c r="T383" s="1879" t="s">
        <v>653</v>
      </c>
      <c r="U383" s="1876" t="s">
        <v>360</v>
      </c>
      <c r="V383" s="1876" t="s">
        <v>363</v>
      </c>
      <c r="W383" s="1876" t="s">
        <v>360</v>
      </c>
      <c r="X383" s="1876" t="s">
        <v>154</v>
      </c>
      <c r="Y383" s="1876" t="s">
        <v>364</v>
      </c>
      <c r="Z383" s="1876" t="s">
        <v>154</v>
      </c>
      <c r="AA383" s="1876" t="s">
        <v>154</v>
      </c>
      <c r="AB383" s="1876" t="s">
        <v>154</v>
      </c>
      <c r="AC383" s="1876" t="s">
        <v>154</v>
      </c>
      <c r="AD383" s="1876" t="s">
        <v>154</v>
      </c>
      <c r="AE383" s="1876" t="s">
        <v>154</v>
      </c>
      <c r="AF383" s="1876" t="s">
        <v>359</v>
      </c>
      <c r="AG383" s="1875" t="s">
        <v>365</v>
      </c>
      <c r="AH383" s="1876" t="s">
        <v>366</v>
      </c>
      <c r="AI383" s="1876" t="s">
        <v>240</v>
      </c>
      <c r="AJ383" s="1876" t="s">
        <v>367</v>
      </c>
      <c r="AK383" s="1875" t="s">
        <v>368</v>
      </c>
      <c r="AL383" s="1876" t="s">
        <v>360</v>
      </c>
      <c r="AM383" s="1875" t="s">
        <v>154</v>
      </c>
    </row>
    <row r="384" spans="1:39" ht="79.2">
      <c r="A384" s="1875" t="s">
        <v>351</v>
      </c>
      <c r="B384" s="1875" t="s">
        <v>881</v>
      </c>
      <c r="C384" s="1875" t="s">
        <v>651</v>
      </c>
      <c r="D384" s="1876" t="s">
        <v>154</v>
      </c>
      <c r="E384" s="1876" t="s">
        <v>354</v>
      </c>
      <c r="F384" s="1876" t="s">
        <v>355</v>
      </c>
      <c r="G384" s="1876" t="s">
        <v>356</v>
      </c>
      <c r="H384" s="1877">
        <v>1545.2201700000001</v>
      </c>
      <c r="I384" s="1877">
        <v>800</v>
      </c>
      <c r="J384" s="1876" t="s">
        <v>357</v>
      </c>
      <c r="K384" s="1878">
        <v>44449</v>
      </c>
      <c r="L384" s="1876" t="s">
        <v>358</v>
      </c>
      <c r="M384" s="1878">
        <v>48142</v>
      </c>
      <c r="N384" s="1876" t="s">
        <v>359</v>
      </c>
      <c r="O384" s="1880">
        <v>46316</v>
      </c>
      <c r="P384" s="1875" t="s">
        <v>360</v>
      </c>
      <c r="Q384" s="1875" t="s">
        <v>458</v>
      </c>
      <c r="R384" s="1875" t="s">
        <v>671</v>
      </c>
      <c r="S384" s="1876" t="s">
        <v>361</v>
      </c>
      <c r="T384" s="1879" t="s">
        <v>653</v>
      </c>
      <c r="U384" s="1876" t="s">
        <v>360</v>
      </c>
      <c r="V384" s="1876" t="s">
        <v>363</v>
      </c>
      <c r="W384" s="1876" t="s">
        <v>360</v>
      </c>
      <c r="X384" s="1876" t="s">
        <v>154</v>
      </c>
      <c r="Y384" s="1876" t="s">
        <v>364</v>
      </c>
      <c r="Z384" s="1876" t="s">
        <v>154</v>
      </c>
      <c r="AA384" s="1876" t="s">
        <v>154</v>
      </c>
      <c r="AB384" s="1876" t="s">
        <v>154</v>
      </c>
      <c r="AC384" s="1876" t="s">
        <v>154</v>
      </c>
      <c r="AD384" s="1876" t="s">
        <v>154</v>
      </c>
      <c r="AE384" s="1876" t="s">
        <v>154</v>
      </c>
      <c r="AF384" s="1876" t="s">
        <v>359</v>
      </c>
      <c r="AG384" s="1875" t="s">
        <v>365</v>
      </c>
      <c r="AH384" s="1876" t="s">
        <v>366</v>
      </c>
      <c r="AI384" s="1876" t="s">
        <v>240</v>
      </c>
      <c r="AJ384" s="1876" t="s">
        <v>367</v>
      </c>
      <c r="AK384" s="1875" t="s">
        <v>368</v>
      </c>
      <c r="AL384" s="1876" t="s">
        <v>360</v>
      </c>
      <c r="AM384" s="1875" t="s">
        <v>154</v>
      </c>
    </row>
    <row r="385" spans="1:39" ht="79.2">
      <c r="A385" s="1875" t="s">
        <v>351</v>
      </c>
      <c r="B385" s="1875" t="s">
        <v>882</v>
      </c>
      <c r="C385" s="1875" t="s">
        <v>651</v>
      </c>
      <c r="D385" s="1876" t="s">
        <v>154</v>
      </c>
      <c r="E385" s="1876" t="s">
        <v>354</v>
      </c>
      <c r="F385" s="1876" t="s">
        <v>355</v>
      </c>
      <c r="G385" s="1876" t="s">
        <v>356</v>
      </c>
      <c r="H385" s="1877">
        <v>16997.42182</v>
      </c>
      <c r="I385" s="1877">
        <v>8800</v>
      </c>
      <c r="J385" s="1876" t="s">
        <v>357</v>
      </c>
      <c r="K385" s="1878">
        <v>44449</v>
      </c>
      <c r="L385" s="1876" t="s">
        <v>358</v>
      </c>
      <c r="M385" s="1878">
        <v>48142</v>
      </c>
      <c r="N385" s="1876" t="s">
        <v>359</v>
      </c>
      <c r="O385" s="1880">
        <v>46316</v>
      </c>
      <c r="P385" s="1875" t="s">
        <v>360</v>
      </c>
      <c r="Q385" s="1875" t="s">
        <v>674</v>
      </c>
      <c r="R385" s="1875" t="s">
        <v>671</v>
      </c>
      <c r="S385" s="1876" t="s">
        <v>361</v>
      </c>
      <c r="T385" s="1879" t="s">
        <v>653</v>
      </c>
      <c r="U385" s="1876" t="s">
        <v>360</v>
      </c>
      <c r="V385" s="1876" t="s">
        <v>363</v>
      </c>
      <c r="W385" s="1876" t="s">
        <v>360</v>
      </c>
      <c r="X385" s="1876" t="s">
        <v>154</v>
      </c>
      <c r="Y385" s="1876" t="s">
        <v>364</v>
      </c>
      <c r="Z385" s="1876" t="s">
        <v>154</v>
      </c>
      <c r="AA385" s="1876" t="s">
        <v>154</v>
      </c>
      <c r="AB385" s="1876" t="s">
        <v>154</v>
      </c>
      <c r="AC385" s="1876" t="s">
        <v>154</v>
      </c>
      <c r="AD385" s="1876" t="s">
        <v>154</v>
      </c>
      <c r="AE385" s="1876" t="s">
        <v>154</v>
      </c>
      <c r="AF385" s="1876" t="s">
        <v>359</v>
      </c>
      <c r="AG385" s="1875" t="s">
        <v>365</v>
      </c>
      <c r="AH385" s="1876" t="s">
        <v>366</v>
      </c>
      <c r="AI385" s="1876" t="s">
        <v>240</v>
      </c>
      <c r="AJ385" s="1876" t="s">
        <v>367</v>
      </c>
      <c r="AK385" s="1875" t="s">
        <v>368</v>
      </c>
      <c r="AL385" s="1876" t="s">
        <v>360</v>
      </c>
      <c r="AM385" s="1875" t="s">
        <v>154</v>
      </c>
    </row>
    <row r="386" spans="1:39" ht="79.2">
      <c r="A386" s="1875" t="s">
        <v>351</v>
      </c>
      <c r="B386" s="1875" t="s">
        <v>883</v>
      </c>
      <c r="C386" s="1875" t="s">
        <v>651</v>
      </c>
      <c r="D386" s="1876" t="s">
        <v>154</v>
      </c>
      <c r="E386" s="1876" t="s">
        <v>354</v>
      </c>
      <c r="F386" s="1876" t="s">
        <v>355</v>
      </c>
      <c r="G386" s="1876" t="s">
        <v>356</v>
      </c>
      <c r="H386" s="1877">
        <v>772.61007999999993</v>
      </c>
      <c r="I386" s="1877">
        <v>400</v>
      </c>
      <c r="J386" s="1876" t="s">
        <v>357</v>
      </c>
      <c r="K386" s="1878">
        <v>44449</v>
      </c>
      <c r="L386" s="1876" t="s">
        <v>358</v>
      </c>
      <c r="M386" s="1878">
        <v>48142</v>
      </c>
      <c r="N386" s="1876" t="s">
        <v>359</v>
      </c>
      <c r="O386" s="1880">
        <v>46316</v>
      </c>
      <c r="P386" s="1875" t="s">
        <v>360</v>
      </c>
      <c r="Q386" s="1875" t="s">
        <v>460</v>
      </c>
      <c r="R386" s="1875" t="s">
        <v>671</v>
      </c>
      <c r="S386" s="1876" t="s">
        <v>361</v>
      </c>
      <c r="T386" s="1879" t="s">
        <v>653</v>
      </c>
      <c r="U386" s="1876" t="s">
        <v>360</v>
      </c>
      <c r="V386" s="1876" t="s">
        <v>363</v>
      </c>
      <c r="W386" s="1876" t="s">
        <v>360</v>
      </c>
      <c r="X386" s="1876" t="s">
        <v>154</v>
      </c>
      <c r="Y386" s="1876" t="s">
        <v>364</v>
      </c>
      <c r="Z386" s="1876" t="s">
        <v>154</v>
      </c>
      <c r="AA386" s="1876" t="s">
        <v>154</v>
      </c>
      <c r="AB386" s="1876" t="s">
        <v>154</v>
      </c>
      <c r="AC386" s="1876" t="s">
        <v>154</v>
      </c>
      <c r="AD386" s="1876" t="s">
        <v>154</v>
      </c>
      <c r="AE386" s="1876" t="s">
        <v>154</v>
      </c>
      <c r="AF386" s="1876" t="s">
        <v>359</v>
      </c>
      <c r="AG386" s="1875" t="s">
        <v>365</v>
      </c>
      <c r="AH386" s="1876" t="s">
        <v>366</v>
      </c>
      <c r="AI386" s="1876" t="s">
        <v>240</v>
      </c>
      <c r="AJ386" s="1876" t="s">
        <v>367</v>
      </c>
      <c r="AK386" s="1875" t="s">
        <v>368</v>
      </c>
      <c r="AL386" s="1876" t="s">
        <v>360</v>
      </c>
      <c r="AM386" s="1875" t="s">
        <v>154</v>
      </c>
    </row>
    <row r="387" spans="1:39" ht="79.2">
      <c r="A387" s="1875" t="s">
        <v>351</v>
      </c>
      <c r="B387" s="1875" t="s">
        <v>884</v>
      </c>
      <c r="C387" s="1875" t="s">
        <v>651</v>
      </c>
      <c r="D387" s="1876" t="s">
        <v>154</v>
      </c>
      <c r="E387" s="1876" t="s">
        <v>354</v>
      </c>
      <c r="F387" s="1876" t="s">
        <v>355</v>
      </c>
      <c r="G387" s="1876" t="s">
        <v>356</v>
      </c>
      <c r="H387" s="1877">
        <v>1545.2201700000001</v>
      </c>
      <c r="I387" s="1877">
        <v>800</v>
      </c>
      <c r="J387" s="1876" t="s">
        <v>357</v>
      </c>
      <c r="K387" s="1878">
        <v>44449</v>
      </c>
      <c r="L387" s="1876" t="s">
        <v>358</v>
      </c>
      <c r="M387" s="1878">
        <v>48142</v>
      </c>
      <c r="N387" s="1876" t="s">
        <v>359</v>
      </c>
      <c r="O387" s="1880">
        <v>46316</v>
      </c>
      <c r="P387" s="1875" t="s">
        <v>360</v>
      </c>
      <c r="Q387" s="1875" t="s">
        <v>458</v>
      </c>
      <c r="R387" s="1875" t="s">
        <v>671</v>
      </c>
      <c r="S387" s="1876" t="s">
        <v>361</v>
      </c>
      <c r="T387" s="1879" t="s">
        <v>653</v>
      </c>
      <c r="U387" s="1876" t="s">
        <v>360</v>
      </c>
      <c r="V387" s="1876" t="s">
        <v>363</v>
      </c>
      <c r="W387" s="1876" t="s">
        <v>360</v>
      </c>
      <c r="X387" s="1876" t="s">
        <v>154</v>
      </c>
      <c r="Y387" s="1876" t="s">
        <v>364</v>
      </c>
      <c r="Z387" s="1876" t="s">
        <v>154</v>
      </c>
      <c r="AA387" s="1876" t="s">
        <v>154</v>
      </c>
      <c r="AB387" s="1876" t="s">
        <v>154</v>
      </c>
      <c r="AC387" s="1876" t="s">
        <v>154</v>
      </c>
      <c r="AD387" s="1876" t="s">
        <v>154</v>
      </c>
      <c r="AE387" s="1876" t="s">
        <v>154</v>
      </c>
      <c r="AF387" s="1876" t="s">
        <v>359</v>
      </c>
      <c r="AG387" s="1875" t="s">
        <v>365</v>
      </c>
      <c r="AH387" s="1876" t="s">
        <v>366</v>
      </c>
      <c r="AI387" s="1876" t="s">
        <v>240</v>
      </c>
      <c r="AJ387" s="1876" t="s">
        <v>367</v>
      </c>
      <c r="AK387" s="1875" t="s">
        <v>368</v>
      </c>
      <c r="AL387" s="1876" t="s">
        <v>360</v>
      </c>
      <c r="AM387" s="1875" t="s">
        <v>154</v>
      </c>
    </row>
    <row r="388" spans="1:39" ht="79.2">
      <c r="A388" s="1875" t="s">
        <v>351</v>
      </c>
      <c r="B388" s="1875" t="s">
        <v>885</v>
      </c>
      <c r="C388" s="1875" t="s">
        <v>651</v>
      </c>
      <c r="D388" s="1876" t="s">
        <v>154</v>
      </c>
      <c r="E388" s="1876" t="s">
        <v>354</v>
      </c>
      <c r="F388" s="1876" t="s">
        <v>355</v>
      </c>
      <c r="G388" s="1876" t="s">
        <v>356</v>
      </c>
      <c r="H388" s="1877">
        <v>16997.42182</v>
      </c>
      <c r="I388" s="1877">
        <v>8800</v>
      </c>
      <c r="J388" s="1876" t="s">
        <v>357</v>
      </c>
      <c r="K388" s="1878">
        <v>44449</v>
      </c>
      <c r="L388" s="1876" t="s">
        <v>358</v>
      </c>
      <c r="M388" s="1878">
        <v>48142</v>
      </c>
      <c r="N388" s="1876" t="s">
        <v>359</v>
      </c>
      <c r="O388" s="1880">
        <v>46316</v>
      </c>
      <c r="P388" s="1875" t="s">
        <v>360</v>
      </c>
      <c r="Q388" s="1875" t="s">
        <v>674</v>
      </c>
      <c r="R388" s="1875" t="s">
        <v>671</v>
      </c>
      <c r="S388" s="1876" t="s">
        <v>361</v>
      </c>
      <c r="T388" s="1879" t="s">
        <v>653</v>
      </c>
      <c r="U388" s="1876" t="s">
        <v>360</v>
      </c>
      <c r="V388" s="1876" t="s">
        <v>363</v>
      </c>
      <c r="W388" s="1876" t="s">
        <v>360</v>
      </c>
      <c r="X388" s="1876" t="s">
        <v>154</v>
      </c>
      <c r="Y388" s="1876" t="s">
        <v>364</v>
      </c>
      <c r="Z388" s="1876" t="s">
        <v>154</v>
      </c>
      <c r="AA388" s="1876" t="s">
        <v>154</v>
      </c>
      <c r="AB388" s="1876" t="s">
        <v>154</v>
      </c>
      <c r="AC388" s="1876" t="s">
        <v>154</v>
      </c>
      <c r="AD388" s="1876" t="s">
        <v>154</v>
      </c>
      <c r="AE388" s="1876" t="s">
        <v>154</v>
      </c>
      <c r="AF388" s="1876" t="s">
        <v>359</v>
      </c>
      <c r="AG388" s="1875" t="s">
        <v>365</v>
      </c>
      <c r="AH388" s="1876" t="s">
        <v>366</v>
      </c>
      <c r="AI388" s="1876" t="s">
        <v>240</v>
      </c>
      <c r="AJ388" s="1876" t="s">
        <v>367</v>
      </c>
      <c r="AK388" s="1875" t="s">
        <v>368</v>
      </c>
      <c r="AL388" s="1876" t="s">
        <v>360</v>
      </c>
      <c r="AM388" s="1875" t="s">
        <v>154</v>
      </c>
    </row>
    <row r="389" spans="1:39" ht="79.2">
      <c r="A389" s="1875" t="s">
        <v>351</v>
      </c>
      <c r="B389" s="1875" t="s">
        <v>886</v>
      </c>
      <c r="C389" s="1875" t="s">
        <v>651</v>
      </c>
      <c r="D389" s="1876" t="s">
        <v>154</v>
      </c>
      <c r="E389" s="1876" t="s">
        <v>354</v>
      </c>
      <c r="F389" s="1876" t="s">
        <v>355</v>
      </c>
      <c r="G389" s="1876" t="s">
        <v>356</v>
      </c>
      <c r="H389" s="1877">
        <v>772.61007999999993</v>
      </c>
      <c r="I389" s="1877">
        <v>400</v>
      </c>
      <c r="J389" s="1876" t="s">
        <v>357</v>
      </c>
      <c r="K389" s="1878">
        <v>44449</v>
      </c>
      <c r="L389" s="1876" t="s">
        <v>358</v>
      </c>
      <c r="M389" s="1878">
        <v>48142</v>
      </c>
      <c r="N389" s="1876" t="s">
        <v>359</v>
      </c>
      <c r="O389" s="1880">
        <v>46316</v>
      </c>
      <c r="P389" s="1875" t="s">
        <v>360</v>
      </c>
      <c r="Q389" s="1875" t="s">
        <v>460</v>
      </c>
      <c r="R389" s="1875" t="s">
        <v>671</v>
      </c>
      <c r="S389" s="1876" t="s">
        <v>361</v>
      </c>
      <c r="T389" s="1879" t="s">
        <v>653</v>
      </c>
      <c r="U389" s="1876" t="s">
        <v>360</v>
      </c>
      <c r="V389" s="1876" t="s">
        <v>363</v>
      </c>
      <c r="W389" s="1876" t="s">
        <v>360</v>
      </c>
      <c r="X389" s="1876" t="s">
        <v>154</v>
      </c>
      <c r="Y389" s="1876" t="s">
        <v>364</v>
      </c>
      <c r="Z389" s="1876" t="s">
        <v>154</v>
      </c>
      <c r="AA389" s="1876" t="s">
        <v>154</v>
      </c>
      <c r="AB389" s="1876" t="s">
        <v>154</v>
      </c>
      <c r="AC389" s="1876" t="s">
        <v>154</v>
      </c>
      <c r="AD389" s="1876" t="s">
        <v>154</v>
      </c>
      <c r="AE389" s="1876" t="s">
        <v>154</v>
      </c>
      <c r="AF389" s="1876" t="s">
        <v>359</v>
      </c>
      <c r="AG389" s="1875" t="s">
        <v>365</v>
      </c>
      <c r="AH389" s="1876" t="s">
        <v>366</v>
      </c>
      <c r="AI389" s="1876" t="s">
        <v>240</v>
      </c>
      <c r="AJ389" s="1876" t="s">
        <v>367</v>
      </c>
      <c r="AK389" s="1875" t="s">
        <v>368</v>
      </c>
      <c r="AL389" s="1876" t="s">
        <v>360</v>
      </c>
      <c r="AM389" s="1875" t="s">
        <v>154</v>
      </c>
    </row>
    <row r="390" spans="1:39" ht="79.2">
      <c r="A390" s="1875" t="s">
        <v>351</v>
      </c>
      <c r="B390" s="1875" t="s">
        <v>887</v>
      </c>
      <c r="C390" s="1875" t="s">
        <v>651</v>
      </c>
      <c r="D390" s="1876" t="s">
        <v>154</v>
      </c>
      <c r="E390" s="1876" t="s">
        <v>354</v>
      </c>
      <c r="F390" s="1876" t="s">
        <v>355</v>
      </c>
      <c r="G390" s="1876" t="s">
        <v>356</v>
      </c>
      <c r="H390" s="1877">
        <v>23169.898370000003</v>
      </c>
      <c r="I390" s="1877">
        <v>12000</v>
      </c>
      <c r="J390" s="1876" t="s">
        <v>357</v>
      </c>
      <c r="K390" s="1878">
        <v>44452</v>
      </c>
      <c r="L390" s="1876" t="s">
        <v>358</v>
      </c>
      <c r="M390" s="1878">
        <v>48113</v>
      </c>
      <c r="N390" s="1876" t="s">
        <v>359</v>
      </c>
      <c r="O390" s="1880">
        <v>46286</v>
      </c>
      <c r="P390" s="1875" t="s">
        <v>360</v>
      </c>
      <c r="Q390" s="1875" t="s">
        <v>438</v>
      </c>
      <c r="R390" s="1875" t="s">
        <v>652</v>
      </c>
      <c r="S390" s="1876" t="s">
        <v>361</v>
      </c>
      <c r="T390" s="1879" t="s">
        <v>653</v>
      </c>
      <c r="U390" s="1876" t="s">
        <v>360</v>
      </c>
      <c r="V390" s="1876" t="s">
        <v>363</v>
      </c>
      <c r="W390" s="1876" t="s">
        <v>360</v>
      </c>
      <c r="X390" s="1876" t="s">
        <v>154</v>
      </c>
      <c r="Y390" s="1876" t="s">
        <v>364</v>
      </c>
      <c r="Z390" s="1876" t="s">
        <v>154</v>
      </c>
      <c r="AA390" s="1876" t="s">
        <v>154</v>
      </c>
      <c r="AB390" s="1876" t="s">
        <v>154</v>
      </c>
      <c r="AC390" s="1876" t="s">
        <v>154</v>
      </c>
      <c r="AD390" s="1876" t="s">
        <v>154</v>
      </c>
      <c r="AE390" s="1876" t="s">
        <v>154</v>
      </c>
      <c r="AF390" s="1876" t="s">
        <v>359</v>
      </c>
      <c r="AG390" s="1875" t="s">
        <v>365</v>
      </c>
      <c r="AH390" s="1876" t="s">
        <v>366</v>
      </c>
      <c r="AI390" s="1876" t="s">
        <v>240</v>
      </c>
      <c r="AJ390" s="1876" t="s">
        <v>367</v>
      </c>
      <c r="AK390" s="1875" t="s">
        <v>368</v>
      </c>
      <c r="AL390" s="1876" t="s">
        <v>360</v>
      </c>
      <c r="AM390" s="1875" t="s">
        <v>154</v>
      </c>
    </row>
    <row r="391" spans="1:39" ht="79.2">
      <c r="A391" s="1875" t="s">
        <v>351</v>
      </c>
      <c r="B391" s="1875" t="s">
        <v>888</v>
      </c>
      <c r="C391" s="1875" t="s">
        <v>651</v>
      </c>
      <c r="D391" s="1876" t="s">
        <v>154</v>
      </c>
      <c r="E391" s="1876" t="s">
        <v>354</v>
      </c>
      <c r="F391" s="1876" t="s">
        <v>355</v>
      </c>
      <c r="G391" s="1876" t="s">
        <v>356</v>
      </c>
      <c r="H391" s="1877">
        <v>6950.9695099999999</v>
      </c>
      <c r="I391" s="1877">
        <v>3600</v>
      </c>
      <c r="J391" s="1876" t="s">
        <v>357</v>
      </c>
      <c r="K391" s="1878">
        <v>44452</v>
      </c>
      <c r="L391" s="1876" t="s">
        <v>358</v>
      </c>
      <c r="M391" s="1878">
        <v>48113</v>
      </c>
      <c r="N391" s="1876" t="s">
        <v>359</v>
      </c>
      <c r="O391" s="1880">
        <v>46286</v>
      </c>
      <c r="P391" s="1875" t="s">
        <v>360</v>
      </c>
      <c r="Q391" s="1875" t="s">
        <v>502</v>
      </c>
      <c r="R391" s="1875" t="s">
        <v>652</v>
      </c>
      <c r="S391" s="1876" t="s">
        <v>361</v>
      </c>
      <c r="T391" s="1879" t="s">
        <v>653</v>
      </c>
      <c r="U391" s="1876" t="s">
        <v>360</v>
      </c>
      <c r="V391" s="1876" t="s">
        <v>363</v>
      </c>
      <c r="W391" s="1876" t="s">
        <v>360</v>
      </c>
      <c r="X391" s="1876" t="s">
        <v>154</v>
      </c>
      <c r="Y391" s="1876" t="s">
        <v>364</v>
      </c>
      <c r="Z391" s="1876" t="s">
        <v>154</v>
      </c>
      <c r="AA391" s="1876" t="s">
        <v>154</v>
      </c>
      <c r="AB391" s="1876" t="s">
        <v>154</v>
      </c>
      <c r="AC391" s="1876" t="s">
        <v>154</v>
      </c>
      <c r="AD391" s="1876" t="s">
        <v>154</v>
      </c>
      <c r="AE391" s="1876" t="s">
        <v>154</v>
      </c>
      <c r="AF391" s="1876" t="s">
        <v>359</v>
      </c>
      <c r="AG391" s="1875" t="s">
        <v>365</v>
      </c>
      <c r="AH391" s="1876" t="s">
        <v>366</v>
      </c>
      <c r="AI391" s="1876" t="s">
        <v>240</v>
      </c>
      <c r="AJ391" s="1876" t="s">
        <v>367</v>
      </c>
      <c r="AK391" s="1875" t="s">
        <v>368</v>
      </c>
      <c r="AL391" s="1876" t="s">
        <v>360</v>
      </c>
      <c r="AM391" s="1875" t="s">
        <v>154</v>
      </c>
    </row>
    <row r="392" spans="1:39" ht="79.2">
      <c r="A392" s="1875" t="s">
        <v>351</v>
      </c>
      <c r="B392" s="1875" t="s">
        <v>889</v>
      </c>
      <c r="C392" s="1875" t="s">
        <v>651</v>
      </c>
      <c r="D392" s="1876" t="s">
        <v>154</v>
      </c>
      <c r="E392" s="1876" t="s">
        <v>354</v>
      </c>
      <c r="F392" s="1876" t="s">
        <v>355</v>
      </c>
      <c r="G392" s="1876" t="s">
        <v>356</v>
      </c>
      <c r="H392" s="1877">
        <v>3089.3197799999998</v>
      </c>
      <c r="I392" s="1877">
        <v>1600</v>
      </c>
      <c r="J392" s="1876" t="s">
        <v>357</v>
      </c>
      <c r="K392" s="1878">
        <v>44452</v>
      </c>
      <c r="L392" s="1876" t="s">
        <v>358</v>
      </c>
      <c r="M392" s="1878">
        <v>48113</v>
      </c>
      <c r="N392" s="1876" t="s">
        <v>359</v>
      </c>
      <c r="O392" s="1880">
        <v>46286</v>
      </c>
      <c r="P392" s="1875" t="s">
        <v>360</v>
      </c>
      <c r="Q392" s="1875" t="s">
        <v>520</v>
      </c>
      <c r="R392" s="1875" t="s">
        <v>652</v>
      </c>
      <c r="S392" s="1876" t="s">
        <v>361</v>
      </c>
      <c r="T392" s="1879" t="s">
        <v>653</v>
      </c>
      <c r="U392" s="1876" t="s">
        <v>360</v>
      </c>
      <c r="V392" s="1876" t="s">
        <v>363</v>
      </c>
      <c r="W392" s="1876" t="s">
        <v>360</v>
      </c>
      <c r="X392" s="1876" t="s">
        <v>154</v>
      </c>
      <c r="Y392" s="1876" t="s">
        <v>364</v>
      </c>
      <c r="Z392" s="1876" t="s">
        <v>154</v>
      </c>
      <c r="AA392" s="1876" t="s">
        <v>154</v>
      </c>
      <c r="AB392" s="1876" t="s">
        <v>154</v>
      </c>
      <c r="AC392" s="1876" t="s">
        <v>154</v>
      </c>
      <c r="AD392" s="1876" t="s">
        <v>154</v>
      </c>
      <c r="AE392" s="1876" t="s">
        <v>154</v>
      </c>
      <c r="AF392" s="1876" t="s">
        <v>359</v>
      </c>
      <c r="AG392" s="1875" t="s">
        <v>365</v>
      </c>
      <c r="AH392" s="1876" t="s">
        <v>366</v>
      </c>
      <c r="AI392" s="1876" t="s">
        <v>240</v>
      </c>
      <c r="AJ392" s="1876" t="s">
        <v>367</v>
      </c>
      <c r="AK392" s="1875" t="s">
        <v>368</v>
      </c>
      <c r="AL392" s="1876" t="s">
        <v>360</v>
      </c>
      <c r="AM392" s="1875" t="s">
        <v>154</v>
      </c>
    </row>
    <row r="393" spans="1:39" ht="79.2">
      <c r="A393" s="1875" t="s">
        <v>351</v>
      </c>
      <c r="B393" s="1875" t="s">
        <v>890</v>
      </c>
      <c r="C393" s="1875" t="s">
        <v>651</v>
      </c>
      <c r="D393" s="1876" t="s">
        <v>154</v>
      </c>
      <c r="E393" s="1876" t="s">
        <v>354</v>
      </c>
      <c r="F393" s="1876" t="s">
        <v>355</v>
      </c>
      <c r="G393" s="1876" t="s">
        <v>356</v>
      </c>
      <c r="H393" s="1877">
        <v>7723.2994600000002</v>
      </c>
      <c r="I393" s="1877">
        <v>4000</v>
      </c>
      <c r="J393" s="1876" t="s">
        <v>357</v>
      </c>
      <c r="K393" s="1878">
        <v>44452</v>
      </c>
      <c r="L393" s="1876" t="s">
        <v>358</v>
      </c>
      <c r="M393" s="1878">
        <v>48113</v>
      </c>
      <c r="N393" s="1876" t="s">
        <v>359</v>
      </c>
      <c r="O393" s="1880">
        <v>46286</v>
      </c>
      <c r="P393" s="1875" t="s">
        <v>360</v>
      </c>
      <c r="Q393" s="1875" t="s">
        <v>451</v>
      </c>
      <c r="R393" s="1875" t="s">
        <v>652</v>
      </c>
      <c r="S393" s="1876" t="s">
        <v>361</v>
      </c>
      <c r="T393" s="1879" t="s">
        <v>653</v>
      </c>
      <c r="U393" s="1876" t="s">
        <v>360</v>
      </c>
      <c r="V393" s="1876" t="s">
        <v>363</v>
      </c>
      <c r="W393" s="1876" t="s">
        <v>360</v>
      </c>
      <c r="X393" s="1876" t="s">
        <v>154</v>
      </c>
      <c r="Y393" s="1876" t="s">
        <v>364</v>
      </c>
      <c r="Z393" s="1876" t="s">
        <v>154</v>
      </c>
      <c r="AA393" s="1876" t="s">
        <v>154</v>
      </c>
      <c r="AB393" s="1876" t="s">
        <v>154</v>
      </c>
      <c r="AC393" s="1876" t="s">
        <v>154</v>
      </c>
      <c r="AD393" s="1876" t="s">
        <v>154</v>
      </c>
      <c r="AE393" s="1876" t="s">
        <v>154</v>
      </c>
      <c r="AF393" s="1876" t="s">
        <v>359</v>
      </c>
      <c r="AG393" s="1875" t="s">
        <v>365</v>
      </c>
      <c r="AH393" s="1876" t="s">
        <v>366</v>
      </c>
      <c r="AI393" s="1876" t="s">
        <v>240</v>
      </c>
      <c r="AJ393" s="1876" t="s">
        <v>367</v>
      </c>
      <c r="AK393" s="1875" t="s">
        <v>368</v>
      </c>
      <c r="AL393" s="1876" t="s">
        <v>360</v>
      </c>
      <c r="AM393" s="1875" t="s">
        <v>154</v>
      </c>
    </row>
    <row r="394" spans="1:39" ht="79.2">
      <c r="A394" s="1875" t="s">
        <v>351</v>
      </c>
      <c r="B394" s="1875" t="s">
        <v>891</v>
      </c>
      <c r="C394" s="1875" t="s">
        <v>651</v>
      </c>
      <c r="D394" s="1876" t="s">
        <v>154</v>
      </c>
      <c r="E394" s="1876" t="s">
        <v>354</v>
      </c>
      <c r="F394" s="1876" t="s">
        <v>355</v>
      </c>
      <c r="G394" s="1876" t="s">
        <v>356</v>
      </c>
      <c r="H394" s="1877">
        <v>3089.3197799999998</v>
      </c>
      <c r="I394" s="1877">
        <v>1600</v>
      </c>
      <c r="J394" s="1876" t="s">
        <v>357</v>
      </c>
      <c r="K394" s="1878">
        <v>44452</v>
      </c>
      <c r="L394" s="1876" t="s">
        <v>358</v>
      </c>
      <c r="M394" s="1878">
        <v>48113</v>
      </c>
      <c r="N394" s="1876" t="s">
        <v>359</v>
      </c>
      <c r="O394" s="1880">
        <v>46286</v>
      </c>
      <c r="P394" s="1875" t="s">
        <v>360</v>
      </c>
      <c r="Q394" s="1875" t="s">
        <v>520</v>
      </c>
      <c r="R394" s="1875" t="s">
        <v>652</v>
      </c>
      <c r="S394" s="1876" t="s">
        <v>361</v>
      </c>
      <c r="T394" s="1879" t="s">
        <v>653</v>
      </c>
      <c r="U394" s="1876" t="s">
        <v>360</v>
      </c>
      <c r="V394" s="1876" t="s">
        <v>363</v>
      </c>
      <c r="W394" s="1876" t="s">
        <v>360</v>
      </c>
      <c r="X394" s="1876" t="s">
        <v>154</v>
      </c>
      <c r="Y394" s="1876" t="s">
        <v>364</v>
      </c>
      <c r="Z394" s="1876" t="s">
        <v>154</v>
      </c>
      <c r="AA394" s="1876" t="s">
        <v>154</v>
      </c>
      <c r="AB394" s="1876" t="s">
        <v>154</v>
      </c>
      <c r="AC394" s="1876" t="s">
        <v>154</v>
      </c>
      <c r="AD394" s="1876" t="s">
        <v>154</v>
      </c>
      <c r="AE394" s="1876" t="s">
        <v>154</v>
      </c>
      <c r="AF394" s="1876" t="s">
        <v>359</v>
      </c>
      <c r="AG394" s="1875" t="s">
        <v>365</v>
      </c>
      <c r="AH394" s="1876" t="s">
        <v>366</v>
      </c>
      <c r="AI394" s="1876" t="s">
        <v>240</v>
      </c>
      <c r="AJ394" s="1876" t="s">
        <v>367</v>
      </c>
      <c r="AK394" s="1875" t="s">
        <v>368</v>
      </c>
      <c r="AL394" s="1876" t="s">
        <v>360</v>
      </c>
      <c r="AM394" s="1875" t="s">
        <v>154</v>
      </c>
    </row>
    <row r="395" spans="1:39" ht="79.2">
      <c r="A395" s="1875" t="s">
        <v>351</v>
      </c>
      <c r="B395" s="1875" t="s">
        <v>892</v>
      </c>
      <c r="C395" s="1875" t="s">
        <v>651</v>
      </c>
      <c r="D395" s="1876" t="s">
        <v>154</v>
      </c>
      <c r="E395" s="1876" t="s">
        <v>354</v>
      </c>
      <c r="F395" s="1876" t="s">
        <v>355</v>
      </c>
      <c r="G395" s="1876" t="s">
        <v>356</v>
      </c>
      <c r="H395" s="1877">
        <v>87273.283870000014</v>
      </c>
      <c r="I395" s="1877">
        <v>45200</v>
      </c>
      <c r="J395" s="1876" t="s">
        <v>357</v>
      </c>
      <c r="K395" s="1878">
        <v>44452</v>
      </c>
      <c r="L395" s="1876" t="s">
        <v>358</v>
      </c>
      <c r="M395" s="1878">
        <v>48113</v>
      </c>
      <c r="N395" s="1876" t="s">
        <v>359</v>
      </c>
      <c r="O395" s="1880">
        <v>46286</v>
      </c>
      <c r="P395" s="1875" t="s">
        <v>360</v>
      </c>
      <c r="Q395" s="1875" t="s">
        <v>893</v>
      </c>
      <c r="R395" s="1875" t="s">
        <v>652</v>
      </c>
      <c r="S395" s="1876" t="s">
        <v>361</v>
      </c>
      <c r="T395" s="1879" t="s">
        <v>653</v>
      </c>
      <c r="U395" s="1876" t="s">
        <v>360</v>
      </c>
      <c r="V395" s="1876" t="s">
        <v>363</v>
      </c>
      <c r="W395" s="1876" t="s">
        <v>360</v>
      </c>
      <c r="X395" s="1876" t="s">
        <v>154</v>
      </c>
      <c r="Y395" s="1876" t="s">
        <v>364</v>
      </c>
      <c r="Z395" s="1876" t="s">
        <v>154</v>
      </c>
      <c r="AA395" s="1876" t="s">
        <v>154</v>
      </c>
      <c r="AB395" s="1876" t="s">
        <v>154</v>
      </c>
      <c r="AC395" s="1876" t="s">
        <v>154</v>
      </c>
      <c r="AD395" s="1876" t="s">
        <v>154</v>
      </c>
      <c r="AE395" s="1876" t="s">
        <v>154</v>
      </c>
      <c r="AF395" s="1876" t="s">
        <v>359</v>
      </c>
      <c r="AG395" s="1875" t="s">
        <v>365</v>
      </c>
      <c r="AH395" s="1876" t="s">
        <v>366</v>
      </c>
      <c r="AI395" s="1876" t="s">
        <v>240</v>
      </c>
      <c r="AJ395" s="1876" t="s">
        <v>367</v>
      </c>
      <c r="AK395" s="1875" t="s">
        <v>368</v>
      </c>
      <c r="AL395" s="1876" t="s">
        <v>360</v>
      </c>
      <c r="AM395" s="1875" t="s">
        <v>154</v>
      </c>
    </row>
    <row r="396" spans="1:39" ht="79.2">
      <c r="A396" s="1875" t="s">
        <v>351</v>
      </c>
      <c r="B396" s="1875" t="s">
        <v>894</v>
      </c>
      <c r="C396" s="1875" t="s">
        <v>651</v>
      </c>
      <c r="D396" s="1876" t="s">
        <v>154</v>
      </c>
      <c r="E396" s="1876" t="s">
        <v>354</v>
      </c>
      <c r="F396" s="1876" t="s">
        <v>355</v>
      </c>
      <c r="G396" s="1876" t="s">
        <v>356</v>
      </c>
      <c r="H396" s="1877">
        <v>86504.507270000002</v>
      </c>
      <c r="I396" s="1877">
        <v>44800</v>
      </c>
      <c r="J396" s="1876" t="s">
        <v>357</v>
      </c>
      <c r="K396" s="1878">
        <v>44452</v>
      </c>
      <c r="L396" s="1876" t="s">
        <v>358</v>
      </c>
      <c r="M396" s="1878">
        <v>48142</v>
      </c>
      <c r="N396" s="1876" t="s">
        <v>359</v>
      </c>
      <c r="O396" s="1880">
        <v>46316</v>
      </c>
      <c r="P396" s="1875" t="s">
        <v>360</v>
      </c>
      <c r="Q396" s="1875" t="s">
        <v>895</v>
      </c>
      <c r="R396" s="1875" t="s">
        <v>671</v>
      </c>
      <c r="S396" s="1876" t="s">
        <v>361</v>
      </c>
      <c r="T396" s="1879" t="s">
        <v>653</v>
      </c>
      <c r="U396" s="1876" t="s">
        <v>360</v>
      </c>
      <c r="V396" s="1876" t="s">
        <v>363</v>
      </c>
      <c r="W396" s="1876" t="s">
        <v>360</v>
      </c>
      <c r="X396" s="1876" t="s">
        <v>154</v>
      </c>
      <c r="Y396" s="1876" t="s">
        <v>364</v>
      </c>
      <c r="Z396" s="1876" t="s">
        <v>154</v>
      </c>
      <c r="AA396" s="1876" t="s">
        <v>154</v>
      </c>
      <c r="AB396" s="1876" t="s">
        <v>154</v>
      </c>
      <c r="AC396" s="1876" t="s">
        <v>154</v>
      </c>
      <c r="AD396" s="1876" t="s">
        <v>154</v>
      </c>
      <c r="AE396" s="1876" t="s">
        <v>154</v>
      </c>
      <c r="AF396" s="1876" t="s">
        <v>359</v>
      </c>
      <c r="AG396" s="1875" t="s">
        <v>365</v>
      </c>
      <c r="AH396" s="1876" t="s">
        <v>366</v>
      </c>
      <c r="AI396" s="1876" t="s">
        <v>240</v>
      </c>
      <c r="AJ396" s="1876" t="s">
        <v>367</v>
      </c>
      <c r="AK396" s="1875" t="s">
        <v>368</v>
      </c>
      <c r="AL396" s="1876" t="s">
        <v>360</v>
      </c>
      <c r="AM396" s="1875" t="s">
        <v>154</v>
      </c>
    </row>
    <row r="397" spans="1:39" ht="79.2">
      <c r="A397" s="1875" t="s">
        <v>351</v>
      </c>
      <c r="B397" s="1875" t="s">
        <v>896</v>
      </c>
      <c r="C397" s="1875" t="s">
        <v>651</v>
      </c>
      <c r="D397" s="1876" t="s">
        <v>154</v>
      </c>
      <c r="E397" s="1876" t="s">
        <v>354</v>
      </c>
      <c r="F397" s="1876" t="s">
        <v>355</v>
      </c>
      <c r="G397" s="1876" t="s">
        <v>356</v>
      </c>
      <c r="H397" s="1877">
        <v>23943.21183</v>
      </c>
      <c r="I397" s="1877">
        <v>12400</v>
      </c>
      <c r="J397" s="1876" t="s">
        <v>357</v>
      </c>
      <c r="K397" s="1878">
        <v>44452</v>
      </c>
      <c r="L397" s="1876" t="s">
        <v>358</v>
      </c>
      <c r="M397" s="1878">
        <v>48142</v>
      </c>
      <c r="N397" s="1876" t="s">
        <v>359</v>
      </c>
      <c r="O397" s="1880">
        <v>46316</v>
      </c>
      <c r="P397" s="1875" t="s">
        <v>360</v>
      </c>
      <c r="Q397" s="1875" t="s">
        <v>719</v>
      </c>
      <c r="R397" s="1875" t="s">
        <v>671</v>
      </c>
      <c r="S397" s="1876" t="s">
        <v>361</v>
      </c>
      <c r="T397" s="1879" t="s">
        <v>653</v>
      </c>
      <c r="U397" s="1876" t="s">
        <v>360</v>
      </c>
      <c r="V397" s="1876" t="s">
        <v>363</v>
      </c>
      <c r="W397" s="1876" t="s">
        <v>360</v>
      </c>
      <c r="X397" s="1876" t="s">
        <v>154</v>
      </c>
      <c r="Y397" s="1876" t="s">
        <v>364</v>
      </c>
      <c r="Z397" s="1876" t="s">
        <v>154</v>
      </c>
      <c r="AA397" s="1876" t="s">
        <v>154</v>
      </c>
      <c r="AB397" s="1876" t="s">
        <v>154</v>
      </c>
      <c r="AC397" s="1876" t="s">
        <v>154</v>
      </c>
      <c r="AD397" s="1876" t="s">
        <v>154</v>
      </c>
      <c r="AE397" s="1876" t="s">
        <v>154</v>
      </c>
      <c r="AF397" s="1876" t="s">
        <v>359</v>
      </c>
      <c r="AG397" s="1875" t="s">
        <v>365</v>
      </c>
      <c r="AH397" s="1876" t="s">
        <v>366</v>
      </c>
      <c r="AI397" s="1876" t="s">
        <v>240</v>
      </c>
      <c r="AJ397" s="1876" t="s">
        <v>367</v>
      </c>
      <c r="AK397" s="1875" t="s">
        <v>368</v>
      </c>
      <c r="AL397" s="1876" t="s">
        <v>360</v>
      </c>
      <c r="AM397" s="1875" t="s">
        <v>154</v>
      </c>
    </row>
    <row r="398" spans="1:39" ht="79.2">
      <c r="A398" s="1875" t="s">
        <v>351</v>
      </c>
      <c r="B398" s="1875" t="s">
        <v>897</v>
      </c>
      <c r="C398" s="1875" t="s">
        <v>651</v>
      </c>
      <c r="D398" s="1876" t="s">
        <v>154</v>
      </c>
      <c r="E398" s="1876" t="s">
        <v>354</v>
      </c>
      <c r="F398" s="1876" t="s">
        <v>355</v>
      </c>
      <c r="G398" s="1876" t="s">
        <v>356</v>
      </c>
      <c r="H398" s="1877">
        <v>6178.8933799999995</v>
      </c>
      <c r="I398" s="1877">
        <v>3200</v>
      </c>
      <c r="J398" s="1876" t="s">
        <v>357</v>
      </c>
      <c r="K398" s="1878">
        <v>44452</v>
      </c>
      <c r="L398" s="1876" t="s">
        <v>358</v>
      </c>
      <c r="M398" s="1878">
        <v>48142</v>
      </c>
      <c r="N398" s="1876" t="s">
        <v>359</v>
      </c>
      <c r="O398" s="1880">
        <v>46316</v>
      </c>
      <c r="P398" s="1875" t="s">
        <v>360</v>
      </c>
      <c r="Q398" s="1875" t="s">
        <v>456</v>
      </c>
      <c r="R398" s="1875" t="s">
        <v>671</v>
      </c>
      <c r="S398" s="1876" t="s">
        <v>361</v>
      </c>
      <c r="T398" s="1879" t="s">
        <v>653</v>
      </c>
      <c r="U398" s="1876" t="s">
        <v>360</v>
      </c>
      <c r="V398" s="1876" t="s">
        <v>363</v>
      </c>
      <c r="W398" s="1876" t="s">
        <v>360</v>
      </c>
      <c r="X398" s="1876" t="s">
        <v>154</v>
      </c>
      <c r="Y398" s="1876" t="s">
        <v>364</v>
      </c>
      <c r="Z398" s="1876" t="s">
        <v>154</v>
      </c>
      <c r="AA398" s="1876" t="s">
        <v>154</v>
      </c>
      <c r="AB398" s="1876" t="s">
        <v>154</v>
      </c>
      <c r="AC398" s="1876" t="s">
        <v>154</v>
      </c>
      <c r="AD398" s="1876" t="s">
        <v>154</v>
      </c>
      <c r="AE398" s="1876" t="s">
        <v>154</v>
      </c>
      <c r="AF398" s="1876" t="s">
        <v>359</v>
      </c>
      <c r="AG398" s="1875" t="s">
        <v>365</v>
      </c>
      <c r="AH398" s="1876" t="s">
        <v>366</v>
      </c>
      <c r="AI398" s="1876" t="s">
        <v>240</v>
      </c>
      <c r="AJ398" s="1876" t="s">
        <v>367</v>
      </c>
      <c r="AK398" s="1875" t="s">
        <v>368</v>
      </c>
      <c r="AL398" s="1876" t="s">
        <v>360</v>
      </c>
      <c r="AM398" s="1875" t="s">
        <v>154</v>
      </c>
    </row>
    <row r="399" spans="1:39" ht="79.2">
      <c r="A399" s="1875" t="s">
        <v>351</v>
      </c>
      <c r="B399" s="1875" t="s">
        <v>898</v>
      </c>
      <c r="C399" s="1875" t="s">
        <v>651</v>
      </c>
      <c r="D399" s="1876" t="s">
        <v>154</v>
      </c>
      <c r="E399" s="1876" t="s">
        <v>354</v>
      </c>
      <c r="F399" s="1876" t="s">
        <v>355</v>
      </c>
      <c r="G399" s="1876" t="s">
        <v>356</v>
      </c>
      <c r="H399" s="1877">
        <v>2317.08502</v>
      </c>
      <c r="I399" s="1877">
        <v>1200</v>
      </c>
      <c r="J399" s="1876" t="s">
        <v>357</v>
      </c>
      <c r="K399" s="1878">
        <v>44452</v>
      </c>
      <c r="L399" s="1876" t="s">
        <v>358</v>
      </c>
      <c r="M399" s="1878">
        <v>48142</v>
      </c>
      <c r="N399" s="1876" t="s">
        <v>359</v>
      </c>
      <c r="O399" s="1880">
        <v>46316</v>
      </c>
      <c r="P399" s="1875" t="s">
        <v>360</v>
      </c>
      <c r="Q399" s="1875" t="s">
        <v>462</v>
      </c>
      <c r="R399" s="1875" t="s">
        <v>671</v>
      </c>
      <c r="S399" s="1876" t="s">
        <v>361</v>
      </c>
      <c r="T399" s="1879" t="s">
        <v>653</v>
      </c>
      <c r="U399" s="1876" t="s">
        <v>360</v>
      </c>
      <c r="V399" s="1876" t="s">
        <v>363</v>
      </c>
      <c r="W399" s="1876" t="s">
        <v>360</v>
      </c>
      <c r="X399" s="1876" t="s">
        <v>154</v>
      </c>
      <c r="Y399" s="1876" t="s">
        <v>364</v>
      </c>
      <c r="Z399" s="1876" t="s">
        <v>154</v>
      </c>
      <c r="AA399" s="1876" t="s">
        <v>154</v>
      </c>
      <c r="AB399" s="1876" t="s">
        <v>154</v>
      </c>
      <c r="AC399" s="1876" t="s">
        <v>154</v>
      </c>
      <c r="AD399" s="1876" t="s">
        <v>154</v>
      </c>
      <c r="AE399" s="1876" t="s">
        <v>154</v>
      </c>
      <c r="AF399" s="1876" t="s">
        <v>359</v>
      </c>
      <c r="AG399" s="1875" t="s">
        <v>365</v>
      </c>
      <c r="AH399" s="1876" t="s">
        <v>366</v>
      </c>
      <c r="AI399" s="1876" t="s">
        <v>240</v>
      </c>
      <c r="AJ399" s="1876" t="s">
        <v>367</v>
      </c>
      <c r="AK399" s="1875" t="s">
        <v>368</v>
      </c>
      <c r="AL399" s="1876" t="s">
        <v>360</v>
      </c>
      <c r="AM399" s="1875" t="s">
        <v>154</v>
      </c>
    </row>
    <row r="400" spans="1:39" ht="79.2">
      <c r="A400" s="1875" t="s">
        <v>351</v>
      </c>
      <c r="B400" s="1875" t="s">
        <v>899</v>
      </c>
      <c r="C400" s="1875" t="s">
        <v>651</v>
      </c>
      <c r="D400" s="1876" t="s">
        <v>154</v>
      </c>
      <c r="E400" s="1876" t="s">
        <v>354</v>
      </c>
      <c r="F400" s="1876" t="s">
        <v>355</v>
      </c>
      <c r="G400" s="1876" t="s">
        <v>356</v>
      </c>
      <c r="H400" s="1877">
        <v>6951.2550499999998</v>
      </c>
      <c r="I400" s="1877">
        <v>3600</v>
      </c>
      <c r="J400" s="1876" t="s">
        <v>357</v>
      </c>
      <c r="K400" s="1878">
        <v>44452</v>
      </c>
      <c r="L400" s="1876" t="s">
        <v>358</v>
      </c>
      <c r="M400" s="1878">
        <v>48142</v>
      </c>
      <c r="N400" s="1876" t="s">
        <v>359</v>
      </c>
      <c r="O400" s="1880">
        <v>46316</v>
      </c>
      <c r="P400" s="1875" t="s">
        <v>360</v>
      </c>
      <c r="Q400" s="1875" t="s">
        <v>502</v>
      </c>
      <c r="R400" s="1875" t="s">
        <v>671</v>
      </c>
      <c r="S400" s="1876" t="s">
        <v>361</v>
      </c>
      <c r="T400" s="1879" t="s">
        <v>653</v>
      </c>
      <c r="U400" s="1876" t="s">
        <v>360</v>
      </c>
      <c r="V400" s="1876" t="s">
        <v>363</v>
      </c>
      <c r="W400" s="1876" t="s">
        <v>360</v>
      </c>
      <c r="X400" s="1876" t="s">
        <v>154</v>
      </c>
      <c r="Y400" s="1876" t="s">
        <v>364</v>
      </c>
      <c r="Z400" s="1876" t="s">
        <v>154</v>
      </c>
      <c r="AA400" s="1876" t="s">
        <v>154</v>
      </c>
      <c r="AB400" s="1876" t="s">
        <v>154</v>
      </c>
      <c r="AC400" s="1876" t="s">
        <v>154</v>
      </c>
      <c r="AD400" s="1876" t="s">
        <v>154</v>
      </c>
      <c r="AE400" s="1876" t="s">
        <v>154</v>
      </c>
      <c r="AF400" s="1876" t="s">
        <v>359</v>
      </c>
      <c r="AG400" s="1875" t="s">
        <v>365</v>
      </c>
      <c r="AH400" s="1876" t="s">
        <v>366</v>
      </c>
      <c r="AI400" s="1876" t="s">
        <v>240</v>
      </c>
      <c r="AJ400" s="1876" t="s">
        <v>367</v>
      </c>
      <c r="AK400" s="1875" t="s">
        <v>368</v>
      </c>
      <c r="AL400" s="1876" t="s">
        <v>360</v>
      </c>
      <c r="AM400" s="1875" t="s">
        <v>154</v>
      </c>
    </row>
    <row r="401" spans="1:39" ht="79.2">
      <c r="A401" s="1875" t="s">
        <v>351</v>
      </c>
      <c r="B401" s="1875" t="s">
        <v>900</v>
      </c>
      <c r="C401" s="1875" t="s">
        <v>651</v>
      </c>
      <c r="D401" s="1876" t="s">
        <v>154</v>
      </c>
      <c r="E401" s="1876" t="s">
        <v>354</v>
      </c>
      <c r="F401" s="1876" t="s">
        <v>355</v>
      </c>
      <c r="G401" s="1876" t="s">
        <v>356</v>
      </c>
      <c r="H401" s="1877">
        <v>3861.80836</v>
      </c>
      <c r="I401" s="1877">
        <v>2000</v>
      </c>
      <c r="J401" s="1876" t="s">
        <v>357</v>
      </c>
      <c r="K401" s="1878">
        <v>44452</v>
      </c>
      <c r="L401" s="1876" t="s">
        <v>358</v>
      </c>
      <c r="M401" s="1878">
        <v>48142</v>
      </c>
      <c r="N401" s="1876" t="s">
        <v>359</v>
      </c>
      <c r="O401" s="1880">
        <v>46316</v>
      </c>
      <c r="P401" s="1875" t="s">
        <v>360</v>
      </c>
      <c r="Q401" s="1875" t="s">
        <v>397</v>
      </c>
      <c r="R401" s="1875" t="s">
        <v>671</v>
      </c>
      <c r="S401" s="1876" t="s">
        <v>361</v>
      </c>
      <c r="T401" s="1879" t="s">
        <v>653</v>
      </c>
      <c r="U401" s="1876" t="s">
        <v>360</v>
      </c>
      <c r="V401" s="1876" t="s">
        <v>363</v>
      </c>
      <c r="W401" s="1876" t="s">
        <v>360</v>
      </c>
      <c r="X401" s="1876" t="s">
        <v>154</v>
      </c>
      <c r="Y401" s="1876" t="s">
        <v>364</v>
      </c>
      <c r="Z401" s="1876" t="s">
        <v>154</v>
      </c>
      <c r="AA401" s="1876" t="s">
        <v>154</v>
      </c>
      <c r="AB401" s="1876" t="s">
        <v>154</v>
      </c>
      <c r="AC401" s="1876" t="s">
        <v>154</v>
      </c>
      <c r="AD401" s="1876" t="s">
        <v>154</v>
      </c>
      <c r="AE401" s="1876" t="s">
        <v>154</v>
      </c>
      <c r="AF401" s="1876" t="s">
        <v>359</v>
      </c>
      <c r="AG401" s="1875" t="s">
        <v>365</v>
      </c>
      <c r="AH401" s="1876" t="s">
        <v>366</v>
      </c>
      <c r="AI401" s="1876" t="s">
        <v>240</v>
      </c>
      <c r="AJ401" s="1876" t="s">
        <v>367</v>
      </c>
      <c r="AK401" s="1875" t="s">
        <v>368</v>
      </c>
      <c r="AL401" s="1876" t="s">
        <v>360</v>
      </c>
      <c r="AM401" s="1875" t="s">
        <v>154</v>
      </c>
    </row>
    <row r="402" spans="1:39" ht="79.2">
      <c r="A402" s="1875" t="s">
        <v>351</v>
      </c>
      <c r="B402" s="1875" t="s">
        <v>901</v>
      </c>
      <c r="C402" s="1875" t="s">
        <v>651</v>
      </c>
      <c r="D402" s="1876" t="s">
        <v>154</v>
      </c>
      <c r="E402" s="1876" t="s">
        <v>354</v>
      </c>
      <c r="F402" s="1876" t="s">
        <v>355</v>
      </c>
      <c r="G402" s="1876" t="s">
        <v>356</v>
      </c>
      <c r="H402" s="1877">
        <v>3861.80836</v>
      </c>
      <c r="I402" s="1877">
        <v>2000</v>
      </c>
      <c r="J402" s="1876" t="s">
        <v>357</v>
      </c>
      <c r="K402" s="1878">
        <v>44452</v>
      </c>
      <c r="L402" s="1876" t="s">
        <v>358</v>
      </c>
      <c r="M402" s="1878">
        <v>48142</v>
      </c>
      <c r="N402" s="1876" t="s">
        <v>359</v>
      </c>
      <c r="O402" s="1880">
        <v>46316</v>
      </c>
      <c r="P402" s="1875" t="s">
        <v>360</v>
      </c>
      <c r="Q402" s="1875" t="s">
        <v>397</v>
      </c>
      <c r="R402" s="1875" t="s">
        <v>671</v>
      </c>
      <c r="S402" s="1876" t="s">
        <v>361</v>
      </c>
      <c r="T402" s="1879" t="s">
        <v>653</v>
      </c>
      <c r="U402" s="1876" t="s">
        <v>360</v>
      </c>
      <c r="V402" s="1876" t="s">
        <v>363</v>
      </c>
      <c r="W402" s="1876" t="s">
        <v>360</v>
      </c>
      <c r="X402" s="1876" t="s">
        <v>154</v>
      </c>
      <c r="Y402" s="1876" t="s">
        <v>364</v>
      </c>
      <c r="Z402" s="1876" t="s">
        <v>154</v>
      </c>
      <c r="AA402" s="1876" t="s">
        <v>154</v>
      </c>
      <c r="AB402" s="1876" t="s">
        <v>154</v>
      </c>
      <c r="AC402" s="1876" t="s">
        <v>154</v>
      </c>
      <c r="AD402" s="1876" t="s">
        <v>154</v>
      </c>
      <c r="AE402" s="1876" t="s">
        <v>154</v>
      </c>
      <c r="AF402" s="1876" t="s">
        <v>359</v>
      </c>
      <c r="AG402" s="1875" t="s">
        <v>365</v>
      </c>
      <c r="AH402" s="1876" t="s">
        <v>366</v>
      </c>
      <c r="AI402" s="1876" t="s">
        <v>240</v>
      </c>
      <c r="AJ402" s="1876" t="s">
        <v>367</v>
      </c>
      <c r="AK402" s="1875" t="s">
        <v>368</v>
      </c>
      <c r="AL402" s="1876" t="s">
        <v>360</v>
      </c>
      <c r="AM402" s="1875" t="s">
        <v>154</v>
      </c>
    </row>
    <row r="403" spans="1:39" ht="79.2">
      <c r="A403" s="1875" t="s">
        <v>351</v>
      </c>
      <c r="B403" s="1875" t="s">
        <v>902</v>
      </c>
      <c r="C403" s="1875" t="s">
        <v>651</v>
      </c>
      <c r="D403" s="1876" t="s">
        <v>154</v>
      </c>
      <c r="E403" s="1876" t="s">
        <v>354</v>
      </c>
      <c r="F403" s="1876" t="s">
        <v>355</v>
      </c>
      <c r="G403" s="1876" t="s">
        <v>356</v>
      </c>
      <c r="H403" s="1877">
        <v>19303.927370000001</v>
      </c>
      <c r="I403" s="1877">
        <v>10000</v>
      </c>
      <c r="J403" s="1876" t="s">
        <v>357</v>
      </c>
      <c r="K403" s="1878">
        <v>44453</v>
      </c>
      <c r="L403" s="1876" t="s">
        <v>358</v>
      </c>
      <c r="M403" s="1878">
        <v>48142</v>
      </c>
      <c r="N403" s="1876" t="s">
        <v>359</v>
      </c>
      <c r="O403" s="1880">
        <v>46316</v>
      </c>
      <c r="P403" s="1875" t="s">
        <v>360</v>
      </c>
      <c r="Q403" s="1875" t="s">
        <v>697</v>
      </c>
      <c r="R403" s="1875" t="s">
        <v>671</v>
      </c>
      <c r="S403" s="1876" t="s">
        <v>361</v>
      </c>
      <c r="T403" s="1879" t="s">
        <v>653</v>
      </c>
      <c r="U403" s="1876" t="s">
        <v>360</v>
      </c>
      <c r="V403" s="1876" t="s">
        <v>363</v>
      </c>
      <c r="W403" s="1876" t="s">
        <v>360</v>
      </c>
      <c r="X403" s="1876" t="s">
        <v>154</v>
      </c>
      <c r="Y403" s="1876" t="s">
        <v>364</v>
      </c>
      <c r="Z403" s="1876" t="s">
        <v>154</v>
      </c>
      <c r="AA403" s="1876" t="s">
        <v>154</v>
      </c>
      <c r="AB403" s="1876" t="s">
        <v>154</v>
      </c>
      <c r="AC403" s="1876" t="s">
        <v>154</v>
      </c>
      <c r="AD403" s="1876" t="s">
        <v>154</v>
      </c>
      <c r="AE403" s="1876" t="s">
        <v>154</v>
      </c>
      <c r="AF403" s="1876" t="s">
        <v>359</v>
      </c>
      <c r="AG403" s="1875" t="s">
        <v>365</v>
      </c>
      <c r="AH403" s="1876" t="s">
        <v>366</v>
      </c>
      <c r="AI403" s="1876" t="s">
        <v>240</v>
      </c>
      <c r="AJ403" s="1876" t="s">
        <v>367</v>
      </c>
      <c r="AK403" s="1875" t="s">
        <v>368</v>
      </c>
      <c r="AL403" s="1876" t="s">
        <v>360</v>
      </c>
      <c r="AM403" s="1875" t="s">
        <v>154</v>
      </c>
    </row>
    <row r="404" spans="1:39" ht="79.2">
      <c r="A404" s="1875" t="s">
        <v>351</v>
      </c>
      <c r="B404" s="1875" t="s">
        <v>903</v>
      </c>
      <c r="C404" s="1875" t="s">
        <v>651</v>
      </c>
      <c r="D404" s="1876" t="s">
        <v>154</v>
      </c>
      <c r="E404" s="1876" t="s">
        <v>354</v>
      </c>
      <c r="F404" s="1876" t="s">
        <v>355</v>
      </c>
      <c r="G404" s="1876" t="s">
        <v>356</v>
      </c>
      <c r="H404" s="1877">
        <v>30114.126690000001</v>
      </c>
      <c r="I404" s="1877">
        <v>15600</v>
      </c>
      <c r="J404" s="1876" t="s">
        <v>357</v>
      </c>
      <c r="K404" s="1878">
        <v>44453</v>
      </c>
      <c r="L404" s="1876" t="s">
        <v>358</v>
      </c>
      <c r="M404" s="1878">
        <v>48142</v>
      </c>
      <c r="N404" s="1876" t="s">
        <v>359</v>
      </c>
      <c r="O404" s="1880">
        <v>46316</v>
      </c>
      <c r="P404" s="1875" t="s">
        <v>360</v>
      </c>
      <c r="Q404" s="1875" t="s">
        <v>482</v>
      </c>
      <c r="R404" s="1875" t="s">
        <v>671</v>
      </c>
      <c r="S404" s="1876" t="s">
        <v>361</v>
      </c>
      <c r="T404" s="1879" t="s">
        <v>653</v>
      </c>
      <c r="U404" s="1876" t="s">
        <v>360</v>
      </c>
      <c r="V404" s="1876" t="s">
        <v>363</v>
      </c>
      <c r="W404" s="1876" t="s">
        <v>360</v>
      </c>
      <c r="X404" s="1876" t="s">
        <v>154</v>
      </c>
      <c r="Y404" s="1876" t="s">
        <v>364</v>
      </c>
      <c r="Z404" s="1876" t="s">
        <v>154</v>
      </c>
      <c r="AA404" s="1876" t="s">
        <v>154</v>
      </c>
      <c r="AB404" s="1876" t="s">
        <v>154</v>
      </c>
      <c r="AC404" s="1876" t="s">
        <v>154</v>
      </c>
      <c r="AD404" s="1876" t="s">
        <v>154</v>
      </c>
      <c r="AE404" s="1876" t="s">
        <v>154</v>
      </c>
      <c r="AF404" s="1876" t="s">
        <v>359</v>
      </c>
      <c r="AG404" s="1875" t="s">
        <v>365</v>
      </c>
      <c r="AH404" s="1876" t="s">
        <v>366</v>
      </c>
      <c r="AI404" s="1876" t="s">
        <v>240</v>
      </c>
      <c r="AJ404" s="1876" t="s">
        <v>367</v>
      </c>
      <c r="AK404" s="1875" t="s">
        <v>368</v>
      </c>
      <c r="AL404" s="1876" t="s">
        <v>360</v>
      </c>
      <c r="AM404" s="1875" t="s">
        <v>154</v>
      </c>
    </row>
    <row r="405" spans="1:39" ht="79.2">
      <c r="A405" s="1875" t="s">
        <v>351</v>
      </c>
      <c r="B405" s="1875" t="s">
        <v>904</v>
      </c>
      <c r="C405" s="1875" t="s">
        <v>651</v>
      </c>
      <c r="D405" s="1876" t="s">
        <v>154</v>
      </c>
      <c r="E405" s="1876" t="s">
        <v>354</v>
      </c>
      <c r="F405" s="1876" t="s">
        <v>355</v>
      </c>
      <c r="G405" s="1876" t="s">
        <v>356</v>
      </c>
      <c r="H405" s="1877">
        <v>11582.35642</v>
      </c>
      <c r="I405" s="1877">
        <v>6000</v>
      </c>
      <c r="J405" s="1876" t="s">
        <v>357</v>
      </c>
      <c r="K405" s="1878">
        <v>44453</v>
      </c>
      <c r="L405" s="1876" t="s">
        <v>358</v>
      </c>
      <c r="M405" s="1878">
        <v>48142</v>
      </c>
      <c r="N405" s="1876" t="s">
        <v>359</v>
      </c>
      <c r="O405" s="1880">
        <v>46316</v>
      </c>
      <c r="P405" s="1875" t="s">
        <v>360</v>
      </c>
      <c r="Q405" s="1875" t="s">
        <v>409</v>
      </c>
      <c r="R405" s="1875" t="s">
        <v>671</v>
      </c>
      <c r="S405" s="1876" t="s">
        <v>361</v>
      </c>
      <c r="T405" s="1879" t="s">
        <v>653</v>
      </c>
      <c r="U405" s="1876" t="s">
        <v>360</v>
      </c>
      <c r="V405" s="1876" t="s">
        <v>363</v>
      </c>
      <c r="W405" s="1876" t="s">
        <v>360</v>
      </c>
      <c r="X405" s="1876" t="s">
        <v>154</v>
      </c>
      <c r="Y405" s="1876" t="s">
        <v>364</v>
      </c>
      <c r="Z405" s="1876" t="s">
        <v>154</v>
      </c>
      <c r="AA405" s="1876" t="s">
        <v>154</v>
      </c>
      <c r="AB405" s="1876" t="s">
        <v>154</v>
      </c>
      <c r="AC405" s="1876" t="s">
        <v>154</v>
      </c>
      <c r="AD405" s="1876" t="s">
        <v>154</v>
      </c>
      <c r="AE405" s="1876" t="s">
        <v>154</v>
      </c>
      <c r="AF405" s="1876" t="s">
        <v>359</v>
      </c>
      <c r="AG405" s="1875" t="s">
        <v>365</v>
      </c>
      <c r="AH405" s="1876" t="s">
        <v>366</v>
      </c>
      <c r="AI405" s="1876" t="s">
        <v>240</v>
      </c>
      <c r="AJ405" s="1876" t="s">
        <v>367</v>
      </c>
      <c r="AK405" s="1875" t="s">
        <v>368</v>
      </c>
      <c r="AL405" s="1876" t="s">
        <v>360</v>
      </c>
      <c r="AM405" s="1875" t="s">
        <v>154</v>
      </c>
    </row>
    <row r="406" spans="1:39" ht="79.2">
      <c r="A406" s="1875" t="s">
        <v>351</v>
      </c>
      <c r="B406" s="1875" t="s">
        <v>905</v>
      </c>
      <c r="C406" s="1875" t="s">
        <v>651</v>
      </c>
      <c r="D406" s="1876" t="s">
        <v>154</v>
      </c>
      <c r="E406" s="1876" t="s">
        <v>354</v>
      </c>
      <c r="F406" s="1876" t="s">
        <v>355</v>
      </c>
      <c r="G406" s="1876" t="s">
        <v>356</v>
      </c>
      <c r="H406" s="1877">
        <v>30886.283790000001</v>
      </c>
      <c r="I406" s="1877">
        <v>16000</v>
      </c>
      <c r="J406" s="1876" t="s">
        <v>357</v>
      </c>
      <c r="K406" s="1878">
        <v>44453</v>
      </c>
      <c r="L406" s="1876" t="s">
        <v>358</v>
      </c>
      <c r="M406" s="1878">
        <v>48142</v>
      </c>
      <c r="N406" s="1876" t="s">
        <v>359</v>
      </c>
      <c r="O406" s="1880">
        <v>46316</v>
      </c>
      <c r="P406" s="1875" t="s">
        <v>360</v>
      </c>
      <c r="Q406" s="1875" t="s">
        <v>906</v>
      </c>
      <c r="R406" s="1875" t="s">
        <v>671</v>
      </c>
      <c r="S406" s="1876" t="s">
        <v>361</v>
      </c>
      <c r="T406" s="1879" t="s">
        <v>653</v>
      </c>
      <c r="U406" s="1876" t="s">
        <v>360</v>
      </c>
      <c r="V406" s="1876" t="s">
        <v>363</v>
      </c>
      <c r="W406" s="1876" t="s">
        <v>360</v>
      </c>
      <c r="X406" s="1876" t="s">
        <v>154</v>
      </c>
      <c r="Y406" s="1876" t="s">
        <v>364</v>
      </c>
      <c r="Z406" s="1876" t="s">
        <v>154</v>
      </c>
      <c r="AA406" s="1876" t="s">
        <v>154</v>
      </c>
      <c r="AB406" s="1876" t="s">
        <v>154</v>
      </c>
      <c r="AC406" s="1876" t="s">
        <v>154</v>
      </c>
      <c r="AD406" s="1876" t="s">
        <v>154</v>
      </c>
      <c r="AE406" s="1876" t="s">
        <v>154</v>
      </c>
      <c r="AF406" s="1876" t="s">
        <v>359</v>
      </c>
      <c r="AG406" s="1875" t="s">
        <v>365</v>
      </c>
      <c r="AH406" s="1876" t="s">
        <v>366</v>
      </c>
      <c r="AI406" s="1876" t="s">
        <v>240</v>
      </c>
      <c r="AJ406" s="1876" t="s">
        <v>367</v>
      </c>
      <c r="AK406" s="1875" t="s">
        <v>368</v>
      </c>
      <c r="AL406" s="1876" t="s">
        <v>360</v>
      </c>
      <c r="AM406" s="1875" t="s">
        <v>154</v>
      </c>
    </row>
    <row r="407" spans="1:39" ht="79.2">
      <c r="A407" s="1875" t="s">
        <v>351</v>
      </c>
      <c r="B407" s="1875" t="s">
        <v>907</v>
      </c>
      <c r="C407" s="1875" t="s">
        <v>651</v>
      </c>
      <c r="D407" s="1876" t="s">
        <v>154</v>
      </c>
      <c r="E407" s="1876" t="s">
        <v>354</v>
      </c>
      <c r="F407" s="1876" t="s">
        <v>355</v>
      </c>
      <c r="G407" s="1876" t="s">
        <v>356</v>
      </c>
      <c r="H407" s="1877">
        <v>293419.696</v>
      </c>
      <c r="I407" s="1877">
        <v>152000</v>
      </c>
      <c r="J407" s="1876" t="s">
        <v>357</v>
      </c>
      <c r="K407" s="1878">
        <v>44453</v>
      </c>
      <c r="L407" s="1876" t="s">
        <v>358</v>
      </c>
      <c r="M407" s="1878">
        <v>48142</v>
      </c>
      <c r="N407" s="1876" t="s">
        <v>359</v>
      </c>
      <c r="O407" s="1880">
        <v>46316</v>
      </c>
      <c r="P407" s="1875" t="s">
        <v>360</v>
      </c>
      <c r="Q407" s="1875" t="s">
        <v>908</v>
      </c>
      <c r="R407" s="1875" t="s">
        <v>671</v>
      </c>
      <c r="S407" s="1876" t="s">
        <v>361</v>
      </c>
      <c r="T407" s="1879" t="s">
        <v>653</v>
      </c>
      <c r="U407" s="1876" t="s">
        <v>360</v>
      </c>
      <c r="V407" s="1876" t="s">
        <v>363</v>
      </c>
      <c r="W407" s="1876" t="s">
        <v>360</v>
      </c>
      <c r="X407" s="1876" t="s">
        <v>154</v>
      </c>
      <c r="Y407" s="1876" t="s">
        <v>364</v>
      </c>
      <c r="Z407" s="1876" t="s">
        <v>154</v>
      </c>
      <c r="AA407" s="1876" t="s">
        <v>154</v>
      </c>
      <c r="AB407" s="1876" t="s">
        <v>154</v>
      </c>
      <c r="AC407" s="1876" t="s">
        <v>154</v>
      </c>
      <c r="AD407" s="1876" t="s">
        <v>154</v>
      </c>
      <c r="AE407" s="1876" t="s">
        <v>154</v>
      </c>
      <c r="AF407" s="1876" t="s">
        <v>359</v>
      </c>
      <c r="AG407" s="1875" t="s">
        <v>365</v>
      </c>
      <c r="AH407" s="1876" t="s">
        <v>366</v>
      </c>
      <c r="AI407" s="1876" t="s">
        <v>240</v>
      </c>
      <c r="AJ407" s="1876" t="s">
        <v>367</v>
      </c>
      <c r="AK407" s="1875" t="s">
        <v>368</v>
      </c>
      <c r="AL407" s="1876" t="s">
        <v>360</v>
      </c>
      <c r="AM407" s="1875" t="s">
        <v>154</v>
      </c>
    </row>
    <row r="408" spans="1:39" ht="79.2">
      <c r="A408" s="1875" t="s">
        <v>351</v>
      </c>
      <c r="B408" s="1875" t="s">
        <v>909</v>
      </c>
      <c r="C408" s="1875" t="s">
        <v>651</v>
      </c>
      <c r="D408" s="1876" t="s">
        <v>154</v>
      </c>
      <c r="E408" s="1876" t="s">
        <v>354</v>
      </c>
      <c r="F408" s="1876" t="s">
        <v>355</v>
      </c>
      <c r="G408" s="1876" t="s">
        <v>356</v>
      </c>
      <c r="H408" s="1877">
        <v>62544.724670000003</v>
      </c>
      <c r="I408" s="1877">
        <v>32400</v>
      </c>
      <c r="J408" s="1876" t="s">
        <v>357</v>
      </c>
      <c r="K408" s="1878">
        <v>44453</v>
      </c>
      <c r="L408" s="1876" t="s">
        <v>358</v>
      </c>
      <c r="M408" s="1878">
        <v>48142</v>
      </c>
      <c r="N408" s="1876" t="s">
        <v>359</v>
      </c>
      <c r="O408" s="1880">
        <v>46316</v>
      </c>
      <c r="P408" s="1875" t="s">
        <v>360</v>
      </c>
      <c r="Q408" s="1875" t="s">
        <v>665</v>
      </c>
      <c r="R408" s="1875" t="s">
        <v>671</v>
      </c>
      <c r="S408" s="1876" t="s">
        <v>361</v>
      </c>
      <c r="T408" s="1879" t="s">
        <v>653</v>
      </c>
      <c r="U408" s="1876" t="s">
        <v>360</v>
      </c>
      <c r="V408" s="1876" t="s">
        <v>363</v>
      </c>
      <c r="W408" s="1876" t="s">
        <v>360</v>
      </c>
      <c r="X408" s="1876" t="s">
        <v>154</v>
      </c>
      <c r="Y408" s="1876" t="s">
        <v>364</v>
      </c>
      <c r="Z408" s="1876" t="s">
        <v>154</v>
      </c>
      <c r="AA408" s="1876" t="s">
        <v>154</v>
      </c>
      <c r="AB408" s="1876" t="s">
        <v>154</v>
      </c>
      <c r="AC408" s="1876" t="s">
        <v>154</v>
      </c>
      <c r="AD408" s="1876" t="s">
        <v>154</v>
      </c>
      <c r="AE408" s="1876" t="s">
        <v>154</v>
      </c>
      <c r="AF408" s="1876" t="s">
        <v>359</v>
      </c>
      <c r="AG408" s="1875" t="s">
        <v>365</v>
      </c>
      <c r="AH408" s="1876" t="s">
        <v>366</v>
      </c>
      <c r="AI408" s="1876" t="s">
        <v>240</v>
      </c>
      <c r="AJ408" s="1876" t="s">
        <v>367</v>
      </c>
      <c r="AK408" s="1875" t="s">
        <v>368</v>
      </c>
      <c r="AL408" s="1876" t="s">
        <v>360</v>
      </c>
      <c r="AM408" s="1875" t="s">
        <v>154</v>
      </c>
    </row>
    <row r="409" spans="1:39" ht="79.2">
      <c r="A409" s="1875" t="s">
        <v>351</v>
      </c>
      <c r="B409" s="1875" t="s">
        <v>910</v>
      </c>
      <c r="C409" s="1875" t="s">
        <v>651</v>
      </c>
      <c r="D409" s="1876" t="s">
        <v>154</v>
      </c>
      <c r="E409" s="1876" t="s">
        <v>354</v>
      </c>
      <c r="F409" s="1876" t="s">
        <v>355</v>
      </c>
      <c r="G409" s="1876" t="s">
        <v>356</v>
      </c>
      <c r="H409" s="1877">
        <v>2316.4712799999998</v>
      </c>
      <c r="I409" s="1877">
        <v>1200</v>
      </c>
      <c r="J409" s="1876" t="s">
        <v>357</v>
      </c>
      <c r="K409" s="1878">
        <v>44453</v>
      </c>
      <c r="L409" s="1876" t="s">
        <v>358</v>
      </c>
      <c r="M409" s="1878">
        <v>48142</v>
      </c>
      <c r="N409" s="1876" t="s">
        <v>359</v>
      </c>
      <c r="O409" s="1880">
        <v>46316</v>
      </c>
      <c r="P409" s="1875" t="s">
        <v>360</v>
      </c>
      <c r="Q409" s="1875" t="s">
        <v>462</v>
      </c>
      <c r="R409" s="1875" t="s">
        <v>671</v>
      </c>
      <c r="S409" s="1876" t="s">
        <v>361</v>
      </c>
      <c r="T409" s="1879" t="s">
        <v>653</v>
      </c>
      <c r="U409" s="1876" t="s">
        <v>360</v>
      </c>
      <c r="V409" s="1876" t="s">
        <v>363</v>
      </c>
      <c r="W409" s="1876" t="s">
        <v>360</v>
      </c>
      <c r="X409" s="1876" t="s">
        <v>154</v>
      </c>
      <c r="Y409" s="1876" t="s">
        <v>364</v>
      </c>
      <c r="Z409" s="1876" t="s">
        <v>154</v>
      </c>
      <c r="AA409" s="1876" t="s">
        <v>154</v>
      </c>
      <c r="AB409" s="1876" t="s">
        <v>154</v>
      </c>
      <c r="AC409" s="1876" t="s">
        <v>154</v>
      </c>
      <c r="AD409" s="1876" t="s">
        <v>154</v>
      </c>
      <c r="AE409" s="1876" t="s">
        <v>154</v>
      </c>
      <c r="AF409" s="1876" t="s">
        <v>359</v>
      </c>
      <c r="AG409" s="1875" t="s">
        <v>365</v>
      </c>
      <c r="AH409" s="1876" t="s">
        <v>366</v>
      </c>
      <c r="AI409" s="1876" t="s">
        <v>240</v>
      </c>
      <c r="AJ409" s="1876" t="s">
        <v>367</v>
      </c>
      <c r="AK409" s="1875" t="s">
        <v>368</v>
      </c>
      <c r="AL409" s="1876" t="s">
        <v>360</v>
      </c>
      <c r="AM409" s="1875" t="s">
        <v>154</v>
      </c>
    </row>
    <row r="410" spans="1:39" ht="79.2">
      <c r="A410" s="1875" t="s">
        <v>351</v>
      </c>
      <c r="B410" s="1875" t="s">
        <v>911</v>
      </c>
      <c r="C410" s="1875" t="s">
        <v>651</v>
      </c>
      <c r="D410" s="1876" t="s">
        <v>154</v>
      </c>
      <c r="E410" s="1876" t="s">
        <v>354</v>
      </c>
      <c r="F410" s="1876" t="s">
        <v>355</v>
      </c>
      <c r="G410" s="1876" t="s">
        <v>356</v>
      </c>
      <c r="H410" s="1877">
        <v>4632.9425700000002</v>
      </c>
      <c r="I410" s="1877">
        <v>2400</v>
      </c>
      <c r="J410" s="1876" t="s">
        <v>357</v>
      </c>
      <c r="K410" s="1878">
        <v>44453</v>
      </c>
      <c r="L410" s="1876" t="s">
        <v>358</v>
      </c>
      <c r="M410" s="1878">
        <v>48142</v>
      </c>
      <c r="N410" s="1876" t="s">
        <v>359</v>
      </c>
      <c r="O410" s="1880">
        <v>46316</v>
      </c>
      <c r="P410" s="1875" t="s">
        <v>360</v>
      </c>
      <c r="Q410" s="1875" t="s">
        <v>478</v>
      </c>
      <c r="R410" s="1875" t="s">
        <v>671</v>
      </c>
      <c r="S410" s="1876" t="s">
        <v>361</v>
      </c>
      <c r="T410" s="1879" t="s">
        <v>653</v>
      </c>
      <c r="U410" s="1876" t="s">
        <v>360</v>
      </c>
      <c r="V410" s="1876" t="s">
        <v>363</v>
      </c>
      <c r="W410" s="1876" t="s">
        <v>360</v>
      </c>
      <c r="X410" s="1876" t="s">
        <v>154</v>
      </c>
      <c r="Y410" s="1876" t="s">
        <v>364</v>
      </c>
      <c r="Z410" s="1876" t="s">
        <v>154</v>
      </c>
      <c r="AA410" s="1876" t="s">
        <v>154</v>
      </c>
      <c r="AB410" s="1876" t="s">
        <v>154</v>
      </c>
      <c r="AC410" s="1876" t="s">
        <v>154</v>
      </c>
      <c r="AD410" s="1876" t="s">
        <v>154</v>
      </c>
      <c r="AE410" s="1876" t="s">
        <v>154</v>
      </c>
      <c r="AF410" s="1876" t="s">
        <v>359</v>
      </c>
      <c r="AG410" s="1875" t="s">
        <v>365</v>
      </c>
      <c r="AH410" s="1876" t="s">
        <v>366</v>
      </c>
      <c r="AI410" s="1876" t="s">
        <v>240</v>
      </c>
      <c r="AJ410" s="1876" t="s">
        <v>367</v>
      </c>
      <c r="AK410" s="1875" t="s">
        <v>368</v>
      </c>
      <c r="AL410" s="1876" t="s">
        <v>360</v>
      </c>
      <c r="AM410" s="1875" t="s">
        <v>154</v>
      </c>
    </row>
    <row r="411" spans="1:39" ht="79.2">
      <c r="A411" s="1875" t="s">
        <v>351</v>
      </c>
      <c r="B411" s="1875" t="s">
        <v>912</v>
      </c>
      <c r="C411" s="1875" t="s">
        <v>651</v>
      </c>
      <c r="D411" s="1876" t="s">
        <v>154</v>
      </c>
      <c r="E411" s="1876" t="s">
        <v>354</v>
      </c>
      <c r="F411" s="1876" t="s">
        <v>355</v>
      </c>
      <c r="G411" s="1876" t="s">
        <v>356</v>
      </c>
      <c r="H411" s="1877">
        <v>4632.9425700000002</v>
      </c>
      <c r="I411" s="1877">
        <v>2400</v>
      </c>
      <c r="J411" s="1876" t="s">
        <v>357</v>
      </c>
      <c r="K411" s="1878">
        <v>44453</v>
      </c>
      <c r="L411" s="1876" t="s">
        <v>358</v>
      </c>
      <c r="M411" s="1878">
        <v>48142</v>
      </c>
      <c r="N411" s="1876" t="s">
        <v>359</v>
      </c>
      <c r="O411" s="1880">
        <v>46316</v>
      </c>
      <c r="P411" s="1875" t="s">
        <v>360</v>
      </c>
      <c r="Q411" s="1875" t="s">
        <v>478</v>
      </c>
      <c r="R411" s="1875" t="s">
        <v>671</v>
      </c>
      <c r="S411" s="1876" t="s">
        <v>361</v>
      </c>
      <c r="T411" s="1879" t="s">
        <v>653</v>
      </c>
      <c r="U411" s="1876" t="s">
        <v>360</v>
      </c>
      <c r="V411" s="1876" t="s">
        <v>363</v>
      </c>
      <c r="W411" s="1876" t="s">
        <v>360</v>
      </c>
      <c r="X411" s="1876" t="s">
        <v>154</v>
      </c>
      <c r="Y411" s="1876" t="s">
        <v>364</v>
      </c>
      <c r="Z411" s="1876" t="s">
        <v>154</v>
      </c>
      <c r="AA411" s="1876" t="s">
        <v>154</v>
      </c>
      <c r="AB411" s="1876" t="s">
        <v>154</v>
      </c>
      <c r="AC411" s="1876" t="s">
        <v>154</v>
      </c>
      <c r="AD411" s="1876" t="s">
        <v>154</v>
      </c>
      <c r="AE411" s="1876" t="s">
        <v>154</v>
      </c>
      <c r="AF411" s="1876" t="s">
        <v>359</v>
      </c>
      <c r="AG411" s="1875" t="s">
        <v>365</v>
      </c>
      <c r="AH411" s="1876" t="s">
        <v>366</v>
      </c>
      <c r="AI411" s="1876" t="s">
        <v>240</v>
      </c>
      <c r="AJ411" s="1876" t="s">
        <v>367</v>
      </c>
      <c r="AK411" s="1875" t="s">
        <v>368</v>
      </c>
      <c r="AL411" s="1876" t="s">
        <v>360</v>
      </c>
      <c r="AM411" s="1875" t="s">
        <v>154</v>
      </c>
    </row>
    <row r="412" spans="1:39" ht="79.2">
      <c r="A412" s="1875" t="s">
        <v>351</v>
      </c>
      <c r="B412" s="1875" t="s">
        <v>913</v>
      </c>
      <c r="C412" s="1875" t="s">
        <v>651</v>
      </c>
      <c r="D412" s="1876" t="s">
        <v>154</v>
      </c>
      <c r="E412" s="1876" t="s">
        <v>354</v>
      </c>
      <c r="F412" s="1876" t="s">
        <v>355</v>
      </c>
      <c r="G412" s="1876" t="s">
        <v>356</v>
      </c>
      <c r="H412" s="1877">
        <v>2316.4712799999998</v>
      </c>
      <c r="I412" s="1877">
        <v>1200</v>
      </c>
      <c r="J412" s="1876" t="s">
        <v>357</v>
      </c>
      <c r="K412" s="1878">
        <v>44453</v>
      </c>
      <c r="L412" s="1876" t="s">
        <v>358</v>
      </c>
      <c r="M412" s="1878">
        <v>48142</v>
      </c>
      <c r="N412" s="1876" t="s">
        <v>359</v>
      </c>
      <c r="O412" s="1880">
        <v>46316</v>
      </c>
      <c r="P412" s="1875" t="s">
        <v>360</v>
      </c>
      <c r="Q412" s="1875" t="s">
        <v>462</v>
      </c>
      <c r="R412" s="1875" t="s">
        <v>671</v>
      </c>
      <c r="S412" s="1876" t="s">
        <v>361</v>
      </c>
      <c r="T412" s="1879" t="s">
        <v>653</v>
      </c>
      <c r="U412" s="1876" t="s">
        <v>360</v>
      </c>
      <c r="V412" s="1876" t="s">
        <v>363</v>
      </c>
      <c r="W412" s="1876" t="s">
        <v>360</v>
      </c>
      <c r="X412" s="1876" t="s">
        <v>154</v>
      </c>
      <c r="Y412" s="1876" t="s">
        <v>364</v>
      </c>
      <c r="Z412" s="1876" t="s">
        <v>154</v>
      </c>
      <c r="AA412" s="1876" t="s">
        <v>154</v>
      </c>
      <c r="AB412" s="1876" t="s">
        <v>154</v>
      </c>
      <c r="AC412" s="1876" t="s">
        <v>154</v>
      </c>
      <c r="AD412" s="1876" t="s">
        <v>154</v>
      </c>
      <c r="AE412" s="1876" t="s">
        <v>154</v>
      </c>
      <c r="AF412" s="1876" t="s">
        <v>359</v>
      </c>
      <c r="AG412" s="1875" t="s">
        <v>365</v>
      </c>
      <c r="AH412" s="1876" t="s">
        <v>366</v>
      </c>
      <c r="AI412" s="1876" t="s">
        <v>240</v>
      </c>
      <c r="AJ412" s="1876" t="s">
        <v>367</v>
      </c>
      <c r="AK412" s="1875" t="s">
        <v>368</v>
      </c>
      <c r="AL412" s="1876" t="s">
        <v>360</v>
      </c>
      <c r="AM412" s="1875" t="s">
        <v>154</v>
      </c>
    </row>
    <row r="413" spans="1:39" ht="79.2">
      <c r="A413" s="1875" t="s">
        <v>351</v>
      </c>
      <c r="B413" s="1875" t="s">
        <v>914</v>
      </c>
      <c r="C413" s="1875" t="s">
        <v>651</v>
      </c>
      <c r="D413" s="1876" t="s">
        <v>154</v>
      </c>
      <c r="E413" s="1876" t="s">
        <v>354</v>
      </c>
      <c r="F413" s="1876" t="s">
        <v>355</v>
      </c>
      <c r="G413" s="1876" t="s">
        <v>356</v>
      </c>
      <c r="H413" s="1877">
        <v>772.15708999999993</v>
      </c>
      <c r="I413" s="1877">
        <v>400</v>
      </c>
      <c r="J413" s="1876" t="s">
        <v>357</v>
      </c>
      <c r="K413" s="1878">
        <v>44453</v>
      </c>
      <c r="L413" s="1876" t="s">
        <v>358</v>
      </c>
      <c r="M413" s="1878">
        <v>48142</v>
      </c>
      <c r="N413" s="1876" t="s">
        <v>359</v>
      </c>
      <c r="O413" s="1880">
        <v>46316</v>
      </c>
      <c r="P413" s="1875" t="s">
        <v>360</v>
      </c>
      <c r="Q413" s="1875" t="s">
        <v>460</v>
      </c>
      <c r="R413" s="1875" t="s">
        <v>671</v>
      </c>
      <c r="S413" s="1876" t="s">
        <v>361</v>
      </c>
      <c r="T413" s="1879" t="s">
        <v>653</v>
      </c>
      <c r="U413" s="1876" t="s">
        <v>360</v>
      </c>
      <c r="V413" s="1876" t="s">
        <v>363</v>
      </c>
      <c r="W413" s="1876" t="s">
        <v>360</v>
      </c>
      <c r="X413" s="1876" t="s">
        <v>154</v>
      </c>
      <c r="Y413" s="1876" t="s">
        <v>364</v>
      </c>
      <c r="Z413" s="1876" t="s">
        <v>154</v>
      </c>
      <c r="AA413" s="1876" t="s">
        <v>154</v>
      </c>
      <c r="AB413" s="1876" t="s">
        <v>154</v>
      </c>
      <c r="AC413" s="1876" t="s">
        <v>154</v>
      </c>
      <c r="AD413" s="1876" t="s">
        <v>154</v>
      </c>
      <c r="AE413" s="1876" t="s">
        <v>154</v>
      </c>
      <c r="AF413" s="1876" t="s">
        <v>359</v>
      </c>
      <c r="AG413" s="1875" t="s">
        <v>365</v>
      </c>
      <c r="AH413" s="1876" t="s">
        <v>366</v>
      </c>
      <c r="AI413" s="1876" t="s">
        <v>240</v>
      </c>
      <c r="AJ413" s="1876" t="s">
        <v>367</v>
      </c>
      <c r="AK413" s="1875" t="s">
        <v>368</v>
      </c>
      <c r="AL413" s="1876" t="s">
        <v>360</v>
      </c>
      <c r="AM413" s="1875" t="s">
        <v>154</v>
      </c>
    </row>
    <row r="414" spans="1:39" ht="79.2">
      <c r="A414" s="1875" t="s">
        <v>351</v>
      </c>
      <c r="B414" s="1875" t="s">
        <v>915</v>
      </c>
      <c r="C414" s="1875" t="s">
        <v>651</v>
      </c>
      <c r="D414" s="1876" t="s">
        <v>154</v>
      </c>
      <c r="E414" s="1876" t="s">
        <v>354</v>
      </c>
      <c r="F414" s="1876" t="s">
        <v>355</v>
      </c>
      <c r="G414" s="1876" t="s">
        <v>356</v>
      </c>
      <c r="H414" s="1877">
        <v>258672.62674000004</v>
      </c>
      <c r="I414" s="1877">
        <v>134000</v>
      </c>
      <c r="J414" s="1876" t="s">
        <v>357</v>
      </c>
      <c r="K414" s="1878">
        <v>44453</v>
      </c>
      <c r="L414" s="1876" t="s">
        <v>358</v>
      </c>
      <c r="M414" s="1878">
        <v>48142</v>
      </c>
      <c r="N414" s="1876" t="s">
        <v>359</v>
      </c>
      <c r="O414" s="1880">
        <v>46316</v>
      </c>
      <c r="P414" s="1875" t="s">
        <v>360</v>
      </c>
      <c r="Q414" s="1875" t="s">
        <v>916</v>
      </c>
      <c r="R414" s="1875" t="s">
        <v>671</v>
      </c>
      <c r="S414" s="1876" t="s">
        <v>361</v>
      </c>
      <c r="T414" s="1879" t="s">
        <v>653</v>
      </c>
      <c r="U414" s="1876" t="s">
        <v>360</v>
      </c>
      <c r="V414" s="1876" t="s">
        <v>363</v>
      </c>
      <c r="W414" s="1876" t="s">
        <v>360</v>
      </c>
      <c r="X414" s="1876" t="s">
        <v>154</v>
      </c>
      <c r="Y414" s="1876" t="s">
        <v>364</v>
      </c>
      <c r="Z414" s="1876" t="s">
        <v>154</v>
      </c>
      <c r="AA414" s="1876" t="s">
        <v>154</v>
      </c>
      <c r="AB414" s="1876" t="s">
        <v>154</v>
      </c>
      <c r="AC414" s="1876" t="s">
        <v>154</v>
      </c>
      <c r="AD414" s="1876" t="s">
        <v>154</v>
      </c>
      <c r="AE414" s="1876" t="s">
        <v>154</v>
      </c>
      <c r="AF414" s="1876" t="s">
        <v>359</v>
      </c>
      <c r="AG414" s="1875" t="s">
        <v>365</v>
      </c>
      <c r="AH414" s="1876" t="s">
        <v>366</v>
      </c>
      <c r="AI414" s="1876" t="s">
        <v>240</v>
      </c>
      <c r="AJ414" s="1876" t="s">
        <v>367</v>
      </c>
      <c r="AK414" s="1875" t="s">
        <v>368</v>
      </c>
      <c r="AL414" s="1876" t="s">
        <v>360</v>
      </c>
      <c r="AM414" s="1875" t="s">
        <v>154</v>
      </c>
    </row>
    <row r="415" spans="1:39" ht="79.2">
      <c r="A415" s="1875" t="s">
        <v>351</v>
      </c>
      <c r="B415" s="1875" t="s">
        <v>917</v>
      </c>
      <c r="C415" s="1875" t="s">
        <v>651</v>
      </c>
      <c r="D415" s="1876" t="s">
        <v>154</v>
      </c>
      <c r="E415" s="1876" t="s">
        <v>354</v>
      </c>
      <c r="F415" s="1876" t="s">
        <v>355</v>
      </c>
      <c r="G415" s="1876" t="s">
        <v>356</v>
      </c>
      <c r="H415" s="1877">
        <v>10810.199329999999</v>
      </c>
      <c r="I415" s="1877">
        <v>5600</v>
      </c>
      <c r="J415" s="1876" t="s">
        <v>357</v>
      </c>
      <c r="K415" s="1878">
        <v>44453</v>
      </c>
      <c r="L415" s="1876" t="s">
        <v>358</v>
      </c>
      <c r="M415" s="1878">
        <v>48142</v>
      </c>
      <c r="N415" s="1876" t="s">
        <v>359</v>
      </c>
      <c r="O415" s="1880">
        <v>46316</v>
      </c>
      <c r="P415" s="1875" t="s">
        <v>360</v>
      </c>
      <c r="Q415" s="1875" t="s">
        <v>514</v>
      </c>
      <c r="R415" s="1875" t="s">
        <v>671</v>
      </c>
      <c r="S415" s="1876" t="s">
        <v>361</v>
      </c>
      <c r="T415" s="1879" t="s">
        <v>653</v>
      </c>
      <c r="U415" s="1876" t="s">
        <v>360</v>
      </c>
      <c r="V415" s="1876" t="s">
        <v>363</v>
      </c>
      <c r="W415" s="1876" t="s">
        <v>360</v>
      </c>
      <c r="X415" s="1876" t="s">
        <v>154</v>
      </c>
      <c r="Y415" s="1876" t="s">
        <v>364</v>
      </c>
      <c r="Z415" s="1876" t="s">
        <v>154</v>
      </c>
      <c r="AA415" s="1876" t="s">
        <v>154</v>
      </c>
      <c r="AB415" s="1876" t="s">
        <v>154</v>
      </c>
      <c r="AC415" s="1876" t="s">
        <v>154</v>
      </c>
      <c r="AD415" s="1876" t="s">
        <v>154</v>
      </c>
      <c r="AE415" s="1876" t="s">
        <v>154</v>
      </c>
      <c r="AF415" s="1876" t="s">
        <v>359</v>
      </c>
      <c r="AG415" s="1875" t="s">
        <v>365</v>
      </c>
      <c r="AH415" s="1876" t="s">
        <v>366</v>
      </c>
      <c r="AI415" s="1876" t="s">
        <v>240</v>
      </c>
      <c r="AJ415" s="1876" t="s">
        <v>367</v>
      </c>
      <c r="AK415" s="1875" t="s">
        <v>368</v>
      </c>
      <c r="AL415" s="1876" t="s">
        <v>360</v>
      </c>
      <c r="AM415" s="1875" t="s">
        <v>154</v>
      </c>
    </row>
    <row r="416" spans="1:39" ht="79.2">
      <c r="A416" s="1875" t="s">
        <v>351</v>
      </c>
      <c r="B416" s="1875" t="s">
        <v>918</v>
      </c>
      <c r="C416" s="1875" t="s">
        <v>651</v>
      </c>
      <c r="D416" s="1876" t="s">
        <v>154</v>
      </c>
      <c r="E416" s="1876" t="s">
        <v>354</v>
      </c>
      <c r="F416" s="1876" t="s">
        <v>355</v>
      </c>
      <c r="G416" s="1876" t="s">
        <v>356</v>
      </c>
      <c r="H416" s="1877">
        <v>16987.456079999996</v>
      </c>
      <c r="I416" s="1877">
        <v>8800</v>
      </c>
      <c r="J416" s="1876" t="s">
        <v>357</v>
      </c>
      <c r="K416" s="1878">
        <v>44453</v>
      </c>
      <c r="L416" s="1876" t="s">
        <v>358</v>
      </c>
      <c r="M416" s="1878">
        <v>48142</v>
      </c>
      <c r="N416" s="1876" t="s">
        <v>359</v>
      </c>
      <c r="O416" s="1880">
        <v>46316</v>
      </c>
      <c r="P416" s="1875" t="s">
        <v>360</v>
      </c>
      <c r="Q416" s="1875" t="s">
        <v>674</v>
      </c>
      <c r="R416" s="1875" t="s">
        <v>671</v>
      </c>
      <c r="S416" s="1876" t="s">
        <v>361</v>
      </c>
      <c r="T416" s="1879" t="s">
        <v>653</v>
      </c>
      <c r="U416" s="1876" t="s">
        <v>360</v>
      </c>
      <c r="V416" s="1876" t="s">
        <v>363</v>
      </c>
      <c r="W416" s="1876" t="s">
        <v>360</v>
      </c>
      <c r="X416" s="1876" t="s">
        <v>154</v>
      </c>
      <c r="Y416" s="1876" t="s">
        <v>364</v>
      </c>
      <c r="Z416" s="1876" t="s">
        <v>154</v>
      </c>
      <c r="AA416" s="1876" t="s">
        <v>154</v>
      </c>
      <c r="AB416" s="1876" t="s">
        <v>154</v>
      </c>
      <c r="AC416" s="1876" t="s">
        <v>154</v>
      </c>
      <c r="AD416" s="1876" t="s">
        <v>154</v>
      </c>
      <c r="AE416" s="1876" t="s">
        <v>154</v>
      </c>
      <c r="AF416" s="1876" t="s">
        <v>359</v>
      </c>
      <c r="AG416" s="1875" t="s">
        <v>365</v>
      </c>
      <c r="AH416" s="1876" t="s">
        <v>366</v>
      </c>
      <c r="AI416" s="1876" t="s">
        <v>240</v>
      </c>
      <c r="AJ416" s="1876" t="s">
        <v>367</v>
      </c>
      <c r="AK416" s="1875" t="s">
        <v>368</v>
      </c>
      <c r="AL416" s="1876" t="s">
        <v>360</v>
      </c>
      <c r="AM416" s="1875" t="s">
        <v>154</v>
      </c>
    </row>
    <row r="417" spans="1:39" ht="79.2">
      <c r="A417" s="1875" t="s">
        <v>351</v>
      </c>
      <c r="B417" s="1875" t="s">
        <v>919</v>
      </c>
      <c r="C417" s="1875" t="s">
        <v>651</v>
      </c>
      <c r="D417" s="1876" t="s">
        <v>154</v>
      </c>
      <c r="E417" s="1876" t="s">
        <v>354</v>
      </c>
      <c r="F417" s="1876" t="s">
        <v>355</v>
      </c>
      <c r="G417" s="1876" t="s">
        <v>356</v>
      </c>
      <c r="H417" s="1877">
        <v>3088.6283800000001</v>
      </c>
      <c r="I417" s="1877">
        <v>1600</v>
      </c>
      <c r="J417" s="1876" t="s">
        <v>357</v>
      </c>
      <c r="K417" s="1878">
        <v>44453</v>
      </c>
      <c r="L417" s="1876" t="s">
        <v>358</v>
      </c>
      <c r="M417" s="1878">
        <v>48142</v>
      </c>
      <c r="N417" s="1876" t="s">
        <v>359</v>
      </c>
      <c r="O417" s="1880">
        <v>46316</v>
      </c>
      <c r="P417" s="1875" t="s">
        <v>360</v>
      </c>
      <c r="Q417" s="1875" t="s">
        <v>520</v>
      </c>
      <c r="R417" s="1875" t="s">
        <v>671</v>
      </c>
      <c r="S417" s="1876" t="s">
        <v>361</v>
      </c>
      <c r="T417" s="1879" t="s">
        <v>653</v>
      </c>
      <c r="U417" s="1876" t="s">
        <v>360</v>
      </c>
      <c r="V417" s="1876" t="s">
        <v>363</v>
      </c>
      <c r="W417" s="1876" t="s">
        <v>360</v>
      </c>
      <c r="X417" s="1876" t="s">
        <v>154</v>
      </c>
      <c r="Y417" s="1876" t="s">
        <v>364</v>
      </c>
      <c r="Z417" s="1876" t="s">
        <v>154</v>
      </c>
      <c r="AA417" s="1876" t="s">
        <v>154</v>
      </c>
      <c r="AB417" s="1876" t="s">
        <v>154</v>
      </c>
      <c r="AC417" s="1876" t="s">
        <v>154</v>
      </c>
      <c r="AD417" s="1876" t="s">
        <v>154</v>
      </c>
      <c r="AE417" s="1876" t="s">
        <v>154</v>
      </c>
      <c r="AF417" s="1876" t="s">
        <v>359</v>
      </c>
      <c r="AG417" s="1875" t="s">
        <v>365</v>
      </c>
      <c r="AH417" s="1876" t="s">
        <v>366</v>
      </c>
      <c r="AI417" s="1876" t="s">
        <v>240</v>
      </c>
      <c r="AJ417" s="1876" t="s">
        <v>367</v>
      </c>
      <c r="AK417" s="1875" t="s">
        <v>368</v>
      </c>
      <c r="AL417" s="1876" t="s">
        <v>360</v>
      </c>
      <c r="AM417" s="1875" t="s">
        <v>154</v>
      </c>
    </row>
    <row r="418" spans="1:39" ht="79.2">
      <c r="A418" s="1875" t="s">
        <v>351</v>
      </c>
      <c r="B418" s="1875" t="s">
        <v>920</v>
      </c>
      <c r="C418" s="1875" t="s">
        <v>651</v>
      </c>
      <c r="D418" s="1876" t="s">
        <v>154</v>
      </c>
      <c r="E418" s="1876" t="s">
        <v>354</v>
      </c>
      <c r="F418" s="1876" t="s">
        <v>355</v>
      </c>
      <c r="G418" s="1876" t="s">
        <v>356</v>
      </c>
      <c r="H418" s="1877">
        <v>1544.3141900000001</v>
      </c>
      <c r="I418" s="1877">
        <v>800</v>
      </c>
      <c r="J418" s="1876" t="s">
        <v>357</v>
      </c>
      <c r="K418" s="1878">
        <v>44453</v>
      </c>
      <c r="L418" s="1876" t="s">
        <v>358</v>
      </c>
      <c r="M418" s="1878">
        <v>48142</v>
      </c>
      <c r="N418" s="1876" t="s">
        <v>359</v>
      </c>
      <c r="O418" s="1880">
        <v>46316</v>
      </c>
      <c r="P418" s="1875" t="s">
        <v>360</v>
      </c>
      <c r="Q418" s="1875" t="s">
        <v>458</v>
      </c>
      <c r="R418" s="1875" t="s">
        <v>671</v>
      </c>
      <c r="S418" s="1876" t="s">
        <v>361</v>
      </c>
      <c r="T418" s="1879" t="s">
        <v>653</v>
      </c>
      <c r="U418" s="1876" t="s">
        <v>360</v>
      </c>
      <c r="V418" s="1876" t="s">
        <v>363</v>
      </c>
      <c r="W418" s="1876" t="s">
        <v>360</v>
      </c>
      <c r="X418" s="1876" t="s">
        <v>154</v>
      </c>
      <c r="Y418" s="1876" t="s">
        <v>364</v>
      </c>
      <c r="Z418" s="1876" t="s">
        <v>154</v>
      </c>
      <c r="AA418" s="1876" t="s">
        <v>154</v>
      </c>
      <c r="AB418" s="1876" t="s">
        <v>154</v>
      </c>
      <c r="AC418" s="1876" t="s">
        <v>154</v>
      </c>
      <c r="AD418" s="1876" t="s">
        <v>154</v>
      </c>
      <c r="AE418" s="1876" t="s">
        <v>154</v>
      </c>
      <c r="AF418" s="1876" t="s">
        <v>359</v>
      </c>
      <c r="AG418" s="1875" t="s">
        <v>365</v>
      </c>
      <c r="AH418" s="1876" t="s">
        <v>366</v>
      </c>
      <c r="AI418" s="1876" t="s">
        <v>240</v>
      </c>
      <c r="AJ418" s="1876" t="s">
        <v>367</v>
      </c>
      <c r="AK418" s="1875" t="s">
        <v>368</v>
      </c>
      <c r="AL418" s="1876" t="s">
        <v>360</v>
      </c>
      <c r="AM418" s="1875" t="s">
        <v>154</v>
      </c>
    </row>
    <row r="419" spans="1:39" ht="79.2">
      <c r="A419" s="1875" t="s">
        <v>351</v>
      </c>
      <c r="B419" s="1875" t="s">
        <v>921</v>
      </c>
      <c r="C419" s="1875" t="s">
        <v>651</v>
      </c>
      <c r="D419" s="1876" t="s">
        <v>154</v>
      </c>
      <c r="E419" s="1876" t="s">
        <v>354</v>
      </c>
      <c r="F419" s="1876" t="s">
        <v>355</v>
      </c>
      <c r="G419" s="1876" t="s">
        <v>356</v>
      </c>
      <c r="H419" s="1877">
        <v>1544.3141900000001</v>
      </c>
      <c r="I419" s="1877">
        <v>800</v>
      </c>
      <c r="J419" s="1876" t="s">
        <v>357</v>
      </c>
      <c r="K419" s="1878">
        <v>44453</v>
      </c>
      <c r="L419" s="1876" t="s">
        <v>358</v>
      </c>
      <c r="M419" s="1878">
        <v>48142</v>
      </c>
      <c r="N419" s="1876" t="s">
        <v>359</v>
      </c>
      <c r="O419" s="1880">
        <v>46316</v>
      </c>
      <c r="P419" s="1875" t="s">
        <v>360</v>
      </c>
      <c r="Q419" s="1875" t="s">
        <v>458</v>
      </c>
      <c r="R419" s="1875" t="s">
        <v>671</v>
      </c>
      <c r="S419" s="1876" t="s">
        <v>361</v>
      </c>
      <c r="T419" s="1879" t="s">
        <v>653</v>
      </c>
      <c r="U419" s="1876" t="s">
        <v>360</v>
      </c>
      <c r="V419" s="1876" t="s">
        <v>363</v>
      </c>
      <c r="W419" s="1876" t="s">
        <v>360</v>
      </c>
      <c r="X419" s="1876" t="s">
        <v>154</v>
      </c>
      <c r="Y419" s="1876" t="s">
        <v>364</v>
      </c>
      <c r="Z419" s="1876" t="s">
        <v>154</v>
      </c>
      <c r="AA419" s="1876" t="s">
        <v>154</v>
      </c>
      <c r="AB419" s="1876" t="s">
        <v>154</v>
      </c>
      <c r="AC419" s="1876" t="s">
        <v>154</v>
      </c>
      <c r="AD419" s="1876" t="s">
        <v>154</v>
      </c>
      <c r="AE419" s="1876" t="s">
        <v>154</v>
      </c>
      <c r="AF419" s="1876" t="s">
        <v>359</v>
      </c>
      <c r="AG419" s="1875" t="s">
        <v>365</v>
      </c>
      <c r="AH419" s="1876" t="s">
        <v>366</v>
      </c>
      <c r="AI419" s="1876" t="s">
        <v>240</v>
      </c>
      <c r="AJ419" s="1876" t="s">
        <v>367</v>
      </c>
      <c r="AK419" s="1875" t="s">
        <v>368</v>
      </c>
      <c r="AL419" s="1876" t="s">
        <v>360</v>
      </c>
      <c r="AM419" s="1875" t="s">
        <v>154</v>
      </c>
    </row>
    <row r="420" spans="1:39" ht="79.2">
      <c r="A420" s="1875" t="s">
        <v>351</v>
      </c>
      <c r="B420" s="1875" t="s">
        <v>922</v>
      </c>
      <c r="C420" s="1875" t="s">
        <v>651</v>
      </c>
      <c r="D420" s="1876" t="s">
        <v>154</v>
      </c>
      <c r="E420" s="1876" t="s">
        <v>354</v>
      </c>
      <c r="F420" s="1876" t="s">
        <v>355</v>
      </c>
      <c r="G420" s="1876" t="s">
        <v>356</v>
      </c>
      <c r="H420" s="1877">
        <v>1544.3141900000001</v>
      </c>
      <c r="I420" s="1877">
        <v>800</v>
      </c>
      <c r="J420" s="1876" t="s">
        <v>357</v>
      </c>
      <c r="K420" s="1878">
        <v>44453</v>
      </c>
      <c r="L420" s="1876" t="s">
        <v>358</v>
      </c>
      <c r="M420" s="1878">
        <v>48142</v>
      </c>
      <c r="N420" s="1876" t="s">
        <v>359</v>
      </c>
      <c r="O420" s="1880">
        <v>46316</v>
      </c>
      <c r="P420" s="1875" t="s">
        <v>360</v>
      </c>
      <c r="Q420" s="1875" t="s">
        <v>458</v>
      </c>
      <c r="R420" s="1875" t="s">
        <v>671</v>
      </c>
      <c r="S420" s="1876" t="s">
        <v>361</v>
      </c>
      <c r="T420" s="1879" t="s">
        <v>653</v>
      </c>
      <c r="U420" s="1876" t="s">
        <v>360</v>
      </c>
      <c r="V420" s="1876" t="s">
        <v>363</v>
      </c>
      <c r="W420" s="1876" t="s">
        <v>360</v>
      </c>
      <c r="X420" s="1876" t="s">
        <v>154</v>
      </c>
      <c r="Y420" s="1876" t="s">
        <v>364</v>
      </c>
      <c r="Z420" s="1876" t="s">
        <v>154</v>
      </c>
      <c r="AA420" s="1876" t="s">
        <v>154</v>
      </c>
      <c r="AB420" s="1876" t="s">
        <v>154</v>
      </c>
      <c r="AC420" s="1876" t="s">
        <v>154</v>
      </c>
      <c r="AD420" s="1876" t="s">
        <v>154</v>
      </c>
      <c r="AE420" s="1876" t="s">
        <v>154</v>
      </c>
      <c r="AF420" s="1876" t="s">
        <v>359</v>
      </c>
      <c r="AG420" s="1875" t="s">
        <v>365</v>
      </c>
      <c r="AH420" s="1876" t="s">
        <v>366</v>
      </c>
      <c r="AI420" s="1876" t="s">
        <v>240</v>
      </c>
      <c r="AJ420" s="1876" t="s">
        <v>367</v>
      </c>
      <c r="AK420" s="1875" t="s">
        <v>368</v>
      </c>
      <c r="AL420" s="1876" t="s">
        <v>360</v>
      </c>
      <c r="AM420" s="1875" t="s">
        <v>154</v>
      </c>
    </row>
    <row r="421" spans="1:39" ht="79.2">
      <c r="A421" s="1875" t="s">
        <v>351</v>
      </c>
      <c r="B421" s="1875" t="s">
        <v>923</v>
      </c>
      <c r="C421" s="1875" t="s">
        <v>651</v>
      </c>
      <c r="D421" s="1876" t="s">
        <v>154</v>
      </c>
      <c r="E421" s="1876" t="s">
        <v>354</v>
      </c>
      <c r="F421" s="1876" t="s">
        <v>355</v>
      </c>
      <c r="G421" s="1876" t="s">
        <v>356</v>
      </c>
      <c r="H421" s="1877">
        <v>3088.6283800000001</v>
      </c>
      <c r="I421" s="1877">
        <v>1600</v>
      </c>
      <c r="J421" s="1876" t="s">
        <v>357</v>
      </c>
      <c r="K421" s="1878">
        <v>44453</v>
      </c>
      <c r="L421" s="1876" t="s">
        <v>358</v>
      </c>
      <c r="M421" s="1878">
        <v>48142</v>
      </c>
      <c r="N421" s="1876" t="s">
        <v>359</v>
      </c>
      <c r="O421" s="1880">
        <v>46316</v>
      </c>
      <c r="P421" s="1875" t="s">
        <v>360</v>
      </c>
      <c r="Q421" s="1875" t="s">
        <v>520</v>
      </c>
      <c r="R421" s="1875" t="s">
        <v>671</v>
      </c>
      <c r="S421" s="1876" t="s">
        <v>361</v>
      </c>
      <c r="T421" s="1879" t="s">
        <v>653</v>
      </c>
      <c r="U421" s="1876" t="s">
        <v>360</v>
      </c>
      <c r="V421" s="1876" t="s">
        <v>363</v>
      </c>
      <c r="W421" s="1876" t="s">
        <v>360</v>
      </c>
      <c r="X421" s="1876" t="s">
        <v>154</v>
      </c>
      <c r="Y421" s="1876" t="s">
        <v>364</v>
      </c>
      <c r="Z421" s="1876" t="s">
        <v>154</v>
      </c>
      <c r="AA421" s="1876" t="s">
        <v>154</v>
      </c>
      <c r="AB421" s="1876" t="s">
        <v>154</v>
      </c>
      <c r="AC421" s="1876" t="s">
        <v>154</v>
      </c>
      <c r="AD421" s="1876" t="s">
        <v>154</v>
      </c>
      <c r="AE421" s="1876" t="s">
        <v>154</v>
      </c>
      <c r="AF421" s="1876" t="s">
        <v>359</v>
      </c>
      <c r="AG421" s="1875" t="s">
        <v>365</v>
      </c>
      <c r="AH421" s="1876" t="s">
        <v>366</v>
      </c>
      <c r="AI421" s="1876" t="s">
        <v>240</v>
      </c>
      <c r="AJ421" s="1876" t="s">
        <v>367</v>
      </c>
      <c r="AK421" s="1875" t="s">
        <v>368</v>
      </c>
      <c r="AL421" s="1876" t="s">
        <v>360</v>
      </c>
      <c r="AM421" s="1875" t="s">
        <v>154</v>
      </c>
    </row>
    <row r="422" spans="1:39" ht="79.2">
      <c r="A422" s="1875" t="s">
        <v>351</v>
      </c>
      <c r="B422" s="1875" t="s">
        <v>924</v>
      </c>
      <c r="C422" s="1875" t="s">
        <v>651</v>
      </c>
      <c r="D422" s="1876" t="s">
        <v>154</v>
      </c>
      <c r="E422" s="1876" t="s">
        <v>354</v>
      </c>
      <c r="F422" s="1876" t="s">
        <v>355</v>
      </c>
      <c r="G422" s="1876" t="s">
        <v>356</v>
      </c>
      <c r="H422" s="1877">
        <v>772.15708999999993</v>
      </c>
      <c r="I422" s="1877">
        <v>400</v>
      </c>
      <c r="J422" s="1876" t="s">
        <v>357</v>
      </c>
      <c r="K422" s="1878">
        <v>44453</v>
      </c>
      <c r="L422" s="1876" t="s">
        <v>358</v>
      </c>
      <c r="M422" s="1878">
        <v>48142</v>
      </c>
      <c r="N422" s="1876" t="s">
        <v>359</v>
      </c>
      <c r="O422" s="1880">
        <v>46316</v>
      </c>
      <c r="P422" s="1875" t="s">
        <v>360</v>
      </c>
      <c r="Q422" s="1875" t="s">
        <v>460</v>
      </c>
      <c r="R422" s="1875" t="s">
        <v>671</v>
      </c>
      <c r="S422" s="1876" t="s">
        <v>361</v>
      </c>
      <c r="T422" s="1879" t="s">
        <v>653</v>
      </c>
      <c r="U422" s="1876" t="s">
        <v>360</v>
      </c>
      <c r="V422" s="1876" t="s">
        <v>363</v>
      </c>
      <c r="W422" s="1876" t="s">
        <v>360</v>
      </c>
      <c r="X422" s="1876" t="s">
        <v>154</v>
      </c>
      <c r="Y422" s="1876" t="s">
        <v>364</v>
      </c>
      <c r="Z422" s="1876" t="s">
        <v>154</v>
      </c>
      <c r="AA422" s="1876" t="s">
        <v>154</v>
      </c>
      <c r="AB422" s="1876" t="s">
        <v>154</v>
      </c>
      <c r="AC422" s="1876" t="s">
        <v>154</v>
      </c>
      <c r="AD422" s="1876" t="s">
        <v>154</v>
      </c>
      <c r="AE422" s="1876" t="s">
        <v>154</v>
      </c>
      <c r="AF422" s="1876" t="s">
        <v>359</v>
      </c>
      <c r="AG422" s="1875" t="s">
        <v>365</v>
      </c>
      <c r="AH422" s="1876" t="s">
        <v>366</v>
      </c>
      <c r="AI422" s="1876" t="s">
        <v>240</v>
      </c>
      <c r="AJ422" s="1876" t="s">
        <v>367</v>
      </c>
      <c r="AK422" s="1875" t="s">
        <v>368</v>
      </c>
      <c r="AL422" s="1876" t="s">
        <v>360</v>
      </c>
      <c r="AM422" s="1875" t="s">
        <v>154</v>
      </c>
    </row>
    <row r="423" spans="1:39" ht="79.2">
      <c r="A423" s="1875" t="s">
        <v>351</v>
      </c>
      <c r="B423" s="1875" t="s">
        <v>925</v>
      </c>
      <c r="C423" s="1875" t="s">
        <v>651</v>
      </c>
      <c r="D423" s="1876" t="s">
        <v>154</v>
      </c>
      <c r="E423" s="1876" t="s">
        <v>354</v>
      </c>
      <c r="F423" s="1876" t="s">
        <v>355</v>
      </c>
      <c r="G423" s="1876" t="s">
        <v>356</v>
      </c>
      <c r="H423" s="1877">
        <v>1544.3141900000001</v>
      </c>
      <c r="I423" s="1877">
        <v>800</v>
      </c>
      <c r="J423" s="1876" t="s">
        <v>357</v>
      </c>
      <c r="K423" s="1878">
        <v>44453</v>
      </c>
      <c r="L423" s="1876" t="s">
        <v>358</v>
      </c>
      <c r="M423" s="1878">
        <v>48142</v>
      </c>
      <c r="N423" s="1876" t="s">
        <v>359</v>
      </c>
      <c r="O423" s="1880">
        <v>46316</v>
      </c>
      <c r="P423" s="1875" t="s">
        <v>360</v>
      </c>
      <c r="Q423" s="1875" t="s">
        <v>458</v>
      </c>
      <c r="R423" s="1875" t="s">
        <v>671</v>
      </c>
      <c r="S423" s="1876" t="s">
        <v>361</v>
      </c>
      <c r="T423" s="1879" t="s">
        <v>653</v>
      </c>
      <c r="U423" s="1876" t="s">
        <v>360</v>
      </c>
      <c r="V423" s="1876" t="s">
        <v>363</v>
      </c>
      <c r="W423" s="1876" t="s">
        <v>360</v>
      </c>
      <c r="X423" s="1876" t="s">
        <v>154</v>
      </c>
      <c r="Y423" s="1876" t="s">
        <v>364</v>
      </c>
      <c r="Z423" s="1876" t="s">
        <v>154</v>
      </c>
      <c r="AA423" s="1876" t="s">
        <v>154</v>
      </c>
      <c r="AB423" s="1876" t="s">
        <v>154</v>
      </c>
      <c r="AC423" s="1876" t="s">
        <v>154</v>
      </c>
      <c r="AD423" s="1876" t="s">
        <v>154</v>
      </c>
      <c r="AE423" s="1876" t="s">
        <v>154</v>
      </c>
      <c r="AF423" s="1876" t="s">
        <v>359</v>
      </c>
      <c r="AG423" s="1875" t="s">
        <v>365</v>
      </c>
      <c r="AH423" s="1876" t="s">
        <v>366</v>
      </c>
      <c r="AI423" s="1876" t="s">
        <v>240</v>
      </c>
      <c r="AJ423" s="1876" t="s">
        <v>367</v>
      </c>
      <c r="AK423" s="1875" t="s">
        <v>368</v>
      </c>
      <c r="AL423" s="1876" t="s">
        <v>360</v>
      </c>
      <c r="AM423" s="1875" t="s">
        <v>154</v>
      </c>
    </row>
    <row r="424" spans="1:39" ht="79.2">
      <c r="A424" s="1875" t="s">
        <v>351</v>
      </c>
      <c r="B424" s="1875" t="s">
        <v>926</v>
      </c>
      <c r="C424" s="1875" t="s">
        <v>651</v>
      </c>
      <c r="D424" s="1876" t="s">
        <v>154</v>
      </c>
      <c r="E424" s="1876" t="s">
        <v>354</v>
      </c>
      <c r="F424" s="1876" t="s">
        <v>355</v>
      </c>
      <c r="G424" s="1876" t="s">
        <v>356</v>
      </c>
      <c r="H424" s="1877">
        <v>772.15708999999993</v>
      </c>
      <c r="I424" s="1877">
        <v>400</v>
      </c>
      <c r="J424" s="1876" t="s">
        <v>357</v>
      </c>
      <c r="K424" s="1878">
        <v>44453</v>
      </c>
      <c r="L424" s="1876" t="s">
        <v>358</v>
      </c>
      <c r="M424" s="1878">
        <v>48142</v>
      </c>
      <c r="N424" s="1876" t="s">
        <v>359</v>
      </c>
      <c r="O424" s="1880">
        <v>46316</v>
      </c>
      <c r="P424" s="1875" t="s">
        <v>360</v>
      </c>
      <c r="Q424" s="1875" t="s">
        <v>460</v>
      </c>
      <c r="R424" s="1875" t="s">
        <v>671</v>
      </c>
      <c r="S424" s="1876" t="s">
        <v>361</v>
      </c>
      <c r="T424" s="1879" t="s">
        <v>653</v>
      </c>
      <c r="U424" s="1876" t="s">
        <v>360</v>
      </c>
      <c r="V424" s="1876" t="s">
        <v>363</v>
      </c>
      <c r="W424" s="1876" t="s">
        <v>360</v>
      </c>
      <c r="X424" s="1876" t="s">
        <v>154</v>
      </c>
      <c r="Y424" s="1876" t="s">
        <v>364</v>
      </c>
      <c r="Z424" s="1876" t="s">
        <v>154</v>
      </c>
      <c r="AA424" s="1876" t="s">
        <v>154</v>
      </c>
      <c r="AB424" s="1876" t="s">
        <v>154</v>
      </c>
      <c r="AC424" s="1876" t="s">
        <v>154</v>
      </c>
      <c r="AD424" s="1876" t="s">
        <v>154</v>
      </c>
      <c r="AE424" s="1876" t="s">
        <v>154</v>
      </c>
      <c r="AF424" s="1876" t="s">
        <v>359</v>
      </c>
      <c r="AG424" s="1875" t="s">
        <v>365</v>
      </c>
      <c r="AH424" s="1876" t="s">
        <v>366</v>
      </c>
      <c r="AI424" s="1876" t="s">
        <v>240</v>
      </c>
      <c r="AJ424" s="1876" t="s">
        <v>367</v>
      </c>
      <c r="AK424" s="1875" t="s">
        <v>368</v>
      </c>
      <c r="AL424" s="1876" t="s">
        <v>360</v>
      </c>
      <c r="AM424" s="1875" t="s">
        <v>154</v>
      </c>
    </row>
    <row r="425" spans="1:39" ht="79.2">
      <c r="A425" s="1875" t="s">
        <v>351</v>
      </c>
      <c r="B425" s="1875" t="s">
        <v>927</v>
      </c>
      <c r="C425" s="1875" t="s">
        <v>651</v>
      </c>
      <c r="D425" s="1876" t="s">
        <v>154</v>
      </c>
      <c r="E425" s="1876" t="s">
        <v>354</v>
      </c>
      <c r="F425" s="1876" t="s">
        <v>355</v>
      </c>
      <c r="G425" s="1876" t="s">
        <v>356</v>
      </c>
      <c r="H425" s="1877">
        <v>1544.3141900000001</v>
      </c>
      <c r="I425" s="1877">
        <v>800</v>
      </c>
      <c r="J425" s="1876" t="s">
        <v>357</v>
      </c>
      <c r="K425" s="1878">
        <v>44453</v>
      </c>
      <c r="L425" s="1876" t="s">
        <v>358</v>
      </c>
      <c r="M425" s="1878">
        <v>48142</v>
      </c>
      <c r="N425" s="1876" t="s">
        <v>359</v>
      </c>
      <c r="O425" s="1880">
        <v>46316</v>
      </c>
      <c r="P425" s="1875" t="s">
        <v>360</v>
      </c>
      <c r="Q425" s="1875" t="s">
        <v>458</v>
      </c>
      <c r="R425" s="1875" t="s">
        <v>671</v>
      </c>
      <c r="S425" s="1876" t="s">
        <v>361</v>
      </c>
      <c r="T425" s="1879" t="s">
        <v>653</v>
      </c>
      <c r="U425" s="1876" t="s">
        <v>360</v>
      </c>
      <c r="V425" s="1876" t="s">
        <v>363</v>
      </c>
      <c r="W425" s="1876" t="s">
        <v>360</v>
      </c>
      <c r="X425" s="1876" t="s">
        <v>154</v>
      </c>
      <c r="Y425" s="1876" t="s">
        <v>364</v>
      </c>
      <c r="Z425" s="1876" t="s">
        <v>154</v>
      </c>
      <c r="AA425" s="1876" t="s">
        <v>154</v>
      </c>
      <c r="AB425" s="1876" t="s">
        <v>154</v>
      </c>
      <c r="AC425" s="1876" t="s">
        <v>154</v>
      </c>
      <c r="AD425" s="1876" t="s">
        <v>154</v>
      </c>
      <c r="AE425" s="1876" t="s">
        <v>154</v>
      </c>
      <c r="AF425" s="1876" t="s">
        <v>359</v>
      </c>
      <c r="AG425" s="1875" t="s">
        <v>365</v>
      </c>
      <c r="AH425" s="1876" t="s">
        <v>366</v>
      </c>
      <c r="AI425" s="1876" t="s">
        <v>240</v>
      </c>
      <c r="AJ425" s="1876" t="s">
        <v>367</v>
      </c>
      <c r="AK425" s="1875" t="s">
        <v>368</v>
      </c>
      <c r="AL425" s="1876" t="s">
        <v>360</v>
      </c>
      <c r="AM425" s="1875" t="s">
        <v>154</v>
      </c>
    </row>
    <row r="426" spans="1:39" ht="79.2">
      <c r="A426" s="1875" t="s">
        <v>351</v>
      </c>
      <c r="B426" s="1875" t="s">
        <v>928</v>
      </c>
      <c r="C426" s="1875" t="s">
        <v>651</v>
      </c>
      <c r="D426" s="1876" t="s">
        <v>154</v>
      </c>
      <c r="E426" s="1876" t="s">
        <v>354</v>
      </c>
      <c r="F426" s="1876" t="s">
        <v>355</v>
      </c>
      <c r="G426" s="1876" t="s">
        <v>356</v>
      </c>
      <c r="H426" s="1877">
        <v>2316.4712799999998</v>
      </c>
      <c r="I426" s="1877">
        <v>1200</v>
      </c>
      <c r="J426" s="1876" t="s">
        <v>357</v>
      </c>
      <c r="K426" s="1878">
        <v>44453</v>
      </c>
      <c r="L426" s="1876" t="s">
        <v>358</v>
      </c>
      <c r="M426" s="1878">
        <v>48142</v>
      </c>
      <c r="N426" s="1876" t="s">
        <v>359</v>
      </c>
      <c r="O426" s="1880">
        <v>46316</v>
      </c>
      <c r="P426" s="1875" t="s">
        <v>360</v>
      </c>
      <c r="Q426" s="1875" t="s">
        <v>462</v>
      </c>
      <c r="R426" s="1875" t="s">
        <v>671</v>
      </c>
      <c r="S426" s="1876" t="s">
        <v>361</v>
      </c>
      <c r="T426" s="1879" t="s">
        <v>653</v>
      </c>
      <c r="U426" s="1876" t="s">
        <v>360</v>
      </c>
      <c r="V426" s="1876" t="s">
        <v>363</v>
      </c>
      <c r="W426" s="1876" t="s">
        <v>360</v>
      </c>
      <c r="X426" s="1876" t="s">
        <v>154</v>
      </c>
      <c r="Y426" s="1876" t="s">
        <v>364</v>
      </c>
      <c r="Z426" s="1876" t="s">
        <v>154</v>
      </c>
      <c r="AA426" s="1876" t="s">
        <v>154</v>
      </c>
      <c r="AB426" s="1876" t="s">
        <v>154</v>
      </c>
      <c r="AC426" s="1876" t="s">
        <v>154</v>
      </c>
      <c r="AD426" s="1876" t="s">
        <v>154</v>
      </c>
      <c r="AE426" s="1876" t="s">
        <v>154</v>
      </c>
      <c r="AF426" s="1876" t="s">
        <v>359</v>
      </c>
      <c r="AG426" s="1875" t="s">
        <v>365</v>
      </c>
      <c r="AH426" s="1876" t="s">
        <v>366</v>
      </c>
      <c r="AI426" s="1876" t="s">
        <v>240</v>
      </c>
      <c r="AJ426" s="1876" t="s">
        <v>367</v>
      </c>
      <c r="AK426" s="1875" t="s">
        <v>368</v>
      </c>
      <c r="AL426" s="1876" t="s">
        <v>360</v>
      </c>
      <c r="AM426" s="1875" t="s">
        <v>154</v>
      </c>
    </row>
    <row r="427" spans="1:39" ht="79.2">
      <c r="A427" s="1875" t="s">
        <v>351</v>
      </c>
      <c r="B427" s="1875" t="s">
        <v>929</v>
      </c>
      <c r="C427" s="1875" t="s">
        <v>651</v>
      </c>
      <c r="D427" s="1876" t="s">
        <v>154</v>
      </c>
      <c r="E427" s="1876" t="s">
        <v>354</v>
      </c>
      <c r="F427" s="1876" t="s">
        <v>355</v>
      </c>
      <c r="G427" s="1876" t="s">
        <v>356</v>
      </c>
      <c r="H427" s="1877">
        <v>772.15708999999993</v>
      </c>
      <c r="I427" s="1877">
        <v>400</v>
      </c>
      <c r="J427" s="1876" t="s">
        <v>357</v>
      </c>
      <c r="K427" s="1878">
        <v>44453</v>
      </c>
      <c r="L427" s="1876" t="s">
        <v>358</v>
      </c>
      <c r="M427" s="1878">
        <v>48142</v>
      </c>
      <c r="N427" s="1876" t="s">
        <v>359</v>
      </c>
      <c r="O427" s="1880">
        <v>46316</v>
      </c>
      <c r="P427" s="1875" t="s">
        <v>360</v>
      </c>
      <c r="Q427" s="1875" t="s">
        <v>460</v>
      </c>
      <c r="R427" s="1875" t="s">
        <v>671</v>
      </c>
      <c r="S427" s="1876" t="s">
        <v>361</v>
      </c>
      <c r="T427" s="1879" t="s">
        <v>653</v>
      </c>
      <c r="U427" s="1876" t="s">
        <v>360</v>
      </c>
      <c r="V427" s="1876" t="s">
        <v>363</v>
      </c>
      <c r="W427" s="1876" t="s">
        <v>360</v>
      </c>
      <c r="X427" s="1876" t="s">
        <v>154</v>
      </c>
      <c r="Y427" s="1876" t="s">
        <v>364</v>
      </c>
      <c r="Z427" s="1876" t="s">
        <v>154</v>
      </c>
      <c r="AA427" s="1876" t="s">
        <v>154</v>
      </c>
      <c r="AB427" s="1876" t="s">
        <v>154</v>
      </c>
      <c r="AC427" s="1876" t="s">
        <v>154</v>
      </c>
      <c r="AD427" s="1876" t="s">
        <v>154</v>
      </c>
      <c r="AE427" s="1876" t="s">
        <v>154</v>
      </c>
      <c r="AF427" s="1876" t="s">
        <v>359</v>
      </c>
      <c r="AG427" s="1875" t="s">
        <v>365</v>
      </c>
      <c r="AH427" s="1876" t="s">
        <v>366</v>
      </c>
      <c r="AI427" s="1876" t="s">
        <v>240</v>
      </c>
      <c r="AJ427" s="1876" t="s">
        <v>367</v>
      </c>
      <c r="AK427" s="1875" t="s">
        <v>368</v>
      </c>
      <c r="AL427" s="1876" t="s">
        <v>360</v>
      </c>
      <c r="AM427" s="1875" t="s">
        <v>154</v>
      </c>
    </row>
    <row r="428" spans="1:39" ht="79.2">
      <c r="A428" s="1875" t="s">
        <v>351</v>
      </c>
      <c r="B428" s="1875" t="s">
        <v>930</v>
      </c>
      <c r="C428" s="1875" t="s">
        <v>651</v>
      </c>
      <c r="D428" s="1876" t="s">
        <v>154</v>
      </c>
      <c r="E428" s="1876" t="s">
        <v>354</v>
      </c>
      <c r="F428" s="1876" t="s">
        <v>355</v>
      </c>
      <c r="G428" s="1876" t="s">
        <v>356</v>
      </c>
      <c r="H428" s="1877">
        <v>3860.7854700000003</v>
      </c>
      <c r="I428" s="1877">
        <v>2000</v>
      </c>
      <c r="J428" s="1876" t="s">
        <v>357</v>
      </c>
      <c r="K428" s="1878">
        <v>44453</v>
      </c>
      <c r="L428" s="1876" t="s">
        <v>358</v>
      </c>
      <c r="M428" s="1878">
        <v>48142</v>
      </c>
      <c r="N428" s="1876" t="s">
        <v>359</v>
      </c>
      <c r="O428" s="1880">
        <v>46316</v>
      </c>
      <c r="P428" s="1875" t="s">
        <v>360</v>
      </c>
      <c r="Q428" s="1875" t="s">
        <v>397</v>
      </c>
      <c r="R428" s="1875" t="s">
        <v>671</v>
      </c>
      <c r="S428" s="1876" t="s">
        <v>361</v>
      </c>
      <c r="T428" s="1879" t="s">
        <v>653</v>
      </c>
      <c r="U428" s="1876" t="s">
        <v>360</v>
      </c>
      <c r="V428" s="1876" t="s">
        <v>363</v>
      </c>
      <c r="W428" s="1876" t="s">
        <v>360</v>
      </c>
      <c r="X428" s="1876" t="s">
        <v>154</v>
      </c>
      <c r="Y428" s="1876" t="s">
        <v>364</v>
      </c>
      <c r="Z428" s="1876" t="s">
        <v>154</v>
      </c>
      <c r="AA428" s="1876" t="s">
        <v>154</v>
      </c>
      <c r="AB428" s="1876" t="s">
        <v>154</v>
      </c>
      <c r="AC428" s="1876" t="s">
        <v>154</v>
      </c>
      <c r="AD428" s="1876" t="s">
        <v>154</v>
      </c>
      <c r="AE428" s="1876" t="s">
        <v>154</v>
      </c>
      <c r="AF428" s="1876" t="s">
        <v>359</v>
      </c>
      <c r="AG428" s="1875" t="s">
        <v>365</v>
      </c>
      <c r="AH428" s="1876" t="s">
        <v>366</v>
      </c>
      <c r="AI428" s="1876" t="s">
        <v>240</v>
      </c>
      <c r="AJ428" s="1876" t="s">
        <v>367</v>
      </c>
      <c r="AK428" s="1875" t="s">
        <v>368</v>
      </c>
      <c r="AL428" s="1876" t="s">
        <v>360</v>
      </c>
      <c r="AM428" s="1875" t="s">
        <v>154</v>
      </c>
    </row>
    <row r="429" spans="1:39" ht="79.2">
      <c r="A429" s="1875" t="s">
        <v>351</v>
      </c>
      <c r="B429" s="1875" t="s">
        <v>931</v>
      </c>
      <c r="C429" s="1875" t="s">
        <v>651</v>
      </c>
      <c r="D429" s="1876" t="s">
        <v>154</v>
      </c>
      <c r="E429" s="1876" t="s">
        <v>354</v>
      </c>
      <c r="F429" s="1876" t="s">
        <v>355</v>
      </c>
      <c r="G429" s="1876" t="s">
        <v>356</v>
      </c>
      <c r="H429" s="1877">
        <v>772.15708999999993</v>
      </c>
      <c r="I429" s="1877">
        <v>400</v>
      </c>
      <c r="J429" s="1876" t="s">
        <v>357</v>
      </c>
      <c r="K429" s="1878">
        <v>44453</v>
      </c>
      <c r="L429" s="1876" t="s">
        <v>358</v>
      </c>
      <c r="M429" s="1878">
        <v>48142</v>
      </c>
      <c r="N429" s="1876" t="s">
        <v>359</v>
      </c>
      <c r="O429" s="1880">
        <v>46316</v>
      </c>
      <c r="P429" s="1875" t="s">
        <v>360</v>
      </c>
      <c r="Q429" s="1875" t="s">
        <v>460</v>
      </c>
      <c r="R429" s="1875" t="s">
        <v>671</v>
      </c>
      <c r="S429" s="1876" t="s">
        <v>361</v>
      </c>
      <c r="T429" s="1879" t="s">
        <v>653</v>
      </c>
      <c r="U429" s="1876" t="s">
        <v>360</v>
      </c>
      <c r="V429" s="1876" t="s">
        <v>363</v>
      </c>
      <c r="W429" s="1876" t="s">
        <v>360</v>
      </c>
      <c r="X429" s="1876" t="s">
        <v>154</v>
      </c>
      <c r="Y429" s="1876" t="s">
        <v>364</v>
      </c>
      <c r="Z429" s="1876" t="s">
        <v>154</v>
      </c>
      <c r="AA429" s="1876" t="s">
        <v>154</v>
      </c>
      <c r="AB429" s="1876" t="s">
        <v>154</v>
      </c>
      <c r="AC429" s="1876" t="s">
        <v>154</v>
      </c>
      <c r="AD429" s="1876" t="s">
        <v>154</v>
      </c>
      <c r="AE429" s="1876" t="s">
        <v>154</v>
      </c>
      <c r="AF429" s="1876" t="s">
        <v>359</v>
      </c>
      <c r="AG429" s="1875" t="s">
        <v>365</v>
      </c>
      <c r="AH429" s="1876" t="s">
        <v>366</v>
      </c>
      <c r="AI429" s="1876" t="s">
        <v>240</v>
      </c>
      <c r="AJ429" s="1876" t="s">
        <v>367</v>
      </c>
      <c r="AK429" s="1875" t="s">
        <v>368</v>
      </c>
      <c r="AL429" s="1876" t="s">
        <v>360</v>
      </c>
      <c r="AM429" s="1875" t="s">
        <v>154</v>
      </c>
    </row>
    <row r="430" spans="1:39" ht="79.2">
      <c r="A430" s="1875" t="s">
        <v>351</v>
      </c>
      <c r="B430" s="1875" t="s">
        <v>932</v>
      </c>
      <c r="C430" s="1875" t="s">
        <v>651</v>
      </c>
      <c r="D430" s="1876" t="s">
        <v>154</v>
      </c>
      <c r="E430" s="1876" t="s">
        <v>354</v>
      </c>
      <c r="F430" s="1876" t="s">
        <v>355</v>
      </c>
      <c r="G430" s="1876" t="s">
        <v>356</v>
      </c>
      <c r="H430" s="1877">
        <v>2314.6311299999998</v>
      </c>
      <c r="I430" s="1877">
        <v>1200</v>
      </c>
      <c r="J430" s="1876" t="s">
        <v>357</v>
      </c>
      <c r="K430" s="1878">
        <v>44456</v>
      </c>
      <c r="L430" s="1876" t="s">
        <v>358</v>
      </c>
      <c r="M430" s="1878">
        <v>48142</v>
      </c>
      <c r="N430" s="1876" t="s">
        <v>359</v>
      </c>
      <c r="O430" s="1880">
        <v>46316</v>
      </c>
      <c r="P430" s="1875" t="s">
        <v>360</v>
      </c>
      <c r="Q430" s="1875" t="s">
        <v>462</v>
      </c>
      <c r="R430" s="1875" t="s">
        <v>671</v>
      </c>
      <c r="S430" s="1876" t="s">
        <v>361</v>
      </c>
      <c r="T430" s="1879" t="s">
        <v>653</v>
      </c>
      <c r="U430" s="1876" t="s">
        <v>360</v>
      </c>
      <c r="V430" s="1876" t="s">
        <v>363</v>
      </c>
      <c r="W430" s="1876" t="s">
        <v>360</v>
      </c>
      <c r="X430" s="1876" t="s">
        <v>154</v>
      </c>
      <c r="Y430" s="1876" t="s">
        <v>364</v>
      </c>
      <c r="Z430" s="1876" t="s">
        <v>154</v>
      </c>
      <c r="AA430" s="1876" t="s">
        <v>154</v>
      </c>
      <c r="AB430" s="1876" t="s">
        <v>154</v>
      </c>
      <c r="AC430" s="1876" t="s">
        <v>154</v>
      </c>
      <c r="AD430" s="1876" t="s">
        <v>154</v>
      </c>
      <c r="AE430" s="1876" t="s">
        <v>154</v>
      </c>
      <c r="AF430" s="1876" t="s">
        <v>359</v>
      </c>
      <c r="AG430" s="1875" t="s">
        <v>365</v>
      </c>
      <c r="AH430" s="1876" t="s">
        <v>366</v>
      </c>
      <c r="AI430" s="1876" t="s">
        <v>240</v>
      </c>
      <c r="AJ430" s="1876" t="s">
        <v>367</v>
      </c>
      <c r="AK430" s="1875" t="s">
        <v>368</v>
      </c>
      <c r="AL430" s="1876" t="s">
        <v>360</v>
      </c>
      <c r="AM430" s="1875" t="s">
        <v>154</v>
      </c>
    </row>
    <row r="431" spans="1:39" ht="79.2">
      <c r="A431" s="1875" t="s">
        <v>351</v>
      </c>
      <c r="B431" s="1875" t="s">
        <v>933</v>
      </c>
      <c r="C431" s="1875" t="s">
        <v>651</v>
      </c>
      <c r="D431" s="1876" t="s">
        <v>154</v>
      </c>
      <c r="E431" s="1876" t="s">
        <v>354</v>
      </c>
      <c r="F431" s="1876" t="s">
        <v>355</v>
      </c>
      <c r="G431" s="1876" t="s">
        <v>356</v>
      </c>
      <c r="H431" s="1877">
        <v>33946.51784</v>
      </c>
      <c r="I431" s="1877">
        <v>17600</v>
      </c>
      <c r="J431" s="1876" t="s">
        <v>357</v>
      </c>
      <c r="K431" s="1878">
        <v>44456</v>
      </c>
      <c r="L431" s="1876" t="s">
        <v>358</v>
      </c>
      <c r="M431" s="1878">
        <v>48113</v>
      </c>
      <c r="N431" s="1876" t="s">
        <v>359</v>
      </c>
      <c r="O431" s="1880">
        <v>46286</v>
      </c>
      <c r="P431" s="1875" t="s">
        <v>360</v>
      </c>
      <c r="Q431" s="1875" t="s">
        <v>470</v>
      </c>
      <c r="R431" s="1875" t="s">
        <v>671</v>
      </c>
      <c r="S431" s="1876" t="s">
        <v>361</v>
      </c>
      <c r="T431" s="1879" t="s">
        <v>653</v>
      </c>
      <c r="U431" s="1876" t="s">
        <v>360</v>
      </c>
      <c r="V431" s="1876" t="s">
        <v>363</v>
      </c>
      <c r="W431" s="1876" t="s">
        <v>360</v>
      </c>
      <c r="X431" s="1876" t="s">
        <v>154</v>
      </c>
      <c r="Y431" s="1876" t="s">
        <v>364</v>
      </c>
      <c r="Z431" s="1876" t="s">
        <v>154</v>
      </c>
      <c r="AA431" s="1876" t="s">
        <v>154</v>
      </c>
      <c r="AB431" s="1876" t="s">
        <v>154</v>
      </c>
      <c r="AC431" s="1876" t="s">
        <v>154</v>
      </c>
      <c r="AD431" s="1876" t="s">
        <v>154</v>
      </c>
      <c r="AE431" s="1876" t="s">
        <v>154</v>
      </c>
      <c r="AF431" s="1876" t="s">
        <v>359</v>
      </c>
      <c r="AG431" s="1875" t="s">
        <v>365</v>
      </c>
      <c r="AH431" s="1876" t="s">
        <v>366</v>
      </c>
      <c r="AI431" s="1876" t="s">
        <v>240</v>
      </c>
      <c r="AJ431" s="1876" t="s">
        <v>367</v>
      </c>
      <c r="AK431" s="1875" t="s">
        <v>368</v>
      </c>
      <c r="AL431" s="1876" t="s">
        <v>360</v>
      </c>
      <c r="AM431" s="1875" t="s">
        <v>154</v>
      </c>
    </row>
    <row r="432" spans="1:39" ht="79.2">
      <c r="A432" s="1875" t="s">
        <v>351</v>
      </c>
      <c r="B432" s="1875" t="s">
        <v>934</v>
      </c>
      <c r="C432" s="1875" t="s">
        <v>651</v>
      </c>
      <c r="D432" s="1876" t="s">
        <v>154</v>
      </c>
      <c r="E432" s="1876" t="s">
        <v>354</v>
      </c>
      <c r="F432" s="1876" t="s">
        <v>355</v>
      </c>
      <c r="G432" s="1876" t="s">
        <v>356</v>
      </c>
      <c r="H432" s="1877">
        <v>33947.92325</v>
      </c>
      <c r="I432" s="1877">
        <v>17600</v>
      </c>
      <c r="J432" s="1876" t="s">
        <v>357</v>
      </c>
      <c r="K432" s="1878">
        <v>44456</v>
      </c>
      <c r="L432" s="1876" t="s">
        <v>358</v>
      </c>
      <c r="M432" s="1878">
        <v>48142</v>
      </c>
      <c r="N432" s="1876" t="s">
        <v>359</v>
      </c>
      <c r="O432" s="1880">
        <v>46316</v>
      </c>
      <c r="P432" s="1875" t="s">
        <v>360</v>
      </c>
      <c r="Q432" s="1875" t="s">
        <v>470</v>
      </c>
      <c r="R432" s="1875" t="s">
        <v>652</v>
      </c>
      <c r="S432" s="1876" t="s">
        <v>361</v>
      </c>
      <c r="T432" s="1879" t="s">
        <v>653</v>
      </c>
      <c r="U432" s="1876" t="s">
        <v>360</v>
      </c>
      <c r="V432" s="1876" t="s">
        <v>363</v>
      </c>
      <c r="W432" s="1876" t="s">
        <v>360</v>
      </c>
      <c r="X432" s="1876" t="s">
        <v>154</v>
      </c>
      <c r="Y432" s="1876" t="s">
        <v>364</v>
      </c>
      <c r="Z432" s="1876" t="s">
        <v>154</v>
      </c>
      <c r="AA432" s="1876" t="s">
        <v>154</v>
      </c>
      <c r="AB432" s="1876" t="s">
        <v>154</v>
      </c>
      <c r="AC432" s="1876" t="s">
        <v>154</v>
      </c>
      <c r="AD432" s="1876" t="s">
        <v>154</v>
      </c>
      <c r="AE432" s="1876" t="s">
        <v>154</v>
      </c>
      <c r="AF432" s="1876" t="s">
        <v>359</v>
      </c>
      <c r="AG432" s="1875" t="s">
        <v>365</v>
      </c>
      <c r="AH432" s="1876" t="s">
        <v>366</v>
      </c>
      <c r="AI432" s="1876" t="s">
        <v>240</v>
      </c>
      <c r="AJ432" s="1876" t="s">
        <v>367</v>
      </c>
      <c r="AK432" s="1875" t="s">
        <v>368</v>
      </c>
      <c r="AL432" s="1876" t="s">
        <v>360</v>
      </c>
      <c r="AM432" s="1875" t="s">
        <v>154</v>
      </c>
    </row>
    <row r="433" spans="1:39" ht="79.2">
      <c r="A433" s="1875" t="s">
        <v>351</v>
      </c>
      <c r="B433" s="1875" t="s">
        <v>935</v>
      </c>
      <c r="C433" s="1875" t="s">
        <v>651</v>
      </c>
      <c r="D433" s="1876" t="s">
        <v>154</v>
      </c>
      <c r="E433" s="1876" t="s">
        <v>354</v>
      </c>
      <c r="F433" s="1876" t="s">
        <v>355</v>
      </c>
      <c r="G433" s="1876" t="s">
        <v>356</v>
      </c>
      <c r="H433" s="1877">
        <v>9258.524519999999</v>
      </c>
      <c r="I433" s="1877">
        <v>4800</v>
      </c>
      <c r="J433" s="1876" t="s">
        <v>357</v>
      </c>
      <c r="K433" s="1878">
        <v>44456</v>
      </c>
      <c r="L433" s="1876" t="s">
        <v>358</v>
      </c>
      <c r="M433" s="1878">
        <v>48142</v>
      </c>
      <c r="N433" s="1876" t="s">
        <v>359</v>
      </c>
      <c r="O433" s="1880">
        <v>46316</v>
      </c>
      <c r="P433" s="1875" t="s">
        <v>360</v>
      </c>
      <c r="Q433" s="1875" t="s">
        <v>480</v>
      </c>
      <c r="R433" s="1875" t="s">
        <v>671</v>
      </c>
      <c r="S433" s="1876" t="s">
        <v>361</v>
      </c>
      <c r="T433" s="1879" t="s">
        <v>653</v>
      </c>
      <c r="U433" s="1876" t="s">
        <v>360</v>
      </c>
      <c r="V433" s="1876" t="s">
        <v>363</v>
      </c>
      <c r="W433" s="1876" t="s">
        <v>360</v>
      </c>
      <c r="X433" s="1876" t="s">
        <v>154</v>
      </c>
      <c r="Y433" s="1876" t="s">
        <v>364</v>
      </c>
      <c r="Z433" s="1876" t="s">
        <v>154</v>
      </c>
      <c r="AA433" s="1876" t="s">
        <v>154</v>
      </c>
      <c r="AB433" s="1876" t="s">
        <v>154</v>
      </c>
      <c r="AC433" s="1876" t="s">
        <v>154</v>
      </c>
      <c r="AD433" s="1876" t="s">
        <v>154</v>
      </c>
      <c r="AE433" s="1876" t="s">
        <v>154</v>
      </c>
      <c r="AF433" s="1876" t="s">
        <v>359</v>
      </c>
      <c r="AG433" s="1875" t="s">
        <v>365</v>
      </c>
      <c r="AH433" s="1876" t="s">
        <v>366</v>
      </c>
      <c r="AI433" s="1876" t="s">
        <v>240</v>
      </c>
      <c r="AJ433" s="1876" t="s">
        <v>367</v>
      </c>
      <c r="AK433" s="1875" t="s">
        <v>368</v>
      </c>
      <c r="AL433" s="1876" t="s">
        <v>360</v>
      </c>
      <c r="AM433" s="1875" t="s">
        <v>154</v>
      </c>
    </row>
    <row r="434" spans="1:39" ht="79.2">
      <c r="A434" s="1875" t="s">
        <v>351</v>
      </c>
      <c r="B434" s="1875" t="s">
        <v>936</v>
      </c>
      <c r="C434" s="1875" t="s">
        <v>651</v>
      </c>
      <c r="D434" s="1876" t="s">
        <v>154</v>
      </c>
      <c r="E434" s="1876" t="s">
        <v>354</v>
      </c>
      <c r="F434" s="1876" t="s">
        <v>355</v>
      </c>
      <c r="G434" s="1876" t="s">
        <v>356</v>
      </c>
      <c r="H434" s="1877">
        <v>771.26393000000007</v>
      </c>
      <c r="I434" s="1877">
        <v>400</v>
      </c>
      <c r="J434" s="1876" t="s">
        <v>357</v>
      </c>
      <c r="K434" s="1878">
        <v>44459</v>
      </c>
      <c r="L434" s="1876" t="s">
        <v>358</v>
      </c>
      <c r="M434" s="1878">
        <v>48113</v>
      </c>
      <c r="N434" s="1876" t="s">
        <v>359</v>
      </c>
      <c r="O434" s="1880">
        <v>46286</v>
      </c>
      <c r="P434" s="1875" t="s">
        <v>360</v>
      </c>
      <c r="Q434" s="1875" t="s">
        <v>460</v>
      </c>
      <c r="R434" s="1875" t="s">
        <v>652</v>
      </c>
      <c r="S434" s="1876" t="s">
        <v>361</v>
      </c>
      <c r="T434" s="1879" t="s">
        <v>653</v>
      </c>
      <c r="U434" s="1876" t="s">
        <v>360</v>
      </c>
      <c r="V434" s="1876" t="s">
        <v>363</v>
      </c>
      <c r="W434" s="1876" t="s">
        <v>360</v>
      </c>
      <c r="X434" s="1876" t="s">
        <v>154</v>
      </c>
      <c r="Y434" s="1876" t="s">
        <v>364</v>
      </c>
      <c r="Z434" s="1876" t="s">
        <v>154</v>
      </c>
      <c r="AA434" s="1876" t="s">
        <v>154</v>
      </c>
      <c r="AB434" s="1876" t="s">
        <v>154</v>
      </c>
      <c r="AC434" s="1876" t="s">
        <v>154</v>
      </c>
      <c r="AD434" s="1876" t="s">
        <v>154</v>
      </c>
      <c r="AE434" s="1876" t="s">
        <v>154</v>
      </c>
      <c r="AF434" s="1876" t="s">
        <v>359</v>
      </c>
      <c r="AG434" s="1875" t="s">
        <v>365</v>
      </c>
      <c r="AH434" s="1876" t="s">
        <v>366</v>
      </c>
      <c r="AI434" s="1876" t="s">
        <v>240</v>
      </c>
      <c r="AJ434" s="1876" t="s">
        <v>367</v>
      </c>
      <c r="AK434" s="1875" t="s">
        <v>368</v>
      </c>
      <c r="AL434" s="1876" t="s">
        <v>360</v>
      </c>
      <c r="AM434" s="1875" t="s">
        <v>154</v>
      </c>
    </row>
    <row r="435" spans="1:39" ht="79.2">
      <c r="A435" s="1875" t="s">
        <v>351</v>
      </c>
      <c r="B435" s="1875" t="s">
        <v>937</v>
      </c>
      <c r="C435" s="1875" t="s">
        <v>651</v>
      </c>
      <c r="D435" s="1876" t="s">
        <v>154</v>
      </c>
      <c r="E435" s="1876" t="s">
        <v>354</v>
      </c>
      <c r="F435" s="1876" t="s">
        <v>355</v>
      </c>
      <c r="G435" s="1876" t="s">
        <v>356</v>
      </c>
      <c r="H435" s="1877">
        <v>771.26393000000007</v>
      </c>
      <c r="I435" s="1877">
        <v>400</v>
      </c>
      <c r="J435" s="1876" t="s">
        <v>357</v>
      </c>
      <c r="K435" s="1878">
        <v>44459</v>
      </c>
      <c r="L435" s="1876" t="s">
        <v>358</v>
      </c>
      <c r="M435" s="1878">
        <v>48113</v>
      </c>
      <c r="N435" s="1876" t="s">
        <v>359</v>
      </c>
      <c r="O435" s="1880">
        <v>46286</v>
      </c>
      <c r="P435" s="1875" t="s">
        <v>360</v>
      </c>
      <c r="Q435" s="1875" t="s">
        <v>460</v>
      </c>
      <c r="R435" s="1875" t="s">
        <v>652</v>
      </c>
      <c r="S435" s="1876" t="s">
        <v>361</v>
      </c>
      <c r="T435" s="1879" t="s">
        <v>653</v>
      </c>
      <c r="U435" s="1876" t="s">
        <v>360</v>
      </c>
      <c r="V435" s="1876" t="s">
        <v>363</v>
      </c>
      <c r="W435" s="1876" t="s">
        <v>360</v>
      </c>
      <c r="X435" s="1876" t="s">
        <v>154</v>
      </c>
      <c r="Y435" s="1876" t="s">
        <v>364</v>
      </c>
      <c r="Z435" s="1876" t="s">
        <v>154</v>
      </c>
      <c r="AA435" s="1876" t="s">
        <v>154</v>
      </c>
      <c r="AB435" s="1876" t="s">
        <v>154</v>
      </c>
      <c r="AC435" s="1876" t="s">
        <v>154</v>
      </c>
      <c r="AD435" s="1876" t="s">
        <v>154</v>
      </c>
      <c r="AE435" s="1876" t="s">
        <v>154</v>
      </c>
      <c r="AF435" s="1876" t="s">
        <v>359</v>
      </c>
      <c r="AG435" s="1875" t="s">
        <v>365</v>
      </c>
      <c r="AH435" s="1876" t="s">
        <v>366</v>
      </c>
      <c r="AI435" s="1876" t="s">
        <v>240</v>
      </c>
      <c r="AJ435" s="1876" t="s">
        <v>367</v>
      </c>
      <c r="AK435" s="1875" t="s">
        <v>368</v>
      </c>
      <c r="AL435" s="1876" t="s">
        <v>360</v>
      </c>
      <c r="AM435" s="1875" t="s">
        <v>154</v>
      </c>
    </row>
    <row r="436" spans="1:39" ht="79.2">
      <c r="A436" s="1875" t="s">
        <v>351</v>
      </c>
      <c r="B436" s="1875" t="s">
        <v>938</v>
      </c>
      <c r="C436" s="1875" t="s">
        <v>651</v>
      </c>
      <c r="D436" s="1876" t="s">
        <v>154</v>
      </c>
      <c r="E436" s="1876" t="s">
        <v>354</v>
      </c>
      <c r="F436" s="1876" t="s">
        <v>355</v>
      </c>
      <c r="G436" s="1876" t="s">
        <v>356</v>
      </c>
      <c r="H436" s="1877">
        <v>771.26393000000007</v>
      </c>
      <c r="I436" s="1877">
        <v>400</v>
      </c>
      <c r="J436" s="1876" t="s">
        <v>357</v>
      </c>
      <c r="K436" s="1878">
        <v>44459</v>
      </c>
      <c r="L436" s="1876" t="s">
        <v>358</v>
      </c>
      <c r="M436" s="1878">
        <v>48113</v>
      </c>
      <c r="N436" s="1876" t="s">
        <v>359</v>
      </c>
      <c r="O436" s="1880">
        <v>46286</v>
      </c>
      <c r="P436" s="1875" t="s">
        <v>360</v>
      </c>
      <c r="Q436" s="1875" t="s">
        <v>460</v>
      </c>
      <c r="R436" s="1875" t="s">
        <v>652</v>
      </c>
      <c r="S436" s="1876" t="s">
        <v>361</v>
      </c>
      <c r="T436" s="1879" t="s">
        <v>653</v>
      </c>
      <c r="U436" s="1876" t="s">
        <v>360</v>
      </c>
      <c r="V436" s="1876" t="s">
        <v>363</v>
      </c>
      <c r="W436" s="1876" t="s">
        <v>360</v>
      </c>
      <c r="X436" s="1876" t="s">
        <v>154</v>
      </c>
      <c r="Y436" s="1876" t="s">
        <v>364</v>
      </c>
      <c r="Z436" s="1876" t="s">
        <v>154</v>
      </c>
      <c r="AA436" s="1876" t="s">
        <v>154</v>
      </c>
      <c r="AB436" s="1876" t="s">
        <v>154</v>
      </c>
      <c r="AC436" s="1876" t="s">
        <v>154</v>
      </c>
      <c r="AD436" s="1876" t="s">
        <v>154</v>
      </c>
      <c r="AE436" s="1876" t="s">
        <v>154</v>
      </c>
      <c r="AF436" s="1876" t="s">
        <v>359</v>
      </c>
      <c r="AG436" s="1875" t="s">
        <v>365</v>
      </c>
      <c r="AH436" s="1876" t="s">
        <v>366</v>
      </c>
      <c r="AI436" s="1876" t="s">
        <v>240</v>
      </c>
      <c r="AJ436" s="1876" t="s">
        <v>367</v>
      </c>
      <c r="AK436" s="1875" t="s">
        <v>368</v>
      </c>
      <c r="AL436" s="1876" t="s">
        <v>360</v>
      </c>
      <c r="AM436" s="1875" t="s">
        <v>154</v>
      </c>
    </row>
    <row r="437" spans="1:39" ht="79.2">
      <c r="A437" s="1875" t="s">
        <v>351</v>
      </c>
      <c r="B437" s="1875" t="s">
        <v>939</v>
      </c>
      <c r="C437" s="1875" t="s">
        <v>651</v>
      </c>
      <c r="D437" s="1876" t="s">
        <v>154</v>
      </c>
      <c r="E437" s="1876" t="s">
        <v>354</v>
      </c>
      <c r="F437" s="1876" t="s">
        <v>355</v>
      </c>
      <c r="G437" s="1876" t="s">
        <v>356</v>
      </c>
      <c r="H437" s="1877">
        <v>771.26393000000007</v>
      </c>
      <c r="I437" s="1877">
        <v>400</v>
      </c>
      <c r="J437" s="1876" t="s">
        <v>357</v>
      </c>
      <c r="K437" s="1878">
        <v>44459</v>
      </c>
      <c r="L437" s="1876" t="s">
        <v>358</v>
      </c>
      <c r="M437" s="1878">
        <v>48113</v>
      </c>
      <c r="N437" s="1876" t="s">
        <v>359</v>
      </c>
      <c r="O437" s="1880">
        <v>46286</v>
      </c>
      <c r="P437" s="1875" t="s">
        <v>360</v>
      </c>
      <c r="Q437" s="1875" t="s">
        <v>460</v>
      </c>
      <c r="R437" s="1875" t="s">
        <v>652</v>
      </c>
      <c r="S437" s="1876" t="s">
        <v>361</v>
      </c>
      <c r="T437" s="1879" t="s">
        <v>653</v>
      </c>
      <c r="U437" s="1876" t="s">
        <v>360</v>
      </c>
      <c r="V437" s="1876" t="s">
        <v>363</v>
      </c>
      <c r="W437" s="1876" t="s">
        <v>360</v>
      </c>
      <c r="X437" s="1876" t="s">
        <v>154</v>
      </c>
      <c r="Y437" s="1876" t="s">
        <v>364</v>
      </c>
      <c r="Z437" s="1876" t="s">
        <v>154</v>
      </c>
      <c r="AA437" s="1876" t="s">
        <v>154</v>
      </c>
      <c r="AB437" s="1876" t="s">
        <v>154</v>
      </c>
      <c r="AC437" s="1876" t="s">
        <v>154</v>
      </c>
      <c r="AD437" s="1876" t="s">
        <v>154</v>
      </c>
      <c r="AE437" s="1876" t="s">
        <v>154</v>
      </c>
      <c r="AF437" s="1876" t="s">
        <v>359</v>
      </c>
      <c r="AG437" s="1875" t="s">
        <v>365</v>
      </c>
      <c r="AH437" s="1876" t="s">
        <v>366</v>
      </c>
      <c r="AI437" s="1876" t="s">
        <v>240</v>
      </c>
      <c r="AJ437" s="1876" t="s">
        <v>367</v>
      </c>
      <c r="AK437" s="1875" t="s">
        <v>368</v>
      </c>
      <c r="AL437" s="1876" t="s">
        <v>360</v>
      </c>
      <c r="AM437" s="1875" t="s">
        <v>154</v>
      </c>
    </row>
    <row r="438" spans="1:39" ht="79.2">
      <c r="A438" s="1875" t="s">
        <v>351</v>
      </c>
      <c r="B438" s="1875" t="s">
        <v>940</v>
      </c>
      <c r="C438" s="1875" t="s">
        <v>651</v>
      </c>
      <c r="D438" s="1876" t="s">
        <v>154</v>
      </c>
      <c r="E438" s="1876" t="s">
        <v>354</v>
      </c>
      <c r="F438" s="1876" t="s">
        <v>355</v>
      </c>
      <c r="G438" s="1876" t="s">
        <v>356</v>
      </c>
      <c r="H438" s="1877">
        <v>771.26393000000007</v>
      </c>
      <c r="I438" s="1877">
        <v>400</v>
      </c>
      <c r="J438" s="1876" t="s">
        <v>357</v>
      </c>
      <c r="K438" s="1878">
        <v>44459</v>
      </c>
      <c r="L438" s="1876" t="s">
        <v>358</v>
      </c>
      <c r="M438" s="1878">
        <v>48113</v>
      </c>
      <c r="N438" s="1876" t="s">
        <v>359</v>
      </c>
      <c r="O438" s="1880">
        <v>46286</v>
      </c>
      <c r="P438" s="1875" t="s">
        <v>360</v>
      </c>
      <c r="Q438" s="1875" t="s">
        <v>460</v>
      </c>
      <c r="R438" s="1875" t="s">
        <v>652</v>
      </c>
      <c r="S438" s="1876" t="s">
        <v>361</v>
      </c>
      <c r="T438" s="1879" t="s">
        <v>653</v>
      </c>
      <c r="U438" s="1876" t="s">
        <v>360</v>
      </c>
      <c r="V438" s="1876" t="s">
        <v>363</v>
      </c>
      <c r="W438" s="1876" t="s">
        <v>360</v>
      </c>
      <c r="X438" s="1876" t="s">
        <v>154</v>
      </c>
      <c r="Y438" s="1876" t="s">
        <v>364</v>
      </c>
      <c r="Z438" s="1876" t="s">
        <v>154</v>
      </c>
      <c r="AA438" s="1876" t="s">
        <v>154</v>
      </c>
      <c r="AB438" s="1876" t="s">
        <v>154</v>
      </c>
      <c r="AC438" s="1876" t="s">
        <v>154</v>
      </c>
      <c r="AD438" s="1876" t="s">
        <v>154</v>
      </c>
      <c r="AE438" s="1876" t="s">
        <v>154</v>
      </c>
      <c r="AF438" s="1876" t="s">
        <v>359</v>
      </c>
      <c r="AG438" s="1875" t="s">
        <v>365</v>
      </c>
      <c r="AH438" s="1876" t="s">
        <v>366</v>
      </c>
      <c r="AI438" s="1876" t="s">
        <v>240</v>
      </c>
      <c r="AJ438" s="1876" t="s">
        <v>367</v>
      </c>
      <c r="AK438" s="1875" t="s">
        <v>368</v>
      </c>
      <c r="AL438" s="1876" t="s">
        <v>360</v>
      </c>
      <c r="AM438" s="1875" t="s">
        <v>154</v>
      </c>
    </row>
    <row r="439" spans="1:39" ht="79.2">
      <c r="A439" s="1875" t="s">
        <v>351</v>
      </c>
      <c r="B439" s="1875" t="s">
        <v>941</v>
      </c>
      <c r="C439" s="1875" t="s">
        <v>651</v>
      </c>
      <c r="D439" s="1876" t="s">
        <v>154</v>
      </c>
      <c r="E439" s="1876" t="s">
        <v>354</v>
      </c>
      <c r="F439" s="1876" t="s">
        <v>355</v>
      </c>
      <c r="G439" s="1876" t="s">
        <v>356</v>
      </c>
      <c r="H439" s="1877">
        <v>2313.7917799999996</v>
      </c>
      <c r="I439" s="1877">
        <v>1200</v>
      </c>
      <c r="J439" s="1876" t="s">
        <v>357</v>
      </c>
      <c r="K439" s="1878">
        <v>44459</v>
      </c>
      <c r="L439" s="1876" t="s">
        <v>358</v>
      </c>
      <c r="M439" s="1878">
        <v>48113</v>
      </c>
      <c r="N439" s="1876" t="s">
        <v>359</v>
      </c>
      <c r="O439" s="1880">
        <v>46286</v>
      </c>
      <c r="P439" s="1875" t="s">
        <v>360</v>
      </c>
      <c r="Q439" s="1875" t="s">
        <v>462</v>
      </c>
      <c r="R439" s="1875" t="s">
        <v>652</v>
      </c>
      <c r="S439" s="1876" t="s">
        <v>361</v>
      </c>
      <c r="T439" s="1879" t="s">
        <v>653</v>
      </c>
      <c r="U439" s="1876" t="s">
        <v>360</v>
      </c>
      <c r="V439" s="1876" t="s">
        <v>363</v>
      </c>
      <c r="W439" s="1876" t="s">
        <v>360</v>
      </c>
      <c r="X439" s="1876" t="s">
        <v>154</v>
      </c>
      <c r="Y439" s="1876" t="s">
        <v>364</v>
      </c>
      <c r="Z439" s="1876" t="s">
        <v>154</v>
      </c>
      <c r="AA439" s="1876" t="s">
        <v>154</v>
      </c>
      <c r="AB439" s="1876" t="s">
        <v>154</v>
      </c>
      <c r="AC439" s="1876" t="s">
        <v>154</v>
      </c>
      <c r="AD439" s="1876" t="s">
        <v>154</v>
      </c>
      <c r="AE439" s="1876" t="s">
        <v>154</v>
      </c>
      <c r="AF439" s="1876" t="s">
        <v>359</v>
      </c>
      <c r="AG439" s="1875" t="s">
        <v>365</v>
      </c>
      <c r="AH439" s="1876" t="s">
        <v>366</v>
      </c>
      <c r="AI439" s="1876" t="s">
        <v>240</v>
      </c>
      <c r="AJ439" s="1876" t="s">
        <v>367</v>
      </c>
      <c r="AK439" s="1875" t="s">
        <v>368</v>
      </c>
      <c r="AL439" s="1876" t="s">
        <v>360</v>
      </c>
      <c r="AM439" s="1875" t="s">
        <v>154</v>
      </c>
    </row>
    <row r="440" spans="1:39" ht="79.2">
      <c r="A440" s="1875" t="s">
        <v>351</v>
      </c>
      <c r="B440" s="1875" t="s">
        <v>942</v>
      </c>
      <c r="C440" s="1875" t="s">
        <v>651</v>
      </c>
      <c r="D440" s="1876" t="s">
        <v>154</v>
      </c>
      <c r="E440" s="1876" t="s">
        <v>354</v>
      </c>
      <c r="F440" s="1876" t="s">
        <v>355</v>
      </c>
      <c r="G440" s="1876" t="s">
        <v>356</v>
      </c>
      <c r="H440" s="1877">
        <v>3856.3196400000002</v>
      </c>
      <c r="I440" s="1877">
        <v>2000</v>
      </c>
      <c r="J440" s="1876" t="s">
        <v>357</v>
      </c>
      <c r="K440" s="1878">
        <v>44459</v>
      </c>
      <c r="L440" s="1876" t="s">
        <v>358</v>
      </c>
      <c r="M440" s="1878">
        <v>48113</v>
      </c>
      <c r="N440" s="1876" t="s">
        <v>359</v>
      </c>
      <c r="O440" s="1880">
        <v>46286</v>
      </c>
      <c r="P440" s="1875" t="s">
        <v>360</v>
      </c>
      <c r="Q440" s="1875" t="s">
        <v>397</v>
      </c>
      <c r="R440" s="1875" t="s">
        <v>652</v>
      </c>
      <c r="S440" s="1876" t="s">
        <v>361</v>
      </c>
      <c r="T440" s="1879" t="s">
        <v>653</v>
      </c>
      <c r="U440" s="1876" t="s">
        <v>360</v>
      </c>
      <c r="V440" s="1876" t="s">
        <v>363</v>
      </c>
      <c r="W440" s="1876" t="s">
        <v>360</v>
      </c>
      <c r="X440" s="1876" t="s">
        <v>154</v>
      </c>
      <c r="Y440" s="1876" t="s">
        <v>364</v>
      </c>
      <c r="Z440" s="1876" t="s">
        <v>154</v>
      </c>
      <c r="AA440" s="1876" t="s">
        <v>154</v>
      </c>
      <c r="AB440" s="1876" t="s">
        <v>154</v>
      </c>
      <c r="AC440" s="1876" t="s">
        <v>154</v>
      </c>
      <c r="AD440" s="1876" t="s">
        <v>154</v>
      </c>
      <c r="AE440" s="1876" t="s">
        <v>154</v>
      </c>
      <c r="AF440" s="1876" t="s">
        <v>359</v>
      </c>
      <c r="AG440" s="1875" t="s">
        <v>365</v>
      </c>
      <c r="AH440" s="1876" t="s">
        <v>366</v>
      </c>
      <c r="AI440" s="1876" t="s">
        <v>240</v>
      </c>
      <c r="AJ440" s="1876" t="s">
        <v>367</v>
      </c>
      <c r="AK440" s="1875" t="s">
        <v>368</v>
      </c>
      <c r="AL440" s="1876" t="s">
        <v>360</v>
      </c>
      <c r="AM440" s="1875" t="s">
        <v>154</v>
      </c>
    </row>
    <row r="441" spans="1:39" ht="79.2">
      <c r="A441" s="1875" t="s">
        <v>351</v>
      </c>
      <c r="B441" s="1875" t="s">
        <v>943</v>
      </c>
      <c r="C441" s="1875" t="s">
        <v>651</v>
      </c>
      <c r="D441" s="1876" t="s">
        <v>154</v>
      </c>
      <c r="E441" s="1876" t="s">
        <v>354</v>
      </c>
      <c r="F441" s="1876" t="s">
        <v>355</v>
      </c>
      <c r="G441" s="1876" t="s">
        <v>356</v>
      </c>
      <c r="H441" s="1877">
        <v>771.26393000000007</v>
      </c>
      <c r="I441" s="1877">
        <v>400</v>
      </c>
      <c r="J441" s="1876" t="s">
        <v>357</v>
      </c>
      <c r="K441" s="1878">
        <v>44459</v>
      </c>
      <c r="L441" s="1876" t="s">
        <v>358</v>
      </c>
      <c r="M441" s="1878">
        <v>48113</v>
      </c>
      <c r="N441" s="1876" t="s">
        <v>359</v>
      </c>
      <c r="O441" s="1880">
        <v>46286</v>
      </c>
      <c r="P441" s="1875" t="s">
        <v>360</v>
      </c>
      <c r="Q441" s="1875" t="s">
        <v>460</v>
      </c>
      <c r="R441" s="1875" t="s">
        <v>652</v>
      </c>
      <c r="S441" s="1876" t="s">
        <v>361</v>
      </c>
      <c r="T441" s="1879" t="s">
        <v>653</v>
      </c>
      <c r="U441" s="1876" t="s">
        <v>360</v>
      </c>
      <c r="V441" s="1876" t="s">
        <v>363</v>
      </c>
      <c r="W441" s="1876" t="s">
        <v>360</v>
      </c>
      <c r="X441" s="1876" t="s">
        <v>154</v>
      </c>
      <c r="Y441" s="1876" t="s">
        <v>364</v>
      </c>
      <c r="Z441" s="1876" t="s">
        <v>154</v>
      </c>
      <c r="AA441" s="1876" t="s">
        <v>154</v>
      </c>
      <c r="AB441" s="1876" t="s">
        <v>154</v>
      </c>
      <c r="AC441" s="1876" t="s">
        <v>154</v>
      </c>
      <c r="AD441" s="1876" t="s">
        <v>154</v>
      </c>
      <c r="AE441" s="1876" t="s">
        <v>154</v>
      </c>
      <c r="AF441" s="1876" t="s">
        <v>359</v>
      </c>
      <c r="AG441" s="1875" t="s">
        <v>365</v>
      </c>
      <c r="AH441" s="1876" t="s">
        <v>366</v>
      </c>
      <c r="AI441" s="1876" t="s">
        <v>240</v>
      </c>
      <c r="AJ441" s="1876" t="s">
        <v>367</v>
      </c>
      <c r="AK441" s="1875" t="s">
        <v>368</v>
      </c>
      <c r="AL441" s="1876" t="s">
        <v>360</v>
      </c>
      <c r="AM441" s="1875" t="s">
        <v>154</v>
      </c>
    </row>
    <row r="442" spans="1:39" ht="79.2">
      <c r="A442" s="1875" t="s">
        <v>351</v>
      </c>
      <c r="B442" s="1875" t="s">
        <v>944</v>
      </c>
      <c r="C442" s="1875" t="s">
        <v>651</v>
      </c>
      <c r="D442" s="1876" t="s">
        <v>154</v>
      </c>
      <c r="E442" s="1876" t="s">
        <v>354</v>
      </c>
      <c r="F442" s="1876" t="s">
        <v>355</v>
      </c>
      <c r="G442" s="1876" t="s">
        <v>356</v>
      </c>
      <c r="H442" s="1877">
        <v>7712.6392800000003</v>
      </c>
      <c r="I442" s="1877">
        <v>4000</v>
      </c>
      <c r="J442" s="1876" t="s">
        <v>357</v>
      </c>
      <c r="K442" s="1878">
        <v>44459</v>
      </c>
      <c r="L442" s="1876" t="s">
        <v>358</v>
      </c>
      <c r="M442" s="1878">
        <v>48113</v>
      </c>
      <c r="N442" s="1876" t="s">
        <v>359</v>
      </c>
      <c r="O442" s="1880">
        <v>46286</v>
      </c>
      <c r="P442" s="1875" t="s">
        <v>360</v>
      </c>
      <c r="Q442" s="1875" t="s">
        <v>451</v>
      </c>
      <c r="R442" s="1875" t="s">
        <v>652</v>
      </c>
      <c r="S442" s="1876" t="s">
        <v>361</v>
      </c>
      <c r="T442" s="1879" t="s">
        <v>653</v>
      </c>
      <c r="U442" s="1876" t="s">
        <v>360</v>
      </c>
      <c r="V442" s="1876" t="s">
        <v>363</v>
      </c>
      <c r="W442" s="1876" t="s">
        <v>360</v>
      </c>
      <c r="X442" s="1876" t="s">
        <v>154</v>
      </c>
      <c r="Y442" s="1876" t="s">
        <v>364</v>
      </c>
      <c r="Z442" s="1876" t="s">
        <v>154</v>
      </c>
      <c r="AA442" s="1876" t="s">
        <v>154</v>
      </c>
      <c r="AB442" s="1876" t="s">
        <v>154</v>
      </c>
      <c r="AC442" s="1876" t="s">
        <v>154</v>
      </c>
      <c r="AD442" s="1876" t="s">
        <v>154</v>
      </c>
      <c r="AE442" s="1876" t="s">
        <v>154</v>
      </c>
      <c r="AF442" s="1876" t="s">
        <v>359</v>
      </c>
      <c r="AG442" s="1875" t="s">
        <v>365</v>
      </c>
      <c r="AH442" s="1876" t="s">
        <v>366</v>
      </c>
      <c r="AI442" s="1876" t="s">
        <v>240</v>
      </c>
      <c r="AJ442" s="1876" t="s">
        <v>367</v>
      </c>
      <c r="AK442" s="1875" t="s">
        <v>368</v>
      </c>
      <c r="AL442" s="1876" t="s">
        <v>360</v>
      </c>
      <c r="AM442" s="1875" t="s">
        <v>154</v>
      </c>
    </row>
    <row r="443" spans="1:39" ht="79.2">
      <c r="A443" s="1875" t="s">
        <v>351</v>
      </c>
      <c r="B443" s="1875" t="s">
        <v>945</v>
      </c>
      <c r="C443" s="1875" t="s">
        <v>651</v>
      </c>
      <c r="D443" s="1876" t="s">
        <v>154</v>
      </c>
      <c r="E443" s="1876" t="s">
        <v>354</v>
      </c>
      <c r="F443" s="1876" t="s">
        <v>355</v>
      </c>
      <c r="G443" s="1876" t="s">
        <v>356</v>
      </c>
      <c r="H443" s="1877">
        <v>3856.3196400000002</v>
      </c>
      <c r="I443" s="1877">
        <v>2000</v>
      </c>
      <c r="J443" s="1876" t="s">
        <v>357</v>
      </c>
      <c r="K443" s="1878">
        <v>44459</v>
      </c>
      <c r="L443" s="1876" t="s">
        <v>358</v>
      </c>
      <c r="M443" s="1878">
        <v>48113</v>
      </c>
      <c r="N443" s="1876" t="s">
        <v>359</v>
      </c>
      <c r="O443" s="1880">
        <v>46286</v>
      </c>
      <c r="P443" s="1875" t="s">
        <v>360</v>
      </c>
      <c r="Q443" s="1875" t="s">
        <v>397</v>
      </c>
      <c r="R443" s="1875" t="s">
        <v>652</v>
      </c>
      <c r="S443" s="1876" t="s">
        <v>361</v>
      </c>
      <c r="T443" s="1879" t="s">
        <v>653</v>
      </c>
      <c r="U443" s="1876" t="s">
        <v>360</v>
      </c>
      <c r="V443" s="1876" t="s">
        <v>363</v>
      </c>
      <c r="W443" s="1876" t="s">
        <v>360</v>
      </c>
      <c r="X443" s="1876" t="s">
        <v>154</v>
      </c>
      <c r="Y443" s="1876" t="s">
        <v>364</v>
      </c>
      <c r="Z443" s="1876" t="s">
        <v>154</v>
      </c>
      <c r="AA443" s="1876" t="s">
        <v>154</v>
      </c>
      <c r="AB443" s="1876" t="s">
        <v>154</v>
      </c>
      <c r="AC443" s="1876" t="s">
        <v>154</v>
      </c>
      <c r="AD443" s="1876" t="s">
        <v>154</v>
      </c>
      <c r="AE443" s="1876" t="s">
        <v>154</v>
      </c>
      <c r="AF443" s="1876" t="s">
        <v>359</v>
      </c>
      <c r="AG443" s="1875" t="s">
        <v>365</v>
      </c>
      <c r="AH443" s="1876" t="s">
        <v>366</v>
      </c>
      <c r="AI443" s="1876" t="s">
        <v>240</v>
      </c>
      <c r="AJ443" s="1876" t="s">
        <v>367</v>
      </c>
      <c r="AK443" s="1875" t="s">
        <v>368</v>
      </c>
      <c r="AL443" s="1876" t="s">
        <v>360</v>
      </c>
      <c r="AM443" s="1875" t="s">
        <v>154</v>
      </c>
    </row>
    <row r="444" spans="1:39" ht="79.2">
      <c r="A444" s="1875" t="s">
        <v>351</v>
      </c>
      <c r="B444" s="1875" t="s">
        <v>946</v>
      </c>
      <c r="C444" s="1875" t="s">
        <v>651</v>
      </c>
      <c r="D444" s="1876" t="s">
        <v>154</v>
      </c>
      <c r="E444" s="1876" t="s">
        <v>354</v>
      </c>
      <c r="F444" s="1876" t="s">
        <v>355</v>
      </c>
      <c r="G444" s="1876" t="s">
        <v>356</v>
      </c>
      <c r="H444" s="1877">
        <v>771.26393000000007</v>
      </c>
      <c r="I444" s="1877">
        <v>400</v>
      </c>
      <c r="J444" s="1876" t="s">
        <v>357</v>
      </c>
      <c r="K444" s="1878">
        <v>44459</v>
      </c>
      <c r="L444" s="1876" t="s">
        <v>358</v>
      </c>
      <c r="M444" s="1878">
        <v>48113</v>
      </c>
      <c r="N444" s="1876" t="s">
        <v>359</v>
      </c>
      <c r="O444" s="1880">
        <v>46286</v>
      </c>
      <c r="P444" s="1875" t="s">
        <v>360</v>
      </c>
      <c r="Q444" s="1875" t="s">
        <v>460</v>
      </c>
      <c r="R444" s="1875" t="s">
        <v>652</v>
      </c>
      <c r="S444" s="1876" t="s">
        <v>361</v>
      </c>
      <c r="T444" s="1879" t="s">
        <v>653</v>
      </c>
      <c r="U444" s="1876" t="s">
        <v>360</v>
      </c>
      <c r="V444" s="1876" t="s">
        <v>363</v>
      </c>
      <c r="W444" s="1876" t="s">
        <v>360</v>
      </c>
      <c r="X444" s="1876" t="s">
        <v>154</v>
      </c>
      <c r="Y444" s="1876" t="s">
        <v>364</v>
      </c>
      <c r="Z444" s="1876" t="s">
        <v>154</v>
      </c>
      <c r="AA444" s="1876" t="s">
        <v>154</v>
      </c>
      <c r="AB444" s="1876" t="s">
        <v>154</v>
      </c>
      <c r="AC444" s="1876" t="s">
        <v>154</v>
      </c>
      <c r="AD444" s="1876" t="s">
        <v>154</v>
      </c>
      <c r="AE444" s="1876" t="s">
        <v>154</v>
      </c>
      <c r="AF444" s="1876" t="s">
        <v>359</v>
      </c>
      <c r="AG444" s="1875" t="s">
        <v>365</v>
      </c>
      <c r="AH444" s="1876" t="s">
        <v>366</v>
      </c>
      <c r="AI444" s="1876" t="s">
        <v>240</v>
      </c>
      <c r="AJ444" s="1876" t="s">
        <v>367</v>
      </c>
      <c r="AK444" s="1875" t="s">
        <v>368</v>
      </c>
      <c r="AL444" s="1876" t="s">
        <v>360</v>
      </c>
      <c r="AM444" s="1875" t="s">
        <v>154</v>
      </c>
    </row>
    <row r="445" spans="1:39" ht="79.2">
      <c r="A445" s="1875" t="s">
        <v>351</v>
      </c>
      <c r="B445" s="1875" t="s">
        <v>947</v>
      </c>
      <c r="C445" s="1875" t="s">
        <v>651</v>
      </c>
      <c r="D445" s="1876" t="s">
        <v>154</v>
      </c>
      <c r="E445" s="1876" t="s">
        <v>354</v>
      </c>
      <c r="F445" s="1876" t="s">
        <v>355</v>
      </c>
      <c r="G445" s="1876" t="s">
        <v>356</v>
      </c>
      <c r="H445" s="1877">
        <v>771.26393000000007</v>
      </c>
      <c r="I445" s="1877">
        <v>400</v>
      </c>
      <c r="J445" s="1876" t="s">
        <v>357</v>
      </c>
      <c r="K445" s="1878">
        <v>44459</v>
      </c>
      <c r="L445" s="1876" t="s">
        <v>358</v>
      </c>
      <c r="M445" s="1878">
        <v>48113</v>
      </c>
      <c r="N445" s="1876" t="s">
        <v>359</v>
      </c>
      <c r="O445" s="1880">
        <v>46286</v>
      </c>
      <c r="P445" s="1875" t="s">
        <v>360</v>
      </c>
      <c r="Q445" s="1875" t="s">
        <v>460</v>
      </c>
      <c r="R445" s="1875" t="s">
        <v>652</v>
      </c>
      <c r="S445" s="1876" t="s">
        <v>361</v>
      </c>
      <c r="T445" s="1879" t="s">
        <v>653</v>
      </c>
      <c r="U445" s="1876" t="s">
        <v>360</v>
      </c>
      <c r="V445" s="1876" t="s">
        <v>363</v>
      </c>
      <c r="W445" s="1876" t="s">
        <v>360</v>
      </c>
      <c r="X445" s="1876" t="s">
        <v>154</v>
      </c>
      <c r="Y445" s="1876" t="s">
        <v>364</v>
      </c>
      <c r="Z445" s="1876" t="s">
        <v>154</v>
      </c>
      <c r="AA445" s="1876" t="s">
        <v>154</v>
      </c>
      <c r="AB445" s="1876" t="s">
        <v>154</v>
      </c>
      <c r="AC445" s="1876" t="s">
        <v>154</v>
      </c>
      <c r="AD445" s="1876" t="s">
        <v>154</v>
      </c>
      <c r="AE445" s="1876" t="s">
        <v>154</v>
      </c>
      <c r="AF445" s="1876" t="s">
        <v>359</v>
      </c>
      <c r="AG445" s="1875" t="s">
        <v>365</v>
      </c>
      <c r="AH445" s="1876" t="s">
        <v>366</v>
      </c>
      <c r="AI445" s="1876" t="s">
        <v>240</v>
      </c>
      <c r="AJ445" s="1876" t="s">
        <v>367</v>
      </c>
      <c r="AK445" s="1875" t="s">
        <v>368</v>
      </c>
      <c r="AL445" s="1876" t="s">
        <v>360</v>
      </c>
      <c r="AM445" s="1875" t="s">
        <v>154</v>
      </c>
    </row>
    <row r="446" spans="1:39" ht="79.2">
      <c r="A446" s="1875" t="s">
        <v>351</v>
      </c>
      <c r="B446" s="1875" t="s">
        <v>948</v>
      </c>
      <c r="C446" s="1875" t="s">
        <v>651</v>
      </c>
      <c r="D446" s="1876" t="s">
        <v>154</v>
      </c>
      <c r="E446" s="1876" t="s">
        <v>354</v>
      </c>
      <c r="F446" s="1876" t="s">
        <v>355</v>
      </c>
      <c r="G446" s="1876" t="s">
        <v>356</v>
      </c>
      <c r="H446" s="1877">
        <v>771.26393000000007</v>
      </c>
      <c r="I446" s="1877">
        <v>400</v>
      </c>
      <c r="J446" s="1876" t="s">
        <v>357</v>
      </c>
      <c r="K446" s="1878">
        <v>44459</v>
      </c>
      <c r="L446" s="1876" t="s">
        <v>358</v>
      </c>
      <c r="M446" s="1878">
        <v>48113</v>
      </c>
      <c r="N446" s="1876" t="s">
        <v>359</v>
      </c>
      <c r="O446" s="1880">
        <v>46286</v>
      </c>
      <c r="P446" s="1875" t="s">
        <v>360</v>
      </c>
      <c r="Q446" s="1875" t="s">
        <v>460</v>
      </c>
      <c r="R446" s="1875" t="s">
        <v>652</v>
      </c>
      <c r="S446" s="1876" t="s">
        <v>361</v>
      </c>
      <c r="T446" s="1879" t="s">
        <v>653</v>
      </c>
      <c r="U446" s="1876" t="s">
        <v>360</v>
      </c>
      <c r="V446" s="1876" t="s">
        <v>363</v>
      </c>
      <c r="W446" s="1876" t="s">
        <v>360</v>
      </c>
      <c r="X446" s="1876" t="s">
        <v>154</v>
      </c>
      <c r="Y446" s="1876" t="s">
        <v>364</v>
      </c>
      <c r="Z446" s="1876" t="s">
        <v>154</v>
      </c>
      <c r="AA446" s="1876" t="s">
        <v>154</v>
      </c>
      <c r="AB446" s="1876" t="s">
        <v>154</v>
      </c>
      <c r="AC446" s="1876" t="s">
        <v>154</v>
      </c>
      <c r="AD446" s="1876" t="s">
        <v>154</v>
      </c>
      <c r="AE446" s="1876" t="s">
        <v>154</v>
      </c>
      <c r="AF446" s="1876" t="s">
        <v>359</v>
      </c>
      <c r="AG446" s="1875" t="s">
        <v>365</v>
      </c>
      <c r="AH446" s="1876" t="s">
        <v>366</v>
      </c>
      <c r="AI446" s="1876" t="s">
        <v>240</v>
      </c>
      <c r="AJ446" s="1876" t="s">
        <v>367</v>
      </c>
      <c r="AK446" s="1875" t="s">
        <v>368</v>
      </c>
      <c r="AL446" s="1876" t="s">
        <v>360</v>
      </c>
      <c r="AM446" s="1875" t="s">
        <v>154</v>
      </c>
    </row>
    <row r="447" spans="1:39" ht="79.2">
      <c r="A447" s="1875" t="s">
        <v>351</v>
      </c>
      <c r="B447" s="1875" t="s">
        <v>949</v>
      </c>
      <c r="C447" s="1875" t="s">
        <v>651</v>
      </c>
      <c r="D447" s="1876" t="s">
        <v>154</v>
      </c>
      <c r="E447" s="1876" t="s">
        <v>354</v>
      </c>
      <c r="F447" s="1876" t="s">
        <v>355</v>
      </c>
      <c r="G447" s="1876" t="s">
        <v>356</v>
      </c>
      <c r="H447" s="1877">
        <v>2313.7917799999996</v>
      </c>
      <c r="I447" s="1877">
        <v>1200</v>
      </c>
      <c r="J447" s="1876" t="s">
        <v>357</v>
      </c>
      <c r="K447" s="1878">
        <v>44459</v>
      </c>
      <c r="L447" s="1876" t="s">
        <v>358</v>
      </c>
      <c r="M447" s="1878">
        <v>48113</v>
      </c>
      <c r="N447" s="1876" t="s">
        <v>359</v>
      </c>
      <c r="O447" s="1880">
        <v>46286</v>
      </c>
      <c r="P447" s="1875" t="s">
        <v>360</v>
      </c>
      <c r="Q447" s="1875" t="s">
        <v>462</v>
      </c>
      <c r="R447" s="1875" t="s">
        <v>652</v>
      </c>
      <c r="S447" s="1876" t="s">
        <v>361</v>
      </c>
      <c r="T447" s="1879" t="s">
        <v>653</v>
      </c>
      <c r="U447" s="1876" t="s">
        <v>360</v>
      </c>
      <c r="V447" s="1876" t="s">
        <v>363</v>
      </c>
      <c r="W447" s="1876" t="s">
        <v>360</v>
      </c>
      <c r="X447" s="1876" t="s">
        <v>154</v>
      </c>
      <c r="Y447" s="1876" t="s">
        <v>364</v>
      </c>
      <c r="Z447" s="1876" t="s">
        <v>154</v>
      </c>
      <c r="AA447" s="1876" t="s">
        <v>154</v>
      </c>
      <c r="AB447" s="1876" t="s">
        <v>154</v>
      </c>
      <c r="AC447" s="1876" t="s">
        <v>154</v>
      </c>
      <c r="AD447" s="1876" t="s">
        <v>154</v>
      </c>
      <c r="AE447" s="1876" t="s">
        <v>154</v>
      </c>
      <c r="AF447" s="1876" t="s">
        <v>359</v>
      </c>
      <c r="AG447" s="1875" t="s">
        <v>365</v>
      </c>
      <c r="AH447" s="1876" t="s">
        <v>366</v>
      </c>
      <c r="AI447" s="1876" t="s">
        <v>240</v>
      </c>
      <c r="AJ447" s="1876" t="s">
        <v>367</v>
      </c>
      <c r="AK447" s="1875" t="s">
        <v>368</v>
      </c>
      <c r="AL447" s="1876" t="s">
        <v>360</v>
      </c>
      <c r="AM447" s="1875" t="s">
        <v>154</v>
      </c>
    </row>
    <row r="448" spans="1:39" ht="79.2">
      <c r="A448" s="1875" t="s">
        <v>351</v>
      </c>
      <c r="B448" s="1875" t="s">
        <v>950</v>
      </c>
      <c r="C448" s="1875" t="s">
        <v>651</v>
      </c>
      <c r="D448" s="1876" t="s">
        <v>154</v>
      </c>
      <c r="E448" s="1876" t="s">
        <v>354</v>
      </c>
      <c r="F448" s="1876" t="s">
        <v>355</v>
      </c>
      <c r="G448" s="1876" t="s">
        <v>356</v>
      </c>
      <c r="H448" s="1877">
        <v>771.26393000000007</v>
      </c>
      <c r="I448" s="1877">
        <v>400</v>
      </c>
      <c r="J448" s="1876" t="s">
        <v>357</v>
      </c>
      <c r="K448" s="1878">
        <v>44459</v>
      </c>
      <c r="L448" s="1876" t="s">
        <v>358</v>
      </c>
      <c r="M448" s="1878">
        <v>48113</v>
      </c>
      <c r="N448" s="1876" t="s">
        <v>359</v>
      </c>
      <c r="O448" s="1880">
        <v>46286</v>
      </c>
      <c r="P448" s="1875" t="s">
        <v>360</v>
      </c>
      <c r="Q448" s="1875" t="s">
        <v>460</v>
      </c>
      <c r="R448" s="1875" t="s">
        <v>652</v>
      </c>
      <c r="S448" s="1876" t="s">
        <v>361</v>
      </c>
      <c r="T448" s="1879" t="s">
        <v>653</v>
      </c>
      <c r="U448" s="1876" t="s">
        <v>360</v>
      </c>
      <c r="V448" s="1876" t="s">
        <v>363</v>
      </c>
      <c r="W448" s="1876" t="s">
        <v>360</v>
      </c>
      <c r="X448" s="1876" t="s">
        <v>154</v>
      </c>
      <c r="Y448" s="1876" t="s">
        <v>364</v>
      </c>
      <c r="Z448" s="1876" t="s">
        <v>154</v>
      </c>
      <c r="AA448" s="1876" t="s">
        <v>154</v>
      </c>
      <c r="AB448" s="1876" t="s">
        <v>154</v>
      </c>
      <c r="AC448" s="1876" t="s">
        <v>154</v>
      </c>
      <c r="AD448" s="1876" t="s">
        <v>154</v>
      </c>
      <c r="AE448" s="1876" t="s">
        <v>154</v>
      </c>
      <c r="AF448" s="1876" t="s">
        <v>359</v>
      </c>
      <c r="AG448" s="1875" t="s">
        <v>365</v>
      </c>
      <c r="AH448" s="1876" t="s">
        <v>366</v>
      </c>
      <c r="AI448" s="1876" t="s">
        <v>240</v>
      </c>
      <c r="AJ448" s="1876" t="s">
        <v>367</v>
      </c>
      <c r="AK448" s="1875" t="s">
        <v>368</v>
      </c>
      <c r="AL448" s="1876" t="s">
        <v>360</v>
      </c>
      <c r="AM448" s="1875" t="s">
        <v>154</v>
      </c>
    </row>
    <row r="449" spans="1:39" ht="79.2">
      <c r="A449" s="1875" t="s">
        <v>351</v>
      </c>
      <c r="B449" s="1875" t="s">
        <v>951</v>
      </c>
      <c r="C449" s="1875" t="s">
        <v>651</v>
      </c>
      <c r="D449" s="1876" t="s">
        <v>154</v>
      </c>
      <c r="E449" s="1876" t="s">
        <v>354</v>
      </c>
      <c r="F449" s="1876" t="s">
        <v>355</v>
      </c>
      <c r="G449" s="1876" t="s">
        <v>356</v>
      </c>
      <c r="H449" s="1877">
        <v>2313.7917799999996</v>
      </c>
      <c r="I449" s="1877">
        <v>1200</v>
      </c>
      <c r="J449" s="1876" t="s">
        <v>357</v>
      </c>
      <c r="K449" s="1878">
        <v>44459</v>
      </c>
      <c r="L449" s="1876" t="s">
        <v>358</v>
      </c>
      <c r="M449" s="1878">
        <v>48113</v>
      </c>
      <c r="N449" s="1876" t="s">
        <v>359</v>
      </c>
      <c r="O449" s="1880">
        <v>46286</v>
      </c>
      <c r="P449" s="1875" t="s">
        <v>360</v>
      </c>
      <c r="Q449" s="1875" t="s">
        <v>462</v>
      </c>
      <c r="R449" s="1875" t="s">
        <v>652</v>
      </c>
      <c r="S449" s="1876" t="s">
        <v>361</v>
      </c>
      <c r="T449" s="1879" t="s">
        <v>653</v>
      </c>
      <c r="U449" s="1876" t="s">
        <v>360</v>
      </c>
      <c r="V449" s="1876" t="s">
        <v>363</v>
      </c>
      <c r="W449" s="1876" t="s">
        <v>360</v>
      </c>
      <c r="X449" s="1876" t="s">
        <v>154</v>
      </c>
      <c r="Y449" s="1876" t="s">
        <v>364</v>
      </c>
      <c r="Z449" s="1876" t="s">
        <v>154</v>
      </c>
      <c r="AA449" s="1876" t="s">
        <v>154</v>
      </c>
      <c r="AB449" s="1876" t="s">
        <v>154</v>
      </c>
      <c r="AC449" s="1876" t="s">
        <v>154</v>
      </c>
      <c r="AD449" s="1876" t="s">
        <v>154</v>
      </c>
      <c r="AE449" s="1876" t="s">
        <v>154</v>
      </c>
      <c r="AF449" s="1876" t="s">
        <v>359</v>
      </c>
      <c r="AG449" s="1875" t="s">
        <v>365</v>
      </c>
      <c r="AH449" s="1876" t="s">
        <v>366</v>
      </c>
      <c r="AI449" s="1876" t="s">
        <v>240</v>
      </c>
      <c r="AJ449" s="1876" t="s">
        <v>367</v>
      </c>
      <c r="AK449" s="1875" t="s">
        <v>368</v>
      </c>
      <c r="AL449" s="1876" t="s">
        <v>360</v>
      </c>
      <c r="AM449" s="1875" t="s">
        <v>154</v>
      </c>
    </row>
    <row r="450" spans="1:39" ht="79.2">
      <c r="A450" s="1875" t="s">
        <v>351</v>
      </c>
      <c r="B450" s="1875" t="s">
        <v>952</v>
      </c>
      <c r="C450" s="1875" t="s">
        <v>651</v>
      </c>
      <c r="D450" s="1876" t="s">
        <v>154</v>
      </c>
      <c r="E450" s="1876" t="s">
        <v>354</v>
      </c>
      <c r="F450" s="1876" t="s">
        <v>355</v>
      </c>
      <c r="G450" s="1876" t="s">
        <v>356</v>
      </c>
      <c r="H450" s="1877">
        <v>771.26393000000007</v>
      </c>
      <c r="I450" s="1877">
        <v>400</v>
      </c>
      <c r="J450" s="1876" t="s">
        <v>357</v>
      </c>
      <c r="K450" s="1878">
        <v>44459</v>
      </c>
      <c r="L450" s="1876" t="s">
        <v>358</v>
      </c>
      <c r="M450" s="1878">
        <v>48113</v>
      </c>
      <c r="N450" s="1876" t="s">
        <v>359</v>
      </c>
      <c r="O450" s="1880">
        <v>46286</v>
      </c>
      <c r="P450" s="1875" t="s">
        <v>360</v>
      </c>
      <c r="Q450" s="1875" t="s">
        <v>460</v>
      </c>
      <c r="R450" s="1875" t="s">
        <v>652</v>
      </c>
      <c r="S450" s="1876" t="s">
        <v>361</v>
      </c>
      <c r="T450" s="1879" t="s">
        <v>653</v>
      </c>
      <c r="U450" s="1876" t="s">
        <v>360</v>
      </c>
      <c r="V450" s="1876" t="s">
        <v>363</v>
      </c>
      <c r="W450" s="1876" t="s">
        <v>360</v>
      </c>
      <c r="X450" s="1876" t="s">
        <v>154</v>
      </c>
      <c r="Y450" s="1876" t="s">
        <v>364</v>
      </c>
      <c r="Z450" s="1876" t="s">
        <v>154</v>
      </c>
      <c r="AA450" s="1876" t="s">
        <v>154</v>
      </c>
      <c r="AB450" s="1876" t="s">
        <v>154</v>
      </c>
      <c r="AC450" s="1876" t="s">
        <v>154</v>
      </c>
      <c r="AD450" s="1876" t="s">
        <v>154</v>
      </c>
      <c r="AE450" s="1876" t="s">
        <v>154</v>
      </c>
      <c r="AF450" s="1876" t="s">
        <v>359</v>
      </c>
      <c r="AG450" s="1875" t="s">
        <v>365</v>
      </c>
      <c r="AH450" s="1876" t="s">
        <v>366</v>
      </c>
      <c r="AI450" s="1876" t="s">
        <v>240</v>
      </c>
      <c r="AJ450" s="1876" t="s">
        <v>367</v>
      </c>
      <c r="AK450" s="1875" t="s">
        <v>368</v>
      </c>
      <c r="AL450" s="1876" t="s">
        <v>360</v>
      </c>
      <c r="AM450" s="1875" t="s">
        <v>154</v>
      </c>
    </row>
    <row r="451" spans="1:39" ht="79.2">
      <c r="A451" s="1875" t="s">
        <v>351</v>
      </c>
      <c r="B451" s="1875" t="s">
        <v>953</v>
      </c>
      <c r="C451" s="1875" t="s">
        <v>651</v>
      </c>
      <c r="D451" s="1876" t="s">
        <v>154</v>
      </c>
      <c r="E451" s="1876" t="s">
        <v>354</v>
      </c>
      <c r="F451" s="1876" t="s">
        <v>355</v>
      </c>
      <c r="G451" s="1876" t="s">
        <v>356</v>
      </c>
      <c r="H451" s="1877">
        <v>1542.5278600000001</v>
      </c>
      <c r="I451" s="1877">
        <v>800</v>
      </c>
      <c r="J451" s="1876" t="s">
        <v>357</v>
      </c>
      <c r="K451" s="1878">
        <v>44459</v>
      </c>
      <c r="L451" s="1876" t="s">
        <v>358</v>
      </c>
      <c r="M451" s="1878">
        <v>48113</v>
      </c>
      <c r="N451" s="1876" t="s">
        <v>359</v>
      </c>
      <c r="O451" s="1880">
        <v>46286</v>
      </c>
      <c r="P451" s="1875" t="s">
        <v>360</v>
      </c>
      <c r="Q451" s="1875" t="s">
        <v>458</v>
      </c>
      <c r="R451" s="1875" t="s">
        <v>652</v>
      </c>
      <c r="S451" s="1876" t="s">
        <v>361</v>
      </c>
      <c r="T451" s="1879" t="s">
        <v>653</v>
      </c>
      <c r="U451" s="1876" t="s">
        <v>360</v>
      </c>
      <c r="V451" s="1876" t="s">
        <v>363</v>
      </c>
      <c r="W451" s="1876" t="s">
        <v>360</v>
      </c>
      <c r="X451" s="1876" t="s">
        <v>154</v>
      </c>
      <c r="Y451" s="1876" t="s">
        <v>364</v>
      </c>
      <c r="Z451" s="1876" t="s">
        <v>154</v>
      </c>
      <c r="AA451" s="1876" t="s">
        <v>154</v>
      </c>
      <c r="AB451" s="1876" t="s">
        <v>154</v>
      </c>
      <c r="AC451" s="1876" t="s">
        <v>154</v>
      </c>
      <c r="AD451" s="1876" t="s">
        <v>154</v>
      </c>
      <c r="AE451" s="1876" t="s">
        <v>154</v>
      </c>
      <c r="AF451" s="1876" t="s">
        <v>359</v>
      </c>
      <c r="AG451" s="1875" t="s">
        <v>365</v>
      </c>
      <c r="AH451" s="1876" t="s">
        <v>366</v>
      </c>
      <c r="AI451" s="1876" t="s">
        <v>240</v>
      </c>
      <c r="AJ451" s="1876" t="s">
        <v>367</v>
      </c>
      <c r="AK451" s="1875" t="s">
        <v>368</v>
      </c>
      <c r="AL451" s="1876" t="s">
        <v>360</v>
      </c>
      <c r="AM451" s="1875" t="s">
        <v>154</v>
      </c>
    </row>
    <row r="452" spans="1:39" ht="79.2">
      <c r="A452" s="1875" t="s">
        <v>351</v>
      </c>
      <c r="B452" s="1875" t="s">
        <v>954</v>
      </c>
      <c r="C452" s="1875" t="s">
        <v>651</v>
      </c>
      <c r="D452" s="1876" t="s">
        <v>154</v>
      </c>
      <c r="E452" s="1876" t="s">
        <v>354</v>
      </c>
      <c r="F452" s="1876" t="s">
        <v>355</v>
      </c>
      <c r="G452" s="1876" t="s">
        <v>356</v>
      </c>
      <c r="H452" s="1877">
        <v>771.26393000000007</v>
      </c>
      <c r="I452" s="1877">
        <v>400</v>
      </c>
      <c r="J452" s="1876" t="s">
        <v>357</v>
      </c>
      <c r="K452" s="1878">
        <v>44459</v>
      </c>
      <c r="L452" s="1876" t="s">
        <v>358</v>
      </c>
      <c r="M452" s="1878">
        <v>48113</v>
      </c>
      <c r="N452" s="1876" t="s">
        <v>359</v>
      </c>
      <c r="O452" s="1880">
        <v>46286</v>
      </c>
      <c r="P452" s="1875" t="s">
        <v>360</v>
      </c>
      <c r="Q452" s="1875" t="s">
        <v>460</v>
      </c>
      <c r="R452" s="1875" t="s">
        <v>652</v>
      </c>
      <c r="S452" s="1876" t="s">
        <v>361</v>
      </c>
      <c r="T452" s="1879" t="s">
        <v>653</v>
      </c>
      <c r="U452" s="1876" t="s">
        <v>360</v>
      </c>
      <c r="V452" s="1876" t="s">
        <v>363</v>
      </c>
      <c r="W452" s="1876" t="s">
        <v>360</v>
      </c>
      <c r="X452" s="1876" t="s">
        <v>154</v>
      </c>
      <c r="Y452" s="1876" t="s">
        <v>364</v>
      </c>
      <c r="Z452" s="1876" t="s">
        <v>154</v>
      </c>
      <c r="AA452" s="1876" t="s">
        <v>154</v>
      </c>
      <c r="AB452" s="1876" t="s">
        <v>154</v>
      </c>
      <c r="AC452" s="1876" t="s">
        <v>154</v>
      </c>
      <c r="AD452" s="1876" t="s">
        <v>154</v>
      </c>
      <c r="AE452" s="1876" t="s">
        <v>154</v>
      </c>
      <c r="AF452" s="1876" t="s">
        <v>359</v>
      </c>
      <c r="AG452" s="1875" t="s">
        <v>365</v>
      </c>
      <c r="AH452" s="1876" t="s">
        <v>366</v>
      </c>
      <c r="AI452" s="1876" t="s">
        <v>240</v>
      </c>
      <c r="AJ452" s="1876" t="s">
        <v>367</v>
      </c>
      <c r="AK452" s="1875" t="s">
        <v>368</v>
      </c>
      <c r="AL452" s="1876" t="s">
        <v>360</v>
      </c>
      <c r="AM452" s="1875" t="s">
        <v>154</v>
      </c>
    </row>
    <row r="453" spans="1:39" ht="79.2">
      <c r="A453" s="1875" t="s">
        <v>351</v>
      </c>
      <c r="B453" s="1875" t="s">
        <v>955</v>
      </c>
      <c r="C453" s="1875" t="s">
        <v>651</v>
      </c>
      <c r="D453" s="1876" t="s">
        <v>154</v>
      </c>
      <c r="E453" s="1876" t="s">
        <v>354</v>
      </c>
      <c r="F453" s="1876" t="s">
        <v>355</v>
      </c>
      <c r="G453" s="1876" t="s">
        <v>356</v>
      </c>
      <c r="H453" s="1877">
        <v>771.26393000000007</v>
      </c>
      <c r="I453" s="1877">
        <v>400</v>
      </c>
      <c r="J453" s="1876" t="s">
        <v>357</v>
      </c>
      <c r="K453" s="1878">
        <v>44459</v>
      </c>
      <c r="L453" s="1876" t="s">
        <v>358</v>
      </c>
      <c r="M453" s="1878">
        <v>48113</v>
      </c>
      <c r="N453" s="1876" t="s">
        <v>359</v>
      </c>
      <c r="O453" s="1880">
        <v>46286</v>
      </c>
      <c r="P453" s="1875" t="s">
        <v>360</v>
      </c>
      <c r="Q453" s="1875" t="s">
        <v>460</v>
      </c>
      <c r="R453" s="1875" t="s">
        <v>652</v>
      </c>
      <c r="S453" s="1876" t="s">
        <v>361</v>
      </c>
      <c r="T453" s="1879" t="s">
        <v>653</v>
      </c>
      <c r="U453" s="1876" t="s">
        <v>360</v>
      </c>
      <c r="V453" s="1876" t="s">
        <v>363</v>
      </c>
      <c r="W453" s="1876" t="s">
        <v>360</v>
      </c>
      <c r="X453" s="1876" t="s">
        <v>154</v>
      </c>
      <c r="Y453" s="1876" t="s">
        <v>364</v>
      </c>
      <c r="Z453" s="1876" t="s">
        <v>154</v>
      </c>
      <c r="AA453" s="1876" t="s">
        <v>154</v>
      </c>
      <c r="AB453" s="1876" t="s">
        <v>154</v>
      </c>
      <c r="AC453" s="1876" t="s">
        <v>154</v>
      </c>
      <c r="AD453" s="1876" t="s">
        <v>154</v>
      </c>
      <c r="AE453" s="1876" t="s">
        <v>154</v>
      </c>
      <c r="AF453" s="1876" t="s">
        <v>359</v>
      </c>
      <c r="AG453" s="1875" t="s">
        <v>365</v>
      </c>
      <c r="AH453" s="1876" t="s">
        <v>366</v>
      </c>
      <c r="AI453" s="1876" t="s">
        <v>240</v>
      </c>
      <c r="AJ453" s="1876" t="s">
        <v>367</v>
      </c>
      <c r="AK453" s="1875" t="s">
        <v>368</v>
      </c>
      <c r="AL453" s="1876" t="s">
        <v>360</v>
      </c>
      <c r="AM453" s="1875" t="s">
        <v>154</v>
      </c>
    </row>
    <row r="454" spans="1:39" ht="79.2">
      <c r="A454" s="1875" t="s">
        <v>351</v>
      </c>
      <c r="B454" s="1875" t="s">
        <v>956</v>
      </c>
      <c r="C454" s="1875" t="s">
        <v>651</v>
      </c>
      <c r="D454" s="1876" t="s">
        <v>154</v>
      </c>
      <c r="E454" s="1876" t="s">
        <v>354</v>
      </c>
      <c r="F454" s="1876" t="s">
        <v>355</v>
      </c>
      <c r="G454" s="1876" t="s">
        <v>356</v>
      </c>
      <c r="H454" s="1877">
        <v>23137.917829999999</v>
      </c>
      <c r="I454" s="1877">
        <v>12000</v>
      </c>
      <c r="J454" s="1876" t="s">
        <v>357</v>
      </c>
      <c r="K454" s="1878">
        <v>44459</v>
      </c>
      <c r="L454" s="1876" t="s">
        <v>358</v>
      </c>
      <c r="M454" s="1878">
        <v>48113</v>
      </c>
      <c r="N454" s="1876" t="s">
        <v>359</v>
      </c>
      <c r="O454" s="1880">
        <v>46286</v>
      </c>
      <c r="P454" s="1875" t="s">
        <v>360</v>
      </c>
      <c r="Q454" s="1875" t="s">
        <v>438</v>
      </c>
      <c r="R454" s="1875" t="s">
        <v>652</v>
      </c>
      <c r="S454" s="1876" t="s">
        <v>361</v>
      </c>
      <c r="T454" s="1879" t="s">
        <v>653</v>
      </c>
      <c r="U454" s="1876" t="s">
        <v>360</v>
      </c>
      <c r="V454" s="1876" t="s">
        <v>363</v>
      </c>
      <c r="W454" s="1876" t="s">
        <v>360</v>
      </c>
      <c r="X454" s="1876" t="s">
        <v>154</v>
      </c>
      <c r="Y454" s="1876" t="s">
        <v>364</v>
      </c>
      <c r="Z454" s="1876" t="s">
        <v>154</v>
      </c>
      <c r="AA454" s="1876" t="s">
        <v>154</v>
      </c>
      <c r="AB454" s="1876" t="s">
        <v>154</v>
      </c>
      <c r="AC454" s="1876" t="s">
        <v>154</v>
      </c>
      <c r="AD454" s="1876" t="s">
        <v>154</v>
      </c>
      <c r="AE454" s="1876" t="s">
        <v>154</v>
      </c>
      <c r="AF454" s="1876" t="s">
        <v>359</v>
      </c>
      <c r="AG454" s="1875" t="s">
        <v>365</v>
      </c>
      <c r="AH454" s="1876" t="s">
        <v>366</v>
      </c>
      <c r="AI454" s="1876" t="s">
        <v>240</v>
      </c>
      <c r="AJ454" s="1876" t="s">
        <v>367</v>
      </c>
      <c r="AK454" s="1875" t="s">
        <v>368</v>
      </c>
      <c r="AL454" s="1876" t="s">
        <v>360</v>
      </c>
      <c r="AM454" s="1875" t="s">
        <v>154</v>
      </c>
    </row>
    <row r="455" spans="1:39" ht="79.2">
      <c r="A455" s="1875" t="s">
        <v>351</v>
      </c>
      <c r="B455" s="1875" t="s">
        <v>957</v>
      </c>
      <c r="C455" s="1875" t="s">
        <v>651</v>
      </c>
      <c r="D455" s="1876" t="s">
        <v>154</v>
      </c>
      <c r="E455" s="1876" t="s">
        <v>354</v>
      </c>
      <c r="F455" s="1876" t="s">
        <v>355</v>
      </c>
      <c r="G455" s="1876" t="s">
        <v>356</v>
      </c>
      <c r="H455" s="1877">
        <v>1542.5911799999999</v>
      </c>
      <c r="I455" s="1877">
        <v>800</v>
      </c>
      <c r="J455" s="1876" t="s">
        <v>357</v>
      </c>
      <c r="K455" s="1878">
        <v>44459</v>
      </c>
      <c r="L455" s="1876" t="s">
        <v>358</v>
      </c>
      <c r="M455" s="1878">
        <v>48142</v>
      </c>
      <c r="N455" s="1876" t="s">
        <v>359</v>
      </c>
      <c r="O455" s="1880">
        <v>46316</v>
      </c>
      <c r="P455" s="1875" t="s">
        <v>360</v>
      </c>
      <c r="Q455" s="1875" t="s">
        <v>458</v>
      </c>
      <c r="R455" s="1875" t="s">
        <v>671</v>
      </c>
      <c r="S455" s="1876" t="s">
        <v>361</v>
      </c>
      <c r="T455" s="1879" t="s">
        <v>653</v>
      </c>
      <c r="U455" s="1876" t="s">
        <v>360</v>
      </c>
      <c r="V455" s="1876" t="s">
        <v>363</v>
      </c>
      <c r="W455" s="1876" t="s">
        <v>360</v>
      </c>
      <c r="X455" s="1876" t="s">
        <v>154</v>
      </c>
      <c r="Y455" s="1876" t="s">
        <v>364</v>
      </c>
      <c r="Z455" s="1876" t="s">
        <v>154</v>
      </c>
      <c r="AA455" s="1876" t="s">
        <v>154</v>
      </c>
      <c r="AB455" s="1876" t="s">
        <v>154</v>
      </c>
      <c r="AC455" s="1876" t="s">
        <v>154</v>
      </c>
      <c r="AD455" s="1876" t="s">
        <v>154</v>
      </c>
      <c r="AE455" s="1876" t="s">
        <v>154</v>
      </c>
      <c r="AF455" s="1876" t="s">
        <v>359</v>
      </c>
      <c r="AG455" s="1875" t="s">
        <v>365</v>
      </c>
      <c r="AH455" s="1876" t="s">
        <v>366</v>
      </c>
      <c r="AI455" s="1876" t="s">
        <v>240</v>
      </c>
      <c r="AJ455" s="1876" t="s">
        <v>367</v>
      </c>
      <c r="AK455" s="1875" t="s">
        <v>368</v>
      </c>
      <c r="AL455" s="1876" t="s">
        <v>360</v>
      </c>
      <c r="AM455" s="1875" t="s">
        <v>154</v>
      </c>
    </row>
    <row r="456" spans="1:39" ht="79.2">
      <c r="A456" s="1875" t="s">
        <v>351</v>
      </c>
      <c r="B456" s="1875" t="s">
        <v>958</v>
      </c>
      <c r="C456" s="1875" t="s">
        <v>651</v>
      </c>
      <c r="D456" s="1876" t="s">
        <v>154</v>
      </c>
      <c r="E456" s="1876" t="s">
        <v>354</v>
      </c>
      <c r="F456" s="1876" t="s">
        <v>355</v>
      </c>
      <c r="G456" s="1876" t="s">
        <v>356</v>
      </c>
      <c r="H456" s="1877">
        <v>1542.5911799999999</v>
      </c>
      <c r="I456" s="1877">
        <v>800</v>
      </c>
      <c r="J456" s="1876" t="s">
        <v>357</v>
      </c>
      <c r="K456" s="1878">
        <v>44459</v>
      </c>
      <c r="L456" s="1876" t="s">
        <v>358</v>
      </c>
      <c r="M456" s="1878">
        <v>48142</v>
      </c>
      <c r="N456" s="1876" t="s">
        <v>359</v>
      </c>
      <c r="O456" s="1880">
        <v>46316</v>
      </c>
      <c r="P456" s="1875" t="s">
        <v>360</v>
      </c>
      <c r="Q456" s="1875" t="s">
        <v>458</v>
      </c>
      <c r="R456" s="1875" t="s">
        <v>671</v>
      </c>
      <c r="S456" s="1876" t="s">
        <v>361</v>
      </c>
      <c r="T456" s="1879" t="s">
        <v>653</v>
      </c>
      <c r="U456" s="1876" t="s">
        <v>360</v>
      </c>
      <c r="V456" s="1876" t="s">
        <v>363</v>
      </c>
      <c r="W456" s="1876" t="s">
        <v>360</v>
      </c>
      <c r="X456" s="1876" t="s">
        <v>154</v>
      </c>
      <c r="Y456" s="1876" t="s">
        <v>364</v>
      </c>
      <c r="Z456" s="1876" t="s">
        <v>154</v>
      </c>
      <c r="AA456" s="1876" t="s">
        <v>154</v>
      </c>
      <c r="AB456" s="1876" t="s">
        <v>154</v>
      </c>
      <c r="AC456" s="1876" t="s">
        <v>154</v>
      </c>
      <c r="AD456" s="1876" t="s">
        <v>154</v>
      </c>
      <c r="AE456" s="1876" t="s">
        <v>154</v>
      </c>
      <c r="AF456" s="1876" t="s">
        <v>359</v>
      </c>
      <c r="AG456" s="1875" t="s">
        <v>365</v>
      </c>
      <c r="AH456" s="1876" t="s">
        <v>366</v>
      </c>
      <c r="AI456" s="1876" t="s">
        <v>240</v>
      </c>
      <c r="AJ456" s="1876" t="s">
        <v>367</v>
      </c>
      <c r="AK456" s="1875" t="s">
        <v>368</v>
      </c>
      <c r="AL456" s="1876" t="s">
        <v>360</v>
      </c>
      <c r="AM456" s="1875" t="s">
        <v>154</v>
      </c>
    </row>
    <row r="457" spans="1:39" ht="79.2">
      <c r="A457" s="1875" t="s">
        <v>351</v>
      </c>
      <c r="B457" s="1875" t="s">
        <v>959</v>
      </c>
      <c r="C457" s="1875" t="s">
        <v>651</v>
      </c>
      <c r="D457" s="1876" t="s">
        <v>154</v>
      </c>
      <c r="E457" s="1876" t="s">
        <v>354</v>
      </c>
      <c r="F457" s="1876" t="s">
        <v>355</v>
      </c>
      <c r="G457" s="1876" t="s">
        <v>356</v>
      </c>
      <c r="H457" s="1877">
        <v>3856.4779399999998</v>
      </c>
      <c r="I457" s="1877">
        <v>2000</v>
      </c>
      <c r="J457" s="1876" t="s">
        <v>357</v>
      </c>
      <c r="K457" s="1878">
        <v>44459</v>
      </c>
      <c r="L457" s="1876" t="s">
        <v>358</v>
      </c>
      <c r="M457" s="1878">
        <v>48142</v>
      </c>
      <c r="N457" s="1876" t="s">
        <v>359</v>
      </c>
      <c r="O457" s="1880">
        <v>46316</v>
      </c>
      <c r="P457" s="1875" t="s">
        <v>360</v>
      </c>
      <c r="Q457" s="1875" t="s">
        <v>397</v>
      </c>
      <c r="R457" s="1875" t="s">
        <v>671</v>
      </c>
      <c r="S457" s="1876" t="s">
        <v>361</v>
      </c>
      <c r="T457" s="1879" t="s">
        <v>653</v>
      </c>
      <c r="U457" s="1876" t="s">
        <v>360</v>
      </c>
      <c r="V457" s="1876" t="s">
        <v>363</v>
      </c>
      <c r="W457" s="1876" t="s">
        <v>360</v>
      </c>
      <c r="X457" s="1876" t="s">
        <v>154</v>
      </c>
      <c r="Y457" s="1876" t="s">
        <v>364</v>
      </c>
      <c r="Z457" s="1876" t="s">
        <v>154</v>
      </c>
      <c r="AA457" s="1876" t="s">
        <v>154</v>
      </c>
      <c r="AB457" s="1876" t="s">
        <v>154</v>
      </c>
      <c r="AC457" s="1876" t="s">
        <v>154</v>
      </c>
      <c r="AD457" s="1876" t="s">
        <v>154</v>
      </c>
      <c r="AE457" s="1876" t="s">
        <v>154</v>
      </c>
      <c r="AF457" s="1876" t="s">
        <v>359</v>
      </c>
      <c r="AG457" s="1875" t="s">
        <v>365</v>
      </c>
      <c r="AH457" s="1876" t="s">
        <v>366</v>
      </c>
      <c r="AI457" s="1876" t="s">
        <v>240</v>
      </c>
      <c r="AJ457" s="1876" t="s">
        <v>367</v>
      </c>
      <c r="AK457" s="1875" t="s">
        <v>368</v>
      </c>
      <c r="AL457" s="1876" t="s">
        <v>360</v>
      </c>
      <c r="AM457" s="1875" t="s">
        <v>154</v>
      </c>
    </row>
    <row r="458" spans="1:39" ht="79.2">
      <c r="A458" s="1875" t="s">
        <v>351</v>
      </c>
      <c r="B458" s="1875" t="s">
        <v>960</v>
      </c>
      <c r="C458" s="1875" t="s">
        <v>651</v>
      </c>
      <c r="D458" s="1876" t="s">
        <v>154</v>
      </c>
      <c r="E458" s="1876" t="s">
        <v>354</v>
      </c>
      <c r="F458" s="1876" t="s">
        <v>355</v>
      </c>
      <c r="G458" s="1876" t="s">
        <v>356</v>
      </c>
      <c r="H458" s="1877">
        <v>3856.4779399999998</v>
      </c>
      <c r="I458" s="1877">
        <v>2000</v>
      </c>
      <c r="J458" s="1876" t="s">
        <v>357</v>
      </c>
      <c r="K458" s="1878">
        <v>44459</v>
      </c>
      <c r="L458" s="1876" t="s">
        <v>358</v>
      </c>
      <c r="M458" s="1878">
        <v>48142</v>
      </c>
      <c r="N458" s="1876" t="s">
        <v>359</v>
      </c>
      <c r="O458" s="1880">
        <v>46316</v>
      </c>
      <c r="P458" s="1875" t="s">
        <v>360</v>
      </c>
      <c r="Q458" s="1875" t="s">
        <v>397</v>
      </c>
      <c r="R458" s="1875" t="s">
        <v>671</v>
      </c>
      <c r="S458" s="1876" t="s">
        <v>361</v>
      </c>
      <c r="T458" s="1879" t="s">
        <v>653</v>
      </c>
      <c r="U458" s="1876" t="s">
        <v>360</v>
      </c>
      <c r="V458" s="1876" t="s">
        <v>363</v>
      </c>
      <c r="W458" s="1876" t="s">
        <v>360</v>
      </c>
      <c r="X458" s="1876" t="s">
        <v>154</v>
      </c>
      <c r="Y458" s="1876" t="s">
        <v>364</v>
      </c>
      <c r="Z458" s="1876" t="s">
        <v>154</v>
      </c>
      <c r="AA458" s="1876" t="s">
        <v>154</v>
      </c>
      <c r="AB458" s="1876" t="s">
        <v>154</v>
      </c>
      <c r="AC458" s="1876" t="s">
        <v>154</v>
      </c>
      <c r="AD458" s="1876" t="s">
        <v>154</v>
      </c>
      <c r="AE458" s="1876" t="s">
        <v>154</v>
      </c>
      <c r="AF458" s="1876" t="s">
        <v>359</v>
      </c>
      <c r="AG458" s="1875" t="s">
        <v>365</v>
      </c>
      <c r="AH458" s="1876" t="s">
        <v>366</v>
      </c>
      <c r="AI458" s="1876" t="s">
        <v>240</v>
      </c>
      <c r="AJ458" s="1876" t="s">
        <v>367</v>
      </c>
      <c r="AK458" s="1875" t="s">
        <v>368</v>
      </c>
      <c r="AL458" s="1876" t="s">
        <v>360</v>
      </c>
      <c r="AM458" s="1875" t="s">
        <v>154</v>
      </c>
    </row>
    <row r="459" spans="1:39" ht="79.2">
      <c r="A459" s="1875" t="s">
        <v>351</v>
      </c>
      <c r="B459" s="1875" t="s">
        <v>961</v>
      </c>
      <c r="C459" s="1875" t="s">
        <v>651</v>
      </c>
      <c r="D459" s="1876" t="s">
        <v>154</v>
      </c>
      <c r="E459" s="1876" t="s">
        <v>354</v>
      </c>
      <c r="F459" s="1876" t="s">
        <v>355</v>
      </c>
      <c r="G459" s="1876" t="s">
        <v>356</v>
      </c>
      <c r="H459" s="1877">
        <v>4627.7735300000004</v>
      </c>
      <c r="I459" s="1877">
        <v>2400</v>
      </c>
      <c r="J459" s="1876" t="s">
        <v>357</v>
      </c>
      <c r="K459" s="1878">
        <v>44459</v>
      </c>
      <c r="L459" s="1876" t="s">
        <v>358</v>
      </c>
      <c r="M459" s="1878">
        <v>48142</v>
      </c>
      <c r="N459" s="1876" t="s">
        <v>359</v>
      </c>
      <c r="O459" s="1880">
        <v>46316</v>
      </c>
      <c r="P459" s="1875" t="s">
        <v>360</v>
      </c>
      <c r="Q459" s="1875" t="s">
        <v>478</v>
      </c>
      <c r="R459" s="1875" t="s">
        <v>671</v>
      </c>
      <c r="S459" s="1876" t="s">
        <v>361</v>
      </c>
      <c r="T459" s="1879" t="s">
        <v>653</v>
      </c>
      <c r="U459" s="1876" t="s">
        <v>360</v>
      </c>
      <c r="V459" s="1876" t="s">
        <v>363</v>
      </c>
      <c r="W459" s="1876" t="s">
        <v>360</v>
      </c>
      <c r="X459" s="1876" t="s">
        <v>154</v>
      </c>
      <c r="Y459" s="1876" t="s">
        <v>364</v>
      </c>
      <c r="Z459" s="1876" t="s">
        <v>154</v>
      </c>
      <c r="AA459" s="1876" t="s">
        <v>154</v>
      </c>
      <c r="AB459" s="1876" t="s">
        <v>154</v>
      </c>
      <c r="AC459" s="1876" t="s">
        <v>154</v>
      </c>
      <c r="AD459" s="1876" t="s">
        <v>154</v>
      </c>
      <c r="AE459" s="1876" t="s">
        <v>154</v>
      </c>
      <c r="AF459" s="1876" t="s">
        <v>359</v>
      </c>
      <c r="AG459" s="1875" t="s">
        <v>365</v>
      </c>
      <c r="AH459" s="1876" t="s">
        <v>366</v>
      </c>
      <c r="AI459" s="1876" t="s">
        <v>240</v>
      </c>
      <c r="AJ459" s="1876" t="s">
        <v>367</v>
      </c>
      <c r="AK459" s="1875" t="s">
        <v>368</v>
      </c>
      <c r="AL459" s="1876" t="s">
        <v>360</v>
      </c>
      <c r="AM459" s="1875" t="s">
        <v>154</v>
      </c>
    </row>
    <row r="460" spans="1:39" ht="79.2">
      <c r="A460" s="1875" t="s">
        <v>351</v>
      </c>
      <c r="B460" s="1875" t="s">
        <v>962</v>
      </c>
      <c r="C460" s="1875" t="s">
        <v>651</v>
      </c>
      <c r="D460" s="1876" t="s">
        <v>154</v>
      </c>
      <c r="E460" s="1876" t="s">
        <v>354</v>
      </c>
      <c r="F460" s="1876" t="s">
        <v>355</v>
      </c>
      <c r="G460" s="1876" t="s">
        <v>356</v>
      </c>
      <c r="H460" s="1877">
        <v>9255.5470600000008</v>
      </c>
      <c r="I460" s="1877">
        <v>4800</v>
      </c>
      <c r="J460" s="1876" t="s">
        <v>357</v>
      </c>
      <c r="K460" s="1878">
        <v>44459</v>
      </c>
      <c r="L460" s="1876" t="s">
        <v>358</v>
      </c>
      <c r="M460" s="1878">
        <v>48142</v>
      </c>
      <c r="N460" s="1876" t="s">
        <v>359</v>
      </c>
      <c r="O460" s="1880">
        <v>46316</v>
      </c>
      <c r="P460" s="1875" t="s">
        <v>360</v>
      </c>
      <c r="Q460" s="1875" t="s">
        <v>480</v>
      </c>
      <c r="R460" s="1875" t="s">
        <v>671</v>
      </c>
      <c r="S460" s="1876" t="s">
        <v>361</v>
      </c>
      <c r="T460" s="1879" t="s">
        <v>653</v>
      </c>
      <c r="U460" s="1876" t="s">
        <v>360</v>
      </c>
      <c r="V460" s="1876" t="s">
        <v>363</v>
      </c>
      <c r="W460" s="1876" t="s">
        <v>360</v>
      </c>
      <c r="X460" s="1876" t="s">
        <v>154</v>
      </c>
      <c r="Y460" s="1876" t="s">
        <v>364</v>
      </c>
      <c r="Z460" s="1876" t="s">
        <v>154</v>
      </c>
      <c r="AA460" s="1876" t="s">
        <v>154</v>
      </c>
      <c r="AB460" s="1876" t="s">
        <v>154</v>
      </c>
      <c r="AC460" s="1876" t="s">
        <v>154</v>
      </c>
      <c r="AD460" s="1876" t="s">
        <v>154</v>
      </c>
      <c r="AE460" s="1876" t="s">
        <v>154</v>
      </c>
      <c r="AF460" s="1876" t="s">
        <v>359</v>
      </c>
      <c r="AG460" s="1875" t="s">
        <v>365</v>
      </c>
      <c r="AH460" s="1876" t="s">
        <v>366</v>
      </c>
      <c r="AI460" s="1876" t="s">
        <v>240</v>
      </c>
      <c r="AJ460" s="1876" t="s">
        <v>367</v>
      </c>
      <c r="AK460" s="1875" t="s">
        <v>368</v>
      </c>
      <c r="AL460" s="1876" t="s">
        <v>360</v>
      </c>
      <c r="AM460" s="1875" t="s">
        <v>154</v>
      </c>
    </row>
    <row r="461" spans="1:39" ht="79.2">
      <c r="A461" s="1875" t="s">
        <v>351</v>
      </c>
      <c r="B461" s="1875" t="s">
        <v>963</v>
      </c>
      <c r="C461" s="1875" t="s">
        <v>651</v>
      </c>
      <c r="D461" s="1876" t="s">
        <v>154</v>
      </c>
      <c r="E461" s="1876" t="s">
        <v>354</v>
      </c>
      <c r="F461" s="1876" t="s">
        <v>355</v>
      </c>
      <c r="G461" s="1876" t="s">
        <v>356</v>
      </c>
      <c r="H461" s="1877">
        <v>3856.4779399999998</v>
      </c>
      <c r="I461" s="1877">
        <v>2000</v>
      </c>
      <c r="J461" s="1876" t="s">
        <v>357</v>
      </c>
      <c r="K461" s="1878">
        <v>44459</v>
      </c>
      <c r="L461" s="1876" t="s">
        <v>358</v>
      </c>
      <c r="M461" s="1878">
        <v>48142</v>
      </c>
      <c r="N461" s="1876" t="s">
        <v>359</v>
      </c>
      <c r="O461" s="1880">
        <v>46316</v>
      </c>
      <c r="P461" s="1875" t="s">
        <v>360</v>
      </c>
      <c r="Q461" s="1875" t="s">
        <v>397</v>
      </c>
      <c r="R461" s="1875" t="s">
        <v>671</v>
      </c>
      <c r="S461" s="1876" t="s">
        <v>361</v>
      </c>
      <c r="T461" s="1879" t="s">
        <v>653</v>
      </c>
      <c r="U461" s="1876" t="s">
        <v>360</v>
      </c>
      <c r="V461" s="1876" t="s">
        <v>363</v>
      </c>
      <c r="W461" s="1876" t="s">
        <v>360</v>
      </c>
      <c r="X461" s="1876" t="s">
        <v>154</v>
      </c>
      <c r="Y461" s="1876" t="s">
        <v>364</v>
      </c>
      <c r="Z461" s="1876" t="s">
        <v>154</v>
      </c>
      <c r="AA461" s="1876" t="s">
        <v>154</v>
      </c>
      <c r="AB461" s="1876" t="s">
        <v>154</v>
      </c>
      <c r="AC461" s="1876" t="s">
        <v>154</v>
      </c>
      <c r="AD461" s="1876" t="s">
        <v>154</v>
      </c>
      <c r="AE461" s="1876" t="s">
        <v>154</v>
      </c>
      <c r="AF461" s="1876" t="s">
        <v>359</v>
      </c>
      <c r="AG461" s="1875" t="s">
        <v>365</v>
      </c>
      <c r="AH461" s="1876" t="s">
        <v>366</v>
      </c>
      <c r="AI461" s="1876" t="s">
        <v>240</v>
      </c>
      <c r="AJ461" s="1876" t="s">
        <v>367</v>
      </c>
      <c r="AK461" s="1875" t="s">
        <v>368</v>
      </c>
      <c r="AL461" s="1876" t="s">
        <v>360</v>
      </c>
      <c r="AM461" s="1875" t="s">
        <v>154</v>
      </c>
    </row>
    <row r="462" spans="1:39" ht="79.2">
      <c r="A462" s="1875" t="s">
        <v>351</v>
      </c>
      <c r="B462" s="1875" t="s">
        <v>964</v>
      </c>
      <c r="C462" s="1875" t="s">
        <v>651</v>
      </c>
      <c r="D462" s="1876" t="s">
        <v>154</v>
      </c>
      <c r="E462" s="1876" t="s">
        <v>354</v>
      </c>
      <c r="F462" s="1876" t="s">
        <v>355</v>
      </c>
      <c r="G462" s="1876" t="s">
        <v>356</v>
      </c>
      <c r="H462" s="1877">
        <v>2313.8867700000001</v>
      </c>
      <c r="I462" s="1877">
        <v>1200</v>
      </c>
      <c r="J462" s="1876" t="s">
        <v>357</v>
      </c>
      <c r="K462" s="1878">
        <v>44459</v>
      </c>
      <c r="L462" s="1876" t="s">
        <v>358</v>
      </c>
      <c r="M462" s="1878">
        <v>48142</v>
      </c>
      <c r="N462" s="1876" t="s">
        <v>359</v>
      </c>
      <c r="O462" s="1880">
        <v>46316</v>
      </c>
      <c r="P462" s="1875" t="s">
        <v>360</v>
      </c>
      <c r="Q462" s="1875" t="s">
        <v>462</v>
      </c>
      <c r="R462" s="1875" t="s">
        <v>671</v>
      </c>
      <c r="S462" s="1876" t="s">
        <v>361</v>
      </c>
      <c r="T462" s="1879" t="s">
        <v>653</v>
      </c>
      <c r="U462" s="1876" t="s">
        <v>360</v>
      </c>
      <c r="V462" s="1876" t="s">
        <v>363</v>
      </c>
      <c r="W462" s="1876" t="s">
        <v>360</v>
      </c>
      <c r="X462" s="1876" t="s">
        <v>154</v>
      </c>
      <c r="Y462" s="1876" t="s">
        <v>364</v>
      </c>
      <c r="Z462" s="1876" t="s">
        <v>154</v>
      </c>
      <c r="AA462" s="1876" t="s">
        <v>154</v>
      </c>
      <c r="AB462" s="1876" t="s">
        <v>154</v>
      </c>
      <c r="AC462" s="1876" t="s">
        <v>154</v>
      </c>
      <c r="AD462" s="1876" t="s">
        <v>154</v>
      </c>
      <c r="AE462" s="1876" t="s">
        <v>154</v>
      </c>
      <c r="AF462" s="1876" t="s">
        <v>359</v>
      </c>
      <c r="AG462" s="1875" t="s">
        <v>365</v>
      </c>
      <c r="AH462" s="1876" t="s">
        <v>366</v>
      </c>
      <c r="AI462" s="1876" t="s">
        <v>240</v>
      </c>
      <c r="AJ462" s="1876" t="s">
        <v>367</v>
      </c>
      <c r="AK462" s="1875" t="s">
        <v>368</v>
      </c>
      <c r="AL462" s="1876" t="s">
        <v>360</v>
      </c>
      <c r="AM462" s="1875" t="s">
        <v>154</v>
      </c>
    </row>
    <row r="463" spans="1:39" ht="79.2">
      <c r="A463" s="1875" t="s">
        <v>351</v>
      </c>
      <c r="B463" s="1875" t="s">
        <v>965</v>
      </c>
      <c r="C463" s="1875" t="s">
        <v>651</v>
      </c>
      <c r="D463" s="1876" t="s">
        <v>154</v>
      </c>
      <c r="E463" s="1876" t="s">
        <v>354</v>
      </c>
      <c r="F463" s="1876" t="s">
        <v>355</v>
      </c>
      <c r="G463" s="1876" t="s">
        <v>356</v>
      </c>
      <c r="H463" s="1877">
        <v>10026.842650000001</v>
      </c>
      <c r="I463" s="1877">
        <v>5200</v>
      </c>
      <c r="J463" s="1876" t="s">
        <v>357</v>
      </c>
      <c r="K463" s="1878">
        <v>44459</v>
      </c>
      <c r="L463" s="1876" t="s">
        <v>358</v>
      </c>
      <c r="M463" s="1878">
        <v>48142</v>
      </c>
      <c r="N463" s="1876" t="s">
        <v>359</v>
      </c>
      <c r="O463" s="1880">
        <v>46316</v>
      </c>
      <c r="P463" s="1875" t="s">
        <v>360</v>
      </c>
      <c r="Q463" s="1875" t="s">
        <v>669</v>
      </c>
      <c r="R463" s="1875" t="s">
        <v>671</v>
      </c>
      <c r="S463" s="1876" t="s">
        <v>361</v>
      </c>
      <c r="T463" s="1879" t="s">
        <v>653</v>
      </c>
      <c r="U463" s="1876" t="s">
        <v>360</v>
      </c>
      <c r="V463" s="1876" t="s">
        <v>363</v>
      </c>
      <c r="W463" s="1876" t="s">
        <v>360</v>
      </c>
      <c r="X463" s="1876" t="s">
        <v>154</v>
      </c>
      <c r="Y463" s="1876" t="s">
        <v>364</v>
      </c>
      <c r="Z463" s="1876" t="s">
        <v>154</v>
      </c>
      <c r="AA463" s="1876" t="s">
        <v>154</v>
      </c>
      <c r="AB463" s="1876" t="s">
        <v>154</v>
      </c>
      <c r="AC463" s="1876" t="s">
        <v>154</v>
      </c>
      <c r="AD463" s="1876" t="s">
        <v>154</v>
      </c>
      <c r="AE463" s="1876" t="s">
        <v>154</v>
      </c>
      <c r="AF463" s="1876" t="s">
        <v>359</v>
      </c>
      <c r="AG463" s="1875" t="s">
        <v>365</v>
      </c>
      <c r="AH463" s="1876" t="s">
        <v>366</v>
      </c>
      <c r="AI463" s="1876" t="s">
        <v>240</v>
      </c>
      <c r="AJ463" s="1876" t="s">
        <v>367</v>
      </c>
      <c r="AK463" s="1875" t="s">
        <v>368</v>
      </c>
      <c r="AL463" s="1876" t="s">
        <v>360</v>
      </c>
      <c r="AM463" s="1875" t="s">
        <v>154</v>
      </c>
    </row>
    <row r="464" spans="1:39" ht="79.2">
      <c r="A464" s="1875" t="s">
        <v>351</v>
      </c>
      <c r="B464" s="1875" t="s">
        <v>966</v>
      </c>
      <c r="C464" s="1875" t="s">
        <v>651</v>
      </c>
      <c r="D464" s="1876" t="s">
        <v>154</v>
      </c>
      <c r="E464" s="1876" t="s">
        <v>354</v>
      </c>
      <c r="F464" s="1876" t="s">
        <v>355</v>
      </c>
      <c r="G464" s="1876" t="s">
        <v>356</v>
      </c>
      <c r="H464" s="1877">
        <v>3856.4779399999998</v>
      </c>
      <c r="I464" s="1877">
        <v>2000</v>
      </c>
      <c r="J464" s="1876" t="s">
        <v>357</v>
      </c>
      <c r="K464" s="1878">
        <v>44459</v>
      </c>
      <c r="L464" s="1876" t="s">
        <v>358</v>
      </c>
      <c r="M464" s="1878">
        <v>48142</v>
      </c>
      <c r="N464" s="1876" t="s">
        <v>359</v>
      </c>
      <c r="O464" s="1880">
        <v>46316</v>
      </c>
      <c r="P464" s="1875" t="s">
        <v>360</v>
      </c>
      <c r="Q464" s="1875" t="s">
        <v>397</v>
      </c>
      <c r="R464" s="1875" t="s">
        <v>671</v>
      </c>
      <c r="S464" s="1876" t="s">
        <v>361</v>
      </c>
      <c r="T464" s="1879" t="s">
        <v>653</v>
      </c>
      <c r="U464" s="1876" t="s">
        <v>360</v>
      </c>
      <c r="V464" s="1876" t="s">
        <v>363</v>
      </c>
      <c r="W464" s="1876" t="s">
        <v>360</v>
      </c>
      <c r="X464" s="1876" t="s">
        <v>154</v>
      </c>
      <c r="Y464" s="1876" t="s">
        <v>364</v>
      </c>
      <c r="Z464" s="1876" t="s">
        <v>154</v>
      </c>
      <c r="AA464" s="1876" t="s">
        <v>154</v>
      </c>
      <c r="AB464" s="1876" t="s">
        <v>154</v>
      </c>
      <c r="AC464" s="1876" t="s">
        <v>154</v>
      </c>
      <c r="AD464" s="1876" t="s">
        <v>154</v>
      </c>
      <c r="AE464" s="1876" t="s">
        <v>154</v>
      </c>
      <c r="AF464" s="1876" t="s">
        <v>359</v>
      </c>
      <c r="AG464" s="1875" t="s">
        <v>365</v>
      </c>
      <c r="AH464" s="1876" t="s">
        <v>366</v>
      </c>
      <c r="AI464" s="1876" t="s">
        <v>240</v>
      </c>
      <c r="AJ464" s="1876" t="s">
        <v>367</v>
      </c>
      <c r="AK464" s="1875" t="s">
        <v>368</v>
      </c>
      <c r="AL464" s="1876" t="s">
        <v>360</v>
      </c>
      <c r="AM464" s="1875" t="s">
        <v>154</v>
      </c>
    </row>
    <row r="465" spans="1:39" ht="79.2">
      <c r="A465" s="1875" t="s">
        <v>351</v>
      </c>
      <c r="B465" s="1875" t="s">
        <v>967</v>
      </c>
      <c r="C465" s="1875" t="s">
        <v>651</v>
      </c>
      <c r="D465" s="1876" t="s">
        <v>154</v>
      </c>
      <c r="E465" s="1876" t="s">
        <v>354</v>
      </c>
      <c r="F465" s="1876" t="s">
        <v>355</v>
      </c>
      <c r="G465" s="1876" t="s">
        <v>356</v>
      </c>
      <c r="H465" s="1877">
        <v>5399.0691200000001</v>
      </c>
      <c r="I465" s="1877">
        <v>2800</v>
      </c>
      <c r="J465" s="1876" t="s">
        <v>357</v>
      </c>
      <c r="K465" s="1878">
        <v>44459</v>
      </c>
      <c r="L465" s="1876" t="s">
        <v>358</v>
      </c>
      <c r="M465" s="1878">
        <v>48142</v>
      </c>
      <c r="N465" s="1876" t="s">
        <v>359</v>
      </c>
      <c r="O465" s="1880">
        <v>46316</v>
      </c>
      <c r="P465" s="1875" t="s">
        <v>360</v>
      </c>
      <c r="Q465" s="1875" t="s">
        <v>527</v>
      </c>
      <c r="R465" s="1875" t="s">
        <v>671</v>
      </c>
      <c r="S465" s="1876" t="s">
        <v>361</v>
      </c>
      <c r="T465" s="1879" t="s">
        <v>653</v>
      </c>
      <c r="U465" s="1876" t="s">
        <v>360</v>
      </c>
      <c r="V465" s="1876" t="s">
        <v>363</v>
      </c>
      <c r="W465" s="1876" t="s">
        <v>360</v>
      </c>
      <c r="X465" s="1876" t="s">
        <v>154</v>
      </c>
      <c r="Y465" s="1876" t="s">
        <v>364</v>
      </c>
      <c r="Z465" s="1876" t="s">
        <v>154</v>
      </c>
      <c r="AA465" s="1876" t="s">
        <v>154</v>
      </c>
      <c r="AB465" s="1876" t="s">
        <v>154</v>
      </c>
      <c r="AC465" s="1876" t="s">
        <v>154</v>
      </c>
      <c r="AD465" s="1876" t="s">
        <v>154</v>
      </c>
      <c r="AE465" s="1876" t="s">
        <v>154</v>
      </c>
      <c r="AF465" s="1876" t="s">
        <v>359</v>
      </c>
      <c r="AG465" s="1875" t="s">
        <v>365</v>
      </c>
      <c r="AH465" s="1876" t="s">
        <v>366</v>
      </c>
      <c r="AI465" s="1876" t="s">
        <v>240</v>
      </c>
      <c r="AJ465" s="1876" t="s">
        <v>367</v>
      </c>
      <c r="AK465" s="1875" t="s">
        <v>368</v>
      </c>
      <c r="AL465" s="1876" t="s">
        <v>360</v>
      </c>
      <c r="AM465" s="1875" t="s">
        <v>154</v>
      </c>
    </row>
    <row r="466" spans="1:39" ht="79.2">
      <c r="A466" s="1875" t="s">
        <v>351</v>
      </c>
      <c r="B466" s="1875" t="s">
        <v>968</v>
      </c>
      <c r="C466" s="1875" t="s">
        <v>651</v>
      </c>
      <c r="D466" s="1876" t="s">
        <v>154</v>
      </c>
      <c r="E466" s="1876" t="s">
        <v>354</v>
      </c>
      <c r="F466" s="1876" t="s">
        <v>355</v>
      </c>
      <c r="G466" s="1876" t="s">
        <v>356</v>
      </c>
      <c r="H466" s="1877">
        <v>771.26393000000007</v>
      </c>
      <c r="I466" s="1877">
        <v>400</v>
      </c>
      <c r="J466" s="1876" t="s">
        <v>357</v>
      </c>
      <c r="K466" s="1878">
        <v>44459</v>
      </c>
      <c r="L466" s="1876" t="s">
        <v>358</v>
      </c>
      <c r="M466" s="1878">
        <v>48113</v>
      </c>
      <c r="N466" s="1876" t="s">
        <v>359</v>
      </c>
      <c r="O466" s="1880">
        <v>46286</v>
      </c>
      <c r="P466" s="1875" t="s">
        <v>360</v>
      </c>
      <c r="Q466" s="1875" t="s">
        <v>460</v>
      </c>
      <c r="R466" s="1875" t="s">
        <v>652</v>
      </c>
      <c r="S466" s="1876" t="s">
        <v>361</v>
      </c>
      <c r="T466" s="1879" t="s">
        <v>653</v>
      </c>
      <c r="U466" s="1876" t="s">
        <v>360</v>
      </c>
      <c r="V466" s="1876" t="s">
        <v>363</v>
      </c>
      <c r="W466" s="1876" t="s">
        <v>360</v>
      </c>
      <c r="X466" s="1876" t="s">
        <v>154</v>
      </c>
      <c r="Y466" s="1876" t="s">
        <v>364</v>
      </c>
      <c r="Z466" s="1876" t="s">
        <v>154</v>
      </c>
      <c r="AA466" s="1876" t="s">
        <v>154</v>
      </c>
      <c r="AB466" s="1876" t="s">
        <v>154</v>
      </c>
      <c r="AC466" s="1876" t="s">
        <v>154</v>
      </c>
      <c r="AD466" s="1876" t="s">
        <v>154</v>
      </c>
      <c r="AE466" s="1876" t="s">
        <v>154</v>
      </c>
      <c r="AF466" s="1876" t="s">
        <v>359</v>
      </c>
      <c r="AG466" s="1875" t="s">
        <v>365</v>
      </c>
      <c r="AH466" s="1876" t="s">
        <v>366</v>
      </c>
      <c r="AI466" s="1876" t="s">
        <v>240</v>
      </c>
      <c r="AJ466" s="1876" t="s">
        <v>367</v>
      </c>
      <c r="AK466" s="1875" t="s">
        <v>368</v>
      </c>
      <c r="AL466" s="1876" t="s">
        <v>360</v>
      </c>
      <c r="AM466" s="1875" t="s">
        <v>154</v>
      </c>
    </row>
    <row r="467" spans="1:39" ht="79.2">
      <c r="A467" s="1875" t="s">
        <v>351</v>
      </c>
      <c r="B467" s="1875" t="s">
        <v>969</v>
      </c>
      <c r="C467" s="1875" t="s">
        <v>651</v>
      </c>
      <c r="D467" s="1876" t="s">
        <v>154</v>
      </c>
      <c r="E467" s="1876" t="s">
        <v>354</v>
      </c>
      <c r="F467" s="1876" t="s">
        <v>355</v>
      </c>
      <c r="G467" s="1876" t="s">
        <v>356</v>
      </c>
      <c r="H467" s="1877">
        <v>77105.959529999993</v>
      </c>
      <c r="I467" s="1877">
        <v>40000</v>
      </c>
      <c r="J467" s="1876" t="s">
        <v>357</v>
      </c>
      <c r="K467" s="1878">
        <v>44460</v>
      </c>
      <c r="L467" s="1876" t="s">
        <v>358</v>
      </c>
      <c r="M467" s="1878">
        <v>48113</v>
      </c>
      <c r="N467" s="1876" t="s">
        <v>359</v>
      </c>
      <c r="O467" s="1880">
        <v>46286</v>
      </c>
      <c r="P467" s="1875" t="s">
        <v>360</v>
      </c>
      <c r="Q467" s="1875" t="s">
        <v>970</v>
      </c>
      <c r="R467" s="1875" t="s">
        <v>652</v>
      </c>
      <c r="S467" s="1876" t="s">
        <v>361</v>
      </c>
      <c r="T467" s="1879" t="s">
        <v>653</v>
      </c>
      <c r="U467" s="1876" t="s">
        <v>360</v>
      </c>
      <c r="V467" s="1876" t="s">
        <v>363</v>
      </c>
      <c r="W467" s="1876" t="s">
        <v>360</v>
      </c>
      <c r="X467" s="1876" t="s">
        <v>154</v>
      </c>
      <c r="Y467" s="1876" t="s">
        <v>364</v>
      </c>
      <c r="Z467" s="1876" t="s">
        <v>154</v>
      </c>
      <c r="AA467" s="1876" t="s">
        <v>154</v>
      </c>
      <c r="AB467" s="1876" t="s">
        <v>154</v>
      </c>
      <c r="AC467" s="1876" t="s">
        <v>154</v>
      </c>
      <c r="AD467" s="1876" t="s">
        <v>154</v>
      </c>
      <c r="AE467" s="1876" t="s">
        <v>154</v>
      </c>
      <c r="AF467" s="1876" t="s">
        <v>359</v>
      </c>
      <c r="AG467" s="1875" t="s">
        <v>365</v>
      </c>
      <c r="AH467" s="1876" t="s">
        <v>366</v>
      </c>
      <c r="AI467" s="1876" t="s">
        <v>240</v>
      </c>
      <c r="AJ467" s="1876" t="s">
        <v>367</v>
      </c>
      <c r="AK467" s="1875" t="s">
        <v>368</v>
      </c>
      <c r="AL467" s="1876" t="s">
        <v>360</v>
      </c>
      <c r="AM467" s="1875" t="s">
        <v>154</v>
      </c>
    </row>
    <row r="468" spans="1:39" ht="79.2">
      <c r="A468" s="1875" t="s">
        <v>351</v>
      </c>
      <c r="B468" s="1875" t="s">
        <v>971</v>
      </c>
      <c r="C468" s="1875" t="s">
        <v>651</v>
      </c>
      <c r="D468" s="1876" t="s">
        <v>154</v>
      </c>
      <c r="E468" s="1876" t="s">
        <v>354</v>
      </c>
      <c r="F468" s="1876" t="s">
        <v>355</v>
      </c>
      <c r="G468" s="1876" t="s">
        <v>356</v>
      </c>
      <c r="H468" s="1877">
        <v>71708.542359999992</v>
      </c>
      <c r="I468" s="1877">
        <v>37200</v>
      </c>
      <c r="J468" s="1876" t="s">
        <v>357</v>
      </c>
      <c r="K468" s="1878">
        <v>44460</v>
      </c>
      <c r="L468" s="1876" t="s">
        <v>358</v>
      </c>
      <c r="M468" s="1878">
        <v>48113</v>
      </c>
      <c r="N468" s="1876" t="s">
        <v>359</v>
      </c>
      <c r="O468" s="1880">
        <v>46286</v>
      </c>
      <c r="P468" s="1875" t="s">
        <v>360</v>
      </c>
      <c r="Q468" s="1875" t="s">
        <v>972</v>
      </c>
      <c r="R468" s="1875" t="s">
        <v>652</v>
      </c>
      <c r="S468" s="1876" t="s">
        <v>361</v>
      </c>
      <c r="T468" s="1879" t="s">
        <v>653</v>
      </c>
      <c r="U468" s="1876" t="s">
        <v>360</v>
      </c>
      <c r="V468" s="1876" t="s">
        <v>363</v>
      </c>
      <c r="W468" s="1876" t="s">
        <v>360</v>
      </c>
      <c r="X468" s="1876" t="s">
        <v>154</v>
      </c>
      <c r="Y468" s="1876" t="s">
        <v>364</v>
      </c>
      <c r="Z468" s="1876" t="s">
        <v>154</v>
      </c>
      <c r="AA468" s="1876" t="s">
        <v>154</v>
      </c>
      <c r="AB468" s="1876" t="s">
        <v>154</v>
      </c>
      <c r="AC468" s="1876" t="s">
        <v>154</v>
      </c>
      <c r="AD468" s="1876" t="s">
        <v>154</v>
      </c>
      <c r="AE468" s="1876" t="s">
        <v>154</v>
      </c>
      <c r="AF468" s="1876" t="s">
        <v>359</v>
      </c>
      <c r="AG468" s="1875" t="s">
        <v>365</v>
      </c>
      <c r="AH468" s="1876" t="s">
        <v>366</v>
      </c>
      <c r="AI468" s="1876" t="s">
        <v>240</v>
      </c>
      <c r="AJ468" s="1876" t="s">
        <v>367</v>
      </c>
      <c r="AK468" s="1875" t="s">
        <v>368</v>
      </c>
      <c r="AL468" s="1876" t="s">
        <v>360</v>
      </c>
      <c r="AM468" s="1875" t="s">
        <v>154</v>
      </c>
    </row>
    <row r="469" spans="1:39" ht="79.2">
      <c r="A469" s="1875" t="s">
        <v>351</v>
      </c>
      <c r="B469" s="1875" t="s">
        <v>973</v>
      </c>
      <c r="C469" s="1875" t="s">
        <v>651</v>
      </c>
      <c r="D469" s="1876" t="s">
        <v>154</v>
      </c>
      <c r="E469" s="1876" t="s">
        <v>354</v>
      </c>
      <c r="F469" s="1876" t="s">
        <v>355</v>
      </c>
      <c r="G469" s="1876" t="s">
        <v>356</v>
      </c>
      <c r="H469" s="1877">
        <v>52432.052479999998</v>
      </c>
      <c r="I469" s="1877">
        <v>27200</v>
      </c>
      <c r="J469" s="1876" t="s">
        <v>357</v>
      </c>
      <c r="K469" s="1878">
        <v>44460</v>
      </c>
      <c r="L469" s="1876" t="s">
        <v>358</v>
      </c>
      <c r="M469" s="1878">
        <v>48113</v>
      </c>
      <c r="N469" s="1876" t="s">
        <v>359</v>
      </c>
      <c r="O469" s="1880">
        <v>46286</v>
      </c>
      <c r="P469" s="1875" t="s">
        <v>360</v>
      </c>
      <c r="Q469" s="1875" t="s">
        <v>974</v>
      </c>
      <c r="R469" s="1875" t="s">
        <v>652</v>
      </c>
      <c r="S469" s="1876" t="s">
        <v>361</v>
      </c>
      <c r="T469" s="1879" t="s">
        <v>653</v>
      </c>
      <c r="U469" s="1876" t="s">
        <v>360</v>
      </c>
      <c r="V469" s="1876" t="s">
        <v>363</v>
      </c>
      <c r="W469" s="1876" t="s">
        <v>360</v>
      </c>
      <c r="X469" s="1876" t="s">
        <v>154</v>
      </c>
      <c r="Y469" s="1876" t="s">
        <v>364</v>
      </c>
      <c r="Z469" s="1876" t="s">
        <v>154</v>
      </c>
      <c r="AA469" s="1876" t="s">
        <v>154</v>
      </c>
      <c r="AB469" s="1876" t="s">
        <v>154</v>
      </c>
      <c r="AC469" s="1876" t="s">
        <v>154</v>
      </c>
      <c r="AD469" s="1876" t="s">
        <v>154</v>
      </c>
      <c r="AE469" s="1876" t="s">
        <v>154</v>
      </c>
      <c r="AF469" s="1876" t="s">
        <v>359</v>
      </c>
      <c r="AG469" s="1875" t="s">
        <v>365</v>
      </c>
      <c r="AH469" s="1876" t="s">
        <v>366</v>
      </c>
      <c r="AI469" s="1876" t="s">
        <v>240</v>
      </c>
      <c r="AJ469" s="1876" t="s">
        <v>367</v>
      </c>
      <c r="AK469" s="1875" t="s">
        <v>368</v>
      </c>
      <c r="AL469" s="1876" t="s">
        <v>360</v>
      </c>
      <c r="AM469" s="1875" t="s">
        <v>154</v>
      </c>
    </row>
    <row r="470" spans="1:39" ht="79.2">
      <c r="A470" s="1875" t="s">
        <v>351</v>
      </c>
      <c r="B470" s="1875" t="s">
        <v>975</v>
      </c>
      <c r="C470" s="1875" t="s">
        <v>651</v>
      </c>
      <c r="D470" s="1876" t="s">
        <v>154</v>
      </c>
      <c r="E470" s="1876" t="s">
        <v>354</v>
      </c>
      <c r="F470" s="1876" t="s">
        <v>355</v>
      </c>
      <c r="G470" s="1876" t="s">
        <v>356</v>
      </c>
      <c r="H470" s="1877">
        <v>350061.05625000002</v>
      </c>
      <c r="I470" s="1877">
        <v>181600</v>
      </c>
      <c r="J470" s="1876" t="s">
        <v>357</v>
      </c>
      <c r="K470" s="1878">
        <v>44460</v>
      </c>
      <c r="L470" s="1876" t="s">
        <v>358</v>
      </c>
      <c r="M470" s="1878">
        <v>48113</v>
      </c>
      <c r="N470" s="1876" t="s">
        <v>359</v>
      </c>
      <c r="O470" s="1880">
        <v>46286</v>
      </c>
      <c r="P470" s="1875" t="s">
        <v>360</v>
      </c>
      <c r="Q470" s="1875" t="s">
        <v>976</v>
      </c>
      <c r="R470" s="1875" t="s">
        <v>652</v>
      </c>
      <c r="S470" s="1876" t="s">
        <v>361</v>
      </c>
      <c r="T470" s="1879" t="s">
        <v>653</v>
      </c>
      <c r="U470" s="1876" t="s">
        <v>360</v>
      </c>
      <c r="V470" s="1876" t="s">
        <v>363</v>
      </c>
      <c r="W470" s="1876" t="s">
        <v>360</v>
      </c>
      <c r="X470" s="1876" t="s">
        <v>154</v>
      </c>
      <c r="Y470" s="1876" t="s">
        <v>364</v>
      </c>
      <c r="Z470" s="1876" t="s">
        <v>154</v>
      </c>
      <c r="AA470" s="1876" t="s">
        <v>154</v>
      </c>
      <c r="AB470" s="1876" t="s">
        <v>154</v>
      </c>
      <c r="AC470" s="1876" t="s">
        <v>154</v>
      </c>
      <c r="AD470" s="1876" t="s">
        <v>154</v>
      </c>
      <c r="AE470" s="1876" t="s">
        <v>154</v>
      </c>
      <c r="AF470" s="1876" t="s">
        <v>359</v>
      </c>
      <c r="AG470" s="1875" t="s">
        <v>365</v>
      </c>
      <c r="AH470" s="1876" t="s">
        <v>366</v>
      </c>
      <c r="AI470" s="1876" t="s">
        <v>240</v>
      </c>
      <c r="AJ470" s="1876" t="s">
        <v>367</v>
      </c>
      <c r="AK470" s="1875" t="s">
        <v>368</v>
      </c>
      <c r="AL470" s="1876" t="s">
        <v>360</v>
      </c>
      <c r="AM470" s="1875" t="s">
        <v>154</v>
      </c>
    </row>
    <row r="471" spans="1:39" ht="79.2">
      <c r="A471" s="1875" t="s">
        <v>351</v>
      </c>
      <c r="B471" s="1875" t="s">
        <v>977</v>
      </c>
      <c r="C471" s="1875" t="s">
        <v>651</v>
      </c>
      <c r="D471" s="1876" t="s">
        <v>154</v>
      </c>
      <c r="E471" s="1876" t="s">
        <v>354</v>
      </c>
      <c r="F471" s="1876" t="s">
        <v>355</v>
      </c>
      <c r="G471" s="1876" t="s">
        <v>356</v>
      </c>
      <c r="H471" s="1877">
        <v>19276.489880000001</v>
      </c>
      <c r="I471" s="1877">
        <v>10000</v>
      </c>
      <c r="J471" s="1876" t="s">
        <v>357</v>
      </c>
      <c r="K471" s="1878">
        <v>44460</v>
      </c>
      <c r="L471" s="1876" t="s">
        <v>358</v>
      </c>
      <c r="M471" s="1878">
        <v>48113</v>
      </c>
      <c r="N471" s="1876" t="s">
        <v>359</v>
      </c>
      <c r="O471" s="1880">
        <v>46286</v>
      </c>
      <c r="P471" s="1875" t="s">
        <v>360</v>
      </c>
      <c r="Q471" s="1875" t="s">
        <v>697</v>
      </c>
      <c r="R471" s="1875" t="s">
        <v>652</v>
      </c>
      <c r="S471" s="1876" t="s">
        <v>361</v>
      </c>
      <c r="T471" s="1879" t="s">
        <v>653</v>
      </c>
      <c r="U471" s="1876" t="s">
        <v>360</v>
      </c>
      <c r="V471" s="1876" t="s">
        <v>363</v>
      </c>
      <c r="W471" s="1876" t="s">
        <v>360</v>
      </c>
      <c r="X471" s="1876" t="s">
        <v>154</v>
      </c>
      <c r="Y471" s="1876" t="s">
        <v>364</v>
      </c>
      <c r="Z471" s="1876" t="s">
        <v>154</v>
      </c>
      <c r="AA471" s="1876" t="s">
        <v>154</v>
      </c>
      <c r="AB471" s="1876" t="s">
        <v>154</v>
      </c>
      <c r="AC471" s="1876" t="s">
        <v>154</v>
      </c>
      <c r="AD471" s="1876" t="s">
        <v>154</v>
      </c>
      <c r="AE471" s="1876" t="s">
        <v>154</v>
      </c>
      <c r="AF471" s="1876" t="s">
        <v>359</v>
      </c>
      <c r="AG471" s="1875" t="s">
        <v>365</v>
      </c>
      <c r="AH471" s="1876" t="s">
        <v>366</v>
      </c>
      <c r="AI471" s="1876" t="s">
        <v>240</v>
      </c>
      <c r="AJ471" s="1876" t="s">
        <v>367</v>
      </c>
      <c r="AK471" s="1875" t="s">
        <v>368</v>
      </c>
      <c r="AL471" s="1876" t="s">
        <v>360</v>
      </c>
      <c r="AM471" s="1875" t="s">
        <v>154</v>
      </c>
    </row>
    <row r="472" spans="1:39" ht="79.2">
      <c r="A472" s="1875" t="s">
        <v>351</v>
      </c>
      <c r="B472" s="1875" t="s">
        <v>978</v>
      </c>
      <c r="C472" s="1875" t="s">
        <v>651</v>
      </c>
      <c r="D472" s="1876" t="s">
        <v>154</v>
      </c>
      <c r="E472" s="1876" t="s">
        <v>354</v>
      </c>
      <c r="F472" s="1876" t="s">
        <v>355</v>
      </c>
      <c r="G472" s="1876" t="s">
        <v>356</v>
      </c>
      <c r="H472" s="1877">
        <v>771.05960000000005</v>
      </c>
      <c r="I472" s="1877">
        <v>400</v>
      </c>
      <c r="J472" s="1876" t="s">
        <v>357</v>
      </c>
      <c r="K472" s="1878">
        <v>44460</v>
      </c>
      <c r="L472" s="1876" t="s">
        <v>358</v>
      </c>
      <c r="M472" s="1878">
        <v>48113</v>
      </c>
      <c r="N472" s="1876" t="s">
        <v>359</v>
      </c>
      <c r="O472" s="1880">
        <v>46286</v>
      </c>
      <c r="P472" s="1875" t="s">
        <v>360</v>
      </c>
      <c r="Q472" s="1875" t="s">
        <v>460</v>
      </c>
      <c r="R472" s="1875" t="s">
        <v>652</v>
      </c>
      <c r="S472" s="1876" t="s">
        <v>361</v>
      </c>
      <c r="T472" s="1879" t="s">
        <v>653</v>
      </c>
      <c r="U472" s="1876" t="s">
        <v>360</v>
      </c>
      <c r="V472" s="1876" t="s">
        <v>363</v>
      </c>
      <c r="W472" s="1876" t="s">
        <v>360</v>
      </c>
      <c r="X472" s="1876" t="s">
        <v>154</v>
      </c>
      <c r="Y472" s="1876" t="s">
        <v>364</v>
      </c>
      <c r="Z472" s="1876" t="s">
        <v>154</v>
      </c>
      <c r="AA472" s="1876" t="s">
        <v>154</v>
      </c>
      <c r="AB472" s="1876" t="s">
        <v>154</v>
      </c>
      <c r="AC472" s="1876" t="s">
        <v>154</v>
      </c>
      <c r="AD472" s="1876" t="s">
        <v>154</v>
      </c>
      <c r="AE472" s="1876" t="s">
        <v>154</v>
      </c>
      <c r="AF472" s="1876" t="s">
        <v>359</v>
      </c>
      <c r="AG472" s="1875" t="s">
        <v>365</v>
      </c>
      <c r="AH472" s="1876" t="s">
        <v>366</v>
      </c>
      <c r="AI472" s="1876" t="s">
        <v>240</v>
      </c>
      <c r="AJ472" s="1876" t="s">
        <v>367</v>
      </c>
      <c r="AK472" s="1875" t="s">
        <v>368</v>
      </c>
      <c r="AL472" s="1876" t="s">
        <v>360</v>
      </c>
      <c r="AM472" s="1875" t="s">
        <v>154</v>
      </c>
    </row>
    <row r="473" spans="1:39" ht="79.2">
      <c r="A473" s="1875" t="s">
        <v>351</v>
      </c>
      <c r="B473" s="1875" t="s">
        <v>979</v>
      </c>
      <c r="C473" s="1875" t="s">
        <v>651</v>
      </c>
      <c r="D473" s="1876" t="s">
        <v>154</v>
      </c>
      <c r="E473" s="1876" t="s">
        <v>354</v>
      </c>
      <c r="F473" s="1876" t="s">
        <v>355</v>
      </c>
      <c r="G473" s="1876" t="s">
        <v>356</v>
      </c>
      <c r="H473" s="1877">
        <v>5397.4171700000006</v>
      </c>
      <c r="I473" s="1877">
        <v>2800</v>
      </c>
      <c r="J473" s="1876" t="s">
        <v>357</v>
      </c>
      <c r="K473" s="1878">
        <v>44460</v>
      </c>
      <c r="L473" s="1876" t="s">
        <v>358</v>
      </c>
      <c r="M473" s="1878">
        <v>48113</v>
      </c>
      <c r="N473" s="1876" t="s">
        <v>359</v>
      </c>
      <c r="O473" s="1880">
        <v>46286</v>
      </c>
      <c r="P473" s="1875" t="s">
        <v>360</v>
      </c>
      <c r="Q473" s="1875" t="s">
        <v>527</v>
      </c>
      <c r="R473" s="1875" t="s">
        <v>652</v>
      </c>
      <c r="S473" s="1876" t="s">
        <v>361</v>
      </c>
      <c r="T473" s="1879" t="s">
        <v>653</v>
      </c>
      <c r="U473" s="1876" t="s">
        <v>360</v>
      </c>
      <c r="V473" s="1876" t="s">
        <v>363</v>
      </c>
      <c r="W473" s="1876" t="s">
        <v>360</v>
      </c>
      <c r="X473" s="1876" t="s">
        <v>154</v>
      </c>
      <c r="Y473" s="1876" t="s">
        <v>364</v>
      </c>
      <c r="Z473" s="1876" t="s">
        <v>154</v>
      </c>
      <c r="AA473" s="1876" t="s">
        <v>154</v>
      </c>
      <c r="AB473" s="1876" t="s">
        <v>154</v>
      </c>
      <c r="AC473" s="1876" t="s">
        <v>154</v>
      </c>
      <c r="AD473" s="1876" t="s">
        <v>154</v>
      </c>
      <c r="AE473" s="1876" t="s">
        <v>154</v>
      </c>
      <c r="AF473" s="1876" t="s">
        <v>359</v>
      </c>
      <c r="AG473" s="1875" t="s">
        <v>365</v>
      </c>
      <c r="AH473" s="1876" t="s">
        <v>366</v>
      </c>
      <c r="AI473" s="1876" t="s">
        <v>240</v>
      </c>
      <c r="AJ473" s="1876" t="s">
        <v>367</v>
      </c>
      <c r="AK473" s="1875" t="s">
        <v>368</v>
      </c>
      <c r="AL473" s="1876" t="s">
        <v>360</v>
      </c>
      <c r="AM473" s="1875" t="s">
        <v>154</v>
      </c>
    </row>
    <row r="474" spans="1:39" ht="79.2">
      <c r="A474" s="1875" t="s">
        <v>351</v>
      </c>
      <c r="B474" s="1875" t="s">
        <v>980</v>
      </c>
      <c r="C474" s="1875" t="s">
        <v>651</v>
      </c>
      <c r="D474" s="1876" t="s">
        <v>154</v>
      </c>
      <c r="E474" s="1876" t="s">
        <v>354</v>
      </c>
      <c r="F474" s="1876" t="s">
        <v>355</v>
      </c>
      <c r="G474" s="1876" t="s">
        <v>356</v>
      </c>
      <c r="H474" s="1877">
        <v>11565.89393</v>
      </c>
      <c r="I474" s="1877">
        <v>6000</v>
      </c>
      <c r="J474" s="1876" t="s">
        <v>357</v>
      </c>
      <c r="K474" s="1878">
        <v>44460</v>
      </c>
      <c r="L474" s="1876" t="s">
        <v>358</v>
      </c>
      <c r="M474" s="1878">
        <v>48113</v>
      </c>
      <c r="N474" s="1876" t="s">
        <v>359</v>
      </c>
      <c r="O474" s="1880">
        <v>46286</v>
      </c>
      <c r="P474" s="1875" t="s">
        <v>360</v>
      </c>
      <c r="Q474" s="1875" t="s">
        <v>409</v>
      </c>
      <c r="R474" s="1875" t="s">
        <v>652</v>
      </c>
      <c r="S474" s="1876" t="s">
        <v>361</v>
      </c>
      <c r="T474" s="1879" t="s">
        <v>653</v>
      </c>
      <c r="U474" s="1876" t="s">
        <v>360</v>
      </c>
      <c r="V474" s="1876" t="s">
        <v>363</v>
      </c>
      <c r="W474" s="1876" t="s">
        <v>360</v>
      </c>
      <c r="X474" s="1876" t="s">
        <v>154</v>
      </c>
      <c r="Y474" s="1876" t="s">
        <v>364</v>
      </c>
      <c r="Z474" s="1876" t="s">
        <v>154</v>
      </c>
      <c r="AA474" s="1876" t="s">
        <v>154</v>
      </c>
      <c r="AB474" s="1876" t="s">
        <v>154</v>
      </c>
      <c r="AC474" s="1876" t="s">
        <v>154</v>
      </c>
      <c r="AD474" s="1876" t="s">
        <v>154</v>
      </c>
      <c r="AE474" s="1876" t="s">
        <v>154</v>
      </c>
      <c r="AF474" s="1876" t="s">
        <v>359</v>
      </c>
      <c r="AG474" s="1875" t="s">
        <v>365</v>
      </c>
      <c r="AH474" s="1876" t="s">
        <v>366</v>
      </c>
      <c r="AI474" s="1876" t="s">
        <v>240</v>
      </c>
      <c r="AJ474" s="1876" t="s">
        <v>367</v>
      </c>
      <c r="AK474" s="1875" t="s">
        <v>368</v>
      </c>
      <c r="AL474" s="1876" t="s">
        <v>360</v>
      </c>
      <c r="AM474" s="1875" t="s">
        <v>154</v>
      </c>
    </row>
    <row r="475" spans="1:39" ht="79.2">
      <c r="A475" s="1875" t="s">
        <v>351</v>
      </c>
      <c r="B475" s="1875" t="s">
        <v>981</v>
      </c>
      <c r="C475" s="1875" t="s">
        <v>651</v>
      </c>
      <c r="D475" s="1876" t="s">
        <v>154</v>
      </c>
      <c r="E475" s="1876" t="s">
        <v>354</v>
      </c>
      <c r="F475" s="1876" t="s">
        <v>355</v>
      </c>
      <c r="G475" s="1876" t="s">
        <v>356</v>
      </c>
      <c r="H475" s="1877">
        <v>754867.34376000008</v>
      </c>
      <c r="I475" s="1877">
        <v>391600</v>
      </c>
      <c r="J475" s="1876" t="s">
        <v>357</v>
      </c>
      <c r="K475" s="1878">
        <v>44460</v>
      </c>
      <c r="L475" s="1876" t="s">
        <v>358</v>
      </c>
      <c r="M475" s="1878">
        <v>48113</v>
      </c>
      <c r="N475" s="1876" t="s">
        <v>359</v>
      </c>
      <c r="O475" s="1880">
        <v>46286</v>
      </c>
      <c r="P475" s="1875" t="s">
        <v>360</v>
      </c>
      <c r="Q475" s="1875" t="s">
        <v>982</v>
      </c>
      <c r="R475" s="1875" t="s">
        <v>652</v>
      </c>
      <c r="S475" s="1876" t="s">
        <v>361</v>
      </c>
      <c r="T475" s="1879" t="s">
        <v>653</v>
      </c>
      <c r="U475" s="1876" t="s">
        <v>360</v>
      </c>
      <c r="V475" s="1876" t="s">
        <v>363</v>
      </c>
      <c r="W475" s="1876" t="s">
        <v>360</v>
      </c>
      <c r="X475" s="1876" t="s">
        <v>154</v>
      </c>
      <c r="Y475" s="1876" t="s">
        <v>364</v>
      </c>
      <c r="Z475" s="1876" t="s">
        <v>154</v>
      </c>
      <c r="AA475" s="1876" t="s">
        <v>154</v>
      </c>
      <c r="AB475" s="1876" t="s">
        <v>154</v>
      </c>
      <c r="AC475" s="1876" t="s">
        <v>154</v>
      </c>
      <c r="AD475" s="1876" t="s">
        <v>154</v>
      </c>
      <c r="AE475" s="1876" t="s">
        <v>154</v>
      </c>
      <c r="AF475" s="1876" t="s">
        <v>359</v>
      </c>
      <c r="AG475" s="1875" t="s">
        <v>365</v>
      </c>
      <c r="AH475" s="1876" t="s">
        <v>366</v>
      </c>
      <c r="AI475" s="1876" t="s">
        <v>240</v>
      </c>
      <c r="AJ475" s="1876" t="s">
        <v>367</v>
      </c>
      <c r="AK475" s="1875" t="s">
        <v>368</v>
      </c>
      <c r="AL475" s="1876" t="s">
        <v>360</v>
      </c>
      <c r="AM475" s="1875" t="s">
        <v>154</v>
      </c>
    </row>
    <row r="476" spans="1:39" ht="79.2">
      <c r="A476" s="1875" t="s">
        <v>351</v>
      </c>
      <c r="B476" s="1875" t="s">
        <v>983</v>
      </c>
      <c r="C476" s="1875" t="s">
        <v>651</v>
      </c>
      <c r="D476" s="1876" t="s">
        <v>154</v>
      </c>
      <c r="E476" s="1876" t="s">
        <v>354</v>
      </c>
      <c r="F476" s="1876" t="s">
        <v>355</v>
      </c>
      <c r="G476" s="1876" t="s">
        <v>356</v>
      </c>
      <c r="H476" s="1877">
        <v>77105.959529999993</v>
      </c>
      <c r="I476" s="1877">
        <v>40000</v>
      </c>
      <c r="J476" s="1876" t="s">
        <v>357</v>
      </c>
      <c r="K476" s="1878">
        <v>44460</v>
      </c>
      <c r="L476" s="1876" t="s">
        <v>358</v>
      </c>
      <c r="M476" s="1878">
        <v>48113</v>
      </c>
      <c r="N476" s="1876" t="s">
        <v>359</v>
      </c>
      <c r="O476" s="1880">
        <v>46286</v>
      </c>
      <c r="P476" s="1875" t="s">
        <v>360</v>
      </c>
      <c r="Q476" s="1875" t="s">
        <v>970</v>
      </c>
      <c r="R476" s="1875" t="s">
        <v>652</v>
      </c>
      <c r="S476" s="1876" t="s">
        <v>361</v>
      </c>
      <c r="T476" s="1879" t="s">
        <v>653</v>
      </c>
      <c r="U476" s="1876" t="s">
        <v>360</v>
      </c>
      <c r="V476" s="1876" t="s">
        <v>363</v>
      </c>
      <c r="W476" s="1876" t="s">
        <v>360</v>
      </c>
      <c r="X476" s="1876" t="s">
        <v>154</v>
      </c>
      <c r="Y476" s="1876" t="s">
        <v>364</v>
      </c>
      <c r="Z476" s="1876" t="s">
        <v>154</v>
      </c>
      <c r="AA476" s="1876" t="s">
        <v>154</v>
      </c>
      <c r="AB476" s="1876" t="s">
        <v>154</v>
      </c>
      <c r="AC476" s="1876" t="s">
        <v>154</v>
      </c>
      <c r="AD476" s="1876" t="s">
        <v>154</v>
      </c>
      <c r="AE476" s="1876" t="s">
        <v>154</v>
      </c>
      <c r="AF476" s="1876" t="s">
        <v>359</v>
      </c>
      <c r="AG476" s="1875" t="s">
        <v>365</v>
      </c>
      <c r="AH476" s="1876" t="s">
        <v>366</v>
      </c>
      <c r="AI476" s="1876" t="s">
        <v>240</v>
      </c>
      <c r="AJ476" s="1876" t="s">
        <v>367</v>
      </c>
      <c r="AK476" s="1875" t="s">
        <v>368</v>
      </c>
      <c r="AL476" s="1876" t="s">
        <v>360</v>
      </c>
      <c r="AM476" s="1875" t="s">
        <v>154</v>
      </c>
    </row>
    <row r="477" spans="1:39" ht="79.2">
      <c r="A477" s="1875" t="s">
        <v>351</v>
      </c>
      <c r="B477" s="1875" t="s">
        <v>984</v>
      </c>
      <c r="C477" s="1875" t="s">
        <v>651</v>
      </c>
      <c r="D477" s="1876" t="s">
        <v>154</v>
      </c>
      <c r="E477" s="1876" t="s">
        <v>354</v>
      </c>
      <c r="F477" s="1876" t="s">
        <v>355</v>
      </c>
      <c r="G477" s="1876" t="s">
        <v>356</v>
      </c>
      <c r="H477" s="1877">
        <v>125682.71403</v>
      </c>
      <c r="I477" s="1877">
        <v>65200</v>
      </c>
      <c r="J477" s="1876" t="s">
        <v>357</v>
      </c>
      <c r="K477" s="1878">
        <v>44460</v>
      </c>
      <c r="L477" s="1876" t="s">
        <v>358</v>
      </c>
      <c r="M477" s="1878">
        <v>48113</v>
      </c>
      <c r="N477" s="1876" t="s">
        <v>359</v>
      </c>
      <c r="O477" s="1880">
        <v>46286</v>
      </c>
      <c r="P477" s="1875" t="s">
        <v>360</v>
      </c>
      <c r="Q477" s="1875" t="s">
        <v>985</v>
      </c>
      <c r="R477" s="1875" t="s">
        <v>652</v>
      </c>
      <c r="S477" s="1876" t="s">
        <v>361</v>
      </c>
      <c r="T477" s="1879" t="s">
        <v>653</v>
      </c>
      <c r="U477" s="1876" t="s">
        <v>360</v>
      </c>
      <c r="V477" s="1876" t="s">
        <v>363</v>
      </c>
      <c r="W477" s="1876" t="s">
        <v>360</v>
      </c>
      <c r="X477" s="1876" t="s">
        <v>154</v>
      </c>
      <c r="Y477" s="1876" t="s">
        <v>364</v>
      </c>
      <c r="Z477" s="1876" t="s">
        <v>154</v>
      </c>
      <c r="AA477" s="1876" t="s">
        <v>154</v>
      </c>
      <c r="AB477" s="1876" t="s">
        <v>154</v>
      </c>
      <c r="AC477" s="1876" t="s">
        <v>154</v>
      </c>
      <c r="AD477" s="1876" t="s">
        <v>154</v>
      </c>
      <c r="AE477" s="1876" t="s">
        <v>154</v>
      </c>
      <c r="AF477" s="1876" t="s">
        <v>359</v>
      </c>
      <c r="AG477" s="1875" t="s">
        <v>365</v>
      </c>
      <c r="AH477" s="1876" t="s">
        <v>366</v>
      </c>
      <c r="AI477" s="1876" t="s">
        <v>240</v>
      </c>
      <c r="AJ477" s="1876" t="s">
        <v>367</v>
      </c>
      <c r="AK477" s="1875" t="s">
        <v>368</v>
      </c>
      <c r="AL477" s="1876" t="s">
        <v>360</v>
      </c>
      <c r="AM477" s="1875" t="s">
        <v>154</v>
      </c>
    </row>
    <row r="478" spans="1:39" ht="79.2">
      <c r="A478" s="1875" t="s">
        <v>351</v>
      </c>
      <c r="B478" s="1875" t="s">
        <v>986</v>
      </c>
      <c r="C478" s="1875" t="s">
        <v>651</v>
      </c>
      <c r="D478" s="1876" t="s">
        <v>154</v>
      </c>
      <c r="E478" s="1876" t="s">
        <v>354</v>
      </c>
      <c r="F478" s="1876" t="s">
        <v>355</v>
      </c>
      <c r="G478" s="1876" t="s">
        <v>356</v>
      </c>
      <c r="H478" s="1877">
        <v>10794.834330000002</v>
      </c>
      <c r="I478" s="1877">
        <v>5600</v>
      </c>
      <c r="J478" s="1876" t="s">
        <v>357</v>
      </c>
      <c r="K478" s="1878">
        <v>44460</v>
      </c>
      <c r="L478" s="1876" t="s">
        <v>358</v>
      </c>
      <c r="M478" s="1878">
        <v>48113</v>
      </c>
      <c r="N478" s="1876" t="s">
        <v>359</v>
      </c>
      <c r="O478" s="1880">
        <v>46286</v>
      </c>
      <c r="P478" s="1875" t="s">
        <v>360</v>
      </c>
      <c r="Q478" s="1875" t="s">
        <v>514</v>
      </c>
      <c r="R478" s="1875" t="s">
        <v>652</v>
      </c>
      <c r="S478" s="1876" t="s">
        <v>361</v>
      </c>
      <c r="T478" s="1879" t="s">
        <v>653</v>
      </c>
      <c r="U478" s="1876" t="s">
        <v>360</v>
      </c>
      <c r="V478" s="1876" t="s">
        <v>363</v>
      </c>
      <c r="W478" s="1876" t="s">
        <v>360</v>
      </c>
      <c r="X478" s="1876" t="s">
        <v>154</v>
      </c>
      <c r="Y478" s="1876" t="s">
        <v>364</v>
      </c>
      <c r="Z478" s="1876" t="s">
        <v>154</v>
      </c>
      <c r="AA478" s="1876" t="s">
        <v>154</v>
      </c>
      <c r="AB478" s="1876" t="s">
        <v>154</v>
      </c>
      <c r="AC478" s="1876" t="s">
        <v>154</v>
      </c>
      <c r="AD478" s="1876" t="s">
        <v>154</v>
      </c>
      <c r="AE478" s="1876" t="s">
        <v>154</v>
      </c>
      <c r="AF478" s="1876" t="s">
        <v>359</v>
      </c>
      <c r="AG478" s="1875" t="s">
        <v>365</v>
      </c>
      <c r="AH478" s="1876" t="s">
        <v>366</v>
      </c>
      <c r="AI478" s="1876" t="s">
        <v>240</v>
      </c>
      <c r="AJ478" s="1876" t="s">
        <v>367</v>
      </c>
      <c r="AK478" s="1875" t="s">
        <v>368</v>
      </c>
      <c r="AL478" s="1876" t="s">
        <v>360</v>
      </c>
      <c r="AM478" s="1875" t="s">
        <v>154</v>
      </c>
    </row>
    <row r="479" spans="1:39" ht="79.2">
      <c r="A479" s="1875" t="s">
        <v>351</v>
      </c>
      <c r="B479" s="1875" t="s">
        <v>987</v>
      </c>
      <c r="C479" s="1875" t="s">
        <v>651</v>
      </c>
      <c r="D479" s="1876" t="s">
        <v>154</v>
      </c>
      <c r="E479" s="1876" t="s">
        <v>354</v>
      </c>
      <c r="F479" s="1876" t="s">
        <v>355</v>
      </c>
      <c r="G479" s="1876" t="s">
        <v>356</v>
      </c>
      <c r="H479" s="1877">
        <v>4626.3575700000001</v>
      </c>
      <c r="I479" s="1877">
        <v>2400</v>
      </c>
      <c r="J479" s="1876" t="s">
        <v>357</v>
      </c>
      <c r="K479" s="1878">
        <v>44460</v>
      </c>
      <c r="L479" s="1876" t="s">
        <v>358</v>
      </c>
      <c r="M479" s="1878">
        <v>48113</v>
      </c>
      <c r="N479" s="1876" t="s">
        <v>359</v>
      </c>
      <c r="O479" s="1880">
        <v>46286</v>
      </c>
      <c r="P479" s="1875" t="s">
        <v>360</v>
      </c>
      <c r="Q479" s="1875" t="s">
        <v>478</v>
      </c>
      <c r="R479" s="1875" t="s">
        <v>652</v>
      </c>
      <c r="S479" s="1876" t="s">
        <v>361</v>
      </c>
      <c r="T479" s="1879" t="s">
        <v>653</v>
      </c>
      <c r="U479" s="1876" t="s">
        <v>360</v>
      </c>
      <c r="V479" s="1876" t="s">
        <v>363</v>
      </c>
      <c r="W479" s="1876" t="s">
        <v>360</v>
      </c>
      <c r="X479" s="1876" t="s">
        <v>154</v>
      </c>
      <c r="Y479" s="1876" t="s">
        <v>364</v>
      </c>
      <c r="Z479" s="1876" t="s">
        <v>154</v>
      </c>
      <c r="AA479" s="1876" t="s">
        <v>154</v>
      </c>
      <c r="AB479" s="1876" t="s">
        <v>154</v>
      </c>
      <c r="AC479" s="1876" t="s">
        <v>154</v>
      </c>
      <c r="AD479" s="1876" t="s">
        <v>154</v>
      </c>
      <c r="AE479" s="1876" t="s">
        <v>154</v>
      </c>
      <c r="AF479" s="1876" t="s">
        <v>359</v>
      </c>
      <c r="AG479" s="1875" t="s">
        <v>365</v>
      </c>
      <c r="AH479" s="1876" t="s">
        <v>366</v>
      </c>
      <c r="AI479" s="1876" t="s">
        <v>240</v>
      </c>
      <c r="AJ479" s="1876" t="s">
        <v>367</v>
      </c>
      <c r="AK479" s="1875" t="s">
        <v>368</v>
      </c>
      <c r="AL479" s="1876" t="s">
        <v>360</v>
      </c>
      <c r="AM479" s="1875" t="s">
        <v>154</v>
      </c>
    </row>
    <row r="480" spans="1:39" ht="79.2">
      <c r="A480" s="1875" t="s">
        <v>351</v>
      </c>
      <c r="B480" s="1875" t="s">
        <v>988</v>
      </c>
      <c r="C480" s="1875" t="s">
        <v>651</v>
      </c>
      <c r="D480" s="1876" t="s">
        <v>154</v>
      </c>
      <c r="E480" s="1876" t="s">
        <v>354</v>
      </c>
      <c r="F480" s="1876" t="s">
        <v>355</v>
      </c>
      <c r="G480" s="1876" t="s">
        <v>356</v>
      </c>
      <c r="H480" s="1877">
        <v>6168.4767599999996</v>
      </c>
      <c r="I480" s="1877">
        <v>3200</v>
      </c>
      <c r="J480" s="1876" t="s">
        <v>357</v>
      </c>
      <c r="K480" s="1878">
        <v>44460</v>
      </c>
      <c r="L480" s="1876" t="s">
        <v>358</v>
      </c>
      <c r="M480" s="1878">
        <v>48113</v>
      </c>
      <c r="N480" s="1876" t="s">
        <v>359</v>
      </c>
      <c r="O480" s="1880">
        <v>46286</v>
      </c>
      <c r="P480" s="1875" t="s">
        <v>360</v>
      </c>
      <c r="Q480" s="1875" t="s">
        <v>456</v>
      </c>
      <c r="R480" s="1875" t="s">
        <v>652</v>
      </c>
      <c r="S480" s="1876" t="s">
        <v>361</v>
      </c>
      <c r="T480" s="1879" t="s">
        <v>653</v>
      </c>
      <c r="U480" s="1876" t="s">
        <v>360</v>
      </c>
      <c r="V480" s="1876" t="s">
        <v>363</v>
      </c>
      <c r="W480" s="1876" t="s">
        <v>360</v>
      </c>
      <c r="X480" s="1876" t="s">
        <v>154</v>
      </c>
      <c r="Y480" s="1876" t="s">
        <v>364</v>
      </c>
      <c r="Z480" s="1876" t="s">
        <v>154</v>
      </c>
      <c r="AA480" s="1876" t="s">
        <v>154</v>
      </c>
      <c r="AB480" s="1876" t="s">
        <v>154</v>
      </c>
      <c r="AC480" s="1876" t="s">
        <v>154</v>
      </c>
      <c r="AD480" s="1876" t="s">
        <v>154</v>
      </c>
      <c r="AE480" s="1876" t="s">
        <v>154</v>
      </c>
      <c r="AF480" s="1876" t="s">
        <v>359</v>
      </c>
      <c r="AG480" s="1875" t="s">
        <v>365</v>
      </c>
      <c r="AH480" s="1876" t="s">
        <v>366</v>
      </c>
      <c r="AI480" s="1876" t="s">
        <v>240</v>
      </c>
      <c r="AJ480" s="1876" t="s">
        <v>367</v>
      </c>
      <c r="AK480" s="1875" t="s">
        <v>368</v>
      </c>
      <c r="AL480" s="1876" t="s">
        <v>360</v>
      </c>
      <c r="AM480" s="1875" t="s">
        <v>154</v>
      </c>
    </row>
    <row r="481" spans="1:39" ht="79.2">
      <c r="A481" s="1875" t="s">
        <v>351</v>
      </c>
      <c r="B481" s="1875" t="s">
        <v>989</v>
      </c>
      <c r="C481" s="1875" t="s">
        <v>651</v>
      </c>
      <c r="D481" s="1876" t="s">
        <v>154</v>
      </c>
      <c r="E481" s="1876" t="s">
        <v>354</v>
      </c>
      <c r="F481" s="1876" t="s">
        <v>355</v>
      </c>
      <c r="G481" s="1876" t="s">
        <v>356</v>
      </c>
      <c r="H481" s="1877">
        <v>43950.396930000003</v>
      </c>
      <c r="I481" s="1877">
        <v>22800</v>
      </c>
      <c r="J481" s="1876" t="s">
        <v>357</v>
      </c>
      <c r="K481" s="1878">
        <v>44460</v>
      </c>
      <c r="L481" s="1876" t="s">
        <v>358</v>
      </c>
      <c r="M481" s="1878">
        <v>48113</v>
      </c>
      <c r="N481" s="1876" t="s">
        <v>359</v>
      </c>
      <c r="O481" s="1880">
        <v>46286</v>
      </c>
      <c r="P481" s="1875" t="s">
        <v>360</v>
      </c>
      <c r="Q481" s="1875" t="s">
        <v>990</v>
      </c>
      <c r="R481" s="1875" t="s">
        <v>652</v>
      </c>
      <c r="S481" s="1876" t="s">
        <v>361</v>
      </c>
      <c r="T481" s="1879" t="s">
        <v>653</v>
      </c>
      <c r="U481" s="1876" t="s">
        <v>360</v>
      </c>
      <c r="V481" s="1876" t="s">
        <v>363</v>
      </c>
      <c r="W481" s="1876" t="s">
        <v>360</v>
      </c>
      <c r="X481" s="1876" t="s">
        <v>154</v>
      </c>
      <c r="Y481" s="1876" t="s">
        <v>364</v>
      </c>
      <c r="Z481" s="1876" t="s">
        <v>154</v>
      </c>
      <c r="AA481" s="1876" t="s">
        <v>154</v>
      </c>
      <c r="AB481" s="1876" t="s">
        <v>154</v>
      </c>
      <c r="AC481" s="1876" t="s">
        <v>154</v>
      </c>
      <c r="AD481" s="1876" t="s">
        <v>154</v>
      </c>
      <c r="AE481" s="1876" t="s">
        <v>154</v>
      </c>
      <c r="AF481" s="1876" t="s">
        <v>359</v>
      </c>
      <c r="AG481" s="1875" t="s">
        <v>365</v>
      </c>
      <c r="AH481" s="1876" t="s">
        <v>366</v>
      </c>
      <c r="AI481" s="1876" t="s">
        <v>240</v>
      </c>
      <c r="AJ481" s="1876" t="s">
        <v>367</v>
      </c>
      <c r="AK481" s="1875" t="s">
        <v>368</v>
      </c>
      <c r="AL481" s="1876" t="s">
        <v>360</v>
      </c>
      <c r="AM481" s="1875" t="s">
        <v>154</v>
      </c>
    </row>
    <row r="482" spans="1:39" ht="79.2">
      <c r="A482" s="1875" t="s">
        <v>351</v>
      </c>
      <c r="B482" s="1875" t="s">
        <v>991</v>
      </c>
      <c r="C482" s="1875" t="s">
        <v>651</v>
      </c>
      <c r="D482" s="1876" t="s">
        <v>154</v>
      </c>
      <c r="E482" s="1876" t="s">
        <v>354</v>
      </c>
      <c r="F482" s="1876" t="s">
        <v>355</v>
      </c>
      <c r="G482" s="1876" t="s">
        <v>356</v>
      </c>
      <c r="H482" s="1877">
        <v>12336.953519999999</v>
      </c>
      <c r="I482" s="1877">
        <v>6400</v>
      </c>
      <c r="J482" s="1876" t="s">
        <v>357</v>
      </c>
      <c r="K482" s="1878">
        <v>44460</v>
      </c>
      <c r="L482" s="1876" t="s">
        <v>358</v>
      </c>
      <c r="M482" s="1878">
        <v>48113</v>
      </c>
      <c r="N482" s="1876" t="s">
        <v>359</v>
      </c>
      <c r="O482" s="1880">
        <v>46286</v>
      </c>
      <c r="P482" s="1875" t="s">
        <v>360</v>
      </c>
      <c r="Q482" s="1875" t="s">
        <v>524</v>
      </c>
      <c r="R482" s="1875" t="s">
        <v>652</v>
      </c>
      <c r="S482" s="1876" t="s">
        <v>361</v>
      </c>
      <c r="T482" s="1879" t="s">
        <v>653</v>
      </c>
      <c r="U482" s="1876" t="s">
        <v>360</v>
      </c>
      <c r="V482" s="1876" t="s">
        <v>363</v>
      </c>
      <c r="W482" s="1876" t="s">
        <v>360</v>
      </c>
      <c r="X482" s="1876" t="s">
        <v>154</v>
      </c>
      <c r="Y482" s="1876" t="s">
        <v>364</v>
      </c>
      <c r="Z482" s="1876" t="s">
        <v>154</v>
      </c>
      <c r="AA482" s="1876" t="s">
        <v>154</v>
      </c>
      <c r="AB482" s="1876" t="s">
        <v>154</v>
      </c>
      <c r="AC482" s="1876" t="s">
        <v>154</v>
      </c>
      <c r="AD482" s="1876" t="s">
        <v>154</v>
      </c>
      <c r="AE482" s="1876" t="s">
        <v>154</v>
      </c>
      <c r="AF482" s="1876" t="s">
        <v>359</v>
      </c>
      <c r="AG482" s="1875" t="s">
        <v>365</v>
      </c>
      <c r="AH482" s="1876" t="s">
        <v>366</v>
      </c>
      <c r="AI482" s="1876" t="s">
        <v>240</v>
      </c>
      <c r="AJ482" s="1876" t="s">
        <v>367</v>
      </c>
      <c r="AK482" s="1875" t="s">
        <v>368</v>
      </c>
      <c r="AL482" s="1876" t="s">
        <v>360</v>
      </c>
      <c r="AM482" s="1875" t="s">
        <v>154</v>
      </c>
    </row>
    <row r="483" spans="1:39" ht="79.2">
      <c r="A483" s="1875" t="s">
        <v>351</v>
      </c>
      <c r="B483" s="1875" t="s">
        <v>992</v>
      </c>
      <c r="C483" s="1875" t="s">
        <v>651</v>
      </c>
      <c r="D483" s="1876" t="s">
        <v>154</v>
      </c>
      <c r="E483" s="1876" t="s">
        <v>354</v>
      </c>
      <c r="F483" s="1876" t="s">
        <v>355</v>
      </c>
      <c r="G483" s="1876" t="s">
        <v>356</v>
      </c>
      <c r="H483" s="1877">
        <v>1542.1191899999999</v>
      </c>
      <c r="I483" s="1877">
        <v>800</v>
      </c>
      <c r="J483" s="1876" t="s">
        <v>357</v>
      </c>
      <c r="K483" s="1878">
        <v>44460</v>
      </c>
      <c r="L483" s="1876" t="s">
        <v>358</v>
      </c>
      <c r="M483" s="1878">
        <v>48113</v>
      </c>
      <c r="N483" s="1876" t="s">
        <v>359</v>
      </c>
      <c r="O483" s="1880">
        <v>46286</v>
      </c>
      <c r="P483" s="1875" t="s">
        <v>360</v>
      </c>
      <c r="Q483" s="1875" t="s">
        <v>458</v>
      </c>
      <c r="R483" s="1875" t="s">
        <v>652</v>
      </c>
      <c r="S483" s="1876" t="s">
        <v>361</v>
      </c>
      <c r="T483" s="1879" t="s">
        <v>653</v>
      </c>
      <c r="U483" s="1876" t="s">
        <v>360</v>
      </c>
      <c r="V483" s="1876" t="s">
        <v>363</v>
      </c>
      <c r="W483" s="1876" t="s">
        <v>360</v>
      </c>
      <c r="X483" s="1876" t="s">
        <v>154</v>
      </c>
      <c r="Y483" s="1876" t="s">
        <v>364</v>
      </c>
      <c r="Z483" s="1876" t="s">
        <v>154</v>
      </c>
      <c r="AA483" s="1876" t="s">
        <v>154</v>
      </c>
      <c r="AB483" s="1876" t="s">
        <v>154</v>
      </c>
      <c r="AC483" s="1876" t="s">
        <v>154</v>
      </c>
      <c r="AD483" s="1876" t="s">
        <v>154</v>
      </c>
      <c r="AE483" s="1876" t="s">
        <v>154</v>
      </c>
      <c r="AF483" s="1876" t="s">
        <v>359</v>
      </c>
      <c r="AG483" s="1875" t="s">
        <v>365</v>
      </c>
      <c r="AH483" s="1876" t="s">
        <v>366</v>
      </c>
      <c r="AI483" s="1876" t="s">
        <v>240</v>
      </c>
      <c r="AJ483" s="1876" t="s">
        <v>367</v>
      </c>
      <c r="AK483" s="1875" t="s">
        <v>368</v>
      </c>
      <c r="AL483" s="1876" t="s">
        <v>360</v>
      </c>
      <c r="AM483" s="1875" t="s">
        <v>154</v>
      </c>
    </row>
    <row r="484" spans="1:39" ht="79.2">
      <c r="A484" s="1875" t="s">
        <v>351</v>
      </c>
      <c r="B484" s="1875" t="s">
        <v>993</v>
      </c>
      <c r="C484" s="1875" t="s">
        <v>651</v>
      </c>
      <c r="D484" s="1876" t="s">
        <v>154</v>
      </c>
      <c r="E484" s="1876" t="s">
        <v>354</v>
      </c>
      <c r="F484" s="1876" t="s">
        <v>355</v>
      </c>
      <c r="G484" s="1876" t="s">
        <v>356</v>
      </c>
      <c r="H484" s="1877">
        <v>212041.38870000001</v>
      </c>
      <c r="I484" s="1877">
        <v>110000</v>
      </c>
      <c r="J484" s="1876" t="s">
        <v>357</v>
      </c>
      <c r="K484" s="1878">
        <v>44460</v>
      </c>
      <c r="L484" s="1876" t="s">
        <v>358</v>
      </c>
      <c r="M484" s="1878">
        <v>48113</v>
      </c>
      <c r="N484" s="1876" t="s">
        <v>359</v>
      </c>
      <c r="O484" s="1880">
        <v>46286</v>
      </c>
      <c r="P484" s="1875" t="s">
        <v>360</v>
      </c>
      <c r="Q484" s="1875" t="s">
        <v>703</v>
      </c>
      <c r="R484" s="1875" t="s">
        <v>652</v>
      </c>
      <c r="S484" s="1876" t="s">
        <v>361</v>
      </c>
      <c r="T484" s="1879" t="s">
        <v>653</v>
      </c>
      <c r="U484" s="1876" t="s">
        <v>360</v>
      </c>
      <c r="V484" s="1876" t="s">
        <v>363</v>
      </c>
      <c r="W484" s="1876" t="s">
        <v>360</v>
      </c>
      <c r="X484" s="1876" t="s">
        <v>154</v>
      </c>
      <c r="Y484" s="1876" t="s">
        <v>364</v>
      </c>
      <c r="Z484" s="1876" t="s">
        <v>154</v>
      </c>
      <c r="AA484" s="1876" t="s">
        <v>154</v>
      </c>
      <c r="AB484" s="1876" t="s">
        <v>154</v>
      </c>
      <c r="AC484" s="1876" t="s">
        <v>154</v>
      </c>
      <c r="AD484" s="1876" t="s">
        <v>154</v>
      </c>
      <c r="AE484" s="1876" t="s">
        <v>154</v>
      </c>
      <c r="AF484" s="1876" t="s">
        <v>359</v>
      </c>
      <c r="AG484" s="1875" t="s">
        <v>365</v>
      </c>
      <c r="AH484" s="1876" t="s">
        <v>366</v>
      </c>
      <c r="AI484" s="1876" t="s">
        <v>240</v>
      </c>
      <c r="AJ484" s="1876" t="s">
        <v>367</v>
      </c>
      <c r="AK484" s="1875" t="s">
        <v>368</v>
      </c>
      <c r="AL484" s="1876" t="s">
        <v>360</v>
      </c>
      <c r="AM484" s="1875" t="s">
        <v>154</v>
      </c>
    </row>
    <row r="485" spans="1:39" ht="79.2">
      <c r="A485" s="1875" t="s">
        <v>351</v>
      </c>
      <c r="B485" s="1875" t="s">
        <v>994</v>
      </c>
      <c r="C485" s="1875" t="s">
        <v>651</v>
      </c>
      <c r="D485" s="1876" t="s">
        <v>154</v>
      </c>
      <c r="E485" s="1876" t="s">
        <v>354</v>
      </c>
      <c r="F485" s="1876" t="s">
        <v>355</v>
      </c>
      <c r="G485" s="1876" t="s">
        <v>356</v>
      </c>
      <c r="H485" s="1877">
        <v>771.05960000000005</v>
      </c>
      <c r="I485" s="1877">
        <v>400</v>
      </c>
      <c r="J485" s="1876" t="s">
        <v>357</v>
      </c>
      <c r="K485" s="1878">
        <v>44460</v>
      </c>
      <c r="L485" s="1876" t="s">
        <v>358</v>
      </c>
      <c r="M485" s="1878">
        <v>48113</v>
      </c>
      <c r="N485" s="1876" t="s">
        <v>359</v>
      </c>
      <c r="O485" s="1880">
        <v>46286</v>
      </c>
      <c r="P485" s="1875" t="s">
        <v>360</v>
      </c>
      <c r="Q485" s="1875" t="s">
        <v>460</v>
      </c>
      <c r="R485" s="1875" t="s">
        <v>652</v>
      </c>
      <c r="S485" s="1876" t="s">
        <v>361</v>
      </c>
      <c r="T485" s="1879" t="s">
        <v>653</v>
      </c>
      <c r="U485" s="1876" t="s">
        <v>360</v>
      </c>
      <c r="V485" s="1876" t="s">
        <v>363</v>
      </c>
      <c r="W485" s="1876" t="s">
        <v>360</v>
      </c>
      <c r="X485" s="1876" t="s">
        <v>154</v>
      </c>
      <c r="Y485" s="1876" t="s">
        <v>364</v>
      </c>
      <c r="Z485" s="1876" t="s">
        <v>154</v>
      </c>
      <c r="AA485" s="1876" t="s">
        <v>154</v>
      </c>
      <c r="AB485" s="1876" t="s">
        <v>154</v>
      </c>
      <c r="AC485" s="1876" t="s">
        <v>154</v>
      </c>
      <c r="AD485" s="1876" t="s">
        <v>154</v>
      </c>
      <c r="AE485" s="1876" t="s">
        <v>154</v>
      </c>
      <c r="AF485" s="1876" t="s">
        <v>359</v>
      </c>
      <c r="AG485" s="1875" t="s">
        <v>365</v>
      </c>
      <c r="AH485" s="1876" t="s">
        <v>366</v>
      </c>
      <c r="AI485" s="1876" t="s">
        <v>240</v>
      </c>
      <c r="AJ485" s="1876" t="s">
        <v>367</v>
      </c>
      <c r="AK485" s="1875" t="s">
        <v>368</v>
      </c>
      <c r="AL485" s="1876" t="s">
        <v>360</v>
      </c>
      <c r="AM485" s="1875" t="s">
        <v>154</v>
      </c>
    </row>
    <row r="486" spans="1:39" ht="79.2">
      <c r="A486" s="1875" t="s">
        <v>351</v>
      </c>
      <c r="B486" s="1875" t="s">
        <v>995</v>
      </c>
      <c r="C486" s="1875" t="s">
        <v>651</v>
      </c>
      <c r="D486" s="1876" t="s">
        <v>154</v>
      </c>
      <c r="E486" s="1876" t="s">
        <v>354</v>
      </c>
      <c r="F486" s="1876" t="s">
        <v>355</v>
      </c>
      <c r="G486" s="1876" t="s">
        <v>356</v>
      </c>
      <c r="H486" s="1877">
        <v>21589.668670000003</v>
      </c>
      <c r="I486" s="1877">
        <v>11200</v>
      </c>
      <c r="J486" s="1876" t="s">
        <v>357</v>
      </c>
      <c r="K486" s="1878">
        <v>44460</v>
      </c>
      <c r="L486" s="1876" t="s">
        <v>358</v>
      </c>
      <c r="M486" s="1878">
        <v>48113</v>
      </c>
      <c r="N486" s="1876" t="s">
        <v>359</v>
      </c>
      <c r="O486" s="1880">
        <v>46286</v>
      </c>
      <c r="P486" s="1875" t="s">
        <v>360</v>
      </c>
      <c r="Q486" s="1875" t="s">
        <v>548</v>
      </c>
      <c r="R486" s="1875" t="s">
        <v>652</v>
      </c>
      <c r="S486" s="1876" t="s">
        <v>361</v>
      </c>
      <c r="T486" s="1879" t="s">
        <v>653</v>
      </c>
      <c r="U486" s="1876" t="s">
        <v>360</v>
      </c>
      <c r="V486" s="1876" t="s">
        <v>363</v>
      </c>
      <c r="W486" s="1876" t="s">
        <v>360</v>
      </c>
      <c r="X486" s="1876" t="s">
        <v>154</v>
      </c>
      <c r="Y486" s="1876" t="s">
        <v>364</v>
      </c>
      <c r="Z486" s="1876" t="s">
        <v>154</v>
      </c>
      <c r="AA486" s="1876" t="s">
        <v>154</v>
      </c>
      <c r="AB486" s="1876" t="s">
        <v>154</v>
      </c>
      <c r="AC486" s="1876" t="s">
        <v>154</v>
      </c>
      <c r="AD486" s="1876" t="s">
        <v>154</v>
      </c>
      <c r="AE486" s="1876" t="s">
        <v>154</v>
      </c>
      <c r="AF486" s="1876" t="s">
        <v>359</v>
      </c>
      <c r="AG486" s="1875" t="s">
        <v>365</v>
      </c>
      <c r="AH486" s="1876" t="s">
        <v>366</v>
      </c>
      <c r="AI486" s="1876" t="s">
        <v>240</v>
      </c>
      <c r="AJ486" s="1876" t="s">
        <v>367</v>
      </c>
      <c r="AK486" s="1875" t="s">
        <v>368</v>
      </c>
      <c r="AL486" s="1876" t="s">
        <v>360</v>
      </c>
      <c r="AM486" s="1875" t="s">
        <v>154</v>
      </c>
    </row>
    <row r="487" spans="1:39" ht="79.2">
      <c r="A487" s="1875" t="s">
        <v>351</v>
      </c>
      <c r="B487" s="1875" t="s">
        <v>996</v>
      </c>
      <c r="C487" s="1875" t="s">
        <v>651</v>
      </c>
      <c r="D487" s="1876" t="s">
        <v>154</v>
      </c>
      <c r="E487" s="1876" t="s">
        <v>354</v>
      </c>
      <c r="F487" s="1876" t="s">
        <v>355</v>
      </c>
      <c r="G487" s="1876" t="s">
        <v>356</v>
      </c>
      <c r="H487" s="1877">
        <v>33155.562599999997</v>
      </c>
      <c r="I487" s="1877">
        <v>17200</v>
      </c>
      <c r="J487" s="1876" t="s">
        <v>357</v>
      </c>
      <c r="K487" s="1878">
        <v>44460</v>
      </c>
      <c r="L487" s="1876" t="s">
        <v>358</v>
      </c>
      <c r="M487" s="1878">
        <v>48113</v>
      </c>
      <c r="N487" s="1876" t="s">
        <v>359</v>
      </c>
      <c r="O487" s="1880">
        <v>46286</v>
      </c>
      <c r="P487" s="1875" t="s">
        <v>360</v>
      </c>
      <c r="Q487" s="1875" t="s">
        <v>997</v>
      </c>
      <c r="R487" s="1875" t="s">
        <v>652</v>
      </c>
      <c r="S487" s="1876" t="s">
        <v>361</v>
      </c>
      <c r="T487" s="1879" t="s">
        <v>653</v>
      </c>
      <c r="U487" s="1876" t="s">
        <v>360</v>
      </c>
      <c r="V487" s="1876" t="s">
        <v>363</v>
      </c>
      <c r="W487" s="1876" t="s">
        <v>360</v>
      </c>
      <c r="X487" s="1876" t="s">
        <v>154</v>
      </c>
      <c r="Y487" s="1876" t="s">
        <v>364</v>
      </c>
      <c r="Z487" s="1876" t="s">
        <v>154</v>
      </c>
      <c r="AA487" s="1876" t="s">
        <v>154</v>
      </c>
      <c r="AB487" s="1876" t="s">
        <v>154</v>
      </c>
      <c r="AC487" s="1876" t="s">
        <v>154</v>
      </c>
      <c r="AD487" s="1876" t="s">
        <v>154</v>
      </c>
      <c r="AE487" s="1876" t="s">
        <v>154</v>
      </c>
      <c r="AF487" s="1876" t="s">
        <v>359</v>
      </c>
      <c r="AG487" s="1875" t="s">
        <v>365</v>
      </c>
      <c r="AH487" s="1876" t="s">
        <v>366</v>
      </c>
      <c r="AI487" s="1876" t="s">
        <v>240</v>
      </c>
      <c r="AJ487" s="1876" t="s">
        <v>367</v>
      </c>
      <c r="AK487" s="1875" t="s">
        <v>368</v>
      </c>
      <c r="AL487" s="1876" t="s">
        <v>360</v>
      </c>
      <c r="AM487" s="1875" t="s">
        <v>154</v>
      </c>
    </row>
    <row r="488" spans="1:39" ht="79.2">
      <c r="A488" s="1875" t="s">
        <v>351</v>
      </c>
      <c r="B488" s="1875" t="s">
        <v>998</v>
      </c>
      <c r="C488" s="1875" t="s">
        <v>651</v>
      </c>
      <c r="D488" s="1876" t="s">
        <v>154</v>
      </c>
      <c r="E488" s="1876" t="s">
        <v>354</v>
      </c>
      <c r="F488" s="1876" t="s">
        <v>355</v>
      </c>
      <c r="G488" s="1876" t="s">
        <v>356</v>
      </c>
      <c r="H488" s="1877">
        <v>26987.085829999996</v>
      </c>
      <c r="I488" s="1877">
        <v>14000</v>
      </c>
      <c r="J488" s="1876" t="s">
        <v>357</v>
      </c>
      <c r="K488" s="1878">
        <v>44460</v>
      </c>
      <c r="L488" s="1876" t="s">
        <v>358</v>
      </c>
      <c r="M488" s="1878">
        <v>48113</v>
      </c>
      <c r="N488" s="1876" t="s">
        <v>359</v>
      </c>
      <c r="O488" s="1880">
        <v>46286</v>
      </c>
      <c r="P488" s="1875" t="s">
        <v>360</v>
      </c>
      <c r="Q488" s="1875" t="s">
        <v>583</v>
      </c>
      <c r="R488" s="1875" t="s">
        <v>652</v>
      </c>
      <c r="S488" s="1876" t="s">
        <v>361</v>
      </c>
      <c r="T488" s="1879" t="s">
        <v>653</v>
      </c>
      <c r="U488" s="1876" t="s">
        <v>360</v>
      </c>
      <c r="V488" s="1876" t="s">
        <v>363</v>
      </c>
      <c r="W488" s="1876" t="s">
        <v>360</v>
      </c>
      <c r="X488" s="1876" t="s">
        <v>154</v>
      </c>
      <c r="Y488" s="1876" t="s">
        <v>364</v>
      </c>
      <c r="Z488" s="1876" t="s">
        <v>154</v>
      </c>
      <c r="AA488" s="1876" t="s">
        <v>154</v>
      </c>
      <c r="AB488" s="1876" t="s">
        <v>154</v>
      </c>
      <c r="AC488" s="1876" t="s">
        <v>154</v>
      </c>
      <c r="AD488" s="1876" t="s">
        <v>154</v>
      </c>
      <c r="AE488" s="1876" t="s">
        <v>154</v>
      </c>
      <c r="AF488" s="1876" t="s">
        <v>359</v>
      </c>
      <c r="AG488" s="1875" t="s">
        <v>365</v>
      </c>
      <c r="AH488" s="1876" t="s">
        <v>366</v>
      </c>
      <c r="AI488" s="1876" t="s">
        <v>240</v>
      </c>
      <c r="AJ488" s="1876" t="s">
        <v>367</v>
      </c>
      <c r="AK488" s="1875" t="s">
        <v>368</v>
      </c>
      <c r="AL488" s="1876" t="s">
        <v>360</v>
      </c>
      <c r="AM488" s="1875" t="s">
        <v>154</v>
      </c>
    </row>
    <row r="489" spans="1:39" ht="79.2">
      <c r="A489" s="1875" t="s">
        <v>351</v>
      </c>
      <c r="B489" s="1875" t="s">
        <v>999</v>
      </c>
      <c r="C489" s="1875" t="s">
        <v>651</v>
      </c>
      <c r="D489" s="1876" t="s">
        <v>154</v>
      </c>
      <c r="E489" s="1876" t="s">
        <v>354</v>
      </c>
      <c r="F489" s="1876" t="s">
        <v>355</v>
      </c>
      <c r="G489" s="1876" t="s">
        <v>356</v>
      </c>
      <c r="H489" s="1877">
        <v>57829.469640000003</v>
      </c>
      <c r="I489" s="1877">
        <v>30000</v>
      </c>
      <c r="J489" s="1876" t="s">
        <v>357</v>
      </c>
      <c r="K489" s="1878">
        <v>44460</v>
      </c>
      <c r="L489" s="1876" t="s">
        <v>358</v>
      </c>
      <c r="M489" s="1878">
        <v>48113</v>
      </c>
      <c r="N489" s="1876" t="s">
        <v>359</v>
      </c>
      <c r="O489" s="1880">
        <v>46286</v>
      </c>
      <c r="P489" s="1875" t="s">
        <v>360</v>
      </c>
      <c r="Q489" s="1875" t="s">
        <v>1000</v>
      </c>
      <c r="R489" s="1875" t="s">
        <v>652</v>
      </c>
      <c r="S489" s="1876" t="s">
        <v>361</v>
      </c>
      <c r="T489" s="1879" t="s">
        <v>653</v>
      </c>
      <c r="U489" s="1876" t="s">
        <v>360</v>
      </c>
      <c r="V489" s="1876" t="s">
        <v>363</v>
      </c>
      <c r="W489" s="1876" t="s">
        <v>360</v>
      </c>
      <c r="X489" s="1876" t="s">
        <v>154</v>
      </c>
      <c r="Y489" s="1876" t="s">
        <v>364</v>
      </c>
      <c r="Z489" s="1876" t="s">
        <v>154</v>
      </c>
      <c r="AA489" s="1876" t="s">
        <v>154</v>
      </c>
      <c r="AB489" s="1876" t="s">
        <v>154</v>
      </c>
      <c r="AC489" s="1876" t="s">
        <v>154</v>
      </c>
      <c r="AD489" s="1876" t="s">
        <v>154</v>
      </c>
      <c r="AE489" s="1876" t="s">
        <v>154</v>
      </c>
      <c r="AF489" s="1876" t="s">
        <v>359</v>
      </c>
      <c r="AG489" s="1875" t="s">
        <v>365</v>
      </c>
      <c r="AH489" s="1876" t="s">
        <v>366</v>
      </c>
      <c r="AI489" s="1876" t="s">
        <v>240</v>
      </c>
      <c r="AJ489" s="1876" t="s">
        <v>367</v>
      </c>
      <c r="AK489" s="1875" t="s">
        <v>368</v>
      </c>
      <c r="AL489" s="1876" t="s">
        <v>360</v>
      </c>
      <c r="AM489" s="1875" t="s">
        <v>154</v>
      </c>
    </row>
    <row r="490" spans="1:39" ht="79.2">
      <c r="A490" s="1875" t="s">
        <v>351</v>
      </c>
      <c r="B490" s="1875" t="s">
        <v>1001</v>
      </c>
      <c r="C490" s="1875" t="s">
        <v>651</v>
      </c>
      <c r="D490" s="1876" t="s">
        <v>154</v>
      </c>
      <c r="E490" s="1876" t="s">
        <v>354</v>
      </c>
      <c r="F490" s="1876" t="s">
        <v>355</v>
      </c>
      <c r="G490" s="1876" t="s">
        <v>356</v>
      </c>
      <c r="H490" s="1877">
        <v>3855.2979800000003</v>
      </c>
      <c r="I490" s="1877">
        <v>2000</v>
      </c>
      <c r="J490" s="1876" t="s">
        <v>357</v>
      </c>
      <c r="K490" s="1878">
        <v>44460</v>
      </c>
      <c r="L490" s="1876" t="s">
        <v>358</v>
      </c>
      <c r="M490" s="1878">
        <v>48113</v>
      </c>
      <c r="N490" s="1876" t="s">
        <v>359</v>
      </c>
      <c r="O490" s="1880">
        <v>46286</v>
      </c>
      <c r="P490" s="1875" t="s">
        <v>360</v>
      </c>
      <c r="Q490" s="1875" t="s">
        <v>397</v>
      </c>
      <c r="R490" s="1875" t="s">
        <v>652</v>
      </c>
      <c r="S490" s="1876" t="s">
        <v>361</v>
      </c>
      <c r="T490" s="1879" t="s">
        <v>653</v>
      </c>
      <c r="U490" s="1876" t="s">
        <v>360</v>
      </c>
      <c r="V490" s="1876" t="s">
        <v>363</v>
      </c>
      <c r="W490" s="1876" t="s">
        <v>360</v>
      </c>
      <c r="X490" s="1876" t="s">
        <v>154</v>
      </c>
      <c r="Y490" s="1876" t="s">
        <v>364</v>
      </c>
      <c r="Z490" s="1876" t="s">
        <v>154</v>
      </c>
      <c r="AA490" s="1876" t="s">
        <v>154</v>
      </c>
      <c r="AB490" s="1876" t="s">
        <v>154</v>
      </c>
      <c r="AC490" s="1876" t="s">
        <v>154</v>
      </c>
      <c r="AD490" s="1876" t="s">
        <v>154</v>
      </c>
      <c r="AE490" s="1876" t="s">
        <v>154</v>
      </c>
      <c r="AF490" s="1876" t="s">
        <v>359</v>
      </c>
      <c r="AG490" s="1875" t="s">
        <v>365</v>
      </c>
      <c r="AH490" s="1876" t="s">
        <v>366</v>
      </c>
      <c r="AI490" s="1876" t="s">
        <v>240</v>
      </c>
      <c r="AJ490" s="1876" t="s">
        <v>367</v>
      </c>
      <c r="AK490" s="1875" t="s">
        <v>368</v>
      </c>
      <c r="AL490" s="1876" t="s">
        <v>360</v>
      </c>
      <c r="AM490" s="1875" t="s">
        <v>154</v>
      </c>
    </row>
    <row r="491" spans="1:39" ht="79.2">
      <c r="A491" s="1875" t="s">
        <v>351</v>
      </c>
      <c r="B491" s="1875" t="s">
        <v>1002</v>
      </c>
      <c r="C491" s="1875" t="s">
        <v>651</v>
      </c>
      <c r="D491" s="1876" t="s">
        <v>154</v>
      </c>
      <c r="E491" s="1876" t="s">
        <v>354</v>
      </c>
      <c r="F491" s="1876" t="s">
        <v>355</v>
      </c>
      <c r="G491" s="1876" t="s">
        <v>356</v>
      </c>
      <c r="H491" s="1877">
        <v>771.05960000000005</v>
      </c>
      <c r="I491" s="1877">
        <v>400</v>
      </c>
      <c r="J491" s="1876" t="s">
        <v>357</v>
      </c>
      <c r="K491" s="1878">
        <v>44460</v>
      </c>
      <c r="L491" s="1876" t="s">
        <v>358</v>
      </c>
      <c r="M491" s="1878">
        <v>48113</v>
      </c>
      <c r="N491" s="1876" t="s">
        <v>359</v>
      </c>
      <c r="O491" s="1880">
        <v>46286</v>
      </c>
      <c r="P491" s="1875" t="s">
        <v>360</v>
      </c>
      <c r="Q491" s="1875" t="s">
        <v>460</v>
      </c>
      <c r="R491" s="1875" t="s">
        <v>652</v>
      </c>
      <c r="S491" s="1876" t="s">
        <v>361</v>
      </c>
      <c r="T491" s="1879" t="s">
        <v>653</v>
      </c>
      <c r="U491" s="1876" t="s">
        <v>360</v>
      </c>
      <c r="V491" s="1876" t="s">
        <v>363</v>
      </c>
      <c r="W491" s="1876" t="s">
        <v>360</v>
      </c>
      <c r="X491" s="1876" t="s">
        <v>154</v>
      </c>
      <c r="Y491" s="1876" t="s">
        <v>364</v>
      </c>
      <c r="Z491" s="1876" t="s">
        <v>154</v>
      </c>
      <c r="AA491" s="1876" t="s">
        <v>154</v>
      </c>
      <c r="AB491" s="1876" t="s">
        <v>154</v>
      </c>
      <c r="AC491" s="1876" t="s">
        <v>154</v>
      </c>
      <c r="AD491" s="1876" t="s">
        <v>154</v>
      </c>
      <c r="AE491" s="1876" t="s">
        <v>154</v>
      </c>
      <c r="AF491" s="1876" t="s">
        <v>359</v>
      </c>
      <c r="AG491" s="1875" t="s">
        <v>365</v>
      </c>
      <c r="AH491" s="1876" t="s">
        <v>366</v>
      </c>
      <c r="AI491" s="1876" t="s">
        <v>240</v>
      </c>
      <c r="AJ491" s="1876" t="s">
        <v>367</v>
      </c>
      <c r="AK491" s="1875" t="s">
        <v>368</v>
      </c>
      <c r="AL491" s="1876" t="s">
        <v>360</v>
      </c>
      <c r="AM491" s="1875" t="s">
        <v>154</v>
      </c>
    </row>
    <row r="492" spans="1:39" ht="79.2">
      <c r="A492" s="1875" t="s">
        <v>351</v>
      </c>
      <c r="B492" s="1875" t="s">
        <v>1003</v>
      </c>
      <c r="C492" s="1875" t="s">
        <v>651</v>
      </c>
      <c r="D492" s="1876" t="s">
        <v>154</v>
      </c>
      <c r="E492" s="1876" t="s">
        <v>354</v>
      </c>
      <c r="F492" s="1876" t="s">
        <v>355</v>
      </c>
      <c r="G492" s="1876" t="s">
        <v>356</v>
      </c>
      <c r="H492" s="1877">
        <v>20818.609069999999</v>
      </c>
      <c r="I492" s="1877">
        <v>10800</v>
      </c>
      <c r="J492" s="1876" t="s">
        <v>357</v>
      </c>
      <c r="K492" s="1878">
        <v>44460</v>
      </c>
      <c r="L492" s="1876" t="s">
        <v>358</v>
      </c>
      <c r="M492" s="1878">
        <v>48113</v>
      </c>
      <c r="N492" s="1876" t="s">
        <v>359</v>
      </c>
      <c r="O492" s="1880">
        <v>46286</v>
      </c>
      <c r="P492" s="1875" t="s">
        <v>360</v>
      </c>
      <c r="Q492" s="1875" t="s">
        <v>730</v>
      </c>
      <c r="R492" s="1875" t="s">
        <v>652</v>
      </c>
      <c r="S492" s="1876" t="s">
        <v>361</v>
      </c>
      <c r="T492" s="1879" t="s">
        <v>653</v>
      </c>
      <c r="U492" s="1876" t="s">
        <v>360</v>
      </c>
      <c r="V492" s="1876" t="s">
        <v>363</v>
      </c>
      <c r="W492" s="1876" t="s">
        <v>360</v>
      </c>
      <c r="X492" s="1876" t="s">
        <v>154</v>
      </c>
      <c r="Y492" s="1876" t="s">
        <v>364</v>
      </c>
      <c r="Z492" s="1876" t="s">
        <v>154</v>
      </c>
      <c r="AA492" s="1876" t="s">
        <v>154</v>
      </c>
      <c r="AB492" s="1876" t="s">
        <v>154</v>
      </c>
      <c r="AC492" s="1876" t="s">
        <v>154</v>
      </c>
      <c r="AD492" s="1876" t="s">
        <v>154</v>
      </c>
      <c r="AE492" s="1876" t="s">
        <v>154</v>
      </c>
      <c r="AF492" s="1876" t="s">
        <v>359</v>
      </c>
      <c r="AG492" s="1875" t="s">
        <v>365</v>
      </c>
      <c r="AH492" s="1876" t="s">
        <v>366</v>
      </c>
      <c r="AI492" s="1876" t="s">
        <v>240</v>
      </c>
      <c r="AJ492" s="1876" t="s">
        <v>367</v>
      </c>
      <c r="AK492" s="1875" t="s">
        <v>368</v>
      </c>
      <c r="AL492" s="1876" t="s">
        <v>360</v>
      </c>
      <c r="AM492" s="1875" t="s">
        <v>154</v>
      </c>
    </row>
    <row r="493" spans="1:39" ht="79.2">
      <c r="A493" s="1875" t="s">
        <v>351</v>
      </c>
      <c r="B493" s="1875" t="s">
        <v>1004</v>
      </c>
      <c r="C493" s="1875" t="s">
        <v>651</v>
      </c>
      <c r="D493" s="1876" t="s">
        <v>154</v>
      </c>
      <c r="E493" s="1876" t="s">
        <v>354</v>
      </c>
      <c r="F493" s="1876" t="s">
        <v>355</v>
      </c>
      <c r="G493" s="1876" t="s">
        <v>356</v>
      </c>
      <c r="H493" s="1877">
        <v>2313.1787899999999</v>
      </c>
      <c r="I493" s="1877">
        <v>1200</v>
      </c>
      <c r="J493" s="1876" t="s">
        <v>357</v>
      </c>
      <c r="K493" s="1878">
        <v>44460</v>
      </c>
      <c r="L493" s="1876" t="s">
        <v>358</v>
      </c>
      <c r="M493" s="1878">
        <v>48113</v>
      </c>
      <c r="N493" s="1876" t="s">
        <v>359</v>
      </c>
      <c r="O493" s="1880">
        <v>46286</v>
      </c>
      <c r="P493" s="1875" t="s">
        <v>360</v>
      </c>
      <c r="Q493" s="1875" t="s">
        <v>462</v>
      </c>
      <c r="R493" s="1875" t="s">
        <v>652</v>
      </c>
      <c r="S493" s="1876" t="s">
        <v>361</v>
      </c>
      <c r="T493" s="1879" t="s">
        <v>653</v>
      </c>
      <c r="U493" s="1876" t="s">
        <v>360</v>
      </c>
      <c r="V493" s="1876" t="s">
        <v>363</v>
      </c>
      <c r="W493" s="1876" t="s">
        <v>360</v>
      </c>
      <c r="X493" s="1876" t="s">
        <v>154</v>
      </c>
      <c r="Y493" s="1876" t="s">
        <v>364</v>
      </c>
      <c r="Z493" s="1876" t="s">
        <v>154</v>
      </c>
      <c r="AA493" s="1876" t="s">
        <v>154</v>
      </c>
      <c r="AB493" s="1876" t="s">
        <v>154</v>
      </c>
      <c r="AC493" s="1876" t="s">
        <v>154</v>
      </c>
      <c r="AD493" s="1876" t="s">
        <v>154</v>
      </c>
      <c r="AE493" s="1876" t="s">
        <v>154</v>
      </c>
      <c r="AF493" s="1876" t="s">
        <v>359</v>
      </c>
      <c r="AG493" s="1875" t="s">
        <v>365</v>
      </c>
      <c r="AH493" s="1876" t="s">
        <v>366</v>
      </c>
      <c r="AI493" s="1876" t="s">
        <v>240</v>
      </c>
      <c r="AJ493" s="1876" t="s">
        <v>367</v>
      </c>
      <c r="AK493" s="1875" t="s">
        <v>368</v>
      </c>
      <c r="AL493" s="1876" t="s">
        <v>360</v>
      </c>
      <c r="AM493" s="1875" t="s">
        <v>154</v>
      </c>
    </row>
    <row r="494" spans="1:39" ht="79.2">
      <c r="A494" s="1875" t="s">
        <v>351</v>
      </c>
      <c r="B494" s="1875" t="s">
        <v>1005</v>
      </c>
      <c r="C494" s="1875" t="s">
        <v>651</v>
      </c>
      <c r="D494" s="1876" t="s">
        <v>154</v>
      </c>
      <c r="E494" s="1876" t="s">
        <v>354</v>
      </c>
      <c r="F494" s="1876" t="s">
        <v>355</v>
      </c>
      <c r="G494" s="1876" t="s">
        <v>356</v>
      </c>
      <c r="H494" s="1877">
        <v>3855.2979800000003</v>
      </c>
      <c r="I494" s="1877">
        <v>2000</v>
      </c>
      <c r="J494" s="1876" t="s">
        <v>357</v>
      </c>
      <c r="K494" s="1878">
        <v>44460</v>
      </c>
      <c r="L494" s="1876" t="s">
        <v>358</v>
      </c>
      <c r="M494" s="1878">
        <v>48113</v>
      </c>
      <c r="N494" s="1876" t="s">
        <v>359</v>
      </c>
      <c r="O494" s="1880">
        <v>46286</v>
      </c>
      <c r="P494" s="1875" t="s">
        <v>360</v>
      </c>
      <c r="Q494" s="1875" t="s">
        <v>397</v>
      </c>
      <c r="R494" s="1875" t="s">
        <v>652</v>
      </c>
      <c r="S494" s="1876" t="s">
        <v>361</v>
      </c>
      <c r="T494" s="1879" t="s">
        <v>653</v>
      </c>
      <c r="U494" s="1876" t="s">
        <v>360</v>
      </c>
      <c r="V494" s="1876" t="s">
        <v>363</v>
      </c>
      <c r="W494" s="1876" t="s">
        <v>360</v>
      </c>
      <c r="X494" s="1876" t="s">
        <v>154</v>
      </c>
      <c r="Y494" s="1876" t="s">
        <v>364</v>
      </c>
      <c r="Z494" s="1876" t="s">
        <v>154</v>
      </c>
      <c r="AA494" s="1876" t="s">
        <v>154</v>
      </c>
      <c r="AB494" s="1876" t="s">
        <v>154</v>
      </c>
      <c r="AC494" s="1876" t="s">
        <v>154</v>
      </c>
      <c r="AD494" s="1876" t="s">
        <v>154</v>
      </c>
      <c r="AE494" s="1876" t="s">
        <v>154</v>
      </c>
      <c r="AF494" s="1876" t="s">
        <v>359</v>
      </c>
      <c r="AG494" s="1875" t="s">
        <v>365</v>
      </c>
      <c r="AH494" s="1876" t="s">
        <v>366</v>
      </c>
      <c r="AI494" s="1876" t="s">
        <v>240</v>
      </c>
      <c r="AJ494" s="1876" t="s">
        <v>367</v>
      </c>
      <c r="AK494" s="1875" t="s">
        <v>368</v>
      </c>
      <c r="AL494" s="1876" t="s">
        <v>360</v>
      </c>
      <c r="AM494" s="1875" t="s">
        <v>154</v>
      </c>
    </row>
    <row r="495" spans="1:39" ht="79.2">
      <c r="A495" s="1875" t="s">
        <v>351</v>
      </c>
      <c r="B495" s="1875" t="s">
        <v>1006</v>
      </c>
      <c r="C495" s="1875" t="s">
        <v>651</v>
      </c>
      <c r="D495" s="1876" t="s">
        <v>154</v>
      </c>
      <c r="E495" s="1876" t="s">
        <v>354</v>
      </c>
      <c r="F495" s="1876" t="s">
        <v>355</v>
      </c>
      <c r="G495" s="1876" t="s">
        <v>356</v>
      </c>
      <c r="H495" s="1877">
        <v>26987.085829999996</v>
      </c>
      <c r="I495" s="1877">
        <v>14000</v>
      </c>
      <c r="J495" s="1876" t="s">
        <v>357</v>
      </c>
      <c r="K495" s="1878">
        <v>44460</v>
      </c>
      <c r="L495" s="1876" t="s">
        <v>358</v>
      </c>
      <c r="M495" s="1878">
        <v>48113</v>
      </c>
      <c r="N495" s="1876" t="s">
        <v>359</v>
      </c>
      <c r="O495" s="1880">
        <v>46286</v>
      </c>
      <c r="P495" s="1875" t="s">
        <v>360</v>
      </c>
      <c r="Q495" s="1875" t="s">
        <v>583</v>
      </c>
      <c r="R495" s="1875" t="s">
        <v>652</v>
      </c>
      <c r="S495" s="1876" t="s">
        <v>361</v>
      </c>
      <c r="T495" s="1879" t="s">
        <v>653</v>
      </c>
      <c r="U495" s="1876" t="s">
        <v>360</v>
      </c>
      <c r="V495" s="1876" t="s">
        <v>363</v>
      </c>
      <c r="W495" s="1876" t="s">
        <v>360</v>
      </c>
      <c r="X495" s="1876" t="s">
        <v>154</v>
      </c>
      <c r="Y495" s="1876" t="s">
        <v>364</v>
      </c>
      <c r="Z495" s="1876" t="s">
        <v>154</v>
      </c>
      <c r="AA495" s="1876" t="s">
        <v>154</v>
      </c>
      <c r="AB495" s="1876" t="s">
        <v>154</v>
      </c>
      <c r="AC495" s="1876" t="s">
        <v>154</v>
      </c>
      <c r="AD495" s="1876" t="s">
        <v>154</v>
      </c>
      <c r="AE495" s="1876" t="s">
        <v>154</v>
      </c>
      <c r="AF495" s="1876" t="s">
        <v>359</v>
      </c>
      <c r="AG495" s="1875" t="s">
        <v>365</v>
      </c>
      <c r="AH495" s="1876" t="s">
        <v>366</v>
      </c>
      <c r="AI495" s="1876" t="s">
        <v>240</v>
      </c>
      <c r="AJ495" s="1876" t="s">
        <v>367</v>
      </c>
      <c r="AK495" s="1875" t="s">
        <v>368</v>
      </c>
      <c r="AL495" s="1876" t="s">
        <v>360</v>
      </c>
      <c r="AM495" s="1875" t="s">
        <v>154</v>
      </c>
    </row>
    <row r="496" spans="1:39" ht="79.2">
      <c r="A496" s="1875" t="s">
        <v>351</v>
      </c>
      <c r="B496" s="1875" t="s">
        <v>1007</v>
      </c>
      <c r="C496" s="1875" t="s">
        <v>651</v>
      </c>
      <c r="D496" s="1876" t="s">
        <v>154</v>
      </c>
      <c r="E496" s="1876" t="s">
        <v>354</v>
      </c>
      <c r="F496" s="1876" t="s">
        <v>355</v>
      </c>
      <c r="G496" s="1876" t="s">
        <v>356</v>
      </c>
      <c r="H496" s="1877">
        <v>2313.1787899999999</v>
      </c>
      <c r="I496" s="1877">
        <v>1200</v>
      </c>
      <c r="J496" s="1876" t="s">
        <v>357</v>
      </c>
      <c r="K496" s="1878">
        <v>44460</v>
      </c>
      <c r="L496" s="1876" t="s">
        <v>358</v>
      </c>
      <c r="M496" s="1878">
        <v>48113</v>
      </c>
      <c r="N496" s="1876" t="s">
        <v>359</v>
      </c>
      <c r="O496" s="1880">
        <v>46286</v>
      </c>
      <c r="P496" s="1875" t="s">
        <v>360</v>
      </c>
      <c r="Q496" s="1875" t="s">
        <v>462</v>
      </c>
      <c r="R496" s="1875" t="s">
        <v>652</v>
      </c>
      <c r="S496" s="1876" t="s">
        <v>361</v>
      </c>
      <c r="T496" s="1879" t="s">
        <v>653</v>
      </c>
      <c r="U496" s="1876" t="s">
        <v>360</v>
      </c>
      <c r="V496" s="1876" t="s">
        <v>363</v>
      </c>
      <c r="W496" s="1876" t="s">
        <v>360</v>
      </c>
      <c r="X496" s="1876" t="s">
        <v>154</v>
      </c>
      <c r="Y496" s="1876" t="s">
        <v>364</v>
      </c>
      <c r="Z496" s="1876" t="s">
        <v>154</v>
      </c>
      <c r="AA496" s="1876" t="s">
        <v>154</v>
      </c>
      <c r="AB496" s="1876" t="s">
        <v>154</v>
      </c>
      <c r="AC496" s="1876" t="s">
        <v>154</v>
      </c>
      <c r="AD496" s="1876" t="s">
        <v>154</v>
      </c>
      <c r="AE496" s="1876" t="s">
        <v>154</v>
      </c>
      <c r="AF496" s="1876" t="s">
        <v>359</v>
      </c>
      <c r="AG496" s="1875" t="s">
        <v>365</v>
      </c>
      <c r="AH496" s="1876" t="s">
        <v>366</v>
      </c>
      <c r="AI496" s="1876" t="s">
        <v>240</v>
      </c>
      <c r="AJ496" s="1876" t="s">
        <v>367</v>
      </c>
      <c r="AK496" s="1875" t="s">
        <v>368</v>
      </c>
      <c r="AL496" s="1876" t="s">
        <v>360</v>
      </c>
      <c r="AM496" s="1875" t="s">
        <v>154</v>
      </c>
    </row>
    <row r="497" spans="1:39" ht="79.2">
      <c r="A497" s="1875" t="s">
        <v>351</v>
      </c>
      <c r="B497" s="1875" t="s">
        <v>1008</v>
      </c>
      <c r="C497" s="1875" t="s">
        <v>651</v>
      </c>
      <c r="D497" s="1876" t="s">
        <v>154</v>
      </c>
      <c r="E497" s="1876" t="s">
        <v>354</v>
      </c>
      <c r="F497" s="1876" t="s">
        <v>355</v>
      </c>
      <c r="G497" s="1876" t="s">
        <v>356</v>
      </c>
      <c r="H497" s="1877">
        <v>3084.2383799999998</v>
      </c>
      <c r="I497" s="1877">
        <v>1600</v>
      </c>
      <c r="J497" s="1876" t="s">
        <v>357</v>
      </c>
      <c r="K497" s="1878">
        <v>44460</v>
      </c>
      <c r="L497" s="1876" t="s">
        <v>358</v>
      </c>
      <c r="M497" s="1878">
        <v>48113</v>
      </c>
      <c r="N497" s="1876" t="s">
        <v>359</v>
      </c>
      <c r="O497" s="1880">
        <v>46286</v>
      </c>
      <c r="P497" s="1875" t="s">
        <v>360</v>
      </c>
      <c r="Q497" s="1875" t="s">
        <v>520</v>
      </c>
      <c r="R497" s="1875" t="s">
        <v>652</v>
      </c>
      <c r="S497" s="1876" t="s">
        <v>361</v>
      </c>
      <c r="T497" s="1879" t="s">
        <v>653</v>
      </c>
      <c r="U497" s="1876" t="s">
        <v>360</v>
      </c>
      <c r="V497" s="1876" t="s">
        <v>363</v>
      </c>
      <c r="W497" s="1876" t="s">
        <v>360</v>
      </c>
      <c r="X497" s="1876" t="s">
        <v>154</v>
      </c>
      <c r="Y497" s="1876" t="s">
        <v>364</v>
      </c>
      <c r="Z497" s="1876" t="s">
        <v>154</v>
      </c>
      <c r="AA497" s="1876" t="s">
        <v>154</v>
      </c>
      <c r="AB497" s="1876" t="s">
        <v>154</v>
      </c>
      <c r="AC497" s="1876" t="s">
        <v>154</v>
      </c>
      <c r="AD497" s="1876" t="s">
        <v>154</v>
      </c>
      <c r="AE497" s="1876" t="s">
        <v>154</v>
      </c>
      <c r="AF497" s="1876" t="s">
        <v>359</v>
      </c>
      <c r="AG497" s="1875" t="s">
        <v>365</v>
      </c>
      <c r="AH497" s="1876" t="s">
        <v>366</v>
      </c>
      <c r="AI497" s="1876" t="s">
        <v>240</v>
      </c>
      <c r="AJ497" s="1876" t="s">
        <v>367</v>
      </c>
      <c r="AK497" s="1875" t="s">
        <v>368</v>
      </c>
      <c r="AL497" s="1876" t="s">
        <v>360</v>
      </c>
      <c r="AM497" s="1875" t="s">
        <v>154</v>
      </c>
    </row>
    <row r="498" spans="1:39" ht="79.2">
      <c r="A498" s="1875" t="s">
        <v>351</v>
      </c>
      <c r="B498" s="1875" t="s">
        <v>1009</v>
      </c>
      <c r="C498" s="1875" t="s">
        <v>651</v>
      </c>
      <c r="D498" s="1876" t="s">
        <v>154</v>
      </c>
      <c r="E498" s="1876" t="s">
        <v>354</v>
      </c>
      <c r="F498" s="1876" t="s">
        <v>355</v>
      </c>
      <c r="G498" s="1876" t="s">
        <v>356</v>
      </c>
      <c r="H498" s="1877">
        <v>11565.89393</v>
      </c>
      <c r="I498" s="1877">
        <v>6000</v>
      </c>
      <c r="J498" s="1876" t="s">
        <v>357</v>
      </c>
      <c r="K498" s="1878">
        <v>44460</v>
      </c>
      <c r="L498" s="1876" t="s">
        <v>358</v>
      </c>
      <c r="M498" s="1878">
        <v>48113</v>
      </c>
      <c r="N498" s="1876" t="s">
        <v>359</v>
      </c>
      <c r="O498" s="1880">
        <v>46286</v>
      </c>
      <c r="P498" s="1875" t="s">
        <v>360</v>
      </c>
      <c r="Q498" s="1875" t="s">
        <v>409</v>
      </c>
      <c r="R498" s="1875" t="s">
        <v>652</v>
      </c>
      <c r="S498" s="1876" t="s">
        <v>361</v>
      </c>
      <c r="T498" s="1879" t="s">
        <v>653</v>
      </c>
      <c r="U498" s="1876" t="s">
        <v>360</v>
      </c>
      <c r="V498" s="1876" t="s">
        <v>363</v>
      </c>
      <c r="W498" s="1876" t="s">
        <v>360</v>
      </c>
      <c r="X498" s="1876" t="s">
        <v>154</v>
      </c>
      <c r="Y498" s="1876" t="s">
        <v>364</v>
      </c>
      <c r="Z498" s="1876" t="s">
        <v>154</v>
      </c>
      <c r="AA498" s="1876" t="s">
        <v>154</v>
      </c>
      <c r="AB498" s="1876" t="s">
        <v>154</v>
      </c>
      <c r="AC498" s="1876" t="s">
        <v>154</v>
      </c>
      <c r="AD498" s="1876" t="s">
        <v>154</v>
      </c>
      <c r="AE498" s="1876" t="s">
        <v>154</v>
      </c>
      <c r="AF498" s="1876" t="s">
        <v>359</v>
      </c>
      <c r="AG498" s="1875" t="s">
        <v>365</v>
      </c>
      <c r="AH498" s="1876" t="s">
        <v>366</v>
      </c>
      <c r="AI498" s="1876" t="s">
        <v>240</v>
      </c>
      <c r="AJ498" s="1876" t="s">
        <v>367</v>
      </c>
      <c r="AK498" s="1875" t="s">
        <v>368</v>
      </c>
      <c r="AL498" s="1876" t="s">
        <v>360</v>
      </c>
      <c r="AM498" s="1875" t="s">
        <v>154</v>
      </c>
    </row>
    <row r="499" spans="1:39" ht="79.2">
      <c r="A499" s="1875" t="s">
        <v>351</v>
      </c>
      <c r="B499" s="1875" t="s">
        <v>1010</v>
      </c>
      <c r="C499" s="1875" t="s">
        <v>651</v>
      </c>
      <c r="D499" s="1876" t="s">
        <v>154</v>
      </c>
      <c r="E499" s="1876" t="s">
        <v>354</v>
      </c>
      <c r="F499" s="1876" t="s">
        <v>355</v>
      </c>
      <c r="G499" s="1876" t="s">
        <v>356</v>
      </c>
      <c r="H499" s="1877">
        <v>53974.171670000003</v>
      </c>
      <c r="I499" s="1877">
        <v>28000</v>
      </c>
      <c r="J499" s="1876" t="s">
        <v>357</v>
      </c>
      <c r="K499" s="1878">
        <v>44460</v>
      </c>
      <c r="L499" s="1876" t="s">
        <v>358</v>
      </c>
      <c r="M499" s="1878">
        <v>48113</v>
      </c>
      <c r="N499" s="1876" t="s">
        <v>359</v>
      </c>
      <c r="O499" s="1880">
        <v>46286</v>
      </c>
      <c r="P499" s="1875" t="s">
        <v>360</v>
      </c>
      <c r="Q499" s="1875" t="s">
        <v>467</v>
      </c>
      <c r="R499" s="1875" t="s">
        <v>652</v>
      </c>
      <c r="S499" s="1876" t="s">
        <v>361</v>
      </c>
      <c r="T499" s="1879" t="s">
        <v>653</v>
      </c>
      <c r="U499" s="1876" t="s">
        <v>360</v>
      </c>
      <c r="V499" s="1876" t="s">
        <v>363</v>
      </c>
      <c r="W499" s="1876" t="s">
        <v>360</v>
      </c>
      <c r="X499" s="1876" t="s">
        <v>154</v>
      </c>
      <c r="Y499" s="1876" t="s">
        <v>364</v>
      </c>
      <c r="Z499" s="1876" t="s">
        <v>154</v>
      </c>
      <c r="AA499" s="1876" t="s">
        <v>154</v>
      </c>
      <c r="AB499" s="1876" t="s">
        <v>154</v>
      </c>
      <c r="AC499" s="1876" t="s">
        <v>154</v>
      </c>
      <c r="AD499" s="1876" t="s">
        <v>154</v>
      </c>
      <c r="AE499" s="1876" t="s">
        <v>154</v>
      </c>
      <c r="AF499" s="1876" t="s">
        <v>359</v>
      </c>
      <c r="AG499" s="1875" t="s">
        <v>365</v>
      </c>
      <c r="AH499" s="1876" t="s">
        <v>366</v>
      </c>
      <c r="AI499" s="1876" t="s">
        <v>240</v>
      </c>
      <c r="AJ499" s="1876" t="s">
        <v>367</v>
      </c>
      <c r="AK499" s="1875" t="s">
        <v>368</v>
      </c>
      <c r="AL499" s="1876" t="s">
        <v>360</v>
      </c>
      <c r="AM499" s="1875" t="s">
        <v>154</v>
      </c>
    </row>
    <row r="500" spans="1:39" ht="79.2">
      <c r="A500" s="1875" t="s">
        <v>351</v>
      </c>
      <c r="B500" s="1875" t="s">
        <v>1011</v>
      </c>
      <c r="C500" s="1875" t="s">
        <v>651</v>
      </c>
      <c r="D500" s="1876" t="s">
        <v>154</v>
      </c>
      <c r="E500" s="1876" t="s">
        <v>354</v>
      </c>
      <c r="F500" s="1876" t="s">
        <v>355</v>
      </c>
      <c r="G500" s="1876" t="s">
        <v>356</v>
      </c>
      <c r="H500" s="1877">
        <v>10794.834330000002</v>
      </c>
      <c r="I500" s="1877">
        <v>5600</v>
      </c>
      <c r="J500" s="1876" t="s">
        <v>357</v>
      </c>
      <c r="K500" s="1878">
        <v>44460</v>
      </c>
      <c r="L500" s="1876" t="s">
        <v>358</v>
      </c>
      <c r="M500" s="1878">
        <v>48113</v>
      </c>
      <c r="N500" s="1876" t="s">
        <v>359</v>
      </c>
      <c r="O500" s="1880">
        <v>46286</v>
      </c>
      <c r="P500" s="1875" t="s">
        <v>360</v>
      </c>
      <c r="Q500" s="1875" t="s">
        <v>514</v>
      </c>
      <c r="R500" s="1875" t="s">
        <v>652</v>
      </c>
      <c r="S500" s="1876" t="s">
        <v>361</v>
      </c>
      <c r="T500" s="1879" t="s">
        <v>653</v>
      </c>
      <c r="U500" s="1876" t="s">
        <v>360</v>
      </c>
      <c r="V500" s="1876" t="s">
        <v>363</v>
      </c>
      <c r="W500" s="1876" t="s">
        <v>360</v>
      </c>
      <c r="X500" s="1876" t="s">
        <v>154</v>
      </c>
      <c r="Y500" s="1876" t="s">
        <v>364</v>
      </c>
      <c r="Z500" s="1876" t="s">
        <v>154</v>
      </c>
      <c r="AA500" s="1876" t="s">
        <v>154</v>
      </c>
      <c r="AB500" s="1876" t="s">
        <v>154</v>
      </c>
      <c r="AC500" s="1876" t="s">
        <v>154</v>
      </c>
      <c r="AD500" s="1876" t="s">
        <v>154</v>
      </c>
      <c r="AE500" s="1876" t="s">
        <v>154</v>
      </c>
      <c r="AF500" s="1876" t="s">
        <v>359</v>
      </c>
      <c r="AG500" s="1875" t="s">
        <v>365</v>
      </c>
      <c r="AH500" s="1876" t="s">
        <v>366</v>
      </c>
      <c r="AI500" s="1876" t="s">
        <v>240</v>
      </c>
      <c r="AJ500" s="1876" t="s">
        <v>367</v>
      </c>
      <c r="AK500" s="1875" t="s">
        <v>368</v>
      </c>
      <c r="AL500" s="1876" t="s">
        <v>360</v>
      </c>
      <c r="AM500" s="1875" t="s">
        <v>154</v>
      </c>
    </row>
    <row r="501" spans="1:39" ht="79.2">
      <c r="A501" s="1875" t="s">
        <v>351</v>
      </c>
      <c r="B501" s="1875" t="s">
        <v>1012</v>
      </c>
      <c r="C501" s="1875" t="s">
        <v>651</v>
      </c>
      <c r="D501" s="1876" t="s">
        <v>154</v>
      </c>
      <c r="E501" s="1876" t="s">
        <v>354</v>
      </c>
      <c r="F501" s="1876" t="s">
        <v>355</v>
      </c>
      <c r="G501" s="1876" t="s">
        <v>356</v>
      </c>
      <c r="H501" s="1877">
        <v>9252.7151400000002</v>
      </c>
      <c r="I501" s="1877">
        <v>4800</v>
      </c>
      <c r="J501" s="1876" t="s">
        <v>357</v>
      </c>
      <c r="K501" s="1878">
        <v>44460</v>
      </c>
      <c r="L501" s="1876" t="s">
        <v>358</v>
      </c>
      <c r="M501" s="1878">
        <v>48113</v>
      </c>
      <c r="N501" s="1876" t="s">
        <v>359</v>
      </c>
      <c r="O501" s="1880">
        <v>46286</v>
      </c>
      <c r="P501" s="1875" t="s">
        <v>360</v>
      </c>
      <c r="Q501" s="1875" t="s">
        <v>480</v>
      </c>
      <c r="R501" s="1875" t="s">
        <v>652</v>
      </c>
      <c r="S501" s="1876" t="s">
        <v>361</v>
      </c>
      <c r="T501" s="1879" t="s">
        <v>653</v>
      </c>
      <c r="U501" s="1876" t="s">
        <v>360</v>
      </c>
      <c r="V501" s="1876" t="s">
        <v>363</v>
      </c>
      <c r="W501" s="1876" t="s">
        <v>360</v>
      </c>
      <c r="X501" s="1876" t="s">
        <v>154</v>
      </c>
      <c r="Y501" s="1876" t="s">
        <v>364</v>
      </c>
      <c r="Z501" s="1876" t="s">
        <v>154</v>
      </c>
      <c r="AA501" s="1876" t="s">
        <v>154</v>
      </c>
      <c r="AB501" s="1876" t="s">
        <v>154</v>
      </c>
      <c r="AC501" s="1876" t="s">
        <v>154</v>
      </c>
      <c r="AD501" s="1876" t="s">
        <v>154</v>
      </c>
      <c r="AE501" s="1876" t="s">
        <v>154</v>
      </c>
      <c r="AF501" s="1876" t="s">
        <v>359</v>
      </c>
      <c r="AG501" s="1875" t="s">
        <v>365</v>
      </c>
      <c r="AH501" s="1876" t="s">
        <v>366</v>
      </c>
      <c r="AI501" s="1876" t="s">
        <v>240</v>
      </c>
      <c r="AJ501" s="1876" t="s">
        <v>367</v>
      </c>
      <c r="AK501" s="1875" t="s">
        <v>368</v>
      </c>
      <c r="AL501" s="1876" t="s">
        <v>360</v>
      </c>
      <c r="AM501" s="1875" t="s">
        <v>154</v>
      </c>
    </row>
    <row r="502" spans="1:39" ht="79.2">
      <c r="A502" s="1875" t="s">
        <v>351</v>
      </c>
      <c r="B502" s="1875" t="s">
        <v>1013</v>
      </c>
      <c r="C502" s="1875" t="s">
        <v>651</v>
      </c>
      <c r="D502" s="1876" t="s">
        <v>154</v>
      </c>
      <c r="E502" s="1876" t="s">
        <v>354</v>
      </c>
      <c r="F502" s="1876" t="s">
        <v>355</v>
      </c>
      <c r="G502" s="1876" t="s">
        <v>356</v>
      </c>
      <c r="H502" s="1877">
        <v>6939.5363600000001</v>
      </c>
      <c r="I502" s="1877">
        <v>3600</v>
      </c>
      <c r="J502" s="1876" t="s">
        <v>357</v>
      </c>
      <c r="K502" s="1878">
        <v>44460</v>
      </c>
      <c r="L502" s="1876" t="s">
        <v>358</v>
      </c>
      <c r="M502" s="1878">
        <v>48113</v>
      </c>
      <c r="N502" s="1876" t="s">
        <v>359</v>
      </c>
      <c r="O502" s="1880">
        <v>46286</v>
      </c>
      <c r="P502" s="1875" t="s">
        <v>360</v>
      </c>
      <c r="Q502" s="1875" t="s">
        <v>502</v>
      </c>
      <c r="R502" s="1875" t="s">
        <v>652</v>
      </c>
      <c r="S502" s="1876" t="s">
        <v>361</v>
      </c>
      <c r="T502" s="1879" t="s">
        <v>653</v>
      </c>
      <c r="U502" s="1876" t="s">
        <v>360</v>
      </c>
      <c r="V502" s="1876" t="s">
        <v>363</v>
      </c>
      <c r="W502" s="1876" t="s">
        <v>360</v>
      </c>
      <c r="X502" s="1876" t="s">
        <v>154</v>
      </c>
      <c r="Y502" s="1876" t="s">
        <v>364</v>
      </c>
      <c r="Z502" s="1876" t="s">
        <v>154</v>
      </c>
      <c r="AA502" s="1876" t="s">
        <v>154</v>
      </c>
      <c r="AB502" s="1876" t="s">
        <v>154</v>
      </c>
      <c r="AC502" s="1876" t="s">
        <v>154</v>
      </c>
      <c r="AD502" s="1876" t="s">
        <v>154</v>
      </c>
      <c r="AE502" s="1876" t="s">
        <v>154</v>
      </c>
      <c r="AF502" s="1876" t="s">
        <v>359</v>
      </c>
      <c r="AG502" s="1875" t="s">
        <v>365</v>
      </c>
      <c r="AH502" s="1876" t="s">
        <v>366</v>
      </c>
      <c r="AI502" s="1876" t="s">
        <v>240</v>
      </c>
      <c r="AJ502" s="1876" t="s">
        <v>367</v>
      </c>
      <c r="AK502" s="1875" t="s">
        <v>368</v>
      </c>
      <c r="AL502" s="1876" t="s">
        <v>360</v>
      </c>
      <c r="AM502" s="1875" t="s">
        <v>154</v>
      </c>
    </row>
    <row r="503" spans="1:39" ht="79.2">
      <c r="A503" s="1875" t="s">
        <v>351</v>
      </c>
      <c r="B503" s="1875" t="s">
        <v>1014</v>
      </c>
      <c r="C503" s="1875" t="s">
        <v>651</v>
      </c>
      <c r="D503" s="1876" t="s">
        <v>154</v>
      </c>
      <c r="E503" s="1876" t="s">
        <v>354</v>
      </c>
      <c r="F503" s="1876" t="s">
        <v>355</v>
      </c>
      <c r="G503" s="1876" t="s">
        <v>356</v>
      </c>
      <c r="H503" s="1877">
        <v>38552.979760000002</v>
      </c>
      <c r="I503" s="1877">
        <v>20000</v>
      </c>
      <c r="J503" s="1876" t="s">
        <v>357</v>
      </c>
      <c r="K503" s="1878">
        <v>44460</v>
      </c>
      <c r="L503" s="1876" t="s">
        <v>358</v>
      </c>
      <c r="M503" s="1878">
        <v>48113</v>
      </c>
      <c r="N503" s="1876" t="s">
        <v>359</v>
      </c>
      <c r="O503" s="1880">
        <v>46286</v>
      </c>
      <c r="P503" s="1875" t="s">
        <v>360</v>
      </c>
      <c r="Q503" s="1875" t="s">
        <v>374</v>
      </c>
      <c r="R503" s="1875" t="s">
        <v>652</v>
      </c>
      <c r="S503" s="1876" t="s">
        <v>361</v>
      </c>
      <c r="T503" s="1879" t="s">
        <v>653</v>
      </c>
      <c r="U503" s="1876" t="s">
        <v>360</v>
      </c>
      <c r="V503" s="1876" t="s">
        <v>363</v>
      </c>
      <c r="W503" s="1876" t="s">
        <v>360</v>
      </c>
      <c r="X503" s="1876" t="s">
        <v>154</v>
      </c>
      <c r="Y503" s="1876" t="s">
        <v>364</v>
      </c>
      <c r="Z503" s="1876" t="s">
        <v>154</v>
      </c>
      <c r="AA503" s="1876" t="s">
        <v>154</v>
      </c>
      <c r="AB503" s="1876" t="s">
        <v>154</v>
      </c>
      <c r="AC503" s="1876" t="s">
        <v>154</v>
      </c>
      <c r="AD503" s="1876" t="s">
        <v>154</v>
      </c>
      <c r="AE503" s="1876" t="s">
        <v>154</v>
      </c>
      <c r="AF503" s="1876" t="s">
        <v>359</v>
      </c>
      <c r="AG503" s="1875" t="s">
        <v>365</v>
      </c>
      <c r="AH503" s="1876" t="s">
        <v>366</v>
      </c>
      <c r="AI503" s="1876" t="s">
        <v>240</v>
      </c>
      <c r="AJ503" s="1876" t="s">
        <v>367</v>
      </c>
      <c r="AK503" s="1875" t="s">
        <v>368</v>
      </c>
      <c r="AL503" s="1876" t="s">
        <v>360</v>
      </c>
      <c r="AM503" s="1875" t="s">
        <v>154</v>
      </c>
    </row>
    <row r="504" spans="1:39" ht="79.2">
      <c r="A504" s="1875" t="s">
        <v>351</v>
      </c>
      <c r="B504" s="1875" t="s">
        <v>1015</v>
      </c>
      <c r="C504" s="1875" t="s">
        <v>651</v>
      </c>
      <c r="D504" s="1876" t="s">
        <v>154</v>
      </c>
      <c r="E504" s="1876" t="s">
        <v>354</v>
      </c>
      <c r="F504" s="1876" t="s">
        <v>355</v>
      </c>
      <c r="G504" s="1876" t="s">
        <v>356</v>
      </c>
      <c r="H504" s="1877">
        <v>38552.979760000002</v>
      </c>
      <c r="I504" s="1877">
        <v>20000</v>
      </c>
      <c r="J504" s="1876" t="s">
        <v>357</v>
      </c>
      <c r="K504" s="1878">
        <v>44460</v>
      </c>
      <c r="L504" s="1876" t="s">
        <v>358</v>
      </c>
      <c r="M504" s="1878">
        <v>48113</v>
      </c>
      <c r="N504" s="1876" t="s">
        <v>359</v>
      </c>
      <c r="O504" s="1880">
        <v>46286</v>
      </c>
      <c r="P504" s="1875" t="s">
        <v>360</v>
      </c>
      <c r="Q504" s="1875" t="s">
        <v>374</v>
      </c>
      <c r="R504" s="1875" t="s">
        <v>652</v>
      </c>
      <c r="S504" s="1876" t="s">
        <v>361</v>
      </c>
      <c r="T504" s="1879" t="s">
        <v>653</v>
      </c>
      <c r="U504" s="1876" t="s">
        <v>360</v>
      </c>
      <c r="V504" s="1876" t="s">
        <v>363</v>
      </c>
      <c r="W504" s="1876" t="s">
        <v>360</v>
      </c>
      <c r="X504" s="1876" t="s">
        <v>154</v>
      </c>
      <c r="Y504" s="1876" t="s">
        <v>364</v>
      </c>
      <c r="Z504" s="1876" t="s">
        <v>154</v>
      </c>
      <c r="AA504" s="1876" t="s">
        <v>154</v>
      </c>
      <c r="AB504" s="1876" t="s">
        <v>154</v>
      </c>
      <c r="AC504" s="1876" t="s">
        <v>154</v>
      </c>
      <c r="AD504" s="1876" t="s">
        <v>154</v>
      </c>
      <c r="AE504" s="1876" t="s">
        <v>154</v>
      </c>
      <c r="AF504" s="1876" t="s">
        <v>359</v>
      </c>
      <c r="AG504" s="1875" t="s">
        <v>365</v>
      </c>
      <c r="AH504" s="1876" t="s">
        <v>366</v>
      </c>
      <c r="AI504" s="1876" t="s">
        <v>240</v>
      </c>
      <c r="AJ504" s="1876" t="s">
        <v>367</v>
      </c>
      <c r="AK504" s="1875" t="s">
        <v>368</v>
      </c>
      <c r="AL504" s="1876" t="s">
        <v>360</v>
      </c>
      <c r="AM504" s="1875" t="s">
        <v>154</v>
      </c>
    </row>
    <row r="505" spans="1:39" ht="79.2">
      <c r="A505" s="1875" t="s">
        <v>351</v>
      </c>
      <c r="B505" s="1875" t="s">
        <v>1016</v>
      </c>
      <c r="C505" s="1875" t="s">
        <v>651</v>
      </c>
      <c r="D505" s="1876" t="s">
        <v>154</v>
      </c>
      <c r="E505" s="1876" t="s">
        <v>354</v>
      </c>
      <c r="F505" s="1876" t="s">
        <v>355</v>
      </c>
      <c r="G505" s="1876" t="s">
        <v>356</v>
      </c>
      <c r="H505" s="1877">
        <v>19276.489880000001</v>
      </c>
      <c r="I505" s="1877">
        <v>10000</v>
      </c>
      <c r="J505" s="1876" t="s">
        <v>357</v>
      </c>
      <c r="K505" s="1878">
        <v>44460</v>
      </c>
      <c r="L505" s="1876" t="s">
        <v>358</v>
      </c>
      <c r="M505" s="1878">
        <v>48113</v>
      </c>
      <c r="N505" s="1876" t="s">
        <v>359</v>
      </c>
      <c r="O505" s="1880">
        <v>46286</v>
      </c>
      <c r="P505" s="1875" t="s">
        <v>360</v>
      </c>
      <c r="Q505" s="1875" t="s">
        <v>697</v>
      </c>
      <c r="R505" s="1875" t="s">
        <v>652</v>
      </c>
      <c r="S505" s="1876" t="s">
        <v>361</v>
      </c>
      <c r="T505" s="1879" t="s">
        <v>653</v>
      </c>
      <c r="U505" s="1876" t="s">
        <v>360</v>
      </c>
      <c r="V505" s="1876" t="s">
        <v>363</v>
      </c>
      <c r="W505" s="1876" t="s">
        <v>360</v>
      </c>
      <c r="X505" s="1876" t="s">
        <v>154</v>
      </c>
      <c r="Y505" s="1876" t="s">
        <v>364</v>
      </c>
      <c r="Z505" s="1876" t="s">
        <v>154</v>
      </c>
      <c r="AA505" s="1876" t="s">
        <v>154</v>
      </c>
      <c r="AB505" s="1876" t="s">
        <v>154</v>
      </c>
      <c r="AC505" s="1876" t="s">
        <v>154</v>
      </c>
      <c r="AD505" s="1876" t="s">
        <v>154</v>
      </c>
      <c r="AE505" s="1876" t="s">
        <v>154</v>
      </c>
      <c r="AF505" s="1876" t="s">
        <v>359</v>
      </c>
      <c r="AG505" s="1875" t="s">
        <v>365</v>
      </c>
      <c r="AH505" s="1876" t="s">
        <v>366</v>
      </c>
      <c r="AI505" s="1876" t="s">
        <v>240</v>
      </c>
      <c r="AJ505" s="1876" t="s">
        <v>367</v>
      </c>
      <c r="AK505" s="1875" t="s">
        <v>368</v>
      </c>
      <c r="AL505" s="1876" t="s">
        <v>360</v>
      </c>
      <c r="AM505" s="1875" t="s">
        <v>154</v>
      </c>
    </row>
    <row r="506" spans="1:39" ht="79.2">
      <c r="A506" s="1875" t="s">
        <v>351</v>
      </c>
      <c r="B506" s="1875" t="s">
        <v>1017</v>
      </c>
      <c r="C506" s="1875" t="s">
        <v>651</v>
      </c>
      <c r="D506" s="1876" t="s">
        <v>154</v>
      </c>
      <c r="E506" s="1876" t="s">
        <v>354</v>
      </c>
      <c r="F506" s="1876" t="s">
        <v>355</v>
      </c>
      <c r="G506" s="1876" t="s">
        <v>356</v>
      </c>
      <c r="H506" s="1877">
        <v>1542.1191899999999</v>
      </c>
      <c r="I506" s="1877">
        <v>800</v>
      </c>
      <c r="J506" s="1876" t="s">
        <v>357</v>
      </c>
      <c r="K506" s="1878">
        <v>44460</v>
      </c>
      <c r="L506" s="1876" t="s">
        <v>358</v>
      </c>
      <c r="M506" s="1878">
        <v>48113</v>
      </c>
      <c r="N506" s="1876" t="s">
        <v>359</v>
      </c>
      <c r="O506" s="1880">
        <v>46286</v>
      </c>
      <c r="P506" s="1875" t="s">
        <v>360</v>
      </c>
      <c r="Q506" s="1875" t="s">
        <v>458</v>
      </c>
      <c r="R506" s="1875" t="s">
        <v>652</v>
      </c>
      <c r="S506" s="1876" t="s">
        <v>361</v>
      </c>
      <c r="T506" s="1879" t="s">
        <v>653</v>
      </c>
      <c r="U506" s="1876" t="s">
        <v>360</v>
      </c>
      <c r="V506" s="1876" t="s">
        <v>363</v>
      </c>
      <c r="W506" s="1876" t="s">
        <v>360</v>
      </c>
      <c r="X506" s="1876" t="s">
        <v>154</v>
      </c>
      <c r="Y506" s="1876" t="s">
        <v>364</v>
      </c>
      <c r="Z506" s="1876" t="s">
        <v>154</v>
      </c>
      <c r="AA506" s="1876" t="s">
        <v>154</v>
      </c>
      <c r="AB506" s="1876" t="s">
        <v>154</v>
      </c>
      <c r="AC506" s="1876" t="s">
        <v>154</v>
      </c>
      <c r="AD506" s="1876" t="s">
        <v>154</v>
      </c>
      <c r="AE506" s="1876" t="s">
        <v>154</v>
      </c>
      <c r="AF506" s="1876" t="s">
        <v>359</v>
      </c>
      <c r="AG506" s="1875" t="s">
        <v>365</v>
      </c>
      <c r="AH506" s="1876" t="s">
        <v>366</v>
      </c>
      <c r="AI506" s="1876" t="s">
        <v>240</v>
      </c>
      <c r="AJ506" s="1876" t="s">
        <v>367</v>
      </c>
      <c r="AK506" s="1875" t="s">
        <v>368</v>
      </c>
      <c r="AL506" s="1876" t="s">
        <v>360</v>
      </c>
      <c r="AM506" s="1875" t="s">
        <v>154</v>
      </c>
    </row>
    <row r="507" spans="1:39" ht="79.2">
      <c r="A507" s="1875" t="s">
        <v>351</v>
      </c>
      <c r="B507" s="1875" t="s">
        <v>1018</v>
      </c>
      <c r="C507" s="1875" t="s">
        <v>651</v>
      </c>
      <c r="D507" s="1876" t="s">
        <v>154</v>
      </c>
      <c r="E507" s="1876" t="s">
        <v>354</v>
      </c>
      <c r="F507" s="1876" t="s">
        <v>355</v>
      </c>
      <c r="G507" s="1876" t="s">
        <v>356</v>
      </c>
      <c r="H507" s="1877">
        <v>771.05960000000005</v>
      </c>
      <c r="I507" s="1877">
        <v>400</v>
      </c>
      <c r="J507" s="1876" t="s">
        <v>357</v>
      </c>
      <c r="K507" s="1878">
        <v>44460</v>
      </c>
      <c r="L507" s="1876" t="s">
        <v>358</v>
      </c>
      <c r="M507" s="1878">
        <v>48113</v>
      </c>
      <c r="N507" s="1876" t="s">
        <v>359</v>
      </c>
      <c r="O507" s="1880">
        <v>46286</v>
      </c>
      <c r="P507" s="1875" t="s">
        <v>360</v>
      </c>
      <c r="Q507" s="1875" t="s">
        <v>460</v>
      </c>
      <c r="R507" s="1875" t="s">
        <v>652</v>
      </c>
      <c r="S507" s="1876" t="s">
        <v>361</v>
      </c>
      <c r="T507" s="1879" t="s">
        <v>653</v>
      </c>
      <c r="U507" s="1876" t="s">
        <v>360</v>
      </c>
      <c r="V507" s="1876" t="s">
        <v>363</v>
      </c>
      <c r="W507" s="1876" t="s">
        <v>360</v>
      </c>
      <c r="X507" s="1876" t="s">
        <v>154</v>
      </c>
      <c r="Y507" s="1876" t="s">
        <v>364</v>
      </c>
      <c r="Z507" s="1876" t="s">
        <v>154</v>
      </c>
      <c r="AA507" s="1876" t="s">
        <v>154</v>
      </c>
      <c r="AB507" s="1876" t="s">
        <v>154</v>
      </c>
      <c r="AC507" s="1876" t="s">
        <v>154</v>
      </c>
      <c r="AD507" s="1876" t="s">
        <v>154</v>
      </c>
      <c r="AE507" s="1876" t="s">
        <v>154</v>
      </c>
      <c r="AF507" s="1876" t="s">
        <v>359</v>
      </c>
      <c r="AG507" s="1875" t="s">
        <v>365</v>
      </c>
      <c r="AH507" s="1876" t="s">
        <v>366</v>
      </c>
      <c r="AI507" s="1876" t="s">
        <v>240</v>
      </c>
      <c r="AJ507" s="1876" t="s">
        <v>367</v>
      </c>
      <c r="AK507" s="1875" t="s">
        <v>368</v>
      </c>
      <c r="AL507" s="1876" t="s">
        <v>360</v>
      </c>
      <c r="AM507" s="1875" t="s">
        <v>154</v>
      </c>
    </row>
    <row r="508" spans="1:39" ht="79.2">
      <c r="A508" s="1875" t="s">
        <v>351</v>
      </c>
      <c r="B508" s="1875" t="s">
        <v>1019</v>
      </c>
      <c r="C508" s="1875" t="s">
        <v>651</v>
      </c>
      <c r="D508" s="1876" t="s">
        <v>154</v>
      </c>
      <c r="E508" s="1876" t="s">
        <v>354</v>
      </c>
      <c r="F508" s="1876" t="s">
        <v>355</v>
      </c>
      <c r="G508" s="1876" t="s">
        <v>356</v>
      </c>
      <c r="H508" s="1877">
        <v>6168.4767599999996</v>
      </c>
      <c r="I508" s="1877">
        <v>3200</v>
      </c>
      <c r="J508" s="1876" t="s">
        <v>357</v>
      </c>
      <c r="K508" s="1878">
        <v>44460</v>
      </c>
      <c r="L508" s="1876" t="s">
        <v>358</v>
      </c>
      <c r="M508" s="1878">
        <v>48113</v>
      </c>
      <c r="N508" s="1876" t="s">
        <v>359</v>
      </c>
      <c r="O508" s="1880">
        <v>46286</v>
      </c>
      <c r="P508" s="1875" t="s">
        <v>360</v>
      </c>
      <c r="Q508" s="1875" t="s">
        <v>456</v>
      </c>
      <c r="R508" s="1875" t="s">
        <v>652</v>
      </c>
      <c r="S508" s="1876" t="s">
        <v>361</v>
      </c>
      <c r="T508" s="1879" t="s">
        <v>653</v>
      </c>
      <c r="U508" s="1876" t="s">
        <v>360</v>
      </c>
      <c r="V508" s="1876" t="s">
        <v>363</v>
      </c>
      <c r="W508" s="1876" t="s">
        <v>360</v>
      </c>
      <c r="X508" s="1876" t="s">
        <v>154</v>
      </c>
      <c r="Y508" s="1876" t="s">
        <v>364</v>
      </c>
      <c r="Z508" s="1876" t="s">
        <v>154</v>
      </c>
      <c r="AA508" s="1876" t="s">
        <v>154</v>
      </c>
      <c r="AB508" s="1876" t="s">
        <v>154</v>
      </c>
      <c r="AC508" s="1876" t="s">
        <v>154</v>
      </c>
      <c r="AD508" s="1876" t="s">
        <v>154</v>
      </c>
      <c r="AE508" s="1876" t="s">
        <v>154</v>
      </c>
      <c r="AF508" s="1876" t="s">
        <v>359</v>
      </c>
      <c r="AG508" s="1875" t="s">
        <v>365</v>
      </c>
      <c r="AH508" s="1876" t="s">
        <v>366</v>
      </c>
      <c r="AI508" s="1876" t="s">
        <v>240</v>
      </c>
      <c r="AJ508" s="1876" t="s">
        <v>367</v>
      </c>
      <c r="AK508" s="1875" t="s">
        <v>368</v>
      </c>
      <c r="AL508" s="1876" t="s">
        <v>360</v>
      </c>
      <c r="AM508" s="1875" t="s">
        <v>154</v>
      </c>
    </row>
    <row r="509" spans="1:39" ht="79.2">
      <c r="A509" s="1875" t="s">
        <v>351</v>
      </c>
      <c r="B509" s="1875" t="s">
        <v>1020</v>
      </c>
      <c r="C509" s="1875" t="s">
        <v>651</v>
      </c>
      <c r="D509" s="1876" t="s">
        <v>154</v>
      </c>
      <c r="E509" s="1876" t="s">
        <v>354</v>
      </c>
      <c r="F509" s="1876" t="s">
        <v>355</v>
      </c>
      <c r="G509" s="1876" t="s">
        <v>356</v>
      </c>
      <c r="H509" s="1877">
        <v>6939.5363600000001</v>
      </c>
      <c r="I509" s="1877">
        <v>3600</v>
      </c>
      <c r="J509" s="1876" t="s">
        <v>357</v>
      </c>
      <c r="K509" s="1878">
        <v>44460</v>
      </c>
      <c r="L509" s="1876" t="s">
        <v>358</v>
      </c>
      <c r="M509" s="1878">
        <v>48113</v>
      </c>
      <c r="N509" s="1876" t="s">
        <v>359</v>
      </c>
      <c r="O509" s="1880">
        <v>46286</v>
      </c>
      <c r="P509" s="1875" t="s">
        <v>360</v>
      </c>
      <c r="Q509" s="1875" t="s">
        <v>502</v>
      </c>
      <c r="R509" s="1875" t="s">
        <v>652</v>
      </c>
      <c r="S509" s="1876" t="s">
        <v>361</v>
      </c>
      <c r="T509" s="1879" t="s">
        <v>653</v>
      </c>
      <c r="U509" s="1876" t="s">
        <v>360</v>
      </c>
      <c r="V509" s="1876" t="s">
        <v>363</v>
      </c>
      <c r="W509" s="1876" t="s">
        <v>360</v>
      </c>
      <c r="X509" s="1876" t="s">
        <v>154</v>
      </c>
      <c r="Y509" s="1876" t="s">
        <v>364</v>
      </c>
      <c r="Z509" s="1876" t="s">
        <v>154</v>
      </c>
      <c r="AA509" s="1876" t="s">
        <v>154</v>
      </c>
      <c r="AB509" s="1876" t="s">
        <v>154</v>
      </c>
      <c r="AC509" s="1876" t="s">
        <v>154</v>
      </c>
      <c r="AD509" s="1876" t="s">
        <v>154</v>
      </c>
      <c r="AE509" s="1876" t="s">
        <v>154</v>
      </c>
      <c r="AF509" s="1876" t="s">
        <v>359</v>
      </c>
      <c r="AG509" s="1875" t="s">
        <v>365</v>
      </c>
      <c r="AH509" s="1876" t="s">
        <v>366</v>
      </c>
      <c r="AI509" s="1876" t="s">
        <v>240</v>
      </c>
      <c r="AJ509" s="1876" t="s">
        <v>367</v>
      </c>
      <c r="AK509" s="1875" t="s">
        <v>368</v>
      </c>
      <c r="AL509" s="1876" t="s">
        <v>360</v>
      </c>
      <c r="AM509" s="1875" t="s">
        <v>154</v>
      </c>
    </row>
    <row r="510" spans="1:39" ht="79.2">
      <c r="A510" s="1875" t="s">
        <v>351</v>
      </c>
      <c r="B510" s="1875" t="s">
        <v>1021</v>
      </c>
      <c r="C510" s="1875" t="s">
        <v>651</v>
      </c>
      <c r="D510" s="1876" t="s">
        <v>154</v>
      </c>
      <c r="E510" s="1876" t="s">
        <v>354</v>
      </c>
      <c r="F510" s="1876" t="s">
        <v>355</v>
      </c>
      <c r="G510" s="1876" t="s">
        <v>356</v>
      </c>
      <c r="H510" s="1877">
        <v>3855.4565499999999</v>
      </c>
      <c r="I510" s="1877">
        <v>2000</v>
      </c>
      <c r="J510" s="1876" t="s">
        <v>357</v>
      </c>
      <c r="K510" s="1878">
        <v>44460</v>
      </c>
      <c r="L510" s="1876" t="s">
        <v>358</v>
      </c>
      <c r="M510" s="1878">
        <v>48142</v>
      </c>
      <c r="N510" s="1876" t="s">
        <v>359</v>
      </c>
      <c r="O510" s="1880">
        <v>46316</v>
      </c>
      <c r="P510" s="1875" t="s">
        <v>360</v>
      </c>
      <c r="Q510" s="1875" t="s">
        <v>397</v>
      </c>
      <c r="R510" s="1875" t="s">
        <v>671</v>
      </c>
      <c r="S510" s="1876" t="s">
        <v>361</v>
      </c>
      <c r="T510" s="1879" t="s">
        <v>653</v>
      </c>
      <c r="U510" s="1876" t="s">
        <v>360</v>
      </c>
      <c r="V510" s="1876" t="s">
        <v>363</v>
      </c>
      <c r="W510" s="1876" t="s">
        <v>360</v>
      </c>
      <c r="X510" s="1876" t="s">
        <v>154</v>
      </c>
      <c r="Y510" s="1876" t="s">
        <v>364</v>
      </c>
      <c r="Z510" s="1876" t="s">
        <v>154</v>
      </c>
      <c r="AA510" s="1876" t="s">
        <v>154</v>
      </c>
      <c r="AB510" s="1876" t="s">
        <v>154</v>
      </c>
      <c r="AC510" s="1876" t="s">
        <v>154</v>
      </c>
      <c r="AD510" s="1876" t="s">
        <v>154</v>
      </c>
      <c r="AE510" s="1876" t="s">
        <v>154</v>
      </c>
      <c r="AF510" s="1876" t="s">
        <v>359</v>
      </c>
      <c r="AG510" s="1875" t="s">
        <v>365</v>
      </c>
      <c r="AH510" s="1876" t="s">
        <v>366</v>
      </c>
      <c r="AI510" s="1876" t="s">
        <v>240</v>
      </c>
      <c r="AJ510" s="1876" t="s">
        <v>367</v>
      </c>
      <c r="AK510" s="1875" t="s">
        <v>368</v>
      </c>
      <c r="AL510" s="1876" t="s">
        <v>360</v>
      </c>
      <c r="AM510" s="1875" t="s">
        <v>154</v>
      </c>
    </row>
    <row r="511" spans="1:39" ht="79.2">
      <c r="A511" s="1875" t="s">
        <v>351</v>
      </c>
      <c r="B511" s="1875" t="s">
        <v>1022</v>
      </c>
      <c r="C511" s="1875" t="s">
        <v>651</v>
      </c>
      <c r="D511" s="1876" t="s">
        <v>154</v>
      </c>
      <c r="E511" s="1876" t="s">
        <v>354</v>
      </c>
      <c r="F511" s="1876" t="s">
        <v>355</v>
      </c>
      <c r="G511" s="1876" t="s">
        <v>356</v>
      </c>
      <c r="H511" s="1877">
        <v>3855.4565499999999</v>
      </c>
      <c r="I511" s="1877">
        <v>2000</v>
      </c>
      <c r="J511" s="1876" t="s">
        <v>357</v>
      </c>
      <c r="K511" s="1878">
        <v>44460</v>
      </c>
      <c r="L511" s="1876" t="s">
        <v>358</v>
      </c>
      <c r="M511" s="1878">
        <v>48142</v>
      </c>
      <c r="N511" s="1876" t="s">
        <v>359</v>
      </c>
      <c r="O511" s="1880">
        <v>46316</v>
      </c>
      <c r="P511" s="1875" t="s">
        <v>360</v>
      </c>
      <c r="Q511" s="1875" t="s">
        <v>397</v>
      </c>
      <c r="R511" s="1875" t="s">
        <v>671</v>
      </c>
      <c r="S511" s="1876" t="s">
        <v>361</v>
      </c>
      <c r="T511" s="1879" t="s">
        <v>653</v>
      </c>
      <c r="U511" s="1876" t="s">
        <v>360</v>
      </c>
      <c r="V511" s="1876" t="s">
        <v>363</v>
      </c>
      <c r="W511" s="1876" t="s">
        <v>360</v>
      </c>
      <c r="X511" s="1876" t="s">
        <v>154</v>
      </c>
      <c r="Y511" s="1876" t="s">
        <v>364</v>
      </c>
      <c r="Z511" s="1876" t="s">
        <v>154</v>
      </c>
      <c r="AA511" s="1876" t="s">
        <v>154</v>
      </c>
      <c r="AB511" s="1876" t="s">
        <v>154</v>
      </c>
      <c r="AC511" s="1876" t="s">
        <v>154</v>
      </c>
      <c r="AD511" s="1876" t="s">
        <v>154</v>
      </c>
      <c r="AE511" s="1876" t="s">
        <v>154</v>
      </c>
      <c r="AF511" s="1876" t="s">
        <v>359</v>
      </c>
      <c r="AG511" s="1875" t="s">
        <v>365</v>
      </c>
      <c r="AH511" s="1876" t="s">
        <v>366</v>
      </c>
      <c r="AI511" s="1876" t="s">
        <v>240</v>
      </c>
      <c r="AJ511" s="1876" t="s">
        <v>367</v>
      </c>
      <c r="AK511" s="1875" t="s">
        <v>368</v>
      </c>
      <c r="AL511" s="1876" t="s">
        <v>360</v>
      </c>
      <c r="AM511" s="1875" t="s">
        <v>154</v>
      </c>
    </row>
    <row r="512" spans="1:39" ht="66">
      <c r="A512" s="1875" t="s">
        <v>351</v>
      </c>
      <c r="B512" s="1875" t="s">
        <v>1023</v>
      </c>
      <c r="C512" s="1875" t="s">
        <v>1024</v>
      </c>
      <c r="D512" s="1876" t="s">
        <v>154</v>
      </c>
      <c r="E512" s="1876" t="s">
        <v>371</v>
      </c>
      <c r="F512" s="1876" t="s">
        <v>355</v>
      </c>
      <c r="G512" s="1876" t="s">
        <v>356</v>
      </c>
      <c r="H512" s="1877">
        <v>671.14983000000007</v>
      </c>
      <c r="I512" s="1877">
        <v>600</v>
      </c>
      <c r="J512" s="1876" t="s">
        <v>357</v>
      </c>
      <c r="K512" s="1878">
        <v>44826</v>
      </c>
      <c r="L512" s="1876" t="s">
        <v>372</v>
      </c>
      <c r="M512" s="1878" t="s">
        <v>373</v>
      </c>
      <c r="N512" s="1876" t="s">
        <v>359</v>
      </c>
      <c r="O512" s="1880">
        <v>46675</v>
      </c>
      <c r="P512" s="1875" t="s">
        <v>360</v>
      </c>
      <c r="Q512" s="1875" t="s">
        <v>386</v>
      </c>
      <c r="R512" s="1875" t="s">
        <v>1025</v>
      </c>
      <c r="S512" s="1876" t="s">
        <v>361</v>
      </c>
      <c r="T512" s="1879" t="s">
        <v>1026</v>
      </c>
      <c r="U512" s="1876" t="s">
        <v>360</v>
      </c>
      <c r="V512" s="1876" t="s">
        <v>377</v>
      </c>
      <c r="W512" s="1876" t="s">
        <v>360</v>
      </c>
      <c r="X512" s="1876" t="s">
        <v>378</v>
      </c>
      <c r="Y512" s="1876" t="s">
        <v>364</v>
      </c>
      <c r="Z512" s="1876" t="s">
        <v>154</v>
      </c>
      <c r="AA512" s="1876" t="s">
        <v>154</v>
      </c>
      <c r="AB512" s="1876" t="s">
        <v>154</v>
      </c>
      <c r="AC512" s="1876" t="s">
        <v>154</v>
      </c>
      <c r="AD512" s="1876" t="s">
        <v>154</v>
      </c>
      <c r="AE512" s="1876" t="s">
        <v>154</v>
      </c>
      <c r="AF512" s="1876" t="s">
        <v>359</v>
      </c>
      <c r="AG512" s="1875" t="s">
        <v>1027</v>
      </c>
      <c r="AH512" s="1876" t="s">
        <v>380</v>
      </c>
      <c r="AI512" s="1876" t="s">
        <v>240</v>
      </c>
      <c r="AJ512" s="1876" t="s">
        <v>367</v>
      </c>
      <c r="AK512" s="1875" t="s">
        <v>381</v>
      </c>
      <c r="AL512" s="1876" t="s">
        <v>360</v>
      </c>
      <c r="AM512" s="1875" t="s">
        <v>154</v>
      </c>
    </row>
    <row r="513" spans="1:39" ht="66">
      <c r="A513" s="1875" t="s">
        <v>351</v>
      </c>
      <c r="B513" s="1875" t="s">
        <v>1028</v>
      </c>
      <c r="C513" s="1875" t="s">
        <v>1024</v>
      </c>
      <c r="D513" s="1876" t="s">
        <v>154</v>
      </c>
      <c r="E513" s="1876" t="s">
        <v>371</v>
      </c>
      <c r="F513" s="1876" t="s">
        <v>355</v>
      </c>
      <c r="G513" s="1876" t="s">
        <v>356</v>
      </c>
      <c r="H513" s="1877">
        <v>7382.64815</v>
      </c>
      <c r="I513" s="1877">
        <v>6600</v>
      </c>
      <c r="J513" s="1876" t="s">
        <v>357</v>
      </c>
      <c r="K513" s="1878">
        <v>44826</v>
      </c>
      <c r="L513" s="1876" t="s">
        <v>372</v>
      </c>
      <c r="M513" s="1878" t="s">
        <v>373</v>
      </c>
      <c r="N513" s="1876" t="s">
        <v>359</v>
      </c>
      <c r="O513" s="1880">
        <v>46675</v>
      </c>
      <c r="P513" s="1875" t="s">
        <v>360</v>
      </c>
      <c r="Q513" s="1875" t="s">
        <v>1029</v>
      </c>
      <c r="R513" s="1875" t="s">
        <v>1025</v>
      </c>
      <c r="S513" s="1876" t="s">
        <v>361</v>
      </c>
      <c r="T513" s="1879" t="s">
        <v>1026</v>
      </c>
      <c r="U513" s="1876" t="s">
        <v>360</v>
      </c>
      <c r="V513" s="1876" t="s">
        <v>377</v>
      </c>
      <c r="W513" s="1876" t="s">
        <v>360</v>
      </c>
      <c r="X513" s="1876" t="s">
        <v>378</v>
      </c>
      <c r="Y513" s="1876" t="s">
        <v>364</v>
      </c>
      <c r="Z513" s="1876" t="s">
        <v>154</v>
      </c>
      <c r="AA513" s="1876" t="s">
        <v>154</v>
      </c>
      <c r="AB513" s="1876" t="s">
        <v>154</v>
      </c>
      <c r="AC513" s="1876" t="s">
        <v>154</v>
      </c>
      <c r="AD513" s="1876" t="s">
        <v>154</v>
      </c>
      <c r="AE513" s="1876" t="s">
        <v>154</v>
      </c>
      <c r="AF513" s="1876" t="s">
        <v>359</v>
      </c>
      <c r="AG513" s="1875" t="s">
        <v>1027</v>
      </c>
      <c r="AH513" s="1876" t="s">
        <v>380</v>
      </c>
      <c r="AI513" s="1876" t="s">
        <v>240</v>
      </c>
      <c r="AJ513" s="1876" t="s">
        <v>367</v>
      </c>
      <c r="AK513" s="1875" t="s">
        <v>381</v>
      </c>
      <c r="AL513" s="1876" t="s">
        <v>360</v>
      </c>
      <c r="AM513" s="1875" t="s">
        <v>154</v>
      </c>
    </row>
    <row r="514" spans="1:39" ht="66">
      <c r="A514" s="1875" t="s">
        <v>351</v>
      </c>
      <c r="B514" s="1875" t="s">
        <v>1030</v>
      </c>
      <c r="C514" s="1875" t="s">
        <v>1024</v>
      </c>
      <c r="D514" s="1876" t="s">
        <v>154</v>
      </c>
      <c r="E514" s="1876" t="s">
        <v>371</v>
      </c>
      <c r="F514" s="1876" t="s">
        <v>355</v>
      </c>
      <c r="G514" s="1876" t="s">
        <v>356</v>
      </c>
      <c r="H514" s="1877">
        <v>1006.72475</v>
      </c>
      <c r="I514" s="1877">
        <v>900</v>
      </c>
      <c r="J514" s="1876" t="s">
        <v>357</v>
      </c>
      <c r="K514" s="1878">
        <v>44826</v>
      </c>
      <c r="L514" s="1876" t="s">
        <v>372</v>
      </c>
      <c r="M514" s="1878" t="s">
        <v>373</v>
      </c>
      <c r="N514" s="1876" t="s">
        <v>359</v>
      </c>
      <c r="O514" s="1880">
        <v>46675</v>
      </c>
      <c r="P514" s="1875" t="s">
        <v>360</v>
      </c>
      <c r="Q514" s="1875" t="s">
        <v>600</v>
      </c>
      <c r="R514" s="1875" t="s">
        <v>1025</v>
      </c>
      <c r="S514" s="1876" t="s">
        <v>361</v>
      </c>
      <c r="T514" s="1879" t="s">
        <v>1026</v>
      </c>
      <c r="U514" s="1876" t="s">
        <v>360</v>
      </c>
      <c r="V514" s="1876" t="s">
        <v>377</v>
      </c>
      <c r="W514" s="1876" t="s">
        <v>360</v>
      </c>
      <c r="X514" s="1876" t="s">
        <v>378</v>
      </c>
      <c r="Y514" s="1876" t="s">
        <v>364</v>
      </c>
      <c r="Z514" s="1876" t="s">
        <v>154</v>
      </c>
      <c r="AA514" s="1876" t="s">
        <v>154</v>
      </c>
      <c r="AB514" s="1876" t="s">
        <v>154</v>
      </c>
      <c r="AC514" s="1876" t="s">
        <v>154</v>
      </c>
      <c r="AD514" s="1876" t="s">
        <v>154</v>
      </c>
      <c r="AE514" s="1876" t="s">
        <v>154</v>
      </c>
      <c r="AF514" s="1876" t="s">
        <v>359</v>
      </c>
      <c r="AG514" s="1875" t="s">
        <v>1027</v>
      </c>
      <c r="AH514" s="1876" t="s">
        <v>380</v>
      </c>
      <c r="AI514" s="1876" t="s">
        <v>240</v>
      </c>
      <c r="AJ514" s="1876" t="s">
        <v>367</v>
      </c>
      <c r="AK514" s="1875" t="s">
        <v>381</v>
      </c>
      <c r="AL514" s="1876" t="s">
        <v>360</v>
      </c>
      <c r="AM514" s="1875" t="s">
        <v>154</v>
      </c>
    </row>
    <row r="515" spans="1:39" ht="66">
      <c r="A515" s="1875" t="s">
        <v>351</v>
      </c>
      <c r="B515" s="1875" t="s">
        <v>1031</v>
      </c>
      <c r="C515" s="1875" t="s">
        <v>1024</v>
      </c>
      <c r="D515" s="1876" t="s">
        <v>154</v>
      </c>
      <c r="E515" s="1876" t="s">
        <v>371</v>
      </c>
      <c r="F515" s="1876" t="s">
        <v>355</v>
      </c>
      <c r="G515" s="1876" t="s">
        <v>356</v>
      </c>
      <c r="H515" s="1877">
        <v>1006.72475</v>
      </c>
      <c r="I515" s="1877">
        <v>900</v>
      </c>
      <c r="J515" s="1876" t="s">
        <v>357</v>
      </c>
      <c r="K515" s="1878">
        <v>44826</v>
      </c>
      <c r="L515" s="1876" t="s">
        <v>372</v>
      </c>
      <c r="M515" s="1878" t="s">
        <v>373</v>
      </c>
      <c r="N515" s="1876" t="s">
        <v>359</v>
      </c>
      <c r="O515" s="1880">
        <v>46675</v>
      </c>
      <c r="P515" s="1875" t="s">
        <v>360</v>
      </c>
      <c r="Q515" s="1875" t="s">
        <v>600</v>
      </c>
      <c r="R515" s="1875" t="s">
        <v>1025</v>
      </c>
      <c r="S515" s="1876" t="s">
        <v>361</v>
      </c>
      <c r="T515" s="1879" t="s">
        <v>1026</v>
      </c>
      <c r="U515" s="1876" t="s">
        <v>360</v>
      </c>
      <c r="V515" s="1876" t="s">
        <v>377</v>
      </c>
      <c r="W515" s="1876" t="s">
        <v>360</v>
      </c>
      <c r="X515" s="1876" t="s">
        <v>378</v>
      </c>
      <c r="Y515" s="1876" t="s">
        <v>364</v>
      </c>
      <c r="Z515" s="1876" t="s">
        <v>154</v>
      </c>
      <c r="AA515" s="1876" t="s">
        <v>154</v>
      </c>
      <c r="AB515" s="1876" t="s">
        <v>154</v>
      </c>
      <c r="AC515" s="1876" t="s">
        <v>154</v>
      </c>
      <c r="AD515" s="1876" t="s">
        <v>154</v>
      </c>
      <c r="AE515" s="1876" t="s">
        <v>154</v>
      </c>
      <c r="AF515" s="1876" t="s">
        <v>359</v>
      </c>
      <c r="AG515" s="1875" t="s">
        <v>1027</v>
      </c>
      <c r="AH515" s="1876" t="s">
        <v>380</v>
      </c>
      <c r="AI515" s="1876" t="s">
        <v>240</v>
      </c>
      <c r="AJ515" s="1876" t="s">
        <v>367</v>
      </c>
      <c r="AK515" s="1875" t="s">
        <v>381</v>
      </c>
      <c r="AL515" s="1876" t="s">
        <v>360</v>
      </c>
      <c r="AM515" s="1875" t="s">
        <v>154</v>
      </c>
    </row>
    <row r="516" spans="1:39" ht="66">
      <c r="A516" s="1875" t="s">
        <v>351</v>
      </c>
      <c r="B516" s="1875" t="s">
        <v>1032</v>
      </c>
      <c r="C516" s="1875" t="s">
        <v>1024</v>
      </c>
      <c r="D516" s="1876" t="s">
        <v>154</v>
      </c>
      <c r="E516" s="1876" t="s">
        <v>371</v>
      </c>
      <c r="F516" s="1876" t="s">
        <v>355</v>
      </c>
      <c r="G516" s="1876" t="s">
        <v>356</v>
      </c>
      <c r="H516" s="1877">
        <v>335.57492000000002</v>
      </c>
      <c r="I516" s="1877">
        <v>300</v>
      </c>
      <c r="J516" s="1876" t="s">
        <v>357</v>
      </c>
      <c r="K516" s="1878">
        <v>44826</v>
      </c>
      <c r="L516" s="1876" t="s">
        <v>372</v>
      </c>
      <c r="M516" s="1878" t="s">
        <v>373</v>
      </c>
      <c r="N516" s="1876" t="s">
        <v>359</v>
      </c>
      <c r="O516" s="1880">
        <v>46675</v>
      </c>
      <c r="P516" s="1875" t="s">
        <v>360</v>
      </c>
      <c r="Q516" s="1875" t="s">
        <v>531</v>
      </c>
      <c r="R516" s="1875" t="s">
        <v>1025</v>
      </c>
      <c r="S516" s="1876" t="s">
        <v>361</v>
      </c>
      <c r="T516" s="1879" t="s">
        <v>1026</v>
      </c>
      <c r="U516" s="1876" t="s">
        <v>360</v>
      </c>
      <c r="V516" s="1876" t="s">
        <v>377</v>
      </c>
      <c r="W516" s="1876" t="s">
        <v>360</v>
      </c>
      <c r="X516" s="1876" t="s">
        <v>378</v>
      </c>
      <c r="Y516" s="1876" t="s">
        <v>364</v>
      </c>
      <c r="Z516" s="1876" t="s">
        <v>154</v>
      </c>
      <c r="AA516" s="1876" t="s">
        <v>154</v>
      </c>
      <c r="AB516" s="1876" t="s">
        <v>154</v>
      </c>
      <c r="AC516" s="1876" t="s">
        <v>154</v>
      </c>
      <c r="AD516" s="1876" t="s">
        <v>154</v>
      </c>
      <c r="AE516" s="1876" t="s">
        <v>154</v>
      </c>
      <c r="AF516" s="1876" t="s">
        <v>359</v>
      </c>
      <c r="AG516" s="1875" t="s">
        <v>1027</v>
      </c>
      <c r="AH516" s="1876" t="s">
        <v>380</v>
      </c>
      <c r="AI516" s="1876" t="s">
        <v>240</v>
      </c>
      <c r="AJ516" s="1876" t="s">
        <v>367</v>
      </c>
      <c r="AK516" s="1875" t="s">
        <v>381</v>
      </c>
      <c r="AL516" s="1876" t="s">
        <v>360</v>
      </c>
      <c r="AM516" s="1875" t="s">
        <v>154</v>
      </c>
    </row>
    <row r="517" spans="1:39" ht="66">
      <c r="A517" s="1875" t="s">
        <v>351</v>
      </c>
      <c r="B517" s="1875" t="s">
        <v>1033</v>
      </c>
      <c r="C517" s="1875" t="s">
        <v>1024</v>
      </c>
      <c r="D517" s="1876" t="s">
        <v>154</v>
      </c>
      <c r="E517" s="1876" t="s">
        <v>371</v>
      </c>
      <c r="F517" s="1876" t="s">
        <v>355</v>
      </c>
      <c r="G517" s="1876" t="s">
        <v>356</v>
      </c>
      <c r="H517" s="1877">
        <v>1677.8745799999999</v>
      </c>
      <c r="I517" s="1877">
        <v>1500</v>
      </c>
      <c r="J517" s="1876" t="s">
        <v>357</v>
      </c>
      <c r="K517" s="1878">
        <v>44826</v>
      </c>
      <c r="L517" s="1876" t="s">
        <v>372</v>
      </c>
      <c r="M517" s="1878" t="s">
        <v>373</v>
      </c>
      <c r="N517" s="1876" t="s">
        <v>359</v>
      </c>
      <c r="O517" s="1880">
        <v>46675</v>
      </c>
      <c r="P517" s="1875" t="s">
        <v>360</v>
      </c>
      <c r="Q517" s="1875" t="s">
        <v>399</v>
      </c>
      <c r="R517" s="1875" t="s">
        <v>1025</v>
      </c>
      <c r="S517" s="1876" t="s">
        <v>361</v>
      </c>
      <c r="T517" s="1879" t="s">
        <v>1026</v>
      </c>
      <c r="U517" s="1876" t="s">
        <v>360</v>
      </c>
      <c r="V517" s="1876" t="s">
        <v>377</v>
      </c>
      <c r="W517" s="1876" t="s">
        <v>360</v>
      </c>
      <c r="X517" s="1876" t="s">
        <v>378</v>
      </c>
      <c r="Y517" s="1876" t="s">
        <v>364</v>
      </c>
      <c r="Z517" s="1876" t="s">
        <v>154</v>
      </c>
      <c r="AA517" s="1876" t="s">
        <v>154</v>
      </c>
      <c r="AB517" s="1876" t="s">
        <v>154</v>
      </c>
      <c r="AC517" s="1876" t="s">
        <v>154</v>
      </c>
      <c r="AD517" s="1876" t="s">
        <v>154</v>
      </c>
      <c r="AE517" s="1876" t="s">
        <v>154</v>
      </c>
      <c r="AF517" s="1876" t="s">
        <v>359</v>
      </c>
      <c r="AG517" s="1875" t="s">
        <v>1027</v>
      </c>
      <c r="AH517" s="1876" t="s">
        <v>380</v>
      </c>
      <c r="AI517" s="1876" t="s">
        <v>240</v>
      </c>
      <c r="AJ517" s="1876" t="s">
        <v>367</v>
      </c>
      <c r="AK517" s="1875" t="s">
        <v>381</v>
      </c>
      <c r="AL517" s="1876" t="s">
        <v>360</v>
      </c>
      <c r="AM517" s="1875" t="s">
        <v>154</v>
      </c>
    </row>
    <row r="518" spans="1:39" ht="66">
      <c r="A518" s="1875" t="s">
        <v>351</v>
      </c>
      <c r="B518" s="1875" t="s">
        <v>1034</v>
      </c>
      <c r="C518" s="1875" t="s">
        <v>1024</v>
      </c>
      <c r="D518" s="1876" t="s">
        <v>154</v>
      </c>
      <c r="E518" s="1876" t="s">
        <v>371</v>
      </c>
      <c r="F518" s="1876" t="s">
        <v>355</v>
      </c>
      <c r="G518" s="1876" t="s">
        <v>356</v>
      </c>
      <c r="H518" s="1877">
        <v>52014.111969999998</v>
      </c>
      <c r="I518" s="1877">
        <v>46500</v>
      </c>
      <c r="J518" s="1876" t="s">
        <v>357</v>
      </c>
      <c r="K518" s="1878">
        <v>44826</v>
      </c>
      <c r="L518" s="1876" t="s">
        <v>372</v>
      </c>
      <c r="M518" s="1878" t="s">
        <v>373</v>
      </c>
      <c r="N518" s="1876" t="s">
        <v>359</v>
      </c>
      <c r="O518" s="1880">
        <v>46675</v>
      </c>
      <c r="P518" s="1875" t="s">
        <v>360</v>
      </c>
      <c r="Q518" s="1875" t="s">
        <v>1035</v>
      </c>
      <c r="R518" s="1875" t="s">
        <v>1025</v>
      </c>
      <c r="S518" s="1876" t="s">
        <v>361</v>
      </c>
      <c r="T518" s="1879" t="s">
        <v>1026</v>
      </c>
      <c r="U518" s="1876" t="s">
        <v>360</v>
      </c>
      <c r="V518" s="1876" t="s">
        <v>377</v>
      </c>
      <c r="W518" s="1876" t="s">
        <v>360</v>
      </c>
      <c r="X518" s="1876" t="s">
        <v>378</v>
      </c>
      <c r="Y518" s="1876" t="s">
        <v>364</v>
      </c>
      <c r="Z518" s="1876" t="s">
        <v>154</v>
      </c>
      <c r="AA518" s="1876" t="s">
        <v>154</v>
      </c>
      <c r="AB518" s="1876" t="s">
        <v>154</v>
      </c>
      <c r="AC518" s="1876" t="s">
        <v>154</v>
      </c>
      <c r="AD518" s="1876" t="s">
        <v>154</v>
      </c>
      <c r="AE518" s="1876" t="s">
        <v>154</v>
      </c>
      <c r="AF518" s="1876" t="s">
        <v>359</v>
      </c>
      <c r="AG518" s="1875" t="s">
        <v>1027</v>
      </c>
      <c r="AH518" s="1876" t="s">
        <v>380</v>
      </c>
      <c r="AI518" s="1876" t="s">
        <v>240</v>
      </c>
      <c r="AJ518" s="1876" t="s">
        <v>367</v>
      </c>
      <c r="AK518" s="1875" t="s">
        <v>381</v>
      </c>
      <c r="AL518" s="1876" t="s">
        <v>360</v>
      </c>
      <c r="AM518" s="1875" t="s">
        <v>154</v>
      </c>
    </row>
    <row r="519" spans="1:39" ht="66">
      <c r="A519" s="1875" t="s">
        <v>351</v>
      </c>
      <c r="B519" s="1875" t="s">
        <v>1036</v>
      </c>
      <c r="C519" s="1875" t="s">
        <v>1024</v>
      </c>
      <c r="D519" s="1876" t="s">
        <v>154</v>
      </c>
      <c r="E519" s="1876" t="s">
        <v>371</v>
      </c>
      <c r="F519" s="1876" t="s">
        <v>355</v>
      </c>
      <c r="G519" s="1876" t="s">
        <v>356</v>
      </c>
      <c r="H519" s="1877">
        <v>1006.72475</v>
      </c>
      <c r="I519" s="1877">
        <v>900</v>
      </c>
      <c r="J519" s="1876" t="s">
        <v>357</v>
      </c>
      <c r="K519" s="1878">
        <v>44826</v>
      </c>
      <c r="L519" s="1876" t="s">
        <v>372</v>
      </c>
      <c r="M519" s="1878" t="s">
        <v>373</v>
      </c>
      <c r="N519" s="1876" t="s">
        <v>359</v>
      </c>
      <c r="O519" s="1880">
        <v>46675</v>
      </c>
      <c r="P519" s="1875" t="s">
        <v>360</v>
      </c>
      <c r="Q519" s="1875" t="s">
        <v>600</v>
      </c>
      <c r="R519" s="1875" t="s">
        <v>1025</v>
      </c>
      <c r="S519" s="1876" t="s">
        <v>361</v>
      </c>
      <c r="T519" s="1879" t="s">
        <v>1026</v>
      </c>
      <c r="U519" s="1876" t="s">
        <v>360</v>
      </c>
      <c r="V519" s="1876" t="s">
        <v>377</v>
      </c>
      <c r="W519" s="1876" t="s">
        <v>360</v>
      </c>
      <c r="X519" s="1876" t="s">
        <v>378</v>
      </c>
      <c r="Y519" s="1876" t="s">
        <v>364</v>
      </c>
      <c r="Z519" s="1876" t="s">
        <v>154</v>
      </c>
      <c r="AA519" s="1876" t="s">
        <v>154</v>
      </c>
      <c r="AB519" s="1876" t="s">
        <v>154</v>
      </c>
      <c r="AC519" s="1876" t="s">
        <v>154</v>
      </c>
      <c r="AD519" s="1876" t="s">
        <v>154</v>
      </c>
      <c r="AE519" s="1876" t="s">
        <v>154</v>
      </c>
      <c r="AF519" s="1876" t="s">
        <v>359</v>
      </c>
      <c r="AG519" s="1875" t="s">
        <v>1027</v>
      </c>
      <c r="AH519" s="1876" t="s">
        <v>380</v>
      </c>
      <c r="AI519" s="1876" t="s">
        <v>240</v>
      </c>
      <c r="AJ519" s="1876" t="s">
        <v>367</v>
      </c>
      <c r="AK519" s="1875" t="s">
        <v>381</v>
      </c>
      <c r="AL519" s="1876" t="s">
        <v>360</v>
      </c>
      <c r="AM519" s="1875" t="s">
        <v>154</v>
      </c>
    </row>
    <row r="520" spans="1:39" ht="66">
      <c r="A520" s="1875" t="s">
        <v>351</v>
      </c>
      <c r="B520" s="1875" t="s">
        <v>1037</v>
      </c>
      <c r="C520" s="1875" t="s">
        <v>1024</v>
      </c>
      <c r="D520" s="1876" t="s">
        <v>154</v>
      </c>
      <c r="E520" s="1876" t="s">
        <v>371</v>
      </c>
      <c r="F520" s="1876" t="s">
        <v>355</v>
      </c>
      <c r="G520" s="1876" t="s">
        <v>356</v>
      </c>
      <c r="H520" s="1877">
        <v>20470.069869999999</v>
      </c>
      <c r="I520" s="1877">
        <v>18300</v>
      </c>
      <c r="J520" s="1876" t="s">
        <v>357</v>
      </c>
      <c r="K520" s="1878">
        <v>44826</v>
      </c>
      <c r="L520" s="1876" t="s">
        <v>372</v>
      </c>
      <c r="M520" s="1878" t="s">
        <v>373</v>
      </c>
      <c r="N520" s="1876" t="s">
        <v>359</v>
      </c>
      <c r="O520" s="1880">
        <v>46675</v>
      </c>
      <c r="P520" s="1875" t="s">
        <v>360</v>
      </c>
      <c r="Q520" s="1875" t="s">
        <v>1038</v>
      </c>
      <c r="R520" s="1875" t="s">
        <v>1025</v>
      </c>
      <c r="S520" s="1876" t="s">
        <v>361</v>
      </c>
      <c r="T520" s="1879" t="s">
        <v>1026</v>
      </c>
      <c r="U520" s="1876" t="s">
        <v>360</v>
      </c>
      <c r="V520" s="1876" t="s">
        <v>377</v>
      </c>
      <c r="W520" s="1876" t="s">
        <v>360</v>
      </c>
      <c r="X520" s="1876" t="s">
        <v>378</v>
      </c>
      <c r="Y520" s="1876" t="s">
        <v>364</v>
      </c>
      <c r="Z520" s="1876" t="s">
        <v>154</v>
      </c>
      <c r="AA520" s="1876" t="s">
        <v>154</v>
      </c>
      <c r="AB520" s="1876" t="s">
        <v>154</v>
      </c>
      <c r="AC520" s="1876" t="s">
        <v>154</v>
      </c>
      <c r="AD520" s="1876" t="s">
        <v>154</v>
      </c>
      <c r="AE520" s="1876" t="s">
        <v>154</v>
      </c>
      <c r="AF520" s="1876" t="s">
        <v>359</v>
      </c>
      <c r="AG520" s="1875" t="s">
        <v>1027</v>
      </c>
      <c r="AH520" s="1876" t="s">
        <v>380</v>
      </c>
      <c r="AI520" s="1876" t="s">
        <v>240</v>
      </c>
      <c r="AJ520" s="1876" t="s">
        <v>367</v>
      </c>
      <c r="AK520" s="1875" t="s">
        <v>381</v>
      </c>
      <c r="AL520" s="1876" t="s">
        <v>360</v>
      </c>
      <c r="AM520" s="1875" t="s">
        <v>154</v>
      </c>
    </row>
    <row r="521" spans="1:39" ht="66">
      <c r="A521" s="1875" t="s">
        <v>351</v>
      </c>
      <c r="B521" s="1875" t="s">
        <v>1039</v>
      </c>
      <c r="C521" s="1875" t="s">
        <v>1024</v>
      </c>
      <c r="D521" s="1876" t="s">
        <v>154</v>
      </c>
      <c r="E521" s="1876" t="s">
        <v>371</v>
      </c>
      <c r="F521" s="1876" t="s">
        <v>355</v>
      </c>
      <c r="G521" s="1876" t="s">
        <v>356</v>
      </c>
      <c r="H521" s="1877">
        <v>6040.3484900000003</v>
      </c>
      <c r="I521" s="1877">
        <v>5400</v>
      </c>
      <c r="J521" s="1876" t="s">
        <v>357</v>
      </c>
      <c r="K521" s="1878">
        <v>44826</v>
      </c>
      <c r="L521" s="1876" t="s">
        <v>372</v>
      </c>
      <c r="M521" s="1878" t="s">
        <v>373</v>
      </c>
      <c r="N521" s="1876" t="s">
        <v>359</v>
      </c>
      <c r="O521" s="1880">
        <v>46675</v>
      </c>
      <c r="P521" s="1875" t="s">
        <v>360</v>
      </c>
      <c r="Q521" s="1875" t="s">
        <v>1040</v>
      </c>
      <c r="R521" s="1875" t="s">
        <v>1025</v>
      </c>
      <c r="S521" s="1876" t="s">
        <v>361</v>
      </c>
      <c r="T521" s="1879" t="s">
        <v>1026</v>
      </c>
      <c r="U521" s="1876" t="s">
        <v>360</v>
      </c>
      <c r="V521" s="1876" t="s">
        <v>377</v>
      </c>
      <c r="W521" s="1876" t="s">
        <v>360</v>
      </c>
      <c r="X521" s="1876" t="s">
        <v>378</v>
      </c>
      <c r="Y521" s="1876" t="s">
        <v>364</v>
      </c>
      <c r="Z521" s="1876" t="s">
        <v>154</v>
      </c>
      <c r="AA521" s="1876" t="s">
        <v>154</v>
      </c>
      <c r="AB521" s="1876" t="s">
        <v>154</v>
      </c>
      <c r="AC521" s="1876" t="s">
        <v>154</v>
      </c>
      <c r="AD521" s="1876" t="s">
        <v>154</v>
      </c>
      <c r="AE521" s="1876" t="s">
        <v>154</v>
      </c>
      <c r="AF521" s="1876" t="s">
        <v>359</v>
      </c>
      <c r="AG521" s="1875" t="s">
        <v>1027</v>
      </c>
      <c r="AH521" s="1876" t="s">
        <v>380</v>
      </c>
      <c r="AI521" s="1876" t="s">
        <v>240</v>
      </c>
      <c r="AJ521" s="1876" t="s">
        <v>367</v>
      </c>
      <c r="AK521" s="1875" t="s">
        <v>381</v>
      </c>
      <c r="AL521" s="1876" t="s">
        <v>360</v>
      </c>
      <c r="AM521" s="1875" t="s">
        <v>154</v>
      </c>
    </row>
    <row r="522" spans="1:39" ht="66">
      <c r="A522" s="1875" t="s">
        <v>351</v>
      </c>
      <c r="B522" s="1875" t="s">
        <v>1041</v>
      </c>
      <c r="C522" s="1875" t="s">
        <v>1024</v>
      </c>
      <c r="D522" s="1876" t="s">
        <v>154</v>
      </c>
      <c r="E522" s="1876" t="s">
        <v>371</v>
      </c>
      <c r="F522" s="1876" t="s">
        <v>355</v>
      </c>
      <c r="G522" s="1876" t="s">
        <v>356</v>
      </c>
      <c r="H522" s="1877">
        <v>6711.4983199999997</v>
      </c>
      <c r="I522" s="1877">
        <v>6000</v>
      </c>
      <c r="J522" s="1876" t="s">
        <v>357</v>
      </c>
      <c r="K522" s="1878">
        <v>44826</v>
      </c>
      <c r="L522" s="1876" t="s">
        <v>372</v>
      </c>
      <c r="M522" s="1878" t="s">
        <v>373</v>
      </c>
      <c r="N522" s="1876" t="s">
        <v>359</v>
      </c>
      <c r="O522" s="1880">
        <v>46675</v>
      </c>
      <c r="P522" s="1875" t="s">
        <v>360</v>
      </c>
      <c r="Q522" s="1875" t="s">
        <v>409</v>
      </c>
      <c r="R522" s="1875" t="s">
        <v>1025</v>
      </c>
      <c r="S522" s="1876" t="s">
        <v>361</v>
      </c>
      <c r="T522" s="1879" t="s">
        <v>1026</v>
      </c>
      <c r="U522" s="1876" t="s">
        <v>360</v>
      </c>
      <c r="V522" s="1876" t="s">
        <v>377</v>
      </c>
      <c r="W522" s="1876" t="s">
        <v>360</v>
      </c>
      <c r="X522" s="1876" t="s">
        <v>378</v>
      </c>
      <c r="Y522" s="1876" t="s">
        <v>364</v>
      </c>
      <c r="Z522" s="1876" t="s">
        <v>154</v>
      </c>
      <c r="AA522" s="1876" t="s">
        <v>154</v>
      </c>
      <c r="AB522" s="1876" t="s">
        <v>154</v>
      </c>
      <c r="AC522" s="1876" t="s">
        <v>154</v>
      </c>
      <c r="AD522" s="1876" t="s">
        <v>154</v>
      </c>
      <c r="AE522" s="1876" t="s">
        <v>154</v>
      </c>
      <c r="AF522" s="1876" t="s">
        <v>359</v>
      </c>
      <c r="AG522" s="1875" t="s">
        <v>1027</v>
      </c>
      <c r="AH522" s="1876" t="s">
        <v>380</v>
      </c>
      <c r="AI522" s="1876" t="s">
        <v>240</v>
      </c>
      <c r="AJ522" s="1876" t="s">
        <v>367</v>
      </c>
      <c r="AK522" s="1875" t="s">
        <v>381</v>
      </c>
      <c r="AL522" s="1876" t="s">
        <v>360</v>
      </c>
      <c r="AM522" s="1875" t="s">
        <v>154</v>
      </c>
    </row>
    <row r="523" spans="1:39" ht="66">
      <c r="A523" s="1875" t="s">
        <v>351</v>
      </c>
      <c r="B523" s="1875" t="s">
        <v>1042</v>
      </c>
      <c r="C523" s="1875" t="s">
        <v>1024</v>
      </c>
      <c r="D523" s="1876" t="s">
        <v>154</v>
      </c>
      <c r="E523" s="1876" t="s">
        <v>371</v>
      </c>
      <c r="F523" s="1876" t="s">
        <v>355</v>
      </c>
      <c r="G523" s="1876" t="s">
        <v>356</v>
      </c>
      <c r="H523" s="1877">
        <v>7718.22307</v>
      </c>
      <c r="I523" s="1877">
        <v>6900</v>
      </c>
      <c r="J523" s="1876" t="s">
        <v>357</v>
      </c>
      <c r="K523" s="1878">
        <v>44826</v>
      </c>
      <c r="L523" s="1876" t="s">
        <v>372</v>
      </c>
      <c r="M523" s="1878" t="s">
        <v>373</v>
      </c>
      <c r="N523" s="1876" t="s">
        <v>359</v>
      </c>
      <c r="O523" s="1880">
        <v>46675</v>
      </c>
      <c r="P523" s="1875" t="s">
        <v>360</v>
      </c>
      <c r="Q523" s="1875" t="s">
        <v>1043</v>
      </c>
      <c r="R523" s="1875" t="s">
        <v>1025</v>
      </c>
      <c r="S523" s="1876" t="s">
        <v>361</v>
      </c>
      <c r="T523" s="1879" t="s">
        <v>1026</v>
      </c>
      <c r="U523" s="1876" t="s">
        <v>360</v>
      </c>
      <c r="V523" s="1876" t="s">
        <v>377</v>
      </c>
      <c r="W523" s="1876" t="s">
        <v>360</v>
      </c>
      <c r="X523" s="1876" t="s">
        <v>378</v>
      </c>
      <c r="Y523" s="1876" t="s">
        <v>364</v>
      </c>
      <c r="Z523" s="1876" t="s">
        <v>154</v>
      </c>
      <c r="AA523" s="1876" t="s">
        <v>154</v>
      </c>
      <c r="AB523" s="1876" t="s">
        <v>154</v>
      </c>
      <c r="AC523" s="1876" t="s">
        <v>154</v>
      </c>
      <c r="AD523" s="1876" t="s">
        <v>154</v>
      </c>
      <c r="AE523" s="1876" t="s">
        <v>154</v>
      </c>
      <c r="AF523" s="1876" t="s">
        <v>359</v>
      </c>
      <c r="AG523" s="1875" t="s">
        <v>1027</v>
      </c>
      <c r="AH523" s="1876" t="s">
        <v>380</v>
      </c>
      <c r="AI523" s="1876" t="s">
        <v>240</v>
      </c>
      <c r="AJ523" s="1876" t="s">
        <v>367</v>
      </c>
      <c r="AK523" s="1875" t="s">
        <v>381</v>
      </c>
      <c r="AL523" s="1876" t="s">
        <v>360</v>
      </c>
      <c r="AM523" s="1875" t="s">
        <v>154</v>
      </c>
    </row>
    <row r="524" spans="1:39" ht="66">
      <c r="A524" s="1875" t="s">
        <v>351</v>
      </c>
      <c r="B524" s="1875" t="s">
        <v>1044</v>
      </c>
      <c r="C524" s="1875" t="s">
        <v>1024</v>
      </c>
      <c r="D524" s="1876" t="s">
        <v>154</v>
      </c>
      <c r="E524" s="1876" t="s">
        <v>371</v>
      </c>
      <c r="F524" s="1876" t="s">
        <v>355</v>
      </c>
      <c r="G524" s="1876" t="s">
        <v>356</v>
      </c>
      <c r="H524" s="1877">
        <v>15772.021049999999</v>
      </c>
      <c r="I524" s="1877">
        <v>14100</v>
      </c>
      <c r="J524" s="1876" t="s">
        <v>357</v>
      </c>
      <c r="K524" s="1878">
        <v>44826</v>
      </c>
      <c r="L524" s="1876" t="s">
        <v>372</v>
      </c>
      <c r="M524" s="1878" t="s">
        <v>373</v>
      </c>
      <c r="N524" s="1876" t="s">
        <v>359</v>
      </c>
      <c r="O524" s="1880">
        <v>46675</v>
      </c>
      <c r="P524" s="1875" t="s">
        <v>360</v>
      </c>
      <c r="Q524" s="1875" t="s">
        <v>1045</v>
      </c>
      <c r="R524" s="1875" t="s">
        <v>1025</v>
      </c>
      <c r="S524" s="1876" t="s">
        <v>361</v>
      </c>
      <c r="T524" s="1879" t="s">
        <v>1026</v>
      </c>
      <c r="U524" s="1876" t="s">
        <v>360</v>
      </c>
      <c r="V524" s="1876" t="s">
        <v>377</v>
      </c>
      <c r="W524" s="1876" t="s">
        <v>360</v>
      </c>
      <c r="X524" s="1876" t="s">
        <v>378</v>
      </c>
      <c r="Y524" s="1876" t="s">
        <v>364</v>
      </c>
      <c r="Z524" s="1876" t="s">
        <v>154</v>
      </c>
      <c r="AA524" s="1876" t="s">
        <v>154</v>
      </c>
      <c r="AB524" s="1876" t="s">
        <v>154</v>
      </c>
      <c r="AC524" s="1876" t="s">
        <v>154</v>
      </c>
      <c r="AD524" s="1876" t="s">
        <v>154</v>
      </c>
      <c r="AE524" s="1876" t="s">
        <v>154</v>
      </c>
      <c r="AF524" s="1876" t="s">
        <v>359</v>
      </c>
      <c r="AG524" s="1875" t="s">
        <v>1027</v>
      </c>
      <c r="AH524" s="1876" t="s">
        <v>380</v>
      </c>
      <c r="AI524" s="1876" t="s">
        <v>240</v>
      </c>
      <c r="AJ524" s="1876" t="s">
        <v>367</v>
      </c>
      <c r="AK524" s="1875" t="s">
        <v>381</v>
      </c>
      <c r="AL524" s="1876" t="s">
        <v>360</v>
      </c>
      <c r="AM524" s="1875" t="s">
        <v>154</v>
      </c>
    </row>
    <row r="525" spans="1:39" ht="66">
      <c r="A525" s="1875" t="s">
        <v>351</v>
      </c>
      <c r="B525" s="1875" t="s">
        <v>1046</v>
      </c>
      <c r="C525" s="1875" t="s">
        <v>1024</v>
      </c>
      <c r="D525" s="1876" t="s">
        <v>154</v>
      </c>
      <c r="E525" s="1876" t="s">
        <v>371</v>
      </c>
      <c r="F525" s="1876" t="s">
        <v>355</v>
      </c>
      <c r="G525" s="1876" t="s">
        <v>356</v>
      </c>
      <c r="H525" s="1877">
        <v>7382.64815</v>
      </c>
      <c r="I525" s="1877">
        <v>6600</v>
      </c>
      <c r="J525" s="1876" t="s">
        <v>357</v>
      </c>
      <c r="K525" s="1878">
        <v>44826</v>
      </c>
      <c r="L525" s="1876" t="s">
        <v>372</v>
      </c>
      <c r="M525" s="1878" t="s">
        <v>373</v>
      </c>
      <c r="N525" s="1876" t="s">
        <v>359</v>
      </c>
      <c r="O525" s="1880">
        <v>46675</v>
      </c>
      <c r="P525" s="1875" t="s">
        <v>360</v>
      </c>
      <c r="Q525" s="1875" t="s">
        <v>1029</v>
      </c>
      <c r="R525" s="1875" t="s">
        <v>1025</v>
      </c>
      <c r="S525" s="1876" t="s">
        <v>361</v>
      </c>
      <c r="T525" s="1879" t="s">
        <v>1026</v>
      </c>
      <c r="U525" s="1876" t="s">
        <v>360</v>
      </c>
      <c r="V525" s="1876" t="s">
        <v>377</v>
      </c>
      <c r="W525" s="1876" t="s">
        <v>360</v>
      </c>
      <c r="X525" s="1876" t="s">
        <v>378</v>
      </c>
      <c r="Y525" s="1876" t="s">
        <v>364</v>
      </c>
      <c r="Z525" s="1876" t="s">
        <v>154</v>
      </c>
      <c r="AA525" s="1876" t="s">
        <v>154</v>
      </c>
      <c r="AB525" s="1876" t="s">
        <v>154</v>
      </c>
      <c r="AC525" s="1876" t="s">
        <v>154</v>
      </c>
      <c r="AD525" s="1876" t="s">
        <v>154</v>
      </c>
      <c r="AE525" s="1876" t="s">
        <v>154</v>
      </c>
      <c r="AF525" s="1876" t="s">
        <v>359</v>
      </c>
      <c r="AG525" s="1875" t="s">
        <v>1027</v>
      </c>
      <c r="AH525" s="1876" t="s">
        <v>380</v>
      </c>
      <c r="AI525" s="1876" t="s">
        <v>240</v>
      </c>
      <c r="AJ525" s="1876" t="s">
        <v>367</v>
      </c>
      <c r="AK525" s="1875" t="s">
        <v>381</v>
      </c>
      <c r="AL525" s="1876" t="s">
        <v>360</v>
      </c>
      <c r="AM525" s="1875" t="s">
        <v>154</v>
      </c>
    </row>
    <row r="526" spans="1:39" ht="66">
      <c r="A526" s="1875" t="s">
        <v>351</v>
      </c>
      <c r="B526" s="1875" t="s">
        <v>1047</v>
      </c>
      <c r="C526" s="1875" t="s">
        <v>1024</v>
      </c>
      <c r="D526" s="1876" t="s">
        <v>154</v>
      </c>
      <c r="E526" s="1876" t="s">
        <v>371</v>
      </c>
      <c r="F526" s="1876" t="s">
        <v>355</v>
      </c>
      <c r="G526" s="1876" t="s">
        <v>356</v>
      </c>
      <c r="H526" s="1877">
        <v>10067.24748</v>
      </c>
      <c r="I526" s="1877">
        <v>9000</v>
      </c>
      <c r="J526" s="1876" t="s">
        <v>357</v>
      </c>
      <c r="K526" s="1878">
        <v>44826</v>
      </c>
      <c r="L526" s="1876" t="s">
        <v>372</v>
      </c>
      <c r="M526" s="1878" t="s">
        <v>373</v>
      </c>
      <c r="N526" s="1876" t="s">
        <v>359</v>
      </c>
      <c r="O526" s="1880">
        <v>46675</v>
      </c>
      <c r="P526" s="1875" t="s">
        <v>360</v>
      </c>
      <c r="Q526" s="1875" t="s">
        <v>553</v>
      </c>
      <c r="R526" s="1875" t="s">
        <v>1025</v>
      </c>
      <c r="S526" s="1876" t="s">
        <v>361</v>
      </c>
      <c r="T526" s="1879" t="s">
        <v>1026</v>
      </c>
      <c r="U526" s="1876" t="s">
        <v>360</v>
      </c>
      <c r="V526" s="1876" t="s">
        <v>377</v>
      </c>
      <c r="W526" s="1876" t="s">
        <v>360</v>
      </c>
      <c r="X526" s="1876" t="s">
        <v>378</v>
      </c>
      <c r="Y526" s="1876" t="s">
        <v>364</v>
      </c>
      <c r="Z526" s="1876" t="s">
        <v>154</v>
      </c>
      <c r="AA526" s="1876" t="s">
        <v>154</v>
      </c>
      <c r="AB526" s="1876" t="s">
        <v>154</v>
      </c>
      <c r="AC526" s="1876" t="s">
        <v>154</v>
      </c>
      <c r="AD526" s="1876" t="s">
        <v>154</v>
      </c>
      <c r="AE526" s="1876" t="s">
        <v>154</v>
      </c>
      <c r="AF526" s="1876" t="s">
        <v>359</v>
      </c>
      <c r="AG526" s="1875" t="s">
        <v>1027</v>
      </c>
      <c r="AH526" s="1876" t="s">
        <v>380</v>
      </c>
      <c r="AI526" s="1876" t="s">
        <v>240</v>
      </c>
      <c r="AJ526" s="1876" t="s">
        <v>367</v>
      </c>
      <c r="AK526" s="1875" t="s">
        <v>381</v>
      </c>
      <c r="AL526" s="1876" t="s">
        <v>360</v>
      </c>
      <c r="AM526" s="1875" t="s">
        <v>154</v>
      </c>
    </row>
    <row r="527" spans="1:39" ht="66">
      <c r="A527" s="1875" t="s">
        <v>351</v>
      </c>
      <c r="B527" s="1875" t="s">
        <v>1048</v>
      </c>
      <c r="C527" s="1875" t="s">
        <v>1024</v>
      </c>
      <c r="D527" s="1876" t="s">
        <v>154</v>
      </c>
      <c r="E527" s="1876" t="s">
        <v>371</v>
      </c>
      <c r="F527" s="1876" t="s">
        <v>355</v>
      </c>
      <c r="G527" s="1876" t="s">
        <v>356</v>
      </c>
      <c r="H527" s="1877">
        <v>671.14983000000007</v>
      </c>
      <c r="I527" s="1877">
        <v>600</v>
      </c>
      <c r="J527" s="1876" t="s">
        <v>357</v>
      </c>
      <c r="K527" s="1878">
        <v>44826</v>
      </c>
      <c r="L527" s="1876" t="s">
        <v>372</v>
      </c>
      <c r="M527" s="1878" t="s">
        <v>373</v>
      </c>
      <c r="N527" s="1876" t="s">
        <v>359</v>
      </c>
      <c r="O527" s="1880">
        <v>46675</v>
      </c>
      <c r="P527" s="1875" t="s">
        <v>360</v>
      </c>
      <c r="Q527" s="1875" t="s">
        <v>386</v>
      </c>
      <c r="R527" s="1875" t="s">
        <v>1025</v>
      </c>
      <c r="S527" s="1876" t="s">
        <v>361</v>
      </c>
      <c r="T527" s="1879" t="s">
        <v>1026</v>
      </c>
      <c r="U527" s="1876" t="s">
        <v>360</v>
      </c>
      <c r="V527" s="1876" t="s">
        <v>377</v>
      </c>
      <c r="W527" s="1876" t="s">
        <v>360</v>
      </c>
      <c r="X527" s="1876" t="s">
        <v>378</v>
      </c>
      <c r="Y527" s="1876" t="s">
        <v>364</v>
      </c>
      <c r="Z527" s="1876" t="s">
        <v>154</v>
      </c>
      <c r="AA527" s="1876" t="s">
        <v>154</v>
      </c>
      <c r="AB527" s="1876" t="s">
        <v>154</v>
      </c>
      <c r="AC527" s="1876" t="s">
        <v>154</v>
      </c>
      <c r="AD527" s="1876" t="s">
        <v>154</v>
      </c>
      <c r="AE527" s="1876" t="s">
        <v>154</v>
      </c>
      <c r="AF527" s="1876" t="s">
        <v>359</v>
      </c>
      <c r="AG527" s="1875" t="s">
        <v>1027</v>
      </c>
      <c r="AH527" s="1876" t="s">
        <v>380</v>
      </c>
      <c r="AI527" s="1876" t="s">
        <v>240</v>
      </c>
      <c r="AJ527" s="1876" t="s">
        <v>367</v>
      </c>
      <c r="AK527" s="1875" t="s">
        <v>381</v>
      </c>
      <c r="AL527" s="1876" t="s">
        <v>360</v>
      </c>
      <c r="AM527" s="1875" t="s">
        <v>154</v>
      </c>
    </row>
    <row r="528" spans="1:39" ht="66">
      <c r="A528" s="1875" t="s">
        <v>351</v>
      </c>
      <c r="B528" s="1875" t="s">
        <v>1049</v>
      </c>
      <c r="C528" s="1875" t="s">
        <v>1024</v>
      </c>
      <c r="D528" s="1876" t="s">
        <v>154</v>
      </c>
      <c r="E528" s="1876" t="s">
        <v>371</v>
      </c>
      <c r="F528" s="1876" t="s">
        <v>355</v>
      </c>
      <c r="G528" s="1876" t="s">
        <v>356</v>
      </c>
      <c r="H528" s="1877">
        <v>335.57492000000002</v>
      </c>
      <c r="I528" s="1877">
        <v>300</v>
      </c>
      <c r="J528" s="1876" t="s">
        <v>357</v>
      </c>
      <c r="K528" s="1878">
        <v>44826</v>
      </c>
      <c r="L528" s="1876" t="s">
        <v>372</v>
      </c>
      <c r="M528" s="1878" t="s">
        <v>373</v>
      </c>
      <c r="N528" s="1876" t="s">
        <v>359</v>
      </c>
      <c r="O528" s="1880">
        <v>46675</v>
      </c>
      <c r="P528" s="1875" t="s">
        <v>360</v>
      </c>
      <c r="Q528" s="1875" t="s">
        <v>531</v>
      </c>
      <c r="R528" s="1875" t="s">
        <v>1025</v>
      </c>
      <c r="S528" s="1876" t="s">
        <v>361</v>
      </c>
      <c r="T528" s="1879" t="s">
        <v>1026</v>
      </c>
      <c r="U528" s="1876" t="s">
        <v>360</v>
      </c>
      <c r="V528" s="1876" t="s">
        <v>377</v>
      </c>
      <c r="W528" s="1876" t="s">
        <v>360</v>
      </c>
      <c r="X528" s="1876" t="s">
        <v>378</v>
      </c>
      <c r="Y528" s="1876" t="s">
        <v>364</v>
      </c>
      <c r="Z528" s="1876" t="s">
        <v>154</v>
      </c>
      <c r="AA528" s="1876" t="s">
        <v>154</v>
      </c>
      <c r="AB528" s="1876" t="s">
        <v>154</v>
      </c>
      <c r="AC528" s="1876" t="s">
        <v>154</v>
      </c>
      <c r="AD528" s="1876" t="s">
        <v>154</v>
      </c>
      <c r="AE528" s="1876" t="s">
        <v>154</v>
      </c>
      <c r="AF528" s="1876" t="s">
        <v>359</v>
      </c>
      <c r="AG528" s="1875" t="s">
        <v>1027</v>
      </c>
      <c r="AH528" s="1876" t="s">
        <v>380</v>
      </c>
      <c r="AI528" s="1876" t="s">
        <v>240</v>
      </c>
      <c r="AJ528" s="1876" t="s">
        <v>367</v>
      </c>
      <c r="AK528" s="1875" t="s">
        <v>381</v>
      </c>
      <c r="AL528" s="1876" t="s">
        <v>360</v>
      </c>
      <c r="AM528" s="1875" t="s">
        <v>154</v>
      </c>
    </row>
    <row r="529" spans="1:39" ht="66">
      <c r="A529" s="1875" t="s">
        <v>351</v>
      </c>
      <c r="B529" s="1875" t="s">
        <v>1050</v>
      </c>
      <c r="C529" s="1875" t="s">
        <v>1024</v>
      </c>
      <c r="D529" s="1876" t="s">
        <v>154</v>
      </c>
      <c r="E529" s="1876" t="s">
        <v>371</v>
      </c>
      <c r="F529" s="1876" t="s">
        <v>355</v>
      </c>
      <c r="G529" s="1876" t="s">
        <v>356</v>
      </c>
      <c r="H529" s="1877">
        <v>2684.59933</v>
      </c>
      <c r="I529" s="1877">
        <v>2400</v>
      </c>
      <c r="J529" s="1876" t="s">
        <v>357</v>
      </c>
      <c r="K529" s="1878">
        <v>44826</v>
      </c>
      <c r="L529" s="1876" t="s">
        <v>372</v>
      </c>
      <c r="M529" s="1878" t="s">
        <v>373</v>
      </c>
      <c r="N529" s="1876" t="s">
        <v>359</v>
      </c>
      <c r="O529" s="1880">
        <v>46675</v>
      </c>
      <c r="P529" s="1875" t="s">
        <v>360</v>
      </c>
      <c r="Q529" s="1875" t="s">
        <v>478</v>
      </c>
      <c r="R529" s="1875" t="s">
        <v>1025</v>
      </c>
      <c r="S529" s="1876" t="s">
        <v>361</v>
      </c>
      <c r="T529" s="1879" t="s">
        <v>1026</v>
      </c>
      <c r="U529" s="1876" t="s">
        <v>360</v>
      </c>
      <c r="V529" s="1876" t="s">
        <v>377</v>
      </c>
      <c r="W529" s="1876" t="s">
        <v>360</v>
      </c>
      <c r="X529" s="1876" t="s">
        <v>378</v>
      </c>
      <c r="Y529" s="1876" t="s">
        <v>364</v>
      </c>
      <c r="Z529" s="1876" t="s">
        <v>154</v>
      </c>
      <c r="AA529" s="1876" t="s">
        <v>154</v>
      </c>
      <c r="AB529" s="1876" t="s">
        <v>154</v>
      </c>
      <c r="AC529" s="1876" t="s">
        <v>154</v>
      </c>
      <c r="AD529" s="1876" t="s">
        <v>154</v>
      </c>
      <c r="AE529" s="1876" t="s">
        <v>154</v>
      </c>
      <c r="AF529" s="1876" t="s">
        <v>359</v>
      </c>
      <c r="AG529" s="1875" t="s">
        <v>1027</v>
      </c>
      <c r="AH529" s="1876" t="s">
        <v>380</v>
      </c>
      <c r="AI529" s="1876" t="s">
        <v>240</v>
      </c>
      <c r="AJ529" s="1876" t="s">
        <v>367</v>
      </c>
      <c r="AK529" s="1875" t="s">
        <v>381</v>
      </c>
      <c r="AL529" s="1876" t="s">
        <v>360</v>
      </c>
      <c r="AM529" s="1875" t="s">
        <v>154</v>
      </c>
    </row>
    <row r="530" spans="1:39" ht="66">
      <c r="A530" s="1875" t="s">
        <v>351</v>
      </c>
      <c r="B530" s="1875" t="s">
        <v>1051</v>
      </c>
      <c r="C530" s="1875" t="s">
        <v>1024</v>
      </c>
      <c r="D530" s="1876" t="s">
        <v>154</v>
      </c>
      <c r="E530" s="1876" t="s">
        <v>371</v>
      </c>
      <c r="F530" s="1876" t="s">
        <v>355</v>
      </c>
      <c r="G530" s="1876" t="s">
        <v>356</v>
      </c>
      <c r="H530" s="1877">
        <v>9060.5227300000006</v>
      </c>
      <c r="I530" s="1877">
        <v>8100</v>
      </c>
      <c r="J530" s="1876" t="s">
        <v>357</v>
      </c>
      <c r="K530" s="1878">
        <v>44826</v>
      </c>
      <c r="L530" s="1876" t="s">
        <v>372</v>
      </c>
      <c r="M530" s="1878" t="s">
        <v>373</v>
      </c>
      <c r="N530" s="1876" t="s">
        <v>359</v>
      </c>
      <c r="O530" s="1880">
        <v>46675</v>
      </c>
      <c r="P530" s="1875" t="s">
        <v>360</v>
      </c>
      <c r="Q530" s="1875" t="s">
        <v>1052</v>
      </c>
      <c r="R530" s="1875" t="s">
        <v>1025</v>
      </c>
      <c r="S530" s="1876" t="s">
        <v>361</v>
      </c>
      <c r="T530" s="1879" t="s">
        <v>1026</v>
      </c>
      <c r="U530" s="1876" t="s">
        <v>360</v>
      </c>
      <c r="V530" s="1876" t="s">
        <v>377</v>
      </c>
      <c r="W530" s="1876" t="s">
        <v>360</v>
      </c>
      <c r="X530" s="1876" t="s">
        <v>378</v>
      </c>
      <c r="Y530" s="1876" t="s">
        <v>364</v>
      </c>
      <c r="Z530" s="1876" t="s">
        <v>154</v>
      </c>
      <c r="AA530" s="1876" t="s">
        <v>154</v>
      </c>
      <c r="AB530" s="1876" t="s">
        <v>154</v>
      </c>
      <c r="AC530" s="1876" t="s">
        <v>154</v>
      </c>
      <c r="AD530" s="1876" t="s">
        <v>154</v>
      </c>
      <c r="AE530" s="1876" t="s">
        <v>154</v>
      </c>
      <c r="AF530" s="1876" t="s">
        <v>359</v>
      </c>
      <c r="AG530" s="1875" t="s">
        <v>1027</v>
      </c>
      <c r="AH530" s="1876" t="s">
        <v>380</v>
      </c>
      <c r="AI530" s="1876" t="s">
        <v>240</v>
      </c>
      <c r="AJ530" s="1876" t="s">
        <v>367</v>
      </c>
      <c r="AK530" s="1875" t="s">
        <v>381</v>
      </c>
      <c r="AL530" s="1876" t="s">
        <v>360</v>
      </c>
      <c r="AM530" s="1875" t="s">
        <v>154</v>
      </c>
    </row>
    <row r="531" spans="1:39" ht="66">
      <c r="A531" s="1875" t="s">
        <v>351</v>
      </c>
      <c r="B531" s="1875" t="s">
        <v>1053</v>
      </c>
      <c r="C531" s="1875" t="s">
        <v>1024</v>
      </c>
      <c r="D531" s="1876" t="s">
        <v>154</v>
      </c>
      <c r="E531" s="1876" t="s">
        <v>371</v>
      </c>
      <c r="F531" s="1876" t="s">
        <v>355</v>
      </c>
      <c r="G531" s="1876" t="s">
        <v>356</v>
      </c>
      <c r="H531" s="1877">
        <v>10738.39731</v>
      </c>
      <c r="I531" s="1877">
        <v>9600</v>
      </c>
      <c r="J531" s="1876" t="s">
        <v>357</v>
      </c>
      <c r="K531" s="1878">
        <v>44826</v>
      </c>
      <c r="L531" s="1876" t="s">
        <v>372</v>
      </c>
      <c r="M531" s="1878" t="s">
        <v>373</v>
      </c>
      <c r="N531" s="1876" t="s">
        <v>359</v>
      </c>
      <c r="O531" s="1880">
        <v>46675</v>
      </c>
      <c r="P531" s="1875" t="s">
        <v>360</v>
      </c>
      <c r="Q531" s="1875" t="s">
        <v>559</v>
      </c>
      <c r="R531" s="1875" t="s">
        <v>1025</v>
      </c>
      <c r="S531" s="1876" t="s">
        <v>361</v>
      </c>
      <c r="T531" s="1879" t="s">
        <v>1026</v>
      </c>
      <c r="U531" s="1876" t="s">
        <v>360</v>
      </c>
      <c r="V531" s="1876" t="s">
        <v>377</v>
      </c>
      <c r="W531" s="1876" t="s">
        <v>360</v>
      </c>
      <c r="X531" s="1876" t="s">
        <v>378</v>
      </c>
      <c r="Y531" s="1876" t="s">
        <v>364</v>
      </c>
      <c r="Z531" s="1876" t="s">
        <v>154</v>
      </c>
      <c r="AA531" s="1876" t="s">
        <v>154</v>
      </c>
      <c r="AB531" s="1876" t="s">
        <v>154</v>
      </c>
      <c r="AC531" s="1876" t="s">
        <v>154</v>
      </c>
      <c r="AD531" s="1876" t="s">
        <v>154</v>
      </c>
      <c r="AE531" s="1876" t="s">
        <v>154</v>
      </c>
      <c r="AF531" s="1876" t="s">
        <v>359</v>
      </c>
      <c r="AG531" s="1875" t="s">
        <v>1027</v>
      </c>
      <c r="AH531" s="1876" t="s">
        <v>380</v>
      </c>
      <c r="AI531" s="1876" t="s">
        <v>240</v>
      </c>
      <c r="AJ531" s="1876" t="s">
        <v>367</v>
      </c>
      <c r="AK531" s="1875" t="s">
        <v>381</v>
      </c>
      <c r="AL531" s="1876" t="s">
        <v>360</v>
      </c>
      <c r="AM531" s="1875" t="s">
        <v>154</v>
      </c>
    </row>
    <row r="532" spans="1:39" ht="66">
      <c r="A532" s="1875" t="s">
        <v>351</v>
      </c>
      <c r="B532" s="1875" t="s">
        <v>1054</v>
      </c>
      <c r="C532" s="1875" t="s">
        <v>1024</v>
      </c>
      <c r="D532" s="1876" t="s">
        <v>154</v>
      </c>
      <c r="E532" s="1876" t="s">
        <v>371</v>
      </c>
      <c r="F532" s="1876" t="s">
        <v>355</v>
      </c>
      <c r="G532" s="1876" t="s">
        <v>356</v>
      </c>
      <c r="H532" s="1877">
        <v>2349.02441</v>
      </c>
      <c r="I532" s="1877">
        <v>2100</v>
      </c>
      <c r="J532" s="1876" t="s">
        <v>357</v>
      </c>
      <c r="K532" s="1878">
        <v>44826</v>
      </c>
      <c r="L532" s="1876" t="s">
        <v>372</v>
      </c>
      <c r="M532" s="1878" t="s">
        <v>373</v>
      </c>
      <c r="N532" s="1876" t="s">
        <v>359</v>
      </c>
      <c r="O532" s="1880">
        <v>46675</v>
      </c>
      <c r="P532" s="1875" t="s">
        <v>360</v>
      </c>
      <c r="Q532" s="1875" t="s">
        <v>604</v>
      </c>
      <c r="R532" s="1875" t="s">
        <v>1025</v>
      </c>
      <c r="S532" s="1876" t="s">
        <v>361</v>
      </c>
      <c r="T532" s="1879" t="s">
        <v>1026</v>
      </c>
      <c r="U532" s="1876" t="s">
        <v>360</v>
      </c>
      <c r="V532" s="1876" t="s">
        <v>377</v>
      </c>
      <c r="W532" s="1876" t="s">
        <v>360</v>
      </c>
      <c r="X532" s="1876" t="s">
        <v>378</v>
      </c>
      <c r="Y532" s="1876" t="s">
        <v>364</v>
      </c>
      <c r="Z532" s="1876" t="s">
        <v>154</v>
      </c>
      <c r="AA532" s="1876" t="s">
        <v>154</v>
      </c>
      <c r="AB532" s="1876" t="s">
        <v>154</v>
      </c>
      <c r="AC532" s="1876" t="s">
        <v>154</v>
      </c>
      <c r="AD532" s="1876" t="s">
        <v>154</v>
      </c>
      <c r="AE532" s="1876" t="s">
        <v>154</v>
      </c>
      <c r="AF532" s="1876" t="s">
        <v>359</v>
      </c>
      <c r="AG532" s="1875" t="s">
        <v>1027</v>
      </c>
      <c r="AH532" s="1876" t="s">
        <v>380</v>
      </c>
      <c r="AI532" s="1876" t="s">
        <v>240</v>
      </c>
      <c r="AJ532" s="1876" t="s">
        <v>367</v>
      </c>
      <c r="AK532" s="1875" t="s">
        <v>381</v>
      </c>
      <c r="AL532" s="1876" t="s">
        <v>360</v>
      </c>
      <c r="AM532" s="1875" t="s">
        <v>154</v>
      </c>
    </row>
    <row r="533" spans="1:39" ht="66">
      <c r="A533" s="1875" t="s">
        <v>351</v>
      </c>
      <c r="B533" s="1875" t="s">
        <v>1055</v>
      </c>
      <c r="C533" s="1875" t="s">
        <v>1024</v>
      </c>
      <c r="D533" s="1876" t="s">
        <v>154</v>
      </c>
      <c r="E533" s="1876" t="s">
        <v>371</v>
      </c>
      <c r="F533" s="1876" t="s">
        <v>355</v>
      </c>
      <c r="G533" s="1876" t="s">
        <v>356</v>
      </c>
      <c r="H533" s="1877">
        <v>21476.794620000001</v>
      </c>
      <c r="I533" s="1877">
        <v>19200</v>
      </c>
      <c r="J533" s="1876" t="s">
        <v>357</v>
      </c>
      <c r="K533" s="1878">
        <v>44826</v>
      </c>
      <c r="L533" s="1876" t="s">
        <v>372</v>
      </c>
      <c r="M533" s="1878" t="s">
        <v>373</v>
      </c>
      <c r="N533" s="1876" t="s">
        <v>359</v>
      </c>
      <c r="O533" s="1880">
        <v>46675</v>
      </c>
      <c r="P533" s="1875" t="s">
        <v>360</v>
      </c>
      <c r="Q533" s="1875" t="s">
        <v>516</v>
      </c>
      <c r="R533" s="1875" t="s">
        <v>1025</v>
      </c>
      <c r="S533" s="1876" t="s">
        <v>361</v>
      </c>
      <c r="T533" s="1879" t="s">
        <v>1026</v>
      </c>
      <c r="U533" s="1876" t="s">
        <v>360</v>
      </c>
      <c r="V533" s="1876" t="s">
        <v>377</v>
      </c>
      <c r="W533" s="1876" t="s">
        <v>360</v>
      </c>
      <c r="X533" s="1876" t="s">
        <v>378</v>
      </c>
      <c r="Y533" s="1876" t="s">
        <v>364</v>
      </c>
      <c r="Z533" s="1876" t="s">
        <v>154</v>
      </c>
      <c r="AA533" s="1876" t="s">
        <v>154</v>
      </c>
      <c r="AB533" s="1876" t="s">
        <v>154</v>
      </c>
      <c r="AC533" s="1876" t="s">
        <v>154</v>
      </c>
      <c r="AD533" s="1876" t="s">
        <v>154</v>
      </c>
      <c r="AE533" s="1876" t="s">
        <v>154</v>
      </c>
      <c r="AF533" s="1876" t="s">
        <v>359</v>
      </c>
      <c r="AG533" s="1875" t="s">
        <v>1027</v>
      </c>
      <c r="AH533" s="1876" t="s">
        <v>380</v>
      </c>
      <c r="AI533" s="1876" t="s">
        <v>240</v>
      </c>
      <c r="AJ533" s="1876" t="s">
        <v>367</v>
      </c>
      <c r="AK533" s="1875" t="s">
        <v>381</v>
      </c>
      <c r="AL533" s="1876" t="s">
        <v>360</v>
      </c>
      <c r="AM533" s="1875" t="s">
        <v>154</v>
      </c>
    </row>
    <row r="534" spans="1:39" ht="66">
      <c r="A534" s="1875" t="s">
        <v>351</v>
      </c>
      <c r="B534" s="1875" t="s">
        <v>1056</v>
      </c>
      <c r="C534" s="1875" t="s">
        <v>1024</v>
      </c>
      <c r="D534" s="1876" t="s">
        <v>154</v>
      </c>
      <c r="E534" s="1876" t="s">
        <v>371</v>
      </c>
      <c r="F534" s="1876" t="s">
        <v>355</v>
      </c>
      <c r="G534" s="1876" t="s">
        <v>356</v>
      </c>
      <c r="H534" s="1877">
        <v>5704.7735700000003</v>
      </c>
      <c r="I534" s="1877">
        <v>5100</v>
      </c>
      <c r="J534" s="1876" t="s">
        <v>357</v>
      </c>
      <c r="K534" s="1878">
        <v>44826</v>
      </c>
      <c r="L534" s="1876" t="s">
        <v>372</v>
      </c>
      <c r="M534" s="1878" t="s">
        <v>373</v>
      </c>
      <c r="N534" s="1876" t="s">
        <v>359</v>
      </c>
      <c r="O534" s="1880">
        <v>46675</v>
      </c>
      <c r="P534" s="1875" t="s">
        <v>360</v>
      </c>
      <c r="Q534" s="1875" t="s">
        <v>628</v>
      </c>
      <c r="R534" s="1875" t="s">
        <v>1025</v>
      </c>
      <c r="S534" s="1876" t="s">
        <v>361</v>
      </c>
      <c r="T534" s="1879" t="s">
        <v>1026</v>
      </c>
      <c r="U534" s="1876" t="s">
        <v>360</v>
      </c>
      <c r="V534" s="1876" t="s">
        <v>377</v>
      </c>
      <c r="W534" s="1876" t="s">
        <v>360</v>
      </c>
      <c r="X534" s="1876" t="s">
        <v>378</v>
      </c>
      <c r="Y534" s="1876" t="s">
        <v>364</v>
      </c>
      <c r="Z534" s="1876" t="s">
        <v>154</v>
      </c>
      <c r="AA534" s="1876" t="s">
        <v>154</v>
      </c>
      <c r="AB534" s="1876" t="s">
        <v>154</v>
      </c>
      <c r="AC534" s="1876" t="s">
        <v>154</v>
      </c>
      <c r="AD534" s="1876" t="s">
        <v>154</v>
      </c>
      <c r="AE534" s="1876" t="s">
        <v>154</v>
      </c>
      <c r="AF534" s="1876" t="s">
        <v>359</v>
      </c>
      <c r="AG534" s="1875" t="s">
        <v>1027</v>
      </c>
      <c r="AH534" s="1876" t="s">
        <v>380</v>
      </c>
      <c r="AI534" s="1876" t="s">
        <v>240</v>
      </c>
      <c r="AJ534" s="1876" t="s">
        <v>367</v>
      </c>
      <c r="AK534" s="1875" t="s">
        <v>381</v>
      </c>
      <c r="AL534" s="1876" t="s">
        <v>360</v>
      </c>
      <c r="AM534" s="1875" t="s">
        <v>154</v>
      </c>
    </row>
    <row r="535" spans="1:39" ht="66">
      <c r="A535" s="1875" t="s">
        <v>351</v>
      </c>
      <c r="B535" s="1875" t="s">
        <v>1057</v>
      </c>
      <c r="C535" s="1875" t="s">
        <v>1024</v>
      </c>
      <c r="D535" s="1876" t="s">
        <v>154</v>
      </c>
      <c r="E535" s="1876" t="s">
        <v>371</v>
      </c>
      <c r="F535" s="1876" t="s">
        <v>355</v>
      </c>
      <c r="G535" s="1876" t="s">
        <v>356</v>
      </c>
      <c r="H535" s="1877">
        <v>9060.5227300000006</v>
      </c>
      <c r="I535" s="1877">
        <v>8100</v>
      </c>
      <c r="J535" s="1876" t="s">
        <v>357</v>
      </c>
      <c r="K535" s="1878">
        <v>44826</v>
      </c>
      <c r="L535" s="1876" t="s">
        <v>372</v>
      </c>
      <c r="M535" s="1878" t="s">
        <v>373</v>
      </c>
      <c r="N535" s="1876" t="s">
        <v>359</v>
      </c>
      <c r="O535" s="1880">
        <v>46675</v>
      </c>
      <c r="P535" s="1875" t="s">
        <v>360</v>
      </c>
      <c r="Q535" s="1875" t="s">
        <v>1052</v>
      </c>
      <c r="R535" s="1875" t="s">
        <v>1025</v>
      </c>
      <c r="S535" s="1876" t="s">
        <v>361</v>
      </c>
      <c r="T535" s="1879" t="s">
        <v>1026</v>
      </c>
      <c r="U535" s="1876" t="s">
        <v>360</v>
      </c>
      <c r="V535" s="1876" t="s">
        <v>377</v>
      </c>
      <c r="W535" s="1876" t="s">
        <v>360</v>
      </c>
      <c r="X535" s="1876" t="s">
        <v>378</v>
      </c>
      <c r="Y535" s="1876" t="s">
        <v>364</v>
      </c>
      <c r="Z535" s="1876" t="s">
        <v>154</v>
      </c>
      <c r="AA535" s="1876" t="s">
        <v>154</v>
      </c>
      <c r="AB535" s="1876" t="s">
        <v>154</v>
      </c>
      <c r="AC535" s="1876" t="s">
        <v>154</v>
      </c>
      <c r="AD535" s="1876" t="s">
        <v>154</v>
      </c>
      <c r="AE535" s="1876" t="s">
        <v>154</v>
      </c>
      <c r="AF535" s="1876" t="s">
        <v>359</v>
      </c>
      <c r="AG535" s="1875" t="s">
        <v>1027</v>
      </c>
      <c r="AH535" s="1876" t="s">
        <v>380</v>
      </c>
      <c r="AI535" s="1876" t="s">
        <v>240</v>
      </c>
      <c r="AJ535" s="1876" t="s">
        <v>367</v>
      </c>
      <c r="AK535" s="1875" t="s">
        <v>381</v>
      </c>
      <c r="AL535" s="1876" t="s">
        <v>360</v>
      </c>
      <c r="AM535" s="1875" t="s">
        <v>154</v>
      </c>
    </row>
    <row r="536" spans="1:39" ht="66">
      <c r="A536" s="1875" t="s">
        <v>351</v>
      </c>
      <c r="B536" s="1875" t="s">
        <v>1058</v>
      </c>
      <c r="C536" s="1875" t="s">
        <v>1024</v>
      </c>
      <c r="D536" s="1876" t="s">
        <v>154</v>
      </c>
      <c r="E536" s="1876" t="s">
        <v>371</v>
      </c>
      <c r="F536" s="1876" t="s">
        <v>355</v>
      </c>
      <c r="G536" s="1876" t="s">
        <v>356</v>
      </c>
      <c r="H536" s="1877">
        <v>50336.237390000002</v>
      </c>
      <c r="I536" s="1877">
        <v>45000</v>
      </c>
      <c r="J536" s="1876" t="s">
        <v>357</v>
      </c>
      <c r="K536" s="1878">
        <v>44826</v>
      </c>
      <c r="L536" s="1876" t="s">
        <v>372</v>
      </c>
      <c r="M536" s="1878" t="s">
        <v>373</v>
      </c>
      <c r="N536" s="1876" t="s">
        <v>359</v>
      </c>
      <c r="O536" s="1880">
        <v>46675</v>
      </c>
      <c r="P536" s="1875" t="s">
        <v>360</v>
      </c>
      <c r="Q536" s="1875" t="s">
        <v>489</v>
      </c>
      <c r="R536" s="1875" t="s">
        <v>1025</v>
      </c>
      <c r="S536" s="1876" t="s">
        <v>361</v>
      </c>
      <c r="T536" s="1879" t="s">
        <v>1026</v>
      </c>
      <c r="U536" s="1876" t="s">
        <v>360</v>
      </c>
      <c r="V536" s="1876" t="s">
        <v>377</v>
      </c>
      <c r="W536" s="1876" t="s">
        <v>360</v>
      </c>
      <c r="X536" s="1876" t="s">
        <v>378</v>
      </c>
      <c r="Y536" s="1876" t="s">
        <v>364</v>
      </c>
      <c r="Z536" s="1876" t="s">
        <v>154</v>
      </c>
      <c r="AA536" s="1876" t="s">
        <v>154</v>
      </c>
      <c r="AB536" s="1876" t="s">
        <v>154</v>
      </c>
      <c r="AC536" s="1876" t="s">
        <v>154</v>
      </c>
      <c r="AD536" s="1876" t="s">
        <v>154</v>
      </c>
      <c r="AE536" s="1876" t="s">
        <v>154</v>
      </c>
      <c r="AF536" s="1876" t="s">
        <v>359</v>
      </c>
      <c r="AG536" s="1875" t="s">
        <v>1027</v>
      </c>
      <c r="AH536" s="1876" t="s">
        <v>380</v>
      </c>
      <c r="AI536" s="1876" t="s">
        <v>240</v>
      </c>
      <c r="AJ536" s="1876" t="s">
        <v>367</v>
      </c>
      <c r="AK536" s="1875" t="s">
        <v>381</v>
      </c>
      <c r="AL536" s="1876" t="s">
        <v>360</v>
      </c>
      <c r="AM536" s="1875" t="s">
        <v>154</v>
      </c>
    </row>
    <row r="537" spans="1:39" ht="66">
      <c r="A537" s="1875" t="s">
        <v>351</v>
      </c>
      <c r="B537" s="1875" t="s">
        <v>1059</v>
      </c>
      <c r="C537" s="1875" t="s">
        <v>1024</v>
      </c>
      <c r="D537" s="1876" t="s">
        <v>154</v>
      </c>
      <c r="E537" s="1876" t="s">
        <v>371</v>
      </c>
      <c r="F537" s="1876" t="s">
        <v>355</v>
      </c>
      <c r="G537" s="1876" t="s">
        <v>356</v>
      </c>
      <c r="H537" s="1877">
        <v>41275.714659999998</v>
      </c>
      <c r="I537" s="1877">
        <v>36900</v>
      </c>
      <c r="J537" s="1876" t="s">
        <v>357</v>
      </c>
      <c r="K537" s="1878">
        <v>44826</v>
      </c>
      <c r="L537" s="1876" t="s">
        <v>372</v>
      </c>
      <c r="M537" s="1878" t="s">
        <v>373</v>
      </c>
      <c r="N537" s="1876" t="s">
        <v>359</v>
      </c>
      <c r="O537" s="1880">
        <v>46675</v>
      </c>
      <c r="P537" s="1875" t="s">
        <v>360</v>
      </c>
      <c r="Q537" s="1875" t="s">
        <v>1060</v>
      </c>
      <c r="R537" s="1875" t="s">
        <v>1025</v>
      </c>
      <c r="S537" s="1876" t="s">
        <v>361</v>
      </c>
      <c r="T537" s="1879" t="s">
        <v>1026</v>
      </c>
      <c r="U537" s="1876" t="s">
        <v>360</v>
      </c>
      <c r="V537" s="1876" t="s">
        <v>377</v>
      </c>
      <c r="W537" s="1876" t="s">
        <v>360</v>
      </c>
      <c r="X537" s="1876" t="s">
        <v>378</v>
      </c>
      <c r="Y537" s="1876" t="s">
        <v>364</v>
      </c>
      <c r="Z537" s="1876" t="s">
        <v>154</v>
      </c>
      <c r="AA537" s="1876" t="s">
        <v>154</v>
      </c>
      <c r="AB537" s="1876" t="s">
        <v>154</v>
      </c>
      <c r="AC537" s="1876" t="s">
        <v>154</v>
      </c>
      <c r="AD537" s="1876" t="s">
        <v>154</v>
      </c>
      <c r="AE537" s="1876" t="s">
        <v>154</v>
      </c>
      <c r="AF537" s="1876" t="s">
        <v>359</v>
      </c>
      <c r="AG537" s="1875" t="s">
        <v>1027</v>
      </c>
      <c r="AH537" s="1876" t="s">
        <v>380</v>
      </c>
      <c r="AI537" s="1876" t="s">
        <v>240</v>
      </c>
      <c r="AJ537" s="1876" t="s">
        <v>367</v>
      </c>
      <c r="AK537" s="1875" t="s">
        <v>381</v>
      </c>
      <c r="AL537" s="1876" t="s">
        <v>360</v>
      </c>
      <c r="AM537" s="1875" t="s">
        <v>154</v>
      </c>
    </row>
    <row r="538" spans="1:39" ht="66">
      <c r="A538" s="1875" t="s">
        <v>351</v>
      </c>
      <c r="B538" s="1875" t="s">
        <v>1061</v>
      </c>
      <c r="C538" s="1875" t="s">
        <v>1024</v>
      </c>
      <c r="D538" s="1876" t="s">
        <v>154</v>
      </c>
      <c r="E538" s="1876" t="s">
        <v>371</v>
      </c>
      <c r="F538" s="1876" t="s">
        <v>355</v>
      </c>
      <c r="G538" s="1876" t="s">
        <v>356</v>
      </c>
      <c r="H538" s="1877">
        <v>6711.4983199999997</v>
      </c>
      <c r="I538" s="1877">
        <v>6000</v>
      </c>
      <c r="J538" s="1876" t="s">
        <v>357</v>
      </c>
      <c r="K538" s="1878">
        <v>44826</v>
      </c>
      <c r="L538" s="1876" t="s">
        <v>372</v>
      </c>
      <c r="M538" s="1878" t="s">
        <v>373</v>
      </c>
      <c r="N538" s="1876" t="s">
        <v>359</v>
      </c>
      <c r="O538" s="1880">
        <v>46675</v>
      </c>
      <c r="P538" s="1875" t="s">
        <v>360</v>
      </c>
      <c r="Q538" s="1875" t="s">
        <v>409</v>
      </c>
      <c r="R538" s="1875" t="s">
        <v>1025</v>
      </c>
      <c r="S538" s="1876" t="s">
        <v>361</v>
      </c>
      <c r="T538" s="1879" t="s">
        <v>1026</v>
      </c>
      <c r="U538" s="1876" t="s">
        <v>360</v>
      </c>
      <c r="V538" s="1876" t="s">
        <v>377</v>
      </c>
      <c r="W538" s="1876" t="s">
        <v>360</v>
      </c>
      <c r="X538" s="1876" t="s">
        <v>378</v>
      </c>
      <c r="Y538" s="1876" t="s">
        <v>364</v>
      </c>
      <c r="Z538" s="1876" t="s">
        <v>154</v>
      </c>
      <c r="AA538" s="1876" t="s">
        <v>154</v>
      </c>
      <c r="AB538" s="1876" t="s">
        <v>154</v>
      </c>
      <c r="AC538" s="1876" t="s">
        <v>154</v>
      </c>
      <c r="AD538" s="1876" t="s">
        <v>154</v>
      </c>
      <c r="AE538" s="1876" t="s">
        <v>154</v>
      </c>
      <c r="AF538" s="1876" t="s">
        <v>359</v>
      </c>
      <c r="AG538" s="1875" t="s">
        <v>1027</v>
      </c>
      <c r="AH538" s="1876" t="s">
        <v>380</v>
      </c>
      <c r="AI538" s="1876" t="s">
        <v>240</v>
      </c>
      <c r="AJ538" s="1876" t="s">
        <v>367</v>
      </c>
      <c r="AK538" s="1875" t="s">
        <v>381</v>
      </c>
      <c r="AL538" s="1876" t="s">
        <v>360</v>
      </c>
      <c r="AM538" s="1875" t="s">
        <v>154</v>
      </c>
    </row>
    <row r="539" spans="1:39" ht="66">
      <c r="A539" s="1875" t="s">
        <v>351</v>
      </c>
      <c r="B539" s="1875" t="s">
        <v>1062</v>
      </c>
      <c r="C539" s="1875" t="s">
        <v>1024</v>
      </c>
      <c r="D539" s="1876" t="s">
        <v>154</v>
      </c>
      <c r="E539" s="1876" t="s">
        <v>371</v>
      </c>
      <c r="F539" s="1876" t="s">
        <v>355</v>
      </c>
      <c r="G539" s="1876" t="s">
        <v>356</v>
      </c>
      <c r="H539" s="1877">
        <v>335.57492000000002</v>
      </c>
      <c r="I539" s="1877">
        <v>300</v>
      </c>
      <c r="J539" s="1876" t="s">
        <v>357</v>
      </c>
      <c r="K539" s="1878">
        <v>44826</v>
      </c>
      <c r="L539" s="1876" t="s">
        <v>372</v>
      </c>
      <c r="M539" s="1878" t="s">
        <v>373</v>
      </c>
      <c r="N539" s="1876" t="s">
        <v>359</v>
      </c>
      <c r="O539" s="1880">
        <v>46675</v>
      </c>
      <c r="P539" s="1875" t="s">
        <v>360</v>
      </c>
      <c r="Q539" s="1875" t="s">
        <v>531</v>
      </c>
      <c r="R539" s="1875" t="s">
        <v>1025</v>
      </c>
      <c r="S539" s="1876" t="s">
        <v>361</v>
      </c>
      <c r="T539" s="1879" t="s">
        <v>1026</v>
      </c>
      <c r="U539" s="1876" t="s">
        <v>360</v>
      </c>
      <c r="V539" s="1876" t="s">
        <v>377</v>
      </c>
      <c r="W539" s="1876" t="s">
        <v>360</v>
      </c>
      <c r="X539" s="1876" t="s">
        <v>378</v>
      </c>
      <c r="Y539" s="1876" t="s">
        <v>364</v>
      </c>
      <c r="Z539" s="1876" t="s">
        <v>154</v>
      </c>
      <c r="AA539" s="1876" t="s">
        <v>154</v>
      </c>
      <c r="AB539" s="1876" t="s">
        <v>154</v>
      </c>
      <c r="AC539" s="1876" t="s">
        <v>154</v>
      </c>
      <c r="AD539" s="1876" t="s">
        <v>154</v>
      </c>
      <c r="AE539" s="1876" t="s">
        <v>154</v>
      </c>
      <c r="AF539" s="1876" t="s">
        <v>359</v>
      </c>
      <c r="AG539" s="1875" t="s">
        <v>1027</v>
      </c>
      <c r="AH539" s="1876" t="s">
        <v>380</v>
      </c>
      <c r="AI539" s="1876" t="s">
        <v>240</v>
      </c>
      <c r="AJ539" s="1876" t="s">
        <v>367</v>
      </c>
      <c r="AK539" s="1875" t="s">
        <v>381</v>
      </c>
      <c r="AL539" s="1876" t="s">
        <v>360</v>
      </c>
      <c r="AM539" s="1875" t="s">
        <v>154</v>
      </c>
    </row>
    <row r="540" spans="1:39" ht="66">
      <c r="A540" s="1875" t="s">
        <v>351</v>
      </c>
      <c r="B540" s="1875" t="s">
        <v>1063</v>
      </c>
      <c r="C540" s="1875" t="s">
        <v>1024</v>
      </c>
      <c r="D540" s="1876" t="s">
        <v>154</v>
      </c>
      <c r="E540" s="1876" t="s">
        <v>371</v>
      </c>
      <c r="F540" s="1876" t="s">
        <v>355</v>
      </c>
      <c r="G540" s="1876" t="s">
        <v>356</v>
      </c>
      <c r="H540" s="1877">
        <v>335.57492000000002</v>
      </c>
      <c r="I540" s="1877">
        <v>300</v>
      </c>
      <c r="J540" s="1876" t="s">
        <v>357</v>
      </c>
      <c r="K540" s="1878">
        <v>44826</v>
      </c>
      <c r="L540" s="1876" t="s">
        <v>372</v>
      </c>
      <c r="M540" s="1878" t="s">
        <v>373</v>
      </c>
      <c r="N540" s="1876" t="s">
        <v>359</v>
      </c>
      <c r="O540" s="1880">
        <v>46675</v>
      </c>
      <c r="P540" s="1875" t="s">
        <v>360</v>
      </c>
      <c r="Q540" s="1875" t="s">
        <v>531</v>
      </c>
      <c r="R540" s="1875" t="s">
        <v>1025</v>
      </c>
      <c r="S540" s="1876" t="s">
        <v>361</v>
      </c>
      <c r="T540" s="1879" t="s">
        <v>1026</v>
      </c>
      <c r="U540" s="1876" t="s">
        <v>360</v>
      </c>
      <c r="V540" s="1876" t="s">
        <v>377</v>
      </c>
      <c r="W540" s="1876" t="s">
        <v>360</v>
      </c>
      <c r="X540" s="1876" t="s">
        <v>378</v>
      </c>
      <c r="Y540" s="1876" t="s">
        <v>364</v>
      </c>
      <c r="Z540" s="1876" t="s">
        <v>154</v>
      </c>
      <c r="AA540" s="1876" t="s">
        <v>154</v>
      </c>
      <c r="AB540" s="1876" t="s">
        <v>154</v>
      </c>
      <c r="AC540" s="1876" t="s">
        <v>154</v>
      </c>
      <c r="AD540" s="1876" t="s">
        <v>154</v>
      </c>
      <c r="AE540" s="1876" t="s">
        <v>154</v>
      </c>
      <c r="AF540" s="1876" t="s">
        <v>359</v>
      </c>
      <c r="AG540" s="1875" t="s">
        <v>1027</v>
      </c>
      <c r="AH540" s="1876" t="s">
        <v>380</v>
      </c>
      <c r="AI540" s="1876" t="s">
        <v>240</v>
      </c>
      <c r="AJ540" s="1876" t="s">
        <v>367</v>
      </c>
      <c r="AK540" s="1875" t="s">
        <v>381</v>
      </c>
      <c r="AL540" s="1876" t="s">
        <v>360</v>
      </c>
      <c r="AM540" s="1875" t="s">
        <v>154</v>
      </c>
    </row>
    <row r="541" spans="1:39" ht="66">
      <c r="A541" s="1875" t="s">
        <v>351</v>
      </c>
      <c r="B541" s="1875" t="s">
        <v>1064</v>
      </c>
      <c r="C541" s="1875" t="s">
        <v>1024</v>
      </c>
      <c r="D541" s="1876" t="s">
        <v>154</v>
      </c>
      <c r="E541" s="1876" t="s">
        <v>371</v>
      </c>
      <c r="F541" s="1876" t="s">
        <v>355</v>
      </c>
      <c r="G541" s="1876" t="s">
        <v>356</v>
      </c>
      <c r="H541" s="1877">
        <v>2013.4494999999999</v>
      </c>
      <c r="I541" s="1877">
        <v>1800</v>
      </c>
      <c r="J541" s="1876" t="s">
        <v>357</v>
      </c>
      <c r="K541" s="1878">
        <v>44826</v>
      </c>
      <c r="L541" s="1876" t="s">
        <v>372</v>
      </c>
      <c r="M541" s="1878" t="s">
        <v>373</v>
      </c>
      <c r="N541" s="1876" t="s">
        <v>359</v>
      </c>
      <c r="O541" s="1880">
        <v>46675</v>
      </c>
      <c r="P541" s="1875" t="s">
        <v>360</v>
      </c>
      <c r="Q541" s="1875" t="s">
        <v>529</v>
      </c>
      <c r="R541" s="1875" t="s">
        <v>1025</v>
      </c>
      <c r="S541" s="1876" t="s">
        <v>361</v>
      </c>
      <c r="T541" s="1879" t="s">
        <v>1026</v>
      </c>
      <c r="U541" s="1876" t="s">
        <v>360</v>
      </c>
      <c r="V541" s="1876" t="s">
        <v>377</v>
      </c>
      <c r="W541" s="1876" t="s">
        <v>360</v>
      </c>
      <c r="X541" s="1876" t="s">
        <v>378</v>
      </c>
      <c r="Y541" s="1876" t="s">
        <v>364</v>
      </c>
      <c r="Z541" s="1876" t="s">
        <v>154</v>
      </c>
      <c r="AA541" s="1876" t="s">
        <v>154</v>
      </c>
      <c r="AB541" s="1876" t="s">
        <v>154</v>
      </c>
      <c r="AC541" s="1876" t="s">
        <v>154</v>
      </c>
      <c r="AD541" s="1876" t="s">
        <v>154</v>
      </c>
      <c r="AE541" s="1876" t="s">
        <v>154</v>
      </c>
      <c r="AF541" s="1876" t="s">
        <v>359</v>
      </c>
      <c r="AG541" s="1875" t="s">
        <v>1027</v>
      </c>
      <c r="AH541" s="1876" t="s">
        <v>380</v>
      </c>
      <c r="AI541" s="1876" t="s">
        <v>240</v>
      </c>
      <c r="AJ541" s="1876" t="s">
        <v>367</v>
      </c>
      <c r="AK541" s="1875" t="s">
        <v>381</v>
      </c>
      <c r="AL541" s="1876" t="s">
        <v>360</v>
      </c>
      <c r="AM541" s="1875" t="s">
        <v>154</v>
      </c>
    </row>
    <row r="542" spans="1:39" ht="66">
      <c r="A542" s="1875" t="s">
        <v>351</v>
      </c>
      <c r="B542" s="1875" t="s">
        <v>1065</v>
      </c>
      <c r="C542" s="1875" t="s">
        <v>1024</v>
      </c>
      <c r="D542" s="1876" t="s">
        <v>154</v>
      </c>
      <c r="E542" s="1876" t="s">
        <v>371</v>
      </c>
      <c r="F542" s="1876" t="s">
        <v>355</v>
      </c>
      <c r="G542" s="1876" t="s">
        <v>356</v>
      </c>
      <c r="H542" s="1877">
        <v>2684.59933</v>
      </c>
      <c r="I542" s="1877">
        <v>2400</v>
      </c>
      <c r="J542" s="1876" t="s">
        <v>357</v>
      </c>
      <c r="K542" s="1878">
        <v>44826</v>
      </c>
      <c r="L542" s="1876" t="s">
        <v>372</v>
      </c>
      <c r="M542" s="1878" t="s">
        <v>373</v>
      </c>
      <c r="N542" s="1876" t="s">
        <v>359</v>
      </c>
      <c r="O542" s="1880">
        <v>46675</v>
      </c>
      <c r="P542" s="1875" t="s">
        <v>360</v>
      </c>
      <c r="Q542" s="1875" t="s">
        <v>478</v>
      </c>
      <c r="R542" s="1875" t="s">
        <v>1025</v>
      </c>
      <c r="S542" s="1876" t="s">
        <v>361</v>
      </c>
      <c r="T542" s="1879" t="s">
        <v>1026</v>
      </c>
      <c r="U542" s="1876" t="s">
        <v>360</v>
      </c>
      <c r="V542" s="1876" t="s">
        <v>377</v>
      </c>
      <c r="W542" s="1876" t="s">
        <v>360</v>
      </c>
      <c r="X542" s="1876" t="s">
        <v>378</v>
      </c>
      <c r="Y542" s="1876" t="s">
        <v>364</v>
      </c>
      <c r="Z542" s="1876" t="s">
        <v>154</v>
      </c>
      <c r="AA542" s="1876" t="s">
        <v>154</v>
      </c>
      <c r="AB542" s="1876" t="s">
        <v>154</v>
      </c>
      <c r="AC542" s="1876" t="s">
        <v>154</v>
      </c>
      <c r="AD542" s="1876" t="s">
        <v>154</v>
      </c>
      <c r="AE542" s="1876" t="s">
        <v>154</v>
      </c>
      <c r="AF542" s="1876" t="s">
        <v>359</v>
      </c>
      <c r="AG542" s="1875" t="s">
        <v>1027</v>
      </c>
      <c r="AH542" s="1876" t="s">
        <v>380</v>
      </c>
      <c r="AI542" s="1876" t="s">
        <v>240</v>
      </c>
      <c r="AJ542" s="1876" t="s">
        <v>367</v>
      </c>
      <c r="AK542" s="1875" t="s">
        <v>381</v>
      </c>
      <c r="AL542" s="1876" t="s">
        <v>360</v>
      </c>
      <c r="AM542" s="1875" t="s">
        <v>154</v>
      </c>
    </row>
    <row r="543" spans="1:39" ht="66">
      <c r="A543" s="1875" t="s">
        <v>351</v>
      </c>
      <c r="B543" s="1875" t="s">
        <v>1066</v>
      </c>
      <c r="C543" s="1875" t="s">
        <v>1024</v>
      </c>
      <c r="D543" s="1876" t="s">
        <v>154</v>
      </c>
      <c r="E543" s="1876" t="s">
        <v>371</v>
      </c>
      <c r="F543" s="1876" t="s">
        <v>355</v>
      </c>
      <c r="G543" s="1876" t="s">
        <v>356</v>
      </c>
      <c r="H543" s="1877">
        <v>8053.7979800000003</v>
      </c>
      <c r="I543" s="1877">
        <v>7200</v>
      </c>
      <c r="J543" s="1876" t="s">
        <v>357</v>
      </c>
      <c r="K543" s="1878">
        <v>44826</v>
      </c>
      <c r="L543" s="1876" t="s">
        <v>372</v>
      </c>
      <c r="M543" s="1878" t="s">
        <v>373</v>
      </c>
      <c r="N543" s="1876" t="s">
        <v>359</v>
      </c>
      <c r="O543" s="1880">
        <v>46675</v>
      </c>
      <c r="P543" s="1875" t="s">
        <v>360</v>
      </c>
      <c r="Q543" s="1875" t="s">
        <v>681</v>
      </c>
      <c r="R543" s="1875" t="s">
        <v>1025</v>
      </c>
      <c r="S543" s="1876" t="s">
        <v>361</v>
      </c>
      <c r="T543" s="1879" t="s">
        <v>1026</v>
      </c>
      <c r="U543" s="1876" t="s">
        <v>360</v>
      </c>
      <c r="V543" s="1876" t="s">
        <v>377</v>
      </c>
      <c r="W543" s="1876" t="s">
        <v>360</v>
      </c>
      <c r="X543" s="1876" t="s">
        <v>378</v>
      </c>
      <c r="Y543" s="1876" t="s">
        <v>364</v>
      </c>
      <c r="Z543" s="1876" t="s">
        <v>154</v>
      </c>
      <c r="AA543" s="1876" t="s">
        <v>154</v>
      </c>
      <c r="AB543" s="1876" t="s">
        <v>154</v>
      </c>
      <c r="AC543" s="1876" t="s">
        <v>154</v>
      </c>
      <c r="AD543" s="1876" t="s">
        <v>154</v>
      </c>
      <c r="AE543" s="1876" t="s">
        <v>154</v>
      </c>
      <c r="AF543" s="1876" t="s">
        <v>359</v>
      </c>
      <c r="AG543" s="1875" t="s">
        <v>1027</v>
      </c>
      <c r="AH543" s="1876" t="s">
        <v>380</v>
      </c>
      <c r="AI543" s="1876" t="s">
        <v>240</v>
      </c>
      <c r="AJ543" s="1876" t="s">
        <v>367</v>
      </c>
      <c r="AK543" s="1875" t="s">
        <v>381</v>
      </c>
      <c r="AL543" s="1876" t="s">
        <v>360</v>
      </c>
      <c r="AM543" s="1875" t="s">
        <v>154</v>
      </c>
    </row>
    <row r="544" spans="1:39" ht="66">
      <c r="A544" s="1875" t="s">
        <v>351</v>
      </c>
      <c r="B544" s="1875" t="s">
        <v>1067</v>
      </c>
      <c r="C544" s="1875" t="s">
        <v>1024</v>
      </c>
      <c r="D544" s="1876" t="s">
        <v>154</v>
      </c>
      <c r="E544" s="1876" t="s">
        <v>371</v>
      </c>
      <c r="F544" s="1876" t="s">
        <v>355</v>
      </c>
      <c r="G544" s="1876" t="s">
        <v>356</v>
      </c>
      <c r="H544" s="1877">
        <v>8389.3729000000003</v>
      </c>
      <c r="I544" s="1877">
        <v>7500</v>
      </c>
      <c r="J544" s="1876" t="s">
        <v>357</v>
      </c>
      <c r="K544" s="1878">
        <v>44826</v>
      </c>
      <c r="L544" s="1876" t="s">
        <v>372</v>
      </c>
      <c r="M544" s="1878" t="s">
        <v>373</v>
      </c>
      <c r="N544" s="1876" t="s">
        <v>359</v>
      </c>
      <c r="O544" s="1880">
        <v>46675</v>
      </c>
      <c r="P544" s="1875" t="s">
        <v>360</v>
      </c>
      <c r="Q544" s="1875" t="s">
        <v>402</v>
      </c>
      <c r="R544" s="1875" t="s">
        <v>1025</v>
      </c>
      <c r="S544" s="1876" t="s">
        <v>361</v>
      </c>
      <c r="T544" s="1879" t="s">
        <v>1026</v>
      </c>
      <c r="U544" s="1876" t="s">
        <v>360</v>
      </c>
      <c r="V544" s="1876" t="s">
        <v>377</v>
      </c>
      <c r="W544" s="1876" t="s">
        <v>360</v>
      </c>
      <c r="X544" s="1876" t="s">
        <v>378</v>
      </c>
      <c r="Y544" s="1876" t="s">
        <v>364</v>
      </c>
      <c r="Z544" s="1876" t="s">
        <v>154</v>
      </c>
      <c r="AA544" s="1876" t="s">
        <v>154</v>
      </c>
      <c r="AB544" s="1876" t="s">
        <v>154</v>
      </c>
      <c r="AC544" s="1876" t="s">
        <v>154</v>
      </c>
      <c r="AD544" s="1876" t="s">
        <v>154</v>
      </c>
      <c r="AE544" s="1876" t="s">
        <v>154</v>
      </c>
      <c r="AF544" s="1876" t="s">
        <v>359</v>
      </c>
      <c r="AG544" s="1875" t="s">
        <v>1027</v>
      </c>
      <c r="AH544" s="1876" t="s">
        <v>380</v>
      </c>
      <c r="AI544" s="1876" t="s">
        <v>240</v>
      </c>
      <c r="AJ544" s="1876" t="s">
        <v>367</v>
      </c>
      <c r="AK544" s="1875" t="s">
        <v>381</v>
      </c>
      <c r="AL544" s="1876" t="s">
        <v>360</v>
      </c>
      <c r="AM544" s="1875" t="s">
        <v>154</v>
      </c>
    </row>
    <row r="545" spans="1:39" ht="66">
      <c r="A545" s="1875" t="s">
        <v>351</v>
      </c>
      <c r="B545" s="1875" t="s">
        <v>1068</v>
      </c>
      <c r="C545" s="1875" t="s">
        <v>1024</v>
      </c>
      <c r="D545" s="1876" t="s">
        <v>154</v>
      </c>
      <c r="E545" s="1876" t="s">
        <v>371</v>
      </c>
      <c r="F545" s="1876" t="s">
        <v>355</v>
      </c>
      <c r="G545" s="1876" t="s">
        <v>356</v>
      </c>
      <c r="H545" s="1877">
        <v>1006.72475</v>
      </c>
      <c r="I545" s="1877">
        <v>900</v>
      </c>
      <c r="J545" s="1876" t="s">
        <v>357</v>
      </c>
      <c r="K545" s="1878">
        <v>44826</v>
      </c>
      <c r="L545" s="1876" t="s">
        <v>372</v>
      </c>
      <c r="M545" s="1878" t="s">
        <v>373</v>
      </c>
      <c r="N545" s="1876" t="s">
        <v>359</v>
      </c>
      <c r="O545" s="1880">
        <v>46675</v>
      </c>
      <c r="P545" s="1875" t="s">
        <v>360</v>
      </c>
      <c r="Q545" s="1875" t="s">
        <v>600</v>
      </c>
      <c r="R545" s="1875" t="s">
        <v>1025</v>
      </c>
      <c r="S545" s="1876" t="s">
        <v>361</v>
      </c>
      <c r="T545" s="1879" t="s">
        <v>1026</v>
      </c>
      <c r="U545" s="1876" t="s">
        <v>360</v>
      </c>
      <c r="V545" s="1876" t="s">
        <v>377</v>
      </c>
      <c r="W545" s="1876" t="s">
        <v>360</v>
      </c>
      <c r="X545" s="1876" t="s">
        <v>378</v>
      </c>
      <c r="Y545" s="1876" t="s">
        <v>364</v>
      </c>
      <c r="Z545" s="1876" t="s">
        <v>154</v>
      </c>
      <c r="AA545" s="1876" t="s">
        <v>154</v>
      </c>
      <c r="AB545" s="1876" t="s">
        <v>154</v>
      </c>
      <c r="AC545" s="1876" t="s">
        <v>154</v>
      </c>
      <c r="AD545" s="1876" t="s">
        <v>154</v>
      </c>
      <c r="AE545" s="1876" t="s">
        <v>154</v>
      </c>
      <c r="AF545" s="1876" t="s">
        <v>359</v>
      </c>
      <c r="AG545" s="1875" t="s">
        <v>1027</v>
      </c>
      <c r="AH545" s="1876" t="s">
        <v>380</v>
      </c>
      <c r="AI545" s="1876" t="s">
        <v>240</v>
      </c>
      <c r="AJ545" s="1876" t="s">
        <v>367</v>
      </c>
      <c r="AK545" s="1875" t="s">
        <v>381</v>
      </c>
      <c r="AL545" s="1876" t="s">
        <v>360</v>
      </c>
      <c r="AM545" s="1875" t="s">
        <v>154</v>
      </c>
    </row>
    <row r="546" spans="1:39" ht="66">
      <c r="A546" s="1875" t="s">
        <v>351</v>
      </c>
      <c r="B546" s="1875" t="s">
        <v>1069</v>
      </c>
      <c r="C546" s="1875" t="s">
        <v>1024</v>
      </c>
      <c r="D546" s="1876" t="s">
        <v>154</v>
      </c>
      <c r="E546" s="1876" t="s">
        <v>371</v>
      </c>
      <c r="F546" s="1876" t="s">
        <v>355</v>
      </c>
      <c r="G546" s="1876" t="s">
        <v>356</v>
      </c>
      <c r="H546" s="1877">
        <v>6375.9233999999997</v>
      </c>
      <c r="I546" s="1877">
        <v>5700</v>
      </c>
      <c r="J546" s="1876" t="s">
        <v>357</v>
      </c>
      <c r="K546" s="1878">
        <v>44826</v>
      </c>
      <c r="L546" s="1876" t="s">
        <v>372</v>
      </c>
      <c r="M546" s="1878" t="s">
        <v>373</v>
      </c>
      <c r="N546" s="1876" t="s">
        <v>359</v>
      </c>
      <c r="O546" s="1880">
        <v>46675</v>
      </c>
      <c r="P546" s="1875" t="s">
        <v>360</v>
      </c>
      <c r="Q546" s="1875" t="s">
        <v>1070</v>
      </c>
      <c r="R546" s="1875" t="s">
        <v>1025</v>
      </c>
      <c r="S546" s="1876" t="s">
        <v>361</v>
      </c>
      <c r="T546" s="1879" t="s">
        <v>1026</v>
      </c>
      <c r="U546" s="1876" t="s">
        <v>360</v>
      </c>
      <c r="V546" s="1876" t="s">
        <v>377</v>
      </c>
      <c r="W546" s="1876" t="s">
        <v>360</v>
      </c>
      <c r="X546" s="1876" t="s">
        <v>378</v>
      </c>
      <c r="Y546" s="1876" t="s">
        <v>364</v>
      </c>
      <c r="Z546" s="1876" t="s">
        <v>154</v>
      </c>
      <c r="AA546" s="1876" t="s">
        <v>154</v>
      </c>
      <c r="AB546" s="1876" t="s">
        <v>154</v>
      </c>
      <c r="AC546" s="1876" t="s">
        <v>154</v>
      </c>
      <c r="AD546" s="1876" t="s">
        <v>154</v>
      </c>
      <c r="AE546" s="1876" t="s">
        <v>154</v>
      </c>
      <c r="AF546" s="1876" t="s">
        <v>359</v>
      </c>
      <c r="AG546" s="1875" t="s">
        <v>1027</v>
      </c>
      <c r="AH546" s="1876" t="s">
        <v>380</v>
      </c>
      <c r="AI546" s="1876" t="s">
        <v>240</v>
      </c>
      <c r="AJ546" s="1876" t="s">
        <v>367</v>
      </c>
      <c r="AK546" s="1875" t="s">
        <v>381</v>
      </c>
      <c r="AL546" s="1876" t="s">
        <v>360</v>
      </c>
      <c r="AM546" s="1875" t="s">
        <v>154</v>
      </c>
    </row>
    <row r="547" spans="1:39" ht="66">
      <c r="A547" s="1875" t="s">
        <v>351</v>
      </c>
      <c r="B547" s="1875" t="s">
        <v>1071</v>
      </c>
      <c r="C547" s="1875" t="s">
        <v>1024</v>
      </c>
      <c r="D547" s="1876" t="s">
        <v>154</v>
      </c>
      <c r="E547" s="1876" t="s">
        <v>371</v>
      </c>
      <c r="F547" s="1876" t="s">
        <v>355</v>
      </c>
      <c r="G547" s="1876" t="s">
        <v>356</v>
      </c>
      <c r="H547" s="1877">
        <v>4698.04882</v>
      </c>
      <c r="I547" s="1877">
        <v>4200</v>
      </c>
      <c r="J547" s="1876" t="s">
        <v>357</v>
      </c>
      <c r="K547" s="1878">
        <v>44826</v>
      </c>
      <c r="L547" s="1876" t="s">
        <v>372</v>
      </c>
      <c r="M547" s="1878" t="s">
        <v>373</v>
      </c>
      <c r="N547" s="1876" t="s">
        <v>359</v>
      </c>
      <c r="O547" s="1880">
        <v>46675</v>
      </c>
      <c r="P547" s="1875" t="s">
        <v>360</v>
      </c>
      <c r="Q547" s="1875" t="s">
        <v>1072</v>
      </c>
      <c r="R547" s="1875" t="s">
        <v>1025</v>
      </c>
      <c r="S547" s="1876" t="s">
        <v>361</v>
      </c>
      <c r="T547" s="1879" t="s">
        <v>1026</v>
      </c>
      <c r="U547" s="1876" t="s">
        <v>360</v>
      </c>
      <c r="V547" s="1876" t="s">
        <v>377</v>
      </c>
      <c r="W547" s="1876" t="s">
        <v>360</v>
      </c>
      <c r="X547" s="1876" t="s">
        <v>378</v>
      </c>
      <c r="Y547" s="1876" t="s">
        <v>364</v>
      </c>
      <c r="Z547" s="1876" t="s">
        <v>154</v>
      </c>
      <c r="AA547" s="1876" t="s">
        <v>154</v>
      </c>
      <c r="AB547" s="1876" t="s">
        <v>154</v>
      </c>
      <c r="AC547" s="1876" t="s">
        <v>154</v>
      </c>
      <c r="AD547" s="1876" t="s">
        <v>154</v>
      </c>
      <c r="AE547" s="1876" t="s">
        <v>154</v>
      </c>
      <c r="AF547" s="1876" t="s">
        <v>359</v>
      </c>
      <c r="AG547" s="1875" t="s">
        <v>1027</v>
      </c>
      <c r="AH547" s="1876" t="s">
        <v>380</v>
      </c>
      <c r="AI547" s="1876" t="s">
        <v>240</v>
      </c>
      <c r="AJ547" s="1876" t="s">
        <v>367</v>
      </c>
      <c r="AK547" s="1875" t="s">
        <v>381</v>
      </c>
      <c r="AL547" s="1876" t="s">
        <v>360</v>
      </c>
      <c r="AM547" s="1875" t="s">
        <v>154</v>
      </c>
    </row>
    <row r="548" spans="1:39" ht="66">
      <c r="A548" s="1875" t="s">
        <v>351</v>
      </c>
      <c r="B548" s="1875" t="s">
        <v>1073</v>
      </c>
      <c r="C548" s="1875" t="s">
        <v>1024</v>
      </c>
      <c r="D548" s="1876" t="s">
        <v>154</v>
      </c>
      <c r="E548" s="1876" t="s">
        <v>371</v>
      </c>
      <c r="F548" s="1876" t="s">
        <v>355</v>
      </c>
      <c r="G548" s="1876" t="s">
        <v>356</v>
      </c>
      <c r="H548" s="1877">
        <v>1677.8745799999999</v>
      </c>
      <c r="I548" s="1877">
        <v>1500</v>
      </c>
      <c r="J548" s="1876" t="s">
        <v>357</v>
      </c>
      <c r="K548" s="1878">
        <v>44826</v>
      </c>
      <c r="L548" s="1876" t="s">
        <v>372</v>
      </c>
      <c r="M548" s="1878" t="s">
        <v>373</v>
      </c>
      <c r="N548" s="1876" t="s">
        <v>359</v>
      </c>
      <c r="O548" s="1880">
        <v>46675</v>
      </c>
      <c r="P548" s="1875" t="s">
        <v>360</v>
      </c>
      <c r="Q548" s="1875" t="s">
        <v>399</v>
      </c>
      <c r="R548" s="1875" t="s">
        <v>1025</v>
      </c>
      <c r="S548" s="1876" t="s">
        <v>361</v>
      </c>
      <c r="T548" s="1879" t="s">
        <v>1026</v>
      </c>
      <c r="U548" s="1876" t="s">
        <v>360</v>
      </c>
      <c r="V548" s="1876" t="s">
        <v>377</v>
      </c>
      <c r="W548" s="1876" t="s">
        <v>360</v>
      </c>
      <c r="X548" s="1876" t="s">
        <v>378</v>
      </c>
      <c r="Y548" s="1876" t="s">
        <v>364</v>
      </c>
      <c r="Z548" s="1876" t="s">
        <v>154</v>
      </c>
      <c r="AA548" s="1876" t="s">
        <v>154</v>
      </c>
      <c r="AB548" s="1876" t="s">
        <v>154</v>
      </c>
      <c r="AC548" s="1876" t="s">
        <v>154</v>
      </c>
      <c r="AD548" s="1876" t="s">
        <v>154</v>
      </c>
      <c r="AE548" s="1876" t="s">
        <v>154</v>
      </c>
      <c r="AF548" s="1876" t="s">
        <v>359</v>
      </c>
      <c r="AG548" s="1875" t="s">
        <v>1027</v>
      </c>
      <c r="AH548" s="1876" t="s">
        <v>380</v>
      </c>
      <c r="AI548" s="1876" t="s">
        <v>240</v>
      </c>
      <c r="AJ548" s="1876" t="s">
        <v>367</v>
      </c>
      <c r="AK548" s="1875" t="s">
        <v>381</v>
      </c>
      <c r="AL548" s="1876" t="s">
        <v>360</v>
      </c>
      <c r="AM548" s="1875" t="s">
        <v>154</v>
      </c>
    </row>
    <row r="549" spans="1:39" ht="66">
      <c r="A549" s="1875" t="s">
        <v>351</v>
      </c>
      <c r="B549" s="1875" t="s">
        <v>1074</v>
      </c>
      <c r="C549" s="1875" t="s">
        <v>1024</v>
      </c>
      <c r="D549" s="1876" t="s">
        <v>154</v>
      </c>
      <c r="E549" s="1876" t="s">
        <v>371</v>
      </c>
      <c r="F549" s="1876" t="s">
        <v>355</v>
      </c>
      <c r="G549" s="1876" t="s">
        <v>356</v>
      </c>
      <c r="H549" s="1877">
        <v>20470.069869999999</v>
      </c>
      <c r="I549" s="1877">
        <v>18300</v>
      </c>
      <c r="J549" s="1876" t="s">
        <v>357</v>
      </c>
      <c r="K549" s="1878">
        <v>44826</v>
      </c>
      <c r="L549" s="1876" t="s">
        <v>372</v>
      </c>
      <c r="M549" s="1878" t="s">
        <v>373</v>
      </c>
      <c r="N549" s="1876" t="s">
        <v>359</v>
      </c>
      <c r="O549" s="1880">
        <v>46675</v>
      </c>
      <c r="P549" s="1875" t="s">
        <v>360</v>
      </c>
      <c r="Q549" s="1875" t="s">
        <v>1038</v>
      </c>
      <c r="R549" s="1875" t="s">
        <v>1025</v>
      </c>
      <c r="S549" s="1876" t="s">
        <v>361</v>
      </c>
      <c r="T549" s="1879" t="s">
        <v>1026</v>
      </c>
      <c r="U549" s="1876" t="s">
        <v>360</v>
      </c>
      <c r="V549" s="1876" t="s">
        <v>377</v>
      </c>
      <c r="W549" s="1876" t="s">
        <v>360</v>
      </c>
      <c r="X549" s="1876" t="s">
        <v>378</v>
      </c>
      <c r="Y549" s="1876" t="s">
        <v>364</v>
      </c>
      <c r="Z549" s="1876" t="s">
        <v>154</v>
      </c>
      <c r="AA549" s="1876" t="s">
        <v>154</v>
      </c>
      <c r="AB549" s="1876" t="s">
        <v>154</v>
      </c>
      <c r="AC549" s="1876" t="s">
        <v>154</v>
      </c>
      <c r="AD549" s="1876" t="s">
        <v>154</v>
      </c>
      <c r="AE549" s="1876" t="s">
        <v>154</v>
      </c>
      <c r="AF549" s="1876" t="s">
        <v>359</v>
      </c>
      <c r="AG549" s="1875" t="s">
        <v>1027</v>
      </c>
      <c r="AH549" s="1876" t="s">
        <v>380</v>
      </c>
      <c r="AI549" s="1876" t="s">
        <v>240</v>
      </c>
      <c r="AJ549" s="1876" t="s">
        <v>367</v>
      </c>
      <c r="AK549" s="1875" t="s">
        <v>381</v>
      </c>
      <c r="AL549" s="1876" t="s">
        <v>360</v>
      </c>
      <c r="AM549" s="1875" t="s">
        <v>154</v>
      </c>
    </row>
    <row r="550" spans="1:39" ht="66">
      <c r="A550" s="1875" t="s">
        <v>351</v>
      </c>
      <c r="B550" s="1875" t="s">
        <v>1075</v>
      </c>
      <c r="C550" s="1875" t="s">
        <v>1024</v>
      </c>
      <c r="D550" s="1876" t="s">
        <v>154</v>
      </c>
      <c r="E550" s="1876" t="s">
        <v>371</v>
      </c>
      <c r="F550" s="1876" t="s">
        <v>355</v>
      </c>
      <c r="G550" s="1876" t="s">
        <v>356</v>
      </c>
      <c r="H550" s="1877">
        <v>3355.7491599999998</v>
      </c>
      <c r="I550" s="1877">
        <v>3000</v>
      </c>
      <c r="J550" s="1876" t="s">
        <v>357</v>
      </c>
      <c r="K550" s="1878">
        <v>44826</v>
      </c>
      <c r="L550" s="1876" t="s">
        <v>372</v>
      </c>
      <c r="M550" s="1878" t="s">
        <v>373</v>
      </c>
      <c r="N550" s="1876" t="s">
        <v>359</v>
      </c>
      <c r="O550" s="1880">
        <v>46675</v>
      </c>
      <c r="P550" s="1875" t="s">
        <v>360</v>
      </c>
      <c r="Q550" s="1875" t="s">
        <v>570</v>
      </c>
      <c r="R550" s="1875" t="s">
        <v>1025</v>
      </c>
      <c r="S550" s="1876" t="s">
        <v>361</v>
      </c>
      <c r="T550" s="1879" t="s">
        <v>1026</v>
      </c>
      <c r="U550" s="1876" t="s">
        <v>360</v>
      </c>
      <c r="V550" s="1876" t="s">
        <v>377</v>
      </c>
      <c r="W550" s="1876" t="s">
        <v>360</v>
      </c>
      <c r="X550" s="1876" t="s">
        <v>378</v>
      </c>
      <c r="Y550" s="1876" t="s">
        <v>364</v>
      </c>
      <c r="Z550" s="1876" t="s">
        <v>154</v>
      </c>
      <c r="AA550" s="1876" t="s">
        <v>154</v>
      </c>
      <c r="AB550" s="1876" t="s">
        <v>154</v>
      </c>
      <c r="AC550" s="1876" t="s">
        <v>154</v>
      </c>
      <c r="AD550" s="1876" t="s">
        <v>154</v>
      </c>
      <c r="AE550" s="1876" t="s">
        <v>154</v>
      </c>
      <c r="AF550" s="1876" t="s">
        <v>359</v>
      </c>
      <c r="AG550" s="1875" t="s">
        <v>1027</v>
      </c>
      <c r="AH550" s="1876" t="s">
        <v>380</v>
      </c>
      <c r="AI550" s="1876" t="s">
        <v>240</v>
      </c>
      <c r="AJ550" s="1876" t="s">
        <v>367</v>
      </c>
      <c r="AK550" s="1875" t="s">
        <v>381</v>
      </c>
      <c r="AL550" s="1876" t="s">
        <v>360</v>
      </c>
      <c r="AM550" s="1875" t="s">
        <v>154</v>
      </c>
    </row>
    <row r="551" spans="1:39" ht="66">
      <c r="A551" s="1875" t="s">
        <v>351</v>
      </c>
      <c r="B551" s="1875" t="s">
        <v>1076</v>
      </c>
      <c r="C551" s="1875" t="s">
        <v>1024</v>
      </c>
      <c r="D551" s="1876" t="s">
        <v>154</v>
      </c>
      <c r="E551" s="1876" t="s">
        <v>371</v>
      </c>
      <c r="F551" s="1876" t="s">
        <v>355</v>
      </c>
      <c r="G551" s="1876" t="s">
        <v>356</v>
      </c>
      <c r="H551" s="1877">
        <v>3355.7491599999998</v>
      </c>
      <c r="I551" s="1877">
        <v>3000</v>
      </c>
      <c r="J551" s="1876" t="s">
        <v>357</v>
      </c>
      <c r="K551" s="1878">
        <v>44826</v>
      </c>
      <c r="L551" s="1876" t="s">
        <v>372</v>
      </c>
      <c r="M551" s="1878" t="s">
        <v>373</v>
      </c>
      <c r="N551" s="1876" t="s">
        <v>359</v>
      </c>
      <c r="O551" s="1880">
        <v>46675</v>
      </c>
      <c r="P551" s="1875" t="s">
        <v>360</v>
      </c>
      <c r="Q551" s="1875" t="s">
        <v>570</v>
      </c>
      <c r="R551" s="1875" t="s">
        <v>1025</v>
      </c>
      <c r="S551" s="1876" t="s">
        <v>361</v>
      </c>
      <c r="T551" s="1879" t="s">
        <v>1026</v>
      </c>
      <c r="U551" s="1876" t="s">
        <v>360</v>
      </c>
      <c r="V551" s="1876" t="s">
        <v>377</v>
      </c>
      <c r="W551" s="1876" t="s">
        <v>360</v>
      </c>
      <c r="X551" s="1876" t="s">
        <v>378</v>
      </c>
      <c r="Y551" s="1876" t="s">
        <v>364</v>
      </c>
      <c r="Z551" s="1876" t="s">
        <v>154</v>
      </c>
      <c r="AA551" s="1876" t="s">
        <v>154</v>
      </c>
      <c r="AB551" s="1876" t="s">
        <v>154</v>
      </c>
      <c r="AC551" s="1876" t="s">
        <v>154</v>
      </c>
      <c r="AD551" s="1876" t="s">
        <v>154</v>
      </c>
      <c r="AE551" s="1876" t="s">
        <v>154</v>
      </c>
      <c r="AF551" s="1876" t="s">
        <v>359</v>
      </c>
      <c r="AG551" s="1875" t="s">
        <v>1027</v>
      </c>
      <c r="AH551" s="1876" t="s">
        <v>380</v>
      </c>
      <c r="AI551" s="1876" t="s">
        <v>240</v>
      </c>
      <c r="AJ551" s="1876" t="s">
        <v>367</v>
      </c>
      <c r="AK551" s="1875" t="s">
        <v>381</v>
      </c>
      <c r="AL551" s="1876" t="s">
        <v>360</v>
      </c>
      <c r="AM551" s="1875" t="s">
        <v>154</v>
      </c>
    </row>
    <row r="552" spans="1:39" ht="66">
      <c r="A552" s="1875" t="s">
        <v>351</v>
      </c>
      <c r="B552" s="1875" t="s">
        <v>1077</v>
      </c>
      <c r="C552" s="1875" t="s">
        <v>1024</v>
      </c>
      <c r="D552" s="1876" t="s">
        <v>154</v>
      </c>
      <c r="E552" s="1876" t="s">
        <v>371</v>
      </c>
      <c r="F552" s="1876" t="s">
        <v>355</v>
      </c>
      <c r="G552" s="1876" t="s">
        <v>356</v>
      </c>
      <c r="H552" s="1877">
        <v>3355.7491599999998</v>
      </c>
      <c r="I552" s="1877">
        <v>3000</v>
      </c>
      <c r="J552" s="1876" t="s">
        <v>357</v>
      </c>
      <c r="K552" s="1878">
        <v>44826</v>
      </c>
      <c r="L552" s="1876" t="s">
        <v>372</v>
      </c>
      <c r="M552" s="1878" t="s">
        <v>373</v>
      </c>
      <c r="N552" s="1876" t="s">
        <v>359</v>
      </c>
      <c r="O552" s="1880">
        <v>46675</v>
      </c>
      <c r="P552" s="1875" t="s">
        <v>360</v>
      </c>
      <c r="Q552" s="1875" t="s">
        <v>570</v>
      </c>
      <c r="R552" s="1875" t="s">
        <v>1025</v>
      </c>
      <c r="S552" s="1876" t="s">
        <v>361</v>
      </c>
      <c r="T552" s="1879" t="s">
        <v>1026</v>
      </c>
      <c r="U552" s="1876" t="s">
        <v>360</v>
      </c>
      <c r="V552" s="1876" t="s">
        <v>377</v>
      </c>
      <c r="W552" s="1876" t="s">
        <v>360</v>
      </c>
      <c r="X552" s="1876" t="s">
        <v>378</v>
      </c>
      <c r="Y552" s="1876" t="s">
        <v>364</v>
      </c>
      <c r="Z552" s="1876" t="s">
        <v>154</v>
      </c>
      <c r="AA552" s="1876" t="s">
        <v>154</v>
      </c>
      <c r="AB552" s="1876" t="s">
        <v>154</v>
      </c>
      <c r="AC552" s="1876" t="s">
        <v>154</v>
      </c>
      <c r="AD552" s="1876" t="s">
        <v>154</v>
      </c>
      <c r="AE552" s="1876" t="s">
        <v>154</v>
      </c>
      <c r="AF552" s="1876" t="s">
        <v>359</v>
      </c>
      <c r="AG552" s="1875" t="s">
        <v>1027</v>
      </c>
      <c r="AH552" s="1876" t="s">
        <v>380</v>
      </c>
      <c r="AI552" s="1876" t="s">
        <v>240</v>
      </c>
      <c r="AJ552" s="1876" t="s">
        <v>367</v>
      </c>
      <c r="AK552" s="1875" t="s">
        <v>381</v>
      </c>
      <c r="AL552" s="1876" t="s">
        <v>360</v>
      </c>
      <c r="AM552" s="1875" t="s">
        <v>154</v>
      </c>
    </row>
    <row r="553" spans="1:39" ht="66">
      <c r="A553" s="1875" t="s">
        <v>351</v>
      </c>
      <c r="B553" s="1875" t="s">
        <v>1078</v>
      </c>
      <c r="C553" s="1875" t="s">
        <v>1024</v>
      </c>
      <c r="D553" s="1876" t="s">
        <v>154</v>
      </c>
      <c r="E553" s="1876" t="s">
        <v>371</v>
      </c>
      <c r="F553" s="1876" t="s">
        <v>355</v>
      </c>
      <c r="G553" s="1876" t="s">
        <v>356</v>
      </c>
      <c r="H553" s="1877">
        <v>671.14983000000007</v>
      </c>
      <c r="I553" s="1877">
        <v>600</v>
      </c>
      <c r="J553" s="1876" t="s">
        <v>357</v>
      </c>
      <c r="K553" s="1878">
        <v>44826</v>
      </c>
      <c r="L553" s="1876" t="s">
        <v>372</v>
      </c>
      <c r="M553" s="1878" t="s">
        <v>373</v>
      </c>
      <c r="N553" s="1876" t="s">
        <v>359</v>
      </c>
      <c r="O553" s="1880">
        <v>46675</v>
      </c>
      <c r="P553" s="1875" t="s">
        <v>360</v>
      </c>
      <c r="Q553" s="1875" t="s">
        <v>386</v>
      </c>
      <c r="R553" s="1875" t="s">
        <v>1025</v>
      </c>
      <c r="S553" s="1876" t="s">
        <v>361</v>
      </c>
      <c r="T553" s="1879" t="s">
        <v>1026</v>
      </c>
      <c r="U553" s="1876" t="s">
        <v>360</v>
      </c>
      <c r="V553" s="1876" t="s">
        <v>377</v>
      </c>
      <c r="W553" s="1876" t="s">
        <v>360</v>
      </c>
      <c r="X553" s="1876" t="s">
        <v>378</v>
      </c>
      <c r="Y553" s="1876" t="s">
        <v>364</v>
      </c>
      <c r="Z553" s="1876" t="s">
        <v>154</v>
      </c>
      <c r="AA553" s="1876" t="s">
        <v>154</v>
      </c>
      <c r="AB553" s="1876" t="s">
        <v>154</v>
      </c>
      <c r="AC553" s="1876" t="s">
        <v>154</v>
      </c>
      <c r="AD553" s="1876" t="s">
        <v>154</v>
      </c>
      <c r="AE553" s="1876" t="s">
        <v>154</v>
      </c>
      <c r="AF553" s="1876" t="s">
        <v>359</v>
      </c>
      <c r="AG553" s="1875" t="s">
        <v>1027</v>
      </c>
      <c r="AH553" s="1876" t="s">
        <v>380</v>
      </c>
      <c r="AI553" s="1876" t="s">
        <v>240</v>
      </c>
      <c r="AJ553" s="1876" t="s">
        <v>367</v>
      </c>
      <c r="AK553" s="1875" t="s">
        <v>381</v>
      </c>
      <c r="AL553" s="1876" t="s">
        <v>360</v>
      </c>
      <c r="AM553" s="1875" t="s">
        <v>154</v>
      </c>
    </row>
    <row r="554" spans="1:39" ht="66">
      <c r="A554" s="1875" t="s">
        <v>351</v>
      </c>
      <c r="B554" s="1875" t="s">
        <v>1079</v>
      </c>
      <c r="C554" s="1875" t="s">
        <v>1024</v>
      </c>
      <c r="D554" s="1876" t="s">
        <v>154</v>
      </c>
      <c r="E554" s="1876" t="s">
        <v>371</v>
      </c>
      <c r="F554" s="1876" t="s">
        <v>355</v>
      </c>
      <c r="G554" s="1876" t="s">
        <v>356</v>
      </c>
      <c r="H554" s="1877">
        <v>6711.4983199999997</v>
      </c>
      <c r="I554" s="1877">
        <v>6000</v>
      </c>
      <c r="J554" s="1876" t="s">
        <v>357</v>
      </c>
      <c r="K554" s="1878">
        <v>44826</v>
      </c>
      <c r="L554" s="1876" t="s">
        <v>372</v>
      </c>
      <c r="M554" s="1878" t="s">
        <v>373</v>
      </c>
      <c r="N554" s="1876" t="s">
        <v>359</v>
      </c>
      <c r="O554" s="1880">
        <v>46675</v>
      </c>
      <c r="P554" s="1875" t="s">
        <v>360</v>
      </c>
      <c r="Q554" s="1875" t="s">
        <v>409</v>
      </c>
      <c r="R554" s="1875" t="s">
        <v>1025</v>
      </c>
      <c r="S554" s="1876" t="s">
        <v>361</v>
      </c>
      <c r="T554" s="1879" t="s">
        <v>1026</v>
      </c>
      <c r="U554" s="1876" t="s">
        <v>360</v>
      </c>
      <c r="V554" s="1876" t="s">
        <v>377</v>
      </c>
      <c r="W554" s="1876" t="s">
        <v>360</v>
      </c>
      <c r="X554" s="1876" t="s">
        <v>378</v>
      </c>
      <c r="Y554" s="1876" t="s">
        <v>364</v>
      </c>
      <c r="Z554" s="1876" t="s">
        <v>154</v>
      </c>
      <c r="AA554" s="1876" t="s">
        <v>154</v>
      </c>
      <c r="AB554" s="1876" t="s">
        <v>154</v>
      </c>
      <c r="AC554" s="1876" t="s">
        <v>154</v>
      </c>
      <c r="AD554" s="1876" t="s">
        <v>154</v>
      </c>
      <c r="AE554" s="1876" t="s">
        <v>154</v>
      </c>
      <c r="AF554" s="1876" t="s">
        <v>359</v>
      </c>
      <c r="AG554" s="1875" t="s">
        <v>1027</v>
      </c>
      <c r="AH554" s="1876" t="s">
        <v>380</v>
      </c>
      <c r="AI554" s="1876" t="s">
        <v>240</v>
      </c>
      <c r="AJ554" s="1876" t="s">
        <v>367</v>
      </c>
      <c r="AK554" s="1875" t="s">
        <v>381</v>
      </c>
      <c r="AL554" s="1876" t="s">
        <v>360</v>
      </c>
      <c r="AM554" s="1875" t="s">
        <v>154</v>
      </c>
    </row>
    <row r="555" spans="1:39" ht="66">
      <c r="A555" s="1875" t="s">
        <v>351</v>
      </c>
      <c r="B555" s="1875" t="s">
        <v>1080</v>
      </c>
      <c r="C555" s="1875" t="s">
        <v>1024</v>
      </c>
      <c r="D555" s="1876" t="s">
        <v>154</v>
      </c>
      <c r="E555" s="1876" t="s">
        <v>371</v>
      </c>
      <c r="F555" s="1876" t="s">
        <v>355</v>
      </c>
      <c r="G555" s="1876" t="s">
        <v>356</v>
      </c>
      <c r="H555" s="1877">
        <v>671.14983000000007</v>
      </c>
      <c r="I555" s="1877">
        <v>600</v>
      </c>
      <c r="J555" s="1876" t="s">
        <v>357</v>
      </c>
      <c r="K555" s="1878">
        <v>44826</v>
      </c>
      <c r="L555" s="1876" t="s">
        <v>372</v>
      </c>
      <c r="M555" s="1878" t="s">
        <v>373</v>
      </c>
      <c r="N555" s="1876" t="s">
        <v>359</v>
      </c>
      <c r="O555" s="1880">
        <v>46675</v>
      </c>
      <c r="P555" s="1875" t="s">
        <v>360</v>
      </c>
      <c r="Q555" s="1875" t="s">
        <v>386</v>
      </c>
      <c r="R555" s="1875" t="s">
        <v>1025</v>
      </c>
      <c r="S555" s="1876" t="s">
        <v>361</v>
      </c>
      <c r="T555" s="1879" t="s">
        <v>1026</v>
      </c>
      <c r="U555" s="1876" t="s">
        <v>360</v>
      </c>
      <c r="V555" s="1876" t="s">
        <v>377</v>
      </c>
      <c r="W555" s="1876" t="s">
        <v>360</v>
      </c>
      <c r="X555" s="1876" t="s">
        <v>378</v>
      </c>
      <c r="Y555" s="1876" t="s">
        <v>364</v>
      </c>
      <c r="Z555" s="1876" t="s">
        <v>154</v>
      </c>
      <c r="AA555" s="1876" t="s">
        <v>154</v>
      </c>
      <c r="AB555" s="1876" t="s">
        <v>154</v>
      </c>
      <c r="AC555" s="1876" t="s">
        <v>154</v>
      </c>
      <c r="AD555" s="1876" t="s">
        <v>154</v>
      </c>
      <c r="AE555" s="1876" t="s">
        <v>154</v>
      </c>
      <c r="AF555" s="1876" t="s">
        <v>359</v>
      </c>
      <c r="AG555" s="1875" t="s">
        <v>1027</v>
      </c>
      <c r="AH555" s="1876" t="s">
        <v>380</v>
      </c>
      <c r="AI555" s="1876" t="s">
        <v>240</v>
      </c>
      <c r="AJ555" s="1876" t="s">
        <v>367</v>
      </c>
      <c r="AK555" s="1875" t="s">
        <v>381</v>
      </c>
      <c r="AL555" s="1876" t="s">
        <v>360</v>
      </c>
      <c r="AM555" s="1875" t="s">
        <v>154</v>
      </c>
    </row>
    <row r="556" spans="1:39" ht="66">
      <c r="A556" s="1875" t="s">
        <v>351</v>
      </c>
      <c r="B556" s="1875" t="s">
        <v>1081</v>
      </c>
      <c r="C556" s="1875" t="s">
        <v>1024</v>
      </c>
      <c r="D556" s="1876" t="s">
        <v>154</v>
      </c>
      <c r="E556" s="1876" t="s">
        <v>371</v>
      </c>
      <c r="F556" s="1876" t="s">
        <v>355</v>
      </c>
      <c r="G556" s="1876" t="s">
        <v>356</v>
      </c>
      <c r="H556" s="1877">
        <v>1006.72475</v>
      </c>
      <c r="I556" s="1877">
        <v>900</v>
      </c>
      <c r="J556" s="1876" t="s">
        <v>357</v>
      </c>
      <c r="K556" s="1878">
        <v>44826</v>
      </c>
      <c r="L556" s="1876" t="s">
        <v>372</v>
      </c>
      <c r="M556" s="1878" t="s">
        <v>373</v>
      </c>
      <c r="N556" s="1876" t="s">
        <v>359</v>
      </c>
      <c r="O556" s="1880">
        <v>46675</v>
      </c>
      <c r="P556" s="1875" t="s">
        <v>360</v>
      </c>
      <c r="Q556" s="1875" t="s">
        <v>600</v>
      </c>
      <c r="R556" s="1875" t="s">
        <v>1025</v>
      </c>
      <c r="S556" s="1876" t="s">
        <v>361</v>
      </c>
      <c r="T556" s="1879" t="s">
        <v>1026</v>
      </c>
      <c r="U556" s="1876" t="s">
        <v>360</v>
      </c>
      <c r="V556" s="1876" t="s">
        <v>377</v>
      </c>
      <c r="W556" s="1876" t="s">
        <v>360</v>
      </c>
      <c r="X556" s="1876" t="s">
        <v>378</v>
      </c>
      <c r="Y556" s="1876" t="s">
        <v>364</v>
      </c>
      <c r="Z556" s="1876" t="s">
        <v>154</v>
      </c>
      <c r="AA556" s="1876" t="s">
        <v>154</v>
      </c>
      <c r="AB556" s="1876" t="s">
        <v>154</v>
      </c>
      <c r="AC556" s="1876" t="s">
        <v>154</v>
      </c>
      <c r="AD556" s="1876" t="s">
        <v>154</v>
      </c>
      <c r="AE556" s="1876" t="s">
        <v>154</v>
      </c>
      <c r="AF556" s="1876" t="s">
        <v>359</v>
      </c>
      <c r="AG556" s="1875" t="s">
        <v>1027</v>
      </c>
      <c r="AH556" s="1876" t="s">
        <v>380</v>
      </c>
      <c r="AI556" s="1876" t="s">
        <v>240</v>
      </c>
      <c r="AJ556" s="1876" t="s">
        <v>367</v>
      </c>
      <c r="AK556" s="1875" t="s">
        <v>381</v>
      </c>
      <c r="AL556" s="1876" t="s">
        <v>360</v>
      </c>
      <c r="AM556" s="1875" t="s">
        <v>154</v>
      </c>
    </row>
    <row r="557" spans="1:39" ht="66">
      <c r="A557" s="1875" t="s">
        <v>351</v>
      </c>
      <c r="B557" s="1875" t="s">
        <v>1082</v>
      </c>
      <c r="C557" s="1875" t="s">
        <v>1024</v>
      </c>
      <c r="D557" s="1876" t="s">
        <v>154</v>
      </c>
      <c r="E557" s="1876" t="s">
        <v>371</v>
      </c>
      <c r="F557" s="1876" t="s">
        <v>355</v>
      </c>
      <c r="G557" s="1876" t="s">
        <v>356</v>
      </c>
      <c r="H557" s="1877">
        <v>1006.72475</v>
      </c>
      <c r="I557" s="1877">
        <v>900</v>
      </c>
      <c r="J557" s="1876" t="s">
        <v>357</v>
      </c>
      <c r="K557" s="1878">
        <v>44826</v>
      </c>
      <c r="L557" s="1876" t="s">
        <v>372</v>
      </c>
      <c r="M557" s="1878" t="s">
        <v>373</v>
      </c>
      <c r="N557" s="1876" t="s">
        <v>359</v>
      </c>
      <c r="O557" s="1880">
        <v>46675</v>
      </c>
      <c r="P557" s="1875" t="s">
        <v>360</v>
      </c>
      <c r="Q557" s="1875" t="s">
        <v>600</v>
      </c>
      <c r="R557" s="1875" t="s">
        <v>1025</v>
      </c>
      <c r="S557" s="1876" t="s">
        <v>361</v>
      </c>
      <c r="T557" s="1879" t="s">
        <v>1026</v>
      </c>
      <c r="U557" s="1876" t="s">
        <v>360</v>
      </c>
      <c r="V557" s="1876" t="s">
        <v>377</v>
      </c>
      <c r="W557" s="1876" t="s">
        <v>360</v>
      </c>
      <c r="X557" s="1876" t="s">
        <v>378</v>
      </c>
      <c r="Y557" s="1876" t="s">
        <v>364</v>
      </c>
      <c r="Z557" s="1876" t="s">
        <v>154</v>
      </c>
      <c r="AA557" s="1876" t="s">
        <v>154</v>
      </c>
      <c r="AB557" s="1876" t="s">
        <v>154</v>
      </c>
      <c r="AC557" s="1876" t="s">
        <v>154</v>
      </c>
      <c r="AD557" s="1876" t="s">
        <v>154</v>
      </c>
      <c r="AE557" s="1876" t="s">
        <v>154</v>
      </c>
      <c r="AF557" s="1876" t="s">
        <v>359</v>
      </c>
      <c r="AG557" s="1875" t="s">
        <v>1027</v>
      </c>
      <c r="AH557" s="1876" t="s">
        <v>380</v>
      </c>
      <c r="AI557" s="1876" t="s">
        <v>240</v>
      </c>
      <c r="AJ557" s="1876" t="s">
        <v>367</v>
      </c>
      <c r="AK557" s="1875" t="s">
        <v>381</v>
      </c>
      <c r="AL557" s="1876" t="s">
        <v>360</v>
      </c>
      <c r="AM557" s="1875" t="s">
        <v>154</v>
      </c>
    </row>
    <row r="558" spans="1:39" ht="66">
      <c r="A558" s="1875" t="s">
        <v>351</v>
      </c>
      <c r="B558" s="1875" t="s">
        <v>1083</v>
      </c>
      <c r="C558" s="1875" t="s">
        <v>1024</v>
      </c>
      <c r="D558" s="1876" t="s">
        <v>154</v>
      </c>
      <c r="E558" s="1876" t="s">
        <v>371</v>
      </c>
      <c r="F558" s="1876" t="s">
        <v>355</v>
      </c>
      <c r="G558" s="1876" t="s">
        <v>356</v>
      </c>
      <c r="H558" s="1877">
        <v>6711.4983199999997</v>
      </c>
      <c r="I558" s="1877">
        <v>6000</v>
      </c>
      <c r="J558" s="1876" t="s">
        <v>357</v>
      </c>
      <c r="K558" s="1878">
        <v>44826</v>
      </c>
      <c r="L558" s="1876" t="s">
        <v>372</v>
      </c>
      <c r="M558" s="1878" t="s">
        <v>373</v>
      </c>
      <c r="N558" s="1876" t="s">
        <v>359</v>
      </c>
      <c r="O558" s="1880">
        <v>46675</v>
      </c>
      <c r="P558" s="1875" t="s">
        <v>360</v>
      </c>
      <c r="Q558" s="1875" t="s">
        <v>409</v>
      </c>
      <c r="R558" s="1875" t="s">
        <v>1025</v>
      </c>
      <c r="S558" s="1876" t="s">
        <v>361</v>
      </c>
      <c r="T558" s="1879" t="s">
        <v>1026</v>
      </c>
      <c r="U558" s="1876" t="s">
        <v>360</v>
      </c>
      <c r="V558" s="1876" t="s">
        <v>377</v>
      </c>
      <c r="W558" s="1876" t="s">
        <v>360</v>
      </c>
      <c r="X558" s="1876" t="s">
        <v>378</v>
      </c>
      <c r="Y558" s="1876" t="s">
        <v>364</v>
      </c>
      <c r="Z558" s="1876" t="s">
        <v>154</v>
      </c>
      <c r="AA558" s="1876" t="s">
        <v>154</v>
      </c>
      <c r="AB558" s="1876" t="s">
        <v>154</v>
      </c>
      <c r="AC558" s="1876" t="s">
        <v>154</v>
      </c>
      <c r="AD558" s="1876" t="s">
        <v>154</v>
      </c>
      <c r="AE558" s="1876" t="s">
        <v>154</v>
      </c>
      <c r="AF558" s="1876" t="s">
        <v>359</v>
      </c>
      <c r="AG558" s="1875" t="s">
        <v>1027</v>
      </c>
      <c r="AH558" s="1876" t="s">
        <v>380</v>
      </c>
      <c r="AI558" s="1876" t="s">
        <v>240</v>
      </c>
      <c r="AJ558" s="1876" t="s">
        <v>367</v>
      </c>
      <c r="AK558" s="1875" t="s">
        <v>381</v>
      </c>
      <c r="AL558" s="1876" t="s">
        <v>360</v>
      </c>
      <c r="AM558" s="1875" t="s">
        <v>154</v>
      </c>
    </row>
    <row r="559" spans="1:39" ht="66">
      <c r="A559" s="1875" t="s">
        <v>351</v>
      </c>
      <c r="B559" s="1875" t="s">
        <v>1084</v>
      </c>
      <c r="C559" s="1875" t="s">
        <v>1024</v>
      </c>
      <c r="D559" s="1876" t="s">
        <v>154</v>
      </c>
      <c r="E559" s="1876" t="s">
        <v>371</v>
      </c>
      <c r="F559" s="1876" t="s">
        <v>355</v>
      </c>
      <c r="G559" s="1876" t="s">
        <v>356</v>
      </c>
      <c r="H559" s="1877">
        <v>3355.7491599999998</v>
      </c>
      <c r="I559" s="1877">
        <v>3000</v>
      </c>
      <c r="J559" s="1876" t="s">
        <v>357</v>
      </c>
      <c r="K559" s="1878">
        <v>44826</v>
      </c>
      <c r="L559" s="1876" t="s">
        <v>372</v>
      </c>
      <c r="M559" s="1878" t="s">
        <v>373</v>
      </c>
      <c r="N559" s="1876" t="s">
        <v>359</v>
      </c>
      <c r="O559" s="1880">
        <v>46675</v>
      </c>
      <c r="P559" s="1875" t="s">
        <v>360</v>
      </c>
      <c r="Q559" s="1875" t="s">
        <v>570</v>
      </c>
      <c r="R559" s="1875" t="s">
        <v>1025</v>
      </c>
      <c r="S559" s="1876" t="s">
        <v>361</v>
      </c>
      <c r="T559" s="1879" t="s">
        <v>1026</v>
      </c>
      <c r="U559" s="1876" t="s">
        <v>360</v>
      </c>
      <c r="V559" s="1876" t="s">
        <v>377</v>
      </c>
      <c r="W559" s="1876" t="s">
        <v>360</v>
      </c>
      <c r="X559" s="1876" t="s">
        <v>378</v>
      </c>
      <c r="Y559" s="1876" t="s">
        <v>364</v>
      </c>
      <c r="Z559" s="1876" t="s">
        <v>154</v>
      </c>
      <c r="AA559" s="1876" t="s">
        <v>154</v>
      </c>
      <c r="AB559" s="1876" t="s">
        <v>154</v>
      </c>
      <c r="AC559" s="1876" t="s">
        <v>154</v>
      </c>
      <c r="AD559" s="1876" t="s">
        <v>154</v>
      </c>
      <c r="AE559" s="1876" t="s">
        <v>154</v>
      </c>
      <c r="AF559" s="1876" t="s">
        <v>359</v>
      </c>
      <c r="AG559" s="1875" t="s">
        <v>1027</v>
      </c>
      <c r="AH559" s="1876" t="s">
        <v>380</v>
      </c>
      <c r="AI559" s="1876" t="s">
        <v>240</v>
      </c>
      <c r="AJ559" s="1876" t="s">
        <v>367</v>
      </c>
      <c r="AK559" s="1875" t="s">
        <v>381</v>
      </c>
      <c r="AL559" s="1876" t="s">
        <v>360</v>
      </c>
      <c r="AM559" s="1875" t="s">
        <v>154</v>
      </c>
    </row>
    <row r="560" spans="1:39" ht="66">
      <c r="A560" s="1875" t="s">
        <v>351</v>
      </c>
      <c r="B560" s="1875" t="s">
        <v>1085</v>
      </c>
      <c r="C560" s="1875" t="s">
        <v>1024</v>
      </c>
      <c r="D560" s="1876" t="s">
        <v>154</v>
      </c>
      <c r="E560" s="1876" t="s">
        <v>371</v>
      </c>
      <c r="F560" s="1876" t="s">
        <v>355</v>
      </c>
      <c r="G560" s="1876" t="s">
        <v>356</v>
      </c>
      <c r="H560" s="1877">
        <v>1677.8745799999999</v>
      </c>
      <c r="I560" s="1877">
        <v>1500</v>
      </c>
      <c r="J560" s="1876" t="s">
        <v>357</v>
      </c>
      <c r="K560" s="1878">
        <v>44826</v>
      </c>
      <c r="L560" s="1876" t="s">
        <v>372</v>
      </c>
      <c r="M560" s="1878" t="s">
        <v>373</v>
      </c>
      <c r="N560" s="1876" t="s">
        <v>359</v>
      </c>
      <c r="O560" s="1880">
        <v>46675</v>
      </c>
      <c r="P560" s="1875" t="s">
        <v>360</v>
      </c>
      <c r="Q560" s="1875" t="s">
        <v>399</v>
      </c>
      <c r="R560" s="1875" t="s">
        <v>1025</v>
      </c>
      <c r="S560" s="1876" t="s">
        <v>361</v>
      </c>
      <c r="T560" s="1879" t="s">
        <v>1026</v>
      </c>
      <c r="U560" s="1876" t="s">
        <v>360</v>
      </c>
      <c r="V560" s="1876" t="s">
        <v>377</v>
      </c>
      <c r="W560" s="1876" t="s">
        <v>360</v>
      </c>
      <c r="X560" s="1876" t="s">
        <v>378</v>
      </c>
      <c r="Y560" s="1876" t="s">
        <v>364</v>
      </c>
      <c r="Z560" s="1876" t="s">
        <v>154</v>
      </c>
      <c r="AA560" s="1876" t="s">
        <v>154</v>
      </c>
      <c r="AB560" s="1876" t="s">
        <v>154</v>
      </c>
      <c r="AC560" s="1876" t="s">
        <v>154</v>
      </c>
      <c r="AD560" s="1876" t="s">
        <v>154</v>
      </c>
      <c r="AE560" s="1876" t="s">
        <v>154</v>
      </c>
      <c r="AF560" s="1876" t="s">
        <v>359</v>
      </c>
      <c r="AG560" s="1875" t="s">
        <v>1027</v>
      </c>
      <c r="AH560" s="1876" t="s">
        <v>380</v>
      </c>
      <c r="AI560" s="1876" t="s">
        <v>240</v>
      </c>
      <c r="AJ560" s="1876" t="s">
        <v>367</v>
      </c>
      <c r="AK560" s="1875" t="s">
        <v>381</v>
      </c>
      <c r="AL560" s="1876" t="s">
        <v>360</v>
      </c>
      <c r="AM560" s="1875" t="s">
        <v>154</v>
      </c>
    </row>
    <row r="561" spans="1:39" ht="66">
      <c r="A561" s="1875" t="s">
        <v>351</v>
      </c>
      <c r="B561" s="1875" t="s">
        <v>1086</v>
      </c>
      <c r="C561" s="1875" t="s">
        <v>1024</v>
      </c>
      <c r="D561" s="1876" t="s">
        <v>154</v>
      </c>
      <c r="E561" s="1876" t="s">
        <v>371</v>
      </c>
      <c r="F561" s="1876" t="s">
        <v>355</v>
      </c>
      <c r="G561" s="1876" t="s">
        <v>356</v>
      </c>
      <c r="H561" s="1877">
        <v>2013.4494999999999</v>
      </c>
      <c r="I561" s="1877">
        <v>1800</v>
      </c>
      <c r="J561" s="1876" t="s">
        <v>357</v>
      </c>
      <c r="K561" s="1878">
        <v>44827</v>
      </c>
      <c r="L561" s="1876" t="s">
        <v>372</v>
      </c>
      <c r="M561" s="1878" t="s">
        <v>373</v>
      </c>
      <c r="N561" s="1876" t="s">
        <v>359</v>
      </c>
      <c r="O561" s="1880">
        <v>46675</v>
      </c>
      <c r="P561" s="1875" t="s">
        <v>360</v>
      </c>
      <c r="Q561" s="1875" t="s">
        <v>529</v>
      </c>
      <c r="R561" s="1875" t="s">
        <v>1025</v>
      </c>
      <c r="S561" s="1876" t="s">
        <v>361</v>
      </c>
      <c r="T561" s="1879" t="s">
        <v>1026</v>
      </c>
      <c r="U561" s="1876" t="s">
        <v>360</v>
      </c>
      <c r="V561" s="1876" t="s">
        <v>377</v>
      </c>
      <c r="W561" s="1876" t="s">
        <v>360</v>
      </c>
      <c r="X561" s="1876" t="s">
        <v>378</v>
      </c>
      <c r="Y561" s="1876" t="s">
        <v>364</v>
      </c>
      <c r="Z561" s="1876" t="s">
        <v>154</v>
      </c>
      <c r="AA561" s="1876" t="s">
        <v>154</v>
      </c>
      <c r="AB561" s="1876" t="s">
        <v>154</v>
      </c>
      <c r="AC561" s="1876" t="s">
        <v>154</v>
      </c>
      <c r="AD561" s="1876" t="s">
        <v>154</v>
      </c>
      <c r="AE561" s="1876" t="s">
        <v>154</v>
      </c>
      <c r="AF561" s="1876" t="s">
        <v>359</v>
      </c>
      <c r="AG561" s="1875" t="s">
        <v>1027</v>
      </c>
      <c r="AH561" s="1876" t="s">
        <v>380</v>
      </c>
      <c r="AI561" s="1876" t="s">
        <v>240</v>
      </c>
      <c r="AJ561" s="1876" t="s">
        <v>367</v>
      </c>
      <c r="AK561" s="1875" t="s">
        <v>381</v>
      </c>
      <c r="AL561" s="1876" t="s">
        <v>360</v>
      </c>
      <c r="AM561" s="1875" t="s">
        <v>154</v>
      </c>
    </row>
    <row r="562" spans="1:39" ht="66">
      <c r="A562" s="1875" t="s">
        <v>351</v>
      </c>
      <c r="B562" s="1875" t="s">
        <v>1087</v>
      </c>
      <c r="C562" s="1875" t="s">
        <v>1024</v>
      </c>
      <c r="D562" s="1876" t="s">
        <v>154</v>
      </c>
      <c r="E562" s="1876" t="s">
        <v>371</v>
      </c>
      <c r="F562" s="1876" t="s">
        <v>355</v>
      </c>
      <c r="G562" s="1876" t="s">
        <v>356</v>
      </c>
      <c r="H562" s="1877">
        <v>2349.02441</v>
      </c>
      <c r="I562" s="1877">
        <v>2100</v>
      </c>
      <c r="J562" s="1876" t="s">
        <v>357</v>
      </c>
      <c r="K562" s="1878">
        <v>44827</v>
      </c>
      <c r="L562" s="1876" t="s">
        <v>372</v>
      </c>
      <c r="M562" s="1878" t="s">
        <v>373</v>
      </c>
      <c r="N562" s="1876" t="s">
        <v>359</v>
      </c>
      <c r="O562" s="1880">
        <v>46675</v>
      </c>
      <c r="P562" s="1875" t="s">
        <v>360</v>
      </c>
      <c r="Q562" s="1875" t="s">
        <v>604</v>
      </c>
      <c r="R562" s="1875" t="s">
        <v>1025</v>
      </c>
      <c r="S562" s="1876" t="s">
        <v>361</v>
      </c>
      <c r="T562" s="1879" t="s">
        <v>1026</v>
      </c>
      <c r="U562" s="1876" t="s">
        <v>360</v>
      </c>
      <c r="V562" s="1876" t="s">
        <v>377</v>
      </c>
      <c r="W562" s="1876" t="s">
        <v>360</v>
      </c>
      <c r="X562" s="1876" t="s">
        <v>378</v>
      </c>
      <c r="Y562" s="1876" t="s">
        <v>364</v>
      </c>
      <c r="Z562" s="1876" t="s">
        <v>154</v>
      </c>
      <c r="AA562" s="1876" t="s">
        <v>154</v>
      </c>
      <c r="AB562" s="1876" t="s">
        <v>154</v>
      </c>
      <c r="AC562" s="1876" t="s">
        <v>154</v>
      </c>
      <c r="AD562" s="1876" t="s">
        <v>154</v>
      </c>
      <c r="AE562" s="1876" t="s">
        <v>154</v>
      </c>
      <c r="AF562" s="1876" t="s">
        <v>359</v>
      </c>
      <c r="AG562" s="1875" t="s">
        <v>1027</v>
      </c>
      <c r="AH562" s="1876" t="s">
        <v>380</v>
      </c>
      <c r="AI562" s="1876" t="s">
        <v>240</v>
      </c>
      <c r="AJ562" s="1876" t="s">
        <v>367</v>
      </c>
      <c r="AK562" s="1875" t="s">
        <v>381</v>
      </c>
      <c r="AL562" s="1876" t="s">
        <v>360</v>
      </c>
      <c r="AM562" s="1875" t="s">
        <v>154</v>
      </c>
    </row>
    <row r="563" spans="1:39" ht="66">
      <c r="A563" s="1875" t="s">
        <v>351</v>
      </c>
      <c r="B563" s="1875" t="s">
        <v>1088</v>
      </c>
      <c r="C563" s="1875" t="s">
        <v>1024</v>
      </c>
      <c r="D563" s="1876" t="s">
        <v>154</v>
      </c>
      <c r="E563" s="1876" t="s">
        <v>371</v>
      </c>
      <c r="F563" s="1876" t="s">
        <v>355</v>
      </c>
      <c r="G563" s="1876" t="s">
        <v>356</v>
      </c>
      <c r="H563" s="1877">
        <v>5369.19866</v>
      </c>
      <c r="I563" s="1877">
        <v>4800</v>
      </c>
      <c r="J563" s="1876" t="s">
        <v>357</v>
      </c>
      <c r="K563" s="1878">
        <v>44827</v>
      </c>
      <c r="L563" s="1876" t="s">
        <v>372</v>
      </c>
      <c r="M563" s="1878" t="s">
        <v>373</v>
      </c>
      <c r="N563" s="1876" t="s">
        <v>359</v>
      </c>
      <c r="O563" s="1880">
        <v>46675</v>
      </c>
      <c r="P563" s="1875" t="s">
        <v>360</v>
      </c>
      <c r="Q563" s="1875" t="s">
        <v>480</v>
      </c>
      <c r="R563" s="1875" t="s">
        <v>1025</v>
      </c>
      <c r="S563" s="1876" t="s">
        <v>361</v>
      </c>
      <c r="T563" s="1879" t="s">
        <v>1026</v>
      </c>
      <c r="U563" s="1876" t="s">
        <v>360</v>
      </c>
      <c r="V563" s="1876" t="s">
        <v>377</v>
      </c>
      <c r="W563" s="1876" t="s">
        <v>360</v>
      </c>
      <c r="X563" s="1876" t="s">
        <v>378</v>
      </c>
      <c r="Y563" s="1876" t="s">
        <v>364</v>
      </c>
      <c r="Z563" s="1876" t="s">
        <v>154</v>
      </c>
      <c r="AA563" s="1876" t="s">
        <v>154</v>
      </c>
      <c r="AB563" s="1876" t="s">
        <v>154</v>
      </c>
      <c r="AC563" s="1876" t="s">
        <v>154</v>
      </c>
      <c r="AD563" s="1876" t="s">
        <v>154</v>
      </c>
      <c r="AE563" s="1876" t="s">
        <v>154</v>
      </c>
      <c r="AF563" s="1876" t="s">
        <v>359</v>
      </c>
      <c r="AG563" s="1875" t="s">
        <v>1027</v>
      </c>
      <c r="AH563" s="1876" t="s">
        <v>380</v>
      </c>
      <c r="AI563" s="1876" t="s">
        <v>240</v>
      </c>
      <c r="AJ563" s="1876" t="s">
        <v>367</v>
      </c>
      <c r="AK563" s="1875" t="s">
        <v>381</v>
      </c>
      <c r="AL563" s="1876" t="s">
        <v>360</v>
      </c>
      <c r="AM563" s="1875" t="s">
        <v>154</v>
      </c>
    </row>
    <row r="564" spans="1:39" ht="66">
      <c r="A564" s="1875" t="s">
        <v>351</v>
      </c>
      <c r="B564" s="1875" t="s">
        <v>1089</v>
      </c>
      <c r="C564" s="1875" t="s">
        <v>1024</v>
      </c>
      <c r="D564" s="1876" t="s">
        <v>154</v>
      </c>
      <c r="E564" s="1876" t="s">
        <v>371</v>
      </c>
      <c r="F564" s="1876" t="s">
        <v>355</v>
      </c>
      <c r="G564" s="1876" t="s">
        <v>356</v>
      </c>
      <c r="H564" s="1877">
        <v>1006.72475</v>
      </c>
      <c r="I564" s="1877">
        <v>900</v>
      </c>
      <c r="J564" s="1876" t="s">
        <v>357</v>
      </c>
      <c r="K564" s="1878">
        <v>44827</v>
      </c>
      <c r="L564" s="1876" t="s">
        <v>372</v>
      </c>
      <c r="M564" s="1878" t="s">
        <v>373</v>
      </c>
      <c r="N564" s="1876" t="s">
        <v>359</v>
      </c>
      <c r="O564" s="1880">
        <v>46675</v>
      </c>
      <c r="P564" s="1875" t="s">
        <v>360</v>
      </c>
      <c r="Q564" s="1875" t="s">
        <v>600</v>
      </c>
      <c r="R564" s="1875" t="s">
        <v>1025</v>
      </c>
      <c r="S564" s="1876" t="s">
        <v>361</v>
      </c>
      <c r="T564" s="1879" t="s">
        <v>1026</v>
      </c>
      <c r="U564" s="1876" t="s">
        <v>360</v>
      </c>
      <c r="V564" s="1876" t="s">
        <v>377</v>
      </c>
      <c r="W564" s="1876" t="s">
        <v>360</v>
      </c>
      <c r="X564" s="1876" t="s">
        <v>378</v>
      </c>
      <c r="Y564" s="1876" t="s">
        <v>364</v>
      </c>
      <c r="Z564" s="1876" t="s">
        <v>154</v>
      </c>
      <c r="AA564" s="1876" t="s">
        <v>154</v>
      </c>
      <c r="AB564" s="1876" t="s">
        <v>154</v>
      </c>
      <c r="AC564" s="1876" t="s">
        <v>154</v>
      </c>
      <c r="AD564" s="1876" t="s">
        <v>154</v>
      </c>
      <c r="AE564" s="1876" t="s">
        <v>154</v>
      </c>
      <c r="AF564" s="1876" t="s">
        <v>359</v>
      </c>
      <c r="AG564" s="1875" t="s">
        <v>1027</v>
      </c>
      <c r="AH564" s="1876" t="s">
        <v>380</v>
      </c>
      <c r="AI564" s="1876" t="s">
        <v>240</v>
      </c>
      <c r="AJ564" s="1876" t="s">
        <v>367</v>
      </c>
      <c r="AK564" s="1875" t="s">
        <v>381</v>
      </c>
      <c r="AL564" s="1876" t="s">
        <v>360</v>
      </c>
      <c r="AM564" s="1875" t="s">
        <v>154</v>
      </c>
    </row>
    <row r="565" spans="1:39" ht="66">
      <c r="A565" s="1875" t="s">
        <v>351</v>
      </c>
      <c r="B565" s="1875" t="s">
        <v>1090</v>
      </c>
      <c r="C565" s="1875" t="s">
        <v>1024</v>
      </c>
      <c r="D565" s="1876" t="s">
        <v>154</v>
      </c>
      <c r="E565" s="1876" t="s">
        <v>371</v>
      </c>
      <c r="F565" s="1876" t="s">
        <v>355</v>
      </c>
      <c r="G565" s="1876" t="s">
        <v>356</v>
      </c>
      <c r="H565" s="1877">
        <v>335.57492000000002</v>
      </c>
      <c r="I565" s="1877">
        <v>300</v>
      </c>
      <c r="J565" s="1876" t="s">
        <v>357</v>
      </c>
      <c r="K565" s="1878">
        <v>44827</v>
      </c>
      <c r="L565" s="1876" t="s">
        <v>372</v>
      </c>
      <c r="M565" s="1878" t="s">
        <v>373</v>
      </c>
      <c r="N565" s="1876" t="s">
        <v>359</v>
      </c>
      <c r="O565" s="1880">
        <v>46675</v>
      </c>
      <c r="P565" s="1875" t="s">
        <v>360</v>
      </c>
      <c r="Q565" s="1875" t="s">
        <v>531</v>
      </c>
      <c r="R565" s="1875" t="s">
        <v>1025</v>
      </c>
      <c r="S565" s="1876" t="s">
        <v>361</v>
      </c>
      <c r="T565" s="1879" t="s">
        <v>1026</v>
      </c>
      <c r="U565" s="1876" t="s">
        <v>360</v>
      </c>
      <c r="V565" s="1876" t="s">
        <v>377</v>
      </c>
      <c r="W565" s="1876" t="s">
        <v>360</v>
      </c>
      <c r="X565" s="1876" t="s">
        <v>378</v>
      </c>
      <c r="Y565" s="1876" t="s">
        <v>364</v>
      </c>
      <c r="Z565" s="1876" t="s">
        <v>154</v>
      </c>
      <c r="AA565" s="1876" t="s">
        <v>154</v>
      </c>
      <c r="AB565" s="1876" t="s">
        <v>154</v>
      </c>
      <c r="AC565" s="1876" t="s">
        <v>154</v>
      </c>
      <c r="AD565" s="1876" t="s">
        <v>154</v>
      </c>
      <c r="AE565" s="1876" t="s">
        <v>154</v>
      </c>
      <c r="AF565" s="1876" t="s">
        <v>359</v>
      </c>
      <c r="AG565" s="1875" t="s">
        <v>1027</v>
      </c>
      <c r="AH565" s="1876" t="s">
        <v>380</v>
      </c>
      <c r="AI565" s="1876" t="s">
        <v>240</v>
      </c>
      <c r="AJ565" s="1876" t="s">
        <v>367</v>
      </c>
      <c r="AK565" s="1875" t="s">
        <v>381</v>
      </c>
      <c r="AL565" s="1876" t="s">
        <v>360</v>
      </c>
      <c r="AM565" s="1875" t="s">
        <v>154</v>
      </c>
    </row>
    <row r="566" spans="1:39" ht="66">
      <c r="A566" s="1875" t="s">
        <v>351</v>
      </c>
      <c r="B566" s="1875" t="s">
        <v>1091</v>
      </c>
      <c r="C566" s="1875" t="s">
        <v>1024</v>
      </c>
      <c r="D566" s="1876" t="s">
        <v>154</v>
      </c>
      <c r="E566" s="1876" t="s">
        <v>371</v>
      </c>
      <c r="F566" s="1876" t="s">
        <v>355</v>
      </c>
      <c r="G566" s="1876" t="s">
        <v>356</v>
      </c>
      <c r="H566" s="1877">
        <v>2013.4494999999999</v>
      </c>
      <c r="I566" s="1877">
        <v>1800</v>
      </c>
      <c r="J566" s="1876" t="s">
        <v>357</v>
      </c>
      <c r="K566" s="1878">
        <v>44827</v>
      </c>
      <c r="L566" s="1876" t="s">
        <v>372</v>
      </c>
      <c r="M566" s="1878" t="s">
        <v>373</v>
      </c>
      <c r="N566" s="1876" t="s">
        <v>359</v>
      </c>
      <c r="O566" s="1880">
        <v>46675</v>
      </c>
      <c r="P566" s="1875" t="s">
        <v>360</v>
      </c>
      <c r="Q566" s="1875" t="s">
        <v>529</v>
      </c>
      <c r="R566" s="1875" t="s">
        <v>1025</v>
      </c>
      <c r="S566" s="1876" t="s">
        <v>361</v>
      </c>
      <c r="T566" s="1879" t="s">
        <v>1026</v>
      </c>
      <c r="U566" s="1876" t="s">
        <v>360</v>
      </c>
      <c r="V566" s="1876" t="s">
        <v>377</v>
      </c>
      <c r="W566" s="1876" t="s">
        <v>360</v>
      </c>
      <c r="X566" s="1876" t="s">
        <v>378</v>
      </c>
      <c r="Y566" s="1876" t="s">
        <v>364</v>
      </c>
      <c r="Z566" s="1876" t="s">
        <v>154</v>
      </c>
      <c r="AA566" s="1876" t="s">
        <v>154</v>
      </c>
      <c r="AB566" s="1876" t="s">
        <v>154</v>
      </c>
      <c r="AC566" s="1876" t="s">
        <v>154</v>
      </c>
      <c r="AD566" s="1876" t="s">
        <v>154</v>
      </c>
      <c r="AE566" s="1876" t="s">
        <v>154</v>
      </c>
      <c r="AF566" s="1876" t="s">
        <v>359</v>
      </c>
      <c r="AG566" s="1875" t="s">
        <v>1027</v>
      </c>
      <c r="AH566" s="1876" t="s">
        <v>380</v>
      </c>
      <c r="AI566" s="1876" t="s">
        <v>240</v>
      </c>
      <c r="AJ566" s="1876" t="s">
        <v>367</v>
      </c>
      <c r="AK566" s="1875" t="s">
        <v>381</v>
      </c>
      <c r="AL566" s="1876" t="s">
        <v>360</v>
      </c>
      <c r="AM566" s="1875" t="s">
        <v>154</v>
      </c>
    </row>
    <row r="567" spans="1:39" ht="66">
      <c r="A567" s="1875" t="s">
        <v>351</v>
      </c>
      <c r="B567" s="1875" t="s">
        <v>1092</v>
      </c>
      <c r="C567" s="1875" t="s">
        <v>1024</v>
      </c>
      <c r="D567" s="1876" t="s">
        <v>154</v>
      </c>
      <c r="E567" s="1876" t="s">
        <v>371</v>
      </c>
      <c r="F567" s="1876" t="s">
        <v>355</v>
      </c>
      <c r="G567" s="1876" t="s">
        <v>356</v>
      </c>
      <c r="H567" s="1877">
        <v>1006.72475</v>
      </c>
      <c r="I567" s="1877">
        <v>900</v>
      </c>
      <c r="J567" s="1876" t="s">
        <v>357</v>
      </c>
      <c r="K567" s="1878">
        <v>44827</v>
      </c>
      <c r="L567" s="1876" t="s">
        <v>372</v>
      </c>
      <c r="M567" s="1878" t="s">
        <v>373</v>
      </c>
      <c r="N567" s="1876" t="s">
        <v>359</v>
      </c>
      <c r="O567" s="1880">
        <v>46675</v>
      </c>
      <c r="P567" s="1875" t="s">
        <v>360</v>
      </c>
      <c r="Q567" s="1875" t="s">
        <v>600</v>
      </c>
      <c r="R567" s="1875" t="s">
        <v>1025</v>
      </c>
      <c r="S567" s="1876" t="s">
        <v>361</v>
      </c>
      <c r="T567" s="1879" t="s">
        <v>1026</v>
      </c>
      <c r="U567" s="1876" t="s">
        <v>360</v>
      </c>
      <c r="V567" s="1876" t="s">
        <v>377</v>
      </c>
      <c r="W567" s="1876" t="s">
        <v>360</v>
      </c>
      <c r="X567" s="1876" t="s">
        <v>378</v>
      </c>
      <c r="Y567" s="1876" t="s">
        <v>364</v>
      </c>
      <c r="Z567" s="1876" t="s">
        <v>154</v>
      </c>
      <c r="AA567" s="1876" t="s">
        <v>154</v>
      </c>
      <c r="AB567" s="1876" t="s">
        <v>154</v>
      </c>
      <c r="AC567" s="1876" t="s">
        <v>154</v>
      </c>
      <c r="AD567" s="1876" t="s">
        <v>154</v>
      </c>
      <c r="AE567" s="1876" t="s">
        <v>154</v>
      </c>
      <c r="AF567" s="1876" t="s">
        <v>359</v>
      </c>
      <c r="AG567" s="1875" t="s">
        <v>1027</v>
      </c>
      <c r="AH567" s="1876" t="s">
        <v>380</v>
      </c>
      <c r="AI567" s="1876" t="s">
        <v>240</v>
      </c>
      <c r="AJ567" s="1876" t="s">
        <v>367</v>
      </c>
      <c r="AK567" s="1875" t="s">
        <v>381</v>
      </c>
      <c r="AL567" s="1876" t="s">
        <v>360</v>
      </c>
      <c r="AM567" s="1875" t="s">
        <v>154</v>
      </c>
    </row>
    <row r="568" spans="1:39" ht="66">
      <c r="A568" s="1875" t="s">
        <v>351</v>
      </c>
      <c r="B568" s="1875" t="s">
        <v>1093</v>
      </c>
      <c r="C568" s="1875" t="s">
        <v>1024</v>
      </c>
      <c r="D568" s="1876" t="s">
        <v>154</v>
      </c>
      <c r="E568" s="1876" t="s">
        <v>371</v>
      </c>
      <c r="F568" s="1876" t="s">
        <v>355</v>
      </c>
      <c r="G568" s="1876" t="s">
        <v>356</v>
      </c>
      <c r="H568" s="1877">
        <v>5369.19866</v>
      </c>
      <c r="I568" s="1877">
        <v>4800</v>
      </c>
      <c r="J568" s="1876" t="s">
        <v>357</v>
      </c>
      <c r="K568" s="1878">
        <v>44827</v>
      </c>
      <c r="L568" s="1876" t="s">
        <v>372</v>
      </c>
      <c r="M568" s="1878" t="s">
        <v>373</v>
      </c>
      <c r="N568" s="1876" t="s">
        <v>359</v>
      </c>
      <c r="O568" s="1880">
        <v>46675</v>
      </c>
      <c r="P568" s="1875" t="s">
        <v>360</v>
      </c>
      <c r="Q568" s="1875" t="s">
        <v>480</v>
      </c>
      <c r="R568" s="1875" t="s">
        <v>1025</v>
      </c>
      <c r="S568" s="1876" t="s">
        <v>361</v>
      </c>
      <c r="T568" s="1879" t="s">
        <v>1026</v>
      </c>
      <c r="U568" s="1876" t="s">
        <v>360</v>
      </c>
      <c r="V568" s="1876" t="s">
        <v>377</v>
      </c>
      <c r="W568" s="1876" t="s">
        <v>360</v>
      </c>
      <c r="X568" s="1876" t="s">
        <v>378</v>
      </c>
      <c r="Y568" s="1876" t="s">
        <v>364</v>
      </c>
      <c r="Z568" s="1876" t="s">
        <v>154</v>
      </c>
      <c r="AA568" s="1876" t="s">
        <v>154</v>
      </c>
      <c r="AB568" s="1876" t="s">
        <v>154</v>
      </c>
      <c r="AC568" s="1876" t="s">
        <v>154</v>
      </c>
      <c r="AD568" s="1876" t="s">
        <v>154</v>
      </c>
      <c r="AE568" s="1876" t="s">
        <v>154</v>
      </c>
      <c r="AF568" s="1876" t="s">
        <v>359</v>
      </c>
      <c r="AG568" s="1875" t="s">
        <v>1027</v>
      </c>
      <c r="AH568" s="1876" t="s">
        <v>380</v>
      </c>
      <c r="AI568" s="1876" t="s">
        <v>240</v>
      </c>
      <c r="AJ568" s="1876" t="s">
        <v>367</v>
      </c>
      <c r="AK568" s="1875" t="s">
        <v>381</v>
      </c>
      <c r="AL568" s="1876" t="s">
        <v>360</v>
      </c>
      <c r="AM568" s="1875" t="s">
        <v>154</v>
      </c>
    </row>
    <row r="569" spans="1:39" ht="66">
      <c r="A569" s="1875" t="s">
        <v>351</v>
      </c>
      <c r="B569" s="1875" t="s">
        <v>1094</v>
      </c>
      <c r="C569" s="1875" t="s">
        <v>1024</v>
      </c>
      <c r="D569" s="1876" t="s">
        <v>154</v>
      </c>
      <c r="E569" s="1876" t="s">
        <v>371</v>
      </c>
      <c r="F569" s="1876" t="s">
        <v>355</v>
      </c>
      <c r="G569" s="1876" t="s">
        <v>356</v>
      </c>
      <c r="H569" s="1877">
        <v>7047.0732399999997</v>
      </c>
      <c r="I569" s="1877">
        <v>6300</v>
      </c>
      <c r="J569" s="1876" t="s">
        <v>357</v>
      </c>
      <c r="K569" s="1878">
        <v>44827</v>
      </c>
      <c r="L569" s="1876" t="s">
        <v>372</v>
      </c>
      <c r="M569" s="1878" t="s">
        <v>373</v>
      </c>
      <c r="N569" s="1876" t="s">
        <v>359</v>
      </c>
      <c r="O569" s="1880">
        <v>46675</v>
      </c>
      <c r="P569" s="1875" t="s">
        <v>360</v>
      </c>
      <c r="Q569" s="1875" t="s">
        <v>1095</v>
      </c>
      <c r="R569" s="1875" t="s">
        <v>1025</v>
      </c>
      <c r="S569" s="1876" t="s">
        <v>361</v>
      </c>
      <c r="T569" s="1879" t="s">
        <v>1026</v>
      </c>
      <c r="U569" s="1876" t="s">
        <v>360</v>
      </c>
      <c r="V569" s="1876" t="s">
        <v>377</v>
      </c>
      <c r="W569" s="1876" t="s">
        <v>360</v>
      </c>
      <c r="X569" s="1876" t="s">
        <v>378</v>
      </c>
      <c r="Y569" s="1876" t="s">
        <v>364</v>
      </c>
      <c r="Z569" s="1876" t="s">
        <v>154</v>
      </c>
      <c r="AA569" s="1876" t="s">
        <v>154</v>
      </c>
      <c r="AB569" s="1876" t="s">
        <v>154</v>
      </c>
      <c r="AC569" s="1876" t="s">
        <v>154</v>
      </c>
      <c r="AD569" s="1876" t="s">
        <v>154</v>
      </c>
      <c r="AE569" s="1876" t="s">
        <v>154</v>
      </c>
      <c r="AF569" s="1876" t="s">
        <v>359</v>
      </c>
      <c r="AG569" s="1875" t="s">
        <v>1027</v>
      </c>
      <c r="AH569" s="1876" t="s">
        <v>380</v>
      </c>
      <c r="AI569" s="1876" t="s">
        <v>240</v>
      </c>
      <c r="AJ569" s="1876" t="s">
        <v>367</v>
      </c>
      <c r="AK569" s="1875" t="s">
        <v>381</v>
      </c>
      <c r="AL569" s="1876" t="s">
        <v>360</v>
      </c>
      <c r="AM569" s="1875" t="s">
        <v>154</v>
      </c>
    </row>
    <row r="570" spans="1:39" ht="66">
      <c r="A570" s="1875" t="s">
        <v>351</v>
      </c>
      <c r="B570" s="1875" t="s">
        <v>1096</v>
      </c>
      <c r="C570" s="1875" t="s">
        <v>1024</v>
      </c>
      <c r="D570" s="1876" t="s">
        <v>154</v>
      </c>
      <c r="E570" s="1876" t="s">
        <v>371</v>
      </c>
      <c r="F570" s="1876" t="s">
        <v>355</v>
      </c>
      <c r="G570" s="1876" t="s">
        <v>356</v>
      </c>
      <c r="H570" s="1877">
        <v>11073.972229999999</v>
      </c>
      <c r="I570" s="1877">
        <v>9900</v>
      </c>
      <c r="J570" s="1876" t="s">
        <v>357</v>
      </c>
      <c r="K570" s="1878">
        <v>44827</v>
      </c>
      <c r="L570" s="1876" t="s">
        <v>372</v>
      </c>
      <c r="M570" s="1878" t="s">
        <v>373</v>
      </c>
      <c r="N570" s="1876" t="s">
        <v>359</v>
      </c>
      <c r="O570" s="1880">
        <v>46675</v>
      </c>
      <c r="P570" s="1875" t="s">
        <v>360</v>
      </c>
      <c r="Q570" s="1875" t="s">
        <v>591</v>
      </c>
      <c r="R570" s="1875" t="s">
        <v>1025</v>
      </c>
      <c r="S570" s="1876" t="s">
        <v>361</v>
      </c>
      <c r="T570" s="1879" t="s">
        <v>1026</v>
      </c>
      <c r="U570" s="1876" t="s">
        <v>360</v>
      </c>
      <c r="V570" s="1876" t="s">
        <v>377</v>
      </c>
      <c r="W570" s="1876" t="s">
        <v>360</v>
      </c>
      <c r="X570" s="1876" t="s">
        <v>378</v>
      </c>
      <c r="Y570" s="1876" t="s">
        <v>364</v>
      </c>
      <c r="Z570" s="1876" t="s">
        <v>154</v>
      </c>
      <c r="AA570" s="1876" t="s">
        <v>154</v>
      </c>
      <c r="AB570" s="1876" t="s">
        <v>154</v>
      </c>
      <c r="AC570" s="1876" t="s">
        <v>154</v>
      </c>
      <c r="AD570" s="1876" t="s">
        <v>154</v>
      </c>
      <c r="AE570" s="1876" t="s">
        <v>154</v>
      </c>
      <c r="AF570" s="1876" t="s">
        <v>359</v>
      </c>
      <c r="AG570" s="1875" t="s">
        <v>1027</v>
      </c>
      <c r="AH570" s="1876" t="s">
        <v>380</v>
      </c>
      <c r="AI570" s="1876" t="s">
        <v>240</v>
      </c>
      <c r="AJ570" s="1876" t="s">
        <v>367</v>
      </c>
      <c r="AK570" s="1875" t="s">
        <v>381</v>
      </c>
      <c r="AL570" s="1876" t="s">
        <v>360</v>
      </c>
      <c r="AM570" s="1875" t="s">
        <v>154</v>
      </c>
    </row>
    <row r="571" spans="1:39" ht="66">
      <c r="A571" s="1875" t="s">
        <v>351</v>
      </c>
      <c r="B571" s="1875" t="s">
        <v>1097</v>
      </c>
      <c r="C571" s="1875" t="s">
        <v>1024</v>
      </c>
      <c r="D571" s="1876" t="s">
        <v>154</v>
      </c>
      <c r="E571" s="1876" t="s">
        <v>371</v>
      </c>
      <c r="F571" s="1876" t="s">
        <v>355</v>
      </c>
      <c r="G571" s="1876" t="s">
        <v>356</v>
      </c>
      <c r="H571" s="1877">
        <v>335.57492000000002</v>
      </c>
      <c r="I571" s="1877">
        <v>300</v>
      </c>
      <c r="J571" s="1876" t="s">
        <v>357</v>
      </c>
      <c r="K571" s="1878">
        <v>44827</v>
      </c>
      <c r="L571" s="1876" t="s">
        <v>372</v>
      </c>
      <c r="M571" s="1878" t="s">
        <v>373</v>
      </c>
      <c r="N571" s="1876" t="s">
        <v>359</v>
      </c>
      <c r="O571" s="1880">
        <v>46675</v>
      </c>
      <c r="P571" s="1875" t="s">
        <v>360</v>
      </c>
      <c r="Q571" s="1875" t="s">
        <v>531</v>
      </c>
      <c r="R571" s="1875" t="s">
        <v>1025</v>
      </c>
      <c r="S571" s="1876" t="s">
        <v>361</v>
      </c>
      <c r="T571" s="1879" t="s">
        <v>1026</v>
      </c>
      <c r="U571" s="1876" t="s">
        <v>360</v>
      </c>
      <c r="V571" s="1876" t="s">
        <v>377</v>
      </c>
      <c r="W571" s="1876" t="s">
        <v>360</v>
      </c>
      <c r="X571" s="1876" t="s">
        <v>378</v>
      </c>
      <c r="Y571" s="1876" t="s">
        <v>364</v>
      </c>
      <c r="Z571" s="1876" t="s">
        <v>154</v>
      </c>
      <c r="AA571" s="1876" t="s">
        <v>154</v>
      </c>
      <c r="AB571" s="1876" t="s">
        <v>154</v>
      </c>
      <c r="AC571" s="1876" t="s">
        <v>154</v>
      </c>
      <c r="AD571" s="1876" t="s">
        <v>154</v>
      </c>
      <c r="AE571" s="1876" t="s">
        <v>154</v>
      </c>
      <c r="AF571" s="1876" t="s">
        <v>359</v>
      </c>
      <c r="AG571" s="1875" t="s">
        <v>1027</v>
      </c>
      <c r="AH571" s="1876" t="s">
        <v>380</v>
      </c>
      <c r="AI571" s="1876" t="s">
        <v>240</v>
      </c>
      <c r="AJ571" s="1876" t="s">
        <v>367</v>
      </c>
      <c r="AK571" s="1875" t="s">
        <v>381</v>
      </c>
      <c r="AL571" s="1876" t="s">
        <v>360</v>
      </c>
      <c r="AM571" s="1875" t="s">
        <v>154</v>
      </c>
    </row>
    <row r="572" spans="1:39" ht="66">
      <c r="A572" s="1875" t="s">
        <v>351</v>
      </c>
      <c r="B572" s="1875" t="s">
        <v>1098</v>
      </c>
      <c r="C572" s="1875" t="s">
        <v>1024</v>
      </c>
      <c r="D572" s="1876" t="s">
        <v>154</v>
      </c>
      <c r="E572" s="1876" t="s">
        <v>371</v>
      </c>
      <c r="F572" s="1876" t="s">
        <v>355</v>
      </c>
      <c r="G572" s="1876" t="s">
        <v>356</v>
      </c>
      <c r="H572" s="1877">
        <v>19798.920040000001</v>
      </c>
      <c r="I572" s="1877">
        <v>17700</v>
      </c>
      <c r="J572" s="1876" t="s">
        <v>357</v>
      </c>
      <c r="K572" s="1878">
        <v>44827</v>
      </c>
      <c r="L572" s="1876" t="s">
        <v>372</v>
      </c>
      <c r="M572" s="1878" t="s">
        <v>373</v>
      </c>
      <c r="N572" s="1876" t="s">
        <v>359</v>
      </c>
      <c r="O572" s="1880">
        <v>46675</v>
      </c>
      <c r="P572" s="1875" t="s">
        <v>360</v>
      </c>
      <c r="Q572" s="1875" t="s">
        <v>1099</v>
      </c>
      <c r="R572" s="1875" t="s">
        <v>1025</v>
      </c>
      <c r="S572" s="1876" t="s">
        <v>361</v>
      </c>
      <c r="T572" s="1879" t="s">
        <v>1026</v>
      </c>
      <c r="U572" s="1876" t="s">
        <v>360</v>
      </c>
      <c r="V572" s="1876" t="s">
        <v>377</v>
      </c>
      <c r="W572" s="1876" t="s">
        <v>360</v>
      </c>
      <c r="X572" s="1876" t="s">
        <v>378</v>
      </c>
      <c r="Y572" s="1876" t="s">
        <v>364</v>
      </c>
      <c r="Z572" s="1876" t="s">
        <v>154</v>
      </c>
      <c r="AA572" s="1876" t="s">
        <v>154</v>
      </c>
      <c r="AB572" s="1876" t="s">
        <v>154</v>
      </c>
      <c r="AC572" s="1876" t="s">
        <v>154</v>
      </c>
      <c r="AD572" s="1876" t="s">
        <v>154</v>
      </c>
      <c r="AE572" s="1876" t="s">
        <v>154</v>
      </c>
      <c r="AF572" s="1876" t="s">
        <v>359</v>
      </c>
      <c r="AG572" s="1875" t="s">
        <v>1027</v>
      </c>
      <c r="AH572" s="1876" t="s">
        <v>380</v>
      </c>
      <c r="AI572" s="1876" t="s">
        <v>240</v>
      </c>
      <c r="AJ572" s="1876" t="s">
        <v>367</v>
      </c>
      <c r="AK572" s="1875" t="s">
        <v>381</v>
      </c>
      <c r="AL572" s="1876" t="s">
        <v>360</v>
      </c>
      <c r="AM572" s="1875" t="s">
        <v>154</v>
      </c>
    </row>
    <row r="573" spans="1:39" ht="66">
      <c r="A573" s="1875" t="s">
        <v>351</v>
      </c>
      <c r="B573" s="1875" t="s">
        <v>1100</v>
      </c>
      <c r="C573" s="1875" t="s">
        <v>1024</v>
      </c>
      <c r="D573" s="1876" t="s">
        <v>154</v>
      </c>
      <c r="E573" s="1876" t="s">
        <v>371</v>
      </c>
      <c r="F573" s="1876" t="s">
        <v>355</v>
      </c>
      <c r="G573" s="1876" t="s">
        <v>356</v>
      </c>
      <c r="H573" s="1877">
        <v>335.57492000000002</v>
      </c>
      <c r="I573" s="1877">
        <v>300</v>
      </c>
      <c r="J573" s="1876" t="s">
        <v>357</v>
      </c>
      <c r="K573" s="1878">
        <v>44827</v>
      </c>
      <c r="L573" s="1876" t="s">
        <v>372</v>
      </c>
      <c r="M573" s="1878" t="s">
        <v>373</v>
      </c>
      <c r="N573" s="1876" t="s">
        <v>359</v>
      </c>
      <c r="O573" s="1880">
        <v>46675</v>
      </c>
      <c r="P573" s="1875" t="s">
        <v>360</v>
      </c>
      <c r="Q573" s="1875" t="s">
        <v>531</v>
      </c>
      <c r="R573" s="1875" t="s">
        <v>1025</v>
      </c>
      <c r="S573" s="1876" t="s">
        <v>361</v>
      </c>
      <c r="T573" s="1879" t="s">
        <v>1026</v>
      </c>
      <c r="U573" s="1876" t="s">
        <v>360</v>
      </c>
      <c r="V573" s="1876" t="s">
        <v>377</v>
      </c>
      <c r="W573" s="1876" t="s">
        <v>360</v>
      </c>
      <c r="X573" s="1876" t="s">
        <v>378</v>
      </c>
      <c r="Y573" s="1876" t="s">
        <v>364</v>
      </c>
      <c r="Z573" s="1876" t="s">
        <v>154</v>
      </c>
      <c r="AA573" s="1876" t="s">
        <v>154</v>
      </c>
      <c r="AB573" s="1876" t="s">
        <v>154</v>
      </c>
      <c r="AC573" s="1876" t="s">
        <v>154</v>
      </c>
      <c r="AD573" s="1876" t="s">
        <v>154</v>
      </c>
      <c r="AE573" s="1876" t="s">
        <v>154</v>
      </c>
      <c r="AF573" s="1876" t="s">
        <v>359</v>
      </c>
      <c r="AG573" s="1875" t="s">
        <v>1027</v>
      </c>
      <c r="AH573" s="1876" t="s">
        <v>380</v>
      </c>
      <c r="AI573" s="1876" t="s">
        <v>240</v>
      </c>
      <c r="AJ573" s="1876" t="s">
        <v>367</v>
      </c>
      <c r="AK573" s="1875" t="s">
        <v>381</v>
      </c>
      <c r="AL573" s="1876" t="s">
        <v>360</v>
      </c>
      <c r="AM573" s="1875" t="s">
        <v>154</v>
      </c>
    </row>
    <row r="574" spans="1:39" ht="66">
      <c r="A574" s="1875" t="s">
        <v>351</v>
      </c>
      <c r="B574" s="1875" t="s">
        <v>1101</v>
      </c>
      <c r="C574" s="1875" t="s">
        <v>1024</v>
      </c>
      <c r="D574" s="1876" t="s">
        <v>154</v>
      </c>
      <c r="E574" s="1876" t="s">
        <v>371</v>
      </c>
      <c r="F574" s="1876" t="s">
        <v>355</v>
      </c>
      <c r="G574" s="1876" t="s">
        <v>356</v>
      </c>
      <c r="H574" s="1877">
        <v>8053.7979800000003</v>
      </c>
      <c r="I574" s="1877">
        <v>7200</v>
      </c>
      <c r="J574" s="1876" t="s">
        <v>357</v>
      </c>
      <c r="K574" s="1878">
        <v>44827</v>
      </c>
      <c r="L574" s="1876" t="s">
        <v>372</v>
      </c>
      <c r="M574" s="1878" t="s">
        <v>373</v>
      </c>
      <c r="N574" s="1876" t="s">
        <v>359</v>
      </c>
      <c r="O574" s="1880">
        <v>46675</v>
      </c>
      <c r="P574" s="1875" t="s">
        <v>360</v>
      </c>
      <c r="Q574" s="1875" t="s">
        <v>681</v>
      </c>
      <c r="R574" s="1875" t="s">
        <v>1025</v>
      </c>
      <c r="S574" s="1876" t="s">
        <v>361</v>
      </c>
      <c r="T574" s="1879" t="s">
        <v>1026</v>
      </c>
      <c r="U574" s="1876" t="s">
        <v>360</v>
      </c>
      <c r="V574" s="1876" t="s">
        <v>377</v>
      </c>
      <c r="W574" s="1876" t="s">
        <v>360</v>
      </c>
      <c r="X574" s="1876" t="s">
        <v>378</v>
      </c>
      <c r="Y574" s="1876" t="s">
        <v>364</v>
      </c>
      <c r="Z574" s="1876" t="s">
        <v>154</v>
      </c>
      <c r="AA574" s="1876" t="s">
        <v>154</v>
      </c>
      <c r="AB574" s="1876" t="s">
        <v>154</v>
      </c>
      <c r="AC574" s="1876" t="s">
        <v>154</v>
      </c>
      <c r="AD574" s="1876" t="s">
        <v>154</v>
      </c>
      <c r="AE574" s="1876" t="s">
        <v>154</v>
      </c>
      <c r="AF574" s="1876" t="s">
        <v>359</v>
      </c>
      <c r="AG574" s="1875" t="s">
        <v>1027</v>
      </c>
      <c r="AH574" s="1876" t="s">
        <v>380</v>
      </c>
      <c r="AI574" s="1876" t="s">
        <v>240</v>
      </c>
      <c r="AJ574" s="1876" t="s">
        <v>367</v>
      </c>
      <c r="AK574" s="1875" t="s">
        <v>381</v>
      </c>
      <c r="AL574" s="1876" t="s">
        <v>360</v>
      </c>
      <c r="AM574" s="1875" t="s">
        <v>154</v>
      </c>
    </row>
    <row r="575" spans="1:39" ht="66">
      <c r="A575" s="1875" t="s">
        <v>351</v>
      </c>
      <c r="B575" s="1875" t="s">
        <v>1102</v>
      </c>
      <c r="C575" s="1875" t="s">
        <v>1024</v>
      </c>
      <c r="D575" s="1876" t="s">
        <v>154</v>
      </c>
      <c r="E575" s="1876" t="s">
        <v>371</v>
      </c>
      <c r="F575" s="1876" t="s">
        <v>355</v>
      </c>
      <c r="G575" s="1876" t="s">
        <v>356</v>
      </c>
      <c r="H575" s="1877">
        <v>335.57492000000002</v>
      </c>
      <c r="I575" s="1877">
        <v>300</v>
      </c>
      <c r="J575" s="1876" t="s">
        <v>357</v>
      </c>
      <c r="K575" s="1878">
        <v>44827</v>
      </c>
      <c r="L575" s="1876" t="s">
        <v>372</v>
      </c>
      <c r="M575" s="1878" t="s">
        <v>373</v>
      </c>
      <c r="N575" s="1876" t="s">
        <v>359</v>
      </c>
      <c r="O575" s="1880">
        <v>46675</v>
      </c>
      <c r="P575" s="1875" t="s">
        <v>360</v>
      </c>
      <c r="Q575" s="1875" t="s">
        <v>531</v>
      </c>
      <c r="R575" s="1875" t="s">
        <v>1025</v>
      </c>
      <c r="S575" s="1876" t="s">
        <v>361</v>
      </c>
      <c r="T575" s="1879" t="s">
        <v>1026</v>
      </c>
      <c r="U575" s="1876" t="s">
        <v>360</v>
      </c>
      <c r="V575" s="1876" t="s">
        <v>377</v>
      </c>
      <c r="W575" s="1876" t="s">
        <v>360</v>
      </c>
      <c r="X575" s="1876" t="s">
        <v>378</v>
      </c>
      <c r="Y575" s="1876" t="s">
        <v>364</v>
      </c>
      <c r="Z575" s="1876" t="s">
        <v>154</v>
      </c>
      <c r="AA575" s="1876" t="s">
        <v>154</v>
      </c>
      <c r="AB575" s="1876" t="s">
        <v>154</v>
      </c>
      <c r="AC575" s="1876" t="s">
        <v>154</v>
      </c>
      <c r="AD575" s="1876" t="s">
        <v>154</v>
      </c>
      <c r="AE575" s="1876" t="s">
        <v>154</v>
      </c>
      <c r="AF575" s="1876" t="s">
        <v>359</v>
      </c>
      <c r="AG575" s="1875" t="s">
        <v>1027</v>
      </c>
      <c r="AH575" s="1876" t="s">
        <v>380</v>
      </c>
      <c r="AI575" s="1876" t="s">
        <v>240</v>
      </c>
      <c r="AJ575" s="1876" t="s">
        <v>367</v>
      </c>
      <c r="AK575" s="1875" t="s">
        <v>381</v>
      </c>
      <c r="AL575" s="1876" t="s">
        <v>360</v>
      </c>
      <c r="AM575" s="1875" t="s">
        <v>154</v>
      </c>
    </row>
    <row r="576" spans="1:39" ht="66">
      <c r="A576" s="1875" t="s">
        <v>351</v>
      </c>
      <c r="B576" s="1875" t="s">
        <v>1103</v>
      </c>
      <c r="C576" s="1875" t="s">
        <v>1024</v>
      </c>
      <c r="D576" s="1876" t="s">
        <v>154</v>
      </c>
      <c r="E576" s="1876" t="s">
        <v>371</v>
      </c>
      <c r="F576" s="1876" t="s">
        <v>355</v>
      </c>
      <c r="G576" s="1876" t="s">
        <v>356</v>
      </c>
      <c r="H576" s="1877">
        <v>1006.72475</v>
      </c>
      <c r="I576" s="1877">
        <v>900</v>
      </c>
      <c r="J576" s="1876" t="s">
        <v>357</v>
      </c>
      <c r="K576" s="1878">
        <v>44827</v>
      </c>
      <c r="L576" s="1876" t="s">
        <v>372</v>
      </c>
      <c r="M576" s="1878" t="s">
        <v>373</v>
      </c>
      <c r="N576" s="1876" t="s">
        <v>359</v>
      </c>
      <c r="O576" s="1880">
        <v>46675</v>
      </c>
      <c r="P576" s="1875" t="s">
        <v>360</v>
      </c>
      <c r="Q576" s="1875" t="s">
        <v>600</v>
      </c>
      <c r="R576" s="1875" t="s">
        <v>1025</v>
      </c>
      <c r="S576" s="1876" t="s">
        <v>361</v>
      </c>
      <c r="T576" s="1879" t="s">
        <v>1026</v>
      </c>
      <c r="U576" s="1876" t="s">
        <v>360</v>
      </c>
      <c r="V576" s="1876" t="s">
        <v>377</v>
      </c>
      <c r="W576" s="1876" t="s">
        <v>360</v>
      </c>
      <c r="X576" s="1876" t="s">
        <v>378</v>
      </c>
      <c r="Y576" s="1876" t="s">
        <v>364</v>
      </c>
      <c r="Z576" s="1876" t="s">
        <v>154</v>
      </c>
      <c r="AA576" s="1876" t="s">
        <v>154</v>
      </c>
      <c r="AB576" s="1876" t="s">
        <v>154</v>
      </c>
      <c r="AC576" s="1876" t="s">
        <v>154</v>
      </c>
      <c r="AD576" s="1876" t="s">
        <v>154</v>
      </c>
      <c r="AE576" s="1876" t="s">
        <v>154</v>
      </c>
      <c r="AF576" s="1876" t="s">
        <v>359</v>
      </c>
      <c r="AG576" s="1875" t="s">
        <v>1027</v>
      </c>
      <c r="AH576" s="1876" t="s">
        <v>380</v>
      </c>
      <c r="AI576" s="1876" t="s">
        <v>240</v>
      </c>
      <c r="AJ576" s="1876" t="s">
        <v>367</v>
      </c>
      <c r="AK576" s="1875" t="s">
        <v>381</v>
      </c>
      <c r="AL576" s="1876" t="s">
        <v>360</v>
      </c>
      <c r="AM576" s="1875" t="s">
        <v>154</v>
      </c>
    </row>
    <row r="577" spans="1:39" ht="66">
      <c r="A577" s="1875" t="s">
        <v>351</v>
      </c>
      <c r="B577" s="1875" t="s">
        <v>1104</v>
      </c>
      <c r="C577" s="1875" t="s">
        <v>1024</v>
      </c>
      <c r="D577" s="1876" t="s">
        <v>154</v>
      </c>
      <c r="E577" s="1876" t="s">
        <v>371</v>
      </c>
      <c r="F577" s="1876" t="s">
        <v>355</v>
      </c>
      <c r="G577" s="1876" t="s">
        <v>356</v>
      </c>
      <c r="H577" s="1877">
        <v>1006.72475</v>
      </c>
      <c r="I577" s="1877">
        <v>900</v>
      </c>
      <c r="J577" s="1876" t="s">
        <v>357</v>
      </c>
      <c r="K577" s="1878">
        <v>44827</v>
      </c>
      <c r="L577" s="1876" t="s">
        <v>372</v>
      </c>
      <c r="M577" s="1878" t="s">
        <v>373</v>
      </c>
      <c r="N577" s="1876" t="s">
        <v>359</v>
      </c>
      <c r="O577" s="1880">
        <v>46675</v>
      </c>
      <c r="P577" s="1875" t="s">
        <v>360</v>
      </c>
      <c r="Q577" s="1875" t="s">
        <v>600</v>
      </c>
      <c r="R577" s="1875" t="s">
        <v>1025</v>
      </c>
      <c r="S577" s="1876" t="s">
        <v>361</v>
      </c>
      <c r="T577" s="1879" t="s">
        <v>1026</v>
      </c>
      <c r="U577" s="1876" t="s">
        <v>360</v>
      </c>
      <c r="V577" s="1876" t="s">
        <v>377</v>
      </c>
      <c r="W577" s="1876" t="s">
        <v>360</v>
      </c>
      <c r="X577" s="1876" t="s">
        <v>378</v>
      </c>
      <c r="Y577" s="1876" t="s">
        <v>364</v>
      </c>
      <c r="Z577" s="1876" t="s">
        <v>154</v>
      </c>
      <c r="AA577" s="1876" t="s">
        <v>154</v>
      </c>
      <c r="AB577" s="1876" t="s">
        <v>154</v>
      </c>
      <c r="AC577" s="1876" t="s">
        <v>154</v>
      </c>
      <c r="AD577" s="1876" t="s">
        <v>154</v>
      </c>
      <c r="AE577" s="1876" t="s">
        <v>154</v>
      </c>
      <c r="AF577" s="1876" t="s">
        <v>359</v>
      </c>
      <c r="AG577" s="1875" t="s">
        <v>1027</v>
      </c>
      <c r="AH577" s="1876" t="s">
        <v>380</v>
      </c>
      <c r="AI577" s="1876" t="s">
        <v>240</v>
      </c>
      <c r="AJ577" s="1876" t="s">
        <v>367</v>
      </c>
      <c r="AK577" s="1875" t="s">
        <v>381</v>
      </c>
      <c r="AL577" s="1876" t="s">
        <v>360</v>
      </c>
      <c r="AM577" s="1875" t="s">
        <v>154</v>
      </c>
    </row>
    <row r="578" spans="1:39" ht="66">
      <c r="A578" s="1875" t="s">
        <v>351</v>
      </c>
      <c r="B578" s="1875" t="s">
        <v>1105</v>
      </c>
      <c r="C578" s="1875" t="s">
        <v>1024</v>
      </c>
      <c r="D578" s="1876" t="s">
        <v>154</v>
      </c>
      <c r="E578" s="1876" t="s">
        <v>371</v>
      </c>
      <c r="F578" s="1876" t="s">
        <v>355</v>
      </c>
      <c r="G578" s="1876" t="s">
        <v>356</v>
      </c>
      <c r="H578" s="1877">
        <v>335.57492000000002</v>
      </c>
      <c r="I578" s="1877">
        <v>300</v>
      </c>
      <c r="J578" s="1876" t="s">
        <v>357</v>
      </c>
      <c r="K578" s="1878">
        <v>44827</v>
      </c>
      <c r="L578" s="1876" t="s">
        <v>372</v>
      </c>
      <c r="M578" s="1878" t="s">
        <v>373</v>
      </c>
      <c r="N578" s="1876" t="s">
        <v>359</v>
      </c>
      <c r="O578" s="1880">
        <v>46675</v>
      </c>
      <c r="P578" s="1875" t="s">
        <v>360</v>
      </c>
      <c r="Q578" s="1875" t="s">
        <v>531</v>
      </c>
      <c r="R578" s="1875" t="s">
        <v>1025</v>
      </c>
      <c r="S578" s="1876" t="s">
        <v>361</v>
      </c>
      <c r="T578" s="1879" t="s">
        <v>1026</v>
      </c>
      <c r="U578" s="1876" t="s">
        <v>360</v>
      </c>
      <c r="V578" s="1876" t="s">
        <v>377</v>
      </c>
      <c r="W578" s="1876" t="s">
        <v>360</v>
      </c>
      <c r="X578" s="1876" t="s">
        <v>378</v>
      </c>
      <c r="Y578" s="1876" t="s">
        <v>364</v>
      </c>
      <c r="Z578" s="1876" t="s">
        <v>154</v>
      </c>
      <c r="AA578" s="1876" t="s">
        <v>154</v>
      </c>
      <c r="AB578" s="1876" t="s">
        <v>154</v>
      </c>
      <c r="AC578" s="1876" t="s">
        <v>154</v>
      </c>
      <c r="AD578" s="1876" t="s">
        <v>154</v>
      </c>
      <c r="AE578" s="1876" t="s">
        <v>154</v>
      </c>
      <c r="AF578" s="1876" t="s">
        <v>359</v>
      </c>
      <c r="AG578" s="1875" t="s">
        <v>1027</v>
      </c>
      <c r="AH578" s="1876" t="s">
        <v>380</v>
      </c>
      <c r="AI578" s="1876" t="s">
        <v>240</v>
      </c>
      <c r="AJ578" s="1876" t="s">
        <v>367</v>
      </c>
      <c r="AK578" s="1875" t="s">
        <v>381</v>
      </c>
      <c r="AL578" s="1876" t="s">
        <v>360</v>
      </c>
      <c r="AM578" s="1875" t="s">
        <v>154</v>
      </c>
    </row>
    <row r="579" spans="1:39" ht="66">
      <c r="A579" s="1875" t="s">
        <v>351</v>
      </c>
      <c r="B579" s="1875" t="s">
        <v>1106</v>
      </c>
      <c r="C579" s="1875" t="s">
        <v>1024</v>
      </c>
      <c r="D579" s="1876" t="s">
        <v>154</v>
      </c>
      <c r="E579" s="1876" t="s">
        <v>371</v>
      </c>
      <c r="F579" s="1876" t="s">
        <v>355</v>
      </c>
      <c r="G579" s="1876" t="s">
        <v>356</v>
      </c>
      <c r="H579" s="1877">
        <v>2349.02441</v>
      </c>
      <c r="I579" s="1877">
        <v>2100</v>
      </c>
      <c r="J579" s="1876" t="s">
        <v>357</v>
      </c>
      <c r="K579" s="1878">
        <v>44827</v>
      </c>
      <c r="L579" s="1876" t="s">
        <v>372</v>
      </c>
      <c r="M579" s="1878" t="s">
        <v>373</v>
      </c>
      <c r="N579" s="1876" t="s">
        <v>359</v>
      </c>
      <c r="O579" s="1880">
        <v>46675</v>
      </c>
      <c r="P579" s="1875" t="s">
        <v>360</v>
      </c>
      <c r="Q579" s="1875" t="s">
        <v>604</v>
      </c>
      <c r="R579" s="1875" t="s">
        <v>1025</v>
      </c>
      <c r="S579" s="1876" t="s">
        <v>361</v>
      </c>
      <c r="T579" s="1879" t="s">
        <v>1026</v>
      </c>
      <c r="U579" s="1876" t="s">
        <v>360</v>
      </c>
      <c r="V579" s="1876" t="s">
        <v>377</v>
      </c>
      <c r="W579" s="1876" t="s">
        <v>360</v>
      </c>
      <c r="X579" s="1876" t="s">
        <v>378</v>
      </c>
      <c r="Y579" s="1876" t="s">
        <v>364</v>
      </c>
      <c r="Z579" s="1876" t="s">
        <v>154</v>
      </c>
      <c r="AA579" s="1876" t="s">
        <v>154</v>
      </c>
      <c r="AB579" s="1876" t="s">
        <v>154</v>
      </c>
      <c r="AC579" s="1876" t="s">
        <v>154</v>
      </c>
      <c r="AD579" s="1876" t="s">
        <v>154</v>
      </c>
      <c r="AE579" s="1876" t="s">
        <v>154</v>
      </c>
      <c r="AF579" s="1876" t="s">
        <v>359</v>
      </c>
      <c r="AG579" s="1875" t="s">
        <v>1027</v>
      </c>
      <c r="AH579" s="1876" t="s">
        <v>380</v>
      </c>
      <c r="AI579" s="1876" t="s">
        <v>240</v>
      </c>
      <c r="AJ579" s="1876" t="s">
        <v>367</v>
      </c>
      <c r="AK579" s="1875" t="s">
        <v>381</v>
      </c>
      <c r="AL579" s="1876" t="s">
        <v>360</v>
      </c>
      <c r="AM579" s="1875" t="s">
        <v>154</v>
      </c>
    </row>
    <row r="580" spans="1:39" ht="66">
      <c r="A580" s="1875" t="s">
        <v>351</v>
      </c>
      <c r="B580" s="1875" t="s">
        <v>1107</v>
      </c>
      <c r="C580" s="1875" t="s">
        <v>1024</v>
      </c>
      <c r="D580" s="1876" t="s">
        <v>154</v>
      </c>
      <c r="E580" s="1876" t="s">
        <v>371</v>
      </c>
      <c r="F580" s="1876" t="s">
        <v>355</v>
      </c>
      <c r="G580" s="1876" t="s">
        <v>356</v>
      </c>
      <c r="H580" s="1877">
        <v>5704.7735700000003</v>
      </c>
      <c r="I580" s="1877">
        <v>5100</v>
      </c>
      <c r="J580" s="1876" t="s">
        <v>357</v>
      </c>
      <c r="K580" s="1878">
        <v>44827</v>
      </c>
      <c r="L580" s="1876" t="s">
        <v>372</v>
      </c>
      <c r="M580" s="1878" t="s">
        <v>373</v>
      </c>
      <c r="N580" s="1876" t="s">
        <v>359</v>
      </c>
      <c r="O580" s="1880">
        <v>46675</v>
      </c>
      <c r="P580" s="1875" t="s">
        <v>360</v>
      </c>
      <c r="Q580" s="1875" t="s">
        <v>628</v>
      </c>
      <c r="R580" s="1875" t="s">
        <v>1025</v>
      </c>
      <c r="S580" s="1876" t="s">
        <v>361</v>
      </c>
      <c r="T580" s="1879" t="s">
        <v>1026</v>
      </c>
      <c r="U580" s="1876" t="s">
        <v>360</v>
      </c>
      <c r="V580" s="1876" t="s">
        <v>377</v>
      </c>
      <c r="W580" s="1876" t="s">
        <v>360</v>
      </c>
      <c r="X580" s="1876" t="s">
        <v>378</v>
      </c>
      <c r="Y580" s="1876" t="s">
        <v>364</v>
      </c>
      <c r="Z580" s="1876" t="s">
        <v>154</v>
      </c>
      <c r="AA580" s="1876" t="s">
        <v>154</v>
      </c>
      <c r="AB580" s="1876" t="s">
        <v>154</v>
      </c>
      <c r="AC580" s="1876" t="s">
        <v>154</v>
      </c>
      <c r="AD580" s="1876" t="s">
        <v>154</v>
      </c>
      <c r="AE580" s="1876" t="s">
        <v>154</v>
      </c>
      <c r="AF580" s="1876" t="s">
        <v>359</v>
      </c>
      <c r="AG580" s="1875" t="s">
        <v>1027</v>
      </c>
      <c r="AH580" s="1876" t="s">
        <v>380</v>
      </c>
      <c r="AI580" s="1876" t="s">
        <v>240</v>
      </c>
      <c r="AJ580" s="1876" t="s">
        <v>367</v>
      </c>
      <c r="AK580" s="1875" t="s">
        <v>381</v>
      </c>
      <c r="AL580" s="1876" t="s">
        <v>360</v>
      </c>
      <c r="AM580" s="1875" t="s">
        <v>154</v>
      </c>
    </row>
    <row r="581" spans="1:39" ht="66">
      <c r="A581" s="1875" t="s">
        <v>351</v>
      </c>
      <c r="B581" s="1875" t="s">
        <v>1108</v>
      </c>
      <c r="C581" s="1875" t="s">
        <v>1024</v>
      </c>
      <c r="D581" s="1876" t="s">
        <v>154</v>
      </c>
      <c r="E581" s="1876" t="s">
        <v>371</v>
      </c>
      <c r="F581" s="1876" t="s">
        <v>355</v>
      </c>
      <c r="G581" s="1876" t="s">
        <v>356</v>
      </c>
      <c r="H581" s="1877">
        <v>2684.59933</v>
      </c>
      <c r="I581" s="1877">
        <v>2400</v>
      </c>
      <c r="J581" s="1876" t="s">
        <v>357</v>
      </c>
      <c r="K581" s="1878">
        <v>44827</v>
      </c>
      <c r="L581" s="1876" t="s">
        <v>372</v>
      </c>
      <c r="M581" s="1878" t="s">
        <v>373</v>
      </c>
      <c r="N581" s="1876" t="s">
        <v>359</v>
      </c>
      <c r="O581" s="1880">
        <v>46675</v>
      </c>
      <c r="P581" s="1875" t="s">
        <v>360</v>
      </c>
      <c r="Q581" s="1875" t="s">
        <v>478</v>
      </c>
      <c r="R581" s="1875" t="s">
        <v>1025</v>
      </c>
      <c r="S581" s="1876" t="s">
        <v>361</v>
      </c>
      <c r="T581" s="1879" t="s">
        <v>1026</v>
      </c>
      <c r="U581" s="1876" t="s">
        <v>360</v>
      </c>
      <c r="V581" s="1876" t="s">
        <v>377</v>
      </c>
      <c r="W581" s="1876" t="s">
        <v>360</v>
      </c>
      <c r="X581" s="1876" t="s">
        <v>378</v>
      </c>
      <c r="Y581" s="1876" t="s">
        <v>364</v>
      </c>
      <c r="Z581" s="1876" t="s">
        <v>154</v>
      </c>
      <c r="AA581" s="1876" t="s">
        <v>154</v>
      </c>
      <c r="AB581" s="1876" t="s">
        <v>154</v>
      </c>
      <c r="AC581" s="1876" t="s">
        <v>154</v>
      </c>
      <c r="AD581" s="1876" t="s">
        <v>154</v>
      </c>
      <c r="AE581" s="1876" t="s">
        <v>154</v>
      </c>
      <c r="AF581" s="1876" t="s">
        <v>359</v>
      </c>
      <c r="AG581" s="1875" t="s">
        <v>1027</v>
      </c>
      <c r="AH581" s="1876" t="s">
        <v>380</v>
      </c>
      <c r="AI581" s="1876" t="s">
        <v>240</v>
      </c>
      <c r="AJ581" s="1876" t="s">
        <v>367</v>
      </c>
      <c r="AK581" s="1875" t="s">
        <v>381</v>
      </c>
      <c r="AL581" s="1876" t="s">
        <v>360</v>
      </c>
      <c r="AM581" s="1875" t="s">
        <v>154</v>
      </c>
    </row>
    <row r="582" spans="1:39" ht="66">
      <c r="A582" s="1875" t="s">
        <v>351</v>
      </c>
      <c r="B582" s="1875" t="s">
        <v>1109</v>
      </c>
      <c r="C582" s="1875" t="s">
        <v>1024</v>
      </c>
      <c r="D582" s="1876" t="s">
        <v>154</v>
      </c>
      <c r="E582" s="1876" t="s">
        <v>371</v>
      </c>
      <c r="F582" s="1876" t="s">
        <v>355</v>
      </c>
      <c r="G582" s="1876" t="s">
        <v>356</v>
      </c>
      <c r="H582" s="1877">
        <v>335.57492000000002</v>
      </c>
      <c r="I582" s="1877">
        <v>300</v>
      </c>
      <c r="J582" s="1876" t="s">
        <v>357</v>
      </c>
      <c r="K582" s="1878">
        <v>44827</v>
      </c>
      <c r="L582" s="1876" t="s">
        <v>372</v>
      </c>
      <c r="M582" s="1878" t="s">
        <v>373</v>
      </c>
      <c r="N582" s="1876" t="s">
        <v>359</v>
      </c>
      <c r="O582" s="1880">
        <v>46675</v>
      </c>
      <c r="P582" s="1875" t="s">
        <v>360</v>
      </c>
      <c r="Q582" s="1875" t="s">
        <v>531</v>
      </c>
      <c r="R582" s="1875" t="s">
        <v>1025</v>
      </c>
      <c r="S582" s="1876" t="s">
        <v>361</v>
      </c>
      <c r="T582" s="1879" t="s">
        <v>1026</v>
      </c>
      <c r="U582" s="1876" t="s">
        <v>360</v>
      </c>
      <c r="V582" s="1876" t="s">
        <v>377</v>
      </c>
      <c r="W582" s="1876" t="s">
        <v>360</v>
      </c>
      <c r="X582" s="1876" t="s">
        <v>378</v>
      </c>
      <c r="Y582" s="1876" t="s">
        <v>364</v>
      </c>
      <c r="Z582" s="1876" t="s">
        <v>154</v>
      </c>
      <c r="AA582" s="1876" t="s">
        <v>154</v>
      </c>
      <c r="AB582" s="1876" t="s">
        <v>154</v>
      </c>
      <c r="AC582" s="1876" t="s">
        <v>154</v>
      </c>
      <c r="AD582" s="1876" t="s">
        <v>154</v>
      </c>
      <c r="AE582" s="1876" t="s">
        <v>154</v>
      </c>
      <c r="AF582" s="1876" t="s">
        <v>359</v>
      </c>
      <c r="AG582" s="1875" t="s">
        <v>1027</v>
      </c>
      <c r="AH582" s="1876" t="s">
        <v>380</v>
      </c>
      <c r="AI582" s="1876" t="s">
        <v>240</v>
      </c>
      <c r="AJ582" s="1876" t="s">
        <v>367</v>
      </c>
      <c r="AK582" s="1875" t="s">
        <v>381</v>
      </c>
      <c r="AL582" s="1876" t="s">
        <v>360</v>
      </c>
      <c r="AM582" s="1875" t="s">
        <v>154</v>
      </c>
    </row>
    <row r="583" spans="1:39" ht="66">
      <c r="A583" s="1875" t="s">
        <v>351</v>
      </c>
      <c r="B583" s="1875" t="s">
        <v>1110</v>
      </c>
      <c r="C583" s="1875" t="s">
        <v>1024</v>
      </c>
      <c r="D583" s="1876" t="s">
        <v>154</v>
      </c>
      <c r="E583" s="1876" t="s">
        <v>371</v>
      </c>
      <c r="F583" s="1876" t="s">
        <v>355</v>
      </c>
      <c r="G583" s="1876" t="s">
        <v>356</v>
      </c>
      <c r="H583" s="1877">
        <v>4362.4739099999997</v>
      </c>
      <c r="I583" s="1877">
        <v>3900</v>
      </c>
      <c r="J583" s="1876" t="s">
        <v>357</v>
      </c>
      <c r="K583" s="1878">
        <v>44827</v>
      </c>
      <c r="L583" s="1876" t="s">
        <v>372</v>
      </c>
      <c r="M583" s="1878" t="s">
        <v>373</v>
      </c>
      <c r="N583" s="1876" t="s">
        <v>359</v>
      </c>
      <c r="O583" s="1880">
        <v>46675</v>
      </c>
      <c r="P583" s="1875" t="s">
        <v>360</v>
      </c>
      <c r="Q583" s="1875" t="s">
        <v>606</v>
      </c>
      <c r="R583" s="1875" t="s">
        <v>1025</v>
      </c>
      <c r="S583" s="1876" t="s">
        <v>361</v>
      </c>
      <c r="T583" s="1879" t="s">
        <v>1026</v>
      </c>
      <c r="U583" s="1876" t="s">
        <v>360</v>
      </c>
      <c r="V583" s="1876" t="s">
        <v>377</v>
      </c>
      <c r="W583" s="1876" t="s">
        <v>360</v>
      </c>
      <c r="X583" s="1876" t="s">
        <v>378</v>
      </c>
      <c r="Y583" s="1876" t="s">
        <v>364</v>
      </c>
      <c r="Z583" s="1876" t="s">
        <v>154</v>
      </c>
      <c r="AA583" s="1876" t="s">
        <v>154</v>
      </c>
      <c r="AB583" s="1876" t="s">
        <v>154</v>
      </c>
      <c r="AC583" s="1876" t="s">
        <v>154</v>
      </c>
      <c r="AD583" s="1876" t="s">
        <v>154</v>
      </c>
      <c r="AE583" s="1876" t="s">
        <v>154</v>
      </c>
      <c r="AF583" s="1876" t="s">
        <v>359</v>
      </c>
      <c r="AG583" s="1875" t="s">
        <v>1027</v>
      </c>
      <c r="AH583" s="1876" t="s">
        <v>380</v>
      </c>
      <c r="AI583" s="1876" t="s">
        <v>240</v>
      </c>
      <c r="AJ583" s="1876" t="s">
        <v>367</v>
      </c>
      <c r="AK583" s="1875" t="s">
        <v>381</v>
      </c>
      <c r="AL583" s="1876" t="s">
        <v>360</v>
      </c>
      <c r="AM583" s="1875" t="s">
        <v>154</v>
      </c>
    </row>
    <row r="584" spans="1:39" ht="66">
      <c r="A584" s="1875" t="s">
        <v>351</v>
      </c>
      <c r="B584" s="1875" t="s">
        <v>1111</v>
      </c>
      <c r="C584" s="1875" t="s">
        <v>1024</v>
      </c>
      <c r="D584" s="1876" t="s">
        <v>154</v>
      </c>
      <c r="E584" s="1876" t="s">
        <v>371</v>
      </c>
      <c r="F584" s="1876" t="s">
        <v>355</v>
      </c>
      <c r="G584" s="1876" t="s">
        <v>356</v>
      </c>
      <c r="H584" s="1877">
        <v>6711.4983199999997</v>
      </c>
      <c r="I584" s="1877">
        <v>6000</v>
      </c>
      <c r="J584" s="1876" t="s">
        <v>357</v>
      </c>
      <c r="K584" s="1878">
        <v>44827</v>
      </c>
      <c r="L584" s="1876" t="s">
        <v>372</v>
      </c>
      <c r="M584" s="1878" t="s">
        <v>373</v>
      </c>
      <c r="N584" s="1876" t="s">
        <v>359</v>
      </c>
      <c r="O584" s="1880">
        <v>46675</v>
      </c>
      <c r="P584" s="1875" t="s">
        <v>360</v>
      </c>
      <c r="Q584" s="1875" t="s">
        <v>409</v>
      </c>
      <c r="R584" s="1875" t="s">
        <v>1025</v>
      </c>
      <c r="S584" s="1876" t="s">
        <v>361</v>
      </c>
      <c r="T584" s="1879" t="s">
        <v>1026</v>
      </c>
      <c r="U584" s="1876" t="s">
        <v>360</v>
      </c>
      <c r="V584" s="1876" t="s">
        <v>377</v>
      </c>
      <c r="W584" s="1876" t="s">
        <v>360</v>
      </c>
      <c r="X584" s="1876" t="s">
        <v>378</v>
      </c>
      <c r="Y584" s="1876" t="s">
        <v>364</v>
      </c>
      <c r="Z584" s="1876" t="s">
        <v>154</v>
      </c>
      <c r="AA584" s="1876" t="s">
        <v>154</v>
      </c>
      <c r="AB584" s="1876" t="s">
        <v>154</v>
      </c>
      <c r="AC584" s="1876" t="s">
        <v>154</v>
      </c>
      <c r="AD584" s="1876" t="s">
        <v>154</v>
      </c>
      <c r="AE584" s="1876" t="s">
        <v>154</v>
      </c>
      <c r="AF584" s="1876" t="s">
        <v>359</v>
      </c>
      <c r="AG584" s="1875" t="s">
        <v>1027</v>
      </c>
      <c r="AH584" s="1876" t="s">
        <v>380</v>
      </c>
      <c r="AI584" s="1876" t="s">
        <v>240</v>
      </c>
      <c r="AJ584" s="1876" t="s">
        <v>367</v>
      </c>
      <c r="AK584" s="1875" t="s">
        <v>381</v>
      </c>
      <c r="AL584" s="1876" t="s">
        <v>360</v>
      </c>
      <c r="AM584" s="1875" t="s">
        <v>154</v>
      </c>
    </row>
    <row r="585" spans="1:39" ht="66">
      <c r="A585" s="1875" t="s">
        <v>351</v>
      </c>
      <c r="B585" s="1875" t="s">
        <v>1112</v>
      </c>
      <c r="C585" s="1875" t="s">
        <v>1024</v>
      </c>
      <c r="D585" s="1876" t="s">
        <v>154</v>
      </c>
      <c r="E585" s="1876" t="s">
        <v>371</v>
      </c>
      <c r="F585" s="1876" t="s">
        <v>355</v>
      </c>
      <c r="G585" s="1876" t="s">
        <v>356</v>
      </c>
      <c r="H585" s="1877">
        <v>671.14983000000007</v>
      </c>
      <c r="I585" s="1877">
        <v>600</v>
      </c>
      <c r="J585" s="1876" t="s">
        <v>357</v>
      </c>
      <c r="K585" s="1878">
        <v>44827</v>
      </c>
      <c r="L585" s="1876" t="s">
        <v>372</v>
      </c>
      <c r="M585" s="1878" t="s">
        <v>373</v>
      </c>
      <c r="N585" s="1876" t="s">
        <v>359</v>
      </c>
      <c r="O585" s="1880">
        <v>46675</v>
      </c>
      <c r="P585" s="1875" t="s">
        <v>360</v>
      </c>
      <c r="Q585" s="1875" t="s">
        <v>386</v>
      </c>
      <c r="R585" s="1875" t="s">
        <v>1025</v>
      </c>
      <c r="S585" s="1876" t="s">
        <v>361</v>
      </c>
      <c r="T585" s="1879" t="s">
        <v>1026</v>
      </c>
      <c r="U585" s="1876" t="s">
        <v>360</v>
      </c>
      <c r="V585" s="1876" t="s">
        <v>377</v>
      </c>
      <c r="W585" s="1876" t="s">
        <v>360</v>
      </c>
      <c r="X585" s="1876" t="s">
        <v>378</v>
      </c>
      <c r="Y585" s="1876" t="s">
        <v>364</v>
      </c>
      <c r="Z585" s="1876" t="s">
        <v>154</v>
      </c>
      <c r="AA585" s="1876" t="s">
        <v>154</v>
      </c>
      <c r="AB585" s="1876" t="s">
        <v>154</v>
      </c>
      <c r="AC585" s="1876" t="s">
        <v>154</v>
      </c>
      <c r="AD585" s="1876" t="s">
        <v>154</v>
      </c>
      <c r="AE585" s="1876" t="s">
        <v>154</v>
      </c>
      <c r="AF585" s="1876" t="s">
        <v>359</v>
      </c>
      <c r="AG585" s="1875" t="s">
        <v>1027</v>
      </c>
      <c r="AH585" s="1876" t="s">
        <v>380</v>
      </c>
      <c r="AI585" s="1876" t="s">
        <v>240</v>
      </c>
      <c r="AJ585" s="1876" t="s">
        <v>367</v>
      </c>
      <c r="AK585" s="1875" t="s">
        <v>381</v>
      </c>
      <c r="AL585" s="1876" t="s">
        <v>360</v>
      </c>
      <c r="AM585" s="1875" t="s">
        <v>154</v>
      </c>
    </row>
    <row r="586" spans="1:39" ht="66">
      <c r="A586" s="1875" t="s">
        <v>351</v>
      </c>
      <c r="B586" s="1875" t="s">
        <v>1113</v>
      </c>
      <c r="C586" s="1875" t="s">
        <v>1024</v>
      </c>
      <c r="D586" s="1876" t="s">
        <v>154</v>
      </c>
      <c r="E586" s="1876" t="s">
        <v>371</v>
      </c>
      <c r="F586" s="1876" t="s">
        <v>355</v>
      </c>
      <c r="G586" s="1876" t="s">
        <v>356</v>
      </c>
      <c r="H586" s="1877">
        <v>1677.8745799999999</v>
      </c>
      <c r="I586" s="1877">
        <v>1500</v>
      </c>
      <c r="J586" s="1876" t="s">
        <v>357</v>
      </c>
      <c r="K586" s="1878">
        <v>44827</v>
      </c>
      <c r="L586" s="1876" t="s">
        <v>372</v>
      </c>
      <c r="M586" s="1878" t="s">
        <v>373</v>
      </c>
      <c r="N586" s="1876" t="s">
        <v>359</v>
      </c>
      <c r="O586" s="1880">
        <v>46675</v>
      </c>
      <c r="P586" s="1875" t="s">
        <v>360</v>
      </c>
      <c r="Q586" s="1875" t="s">
        <v>399</v>
      </c>
      <c r="R586" s="1875" t="s">
        <v>1025</v>
      </c>
      <c r="S586" s="1876" t="s">
        <v>361</v>
      </c>
      <c r="T586" s="1879" t="s">
        <v>1026</v>
      </c>
      <c r="U586" s="1876" t="s">
        <v>360</v>
      </c>
      <c r="V586" s="1876" t="s">
        <v>377</v>
      </c>
      <c r="W586" s="1876" t="s">
        <v>360</v>
      </c>
      <c r="X586" s="1876" t="s">
        <v>378</v>
      </c>
      <c r="Y586" s="1876" t="s">
        <v>364</v>
      </c>
      <c r="Z586" s="1876" t="s">
        <v>154</v>
      </c>
      <c r="AA586" s="1876" t="s">
        <v>154</v>
      </c>
      <c r="AB586" s="1876" t="s">
        <v>154</v>
      </c>
      <c r="AC586" s="1876" t="s">
        <v>154</v>
      </c>
      <c r="AD586" s="1876" t="s">
        <v>154</v>
      </c>
      <c r="AE586" s="1876" t="s">
        <v>154</v>
      </c>
      <c r="AF586" s="1876" t="s">
        <v>359</v>
      </c>
      <c r="AG586" s="1875" t="s">
        <v>1027</v>
      </c>
      <c r="AH586" s="1876" t="s">
        <v>380</v>
      </c>
      <c r="AI586" s="1876" t="s">
        <v>240</v>
      </c>
      <c r="AJ586" s="1876" t="s">
        <v>367</v>
      </c>
      <c r="AK586" s="1875" t="s">
        <v>381</v>
      </c>
      <c r="AL586" s="1876" t="s">
        <v>360</v>
      </c>
      <c r="AM586" s="1875" t="s">
        <v>154</v>
      </c>
    </row>
    <row r="587" spans="1:39" ht="66">
      <c r="A587" s="1875" t="s">
        <v>351</v>
      </c>
      <c r="B587" s="1875" t="s">
        <v>1114</v>
      </c>
      <c r="C587" s="1875" t="s">
        <v>1024</v>
      </c>
      <c r="D587" s="1876" t="s">
        <v>154</v>
      </c>
      <c r="E587" s="1876" t="s">
        <v>371</v>
      </c>
      <c r="F587" s="1876" t="s">
        <v>355</v>
      </c>
      <c r="G587" s="1876" t="s">
        <v>356</v>
      </c>
      <c r="H587" s="1877">
        <v>6040.3484900000003</v>
      </c>
      <c r="I587" s="1877">
        <v>5400</v>
      </c>
      <c r="J587" s="1876" t="s">
        <v>357</v>
      </c>
      <c r="K587" s="1878">
        <v>44827</v>
      </c>
      <c r="L587" s="1876" t="s">
        <v>372</v>
      </c>
      <c r="M587" s="1878" t="s">
        <v>373</v>
      </c>
      <c r="N587" s="1876" t="s">
        <v>359</v>
      </c>
      <c r="O587" s="1880">
        <v>46675</v>
      </c>
      <c r="P587" s="1875" t="s">
        <v>360</v>
      </c>
      <c r="Q587" s="1875" t="s">
        <v>1040</v>
      </c>
      <c r="R587" s="1875" t="s">
        <v>1025</v>
      </c>
      <c r="S587" s="1876" t="s">
        <v>361</v>
      </c>
      <c r="T587" s="1879" t="s">
        <v>1026</v>
      </c>
      <c r="U587" s="1876" t="s">
        <v>360</v>
      </c>
      <c r="V587" s="1876" t="s">
        <v>377</v>
      </c>
      <c r="W587" s="1876" t="s">
        <v>360</v>
      </c>
      <c r="X587" s="1876" t="s">
        <v>378</v>
      </c>
      <c r="Y587" s="1876" t="s">
        <v>364</v>
      </c>
      <c r="Z587" s="1876" t="s">
        <v>154</v>
      </c>
      <c r="AA587" s="1876" t="s">
        <v>154</v>
      </c>
      <c r="AB587" s="1876" t="s">
        <v>154</v>
      </c>
      <c r="AC587" s="1876" t="s">
        <v>154</v>
      </c>
      <c r="AD587" s="1876" t="s">
        <v>154</v>
      </c>
      <c r="AE587" s="1876" t="s">
        <v>154</v>
      </c>
      <c r="AF587" s="1876" t="s">
        <v>359</v>
      </c>
      <c r="AG587" s="1875" t="s">
        <v>1027</v>
      </c>
      <c r="AH587" s="1876" t="s">
        <v>380</v>
      </c>
      <c r="AI587" s="1876" t="s">
        <v>240</v>
      </c>
      <c r="AJ587" s="1876" t="s">
        <v>367</v>
      </c>
      <c r="AK587" s="1875" t="s">
        <v>381</v>
      </c>
      <c r="AL587" s="1876" t="s">
        <v>360</v>
      </c>
      <c r="AM587" s="1875" t="s">
        <v>154</v>
      </c>
    </row>
    <row r="588" spans="1:39" ht="66">
      <c r="A588" s="1875" t="s">
        <v>351</v>
      </c>
      <c r="B588" s="1875" t="s">
        <v>1115</v>
      </c>
      <c r="C588" s="1875" t="s">
        <v>1024</v>
      </c>
      <c r="D588" s="1876" t="s">
        <v>154</v>
      </c>
      <c r="E588" s="1876" t="s">
        <v>371</v>
      </c>
      <c r="F588" s="1876" t="s">
        <v>355</v>
      </c>
      <c r="G588" s="1876" t="s">
        <v>356</v>
      </c>
      <c r="H588" s="1877">
        <v>3355.7491599999998</v>
      </c>
      <c r="I588" s="1877">
        <v>3000</v>
      </c>
      <c r="J588" s="1876" t="s">
        <v>357</v>
      </c>
      <c r="K588" s="1878">
        <v>44827</v>
      </c>
      <c r="L588" s="1876" t="s">
        <v>372</v>
      </c>
      <c r="M588" s="1878" t="s">
        <v>373</v>
      </c>
      <c r="N588" s="1876" t="s">
        <v>359</v>
      </c>
      <c r="O588" s="1880">
        <v>46675</v>
      </c>
      <c r="P588" s="1875" t="s">
        <v>360</v>
      </c>
      <c r="Q588" s="1875" t="s">
        <v>570</v>
      </c>
      <c r="R588" s="1875" t="s">
        <v>1025</v>
      </c>
      <c r="S588" s="1876" t="s">
        <v>361</v>
      </c>
      <c r="T588" s="1879" t="s">
        <v>1026</v>
      </c>
      <c r="U588" s="1876" t="s">
        <v>360</v>
      </c>
      <c r="V588" s="1876" t="s">
        <v>377</v>
      </c>
      <c r="W588" s="1876" t="s">
        <v>360</v>
      </c>
      <c r="X588" s="1876" t="s">
        <v>378</v>
      </c>
      <c r="Y588" s="1876" t="s">
        <v>364</v>
      </c>
      <c r="Z588" s="1876" t="s">
        <v>154</v>
      </c>
      <c r="AA588" s="1876" t="s">
        <v>154</v>
      </c>
      <c r="AB588" s="1876" t="s">
        <v>154</v>
      </c>
      <c r="AC588" s="1876" t="s">
        <v>154</v>
      </c>
      <c r="AD588" s="1876" t="s">
        <v>154</v>
      </c>
      <c r="AE588" s="1876" t="s">
        <v>154</v>
      </c>
      <c r="AF588" s="1876" t="s">
        <v>359</v>
      </c>
      <c r="AG588" s="1875" t="s">
        <v>1027</v>
      </c>
      <c r="AH588" s="1876" t="s">
        <v>380</v>
      </c>
      <c r="AI588" s="1876" t="s">
        <v>240</v>
      </c>
      <c r="AJ588" s="1876" t="s">
        <v>367</v>
      </c>
      <c r="AK588" s="1875" t="s">
        <v>381</v>
      </c>
      <c r="AL588" s="1876" t="s">
        <v>360</v>
      </c>
      <c r="AM588" s="1875" t="s">
        <v>154</v>
      </c>
    </row>
    <row r="589" spans="1:39" ht="66">
      <c r="A589" s="1875" t="s">
        <v>351</v>
      </c>
      <c r="B589" s="1875" t="s">
        <v>1116</v>
      </c>
      <c r="C589" s="1875" t="s">
        <v>1024</v>
      </c>
      <c r="D589" s="1876" t="s">
        <v>154</v>
      </c>
      <c r="E589" s="1876" t="s">
        <v>371</v>
      </c>
      <c r="F589" s="1876" t="s">
        <v>355</v>
      </c>
      <c r="G589" s="1876" t="s">
        <v>356</v>
      </c>
      <c r="H589" s="1877">
        <v>20134.49496</v>
      </c>
      <c r="I589" s="1877">
        <v>18000</v>
      </c>
      <c r="J589" s="1876" t="s">
        <v>357</v>
      </c>
      <c r="K589" s="1878">
        <v>44827</v>
      </c>
      <c r="L589" s="1876" t="s">
        <v>372</v>
      </c>
      <c r="M589" s="1878" t="s">
        <v>373</v>
      </c>
      <c r="N589" s="1876" t="s">
        <v>359</v>
      </c>
      <c r="O589" s="1880">
        <v>46675</v>
      </c>
      <c r="P589" s="1875" t="s">
        <v>360</v>
      </c>
      <c r="Q589" s="1875" t="s">
        <v>641</v>
      </c>
      <c r="R589" s="1875" t="s">
        <v>1025</v>
      </c>
      <c r="S589" s="1876" t="s">
        <v>361</v>
      </c>
      <c r="T589" s="1879" t="s">
        <v>1026</v>
      </c>
      <c r="U589" s="1876" t="s">
        <v>360</v>
      </c>
      <c r="V589" s="1876" t="s">
        <v>377</v>
      </c>
      <c r="W589" s="1876" t="s">
        <v>360</v>
      </c>
      <c r="X589" s="1876" t="s">
        <v>378</v>
      </c>
      <c r="Y589" s="1876" t="s">
        <v>364</v>
      </c>
      <c r="Z589" s="1876" t="s">
        <v>154</v>
      </c>
      <c r="AA589" s="1876" t="s">
        <v>154</v>
      </c>
      <c r="AB589" s="1876" t="s">
        <v>154</v>
      </c>
      <c r="AC589" s="1876" t="s">
        <v>154</v>
      </c>
      <c r="AD589" s="1876" t="s">
        <v>154</v>
      </c>
      <c r="AE589" s="1876" t="s">
        <v>154</v>
      </c>
      <c r="AF589" s="1876" t="s">
        <v>359</v>
      </c>
      <c r="AG589" s="1875" t="s">
        <v>1027</v>
      </c>
      <c r="AH589" s="1876" t="s">
        <v>380</v>
      </c>
      <c r="AI589" s="1876" t="s">
        <v>240</v>
      </c>
      <c r="AJ589" s="1876" t="s">
        <v>367</v>
      </c>
      <c r="AK589" s="1875" t="s">
        <v>381</v>
      </c>
      <c r="AL589" s="1876" t="s">
        <v>360</v>
      </c>
      <c r="AM589" s="1875" t="s">
        <v>154</v>
      </c>
    </row>
    <row r="590" spans="1:39" ht="66">
      <c r="A590" s="1875" t="s">
        <v>351</v>
      </c>
      <c r="B590" s="1875" t="s">
        <v>1117</v>
      </c>
      <c r="C590" s="1875" t="s">
        <v>1024</v>
      </c>
      <c r="D590" s="1876" t="s">
        <v>154</v>
      </c>
      <c r="E590" s="1876" t="s">
        <v>371</v>
      </c>
      <c r="F590" s="1876" t="s">
        <v>355</v>
      </c>
      <c r="G590" s="1876" t="s">
        <v>356</v>
      </c>
      <c r="H590" s="1877">
        <v>335.57492000000002</v>
      </c>
      <c r="I590" s="1877">
        <v>300</v>
      </c>
      <c r="J590" s="1876" t="s">
        <v>357</v>
      </c>
      <c r="K590" s="1878">
        <v>44827</v>
      </c>
      <c r="L590" s="1876" t="s">
        <v>372</v>
      </c>
      <c r="M590" s="1878" t="s">
        <v>373</v>
      </c>
      <c r="N590" s="1876" t="s">
        <v>359</v>
      </c>
      <c r="O590" s="1880">
        <v>46675</v>
      </c>
      <c r="P590" s="1875" t="s">
        <v>360</v>
      </c>
      <c r="Q590" s="1875" t="s">
        <v>531</v>
      </c>
      <c r="R590" s="1875" t="s">
        <v>1025</v>
      </c>
      <c r="S590" s="1876" t="s">
        <v>361</v>
      </c>
      <c r="T590" s="1879" t="s">
        <v>1026</v>
      </c>
      <c r="U590" s="1876" t="s">
        <v>360</v>
      </c>
      <c r="V590" s="1876" t="s">
        <v>377</v>
      </c>
      <c r="W590" s="1876" t="s">
        <v>360</v>
      </c>
      <c r="X590" s="1876" t="s">
        <v>378</v>
      </c>
      <c r="Y590" s="1876" t="s">
        <v>364</v>
      </c>
      <c r="Z590" s="1876" t="s">
        <v>154</v>
      </c>
      <c r="AA590" s="1876" t="s">
        <v>154</v>
      </c>
      <c r="AB590" s="1876" t="s">
        <v>154</v>
      </c>
      <c r="AC590" s="1876" t="s">
        <v>154</v>
      </c>
      <c r="AD590" s="1876" t="s">
        <v>154</v>
      </c>
      <c r="AE590" s="1876" t="s">
        <v>154</v>
      </c>
      <c r="AF590" s="1876" t="s">
        <v>359</v>
      </c>
      <c r="AG590" s="1875" t="s">
        <v>1027</v>
      </c>
      <c r="AH590" s="1876" t="s">
        <v>380</v>
      </c>
      <c r="AI590" s="1876" t="s">
        <v>240</v>
      </c>
      <c r="AJ590" s="1876" t="s">
        <v>367</v>
      </c>
      <c r="AK590" s="1875" t="s">
        <v>381</v>
      </c>
      <c r="AL590" s="1876" t="s">
        <v>360</v>
      </c>
      <c r="AM590" s="1875" t="s">
        <v>154</v>
      </c>
    </row>
    <row r="591" spans="1:39" ht="66">
      <c r="A591" s="1875" t="s">
        <v>351</v>
      </c>
      <c r="B591" s="1875" t="s">
        <v>1118</v>
      </c>
      <c r="C591" s="1875" t="s">
        <v>1024</v>
      </c>
      <c r="D591" s="1876" t="s">
        <v>154</v>
      </c>
      <c r="E591" s="1876" t="s">
        <v>371</v>
      </c>
      <c r="F591" s="1876" t="s">
        <v>355</v>
      </c>
      <c r="G591" s="1876" t="s">
        <v>356</v>
      </c>
      <c r="H591" s="1877">
        <v>5369.19866</v>
      </c>
      <c r="I591" s="1877">
        <v>4800</v>
      </c>
      <c r="J591" s="1876" t="s">
        <v>357</v>
      </c>
      <c r="K591" s="1878">
        <v>44827</v>
      </c>
      <c r="L591" s="1876" t="s">
        <v>372</v>
      </c>
      <c r="M591" s="1878" t="s">
        <v>373</v>
      </c>
      <c r="N591" s="1876" t="s">
        <v>359</v>
      </c>
      <c r="O591" s="1880">
        <v>46675</v>
      </c>
      <c r="P591" s="1875" t="s">
        <v>360</v>
      </c>
      <c r="Q591" s="1875" t="s">
        <v>480</v>
      </c>
      <c r="R591" s="1875" t="s">
        <v>1025</v>
      </c>
      <c r="S591" s="1876" t="s">
        <v>361</v>
      </c>
      <c r="T591" s="1879" t="s">
        <v>1026</v>
      </c>
      <c r="U591" s="1876" t="s">
        <v>360</v>
      </c>
      <c r="V591" s="1876" t="s">
        <v>377</v>
      </c>
      <c r="W591" s="1876" t="s">
        <v>360</v>
      </c>
      <c r="X591" s="1876" t="s">
        <v>378</v>
      </c>
      <c r="Y591" s="1876" t="s">
        <v>364</v>
      </c>
      <c r="Z591" s="1876" t="s">
        <v>154</v>
      </c>
      <c r="AA591" s="1876" t="s">
        <v>154</v>
      </c>
      <c r="AB591" s="1876" t="s">
        <v>154</v>
      </c>
      <c r="AC591" s="1876" t="s">
        <v>154</v>
      </c>
      <c r="AD591" s="1876" t="s">
        <v>154</v>
      </c>
      <c r="AE591" s="1876" t="s">
        <v>154</v>
      </c>
      <c r="AF591" s="1876" t="s">
        <v>359</v>
      </c>
      <c r="AG591" s="1875" t="s">
        <v>1027</v>
      </c>
      <c r="AH591" s="1876" t="s">
        <v>380</v>
      </c>
      <c r="AI591" s="1876" t="s">
        <v>240</v>
      </c>
      <c r="AJ591" s="1876" t="s">
        <v>367</v>
      </c>
      <c r="AK591" s="1875" t="s">
        <v>381</v>
      </c>
      <c r="AL591" s="1876" t="s">
        <v>360</v>
      </c>
      <c r="AM591" s="1875" t="s">
        <v>154</v>
      </c>
    </row>
    <row r="592" spans="1:39" ht="66">
      <c r="A592" s="1875" t="s">
        <v>351</v>
      </c>
      <c r="B592" s="1875" t="s">
        <v>1119</v>
      </c>
      <c r="C592" s="1875" t="s">
        <v>1024</v>
      </c>
      <c r="D592" s="1876" t="s">
        <v>154</v>
      </c>
      <c r="E592" s="1876" t="s">
        <v>371</v>
      </c>
      <c r="F592" s="1876" t="s">
        <v>355</v>
      </c>
      <c r="G592" s="1876" t="s">
        <v>356</v>
      </c>
      <c r="H592" s="1877">
        <v>18121.045460000001</v>
      </c>
      <c r="I592" s="1877">
        <v>16200</v>
      </c>
      <c r="J592" s="1876" t="s">
        <v>357</v>
      </c>
      <c r="K592" s="1878">
        <v>44827</v>
      </c>
      <c r="L592" s="1876" t="s">
        <v>372</v>
      </c>
      <c r="M592" s="1878" t="s">
        <v>373</v>
      </c>
      <c r="N592" s="1876" t="s">
        <v>359</v>
      </c>
      <c r="O592" s="1880">
        <v>46675</v>
      </c>
      <c r="P592" s="1875" t="s">
        <v>360</v>
      </c>
      <c r="Q592" s="1875" t="s">
        <v>1120</v>
      </c>
      <c r="R592" s="1875" t="s">
        <v>1025</v>
      </c>
      <c r="S592" s="1876" t="s">
        <v>361</v>
      </c>
      <c r="T592" s="1879" t="s">
        <v>1026</v>
      </c>
      <c r="U592" s="1876" t="s">
        <v>360</v>
      </c>
      <c r="V592" s="1876" t="s">
        <v>377</v>
      </c>
      <c r="W592" s="1876" t="s">
        <v>360</v>
      </c>
      <c r="X592" s="1876" t="s">
        <v>378</v>
      </c>
      <c r="Y592" s="1876" t="s">
        <v>364</v>
      </c>
      <c r="Z592" s="1876" t="s">
        <v>154</v>
      </c>
      <c r="AA592" s="1876" t="s">
        <v>154</v>
      </c>
      <c r="AB592" s="1876" t="s">
        <v>154</v>
      </c>
      <c r="AC592" s="1876" t="s">
        <v>154</v>
      </c>
      <c r="AD592" s="1876" t="s">
        <v>154</v>
      </c>
      <c r="AE592" s="1876" t="s">
        <v>154</v>
      </c>
      <c r="AF592" s="1876" t="s">
        <v>359</v>
      </c>
      <c r="AG592" s="1875" t="s">
        <v>1027</v>
      </c>
      <c r="AH592" s="1876" t="s">
        <v>380</v>
      </c>
      <c r="AI592" s="1876" t="s">
        <v>240</v>
      </c>
      <c r="AJ592" s="1876" t="s">
        <v>367</v>
      </c>
      <c r="AK592" s="1875" t="s">
        <v>381</v>
      </c>
      <c r="AL592" s="1876" t="s">
        <v>360</v>
      </c>
      <c r="AM592" s="1875" t="s">
        <v>154</v>
      </c>
    </row>
    <row r="593" spans="1:39" ht="66">
      <c r="A593" s="1875" t="s">
        <v>351</v>
      </c>
      <c r="B593" s="1875" t="s">
        <v>1121</v>
      </c>
      <c r="C593" s="1875" t="s">
        <v>1024</v>
      </c>
      <c r="D593" s="1876" t="s">
        <v>154</v>
      </c>
      <c r="E593" s="1876" t="s">
        <v>371</v>
      </c>
      <c r="F593" s="1876" t="s">
        <v>355</v>
      </c>
      <c r="G593" s="1876" t="s">
        <v>356</v>
      </c>
      <c r="H593" s="1877">
        <v>335.57492000000002</v>
      </c>
      <c r="I593" s="1877">
        <v>300</v>
      </c>
      <c r="J593" s="1876" t="s">
        <v>357</v>
      </c>
      <c r="K593" s="1878">
        <v>44827</v>
      </c>
      <c r="L593" s="1876" t="s">
        <v>372</v>
      </c>
      <c r="M593" s="1878" t="s">
        <v>373</v>
      </c>
      <c r="N593" s="1876" t="s">
        <v>359</v>
      </c>
      <c r="O593" s="1880">
        <v>46675</v>
      </c>
      <c r="P593" s="1875" t="s">
        <v>360</v>
      </c>
      <c r="Q593" s="1875" t="s">
        <v>531</v>
      </c>
      <c r="R593" s="1875" t="s">
        <v>1025</v>
      </c>
      <c r="S593" s="1876" t="s">
        <v>361</v>
      </c>
      <c r="T593" s="1879" t="s">
        <v>1026</v>
      </c>
      <c r="U593" s="1876" t="s">
        <v>360</v>
      </c>
      <c r="V593" s="1876" t="s">
        <v>377</v>
      </c>
      <c r="W593" s="1876" t="s">
        <v>360</v>
      </c>
      <c r="X593" s="1876" t="s">
        <v>378</v>
      </c>
      <c r="Y593" s="1876" t="s">
        <v>364</v>
      </c>
      <c r="Z593" s="1876" t="s">
        <v>154</v>
      </c>
      <c r="AA593" s="1876" t="s">
        <v>154</v>
      </c>
      <c r="AB593" s="1876" t="s">
        <v>154</v>
      </c>
      <c r="AC593" s="1876" t="s">
        <v>154</v>
      </c>
      <c r="AD593" s="1876" t="s">
        <v>154</v>
      </c>
      <c r="AE593" s="1876" t="s">
        <v>154</v>
      </c>
      <c r="AF593" s="1876" t="s">
        <v>359</v>
      </c>
      <c r="AG593" s="1875" t="s">
        <v>1027</v>
      </c>
      <c r="AH593" s="1876" t="s">
        <v>380</v>
      </c>
      <c r="AI593" s="1876" t="s">
        <v>240</v>
      </c>
      <c r="AJ593" s="1876" t="s">
        <v>367</v>
      </c>
      <c r="AK593" s="1875" t="s">
        <v>381</v>
      </c>
      <c r="AL593" s="1876" t="s">
        <v>360</v>
      </c>
      <c r="AM593" s="1875" t="s">
        <v>154</v>
      </c>
    </row>
    <row r="594" spans="1:39" ht="66">
      <c r="A594" s="1875" t="s">
        <v>351</v>
      </c>
      <c r="B594" s="1875" t="s">
        <v>1122</v>
      </c>
      <c r="C594" s="1875" t="s">
        <v>1024</v>
      </c>
      <c r="D594" s="1876" t="s">
        <v>154</v>
      </c>
      <c r="E594" s="1876" t="s">
        <v>371</v>
      </c>
      <c r="F594" s="1876" t="s">
        <v>355</v>
      </c>
      <c r="G594" s="1876" t="s">
        <v>356</v>
      </c>
      <c r="H594" s="1877">
        <v>671.14983000000007</v>
      </c>
      <c r="I594" s="1877">
        <v>600</v>
      </c>
      <c r="J594" s="1876" t="s">
        <v>357</v>
      </c>
      <c r="K594" s="1878">
        <v>44827</v>
      </c>
      <c r="L594" s="1876" t="s">
        <v>372</v>
      </c>
      <c r="M594" s="1878" t="s">
        <v>373</v>
      </c>
      <c r="N594" s="1876" t="s">
        <v>359</v>
      </c>
      <c r="O594" s="1880">
        <v>46675</v>
      </c>
      <c r="P594" s="1875" t="s">
        <v>360</v>
      </c>
      <c r="Q594" s="1875" t="s">
        <v>386</v>
      </c>
      <c r="R594" s="1875" t="s">
        <v>1025</v>
      </c>
      <c r="S594" s="1876" t="s">
        <v>361</v>
      </c>
      <c r="T594" s="1879" t="s">
        <v>1026</v>
      </c>
      <c r="U594" s="1876" t="s">
        <v>360</v>
      </c>
      <c r="V594" s="1876" t="s">
        <v>377</v>
      </c>
      <c r="W594" s="1876" t="s">
        <v>360</v>
      </c>
      <c r="X594" s="1876" t="s">
        <v>378</v>
      </c>
      <c r="Y594" s="1876" t="s">
        <v>364</v>
      </c>
      <c r="Z594" s="1876" t="s">
        <v>154</v>
      </c>
      <c r="AA594" s="1876" t="s">
        <v>154</v>
      </c>
      <c r="AB594" s="1876" t="s">
        <v>154</v>
      </c>
      <c r="AC594" s="1876" t="s">
        <v>154</v>
      </c>
      <c r="AD594" s="1876" t="s">
        <v>154</v>
      </c>
      <c r="AE594" s="1876" t="s">
        <v>154</v>
      </c>
      <c r="AF594" s="1876" t="s">
        <v>359</v>
      </c>
      <c r="AG594" s="1875" t="s">
        <v>1027</v>
      </c>
      <c r="AH594" s="1876" t="s">
        <v>380</v>
      </c>
      <c r="AI594" s="1876" t="s">
        <v>240</v>
      </c>
      <c r="AJ594" s="1876" t="s">
        <v>367</v>
      </c>
      <c r="AK594" s="1875" t="s">
        <v>381</v>
      </c>
      <c r="AL594" s="1876" t="s">
        <v>360</v>
      </c>
      <c r="AM594" s="1875" t="s">
        <v>154</v>
      </c>
    </row>
    <row r="595" spans="1:39" ht="66">
      <c r="A595" s="1875" t="s">
        <v>351</v>
      </c>
      <c r="B595" s="1875" t="s">
        <v>1123</v>
      </c>
      <c r="C595" s="1875" t="s">
        <v>1024</v>
      </c>
      <c r="D595" s="1876" t="s">
        <v>154</v>
      </c>
      <c r="E595" s="1876" t="s">
        <v>371</v>
      </c>
      <c r="F595" s="1876" t="s">
        <v>355</v>
      </c>
      <c r="G595" s="1876" t="s">
        <v>356</v>
      </c>
      <c r="H595" s="1877">
        <v>335.57492000000002</v>
      </c>
      <c r="I595" s="1877">
        <v>300</v>
      </c>
      <c r="J595" s="1876" t="s">
        <v>357</v>
      </c>
      <c r="K595" s="1878">
        <v>44827</v>
      </c>
      <c r="L595" s="1876" t="s">
        <v>372</v>
      </c>
      <c r="M595" s="1878" t="s">
        <v>373</v>
      </c>
      <c r="N595" s="1876" t="s">
        <v>359</v>
      </c>
      <c r="O595" s="1880">
        <v>46675</v>
      </c>
      <c r="P595" s="1875" t="s">
        <v>360</v>
      </c>
      <c r="Q595" s="1875" t="s">
        <v>531</v>
      </c>
      <c r="R595" s="1875" t="s">
        <v>1025</v>
      </c>
      <c r="S595" s="1876" t="s">
        <v>361</v>
      </c>
      <c r="T595" s="1879" t="s">
        <v>1026</v>
      </c>
      <c r="U595" s="1876" t="s">
        <v>360</v>
      </c>
      <c r="V595" s="1876" t="s">
        <v>377</v>
      </c>
      <c r="W595" s="1876" t="s">
        <v>360</v>
      </c>
      <c r="X595" s="1876" t="s">
        <v>378</v>
      </c>
      <c r="Y595" s="1876" t="s">
        <v>364</v>
      </c>
      <c r="Z595" s="1876" t="s">
        <v>154</v>
      </c>
      <c r="AA595" s="1876" t="s">
        <v>154</v>
      </c>
      <c r="AB595" s="1876" t="s">
        <v>154</v>
      </c>
      <c r="AC595" s="1876" t="s">
        <v>154</v>
      </c>
      <c r="AD595" s="1876" t="s">
        <v>154</v>
      </c>
      <c r="AE595" s="1876" t="s">
        <v>154</v>
      </c>
      <c r="AF595" s="1876" t="s">
        <v>359</v>
      </c>
      <c r="AG595" s="1875" t="s">
        <v>1027</v>
      </c>
      <c r="AH595" s="1876" t="s">
        <v>380</v>
      </c>
      <c r="AI595" s="1876" t="s">
        <v>240</v>
      </c>
      <c r="AJ595" s="1876" t="s">
        <v>367</v>
      </c>
      <c r="AK595" s="1875" t="s">
        <v>381</v>
      </c>
      <c r="AL595" s="1876" t="s">
        <v>360</v>
      </c>
      <c r="AM595" s="1875" t="s">
        <v>154</v>
      </c>
    </row>
    <row r="596" spans="1:39" ht="66">
      <c r="A596" s="1875" t="s">
        <v>351</v>
      </c>
      <c r="B596" s="1875" t="s">
        <v>1124</v>
      </c>
      <c r="C596" s="1875" t="s">
        <v>1024</v>
      </c>
      <c r="D596" s="1876" t="s">
        <v>154</v>
      </c>
      <c r="E596" s="1876" t="s">
        <v>371</v>
      </c>
      <c r="F596" s="1876" t="s">
        <v>355</v>
      </c>
      <c r="G596" s="1876" t="s">
        <v>356</v>
      </c>
      <c r="H596" s="1877">
        <v>335.57492000000002</v>
      </c>
      <c r="I596" s="1877">
        <v>300</v>
      </c>
      <c r="J596" s="1876" t="s">
        <v>357</v>
      </c>
      <c r="K596" s="1878">
        <v>44827</v>
      </c>
      <c r="L596" s="1876" t="s">
        <v>372</v>
      </c>
      <c r="M596" s="1878" t="s">
        <v>373</v>
      </c>
      <c r="N596" s="1876" t="s">
        <v>359</v>
      </c>
      <c r="O596" s="1880">
        <v>46675</v>
      </c>
      <c r="P596" s="1875" t="s">
        <v>360</v>
      </c>
      <c r="Q596" s="1875" t="s">
        <v>531</v>
      </c>
      <c r="R596" s="1875" t="s">
        <v>1025</v>
      </c>
      <c r="S596" s="1876" t="s">
        <v>361</v>
      </c>
      <c r="T596" s="1879" t="s">
        <v>1026</v>
      </c>
      <c r="U596" s="1876" t="s">
        <v>360</v>
      </c>
      <c r="V596" s="1876" t="s">
        <v>377</v>
      </c>
      <c r="W596" s="1876" t="s">
        <v>360</v>
      </c>
      <c r="X596" s="1876" t="s">
        <v>378</v>
      </c>
      <c r="Y596" s="1876" t="s">
        <v>364</v>
      </c>
      <c r="Z596" s="1876" t="s">
        <v>154</v>
      </c>
      <c r="AA596" s="1876" t="s">
        <v>154</v>
      </c>
      <c r="AB596" s="1876" t="s">
        <v>154</v>
      </c>
      <c r="AC596" s="1876" t="s">
        <v>154</v>
      </c>
      <c r="AD596" s="1876" t="s">
        <v>154</v>
      </c>
      <c r="AE596" s="1876" t="s">
        <v>154</v>
      </c>
      <c r="AF596" s="1876" t="s">
        <v>359</v>
      </c>
      <c r="AG596" s="1875" t="s">
        <v>1027</v>
      </c>
      <c r="AH596" s="1876" t="s">
        <v>380</v>
      </c>
      <c r="AI596" s="1876" t="s">
        <v>240</v>
      </c>
      <c r="AJ596" s="1876" t="s">
        <v>367</v>
      </c>
      <c r="AK596" s="1875" t="s">
        <v>381</v>
      </c>
      <c r="AL596" s="1876" t="s">
        <v>360</v>
      </c>
      <c r="AM596" s="1875" t="s">
        <v>154</v>
      </c>
    </row>
    <row r="597" spans="1:39" ht="66">
      <c r="A597" s="1875" t="s">
        <v>351</v>
      </c>
      <c r="B597" s="1875" t="s">
        <v>1125</v>
      </c>
      <c r="C597" s="1875" t="s">
        <v>1024</v>
      </c>
      <c r="D597" s="1876" t="s">
        <v>154</v>
      </c>
      <c r="E597" s="1876" t="s">
        <v>371</v>
      </c>
      <c r="F597" s="1876" t="s">
        <v>355</v>
      </c>
      <c r="G597" s="1876" t="s">
        <v>356</v>
      </c>
      <c r="H597" s="1877">
        <v>38255.540419999998</v>
      </c>
      <c r="I597" s="1877">
        <v>34200</v>
      </c>
      <c r="J597" s="1876" t="s">
        <v>357</v>
      </c>
      <c r="K597" s="1878">
        <v>44827</v>
      </c>
      <c r="L597" s="1876" t="s">
        <v>372</v>
      </c>
      <c r="M597" s="1878" t="s">
        <v>373</v>
      </c>
      <c r="N597" s="1876" t="s">
        <v>359</v>
      </c>
      <c r="O597" s="1880">
        <v>46675</v>
      </c>
      <c r="P597" s="1875" t="s">
        <v>360</v>
      </c>
      <c r="Q597" s="1875" t="s">
        <v>1126</v>
      </c>
      <c r="R597" s="1875" t="s">
        <v>1025</v>
      </c>
      <c r="S597" s="1876" t="s">
        <v>361</v>
      </c>
      <c r="T597" s="1879" t="s">
        <v>1026</v>
      </c>
      <c r="U597" s="1876" t="s">
        <v>360</v>
      </c>
      <c r="V597" s="1876" t="s">
        <v>377</v>
      </c>
      <c r="W597" s="1876" t="s">
        <v>360</v>
      </c>
      <c r="X597" s="1876" t="s">
        <v>378</v>
      </c>
      <c r="Y597" s="1876" t="s">
        <v>364</v>
      </c>
      <c r="Z597" s="1876" t="s">
        <v>154</v>
      </c>
      <c r="AA597" s="1876" t="s">
        <v>154</v>
      </c>
      <c r="AB597" s="1876" t="s">
        <v>154</v>
      </c>
      <c r="AC597" s="1876" t="s">
        <v>154</v>
      </c>
      <c r="AD597" s="1876" t="s">
        <v>154</v>
      </c>
      <c r="AE597" s="1876" t="s">
        <v>154</v>
      </c>
      <c r="AF597" s="1876" t="s">
        <v>359</v>
      </c>
      <c r="AG597" s="1875" t="s">
        <v>1027</v>
      </c>
      <c r="AH597" s="1876" t="s">
        <v>380</v>
      </c>
      <c r="AI597" s="1876" t="s">
        <v>240</v>
      </c>
      <c r="AJ597" s="1876" t="s">
        <v>367</v>
      </c>
      <c r="AK597" s="1875" t="s">
        <v>381</v>
      </c>
      <c r="AL597" s="1876" t="s">
        <v>360</v>
      </c>
      <c r="AM597" s="1875" t="s">
        <v>154</v>
      </c>
    </row>
    <row r="598" spans="1:39" ht="66">
      <c r="A598" s="1875" t="s">
        <v>351</v>
      </c>
      <c r="B598" s="1875" t="s">
        <v>1127</v>
      </c>
      <c r="C598" s="1875" t="s">
        <v>1024</v>
      </c>
      <c r="D598" s="1876" t="s">
        <v>154</v>
      </c>
      <c r="E598" s="1876" t="s">
        <v>371</v>
      </c>
      <c r="F598" s="1876" t="s">
        <v>355</v>
      </c>
      <c r="G598" s="1876" t="s">
        <v>356</v>
      </c>
      <c r="H598" s="1877">
        <v>5704.7735700000003</v>
      </c>
      <c r="I598" s="1877">
        <v>5100</v>
      </c>
      <c r="J598" s="1876" t="s">
        <v>357</v>
      </c>
      <c r="K598" s="1878">
        <v>44827</v>
      </c>
      <c r="L598" s="1876" t="s">
        <v>372</v>
      </c>
      <c r="M598" s="1878" t="s">
        <v>373</v>
      </c>
      <c r="N598" s="1876" t="s">
        <v>359</v>
      </c>
      <c r="O598" s="1880">
        <v>46675</v>
      </c>
      <c r="P598" s="1875" t="s">
        <v>360</v>
      </c>
      <c r="Q598" s="1875" t="s">
        <v>628</v>
      </c>
      <c r="R598" s="1875" t="s">
        <v>1025</v>
      </c>
      <c r="S598" s="1876" t="s">
        <v>361</v>
      </c>
      <c r="T598" s="1879" t="s">
        <v>1026</v>
      </c>
      <c r="U598" s="1876" t="s">
        <v>360</v>
      </c>
      <c r="V598" s="1876" t="s">
        <v>377</v>
      </c>
      <c r="W598" s="1876" t="s">
        <v>360</v>
      </c>
      <c r="X598" s="1876" t="s">
        <v>378</v>
      </c>
      <c r="Y598" s="1876" t="s">
        <v>364</v>
      </c>
      <c r="Z598" s="1876" t="s">
        <v>154</v>
      </c>
      <c r="AA598" s="1876" t="s">
        <v>154</v>
      </c>
      <c r="AB598" s="1876" t="s">
        <v>154</v>
      </c>
      <c r="AC598" s="1876" t="s">
        <v>154</v>
      </c>
      <c r="AD598" s="1876" t="s">
        <v>154</v>
      </c>
      <c r="AE598" s="1876" t="s">
        <v>154</v>
      </c>
      <c r="AF598" s="1876" t="s">
        <v>359</v>
      </c>
      <c r="AG598" s="1875" t="s">
        <v>1027</v>
      </c>
      <c r="AH598" s="1876" t="s">
        <v>380</v>
      </c>
      <c r="AI598" s="1876" t="s">
        <v>240</v>
      </c>
      <c r="AJ598" s="1876" t="s">
        <v>367</v>
      </c>
      <c r="AK598" s="1875" t="s">
        <v>381</v>
      </c>
      <c r="AL598" s="1876" t="s">
        <v>360</v>
      </c>
      <c r="AM598" s="1875" t="s">
        <v>154</v>
      </c>
    </row>
    <row r="599" spans="1:39" ht="66">
      <c r="A599" s="1875" t="s">
        <v>351</v>
      </c>
      <c r="B599" s="1875" t="s">
        <v>1128</v>
      </c>
      <c r="C599" s="1875" t="s">
        <v>1024</v>
      </c>
      <c r="D599" s="1876" t="s">
        <v>154</v>
      </c>
      <c r="E599" s="1876" t="s">
        <v>371</v>
      </c>
      <c r="F599" s="1876" t="s">
        <v>355</v>
      </c>
      <c r="G599" s="1876" t="s">
        <v>356</v>
      </c>
      <c r="H599" s="1877">
        <v>1342.2996600000001</v>
      </c>
      <c r="I599" s="1877">
        <v>1200</v>
      </c>
      <c r="J599" s="1876" t="s">
        <v>357</v>
      </c>
      <c r="K599" s="1878">
        <v>44827</v>
      </c>
      <c r="L599" s="1876" t="s">
        <v>372</v>
      </c>
      <c r="M599" s="1878" t="s">
        <v>373</v>
      </c>
      <c r="N599" s="1876" t="s">
        <v>359</v>
      </c>
      <c r="O599" s="1880">
        <v>46675</v>
      </c>
      <c r="P599" s="1875" t="s">
        <v>360</v>
      </c>
      <c r="Q599" s="1875" t="s">
        <v>462</v>
      </c>
      <c r="R599" s="1875" t="s">
        <v>1025</v>
      </c>
      <c r="S599" s="1876" t="s">
        <v>361</v>
      </c>
      <c r="T599" s="1879" t="s">
        <v>1026</v>
      </c>
      <c r="U599" s="1876" t="s">
        <v>360</v>
      </c>
      <c r="V599" s="1876" t="s">
        <v>377</v>
      </c>
      <c r="W599" s="1876" t="s">
        <v>360</v>
      </c>
      <c r="X599" s="1876" t="s">
        <v>378</v>
      </c>
      <c r="Y599" s="1876" t="s">
        <v>364</v>
      </c>
      <c r="Z599" s="1876" t="s">
        <v>154</v>
      </c>
      <c r="AA599" s="1876" t="s">
        <v>154</v>
      </c>
      <c r="AB599" s="1876" t="s">
        <v>154</v>
      </c>
      <c r="AC599" s="1876" t="s">
        <v>154</v>
      </c>
      <c r="AD599" s="1876" t="s">
        <v>154</v>
      </c>
      <c r="AE599" s="1876" t="s">
        <v>154</v>
      </c>
      <c r="AF599" s="1876" t="s">
        <v>359</v>
      </c>
      <c r="AG599" s="1875" t="s">
        <v>1027</v>
      </c>
      <c r="AH599" s="1876" t="s">
        <v>380</v>
      </c>
      <c r="AI599" s="1876" t="s">
        <v>240</v>
      </c>
      <c r="AJ599" s="1876" t="s">
        <v>367</v>
      </c>
      <c r="AK599" s="1875" t="s">
        <v>381</v>
      </c>
      <c r="AL599" s="1876" t="s">
        <v>360</v>
      </c>
      <c r="AM599" s="1875" t="s">
        <v>154</v>
      </c>
    </row>
    <row r="600" spans="1:39" ht="66">
      <c r="A600" s="1875" t="s">
        <v>351</v>
      </c>
      <c r="B600" s="1875" t="s">
        <v>1129</v>
      </c>
      <c r="C600" s="1875" t="s">
        <v>1024</v>
      </c>
      <c r="D600" s="1876" t="s">
        <v>154</v>
      </c>
      <c r="E600" s="1876" t="s">
        <v>371</v>
      </c>
      <c r="F600" s="1876" t="s">
        <v>355</v>
      </c>
      <c r="G600" s="1876" t="s">
        <v>356</v>
      </c>
      <c r="H600" s="1877">
        <v>335.57492000000002</v>
      </c>
      <c r="I600" s="1877">
        <v>300</v>
      </c>
      <c r="J600" s="1876" t="s">
        <v>357</v>
      </c>
      <c r="K600" s="1878">
        <v>44827</v>
      </c>
      <c r="L600" s="1876" t="s">
        <v>372</v>
      </c>
      <c r="M600" s="1878" t="s">
        <v>373</v>
      </c>
      <c r="N600" s="1876" t="s">
        <v>359</v>
      </c>
      <c r="O600" s="1880">
        <v>46675</v>
      </c>
      <c r="P600" s="1875" t="s">
        <v>360</v>
      </c>
      <c r="Q600" s="1875" t="s">
        <v>531</v>
      </c>
      <c r="R600" s="1875" t="s">
        <v>1025</v>
      </c>
      <c r="S600" s="1876" t="s">
        <v>361</v>
      </c>
      <c r="T600" s="1879" t="s">
        <v>1026</v>
      </c>
      <c r="U600" s="1876" t="s">
        <v>360</v>
      </c>
      <c r="V600" s="1876" t="s">
        <v>377</v>
      </c>
      <c r="W600" s="1876" t="s">
        <v>360</v>
      </c>
      <c r="X600" s="1876" t="s">
        <v>378</v>
      </c>
      <c r="Y600" s="1876" t="s">
        <v>364</v>
      </c>
      <c r="Z600" s="1876" t="s">
        <v>154</v>
      </c>
      <c r="AA600" s="1876" t="s">
        <v>154</v>
      </c>
      <c r="AB600" s="1876" t="s">
        <v>154</v>
      </c>
      <c r="AC600" s="1876" t="s">
        <v>154</v>
      </c>
      <c r="AD600" s="1876" t="s">
        <v>154</v>
      </c>
      <c r="AE600" s="1876" t="s">
        <v>154</v>
      </c>
      <c r="AF600" s="1876" t="s">
        <v>359</v>
      </c>
      <c r="AG600" s="1875" t="s">
        <v>1027</v>
      </c>
      <c r="AH600" s="1876" t="s">
        <v>380</v>
      </c>
      <c r="AI600" s="1876" t="s">
        <v>240</v>
      </c>
      <c r="AJ600" s="1876" t="s">
        <v>367</v>
      </c>
      <c r="AK600" s="1875" t="s">
        <v>381</v>
      </c>
      <c r="AL600" s="1876" t="s">
        <v>360</v>
      </c>
      <c r="AM600" s="1875" t="s">
        <v>154</v>
      </c>
    </row>
    <row r="601" spans="1:39" ht="66">
      <c r="A601" s="1875" t="s">
        <v>351</v>
      </c>
      <c r="B601" s="1875" t="s">
        <v>1130</v>
      </c>
      <c r="C601" s="1875" t="s">
        <v>1024</v>
      </c>
      <c r="D601" s="1876" t="s">
        <v>154</v>
      </c>
      <c r="E601" s="1876" t="s">
        <v>371</v>
      </c>
      <c r="F601" s="1876" t="s">
        <v>355</v>
      </c>
      <c r="G601" s="1876" t="s">
        <v>356</v>
      </c>
      <c r="H601" s="1877">
        <v>4026.8989900000001</v>
      </c>
      <c r="I601" s="1877">
        <v>3600</v>
      </c>
      <c r="J601" s="1876" t="s">
        <v>357</v>
      </c>
      <c r="K601" s="1878">
        <v>44827</v>
      </c>
      <c r="L601" s="1876" t="s">
        <v>372</v>
      </c>
      <c r="M601" s="1878" t="s">
        <v>373</v>
      </c>
      <c r="N601" s="1876" t="s">
        <v>359</v>
      </c>
      <c r="O601" s="1880">
        <v>46675</v>
      </c>
      <c r="P601" s="1875" t="s">
        <v>360</v>
      </c>
      <c r="Q601" s="1875" t="s">
        <v>502</v>
      </c>
      <c r="R601" s="1875" t="s">
        <v>1025</v>
      </c>
      <c r="S601" s="1876" t="s">
        <v>361</v>
      </c>
      <c r="T601" s="1879" t="s">
        <v>1026</v>
      </c>
      <c r="U601" s="1876" t="s">
        <v>360</v>
      </c>
      <c r="V601" s="1876" t="s">
        <v>377</v>
      </c>
      <c r="W601" s="1876" t="s">
        <v>360</v>
      </c>
      <c r="X601" s="1876" t="s">
        <v>378</v>
      </c>
      <c r="Y601" s="1876" t="s">
        <v>364</v>
      </c>
      <c r="Z601" s="1876" t="s">
        <v>154</v>
      </c>
      <c r="AA601" s="1876" t="s">
        <v>154</v>
      </c>
      <c r="AB601" s="1876" t="s">
        <v>154</v>
      </c>
      <c r="AC601" s="1876" t="s">
        <v>154</v>
      </c>
      <c r="AD601" s="1876" t="s">
        <v>154</v>
      </c>
      <c r="AE601" s="1876" t="s">
        <v>154</v>
      </c>
      <c r="AF601" s="1876" t="s">
        <v>359</v>
      </c>
      <c r="AG601" s="1875" t="s">
        <v>1027</v>
      </c>
      <c r="AH601" s="1876" t="s">
        <v>380</v>
      </c>
      <c r="AI601" s="1876" t="s">
        <v>240</v>
      </c>
      <c r="AJ601" s="1876" t="s">
        <v>367</v>
      </c>
      <c r="AK601" s="1875" t="s">
        <v>381</v>
      </c>
      <c r="AL601" s="1876" t="s">
        <v>360</v>
      </c>
      <c r="AM601" s="1875" t="s">
        <v>154</v>
      </c>
    </row>
    <row r="602" spans="1:39" ht="66">
      <c r="A602" s="1875" t="s">
        <v>351</v>
      </c>
      <c r="B602" s="1875" t="s">
        <v>1131</v>
      </c>
      <c r="C602" s="1875" t="s">
        <v>1024</v>
      </c>
      <c r="D602" s="1876" t="s">
        <v>154</v>
      </c>
      <c r="E602" s="1876" t="s">
        <v>371</v>
      </c>
      <c r="F602" s="1876" t="s">
        <v>355</v>
      </c>
      <c r="G602" s="1876" t="s">
        <v>356</v>
      </c>
      <c r="H602" s="1877">
        <v>9396.0976499999997</v>
      </c>
      <c r="I602" s="1877">
        <v>8400</v>
      </c>
      <c r="J602" s="1876" t="s">
        <v>357</v>
      </c>
      <c r="K602" s="1878">
        <v>44827</v>
      </c>
      <c r="L602" s="1876" t="s">
        <v>372</v>
      </c>
      <c r="M602" s="1878" t="s">
        <v>373</v>
      </c>
      <c r="N602" s="1876" t="s">
        <v>359</v>
      </c>
      <c r="O602" s="1880">
        <v>46675</v>
      </c>
      <c r="P602" s="1875" t="s">
        <v>360</v>
      </c>
      <c r="Q602" s="1875" t="s">
        <v>728</v>
      </c>
      <c r="R602" s="1875" t="s">
        <v>1025</v>
      </c>
      <c r="S602" s="1876" t="s">
        <v>361</v>
      </c>
      <c r="T602" s="1879" t="s">
        <v>1026</v>
      </c>
      <c r="U602" s="1876" t="s">
        <v>360</v>
      </c>
      <c r="V602" s="1876" t="s">
        <v>377</v>
      </c>
      <c r="W602" s="1876" t="s">
        <v>360</v>
      </c>
      <c r="X602" s="1876" t="s">
        <v>378</v>
      </c>
      <c r="Y602" s="1876" t="s">
        <v>364</v>
      </c>
      <c r="Z602" s="1876" t="s">
        <v>154</v>
      </c>
      <c r="AA602" s="1876" t="s">
        <v>154</v>
      </c>
      <c r="AB602" s="1876" t="s">
        <v>154</v>
      </c>
      <c r="AC602" s="1876" t="s">
        <v>154</v>
      </c>
      <c r="AD602" s="1876" t="s">
        <v>154</v>
      </c>
      <c r="AE602" s="1876" t="s">
        <v>154</v>
      </c>
      <c r="AF602" s="1876" t="s">
        <v>359</v>
      </c>
      <c r="AG602" s="1875" t="s">
        <v>1027</v>
      </c>
      <c r="AH602" s="1876" t="s">
        <v>380</v>
      </c>
      <c r="AI602" s="1876" t="s">
        <v>240</v>
      </c>
      <c r="AJ602" s="1876" t="s">
        <v>367</v>
      </c>
      <c r="AK602" s="1875" t="s">
        <v>381</v>
      </c>
      <c r="AL602" s="1876" t="s">
        <v>360</v>
      </c>
      <c r="AM602" s="1875" t="s">
        <v>154</v>
      </c>
    </row>
    <row r="603" spans="1:39" ht="66">
      <c r="A603" s="1875" t="s">
        <v>351</v>
      </c>
      <c r="B603" s="1875" t="s">
        <v>1132</v>
      </c>
      <c r="C603" s="1875" t="s">
        <v>1024</v>
      </c>
      <c r="D603" s="1876" t="s">
        <v>154</v>
      </c>
      <c r="E603" s="1876" t="s">
        <v>371</v>
      </c>
      <c r="F603" s="1876" t="s">
        <v>355</v>
      </c>
      <c r="G603" s="1876" t="s">
        <v>356</v>
      </c>
      <c r="H603" s="1877">
        <v>9396.0976499999997</v>
      </c>
      <c r="I603" s="1877">
        <v>8400</v>
      </c>
      <c r="J603" s="1876" t="s">
        <v>357</v>
      </c>
      <c r="K603" s="1878">
        <v>44827</v>
      </c>
      <c r="L603" s="1876" t="s">
        <v>372</v>
      </c>
      <c r="M603" s="1878" t="s">
        <v>373</v>
      </c>
      <c r="N603" s="1876" t="s">
        <v>359</v>
      </c>
      <c r="O603" s="1880">
        <v>46675</v>
      </c>
      <c r="P603" s="1875" t="s">
        <v>360</v>
      </c>
      <c r="Q603" s="1875" t="s">
        <v>728</v>
      </c>
      <c r="R603" s="1875" t="s">
        <v>1025</v>
      </c>
      <c r="S603" s="1876" t="s">
        <v>361</v>
      </c>
      <c r="T603" s="1879" t="s">
        <v>1026</v>
      </c>
      <c r="U603" s="1876" t="s">
        <v>360</v>
      </c>
      <c r="V603" s="1876" t="s">
        <v>377</v>
      </c>
      <c r="W603" s="1876" t="s">
        <v>360</v>
      </c>
      <c r="X603" s="1876" t="s">
        <v>378</v>
      </c>
      <c r="Y603" s="1876" t="s">
        <v>364</v>
      </c>
      <c r="Z603" s="1876" t="s">
        <v>154</v>
      </c>
      <c r="AA603" s="1876" t="s">
        <v>154</v>
      </c>
      <c r="AB603" s="1876" t="s">
        <v>154</v>
      </c>
      <c r="AC603" s="1876" t="s">
        <v>154</v>
      </c>
      <c r="AD603" s="1876" t="s">
        <v>154</v>
      </c>
      <c r="AE603" s="1876" t="s">
        <v>154</v>
      </c>
      <c r="AF603" s="1876" t="s">
        <v>359</v>
      </c>
      <c r="AG603" s="1875" t="s">
        <v>1027</v>
      </c>
      <c r="AH603" s="1876" t="s">
        <v>380</v>
      </c>
      <c r="AI603" s="1876" t="s">
        <v>240</v>
      </c>
      <c r="AJ603" s="1876" t="s">
        <v>367</v>
      </c>
      <c r="AK603" s="1875" t="s">
        <v>381</v>
      </c>
      <c r="AL603" s="1876" t="s">
        <v>360</v>
      </c>
      <c r="AM603" s="1875" t="s">
        <v>154</v>
      </c>
    </row>
    <row r="604" spans="1:39" ht="66">
      <c r="A604" s="1875" t="s">
        <v>351</v>
      </c>
      <c r="B604" s="1875" t="s">
        <v>1133</v>
      </c>
      <c r="C604" s="1875" t="s">
        <v>1024</v>
      </c>
      <c r="D604" s="1876" t="s">
        <v>154</v>
      </c>
      <c r="E604" s="1876" t="s">
        <v>371</v>
      </c>
      <c r="F604" s="1876" t="s">
        <v>355</v>
      </c>
      <c r="G604" s="1876" t="s">
        <v>356</v>
      </c>
      <c r="H604" s="1877">
        <v>2013.4494999999999</v>
      </c>
      <c r="I604" s="1877">
        <v>1800</v>
      </c>
      <c r="J604" s="1876" t="s">
        <v>357</v>
      </c>
      <c r="K604" s="1878">
        <v>44827</v>
      </c>
      <c r="L604" s="1876" t="s">
        <v>372</v>
      </c>
      <c r="M604" s="1878" t="s">
        <v>373</v>
      </c>
      <c r="N604" s="1876" t="s">
        <v>359</v>
      </c>
      <c r="O604" s="1880">
        <v>46675</v>
      </c>
      <c r="P604" s="1875" t="s">
        <v>360</v>
      </c>
      <c r="Q604" s="1875" t="s">
        <v>529</v>
      </c>
      <c r="R604" s="1875" t="s">
        <v>1025</v>
      </c>
      <c r="S604" s="1876" t="s">
        <v>361</v>
      </c>
      <c r="T604" s="1879" t="s">
        <v>1026</v>
      </c>
      <c r="U604" s="1876" t="s">
        <v>360</v>
      </c>
      <c r="V604" s="1876" t="s">
        <v>377</v>
      </c>
      <c r="W604" s="1876" t="s">
        <v>360</v>
      </c>
      <c r="X604" s="1876" t="s">
        <v>378</v>
      </c>
      <c r="Y604" s="1876" t="s">
        <v>364</v>
      </c>
      <c r="Z604" s="1876" t="s">
        <v>154</v>
      </c>
      <c r="AA604" s="1876" t="s">
        <v>154</v>
      </c>
      <c r="AB604" s="1876" t="s">
        <v>154</v>
      </c>
      <c r="AC604" s="1876" t="s">
        <v>154</v>
      </c>
      <c r="AD604" s="1876" t="s">
        <v>154</v>
      </c>
      <c r="AE604" s="1876" t="s">
        <v>154</v>
      </c>
      <c r="AF604" s="1876" t="s">
        <v>359</v>
      </c>
      <c r="AG604" s="1875" t="s">
        <v>1027</v>
      </c>
      <c r="AH604" s="1876" t="s">
        <v>380</v>
      </c>
      <c r="AI604" s="1876" t="s">
        <v>240</v>
      </c>
      <c r="AJ604" s="1876" t="s">
        <v>367</v>
      </c>
      <c r="AK604" s="1875" t="s">
        <v>381</v>
      </c>
      <c r="AL604" s="1876" t="s">
        <v>360</v>
      </c>
      <c r="AM604" s="1875" t="s">
        <v>154</v>
      </c>
    </row>
    <row r="605" spans="1:39" ht="66">
      <c r="A605" s="1875" t="s">
        <v>351</v>
      </c>
      <c r="B605" s="1875" t="s">
        <v>1134</v>
      </c>
      <c r="C605" s="1875" t="s">
        <v>1024</v>
      </c>
      <c r="D605" s="1876" t="s">
        <v>154</v>
      </c>
      <c r="E605" s="1876" t="s">
        <v>371</v>
      </c>
      <c r="F605" s="1876" t="s">
        <v>355</v>
      </c>
      <c r="G605" s="1876" t="s">
        <v>356</v>
      </c>
      <c r="H605" s="1877">
        <v>2013.4494999999999</v>
      </c>
      <c r="I605" s="1877">
        <v>1800</v>
      </c>
      <c r="J605" s="1876" t="s">
        <v>357</v>
      </c>
      <c r="K605" s="1878">
        <v>44827</v>
      </c>
      <c r="L605" s="1876" t="s">
        <v>372</v>
      </c>
      <c r="M605" s="1878" t="s">
        <v>373</v>
      </c>
      <c r="N605" s="1876" t="s">
        <v>359</v>
      </c>
      <c r="O605" s="1880">
        <v>46675</v>
      </c>
      <c r="P605" s="1875" t="s">
        <v>360</v>
      </c>
      <c r="Q605" s="1875" t="s">
        <v>529</v>
      </c>
      <c r="R605" s="1875" t="s">
        <v>1025</v>
      </c>
      <c r="S605" s="1876" t="s">
        <v>361</v>
      </c>
      <c r="T605" s="1879" t="s">
        <v>1026</v>
      </c>
      <c r="U605" s="1876" t="s">
        <v>360</v>
      </c>
      <c r="V605" s="1876" t="s">
        <v>377</v>
      </c>
      <c r="W605" s="1876" t="s">
        <v>360</v>
      </c>
      <c r="X605" s="1876" t="s">
        <v>378</v>
      </c>
      <c r="Y605" s="1876" t="s">
        <v>364</v>
      </c>
      <c r="Z605" s="1876" t="s">
        <v>154</v>
      </c>
      <c r="AA605" s="1876" t="s">
        <v>154</v>
      </c>
      <c r="AB605" s="1876" t="s">
        <v>154</v>
      </c>
      <c r="AC605" s="1876" t="s">
        <v>154</v>
      </c>
      <c r="AD605" s="1876" t="s">
        <v>154</v>
      </c>
      <c r="AE605" s="1876" t="s">
        <v>154</v>
      </c>
      <c r="AF605" s="1876" t="s">
        <v>359</v>
      </c>
      <c r="AG605" s="1875" t="s">
        <v>1027</v>
      </c>
      <c r="AH605" s="1876" t="s">
        <v>380</v>
      </c>
      <c r="AI605" s="1876" t="s">
        <v>240</v>
      </c>
      <c r="AJ605" s="1876" t="s">
        <v>367</v>
      </c>
      <c r="AK605" s="1875" t="s">
        <v>381</v>
      </c>
      <c r="AL605" s="1876" t="s">
        <v>360</v>
      </c>
      <c r="AM605" s="1875" t="s">
        <v>154</v>
      </c>
    </row>
    <row r="606" spans="1:39" ht="66">
      <c r="A606" s="1875" t="s">
        <v>351</v>
      </c>
      <c r="B606" s="1875" t="s">
        <v>1135</v>
      </c>
      <c r="C606" s="1875" t="s">
        <v>1024</v>
      </c>
      <c r="D606" s="1876" t="s">
        <v>154</v>
      </c>
      <c r="E606" s="1876" t="s">
        <v>371</v>
      </c>
      <c r="F606" s="1876" t="s">
        <v>355</v>
      </c>
      <c r="G606" s="1876" t="s">
        <v>356</v>
      </c>
      <c r="H606" s="1877">
        <v>335.57492000000002</v>
      </c>
      <c r="I606" s="1877">
        <v>300</v>
      </c>
      <c r="J606" s="1876" t="s">
        <v>357</v>
      </c>
      <c r="K606" s="1878">
        <v>44827</v>
      </c>
      <c r="L606" s="1876" t="s">
        <v>372</v>
      </c>
      <c r="M606" s="1878" t="s">
        <v>373</v>
      </c>
      <c r="N606" s="1876" t="s">
        <v>359</v>
      </c>
      <c r="O606" s="1880">
        <v>46675</v>
      </c>
      <c r="P606" s="1875" t="s">
        <v>360</v>
      </c>
      <c r="Q606" s="1875" t="s">
        <v>531</v>
      </c>
      <c r="R606" s="1875" t="s">
        <v>1025</v>
      </c>
      <c r="S606" s="1876" t="s">
        <v>361</v>
      </c>
      <c r="T606" s="1879" t="s">
        <v>1026</v>
      </c>
      <c r="U606" s="1876" t="s">
        <v>360</v>
      </c>
      <c r="V606" s="1876" t="s">
        <v>377</v>
      </c>
      <c r="W606" s="1876" t="s">
        <v>360</v>
      </c>
      <c r="X606" s="1876" t="s">
        <v>378</v>
      </c>
      <c r="Y606" s="1876" t="s">
        <v>364</v>
      </c>
      <c r="Z606" s="1876" t="s">
        <v>154</v>
      </c>
      <c r="AA606" s="1876" t="s">
        <v>154</v>
      </c>
      <c r="AB606" s="1876" t="s">
        <v>154</v>
      </c>
      <c r="AC606" s="1876" t="s">
        <v>154</v>
      </c>
      <c r="AD606" s="1876" t="s">
        <v>154</v>
      </c>
      <c r="AE606" s="1876" t="s">
        <v>154</v>
      </c>
      <c r="AF606" s="1876" t="s">
        <v>359</v>
      </c>
      <c r="AG606" s="1875" t="s">
        <v>1027</v>
      </c>
      <c r="AH606" s="1876" t="s">
        <v>380</v>
      </c>
      <c r="AI606" s="1876" t="s">
        <v>240</v>
      </c>
      <c r="AJ606" s="1876" t="s">
        <v>367</v>
      </c>
      <c r="AK606" s="1875" t="s">
        <v>381</v>
      </c>
      <c r="AL606" s="1876" t="s">
        <v>360</v>
      </c>
      <c r="AM606" s="1875" t="s">
        <v>154</v>
      </c>
    </row>
    <row r="607" spans="1:39" ht="66">
      <c r="A607" s="1875" t="s">
        <v>351</v>
      </c>
      <c r="B607" s="1875" t="s">
        <v>1136</v>
      </c>
      <c r="C607" s="1875" t="s">
        <v>1024</v>
      </c>
      <c r="D607" s="1876" t="s">
        <v>154</v>
      </c>
      <c r="E607" s="1876" t="s">
        <v>371</v>
      </c>
      <c r="F607" s="1876" t="s">
        <v>355</v>
      </c>
      <c r="G607" s="1876" t="s">
        <v>356</v>
      </c>
      <c r="H607" s="1877">
        <v>2013.4494999999999</v>
      </c>
      <c r="I607" s="1877">
        <v>1800</v>
      </c>
      <c r="J607" s="1876" t="s">
        <v>357</v>
      </c>
      <c r="K607" s="1878">
        <v>44827</v>
      </c>
      <c r="L607" s="1876" t="s">
        <v>372</v>
      </c>
      <c r="M607" s="1878" t="s">
        <v>373</v>
      </c>
      <c r="N607" s="1876" t="s">
        <v>359</v>
      </c>
      <c r="O607" s="1880">
        <v>46675</v>
      </c>
      <c r="P607" s="1875" t="s">
        <v>360</v>
      </c>
      <c r="Q607" s="1875" t="s">
        <v>529</v>
      </c>
      <c r="R607" s="1875" t="s">
        <v>1025</v>
      </c>
      <c r="S607" s="1876" t="s">
        <v>361</v>
      </c>
      <c r="T607" s="1879" t="s">
        <v>1026</v>
      </c>
      <c r="U607" s="1876" t="s">
        <v>360</v>
      </c>
      <c r="V607" s="1876" t="s">
        <v>377</v>
      </c>
      <c r="W607" s="1876" t="s">
        <v>360</v>
      </c>
      <c r="X607" s="1876" t="s">
        <v>378</v>
      </c>
      <c r="Y607" s="1876" t="s">
        <v>364</v>
      </c>
      <c r="Z607" s="1876" t="s">
        <v>154</v>
      </c>
      <c r="AA607" s="1876" t="s">
        <v>154</v>
      </c>
      <c r="AB607" s="1876" t="s">
        <v>154</v>
      </c>
      <c r="AC607" s="1876" t="s">
        <v>154</v>
      </c>
      <c r="AD607" s="1876" t="s">
        <v>154</v>
      </c>
      <c r="AE607" s="1876" t="s">
        <v>154</v>
      </c>
      <c r="AF607" s="1876" t="s">
        <v>359</v>
      </c>
      <c r="AG607" s="1875" t="s">
        <v>1027</v>
      </c>
      <c r="AH607" s="1876" t="s">
        <v>380</v>
      </c>
      <c r="AI607" s="1876" t="s">
        <v>240</v>
      </c>
      <c r="AJ607" s="1876" t="s">
        <v>367</v>
      </c>
      <c r="AK607" s="1875" t="s">
        <v>381</v>
      </c>
      <c r="AL607" s="1876" t="s">
        <v>360</v>
      </c>
      <c r="AM607" s="1875" t="s">
        <v>154</v>
      </c>
    </row>
    <row r="608" spans="1:39" ht="66">
      <c r="A608" s="1875" t="s">
        <v>351</v>
      </c>
      <c r="B608" s="1875" t="s">
        <v>1137</v>
      </c>
      <c r="C608" s="1875" t="s">
        <v>1024</v>
      </c>
      <c r="D608" s="1876" t="s">
        <v>154</v>
      </c>
      <c r="E608" s="1876" t="s">
        <v>371</v>
      </c>
      <c r="F608" s="1876" t="s">
        <v>355</v>
      </c>
      <c r="G608" s="1876" t="s">
        <v>356</v>
      </c>
      <c r="H608" s="1877">
        <v>7718.22307</v>
      </c>
      <c r="I608" s="1877">
        <v>6900</v>
      </c>
      <c r="J608" s="1876" t="s">
        <v>357</v>
      </c>
      <c r="K608" s="1878">
        <v>44827</v>
      </c>
      <c r="L608" s="1876" t="s">
        <v>372</v>
      </c>
      <c r="M608" s="1878" t="s">
        <v>373</v>
      </c>
      <c r="N608" s="1876" t="s">
        <v>359</v>
      </c>
      <c r="O608" s="1880">
        <v>46675</v>
      </c>
      <c r="P608" s="1875" t="s">
        <v>360</v>
      </c>
      <c r="Q608" s="1875" t="s">
        <v>1043</v>
      </c>
      <c r="R608" s="1875" t="s">
        <v>1025</v>
      </c>
      <c r="S608" s="1876" t="s">
        <v>361</v>
      </c>
      <c r="T608" s="1879" t="s">
        <v>1026</v>
      </c>
      <c r="U608" s="1876" t="s">
        <v>360</v>
      </c>
      <c r="V608" s="1876" t="s">
        <v>377</v>
      </c>
      <c r="W608" s="1876" t="s">
        <v>360</v>
      </c>
      <c r="X608" s="1876" t="s">
        <v>378</v>
      </c>
      <c r="Y608" s="1876" t="s">
        <v>364</v>
      </c>
      <c r="Z608" s="1876" t="s">
        <v>154</v>
      </c>
      <c r="AA608" s="1876" t="s">
        <v>154</v>
      </c>
      <c r="AB608" s="1876" t="s">
        <v>154</v>
      </c>
      <c r="AC608" s="1876" t="s">
        <v>154</v>
      </c>
      <c r="AD608" s="1876" t="s">
        <v>154</v>
      </c>
      <c r="AE608" s="1876" t="s">
        <v>154</v>
      </c>
      <c r="AF608" s="1876" t="s">
        <v>359</v>
      </c>
      <c r="AG608" s="1875" t="s">
        <v>1027</v>
      </c>
      <c r="AH608" s="1876" t="s">
        <v>380</v>
      </c>
      <c r="AI608" s="1876" t="s">
        <v>240</v>
      </c>
      <c r="AJ608" s="1876" t="s">
        <v>367</v>
      </c>
      <c r="AK608" s="1875" t="s">
        <v>381</v>
      </c>
      <c r="AL608" s="1876" t="s">
        <v>360</v>
      </c>
      <c r="AM608" s="1875" t="s">
        <v>154</v>
      </c>
    </row>
    <row r="609" spans="1:39" ht="66">
      <c r="A609" s="1875" t="s">
        <v>351</v>
      </c>
      <c r="B609" s="1875" t="s">
        <v>1138</v>
      </c>
      <c r="C609" s="1875" t="s">
        <v>1024</v>
      </c>
      <c r="D609" s="1876" t="s">
        <v>154</v>
      </c>
      <c r="E609" s="1876" t="s">
        <v>371</v>
      </c>
      <c r="F609" s="1876" t="s">
        <v>355</v>
      </c>
      <c r="G609" s="1876" t="s">
        <v>356</v>
      </c>
      <c r="H609" s="1877">
        <v>671.14983000000007</v>
      </c>
      <c r="I609" s="1877">
        <v>600</v>
      </c>
      <c r="J609" s="1876" t="s">
        <v>357</v>
      </c>
      <c r="K609" s="1878">
        <v>44827</v>
      </c>
      <c r="L609" s="1876" t="s">
        <v>372</v>
      </c>
      <c r="M609" s="1878" t="s">
        <v>373</v>
      </c>
      <c r="N609" s="1876" t="s">
        <v>359</v>
      </c>
      <c r="O609" s="1880">
        <v>46675</v>
      </c>
      <c r="P609" s="1875" t="s">
        <v>360</v>
      </c>
      <c r="Q609" s="1875" t="s">
        <v>386</v>
      </c>
      <c r="R609" s="1875" t="s">
        <v>1025</v>
      </c>
      <c r="S609" s="1876" t="s">
        <v>361</v>
      </c>
      <c r="T609" s="1879" t="s">
        <v>1026</v>
      </c>
      <c r="U609" s="1876" t="s">
        <v>360</v>
      </c>
      <c r="V609" s="1876" t="s">
        <v>377</v>
      </c>
      <c r="W609" s="1876" t="s">
        <v>360</v>
      </c>
      <c r="X609" s="1876" t="s">
        <v>378</v>
      </c>
      <c r="Y609" s="1876" t="s">
        <v>364</v>
      </c>
      <c r="Z609" s="1876" t="s">
        <v>154</v>
      </c>
      <c r="AA609" s="1876" t="s">
        <v>154</v>
      </c>
      <c r="AB609" s="1876" t="s">
        <v>154</v>
      </c>
      <c r="AC609" s="1876" t="s">
        <v>154</v>
      </c>
      <c r="AD609" s="1876" t="s">
        <v>154</v>
      </c>
      <c r="AE609" s="1876" t="s">
        <v>154</v>
      </c>
      <c r="AF609" s="1876" t="s">
        <v>359</v>
      </c>
      <c r="AG609" s="1875" t="s">
        <v>1027</v>
      </c>
      <c r="AH609" s="1876" t="s">
        <v>380</v>
      </c>
      <c r="AI609" s="1876" t="s">
        <v>240</v>
      </c>
      <c r="AJ609" s="1876" t="s">
        <v>367</v>
      </c>
      <c r="AK609" s="1875" t="s">
        <v>381</v>
      </c>
      <c r="AL609" s="1876" t="s">
        <v>360</v>
      </c>
      <c r="AM609" s="1875" t="s">
        <v>154</v>
      </c>
    </row>
    <row r="610" spans="1:39" ht="66">
      <c r="A610" s="1875" t="s">
        <v>351</v>
      </c>
      <c r="B610" s="1875" t="s">
        <v>1139</v>
      </c>
      <c r="C610" s="1875" t="s">
        <v>1024</v>
      </c>
      <c r="D610" s="1876" t="s">
        <v>154</v>
      </c>
      <c r="E610" s="1876" t="s">
        <v>371</v>
      </c>
      <c r="F610" s="1876" t="s">
        <v>355</v>
      </c>
      <c r="G610" s="1876" t="s">
        <v>356</v>
      </c>
      <c r="H610" s="1877">
        <v>1342.2996600000001</v>
      </c>
      <c r="I610" s="1877">
        <v>1200</v>
      </c>
      <c r="J610" s="1876" t="s">
        <v>357</v>
      </c>
      <c r="K610" s="1878">
        <v>44827</v>
      </c>
      <c r="L610" s="1876" t="s">
        <v>372</v>
      </c>
      <c r="M610" s="1878" t="s">
        <v>373</v>
      </c>
      <c r="N610" s="1876" t="s">
        <v>359</v>
      </c>
      <c r="O610" s="1880">
        <v>46675</v>
      </c>
      <c r="P610" s="1875" t="s">
        <v>360</v>
      </c>
      <c r="Q610" s="1875" t="s">
        <v>462</v>
      </c>
      <c r="R610" s="1875" t="s">
        <v>1025</v>
      </c>
      <c r="S610" s="1876" t="s">
        <v>361</v>
      </c>
      <c r="T610" s="1879" t="s">
        <v>1026</v>
      </c>
      <c r="U610" s="1876" t="s">
        <v>360</v>
      </c>
      <c r="V610" s="1876" t="s">
        <v>377</v>
      </c>
      <c r="W610" s="1876" t="s">
        <v>360</v>
      </c>
      <c r="X610" s="1876" t="s">
        <v>378</v>
      </c>
      <c r="Y610" s="1876" t="s">
        <v>364</v>
      </c>
      <c r="Z610" s="1876" t="s">
        <v>154</v>
      </c>
      <c r="AA610" s="1876" t="s">
        <v>154</v>
      </c>
      <c r="AB610" s="1876" t="s">
        <v>154</v>
      </c>
      <c r="AC610" s="1876" t="s">
        <v>154</v>
      </c>
      <c r="AD610" s="1876" t="s">
        <v>154</v>
      </c>
      <c r="AE610" s="1876" t="s">
        <v>154</v>
      </c>
      <c r="AF610" s="1876" t="s">
        <v>359</v>
      </c>
      <c r="AG610" s="1875" t="s">
        <v>1027</v>
      </c>
      <c r="AH610" s="1876" t="s">
        <v>380</v>
      </c>
      <c r="AI610" s="1876" t="s">
        <v>240</v>
      </c>
      <c r="AJ610" s="1876" t="s">
        <v>367</v>
      </c>
      <c r="AK610" s="1875" t="s">
        <v>381</v>
      </c>
      <c r="AL610" s="1876" t="s">
        <v>360</v>
      </c>
      <c r="AM610" s="1875" t="s">
        <v>154</v>
      </c>
    </row>
    <row r="611" spans="1:39" ht="66">
      <c r="A611" s="1875" t="s">
        <v>351</v>
      </c>
      <c r="B611" s="1875" t="s">
        <v>1140</v>
      </c>
      <c r="C611" s="1875" t="s">
        <v>1024</v>
      </c>
      <c r="D611" s="1876" t="s">
        <v>154</v>
      </c>
      <c r="E611" s="1876" t="s">
        <v>371</v>
      </c>
      <c r="F611" s="1876" t="s">
        <v>355</v>
      </c>
      <c r="G611" s="1876" t="s">
        <v>356</v>
      </c>
      <c r="H611" s="1877">
        <v>335.57492000000002</v>
      </c>
      <c r="I611" s="1877">
        <v>300</v>
      </c>
      <c r="J611" s="1876" t="s">
        <v>357</v>
      </c>
      <c r="K611" s="1878">
        <v>44827</v>
      </c>
      <c r="L611" s="1876" t="s">
        <v>372</v>
      </c>
      <c r="M611" s="1878" t="s">
        <v>373</v>
      </c>
      <c r="N611" s="1876" t="s">
        <v>359</v>
      </c>
      <c r="O611" s="1880">
        <v>46675</v>
      </c>
      <c r="P611" s="1875" t="s">
        <v>360</v>
      </c>
      <c r="Q611" s="1875" t="s">
        <v>531</v>
      </c>
      <c r="R611" s="1875" t="s">
        <v>1025</v>
      </c>
      <c r="S611" s="1876" t="s">
        <v>361</v>
      </c>
      <c r="T611" s="1879" t="s">
        <v>1026</v>
      </c>
      <c r="U611" s="1876" t="s">
        <v>360</v>
      </c>
      <c r="V611" s="1876" t="s">
        <v>377</v>
      </c>
      <c r="W611" s="1876" t="s">
        <v>360</v>
      </c>
      <c r="X611" s="1876" t="s">
        <v>378</v>
      </c>
      <c r="Y611" s="1876" t="s">
        <v>364</v>
      </c>
      <c r="Z611" s="1876" t="s">
        <v>154</v>
      </c>
      <c r="AA611" s="1876" t="s">
        <v>154</v>
      </c>
      <c r="AB611" s="1876" t="s">
        <v>154</v>
      </c>
      <c r="AC611" s="1876" t="s">
        <v>154</v>
      </c>
      <c r="AD611" s="1876" t="s">
        <v>154</v>
      </c>
      <c r="AE611" s="1876" t="s">
        <v>154</v>
      </c>
      <c r="AF611" s="1876" t="s">
        <v>359</v>
      </c>
      <c r="AG611" s="1875" t="s">
        <v>1027</v>
      </c>
      <c r="AH611" s="1876" t="s">
        <v>380</v>
      </c>
      <c r="AI611" s="1876" t="s">
        <v>240</v>
      </c>
      <c r="AJ611" s="1876" t="s">
        <v>367</v>
      </c>
      <c r="AK611" s="1875" t="s">
        <v>381</v>
      </c>
      <c r="AL611" s="1876" t="s">
        <v>360</v>
      </c>
      <c r="AM611" s="1875" t="s">
        <v>154</v>
      </c>
    </row>
    <row r="612" spans="1:39" ht="66">
      <c r="A612" s="1875" t="s">
        <v>351</v>
      </c>
      <c r="B612" s="1875" t="s">
        <v>1141</v>
      </c>
      <c r="C612" s="1875" t="s">
        <v>1024</v>
      </c>
      <c r="D612" s="1876" t="s">
        <v>154</v>
      </c>
      <c r="E612" s="1876" t="s">
        <v>371</v>
      </c>
      <c r="F612" s="1876" t="s">
        <v>355</v>
      </c>
      <c r="G612" s="1876" t="s">
        <v>356</v>
      </c>
      <c r="H612" s="1877">
        <v>36913.240760000001</v>
      </c>
      <c r="I612" s="1877">
        <v>33000</v>
      </c>
      <c r="J612" s="1876" t="s">
        <v>357</v>
      </c>
      <c r="K612" s="1878">
        <v>44827</v>
      </c>
      <c r="L612" s="1876" t="s">
        <v>372</v>
      </c>
      <c r="M612" s="1878" t="s">
        <v>373</v>
      </c>
      <c r="N612" s="1876" t="s">
        <v>359</v>
      </c>
      <c r="O612" s="1880">
        <v>46675</v>
      </c>
      <c r="P612" s="1875" t="s">
        <v>360</v>
      </c>
      <c r="Q612" s="1875" t="s">
        <v>1142</v>
      </c>
      <c r="R612" s="1875" t="s">
        <v>1025</v>
      </c>
      <c r="S612" s="1876" t="s">
        <v>361</v>
      </c>
      <c r="T612" s="1879" t="s">
        <v>1026</v>
      </c>
      <c r="U612" s="1876" t="s">
        <v>360</v>
      </c>
      <c r="V612" s="1876" t="s">
        <v>377</v>
      </c>
      <c r="W612" s="1876" t="s">
        <v>360</v>
      </c>
      <c r="X612" s="1876" t="s">
        <v>378</v>
      </c>
      <c r="Y612" s="1876" t="s">
        <v>364</v>
      </c>
      <c r="Z612" s="1876" t="s">
        <v>154</v>
      </c>
      <c r="AA612" s="1876" t="s">
        <v>154</v>
      </c>
      <c r="AB612" s="1876" t="s">
        <v>154</v>
      </c>
      <c r="AC612" s="1876" t="s">
        <v>154</v>
      </c>
      <c r="AD612" s="1876" t="s">
        <v>154</v>
      </c>
      <c r="AE612" s="1876" t="s">
        <v>154</v>
      </c>
      <c r="AF612" s="1876" t="s">
        <v>359</v>
      </c>
      <c r="AG612" s="1875" t="s">
        <v>1027</v>
      </c>
      <c r="AH612" s="1876" t="s">
        <v>380</v>
      </c>
      <c r="AI612" s="1876" t="s">
        <v>240</v>
      </c>
      <c r="AJ612" s="1876" t="s">
        <v>367</v>
      </c>
      <c r="AK612" s="1875" t="s">
        <v>381</v>
      </c>
      <c r="AL612" s="1876" t="s">
        <v>360</v>
      </c>
      <c r="AM612" s="1875" t="s">
        <v>154</v>
      </c>
    </row>
    <row r="613" spans="1:39" ht="66">
      <c r="A613" s="1875" t="s">
        <v>351</v>
      </c>
      <c r="B613" s="1875" t="s">
        <v>1143</v>
      </c>
      <c r="C613" s="1875" t="s">
        <v>1024</v>
      </c>
      <c r="D613" s="1876" t="s">
        <v>154</v>
      </c>
      <c r="E613" s="1876" t="s">
        <v>371</v>
      </c>
      <c r="F613" s="1876" t="s">
        <v>355</v>
      </c>
      <c r="G613" s="1876" t="s">
        <v>356</v>
      </c>
      <c r="H613" s="1877">
        <v>1342.2996600000001</v>
      </c>
      <c r="I613" s="1877">
        <v>1200</v>
      </c>
      <c r="J613" s="1876" t="s">
        <v>357</v>
      </c>
      <c r="K613" s="1878">
        <v>44827</v>
      </c>
      <c r="L613" s="1876" t="s">
        <v>372</v>
      </c>
      <c r="M613" s="1878" t="s">
        <v>373</v>
      </c>
      <c r="N613" s="1876" t="s">
        <v>359</v>
      </c>
      <c r="O613" s="1880">
        <v>46675</v>
      </c>
      <c r="P613" s="1875" t="s">
        <v>360</v>
      </c>
      <c r="Q613" s="1875" t="s">
        <v>462</v>
      </c>
      <c r="R613" s="1875" t="s">
        <v>1025</v>
      </c>
      <c r="S613" s="1876" t="s">
        <v>361</v>
      </c>
      <c r="T613" s="1879" t="s">
        <v>1026</v>
      </c>
      <c r="U613" s="1876" t="s">
        <v>360</v>
      </c>
      <c r="V613" s="1876" t="s">
        <v>377</v>
      </c>
      <c r="W613" s="1876" t="s">
        <v>360</v>
      </c>
      <c r="X613" s="1876" t="s">
        <v>378</v>
      </c>
      <c r="Y613" s="1876" t="s">
        <v>364</v>
      </c>
      <c r="Z613" s="1876" t="s">
        <v>154</v>
      </c>
      <c r="AA613" s="1876" t="s">
        <v>154</v>
      </c>
      <c r="AB613" s="1876" t="s">
        <v>154</v>
      </c>
      <c r="AC613" s="1876" t="s">
        <v>154</v>
      </c>
      <c r="AD613" s="1876" t="s">
        <v>154</v>
      </c>
      <c r="AE613" s="1876" t="s">
        <v>154</v>
      </c>
      <c r="AF613" s="1876" t="s">
        <v>359</v>
      </c>
      <c r="AG613" s="1875" t="s">
        <v>1027</v>
      </c>
      <c r="AH613" s="1876" t="s">
        <v>380</v>
      </c>
      <c r="AI613" s="1876" t="s">
        <v>240</v>
      </c>
      <c r="AJ613" s="1876" t="s">
        <v>367</v>
      </c>
      <c r="AK613" s="1875" t="s">
        <v>381</v>
      </c>
      <c r="AL613" s="1876" t="s">
        <v>360</v>
      </c>
      <c r="AM613" s="1875" t="s">
        <v>154</v>
      </c>
    </row>
    <row r="614" spans="1:39" ht="66">
      <c r="A614" s="1875" t="s">
        <v>351</v>
      </c>
      <c r="B614" s="1875" t="s">
        <v>1144</v>
      </c>
      <c r="C614" s="1875" t="s">
        <v>1024</v>
      </c>
      <c r="D614" s="1876" t="s">
        <v>154</v>
      </c>
      <c r="E614" s="1876" t="s">
        <v>371</v>
      </c>
      <c r="F614" s="1876" t="s">
        <v>355</v>
      </c>
      <c r="G614" s="1876" t="s">
        <v>356</v>
      </c>
      <c r="H614" s="1877">
        <v>335.57492000000002</v>
      </c>
      <c r="I614" s="1877">
        <v>300</v>
      </c>
      <c r="J614" s="1876" t="s">
        <v>357</v>
      </c>
      <c r="K614" s="1878">
        <v>44827</v>
      </c>
      <c r="L614" s="1876" t="s">
        <v>372</v>
      </c>
      <c r="M614" s="1878" t="s">
        <v>373</v>
      </c>
      <c r="N614" s="1876" t="s">
        <v>359</v>
      </c>
      <c r="O614" s="1880">
        <v>46675</v>
      </c>
      <c r="P614" s="1875" t="s">
        <v>360</v>
      </c>
      <c r="Q614" s="1875" t="s">
        <v>531</v>
      </c>
      <c r="R614" s="1875" t="s">
        <v>1025</v>
      </c>
      <c r="S614" s="1876" t="s">
        <v>361</v>
      </c>
      <c r="T614" s="1879" t="s">
        <v>1026</v>
      </c>
      <c r="U614" s="1876" t="s">
        <v>360</v>
      </c>
      <c r="V614" s="1876" t="s">
        <v>377</v>
      </c>
      <c r="W614" s="1876" t="s">
        <v>360</v>
      </c>
      <c r="X614" s="1876" t="s">
        <v>378</v>
      </c>
      <c r="Y614" s="1876" t="s">
        <v>364</v>
      </c>
      <c r="Z614" s="1876" t="s">
        <v>154</v>
      </c>
      <c r="AA614" s="1876" t="s">
        <v>154</v>
      </c>
      <c r="AB614" s="1876" t="s">
        <v>154</v>
      </c>
      <c r="AC614" s="1876" t="s">
        <v>154</v>
      </c>
      <c r="AD614" s="1876" t="s">
        <v>154</v>
      </c>
      <c r="AE614" s="1876" t="s">
        <v>154</v>
      </c>
      <c r="AF614" s="1876" t="s">
        <v>359</v>
      </c>
      <c r="AG614" s="1875" t="s">
        <v>1027</v>
      </c>
      <c r="AH614" s="1876" t="s">
        <v>380</v>
      </c>
      <c r="AI614" s="1876" t="s">
        <v>240</v>
      </c>
      <c r="AJ614" s="1876" t="s">
        <v>367</v>
      </c>
      <c r="AK614" s="1875" t="s">
        <v>381</v>
      </c>
      <c r="AL614" s="1876" t="s">
        <v>360</v>
      </c>
      <c r="AM614" s="1875" t="s">
        <v>154</v>
      </c>
    </row>
    <row r="615" spans="1:39" ht="66">
      <c r="A615" s="1875" t="s">
        <v>351</v>
      </c>
      <c r="B615" s="1875" t="s">
        <v>1145</v>
      </c>
      <c r="C615" s="1875" t="s">
        <v>1024</v>
      </c>
      <c r="D615" s="1876" t="s">
        <v>154</v>
      </c>
      <c r="E615" s="1876" t="s">
        <v>371</v>
      </c>
      <c r="F615" s="1876" t="s">
        <v>355</v>
      </c>
      <c r="G615" s="1876" t="s">
        <v>356</v>
      </c>
      <c r="H615" s="1877">
        <v>335.57492000000002</v>
      </c>
      <c r="I615" s="1877">
        <v>300</v>
      </c>
      <c r="J615" s="1876" t="s">
        <v>357</v>
      </c>
      <c r="K615" s="1878">
        <v>44827</v>
      </c>
      <c r="L615" s="1876" t="s">
        <v>372</v>
      </c>
      <c r="M615" s="1878" t="s">
        <v>373</v>
      </c>
      <c r="N615" s="1876" t="s">
        <v>359</v>
      </c>
      <c r="O615" s="1880">
        <v>46675</v>
      </c>
      <c r="P615" s="1875" t="s">
        <v>360</v>
      </c>
      <c r="Q615" s="1875" t="s">
        <v>531</v>
      </c>
      <c r="R615" s="1875" t="s">
        <v>1025</v>
      </c>
      <c r="S615" s="1876" t="s">
        <v>361</v>
      </c>
      <c r="T615" s="1879" t="s">
        <v>1026</v>
      </c>
      <c r="U615" s="1876" t="s">
        <v>360</v>
      </c>
      <c r="V615" s="1876" t="s">
        <v>377</v>
      </c>
      <c r="W615" s="1876" t="s">
        <v>360</v>
      </c>
      <c r="X615" s="1876" t="s">
        <v>378</v>
      </c>
      <c r="Y615" s="1876" t="s">
        <v>364</v>
      </c>
      <c r="Z615" s="1876" t="s">
        <v>154</v>
      </c>
      <c r="AA615" s="1876" t="s">
        <v>154</v>
      </c>
      <c r="AB615" s="1876" t="s">
        <v>154</v>
      </c>
      <c r="AC615" s="1876" t="s">
        <v>154</v>
      </c>
      <c r="AD615" s="1876" t="s">
        <v>154</v>
      </c>
      <c r="AE615" s="1876" t="s">
        <v>154</v>
      </c>
      <c r="AF615" s="1876" t="s">
        <v>359</v>
      </c>
      <c r="AG615" s="1875" t="s">
        <v>1027</v>
      </c>
      <c r="AH615" s="1876" t="s">
        <v>380</v>
      </c>
      <c r="AI615" s="1876" t="s">
        <v>240</v>
      </c>
      <c r="AJ615" s="1876" t="s">
        <v>367</v>
      </c>
      <c r="AK615" s="1875" t="s">
        <v>381</v>
      </c>
      <c r="AL615" s="1876" t="s">
        <v>360</v>
      </c>
      <c r="AM615" s="1875" t="s">
        <v>154</v>
      </c>
    </row>
    <row r="616" spans="1:39" ht="66">
      <c r="A616" s="1875" t="s">
        <v>351</v>
      </c>
      <c r="B616" s="1875" t="s">
        <v>1146</v>
      </c>
      <c r="C616" s="1875" t="s">
        <v>1024</v>
      </c>
      <c r="D616" s="1876" t="s">
        <v>154</v>
      </c>
      <c r="E616" s="1876" t="s">
        <v>371</v>
      </c>
      <c r="F616" s="1876" t="s">
        <v>355</v>
      </c>
      <c r="G616" s="1876" t="s">
        <v>356</v>
      </c>
      <c r="H616" s="1877">
        <v>671.14983000000007</v>
      </c>
      <c r="I616" s="1877">
        <v>600</v>
      </c>
      <c r="J616" s="1876" t="s">
        <v>357</v>
      </c>
      <c r="K616" s="1878">
        <v>44827</v>
      </c>
      <c r="L616" s="1876" t="s">
        <v>372</v>
      </c>
      <c r="M616" s="1878" t="s">
        <v>373</v>
      </c>
      <c r="N616" s="1876" t="s">
        <v>359</v>
      </c>
      <c r="O616" s="1880">
        <v>46675</v>
      </c>
      <c r="P616" s="1875" t="s">
        <v>360</v>
      </c>
      <c r="Q616" s="1875" t="s">
        <v>386</v>
      </c>
      <c r="R616" s="1875" t="s">
        <v>1025</v>
      </c>
      <c r="S616" s="1876" t="s">
        <v>361</v>
      </c>
      <c r="T616" s="1879" t="s">
        <v>1026</v>
      </c>
      <c r="U616" s="1876" t="s">
        <v>360</v>
      </c>
      <c r="V616" s="1876" t="s">
        <v>377</v>
      </c>
      <c r="W616" s="1876" t="s">
        <v>360</v>
      </c>
      <c r="X616" s="1876" t="s">
        <v>378</v>
      </c>
      <c r="Y616" s="1876" t="s">
        <v>364</v>
      </c>
      <c r="Z616" s="1876" t="s">
        <v>154</v>
      </c>
      <c r="AA616" s="1876" t="s">
        <v>154</v>
      </c>
      <c r="AB616" s="1876" t="s">
        <v>154</v>
      </c>
      <c r="AC616" s="1876" t="s">
        <v>154</v>
      </c>
      <c r="AD616" s="1876" t="s">
        <v>154</v>
      </c>
      <c r="AE616" s="1876" t="s">
        <v>154</v>
      </c>
      <c r="AF616" s="1876" t="s">
        <v>359</v>
      </c>
      <c r="AG616" s="1875" t="s">
        <v>1027</v>
      </c>
      <c r="AH616" s="1876" t="s">
        <v>380</v>
      </c>
      <c r="AI616" s="1876" t="s">
        <v>240</v>
      </c>
      <c r="AJ616" s="1876" t="s">
        <v>367</v>
      </c>
      <c r="AK616" s="1875" t="s">
        <v>381</v>
      </c>
      <c r="AL616" s="1876" t="s">
        <v>360</v>
      </c>
      <c r="AM616" s="1875" t="s">
        <v>154</v>
      </c>
    </row>
    <row r="617" spans="1:39" ht="66">
      <c r="A617" s="1875" t="s">
        <v>351</v>
      </c>
      <c r="B617" s="1875" t="s">
        <v>1147</v>
      </c>
      <c r="C617" s="1875" t="s">
        <v>1024</v>
      </c>
      <c r="D617" s="1876" t="s">
        <v>154</v>
      </c>
      <c r="E617" s="1876" t="s">
        <v>371</v>
      </c>
      <c r="F617" s="1876" t="s">
        <v>355</v>
      </c>
      <c r="G617" s="1876" t="s">
        <v>356</v>
      </c>
      <c r="H617" s="1877">
        <v>335.57492000000002</v>
      </c>
      <c r="I617" s="1877">
        <v>300</v>
      </c>
      <c r="J617" s="1876" t="s">
        <v>357</v>
      </c>
      <c r="K617" s="1878">
        <v>44827</v>
      </c>
      <c r="L617" s="1876" t="s">
        <v>372</v>
      </c>
      <c r="M617" s="1878" t="s">
        <v>373</v>
      </c>
      <c r="N617" s="1876" t="s">
        <v>359</v>
      </c>
      <c r="O617" s="1880">
        <v>46675</v>
      </c>
      <c r="P617" s="1875" t="s">
        <v>360</v>
      </c>
      <c r="Q617" s="1875" t="s">
        <v>531</v>
      </c>
      <c r="R617" s="1875" t="s">
        <v>1025</v>
      </c>
      <c r="S617" s="1876" t="s">
        <v>361</v>
      </c>
      <c r="T617" s="1879" t="s">
        <v>1026</v>
      </c>
      <c r="U617" s="1876" t="s">
        <v>360</v>
      </c>
      <c r="V617" s="1876" t="s">
        <v>377</v>
      </c>
      <c r="W617" s="1876" t="s">
        <v>360</v>
      </c>
      <c r="X617" s="1876" t="s">
        <v>378</v>
      </c>
      <c r="Y617" s="1876" t="s">
        <v>364</v>
      </c>
      <c r="Z617" s="1876" t="s">
        <v>154</v>
      </c>
      <c r="AA617" s="1876" t="s">
        <v>154</v>
      </c>
      <c r="AB617" s="1876" t="s">
        <v>154</v>
      </c>
      <c r="AC617" s="1876" t="s">
        <v>154</v>
      </c>
      <c r="AD617" s="1876" t="s">
        <v>154</v>
      </c>
      <c r="AE617" s="1876" t="s">
        <v>154</v>
      </c>
      <c r="AF617" s="1876" t="s">
        <v>359</v>
      </c>
      <c r="AG617" s="1875" t="s">
        <v>1027</v>
      </c>
      <c r="AH617" s="1876" t="s">
        <v>380</v>
      </c>
      <c r="AI617" s="1876" t="s">
        <v>240</v>
      </c>
      <c r="AJ617" s="1876" t="s">
        <v>367</v>
      </c>
      <c r="AK617" s="1875" t="s">
        <v>381</v>
      </c>
      <c r="AL617" s="1876" t="s">
        <v>360</v>
      </c>
      <c r="AM617" s="1875" t="s">
        <v>154</v>
      </c>
    </row>
    <row r="618" spans="1:39" ht="66">
      <c r="A618" s="1875" t="s">
        <v>351</v>
      </c>
      <c r="B618" s="1875" t="s">
        <v>1148</v>
      </c>
      <c r="C618" s="1875" t="s">
        <v>1024</v>
      </c>
      <c r="D618" s="1876" t="s">
        <v>154</v>
      </c>
      <c r="E618" s="1876" t="s">
        <v>371</v>
      </c>
      <c r="F618" s="1876" t="s">
        <v>355</v>
      </c>
      <c r="G618" s="1876" t="s">
        <v>356</v>
      </c>
      <c r="H618" s="1877">
        <v>5033.62374</v>
      </c>
      <c r="I618" s="1877">
        <v>4500</v>
      </c>
      <c r="J618" s="1876" t="s">
        <v>357</v>
      </c>
      <c r="K618" s="1878">
        <v>44827</v>
      </c>
      <c r="L618" s="1876" t="s">
        <v>372</v>
      </c>
      <c r="M618" s="1878" t="s">
        <v>373</v>
      </c>
      <c r="N618" s="1876" t="s">
        <v>359</v>
      </c>
      <c r="O618" s="1880">
        <v>46675</v>
      </c>
      <c r="P618" s="1875" t="s">
        <v>360</v>
      </c>
      <c r="Q618" s="1875" t="s">
        <v>395</v>
      </c>
      <c r="R618" s="1875" t="s">
        <v>1025</v>
      </c>
      <c r="S618" s="1876" t="s">
        <v>361</v>
      </c>
      <c r="T618" s="1879" t="s">
        <v>1026</v>
      </c>
      <c r="U618" s="1876" t="s">
        <v>360</v>
      </c>
      <c r="V618" s="1876" t="s">
        <v>377</v>
      </c>
      <c r="W618" s="1876" t="s">
        <v>360</v>
      </c>
      <c r="X618" s="1876" t="s">
        <v>378</v>
      </c>
      <c r="Y618" s="1876" t="s">
        <v>364</v>
      </c>
      <c r="Z618" s="1876" t="s">
        <v>154</v>
      </c>
      <c r="AA618" s="1876" t="s">
        <v>154</v>
      </c>
      <c r="AB618" s="1876" t="s">
        <v>154</v>
      </c>
      <c r="AC618" s="1876" t="s">
        <v>154</v>
      </c>
      <c r="AD618" s="1876" t="s">
        <v>154</v>
      </c>
      <c r="AE618" s="1876" t="s">
        <v>154</v>
      </c>
      <c r="AF618" s="1876" t="s">
        <v>359</v>
      </c>
      <c r="AG618" s="1875" t="s">
        <v>1027</v>
      </c>
      <c r="AH618" s="1876" t="s">
        <v>380</v>
      </c>
      <c r="AI618" s="1876" t="s">
        <v>240</v>
      </c>
      <c r="AJ618" s="1876" t="s">
        <v>367</v>
      </c>
      <c r="AK618" s="1875" t="s">
        <v>381</v>
      </c>
      <c r="AL618" s="1876" t="s">
        <v>360</v>
      </c>
      <c r="AM618" s="1875" t="s">
        <v>154</v>
      </c>
    </row>
    <row r="619" spans="1:39" ht="66">
      <c r="A619" s="1875" t="s">
        <v>351</v>
      </c>
      <c r="B619" s="1875" t="s">
        <v>1149</v>
      </c>
      <c r="C619" s="1875" t="s">
        <v>1024</v>
      </c>
      <c r="D619" s="1876" t="s">
        <v>154</v>
      </c>
      <c r="E619" s="1876" t="s">
        <v>371</v>
      </c>
      <c r="F619" s="1876" t="s">
        <v>355</v>
      </c>
      <c r="G619" s="1876" t="s">
        <v>356</v>
      </c>
      <c r="H619" s="1877">
        <v>4698.04882</v>
      </c>
      <c r="I619" s="1877">
        <v>4200</v>
      </c>
      <c r="J619" s="1876" t="s">
        <v>357</v>
      </c>
      <c r="K619" s="1878">
        <v>44827</v>
      </c>
      <c r="L619" s="1876" t="s">
        <v>372</v>
      </c>
      <c r="M619" s="1878" t="s">
        <v>373</v>
      </c>
      <c r="N619" s="1876" t="s">
        <v>359</v>
      </c>
      <c r="O619" s="1880">
        <v>46675</v>
      </c>
      <c r="P619" s="1875" t="s">
        <v>360</v>
      </c>
      <c r="Q619" s="1875" t="s">
        <v>1072</v>
      </c>
      <c r="R619" s="1875" t="s">
        <v>1025</v>
      </c>
      <c r="S619" s="1876" t="s">
        <v>361</v>
      </c>
      <c r="T619" s="1879" t="s">
        <v>1026</v>
      </c>
      <c r="U619" s="1876" t="s">
        <v>360</v>
      </c>
      <c r="V619" s="1876" t="s">
        <v>377</v>
      </c>
      <c r="W619" s="1876" t="s">
        <v>360</v>
      </c>
      <c r="X619" s="1876" t="s">
        <v>378</v>
      </c>
      <c r="Y619" s="1876" t="s">
        <v>364</v>
      </c>
      <c r="Z619" s="1876" t="s">
        <v>154</v>
      </c>
      <c r="AA619" s="1876" t="s">
        <v>154</v>
      </c>
      <c r="AB619" s="1876" t="s">
        <v>154</v>
      </c>
      <c r="AC619" s="1876" t="s">
        <v>154</v>
      </c>
      <c r="AD619" s="1876" t="s">
        <v>154</v>
      </c>
      <c r="AE619" s="1876" t="s">
        <v>154</v>
      </c>
      <c r="AF619" s="1876" t="s">
        <v>359</v>
      </c>
      <c r="AG619" s="1875" t="s">
        <v>1027</v>
      </c>
      <c r="AH619" s="1876" t="s">
        <v>380</v>
      </c>
      <c r="AI619" s="1876" t="s">
        <v>240</v>
      </c>
      <c r="AJ619" s="1876" t="s">
        <v>367</v>
      </c>
      <c r="AK619" s="1875" t="s">
        <v>381</v>
      </c>
      <c r="AL619" s="1876" t="s">
        <v>360</v>
      </c>
      <c r="AM619" s="1875" t="s">
        <v>154</v>
      </c>
    </row>
    <row r="620" spans="1:39" ht="66">
      <c r="A620" s="1875" t="s">
        <v>351</v>
      </c>
      <c r="B620" s="1875" t="s">
        <v>1150</v>
      </c>
      <c r="C620" s="1875" t="s">
        <v>1024</v>
      </c>
      <c r="D620" s="1876" t="s">
        <v>154</v>
      </c>
      <c r="E620" s="1876" t="s">
        <v>371</v>
      </c>
      <c r="F620" s="1876" t="s">
        <v>355</v>
      </c>
      <c r="G620" s="1876" t="s">
        <v>356</v>
      </c>
      <c r="H620" s="1877">
        <v>8053.7979800000003</v>
      </c>
      <c r="I620" s="1877">
        <v>7200</v>
      </c>
      <c r="J620" s="1876" t="s">
        <v>357</v>
      </c>
      <c r="K620" s="1878">
        <v>44830</v>
      </c>
      <c r="L620" s="1876" t="s">
        <v>372</v>
      </c>
      <c r="M620" s="1878" t="s">
        <v>373</v>
      </c>
      <c r="N620" s="1876" t="s">
        <v>359</v>
      </c>
      <c r="O620" s="1880">
        <v>46675</v>
      </c>
      <c r="P620" s="1875" t="s">
        <v>360</v>
      </c>
      <c r="Q620" s="1875" t="s">
        <v>681</v>
      </c>
      <c r="R620" s="1875" t="s">
        <v>1025</v>
      </c>
      <c r="S620" s="1876" t="s">
        <v>361</v>
      </c>
      <c r="T620" s="1879" t="s">
        <v>1026</v>
      </c>
      <c r="U620" s="1876" t="s">
        <v>360</v>
      </c>
      <c r="V620" s="1876" t="s">
        <v>377</v>
      </c>
      <c r="W620" s="1876" t="s">
        <v>360</v>
      </c>
      <c r="X620" s="1876" t="s">
        <v>378</v>
      </c>
      <c r="Y620" s="1876" t="s">
        <v>364</v>
      </c>
      <c r="Z620" s="1876" t="s">
        <v>154</v>
      </c>
      <c r="AA620" s="1876" t="s">
        <v>154</v>
      </c>
      <c r="AB620" s="1876" t="s">
        <v>154</v>
      </c>
      <c r="AC620" s="1876" t="s">
        <v>154</v>
      </c>
      <c r="AD620" s="1876" t="s">
        <v>154</v>
      </c>
      <c r="AE620" s="1876" t="s">
        <v>154</v>
      </c>
      <c r="AF620" s="1876" t="s">
        <v>359</v>
      </c>
      <c r="AG620" s="1875" t="s">
        <v>1027</v>
      </c>
      <c r="AH620" s="1876" t="s">
        <v>380</v>
      </c>
      <c r="AI620" s="1876" t="s">
        <v>240</v>
      </c>
      <c r="AJ620" s="1876" t="s">
        <v>367</v>
      </c>
      <c r="AK620" s="1875" t="s">
        <v>381</v>
      </c>
      <c r="AL620" s="1876" t="s">
        <v>360</v>
      </c>
      <c r="AM620" s="1875" t="s">
        <v>154</v>
      </c>
    </row>
    <row r="621" spans="1:39" ht="66">
      <c r="A621" s="1875" t="s">
        <v>351</v>
      </c>
      <c r="B621" s="1875" t="s">
        <v>1151</v>
      </c>
      <c r="C621" s="1875" t="s">
        <v>1024</v>
      </c>
      <c r="D621" s="1876" t="s">
        <v>154</v>
      </c>
      <c r="E621" s="1876" t="s">
        <v>371</v>
      </c>
      <c r="F621" s="1876" t="s">
        <v>355</v>
      </c>
      <c r="G621" s="1876" t="s">
        <v>356</v>
      </c>
      <c r="H621" s="1877">
        <v>5704.7735700000003</v>
      </c>
      <c r="I621" s="1877">
        <v>5100</v>
      </c>
      <c r="J621" s="1876" t="s">
        <v>357</v>
      </c>
      <c r="K621" s="1878">
        <v>44830</v>
      </c>
      <c r="L621" s="1876" t="s">
        <v>372</v>
      </c>
      <c r="M621" s="1878" t="s">
        <v>373</v>
      </c>
      <c r="N621" s="1876" t="s">
        <v>359</v>
      </c>
      <c r="O621" s="1880">
        <v>46675</v>
      </c>
      <c r="P621" s="1875" t="s">
        <v>360</v>
      </c>
      <c r="Q621" s="1875" t="s">
        <v>628</v>
      </c>
      <c r="R621" s="1875" t="s">
        <v>1025</v>
      </c>
      <c r="S621" s="1876" t="s">
        <v>361</v>
      </c>
      <c r="T621" s="1879" t="s">
        <v>1026</v>
      </c>
      <c r="U621" s="1876" t="s">
        <v>360</v>
      </c>
      <c r="V621" s="1876" t="s">
        <v>377</v>
      </c>
      <c r="W621" s="1876" t="s">
        <v>360</v>
      </c>
      <c r="X621" s="1876" t="s">
        <v>378</v>
      </c>
      <c r="Y621" s="1876" t="s">
        <v>364</v>
      </c>
      <c r="Z621" s="1876" t="s">
        <v>154</v>
      </c>
      <c r="AA621" s="1876" t="s">
        <v>154</v>
      </c>
      <c r="AB621" s="1876" t="s">
        <v>154</v>
      </c>
      <c r="AC621" s="1876" t="s">
        <v>154</v>
      </c>
      <c r="AD621" s="1876" t="s">
        <v>154</v>
      </c>
      <c r="AE621" s="1876" t="s">
        <v>154</v>
      </c>
      <c r="AF621" s="1876" t="s">
        <v>359</v>
      </c>
      <c r="AG621" s="1875" t="s">
        <v>1027</v>
      </c>
      <c r="AH621" s="1876" t="s">
        <v>380</v>
      </c>
      <c r="AI621" s="1876" t="s">
        <v>240</v>
      </c>
      <c r="AJ621" s="1876" t="s">
        <v>367</v>
      </c>
      <c r="AK621" s="1875" t="s">
        <v>381</v>
      </c>
      <c r="AL621" s="1876" t="s">
        <v>360</v>
      </c>
      <c r="AM621" s="1875" t="s">
        <v>154</v>
      </c>
    </row>
    <row r="622" spans="1:39" ht="66">
      <c r="A622" s="1875" t="s">
        <v>351</v>
      </c>
      <c r="B622" s="1875" t="s">
        <v>1152</v>
      </c>
      <c r="C622" s="1875" t="s">
        <v>1024</v>
      </c>
      <c r="D622" s="1876" t="s">
        <v>154</v>
      </c>
      <c r="E622" s="1876" t="s">
        <v>371</v>
      </c>
      <c r="F622" s="1876" t="s">
        <v>355</v>
      </c>
      <c r="G622" s="1876" t="s">
        <v>356</v>
      </c>
      <c r="H622" s="1877">
        <v>14765.2963</v>
      </c>
      <c r="I622" s="1877">
        <v>13200</v>
      </c>
      <c r="J622" s="1876" t="s">
        <v>357</v>
      </c>
      <c r="K622" s="1878">
        <v>44830</v>
      </c>
      <c r="L622" s="1876" t="s">
        <v>372</v>
      </c>
      <c r="M622" s="1878" t="s">
        <v>373</v>
      </c>
      <c r="N622" s="1876" t="s">
        <v>359</v>
      </c>
      <c r="O622" s="1880">
        <v>46675</v>
      </c>
      <c r="P622" s="1875" t="s">
        <v>360</v>
      </c>
      <c r="Q622" s="1875" t="s">
        <v>1153</v>
      </c>
      <c r="R622" s="1875" t="s">
        <v>1025</v>
      </c>
      <c r="S622" s="1876" t="s">
        <v>361</v>
      </c>
      <c r="T622" s="1879" t="s">
        <v>1026</v>
      </c>
      <c r="U622" s="1876" t="s">
        <v>360</v>
      </c>
      <c r="V622" s="1876" t="s">
        <v>377</v>
      </c>
      <c r="W622" s="1876" t="s">
        <v>360</v>
      </c>
      <c r="X622" s="1876" t="s">
        <v>378</v>
      </c>
      <c r="Y622" s="1876" t="s">
        <v>364</v>
      </c>
      <c r="Z622" s="1876" t="s">
        <v>154</v>
      </c>
      <c r="AA622" s="1876" t="s">
        <v>154</v>
      </c>
      <c r="AB622" s="1876" t="s">
        <v>154</v>
      </c>
      <c r="AC622" s="1876" t="s">
        <v>154</v>
      </c>
      <c r="AD622" s="1876" t="s">
        <v>154</v>
      </c>
      <c r="AE622" s="1876" t="s">
        <v>154</v>
      </c>
      <c r="AF622" s="1876" t="s">
        <v>359</v>
      </c>
      <c r="AG622" s="1875" t="s">
        <v>1027</v>
      </c>
      <c r="AH622" s="1876" t="s">
        <v>380</v>
      </c>
      <c r="AI622" s="1876" t="s">
        <v>240</v>
      </c>
      <c r="AJ622" s="1876" t="s">
        <v>367</v>
      </c>
      <c r="AK622" s="1875" t="s">
        <v>381</v>
      </c>
      <c r="AL622" s="1876" t="s">
        <v>360</v>
      </c>
      <c r="AM622" s="1875" t="s">
        <v>154</v>
      </c>
    </row>
    <row r="623" spans="1:39" ht="66">
      <c r="A623" s="1875" t="s">
        <v>351</v>
      </c>
      <c r="B623" s="1875" t="s">
        <v>1154</v>
      </c>
      <c r="C623" s="1875" t="s">
        <v>1024</v>
      </c>
      <c r="D623" s="1876" t="s">
        <v>154</v>
      </c>
      <c r="E623" s="1876" t="s">
        <v>371</v>
      </c>
      <c r="F623" s="1876" t="s">
        <v>355</v>
      </c>
      <c r="G623" s="1876" t="s">
        <v>356</v>
      </c>
      <c r="H623" s="1877">
        <v>3355.7491599999998</v>
      </c>
      <c r="I623" s="1877">
        <v>3000</v>
      </c>
      <c r="J623" s="1876" t="s">
        <v>357</v>
      </c>
      <c r="K623" s="1878">
        <v>44830</v>
      </c>
      <c r="L623" s="1876" t="s">
        <v>372</v>
      </c>
      <c r="M623" s="1878" t="s">
        <v>373</v>
      </c>
      <c r="N623" s="1876" t="s">
        <v>359</v>
      </c>
      <c r="O623" s="1880">
        <v>46675</v>
      </c>
      <c r="P623" s="1875" t="s">
        <v>360</v>
      </c>
      <c r="Q623" s="1875" t="s">
        <v>570</v>
      </c>
      <c r="R623" s="1875" t="s">
        <v>1025</v>
      </c>
      <c r="S623" s="1876" t="s">
        <v>361</v>
      </c>
      <c r="T623" s="1879" t="s">
        <v>1026</v>
      </c>
      <c r="U623" s="1876" t="s">
        <v>360</v>
      </c>
      <c r="V623" s="1876" t="s">
        <v>377</v>
      </c>
      <c r="W623" s="1876" t="s">
        <v>360</v>
      </c>
      <c r="X623" s="1876" t="s">
        <v>378</v>
      </c>
      <c r="Y623" s="1876" t="s">
        <v>364</v>
      </c>
      <c r="Z623" s="1876" t="s">
        <v>154</v>
      </c>
      <c r="AA623" s="1876" t="s">
        <v>154</v>
      </c>
      <c r="AB623" s="1876" t="s">
        <v>154</v>
      </c>
      <c r="AC623" s="1876" t="s">
        <v>154</v>
      </c>
      <c r="AD623" s="1876" t="s">
        <v>154</v>
      </c>
      <c r="AE623" s="1876" t="s">
        <v>154</v>
      </c>
      <c r="AF623" s="1876" t="s">
        <v>359</v>
      </c>
      <c r="AG623" s="1875" t="s">
        <v>1027</v>
      </c>
      <c r="AH623" s="1876" t="s">
        <v>380</v>
      </c>
      <c r="AI623" s="1876" t="s">
        <v>240</v>
      </c>
      <c r="AJ623" s="1876" t="s">
        <v>367</v>
      </c>
      <c r="AK623" s="1875" t="s">
        <v>381</v>
      </c>
      <c r="AL623" s="1876" t="s">
        <v>360</v>
      </c>
      <c r="AM623" s="1875" t="s">
        <v>154</v>
      </c>
    </row>
    <row r="624" spans="1:39" ht="66">
      <c r="A624" s="1875" t="s">
        <v>351</v>
      </c>
      <c r="B624" s="1875" t="s">
        <v>1155</v>
      </c>
      <c r="C624" s="1875" t="s">
        <v>1024</v>
      </c>
      <c r="D624" s="1876" t="s">
        <v>154</v>
      </c>
      <c r="E624" s="1876" t="s">
        <v>371</v>
      </c>
      <c r="F624" s="1876" t="s">
        <v>355</v>
      </c>
      <c r="G624" s="1876" t="s">
        <v>356</v>
      </c>
      <c r="H624" s="1877">
        <v>17114.32071</v>
      </c>
      <c r="I624" s="1877">
        <v>15300</v>
      </c>
      <c r="J624" s="1876" t="s">
        <v>357</v>
      </c>
      <c r="K624" s="1878">
        <v>44830</v>
      </c>
      <c r="L624" s="1876" t="s">
        <v>372</v>
      </c>
      <c r="M624" s="1878" t="s">
        <v>373</v>
      </c>
      <c r="N624" s="1876" t="s">
        <v>359</v>
      </c>
      <c r="O624" s="1880">
        <v>46675</v>
      </c>
      <c r="P624" s="1875" t="s">
        <v>360</v>
      </c>
      <c r="Q624" s="1875" t="s">
        <v>1156</v>
      </c>
      <c r="R624" s="1875" t="s">
        <v>1025</v>
      </c>
      <c r="S624" s="1876" t="s">
        <v>361</v>
      </c>
      <c r="T624" s="1879" t="s">
        <v>1026</v>
      </c>
      <c r="U624" s="1876" t="s">
        <v>360</v>
      </c>
      <c r="V624" s="1876" t="s">
        <v>377</v>
      </c>
      <c r="W624" s="1876" t="s">
        <v>360</v>
      </c>
      <c r="X624" s="1876" t="s">
        <v>378</v>
      </c>
      <c r="Y624" s="1876" t="s">
        <v>364</v>
      </c>
      <c r="Z624" s="1876" t="s">
        <v>154</v>
      </c>
      <c r="AA624" s="1876" t="s">
        <v>154</v>
      </c>
      <c r="AB624" s="1876" t="s">
        <v>154</v>
      </c>
      <c r="AC624" s="1876" t="s">
        <v>154</v>
      </c>
      <c r="AD624" s="1876" t="s">
        <v>154</v>
      </c>
      <c r="AE624" s="1876" t="s">
        <v>154</v>
      </c>
      <c r="AF624" s="1876" t="s">
        <v>359</v>
      </c>
      <c r="AG624" s="1875" t="s">
        <v>1027</v>
      </c>
      <c r="AH624" s="1876" t="s">
        <v>380</v>
      </c>
      <c r="AI624" s="1876" t="s">
        <v>240</v>
      </c>
      <c r="AJ624" s="1876" t="s">
        <v>367</v>
      </c>
      <c r="AK624" s="1875" t="s">
        <v>381</v>
      </c>
      <c r="AL624" s="1876" t="s">
        <v>360</v>
      </c>
      <c r="AM624" s="1875" t="s">
        <v>154</v>
      </c>
    </row>
    <row r="625" spans="1:39" ht="66">
      <c r="A625" s="1875" t="s">
        <v>351</v>
      </c>
      <c r="B625" s="1875" t="s">
        <v>1157</v>
      </c>
      <c r="C625" s="1875" t="s">
        <v>1024</v>
      </c>
      <c r="D625" s="1876" t="s">
        <v>154</v>
      </c>
      <c r="E625" s="1876" t="s">
        <v>371</v>
      </c>
      <c r="F625" s="1876" t="s">
        <v>355</v>
      </c>
      <c r="G625" s="1876" t="s">
        <v>356</v>
      </c>
      <c r="H625" s="1877">
        <v>7718.22307</v>
      </c>
      <c r="I625" s="1877">
        <v>6900</v>
      </c>
      <c r="J625" s="1876" t="s">
        <v>357</v>
      </c>
      <c r="K625" s="1878">
        <v>44830</v>
      </c>
      <c r="L625" s="1876" t="s">
        <v>372</v>
      </c>
      <c r="M625" s="1878" t="s">
        <v>373</v>
      </c>
      <c r="N625" s="1876" t="s">
        <v>359</v>
      </c>
      <c r="O625" s="1880">
        <v>46675</v>
      </c>
      <c r="P625" s="1875" t="s">
        <v>360</v>
      </c>
      <c r="Q625" s="1875" t="s">
        <v>1043</v>
      </c>
      <c r="R625" s="1875" t="s">
        <v>1025</v>
      </c>
      <c r="S625" s="1876" t="s">
        <v>361</v>
      </c>
      <c r="T625" s="1879" t="s">
        <v>1026</v>
      </c>
      <c r="U625" s="1876" t="s">
        <v>360</v>
      </c>
      <c r="V625" s="1876" t="s">
        <v>377</v>
      </c>
      <c r="W625" s="1876" t="s">
        <v>360</v>
      </c>
      <c r="X625" s="1876" t="s">
        <v>378</v>
      </c>
      <c r="Y625" s="1876" t="s">
        <v>364</v>
      </c>
      <c r="Z625" s="1876" t="s">
        <v>154</v>
      </c>
      <c r="AA625" s="1876" t="s">
        <v>154</v>
      </c>
      <c r="AB625" s="1876" t="s">
        <v>154</v>
      </c>
      <c r="AC625" s="1876" t="s">
        <v>154</v>
      </c>
      <c r="AD625" s="1876" t="s">
        <v>154</v>
      </c>
      <c r="AE625" s="1876" t="s">
        <v>154</v>
      </c>
      <c r="AF625" s="1876" t="s">
        <v>359</v>
      </c>
      <c r="AG625" s="1875" t="s">
        <v>1027</v>
      </c>
      <c r="AH625" s="1876" t="s">
        <v>380</v>
      </c>
      <c r="AI625" s="1876" t="s">
        <v>240</v>
      </c>
      <c r="AJ625" s="1876" t="s">
        <v>367</v>
      </c>
      <c r="AK625" s="1875" t="s">
        <v>381</v>
      </c>
      <c r="AL625" s="1876" t="s">
        <v>360</v>
      </c>
      <c r="AM625" s="1875" t="s">
        <v>154</v>
      </c>
    </row>
    <row r="626" spans="1:39" ht="66">
      <c r="A626" s="1875" t="s">
        <v>351</v>
      </c>
      <c r="B626" s="1875" t="s">
        <v>1158</v>
      </c>
      <c r="C626" s="1875" t="s">
        <v>1024</v>
      </c>
      <c r="D626" s="1876" t="s">
        <v>154</v>
      </c>
      <c r="E626" s="1876" t="s">
        <v>371</v>
      </c>
      <c r="F626" s="1876" t="s">
        <v>355</v>
      </c>
      <c r="G626" s="1876" t="s">
        <v>356</v>
      </c>
      <c r="H626" s="1877">
        <v>2349.02441</v>
      </c>
      <c r="I626" s="1877">
        <v>2100</v>
      </c>
      <c r="J626" s="1876" t="s">
        <v>357</v>
      </c>
      <c r="K626" s="1878">
        <v>44830</v>
      </c>
      <c r="L626" s="1876" t="s">
        <v>372</v>
      </c>
      <c r="M626" s="1878" t="s">
        <v>373</v>
      </c>
      <c r="N626" s="1876" t="s">
        <v>359</v>
      </c>
      <c r="O626" s="1880">
        <v>46675</v>
      </c>
      <c r="P626" s="1875" t="s">
        <v>360</v>
      </c>
      <c r="Q626" s="1875" t="s">
        <v>604</v>
      </c>
      <c r="R626" s="1875" t="s">
        <v>1025</v>
      </c>
      <c r="S626" s="1876" t="s">
        <v>361</v>
      </c>
      <c r="T626" s="1879" t="s">
        <v>1026</v>
      </c>
      <c r="U626" s="1876" t="s">
        <v>360</v>
      </c>
      <c r="V626" s="1876" t="s">
        <v>377</v>
      </c>
      <c r="W626" s="1876" t="s">
        <v>360</v>
      </c>
      <c r="X626" s="1876" t="s">
        <v>378</v>
      </c>
      <c r="Y626" s="1876" t="s">
        <v>364</v>
      </c>
      <c r="Z626" s="1876" t="s">
        <v>154</v>
      </c>
      <c r="AA626" s="1876" t="s">
        <v>154</v>
      </c>
      <c r="AB626" s="1876" t="s">
        <v>154</v>
      </c>
      <c r="AC626" s="1876" t="s">
        <v>154</v>
      </c>
      <c r="AD626" s="1876" t="s">
        <v>154</v>
      </c>
      <c r="AE626" s="1876" t="s">
        <v>154</v>
      </c>
      <c r="AF626" s="1876" t="s">
        <v>359</v>
      </c>
      <c r="AG626" s="1875" t="s">
        <v>1027</v>
      </c>
      <c r="AH626" s="1876" t="s">
        <v>380</v>
      </c>
      <c r="AI626" s="1876" t="s">
        <v>240</v>
      </c>
      <c r="AJ626" s="1876" t="s">
        <v>367</v>
      </c>
      <c r="AK626" s="1875" t="s">
        <v>381</v>
      </c>
      <c r="AL626" s="1876" t="s">
        <v>360</v>
      </c>
      <c r="AM626" s="1875" t="s">
        <v>154</v>
      </c>
    </row>
    <row r="627" spans="1:39" ht="66">
      <c r="A627" s="1875" t="s">
        <v>351</v>
      </c>
      <c r="B627" s="1875" t="s">
        <v>1159</v>
      </c>
      <c r="C627" s="1875" t="s">
        <v>1024</v>
      </c>
      <c r="D627" s="1876" t="s">
        <v>154</v>
      </c>
      <c r="E627" s="1876" t="s">
        <v>371</v>
      </c>
      <c r="F627" s="1876" t="s">
        <v>355</v>
      </c>
      <c r="G627" s="1876" t="s">
        <v>356</v>
      </c>
      <c r="H627" s="1877">
        <v>335.57492000000002</v>
      </c>
      <c r="I627" s="1877">
        <v>300</v>
      </c>
      <c r="J627" s="1876" t="s">
        <v>357</v>
      </c>
      <c r="K627" s="1878">
        <v>44830</v>
      </c>
      <c r="L627" s="1876" t="s">
        <v>372</v>
      </c>
      <c r="M627" s="1878" t="s">
        <v>373</v>
      </c>
      <c r="N627" s="1876" t="s">
        <v>359</v>
      </c>
      <c r="O627" s="1880">
        <v>46675</v>
      </c>
      <c r="P627" s="1875" t="s">
        <v>360</v>
      </c>
      <c r="Q627" s="1875" t="s">
        <v>531</v>
      </c>
      <c r="R627" s="1875" t="s">
        <v>1025</v>
      </c>
      <c r="S627" s="1876" t="s">
        <v>361</v>
      </c>
      <c r="T627" s="1879" t="s">
        <v>1026</v>
      </c>
      <c r="U627" s="1876" t="s">
        <v>360</v>
      </c>
      <c r="V627" s="1876" t="s">
        <v>377</v>
      </c>
      <c r="W627" s="1876" t="s">
        <v>360</v>
      </c>
      <c r="X627" s="1876" t="s">
        <v>378</v>
      </c>
      <c r="Y627" s="1876" t="s">
        <v>364</v>
      </c>
      <c r="Z627" s="1876" t="s">
        <v>154</v>
      </c>
      <c r="AA627" s="1876" t="s">
        <v>154</v>
      </c>
      <c r="AB627" s="1876" t="s">
        <v>154</v>
      </c>
      <c r="AC627" s="1876" t="s">
        <v>154</v>
      </c>
      <c r="AD627" s="1876" t="s">
        <v>154</v>
      </c>
      <c r="AE627" s="1876" t="s">
        <v>154</v>
      </c>
      <c r="AF627" s="1876" t="s">
        <v>359</v>
      </c>
      <c r="AG627" s="1875" t="s">
        <v>1027</v>
      </c>
      <c r="AH627" s="1876" t="s">
        <v>380</v>
      </c>
      <c r="AI627" s="1876" t="s">
        <v>240</v>
      </c>
      <c r="AJ627" s="1876" t="s">
        <v>367</v>
      </c>
      <c r="AK627" s="1875" t="s">
        <v>381</v>
      </c>
      <c r="AL627" s="1876" t="s">
        <v>360</v>
      </c>
      <c r="AM627" s="1875" t="s">
        <v>154</v>
      </c>
    </row>
    <row r="628" spans="1:39" ht="66">
      <c r="A628" s="1875" t="s">
        <v>351</v>
      </c>
      <c r="B628" s="1875" t="s">
        <v>1160</v>
      </c>
      <c r="C628" s="1875" t="s">
        <v>1024</v>
      </c>
      <c r="D628" s="1876" t="s">
        <v>154</v>
      </c>
      <c r="E628" s="1876" t="s">
        <v>371</v>
      </c>
      <c r="F628" s="1876" t="s">
        <v>355</v>
      </c>
      <c r="G628" s="1876" t="s">
        <v>356</v>
      </c>
      <c r="H628" s="1877">
        <v>32550.76685</v>
      </c>
      <c r="I628" s="1877">
        <v>29100</v>
      </c>
      <c r="J628" s="1876" t="s">
        <v>357</v>
      </c>
      <c r="K628" s="1878">
        <v>44830</v>
      </c>
      <c r="L628" s="1876" t="s">
        <v>372</v>
      </c>
      <c r="M628" s="1878" t="s">
        <v>373</v>
      </c>
      <c r="N628" s="1876" t="s">
        <v>359</v>
      </c>
      <c r="O628" s="1880">
        <v>46675</v>
      </c>
      <c r="P628" s="1875" t="s">
        <v>360</v>
      </c>
      <c r="Q628" s="1875" t="s">
        <v>1161</v>
      </c>
      <c r="R628" s="1875" t="s">
        <v>1025</v>
      </c>
      <c r="S628" s="1876" t="s">
        <v>361</v>
      </c>
      <c r="T628" s="1879" t="s">
        <v>1026</v>
      </c>
      <c r="U628" s="1876" t="s">
        <v>360</v>
      </c>
      <c r="V628" s="1876" t="s">
        <v>377</v>
      </c>
      <c r="W628" s="1876" t="s">
        <v>360</v>
      </c>
      <c r="X628" s="1876" t="s">
        <v>378</v>
      </c>
      <c r="Y628" s="1876" t="s">
        <v>364</v>
      </c>
      <c r="Z628" s="1876" t="s">
        <v>154</v>
      </c>
      <c r="AA628" s="1876" t="s">
        <v>154</v>
      </c>
      <c r="AB628" s="1876" t="s">
        <v>154</v>
      </c>
      <c r="AC628" s="1876" t="s">
        <v>154</v>
      </c>
      <c r="AD628" s="1876" t="s">
        <v>154</v>
      </c>
      <c r="AE628" s="1876" t="s">
        <v>154</v>
      </c>
      <c r="AF628" s="1876" t="s">
        <v>359</v>
      </c>
      <c r="AG628" s="1875" t="s">
        <v>1027</v>
      </c>
      <c r="AH628" s="1876" t="s">
        <v>380</v>
      </c>
      <c r="AI628" s="1876" t="s">
        <v>240</v>
      </c>
      <c r="AJ628" s="1876" t="s">
        <v>367</v>
      </c>
      <c r="AK628" s="1875" t="s">
        <v>381</v>
      </c>
      <c r="AL628" s="1876" t="s">
        <v>360</v>
      </c>
      <c r="AM628" s="1875" t="s">
        <v>154</v>
      </c>
    </row>
    <row r="629" spans="1:39" ht="66">
      <c r="A629" s="1875" t="s">
        <v>351</v>
      </c>
      <c r="B629" s="1875" t="s">
        <v>1162</v>
      </c>
      <c r="C629" s="1875" t="s">
        <v>1024</v>
      </c>
      <c r="D629" s="1876" t="s">
        <v>154</v>
      </c>
      <c r="E629" s="1876" t="s">
        <v>371</v>
      </c>
      <c r="F629" s="1876" t="s">
        <v>355</v>
      </c>
      <c r="G629" s="1876" t="s">
        <v>356</v>
      </c>
      <c r="H629" s="1877">
        <v>1677.8745799999999</v>
      </c>
      <c r="I629" s="1877">
        <v>1500</v>
      </c>
      <c r="J629" s="1876" t="s">
        <v>357</v>
      </c>
      <c r="K629" s="1878">
        <v>44830</v>
      </c>
      <c r="L629" s="1876" t="s">
        <v>372</v>
      </c>
      <c r="M629" s="1878" t="s">
        <v>373</v>
      </c>
      <c r="N629" s="1876" t="s">
        <v>359</v>
      </c>
      <c r="O629" s="1880">
        <v>46675</v>
      </c>
      <c r="P629" s="1875" t="s">
        <v>360</v>
      </c>
      <c r="Q629" s="1875" t="s">
        <v>399</v>
      </c>
      <c r="R629" s="1875" t="s">
        <v>1025</v>
      </c>
      <c r="S629" s="1876" t="s">
        <v>361</v>
      </c>
      <c r="T629" s="1879" t="s">
        <v>1026</v>
      </c>
      <c r="U629" s="1876" t="s">
        <v>360</v>
      </c>
      <c r="V629" s="1876" t="s">
        <v>377</v>
      </c>
      <c r="W629" s="1876" t="s">
        <v>360</v>
      </c>
      <c r="X629" s="1876" t="s">
        <v>378</v>
      </c>
      <c r="Y629" s="1876" t="s">
        <v>364</v>
      </c>
      <c r="Z629" s="1876" t="s">
        <v>154</v>
      </c>
      <c r="AA629" s="1876" t="s">
        <v>154</v>
      </c>
      <c r="AB629" s="1876" t="s">
        <v>154</v>
      </c>
      <c r="AC629" s="1876" t="s">
        <v>154</v>
      </c>
      <c r="AD629" s="1876" t="s">
        <v>154</v>
      </c>
      <c r="AE629" s="1876" t="s">
        <v>154</v>
      </c>
      <c r="AF629" s="1876" t="s">
        <v>359</v>
      </c>
      <c r="AG629" s="1875" t="s">
        <v>1027</v>
      </c>
      <c r="AH629" s="1876" t="s">
        <v>380</v>
      </c>
      <c r="AI629" s="1876" t="s">
        <v>240</v>
      </c>
      <c r="AJ629" s="1876" t="s">
        <v>367</v>
      </c>
      <c r="AK629" s="1875" t="s">
        <v>381</v>
      </c>
      <c r="AL629" s="1876" t="s">
        <v>360</v>
      </c>
      <c r="AM629" s="1875" t="s">
        <v>154</v>
      </c>
    </row>
    <row r="630" spans="1:39" ht="66">
      <c r="A630" s="1875" t="s">
        <v>351</v>
      </c>
      <c r="B630" s="1875" t="s">
        <v>1163</v>
      </c>
      <c r="C630" s="1875" t="s">
        <v>1024</v>
      </c>
      <c r="D630" s="1876" t="s">
        <v>154</v>
      </c>
      <c r="E630" s="1876" t="s">
        <v>371</v>
      </c>
      <c r="F630" s="1876" t="s">
        <v>355</v>
      </c>
      <c r="G630" s="1876" t="s">
        <v>356</v>
      </c>
      <c r="H630" s="1877">
        <v>335.57492000000002</v>
      </c>
      <c r="I630" s="1877">
        <v>300</v>
      </c>
      <c r="J630" s="1876" t="s">
        <v>357</v>
      </c>
      <c r="K630" s="1878">
        <v>44830</v>
      </c>
      <c r="L630" s="1876" t="s">
        <v>372</v>
      </c>
      <c r="M630" s="1878" t="s">
        <v>373</v>
      </c>
      <c r="N630" s="1876" t="s">
        <v>359</v>
      </c>
      <c r="O630" s="1880">
        <v>46675</v>
      </c>
      <c r="P630" s="1875" t="s">
        <v>360</v>
      </c>
      <c r="Q630" s="1875" t="s">
        <v>531</v>
      </c>
      <c r="R630" s="1875" t="s">
        <v>1025</v>
      </c>
      <c r="S630" s="1876" t="s">
        <v>361</v>
      </c>
      <c r="T630" s="1879" t="s">
        <v>1026</v>
      </c>
      <c r="U630" s="1876" t="s">
        <v>360</v>
      </c>
      <c r="V630" s="1876" t="s">
        <v>377</v>
      </c>
      <c r="W630" s="1876" t="s">
        <v>360</v>
      </c>
      <c r="X630" s="1876" t="s">
        <v>378</v>
      </c>
      <c r="Y630" s="1876" t="s">
        <v>364</v>
      </c>
      <c r="Z630" s="1876" t="s">
        <v>154</v>
      </c>
      <c r="AA630" s="1876" t="s">
        <v>154</v>
      </c>
      <c r="AB630" s="1876" t="s">
        <v>154</v>
      </c>
      <c r="AC630" s="1876" t="s">
        <v>154</v>
      </c>
      <c r="AD630" s="1876" t="s">
        <v>154</v>
      </c>
      <c r="AE630" s="1876" t="s">
        <v>154</v>
      </c>
      <c r="AF630" s="1876" t="s">
        <v>359</v>
      </c>
      <c r="AG630" s="1875" t="s">
        <v>1027</v>
      </c>
      <c r="AH630" s="1876" t="s">
        <v>380</v>
      </c>
      <c r="AI630" s="1876" t="s">
        <v>240</v>
      </c>
      <c r="AJ630" s="1876" t="s">
        <v>367</v>
      </c>
      <c r="AK630" s="1875" t="s">
        <v>381</v>
      </c>
      <c r="AL630" s="1876" t="s">
        <v>360</v>
      </c>
      <c r="AM630" s="1875" t="s">
        <v>154</v>
      </c>
    </row>
    <row r="631" spans="1:39" ht="66">
      <c r="A631" s="1875" t="s">
        <v>351</v>
      </c>
      <c r="B631" s="1875" t="s">
        <v>1164</v>
      </c>
      <c r="C631" s="1875" t="s">
        <v>1024</v>
      </c>
      <c r="D631" s="1876" t="s">
        <v>154</v>
      </c>
      <c r="E631" s="1876" t="s">
        <v>371</v>
      </c>
      <c r="F631" s="1876" t="s">
        <v>355</v>
      </c>
      <c r="G631" s="1876" t="s">
        <v>356</v>
      </c>
      <c r="H631" s="1877">
        <v>23154.6692</v>
      </c>
      <c r="I631" s="1877">
        <v>20700</v>
      </c>
      <c r="J631" s="1876" t="s">
        <v>357</v>
      </c>
      <c r="K631" s="1878">
        <v>44830</v>
      </c>
      <c r="L631" s="1876" t="s">
        <v>372</v>
      </c>
      <c r="M631" s="1878" t="s">
        <v>373</v>
      </c>
      <c r="N631" s="1876" t="s">
        <v>359</v>
      </c>
      <c r="O631" s="1880">
        <v>46675</v>
      </c>
      <c r="P631" s="1875" t="s">
        <v>360</v>
      </c>
      <c r="Q631" s="1875" t="s">
        <v>1165</v>
      </c>
      <c r="R631" s="1875" t="s">
        <v>1025</v>
      </c>
      <c r="S631" s="1876" t="s">
        <v>361</v>
      </c>
      <c r="T631" s="1879" t="s">
        <v>1026</v>
      </c>
      <c r="U631" s="1876" t="s">
        <v>360</v>
      </c>
      <c r="V631" s="1876" t="s">
        <v>377</v>
      </c>
      <c r="W631" s="1876" t="s">
        <v>360</v>
      </c>
      <c r="X631" s="1876" t="s">
        <v>378</v>
      </c>
      <c r="Y631" s="1876" t="s">
        <v>364</v>
      </c>
      <c r="Z631" s="1876" t="s">
        <v>154</v>
      </c>
      <c r="AA631" s="1876" t="s">
        <v>154</v>
      </c>
      <c r="AB631" s="1876" t="s">
        <v>154</v>
      </c>
      <c r="AC631" s="1876" t="s">
        <v>154</v>
      </c>
      <c r="AD631" s="1876" t="s">
        <v>154</v>
      </c>
      <c r="AE631" s="1876" t="s">
        <v>154</v>
      </c>
      <c r="AF631" s="1876" t="s">
        <v>359</v>
      </c>
      <c r="AG631" s="1875" t="s">
        <v>1027</v>
      </c>
      <c r="AH631" s="1876" t="s">
        <v>380</v>
      </c>
      <c r="AI631" s="1876" t="s">
        <v>240</v>
      </c>
      <c r="AJ631" s="1876" t="s">
        <v>367</v>
      </c>
      <c r="AK631" s="1875" t="s">
        <v>381</v>
      </c>
      <c r="AL631" s="1876" t="s">
        <v>360</v>
      </c>
      <c r="AM631" s="1875" t="s">
        <v>154</v>
      </c>
    </row>
    <row r="632" spans="1:39" ht="66">
      <c r="A632" s="1875" t="s">
        <v>351</v>
      </c>
      <c r="B632" s="1875" t="s">
        <v>1166</v>
      </c>
      <c r="C632" s="1875" t="s">
        <v>1024</v>
      </c>
      <c r="D632" s="1876" t="s">
        <v>154</v>
      </c>
      <c r="E632" s="1876" t="s">
        <v>371</v>
      </c>
      <c r="F632" s="1876" t="s">
        <v>355</v>
      </c>
      <c r="G632" s="1876" t="s">
        <v>356</v>
      </c>
      <c r="H632" s="1877">
        <v>66108.258440000005</v>
      </c>
      <c r="I632" s="1877">
        <v>59100</v>
      </c>
      <c r="J632" s="1876" t="s">
        <v>357</v>
      </c>
      <c r="K632" s="1878">
        <v>44830</v>
      </c>
      <c r="L632" s="1876" t="s">
        <v>372</v>
      </c>
      <c r="M632" s="1878" t="s">
        <v>373</v>
      </c>
      <c r="N632" s="1876" t="s">
        <v>359</v>
      </c>
      <c r="O632" s="1880">
        <v>46675</v>
      </c>
      <c r="P632" s="1875" t="s">
        <v>360</v>
      </c>
      <c r="Q632" s="1875" t="s">
        <v>1167</v>
      </c>
      <c r="R632" s="1875" t="s">
        <v>1025</v>
      </c>
      <c r="S632" s="1876" t="s">
        <v>361</v>
      </c>
      <c r="T632" s="1879" t="s">
        <v>1026</v>
      </c>
      <c r="U632" s="1876" t="s">
        <v>360</v>
      </c>
      <c r="V632" s="1876" t="s">
        <v>377</v>
      </c>
      <c r="W632" s="1876" t="s">
        <v>360</v>
      </c>
      <c r="X632" s="1876" t="s">
        <v>378</v>
      </c>
      <c r="Y632" s="1876" t="s">
        <v>364</v>
      </c>
      <c r="Z632" s="1876" t="s">
        <v>154</v>
      </c>
      <c r="AA632" s="1876" t="s">
        <v>154</v>
      </c>
      <c r="AB632" s="1876" t="s">
        <v>154</v>
      </c>
      <c r="AC632" s="1876" t="s">
        <v>154</v>
      </c>
      <c r="AD632" s="1876" t="s">
        <v>154</v>
      </c>
      <c r="AE632" s="1876" t="s">
        <v>154</v>
      </c>
      <c r="AF632" s="1876" t="s">
        <v>359</v>
      </c>
      <c r="AG632" s="1875" t="s">
        <v>1027</v>
      </c>
      <c r="AH632" s="1876" t="s">
        <v>380</v>
      </c>
      <c r="AI632" s="1876" t="s">
        <v>240</v>
      </c>
      <c r="AJ632" s="1876" t="s">
        <v>367</v>
      </c>
      <c r="AK632" s="1875" t="s">
        <v>381</v>
      </c>
      <c r="AL632" s="1876" t="s">
        <v>360</v>
      </c>
      <c r="AM632" s="1875" t="s">
        <v>154</v>
      </c>
    </row>
    <row r="633" spans="1:39" ht="66">
      <c r="A633" s="1875" t="s">
        <v>351</v>
      </c>
      <c r="B633" s="1875" t="s">
        <v>1168</v>
      </c>
      <c r="C633" s="1875" t="s">
        <v>1024</v>
      </c>
      <c r="D633" s="1876" t="s">
        <v>154</v>
      </c>
      <c r="E633" s="1876" t="s">
        <v>371</v>
      </c>
      <c r="F633" s="1876" t="s">
        <v>355</v>
      </c>
      <c r="G633" s="1876" t="s">
        <v>356</v>
      </c>
      <c r="H633" s="1877">
        <v>39262.265169999999</v>
      </c>
      <c r="I633" s="1877">
        <v>35100</v>
      </c>
      <c r="J633" s="1876" t="s">
        <v>357</v>
      </c>
      <c r="K633" s="1878">
        <v>44830</v>
      </c>
      <c r="L633" s="1876" t="s">
        <v>372</v>
      </c>
      <c r="M633" s="1878" t="s">
        <v>373</v>
      </c>
      <c r="N633" s="1876" t="s">
        <v>359</v>
      </c>
      <c r="O633" s="1880">
        <v>46675</v>
      </c>
      <c r="P633" s="1875" t="s">
        <v>360</v>
      </c>
      <c r="Q633" s="1875" t="s">
        <v>1169</v>
      </c>
      <c r="R633" s="1875" t="s">
        <v>1025</v>
      </c>
      <c r="S633" s="1876" t="s">
        <v>361</v>
      </c>
      <c r="T633" s="1879" t="s">
        <v>1026</v>
      </c>
      <c r="U633" s="1876" t="s">
        <v>360</v>
      </c>
      <c r="V633" s="1876" t="s">
        <v>377</v>
      </c>
      <c r="W633" s="1876" t="s">
        <v>360</v>
      </c>
      <c r="X633" s="1876" t="s">
        <v>378</v>
      </c>
      <c r="Y633" s="1876" t="s">
        <v>364</v>
      </c>
      <c r="Z633" s="1876" t="s">
        <v>154</v>
      </c>
      <c r="AA633" s="1876" t="s">
        <v>154</v>
      </c>
      <c r="AB633" s="1876" t="s">
        <v>154</v>
      </c>
      <c r="AC633" s="1876" t="s">
        <v>154</v>
      </c>
      <c r="AD633" s="1876" t="s">
        <v>154</v>
      </c>
      <c r="AE633" s="1876" t="s">
        <v>154</v>
      </c>
      <c r="AF633" s="1876" t="s">
        <v>359</v>
      </c>
      <c r="AG633" s="1875" t="s">
        <v>1027</v>
      </c>
      <c r="AH633" s="1876" t="s">
        <v>380</v>
      </c>
      <c r="AI633" s="1876" t="s">
        <v>240</v>
      </c>
      <c r="AJ633" s="1876" t="s">
        <v>367</v>
      </c>
      <c r="AK633" s="1875" t="s">
        <v>381</v>
      </c>
      <c r="AL633" s="1876" t="s">
        <v>360</v>
      </c>
      <c r="AM633" s="1875" t="s">
        <v>154</v>
      </c>
    </row>
    <row r="634" spans="1:39" ht="66">
      <c r="A634" s="1875" t="s">
        <v>351</v>
      </c>
      <c r="B634" s="1875" t="s">
        <v>1170</v>
      </c>
      <c r="C634" s="1875" t="s">
        <v>1024</v>
      </c>
      <c r="D634" s="1876" t="s">
        <v>154</v>
      </c>
      <c r="E634" s="1876" t="s">
        <v>371</v>
      </c>
      <c r="F634" s="1876" t="s">
        <v>355</v>
      </c>
      <c r="G634" s="1876" t="s">
        <v>356</v>
      </c>
      <c r="H634" s="1877">
        <v>8389.3729000000003</v>
      </c>
      <c r="I634" s="1877">
        <v>7500</v>
      </c>
      <c r="J634" s="1876" t="s">
        <v>357</v>
      </c>
      <c r="K634" s="1878">
        <v>44830</v>
      </c>
      <c r="L634" s="1876" t="s">
        <v>372</v>
      </c>
      <c r="M634" s="1878" t="s">
        <v>373</v>
      </c>
      <c r="N634" s="1876" t="s">
        <v>359</v>
      </c>
      <c r="O634" s="1880">
        <v>46675</v>
      </c>
      <c r="P634" s="1875" t="s">
        <v>360</v>
      </c>
      <c r="Q634" s="1875" t="s">
        <v>402</v>
      </c>
      <c r="R634" s="1875" t="s">
        <v>1025</v>
      </c>
      <c r="S634" s="1876" t="s">
        <v>361</v>
      </c>
      <c r="T634" s="1879" t="s">
        <v>1026</v>
      </c>
      <c r="U634" s="1876" t="s">
        <v>360</v>
      </c>
      <c r="V634" s="1876" t="s">
        <v>377</v>
      </c>
      <c r="W634" s="1876" t="s">
        <v>360</v>
      </c>
      <c r="X634" s="1876" t="s">
        <v>378</v>
      </c>
      <c r="Y634" s="1876" t="s">
        <v>364</v>
      </c>
      <c r="Z634" s="1876" t="s">
        <v>154</v>
      </c>
      <c r="AA634" s="1876" t="s">
        <v>154</v>
      </c>
      <c r="AB634" s="1876" t="s">
        <v>154</v>
      </c>
      <c r="AC634" s="1876" t="s">
        <v>154</v>
      </c>
      <c r="AD634" s="1876" t="s">
        <v>154</v>
      </c>
      <c r="AE634" s="1876" t="s">
        <v>154</v>
      </c>
      <c r="AF634" s="1876" t="s">
        <v>359</v>
      </c>
      <c r="AG634" s="1875" t="s">
        <v>1027</v>
      </c>
      <c r="AH634" s="1876" t="s">
        <v>380</v>
      </c>
      <c r="AI634" s="1876" t="s">
        <v>240</v>
      </c>
      <c r="AJ634" s="1876" t="s">
        <v>367</v>
      </c>
      <c r="AK634" s="1875" t="s">
        <v>381</v>
      </c>
      <c r="AL634" s="1876" t="s">
        <v>360</v>
      </c>
      <c r="AM634" s="1875" t="s">
        <v>154</v>
      </c>
    </row>
    <row r="635" spans="1:39" ht="66">
      <c r="A635" s="1875" t="s">
        <v>351</v>
      </c>
      <c r="B635" s="1875" t="s">
        <v>1171</v>
      </c>
      <c r="C635" s="1875" t="s">
        <v>1024</v>
      </c>
      <c r="D635" s="1876" t="s">
        <v>154</v>
      </c>
      <c r="E635" s="1876" t="s">
        <v>371</v>
      </c>
      <c r="F635" s="1876" t="s">
        <v>355</v>
      </c>
      <c r="G635" s="1876" t="s">
        <v>356</v>
      </c>
      <c r="H635" s="1877">
        <v>335.57492000000002</v>
      </c>
      <c r="I635" s="1877">
        <v>300</v>
      </c>
      <c r="J635" s="1876" t="s">
        <v>357</v>
      </c>
      <c r="K635" s="1878">
        <v>44830</v>
      </c>
      <c r="L635" s="1876" t="s">
        <v>372</v>
      </c>
      <c r="M635" s="1878" t="s">
        <v>373</v>
      </c>
      <c r="N635" s="1876" t="s">
        <v>359</v>
      </c>
      <c r="O635" s="1880">
        <v>46675</v>
      </c>
      <c r="P635" s="1875" t="s">
        <v>360</v>
      </c>
      <c r="Q635" s="1875" t="s">
        <v>531</v>
      </c>
      <c r="R635" s="1875" t="s">
        <v>1025</v>
      </c>
      <c r="S635" s="1876" t="s">
        <v>361</v>
      </c>
      <c r="T635" s="1879" t="s">
        <v>1026</v>
      </c>
      <c r="U635" s="1876" t="s">
        <v>360</v>
      </c>
      <c r="V635" s="1876" t="s">
        <v>377</v>
      </c>
      <c r="W635" s="1876" t="s">
        <v>360</v>
      </c>
      <c r="X635" s="1876" t="s">
        <v>378</v>
      </c>
      <c r="Y635" s="1876" t="s">
        <v>364</v>
      </c>
      <c r="Z635" s="1876" t="s">
        <v>154</v>
      </c>
      <c r="AA635" s="1876" t="s">
        <v>154</v>
      </c>
      <c r="AB635" s="1876" t="s">
        <v>154</v>
      </c>
      <c r="AC635" s="1876" t="s">
        <v>154</v>
      </c>
      <c r="AD635" s="1876" t="s">
        <v>154</v>
      </c>
      <c r="AE635" s="1876" t="s">
        <v>154</v>
      </c>
      <c r="AF635" s="1876" t="s">
        <v>359</v>
      </c>
      <c r="AG635" s="1875" t="s">
        <v>1027</v>
      </c>
      <c r="AH635" s="1876" t="s">
        <v>380</v>
      </c>
      <c r="AI635" s="1876" t="s">
        <v>240</v>
      </c>
      <c r="AJ635" s="1876" t="s">
        <v>367</v>
      </c>
      <c r="AK635" s="1875" t="s">
        <v>381</v>
      </c>
      <c r="AL635" s="1876" t="s">
        <v>360</v>
      </c>
      <c r="AM635" s="1875" t="s">
        <v>154</v>
      </c>
    </row>
    <row r="636" spans="1:39" ht="66">
      <c r="A636" s="1875" t="s">
        <v>351</v>
      </c>
      <c r="B636" s="1875" t="s">
        <v>1172</v>
      </c>
      <c r="C636" s="1875" t="s">
        <v>1024</v>
      </c>
      <c r="D636" s="1876" t="s">
        <v>154</v>
      </c>
      <c r="E636" s="1876" t="s">
        <v>371</v>
      </c>
      <c r="F636" s="1876" t="s">
        <v>355</v>
      </c>
      <c r="G636" s="1876" t="s">
        <v>356</v>
      </c>
      <c r="H636" s="1877">
        <v>4362.4739099999997</v>
      </c>
      <c r="I636" s="1877">
        <v>3900</v>
      </c>
      <c r="J636" s="1876" t="s">
        <v>357</v>
      </c>
      <c r="K636" s="1878">
        <v>44830</v>
      </c>
      <c r="L636" s="1876" t="s">
        <v>372</v>
      </c>
      <c r="M636" s="1878" t="s">
        <v>373</v>
      </c>
      <c r="N636" s="1876" t="s">
        <v>359</v>
      </c>
      <c r="O636" s="1880">
        <v>46675</v>
      </c>
      <c r="P636" s="1875" t="s">
        <v>360</v>
      </c>
      <c r="Q636" s="1875" t="s">
        <v>606</v>
      </c>
      <c r="R636" s="1875" t="s">
        <v>1025</v>
      </c>
      <c r="S636" s="1876" t="s">
        <v>361</v>
      </c>
      <c r="T636" s="1879" t="s">
        <v>1026</v>
      </c>
      <c r="U636" s="1876" t="s">
        <v>360</v>
      </c>
      <c r="V636" s="1876" t="s">
        <v>377</v>
      </c>
      <c r="W636" s="1876" t="s">
        <v>360</v>
      </c>
      <c r="X636" s="1876" t="s">
        <v>378</v>
      </c>
      <c r="Y636" s="1876" t="s">
        <v>364</v>
      </c>
      <c r="Z636" s="1876" t="s">
        <v>154</v>
      </c>
      <c r="AA636" s="1876" t="s">
        <v>154</v>
      </c>
      <c r="AB636" s="1876" t="s">
        <v>154</v>
      </c>
      <c r="AC636" s="1876" t="s">
        <v>154</v>
      </c>
      <c r="AD636" s="1876" t="s">
        <v>154</v>
      </c>
      <c r="AE636" s="1876" t="s">
        <v>154</v>
      </c>
      <c r="AF636" s="1876" t="s">
        <v>359</v>
      </c>
      <c r="AG636" s="1875" t="s">
        <v>1027</v>
      </c>
      <c r="AH636" s="1876" t="s">
        <v>380</v>
      </c>
      <c r="AI636" s="1876" t="s">
        <v>240</v>
      </c>
      <c r="AJ636" s="1876" t="s">
        <v>367</v>
      </c>
      <c r="AK636" s="1875" t="s">
        <v>381</v>
      </c>
      <c r="AL636" s="1876" t="s">
        <v>360</v>
      </c>
      <c r="AM636" s="1875" t="s">
        <v>154</v>
      </c>
    </row>
    <row r="637" spans="1:39" ht="66">
      <c r="A637" s="1875" t="s">
        <v>351</v>
      </c>
      <c r="B637" s="1875" t="s">
        <v>1173</v>
      </c>
      <c r="C637" s="1875" t="s">
        <v>1024</v>
      </c>
      <c r="D637" s="1876" t="s">
        <v>154</v>
      </c>
      <c r="E637" s="1876" t="s">
        <v>371</v>
      </c>
      <c r="F637" s="1876" t="s">
        <v>355</v>
      </c>
      <c r="G637" s="1876" t="s">
        <v>356</v>
      </c>
      <c r="H637" s="1877">
        <v>2013.4494999999999</v>
      </c>
      <c r="I637" s="1877">
        <v>1800</v>
      </c>
      <c r="J637" s="1876" t="s">
        <v>357</v>
      </c>
      <c r="K637" s="1878">
        <v>44830</v>
      </c>
      <c r="L637" s="1876" t="s">
        <v>372</v>
      </c>
      <c r="M637" s="1878" t="s">
        <v>373</v>
      </c>
      <c r="N637" s="1876" t="s">
        <v>359</v>
      </c>
      <c r="O637" s="1880">
        <v>46675</v>
      </c>
      <c r="P637" s="1875" t="s">
        <v>360</v>
      </c>
      <c r="Q637" s="1875" t="s">
        <v>529</v>
      </c>
      <c r="R637" s="1875" t="s">
        <v>1025</v>
      </c>
      <c r="S637" s="1876" t="s">
        <v>361</v>
      </c>
      <c r="T637" s="1879" t="s">
        <v>1026</v>
      </c>
      <c r="U637" s="1876" t="s">
        <v>360</v>
      </c>
      <c r="V637" s="1876" t="s">
        <v>377</v>
      </c>
      <c r="W637" s="1876" t="s">
        <v>360</v>
      </c>
      <c r="X637" s="1876" t="s">
        <v>378</v>
      </c>
      <c r="Y637" s="1876" t="s">
        <v>364</v>
      </c>
      <c r="Z637" s="1876" t="s">
        <v>154</v>
      </c>
      <c r="AA637" s="1876" t="s">
        <v>154</v>
      </c>
      <c r="AB637" s="1876" t="s">
        <v>154</v>
      </c>
      <c r="AC637" s="1876" t="s">
        <v>154</v>
      </c>
      <c r="AD637" s="1876" t="s">
        <v>154</v>
      </c>
      <c r="AE637" s="1876" t="s">
        <v>154</v>
      </c>
      <c r="AF637" s="1876" t="s">
        <v>359</v>
      </c>
      <c r="AG637" s="1875" t="s">
        <v>1027</v>
      </c>
      <c r="AH637" s="1876" t="s">
        <v>380</v>
      </c>
      <c r="AI637" s="1876" t="s">
        <v>240</v>
      </c>
      <c r="AJ637" s="1876" t="s">
        <v>367</v>
      </c>
      <c r="AK637" s="1875" t="s">
        <v>381</v>
      </c>
      <c r="AL637" s="1876" t="s">
        <v>360</v>
      </c>
      <c r="AM637" s="1875" t="s">
        <v>154</v>
      </c>
    </row>
    <row r="638" spans="1:39" ht="66">
      <c r="A638" s="1875" t="s">
        <v>351</v>
      </c>
      <c r="B638" s="1875" t="s">
        <v>1174</v>
      </c>
      <c r="C638" s="1875" t="s">
        <v>1024</v>
      </c>
      <c r="D638" s="1876" t="s">
        <v>154</v>
      </c>
      <c r="E638" s="1876" t="s">
        <v>371</v>
      </c>
      <c r="F638" s="1876" t="s">
        <v>355</v>
      </c>
      <c r="G638" s="1876" t="s">
        <v>356</v>
      </c>
      <c r="H638" s="1877">
        <v>3020.1742399999998</v>
      </c>
      <c r="I638" s="1877">
        <v>2700</v>
      </c>
      <c r="J638" s="1876" t="s">
        <v>357</v>
      </c>
      <c r="K638" s="1878">
        <v>44830</v>
      </c>
      <c r="L638" s="1876" t="s">
        <v>372</v>
      </c>
      <c r="M638" s="1878" t="s">
        <v>373</v>
      </c>
      <c r="N638" s="1876" t="s">
        <v>359</v>
      </c>
      <c r="O638" s="1880">
        <v>46675</v>
      </c>
      <c r="P638" s="1875" t="s">
        <v>360</v>
      </c>
      <c r="Q638" s="1875" t="s">
        <v>1175</v>
      </c>
      <c r="R638" s="1875" t="s">
        <v>1025</v>
      </c>
      <c r="S638" s="1876" t="s">
        <v>361</v>
      </c>
      <c r="T638" s="1879" t="s">
        <v>1026</v>
      </c>
      <c r="U638" s="1876" t="s">
        <v>360</v>
      </c>
      <c r="V638" s="1876" t="s">
        <v>377</v>
      </c>
      <c r="W638" s="1876" t="s">
        <v>360</v>
      </c>
      <c r="X638" s="1876" t="s">
        <v>378</v>
      </c>
      <c r="Y638" s="1876" t="s">
        <v>364</v>
      </c>
      <c r="Z638" s="1876" t="s">
        <v>154</v>
      </c>
      <c r="AA638" s="1876" t="s">
        <v>154</v>
      </c>
      <c r="AB638" s="1876" t="s">
        <v>154</v>
      </c>
      <c r="AC638" s="1876" t="s">
        <v>154</v>
      </c>
      <c r="AD638" s="1876" t="s">
        <v>154</v>
      </c>
      <c r="AE638" s="1876" t="s">
        <v>154</v>
      </c>
      <c r="AF638" s="1876" t="s">
        <v>359</v>
      </c>
      <c r="AG638" s="1875" t="s">
        <v>1027</v>
      </c>
      <c r="AH638" s="1876" t="s">
        <v>380</v>
      </c>
      <c r="AI638" s="1876" t="s">
        <v>240</v>
      </c>
      <c r="AJ638" s="1876" t="s">
        <v>367</v>
      </c>
      <c r="AK638" s="1875" t="s">
        <v>381</v>
      </c>
      <c r="AL638" s="1876" t="s">
        <v>360</v>
      </c>
      <c r="AM638" s="1875" t="s">
        <v>154</v>
      </c>
    </row>
    <row r="639" spans="1:39" ht="66">
      <c r="A639" s="1875" t="s">
        <v>351</v>
      </c>
      <c r="B639" s="1875" t="s">
        <v>1176</v>
      </c>
      <c r="C639" s="1875" t="s">
        <v>1024</v>
      </c>
      <c r="D639" s="1876" t="s">
        <v>154</v>
      </c>
      <c r="E639" s="1876" t="s">
        <v>371</v>
      </c>
      <c r="F639" s="1876" t="s">
        <v>355</v>
      </c>
      <c r="G639" s="1876" t="s">
        <v>356</v>
      </c>
      <c r="H639" s="1877">
        <v>20134.49496</v>
      </c>
      <c r="I639" s="1877">
        <v>18000</v>
      </c>
      <c r="J639" s="1876" t="s">
        <v>357</v>
      </c>
      <c r="K639" s="1878">
        <v>44830</v>
      </c>
      <c r="L639" s="1876" t="s">
        <v>372</v>
      </c>
      <c r="M639" s="1878" t="s">
        <v>373</v>
      </c>
      <c r="N639" s="1876" t="s">
        <v>359</v>
      </c>
      <c r="O639" s="1880">
        <v>46675</v>
      </c>
      <c r="P639" s="1875" t="s">
        <v>360</v>
      </c>
      <c r="Q639" s="1875" t="s">
        <v>641</v>
      </c>
      <c r="R639" s="1875" t="s">
        <v>1025</v>
      </c>
      <c r="S639" s="1876" t="s">
        <v>361</v>
      </c>
      <c r="T639" s="1879" t="s">
        <v>1026</v>
      </c>
      <c r="U639" s="1876" t="s">
        <v>360</v>
      </c>
      <c r="V639" s="1876" t="s">
        <v>377</v>
      </c>
      <c r="W639" s="1876" t="s">
        <v>360</v>
      </c>
      <c r="X639" s="1876" t="s">
        <v>378</v>
      </c>
      <c r="Y639" s="1876" t="s">
        <v>364</v>
      </c>
      <c r="Z639" s="1876" t="s">
        <v>154</v>
      </c>
      <c r="AA639" s="1876" t="s">
        <v>154</v>
      </c>
      <c r="AB639" s="1876" t="s">
        <v>154</v>
      </c>
      <c r="AC639" s="1876" t="s">
        <v>154</v>
      </c>
      <c r="AD639" s="1876" t="s">
        <v>154</v>
      </c>
      <c r="AE639" s="1876" t="s">
        <v>154</v>
      </c>
      <c r="AF639" s="1876" t="s">
        <v>359</v>
      </c>
      <c r="AG639" s="1875" t="s">
        <v>1027</v>
      </c>
      <c r="AH639" s="1876" t="s">
        <v>380</v>
      </c>
      <c r="AI639" s="1876" t="s">
        <v>240</v>
      </c>
      <c r="AJ639" s="1876" t="s">
        <v>367</v>
      </c>
      <c r="AK639" s="1875" t="s">
        <v>381</v>
      </c>
      <c r="AL639" s="1876" t="s">
        <v>360</v>
      </c>
      <c r="AM639" s="1875" t="s">
        <v>154</v>
      </c>
    </row>
    <row r="640" spans="1:39" ht="66">
      <c r="A640" s="1875" t="s">
        <v>351</v>
      </c>
      <c r="B640" s="1875" t="s">
        <v>1177</v>
      </c>
      <c r="C640" s="1875" t="s">
        <v>1024</v>
      </c>
      <c r="D640" s="1876" t="s">
        <v>154</v>
      </c>
      <c r="E640" s="1876" t="s">
        <v>371</v>
      </c>
      <c r="F640" s="1876" t="s">
        <v>355</v>
      </c>
      <c r="G640" s="1876" t="s">
        <v>356</v>
      </c>
      <c r="H640" s="1877">
        <v>3020.1742399999998</v>
      </c>
      <c r="I640" s="1877">
        <v>2700</v>
      </c>
      <c r="J640" s="1876" t="s">
        <v>357</v>
      </c>
      <c r="K640" s="1878">
        <v>44830</v>
      </c>
      <c r="L640" s="1876" t="s">
        <v>372</v>
      </c>
      <c r="M640" s="1878" t="s">
        <v>373</v>
      </c>
      <c r="N640" s="1876" t="s">
        <v>359</v>
      </c>
      <c r="O640" s="1880">
        <v>46675</v>
      </c>
      <c r="P640" s="1875" t="s">
        <v>360</v>
      </c>
      <c r="Q640" s="1875" t="s">
        <v>1175</v>
      </c>
      <c r="R640" s="1875" t="s">
        <v>1025</v>
      </c>
      <c r="S640" s="1876" t="s">
        <v>361</v>
      </c>
      <c r="T640" s="1879" t="s">
        <v>1026</v>
      </c>
      <c r="U640" s="1876" t="s">
        <v>360</v>
      </c>
      <c r="V640" s="1876" t="s">
        <v>377</v>
      </c>
      <c r="W640" s="1876" t="s">
        <v>360</v>
      </c>
      <c r="X640" s="1876" t="s">
        <v>378</v>
      </c>
      <c r="Y640" s="1876" t="s">
        <v>364</v>
      </c>
      <c r="Z640" s="1876" t="s">
        <v>154</v>
      </c>
      <c r="AA640" s="1876" t="s">
        <v>154</v>
      </c>
      <c r="AB640" s="1876" t="s">
        <v>154</v>
      </c>
      <c r="AC640" s="1876" t="s">
        <v>154</v>
      </c>
      <c r="AD640" s="1876" t="s">
        <v>154</v>
      </c>
      <c r="AE640" s="1876" t="s">
        <v>154</v>
      </c>
      <c r="AF640" s="1876" t="s">
        <v>359</v>
      </c>
      <c r="AG640" s="1875" t="s">
        <v>1027</v>
      </c>
      <c r="AH640" s="1876" t="s">
        <v>380</v>
      </c>
      <c r="AI640" s="1876" t="s">
        <v>240</v>
      </c>
      <c r="AJ640" s="1876" t="s">
        <v>367</v>
      </c>
      <c r="AK640" s="1875" t="s">
        <v>381</v>
      </c>
      <c r="AL640" s="1876" t="s">
        <v>360</v>
      </c>
      <c r="AM640" s="1875" t="s">
        <v>154</v>
      </c>
    </row>
    <row r="641" spans="1:39" ht="66">
      <c r="A641" s="1875" t="s">
        <v>351</v>
      </c>
      <c r="B641" s="1875" t="s">
        <v>1178</v>
      </c>
      <c r="C641" s="1875" t="s">
        <v>1024</v>
      </c>
      <c r="D641" s="1876" t="s">
        <v>154</v>
      </c>
      <c r="E641" s="1876" t="s">
        <v>371</v>
      </c>
      <c r="F641" s="1876" t="s">
        <v>355</v>
      </c>
      <c r="G641" s="1876" t="s">
        <v>356</v>
      </c>
      <c r="H641" s="1877">
        <v>6375.9233999999997</v>
      </c>
      <c r="I641" s="1877">
        <v>5700</v>
      </c>
      <c r="J641" s="1876" t="s">
        <v>357</v>
      </c>
      <c r="K641" s="1878">
        <v>44830</v>
      </c>
      <c r="L641" s="1876" t="s">
        <v>372</v>
      </c>
      <c r="M641" s="1878" t="s">
        <v>373</v>
      </c>
      <c r="N641" s="1876" t="s">
        <v>359</v>
      </c>
      <c r="O641" s="1880">
        <v>46675</v>
      </c>
      <c r="P641" s="1875" t="s">
        <v>360</v>
      </c>
      <c r="Q641" s="1875" t="s">
        <v>1070</v>
      </c>
      <c r="R641" s="1875" t="s">
        <v>1025</v>
      </c>
      <c r="S641" s="1876" t="s">
        <v>361</v>
      </c>
      <c r="T641" s="1879" t="s">
        <v>1026</v>
      </c>
      <c r="U641" s="1876" t="s">
        <v>360</v>
      </c>
      <c r="V641" s="1876" t="s">
        <v>377</v>
      </c>
      <c r="W641" s="1876" t="s">
        <v>360</v>
      </c>
      <c r="X641" s="1876" t="s">
        <v>378</v>
      </c>
      <c r="Y641" s="1876" t="s">
        <v>364</v>
      </c>
      <c r="Z641" s="1876" t="s">
        <v>154</v>
      </c>
      <c r="AA641" s="1876" t="s">
        <v>154</v>
      </c>
      <c r="AB641" s="1876" t="s">
        <v>154</v>
      </c>
      <c r="AC641" s="1876" t="s">
        <v>154</v>
      </c>
      <c r="AD641" s="1876" t="s">
        <v>154</v>
      </c>
      <c r="AE641" s="1876" t="s">
        <v>154</v>
      </c>
      <c r="AF641" s="1876" t="s">
        <v>359</v>
      </c>
      <c r="AG641" s="1875" t="s">
        <v>1027</v>
      </c>
      <c r="AH641" s="1876" t="s">
        <v>380</v>
      </c>
      <c r="AI641" s="1876" t="s">
        <v>240</v>
      </c>
      <c r="AJ641" s="1876" t="s">
        <v>367</v>
      </c>
      <c r="AK641" s="1875" t="s">
        <v>381</v>
      </c>
      <c r="AL641" s="1876" t="s">
        <v>360</v>
      </c>
      <c r="AM641" s="1875" t="s">
        <v>154</v>
      </c>
    </row>
    <row r="642" spans="1:39" ht="66">
      <c r="A642" s="1875" t="s">
        <v>351</v>
      </c>
      <c r="B642" s="1875" t="s">
        <v>1179</v>
      </c>
      <c r="C642" s="1875" t="s">
        <v>1024</v>
      </c>
      <c r="D642" s="1876" t="s">
        <v>154</v>
      </c>
      <c r="E642" s="1876" t="s">
        <v>371</v>
      </c>
      <c r="F642" s="1876" t="s">
        <v>355</v>
      </c>
      <c r="G642" s="1876" t="s">
        <v>356</v>
      </c>
      <c r="H642" s="1877">
        <v>3020.1742399999998</v>
      </c>
      <c r="I642" s="1877">
        <v>2700</v>
      </c>
      <c r="J642" s="1876" t="s">
        <v>357</v>
      </c>
      <c r="K642" s="1878">
        <v>44830</v>
      </c>
      <c r="L642" s="1876" t="s">
        <v>372</v>
      </c>
      <c r="M642" s="1878" t="s">
        <v>373</v>
      </c>
      <c r="N642" s="1876" t="s">
        <v>359</v>
      </c>
      <c r="O642" s="1880">
        <v>46675</v>
      </c>
      <c r="P642" s="1875" t="s">
        <v>360</v>
      </c>
      <c r="Q642" s="1875" t="s">
        <v>1175</v>
      </c>
      <c r="R642" s="1875" t="s">
        <v>1025</v>
      </c>
      <c r="S642" s="1876" t="s">
        <v>361</v>
      </c>
      <c r="T642" s="1879" t="s">
        <v>1026</v>
      </c>
      <c r="U642" s="1876" t="s">
        <v>360</v>
      </c>
      <c r="V642" s="1876" t="s">
        <v>377</v>
      </c>
      <c r="W642" s="1876" t="s">
        <v>360</v>
      </c>
      <c r="X642" s="1876" t="s">
        <v>378</v>
      </c>
      <c r="Y642" s="1876" t="s">
        <v>364</v>
      </c>
      <c r="Z642" s="1876" t="s">
        <v>154</v>
      </c>
      <c r="AA642" s="1876" t="s">
        <v>154</v>
      </c>
      <c r="AB642" s="1876" t="s">
        <v>154</v>
      </c>
      <c r="AC642" s="1876" t="s">
        <v>154</v>
      </c>
      <c r="AD642" s="1876" t="s">
        <v>154</v>
      </c>
      <c r="AE642" s="1876" t="s">
        <v>154</v>
      </c>
      <c r="AF642" s="1876" t="s">
        <v>359</v>
      </c>
      <c r="AG642" s="1875" t="s">
        <v>1027</v>
      </c>
      <c r="AH642" s="1876" t="s">
        <v>380</v>
      </c>
      <c r="AI642" s="1876" t="s">
        <v>240</v>
      </c>
      <c r="AJ642" s="1876" t="s">
        <v>367</v>
      </c>
      <c r="AK642" s="1875" t="s">
        <v>381</v>
      </c>
      <c r="AL642" s="1876" t="s">
        <v>360</v>
      </c>
      <c r="AM642" s="1875" t="s">
        <v>154</v>
      </c>
    </row>
    <row r="643" spans="1:39" ht="66">
      <c r="A643" s="1875" t="s">
        <v>351</v>
      </c>
      <c r="B643" s="1875" t="s">
        <v>1180</v>
      </c>
      <c r="C643" s="1875" t="s">
        <v>1024</v>
      </c>
      <c r="D643" s="1876" t="s">
        <v>154</v>
      </c>
      <c r="E643" s="1876" t="s">
        <v>371</v>
      </c>
      <c r="F643" s="1876" t="s">
        <v>355</v>
      </c>
      <c r="G643" s="1876" t="s">
        <v>356</v>
      </c>
      <c r="H643" s="1877">
        <v>6375.9233999999997</v>
      </c>
      <c r="I643" s="1877">
        <v>5700</v>
      </c>
      <c r="J643" s="1876" t="s">
        <v>357</v>
      </c>
      <c r="K643" s="1878">
        <v>44830</v>
      </c>
      <c r="L643" s="1876" t="s">
        <v>372</v>
      </c>
      <c r="M643" s="1878" t="s">
        <v>373</v>
      </c>
      <c r="N643" s="1876" t="s">
        <v>359</v>
      </c>
      <c r="O643" s="1880">
        <v>46675</v>
      </c>
      <c r="P643" s="1875" t="s">
        <v>360</v>
      </c>
      <c r="Q643" s="1875" t="s">
        <v>1070</v>
      </c>
      <c r="R643" s="1875" t="s">
        <v>1025</v>
      </c>
      <c r="S643" s="1876" t="s">
        <v>361</v>
      </c>
      <c r="T643" s="1879" t="s">
        <v>1026</v>
      </c>
      <c r="U643" s="1876" t="s">
        <v>360</v>
      </c>
      <c r="V643" s="1876" t="s">
        <v>377</v>
      </c>
      <c r="W643" s="1876" t="s">
        <v>360</v>
      </c>
      <c r="X643" s="1876" t="s">
        <v>378</v>
      </c>
      <c r="Y643" s="1876" t="s">
        <v>364</v>
      </c>
      <c r="Z643" s="1876" t="s">
        <v>154</v>
      </c>
      <c r="AA643" s="1876" t="s">
        <v>154</v>
      </c>
      <c r="AB643" s="1876" t="s">
        <v>154</v>
      </c>
      <c r="AC643" s="1876" t="s">
        <v>154</v>
      </c>
      <c r="AD643" s="1876" t="s">
        <v>154</v>
      </c>
      <c r="AE643" s="1876" t="s">
        <v>154</v>
      </c>
      <c r="AF643" s="1876" t="s">
        <v>359</v>
      </c>
      <c r="AG643" s="1875" t="s">
        <v>1027</v>
      </c>
      <c r="AH643" s="1876" t="s">
        <v>380</v>
      </c>
      <c r="AI643" s="1876" t="s">
        <v>240</v>
      </c>
      <c r="AJ643" s="1876" t="s">
        <v>367</v>
      </c>
      <c r="AK643" s="1875" t="s">
        <v>381</v>
      </c>
      <c r="AL643" s="1876" t="s">
        <v>360</v>
      </c>
      <c r="AM643" s="1875" t="s">
        <v>154</v>
      </c>
    </row>
    <row r="644" spans="1:39" ht="66">
      <c r="A644" s="1875" t="s">
        <v>351</v>
      </c>
      <c r="B644" s="1875" t="s">
        <v>1181</v>
      </c>
      <c r="C644" s="1875" t="s">
        <v>1024</v>
      </c>
      <c r="D644" s="1876" t="s">
        <v>154</v>
      </c>
      <c r="E644" s="1876" t="s">
        <v>371</v>
      </c>
      <c r="F644" s="1876" t="s">
        <v>355</v>
      </c>
      <c r="G644" s="1876" t="s">
        <v>356</v>
      </c>
      <c r="H644" s="1877">
        <v>3691.3240799999999</v>
      </c>
      <c r="I644" s="1877">
        <v>3300</v>
      </c>
      <c r="J644" s="1876" t="s">
        <v>357</v>
      </c>
      <c r="K644" s="1878">
        <v>44830</v>
      </c>
      <c r="L644" s="1876" t="s">
        <v>372</v>
      </c>
      <c r="M644" s="1878" t="s">
        <v>373</v>
      </c>
      <c r="N644" s="1876" t="s">
        <v>359</v>
      </c>
      <c r="O644" s="1880">
        <v>46675</v>
      </c>
      <c r="P644" s="1875" t="s">
        <v>360</v>
      </c>
      <c r="Q644" s="1875" t="s">
        <v>1182</v>
      </c>
      <c r="R644" s="1875" t="s">
        <v>1025</v>
      </c>
      <c r="S644" s="1876" t="s">
        <v>361</v>
      </c>
      <c r="T644" s="1879" t="s">
        <v>1026</v>
      </c>
      <c r="U644" s="1876" t="s">
        <v>360</v>
      </c>
      <c r="V644" s="1876" t="s">
        <v>377</v>
      </c>
      <c r="W644" s="1876" t="s">
        <v>360</v>
      </c>
      <c r="X644" s="1876" t="s">
        <v>378</v>
      </c>
      <c r="Y644" s="1876" t="s">
        <v>364</v>
      </c>
      <c r="Z644" s="1876" t="s">
        <v>154</v>
      </c>
      <c r="AA644" s="1876" t="s">
        <v>154</v>
      </c>
      <c r="AB644" s="1876" t="s">
        <v>154</v>
      </c>
      <c r="AC644" s="1876" t="s">
        <v>154</v>
      </c>
      <c r="AD644" s="1876" t="s">
        <v>154</v>
      </c>
      <c r="AE644" s="1876" t="s">
        <v>154</v>
      </c>
      <c r="AF644" s="1876" t="s">
        <v>359</v>
      </c>
      <c r="AG644" s="1875" t="s">
        <v>1027</v>
      </c>
      <c r="AH644" s="1876" t="s">
        <v>380</v>
      </c>
      <c r="AI644" s="1876" t="s">
        <v>240</v>
      </c>
      <c r="AJ644" s="1876" t="s">
        <v>367</v>
      </c>
      <c r="AK644" s="1875" t="s">
        <v>381</v>
      </c>
      <c r="AL644" s="1876" t="s">
        <v>360</v>
      </c>
      <c r="AM644" s="1875" t="s">
        <v>154</v>
      </c>
    </row>
    <row r="645" spans="1:39" ht="66">
      <c r="A645" s="1875" t="s">
        <v>351</v>
      </c>
      <c r="B645" s="1875" t="s">
        <v>1183</v>
      </c>
      <c r="C645" s="1875" t="s">
        <v>1024</v>
      </c>
      <c r="D645" s="1876" t="s">
        <v>154</v>
      </c>
      <c r="E645" s="1876" t="s">
        <v>371</v>
      </c>
      <c r="F645" s="1876" t="s">
        <v>355</v>
      </c>
      <c r="G645" s="1876" t="s">
        <v>356</v>
      </c>
      <c r="H645" s="1877">
        <v>52349.686889999997</v>
      </c>
      <c r="I645" s="1877">
        <v>46800</v>
      </c>
      <c r="J645" s="1876" t="s">
        <v>357</v>
      </c>
      <c r="K645" s="1878">
        <v>44830</v>
      </c>
      <c r="L645" s="1876" t="s">
        <v>372</v>
      </c>
      <c r="M645" s="1878" t="s">
        <v>373</v>
      </c>
      <c r="N645" s="1876" t="s">
        <v>359</v>
      </c>
      <c r="O645" s="1880">
        <v>46675</v>
      </c>
      <c r="P645" s="1875" t="s">
        <v>360</v>
      </c>
      <c r="Q645" s="1875" t="s">
        <v>816</v>
      </c>
      <c r="R645" s="1875" t="s">
        <v>1025</v>
      </c>
      <c r="S645" s="1876" t="s">
        <v>361</v>
      </c>
      <c r="T645" s="1879" t="s">
        <v>1026</v>
      </c>
      <c r="U645" s="1876" t="s">
        <v>360</v>
      </c>
      <c r="V645" s="1876" t="s">
        <v>377</v>
      </c>
      <c r="W645" s="1876" t="s">
        <v>360</v>
      </c>
      <c r="X645" s="1876" t="s">
        <v>378</v>
      </c>
      <c r="Y645" s="1876" t="s">
        <v>364</v>
      </c>
      <c r="Z645" s="1876" t="s">
        <v>154</v>
      </c>
      <c r="AA645" s="1876" t="s">
        <v>154</v>
      </c>
      <c r="AB645" s="1876" t="s">
        <v>154</v>
      </c>
      <c r="AC645" s="1876" t="s">
        <v>154</v>
      </c>
      <c r="AD645" s="1876" t="s">
        <v>154</v>
      </c>
      <c r="AE645" s="1876" t="s">
        <v>154</v>
      </c>
      <c r="AF645" s="1876" t="s">
        <v>359</v>
      </c>
      <c r="AG645" s="1875" t="s">
        <v>1027</v>
      </c>
      <c r="AH645" s="1876" t="s">
        <v>380</v>
      </c>
      <c r="AI645" s="1876" t="s">
        <v>240</v>
      </c>
      <c r="AJ645" s="1876" t="s">
        <v>367</v>
      </c>
      <c r="AK645" s="1875" t="s">
        <v>381</v>
      </c>
      <c r="AL645" s="1876" t="s">
        <v>360</v>
      </c>
      <c r="AM645" s="1875" t="s">
        <v>154</v>
      </c>
    </row>
    <row r="646" spans="1:39" ht="66">
      <c r="A646" s="1875" t="s">
        <v>351</v>
      </c>
      <c r="B646" s="1875" t="s">
        <v>1184</v>
      </c>
      <c r="C646" s="1875" t="s">
        <v>1024</v>
      </c>
      <c r="D646" s="1876" t="s">
        <v>154</v>
      </c>
      <c r="E646" s="1876" t="s">
        <v>371</v>
      </c>
      <c r="F646" s="1876" t="s">
        <v>355</v>
      </c>
      <c r="G646" s="1876" t="s">
        <v>356</v>
      </c>
      <c r="H646" s="1877">
        <v>671.14983000000007</v>
      </c>
      <c r="I646" s="1877">
        <v>600</v>
      </c>
      <c r="J646" s="1876" t="s">
        <v>357</v>
      </c>
      <c r="K646" s="1878">
        <v>44830</v>
      </c>
      <c r="L646" s="1876" t="s">
        <v>372</v>
      </c>
      <c r="M646" s="1878" t="s">
        <v>373</v>
      </c>
      <c r="N646" s="1876" t="s">
        <v>359</v>
      </c>
      <c r="O646" s="1880">
        <v>46675</v>
      </c>
      <c r="P646" s="1875" t="s">
        <v>360</v>
      </c>
      <c r="Q646" s="1875" t="s">
        <v>386</v>
      </c>
      <c r="R646" s="1875" t="s">
        <v>1025</v>
      </c>
      <c r="S646" s="1876" t="s">
        <v>361</v>
      </c>
      <c r="T646" s="1879" t="s">
        <v>1026</v>
      </c>
      <c r="U646" s="1876" t="s">
        <v>360</v>
      </c>
      <c r="V646" s="1876" t="s">
        <v>377</v>
      </c>
      <c r="W646" s="1876" t="s">
        <v>360</v>
      </c>
      <c r="X646" s="1876" t="s">
        <v>378</v>
      </c>
      <c r="Y646" s="1876" t="s">
        <v>364</v>
      </c>
      <c r="Z646" s="1876" t="s">
        <v>154</v>
      </c>
      <c r="AA646" s="1876" t="s">
        <v>154</v>
      </c>
      <c r="AB646" s="1876" t="s">
        <v>154</v>
      </c>
      <c r="AC646" s="1876" t="s">
        <v>154</v>
      </c>
      <c r="AD646" s="1876" t="s">
        <v>154</v>
      </c>
      <c r="AE646" s="1876" t="s">
        <v>154</v>
      </c>
      <c r="AF646" s="1876" t="s">
        <v>359</v>
      </c>
      <c r="AG646" s="1875" t="s">
        <v>1027</v>
      </c>
      <c r="AH646" s="1876" t="s">
        <v>380</v>
      </c>
      <c r="AI646" s="1876" t="s">
        <v>240</v>
      </c>
      <c r="AJ646" s="1876" t="s">
        <v>367</v>
      </c>
      <c r="AK646" s="1875" t="s">
        <v>381</v>
      </c>
      <c r="AL646" s="1876" t="s">
        <v>360</v>
      </c>
      <c r="AM646" s="1875" t="s">
        <v>154</v>
      </c>
    </row>
    <row r="647" spans="1:39" ht="66">
      <c r="A647" s="1875" t="s">
        <v>351</v>
      </c>
      <c r="B647" s="1875" t="s">
        <v>1185</v>
      </c>
      <c r="C647" s="1875" t="s">
        <v>1024</v>
      </c>
      <c r="D647" s="1876" t="s">
        <v>154</v>
      </c>
      <c r="E647" s="1876" t="s">
        <v>371</v>
      </c>
      <c r="F647" s="1876" t="s">
        <v>355</v>
      </c>
      <c r="G647" s="1876" t="s">
        <v>356</v>
      </c>
      <c r="H647" s="1877">
        <v>6711.4983199999997</v>
      </c>
      <c r="I647" s="1877">
        <v>6000</v>
      </c>
      <c r="J647" s="1876" t="s">
        <v>357</v>
      </c>
      <c r="K647" s="1878">
        <v>44831</v>
      </c>
      <c r="L647" s="1876" t="s">
        <v>372</v>
      </c>
      <c r="M647" s="1878" t="s">
        <v>373</v>
      </c>
      <c r="N647" s="1876" t="s">
        <v>359</v>
      </c>
      <c r="O647" s="1880">
        <v>46675</v>
      </c>
      <c r="P647" s="1875" t="s">
        <v>360</v>
      </c>
      <c r="Q647" s="1875" t="s">
        <v>409</v>
      </c>
      <c r="R647" s="1875" t="s">
        <v>1025</v>
      </c>
      <c r="S647" s="1876" t="s">
        <v>361</v>
      </c>
      <c r="T647" s="1879" t="s">
        <v>1026</v>
      </c>
      <c r="U647" s="1876" t="s">
        <v>360</v>
      </c>
      <c r="V647" s="1876" t="s">
        <v>377</v>
      </c>
      <c r="W647" s="1876" t="s">
        <v>360</v>
      </c>
      <c r="X647" s="1876" t="s">
        <v>378</v>
      </c>
      <c r="Y647" s="1876" t="s">
        <v>364</v>
      </c>
      <c r="Z647" s="1876" t="s">
        <v>154</v>
      </c>
      <c r="AA647" s="1876" t="s">
        <v>154</v>
      </c>
      <c r="AB647" s="1876" t="s">
        <v>154</v>
      </c>
      <c r="AC647" s="1876" t="s">
        <v>154</v>
      </c>
      <c r="AD647" s="1876" t="s">
        <v>154</v>
      </c>
      <c r="AE647" s="1876" t="s">
        <v>154</v>
      </c>
      <c r="AF647" s="1876" t="s">
        <v>359</v>
      </c>
      <c r="AG647" s="1875" t="s">
        <v>1027</v>
      </c>
      <c r="AH647" s="1876" t="s">
        <v>380</v>
      </c>
      <c r="AI647" s="1876" t="s">
        <v>240</v>
      </c>
      <c r="AJ647" s="1876" t="s">
        <v>367</v>
      </c>
      <c r="AK647" s="1875" t="s">
        <v>381</v>
      </c>
      <c r="AL647" s="1876" t="s">
        <v>360</v>
      </c>
      <c r="AM647" s="1875" t="s">
        <v>154</v>
      </c>
    </row>
    <row r="648" spans="1:39" ht="66">
      <c r="A648" s="1875" t="s">
        <v>351</v>
      </c>
      <c r="B648" s="1875" t="s">
        <v>1186</v>
      </c>
      <c r="C648" s="1875" t="s">
        <v>1024</v>
      </c>
      <c r="D648" s="1876" t="s">
        <v>154</v>
      </c>
      <c r="E648" s="1876" t="s">
        <v>371</v>
      </c>
      <c r="F648" s="1876" t="s">
        <v>355</v>
      </c>
      <c r="G648" s="1876" t="s">
        <v>356</v>
      </c>
      <c r="H648" s="1877">
        <v>2349.02441</v>
      </c>
      <c r="I648" s="1877">
        <v>2100</v>
      </c>
      <c r="J648" s="1876" t="s">
        <v>357</v>
      </c>
      <c r="K648" s="1878">
        <v>44831</v>
      </c>
      <c r="L648" s="1876" t="s">
        <v>372</v>
      </c>
      <c r="M648" s="1878" t="s">
        <v>373</v>
      </c>
      <c r="N648" s="1876" t="s">
        <v>359</v>
      </c>
      <c r="O648" s="1880">
        <v>46675</v>
      </c>
      <c r="P648" s="1875" t="s">
        <v>360</v>
      </c>
      <c r="Q648" s="1875" t="s">
        <v>604</v>
      </c>
      <c r="R648" s="1875" t="s">
        <v>1025</v>
      </c>
      <c r="S648" s="1876" t="s">
        <v>361</v>
      </c>
      <c r="T648" s="1879" t="s">
        <v>1026</v>
      </c>
      <c r="U648" s="1876" t="s">
        <v>360</v>
      </c>
      <c r="V648" s="1876" t="s">
        <v>377</v>
      </c>
      <c r="W648" s="1876" t="s">
        <v>360</v>
      </c>
      <c r="X648" s="1876" t="s">
        <v>378</v>
      </c>
      <c r="Y648" s="1876" t="s">
        <v>364</v>
      </c>
      <c r="Z648" s="1876" t="s">
        <v>154</v>
      </c>
      <c r="AA648" s="1876" t="s">
        <v>154</v>
      </c>
      <c r="AB648" s="1876" t="s">
        <v>154</v>
      </c>
      <c r="AC648" s="1876" t="s">
        <v>154</v>
      </c>
      <c r="AD648" s="1876" t="s">
        <v>154</v>
      </c>
      <c r="AE648" s="1876" t="s">
        <v>154</v>
      </c>
      <c r="AF648" s="1876" t="s">
        <v>359</v>
      </c>
      <c r="AG648" s="1875" t="s">
        <v>1027</v>
      </c>
      <c r="AH648" s="1876" t="s">
        <v>380</v>
      </c>
      <c r="AI648" s="1876" t="s">
        <v>240</v>
      </c>
      <c r="AJ648" s="1876" t="s">
        <v>367</v>
      </c>
      <c r="AK648" s="1875" t="s">
        <v>381</v>
      </c>
      <c r="AL648" s="1876" t="s">
        <v>360</v>
      </c>
      <c r="AM648" s="1875" t="s">
        <v>154</v>
      </c>
    </row>
    <row r="649" spans="1:39" ht="66">
      <c r="A649" s="1875" t="s">
        <v>351</v>
      </c>
      <c r="B649" s="1875" t="s">
        <v>1187</v>
      </c>
      <c r="C649" s="1875" t="s">
        <v>1024</v>
      </c>
      <c r="D649" s="1876" t="s">
        <v>154</v>
      </c>
      <c r="E649" s="1876" t="s">
        <v>371</v>
      </c>
      <c r="F649" s="1876" t="s">
        <v>355</v>
      </c>
      <c r="G649" s="1876" t="s">
        <v>356</v>
      </c>
      <c r="H649" s="1877">
        <v>335.57492000000002</v>
      </c>
      <c r="I649" s="1877">
        <v>300</v>
      </c>
      <c r="J649" s="1876" t="s">
        <v>357</v>
      </c>
      <c r="K649" s="1878">
        <v>44831</v>
      </c>
      <c r="L649" s="1876" t="s">
        <v>372</v>
      </c>
      <c r="M649" s="1878" t="s">
        <v>373</v>
      </c>
      <c r="N649" s="1876" t="s">
        <v>359</v>
      </c>
      <c r="O649" s="1880">
        <v>46675</v>
      </c>
      <c r="P649" s="1875" t="s">
        <v>360</v>
      </c>
      <c r="Q649" s="1875" t="s">
        <v>531</v>
      </c>
      <c r="R649" s="1875" t="s">
        <v>1025</v>
      </c>
      <c r="S649" s="1876" t="s">
        <v>361</v>
      </c>
      <c r="T649" s="1879" t="s">
        <v>1026</v>
      </c>
      <c r="U649" s="1876" t="s">
        <v>360</v>
      </c>
      <c r="V649" s="1876" t="s">
        <v>377</v>
      </c>
      <c r="W649" s="1876" t="s">
        <v>360</v>
      </c>
      <c r="X649" s="1876" t="s">
        <v>378</v>
      </c>
      <c r="Y649" s="1876" t="s">
        <v>364</v>
      </c>
      <c r="Z649" s="1876" t="s">
        <v>154</v>
      </c>
      <c r="AA649" s="1876" t="s">
        <v>154</v>
      </c>
      <c r="AB649" s="1876" t="s">
        <v>154</v>
      </c>
      <c r="AC649" s="1876" t="s">
        <v>154</v>
      </c>
      <c r="AD649" s="1876" t="s">
        <v>154</v>
      </c>
      <c r="AE649" s="1876" t="s">
        <v>154</v>
      </c>
      <c r="AF649" s="1876" t="s">
        <v>359</v>
      </c>
      <c r="AG649" s="1875" t="s">
        <v>1027</v>
      </c>
      <c r="AH649" s="1876" t="s">
        <v>380</v>
      </c>
      <c r="AI649" s="1876" t="s">
        <v>240</v>
      </c>
      <c r="AJ649" s="1876" t="s">
        <v>367</v>
      </c>
      <c r="AK649" s="1875" t="s">
        <v>381</v>
      </c>
      <c r="AL649" s="1876" t="s">
        <v>360</v>
      </c>
      <c r="AM649" s="1875" t="s">
        <v>154</v>
      </c>
    </row>
    <row r="650" spans="1:39" ht="66">
      <c r="A650" s="1875" t="s">
        <v>351</v>
      </c>
      <c r="B650" s="1875" t="s">
        <v>1188</v>
      </c>
      <c r="C650" s="1875" t="s">
        <v>1024</v>
      </c>
      <c r="D650" s="1876" t="s">
        <v>154</v>
      </c>
      <c r="E650" s="1876" t="s">
        <v>371</v>
      </c>
      <c r="F650" s="1876" t="s">
        <v>355</v>
      </c>
      <c r="G650" s="1876" t="s">
        <v>356</v>
      </c>
      <c r="H650" s="1877">
        <v>335.57492000000002</v>
      </c>
      <c r="I650" s="1877">
        <v>300</v>
      </c>
      <c r="J650" s="1876" t="s">
        <v>357</v>
      </c>
      <c r="K650" s="1878">
        <v>44831</v>
      </c>
      <c r="L650" s="1876" t="s">
        <v>372</v>
      </c>
      <c r="M650" s="1878" t="s">
        <v>373</v>
      </c>
      <c r="N650" s="1876" t="s">
        <v>359</v>
      </c>
      <c r="O650" s="1880">
        <v>46675</v>
      </c>
      <c r="P650" s="1875" t="s">
        <v>360</v>
      </c>
      <c r="Q650" s="1875" t="s">
        <v>531</v>
      </c>
      <c r="R650" s="1875" t="s">
        <v>1025</v>
      </c>
      <c r="S650" s="1876" t="s">
        <v>361</v>
      </c>
      <c r="T650" s="1879" t="s">
        <v>1026</v>
      </c>
      <c r="U650" s="1876" t="s">
        <v>360</v>
      </c>
      <c r="V650" s="1876" t="s">
        <v>377</v>
      </c>
      <c r="W650" s="1876" t="s">
        <v>360</v>
      </c>
      <c r="X650" s="1876" t="s">
        <v>378</v>
      </c>
      <c r="Y650" s="1876" t="s">
        <v>364</v>
      </c>
      <c r="Z650" s="1876" t="s">
        <v>154</v>
      </c>
      <c r="AA650" s="1876" t="s">
        <v>154</v>
      </c>
      <c r="AB650" s="1876" t="s">
        <v>154</v>
      </c>
      <c r="AC650" s="1876" t="s">
        <v>154</v>
      </c>
      <c r="AD650" s="1876" t="s">
        <v>154</v>
      </c>
      <c r="AE650" s="1876" t="s">
        <v>154</v>
      </c>
      <c r="AF650" s="1876" t="s">
        <v>359</v>
      </c>
      <c r="AG650" s="1875" t="s">
        <v>1027</v>
      </c>
      <c r="AH650" s="1876" t="s">
        <v>380</v>
      </c>
      <c r="AI650" s="1876" t="s">
        <v>240</v>
      </c>
      <c r="AJ650" s="1876" t="s">
        <v>367</v>
      </c>
      <c r="AK650" s="1875" t="s">
        <v>381</v>
      </c>
      <c r="AL650" s="1876" t="s">
        <v>360</v>
      </c>
      <c r="AM650" s="1875" t="s">
        <v>154</v>
      </c>
    </row>
    <row r="651" spans="1:39" ht="66">
      <c r="A651" s="1875" t="s">
        <v>351</v>
      </c>
      <c r="B651" s="1875" t="s">
        <v>1189</v>
      </c>
      <c r="C651" s="1875" t="s">
        <v>1024</v>
      </c>
      <c r="D651" s="1876" t="s">
        <v>154</v>
      </c>
      <c r="E651" s="1876" t="s">
        <v>371</v>
      </c>
      <c r="F651" s="1876" t="s">
        <v>355</v>
      </c>
      <c r="G651" s="1876" t="s">
        <v>356</v>
      </c>
      <c r="H651" s="1877">
        <v>8389.3729000000003</v>
      </c>
      <c r="I651" s="1877">
        <v>7500</v>
      </c>
      <c r="J651" s="1876" t="s">
        <v>357</v>
      </c>
      <c r="K651" s="1878">
        <v>44831</v>
      </c>
      <c r="L651" s="1876" t="s">
        <v>372</v>
      </c>
      <c r="M651" s="1878" t="s">
        <v>373</v>
      </c>
      <c r="N651" s="1876" t="s">
        <v>359</v>
      </c>
      <c r="O651" s="1880">
        <v>46675</v>
      </c>
      <c r="P651" s="1875" t="s">
        <v>360</v>
      </c>
      <c r="Q651" s="1875" t="s">
        <v>402</v>
      </c>
      <c r="R651" s="1875" t="s">
        <v>1025</v>
      </c>
      <c r="S651" s="1876" t="s">
        <v>361</v>
      </c>
      <c r="T651" s="1879" t="s">
        <v>1026</v>
      </c>
      <c r="U651" s="1876" t="s">
        <v>360</v>
      </c>
      <c r="V651" s="1876" t="s">
        <v>377</v>
      </c>
      <c r="W651" s="1876" t="s">
        <v>360</v>
      </c>
      <c r="X651" s="1876" t="s">
        <v>378</v>
      </c>
      <c r="Y651" s="1876" t="s">
        <v>364</v>
      </c>
      <c r="Z651" s="1876" t="s">
        <v>154</v>
      </c>
      <c r="AA651" s="1876" t="s">
        <v>154</v>
      </c>
      <c r="AB651" s="1876" t="s">
        <v>154</v>
      </c>
      <c r="AC651" s="1876" t="s">
        <v>154</v>
      </c>
      <c r="AD651" s="1876" t="s">
        <v>154</v>
      </c>
      <c r="AE651" s="1876" t="s">
        <v>154</v>
      </c>
      <c r="AF651" s="1876" t="s">
        <v>359</v>
      </c>
      <c r="AG651" s="1875" t="s">
        <v>1027</v>
      </c>
      <c r="AH651" s="1876" t="s">
        <v>380</v>
      </c>
      <c r="AI651" s="1876" t="s">
        <v>240</v>
      </c>
      <c r="AJ651" s="1876" t="s">
        <v>367</v>
      </c>
      <c r="AK651" s="1875" t="s">
        <v>381</v>
      </c>
      <c r="AL651" s="1876" t="s">
        <v>360</v>
      </c>
      <c r="AM651" s="1875" t="s">
        <v>154</v>
      </c>
    </row>
    <row r="652" spans="1:39" ht="66">
      <c r="A652" s="1875" t="s">
        <v>351</v>
      </c>
      <c r="B652" s="1875" t="s">
        <v>1190</v>
      </c>
      <c r="C652" s="1875" t="s">
        <v>1024</v>
      </c>
      <c r="D652" s="1876" t="s">
        <v>154</v>
      </c>
      <c r="E652" s="1876" t="s">
        <v>371</v>
      </c>
      <c r="F652" s="1876" t="s">
        <v>355</v>
      </c>
      <c r="G652" s="1876" t="s">
        <v>356</v>
      </c>
      <c r="H652" s="1877">
        <v>5033.62374</v>
      </c>
      <c r="I652" s="1877">
        <v>4500</v>
      </c>
      <c r="J652" s="1876" t="s">
        <v>357</v>
      </c>
      <c r="K652" s="1878">
        <v>44831</v>
      </c>
      <c r="L652" s="1876" t="s">
        <v>372</v>
      </c>
      <c r="M652" s="1878" t="s">
        <v>373</v>
      </c>
      <c r="N652" s="1876" t="s">
        <v>359</v>
      </c>
      <c r="O652" s="1880">
        <v>46675</v>
      </c>
      <c r="P652" s="1875" t="s">
        <v>360</v>
      </c>
      <c r="Q652" s="1875" t="s">
        <v>395</v>
      </c>
      <c r="R652" s="1875" t="s">
        <v>1025</v>
      </c>
      <c r="S652" s="1876" t="s">
        <v>361</v>
      </c>
      <c r="T652" s="1879" t="s">
        <v>1026</v>
      </c>
      <c r="U652" s="1876" t="s">
        <v>360</v>
      </c>
      <c r="V652" s="1876" t="s">
        <v>377</v>
      </c>
      <c r="W652" s="1876" t="s">
        <v>360</v>
      </c>
      <c r="X652" s="1876" t="s">
        <v>378</v>
      </c>
      <c r="Y652" s="1876" t="s">
        <v>364</v>
      </c>
      <c r="Z652" s="1876" t="s">
        <v>154</v>
      </c>
      <c r="AA652" s="1876" t="s">
        <v>154</v>
      </c>
      <c r="AB652" s="1876" t="s">
        <v>154</v>
      </c>
      <c r="AC652" s="1876" t="s">
        <v>154</v>
      </c>
      <c r="AD652" s="1876" t="s">
        <v>154</v>
      </c>
      <c r="AE652" s="1876" t="s">
        <v>154</v>
      </c>
      <c r="AF652" s="1876" t="s">
        <v>359</v>
      </c>
      <c r="AG652" s="1875" t="s">
        <v>1027</v>
      </c>
      <c r="AH652" s="1876" t="s">
        <v>380</v>
      </c>
      <c r="AI652" s="1876" t="s">
        <v>240</v>
      </c>
      <c r="AJ652" s="1876" t="s">
        <v>367</v>
      </c>
      <c r="AK652" s="1875" t="s">
        <v>381</v>
      </c>
      <c r="AL652" s="1876" t="s">
        <v>360</v>
      </c>
      <c r="AM652" s="1875" t="s">
        <v>154</v>
      </c>
    </row>
    <row r="653" spans="1:39" ht="66">
      <c r="A653" s="1875" t="s">
        <v>351</v>
      </c>
      <c r="B653" s="1875" t="s">
        <v>1191</v>
      </c>
      <c r="C653" s="1875" t="s">
        <v>1024</v>
      </c>
      <c r="D653" s="1876" t="s">
        <v>154</v>
      </c>
      <c r="E653" s="1876" t="s">
        <v>371</v>
      </c>
      <c r="F653" s="1876" t="s">
        <v>355</v>
      </c>
      <c r="G653" s="1876" t="s">
        <v>356</v>
      </c>
      <c r="H653" s="1877">
        <v>19127.770209999999</v>
      </c>
      <c r="I653" s="1877">
        <v>17100</v>
      </c>
      <c r="J653" s="1876" t="s">
        <v>357</v>
      </c>
      <c r="K653" s="1878">
        <v>44831</v>
      </c>
      <c r="L653" s="1876" t="s">
        <v>372</v>
      </c>
      <c r="M653" s="1878" t="s">
        <v>373</v>
      </c>
      <c r="N653" s="1876" t="s">
        <v>359</v>
      </c>
      <c r="O653" s="1880">
        <v>46675</v>
      </c>
      <c r="P653" s="1875" t="s">
        <v>360</v>
      </c>
      <c r="Q653" s="1875" t="s">
        <v>1192</v>
      </c>
      <c r="R653" s="1875" t="s">
        <v>1025</v>
      </c>
      <c r="S653" s="1876" t="s">
        <v>361</v>
      </c>
      <c r="T653" s="1879" t="s">
        <v>1026</v>
      </c>
      <c r="U653" s="1876" t="s">
        <v>360</v>
      </c>
      <c r="V653" s="1876" t="s">
        <v>377</v>
      </c>
      <c r="W653" s="1876" t="s">
        <v>360</v>
      </c>
      <c r="X653" s="1876" t="s">
        <v>378</v>
      </c>
      <c r="Y653" s="1876" t="s">
        <v>364</v>
      </c>
      <c r="Z653" s="1876" t="s">
        <v>154</v>
      </c>
      <c r="AA653" s="1876" t="s">
        <v>154</v>
      </c>
      <c r="AB653" s="1876" t="s">
        <v>154</v>
      </c>
      <c r="AC653" s="1876" t="s">
        <v>154</v>
      </c>
      <c r="AD653" s="1876" t="s">
        <v>154</v>
      </c>
      <c r="AE653" s="1876" t="s">
        <v>154</v>
      </c>
      <c r="AF653" s="1876" t="s">
        <v>359</v>
      </c>
      <c r="AG653" s="1875" t="s">
        <v>1027</v>
      </c>
      <c r="AH653" s="1876" t="s">
        <v>380</v>
      </c>
      <c r="AI653" s="1876" t="s">
        <v>240</v>
      </c>
      <c r="AJ653" s="1876" t="s">
        <v>367</v>
      </c>
      <c r="AK653" s="1875" t="s">
        <v>381</v>
      </c>
      <c r="AL653" s="1876" t="s">
        <v>360</v>
      </c>
      <c r="AM653" s="1875" t="s">
        <v>154</v>
      </c>
    </row>
    <row r="654" spans="1:39" ht="66">
      <c r="A654" s="1875" t="s">
        <v>351</v>
      </c>
      <c r="B654" s="1875" t="s">
        <v>1193</v>
      </c>
      <c r="C654" s="1875" t="s">
        <v>1024</v>
      </c>
      <c r="D654" s="1876" t="s">
        <v>154</v>
      </c>
      <c r="E654" s="1876" t="s">
        <v>371</v>
      </c>
      <c r="F654" s="1876" t="s">
        <v>355</v>
      </c>
      <c r="G654" s="1876" t="s">
        <v>356</v>
      </c>
      <c r="H654" s="1877">
        <v>4362.4739099999997</v>
      </c>
      <c r="I654" s="1877">
        <v>3900</v>
      </c>
      <c r="J654" s="1876" t="s">
        <v>357</v>
      </c>
      <c r="K654" s="1878">
        <v>44831</v>
      </c>
      <c r="L654" s="1876" t="s">
        <v>372</v>
      </c>
      <c r="M654" s="1878" t="s">
        <v>373</v>
      </c>
      <c r="N654" s="1876" t="s">
        <v>359</v>
      </c>
      <c r="O654" s="1880">
        <v>46675</v>
      </c>
      <c r="P654" s="1875" t="s">
        <v>360</v>
      </c>
      <c r="Q654" s="1875" t="s">
        <v>606</v>
      </c>
      <c r="R654" s="1875" t="s">
        <v>1025</v>
      </c>
      <c r="S654" s="1876" t="s">
        <v>361</v>
      </c>
      <c r="T654" s="1879" t="s">
        <v>1026</v>
      </c>
      <c r="U654" s="1876" t="s">
        <v>360</v>
      </c>
      <c r="V654" s="1876" t="s">
        <v>377</v>
      </c>
      <c r="W654" s="1876" t="s">
        <v>360</v>
      </c>
      <c r="X654" s="1876" t="s">
        <v>378</v>
      </c>
      <c r="Y654" s="1876" t="s">
        <v>364</v>
      </c>
      <c r="Z654" s="1876" t="s">
        <v>154</v>
      </c>
      <c r="AA654" s="1876" t="s">
        <v>154</v>
      </c>
      <c r="AB654" s="1876" t="s">
        <v>154</v>
      </c>
      <c r="AC654" s="1876" t="s">
        <v>154</v>
      </c>
      <c r="AD654" s="1876" t="s">
        <v>154</v>
      </c>
      <c r="AE654" s="1876" t="s">
        <v>154</v>
      </c>
      <c r="AF654" s="1876" t="s">
        <v>359</v>
      </c>
      <c r="AG654" s="1875" t="s">
        <v>1027</v>
      </c>
      <c r="AH654" s="1876" t="s">
        <v>380</v>
      </c>
      <c r="AI654" s="1876" t="s">
        <v>240</v>
      </c>
      <c r="AJ654" s="1876" t="s">
        <v>367</v>
      </c>
      <c r="AK654" s="1875" t="s">
        <v>381</v>
      </c>
      <c r="AL654" s="1876" t="s">
        <v>360</v>
      </c>
      <c r="AM654" s="1875" t="s">
        <v>154</v>
      </c>
    </row>
    <row r="655" spans="1:39" ht="66">
      <c r="A655" s="1875" t="s">
        <v>351</v>
      </c>
      <c r="B655" s="1875" t="s">
        <v>1194</v>
      </c>
      <c r="C655" s="1875" t="s">
        <v>1024</v>
      </c>
      <c r="D655" s="1876" t="s">
        <v>154</v>
      </c>
      <c r="E655" s="1876" t="s">
        <v>371</v>
      </c>
      <c r="F655" s="1876" t="s">
        <v>355</v>
      </c>
      <c r="G655" s="1876" t="s">
        <v>356</v>
      </c>
      <c r="H655" s="1877">
        <v>1006.72475</v>
      </c>
      <c r="I655" s="1877">
        <v>900</v>
      </c>
      <c r="J655" s="1876" t="s">
        <v>357</v>
      </c>
      <c r="K655" s="1878">
        <v>44831</v>
      </c>
      <c r="L655" s="1876" t="s">
        <v>372</v>
      </c>
      <c r="M655" s="1878" t="s">
        <v>373</v>
      </c>
      <c r="N655" s="1876" t="s">
        <v>359</v>
      </c>
      <c r="O655" s="1880">
        <v>46675</v>
      </c>
      <c r="P655" s="1875" t="s">
        <v>360</v>
      </c>
      <c r="Q655" s="1875" t="s">
        <v>600</v>
      </c>
      <c r="R655" s="1875" t="s">
        <v>1025</v>
      </c>
      <c r="S655" s="1876" t="s">
        <v>361</v>
      </c>
      <c r="T655" s="1879" t="s">
        <v>1026</v>
      </c>
      <c r="U655" s="1876" t="s">
        <v>360</v>
      </c>
      <c r="V655" s="1876" t="s">
        <v>377</v>
      </c>
      <c r="W655" s="1876" t="s">
        <v>360</v>
      </c>
      <c r="X655" s="1876" t="s">
        <v>378</v>
      </c>
      <c r="Y655" s="1876" t="s">
        <v>364</v>
      </c>
      <c r="Z655" s="1876" t="s">
        <v>154</v>
      </c>
      <c r="AA655" s="1876" t="s">
        <v>154</v>
      </c>
      <c r="AB655" s="1876" t="s">
        <v>154</v>
      </c>
      <c r="AC655" s="1876" t="s">
        <v>154</v>
      </c>
      <c r="AD655" s="1876" t="s">
        <v>154</v>
      </c>
      <c r="AE655" s="1876" t="s">
        <v>154</v>
      </c>
      <c r="AF655" s="1876" t="s">
        <v>359</v>
      </c>
      <c r="AG655" s="1875" t="s">
        <v>1027</v>
      </c>
      <c r="AH655" s="1876" t="s">
        <v>380</v>
      </c>
      <c r="AI655" s="1876" t="s">
        <v>240</v>
      </c>
      <c r="AJ655" s="1876" t="s">
        <v>367</v>
      </c>
      <c r="AK655" s="1875" t="s">
        <v>381</v>
      </c>
      <c r="AL655" s="1876" t="s">
        <v>360</v>
      </c>
      <c r="AM655" s="1875" t="s">
        <v>154</v>
      </c>
    </row>
    <row r="656" spans="1:39" ht="66">
      <c r="A656" s="1875" t="s">
        <v>351</v>
      </c>
      <c r="B656" s="1875" t="s">
        <v>1195</v>
      </c>
      <c r="C656" s="1875" t="s">
        <v>1024</v>
      </c>
      <c r="D656" s="1876" t="s">
        <v>154</v>
      </c>
      <c r="E656" s="1876" t="s">
        <v>371</v>
      </c>
      <c r="F656" s="1876" t="s">
        <v>355</v>
      </c>
      <c r="G656" s="1876" t="s">
        <v>356</v>
      </c>
      <c r="H656" s="1877">
        <v>2684.59933</v>
      </c>
      <c r="I656" s="1877">
        <v>2400</v>
      </c>
      <c r="J656" s="1876" t="s">
        <v>357</v>
      </c>
      <c r="K656" s="1878">
        <v>44831</v>
      </c>
      <c r="L656" s="1876" t="s">
        <v>372</v>
      </c>
      <c r="M656" s="1878" t="s">
        <v>373</v>
      </c>
      <c r="N656" s="1876" t="s">
        <v>359</v>
      </c>
      <c r="O656" s="1880">
        <v>46675</v>
      </c>
      <c r="P656" s="1875" t="s">
        <v>360</v>
      </c>
      <c r="Q656" s="1875" t="s">
        <v>478</v>
      </c>
      <c r="R656" s="1875" t="s">
        <v>1025</v>
      </c>
      <c r="S656" s="1876" t="s">
        <v>361</v>
      </c>
      <c r="T656" s="1879" t="s">
        <v>1026</v>
      </c>
      <c r="U656" s="1876" t="s">
        <v>360</v>
      </c>
      <c r="V656" s="1876" t="s">
        <v>377</v>
      </c>
      <c r="W656" s="1876" t="s">
        <v>360</v>
      </c>
      <c r="X656" s="1876" t="s">
        <v>378</v>
      </c>
      <c r="Y656" s="1876" t="s">
        <v>364</v>
      </c>
      <c r="Z656" s="1876" t="s">
        <v>154</v>
      </c>
      <c r="AA656" s="1876" t="s">
        <v>154</v>
      </c>
      <c r="AB656" s="1876" t="s">
        <v>154</v>
      </c>
      <c r="AC656" s="1876" t="s">
        <v>154</v>
      </c>
      <c r="AD656" s="1876" t="s">
        <v>154</v>
      </c>
      <c r="AE656" s="1876" t="s">
        <v>154</v>
      </c>
      <c r="AF656" s="1876" t="s">
        <v>359</v>
      </c>
      <c r="AG656" s="1875" t="s">
        <v>1027</v>
      </c>
      <c r="AH656" s="1876" t="s">
        <v>380</v>
      </c>
      <c r="AI656" s="1876" t="s">
        <v>240</v>
      </c>
      <c r="AJ656" s="1876" t="s">
        <v>367</v>
      </c>
      <c r="AK656" s="1875" t="s">
        <v>381</v>
      </c>
      <c r="AL656" s="1876" t="s">
        <v>360</v>
      </c>
      <c r="AM656" s="1875" t="s">
        <v>154</v>
      </c>
    </row>
    <row r="657" spans="1:39" ht="66">
      <c r="A657" s="1875" t="s">
        <v>351</v>
      </c>
      <c r="B657" s="1875" t="s">
        <v>1196</v>
      </c>
      <c r="C657" s="1875" t="s">
        <v>1024</v>
      </c>
      <c r="D657" s="1876" t="s">
        <v>154</v>
      </c>
      <c r="E657" s="1876" t="s">
        <v>371</v>
      </c>
      <c r="F657" s="1876" t="s">
        <v>355</v>
      </c>
      <c r="G657" s="1876" t="s">
        <v>356</v>
      </c>
      <c r="H657" s="1877">
        <v>5369.19866</v>
      </c>
      <c r="I657" s="1877">
        <v>4800</v>
      </c>
      <c r="J657" s="1876" t="s">
        <v>357</v>
      </c>
      <c r="K657" s="1878">
        <v>44831</v>
      </c>
      <c r="L657" s="1876" t="s">
        <v>372</v>
      </c>
      <c r="M657" s="1878" t="s">
        <v>373</v>
      </c>
      <c r="N657" s="1876" t="s">
        <v>359</v>
      </c>
      <c r="O657" s="1880">
        <v>46675</v>
      </c>
      <c r="P657" s="1875" t="s">
        <v>360</v>
      </c>
      <c r="Q657" s="1875" t="s">
        <v>480</v>
      </c>
      <c r="R657" s="1875" t="s">
        <v>1025</v>
      </c>
      <c r="S657" s="1876" t="s">
        <v>361</v>
      </c>
      <c r="T657" s="1879" t="s">
        <v>1026</v>
      </c>
      <c r="U657" s="1876" t="s">
        <v>360</v>
      </c>
      <c r="V657" s="1876" t="s">
        <v>377</v>
      </c>
      <c r="W657" s="1876" t="s">
        <v>360</v>
      </c>
      <c r="X657" s="1876" t="s">
        <v>378</v>
      </c>
      <c r="Y657" s="1876" t="s">
        <v>364</v>
      </c>
      <c r="Z657" s="1876" t="s">
        <v>154</v>
      </c>
      <c r="AA657" s="1876" t="s">
        <v>154</v>
      </c>
      <c r="AB657" s="1876" t="s">
        <v>154</v>
      </c>
      <c r="AC657" s="1876" t="s">
        <v>154</v>
      </c>
      <c r="AD657" s="1876" t="s">
        <v>154</v>
      </c>
      <c r="AE657" s="1876" t="s">
        <v>154</v>
      </c>
      <c r="AF657" s="1876" t="s">
        <v>359</v>
      </c>
      <c r="AG657" s="1875" t="s">
        <v>1027</v>
      </c>
      <c r="AH657" s="1876" t="s">
        <v>380</v>
      </c>
      <c r="AI657" s="1876" t="s">
        <v>240</v>
      </c>
      <c r="AJ657" s="1876" t="s">
        <v>367</v>
      </c>
      <c r="AK657" s="1875" t="s">
        <v>381</v>
      </c>
      <c r="AL657" s="1876" t="s">
        <v>360</v>
      </c>
      <c r="AM657" s="1875" t="s">
        <v>154</v>
      </c>
    </row>
    <row r="658" spans="1:39" ht="66">
      <c r="A658" s="1875" t="s">
        <v>351</v>
      </c>
      <c r="B658" s="1875" t="s">
        <v>1197</v>
      </c>
      <c r="C658" s="1875" t="s">
        <v>1024</v>
      </c>
      <c r="D658" s="1876" t="s">
        <v>154</v>
      </c>
      <c r="E658" s="1876" t="s">
        <v>371</v>
      </c>
      <c r="F658" s="1876" t="s">
        <v>355</v>
      </c>
      <c r="G658" s="1876" t="s">
        <v>356</v>
      </c>
      <c r="H658" s="1877">
        <v>335.57492000000002</v>
      </c>
      <c r="I658" s="1877">
        <v>300</v>
      </c>
      <c r="J658" s="1876" t="s">
        <v>357</v>
      </c>
      <c r="K658" s="1878">
        <v>44831</v>
      </c>
      <c r="L658" s="1876" t="s">
        <v>372</v>
      </c>
      <c r="M658" s="1878" t="s">
        <v>373</v>
      </c>
      <c r="N658" s="1876" t="s">
        <v>359</v>
      </c>
      <c r="O658" s="1880">
        <v>46675</v>
      </c>
      <c r="P658" s="1875" t="s">
        <v>360</v>
      </c>
      <c r="Q658" s="1875" t="s">
        <v>531</v>
      </c>
      <c r="R658" s="1875" t="s">
        <v>1025</v>
      </c>
      <c r="S658" s="1876" t="s">
        <v>361</v>
      </c>
      <c r="T658" s="1879" t="s">
        <v>1026</v>
      </c>
      <c r="U658" s="1876" t="s">
        <v>360</v>
      </c>
      <c r="V658" s="1876" t="s">
        <v>377</v>
      </c>
      <c r="W658" s="1876" t="s">
        <v>360</v>
      </c>
      <c r="X658" s="1876" t="s">
        <v>378</v>
      </c>
      <c r="Y658" s="1876" t="s">
        <v>364</v>
      </c>
      <c r="Z658" s="1876" t="s">
        <v>154</v>
      </c>
      <c r="AA658" s="1876" t="s">
        <v>154</v>
      </c>
      <c r="AB658" s="1876" t="s">
        <v>154</v>
      </c>
      <c r="AC658" s="1876" t="s">
        <v>154</v>
      </c>
      <c r="AD658" s="1876" t="s">
        <v>154</v>
      </c>
      <c r="AE658" s="1876" t="s">
        <v>154</v>
      </c>
      <c r="AF658" s="1876" t="s">
        <v>359</v>
      </c>
      <c r="AG658" s="1875" t="s">
        <v>1027</v>
      </c>
      <c r="AH658" s="1876" t="s">
        <v>380</v>
      </c>
      <c r="AI658" s="1876" t="s">
        <v>240</v>
      </c>
      <c r="AJ658" s="1876" t="s">
        <v>367</v>
      </c>
      <c r="AK658" s="1875" t="s">
        <v>381</v>
      </c>
      <c r="AL658" s="1876" t="s">
        <v>360</v>
      </c>
      <c r="AM658" s="1875" t="s">
        <v>154</v>
      </c>
    </row>
    <row r="659" spans="1:39" ht="66">
      <c r="A659" s="1875" t="s">
        <v>351</v>
      </c>
      <c r="B659" s="1875" t="s">
        <v>1198</v>
      </c>
      <c r="C659" s="1875" t="s">
        <v>1024</v>
      </c>
      <c r="D659" s="1876" t="s">
        <v>154</v>
      </c>
      <c r="E659" s="1876" t="s">
        <v>371</v>
      </c>
      <c r="F659" s="1876" t="s">
        <v>355</v>
      </c>
      <c r="G659" s="1876" t="s">
        <v>356</v>
      </c>
      <c r="H659" s="1877">
        <v>1006.72475</v>
      </c>
      <c r="I659" s="1877">
        <v>900</v>
      </c>
      <c r="J659" s="1876" t="s">
        <v>357</v>
      </c>
      <c r="K659" s="1878">
        <v>44832</v>
      </c>
      <c r="L659" s="1876" t="s">
        <v>372</v>
      </c>
      <c r="M659" s="1878" t="s">
        <v>373</v>
      </c>
      <c r="N659" s="1876" t="s">
        <v>359</v>
      </c>
      <c r="O659" s="1880">
        <v>46675</v>
      </c>
      <c r="P659" s="1875" t="s">
        <v>360</v>
      </c>
      <c r="Q659" s="1875" t="s">
        <v>600</v>
      </c>
      <c r="R659" s="1875" t="s">
        <v>1025</v>
      </c>
      <c r="S659" s="1876" t="s">
        <v>361</v>
      </c>
      <c r="T659" s="1879" t="s">
        <v>1026</v>
      </c>
      <c r="U659" s="1876" t="s">
        <v>360</v>
      </c>
      <c r="V659" s="1876" t="s">
        <v>377</v>
      </c>
      <c r="W659" s="1876" t="s">
        <v>360</v>
      </c>
      <c r="X659" s="1876" t="s">
        <v>378</v>
      </c>
      <c r="Y659" s="1876" t="s">
        <v>364</v>
      </c>
      <c r="Z659" s="1876" t="s">
        <v>154</v>
      </c>
      <c r="AA659" s="1876" t="s">
        <v>154</v>
      </c>
      <c r="AB659" s="1876" t="s">
        <v>154</v>
      </c>
      <c r="AC659" s="1876" t="s">
        <v>154</v>
      </c>
      <c r="AD659" s="1876" t="s">
        <v>154</v>
      </c>
      <c r="AE659" s="1876" t="s">
        <v>154</v>
      </c>
      <c r="AF659" s="1876" t="s">
        <v>359</v>
      </c>
      <c r="AG659" s="1875" t="s">
        <v>1027</v>
      </c>
      <c r="AH659" s="1876" t="s">
        <v>380</v>
      </c>
      <c r="AI659" s="1876" t="s">
        <v>240</v>
      </c>
      <c r="AJ659" s="1876" t="s">
        <v>367</v>
      </c>
      <c r="AK659" s="1875" t="s">
        <v>381</v>
      </c>
      <c r="AL659" s="1876" t="s">
        <v>360</v>
      </c>
      <c r="AM659" s="1875" t="s">
        <v>154</v>
      </c>
    </row>
    <row r="660" spans="1:39" ht="66">
      <c r="A660" s="1875" t="s">
        <v>351</v>
      </c>
      <c r="B660" s="1875" t="s">
        <v>1199</v>
      </c>
      <c r="C660" s="1875" t="s">
        <v>1024</v>
      </c>
      <c r="D660" s="1876" t="s">
        <v>154</v>
      </c>
      <c r="E660" s="1876" t="s">
        <v>371</v>
      </c>
      <c r="F660" s="1876" t="s">
        <v>355</v>
      </c>
      <c r="G660" s="1876" t="s">
        <v>356</v>
      </c>
      <c r="H660" s="1877">
        <v>1006.72475</v>
      </c>
      <c r="I660" s="1877">
        <v>900</v>
      </c>
      <c r="J660" s="1876" t="s">
        <v>357</v>
      </c>
      <c r="K660" s="1878">
        <v>44832</v>
      </c>
      <c r="L660" s="1876" t="s">
        <v>372</v>
      </c>
      <c r="M660" s="1878" t="s">
        <v>373</v>
      </c>
      <c r="N660" s="1876" t="s">
        <v>359</v>
      </c>
      <c r="O660" s="1880">
        <v>46675</v>
      </c>
      <c r="P660" s="1875" t="s">
        <v>360</v>
      </c>
      <c r="Q660" s="1875" t="s">
        <v>600</v>
      </c>
      <c r="R660" s="1875" t="s">
        <v>1025</v>
      </c>
      <c r="S660" s="1876" t="s">
        <v>361</v>
      </c>
      <c r="T660" s="1879" t="s">
        <v>1026</v>
      </c>
      <c r="U660" s="1876" t="s">
        <v>360</v>
      </c>
      <c r="V660" s="1876" t="s">
        <v>377</v>
      </c>
      <c r="W660" s="1876" t="s">
        <v>360</v>
      </c>
      <c r="X660" s="1876" t="s">
        <v>378</v>
      </c>
      <c r="Y660" s="1876" t="s">
        <v>364</v>
      </c>
      <c r="Z660" s="1876" t="s">
        <v>154</v>
      </c>
      <c r="AA660" s="1876" t="s">
        <v>154</v>
      </c>
      <c r="AB660" s="1876" t="s">
        <v>154</v>
      </c>
      <c r="AC660" s="1876" t="s">
        <v>154</v>
      </c>
      <c r="AD660" s="1876" t="s">
        <v>154</v>
      </c>
      <c r="AE660" s="1876" t="s">
        <v>154</v>
      </c>
      <c r="AF660" s="1876" t="s">
        <v>359</v>
      </c>
      <c r="AG660" s="1875" t="s">
        <v>1027</v>
      </c>
      <c r="AH660" s="1876" t="s">
        <v>380</v>
      </c>
      <c r="AI660" s="1876" t="s">
        <v>240</v>
      </c>
      <c r="AJ660" s="1876" t="s">
        <v>367</v>
      </c>
      <c r="AK660" s="1875" t="s">
        <v>381</v>
      </c>
      <c r="AL660" s="1876" t="s">
        <v>360</v>
      </c>
      <c r="AM660" s="1875" t="s">
        <v>154</v>
      </c>
    </row>
    <row r="661" spans="1:39" ht="66">
      <c r="A661" s="1875" t="s">
        <v>351</v>
      </c>
      <c r="B661" s="1875" t="s">
        <v>1200</v>
      </c>
      <c r="C661" s="1875" t="s">
        <v>1024</v>
      </c>
      <c r="D661" s="1876" t="s">
        <v>154</v>
      </c>
      <c r="E661" s="1876" t="s">
        <v>371</v>
      </c>
      <c r="F661" s="1876" t="s">
        <v>355</v>
      </c>
      <c r="G661" s="1876" t="s">
        <v>356</v>
      </c>
      <c r="H661" s="1877">
        <v>1342.2996600000001</v>
      </c>
      <c r="I661" s="1877">
        <v>1200</v>
      </c>
      <c r="J661" s="1876" t="s">
        <v>357</v>
      </c>
      <c r="K661" s="1878">
        <v>44832</v>
      </c>
      <c r="L661" s="1876" t="s">
        <v>372</v>
      </c>
      <c r="M661" s="1878" t="s">
        <v>373</v>
      </c>
      <c r="N661" s="1876" t="s">
        <v>359</v>
      </c>
      <c r="O661" s="1880">
        <v>46675</v>
      </c>
      <c r="P661" s="1875" t="s">
        <v>360</v>
      </c>
      <c r="Q661" s="1875" t="s">
        <v>462</v>
      </c>
      <c r="R661" s="1875" t="s">
        <v>1025</v>
      </c>
      <c r="S661" s="1876" t="s">
        <v>361</v>
      </c>
      <c r="T661" s="1879" t="s">
        <v>1026</v>
      </c>
      <c r="U661" s="1876" t="s">
        <v>360</v>
      </c>
      <c r="V661" s="1876" t="s">
        <v>377</v>
      </c>
      <c r="W661" s="1876" t="s">
        <v>360</v>
      </c>
      <c r="X661" s="1876" t="s">
        <v>378</v>
      </c>
      <c r="Y661" s="1876" t="s">
        <v>364</v>
      </c>
      <c r="Z661" s="1876" t="s">
        <v>154</v>
      </c>
      <c r="AA661" s="1876" t="s">
        <v>154</v>
      </c>
      <c r="AB661" s="1876" t="s">
        <v>154</v>
      </c>
      <c r="AC661" s="1876" t="s">
        <v>154</v>
      </c>
      <c r="AD661" s="1876" t="s">
        <v>154</v>
      </c>
      <c r="AE661" s="1876" t="s">
        <v>154</v>
      </c>
      <c r="AF661" s="1876" t="s">
        <v>359</v>
      </c>
      <c r="AG661" s="1875" t="s">
        <v>1027</v>
      </c>
      <c r="AH661" s="1876" t="s">
        <v>380</v>
      </c>
      <c r="AI661" s="1876" t="s">
        <v>240</v>
      </c>
      <c r="AJ661" s="1876" t="s">
        <v>367</v>
      </c>
      <c r="AK661" s="1875" t="s">
        <v>381</v>
      </c>
      <c r="AL661" s="1876" t="s">
        <v>360</v>
      </c>
      <c r="AM661" s="1875" t="s">
        <v>154</v>
      </c>
    </row>
    <row r="662" spans="1:39" ht="66">
      <c r="A662" s="1875" t="s">
        <v>351</v>
      </c>
      <c r="B662" s="1875" t="s">
        <v>1201</v>
      </c>
      <c r="C662" s="1875" t="s">
        <v>1024</v>
      </c>
      <c r="D662" s="1876" t="s">
        <v>154</v>
      </c>
      <c r="E662" s="1876" t="s">
        <v>371</v>
      </c>
      <c r="F662" s="1876" t="s">
        <v>355</v>
      </c>
      <c r="G662" s="1876" t="s">
        <v>356</v>
      </c>
      <c r="H662" s="1877">
        <v>1006.72475</v>
      </c>
      <c r="I662" s="1877">
        <v>900</v>
      </c>
      <c r="J662" s="1876" t="s">
        <v>357</v>
      </c>
      <c r="K662" s="1878">
        <v>44832</v>
      </c>
      <c r="L662" s="1876" t="s">
        <v>372</v>
      </c>
      <c r="M662" s="1878" t="s">
        <v>373</v>
      </c>
      <c r="N662" s="1876" t="s">
        <v>359</v>
      </c>
      <c r="O662" s="1880">
        <v>46675</v>
      </c>
      <c r="P662" s="1875" t="s">
        <v>360</v>
      </c>
      <c r="Q662" s="1875" t="s">
        <v>600</v>
      </c>
      <c r="R662" s="1875" t="s">
        <v>1025</v>
      </c>
      <c r="S662" s="1876" t="s">
        <v>361</v>
      </c>
      <c r="T662" s="1879" t="s">
        <v>1026</v>
      </c>
      <c r="U662" s="1876" t="s">
        <v>360</v>
      </c>
      <c r="V662" s="1876" t="s">
        <v>377</v>
      </c>
      <c r="W662" s="1876" t="s">
        <v>360</v>
      </c>
      <c r="X662" s="1876" t="s">
        <v>378</v>
      </c>
      <c r="Y662" s="1876" t="s">
        <v>364</v>
      </c>
      <c r="Z662" s="1876" t="s">
        <v>154</v>
      </c>
      <c r="AA662" s="1876" t="s">
        <v>154</v>
      </c>
      <c r="AB662" s="1876" t="s">
        <v>154</v>
      </c>
      <c r="AC662" s="1876" t="s">
        <v>154</v>
      </c>
      <c r="AD662" s="1876" t="s">
        <v>154</v>
      </c>
      <c r="AE662" s="1876" t="s">
        <v>154</v>
      </c>
      <c r="AF662" s="1876" t="s">
        <v>359</v>
      </c>
      <c r="AG662" s="1875" t="s">
        <v>1027</v>
      </c>
      <c r="AH662" s="1876" t="s">
        <v>380</v>
      </c>
      <c r="AI662" s="1876" t="s">
        <v>240</v>
      </c>
      <c r="AJ662" s="1876" t="s">
        <v>367</v>
      </c>
      <c r="AK662" s="1875" t="s">
        <v>381</v>
      </c>
      <c r="AL662" s="1876" t="s">
        <v>360</v>
      </c>
      <c r="AM662" s="1875" t="s">
        <v>154</v>
      </c>
    </row>
    <row r="663" spans="1:39" ht="66">
      <c r="A663" s="1875" t="s">
        <v>351</v>
      </c>
      <c r="B663" s="1875" t="s">
        <v>1202</v>
      </c>
      <c r="C663" s="1875" t="s">
        <v>1024</v>
      </c>
      <c r="D663" s="1876" t="s">
        <v>154</v>
      </c>
      <c r="E663" s="1876" t="s">
        <v>371</v>
      </c>
      <c r="F663" s="1876" t="s">
        <v>355</v>
      </c>
      <c r="G663" s="1876" t="s">
        <v>356</v>
      </c>
      <c r="H663" s="1877">
        <v>1006.72475</v>
      </c>
      <c r="I663" s="1877">
        <v>900</v>
      </c>
      <c r="J663" s="1876" t="s">
        <v>357</v>
      </c>
      <c r="K663" s="1878">
        <v>44832</v>
      </c>
      <c r="L663" s="1876" t="s">
        <v>372</v>
      </c>
      <c r="M663" s="1878" t="s">
        <v>373</v>
      </c>
      <c r="N663" s="1876" t="s">
        <v>359</v>
      </c>
      <c r="O663" s="1880">
        <v>46675</v>
      </c>
      <c r="P663" s="1875" t="s">
        <v>360</v>
      </c>
      <c r="Q663" s="1875" t="s">
        <v>600</v>
      </c>
      <c r="R663" s="1875" t="s">
        <v>1025</v>
      </c>
      <c r="S663" s="1876" t="s">
        <v>361</v>
      </c>
      <c r="T663" s="1879" t="s">
        <v>1026</v>
      </c>
      <c r="U663" s="1876" t="s">
        <v>360</v>
      </c>
      <c r="V663" s="1876" t="s">
        <v>377</v>
      </c>
      <c r="W663" s="1876" t="s">
        <v>360</v>
      </c>
      <c r="X663" s="1876" t="s">
        <v>378</v>
      </c>
      <c r="Y663" s="1876" t="s">
        <v>364</v>
      </c>
      <c r="Z663" s="1876" t="s">
        <v>154</v>
      </c>
      <c r="AA663" s="1876" t="s">
        <v>154</v>
      </c>
      <c r="AB663" s="1876" t="s">
        <v>154</v>
      </c>
      <c r="AC663" s="1876" t="s">
        <v>154</v>
      </c>
      <c r="AD663" s="1876" t="s">
        <v>154</v>
      </c>
      <c r="AE663" s="1876" t="s">
        <v>154</v>
      </c>
      <c r="AF663" s="1876" t="s">
        <v>359</v>
      </c>
      <c r="AG663" s="1875" t="s">
        <v>1027</v>
      </c>
      <c r="AH663" s="1876" t="s">
        <v>380</v>
      </c>
      <c r="AI663" s="1876" t="s">
        <v>240</v>
      </c>
      <c r="AJ663" s="1876" t="s">
        <v>367</v>
      </c>
      <c r="AK663" s="1875" t="s">
        <v>381</v>
      </c>
      <c r="AL663" s="1876" t="s">
        <v>360</v>
      </c>
      <c r="AM663" s="1875" t="s">
        <v>154</v>
      </c>
    </row>
    <row r="664" spans="1:39" ht="66">
      <c r="A664" s="1875" t="s">
        <v>351</v>
      </c>
      <c r="B664" s="1875" t="s">
        <v>1203</v>
      </c>
      <c r="C664" s="1875" t="s">
        <v>1024</v>
      </c>
      <c r="D664" s="1876" t="s">
        <v>154</v>
      </c>
      <c r="E664" s="1876" t="s">
        <v>371</v>
      </c>
      <c r="F664" s="1876" t="s">
        <v>355</v>
      </c>
      <c r="G664" s="1876" t="s">
        <v>356</v>
      </c>
      <c r="H664" s="1877">
        <v>1677.8745799999999</v>
      </c>
      <c r="I664" s="1877">
        <v>1500</v>
      </c>
      <c r="J664" s="1876" t="s">
        <v>357</v>
      </c>
      <c r="K664" s="1878">
        <v>44832</v>
      </c>
      <c r="L664" s="1876" t="s">
        <v>372</v>
      </c>
      <c r="M664" s="1878" t="s">
        <v>373</v>
      </c>
      <c r="N664" s="1876" t="s">
        <v>359</v>
      </c>
      <c r="O664" s="1880">
        <v>46675</v>
      </c>
      <c r="P664" s="1875" t="s">
        <v>360</v>
      </c>
      <c r="Q664" s="1875" t="s">
        <v>399</v>
      </c>
      <c r="R664" s="1875" t="s">
        <v>1025</v>
      </c>
      <c r="S664" s="1876" t="s">
        <v>361</v>
      </c>
      <c r="T664" s="1879" t="s">
        <v>1026</v>
      </c>
      <c r="U664" s="1876" t="s">
        <v>360</v>
      </c>
      <c r="V664" s="1876" t="s">
        <v>377</v>
      </c>
      <c r="W664" s="1876" t="s">
        <v>360</v>
      </c>
      <c r="X664" s="1876" t="s">
        <v>378</v>
      </c>
      <c r="Y664" s="1876" t="s">
        <v>364</v>
      </c>
      <c r="Z664" s="1876" t="s">
        <v>154</v>
      </c>
      <c r="AA664" s="1876" t="s">
        <v>154</v>
      </c>
      <c r="AB664" s="1876" t="s">
        <v>154</v>
      </c>
      <c r="AC664" s="1876" t="s">
        <v>154</v>
      </c>
      <c r="AD664" s="1876" t="s">
        <v>154</v>
      </c>
      <c r="AE664" s="1876" t="s">
        <v>154</v>
      </c>
      <c r="AF664" s="1876" t="s">
        <v>359</v>
      </c>
      <c r="AG664" s="1875" t="s">
        <v>1027</v>
      </c>
      <c r="AH664" s="1876" t="s">
        <v>380</v>
      </c>
      <c r="AI664" s="1876" t="s">
        <v>240</v>
      </c>
      <c r="AJ664" s="1876" t="s">
        <v>367</v>
      </c>
      <c r="AK664" s="1875" t="s">
        <v>381</v>
      </c>
      <c r="AL664" s="1876" t="s">
        <v>360</v>
      </c>
      <c r="AM664" s="1875" t="s">
        <v>154</v>
      </c>
    </row>
    <row r="665" spans="1:39" ht="66">
      <c r="A665" s="1875" t="s">
        <v>351</v>
      </c>
      <c r="B665" s="1875" t="s">
        <v>1204</v>
      </c>
      <c r="C665" s="1875" t="s">
        <v>1024</v>
      </c>
      <c r="D665" s="1876" t="s">
        <v>154</v>
      </c>
      <c r="E665" s="1876" t="s">
        <v>371</v>
      </c>
      <c r="F665" s="1876" t="s">
        <v>355</v>
      </c>
      <c r="G665" s="1876" t="s">
        <v>356</v>
      </c>
      <c r="H665" s="1877">
        <v>1006.72475</v>
      </c>
      <c r="I665" s="1877">
        <v>900</v>
      </c>
      <c r="J665" s="1876" t="s">
        <v>357</v>
      </c>
      <c r="K665" s="1878">
        <v>44832</v>
      </c>
      <c r="L665" s="1876" t="s">
        <v>372</v>
      </c>
      <c r="M665" s="1878" t="s">
        <v>373</v>
      </c>
      <c r="N665" s="1876" t="s">
        <v>359</v>
      </c>
      <c r="O665" s="1880">
        <v>46675</v>
      </c>
      <c r="P665" s="1875" t="s">
        <v>360</v>
      </c>
      <c r="Q665" s="1875" t="s">
        <v>600</v>
      </c>
      <c r="R665" s="1875" t="s">
        <v>1025</v>
      </c>
      <c r="S665" s="1876" t="s">
        <v>361</v>
      </c>
      <c r="T665" s="1879" t="s">
        <v>1026</v>
      </c>
      <c r="U665" s="1876" t="s">
        <v>360</v>
      </c>
      <c r="V665" s="1876" t="s">
        <v>377</v>
      </c>
      <c r="W665" s="1876" t="s">
        <v>360</v>
      </c>
      <c r="X665" s="1876" t="s">
        <v>378</v>
      </c>
      <c r="Y665" s="1876" t="s">
        <v>364</v>
      </c>
      <c r="Z665" s="1876" t="s">
        <v>154</v>
      </c>
      <c r="AA665" s="1876" t="s">
        <v>154</v>
      </c>
      <c r="AB665" s="1876" t="s">
        <v>154</v>
      </c>
      <c r="AC665" s="1876" t="s">
        <v>154</v>
      </c>
      <c r="AD665" s="1876" t="s">
        <v>154</v>
      </c>
      <c r="AE665" s="1876" t="s">
        <v>154</v>
      </c>
      <c r="AF665" s="1876" t="s">
        <v>359</v>
      </c>
      <c r="AG665" s="1875" t="s">
        <v>1027</v>
      </c>
      <c r="AH665" s="1876" t="s">
        <v>380</v>
      </c>
      <c r="AI665" s="1876" t="s">
        <v>240</v>
      </c>
      <c r="AJ665" s="1876" t="s">
        <v>367</v>
      </c>
      <c r="AK665" s="1875" t="s">
        <v>381</v>
      </c>
      <c r="AL665" s="1876" t="s">
        <v>360</v>
      </c>
      <c r="AM665" s="1875" t="s">
        <v>154</v>
      </c>
    </row>
    <row r="666" spans="1:39" ht="66">
      <c r="A666" s="1875" t="s">
        <v>351</v>
      </c>
      <c r="B666" s="1875" t="s">
        <v>1205</v>
      </c>
      <c r="C666" s="1875" t="s">
        <v>1024</v>
      </c>
      <c r="D666" s="1876" t="s">
        <v>154</v>
      </c>
      <c r="E666" s="1876" t="s">
        <v>371</v>
      </c>
      <c r="F666" s="1876" t="s">
        <v>355</v>
      </c>
      <c r="G666" s="1876" t="s">
        <v>356</v>
      </c>
      <c r="H666" s="1877">
        <v>1006.72475</v>
      </c>
      <c r="I666" s="1877">
        <v>900</v>
      </c>
      <c r="J666" s="1876" t="s">
        <v>357</v>
      </c>
      <c r="K666" s="1878">
        <v>44832</v>
      </c>
      <c r="L666" s="1876" t="s">
        <v>372</v>
      </c>
      <c r="M666" s="1878" t="s">
        <v>373</v>
      </c>
      <c r="N666" s="1876" t="s">
        <v>359</v>
      </c>
      <c r="O666" s="1880">
        <v>46675</v>
      </c>
      <c r="P666" s="1875" t="s">
        <v>360</v>
      </c>
      <c r="Q666" s="1875" t="s">
        <v>600</v>
      </c>
      <c r="R666" s="1875" t="s">
        <v>1025</v>
      </c>
      <c r="S666" s="1876" t="s">
        <v>361</v>
      </c>
      <c r="T666" s="1879" t="s">
        <v>1026</v>
      </c>
      <c r="U666" s="1876" t="s">
        <v>360</v>
      </c>
      <c r="V666" s="1876" t="s">
        <v>377</v>
      </c>
      <c r="W666" s="1876" t="s">
        <v>360</v>
      </c>
      <c r="X666" s="1876" t="s">
        <v>378</v>
      </c>
      <c r="Y666" s="1876" t="s">
        <v>364</v>
      </c>
      <c r="Z666" s="1876" t="s">
        <v>154</v>
      </c>
      <c r="AA666" s="1876" t="s">
        <v>154</v>
      </c>
      <c r="AB666" s="1876" t="s">
        <v>154</v>
      </c>
      <c r="AC666" s="1876" t="s">
        <v>154</v>
      </c>
      <c r="AD666" s="1876" t="s">
        <v>154</v>
      </c>
      <c r="AE666" s="1876" t="s">
        <v>154</v>
      </c>
      <c r="AF666" s="1876" t="s">
        <v>359</v>
      </c>
      <c r="AG666" s="1875" t="s">
        <v>1027</v>
      </c>
      <c r="AH666" s="1876" t="s">
        <v>380</v>
      </c>
      <c r="AI666" s="1876" t="s">
        <v>240</v>
      </c>
      <c r="AJ666" s="1876" t="s">
        <v>367</v>
      </c>
      <c r="AK666" s="1875" t="s">
        <v>381</v>
      </c>
      <c r="AL666" s="1876" t="s">
        <v>360</v>
      </c>
      <c r="AM666" s="1875" t="s">
        <v>154</v>
      </c>
    </row>
    <row r="667" spans="1:39" ht="66">
      <c r="A667" s="1875" t="s">
        <v>351</v>
      </c>
      <c r="B667" s="1875" t="s">
        <v>1206</v>
      </c>
      <c r="C667" s="1875" t="s">
        <v>1024</v>
      </c>
      <c r="D667" s="1876" t="s">
        <v>154</v>
      </c>
      <c r="E667" s="1876" t="s">
        <v>371</v>
      </c>
      <c r="F667" s="1876" t="s">
        <v>355</v>
      </c>
      <c r="G667" s="1876" t="s">
        <v>356</v>
      </c>
      <c r="H667" s="1877">
        <v>1006.72475</v>
      </c>
      <c r="I667" s="1877">
        <v>900</v>
      </c>
      <c r="J667" s="1876" t="s">
        <v>357</v>
      </c>
      <c r="K667" s="1878">
        <v>44832</v>
      </c>
      <c r="L667" s="1876" t="s">
        <v>372</v>
      </c>
      <c r="M667" s="1878" t="s">
        <v>373</v>
      </c>
      <c r="N667" s="1876" t="s">
        <v>359</v>
      </c>
      <c r="O667" s="1880">
        <v>46675</v>
      </c>
      <c r="P667" s="1875" t="s">
        <v>360</v>
      </c>
      <c r="Q667" s="1875" t="s">
        <v>600</v>
      </c>
      <c r="R667" s="1875" t="s">
        <v>1025</v>
      </c>
      <c r="S667" s="1876" t="s">
        <v>361</v>
      </c>
      <c r="T667" s="1879" t="s">
        <v>1026</v>
      </c>
      <c r="U667" s="1876" t="s">
        <v>360</v>
      </c>
      <c r="V667" s="1876" t="s">
        <v>377</v>
      </c>
      <c r="W667" s="1876" t="s">
        <v>360</v>
      </c>
      <c r="X667" s="1876" t="s">
        <v>378</v>
      </c>
      <c r="Y667" s="1876" t="s">
        <v>364</v>
      </c>
      <c r="Z667" s="1876" t="s">
        <v>154</v>
      </c>
      <c r="AA667" s="1876" t="s">
        <v>154</v>
      </c>
      <c r="AB667" s="1876" t="s">
        <v>154</v>
      </c>
      <c r="AC667" s="1876" t="s">
        <v>154</v>
      </c>
      <c r="AD667" s="1876" t="s">
        <v>154</v>
      </c>
      <c r="AE667" s="1876" t="s">
        <v>154</v>
      </c>
      <c r="AF667" s="1876" t="s">
        <v>359</v>
      </c>
      <c r="AG667" s="1875" t="s">
        <v>1027</v>
      </c>
      <c r="AH667" s="1876" t="s">
        <v>380</v>
      </c>
      <c r="AI667" s="1876" t="s">
        <v>240</v>
      </c>
      <c r="AJ667" s="1876" t="s">
        <v>367</v>
      </c>
      <c r="AK667" s="1875" t="s">
        <v>381</v>
      </c>
      <c r="AL667" s="1876" t="s">
        <v>360</v>
      </c>
      <c r="AM667" s="1875" t="s">
        <v>154</v>
      </c>
    </row>
    <row r="668" spans="1:39" ht="66">
      <c r="A668" s="1875" t="s">
        <v>351</v>
      </c>
      <c r="B668" s="1875" t="s">
        <v>1207</v>
      </c>
      <c r="C668" s="1875" t="s">
        <v>1024</v>
      </c>
      <c r="D668" s="1876" t="s">
        <v>154</v>
      </c>
      <c r="E668" s="1876" t="s">
        <v>371</v>
      </c>
      <c r="F668" s="1876" t="s">
        <v>355</v>
      </c>
      <c r="G668" s="1876" t="s">
        <v>356</v>
      </c>
      <c r="H668" s="1877">
        <v>1677.8745799999999</v>
      </c>
      <c r="I668" s="1877">
        <v>1500</v>
      </c>
      <c r="J668" s="1876" t="s">
        <v>357</v>
      </c>
      <c r="K668" s="1878">
        <v>44832</v>
      </c>
      <c r="L668" s="1876" t="s">
        <v>372</v>
      </c>
      <c r="M668" s="1878" t="s">
        <v>373</v>
      </c>
      <c r="N668" s="1876" t="s">
        <v>359</v>
      </c>
      <c r="O668" s="1880">
        <v>46675</v>
      </c>
      <c r="P668" s="1875" t="s">
        <v>360</v>
      </c>
      <c r="Q668" s="1875" t="s">
        <v>399</v>
      </c>
      <c r="R668" s="1875" t="s">
        <v>1025</v>
      </c>
      <c r="S668" s="1876" t="s">
        <v>361</v>
      </c>
      <c r="T668" s="1879" t="s">
        <v>1026</v>
      </c>
      <c r="U668" s="1876" t="s">
        <v>360</v>
      </c>
      <c r="V668" s="1876" t="s">
        <v>377</v>
      </c>
      <c r="W668" s="1876" t="s">
        <v>360</v>
      </c>
      <c r="X668" s="1876" t="s">
        <v>378</v>
      </c>
      <c r="Y668" s="1876" t="s">
        <v>364</v>
      </c>
      <c r="Z668" s="1876" t="s">
        <v>154</v>
      </c>
      <c r="AA668" s="1876" t="s">
        <v>154</v>
      </c>
      <c r="AB668" s="1876" t="s">
        <v>154</v>
      </c>
      <c r="AC668" s="1876" t="s">
        <v>154</v>
      </c>
      <c r="AD668" s="1876" t="s">
        <v>154</v>
      </c>
      <c r="AE668" s="1876" t="s">
        <v>154</v>
      </c>
      <c r="AF668" s="1876" t="s">
        <v>359</v>
      </c>
      <c r="AG668" s="1875" t="s">
        <v>1027</v>
      </c>
      <c r="AH668" s="1876" t="s">
        <v>380</v>
      </c>
      <c r="AI668" s="1876" t="s">
        <v>240</v>
      </c>
      <c r="AJ668" s="1876" t="s">
        <v>367</v>
      </c>
      <c r="AK668" s="1875" t="s">
        <v>381</v>
      </c>
      <c r="AL668" s="1876" t="s">
        <v>360</v>
      </c>
      <c r="AM668" s="1875" t="s">
        <v>154</v>
      </c>
    </row>
    <row r="669" spans="1:39" ht="66">
      <c r="A669" s="1875" t="s">
        <v>351</v>
      </c>
      <c r="B669" s="1875" t="s">
        <v>1208</v>
      </c>
      <c r="C669" s="1875" t="s">
        <v>1024</v>
      </c>
      <c r="D669" s="1876" t="s">
        <v>154</v>
      </c>
      <c r="E669" s="1876" t="s">
        <v>371</v>
      </c>
      <c r="F669" s="1876" t="s">
        <v>355</v>
      </c>
      <c r="G669" s="1876" t="s">
        <v>356</v>
      </c>
      <c r="H669" s="1877">
        <v>5369.19866</v>
      </c>
      <c r="I669" s="1877">
        <v>4800</v>
      </c>
      <c r="J669" s="1876" t="s">
        <v>357</v>
      </c>
      <c r="K669" s="1878">
        <v>44832</v>
      </c>
      <c r="L669" s="1876" t="s">
        <v>372</v>
      </c>
      <c r="M669" s="1878" t="s">
        <v>373</v>
      </c>
      <c r="N669" s="1876" t="s">
        <v>359</v>
      </c>
      <c r="O669" s="1880">
        <v>46675</v>
      </c>
      <c r="P669" s="1875" t="s">
        <v>360</v>
      </c>
      <c r="Q669" s="1875" t="s">
        <v>480</v>
      </c>
      <c r="R669" s="1875" t="s">
        <v>1025</v>
      </c>
      <c r="S669" s="1876" t="s">
        <v>361</v>
      </c>
      <c r="T669" s="1879" t="s">
        <v>1026</v>
      </c>
      <c r="U669" s="1876" t="s">
        <v>360</v>
      </c>
      <c r="V669" s="1876" t="s">
        <v>377</v>
      </c>
      <c r="W669" s="1876" t="s">
        <v>360</v>
      </c>
      <c r="X669" s="1876" t="s">
        <v>378</v>
      </c>
      <c r="Y669" s="1876" t="s">
        <v>364</v>
      </c>
      <c r="Z669" s="1876" t="s">
        <v>154</v>
      </c>
      <c r="AA669" s="1876" t="s">
        <v>154</v>
      </c>
      <c r="AB669" s="1876" t="s">
        <v>154</v>
      </c>
      <c r="AC669" s="1876" t="s">
        <v>154</v>
      </c>
      <c r="AD669" s="1876" t="s">
        <v>154</v>
      </c>
      <c r="AE669" s="1876" t="s">
        <v>154</v>
      </c>
      <c r="AF669" s="1876" t="s">
        <v>359</v>
      </c>
      <c r="AG669" s="1875" t="s">
        <v>1027</v>
      </c>
      <c r="AH669" s="1876" t="s">
        <v>380</v>
      </c>
      <c r="AI669" s="1876" t="s">
        <v>240</v>
      </c>
      <c r="AJ669" s="1876" t="s">
        <v>367</v>
      </c>
      <c r="AK669" s="1875" t="s">
        <v>381</v>
      </c>
      <c r="AL669" s="1876" t="s">
        <v>360</v>
      </c>
      <c r="AM669" s="1875" t="s">
        <v>154</v>
      </c>
    </row>
    <row r="670" spans="1:39" ht="66">
      <c r="A670" s="1875" t="s">
        <v>351</v>
      </c>
      <c r="B670" s="1875" t="s">
        <v>1209</v>
      </c>
      <c r="C670" s="1875" t="s">
        <v>1024</v>
      </c>
      <c r="D670" s="1876" t="s">
        <v>154</v>
      </c>
      <c r="E670" s="1876" t="s">
        <v>371</v>
      </c>
      <c r="F670" s="1876" t="s">
        <v>355</v>
      </c>
      <c r="G670" s="1876" t="s">
        <v>356</v>
      </c>
      <c r="H670" s="1877">
        <v>1342.2996600000001</v>
      </c>
      <c r="I670" s="1877">
        <v>1200</v>
      </c>
      <c r="J670" s="1876" t="s">
        <v>357</v>
      </c>
      <c r="K670" s="1878">
        <v>44832</v>
      </c>
      <c r="L670" s="1876" t="s">
        <v>372</v>
      </c>
      <c r="M670" s="1878" t="s">
        <v>373</v>
      </c>
      <c r="N670" s="1876" t="s">
        <v>359</v>
      </c>
      <c r="O670" s="1880">
        <v>46675</v>
      </c>
      <c r="P670" s="1875" t="s">
        <v>360</v>
      </c>
      <c r="Q670" s="1875" t="s">
        <v>462</v>
      </c>
      <c r="R670" s="1875" t="s">
        <v>1025</v>
      </c>
      <c r="S670" s="1876" t="s">
        <v>361</v>
      </c>
      <c r="T670" s="1879" t="s">
        <v>1026</v>
      </c>
      <c r="U670" s="1876" t="s">
        <v>360</v>
      </c>
      <c r="V670" s="1876" t="s">
        <v>377</v>
      </c>
      <c r="W670" s="1876" t="s">
        <v>360</v>
      </c>
      <c r="X670" s="1876" t="s">
        <v>378</v>
      </c>
      <c r="Y670" s="1876" t="s">
        <v>364</v>
      </c>
      <c r="Z670" s="1876" t="s">
        <v>154</v>
      </c>
      <c r="AA670" s="1876" t="s">
        <v>154</v>
      </c>
      <c r="AB670" s="1876" t="s">
        <v>154</v>
      </c>
      <c r="AC670" s="1876" t="s">
        <v>154</v>
      </c>
      <c r="AD670" s="1876" t="s">
        <v>154</v>
      </c>
      <c r="AE670" s="1876" t="s">
        <v>154</v>
      </c>
      <c r="AF670" s="1876" t="s">
        <v>359</v>
      </c>
      <c r="AG670" s="1875" t="s">
        <v>1027</v>
      </c>
      <c r="AH670" s="1876" t="s">
        <v>380</v>
      </c>
      <c r="AI670" s="1876" t="s">
        <v>240</v>
      </c>
      <c r="AJ670" s="1876" t="s">
        <v>367</v>
      </c>
      <c r="AK670" s="1875" t="s">
        <v>381</v>
      </c>
      <c r="AL670" s="1876" t="s">
        <v>360</v>
      </c>
      <c r="AM670" s="1875" t="s">
        <v>154</v>
      </c>
    </row>
    <row r="671" spans="1:39" ht="66">
      <c r="A671" s="1875" t="s">
        <v>351</v>
      </c>
      <c r="B671" s="1875" t="s">
        <v>1210</v>
      </c>
      <c r="C671" s="1875" t="s">
        <v>1024</v>
      </c>
      <c r="D671" s="1876" t="s">
        <v>154</v>
      </c>
      <c r="E671" s="1876" t="s">
        <v>371</v>
      </c>
      <c r="F671" s="1876" t="s">
        <v>355</v>
      </c>
      <c r="G671" s="1876" t="s">
        <v>356</v>
      </c>
      <c r="H671" s="1877">
        <v>2013.4494999999999</v>
      </c>
      <c r="I671" s="1877">
        <v>1800</v>
      </c>
      <c r="J671" s="1876" t="s">
        <v>357</v>
      </c>
      <c r="K671" s="1878">
        <v>44832</v>
      </c>
      <c r="L671" s="1876" t="s">
        <v>372</v>
      </c>
      <c r="M671" s="1878" t="s">
        <v>373</v>
      </c>
      <c r="N671" s="1876" t="s">
        <v>359</v>
      </c>
      <c r="O671" s="1880">
        <v>46675</v>
      </c>
      <c r="P671" s="1875" t="s">
        <v>360</v>
      </c>
      <c r="Q671" s="1875" t="s">
        <v>529</v>
      </c>
      <c r="R671" s="1875" t="s">
        <v>1025</v>
      </c>
      <c r="S671" s="1876" t="s">
        <v>361</v>
      </c>
      <c r="T671" s="1879" t="s">
        <v>1026</v>
      </c>
      <c r="U671" s="1876" t="s">
        <v>360</v>
      </c>
      <c r="V671" s="1876" t="s">
        <v>377</v>
      </c>
      <c r="W671" s="1876" t="s">
        <v>360</v>
      </c>
      <c r="X671" s="1876" t="s">
        <v>378</v>
      </c>
      <c r="Y671" s="1876" t="s">
        <v>364</v>
      </c>
      <c r="Z671" s="1876" t="s">
        <v>154</v>
      </c>
      <c r="AA671" s="1876" t="s">
        <v>154</v>
      </c>
      <c r="AB671" s="1876" t="s">
        <v>154</v>
      </c>
      <c r="AC671" s="1876" t="s">
        <v>154</v>
      </c>
      <c r="AD671" s="1876" t="s">
        <v>154</v>
      </c>
      <c r="AE671" s="1876" t="s">
        <v>154</v>
      </c>
      <c r="AF671" s="1876" t="s">
        <v>359</v>
      </c>
      <c r="AG671" s="1875" t="s">
        <v>1027</v>
      </c>
      <c r="AH671" s="1876" t="s">
        <v>380</v>
      </c>
      <c r="AI671" s="1876" t="s">
        <v>240</v>
      </c>
      <c r="AJ671" s="1876" t="s">
        <v>367</v>
      </c>
      <c r="AK671" s="1875" t="s">
        <v>381</v>
      </c>
      <c r="AL671" s="1876" t="s">
        <v>360</v>
      </c>
      <c r="AM671" s="1875" t="s">
        <v>154</v>
      </c>
    </row>
    <row r="672" spans="1:39" ht="66">
      <c r="A672" s="1875" t="s">
        <v>351</v>
      </c>
      <c r="B672" s="1875" t="s">
        <v>1211</v>
      </c>
      <c r="C672" s="1875" t="s">
        <v>1024</v>
      </c>
      <c r="D672" s="1876" t="s">
        <v>154</v>
      </c>
      <c r="E672" s="1876" t="s">
        <v>371</v>
      </c>
      <c r="F672" s="1876" t="s">
        <v>355</v>
      </c>
      <c r="G672" s="1876" t="s">
        <v>356</v>
      </c>
      <c r="H672" s="1877">
        <v>1006.72475</v>
      </c>
      <c r="I672" s="1877">
        <v>900</v>
      </c>
      <c r="J672" s="1876" t="s">
        <v>357</v>
      </c>
      <c r="K672" s="1878">
        <v>44832</v>
      </c>
      <c r="L672" s="1876" t="s">
        <v>372</v>
      </c>
      <c r="M672" s="1878" t="s">
        <v>373</v>
      </c>
      <c r="N672" s="1876" t="s">
        <v>359</v>
      </c>
      <c r="O672" s="1880">
        <v>46675</v>
      </c>
      <c r="P672" s="1875" t="s">
        <v>360</v>
      </c>
      <c r="Q672" s="1875" t="s">
        <v>600</v>
      </c>
      <c r="R672" s="1875" t="s">
        <v>1025</v>
      </c>
      <c r="S672" s="1876" t="s">
        <v>361</v>
      </c>
      <c r="T672" s="1879" t="s">
        <v>1026</v>
      </c>
      <c r="U672" s="1876" t="s">
        <v>360</v>
      </c>
      <c r="V672" s="1876" t="s">
        <v>377</v>
      </c>
      <c r="W672" s="1876" t="s">
        <v>360</v>
      </c>
      <c r="X672" s="1876" t="s">
        <v>378</v>
      </c>
      <c r="Y672" s="1876" t="s">
        <v>364</v>
      </c>
      <c r="Z672" s="1876" t="s">
        <v>154</v>
      </c>
      <c r="AA672" s="1876" t="s">
        <v>154</v>
      </c>
      <c r="AB672" s="1876" t="s">
        <v>154</v>
      </c>
      <c r="AC672" s="1876" t="s">
        <v>154</v>
      </c>
      <c r="AD672" s="1876" t="s">
        <v>154</v>
      </c>
      <c r="AE672" s="1876" t="s">
        <v>154</v>
      </c>
      <c r="AF672" s="1876" t="s">
        <v>359</v>
      </c>
      <c r="AG672" s="1875" t="s">
        <v>1027</v>
      </c>
      <c r="AH672" s="1876" t="s">
        <v>380</v>
      </c>
      <c r="AI672" s="1876" t="s">
        <v>240</v>
      </c>
      <c r="AJ672" s="1876" t="s">
        <v>367</v>
      </c>
      <c r="AK672" s="1875" t="s">
        <v>381</v>
      </c>
      <c r="AL672" s="1876" t="s">
        <v>360</v>
      </c>
      <c r="AM672" s="1875" t="s">
        <v>154</v>
      </c>
    </row>
    <row r="673" spans="1:39" ht="66">
      <c r="A673" s="1875" t="s">
        <v>351</v>
      </c>
      <c r="B673" s="1875" t="s">
        <v>1212</v>
      </c>
      <c r="C673" s="1875" t="s">
        <v>1024</v>
      </c>
      <c r="D673" s="1876" t="s">
        <v>154</v>
      </c>
      <c r="E673" s="1876" t="s">
        <v>371</v>
      </c>
      <c r="F673" s="1876" t="s">
        <v>355</v>
      </c>
      <c r="G673" s="1876" t="s">
        <v>356</v>
      </c>
      <c r="H673" s="1877">
        <v>1677.8745799999999</v>
      </c>
      <c r="I673" s="1877">
        <v>1500</v>
      </c>
      <c r="J673" s="1876" t="s">
        <v>357</v>
      </c>
      <c r="K673" s="1878">
        <v>44832</v>
      </c>
      <c r="L673" s="1876" t="s">
        <v>372</v>
      </c>
      <c r="M673" s="1878" t="s">
        <v>373</v>
      </c>
      <c r="N673" s="1876" t="s">
        <v>359</v>
      </c>
      <c r="O673" s="1880">
        <v>46675</v>
      </c>
      <c r="P673" s="1875" t="s">
        <v>360</v>
      </c>
      <c r="Q673" s="1875" t="s">
        <v>399</v>
      </c>
      <c r="R673" s="1875" t="s">
        <v>1025</v>
      </c>
      <c r="S673" s="1876" t="s">
        <v>361</v>
      </c>
      <c r="T673" s="1879" t="s">
        <v>1026</v>
      </c>
      <c r="U673" s="1876" t="s">
        <v>360</v>
      </c>
      <c r="V673" s="1876" t="s">
        <v>377</v>
      </c>
      <c r="W673" s="1876" t="s">
        <v>360</v>
      </c>
      <c r="X673" s="1876" t="s">
        <v>378</v>
      </c>
      <c r="Y673" s="1876" t="s">
        <v>364</v>
      </c>
      <c r="Z673" s="1876" t="s">
        <v>154</v>
      </c>
      <c r="AA673" s="1876" t="s">
        <v>154</v>
      </c>
      <c r="AB673" s="1876" t="s">
        <v>154</v>
      </c>
      <c r="AC673" s="1876" t="s">
        <v>154</v>
      </c>
      <c r="AD673" s="1876" t="s">
        <v>154</v>
      </c>
      <c r="AE673" s="1876" t="s">
        <v>154</v>
      </c>
      <c r="AF673" s="1876" t="s">
        <v>359</v>
      </c>
      <c r="AG673" s="1875" t="s">
        <v>1027</v>
      </c>
      <c r="AH673" s="1876" t="s">
        <v>380</v>
      </c>
      <c r="AI673" s="1876" t="s">
        <v>240</v>
      </c>
      <c r="AJ673" s="1876" t="s">
        <v>367</v>
      </c>
      <c r="AK673" s="1875" t="s">
        <v>381</v>
      </c>
      <c r="AL673" s="1876" t="s">
        <v>360</v>
      </c>
      <c r="AM673" s="1875" t="s">
        <v>154</v>
      </c>
    </row>
    <row r="674" spans="1:39" ht="66">
      <c r="A674" s="1875" t="s">
        <v>351</v>
      </c>
      <c r="B674" s="1875" t="s">
        <v>1213</v>
      </c>
      <c r="C674" s="1875" t="s">
        <v>1024</v>
      </c>
      <c r="D674" s="1876" t="s">
        <v>154</v>
      </c>
      <c r="E674" s="1876" t="s">
        <v>371</v>
      </c>
      <c r="F674" s="1876" t="s">
        <v>355</v>
      </c>
      <c r="G674" s="1876" t="s">
        <v>356</v>
      </c>
      <c r="H674" s="1877">
        <v>1006.72475</v>
      </c>
      <c r="I674" s="1877">
        <v>900</v>
      </c>
      <c r="J674" s="1876" t="s">
        <v>357</v>
      </c>
      <c r="K674" s="1878">
        <v>44832</v>
      </c>
      <c r="L674" s="1876" t="s">
        <v>372</v>
      </c>
      <c r="M674" s="1878" t="s">
        <v>373</v>
      </c>
      <c r="N674" s="1876" t="s">
        <v>359</v>
      </c>
      <c r="O674" s="1880">
        <v>46675</v>
      </c>
      <c r="P674" s="1875" t="s">
        <v>360</v>
      </c>
      <c r="Q674" s="1875" t="s">
        <v>600</v>
      </c>
      <c r="R674" s="1875" t="s">
        <v>1025</v>
      </c>
      <c r="S674" s="1876" t="s">
        <v>361</v>
      </c>
      <c r="T674" s="1879" t="s">
        <v>1026</v>
      </c>
      <c r="U674" s="1876" t="s">
        <v>360</v>
      </c>
      <c r="V674" s="1876" t="s">
        <v>377</v>
      </c>
      <c r="W674" s="1876" t="s">
        <v>360</v>
      </c>
      <c r="X674" s="1876" t="s">
        <v>378</v>
      </c>
      <c r="Y674" s="1876" t="s">
        <v>364</v>
      </c>
      <c r="Z674" s="1876" t="s">
        <v>154</v>
      </c>
      <c r="AA674" s="1876" t="s">
        <v>154</v>
      </c>
      <c r="AB674" s="1876" t="s">
        <v>154</v>
      </c>
      <c r="AC674" s="1876" t="s">
        <v>154</v>
      </c>
      <c r="AD674" s="1876" t="s">
        <v>154</v>
      </c>
      <c r="AE674" s="1876" t="s">
        <v>154</v>
      </c>
      <c r="AF674" s="1876" t="s">
        <v>359</v>
      </c>
      <c r="AG674" s="1875" t="s">
        <v>1027</v>
      </c>
      <c r="AH674" s="1876" t="s">
        <v>380</v>
      </c>
      <c r="AI674" s="1876" t="s">
        <v>240</v>
      </c>
      <c r="AJ674" s="1876" t="s">
        <v>367</v>
      </c>
      <c r="AK674" s="1875" t="s">
        <v>381</v>
      </c>
      <c r="AL674" s="1876" t="s">
        <v>360</v>
      </c>
      <c r="AM674" s="1875" t="s">
        <v>154</v>
      </c>
    </row>
    <row r="675" spans="1:39" ht="66">
      <c r="A675" s="1875" t="s">
        <v>351</v>
      </c>
      <c r="B675" s="1875" t="s">
        <v>1214</v>
      </c>
      <c r="C675" s="1875" t="s">
        <v>1024</v>
      </c>
      <c r="D675" s="1876" t="s">
        <v>154</v>
      </c>
      <c r="E675" s="1876" t="s">
        <v>371</v>
      </c>
      <c r="F675" s="1876" t="s">
        <v>355</v>
      </c>
      <c r="G675" s="1876" t="s">
        <v>356</v>
      </c>
      <c r="H675" s="1877">
        <v>1342.2996600000001</v>
      </c>
      <c r="I675" s="1877">
        <v>1200</v>
      </c>
      <c r="J675" s="1876" t="s">
        <v>357</v>
      </c>
      <c r="K675" s="1878">
        <v>44832</v>
      </c>
      <c r="L675" s="1876" t="s">
        <v>372</v>
      </c>
      <c r="M675" s="1878" t="s">
        <v>373</v>
      </c>
      <c r="N675" s="1876" t="s">
        <v>359</v>
      </c>
      <c r="O675" s="1880">
        <v>46675</v>
      </c>
      <c r="P675" s="1875" t="s">
        <v>360</v>
      </c>
      <c r="Q675" s="1875" t="s">
        <v>462</v>
      </c>
      <c r="R675" s="1875" t="s">
        <v>1025</v>
      </c>
      <c r="S675" s="1876" t="s">
        <v>361</v>
      </c>
      <c r="T675" s="1879" t="s">
        <v>1026</v>
      </c>
      <c r="U675" s="1876" t="s">
        <v>360</v>
      </c>
      <c r="V675" s="1876" t="s">
        <v>377</v>
      </c>
      <c r="W675" s="1876" t="s">
        <v>360</v>
      </c>
      <c r="X675" s="1876" t="s">
        <v>378</v>
      </c>
      <c r="Y675" s="1876" t="s">
        <v>364</v>
      </c>
      <c r="Z675" s="1876" t="s">
        <v>154</v>
      </c>
      <c r="AA675" s="1876" t="s">
        <v>154</v>
      </c>
      <c r="AB675" s="1876" t="s">
        <v>154</v>
      </c>
      <c r="AC675" s="1876" t="s">
        <v>154</v>
      </c>
      <c r="AD675" s="1876" t="s">
        <v>154</v>
      </c>
      <c r="AE675" s="1876" t="s">
        <v>154</v>
      </c>
      <c r="AF675" s="1876" t="s">
        <v>359</v>
      </c>
      <c r="AG675" s="1875" t="s">
        <v>1027</v>
      </c>
      <c r="AH675" s="1876" t="s">
        <v>380</v>
      </c>
      <c r="AI675" s="1876" t="s">
        <v>240</v>
      </c>
      <c r="AJ675" s="1876" t="s">
        <v>367</v>
      </c>
      <c r="AK675" s="1875" t="s">
        <v>381</v>
      </c>
      <c r="AL675" s="1876" t="s">
        <v>360</v>
      </c>
      <c r="AM675" s="1875" t="s">
        <v>154</v>
      </c>
    </row>
    <row r="676" spans="1:39" ht="66">
      <c r="A676" s="1875" t="s">
        <v>351</v>
      </c>
      <c r="B676" s="1875" t="s">
        <v>1215</v>
      </c>
      <c r="C676" s="1875" t="s">
        <v>1024</v>
      </c>
      <c r="D676" s="1876" t="s">
        <v>154</v>
      </c>
      <c r="E676" s="1876" t="s">
        <v>371</v>
      </c>
      <c r="F676" s="1876" t="s">
        <v>355</v>
      </c>
      <c r="G676" s="1876" t="s">
        <v>356</v>
      </c>
      <c r="H676" s="1877">
        <v>335.57492000000002</v>
      </c>
      <c r="I676" s="1877">
        <v>300</v>
      </c>
      <c r="J676" s="1876" t="s">
        <v>357</v>
      </c>
      <c r="K676" s="1878">
        <v>44833</v>
      </c>
      <c r="L676" s="1876" t="s">
        <v>372</v>
      </c>
      <c r="M676" s="1878" t="s">
        <v>373</v>
      </c>
      <c r="N676" s="1876" t="s">
        <v>359</v>
      </c>
      <c r="O676" s="1880">
        <v>46675</v>
      </c>
      <c r="P676" s="1875" t="s">
        <v>360</v>
      </c>
      <c r="Q676" s="1875" t="s">
        <v>531</v>
      </c>
      <c r="R676" s="1875" t="s">
        <v>1025</v>
      </c>
      <c r="S676" s="1876" t="s">
        <v>361</v>
      </c>
      <c r="T676" s="1879" t="s">
        <v>1026</v>
      </c>
      <c r="U676" s="1876" t="s">
        <v>360</v>
      </c>
      <c r="V676" s="1876" t="s">
        <v>377</v>
      </c>
      <c r="W676" s="1876" t="s">
        <v>360</v>
      </c>
      <c r="X676" s="1876" t="s">
        <v>378</v>
      </c>
      <c r="Y676" s="1876" t="s">
        <v>364</v>
      </c>
      <c r="Z676" s="1876" t="s">
        <v>154</v>
      </c>
      <c r="AA676" s="1876" t="s">
        <v>154</v>
      </c>
      <c r="AB676" s="1876" t="s">
        <v>154</v>
      </c>
      <c r="AC676" s="1876" t="s">
        <v>154</v>
      </c>
      <c r="AD676" s="1876" t="s">
        <v>154</v>
      </c>
      <c r="AE676" s="1876" t="s">
        <v>154</v>
      </c>
      <c r="AF676" s="1876" t="s">
        <v>359</v>
      </c>
      <c r="AG676" s="1875" t="s">
        <v>1027</v>
      </c>
      <c r="AH676" s="1876" t="s">
        <v>380</v>
      </c>
      <c r="AI676" s="1876" t="s">
        <v>240</v>
      </c>
      <c r="AJ676" s="1876" t="s">
        <v>367</v>
      </c>
      <c r="AK676" s="1875" t="s">
        <v>381</v>
      </c>
      <c r="AL676" s="1876" t="s">
        <v>360</v>
      </c>
      <c r="AM676" s="1875" t="s">
        <v>154</v>
      </c>
    </row>
    <row r="677" spans="1:39" ht="66">
      <c r="A677" s="1875" t="s">
        <v>351</v>
      </c>
      <c r="B677" s="1875" t="s">
        <v>1216</v>
      </c>
      <c r="C677" s="1875" t="s">
        <v>1024</v>
      </c>
      <c r="D677" s="1876" t="s">
        <v>154</v>
      </c>
      <c r="E677" s="1876" t="s">
        <v>371</v>
      </c>
      <c r="F677" s="1876" t="s">
        <v>355</v>
      </c>
      <c r="G677" s="1876" t="s">
        <v>356</v>
      </c>
      <c r="H677" s="1877">
        <v>335.57492000000002</v>
      </c>
      <c r="I677" s="1877">
        <v>300</v>
      </c>
      <c r="J677" s="1876" t="s">
        <v>357</v>
      </c>
      <c r="K677" s="1878">
        <v>44833</v>
      </c>
      <c r="L677" s="1876" t="s">
        <v>372</v>
      </c>
      <c r="M677" s="1878" t="s">
        <v>373</v>
      </c>
      <c r="N677" s="1876" t="s">
        <v>359</v>
      </c>
      <c r="O677" s="1880">
        <v>46675</v>
      </c>
      <c r="P677" s="1875" t="s">
        <v>360</v>
      </c>
      <c r="Q677" s="1875" t="s">
        <v>531</v>
      </c>
      <c r="R677" s="1875" t="s">
        <v>1025</v>
      </c>
      <c r="S677" s="1876" t="s">
        <v>361</v>
      </c>
      <c r="T677" s="1879" t="s">
        <v>1026</v>
      </c>
      <c r="U677" s="1876" t="s">
        <v>360</v>
      </c>
      <c r="V677" s="1876" t="s">
        <v>377</v>
      </c>
      <c r="W677" s="1876" t="s">
        <v>360</v>
      </c>
      <c r="X677" s="1876" t="s">
        <v>378</v>
      </c>
      <c r="Y677" s="1876" t="s">
        <v>364</v>
      </c>
      <c r="Z677" s="1876" t="s">
        <v>154</v>
      </c>
      <c r="AA677" s="1876" t="s">
        <v>154</v>
      </c>
      <c r="AB677" s="1876" t="s">
        <v>154</v>
      </c>
      <c r="AC677" s="1876" t="s">
        <v>154</v>
      </c>
      <c r="AD677" s="1876" t="s">
        <v>154</v>
      </c>
      <c r="AE677" s="1876" t="s">
        <v>154</v>
      </c>
      <c r="AF677" s="1876" t="s">
        <v>359</v>
      </c>
      <c r="AG677" s="1875" t="s">
        <v>1027</v>
      </c>
      <c r="AH677" s="1876" t="s">
        <v>380</v>
      </c>
      <c r="AI677" s="1876" t="s">
        <v>240</v>
      </c>
      <c r="AJ677" s="1876" t="s">
        <v>367</v>
      </c>
      <c r="AK677" s="1875" t="s">
        <v>381</v>
      </c>
      <c r="AL677" s="1876" t="s">
        <v>360</v>
      </c>
      <c r="AM677" s="1875" t="s">
        <v>154</v>
      </c>
    </row>
    <row r="678" spans="1:39" ht="66">
      <c r="A678" s="1875" t="s">
        <v>351</v>
      </c>
      <c r="B678" s="1875" t="s">
        <v>1217</v>
      </c>
      <c r="C678" s="1875" t="s">
        <v>1024</v>
      </c>
      <c r="D678" s="1876" t="s">
        <v>154</v>
      </c>
      <c r="E678" s="1876" t="s">
        <v>371</v>
      </c>
      <c r="F678" s="1876" t="s">
        <v>355</v>
      </c>
      <c r="G678" s="1876" t="s">
        <v>356</v>
      </c>
      <c r="H678" s="1877">
        <v>335.57492000000002</v>
      </c>
      <c r="I678" s="1877">
        <v>300</v>
      </c>
      <c r="J678" s="1876" t="s">
        <v>357</v>
      </c>
      <c r="K678" s="1878">
        <v>44833</v>
      </c>
      <c r="L678" s="1876" t="s">
        <v>372</v>
      </c>
      <c r="M678" s="1878" t="s">
        <v>373</v>
      </c>
      <c r="N678" s="1876" t="s">
        <v>359</v>
      </c>
      <c r="O678" s="1880">
        <v>46675</v>
      </c>
      <c r="P678" s="1875" t="s">
        <v>360</v>
      </c>
      <c r="Q678" s="1875" t="s">
        <v>531</v>
      </c>
      <c r="R678" s="1875" t="s">
        <v>1025</v>
      </c>
      <c r="S678" s="1876" t="s">
        <v>361</v>
      </c>
      <c r="T678" s="1879" t="s">
        <v>1026</v>
      </c>
      <c r="U678" s="1876" t="s">
        <v>360</v>
      </c>
      <c r="V678" s="1876" t="s">
        <v>377</v>
      </c>
      <c r="W678" s="1876" t="s">
        <v>360</v>
      </c>
      <c r="X678" s="1876" t="s">
        <v>378</v>
      </c>
      <c r="Y678" s="1876" t="s">
        <v>364</v>
      </c>
      <c r="Z678" s="1876" t="s">
        <v>154</v>
      </c>
      <c r="AA678" s="1876" t="s">
        <v>154</v>
      </c>
      <c r="AB678" s="1876" t="s">
        <v>154</v>
      </c>
      <c r="AC678" s="1876" t="s">
        <v>154</v>
      </c>
      <c r="AD678" s="1876" t="s">
        <v>154</v>
      </c>
      <c r="AE678" s="1876" t="s">
        <v>154</v>
      </c>
      <c r="AF678" s="1876" t="s">
        <v>359</v>
      </c>
      <c r="AG678" s="1875" t="s">
        <v>1027</v>
      </c>
      <c r="AH678" s="1876" t="s">
        <v>380</v>
      </c>
      <c r="AI678" s="1876" t="s">
        <v>240</v>
      </c>
      <c r="AJ678" s="1876" t="s">
        <v>367</v>
      </c>
      <c r="AK678" s="1875" t="s">
        <v>381</v>
      </c>
      <c r="AL678" s="1876" t="s">
        <v>360</v>
      </c>
      <c r="AM678" s="1875" t="s">
        <v>154</v>
      </c>
    </row>
    <row r="679" spans="1:39" ht="66">
      <c r="A679" s="1875" t="s">
        <v>351</v>
      </c>
      <c r="B679" s="1875" t="s">
        <v>1218</v>
      </c>
      <c r="C679" s="1875" t="s">
        <v>1024</v>
      </c>
      <c r="D679" s="1876" t="s">
        <v>154</v>
      </c>
      <c r="E679" s="1876" t="s">
        <v>371</v>
      </c>
      <c r="F679" s="1876" t="s">
        <v>355</v>
      </c>
      <c r="G679" s="1876" t="s">
        <v>356</v>
      </c>
      <c r="H679" s="1877">
        <v>335.57492000000002</v>
      </c>
      <c r="I679" s="1877">
        <v>300</v>
      </c>
      <c r="J679" s="1876" t="s">
        <v>357</v>
      </c>
      <c r="K679" s="1878">
        <v>44833</v>
      </c>
      <c r="L679" s="1876" t="s">
        <v>372</v>
      </c>
      <c r="M679" s="1878" t="s">
        <v>373</v>
      </c>
      <c r="N679" s="1876" t="s">
        <v>359</v>
      </c>
      <c r="O679" s="1880">
        <v>46675</v>
      </c>
      <c r="P679" s="1875" t="s">
        <v>360</v>
      </c>
      <c r="Q679" s="1875" t="s">
        <v>531</v>
      </c>
      <c r="R679" s="1875" t="s">
        <v>1025</v>
      </c>
      <c r="S679" s="1876" t="s">
        <v>361</v>
      </c>
      <c r="T679" s="1879" t="s">
        <v>1026</v>
      </c>
      <c r="U679" s="1876" t="s">
        <v>360</v>
      </c>
      <c r="V679" s="1876" t="s">
        <v>377</v>
      </c>
      <c r="W679" s="1876" t="s">
        <v>360</v>
      </c>
      <c r="X679" s="1876" t="s">
        <v>378</v>
      </c>
      <c r="Y679" s="1876" t="s">
        <v>364</v>
      </c>
      <c r="Z679" s="1876" t="s">
        <v>154</v>
      </c>
      <c r="AA679" s="1876" t="s">
        <v>154</v>
      </c>
      <c r="AB679" s="1876" t="s">
        <v>154</v>
      </c>
      <c r="AC679" s="1876" t="s">
        <v>154</v>
      </c>
      <c r="AD679" s="1876" t="s">
        <v>154</v>
      </c>
      <c r="AE679" s="1876" t="s">
        <v>154</v>
      </c>
      <c r="AF679" s="1876" t="s">
        <v>359</v>
      </c>
      <c r="AG679" s="1875" t="s">
        <v>1027</v>
      </c>
      <c r="AH679" s="1876" t="s">
        <v>380</v>
      </c>
      <c r="AI679" s="1876" t="s">
        <v>240</v>
      </c>
      <c r="AJ679" s="1876" t="s">
        <v>367</v>
      </c>
      <c r="AK679" s="1875" t="s">
        <v>381</v>
      </c>
      <c r="AL679" s="1876" t="s">
        <v>360</v>
      </c>
      <c r="AM679" s="1875" t="s">
        <v>154</v>
      </c>
    </row>
    <row r="680" spans="1:39" ht="66">
      <c r="A680" s="1875" t="s">
        <v>351</v>
      </c>
      <c r="B680" s="1875" t="s">
        <v>1219</v>
      </c>
      <c r="C680" s="1875" t="s">
        <v>1024</v>
      </c>
      <c r="D680" s="1876" t="s">
        <v>154</v>
      </c>
      <c r="E680" s="1876" t="s">
        <v>371</v>
      </c>
      <c r="F680" s="1876" t="s">
        <v>355</v>
      </c>
      <c r="G680" s="1876" t="s">
        <v>356</v>
      </c>
      <c r="H680" s="1877">
        <v>4026.8989900000001</v>
      </c>
      <c r="I680" s="1877">
        <v>3600</v>
      </c>
      <c r="J680" s="1876" t="s">
        <v>357</v>
      </c>
      <c r="K680" s="1878">
        <v>44833</v>
      </c>
      <c r="L680" s="1876" t="s">
        <v>372</v>
      </c>
      <c r="M680" s="1878" t="s">
        <v>373</v>
      </c>
      <c r="N680" s="1876" t="s">
        <v>359</v>
      </c>
      <c r="O680" s="1880">
        <v>46675</v>
      </c>
      <c r="P680" s="1875" t="s">
        <v>360</v>
      </c>
      <c r="Q680" s="1875" t="s">
        <v>502</v>
      </c>
      <c r="R680" s="1875" t="s">
        <v>1025</v>
      </c>
      <c r="S680" s="1876" t="s">
        <v>361</v>
      </c>
      <c r="T680" s="1879" t="s">
        <v>1026</v>
      </c>
      <c r="U680" s="1876" t="s">
        <v>360</v>
      </c>
      <c r="V680" s="1876" t="s">
        <v>377</v>
      </c>
      <c r="W680" s="1876" t="s">
        <v>360</v>
      </c>
      <c r="X680" s="1876" t="s">
        <v>378</v>
      </c>
      <c r="Y680" s="1876" t="s">
        <v>364</v>
      </c>
      <c r="Z680" s="1876" t="s">
        <v>154</v>
      </c>
      <c r="AA680" s="1876" t="s">
        <v>154</v>
      </c>
      <c r="AB680" s="1876" t="s">
        <v>154</v>
      </c>
      <c r="AC680" s="1876" t="s">
        <v>154</v>
      </c>
      <c r="AD680" s="1876" t="s">
        <v>154</v>
      </c>
      <c r="AE680" s="1876" t="s">
        <v>154</v>
      </c>
      <c r="AF680" s="1876" t="s">
        <v>359</v>
      </c>
      <c r="AG680" s="1875" t="s">
        <v>1027</v>
      </c>
      <c r="AH680" s="1876" t="s">
        <v>380</v>
      </c>
      <c r="AI680" s="1876" t="s">
        <v>240</v>
      </c>
      <c r="AJ680" s="1876" t="s">
        <v>367</v>
      </c>
      <c r="AK680" s="1875" t="s">
        <v>381</v>
      </c>
      <c r="AL680" s="1876" t="s">
        <v>360</v>
      </c>
      <c r="AM680" s="1875" t="s">
        <v>154</v>
      </c>
    </row>
    <row r="681" spans="1:39" ht="66">
      <c r="A681" s="1875" t="s">
        <v>351</v>
      </c>
      <c r="B681" s="1875" t="s">
        <v>1220</v>
      </c>
      <c r="C681" s="1875" t="s">
        <v>1024</v>
      </c>
      <c r="D681" s="1876" t="s">
        <v>154</v>
      </c>
      <c r="E681" s="1876" t="s">
        <v>371</v>
      </c>
      <c r="F681" s="1876" t="s">
        <v>355</v>
      </c>
      <c r="G681" s="1876" t="s">
        <v>356</v>
      </c>
      <c r="H681" s="1877">
        <v>1677.8745799999999</v>
      </c>
      <c r="I681" s="1877">
        <v>1500</v>
      </c>
      <c r="J681" s="1876" t="s">
        <v>357</v>
      </c>
      <c r="K681" s="1878">
        <v>44833</v>
      </c>
      <c r="L681" s="1876" t="s">
        <v>372</v>
      </c>
      <c r="M681" s="1878" t="s">
        <v>373</v>
      </c>
      <c r="N681" s="1876" t="s">
        <v>359</v>
      </c>
      <c r="O681" s="1880">
        <v>46675</v>
      </c>
      <c r="P681" s="1875" t="s">
        <v>360</v>
      </c>
      <c r="Q681" s="1875" t="s">
        <v>399</v>
      </c>
      <c r="R681" s="1875" t="s">
        <v>1025</v>
      </c>
      <c r="S681" s="1876" t="s">
        <v>361</v>
      </c>
      <c r="T681" s="1879" t="s">
        <v>1026</v>
      </c>
      <c r="U681" s="1876" t="s">
        <v>360</v>
      </c>
      <c r="V681" s="1876" t="s">
        <v>377</v>
      </c>
      <c r="W681" s="1876" t="s">
        <v>360</v>
      </c>
      <c r="X681" s="1876" t="s">
        <v>378</v>
      </c>
      <c r="Y681" s="1876" t="s">
        <v>364</v>
      </c>
      <c r="Z681" s="1876" t="s">
        <v>154</v>
      </c>
      <c r="AA681" s="1876" t="s">
        <v>154</v>
      </c>
      <c r="AB681" s="1876" t="s">
        <v>154</v>
      </c>
      <c r="AC681" s="1876" t="s">
        <v>154</v>
      </c>
      <c r="AD681" s="1876" t="s">
        <v>154</v>
      </c>
      <c r="AE681" s="1876" t="s">
        <v>154</v>
      </c>
      <c r="AF681" s="1876" t="s">
        <v>359</v>
      </c>
      <c r="AG681" s="1875" t="s">
        <v>1027</v>
      </c>
      <c r="AH681" s="1876" t="s">
        <v>380</v>
      </c>
      <c r="AI681" s="1876" t="s">
        <v>240</v>
      </c>
      <c r="AJ681" s="1876" t="s">
        <v>367</v>
      </c>
      <c r="AK681" s="1875" t="s">
        <v>381</v>
      </c>
      <c r="AL681" s="1876" t="s">
        <v>360</v>
      </c>
      <c r="AM681" s="1875" t="s">
        <v>154</v>
      </c>
    </row>
    <row r="682" spans="1:39" ht="66">
      <c r="A682" s="1875" t="s">
        <v>351</v>
      </c>
      <c r="B682" s="1875" t="s">
        <v>1221</v>
      </c>
      <c r="C682" s="1875" t="s">
        <v>1024</v>
      </c>
      <c r="D682" s="1876" t="s">
        <v>154</v>
      </c>
      <c r="E682" s="1876" t="s">
        <v>371</v>
      </c>
      <c r="F682" s="1876" t="s">
        <v>355</v>
      </c>
      <c r="G682" s="1876" t="s">
        <v>356</v>
      </c>
      <c r="H682" s="1877">
        <v>335.57492000000002</v>
      </c>
      <c r="I682" s="1877">
        <v>300</v>
      </c>
      <c r="J682" s="1876" t="s">
        <v>357</v>
      </c>
      <c r="K682" s="1878">
        <v>44833</v>
      </c>
      <c r="L682" s="1876" t="s">
        <v>372</v>
      </c>
      <c r="M682" s="1878" t="s">
        <v>373</v>
      </c>
      <c r="N682" s="1876" t="s">
        <v>359</v>
      </c>
      <c r="O682" s="1880">
        <v>46675</v>
      </c>
      <c r="P682" s="1875" t="s">
        <v>360</v>
      </c>
      <c r="Q682" s="1875" t="s">
        <v>531</v>
      </c>
      <c r="R682" s="1875" t="s">
        <v>1025</v>
      </c>
      <c r="S682" s="1876" t="s">
        <v>361</v>
      </c>
      <c r="T682" s="1879" t="s">
        <v>1026</v>
      </c>
      <c r="U682" s="1876" t="s">
        <v>360</v>
      </c>
      <c r="V682" s="1876" t="s">
        <v>377</v>
      </c>
      <c r="W682" s="1876" t="s">
        <v>360</v>
      </c>
      <c r="X682" s="1876" t="s">
        <v>378</v>
      </c>
      <c r="Y682" s="1876" t="s">
        <v>364</v>
      </c>
      <c r="Z682" s="1876" t="s">
        <v>154</v>
      </c>
      <c r="AA682" s="1876" t="s">
        <v>154</v>
      </c>
      <c r="AB682" s="1876" t="s">
        <v>154</v>
      </c>
      <c r="AC682" s="1876" t="s">
        <v>154</v>
      </c>
      <c r="AD682" s="1876" t="s">
        <v>154</v>
      </c>
      <c r="AE682" s="1876" t="s">
        <v>154</v>
      </c>
      <c r="AF682" s="1876" t="s">
        <v>359</v>
      </c>
      <c r="AG682" s="1875" t="s">
        <v>1027</v>
      </c>
      <c r="AH682" s="1876" t="s">
        <v>380</v>
      </c>
      <c r="AI682" s="1876" t="s">
        <v>240</v>
      </c>
      <c r="AJ682" s="1876" t="s">
        <v>367</v>
      </c>
      <c r="AK682" s="1875" t="s">
        <v>381</v>
      </c>
      <c r="AL682" s="1876" t="s">
        <v>360</v>
      </c>
      <c r="AM682" s="1875" t="s">
        <v>154</v>
      </c>
    </row>
    <row r="683" spans="1:39" ht="66">
      <c r="A683" s="1875" t="s">
        <v>351</v>
      </c>
      <c r="B683" s="1875" t="s">
        <v>1222</v>
      </c>
      <c r="C683" s="1875" t="s">
        <v>1024</v>
      </c>
      <c r="D683" s="1876" t="s">
        <v>154</v>
      </c>
      <c r="E683" s="1876" t="s">
        <v>371</v>
      </c>
      <c r="F683" s="1876" t="s">
        <v>355</v>
      </c>
      <c r="G683" s="1876" t="s">
        <v>356</v>
      </c>
      <c r="H683" s="1877">
        <v>1342.2996600000001</v>
      </c>
      <c r="I683" s="1877">
        <v>1200</v>
      </c>
      <c r="J683" s="1876" t="s">
        <v>357</v>
      </c>
      <c r="K683" s="1878">
        <v>44833</v>
      </c>
      <c r="L683" s="1876" t="s">
        <v>372</v>
      </c>
      <c r="M683" s="1878" t="s">
        <v>373</v>
      </c>
      <c r="N683" s="1876" t="s">
        <v>359</v>
      </c>
      <c r="O683" s="1880">
        <v>46675</v>
      </c>
      <c r="P683" s="1875" t="s">
        <v>360</v>
      </c>
      <c r="Q683" s="1875" t="s">
        <v>462</v>
      </c>
      <c r="R683" s="1875" t="s">
        <v>1025</v>
      </c>
      <c r="S683" s="1876" t="s">
        <v>361</v>
      </c>
      <c r="T683" s="1879" t="s">
        <v>1026</v>
      </c>
      <c r="U683" s="1876" t="s">
        <v>360</v>
      </c>
      <c r="V683" s="1876" t="s">
        <v>377</v>
      </c>
      <c r="W683" s="1876" t="s">
        <v>360</v>
      </c>
      <c r="X683" s="1876" t="s">
        <v>378</v>
      </c>
      <c r="Y683" s="1876" t="s">
        <v>364</v>
      </c>
      <c r="Z683" s="1876" t="s">
        <v>154</v>
      </c>
      <c r="AA683" s="1876" t="s">
        <v>154</v>
      </c>
      <c r="AB683" s="1876" t="s">
        <v>154</v>
      </c>
      <c r="AC683" s="1876" t="s">
        <v>154</v>
      </c>
      <c r="AD683" s="1876" t="s">
        <v>154</v>
      </c>
      <c r="AE683" s="1876" t="s">
        <v>154</v>
      </c>
      <c r="AF683" s="1876" t="s">
        <v>359</v>
      </c>
      <c r="AG683" s="1875" t="s">
        <v>1027</v>
      </c>
      <c r="AH683" s="1876" t="s">
        <v>380</v>
      </c>
      <c r="AI683" s="1876" t="s">
        <v>240</v>
      </c>
      <c r="AJ683" s="1876" t="s">
        <v>367</v>
      </c>
      <c r="AK683" s="1875" t="s">
        <v>381</v>
      </c>
      <c r="AL683" s="1876" t="s">
        <v>360</v>
      </c>
      <c r="AM683" s="1875" t="s">
        <v>154</v>
      </c>
    </row>
    <row r="684" spans="1:39" ht="66">
      <c r="A684" s="1875" t="s">
        <v>351</v>
      </c>
      <c r="B684" s="1875" t="s">
        <v>1223</v>
      </c>
      <c r="C684" s="1875" t="s">
        <v>1024</v>
      </c>
      <c r="D684" s="1876" t="s">
        <v>154</v>
      </c>
      <c r="E684" s="1876" t="s">
        <v>371</v>
      </c>
      <c r="F684" s="1876" t="s">
        <v>355</v>
      </c>
      <c r="G684" s="1876" t="s">
        <v>356</v>
      </c>
      <c r="H684" s="1877">
        <v>335.57492000000002</v>
      </c>
      <c r="I684" s="1877">
        <v>300</v>
      </c>
      <c r="J684" s="1876" t="s">
        <v>357</v>
      </c>
      <c r="K684" s="1878">
        <v>44833</v>
      </c>
      <c r="L684" s="1876" t="s">
        <v>372</v>
      </c>
      <c r="M684" s="1878" t="s">
        <v>373</v>
      </c>
      <c r="N684" s="1876" t="s">
        <v>359</v>
      </c>
      <c r="O684" s="1880">
        <v>46675</v>
      </c>
      <c r="P684" s="1875" t="s">
        <v>360</v>
      </c>
      <c r="Q684" s="1875" t="s">
        <v>531</v>
      </c>
      <c r="R684" s="1875" t="s">
        <v>1025</v>
      </c>
      <c r="S684" s="1876" t="s">
        <v>361</v>
      </c>
      <c r="T684" s="1879" t="s">
        <v>1026</v>
      </c>
      <c r="U684" s="1876" t="s">
        <v>360</v>
      </c>
      <c r="V684" s="1876" t="s">
        <v>377</v>
      </c>
      <c r="W684" s="1876" t="s">
        <v>360</v>
      </c>
      <c r="X684" s="1876" t="s">
        <v>378</v>
      </c>
      <c r="Y684" s="1876" t="s">
        <v>364</v>
      </c>
      <c r="Z684" s="1876" t="s">
        <v>154</v>
      </c>
      <c r="AA684" s="1876" t="s">
        <v>154</v>
      </c>
      <c r="AB684" s="1876" t="s">
        <v>154</v>
      </c>
      <c r="AC684" s="1876" t="s">
        <v>154</v>
      </c>
      <c r="AD684" s="1876" t="s">
        <v>154</v>
      </c>
      <c r="AE684" s="1876" t="s">
        <v>154</v>
      </c>
      <c r="AF684" s="1876" t="s">
        <v>359</v>
      </c>
      <c r="AG684" s="1875" t="s">
        <v>1027</v>
      </c>
      <c r="AH684" s="1876" t="s">
        <v>380</v>
      </c>
      <c r="AI684" s="1876" t="s">
        <v>240</v>
      </c>
      <c r="AJ684" s="1876" t="s">
        <v>367</v>
      </c>
      <c r="AK684" s="1875" t="s">
        <v>381</v>
      </c>
      <c r="AL684" s="1876" t="s">
        <v>360</v>
      </c>
      <c r="AM684" s="1875" t="s">
        <v>154</v>
      </c>
    </row>
    <row r="685" spans="1:39" ht="66">
      <c r="A685" s="1875" t="s">
        <v>351</v>
      </c>
      <c r="B685" s="1875" t="s">
        <v>1224</v>
      </c>
      <c r="C685" s="1875" t="s">
        <v>1024</v>
      </c>
      <c r="D685" s="1876" t="s">
        <v>154</v>
      </c>
      <c r="E685" s="1876" t="s">
        <v>371</v>
      </c>
      <c r="F685" s="1876" t="s">
        <v>355</v>
      </c>
      <c r="G685" s="1876" t="s">
        <v>356</v>
      </c>
      <c r="H685" s="1877">
        <v>335.57492000000002</v>
      </c>
      <c r="I685" s="1877">
        <v>300</v>
      </c>
      <c r="J685" s="1876" t="s">
        <v>357</v>
      </c>
      <c r="K685" s="1878">
        <v>44833</v>
      </c>
      <c r="L685" s="1876" t="s">
        <v>372</v>
      </c>
      <c r="M685" s="1878" t="s">
        <v>373</v>
      </c>
      <c r="N685" s="1876" t="s">
        <v>359</v>
      </c>
      <c r="O685" s="1880">
        <v>46675</v>
      </c>
      <c r="P685" s="1875" t="s">
        <v>360</v>
      </c>
      <c r="Q685" s="1875" t="s">
        <v>531</v>
      </c>
      <c r="R685" s="1875" t="s">
        <v>1025</v>
      </c>
      <c r="S685" s="1876" t="s">
        <v>361</v>
      </c>
      <c r="T685" s="1879" t="s">
        <v>1026</v>
      </c>
      <c r="U685" s="1876" t="s">
        <v>360</v>
      </c>
      <c r="V685" s="1876" t="s">
        <v>377</v>
      </c>
      <c r="W685" s="1876" t="s">
        <v>360</v>
      </c>
      <c r="X685" s="1876" t="s">
        <v>378</v>
      </c>
      <c r="Y685" s="1876" t="s">
        <v>364</v>
      </c>
      <c r="Z685" s="1876" t="s">
        <v>154</v>
      </c>
      <c r="AA685" s="1876" t="s">
        <v>154</v>
      </c>
      <c r="AB685" s="1876" t="s">
        <v>154</v>
      </c>
      <c r="AC685" s="1876" t="s">
        <v>154</v>
      </c>
      <c r="AD685" s="1876" t="s">
        <v>154</v>
      </c>
      <c r="AE685" s="1876" t="s">
        <v>154</v>
      </c>
      <c r="AF685" s="1876" t="s">
        <v>359</v>
      </c>
      <c r="AG685" s="1875" t="s">
        <v>1027</v>
      </c>
      <c r="AH685" s="1876" t="s">
        <v>380</v>
      </c>
      <c r="AI685" s="1876" t="s">
        <v>240</v>
      </c>
      <c r="AJ685" s="1876" t="s">
        <v>367</v>
      </c>
      <c r="AK685" s="1875" t="s">
        <v>381</v>
      </c>
      <c r="AL685" s="1876" t="s">
        <v>360</v>
      </c>
      <c r="AM685" s="1875" t="s">
        <v>154</v>
      </c>
    </row>
    <row r="686" spans="1:39" ht="66">
      <c r="A686" s="1875" t="s">
        <v>351</v>
      </c>
      <c r="B686" s="1875" t="s">
        <v>1225</v>
      </c>
      <c r="C686" s="1875" t="s">
        <v>1024</v>
      </c>
      <c r="D686" s="1876" t="s">
        <v>154</v>
      </c>
      <c r="E686" s="1876" t="s">
        <v>371</v>
      </c>
      <c r="F686" s="1876" t="s">
        <v>355</v>
      </c>
      <c r="G686" s="1876" t="s">
        <v>356</v>
      </c>
      <c r="H686" s="1877">
        <v>671.14983000000007</v>
      </c>
      <c r="I686" s="1877">
        <v>600</v>
      </c>
      <c r="J686" s="1876" t="s">
        <v>357</v>
      </c>
      <c r="K686" s="1878">
        <v>44833</v>
      </c>
      <c r="L686" s="1876" t="s">
        <v>372</v>
      </c>
      <c r="M686" s="1878" t="s">
        <v>373</v>
      </c>
      <c r="N686" s="1876" t="s">
        <v>359</v>
      </c>
      <c r="O686" s="1880">
        <v>46675</v>
      </c>
      <c r="P686" s="1875" t="s">
        <v>360</v>
      </c>
      <c r="Q686" s="1875" t="s">
        <v>386</v>
      </c>
      <c r="R686" s="1875" t="s">
        <v>1025</v>
      </c>
      <c r="S686" s="1876" t="s">
        <v>361</v>
      </c>
      <c r="T686" s="1879" t="s">
        <v>1026</v>
      </c>
      <c r="U686" s="1876" t="s">
        <v>360</v>
      </c>
      <c r="V686" s="1876" t="s">
        <v>377</v>
      </c>
      <c r="W686" s="1876" t="s">
        <v>360</v>
      </c>
      <c r="X686" s="1876" t="s">
        <v>378</v>
      </c>
      <c r="Y686" s="1876" t="s">
        <v>364</v>
      </c>
      <c r="Z686" s="1876" t="s">
        <v>154</v>
      </c>
      <c r="AA686" s="1876" t="s">
        <v>154</v>
      </c>
      <c r="AB686" s="1876" t="s">
        <v>154</v>
      </c>
      <c r="AC686" s="1876" t="s">
        <v>154</v>
      </c>
      <c r="AD686" s="1876" t="s">
        <v>154</v>
      </c>
      <c r="AE686" s="1876" t="s">
        <v>154</v>
      </c>
      <c r="AF686" s="1876" t="s">
        <v>359</v>
      </c>
      <c r="AG686" s="1875" t="s">
        <v>1027</v>
      </c>
      <c r="AH686" s="1876" t="s">
        <v>380</v>
      </c>
      <c r="AI686" s="1876" t="s">
        <v>240</v>
      </c>
      <c r="AJ686" s="1876" t="s">
        <v>367</v>
      </c>
      <c r="AK686" s="1875" t="s">
        <v>381</v>
      </c>
      <c r="AL686" s="1876" t="s">
        <v>360</v>
      </c>
      <c r="AM686" s="1875" t="s">
        <v>154</v>
      </c>
    </row>
    <row r="687" spans="1:39" ht="66">
      <c r="A687" s="1875" t="s">
        <v>351</v>
      </c>
      <c r="B687" s="1875" t="s">
        <v>1226</v>
      </c>
      <c r="C687" s="1875" t="s">
        <v>1024</v>
      </c>
      <c r="D687" s="1876" t="s">
        <v>154</v>
      </c>
      <c r="E687" s="1876" t="s">
        <v>371</v>
      </c>
      <c r="F687" s="1876" t="s">
        <v>355</v>
      </c>
      <c r="G687" s="1876" t="s">
        <v>356</v>
      </c>
      <c r="H687" s="1877">
        <v>335.57492000000002</v>
      </c>
      <c r="I687" s="1877">
        <v>300</v>
      </c>
      <c r="J687" s="1876" t="s">
        <v>357</v>
      </c>
      <c r="K687" s="1878">
        <v>44833</v>
      </c>
      <c r="L687" s="1876" t="s">
        <v>372</v>
      </c>
      <c r="M687" s="1878" t="s">
        <v>373</v>
      </c>
      <c r="N687" s="1876" t="s">
        <v>359</v>
      </c>
      <c r="O687" s="1880">
        <v>46675</v>
      </c>
      <c r="P687" s="1875" t="s">
        <v>360</v>
      </c>
      <c r="Q687" s="1875" t="s">
        <v>531</v>
      </c>
      <c r="R687" s="1875" t="s">
        <v>1025</v>
      </c>
      <c r="S687" s="1876" t="s">
        <v>361</v>
      </c>
      <c r="T687" s="1879" t="s">
        <v>1026</v>
      </c>
      <c r="U687" s="1876" t="s">
        <v>360</v>
      </c>
      <c r="V687" s="1876" t="s">
        <v>377</v>
      </c>
      <c r="W687" s="1876" t="s">
        <v>360</v>
      </c>
      <c r="X687" s="1876" t="s">
        <v>378</v>
      </c>
      <c r="Y687" s="1876" t="s">
        <v>364</v>
      </c>
      <c r="Z687" s="1876" t="s">
        <v>154</v>
      </c>
      <c r="AA687" s="1876" t="s">
        <v>154</v>
      </c>
      <c r="AB687" s="1876" t="s">
        <v>154</v>
      </c>
      <c r="AC687" s="1876" t="s">
        <v>154</v>
      </c>
      <c r="AD687" s="1876" t="s">
        <v>154</v>
      </c>
      <c r="AE687" s="1876" t="s">
        <v>154</v>
      </c>
      <c r="AF687" s="1876" t="s">
        <v>359</v>
      </c>
      <c r="AG687" s="1875" t="s">
        <v>1027</v>
      </c>
      <c r="AH687" s="1876" t="s">
        <v>380</v>
      </c>
      <c r="AI687" s="1876" t="s">
        <v>240</v>
      </c>
      <c r="AJ687" s="1876" t="s">
        <v>367</v>
      </c>
      <c r="AK687" s="1875" t="s">
        <v>381</v>
      </c>
      <c r="AL687" s="1876" t="s">
        <v>360</v>
      </c>
      <c r="AM687" s="1875" t="s">
        <v>154</v>
      </c>
    </row>
    <row r="688" spans="1:39" ht="66">
      <c r="A688" s="1875" t="s">
        <v>351</v>
      </c>
      <c r="B688" s="1875" t="s">
        <v>1227</v>
      </c>
      <c r="C688" s="1875" t="s">
        <v>1024</v>
      </c>
      <c r="D688" s="1876" t="s">
        <v>154</v>
      </c>
      <c r="E688" s="1876" t="s">
        <v>371</v>
      </c>
      <c r="F688" s="1876" t="s">
        <v>355</v>
      </c>
      <c r="G688" s="1876" t="s">
        <v>356</v>
      </c>
      <c r="H688" s="1877">
        <v>3355.7491599999998</v>
      </c>
      <c r="I688" s="1877">
        <v>3000</v>
      </c>
      <c r="J688" s="1876" t="s">
        <v>357</v>
      </c>
      <c r="K688" s="1878">
        <v>44833</v>
      </c>
      <c r="L688" s="1876" t="s">
        <v>372</v>
      </c>
      <c r="M688" s="1878" t="s">
        <v>373</v>
      </c>
      <c r="N688" s="1876" t="s">
        <v>359</v>
      </c>
      <c r="O688" s="1880">
        <v>46675</v>
      </c>
      <c r="P688" s="1875" t="s">
        <v>360</v>
      </c>
      <c r="Q688" s="1875" t="s">
        <v>570</v>
      </c>
      <c r="R688" s="1875" t="s">
        <v>1025</v>
      </c>
      <c r="S688" s="1876" t="s">
        <v>361</v>
      </c>
      <c r="T688" s="1879" t="s">
        <v>1026</v>
      </c>
      <c r="U688" s="1876" t="s">
        <v>360</v>
      </c>
      <c r="V688" s="1876" t="s">
        <v>377</v>
      </c>
      <c r="W688" s="1876" t="s">
        <v>360</v>
      </c>
      <c r="X688" s="1876" t="s">
        <v>378</v>
      </c>
      <c r="Y688" s="1876" t="s">
        <v>364</v>
      </c>
      <c r="Z688" s="1876" t="s">
        <v>154</v>
      </c>
      <c r="AA688" s="1876" t="s">
        <v>154</v>
      </c>
      <c r="AB688" s="1876" t="s">
        <v>154</v>
      </c>
      <c r="AC688" s="1876" t="s">
        <v>154</v>
      </c>
      <c r="AD688" s="1876" t="s">
        <v>154</v>
      </c>
      <c r="AE688" s="1876" t="s">
        <v>154</v>
      </c>
      <c r="AF688" s="1876" t="s">
        <v>359</v>
      </c>
      <c r="AG688" s="1875" t="s">
        <v>1027</v>
      </c>
      <c r="AH688" s="1876" t="s">
        <v>380</v>
      </c>
      <c r="AI688" s="1876" t="s">
        <v>240</v>
      </c>
      <c r="AJ688" s="1876" t="s">
        <v>367</v>
      </c>
      <c r="AK688" s="1875" t="s">
        <v>381</v>
      </c>
      <c r="AL688" s="1876" t="s">
        <v>360</v>
      </c>
      <c r="AM688" s="1875" t="s">
        <v>154</v>
      </c>
    </row>
    <row r="689" spans="1:39" ht="66">
      <c r="A689" s="1875" t="s">
        <v>351</v>
      </c>
      <c r="B689" s="1875" t="s">
        <v>1228</v>
      </c>
      <c r="C689" s="1875" t="s">
        <v>1024</v>
      </c>
      <c r="D689" s="1876" t="s">
        <v>154</v>
      </c>
      <c r="E689" s="1876" t="s">
        <v>371</v>
      </c>
      <c r="F689" s="1876" t="s">
        <v>355</v>
      </c>
      <c r="G689" s="1876" t="s">
        <v>356</v>
      </c>
      <c r="H689" s="1877">
        <v>2684.59933</v>
      </c>
      <c r="I689" s="1877">
        <v>2400</v>
      </c>
      <c r="J689" s="1876" t="s">
        <v>357</v>
      </c>
      <c r="K689" s="1878">
        <v>44833</v>
      </c>
      <c r="L689" s="1876" t="s">
        <v>372</v>
      </c>
      <c r="M689" s="1878" t="s">
        <v>373</v>
      </c>
      <c r="N689" s="1876" t="s">
        <v>359</v>
      </c>
      <c r="O689" s="1880">
        <v>46675</v>
      </c>
      <c r="P689" s="1875" t="s">
        <v>360</v>
      </c>
      <c r="Q689" s="1875" t="s">
        <v>478</v>
      </c>
      <c r="R689" s="1875" t="s">
        <v>1025</v>
      </c>
      <c r="S689" s="1876" t="s">
        <v>361</v>
      </c>
      <c r="T689" s="1879" t="s">
        <v>1026</v>
      </c>
      <c r="U689" s="1876" t="s">
        <v>360</v>
      </c>
      <c r="V689" s="1876" t="s">
        <v>377</v>
      </c>
      <c r="W689" s="1876" t="s">
        <v>360</v>
      </c>
      <c r="X689" s="1876" t="s">
        <v>378</v>
      </c>
      <c r="Y689" s="1876" t="s">
        <v>364</v>
      </c>
      <c r="Z689" s="1876" t="s">
        <v>154</v>
      </c>
      <c r="AA689" s="1876" t="s">
        <v>154</v>
      </c>
      <c r="AB689" s="1876" t="s">
        <v>154</v>
      </c>
      <c r="AC689" s="1876" t="s">
        <v>154</v>
      </c>
      <c r="AD689" s="1876" t="s">
        <v>154</v>
      </c>
      <c r="AE689" s="1876" t="s">
        <v>154</v>
      </c>
      <c r="AF689" s="1876" t="s">
        <v>359</v>
      </c>
      <c r="AG689" s="1875" t="s">
        <v>1027</v>
      </c>
      <c r="AH689" s="1876" t="s">
        <v>380</v>
      </c>
      <c r="AI689" s="1876" t="s">
        <v>240</v>
      </c>
      <c r="AJ689" s="1876" t="s">
        <v>367</v>
      </c>
      <c r="AK689" s="1875" t="s">
        <v>381</v>
      </c>
      <c r="AL689" s="1876" t="s">
        <v>360</v>
      </c>
      <c r="AM689" s="1875" t="s">
        <v>154</v>
      </c>
    </row>
    <row r="690" spans="1:39" ht="66">
      <c r="A690" s="1875" t="s">
        <v>351</v>
      </c>
      <c r="B690" s="1875" t="s">
        <v>1229</v>
      </c>
      <c r="C690" s="1875" t="s">
        <v>1024</v>
      </c>
      <c r="D690" s="1876" t="s">
        <v>154</v>
      </c>
      <c r="E690" s="1876" t="s">
        <v>371</v>
      </c>
      <c r="F690" s="1876" t="s">
        <v>355</v>
      </c>
      <c r="G690" s="1876" t="s">
        <v>356</v>
      </c>
      <c r="H690" s="1877">
        <v>335.57492000000002</v>
      </c>
      <c r="I690" s="1877">
        <v>300</v>
      </c>
      <c r="J690" s="1876" t="s">
        <v>357</v>
      </c>
      <c r="K690" s="1878">
        <v>44833</v>
      </c>
      <c r="L690" s="1876" t="s">
        <v>372</v>
      </c>
      <c r="M690" s="1878" t="s">
        <v>373</v>
      </c>
      <c r="N690" s="1876" t="s">
        <v>359</v>
      </c>
      <c r="O690" s="1880">
        <v>46675</v>
      </c>
      <c r="P690" s="1875" t="s">
        <v>360</v>
      </c>
      <c r="Q690" s="1875" t="s">
        <v>531</v>
      </c>
      <c r="R690" s="1875" t="s">
        <v>1025</v>
      </c>
      <c r="S690" s="1876" t="s">
        <v>361</v>
      </c>
      <c r="T690" s="1879" t="s">
        <v>1026</v>
      </c>
      <c r="U690" s="1876" t="s">
        <v>360</v>
      </c>
      <c r="V690" s="1876" t="s">
        <v>377</v>
      </c>
      <c r="W690" s="1876" t="s">
        <v>360</v>
      </c>
      <c r="X690" s="1876" t="s">
        <v>378</v>
      </c>
      <c r="Y690" s="1876" t="s">
        <v>364</v>
      </c>
      <c r="Z690" s="1876" t="s">
        <v>154</v>
      </c>
      <c r="AA690" s="1876" t="s">
        <v>154</v>
      </c>
      <c r="AB690" s="1876" t="s">
        <v>154</v>
      </c>
      <c r="AC690" s="1876" t="s">
        <v>154</v>
      </c>
      <c r="AD690" s="1876" t="s">
        <v>154</v>
      </c>
      <c r="AE690" s="1876" t="s">
        <v>154</v>
      </c>
      <c r="AF690" s="1876" t="s">
        <v>359</v>
      </c>
      <c r="AG690" s="1875" t="s">
        <v>1027</v>
      </c>
      <c r="AH690" s="1876" t="s">
        <v>380</v>
      </c>
      <c r="AI690" s="1876" t="s">
        <v>240</v>
      </c>
      <c r="AJ690" s="1876" t="s">
        <v>367</v>
      </c>
      <c r="AK690" s="1875" t="s">
        <v>381</v>
      </c>
      <c r="AL690" s="1876" t="s">
        <v>360</v>
      </c>
      <c r="AM690" s="1875" t="s">
        <v>154</v>
      </c>
    </row>
    <row r="691" spans="1:39" ht="66">
      <c r="A691" s="1875" t="s">
        <v>351</v>
      </c>
      <c r="B691" s="1875" t="s">
        <v>1230</v>
      </c>
      <c r="C691" s="1875" t="s">
        <v>1024</v>
      </c>
      <c r="D691" s="1876" t="s">
        <v>154</v>
      </c>
      <c r="E691" s="1876" t="s">
        <v>371</v>
      </c>
      <c r="F691" s="1876" t="s">
        <v>355</v>
      </c>
      <c r="G691" s="1876" t="s">
        <v>356</v>
      </c>
      <c r="H691" s="1877">
        <v>671.14983000000007</v>
      </c>
      <c r="I691" s="1877">
        <v>600</v>
      </c>
      <c r="J691" s="1876" t="s">
        <v>357</v>
      </c>
      <c r="K691" s="1878">
        <v>44833</v>
      </c>
      <c r="L691" s="1876" t="s">
        <v>372</v>
      </c>
      <c r="M691" s="1878" t="s">
        <v>373</v>
      </c>
      <c r="N691" s="1876" t="s">
        <v>359</v>
      </c>
      <c r="O691" s="1880">
        <v>46675</v>
      </c>
      <c r="P691" s="1875" t="s">
        <v>360</v>
      </c>
      <c r="Q691" s="1875" t="s">
        <v>386</v>
      </c>
      <c r="R691" s="1875" t="s">
        <v>1025</v>
      </c>
      <c r="S691" s="1876" t="s">
        <v>361</v>
      </c>
      <c r="T691" s="1879" t="s">
        <v>1026</v>
      </c>
      <c r="U691" s="1876" t="s">
        <v>360</v>
      </c>
      <c r="V691" s="1876" t="s">
        <v>377</v>
      </c>
      <c r="W691" s="1876" t="s">
        <v>360</v>
      </c>
      <c r="X691" s="1876" t="s">
        <v>378</v>
      </c>
      <c r="Y691" s="1876" t="s">
        <v>364</v>
      </c>
      <c r="Z691" s="1876" t="s">
        <v>154</v>
      </c>
      <c r="AA691" s="1876" t="s">
        <v>154</v>
      </c>
      <c r="AB691" s="1876" t="s">
        <v>154</v>
      </c>
      <c r="AC691" s="1876" t="s">
        <v>154</v>
      </c>
      <c r="AD691" s="1876" t="s">
        <v>154</v>
      </c>
      <c r="AE691" s="1876" t="s">
        <v>154</v>
      </c>
      <c r="AF691" s="1876" t="s">
        <v>359</v>
      </c>
      <c r="AG691" s="1875" t="s">
        <v>1027</v>
      </c>
      <c r="AH691" s="1876" t="s">
        <v>380</v>
      </c>
      <c r="AI691" s="1876" t="s">
        <v>240</v>
      </c>
      <c r="AJ691" s="1876" t="s">
        <v>367</v>
      </c>
      <c r="AK691" s="1875" t="s">
        <v>381</v>
      </c>
      <c r="AL691" s="1876" t="s">
        <v>360</v>
      </c>
      <c r="AM691" s="1875" t="s">
        <v>154</v>
      </c>
    </row>
    <row r="692" spans="1:39" ht="66">
      <c r="A692" s="1875" t="s">
        <v>351</v>
      </c>
      <c r="B692" s="1875" t="s">
        <v>1231</v>
      </c>
      <c r="C692" s="1875" t="s">
        <v>1024</v>
      </c>
      <c r="D692" s="1876" t="s">
        <v>154</v>
      </c>
      <c r="E692" s="1876" t="s">
        <v>371</v>
      </c>
      <c r="F692" s="1876" t="s">
        <v>355</v>
      </c>
      <c r="G692" s="1876" t="s">
        <v>356</v>
      </c>
      <c r="H692" s="1877">
        <v>671.14983000000007</v>
      </c>
      <c r="I692" s="1877">
        <v>600</v>
      </c>
      <c r="J692" s="1876" t="s">
        <v>357</v>
      </c>
      <c r="K692" s="1878">
        <v>44833</v>
      </c>
      <c r="L692" s="1876" t="s">
        <v>372</v>
      </c>
      <c r="M692" s="1878" t="s">
        <v>373</v>
      </c>
      <c r="N692" s="1876" t="s">
        <v>359</v>
      </c>
      <c r="O692" s="1880">
        <v>46675</v>
      </c>
      <c r="P692" s="1875" t="s">
        <v>360</v>
      </c>
      <c r="Q692" s="1875" t="s">
        <v>386</v>
      </c>
      <c r="R692" s="1875" t="s">
        <v>1025</v>
      </c>
      <c r="S692" s="1876" t="s">
        <v>361</v>
      </c>
      <c r="T692" s="1879" t="s">
        <v>1026</v>
      </c>
      <c r="U692" s="1876" t="s">
        <v>360</v>
      </c>
      <c r="V692" s="1876" t="s">
        <v>377</v>
      </c>
      <c r="W692" s="1876" t="s">
        <v>360</v>
      </c>
      <c r="X692" s="1876" t="s">
        <v>378</v>
      </c>
      <c r="Y692" s="1876" t="s">
        <v>364</v>
      </c>
      <c r="Z692" s="1876" t="s">
        <v>154</v>
      </c>
      <c r="AA692" s="1876" t="s">
        <v>154</v>
      </c>
      <c r="AB692" s="1876" t="s">
        <v>154</v>
      </c>
      <c r="AC692" s="1876" t="s">
        <v>154</v>
      </c>
      <c r="AD692" s="1876" t="s">
        <v>154</v>
      </c>
      <c r="AE692" s="1876" t="s">
        <v>154</v>
      </c>
      <c r="AF692" s="1876" t="s">
        <v>359</v>
      </c>
      <c r="AG692" s="1875" t="s">
        <v>1027</v>
      </c>
      <c r="AH692" s="1876" t="s">
        <v>380</v>
      </c>
      <c r="AI692" s="1876" t="s">
        <v>240</v>
      </c>
      <c r="AJ692" s="1876" t="s">
        <v>367</v>
      </c>
      <c r="AK692" s="1875" t="s">
        <v>381</v>
      </c>
      <c r="AL692" s="1876" t="s">
        <v>360</v>
      </c>
      <c r="AM692" s="1875" t="s">
        <v>154</v>
      </c>
    </row>
    <row r="693" spans="1:39" ht="66">
      <c r="A693" s="1875" t="s">
        <v>351</v>
      </c>
      <c r="B693" s="1875" t="s">
        <v>1232</v>
      </c>
      <c r="C693" s="1875" t="s">
        <v>1024</v>
      </c>
      <c r="D693" s="1876" t="s">
        <v>154</v>
      </c>
      <c r="E693" s="1876" t="s">
        <v>371</v>
      </c>
      <c r="F693" s="1876" t="s">
        <v>355</v>
      </c>
      <c r="G693" s="1876" t="s">
        <v>356</v>
      </c>
      <c r="H693" s="1877">
        <v>335.57492000000002</v>
      </c>
      <c r="I693" s="1877">
        <v>300</v>
      </c>
      <c r="J693" s="1876" t="s">
        <v>357</v>
      </c>
      <c r="K693" s="1878">
        <v>44833</v>
      </c>
      <c r="L693" s="1876" t="s">
        <v>372</v>
      </c>
      <c r="M693" s="1878" t="s">
        <v>373</v>
      </c>
      <c r="N693" s="1876" t="s">
        <v>359</v>
      </c>
      <c r="O693" s="1880">
        <v>46675</v>
      </c>
      <c r="P693" s="1875" t="s">
        <v>360</v>
      </c>
      <c r="Q693" s="1875" t="s">
        <v>531</v>
      </c>
      <c r="R693" s="1875" t="s">
        <v>1025</v>
      </c>
      <c r="S693" s="1876" t="s">
        <v>361</v>
      </c>
      <c r="T693" s="1879" t="s">
        <v>1026</v>
      </c>
      <c r="U693" s="1876" t="s">
        <v>360</v>
      </c>
      <c r="V693" s="1876" t="s">
        <v>377</v>
      </c>
      <c r="W693" s="1876" t="s">
        <v>360</v>
      </c>
      <c r="X693" s="1876" t="s">
        <v>378</v>
      </c>
      <c r="Y693" s="1876" t="s">
        <v>364</v>
      </c>
      <c r="Z693" s="1876" t="s">
        <v>154</v>
      </c>
      <c r="AA693" s="1876" t="s">
        <v>154</v>
      </c>
      <c r="AB693" s="1876" t="s">
        <v>154</v>
      </c>
      <c r="AC693" s="1876" t="s">
        <v>154</v>
      </c>
      <c r="AD693" s="1876" t="s">
        <v>154</v>
      </c>
      <c r="AE693" s="1876" t="s">
        <v>154</v>
      </c>
      <c r="AF693" s="1876" t="s">
        <v>359</v>
      </c>
      <c r="AG693" s="1875" t="s">
        <v>1027</v>
      </c>
      <c r="AH693" s="1876" t="s">
        <v>380</v>
      </c>
      <c r="AI693" s="1876" t="s">
        <v>240</v>
      </c>
      <c r="AJ693" s="1876" t="s">
        <v>367</v>
      </c>
      <c r="AK693" s="1875" t="s">
        <v>381</v>
      </c>
      <c r="AL693" s="1876" t="s">
        <v>360</v>
      </c>
      <c r="AM693" s="1875" t="s">
        <v>154</v>
      </c>
    </row>
    <row r="694" spans="1:39" ht="66">
      <c r="A694" s="1875" t="s">
        <v>351</v>
      </c>
      <c r="B694" s="1875" t="s">
        <v>1233</v>
      </c>
      <c r="C694" s="1875" t="s">
        <v>1024</v>
      </c>
      <c r="D694" s="1876" t="s">
        <v>154</v>
      </c>
      <c r="E694" s="1876" t="s">
        <v>371</v>
      </c>
      <c r="F694" s="1876" t="s">
        <v>355</v>
      </c>
      <c r="G694" s="1876" t="s">
        <v>356</v>
      </c>
      <c r="H694" s="1877">
        <v>671.14983000000007</v>
      </c>
      <c r="I694" s="1877">
        <v>600</v>
      </c>
      <c r="J694" s="1876" t="s">
        <v>357</v>
      </c>
      <c r="K694" s="1878">
        <v>44833</v>
      </c>
      <c r="L694" s="1876" t="s">
        <v>372</v>
      </c>
      <c r="M694" s="1878" t="s">
        <v>373</v>
      </c>
      <c r="N694" s="1876" t="s">
        <v>359</v>
      </c>
      <c r="O694" s="1880">
        <v>46675</v>
      </c>
      <c r="P694" s="1875" t="s">
        <v>360</v>
      </c>
      <c r="Q694" s="1875" t="s">
        <v>386</v>
      </c>
      <c r="R694" s="1875" t="s">
        <v>1025</v>
      </c>
      <c r="S694" s="1876" t="s">
        <v>361</v>
      </c>
      <c r="T694" s="1879" t="s">
        <v>1026</v>
      </c>
      <c r="U694" s="1876" t="s">
        <v>360</v>
      </c>
      <c r="V694" s="1876" t="s">
        <v>377</v>
      </c>
      <c r="W694" s="1876" t="s">
        <v>360</v>
      </c>
      <c r="X694" s="1876" t="s">
        <v>378</v>
      </c>
      <c r="Y694" s="1876" t="s">
        <v>364</v>
      </c>
      <c r="Z694" s="1876" t="s">
        <v>154</v>
      </c>
      <c r="AA694" s="1876" t="s">
        <v>154</v>
      </c>
      <c r="AB694" s="1876" t="s">
        <v>154</v>
      </c>
      <c r="AC694" s="1876" t="s">
        <v>154</v>
      </c>
      <c r="AD694" s="1876" t="s">
        <v>154</v>
      </c>
      <c r="AE694" s="1876" t="s">
        <v>154</v>
      </c>
      <c r="AF694" s="1876" t="s">
        <v>359</v>
      </c>
      <c r="AG694" s="1875" t="s">
        <v>1027</v>
      </c>
      <c r="AH694" s="1876" t="s">
        <v>380</v>
      </c>
      <c r="AI694" s="1876" t="s">
        <v>240</v>
      </c>
      <c r="AJ694" s="1876" t="s">
        <v>367</v>
      </c>
      <c r="AK694" s="1875" t="s">
        <v>381</v>
      </c>
      <c r="AL694" s="1876" t="s">
        <v>360</v>
      </c>
      <c r="AM694" s="1875" t="s">
        <v>154</v>
      </c>
    </row>
    <row r="695" spans="1:39" ht="66">
      <c r="A695" s="1875" t="s">
        <v>351</v>
      </c>
      <c r="B695" s="1875" t="s">
        <v>1234</v>
      </c>
      <c r="C695" s="1875" t="s">
        <v>1024</v>
      </c>
      <c r="D695" s="1876" t="s">
        <v>154</v>
      </c>
      <c r="E695" s="1876" t="s">
        <v>371</v>
      </c>
      <c r="F695" s="1876" t="s">
        <v>355</v>
      </c>
      <c r="G695" s="1876" t="s">
        <v>356</v>
      </c>
      <c r="H695" s="1877">
        <v>671.14983000000007</v>
      </c>
      <c r="I695" s="1877">
        <v>600</v>
      </c>
      <c r="J695" s="1876" t="s">
        <v>357</v>
      </c>
      <c r="K695" s="1878">
        <v>44833</v>
      </c>
      <c r="L695" s="1876" t="s">
        <v>372</v>
      </c>
      <c r="M695" s="1878" t="s">
        <v>373</v>
      </c>
      <c r="N695" s="1876" t="s">
        <v>359</v>
      </c>
      <c r="O695" s="1880">
        <v>46675</v>
      </c>
      <c r="P695" s="1875" t="s">
        <v>360</v>
      </c>
      <c r="Q695" s="1875" t="s">
        <v>386</v>
      </c>
      <c r="R695" s="1875" t="s">
        <v>1025</v>
      </c>
      <c r="S695" s="1876" t="s">
        <v>361</v>
      </c>
      <c r="T695" s="1879" t="s">
        <v>1026</v>
      </c>
      <c r="U695" s="1876" t="s">
        <v>360</v>
      </c>
      <c r="V695" s="1876" t="s">
        <v>377</v>
      </c>
      <c r="W695" s="1876" t="s">
        <v>360</v>
      </c>
      <c r="X695" s="1876" t="s">
        <v>378</v>
      </c>
      <c r="Y695" s="1876" t="s">
        <v>364</v>
      </c>
      <c r="Z695" s="1876" t="s">
        <v>154</v>
      </c>
      <c r="AA695" s="1876" t="s">
        <v>154</v>
      </c>
      <c r="AB695" s="1876" t="s">
        <v>154</v>
      </c>
      <c r="AC695" s="1876" t="s">
        <v>154</v>
      </c>
      <c r="AD695" s="1876" t="s">
        <v>154</v>
      </c>
      <c r="AE695" s="1876" t="s">
        <v>154</v>
      </c>
      <c r="AF695" s="1876" t="s">
        <v>359</v>
      </c>
      <c r="AG695" s="1875" t="s">
        <v>1027</v>
      </c>
      <c r="AH695" s="1876" t="s">
        <v>380</v>
      </c>
      <c r="AI695" s="1876" t="s">
        <v>240</v>
      </c>
      <c r="AJ695" s="1876" t="s">
        <v>367</v>
      </c>
      <c r="AK695" s="1875" t="s">
        <v>381</v>
      </c>
      <c r="AL695" s="1876" t="s">
        <v>360</v>
      </c>
      <c r="AM695" s="1875" t="s">
        <v>154</v>
      </c>
    </row>
    <row r="696" spans="1:39" ht="66">
      <c r="A696" s="1875" t="s">
        <v>351</v>
      </c>
      <c r="B696" s="1875" t="s">
        <v>1235</v>
      </c>
      <c r="C696" s="1875" t="s">
        <v>1024</v>
      </c>
      <c r="D696" s="1876" t="s">
        <v>154</v>
      </c>
      <c r="E696" s="1876" t="s">
        <v>371</v>
      </c>
      <c r="F696" s="1876" t="s">
        <v>355</v>
      </c>
      <c r="G696" s="1876" t="s">
        <v>356</v>
      </c>
      <c r="H696" s="1877">
        <v>671.14983000000007</v>
      </c>
      <c r="I696" s="1877">
        <v>600</v>
      </c>
      <c r="J696" s="1876" t="s">
        <v>357</v>
      </c>
      <c r="K696" s="1878">
        <v>44833</v>
      </c>
      <c r="L696" s="1876" t="s">
        <v>372</v>
      </c>
      <c r="M696" s="1878" t="s">
        <v>373</v>
      </c>
      <c r="N696" s="1876" t="s">
        <v>359</v>
      </c>
      <c r="O696" s="1880">
        <v>46675</v>
      </c>
      <c r="P696" s="1875" t="s">
        <v>360</v>
      </c>
      <c r="Q696" s="1875" t="s">
        <v>386</v>
      </c>
      <c r="R696" s="1875" t="s">
        <v>1025</v>
      </c>
      <c r="S696" s="1876" t="s">
        <v>361</v>
      </c>
      <c r="T696" s="1879" t="s">
        <v>1026</v>
      </c>
      <c r="U696" s="1876" t="s">
        <v>360</v>
      </c>
      <c r="V696" s="1876" t="s">
        <v>377</v>
      </c>
      <c r="W696" s="1876" t="s">
        <v>360</v>
      </c>
      <c r="X696" s="1876" t="s">
        <v>378</v>
      </c>
      <c r="Y696" s="1876" t="s">
        <v>364</v>
      </c>
      <c r="Z696" s="1876" t="s">
        <v>154</v>
      </c>
      <c r="AA696" s="1876" t="s">
        <v>154</v>
      </c>
      <c r="AB696" s="1876" t="s">
        <v>154</v>
      </c>
      <c r="AC696" s="1876" t="s">
        <v>154</v>
      </c>
      <c r="AD696" s="1876" t="s">
        <v>154</v>
      </c>
      <c r="AE696" s="1876" t="s">
        <v>154</v>
      </c>
      <c r="AF696" s="1876" t="s">
        <v>359</v>
      </c>
      <c r="AG696" s="1875" t="s">
        <v>1027</v>
      </c>
      <c r="AH696" s="1876" t="s">
        <v>380</v>
      </c>
      <c r="AI696" s="1876" t="s">
        <v>240</v>
      </c>
      <c r="AJ696" s="1876" t="s">
        <v>367</v>
      </c>
      <c r="AK696" s="1875" t="s">
        <v>381</v>
      </c>
      <c r="AL696" s="1876" t="s">
        <v>360</v>
      </c>
      <c r="AM696" s="1875" t="s">
        <v>154</v>
      </c>
    </row>
    <row r="697" spans="1:39" ht="66">
      <c r="A697" s="1875" t="s">
        <v>351</v>
      </c>
      <c r="B697" s="1875" t="s">
        <v>1236</v>
      </c>
      <c r="C697" s="1875" t="s">
        <v>1024</v>
      </c>
      <c r="D697" s="1876" t="s">
        <v>154</v>
      </c>
      <c r="E697" s="1876" t="s">
        <v>371</v>
      </c>
      <c r="F697" s="1876" t="s">
        <v>355</v>
      </c>
      <c r="G697" s="1876" t="s">
        <v>356</v>
      </c>
      <c r="H697" s="1877">
        <v>335.57492000000002</v>
      </c>
      <c r="I697" s="1877">
        <v>300</v>
      </c>
      <c r="J697" s="1876" t="s">
        <v>357</v>
      </c>
      <c r="K697" s="1878">
        <v>44833</v>
      </c>
      <c r="L697" s="1876" t="s">
        <v>372</v>
      </c>
      <c r="M697" s="1878" t="s">
        <v>373</v>
      </c>
      <c r="N697" s="1876" t="s">
        <v>359</v>
      </c>
      <c r="O697" s="1880">
        <v>46675</v>
      </c>
      <c r="P697" s="1875" t="s">
        <v>360</v>
      </c>
      <c r="Q697" s="1875" t="s">
        <v>531</v>
      </c>
      <c r="R697" s="1875" t="s">
        <v>1025</v>
      </c>
      <c r="S697" s="1876" t="s">
        <v>361</v>
      </c>
      <c r="T697" s="1879" t="s">
        <v>1026</v>
      </c>
      <c r="U697" s="1876" t="s">
        <v>360</v>
      </c>
      <c r="V697" s="1876" t="s">
        <v>377</v>
      </c>
      <c r="W697" s="1876" t="s">
        <v>360</v>
      </c>
      <c r="X697" s="1876" t="s">
        <v>378</v>
      </c>
      <c r="Y697" s="1876" t="s">
        <v>364</v>
      </c>
      <c r="Z697" s="1876" t="s">
        <v>154</v>
      </c>
      <c r="AA697" s="1876" t="s">
        <v>154</v>
      </c>
      <c r="AB697" s="1876" t="s">
        <v>154</v>
      </c>
      <c r="AC697" s="1876" t="s">
        <v>154</v>
      </c>
      <c r="AD697" s="1876" t="s">
        <v>154</v>
      </c>
      <c r="AE697" s="1876" t="s">
        <v>154</v>
      </c>
      <c r="AF697" s="1876" t="s">
        <v>359</v>
      </c>
      <c r="AG697" s="1875" t="s">
        <v>1027</v>
      </c>
      <c r="AH697" s="1876" t="s">
        <v>380</v>
      </c>
      <c r="AI697" s="1876" t="s">
        <v>240</v>
      </c>
      <c r="AJ697" s="1876" t="s">
        <v>367</v>
      </c>
      <c r="AK697" s="1875" t="s">
        <v>381</v>
      </c>
      <c r="AL697" s="1876" t="s">
        <v>360</v>
      </c>
      <c r="AM697" s="1875" t="s">
        <v>154</v>
      </c>
    </row>
    <row r="698" spans="1:39" ht="66">
      <c r="A698" s="1875" t="s">
        <v>351</v>
      </c>
      <c r="B698" s="1875" t="s">
        <v>1237</v>
      </c>
      <c r="C698" s="1875" t="s">
        <v>1024</v>
      </c>
      <c r="D698" s="1876" t="s">
        <v>154</v>
      </c>
      <c r="E698" s="1876" t="s">
        <v>371</v>
      </c>
      <c r="F698" s="1876" t="s">
        <v>355</v>
      </c>
      <c r="G698" s="1876" t="s">
        <v>356</v>
      </c>
      <c r="H698" s="1877">
        <v>671.14983000000007</v>
      </c>
      <c r="I698" s="1877">
        <v>600</v>
      </c>
      <c r="J698" s="1876" t="s">
        <v>357</v>
      </c>
      <c r="K698" s="1878">
        <v>44833</v>
      </c>
      <c r="L698" s="1876" t="s">
        <v>372</v>
      </c>
      <c r="M698" s="1878" t="s">
        <v>373</v>
      </c>
      <c r="N698" s="1876" t="s">
        <v>359</v>
      </c>
      <c r="O698" s="1880">
        <v>46675</v>
      </c>
      <c r="P698" s="1875" t="s">
        <v>360</v>
      </c>
      <c r="Q698" s="1875" t="s">
        <v>386</v>
      </c>
      <c r="R698" s="1875" t="s">
        <v>1025</v>
      </c>
      <c r="S698" s="1876" t="s">
        <v>361</v>
      </c>
      <c r="T698" s="1879" t="s">
        <v>1026</v>
      </c>
      <c r="U698" s="1876" t="s">
        <v>360</v>
      </c>
      <c r="V698" s="1876" t="s">
        <v>377</v>
      </c>
      <c r="W698" s="1876" t="s">
        <v>360</v>
      </c>
      <c r="X698" s="1876" t="s">
        <v>378</v>
      </c>
      <c r="Y698" s="1876" t="s">
        <v>364</v>
      </c>
      <c r="Z698" s="1876" t="s">
        <v>154</v>
      </c>
      <c r="AA698" s="1876" t="s">
        <v>154</v>
      </c>
      <c r="AB698" s="1876" t="s">
        <v>154</v>
      </c>
      <c r="AC698" s="1876" t="s">
        <v>154</v>
      </c>
      <c r="AD698" s="1876" t="s">
        <v>154</v>
      </c>
      <c r="AE698" s="1876" t="s">
        <v>154</v>
      </c>
      <c r="AF698" s="1876" t="s">
        <v>359</v>
      </c>
      <c r="AG698" s="1875" t="s">
        <v>1027</v>
      </c>
      <c r="AH698" s="1876" t="s">
        <v>380</v>
      </c>
      <c r="AI698" s="1876" t="s">
        <v>240</v>
      </c>
      <c r="AJ698" s="1876" t="s">
        <v>367</v>
      </c>
      <c r="AK698" s="1875" t="s">
        <v>381</v>
      </c>
      <c r="AL698" s="1876" t="s">
        <v>360</v>
      </c>
      <c r="AM698" s="1875" t="s">
        <v>154</v>
      </c>
    </row>
    <row r="699" spans="1:39" ht="66">
      <c r="A699" s="1875" t="s">
        <v>351</v>
      </c>
      <c r="B699" s="1875" t="s">
        <v>1238</v>
      </c>
      <c r="C699" s="1875" t="s">
        <v>1024</v>
      </c>
      <c r="D699" s="1876" t="s">
        <v>154</v>
      </c>
      <c r="E699" s="1876" t="s">
        <v>371</v>
      </c>
      <c r="F699" s="1876" t="s">
        <v>355</v>
      </c>
      <c r="G699" s="1876" t="s">
        <v>356</v>
      </c>
      <c r="H699" s="1877">
        <v>671.14983000000007</v>
      </c>
      <c r="I699" s="1877">
        <v>600</v>
      </c>
      <c r="J699" s="1876" t="s">
        <v>357</v>
      </c>
      <c r="K699" s="1878">
        <v>44833</v>
      </c>
      <c r="L699" s="1876" t="s">
        <v>372</v>
      </c>
      <c r="M699" s="1878" t="s">
        <v>373</v>
      </c>
      <c r="N699" s="1876" t="s">
        <v>359</v>
      </c>
      <c r="O699" s="1880">
        <v>46675</v>
      </c>
      <c r="P699" s="1875" t="s">
        <v>360</v>
      </c>
      <c r="Q699" s="1875" t="s">
        <v>386</v>
      </c>
      <c r="R699" s="1875" t="s">
        <v>1025</v>
      </c>
      <c r="S699" s="1876" t="s">
        <v>361</v>
      </c>
      <c r="T699" s="1879" t="s">
        <v>1026</v>
      </c>
      <c r="U699" s="1876" t="s">
        <v>360</v>
      </c>
      <c r="V699" s="1876" t="s">
        <v>377</v>
      </c>
      <c r="W699" s="1876" t="s">
        <v>360</v>
      </c>
      <c r="X699" s="1876" t="s">
        <v>378</v>
      </c>
      <c r="Y699" s="1876" t="s">
        <v>364</v>
      </c>
      <c r="Z699" s="1876" t="s">
        <v>154</v>
      </c>
      <c r="AA699" s="1876" t="s">
        <v>154</v>
      </c>
      <c r="AB699" s="1876" t="s">
        <v>154</v>
      </c>
      <c r="AC699" s="1876" t="s">
        <v>154</v>
      </c>
      <c r="AD699" s="1876" t="s">
        <v>154</v>
      </c>
      <c r="AE699" s="1876" t="s">
        <v>154</v>
      </c>
      <c r="AF699" s="1876" t="s">
        <v>359</v>
      </c>
      <c r="AG699" s="1875" t="s">
        <v>1027</v>
      </c>
      <c r="AH699" s="1876" t="s">
        <v>380</v>
      </c>
      <c r="AI699" s="1876" t="s">
        <v>240</v>
      </c>
      <c r="AJ699" s="1876" t="s">
        <v>367</v>
      </c>
      <c r="AK699" s="1875" t="s">
        <v>381</v>
      </c>
      <c r="AL699" s="1876" t="s">
        <v>360</v>
      </c>
      <c r="AM699" s="1875" t="s">
        <v>154</v>
      </c>
    </row>
    <row r="700" spans="1:39" ht="66">
      <c r="A700" s="1875" t="s">
        <v>351</v>
      </c>
      <c r="B700" s="1875" t="s">
        <v>1239</v>
      </c>
      <c r="C700" s="1875" t="s">
        <v>1024</v>
      </c>
      <c r="D700" s="1876" t="s">
        <v>154</v>
      </c>
      <c r="E700" s="1876" t="s">
        <v>371</v>
      </c>
      <c r="F700" s="1876" t="s">
        <v>355</v>
      </c>
      <c r="G700" s="1876" t="s">
        <v>356</v>
      </c>
      <c r="H700" s="1877">
        <v>335.57492000000002</v>
      </c>
      <c r="I700" s="1877">
        <v>300</v>
      </c>
      <c r="J700" s="1876" t="s">
        <v>357</v>
      </c>
      <c r="K700" s="1878">
        <v>44833</v>
      </c>
      <c r="L700" s="1876" t="s">
        <v>372</v>
      </c>
      <c r="M700" s="1878" t="s">
        <v>373</v>
      </c>
      <c r="N700" s="1876" t="s">
        <v>359</v>
      </c>
      <c r="O700" s="1880">
        <v>46675</v>
      </c>
      <c r="P700" s="1875" t="s">
        <v>360</v>
      </c>
      <c r="Q700" s="1875" t="s">
        <v>531</v>
      </c>
      <c r="R700" s="1875" t="s">
        <v>1025</v>
      </c>
      <c r="S700" s="1876" t="s">
        <v>361</v>
      </c>
      <c r="T700" s="1879" t="s">
        <v>1026</v>
      </c>
      <c r="U700" s="1876" t="s">
        <v>360</v>
      </c>
      <c r="V700" s="1876" t="s">
        <v>377</v>
      </c>
      <c r="W700" s="1876" t="s">
        <v>360</v>
      </c>
      <c r="X700" s="1876" t="s">
        <v>378</v>
      </c>
      <c r="Y700" s="1876" t="s">
        <v>364</v>
      </c>
      <c r="Z700" s="1876" t="s">
        <v>154</v>
      </c>
      <c r="AA700" s="1876" t="s">
        <v>154</v>
      </c>
      <c r="AB700" s="1876" t="s">
        <v>154</v>
      </c>
      <c r="AC700" s="1876" t="s">
        <v>154</v>
      </c>
      <c r="AD700" s="1876" t="s">
        <v>154</v>
      </c>
      <c r="AE700" s="1876" t="s">
        <v>154</v>
      </c>
      <c r="AF700" s="1876" t="s">
        <v>359</v>
      </c>
      <c r="AG700" s="1875" t="s">
        <v>1027</v>
      </c>
      <c r="AH700" s="1876" t="s">
        <v>380</v>
      </c>
      <c r="AI700" s="1876" t="s">
        <v>240</v>
      </c>
      <c r="AJ700" s="1876" t="s">
        <v>367</v>
      </c>
      <c r="AK700" s="1875" t="s">
        <v>381</v>
      </c>
      <c r="AL700" s="1876" t="s">
        <v>360</v>
      </c>
      <c r="AM700" s="1875" t="s">
        <v>154</v>
      </c>
    </row>
    <row r="701" spans="1:39" ht="66">
      <c r="A701" s="1875" t="s">
        <v>351</v>
      </c>
      <c r="B701" s="1875" t="s">
        <v>1240</v>
      </c>
      <c r="C701" s="1875" t="s">
        <v>1024</v>
      </c>
      <c r="D701" s="1876" t="s">
        <v>154</v>
      </c>
      <c r="E701" s="1876" t="s">
        <v>371</v>
      </c>
      <c r="F701" s="1876" t="s">
        <v>355</v>
      </c>
      <c r="G701" s="1876" t="s">
        <v>356</v>
      </c>
      <c r="H701" s="1877">
        <v>671.14983000000007</v>
      </c>
      <c r="I701" s="1877">
        <v>600</v>
      </c>
      <c r="J701" s="1876" t="s">
        <v>357</v>
      </c>
      <c r="K701" s="1878">
        <v>44833</v>
      </c>
      <c r="L701" s="1876" t="s">
        <v>372</v>
      </c>
      <c r="M701" s="1878" t="s">
        <v>373</v>
      </c>
      <c r="N701" s="1876" t="s">
        <v>359</v>
      </c>
      <c r="O701" s="1880">
        <v>46675</v>
      </c>
      <c r="P701" s="1875" t="s">
        <v>360</v>
      </c>
      <c r="Q701" s="1875" t="s">
        <v>386</v>
      </c>
      <c r="R701" s="1875" t="s">
        <v>1025</v>
      </c>
      <c r="S701" s="1876" t="s">
        <v>361</v>
      </c>
      <c r="T701" s="1879" t="s">
        <v>1026</v>
      </c>
      <c r="U701" s="1876" t="s">
        <v>360</v>
      </c>
      <c r="V701" s="1876" t="s">
        <v>377</v>
      </c>
      <c r="W701" s="1876" t="s">
        <v>360</v>
      </c>
      <c r="X701" s="1876" t="s">
        <v>378</v>
      </c>
      <c r="Y701" s="1876" t="s">
        <v>364</v>
      </c>
      <c r="Z701" s="1876" t="s">
        <v>154</v>
      </c>
      <c r="AA701" s="1876" t="s">
        <v>154</v>
      </c>
      <c r="AB701" s="1876" t="s">
        <v>154</v>
      </c>
      <c r="AC701" s="1876" t="s">
        <v>154</v>
      </c>
      <c r="AD701" s="1876" t="s">
        <v>154</v>
      </c>
      <c r="AE701" s="1876" t="s">
        <v>154</v>
      </c>
      <c r="AF701" s="1876" t="s">
        <v>359</v>
      </c>
      <c r="AG701" s="1875" t="s">
        <v>1027</v>
      </c>
      <c r="AH701" s="1876" t="s">
        <v>380</v>
      </c>
      <c r="AI701" s="1876" t="s">
        <v>240</v>
      </c>
      <c r="AJ701" s="1876" t="s">
        <v>367</v>
      </c>
      <c r="AK701" s="1875" t="s">
        <v>381</v>
      </c>
      <c r="AL701" s="1876" t="s">
        <v>360</v>
      </c>
      <c r="AM701" s="1875" t="s">
        <v>154</v>
      </c>
    </row>
    <row r="702" spans="1:39" ht="66">
      <c r="A702" s="1875" t="s">
        <v>351</v>
      </c>
      <c r="B702" s="1875" t="s">
        <v>1241</v>
      </c>
      <c r="C702" s="1875" t="s">
        <v>1024</v>
      </c>
      <c r="D702" s="1876" t="s">
        <v>154</v>
      </c>
      <c r="E702" s="1876" t="s">
        <v>371</v>
      </c>
      <c r="F702" s="1876" t="s">
        <v>355</v>
      </c>
      <c r="G702" s="1876" t="s">
        <v>356</v>
      </c>
      <c r="H702" s="1877">
        <v>671.14983000000007</v>
      </c>
      <c r="I702" s="1877">
        <v>600</v>
      </c>
      <c r="J702" s="1876" t="s">
        <v>357</v>
      </c>
      <c r="K702" s="1878">
        <v>44833</v>
      </c>
      <c r="L702" s="1876" t="s">
        <v>372</v>
      </c>
      <c r="M702" s="1878" t="s">
        <v>373</v>
      </c>
      <c r="N702" s="1876" t="s">
        <v>359</v>
      </c>
      <c r="O702" s="1880">
        <v>46675</v>
      </c>
      <c r="P702" s="1875" t="s">
        <v>360</v>
      </c>
      <c r="Q702" s="1875" t="s">
        <v>386</v>
      </c>
      <c r="R702" s="1875" t="s">
        <v>1025</v>
      </c>
      <c r="S702" s="1876" t="s">
        <v>361</v>
      </c>
      <c r="T702" s="1879" t="s">
        <v>1026</v>
      </c>
      <c r="U702" s="1876" t="s">
        <v>360</v>
      </c>
      <c r="V702" s="1876" t="s">
        <v>377</v>
      </c>
      <c r="W702" s="1876" t="s">
        <v>360</v>
      </c>
      <c r="X702" s="1876" t="s">
        <v>378</v>
      </c>
      <c r="Y702" s="1876" t="s">
        <v>364</v>
      </c>
      <c r="Z702" s="1876" t="s">
        <v>154</v>
      </c>
      <c r="AA702" s="1876" t="s">
        <v>154</v>
      </c>
      <c r="AB702" s="1876" t="s">
        <v>154</v>
      </c>
      <c r="AC702" s="1876" t="s">
        <v>154</v>
      </c>
      <c r="AD702" s="1876" t="s">
        <v>154</v>
      </c>
      <c r="AE702" s="1876" t="s">
        <v>154</v>
      </c>
      <c r="AF702" s="1876" t="s">
        <v>359</v>
      </c>
      <c r="AG702" s="1875" t="s">
        <v>1027</v>
      </c>
      <c r="AH702" s="1876" t="s">
        <v>380</v>
      </c>
      <c r="AI702" s="1876" t="s">
        <v>240</v>
      </c>
      <c r="AJ702" s="1876" t="s">
        <v>367</v>
      </c>
      <c r="AK702" s="1875" t="s">
        <v>381</v>
      </c>
      <c r="AL702" s="1876" t="s">
        <v>360</v>
      </c>
      <c r="AM702" s="1875" t="s">
        <v>154</v>
      </c>
    </row>
    <row r="703" spans="1:39" ht="66">
      <c r="A703" s="1875" t="s">
        <v>351</v>
      </c>
      <c r="B703" s="1875" t="s">
        <v>1242</v>
      </c>
      <c r="C703" s="1875" t="s">
        <v>1024</v>
      </c>
      <c r="D703" s="1876" t="s">
        <v>154</v>
      </c>
      <c r="E703" s="1876" t="s">
        <v>371</v>
      </c>
      <c r="F703" s="1876" t="s">
        <v>355</v>
      </c>
      <c r="G703" s="1876" t="s">
        <v>356</v>
      </c>
      <c r="H703" s="1877">
        <v>335.57492000000002</v>
      </c>
      <c r="I703" s="1877">
        <v>300</v>
      </c>
      <c r="J703" s="1876" t="s">
        <v>357</v>
      </c>
      <c r="K703" s="1878">
        <v>44833</v>
      </c>
      <c r="L703" s="1876" t="s">
        <v>372</v>
      </c>
      <c r="M703" s="1878" t="s">
        <v>373</v>
      </c>
      <c r="N703" s="1876" t="s">
        <v>359</v>
      </c>
      <c r="O703" s="1880">
        <v>46675</v>
      </c>
      <c r="P703" s="1875" t="s">
        <v>360</v>
      </c>
      <c r="Q703" s="1875" t="s">
        <v>531</v>
      </c>
      <c r="R703" s="1875" t="s">
        <v>1025</v>
      </c>
      <c r="S703" s="1876" t="s">
        <v>361</v>
      </c>
      <c r="T703" s="1879" t="s">
        <v>1026</v>
      </c>
      <c r="U703" s="1876" t="s">
        <v>360</v>
      </c>
      <c r="V703" s="1876" t="s">
        <v>377</v>
      </c>
      <c r="W703" s="1876" t="s">
        <v>360</v>
      </c>
      <c r="X703" s="1876" t="s">
        <v>378</v>
      </c>
      <c r="Y703" s="1876" t="s">
        <v>364</v>
      </c>
      <c r="Z703" s="1876" t="s">
        <v>154</v>
      </c>
      <c r="AA703" s="1876" t="s">
        <v>154</v>
      </c>
      <c r="AB703" s="1876" t="s">
        <v>154</v>
      </c>
      <c r="AC703" s="1876" t="s">
        <v>154</v>
      </c>
      <c r="AD703" s="1876" t="s">
        <v>154</v>
      </c>
      <c r="AE703" s="1876" t="s">
        <v>154</v>
      </c>
      <c r="AF703" s="1876" t="s">
        <v>359</v>
      </c>
      <c r="AG703" s="1875" t="s">
        <v>1027</v>
      </c>
      <c r="AH703" s="1876" t="s">
        <v>380</v>
      </c>
      <c r="AI703" s="1876" t="s">
        <v>240</v>
      </c>
      <c r="AJ703" s="1876" t="s">
        <v>367</v>
      </c>
      <c r="AK703" s="1875" t="s">
        <v>381</v>
      </c>
      <c r="AL703" s="1876" t="s">
        <v>360</v>
      </c>
      <c r="AM703" s="1875" t="s">
        <v>154</v>
      </c>
    </row>
    <row r="704" spans="1:39" ht="66">
      <c r="A704" s="1875" t="s">
        <v>351</v>
      </c>
      <c r="B704" s="1875" t="s">
        <v>1243</v>
      </c>
      <c r="C704" s="1875" t="s">
        <v>1024</v>
      </c>
      <c r="D704" s="1876" t="s">
        <v>154</v>
      </c>
      <c r="E704" s="1876" t="s">
        <v>371</v>
      </c>
      <c r="F704" s="1876" t="s">
        <v>355</v>
      </c>
      <c r="G704" s="1876" t="s">
        <v>356</v>
      </c>
      <c r="H704" s="1877">
        <v>335.57492000000002</v>
      </c>
      <c r="I704" s="1877">
        <v>300</v>
      </c>
      <c r="J704" s="1876" t="s">
        <v>357</v>
      </c>
      <c r="K704" s="1878">
        <v>44833</v>
      </c>
      <c r="L704" s="1876" t="s">
        <v>372</v>
      </c>
      <c r="M704" s="1878" t="s">
        <v>373</v>
      </c>
      <c r="N704" s="1876" t="s">
        <v>359</v>
      </c>
      <c r="O704" s="1880">
        <v>46675</v>
      </c>
      <c r="P704" s="1875" t="s">
        <v>360</v>
      </c>
      <c r="Q704" s="1875" t="s">
        <v>531</v>
      </c>
      <c r="R704" s="1875" t="s">
        <v>1025</v>
      </c>
      <c r="S704" s="1876" t="s">
        <v>361</v>
      </c>
      <c r="T704" s="1879" t="s">
        <v>1026</v>
      </c>
      <c r="U704" s="1876" t="s">
        <v>360</v>
      </c>
      <c r="V704" s="1876" t="s">
        <v>377</v>
      </c>
      <c r="W704" s="1876" t="s">
        <v>360</v>
      </c>
      <c r="X704" s="1876" t="s">
        <v>378</v>
      </c>
      <c r="Y704" s="1876" t="s">
        <v>364</v>
      </c>
      <c r="Z704" s="1876" t="s">
        <v>154</v>
      </c>
      <c r="AA704" s="1876" t="s">
        <v>154</v>
      </c>
      <c r="AB704" s="1876" t="s">
        <v>154</v>
      </c>
      <c r="AC704" s="1876" t="s">
        <v>154</v>
      </c>
      <c r="AD704" s="1876" t="s">
        <v>154</v>
      </c>
      <c r="AE704" s="1876" t="s">
        <v>154</v>
      </c>
      <c r="AF704" s="1876" t="s">
        <v>359</v>
      </c>
      <c r="AG704" s="1875" t="s">
        <v>1027</v>
      </c>
      <c r="AH704" s="1876" t="s">
        <v>380</v>
      </c>
      <c r="AI704" s="1876" t="s">
        <v>240</v>
      </c>
      <c r="AJ704" s="1876" t="s">
        <v>367</v>
      </c>
      <c r="AK704" s="1875" t="s">
        <v>381</v>
      </c>
      <c r="AL704" s="1876" t="s">
        <v>360</v>
      </c>
      <c r="AM704" s="1875" t="s">
        <v>154</v>
      </c>
    </row>
    <row r="705" spans="1:39" ht="66">
      <c r="A705" s="1875" t="s">
        <v>351</v>
      </c>
      <c r="B705" s="1875" t="s">
        <v>1244</v>
      </c>
      <c r="C705" s="1875" t="s">
        <v>1024</v>
      </c>
      <c r="D705" s="1876" t="s">
        <v>154</v>
      </c>
      <c r="E705" s="1876" t="s">
        <v>371</v>
      </c>
      <c r="F705" s="1876" t="s">
        <v>355</v>
      </c>
      <c r="G705" s="1876" t="s">
        <v>356</v>
      </c>
      <c r="H705" s="1877">
        <v>1006.72475</v>
      </c>
      <c r="I705" s="1877">
        <v>900</v>
      </c>
      <c r="J705" s="1876" t="s">
        <v>357</v>
      </c>
      <c r="K705" s="1878">
        <v>44833</v>
      </c>
      <c r="L705" s="1876" t="s">
        <v>372</v>
      </c>
      <c r="M705" s="1878" t="s">
        <v>373</v>
      </c>
      <c r="N705" s="1876" t="s">
        <v>359</v>
      </c>
      <c r="O705" s="1880">
        <v>46675</v>
      </c>
      <c r="P705" s="1875" t="s">
        <v>360</v>
      </c>
      <c r="Q705" s="1875" t="s">
        <v>600</v>
      </c>
      <c r="R705" s="1875" t="s">
        <v>1025</v>
      </c>
      <c r="S705" s="1876" t="s">
        <v>361</v>
      </c>
      <c r="T705" s="1879" t="s">
        <v>1026</v>
      </c>
      <c r="U705" s="1876" t="s">
        <v>360</v>
      </c>
      <c r="V705" s="1876" t="s">
        <v>377</v>
      </c>
      <c r="W705" s="1876" t="s">
        <v>360</v>
      </c>
      <c r="X705" s="1876" t="s">
        <v>378</v>
      </c>
      <c r="Y705" s="1876" t="s">
        <v>364</v>
      </c>
      <c r="Z705" s="1876" t="s">
        <v>154</v>
      </c>
      <c r="AA705" s="1876" t="s">
        <v>154</v>
      </c>
      <c r="AB705" s="1876" t="s">
        <v>154</v>
      </c>
      <c r="AC705" s="1876" t="s">
        <v>154</v>
      </c>
      <c r="AD705" s="1876" t="s">
        <v>154</v>
      </c>
      <c r="AE705" s="1876" t="s">
        <v>154</v>
      </c>
      <c r="AF705" s="1876" t="s">
        <v>359</v>
      </c>
      <c r="AG705" s="1875" t="s">
        <v>1027</v>
      </c>
      <c r="AH705" s="1876" t="s">
        <v>380</v>
      </c>
      <c r="AI705" s="1876" t="s">
        <v>240</v>
      </c>
      <c r="AJ705" s="1876" t="s">
        <v>367</v>
      </c>
      <c r="AK705" s="1875" t="s">
        <v>381</v>
      </c>
      <c r="AL705" s="1876" t="s">
        <v>360</v>
      </c>
      <c r="AM705" s="1875" t="s">
        <v>154</v>
      </c>
    </row>
    <row r="706" spans="1:39" ht="66">
      <c r="A706" s="1875" t="s">
        <v>351</v>
      </c>
      <c r="B706" s="1875" t="s">
        <v>1245</v>
      </c>
      <c r="C706" s="1875" t="s">
        <v>1024</v>
      </c>
      <c r="D706" s="1876" t="s">
        <v>154</v>
      </c>
      <c r="E706" s="1876" t="s">
        <v>371</v>
      </c>
      <c r="F706" s="1876" t="s">
        <v>355</v>
      </c>
      <c r="G706" s="1876" t="s">
        <v>356</v>
      </c>
      <c r="H706" s="1877">
        <v>671.14983000000007</v>
      </c>
      <c r="I706" s="1877">
        <v>600</v>
      </c>
      <c r="J706" s="1876" t="s">
        <v>357</v>
      </c>
      <c r="K706" s="1878">
        <v>44833</v>
      </c>
      <c r="L706" s="1876" t="s">
        <v>372</v>
      </c>
      <c r="M706" s="1878" t="s">
        <v>373</v>
      </c>
      <c r="N706" s="1876" t="s">
        <v>359</v>
      </c>
      <c r="O706" s="1880">
        <v>46675</v>
      </c>
      <c r="P706" s="1875" t="s">
        <v>360</v>
      </c>
      <c r="Q706" s="1875" t="s">
        <v>386</v>
      </c>
      <c r="R706" s="1875" t="s">
        <v>1025</v>
      </c>
      <c r="S706" s="1876" t="s">
        <v>361</v>
      </c>
      <c r="T706" s="1879" t="s">
        <v>1026</v>
      </c>
      <c r="U706" s="1876" t="s">
        <v>360</v>
      </c>
      <c r="V706" s="1876" t="s">
        <v>377</v>
      </c>
      <c r="W706" s="1876" t="s">
        <v>360</v>
      </c>
      <c r="X706" s="1876" t="s">
        <v>378</v>
      </c>
      <c r="Y706" s="1876" t="s">
        <v>364</v>
      </c>
      <c r="Z706" s="1876" t="s">
        <v>154</v>
      </c>
      <c r="AA706" s="1876" t="s">
        <v>154</v>
      </c>
      <c r="AB706" s="1876" t="s">
        <v>154</v>
      </c>
      <c r="AC706" s="1876" t="s">
        <v>154</v>
      </c>
      <c r="AD706" s="1876" t="s">
        <v>154</v>
      </c>
      <c r="AE706" s="1876" t="s">
        <v>154</v>
      </c>
      <c r="AF706" s="1876" t="s">
        <v>359</v>
      </c>
      <c r="AG706" s="1875" t="s">
        <v>1027</v>
      </c>
      <c r="AH706" s="1876" t="s">
        <v>380</v>
      </c>
      <c r="AI706" s="1876" t="s">
        <v>240</v>
      </c>
      <c r="AJ706" s="1876" t="s">
        <v>367</v>
      </c>
      <c r="AK706" s="1875" t="s">
        <v>381</v>
      </c>
      <c r="AL706" s="1876" t="s">
        <v>360</v>
      </c>
      <c r="AM706" s="1875" t="s">
        <v>154</v>
      </c>
    </row>
    <row r="707" spans="1:39" ht="66">
      <c r="A707" s="1875" t="s">
        <v>351</v>
      </c>
      <c r="B707" s="1875" t="s">
        <v>1246</v>
      </c>
      <c r="C707" s="1875" t="s">
        <v>1024</v>
      </c>
      <c r="D707" s="1876" t="s">
        <v>154</v>
      </c>
      <c r="E707" s="1876" t="s">
        <v>371</v>
      </c>
      <c r="F707" s="1876" t="s">
        <v>355</v>
      </c>
      <c r="G707" s="1876" t="s">
        <v>356</v>
      </c>
      <c r="H707" s="1877">
        <v>1006.72475</v>
      </c>
      <c r="I707" s="1877">
        <v>900</v>
      </c>
      <c r="J707" s="1876" t="s">
        <v>357</v>
      </c>
      <c r="K707" s="1878">
        <v>44833</v>
      </c>
      <c r="L707" s="1876" t="s">
        <v>372</v>
      </c>
      <c r="M707" s="1878" t="s">
        <v>373</v>
      </c>
      <c r="N707" s="1876" t="s">
        <v>359</v>
      </c>
      <c r="O707" s="1880">
        <v>46675</v>
      </c>
      <c r="P707" s="1875" t="s">
        <v>360</v>
      </c>
      <c r="Q707" s="1875" t="s">
        <v>600</v>
      </c>
      <c r="R707" s="1875" t="s">
        <v>1025</v>
      </c>
      <c r="S707" s="1876" t="s">
        <v>361</v>
      </c>
      <c r="T707" s="1879" t="s">
        <v>1026</v>
      </c>
      <c r="U707" s="1876" t="s">
        <v>360</v>
      </c>
      <c r="V707" s="1876" t="s">
        <v>377</v>
      </c>
      <c r="W707" s="1876" t="s">
        <v>360</v>
      </c>
      <c r="X707" s="1876" t="s">
        <v>378</v>
      </c>
      <c r="Y707" s="1876" t="s">
        <v>364</v>
      </c>
      <c r="Z707" s="1876" t="s">
        <v>154</v>
      </c>
      <c r="AA707" s="1876" t="s">
        <v>154</v>
      </c>
      <c r="AB707" s="1876" t="s">
        <v>154</v>
      </c>
      <c r="AC707" s="1876" t="s">
        <v>154</v>
      </c>
      <c r="AD707" s="1876" t="s">
        <v>154</v>
      </c>
      <c r="AE707" s="1876" t="s">
        <v>154</v>
      </c>
      <c r="AF707" s="1876" t="s">
        <v>359</v>
      </c>
      <c r="AG707" s="1875" t="s">
        <v>1027</v>
      </c>
      <c r="AH707" s="1876" t="s">
        <v>380</v>
      </c>
      <c r="AI707" s="1876" t="s">
        <v>240</v>
      </c>
      <c r="AJ707" s="1876" t="s">
        <v>367</v>
      </c>
      <c r="AK707" s="1875" t="s">
        <v>381</v>
      </c>
      <c r="AL707" s="1876" t="s">
        <v>360</v>
      </c>
      <c r="AM707" s="1875" t="s">
        <v>154</v>
      </c>
    </row>
    <row r="708" spans="1:39" ht="66">
      <c r="A708" s="1875" t="s">
        <v>351</v>
      </c>
      <c r="B708" s="1875" t="s">
        <v>1247</v>
      </c>
      <c r="C708" s="1875" t="s">
        <v>1024</v>
      </c>
      <c r="D708" s="1876" t="s">
        <v>154</v>
      </c>
      <c r="E708" s="1876" t="s">
        <v>371</v>
      </c>
      <c r="F708" s="1876" t="s">
        <v>355</v>
      </c>
      <c r="G708" s="1876" t="s">
        <v>356</v>
      </c>
      <c r="H708" s="1877">
        <v>671.14983000000007</v>
      </c>
      <c r="I708" s="1877">
        <v>600</v>
      </c>
      <c r="J708" s="1876" t="s">
        <v>357</v>
      </c>
      <c r="K708" s="1878">
        <v>44833</v>
      </c>
      <c r="L708" s="1876" t="s">
        <v>372</v>
      </c>
      <c r="M708" s="1878" t="s">
        <v>373</v>
      </c>
      <c r="N708" s="1876" t="s">
        <v>359</v>
      </c>
      <c r="O708" s="1880">
        <v>46675</v>
      </c>
      <c r="P708" s="1875" t="s">
        <v>360</v>
      </c>
      <c r="Q708" s="1875" t="s">
        <v>386</v>
      </c>
      <c r="R708" s="1875" t="s">
        <v>1025</v>
      </c>
      <c r="S708" s="1876" t="s">
        <v>361</v>
      </c>
      <c r="T708" s="1879" t="s">
        <v>1026</v>
      </c>
      <c r="U708" s="1876" t="s">
        <v>360</v>
      </c>
      <c r="V708" s="1876" t="s">
        <v>377</v>
      </c>
      <c r="W708" s="1876" t="s">
        <v>360</v>
      </c>
      <c r="X708" s="1876" t="s">
        <v>378</v>
      </c>
      <c r="Y708" s="1876" t="s">
        <v>364</v>
      </c>
      <c r="Z708" s="1876" t="s">
        <v>154</v>
      </c>
      <c r="AA708" s="1876" t="s">
        <v>154</v>
      </c>
      <c r="AB708" s="1876" t="s">
        <v>154</v>
      </c>
      <c r="AC708" s="1876" t="s">
        <v>154</v>
      </c>
      <c r="AD708" s="1876" t="s">
        <v>154</v>
      </c>
      <c r="AE708" s="1876" t="s">
        <v>154</v>
      </c>
      <c r="AF708" s="1876" t="s">
        <v>359</v>
      </c>
      <c r="AG708" s="1875" t="s">
        <v>1027</v>
      </c>
      <c r="AH708" s="1876" t="s">
        <v>380</v>
      </c>
      <c r="AI708" s="1876" t="s">
        <v>240</v>
      </c>
      <c r="AJ708" s="1876" t="s">
        <v>367</v>
      </c>
      <c r="AK708" s="1875" t="s">
        <v>381</v>
      </c>
      <c r="AL708" s="1876" t="s">
        <v>360</v>
      </c>
      <c r="AM708" s="1875" t="s">
        <v>154</v>
      </c>
    </row>
    <row r="709" spans="1:39" ht="66">
      <c r="A709" s="1875" t="s">
        <v>351</v>
      </c>
      <c r="B709" s="1875" t="s">
        <v>1248</v>
      </c>
      <c r="C709" s="1875" t="s">
        <v>1024</v>
      </c>
      <c r="D709" s="1876" t="s">
        <v>154</v>
      </c>
      <c r="E709" s="1876" t="s">
        <v>371</v>
      </c>
      <c r="F709" s="1876" t="s">
        <v>355</v>
      </c>
      <c r="G709" s="1876" t="s">
        <v>356</v>
      </c>
      <c r="H709" s="1877">
        <v>671.14983000000007</v>
      </c>
      <c r="I709" s="1877">
        <v>600</v>
      </c>
      <c r="J709" s="1876" t="s">
        <v>357</v>
      </c>
      <c r="K709" s="1878">
        <v>44833</v>
      </c>
      <c r="L709" s="1876" t="s">
        <v>372</v>
      </c>
      <c r="M709" s="1878" t="s">
        <v>373</v>
      </c>
      <c r="N709" s="1876" t="s">
        <v>359</v>
      </c>
      <c r="O709" s="1880">
        <v>46675</v>
      </c>
      <c r="P709" s="1875" t="s">
        <v>360</v>
      </c>
      <c r="Q709" s="1875" t="s">
        <v>386</v>
      </c>
      <c r="R709" s="1875" t="s">
        <v>1025</v>
      </c>
      <c r="S709" s="1876" t="s">
        <v>361</v>
      </c>
      <c r="T709" s="1879" t="s">
        <v>1026</v>
      </c>
      <c r="U709" s="1876" t="s">
        <v>360</v>
      </c>
      <c r="V709" s="1876" t="s">
        <v>377</v>
      </c>
      <c r="W709" s="1876" t="s">
        <v>360</v>
      </c>
      <c r="X709" s="1876" t="s">
        <v>378</v>
      </c>
      <c r="Y709" s="1876" t="s">
        <v>364</v>
      </c>
      <c r="Z709" s="1876" t="s">
        <v>154</v>
      </c>
      <c r="AA709" s="1876" t="s">
        <v>154</v>
      </c>
      <c r="AB709" s="1876" t="s">
        <v>154</v>
      </c>
      <c r="AC709" s="1876" t="s">
        <v>154</v>
      </c>
      <c r="AD709" s="1876" t="s">
        <v>154</v>
      </c>
      <c r="AE709" s="1876" t="s">
        <v>154</v>
      </c>
      <c r="AF709" s="1876" t="s">
        <v>359</v>
      </c>
      <c r="AG709" s="1875" t="s">
        <v>1027</v>
      </c>
      <c r="AH709" s="1876" t="s">
        <v>380</v>
      </c>
      <c r="AI709" s="1876" t="s">
        <v>240</v>
      </c>
      <c r="AJ709" s="1876" t="s">
        <v>367</v>
      </c>
      <c r="AK709" s="1875" t="s">
        <v>381</v>
      </c>
      <c r="AL709" s="1876" t="s">
        <v>360</v>
      </c>
      <c r="AM709" s="1875" t="s">
        <v>154</v>
      </c>
    </row>
    <row r="710" spans="1:39" ht="66">
      <c r="A710" s="1875" t="s">
        <v>351</v>
      </c>
      <c r="B710" s="1875" t="s">
        <v>1249</v>
      </c>
      <c r="C710" s="1875" t="s">
        <v>1024</v>
      </c>
      <c r="D710" s="1876" t="s">
        <v>154</v>
      </c>
      <c r="E710" s="1876" t="s">
        <v>371</v>
      </c>
      <c r="F710" s="1876" t="s">
        <v>355</v>
      </c>
      <c r="G710" s="1876" t="s">
        <v>356</v>
      </c>
      <c r="H710" s="1877">
        <v>671.14983000000007</v>
      </c>
      <c r="I710" s="1877">
        <v>600</v>
      </c>
      <c r="J710" s="1876" t="s">
        <v>357</v>
      </c>
      <c r="K710" s="1878">
        <v>44833</v>
      </c>
      <c r="L710" s="1876" t="s">
        <v>372</v>
      </c>
      <c r="M710" s="1878" t="s">
        <v>373</v>
      </c>
      <c r="N710" s="1876" t="s">
        <v>359</v>
      </c>
      <c r="O710" s="1880">
        <v>46675</v>
      </c>
      <c r="P710" s="1875" t="s">
        <v>360</v>
      </c>
      <c r="Q710" s="1875" t="s">
        <v>386</v>
      </c>
      <c r="R710" s="1875" t="s">
        <v>1025</v>
      </c>
      <c r="S710" s="1876" t="s">
        <v>361</v>
      </c>
      <c r="T710" s="1879" t="s">
        <v>1026</v>
      </c>
      <c r="U710" s="1876" t="s">
        <v>360</v>
      </c>
      <c r="V710" s="1876" t="s">
        <v>377</v>
      </c>
      <c r="W710" s="1876" t="s">
        <v>360</v>
      </c>
      <c r="X710" s="1876" t="s">
        <v>378</v>
      </c>
      <c r="Y710" s="1876" t="s">
        <v>364</v>
      </c>
      <c r="Z710" s="1876" t="s">
        <v>154</v>
      </c>
      <c r="AA710" s="1876" t="s">
        <v>154</v>
      </c>
      <c r="AB710" s="1876" t="s">
        <v>154</v>
      </c>
      <c r="AC710" s="1876" t="s">
        <v>154</v>
      </c>
      <c r="AD710" s="1876" t="s">
        <v>154</v>
      </c>
      <c r="AE710" s="1876" t="s">
        <v>154</v>
      </c>
      <c r="AF710" s="1876" t="s">
        <v>359</v>
      </c>
      <c r="AG710" s="1875" t="s">
        <v>1027</v>
      </c>
      <c r="AH710" s="1876" t="s">
        <v>380</v>
      </c>
      <c r="AI710" s="1876" t="s">
        <v>240</v>
      </c>
      <c r="AJ710" s="1876" t="s">
        <v>367</v>
      </c>
      <c r="AK710" s="1875" t="s">
        <v>381</v>
      </c>
      <c r="AL710" s="1876" t="s">
        <v>360</v>
      </c>
      <c r="AM710" s="1875" t="s">
        <v>154</v>
      </c>
    </row>
    <row r="711" spans="1:39" ht="66">
      <c r="A711" s="1875" t="s">
        <v>351</v>
      </c>
      <c r="B711" s="1875" t="s">
        <v>1250</v>
      </c>
      <c r="C711" s="1875" t="s">
        <v>1024</v>
      </c>
      <c r="D711" s="1876" t="s">
        <v>154</v>
      </c>
      <c r="E711" s="1876" t="s">
        <v>371</v>
      </c>
      <c r="F711" s="1876" t="s">
        <v>355</v>
      </c>
      <c r="G711" s="1876" t="s">
        <v>356</v>
      </c>
      <c r="H711" s="1877">
        <v>335.57492000000002</v>
      </c>
      <c r="I711" s="1877">
        <v>300</v>
      </c>
      <c r="J711" s="1876" t="s">
        <v>357</v>
      </c>
      <c r="K711" s="1878">
        <v>44834</v>
      </c>
      <c r="L711" s="1876" t="s">
        <v>372</v>
      </c>
      <c r="M711" s="1878" t="s">
        <v>373</v>
      </c>
      <c r="N711" s="1876" t="s">
        <v>359</v>
      </c>
      <c r="O711" s="1880">
        <v>46675</v>
      </c>
      <c r="P711" s="1875" t="s">
        <v>360</v>
      </c>
      <c r="Q711" s="1875" t="s">
        <v>531</v>
      </c>
      <c r="R711" s="1875" t="s">
        <v>1025</v>
      </c>
      <c r="S711" s="1876" t="s">
        <v>361</v>
      </c>
      <c r="T711" s="1879" t="s">
        <v>1026</v>
      </c>
      <c r="U711" s="1876" t="s">
        <v>360</v>
      </c>
      <c r="V711" s="1876" t="s">
        <v>377</v>
      </c>
      <c r="W711" s="1876" t="s">
        <v>360</v>
      </c>
      <c r="X711" s="1876" t="s">
        <v>378</v>
      </c>
      <c r="Y711" s="1876" t="s">
        <v>364</v>
      </c>
      <c r="Z711" s="1876" t="s">
        <v>154</v>
      </c>
      <c r="AA711" s="1876" t="s">
        <v>154</v>
      </c>
      <c r="AB711" s="1876" t="s">
        <v>154</v>
      </c>
      <c r="AC711" s="1876" t="s">
        <v>154</v>
      </c>
      <c r="AD711" s="1876" t="s">
        <v>154</v>
      </c>
      <c r="AE711" s="1876" t="s">
        <v>154</v>
      </c>
      <c r="AF711" s="1876" t="s">
        <v>359</v>
      </c>
      <c r="AG711" s="1875" t="s">
        <v>1027</v>
      </c>
      <c r="AH711" s="1876" t="s">
        <v>380</v>
      </c>
      <c r="AI711" s="1876" t="s">
        <v>240</v>
      </c>
      <c r="AJ711" s="1876" t="s">
        <v>367</v>
      </c>
      <c r="AK711" s="1875" t="s">
        <v>381</v>
      </c>
      <c r="AL711" s="1876" t="s">
        <v>360</v>
      </c>
      <c r="AM711" s="1875" t="s">
        <v>154</v>
      </c>
    </row>
    <row r="712" spans="1:39" ht="66">
      <c r="A712" s="1875" t="s">
        <v>351</v>
      </c>
      <c r="B712" s="1875" t="s">
        <v>1251</v>
      </c>
      <c r="C712" s="1875" t="s">
        <v>1024</v>
      </c>
      <c r="D712" s="1876" t="s">
        <v>154</v>
      </c>
      <c r="E712" s="1876" t="s">
        <v>371</v>
      </c>
      <c r="F712" s="1876" t="s">
        <v>355</v>
      </c>
      <c r="G712" s="1876" t="s">
        <v>356</v>
      </c>
      <c r="H712" s="1877">
        <v>1006.72475</v>
      </c>
      <c r="I712" s="1877">
        <v>900</v>
      </c>
      <c r="J712" s="1876" t="s">
        <v>357</v>
      </c>
      <c r="K712" s="1878">
        <v>44834</v>
      </c>
      <c r="L712" s="1876" t="s">
        <v>372</v>
      </c>
      <c r="M712" s="1878" t="s">
        <v>373</v>
      </c>
      <c r="N712" s="1876" t="s">
        <v>359</v>
      </c>
      <c r="O712" s="1880">
        <v>46675</v>
      </c>
      <c r="P712" s="1875" t="s">
        <v>360</v>
      </c>
      <c r="Q712" s="1875" t="s">
        <v>600</v>
      </c>
      <c r="R712" s="1875" t="s">
        <v>1025</v>
      </c>
      <c r="S712" s="1876" t="s">
        <v>361</v>
      </c>
      <c r="T712" s="1879" t="s">
        <v>1026</v>
      </c>
      <c r="U712" s="1876" t="s">
        <v>360</v>
      </c>
      <c r="V712" s="1876" t="s">
        <v>377</v>
      </c>
      <c r="W712" s="1876" t="s">
        <v>360</v>
      </c>
      <c r="X712" s="1876" t="s">
        <v>378</v>
      </c>
      <c r="Y712" s="1876" t="s">
        <v>364</v>
      </c>
      <c r="Z712" s="1876" t="s">
        <v>154</v>
      </c>
      <c r="AA712" s="1876" t="s">
        <v>154</v>
      </c>
      <c r="AB712" s="1876" t="s">
        <v>154</v>
      </c>
      <c r="AC712" s="1876" t="s">
        <v>154</v>
      </c>
      <c r="AD712" s="1876" t="s">
        <v>154</v>
      </c>
      <c r="AE712" s="1876" t="s">
        <v>154</v>
      </c>
      <c r="AF712" s="1876" t="s">
        <v>359</v>
      </c>
      <c r="AG712" s="1875" t="s">
        <v>1027</v>
      </c>
      <c r="AH712" s="1876" t="s">
        <v>380</v>
      </c>
      <c r="AI712" s="1876" t="s">
        <v>240</v>
      </c>
      <c r="AJ712" s="1876" t="s">
        <v>367</v>
      </c>
      <c r="AK712" s="1875" t="s">
        <v>381</v>
      </c>
      <c r="AL712" s="1876" t="s">
        <v>360</v>
      </c>
      <c r="AM712" s="1875" t="s">
        <v>154</v>
      </c>
    </row>
    <row r="713" spans="1:39" ht="66">
      <c r="A713" s="1875" t="s">
        <v>351</v>
      </c>
      <c r="B713" s="1875" t="s">
        <v>1252</v>
      </c>
      <c r="C713" s="1875" t="s">
        <v>1024</v>
      </c>
      <c r="D713" s="1876" t="s">
        <v>154</v>
      </c>
      <c r="E713" s="1876" t="s">
        <v>371</v>
      </c>
      <c r="F713" s="1876" t="s">
        <v>355</v>
      </c>
      <c r="G713" s="1876" t="s">
        <v>356</v>
      </c>
      <c r="H713" s="1877">
        <v>771.55832999999996</v>
      </c>
      <c r="I713" s="1877">
        <v>700</v>
      </c>
      <c r="J713" s="1876" t="s">
        <v>357</v>
      </c>
      <c r="K713" s="1878">
        <v>45239</v>
      </c>
      <c r="L713" s="1876" t="s">
        <v>372</v>
      </c>
      <c r="M713" s="1878" t="s">
        <v>373</v>
      </c>
      <c r="N713" s="1876" t="s">
        <v>359</v>
      </c>
      <c r="O713" s="1880">
        <v>47067</v>
      </c>
      <c r="P713" s="1875" t="s">
        <v>360</v>
      </c>
      <c r="Q713" s="1875" t="s">
        <v>1253</v>
      </c>
      <c r="R713" s="1875" t="s">
        <v>1254</v>
      </c>
      <c r="S713" s="1876" t="s">
        <v>361</v>
      </c>
      <c r="T713" s="1879" t="s">
        <v>1255</v>
      </c>
      <c r="U713" s="1876" t="s">
        <v>360</v>
      </c>
      <c r="V713" s="1876" t="s">
        <v>377</v>
      </c>
      <c r="W713" s="1876" t="s">
        <v>360</v>
      </c>
      <c r="X713" s="1876" t="s">
        <v>378</v>
      </c>
      <c r="Y713" s="1876" t="s">
        <v>364</v>
      </c>
      <c r="Z713" s="1876" t="s">
        <v>154</v>
      </c>
      <c r="AA713" s="1876" t="s">
        <v>154</v>
      </c>
      <c r="AB713" s="1876" t="s">
        <v>154</v>
      </c>
      <c r="AC713" s="1876" t="s">
        <v>154</v>
      </c>
      <c r="AD713" s="1876" t="s">
        <v>154</v>
      </c>
      <c r="AE713" s="1876" t="s">
        <v>154</v>
      </c>
      <c r="AF713" s="1876" t="s">
        <v>359</v>
      </c>
      <c r="AG713" s="1875" t="s">
        <v>1027</v>
      </c>
      <c r="AH713" s="1876" t="s">
        <v>380</v>
      </c>
      <c r="AI713" s="1876" t="s">
        <v>240</v>
      </c>
      <c r="AJ713" s="1876" t="s">
        <v>367</v>
      </c>
      <c r="AK713" s="1875" t="s">
        <v>381</v>
      </c>
      <c r="AL713" s="1876" t="s">
        <v>360</v>
      </c>
      <c r="AM713" s="1875" t="s">
        <v>154</v>
      </c>
    </row>
    <row r="714" spans="1:39" ht="66">
      <c r="A714" s="1875" t="s">
        <v>351</v>
      </c>
      <c r="B714" s="1875" t="s">
        <v>1256</v>
      </c>
      <c r="C714" s="1875" t="s">
        <v>1024</v>
      </c>
      <c r="D714" s="1876" t="s">
        <v>154</v>
      </c>
      <c r="E714" s="1876" t="s">
        <v>371</v>
      </c>
      <c r="F714" s="1876" t="s">
        <v>355</v>
      </c>
      <c r="G714" s="1876" t="s">
        <v>356</v>
      </c>
      <c r="H714" s="1877">
        <v>385.77915999999999</v>
      </c>
      <c r="I714" s="1877">
        <v>350</v>
      </c>
      <c r="J714" s="1876" t="s">
        <v>357</v>
      </c>
      <c r="K714" s="1878">
        <v>45239</v>
      </c>
      <c r="L714" s="1876" t="s">
        <v>372</v>
      </c>
      <c r="M714" s="1878" t="s">
        <v>373</v>
      </c>
      <c r="N714" s="1876" t="s">
        <v>359</v>
      </c>
      <c r="O714" s="1880">
        <v>47067</v>
      </c>
      <c r="P714" s="1875" t="s">
        <v>360</v>
      </c>
      <c r="Q714" s="1875" t="s">
        <v>1257</v>
      </c>
      <c r="R714" s="1875" t="s">
        <v>1254</v>
      </c>
      <c r="S714" s="1876" t="s">
        <v>361</v>
      </c>
      <c r="T714" s="1879" t="s">
        <v>1255</v>
      </c>
      <c r="U714" s="1876" t="s">
        <v>360</v>
      </c>
      <c r="V714" s="1876" t="s">
        <v>377</v>
      </c>
      <c r="W714" s="1876" t="s">
        <v>360</v>
      </c>
      <c r="X714" s="1876" t="s">
        <v>378</v>
      </c>
      <c r="Y714" s="1876" t="s">
        <v>364</v>
      </c>
      <c r="Z714" s="1876" t="s">
        <v>154</v>
      </c>
      <c r="AA714" s="1876" t="s">
        <v>154</v>
      </c>
      <c r="AB714" s="1876" t="s">
        <v>154</v>
      </c>
      <c r="AC714" s="1876" t="s">
        <v>154</v>
      </c>
      <c r="AD714" s="1876" t="s">
        <v>154</v>
      </c>
      <c r="AE714" s="1876" t="s">
        <v>154</v>
      </c>
      <c r="AF714" s="1876" t="s">
        <v>359</v>
      </c>
      <c r="AG714" s="1875" t="s">
        <v>1027</v>
      </c>
      <c r="AH714" s="1876" t="s">
        <v>380</v>
      </c>
      <c r="AI714" s="1876" t="s">
        <v>240</v>
      </c>
      <c r="AJ714" s="1876" t="s">
        <v>367</v>
      </c>
      <c r="AK714" s="1875" t="s">
        <v>381</v>
      </c>
      <c r="AL714" s="1876" t="s">
        <v>360</v>
      </c>
      <c r="AM714" s="1875" t="s">
        <v>154</v>
      </c>
    </row>
    <row r="715" spans="1:39" ht="66">
      <c r="A715" s="1875" t="s">
        <v>351</v>
      </c>
      <c r="B715" s="1875" t="s">
        <v>1258</v>
      </c>
      <c r="C715" s="1875" t="s">
        <v>1024</v>
      </c>
      <c r="D715" s="1876" t="s">
        <v>154</v>
      </c>
      <c r="E715" s="1876" t="s">
        <v>371</v>
      </c>
      <c r="F715" s="1876" t="s">
        <v>355</v>
      </c>
      <c r="G715" s="1876" t="s">
        <v>356</v>
      </c>
      <c r="H715" s="1877">
        <v>18131.620699999999</v>
      </c>
      <c r="I715" s="1877">
        <v>16450</v>
      </c>
      <c r="J715" s="1876" t="s">
        <v>357</v>
      </c>
      <c r="K715" s="1878">
        <v>45239</v>
      </c>
      <c r="L715" s="1876" t="s">
        <v>372</v>
      </c>
      <c r="M715" s="1878" t="s">
        <v>373</v>
      </c>
      <c r="N715" s="1876" t="s">
        <v>359</v>
      </c>
      <c r="O715" s="1880">
        <v>47067</v>
      </c>
      <c r="P715" s="1875" t="s">
        <v>360</v>
      </c>
      <c r="Q715" s="1875" t="s">
        <v>1259</v>
      </c>
      <c r="R715" s="1875" t="s">
        <v>1254</v>
      </c>
      <c r="S715" s="1876" t="s">
        <v>361</v>
      </c>
      <c r="T715" s="1879" t="s">
        <v>1255</v>
      </c>
      <c r="U715" s="1876" t="s">
        <v>360</v>
      </c>
      <c r="V715" s="1876" t="s">
        <v>377</v>
      </c>
      <c r="W715" s="1876" t="s">
        <v>360</v>
      </c>
      <c r="X715" s="1876" t="s">
        <v>378</v>
      </c>
      <c r="Y715" s="1876" t="s">
        <v>364</v>
      </c>
      <c r="Z715" s="1876" t="s">
        <v>154</v>
      </c>
      <c r="AA715" s="1876" t="s">
        <v>154</v>
      </c>
      <c r="AB715" s="1876" t="s">
        <v>154</v>
      </c>
      <c r="AC715" s="1876" t="s">
        <v>154</v>
      </c>
      <c r="AD715" s="1876" t="s">
        <v>154</v>
      </c>
      <c r="AE715" s="1876" t="s">
        <v>154</v>
      </c>
      <c r="AF715" s="1876" t="s">
        <v>359</v>
      </c>
      <c r="AG715" s="1875" t="s">
        <v>1027</v>
      </c>
      <c r="AH715" s="1876" t="s">
        <v>380</v>
      </c>
      <c r="AI715" s="1876" t="s">
        <v>240</v>
      </c>
      <c r="AJ715" s="1876" t="s">
        <v>367</v>
      </c>
      <c r="AK715" s="1875" t="s">
        <v>381</v>
      </c>
      <c r="AL715" s="1876" t="s">
        <v>360</v>
      </c>
      <c r="AM715" s="1875" t="s">
        <v>154</v>
      </c>
    </row>
    <row r="716" spans="1:39" ht="66">
      <c r="A716" s="1875" t="s">
        <v>351</v>
      </c>
      <c r="B716" s="1875" t="s">
        <v>1260</v>
      </c>
      <c r="C716" s="1875" t="s">
        <v>1024</v>
      </c>
      <c r="D716" s="1876" t="s">
        <v>154</v>
      </c>
      <c r="E716" s="1876" t="s">
        <v>371</v>
      </c>
      <c r="F716" s="1876" t="s">
        <v>355</v>
      </c>
      <c r="G716" s="1876" t="s">
        <v>356</v>
      </c>
      <c r="H716" s="1877">
        <v>1157.3374899999999</v>
      </c>
      <c r="I716" s="1877">
        <v>1050</v>
      </c>
      <c r="J716" s="1876" t="s">
        <v>357</v>
      </c>
      <c r="K716" s="1878">
        <v>45239</v>
      </c>
      <c r="L716" s="1876" t="s">
        <v>372</v>
      </c>
      <c r="M716" s="1878" t="s">
        <v>373</v>
      </c>
      <c r="N716" s="1876" t="s">
        <v>359</v>
      </c>
      <c r="O716" s="1880">
        <v>47067</v>
      </c>
      <c r="P716" s="1875" t="s">
        <v>360</v>
      </c>
      <c r="Q716" s="1875" t="s">
        <v>1261</v>
      </c>
      <c r="R716" s="1875" t="s">
        <v>1254</v>
      </c>
      <c r="S716" s="1876" t="s">
        <v>361</v>
      </c>
      <c r="T716" s="1879" t="s">
        <v>1255</v>
      </c>
      <c r="U716" s="1876" t="s">
        <v>360</v>
      </c>
      <c r="V716" s="1876" t="s">
        <v>377</v>
      </c>
      <c r="W716" s="1876" t="s">
        <v>360</v>
      </c>
      <c r="X716" s="1876" t="s">
        <v>378</v>
      </c>
      <c r="Y716" s="1876" t="s">
        <v>364</v>
      </c>
      <c r="Z716" s="1876" t="s">
        <v>154</v>
      </c>
      <c r="AA716" s="1876" t="s">
        <v>154</v>
      </c>
      <c r="AB716" s="1876" t="s">
        <v>154</v>
      </c>
      <c r="AC716" s="1876" t="s">
        <v>154</v>
      </c>
      <c r="AD716" s="1876" t="s">
        <v>154</v>
      </c>
      <c r="AE716" s="1876" t="s">
        <v>154</v>
      </c>
      <c r="AF716" s="1876" t="s">
        <v>359</v>
      </c>
      <c r="AG716" s="1875" t="s">
        <v>1027</v>
      </c>
      <c r="AH716" s="1876" t="s">
        <v>380</v>
      </c>
      <c r="AI716" s="1876" t="s">
        <v>240</v>
      </c>
      <c r="AJ716" s="1876" t="s">
        <v>367</v>
      </c>
      <c r="AK716" s="1875" t="s">
        <v>381</v>
      </c>
      <c r="AL716" s="1876" t="s">
        <v>360</v>
      </c>
      <c r="AM716" s="1875" t="s">
        <v>154</v>
      </c>
    </row>
    <row r="717" spans="1:39" ht="66">
      <c r="A717" s="1875" t="s">
        <v>351</v>
      </c>
      <c r="B717" s="1875" t="s">
        <v>1262</v>
      </c>
      <c r="C717" s="1875" t="s">
        <v>1024</v>
      </c>
      <c r="D717" s="1876" t="s">
        <v>154</v>
      </c>
      <c r="E717" s="1876" t="s">
        <v>371</v>
      </c>
      <c r="F717" s="1876" t="s">
        <v>355</v>
      </c>
      <c r="G717" s="1876" t="s">
        <v>356</v>
      </c>
      <c r="H717" s="1877">
        <v>1543.1166599999999</v>
      </c>
      <c r="I717" s="1877">
        <v>1400</v>
      </c>
      <c r="J717" s="1876" t="s">
        <v>357</v>
      </c>
      <c r="K717" s="1878">
        <v>45239</v>
      </c>
      <c r="L717" s="1876" t="s">
        <v>372</v>
      </c>
      <c r="M717" s="1878" t="s">
        <v>373</v>
      </c>
      <c r="N717" s="1876" t="s">
        <v>359</v>
      </c>
      <c r="O717" s="1880">
        <v>47067</v>
      </c>
      <c r="P717" s="1875" t="s">
        <v>360</v>
      </c>
      <c r="Q717" s="1875" t="s">
        <v>1263</v>
      </c>
      <c r="R717" s="1875" t="s">
        <v>1254</v>
      </c>
      <c r="S717" s="1876" t="s">
        <v>361</v>
      </c>
      <c r="T717" s="1879" t="s">
        <v>1255</v>
      </c>
      <c r="U717" s="1876" t="s">
        <v>360</v>
      </c>
      <c r="V717" s="1876" t="s">
        <v>377</v>
      </c>
      <c r="W717" s="1876" t="s">
        <v>360</v>
      </c>
      <c r="X717" s="1876" t="s">
        <v>378</v>
      </c>
      <c r="Y717" s="1876" t="s">
        <v>364</v>
      </c>
      <c r="Z717" s="1876" t="s">
        <v>154</v>
      </c>
      <c r="AA717" s="1876" t="s">
        <v>154</v>
      </c>
      <c r="AB717" s="1876" t="s">
        <v>154</v>
      </c>
      <c r="AC717" s="1876" t="s">
        <v>154</v>
      </c>
      <c r="AD717" s="1876" t="s">
        <v>154</v>
      </c>
      <c r="AE717" s="1876" t="s">
        <v>154</v>
      </c>
      <c r="AF717" s="1876" t="s">
        <v>359</v>
      </c>
      <c r="AG717" s="1875" t="s">
        <v>1027</v>
      </c>
      <c r="AH717" s="1876" t="s">
        <v>380</v>
      </c>
      <c r="AI717" s="1876" t="s">
        <v>240</v>
      </c>
      <c r="AJ717" s="1876" t="s">
        <v>367</v>
      </c>
      <c r="AK717" s="1875" t="s">
        <v>381</v>
      </c>
      <c r="AL717" s="1876" t="s">
        <v>360</v>
      </c>
      <c r="AM717" s="1875" t="s">
        <v>154</v>
      </c>
    </row>
    <row r="718" spans="1:39" ht="66">
      <c r="A718" s="1875" t="s">
        <v>351</v>
      </c>
      <c r="B718" s="1875" t="s">
        <v>1264</v>
      </c>
      <c r="C718" s="1875" t="s">
        <v>1024</v>
      </c>
      <c r="D718" s="1876" t="s">
        <v>154</v>
      </c>
      <c r="E718" s="1876" t="s">
        <v>371</v>
      </c>
      <c r="F718" s="1876" t="s">
        <v>355</v>
      </c>
      <c r="G718" s="1876" t="s">
        <v>356</v>
      </c>
      <c r="H718" s="1877">
        <v>771.55832999999996</v>
      </c>
      <c r="I718" s="1877">
        <v>700</v>
      </c>
      <c r="J718" s="1876" t="s">
        <v>357</v>
      </c>
      <c r="K718" s="1878">
        <v>45239</v>
      </c>
      <c r="L718" s="1876" t="s">
        <v>372</v>
      </c>
      <c r="M718" s="1878" t="s">
        <v>373</v>
      </c>
      <c r="N718" s="1876" t="s">
        <v>359</v>
      </c>
      <c r="O718" s="1880">
        <v>47067</v>
      </c>
      <c r="P718" s="1875" t="s">
        <v>360</v>
      </c>
      <c r="Q718" s="1875" t="s">
        <v>1253</v>
      </c>
      <c r="R718" s="1875" t="s">
        <v>1254</v>
      </c>
      <c r="S718" s="1876" t="s">
        <v>361</v>
      </c>
      <c r="T718" s="1879" t="s">
        <v>1255</v>
      </c>
      <c r="U718" s="1876" t="s">
        <v>360</v>
      </c>
      <c r="V718" s="1876" t="s">
        <v>377</v>
      </c>
      <c r="W718" s="1876" t="s">
        <v>360</v>
      </c>
      <c r="X718" s="1876" t="s">
        <v>378</v>
      </c>
      <c r="Y718" s="1876" t="s">
        <v>364</v>
      </c>
      <c r="Z718" s="1876" t="s">
        <v>154</v>
      </c>
      <c r="AA718" s="1876" t="s">
        <v>154</v>
      </c>
      <c r="AB718" s="1876" t="s">
        <v>154</v>
      </c>
      <c r="AC718" s="1876" t="s">
        <v>154</v>
      </c>
      <c r="AD718" s="1876" t="s">
        <v>154</v>
      </c>
      <c r="AE718" s="1876" t="s">
        <v>154</v>
      </c>
      <c r="AF718" s="1876" t="s">
        <v>359</v>
      </c>
      <c r="AG718" s="1875" t="s">
        <v>1027</v>
      </c>
      <c r="AH718" s="1876" t="s">
        <v>380</v>
      </c>
      <c r="AI718" s="1876" t="s">
        <v>240</v>
      </c>
      <c r="AJ718" s="1876" t="s">
        <v>367</v>
      </c>
      <c r="AK718" s="1875" t="s">
        <v>381</v>
      </c>
      <c r="AL718" s="1876" t="s">
        <v>360</v>
      </c>
      <c r="AM718" s="1875" t="s">
        <v>154</v>
      </c>
    </row>
    <row r="719" spans="1:39" ht="66">
      <c r="A719" s="1875" t="s">
        <v>351</v>
      </c>
      <c r="B719" s="1875" t="s">
        <v>1265</v>
      </c>
      <c r="C719" s="1875" t="s">
        <v>1024</v>
      </c>
      <c r="D719" s="1876" t="s">
        <v>154</v>
      </c>
      <c r="E719" s="1876" t="s">
        <v>371</v>
      </c>
      <c r="F719" s="1876" t="s">
        <v>355</v>
      </c>
      <c r="G719" s="1876" t="s">
        <v>356</v>
      </c>
      <c r="H719" s="1877">
        <v>1543.1166599999999</v>
      </c>
      <c r="I719" s="1877">
        <v>1400</v>
      </c>
      <c r="J719" s="1876" t="s">
        <v>357</v>
      </c>
      <c r="K719" s="1878">
        <v>45239</v>
      </c>
      <c r="L719" s="1876" t="s">
        <v>372</v>
      </c>
      <c r="M719" s="1878" t="s">
        <v>373</v>
      </c>
      <c r="N719" s="1876" t="s">
        <v>359</v>
      </c>
      <c r="O719" s="1880">
        <v>47067</v>
      </c>
      <c r="P719" s="1875" t="s">
        <v>360</v>
      </c>
      <c r="Q719" s="1875" t="s">
        <v>1263</v>
      </c>
      <c r="R719" s="1875" t="s">
        <v>1254</v>
      </c>
      <c r="S719" s="1876" t="s">
        <v>361</v>
      </c>
      <c r="T719" s="1879" t="s">
        <v>1255</v>
      </c>
      <c r="U719" s="1876" t="s">
        <v>360</v>
      </c>
      <c r="V719" s="1876" t="s">
        <v>377</v>
      </c>
      <c r="W719" s="1876" t="s">
        <v>360</v>
      </c>
      <c r="X719" s="1876" t="s">
        <v>378</v>
      </c>
      <c r="Y719" s="1876" t="s">
        <v>364</v>
      </c>
      <c r="Z719" s="1876" t="s">
        <v>154</v>
      </c>
      <c r="AA719" s="1876" t="s">
        <v>154</v>
      </c>
      <c r="AB719" s="1876" t="s">
        <v>154</v>
      </c>
      <c r="AC719" s="1876" t="s">
        <v>154</v>
      </c>
      <c r="AD719" s="1876" t="s">
        <v>154</v>
      </c>
      <c r="AE719" s="1876" t="s">
        <v>154</v>
      </c>
      <c r="AF719" s="1876" t="s">
        <v>359</v>
      </c>
      <c r="AG719" s="1875" t="s">
        <v>1027</v>
      </c>
      <c r="AH719" s="1876" t="s">
        <v>380</v>
      </c>
      <c r="AI719" s="1876" t="s">
        <v>240</v>
      </c>
      <c r="AJ719" s="1876" t="s">
        <v>367</v>
      </c>
      <c r="AK719" s="1875" t="s">
        <v>381</v>
      </c>
      <c r="AL719" s="1876" t="s">
        <v>360</v>
      </c>
      <c r="AM719" s="1875" t="s">
        <v>154</v>
      </c>
    </row>
    <row r="720" spans="1:39" ht="66">
      <c r="A720" s="1875" t="s">
        <v>351</v>
      </c>
      <c r="B720" s="1875" t="s">
        <v>1266</v>
      </c>
      <c r="C720" s="1875" t="s">
        <v>1024</v>
      </c>
      <c r="D720" s="1876" t="s">
        <v>154</v>
      </c>
      <c r="E720" s="1876" t="s">
        <v>371</v>
      </c>
      <c r="F720" s="1876" t="s">
        <v>355</v>
      </c>
      <c r="G720" s="1876" t="s">
        <v>356</v>
      </c>
      <c r="H720" s="1877">
        <v>2314.6749799999998</v>
      </c>
      <c r="I720" s="1877">
        <v>2100</v>
      </c>
      <c r="J720" s="1876" t="s">
        <v>357</v>
      </c>
      <c r="K720" s="1878">
        <v>45239</v>
      </c>
      <c r="L720" s="1876" t="s">
        <v>372</v>
      </c>
      <c r="M720" s="1878" t="s">
        <v>373</v>
      </c>
      <c r="N720" s="1876" t="s">
        <v>359</v>
      </c>
      <c r="O720" s="1880">
        <v>47067</v>
      </c>
      <c r="P720" s="1875" t="s">
        <v>360</v>
      </c>
      <c r="Q720" s="1875" t="s">
        <v>604</v>
      </c>
      <c r="R720" s="1875" t="s">
        <v>1254</v>
      </c>
      <c r="S720" s="1876" t="s">
        <v>361</v>
      </c>
      <c r="T720" s="1879" t="s">
        <v>1255</v>
      </c>
      <c r="U720" s="1876" t="s">
        <v>360</v>
      </c>
      <c r="V720" s="1876" t="s">
        <v>377</v>
      </c>
      <c r="W720" s="1876" t="s">
        <v>360</v>
      </c>
      <c r="X720" s="1876" t="s">
        <v>378</v>
      </c>
      <c r="Y720" s="1876" t="s">
        <v>364</v>
      </c>
      <c r="Z720" s="1876" t="s">
        <v>154</v>
      </c>
      <c r="AA720" s="1876" t="s">
        <v>154</v>
      </c>
      <c r="AB720" s="1876" t="s">
        <v>154</v>
      </c>
      <c r="AC720" s="1876" t="s">
        <v>154</v>
      </c>
      <c r="AD720" s="1876" t="s">
        <v>154</v>
      </c>
      <c r="AE720" s="1876" t="s">
        <v>154</v>
      </c>
      <c r="AF720" s="1876" t="s">
        <v>359</v>
      </c>
      <c r="AG720" s="1875" t="s">
        <v>1027</v>
      </c>
      <c r="AH720" s="1876" t="s">
        <v>380</v>
      </c>
      <c r="AI720" s="1876" t="s">
        <v>240</v>
      </c>
      <c r="AJ720" s="1876" t="s">
        <v>367</v>
      </c>
      <c r="AK720" s="1875" t="s">
        <v>381</v>
      </c>
      <c r="AL720" s="1876" t="s">
        <v>360</v>
      </c>
      <c r="AM720" s="1875" t="s">
        <v>154</v>
      </c>
    </row>
    <row r="721" spans="1:39" ht="66">
      <c r="A721" s="1875" t="s">
        <v>351</v>
      </c>
      <c r="B721" s="1875" t="s">
        <v>1267</v>
      </c>
      <c r="C721" s="1875" t="s">
        <v>1024</v>
      </c>
      <c r="D721" s="1876" t="s">
        <v>154</v>
      </c>
      <c r="E721" s="1876" t="s">
        <v>371</v>
      </c>
      <c r="F721" s="1876" t="s">
        <v>355</v>
      </c>
      <c r="G721" s="1876" t="s">
        <v>356</v>
      </c>
      <c r="H721" s="1877">
        <v>49765.512130000003</v>
      </c>
      <c r="I721" s="1877">
        <v>45150</v>
      </c>
      <c r="J721" s="1876" t="s">
        <v>357</v>
      </c>
      <c r="K721" s="1878">
        <v>45239</v>
      </c>
      <c r="L721" s="1876" t="s">
        <v>372</v>
      </c>
      <c r="M721" s="1878" t="s">
        <v>373</v>
      </c>
      <c r="N721" s="1876" t="s">
        <v>359</v>
      </c>
      <c r="O721" s="1880">
        <v>47067</v>
      </c>
      <c r="P721" s="1875" t="s">
        <v>360</v>
      </c>
      <c r="Q721" s="1875" t="s">
        <v>1268</v>
      </c>
      <c r="R721" s="1875" t="s">
        <v>1254</v>
      </c>
      <c r="S721" s="1876" t="s">
        <v>361</v>
      </c>
      <c r="T721" s="1879" t="s">
        <v>1255</v>
      </c>
      <c r="U721" s="1876" t="s">
        <v>360</v>
      </c>
      <c r="V721" s="1876" t="s">
        <v>377</v>
      </c>
      <c r="W721" s="1876" t="s">
        <v>360</v>
      </c>
      <c r="X721" s="1876" t="s">
        <v>378</v>
      </c>
      <c r="Y721" s="1876" t="s">
        <v>364</v>
      </c>
      <c r="Z721" s="1876" t="s">
        <v>154</v>
      </c>
      <c r="AA721" s="1876" t="s">
        <v>154</v>
      </c>
      <c r="AB721" s="1876" t="s">
        <v>154</v>
      </c>
      <c r="AC721" s="1876" t="s">
        <v>154</v>
      </c>
      <c r="AD721" s="1876" t="s">
        <v>154</v>
      </c>
      <c r="AE721" s="1876" t="s">
        <v>154</v>
      </c>
      <c r="AF721" s="1876" t="s">
        <v>359</v>
      </c>
      <c r="AG721" s="1875" t="s">
        <v>1027</v>
      </c>
      <c r="AH721" s="1876" t="s">
        <v>380</v>
      </c>
      <c r="AI721" s="1876" t="s">
        <v>240</v>
      </c>
      <c r="AJ721" s="1876" t="s">
        <v>367</v>
      </c>
      <c r="AK721" s="1875" t="s">
        <v>381</v>
      </c>
      <c r="AL721" s="1876" t="s">
        <v>360</v>
      </c>
      <c r="AM721" s="1875" t="s">
        <v>154</v>
      </c>
    </row>
    <row r="722" spans="1:39" ht="66">
      <c r="A722" s="1875" t="s">
        <v>351</v>
      </c>
      <c r="B722" s="1875" t="s">
        <v>1269</v>
      </c>
      <c r="C722" s="1875" t="s">
        <v>1024</v>
      </c>
      <c r="D722" s="1876" t="s">
        <v>154</v>
      </c>
      <c r="E722" s="1876" t="s">
        <v>371</v>
      </c>
      <c r="F722" s="1876" t="s">
        <v>355</v>
      </c>
      <c r="G722" s="1876" t="s">
        <v>356</v>
      </c>
      <c r="H722" s="1877">
        <v>2314.6749799999998</v>
      </c>
      <c r="I722" s="1877">
        <v>2100</v>
      </c>
      <c r="J722" s="1876" t="s">
        <v>357</v>
      </c>
      <c r="K722" s="1878">
        <v>45239</v>
      </c>
      <c r="L722" s="1876" t="s">
        <v>372</v>
      </c>
      <c r="M722" s="1878" t="s">
        <v>373</v>
      </c>
      <c r="N722" s="1876" t="s">
        <v>359</v>
      </c>
      <c r="O722" s="1880">
        <v>47067</v>
      </c>
      <c r="P722" s="1875" t="s">
        <v>360</v>
      </c>
      <c r="Q722" s="1875" t="s">
        <v>604</v>
      </c>
      <c r="R722" s="1875" t="s">
        <v>1254</v>
      </c>
      <c r="S722" s="1876" t="s">
        <v>361</v>
      </c>
      <c r="T722" s="1879" t="s">
        <v>1255</v>
      </c>
      <c r="U722" s="1876" t="s">
        <v>360</v>
      </c>
      <c r="V722" s="1876" t="s">
        <v>377</v>
      </c>
      <c r="W722" s="1876" t="s">
        <v>360</v>
      </c>
      <c r="X722" s="1876" t="s">
        <v>378</v>
      </c>
      <c r="Y722" s="1876" t="s">
        <v>364</v>
      </c>
      <c r="Z722" s="1876" t="s">
        <v>154</v>
      </c>
      <c r="AA722" s="1876" t="s">
        <v>154</v>
      </c>
      <c r="AB722" s="1876" t="s">
        <v>154</v>
      </c>
      <c r="AC722" s="1876" t="s">
        <v>154</v>
      </c>
      <c r="AD722" s="1876" t="s">
        <v>154</v>
      </c>
      <c r="AE722" s="1876" t="s">
        <v>154</v>
      </c>
      <c r="AF722" s="1876" t="s">
        <v>359</v>
      </c>
      <c r="AG722" s="1875" t="s">
        <v>1027</v>
      </c>
      <c r="AH722" s="1876" t="s">
        <v>380</v>
      </c>
      <c r="AI722" s="1876" t="s">
        <v>240</v>
      </c>
      <c r="AJ722" s="1876" t="s">
        <v>367</v>
      </c>
      <c r="AK722" s="1875" t="s">
        <v>381</v>
      </c>
      <c r="AL722" s="1876" t="s">
        <v>360</v>
      </c>
      <c r="AM722" s="1875" t="s">
        <v>154</v>
      </c>
    </row>
    <row r="723" spans="1:39" ht="66">
      <c r="A723" s="1875" t="s">
        <v>351</v>
      </c>
      <c r="B723" s="1875" t="s">
        <v>1270</v>
      </c>
      <c r="C723" s="1875" t="s">
        <v>1024</v>
      </c>
      <c r="D723" s="1876" t="s">
        <v>154</v>
      </c>
      <c r="E723" s="1876" t="s">
        <v>371</v>
      </c>
      <c r="F723" s="1876" t="s">
        <v>355</v>
      </c>
      <c r="G723" s="1876" t="s">
        <v>356</v>
      </c>
      <c r="H723" s="1877">
        <v>13888.0499</v>
      </c>
      <c r="I723" s="1877">
        <v>12600</v>
      </c>
      <c r="J723" s="1876" t="s">
        <v>357</v>
      </c>
      <c r="K723" s="1878">
        <v>45239</v>
      </c>
      <c r="L723" s="1876" t="s">
        <v>372</v>
      </c>
      <c r="M723" s="1878" t="s">
        <v>373</v>
      </c>
      <c r="N723" s="1876" t="s">
        <v>359</v>
      </c>
      <c r="O723" s="1880">
        <v>47067</v>
      </c>
      <c r="P723" s="1875" t="s">
        <v>360</v>
      </c>
      <c r="Q723" s="1875" t="s">
        <v>1271</v>
      </c>
      <c r="R723" s="1875" t="s">
        <v>1254</v>
      </c>
      <c r="S723" s="1876" t="s">
        <v>361</v>
      </c>
      <c r="T723" s="1879" t="s">
        <v>1255</v>
      </c>
      <c r="U723" s="1876" t="s">
        <v>360</v>
      </c>
      <c r="V723" s="1876" t="s">
        <v>377</v>
      </c>
      <c r="W723" s="1876" t="s">
        <v>360</v>
      </c>
      <c r="X723" s="1876" t="s">
        <v>378</v>
      </c>
      <c r="Y723" s="1876" t="s">
        <v>364</v>
      </c>
      <c r="Z723" s="1876" t="s">
        <v>154</v>
      </c>
      <c r="AA723" s="1876" t="s">
        <v>154</v>
      </c>
      <c r="AB723" s="1876" t="s">
        <v>154</v>
      </c>
      <c r="AC723" s="1876" t="s">
        <v>154</v>
      </c>
      <c r="AD723" s="1876" t="s">
        <v>154</v>
      </c>
      <c r="AE723" s="1876" t="s">
        <v>154</v>
      </c>
      <c r="AF723" s="1876" t="s">
        <v>359</v>
      </c>
      <c r="AG723" s="1875" t="s">
        <v>1027</v>
      </c>
      <c r="AH723" s="1876" t="s">
        <v>380</v>
      </c>
      <c r="AI723" s="1876" t="s">
        <v>240</v>
      </c>
      <c r="AJ723" s="1876" t="s">
        <v>367</v>
      </c>
      <c r="AK723" s="1875" t="s">
        <v>381</v>
      </c>
      <c r="AL723" s="1876" t="s">
        <v>360</v>
      </c>
      <c r="AM723" s="1875" t="s">
        <v>154</v>
      </c>
    </row>
    <row r="724" spans="1:39" ht="66">
      <c r="A724" s="1875" t="s">
        <v>351</v>
      </c>
      <c r="B724" s="1875" t="s">
        <v>1272</v>
      </c>
      <c r="C724" s="1875" t="s">
        <v>1024</v>
      </c>
      <c r="D724" s="1876" t="s">
        <v>154</v>
      </c>
      <c r="E724" s="1876" t="s">
        <v>371</v>
      </c>
      <c r="F724" s="1876" t="s">
        <v>355</v>
      </c>
      <c r="G724" s="1876" t="s">
        <v>356</v>
      </c>
      <c r="H724" s="1877">
        <v>1928.89582</v>
      </c>
      <c r="I724" s="1877">
        <v>1750</v>
      </c>
      <c r="J724" s="1876" t="s">
        <v>357</v>
      </c>
      <c r="K724" s="1878">
        <v>45239</v>
      </c>
      <c r="L724" s="1876" t="s">
        <v>372</v>
      </c>
      <c r="M724" s="1878" t="s">
        <v>373</v>
      </c>
      <c r="N724" s="1876" t="s">
        <v>359</v>
      </c>
      <c r="O724" s="1880">
        <v>47067</v>
      </c>
      <c r="P724" s="1875" t="s">
        <v>360</v>
      </c>
      <c r="Q724" s="1875" t="s">
        <v>1273</v>
      </c>
      <c r="R724" s="1875" t="s">
        <v>1254</v>
      </c>
      <c r="S724" s="1876" t="s">
        <v>361</v>
      </c>
      <c r="T724" s="1879" t="s">
        <v>1255</v>
      </c>
      <c r="U724" s="1876" t="s">
        <v>360</v>
      </c>
      <c r="V724" s="1876" t="s">
        <v>377</v>
      </c>
      <c r="W724" s="1876" t="s">
        <v>360</v>
      </c>
      <c r="X724" s="1876" t="s">
        <v>378</v>
      </c>
      <c r="Y724" s="1876" t="s">
        <v>364</v>
      </c>
      <c r="Z724" s="1876" t="s">
        <v>154</v>
      </c>
      <c r="AA724" s="1876" t="s">
        <v>154</v>
      </c>
      <c r="AB724" s="1876" t="s">
        <v>154</v>
      </c>
      <c r="AC724" s="1876" t="s">
        <v>154</v>
      </c>
      <c r="AD724" s="1876" t="s">
        <v>154</v>
      </c>
      <c r="AE724" s="1876" t="s">
        <v>154</v>
      </c>
      <c r="AF724" s="1876" t="s">
        <v>359</v>
      </c>
      <c r="AG724" s="1875" t="s">
        <v>1027</v>
      </c>
      <c r="AH724" s="1876" t="s">
        <v>380</v>
      </c>
      <c r="AI724" s="1876" t="s">
        <v>240</v>
      </c>
      <c r="AJ724" s="1876" t="s">
        <v>367</v>
      </c>
      <c r="AK724" s="1875" t="s">
        <v>381</v>
      </c>
      <c r="AL724" s="1876" t="s">
        <v>360</v>
      </c>
      <c r="AM724" s="1875" t="s">
        <v>154</v>
      </c>
    </row>
    <row r="725" spans="1:39" ht="66">
      <c r="A725" s="1875" t="s">
        <v>351</v>
      </c>
      <c r="B725" s="1875" t="s">
        <v>1274</v>
      </c>
      <c r="C725" s="1875" t="s">
        <v>1024</v>
      </c>
      <c r="D725" s="1876" t="s">
        <v>154</v>
      </c>
      <c r="E725" s="1876" t="s">
        <v>371</v>
      </c>
      <c r="F725" s="1876" t="s">
        <v>355</v>
      </c>
      <c r="G725" s="1876" t="s">
        <v>356</v>
      </c>
      <c r="H725" s="1877">
        <v>771.55832999999996</v>
      </c>
      <c r="I725" s="1877">
        <v>700</v>
      </c>
      <c r="J725" s="1876" t="s">
        <v>357</v>
      </c>
      <c r="K725" s="1878">
        <v>45239</v>
      </c>
      <c r="L725" s="1876" t="s">
        <v>372</v>
      </c>
      <c r="M725" s="1878" t="s">
        <v>373</v>
      </c>
      <c r="N725" s="1876" t="s">
        <v>359</v>
      </c>
      <c r="O725" s="1880">
        <v>47067</v>
      </c>
      <c r="P725" s="1875" t="s">
        <v>360</v>
      </c>
      <c r="Q725" s="1875" t="s">
        <v>1253</v>
      </c>
      <c r="R725" s="1875" t="s">
        <v>1254</v>
      </c>
      <c r="S725" s="1876" t="s">
        <v>361</v>
      </c>
      <c r="T725" s="1879" t="s">
        <v>1255</v>
      </c>
      <c r="U725" s="1876" t="s">
        <v>360</v>
      </c>
      <c r="V725" s="1876" t="s">
        <v>377</v>
      </c>
      <c r="W725" s="1876" t="s">
        <v>360</v>
      </c>
      <c r="X725" s="1876" t="s">
        <v>378</v>
      </c>
      <c r="Y725" s="1876" t="s">
        <v>364</v>
      </c>
      <c r="Z725" s="1876" t="s">
        <v>154</v>
      </c>
      <c r="AA725" s="1876" t="s">
        <v>154</v>
      </c>
      <c r="AB725" s="1876" t="s">
        <v>154</v>
      </c>
      <c r="AC725" s="1876" t="s">
        <v>154</v>
      </c>
      <c r="AD725" s="1876" t="s">
        <v>154</v>
      </c>
      <c r="AE725" s="1876" t="s">
        <v>154</v>
      </c>
      <c r="AF725" s="1876" t="s">
        <v>359</v>
      </c>
      <c r="AG725" s="1875" t="s">
        <v>1027</v>
      </c>
      <c r="AH725" s="1876" t="s">
        <v>380</v>
      </c>
      <c r="AI725" s="1876" t="s">
        <v>240</v>
      </c>
      <c r="AJ725" s="1876" t="s">
        <v>367</v>
      </c>
      <c r="AK725" s="1875" t="s">
        <v>381</v>
      </c>
      <c r="AL725" s="1876" t="s">
        <v>360</v>
      </c>
      <c r="AM725" s="1875" t="s">
        <v>154</v>
      </c>
    </row>
    <row r="726" spans="1:39" ht="66">
      <c r="A726" s="1875" t="s">
        <v>351</v>
      </c>
      <c r="B726" s="1875" t="s">
        <v>1275</v>
      </c>
      <c r="C726" s="1875" t="s">
        <v>1024</v>
      </c>
      <c r="D726" s="1876" t="s">
        <v>154</v>
      </c>
      <c r="E726" s="1876" t="s">
        <v>371</v>
      </c>
      <c r="F726" s="1876" t="s">
        <v>355</v>
      </c>
      <c r="G726" s="1876" t="s">
        <v>356</v>
      </c>
      <c r="H726" s="1877">
        <v>38963.695549999997</v>
      </c>
      <c r="I726" s="1877">
        <v>35350</v>
      </c>
      <c r="J726" s="1876" t="s">
        <v>357</v>
      </c>
      <c r="K726" s="1878">
        <v>45239</v>
      </c>
      <c r="L726" s="1876" t="s">
        <v>372</v>
      </c>
      <c r="M726" s="1878" t="s">
        <v>373</v>
      </c>
      <c r="N726" s="1876" t="s">
        <v>359</v>
      </c>
      <c r="O726" s="1880">
        <v>47067</v>
      </c>
      <c r="P726" s="1875" t="s">
        <v>360</v>
      </c>
      <c r="Q726" s="1875" t="s">
        <v>1276</v>
      </c>
      <c r="R726" s="1875" t="s">
        <v>1254</v>
      </c>
      <c r="S726" s="1876" t="s">
        <v>361</v>
      </c>
      <c r="T726" s="1879" t="s">
        <v>1255</v>
      </c>
      <c r="U726" s="1876" t="s">
        <v>360</v>
      </c>
      <c r="V726" s="1876" t="s">
        <v>377</v>
      </c>
      <c r="W726" s="1876" t="s">
        <v>360</v>
      </c>
      <c r="X726" s="1876" t="s">
        <v>378</v>
      </c>
      <c r="Y726" s="1876" t="s">
        <v>364</v>
      </c>
      <c r="Z726" s="1876" t="s">
        <v>154</v>
      </c>
      <c r="AA726" s="1876" t="s">
        <v>154</v>
      </c>
      <c r="AB726" s="1876" t="s">
        <v>154</v>
      </c>
      <c r="AC726" s="1876" t="s">
        <v>154</v>
      </c>
      <c r="AD726" s="1876" t="s">
        <v>154</v>
      </c>
      <c r="AE726" s="1876" t="s">
        <v>154</v>
      </c>
      <c r="AF726" s="1876" t="s">
        <v>359</v>
      </c>
      <c r="AG726" s="1875" t="s">
        <v>1027</v>
      </c>
      <c r="AH726" s="1876" t="s">
        <v>380</v>
      </c>
      <c r="AI726" s="1876" t="s">
        <v>240</v>
      </c>
      <c r="AJ726" s="1876" t="s">
        <v>367</v>
      </c>
      <c r="AK726" s="1875" t="s">
        <v>381</v>
      </c>
      <c r="AL726" s="1876" t="s">
        <v>360</v>
      </c>
      <c r="AM726" s="1875" t="s">
        <v>154</v>
      </c>
    </row>
    <row r="727" spans="1:39" ht="66">
      <c r="A727" s="1875" t="s">
        <v>351</v>
      </c>
      <c r="B727" s="1875" t="s">
        <v>1277</v>
      </c>
      <c r="C727" s="1875" t="s">
        <v>1024</v>
      </c>
      <c r="D727" s="1876" t="s">
        <v>154</v>
      </c>
      <c r="E727" s="1876" t="s">
        <v>371</v>
      </c>
      <c r="F727" s="1876" t="s">
        <v>355</v>
      </c>
      <c r="G727" s="1876" t="s">
        <v>356</v>
      </c>
      <c r="H727" s="1877">
        <v>771.55832999999996</v>
      </c>
      <c r="I727" s="1877">
        <v>700</v>
      </c>
      <c r="J727" s="1876" t="s">
        <v>357</v>
      </c>
      <c r="K727" s="1878">
        <v>45239</v>
      </c>
      <c r="L727" s="1876" t="s">
        <v>372</v>
      </c>
      <c r="M727" s="1878" t="s">
        <v>373</v>
      </c>
      <c r="N727" s="1876" t="s">
        <v>359</v>
      </c>
      <c r="O727" s="1880">
        <v>47067</v>
      </c>
      <c r="P727" s="1875" t="s">
        <v>360</v>
      </c>
      <c r="Q727" s="1875" t="s">
        <v>1253</v>
      </c>
      <c r="R727" s="1875" t="s">
        <v>1254</v>
      </c>
      <c r="S727" s="1876" t="s">
        <v>361</v>
      </c>
      <c r="T727" s="1879" t="s">
        <v>1255</v>
      </c>
      <c r="U727" s="1876" t="s">
        <v>360</v>
      </c>
      <c r="V727" s="1876" t="s">
        <v>377</v>
      </c>
      <c r="W727" s="1876" t="s">
        <v>360</v>
      </c>
      <c r="X727" s="1876" t="s">
        <v>378</v>
      </c>
      <c r="Y727" s="1876" t="s">
        <v>364</v>
      </c>
      <c r="Z727" s="1876" t="s">
        <v>154</v>
      </c>
      <c r="AA727" s="1876" t="s">
        <v>154</v>
      </c>
      <c r="AB727" s="1876" t="s">
        <v>154</v>
      </c>
      <c r="AC727" s="1876" t="s">
        <v>154</v>
      </c>
      <c r="AD727" s="1876" t="s">
        <v>154</v>
      </c>
      <c r="AE727" s="1876" t="s">
        <v>154</v>
      </c>
      <c r="AF727" s="1876" t="s">
        <v>359</v>
      </c>
      <c r="AG727" s="1875" t="s">
        <v>1027</v>
      </c>
      <c r="AH727" s="1876" t="s">
        <v>380</v>
      </c>
      <c r="AI727" s="1876" t="s">
        <v>240</v>
      </c>
      <c r="AJ727" s="1876" t="s">
        <v>367</v>
      </c>
      <c r="AK727" s="1875" t="s">
        <v>381</v>
      </c>
      <c r="AL727" s="1876" t="s">
        <v>360</v>
      </c>
      <c r="AM727" s="1875" t="s">
        <v>154</v>
      </c>
    </row>
    <row r="728" spans="1:39" ht="66">
      <c r="A728" s="1875" t="s">
        <v>351</v>
      </c>
      <c r="B728" s="1875" t="s">
        <v>1278</v>
      </c>
      <c r="C728" s="1875" t="s">
        <v>1024</v>
      </c>
      <c r="D728" s="1876" t="s">
        <v>154</v>
      </c>
      <c r="E728" s="1876" t="s">
        <v>371</v>
      </c>
      <c r="F728" s="1876" t="s">
        <v>355</v>
      </c>
      <c r="G728" s="1876" t="s">
        <v>356</v>
      </c>
      <c r="H728" s="1877">
        <v>385.77915999999999</v>
      </c>
      <c r="I728" s="1877">
        <v>350</v>
      </c>
      <c r="J728" s="1876" t="s">
        <v>357</v>
      </c>
      <c r="K728" s="1878">
        <v>45239</v>
      </c>
      <c r="L728" s="1876" t="s">
        <v>372</v>
      </c>
      <c r="M728" s="1878" t="s">
        <v>373</v>
      </c>
      <c r="N728" s="1876" t="s">
        <v>359</v>
      </c>
      <c r="O728" s="1880">
        <v>47067</v>
      </c>
      <c r="P728" s="1875" t="s">
        <v>360</v>
      </c>
      <c r="Q728" s="1875" t="s">
        <v>1257</v>
      </c>
      <c r="R728" s="1875" t="s">
        <v>1254</v>
      </c>
      <c r="S728" s="1876" t="s">
        <v>361</v>
      </c>
      <c r="T728" s="1879" t="s">
        <v>1255</v>
      </c>
      <c r="U728" s="1876" t="s">
        <v>360</v>
      </c>
      <c r="V728" s="1876" t="s">
        <v>377</v>
      </c>
      <c r="W728" s="1876" t="s">
        <v>360</v>
      </c>
      <c r="X728" s="1876" t="s">
        <v>378</v>
      </c>
      <c r="Y728" s="1876" t="s">
        <v>364</v>
      </c>
      <c r="Z728" s="1876" t="s">
        <v>154</v>
      </c>
      <c r="AA728" s="1876" t="s">
        <v>154</v>
      </c>
      <c r="AB728" s="1876" t="s">
        <v>154</v>
      </c>
      <c r="AC728" s="1876" t="s">
        <v>154</v>
      </c>
      <c r="AD728" s="1876" t="s">
        <v>154</v>
      </c>
      <c r="AE728" s="1876" t="s">
        <v>154</v>
      </c>
      <c r="AF728" s="1876" t="s">
        <v>359</v>
      </c>
      <c r="AG728" s="1875" t="s">
        <v>1027</v>
      </c>
      <c r="AH728" s="1876" t="s">
        <v>380</v>
      </c>
      <c r="AI728" s="1876" t="s">
        <v>240</v>
      </c>
      <c r="AJ728" s="1876" t="s">
        <v>367</v>
      </c>
      <c r="AK728" s="1875" t="s">
        <v>381</v>
      </c>
      <c r="AL728" s="1876" t="s">
        <v>360</v>
      </c>
      <c r="AM728" s="1875" t="s">
        <v>154</v>
      </c>
    </row>
    <row r="729" spans="1:39" ht="66">
      <c r="A729" s="1875" t="s">
        <v>351</v>
      </c>
      <c r="B729" s="1875" t="s">
        <v>1279</v>
      </c>
      <c r="C729" s="1875" t="s">
        <v>1024</v>
      </c>
      <c r="D729" s="1876" t="s">
        <v>154</v>
      </c>
      <c r="E729" s="1876" t="s">
        <v>371</v>
      </c>
      <c r="F729" s="1876" t="s">
        <v>355</v>
      </c>
      <c r="G729" s="1876" t="s">
        <v>356</v>
      </c>
      <c r="H729" s="1877">
        <v>4243.5708000000004</v>
      </c>
      <c r="I729" s="1877">
        <v>3850</v>
      </c>
      <c r="J729" s="1876" t="s">
        <v>357</v>
      </c>
      <c r="K729" s="1878">
        <v>45239</v>
      </c>
      <c r="L729" s="1876" t="s">
        <v>372</v>
      </c>
      <c r="M729" s="1878" t="s">
        <v>373</v>
      </c>
      <c r="N729" s="1876" t="s">
        <v>359</v>
      </c>
      <c r="O729" s="1880">
        <v>47067</v>
      </c>
      <c r="P729" s="1875" t="s">
        <v>360</v>
      </c>
      <c r="Q729" s="1875" t="s">
        <v>1280</v>
      </c>
      <c r="R729" s="1875" t="s">
        <v>1254</v>
      </c>
      <c r="S729" s="1876" t="s">
        <v>361</v>
      </c>
      <c r="T729" s="1879" t="s">
        <v>1255</v>
      </c>
      <c r="U729" s="1876" t="s">
        <v>360</v>
      </c>
      <c r="V729" s="1876" t="s">
        <v>377</v>
      </c>
      <c r="W729" s="1876" t="s">
        <v>360</v>
      </c>
      <c r="X729" s="1876" t="s">
        <v>378</v>
      </c>
      <c r="Y729" s="1876" t="s">
        <v>364</v>
      </c>
      <c r="Z729" s="1876" t="s">
        <v>154</v>
      </c>
      <c r="AA729" s="1876" t="s">
        <v>154</v>
      </c>
      <c r="AB729" s="1876" t="s">
        <v>154</v>
      </c>
      <c r="AC729" s="1876" t="s">
        <v>154</v>
      </c>
      <c r="AD729" s="1876" t="s">
        <v>154</v>
      </c>
      <c r="AE729" s="1876" t="s">
        <v>154</v>
      </c>
      <c r="AF729" s="1876" t="s">
        <v>359</v>
      </c>
      <c r="AG729" s="1875" t="s">
        <v>1027</v>
      </c>
      <c r="AH729" s="1876" t="s">
        <v>380</v>
      </c>
      <c r="AI729" s="1876" t="s">
        <v>240</v>
      </c>
      <c r="AJ729" s="1876" t="s">
        <v>367</v>
      </c>
      <c r="AK729" s="1875" t="s">
        <v>381</v>
      </c>
      <c r="AL729" s="1876" t="s">
        <v>360</v>
      </c>
      <c r="AM729" s="1875" t="s">
        <v>154</v>
      </c>
    </row>
    <row r="730" spans="1:39" ht="66">
      <c r="A730" s="1875" t="s">
        <v>351</v>
      </c>
      <c r="B730" s="1875" t="s">
        <v>1281</v>
      </c>
      <c r="C730" s="1875" t="s">
        <v>1024</v>
      </c>
      <c r="D730" s="1876" t="s">
        <v>154</v>
      </c>
      <c r="E730" s="1876" t="s">
        <v>371</v>
      </c>
      <c r="F730" s="1876" t="s">
        <v>355</v>
      </c>
      <c r="G730" s="1876" t="s">
        <v>356</v>
      </c>
      <c r="H730" s="1877">
        <v>9644.4791000000005</v>
      </c>
      <c r="I730" s="1877">
        <v>8750</v>
      </c>
      <c r="J730" s="1876" t="s">
        <v>357</v>
      </c>
      <c r="K730" s="1878">
        <v>45239</v>
      </c>
      <c r="L730" s="1876" t="s">
        <v>372</v>
      </c>
      <c r="M730" s="1878" t="s">
        <v>373</v>
      </c>
      <c r="N730" s="1876" t="s">
        <v>359</v>
      </c>
      <c r="O730" s="1880">
        <v>47067</v>
      </c>
      <c r="P730" s="1875" t="s">
        <v>360</v>
      </c>
      <c r="Q730" s="1875" t="s">
        <v>1282</v>
      </c>
      <c r="R730" s="1875" t="s">
        <v>1254</v>
      </c>
      <c r="S730" s="1876" t="s">
        <v>361</v>
      </c>
      <c r="T730" s="1879" t="s">
        <v>1255</v>
      </c>
      <c r="U730" s="1876" t="s">
        <v>360</v>
      </c>
      <c r="V730" s="1876" t="s">
        <v>377</v>
      </c>
      <c r="W730" s="1876" t="s">
        <v>360</v>
      </c>
      <c r="X730" s="1876" t="s">
        <v>378</v>
      </c>
      <c r="Y730" s="1876" t="s">
        <v>364</v>
      </c>
      <c r="Z730" s="1876" t="s">
        <v>154</v>
      </c>
      <c r="AA730" s="1876" t="s">
        <v>154</v>
      </c>
      <c r="AB730" s="1876" t="s">
        <v>154</v>
      </c>
      <c r="AC730" s="1876" t="s">
        <v>154</v>
      </c>
      <c r="AD730" s="1876" t="s">
        <v>154</v>
      </c>
      <c r="AE730" s="1876" t="s">
        <v>154</v>
      </c>
      <c r="AF730" s="1876" t="s">
        <v>359</v>
      </c>
      <c r="AG730" s="1875" t="s">
        <v>1027</v>
      </c>
      <c r="AH730" s="1876" t="s">
        <v>380</v>
      </c>
      <c r="AI730" s="1876" t="s">
        <v>240</v>
      </c>
      <c r="AJ730" s="1876" t="s">
        <v>367</v>
      </c>
      <c r="AK730" s="1875" t="s">
        <v>381</v>
      </c>
      <c r="AL730" s="1876" t="s">
        <v>360</v>
      </c>
      <c r="AM730" s="1875" t="s">
        <v>154</v>
      </c>
    </row>
    <row r="731" spans="1:39" ht="66">
      <c r="A731" s="1875" t="s">
        <v>351</v>
      </c>
      <c r="B731" s="1875" t="s">
        <v>1283</v>
      </c>
      <c r="C731" s="1875" t="s">
        <v>1024</v>
      </c>
      <c r="D731" s="1876" t="s">
        <v>154</v>
      </c>
      <c r="E731" s="1876" t="s">
        <v>371</v>
      </c>
      <c r="F731" s="1876" t="s">
        <v>355</v>
      </c>
      <c r="G731" s="1876" t="s">
        <v>356</v>
      </c>
      <c r="H731" s="1877">
        <v>1543.1166599999999</v>
      </c>
      <c r="I731" s="1877">
        <v>1400</v>
      </c>
      <c r="J731" s="1876" t="s">
        <v>357</v>
      </c>
      <c r="K731" s="1878">
        <v>45239</v>
      </c>
      <c r="L731" s="1876" t="s">
        <v>372</v>
      </c>
      <c r="M731" s="1878" t="s">
        <v>373</v>
      </c>
      <c r="N731" s="1876" t="s">
        <v>359</v>
      </c>
      <c r="O731" s="1880">
        <v>47067</v>
      </c>
      <c r="P731" s="1875" t="s">
        <v>360</v>
      </c>
      <c r="Q731" s="1875" t="s">
        <v>1263</v>
      </c>
      <c r="R731" s="1875" t="s">
        <v>1254</v>
      </c>
      <c r="S731" s="1876" t="s">
        <v>361</v>
      </c>
      <c r="T731" s="1879" t="s">
        <v>1255</v>
      </c>
      <c r="U731" s="1876" t="s">
        <v>360</v>
      </c>
      <c r="V731" s="1876" t="s">
        <v>377</v>
      </c>
      <c r="W731" s="1876" t="s">
        <v>360</v>
      </c>
      <c r="X731" s="1876" t="s">
        <v>378</v>
      </c>
      <c r="Y731" s="1876" t="s">
        <v>364</v>
      </c>
      <c r="Z731" s="1876" t="s">
        <v>154</v>
      </c>
      <c r="AA731" s="1876" t="s">
        <v>154</v>
      </c>
      <c r="AB731" s="1876" t="s">
        <v>154</v>
      </c>
      <c r="AC731" s="1876" t="s">
        <v>154</v>
      </c>
      <c r="AD731" s="1876" t="s">
        <v>154</v>
      </c>
      <c r="AE731" s="1876" t="s">
        <v>154</v>
      </c>
      <c r="AF731" s="1876" t="s">
        <v>359</v>
      </c>
      <c r="AG731" s="1875" t="s">
        <v>1027</v>
      </c>
      <c r="AH731" s="1876" t="s">
        <v>380</v>
      </c>
      <c r="AI731" s="1876" t="s">
        <v>240</v>
      </c>
      <c r="AJ731" s="1876" t="s">
        <v>367</v>
      </c>
      <c r="AK731" s="1875" t="s">
        <v>381</v>
      </c>
      <c r="AL731" s="1876" t="s">
        <v>360</v>
      </c>
      <c r="AM731" s="1875" t="s">
        <v>154</v>
      </c>
    </row>
    <row r="732" spans="1:39" ht="66">
      <c r="A732" s="1875" t="s">
        <v>351</v>
      </c>
      <c r="B732" s="1875" t="s">
        <v>1284</v>
      </c>
      <c r="C732" s="1875" t="s">
        <v>1024</v>
      </c>
      <c r="D732" s="1876" t="s">
        <v>154</v>
      </c>
      <c r="E732" s="1876" t="s">
        <v>371</v>
      </c>
      <c r="F732" s="1876" t="s">
        <v>355</v>
      </c>
      <c r="G732" s="1876" t="s">
        <v>356</v>
      </c>
      <c r="H732" s="1877">
        <v>3857.7916399999999</v>
      </c>
      <c r="I732" s="1877">
        <v>3500</v>
      </c>
      <c r="J732" s="1876" t="s">
        <v>357</v>
      </c>
      <c r="K732" s="1878">
        <v>45239</v>
      </c>
      <c r="L732" s="1876" t="s">
        <v>372</v>
      </c>
      <c r="M732" s="1878" t="s">
        <v>373</v>
      </c>
      <c r="N732" s="1876" t="s">
        <v>359</v>
      </c>
      <c r="O732" s="1880">
        <v>47067</v>
      </c>
      <c r="P732" s="1875" t="s">
        <v>360</v>
      </c>
      <c r="Q732" s="1875" t="s">
        <v>499</v>
      </c>
      <c r="R732" s="1875" t="s">
        <v>1254</v>
      </c>
      <c r="S732" s="1876" t="s">
        <v>361</v>
      </c>
      <c r="T732" s="1879" t="s">
        <v>1255</v>
      </c>
      <c r="U732" s="1876" t="s">
        <v>360</v>
      </c>
      <c r="V732" s="1876" t="s">
        <v>377</v>
      </c>
      <c r="W732" s="1876" t="s">
        <v>360</v>
      </c>
      <c r="X732" s="1876" t="s">
        <v>378</v>
      </c>
      <c r="Y732" s="1876" t="s">
        <v>364</v>
      </c>
      <c r="Z732" s="1876" t="s">
        <v>154</v>
      </c>
      <c r="AA732" s="1876" t="s">
        <v>154</v>
      </c>
      <c r="AB732" s="1876" t="s">
        <v>154</v>
      </c>
      <c r="AC732" s="1876" t="s">
        <v>154</v>
      </c>
      <c r="AD732" s="1876" t="s">
        <v>154</v>
      </c>
      <c r="AE732" s="1876" t="s">
        <v>154</v>
      </c>
      <c r="AF732" s="1876" t="s">
        <v>359</v>
      </c>
      <c r="AG732" s="1875" t="s">
        <v>1027</v>
      </c>
      <c r="AH732" s="1876" t="s">
        <v>380</v>
      </c>
      <c r="AI732" s="1876" t="s">
        <v>240</v>
      </c>
      <c r="AJ732" s="1876" t="s">
        <v>367</v>
      </c>
      <c r="AK732" s="1875" t="s">
        <v>381</v>
      </c>
      <c r="AL732" s="1876" t="s">
        <v>360</v>
      </c>
      <c r="AM732" s="1875" t="s">
        <v>154</v>
      </c>
    </row>
    <row r="733" spans="1:39" ht="66">
      <c r="A733" s="1875" t="s">
        <v>351</v>
      </c>
      <c r="B733" s="1875" t="s">
        <v>1285</v>
      </c>
      <c r="C733" s="1875" t="s">
        <v>1024</v>
      </c>
      <c r="D733" s="1876" t="s">
        <v>154</v>
      </c>
      <c r="E733" s="1876" t="s">
        <v>371</v>
      </c>
      <c r="F733" s="1876" t="s">
        <v>355</v>
      </c>
      <c r="G733" s="1876" t="s">
        <v>356</v>
      </c>
      <c r="H733" s="1877">
        <v>385.77915999999999</v>
      </c>
      <c r="I733" s="1877">
        <v>350</v>
      </c>
      <c r="J733" s="1876" t="s">
        <v>357</v>
      </c>
      <c r="K733" s="1878">
        <v>45239</v>
      </c>
      <c r="L733" s="1876" t="s">
        <v>372</v>
      </c>
      <c r="M733" s="1878" t="s">
        <v>373</v>
      </c>
      <c r="N733" s="1876" t="s">
        <v>359</v>
      </c>
      <c r="O733" s="1880">
        <v>47067</v>
      </c>
      <c r="P733" s="1875" t="s">
        <v>360</v>
      </c>
      <c r="Q733" s="1875" t="s">
        <v>1257</v>
      </c>
      <c r="R733" s="1875" t="s">
        <v>1254</v>
      </c>
      <c r="S733" s="1876" t="s">
        <v>361</v>
      </c>
      <c r="T733" s="1879" t="s">
        <v>1255</v>
      </c>
      <c r="U733" s="1876" t="s">
        <v>360</v>
      </c>
      <c r="V733" s="1876" t="s">
        <v>377</v>
      </c>
      <c r="W733" s="1876" t="s">
        <v>360</v>
      </c>
      <c r="X733" s="1876" t="s">
        <v>378</v>
      </c>
      <c r="Y733" s="1876" t="s">
        <v>364</v>
      </c>
      <c r="Z733" s="1876" t="s">
        <v>154</v>
      </c>
      <c r="AA733" s="1876" t="s">
        <v>154</v>
      </c>
      <c r="AB733" s="1876" t="s">
        <v>154</v>
      </c>
      <c r="AC733" s="1876" t="s">
        <v>154</v>
      </c>
      <c r="AD733" s="1876" t="s">
        <v>154</v>
      </c>
      <c r="AE733" s="1876" t="s">
        <v>154</v>
      </c>
      <c r="AF733" s="1876" t="s">
        <v>359</v>
      </c>
      <c r="AG733" s="1875" t="s">
        <v>1027</v>
      </c>
      <c r="AH733" s="1876" t="s">
        <v>380</v>
      </c>
      <c r="AI733" s="1876" t="s">
        <v>240</v>
      </c>
      <c r="AJ733" s="1876" t="s">
        <v>367</v>
      </c>
      <c r="AK733" s="1875" t="s">
        <v>381</v>
      </c>
      <c r="AL733" s="1876" t="s">
        <v>360</v>
      </c>
      <c r="AM733" s="1875" t="s">
        <v>154</v>
      </c>
    </row>
    <row r="734" spans="1:39" ht="66">
      <c r="A734" s="1875" t="s">
        <v>351</v>
      </c>
      <c r="B734" s="1875" t="s">
        <v>1286</v>
      </c>
      <c r="C734" s="1875" t="s">
        <v>1024</v>
      </c>
      <c r="D734" s="1876" t="s">
        <v>154</v>
      </c>
      <c r="E734" s="1876" t="s">
        <v>371</v>
      </c>
      <c r="F734" s="1876" t="s">
        <v>355</v>
      </c>
      <c r="G734" s="1876" t="s">
        <v>356</v>
      </c>
      <c r="H734" s="1877">
        <v>15045.38739</v>
      </c>
      <c r="I734" s="1877">
        <v>13650</v>
      </c>
      <c r="J734" s="1876" t="s">
        <v>357</v>
      </c>
      <c r="K734" s="1878">
        <v>45239</v>
      </c>
      <c r="L734" s="1876" t="s">
        <v>372</v>
      </c>
      <c r="M734" s="1878" t="s">
        <v>373</v>
      </c>
      <c r="N734" s="1876" t="s">
        <v>359</v>
      </c>
      <c r="O734" s="1880">
        <v>47067</v>
      </c>
      <c r="P734" s="1875" t="s">
        <v>360</v>
      </c>
      <c r="Q734" s="1875" t="s">
        <v>1287</v>
      </c>
      <c r="R734" s="1875" t="s">
        <v>1254</v>
      </c>
      <c r="S734" s="1876" t="s">
        <v>361</v>
      </c>
      <c r="T734" s="1879" t="s">
        <v>1255</v>
      </c>
      <c r="U734" s="1876" t="s">
        <v>360</v>
      </c>
      <c r="V734" s="1876" t="s">
        <v>377</v>
      </c>
      <c r="W734" s="1876" t="s">
        <v>360</v>
      </c>
      <c r="X734" s="1876" t="s">
        <v>378</v>
      </c>
      <c r="Y734" s="1876" t="s">
        <v>364</v>
      </c>
      <c r="Z734" s="1876" t="s">
        <v>154</v>
      </c>
      <c r="AA734" s="1876" t="s">
        <v>154</v>
      </c>
      <c r="AB734" s="1876" t="s">
        <v>154</v>
      </c>
      <c r="AC734" s="1876" t="s">
        <v>154</v>
      </c>
      <c r="AD734" s="1876" t="s">
        <v>154</v>
      </c>
      <c r="AE734" s="1876" t="s">
        <v>154</v>
      </c>
      <c r="AF734" s="1876" t="s">
        <v>359</v>
      </c>
      <c r="AG734" s="1875" t="s">
        <v>1027</v>
      </c>
      <c r="AH734" s="1876" t="s">
        <v>380</v>
      </c>
      <c r="AI734" s="1876" t="s">
        <v>240</v>
      </c>
      <c r="AJ734" s="1876" t="s">
        <v>367</v>
      </c>
      <c r="AK734" s="1875" t="s">
        <v>381</v>
      </c>
      <c r="AL734" s="1876" t="s">
        <v>360</v>
      </c>
      <c r="AM734" s="1875" t="s">
        <v>154</v>
      </c>
    </row>
    <row r="735" spans="1:39" ht="66">
      <c r="A735" s="1875" t="s">
        <v>351</v>
      </c>
      <c r="B735" s="1875" t="s">
        <v>1288</v>
      </c>
      <c r="C735" s="1875" t="s">
        <v>1024</v>
      </c>
      <c r="D735" s="1876" t="s">
        <v>154</v>
      </c>
      <c r="E735" s="1876" t="s">
        <v>371</v>
      </c>
      <c r="F735" s="1876" t="s">
        <v>355</v>
      </c>
      <c r="G735" s="1876" t="s">
        <v>356</v>
      </c>
      <c r="H735" s="1877">
        <v>63653.562030000001</v>
      </c>
      <c r="I735" s="1877">
        <v>57750</v>
      </c>
      <c r="J735" s="1876" t="s">
        <v>357</v>
      </c>
      <c r="K735" s="1878">
        <v>45239</v>
      </c>
      <c r="L735" s="1876" t="s">
        <v>372</v>
      </c>
      <c r="M735" s="1878" t="s">
        <v>373</v>
      </c>
      <c r="N735" s="1876" t="s">
        <v>359</v>
      </c>
      <c r="O735" s="1880">
        <v>47067</v>
      </c>
      <c r="P735" s="1875" t="s">
        <v>360</v>
      </c>
      <c r="Q735" s="1875" t="s">
        <v>1289</v>
      </c>
      <c r="R735" s="1875" t="s">
        <v>1254</v>
      </c>
      <c r="S735" s="1876" t="s">
        <v>361</v>
      </c>
      <c r="T735" s="1879" t="s">
        <v>1255</v>
      </c>
      <c r="U735" s="1876" t="s">
        <v>360</v>
      </c>
      <c r="V735" s="1876" t="s">
        <v>377</v>
      </c>
      <c r="W735" s="1876" t="s">
        <v>360</v>
      </c>
      <c r="X735" s="1876" t="s">
        <v>378</v>
      </c>
      <c r="Y735" s="1876" t="s">
        <v>364</v>
      </c>
      <c r="Z735" s="1876" t="s">
        <v>154</v>
      </c>
      <c r="AA735" s="1876" t="s">
        <v>154</v>
      </c>
      <c r="AB735" s="1876" t="s">
        <v>154</v>
      </c>
      <c r="AC735" s="1876" t="s">
        <v>154</v>
      </c>
      <c r="AD735" s="1876" t="s">
        <v>154</v>
      </c>
      <c r="AE735" s="1876" t="s">
        <v>154</v>
      </c>
      <c r="AF735" s="1876" t="s">
        <v>359</v>
      </c>
      <c r="AG735" s="1875" t="s">
        <v>1027</v>
      </c>
      <c r="AH735" s="1876" t="s">
        <v>380</v>
      </c>
      <c r="AI735" s="1876" t="s">
        <v>240</v>
      </c>
      <c r="AJ735" s="1876" t="s">
        <v>367</v>
      </c>
      <c r="AK735" s="1875" t="s">
        <v>381</v>
      </c>
      <c r="AL735" s="1876" t="s">
        <v>360</v>
      </c>
      <c r="AM735" s="1875" t="s">
        <v>154</v>
      </c>
    </row>
    <row r="736" spans="1:39" ht="66">
      <c r="A736" s="1875" t="s">
        <v>351</v>
      </c>
      <c r="B736" s="1875" t="s">
        <v>1290</v>
      </c>
      <c r="C736" s="1875" t="s">
        <v>1024</v>
      </c>
      <c r="D736" s="1876" t="s">
        <v>154</v>
      </c>
      <c r="E736" s="1876" t="s">
        <v>371</v>
      </c>
      <c r="F736" s="1876" t="s">
        <v>355</v>
      </c>
      <c r="G736" s="1876" t="s">
        <v>356</v>
      </c>
      <c r="H736" s="1877">
        <v>385.77915999999999</v>
      </c>
      <c r="I736" s="1877">
        <v>350</v>
      </c>
      <c r="J736" s="1876" t="s">
        <v>357</v>
      </c>
      <c r="K736" s="1878">
        <v>45239</v>
      </c>
      <c r="L736" s="1876" t="s">
        <v>372</v>
      </c>
      <c r="M736" s="1878" t="s">
        <v>373</v>
      </c>
      <c r="N736" s="1876" t="s">
        <v>359</v>
      </c>
      <c r="O736" s="1880">
        <v>47067</v>
      </c>
      <c r="P736" s="1875" t="s">
        <v>360</v>
      </c>
      <c r="Q736" s="1875" t="s">
        <v>1257</v>
      </c>
      <c r="R736" s="1875" t="s">
        <v>1254</v>
      </c>
      <c r="S736" s="1876" t="s">
        <v>361</v>
      </c>
      <c r="T736" s="1879" t="s">
        <v>1255</v>
      </c>
      <c r="U736" s="1876" t="s">
        <v>360</v>
      </c>
      <c r="V736" s="1876" t="s">
        <v>377</v>
      </c>
      <c r="W736" s="1876" t="s">
        <v>360</v>
      </c>
      <c r="X736" s="1876" t="s">
        <v>378</v>
      </c>
      <c r="Y736" s="1876" t="s">
        <v>364</v>
      </c>
      <c r="Z736" s="1876" t="s">
        <v>154</v>
      </c>
      <c r="AA736" s="1876" t="s">
        <v>154</v>
      </c>
      <c r="AB736" s="1876" t="s">
        <v>154</v>
      </c>
      <c r="AC736" s="1876" t="s">
        <v>154</v>
      </c>
      <c r="AD736" s="1876" t="s">
        <v>154</v>
      </c>
      <c r="AE736" s="1876" t="s">
        <v>154</v>
      </c>
      <c r="AF736" s="1876" t="s">
        <v>359</v>
      </c>
      <c r="AG736" s="1875" t="s">
        <v>1027</v>
      </c>
      <c r="AH736" s="1876" t="s">
        <v>380</v>
      </c>
      <c r="AI736" s="1876" t="s">
        <v>240</v>
      </c>
      <c r="AJ736" s="1876" t="s">
        <v>367</v>
      </c>
      <c r="AK736" s="1875" t="s">
        <v>381</v>
      </c>
      <c r="AL736" s="1876" t="s">
        <v>360</v>
      </c>
      <c r="AM736" s="1875" t="s">
        <v>154</v>
      </c>
    </row>
    <row r="737" spans="1:39" ht="66">
      <c r="A737" s="1875" t="s">
        <v>351</v>
      </c>
      <c r="B737" s="1875" t="s">
        <v>1291</v>
      </c>
      <c r="C737" s="1875" t="s">
        <v>1024</v>
      </c>
      <c r="D737" s="1876" t="s">
        <v>154</v>
      </c>
      <c r="E737" s="1876" t="s">
        <v>371</v>
      </c>
      <c r="F737" s="1876" t="s">
        <v>355</v>
      </c>
      <c r="G737" s="1876" t="s">
        <v>356</v>
      </c>
      <c r="H737" s="1877">
        <v>1157.3374899999999</v>
      </c>
      <c r="I737" s="1877">
        <v>1050</v>
      </c>
      <c r="J737" s="1876" t="s">
        <v>357</v>
      </c>
      <c r="K737" s="1878">
        <v>45239</v>
      </c>
      <c r="L737" s="1876" t="s">
        <v>372</v>
      </c>
      <c r="M737" s="1878" t="s">
        <v>373</v>
      </c>
      <c r="N737" s="1876" t="s">
        <v>359</v>
      </c>
      <c r="O737" s="1880">
        <v>47067</v>
      </c>
      <c r="P737" s="1875" t="s">
        <v>360</v>
      </c>
      <c r="Q737" s="1875" t="s">
        <v>1261</v>
      </c>
      <c r="R737" s="1875" t="s">
        <v>1254</v>
      </c>
      <c r="S737" s="1876" t="s">
        <v>361</v>
      </c>
      <c r="T737" s="1879" t="s">
        <v>1255</v>
      </c>
      <c r="U737" s="1876" t="s">
        <v>360</v>
      </c>
      <c r="V737" s="1876" t="s">
        <v>377</v>
      </c>
      <c r="W737" s="1876" t="s">
        <v>360</v>
      </c>
      <c r="X737" s="1876" t="s">
        <v>378</v>
      </c>
      <c r="Y737" s="1876" t="s">
        <v>364</v>
      </c>
      <c r="Z737" s="1876" t="s">
        <v>154</v>
      </c>
      <c r="AA737" s="1876" t="s">
        <v>154</v>
      </c>
      <c r="AB737" s="1876" t="s">
        <v>154</v>
      </c>
      <c r="AC737" s="1876" t="s">
        <v>154</v>
      </c>
      <c r="AD737" s="1876" t="s">
        <v>154</v>
      </c>
      <c r="AE737" s="1876" t="s">
        <v>154</v>
      </c>
      <c r="AF737" s="1876" t="s">
        <v>359</v>
      </c>
      <c r="AG737" s="1875" t="s">
        <v>1027</v>
      </c>
      <c r="AH737" s="1876" t="s">
        <v>380</v>
      </c>
      <c r="AI737" s="1876" t="s">
        <v>240</v>
      </c>
      <c r="AJ737" s="1876" t="s">
        <v>367</v>
      </c>
      <c r="AK737" s="1875" t="s">
        <v>381</v>
      </c>
      <c r="AL737" s="1876" t="s">
        <v>360</v>
      </c>
      <c r="AM737" s="1875" t="s">
        <v>154</v>
      </c>
    </row>
    <row r="738" spans="1:39" ht="66">
      <c r="A738" s="1875" t="s">
        <v>351</v>
      </c>
      <c r="B738" s="1875" t="s">
        <v>1292</v>
      </c>
      <c r="C738" s="1875" t="s">
        <v>1024</v>
      </c>
      <c r="D738" s="1876" t="s">
        <v>154</v>
      </c>
      <c r="E738" s="1876" t="s">
        <v>371</v>
      </c>
      <c r="F738" s="1876" t="s">
        <v>355</v>
      </c>
      <c r="G738" s="1876" t="s">
        <v>356</v>
      </c>
      <c r="H738" s="1877">
        <v>771.55832999999996</v>
      </c>
      <c r="I738" s="1877">
        <v>700</v>
      </c>
      <c r="J738" s="1876" t="s">
        <v>357</v>
      </c>
      <c r="K738" s="1878">
        <v>45239</v>
      </c>
      <c r="L738" s="1876" t="s">
        <v>372</v>
      </c>
      <c r="M738" s="1878" t="s">
        <v>373</v>
      </c>
      <c r="N738" s="1876" t="s">
        <v>359</v>
      </c>
      <c r="O738" s="1880">
        <v>47067</v>
      </c>
      <c r="P738" s="1875" t="s">
        <v>360</v>
      </c>
      <c r="Q738" s="1875" t="s">
        <v>1253</v>
      </c>
      <c r="R738" s="1875" t="s">
        <v>1254</v>
      </c>
      <c r="S738" s="1876" t="s">
        <v>361</v>
      </c>
      <c r="T738" s="1879" t="s">
        <v>1255</v>
      </c>
      <c r="U738" s="1876" t="s">
        <v>360</v>
      </c>
      <c r="V738" s="1876" t="s">
        <v>377</v>
      </c>
      <c r="W738" s="1876" t="s">
        <v>360</v>
      </c>
      <c r="X738" s="1876" t="s">
        <v>378</v>
      </c>
      <c r="Y738" s="1876" t="s">
        <v>364</v>
      </c>
      <c r="Z738" s="1876" t="s">
        <v>154</v>
      </c>
      <c r="AA738" s="1876" t="s">
        <v>154</v>
      </c>
      <c r="AB738" s="1876" t="s">
        <v>154</v>
      </c>
      <c r="AC738" s="1876" t="s">
        <v>154</v>
      </c>
      <c r="AD738" s="1876" t="s">
        <v>154</v>
      </c>
      <c r="AE738" s="1876" t="s">
        <v>154</v>
      </c>
      <c r="AF738" s="1876" t="s">
        <v>359</v>
      </c>
      <c r="AG738" s="1875" t="s">
        <v>1027</v>
      </c>
      <c r="AH738" s="1876" t="s">
        <v>380</v>
      </c>
      <c r="AI738" s="1876" t="s">
        <v>240</v>
      </c>
      <c r="AJ738" s="1876" t="s">
        <v>367</v>
      </c>
      <c r="AK738" s="1875" t="s">
        <v>381</v>
      </c>
      <c r="AL738" s="1876" t="s">
        <v>360</v>
      </c>
      <c r="AM738" s="1875" t="s">
        <v>154</v>
      </c>
    </row>
    <row r="739" spans="1:39" ht="66">
      <c r="A739" s="1875" t="s">
        <v>351</v>
      </c>
      <c r="B739" s="1875" t="s">
        <v>1293</v>
      </c>
      <c r="C739" s="1875" t="s">
        <v>1024</v>
      </c>
      <c r="D739" s="1876" t="s">
        <v>154</v>
      </c>
      <c r="E739" s="1876" t="s">
        <v>371</v>
      </c>
      <c r="F739" s="1876" t="s">
        <v>355</v>
      </c>
      <c r="G739" s="1876" t="s">
        <v>356</v>
      </c>
      <c r="H739" s="1877">
        <v>5015.1291300000003</v>
      </c>
      <c r="I739" s="1877">
        <v>4550</v>
      </c>
      <c r="J739" s="1876" t="s">
        <v>357</v>
      </c>
      <c r="K739" s="1878">
        <v>45239</v>
      </c>
      <c r="L739" s="1876" t="s">
        <v>372</v>
      </c>
      <c r="M739" s="1878" t="s">
        <v>373</v>
      </c>
      <c r="N739" s="1876" t="s">
        <v>359</v>
      </c>
      <c r="O739" s="1880">
        <v>47067</v>
      </c>
      <c r="P739" s="1875" t="s">
        <v>360</v>
      </c>
      <c r="Q739" s="1875" t="s">
        <v>1294</v>
      </c>
      <c r="R739" s="1875" t="s">
        <v>1254</v>
      </c>
      <c r="S739" s="1876" t="s">
        <v>361</v>
      </c>
      <c r="T739" s="1879" t="s">
        <v>1255</v>
      </c>
      <c r="U739" s="1876" t="s">
        <v>360</v>
      </c>
      <c r="V739" s="1876" t="s">
        <v>377</v>
      </c>
      <c r="W739" s="1876" t="s">
        <v>360</v>
      </c>
      <c r="X739" s="1876" t="s">
        <v>378</v>
      </c>
      <c r="Y739" s="1876" t="s">
        <v>364</v>
      </c>
      <c r="Z739" s="1876" t="s">
        <v>154</v>
      </c>
      <c r="AA739" s="1876" t="s">
        <v>154</v>
      </c>
      <c r="AB739" s="1876" t="s">
        <v>154</v>
      </c>
      <c r="AC739" s="1876" t="s">
        <v>154</v>
      </c>
      <c r="AD739" s="1876" t="s">
        <v>154</v>
      </c>
      <c r="AE739" s="1876" t="s">
        <v>154</v>
      </c>
      <c r="AF739" s="1876" t="s">
        <v>359</v>
      </c>
      <c r="AG739" s="1875" t="s">
        <v>1027</v>
      </c>
      <c r="AH739" s="1876" t="s">
        <v>380</v>
      </c>
      <c r="AI739" s="1876" t="s">
        <v>240</v>
      </c>
      <c r="AJ739" s="1876" t="s">
        <v>367</v>
      </c>
      <c r="AK739" s="1875" t="s">
        <v>381</v>
      </c>
      <c r="AL739" s="1876" t="s">
        <v>360</v>
      </c>
      <c r="AM739" s="1875" t="s">
        <v>154</v>
      </c>
    </row>
    <row r="740" spans="1:39" ht="66">
      <c r="A740" s="1875" t="s">
        <v>351</v>
      </c>
      <c r="B740" s="1875" t="s">
        <v>1295</v>
      </c>
      <c r="C740" s="1875" t="s">
        <v>1024</v>
      </c>
      <c r="D740" s="1876" t="s">
        <v>154</v>
      </c>
      <c r="E740" s="1876" t="s">
        <v>371</v>
      </c>
      <c r="F740" s="1876" t="s">
        <v>355</v>
      </c>
      <c r="G740" s="1876" t="s">
        <v>356</v>
      </c>
      <c r="H740" s="1877">
        <v>385.77915999999999</v>
      </c>
      <c r="I740" s="1877">
        <v>350</v>
      </c>
      <c r="J740" s="1876" t="s">
        <v>357</v>
      </c>
      <c r="K740" s="1878">
        <v>45239</v>
      </c>
      <c r="L740" s="1876" t="s">
        <v>372</v>
      </c>
      <c r="M740" s="1878" t="s">
        <v>373</v>
      </c>
      <c r="N740" s="1876" t="s">
        <v>359</v>
      </c>
      <c r="O740" s="1880">
        <v>47067</v>
      </c>
      <c r="P740" s="1875" t="s">
        <v>360</v>
      </c>
      <c r="Q740" s="1875" t="s">
        <v>1257</v>
      </c>
      <c r="R740" s="1875" t="s">
        <v>1254</v>
      </c>
      <c r="S740" s="1876" t="s">
        <v>361</v>
      </c>
      <c r="T740" s="1879" t="s">
        <v>1255</v>
      </c>
      <c r="U740" s="1876" t="s">
        <v>360</v>
      </c>
      <c r="V740" s="1876" t="s">
        <v>377</v>
      </c>
      <c r="W740" s="1876" t="s">
        <v>360</v>
      </c>
      <c r="X740" s="1876" t="s">
        <v>378</v>
      </c>
      <c r="Y740" s="1876" t="s">
        <v>364</v>
      </c>
      <c r="Z740" s="1876" t="s">
        <v>154</v>
      </c>
      <c r="AA740" s="1876" t="s">
        <v>154</v>
      </c>
      <c r="AB740" s="1876" t="s">
        <v>154</v>
      </c>
      <c r="AC740" s="1876" t="s">
        <v>154</v>
      </c>
      <c r="AD740" s="1876" t="s">
        <v>154</v>
      </c>
      <c r="AE740" s="1876" t="s">
        <v>154</v>
      </c>
      <c r="AF740" s="1876" t="s">
        <v>359</v>
      </c>
      <c r="AG740" s="1875" t="s">
        <v>1027</v>
      </c>
      <c r="AH740" s="1876" t="s">
        <v>380</v>
      </c>
      <c r="AI740" s="1876" t="s">
        <v>240</v>
      </c>
      <c r="AJ740" s="1876" t="s">
        <v>367</v>
      </c>
      <c r="AK740" s="1875" t="s">
        <v>381</v>
      </c>
      <c r="AL740" s="1876" t="s">
        <v>360</v>
      </c>
      <c r="AM740" s="1875" t="s">
        <v>154</v>
      </c>
    </row>
    <row r="741" spans="1:39" ht="66">
      <c r="A741" s="1875" t="s">
        <v>351</v>
      </c>
      <c r="B741" s="1875" t="s">
        <v>1296</v>
      </c>
      <c r="C741" s="1875" t="s">
        <v>1024</v>
      </c>
      <c r="D741" s="1876" t="s">
        <v>154</v>
      </c>
      <c r="E741" s="1876" t="s">
        <v>371</v>
      </c>
      <c r="F741" s="1876" t="s">
        <v>355</v>
      </c>
      <c r="G741" s="1876" t="s">
        <v>356</v>
      </c>
      <c r="H741" s="1877">
        <v>771.55832999999996</v>
      </c>
      <c r="I741" s="1877">
        <v>700</v>
      </c>
      <c r="J741" s="1876" t="s">
        <v>357</v>
      </c>
      <c r="K741" s="1878">
        <v>45239</v>
      </c>
      <c r="L741" s="1876" t="s">
        <v>372</v>
      </c>
      <c r="M741" s="1878" t="s">
        <v>373</v>
      </c>
      <c r="N741" s="1876" t="s">
        <v>359</v>
      </c>
      <c r="O741" s="1880">
        <v>47067</v>
      </c>
      <c r="P741" s="1875" t="s">
        <v>360</v>
      </c>
      <c r="Q741" s="1875" t="s">
        <v>1253</v>
      </c>
      <c r="R741" s="1875" t="s">
        <v>1254</v>
      </c>
      <c r="S741" s="1876" t="s">
        <v>361</v>
      </c>
      <c r="T741" s="1879" t="s">
        <v>1255</v>
      </c>
      <c r="U741" s="1876" t="s">
        <v>360</v>
      </c>
      <c r="V741" s="1876" t="s">
        <v>377</v>
      </c>
      <c r="W741" s="1876" t="s">
        <v>360</v>
      </c>
      <c r="X741" s="1876" t="s">
        <v>378</v>
      </c>
      <c r="Y741" s="1876" t="s">
        <v>364</v>
      </c>
      <c r="Z741" s="1876" t="s">
        <v>154</v>
      </c>
      <c r="AA741" s="1876" t="s">
        <v>154</v>
      </c>
      <c r="AB741" s="1876" t="s">
        <v>154</v>
      </c>
      <c r="AC741" s="1876" t="s">
        <v>154</v>
      </c>
      <c r="AD741" s="1876" t="s">
        <v>154</v>
      </c>
      <c r="AE741" s="1876" t="s">
        <v>154</v>
      </c>
      <c r="AF741" s="1876" t="s">
        <v>359</v>
      </c>
      <c r="AG741" s="1875" t="s">
        <v>1027</v>
      </c>
      <c r="AH741" s="1876" t="s">
        <v>380</v>
      </c>
      <c r="AI741" s="1876" t="s">
        <v>240</v>
      </c>
      <c r="AJ741" s="1876" t="s">
        <v>367</v>
      </c>
      <c r="AK741" s="1875" t="s">
        <v>381</v>
      </c>
      <c r="AL741" s="1876" t="s">
        <v>360</v>
      </c>
      <c r="AM741" s="1875" t="s">
        <v>154</v>
      </c>
    </row>
    <row r="742" spans="1:39" ht="66">
      <c r="A742" s="1875" t="s">
        <v>351</v>
      </c>
      <c r="B742" s="1875" t="s">
        <v>1297</v>
      </c>
      <c r="C742" s="1875" t="s">
        <v>1024</v>
      </c>
      <c r="D742" s="1876" t="s">
        <v>154</v>
      </c>
      <c r="E742" s="1876" t="s">
        <v>371</v>
      </c>
      <c r="F742" s="1876" t="s">
        <v>355</v>
      </c>
      <c r="G742" s="1876" t="s">
        <v>356</v>
      </c>
      <c r="H742" s="1877">
        <v>62110.445379999997</v>
      </c>
      <c r="I742" s="1877">
        <v>56350</v>
      </c>
      <c r="J742" s="1876" t="s">
        <v>357</v>
      </c>
      <c r="K742" s="1878">
        <v>45239</v>
      </c>
      <c r="L742" s="1876" t="s">
        <v>372</v>
      </c>
      <c r="M742" s="1878" t="s">
        <v>373</v>
      </c>
      <c r="N742" s="1876" t="s">
        <v>359</v>
      </c>
      <c r="O742" s="1880">
        <v>47067</v>
      </c>
      <c r="P742" s="1875" t="s">
        <v>360</v>
      </c>
      <c r="Q742" s="1875" t="s">
        <v>1298</v>
      </c>
      <c r="R742" s="1875" t="s">
        <v>1254</v>
      </c>
      <c r="S742" s="1876" t="s">
        <v>361</v>
      </c>
      <c r="T742" s="1879" t="s">
        <v>1255</v>
      </c>
      <c r="U742" s="1876" t="s">
        <v>360</v>
      </c>
      <c r="V742" s="1876" t="s">
        <v>377</v>
      </c>
      <c r="W742" s="1876" t="s">
        <v>360</v>
      </c>
      <c r="X742" s="1876" t="s">
        <v>378</v>
      </c>
      <c r="Y742" s="1876" t="s">
        <v>364</v>
      </c>
      <c r="Z742" s="1876" t="s">
        <v>154</v>
      </c>
      <c r="AA742" s="1876" t="s">
        <v>154</v>
      </c>
      <c r="AB742" s="1876" t="s">
        <v>154</v>
      </c>
      <c r="AC742" s="1876" t="s">
        <v>154</v>
      </c>
      <c r="AD742" s="1876" t="s">
        <v>154</v>
      </c>
      <c r="AE742" s="1876" t="s">
        <v>154</v>
      </c>
      <c r="AF742" s="1876" t="s">
        <v>359</v>
      </c>
      <c r="AG742" s="1875" t="s">
        <v>1027</v>
      </c>
      <c r="AH742" s="1876" t="s">
        <v>380</v>
      </c>
      <c r="AI742" s="1876" t="s">
        <v>240</v>
      </c>
      <c r="AJ742" s="1876" t="s">
        <v>367</v>
      </c>
      <c r="AK742" s="1875" t="s">
        <v>381</v>
      </c>
      <c r="AL742" s="1876" t="s">
        <v>360</v>
      </c>
      <c r="AM742" s="1875" t="s">
        <v>154</v>
      </c>
    </row>
    <row r="743" spans="1:39" ht="66">
      <c r="A743" s="1875" t="s">
        <v>351</v>
      </c>
      <c r="B743" s="1875" t="s">
        <v>1299</v>
      </c>
      <c r="C743" s="1875" t="s">
        <v>1024</v>
      </c>
      <c r="D743" s="1876" t="s">
        <v>154</v>
      </c>
      <c r="E743" s="1876" t="s">
        <v>371</v>
      </c>
      <c r="F743" s="1876" t="s">
        <v>355</v>
      </c>
      <c r="G743" s="1876" t="s">
        <v>356</v>
      </c>
      <c r="H743" s="1877">
        <v>5400.9082900000003</v>
      </c>
      <c r="I743" s="1877">
        <v>4900</v>
      </c>
      <c r="J743" s="1876" t="s">
        <v>357</v>
      </c>
      <c r="K743" s="1878">
        <v>45239</v>
      </c>
      <c r="L743" s="1876" t="s">
        <v>372</v>
      </c>
      <c r="M743" s="1878" t="s">
        <v>373</v>
      </c>
      <c r="N743" s="1876" t="s">
        <v>359</v>
      </c>
      <c r="O743" s="1880">
        <v>47067</v>
      </c>
      <c r="P743" s="1875" t="s">
        <v>360</v>
      </c>
      <c r="Q743" s="1875" t="s">
        <v>1300</v>
      </c>
      <c r="R743" s="1875" t="s">
        <v>1254</v>
      </c>
      <c r="S743" s="1876" t="s">
        <v>361</v>
      </c>
      <c r="T743" s="1879" t="s">
        <v>1255</v>
      </c>
      <c r="U743" s="1876" t="s">
        <v>360</v>
      </c>
      <c r="V743" s="1876" t="s">
        <v>377</v>
      </c>
      <c r="W743" s="1876" t="s">
        <v>360</v>
      </c>
      <c r="X743" s="1876" t="s">
        <v>378</v>
      </c>
      <c r="Y743" s="1876" t="s">
        <v>364</v>
      </c>
      <c r="Z743" s="1876" t="s">
        <v>154</v>
      </c>
      <c r="AA743" s="1876" t="s">
        <v>154</v>
      </c>
      <c r="AB743" s="1876" t="s">
        <v>154</v>
      </c>
      <c r="AC743" s="1876" t="s">
        <v>154</v>
      </c>
      <c r="AD743" s="1876" t="s">
        <v>154</v>
      </c>
      <c r="AE743" s="1876" t="s">
        <v>154</v>
      </c>
      <c r="AF743" s="1876" t="s">
        <v>359</v>
      </c>
      <c r="AG743" s="1875" t="s">
        <v>1027</v>
      </c>
      <c r="AH743" s="1876" t="s">
        <v>380</v>
      </c>
      <c r="AI743" s="1876" t="s">
        <v>240</v>
      </c>
      <c r="AJ743" s="1876" t="s">
        <v>367</v>
      </c>
      <c r="AK743" s="1875" t="s">
        <v>381</v>
      </c>
      <c r="AL743" s="1876" t="s">
        <v>360</v>
      </c>
      <c r="AM743" s="1875" t="s">
        <v>154</v>
      </c>
    </row>
    <row r="744" spans="1:39" ht="66">
      <c r="A744" s="1875" t="s">
        <v>351</v>
      </c>
      <c r="B744" s="1875" t="s">
        <v>1301</v>
      </c>
      <c r="C744" s="1875" t="s">
        <v>1024</v>
      </c>
      <c r="D744" s="1876" t="s">
        <v>154</v>
      </c>
      <c r="E744" s="1876" t="s">
        <v>371</v>
      </c>
      <c r="F744" s="1876" t="s">
        <v>355</v>
      </c>
      <c r="G744" s="1876" t="s">
        <v>356</v>
      </c>
      <c r="H744" s="1877">
        <v>1543.1166599999999</v>
      </c>
      <c r="I744" s="1877">
        <v>1400</v>
      </c>
      <c r="J744" s="1876" t="s">
        <v>357</v>
      </c>
      <c r="K744" s="1878">
        <v>45239</v>
      </c>
      <c r="L744" s="1876" t="s">
        <v>372</v>
      </c>
      <c r="M744" s="1878" t="s">
        <v>373</v>
      </c>
      <c r="N744" s="1876" t="s">
        <v>359</v>
      </c>
      <c r="O744" s="1880">
        <v>47067</v>
      </c>
      <c r="P744" s="1875" t="s">
        <v>360</v>
      </c>
      <c r="Q744" s="1875" t="s">
        <v>1263</v>
      </c>
      <c r="R744" s="1875" t="s">
        <v>1254</v>
      </c>
      <c r="S744" s="1876" t="s">
        <v>361</v>
      </c>
      <c r="T744" s="1879" t="s">
        <v>1255</v>
      </c>
      <c r="U744" s="1876" t="s">
        <v>360</v>
      </c>
      <c r="V744" s="1876" t="s">
        <v>377</v>
      </c>
      <c r="W744" s="1876" t="s">
        <v>360</v>
      </c>
      <c r="X744" s="1876" t="s">
        <v>378</v>
      </c>
      <c r="Y744" s="1876" t="s">
        <v>364</v>
      </c>
      <c r="Z744" s="1876" t="s">
        <v>154</v>
      </c>
      <c r="AA744" s="1876" t="s">
        <v>154</v>
      </c>
      <c r="AB744" s="1876" t="s">
        <v>154</v>
      </c>
      <c r="AC744" s="1876" t="s">
        <v>154</v>
      </c>
      <c r="AD744" s="1876" t="s">
        <v>154</v>
      </c>
      <c r="AE744" s="1876" t="s">
        <v>154</v>
      </c>
      <c r="AF744" s="1876" t="s">
        <v>359</v>
      </c>
      <c r="AG744" s="1875" t="s">
        <v>1027</v>
      </c>
      <c r="AH744" s="1876" t="s">
        <v>380</v>
      </c>
      <c r="AI744" s="1876" t="s">
        <v>240</v>
      </c>
      <c r="AJ744" s="1876" t="s">
        <v>367</v>
      </c>
      <c r="AK744" s="1875" t="s">
        <v>381</v>
      </c>
      <c r="AL744" s="1876" t="s">
        <v>360</v>
      </c>
      <c r="AM744" s="1875" t="s">
        <v>154</v>
      </c>
    </row>
    <row r="745" spans="1:39" ht="66">
      <c r="A745" s="1875" t="s">
        <v>351</v>
      </c>
      <c r="B745" s="1875" t="s">
        <v>1302</v>
      </c>
      <c r="C745" s="1875" t="s">
        <v>1024</v>
      </c>
      <c r="D745" s="1876" t="s">
        <v>154</v>
      </c>
      <c r="E745" s="1876" t="s">
        <v>371</v>
      </c>
      <c r="F745" s="1876" t="s">
        <v>355</v>
      </c>
      <c r="G745" s="1876" t="s">
        <v>356</v>
      </c>
      <c r="H745" s="1877">
        <v>771.55832999999996</v>
      </c>
      <c r="I745" s="1877">
        <v>700</v>
      </c>
      <c r="J745" s="1876" t="s">
        <v>357</v>
      </c>
      <c r="K745" s="1878">
        <v>45239</v>
      </c>
      <c r="L745" s="1876" t="s">
        <v>372</v>
      </c>
      <c r="M745" s="1878" t="s">
        <v>373</v>
      </c>
      <c r="N745" s="1876" t="s">
        <v>359</v>
      </c>
      <c r="O745" s="1880">
        <v>47067</v>
      </c>
      <c r="P745" s="1875" t="s">
        <v>360</v>
      </c>
      <c r="Q745" s="1875" t="s">
        <v>1253</v>
      </c>
      <c r="R745" s="1875" t="s">
        <v>1254</v>
      </c>
      <c r="S745" s="1876" t="s">
        <v>361</v>
      </c>
      <c r="T745" s="1879" t="s">
        <v>1255</v>
      </c>
      <c r="U745" s="1876" t="s">
        <v>360</v>
      </c>
      <c r="V745" s="1876" t="s">
        <v>377</v>
      </c>
      <c r="W745" s="1876" t="s">
        <v>360</v>
      </c>
      <c r="X745" s="1876" t="s">
        <v>378</v>
      </c>
      <c r="Y745" s="1876" t="s">
        <v>364</v>
      </c>
      <c r="Z745" s="1876" t="s">
        <v>154</v>
      </c>
      <c r="AA745" s="1876" t="s">
        <v>154</v>
      </c>
      <c r="AB745" s="1876" t="s">
        <v>154</v>
      </c>
      <c r="AC745" s="1876" t="s">
        <v>154</v>
      </c>
      <c r="AD745" s="1876" t="s">
        <v>154</v>
      </c>
      <c r="AE745" s="1876" t="s">
        <v>154</v>
      </c>
      <c r="AF745" s="1876" t="s">
        <v>359</v>
      </c>
      <c r="AG745" s="1875" t="s">
        <v>1027</v>
      </c>
      <c r="AH745" s="1876" t="s">
        <v>380</v>
      </c>
      <c r="AI745" s="1876" t="s">
        <v>240</v>
      </c>
      <c r="AJ745" s="1876" t="s">
        <v>367</v>
      </c>
      <c r="AK745" s="1875" t="s">
        <v>381</v>
      </c>
      <c r="AL745" s="1876" t="s">
        <v>360</v>
      </c>
      <c r="AM745" s="1875" t="s">
        <v>154</v>
      </c>
    </row>
    <row r="746" spans="1:39" ht="66">
      <c r="A746" s="1875" t="s">
        <v>351</v>
      </c>
      <c r="B746" s="1875" t="s">
        <v>1303</v>
      </c>
      <c r="C746" s="1875" t="s">
        <v>1024</v>
      </c>
      <c r="D746" s="1876" t="s">
        <v>154</v>
      </c>
      <c r="E746" s="1876" t="s">
        <v>371</v>
      </c>
      <c r="F746" s="1876" t="s">
        <v>355</v>
      </c>
      <c r="G746" s="1876" t="s">
        <v>356</v>
      </c>
      <c r="H746" s="1877">
        <v>4243.5708000000004</v>
      </c>
      <c r="I746" s="1877">
        <v>3850</v>
      </c>
      <c r="J746" s="1876" t="s">
        <v>357</v>
      </c>
      <c r="K746" s="1878">
        <v>45239</v>
      </c>
      <c r="L746" s="1876" t="s">
        <v>372</v>
      </c>
      <c r="M746" s="1878" t="s">
        <v>373</v>
      </c>
      <c r="N746" s="1876" t="s">
        <v>359</v>
      </c>
      <c r="O746" s="1880">
        <v>47067</v>
      </c>
      <c r="P746" s="1875" t="s">
        <v>360</v>
      </c>
      <c r="Q746" s="1875" t="s">
        <v>1280</v>
      </c>
      <c r="R746" s="1875" t="s">
        <v>1254</v>
      </c>
      <c r="S746" s="1876" t="s">
        <v>361</v>
      </c>
      <c r="T746" s="1879" t="s">
        <v>1255</v>
      </c>
      <c r="U746" s="1876" t="s">
        <v>360</v>
      </c>
      <c r="V746" s="1876" t="s">
        <v>377</v>
      </c>
      <c r="W746" s="1876" t="s">
        <v>360</v>
      </c>
      <c r="X746" s="1876" t="s">
        <v>378</v>
      </c>
      <c r="Y746" s="1876" t="s">
        <v>364</v>
      </c>
      <c r="Z746" s="1876" t="s">
        <v>154</v>
      </c>
      <c r="AA746" s="1876" t="s">
        <v>154</v>
      </c>
      <c r="AB746" s="1876" t="s">
        <v>154</v>
      </c>
      <c r="AC746" s="1876" t="s">
        <v>154</v>
      </c>
      <c r="AD746" s="1876" t="s">
        <v>154</v>
      </c>
      <c r="AE746" s="1876" t="s">
        <v>154</v>
      </c>
      <c r="AF746" s="1876" t="s">
        <v>359</v>
      </c>
      <c r="AG746" s="1875" t="s">
        <v>1027</v>
      </c>
      <c r="AH746" s="1876" t="s">
        <v>380</v>
      </c>
      <c r="AI746" s="1876" t="s">
        <v>240</v>
      </c>
      <c r="AJ746" s="1876" t="s">
        <v>367</v>
      </c>
      <c r="AK746" s="1875" t="s">
        <v>381</v>
      </c>
      <c r="AL746" s="1876" t="s">
        <v>360</v>
      </c>
      <c r="AM746" s="1875" t="s">
        <v>154</v>
      </c>
    </row>
    <row r="747" spans="1:39" ht="66">
      <c r="A747" s="1875" t="s">
        <v>351</v>
      </c>
      <c r="B747" s="1875" t="s">
        <v>1304</v>
      </c>
      <c r="C747" s="1875" t="s">
        <v>1024</v>
      </c>
      <c r="D747" s="1876" t="s">
        <v>154</v>
      </c>
      <c r="E747" s="1876" t="s">
        <v>371</v>
      </c>
      <c r="F747" s="1876" t="s">
        <v>355</v>
      </c>
      <c r="G747" s="1876" t="s">
        <v>356</v>
      </c>
      <c r="H747" s="1877">
        <v>4243.5708000000004</v>
      </c>
      <c r="I747" s="1877">
        <v>3850</v>
      </c>
      <c r="J747" s="1876" t="s">
        <v>357</v>
      </c>
      <c r="K747" s="1878">
        <v>45239</v>
      </c>
      <c r="L747" s="1876" t="s">
        <v>372</v>
      </c>
      <c r="M747" s="1878" t="s">
        <v>373</v>
      </c>
      <c r="N747" s="1876" t="s">
        <v>359</v>
      </c>
      <c r="O747" s="1880">
        <v>47067</v>
      </c>
      <c r="P747" s="1875" t="s">
        <v>360</v>
      </c>
      <c r="Q747" s="1875" t="s">
        <v>1280</v>
      </c>
      <c r="R747" s="1875" t="s">
        <v>1254</v>
      </c>
      <c r="S747" s="1876" t="s">
        <v>361</v>
      </c>
      <c r="T747" s="1879" t="s">
        <v>1255</v>
      </c>
      <c r="U747" s="1876" t="s">
        <v>360</v>
      </c>
      <c r="V747" s="1876" t="s">
        <v>377</v>
      </c>
      <c r="W747" s="1876" t="s">
        <v>360</v>
      </c>
      <c r="X747" s="1876" t="s">
        <v>378</v>
      </c>
      <c r="Y747" s="1876" t="s">
        <v>364</v>
      </c>
      <c r="Z747" s="1876" t="s">
        <v>154</v>
      </c>
      <c r="AA747" s="1876" t="s">
        <v>154</v>
      </c>
      <c r="AB747" s="1876" t="s">
        <v>154</v>
      </c>
      <c r="AC747" s="1876" t="s">
        <v>154</v>
      </c>
      <c r="AD747" s="1876" t="s">
        <v>154</v>
      </c>
      <c r="AE747" s="1876" t="s">
        <v>154</v>
      </c>
      <c r="AF747" s="1876" t="s">
        <v>359</v>
      </c>
      <c r="AG747" s="1875" t="s">
        <v>1027</v>
      </c>
      <c r="AH747" s="1876" t="s">
        <v>380</v>
      </c>
      <c r="AI747" s="1876" t="s">
        <v>240</v>
      </c>
      <c r="AJ747" s="1876" t="s">
        <v>367</v>
      </c>
      <c r="AK747" s="1875" t="s">
        <v>381</v>
      </c>
      <c r="AL747" s="1876" t="s">
        <v>360</v>
      </c>
      <c r="AM747" s="1875" t="s">
        <v>154</v>
      </c>
    </row>
    <row r="748" spans="1:39" ht="66">
      <c r="A748" s="1875" t="s">
        <v>351</v>
      </c>
      <c r="B748" s="1875" t="s">
        <v>1305</v>
      </c>
      <c r="C748" s="1875" t="s">
        <v>1024</v>
      </c>
      <c r="D748" s="1876" t="s">
        <v>154</v>
      </c>
      <c r="E748" s="1876" t="s">
        <v>371</v>
      </c>
      <c r="F748" s="1876" t="s">
        <v>355</v>
      </c>
      <c r="G748" s="1876" t="s">
        <v>356</v>
      </c>
      <c r="H748" s="1877">
        <v>1543.1166599999999</v>
      </c>
      <c r="I748" s="1877">
        <v>1400</v>
      </c>
      <c r="J748" s="1876" t="s">
        <v>357</v>
      </c>
      <c r="K748" s="1878">
        <v>45239</v>
      </c>
      <c r="L748" s="1876" t="s">
        <v>372</v>
      </c>
      <c r="M748" s="1878" t="s">
        <v>373</v>
      </c>
      <c r="N748" s="1876" t="s">
        <v>359</v>
      </c>
      <c r="O748" s="1880">
        <v>47067</v>
      </c>
      <c r="P748" s="1875" t="s">
        <v>360</v>
      </c>
      <c r="Q748" s="1875" t="s">
        <v>1263</v>
      </c>
      <c r="R748" s="1875" t="s">
        <v>1254</v>
      </c>
      <c r="S748" s="1876" t="s">
        <v>361</v>
      </c>
      <c r="T748" s="1879" t="s">
        <v>1255</v>
      </c>
      <c r="U748" s="1876" t="s">
        <v>360</v>
      </c>
      <c r="V748" s="1876" t="s">
        <v>377</v>
      </c>
      <c r="W748" s="1876" t="s">
        <v>360</v>
      </c>
      <c r="X748" s="1876" t="s">
        <v>378</v>
      </c>
      <c r="Y748" s="1876" t="s">
        <v>364</v>
      </c>
      <c r="Z748" s="1876" t="s">
        <v>154</v>
      </c>
      <c r="AA748" s="1876" t="s">
        <v>154</v>
      </c>
      <c r="AB748" s="1876" t="s">
        <v>154</v>
      </c>
      <c r="AC748" s="1876" t="s">
        <v>154</v>
      </c>
      <c r="AD748" s="1876" t="s">
        <v>154</v>
      </c>
      <c r="AE748" s="1876" t="s">
        <v>154</v>
      </c>
      <c r="AF748" s="1876" t="s">
        <v>359</v>
      </c>
      <c r="AG748" s="1875" t="s">
        <v>1027</v>
      </c>
      <c r="AH748" s="1876" t="s">
        <v>380</v>
      </c>
      <c r="AI748" s="1876" t="s">
        <v>240</v>
      </c>
      <c r="AJ748" s="1876" t="s">
        <v>367</v>
      </c>
      <c r="AK748" s="1875" t="s">
        <v>381</v>
      </c>
      <c r="AL748" s="1876" t="s">
        <v>360</v>
      </c>
      <c r="AM748" s="1875" t="s">
        <v>154</v>
      </c>
    </row>
    <row r="749" spans="1:39" ht="66">
      <c r="A749" s="1875" t="s">
        <v>351</v>
      </c>
      <c r="B749" s="1875" t="s">
        <v>1306</v>
      </c>
      <c r="C749" s="1875" t="s">
        <v>1024</v>
      </c>
      <c r="D749" s="1876" t="s">
        <v>154</v>
      </c>
      <c r="E749" s="1876" t="s">
        <v>371</v>
      </c>
      <c r="F749" s="1876" t="s">
        <v>355</v>
      </c>
      <c r="G749" s="1876" t="s">
        <v>356</v>
      </c>
      <c r="H749" s="1877">
        <v>385.77915999999999</v>
      </c>
      <c r="I749" s="1877">
        <v>350</v>
      </c>
      <c r="J749" s="1876" t="s">
        <v>357</v>
      </c>
      <c r="K749" s="1878">
        <v>45239</v>
      </c>
      <c r="L749" s="1876" t="s">
        <v>372</v>
      </c>
      <c r="M749" s="1878" t="s">
        <v>373</v>
      </c>
      <c r="N749" s="1876" t="s">
        <v>359</v>
      </c>
      <c r="O749" s="1880">
        <v>47067</v>
      </c>
      <c r="P749" s="1875" t="s">
        <v>360</v>
      </c>
      <c r="Q749" s="1875" t="s">
        <v>1257</v>
      </c>
      <c r="R749" s="1875" t="s">
        <v>1254</v>
      </c>
      <c r="S749" s="1876" t="s">
        <v>361</v>
      </c>
      <c r="T749" s="1879" t="s">
        <v>1255</v>
      </c>
      <c r="U749" s="1876" t="s">
        <v>360</v>
      </c>
      <c r="V749" s="1876" t="s">
        <v>377</v>
      </c>
      <c r="W749" s="1876" t="s">
        <v>360</v>
      </c>
      <c r="X749" s="1876" t="s">
        <v>378</v>
      </c>
      <c r="Y749" s="1876" t="s">
        <v>364</v>
      </c>
      <c r="Z749" s="1876" t="s">
        <v>154</v>
      </c>
      <c r="AA749" s="1876" t="s">
        <v>154</v>
      </c>
      <c r="AB749" s="1876" t="s">
        <v>154</v>
      </c>
      <c r="AC749" s="1876" t="s">
        <v>154</v>
      </c>
      <c r="AD749" s="1876" t="s">
        <v>154</v>
      </c>
      <c r="AE749" s="1876" t="s">
        <v>154</v>
      </c>
      <c r="AF749" s="1876" t="s">
        <v>359</v>
      </c>
      <c r="AG749" s="1875" t="s">
        <v>1027</v>
      </c>
      <c r="AH749" s="1876" t="s">
        <v>380</v>
      </c>
      <c r="AI749" s="1876" t="s">
        <v>240</v>
      </c>
      <c r="AJ749" s="1876" t="s">
        <v>367</v>
      </c>
      <c r="AK749" s="1875" t="s">
        <v>381</v>
      </c>
      <c r="AL749" s="1876" t="s">
        <v>360</v>
      </c>
      <c r="AM749" s="1875" t="s">
        <v>154</v>
      </c>
    </row>
    <row r="750" spans="1:39" ht="66">
      <c r="A750" s="1875" t="s">
        <v>351</v>
      </c>
      <c r="B750" s="1875" t="s">
        <v>1307</v>
      </c>
      <c r="C750" s="1875" t="s">
        <v>1024</v>
      </c>
      <c r="D750" s="1876" t="s">
        <v>154</v>
      </c>
      <c r="E750" s="1876" t="s">
        <v>371</v>
      </c>
      <c r="F750" s="1876" t="s">
        <v>355</v>
      </c>
      <c r="G750" s="1876" t="s">
        <v>356</v>
      </c>
      <c r="H750" s="1877">
        <v>26232.98314</v>
      </c>
      <c r="I750" s="1877">
        <v>23800</v>
      </c>
      <c r="J750" s="1876" t="s">
        <v>357</v>
      </c>
      <c r="K750" s="1878">
        <v>45239</v>
      </c>
      <c r="L750" s="1876" t="s">
        <v>372</v>
      </c>
      <c r="M750" s="1878" t="s">
        <v>373</v>
      </c>
      <c r="N750" s="1876" t="s">
        <v>359</v>
      </c>
      <c r="O750" s="1880">
        <v>47067</v>
      </c>
      <c r="P750" s="1875" t="s">
        <v>360</v>
      </c>
      <c r="Q750" s="1875" t="s">
        <v>1308</v>
      </c>
      <c r="R750" s="1875" t="s">
        <v>1254</v>
      </c>
      <c r="S750" s="1876" t="s">
        <v>361</v>
      </c>
      <c r="T750" s="1879" t="s">
        <v>1255</v>
      </c>
      <c r="U750" s="1876" t="s">
        <v>360</v>
      </c>
      <c r="V750" s="1876" t="s">
        <v>377</v>
      </c>
      <c r="W750" s="1876" t="s">
        <v>360</v>
      </c>
      <c r="X750" s="1876" t="s">
        <v>378</v>
      </c>
      <c r="Y750" s="1876" t="s">
        <v>364</v>
      </c>
      <c r="Z750" s="1876" t="s">
        <v>154</v>
      </c>
      <c r="AA750" s="1876" t="s">
        <v>154</v>
      </c>
      <c r="AB750" s="1876" t="s">
        <v>154</v>
      </c>
      <c r="AC750" s="1876" t="s">
        <v>154</v>
      </c>
      <c r="AD750" s="1876" t="s">
        <v>154</v>
      </c>
      <c r="AE750" s="1876" t="s">
        <v>154</v>
      </c>
      <c r="AF750" s="1876" t="s">
        <v>359</v>
      </c>
      <c r="AG750" s="1875" t="s">
        <v>1027</v>
      </c>
      <c r="AH750" s="1876" t="s">
        <v>380</v>
      </c>
      <c r="AI750" s="1876" t="s">
        <v>240</v>
      </c>
      <c r="AJ750" s="1876" t="s">
        <v>367</v>
      </c>
      <c r="AK750" s="1875" t="s">
        <v>381</v>
      </c>
      <c r="AL750" s="1876" t="s">
        <v>360</v>
      </c>
      <c r="AM750" s="1875" t="s">
        <v>154</v>
      </c>
    </row>
    <row r="751" spans="1:39" ht="66">
      <c r="A751" s="1875" t="s">
        <v>351</v>
      </c>
      <c r="B751" s="1875" t="s">
        <v>1309</v>
      </c>
      <c r="C751" s="1875" t="s">
        <v>1024</v>
      </c>
      <c r="D751" s="1876" t="s">
        <v>154</v>
      </c>
      <c r="E751" s="1876" t="s">
        <v>371</v>
      </c>
      <c r="F751" s="1876" t="s">
        <v>355</v>
      </c>
      <c r="G751" s="1876" t="s">
        <v>356</v>
      </c>
      <c r="H751" s="1877">
        <v>385.77915999999999</v>
      </c>
      <c r="I751" s="1877">
        <v>350</v>
      </c>
      <c r="J751" s="1876" t="s">
        <v>357</v>
      </c>
      <c r="K751" s="1878">
        <v>45239</v>
      </c>
      <c r="L751" s="1876" t="s">
        <v>372</v>
      </c>
      <c r="M751" s="1878" t="s">
        <v>373</v>
      </c>
      <c r="N751" s="1876" t="s">
        <v>359</v>
      </c>
      <c r="O751" s="1880">
        <v>47067</v>
      </c>
      <c r="P751" s="1875" t="s">
        <v>360</v>
      </c>
      <c r="Q751" s="1875" t="s">
        <v>1257</v>
      </c>
      <c r="R751" s="1875" t="s">
        <v>1254</v>
      </c>
      <c r="S751" s="1876" t="s">
        <v>361</v>
      </c>
      <c r="T751" s="1879" t="s">
        <v>1255</v>
      </c>
      <c r="U751" s="1876" t="s">
        <v>360</v>
      </c>
      <c r="V751" s="1876" t="s">
        <v>377</v>
      </c>
      <c r="W751" s="1876" t="s">
        <v>360</v>
      </c>
      <c r="X751" s="1876" t="s">
        <v>378</v>
      </c>
      <c r="Y751" s="1876" t="s">
        <v>364</v>
      </c>
      <c r="Z751" s="1876" t="s">
        <v>154</v>
      </c>
      <c r="AA751" s="1876" t="s">
        <v>154</v>
      </c>
      <c r="AB751" s="1876" t="s">
        <v>154</v>
      </c>
      <c r="AC751" s="1876" t="s">
        <v>154</v>
      </c>
      <c r="AD751" s="1876" t="s">
        <v>154</v>
      </c>
      <c r="AE751" s="1876" t="s">
        <v>154</v>
      </c>
      <c r="AF751" s="1876" t="s">
        <v>359</v>
      </c>
      <c r="AG751" s="1875" t="s">
        <v>1027</v>
      </c>
      <c r="AH751" s="1876" t="s">
        <v>380</v>
      </c>
      <c r="AI751" s="1876" t="s">
        <v>240</v>
      </c>
      <c r="AJ751" s="1876" t="s">
        <v>367</v>
      </c>
      <c r="AK751" s="1875" t="s">
        <v>381</v>
      </c>
      <c r="AL751" s="1876" t="s">
        <v>360</v>
      </c>
      <c r="AM751" s="1875" t="s">
        <v>154</v>
      </c>
    </row>
    <row r="752" spans="1:39" ht="66">
      <c r="A752" s="1875" t="s">
        <v>351</v>
      </c>
      <c r="B752" s="1875" t="s">
        <v>1310</v>
      </c>
      <c r="C752" s="1875" t="s">
        <v>1024</v>
      </c>
      <c r="D752" s="1876" t="s">
        <v>154</v>
      </c>
      <c r="E752" s="1876" t="s">
        <v>371</v>
      </c>
      <c r="F752" s="1876" t="s">
        <v>355</v>
      </c>
      <c r="G752" s="1876" t="s">
        <v>356</v>
      </c>
      <c r="H752" s="1877">
        <v>1543.1166599999999</v>
      </c>
      <c r="I752" s="1877">
        <v>1400</v>
      </c>
      <c r="J752" s="1876" t="s">
        <v>357</v>
      </c>
      <c r="K752" s="1878">
        <v>45239</v>
      </c>
      <c r="L752" s="1876" t="s">
        <v>372</v>
      </c>
      <c r="M752" s="1878" t="s">
        <v>373</v>
      </c>
      <c r="N752" s="1876" t="s">
        <v>359</v>
      </c>
      <c r="O752" s="1880">
        <v>47067</v>
      </c>
      <c r="P752" s="1875" t="s">
        <v>360</v>
      </c>
      <c r="Q752" s="1875" t="s">
        <v>1263</v>
      </c>
      <c r="R752" s="1875" t="s">
        <v>1254</v>
      </c>
      <c r="S752" s="1876" t="s">
        <v>361</v>
      </c>
      <c r="T752" s="1879" t="s">
        <v>1255</v>
      </c>
      <c r="U752" s="1876" t="s">
        <v>360</v>
      </c>
      <c r="V752" s="1876" t="s">
        <v>377</v>
      </c>
      <c r="W752" s="1876" t="s">
        <v>360</v>
      </c>
      <c r="X752" s="1876" t="s">
        <v>378</v>
      </c>
      <c r="Y752" s="1876" t="s">
        <v>364</v>
      </c>
      <c r="Z752" s="1876" t="s">
        <v>154</v>
      </c>
      <c r="AA752" s="1876" t="s">
        <v>154</v>
      </c>
      <c r="AB752" s="1876" t="s">
        <v>154</v>
      </c>
      <c r="AC752" s="1876" t="s">
        <v>154</v>
      </c>
      <c r="AD752" s="1876" t="s">
        <v>154</v>
      </c>
      <c r="AE752" s="1876" t="s">
        <v>154</v>
      </c>
      <c r="AF752" s="1876" t="s">
        <v>359</v>
      </c>
      <c r="AG752" s="1875" t="s">
        <v>1027</v>
      </c>
      <c r="AH752" s="1876" t="s">
        <v>380</v>
      </c>
      <c r="AI752" s="1876" t="s">
        <v>240</v>
      </c>
      <c r="AJ752" s="1876" t="s">
        <v>367</v>
      </c>
      <c r="AK752" s="1875" t="s">
        <v>381</v>
      </c>
      <c r="AL752" s="1876" t="s">
        <v>360</v>
      </c>
      <c r="AM752" s="1875" t="s">
        <v>154</v>
      </c>
    </row>
    <row r="753" spans="1:39" ht="66">
      <c r="A753" s="1875" t="s">
        <v>351</v>
      </c>
      <c r="B753" s="1875" t="s">
        <v>1311</v>
      </c>
      <c r="C753" s="1875" t="s">
        <v>1024</v>
      </c>
      <c r="D753" s="1876" t="s">
        <v>154</v>
      </c>
      <c r="E753" s="1876" t="s">
        <v>371</v>
      </c>
      <c r="F753" s="1876" t="s">
        <v>355</v>
      </c>
      <c r="G753" s="1876" t="s">
        <v>356</v>
      </c>
      <c r="H753" s="1877">
        <v>96830.570120000004</v>
      </c>
      <c r="I753" s="1877">
        <v>87850</v>
      </c>
      <c r="J753" s="1876" t="s">
        <v>357</v>
      </c>
      <c r="K753" s="1878">
        <v>45239</v>
      </c>
      <c r="L753" s="1876" t="s">
        <v>372</v>
      </c>
      <c r="M753" s="1878" t="s">
        <v>373</v>
      </c>
      <c r="N753" s="1876" t="s">
        <v>359</v>
      </c>
      <c r="O753" s="1880">
        <v>47067</v>
      </c>
      <c r="P753" s="1875" t="s">
        <v>360</v>
      </c>
      <c r="Q753" s="1875" t="s">
        <v>1312</v>
      </c>
      <c r="R753" s="1875" t="s">
        <v>1254</v>
      </c>
      <c r="S753" s="1876" t="s">
        <v>361</v>
      </c>
      <c r="T753" s="1879" t="s">
        <v>1255</v>
      </c>
      <c r="U753" s="1876" t="s">
        <v>360</v>
      </c>
      <c r="V753" s="1876" t="s">
        <v>377</v>
      </c>
      <c r="W753" s="1876" t="s">
        <v>360</v>
      </c>
      <c r="X753" s="1876" t="s">
        <v>378</v>
      </c>
      <c r="Y753" s="1876" t="s">
        <v>364</v>
      </c>
      <c r="Z753" s="1876" t="s">
        <v>154</v>
      </c>
      <c r="AA753" s="1876" t="s">
        <v>154</v>
      </c>
      <c r="AB753" s="1876" t="s">
        <v>154</v>
      </c>
      <c r="AC753" s="1876" t="s">
        <v>154</v>
      </c>
      <c r="AD753" s="1876" t="s">
        <v>154</v>
      </c>
      <c r="AE753" s="1876" t="s">
        <v>154</v>
      </c>
      <c r="AF753" s="1876" t="s">
        <v>359</v>
      </c>
      <c r="AG753" s="1875" t="s">
        <v>1027</v>
      </c>
      <c r="AH753" s="1876" t="s">
        <v>380</v>
      </c>
      <c r="AI753" s="1876" t="s">
        <v>240</v>
      </c>
      <c r="AJ753" s="1876" t="s">
        <v>367</v>
      </c>
      <c r="AK753" s="1875" t="s">
        <v>381</v>
      </c>
      <c r="AL753" s="1876" t="s">
        <v>360</v>
      </c>
      <c r="AM753" s="1875" t="s">
        <v>154</v>
      </c>
    </row>
    <row r="754" spans="1:39" ht="66">
      <c r="A754" s="1875" t="s">
        <v>351</v>
      </c>
      <c r="B754" s="1875" t="s">
        <v>1313</v>
      </c>
      <c r="C754" s="1875" t="s">
        <v>1024</v>
      </c>
      <c r="D754" s="1876" t="s">
        <v>154</v>
      </c>
      <c r="E754" s="1876" t="s">
        <v>371</v>
      </c>
      <c r="F754" s="1876" t="s">
        <v>355</v>
      </c>
      <c r="G754" s="1876" t="s">
        <v>356</v>
      </c>
      <c r="H754" s="1877">
        <v>6944.02495</v>
      </c>
      <c r="I754" s="1877">
        <v>6300</v>
      </c>
      <c r="J754" s="1876" t="s">
        <v>357</v>
      </c>
      <c r="K754" s="1878">
        <v>45239</v>
      </c>
      <c r="L754" s="1876" t="s">
        <v>372</v>
      </c>
      <c r="M754" s="1878" t="s">
        <v>373</v>
      </c>
      <c r="N754" s="1876" t="s">
        <v>359</v>
      </c>
      <c r="O754" s="1880">
        <v>47067</v>
      </c>
      <c r="P754" s="1875" t="s">
        <v>360</v>
      </c>
      <c r="Q754" s="1875" t="s">
        <v>1095</v>
      </c>
      <c r="R754" s="1875" t="s">
        <v>1254</v>
      </c>
      <c r="S754" s="1876" t="s">
        <v>361</v>
      </c>
      <c r="T754" s="1879" t="s">
        <v>1255</v>
      </c>
      <c r="U754" s="1876" t="s">
        <v>360</v>
      </c>
      <c r="V754" s="1876" t="s">
        <v>377</v>
      </c>
      <c r="W754" s="1876" t="s">
        <v>360</v>
      </c>
      <c r="X754" s="1876" t="s">
        <v>378</v>
      </c>
      <c r="Y754" s="1876" t="s">
        <v>364</v>
      </c>
      <c r="Z754" s="1876" t="s">
        <v>154</v>
      </c>
      <c r="AA754" s="1876" t="s">
        <v>154</v>
      </c>
      <c r="AB754" s="1876" t="s">
        <v>154</v>
      </c>
      <c r="AC754" s="1876" t="s">
        <v>154</v>
      </c>
      <c r="AD754" s="1876" t="s">
        <v>154</v>
      </c>
      <c r="AE754" s="1876" t="s">
        <v>154</v>
      </c>
      <c r="AF754" s="1876" t="s">
        <v>359</v>
      </c>
      <c r="AG754" s="1875" t="s">
        <v>1027</v>
      </c>
      <c r="AH754" s="1876" t="s">
        <v>380</v>
      </c>
      <c r="AI754" s="1876" t="s">
        <v>240</v>
      </c>
      <c r="AJ754" s="1876" t="s">
        <v>367</v>
      </c>
      <c r="AK754" s="1875" t="s">
        <v>381</v>
      </c>
      <c r="AL754" s="1876" t="s">
        <v>360</v>
      </c>
      <c r="AM754" s="1875" t="s">
        <v>154</v>
      </c>
    </row>
    <row r="755" spans="1:39" ht="66">
      <c r="A755" s="1875" t="s">
        <v>351</v>
      </c>
      <c r="B755" s="1875" t="s">
        <v>1314</v>
      </c>
      <c r="C755" s="1875" t="s">
        <v>1024</v>
      </c>
      <c r="D755" s="1876" t="s">
        <v>154</v>
      </c>
      <c r="E755" s="1876" t="s">
        <v>371</v>
      </c>
      <c r="F755" s="1876" t="s">
        <v>355</v>
      </c>
      <c r="G755" s="1876" t="s">
        <v>356</v>
      </c>
      <c r="H755" s="1877">
        <v>771.55832999999996</v>
      </c>
      <c r="I755" s="1877">
        <v>700</v>
      </c>
      <c r="J755" s="1876" t="s">
        <v>357</v>
      </c>
      <c r="K755" s="1878">
        <v>45239</v>
      </c>
      <c r="L755" s="1876" t="s">
        <v>372</v>
      </c>
      <c r="M755" s="1878" t="s">
        <v>373</v>
      </c>
      <c r="N755" s="1876" t="s">
        <v>359</v>
      </c>
      <c r="O755" s="1880">
        <v>47067</v>
      </c>
      <c r="P755" s="1875" t="s">
        <v>360</v>
      </c>
      <c r="Q755" s="1875" t="s">
        <v>1253</v>
      </c>
      <c r="R755" s="1875" t="s">
        <v>1254</v>
      </c>
      <c r="S755" s="1876" t="s">
        <v>361</v>
      </c>
      <c r="T755" s="1879" t="s">
        <v>1255</v>
      </c>
      <c r="U755" s="1876" t="s">
        <v>360</v>
      </c>
      <c r="V755" s="1876" t="s">
        <v>377</v>
      </c>
      <c r="W755" s="1876" t="s">
        <v>360</v>
      </c>
      <c r="X755" s="1876" t="s">
        <v>378</v>
      </c>
      <c r="Y755" s="1876" t="s">
        <v>364</v>
      </c>
      <c r="Z755" s="1876" t="s">
        <v>154</v>
      </c>
      <c r="AA755" s="1876" t="s">
        <v>154</v>
      </c>
      <c r="AB755" s="1876" t="s">
        <v>154</v>
      </c>
      <c r="AC755" s="1876" t="s">
        <v>154</v>
      </c>
      <c r="AD755" s="1876" t="s">
        <v>154</v>
      </c>
      <c r="AE755" s="1876" t="s">
        <v>154</v>
      </c>
      <c r="AF755" s="1876" t="s">
        <v>359</v>
      </c>
      <c r="AG755" s="1875" t="s">
        <v>1027</v>
      </c>
      <c r="AH755" s="1876" t="s">
        <v>380</v>
      </c>
      <c r="AI755" s="1876" t="s">
        <v>240</v>
      </c>
      <c r="AJ755" s="1876" t="s">
        <v>367</v>
      </c>
      <c r="AK755" s="1875" t="s">
        <v>381</v>
      </c>
      <c r="AL755" s="1876" t="s">
        <v>360</v>
      </c>
      <c r="AM755" s="1875" t="s">
        <v>154</v>
      </c>
    </row>
    <row r="756" spans="1:39" ht="66">
      <c r="A756" s="1875" t="s">
        <v>351</v>
      </c>
      <c r="B756" s="1875" t="s">
        <v>1315</v>
      </c>
      <c r="C756" s="1875" t="s">
        <v>1024</v>
      </c>
      <c r="D756" s="1876" t="s">
        <v>154</v>
      </c>
      <c r="E756" s="1876" t="s">
        <v>371</v>
      </c>
      <c r="F756" s="1876" t="s">
        <v>355</v>
      </c>
      <c r="G756" s="1876" t="s">
        <v>356</v>
      </c>
      <c r="H756" s="1877">
        <v>5015.1291300000003</v>
      </c>
      <c r="I756" s="1877">
        <v>4550</v>
      </c>
      <c r="J756" s="1876" t="s">
        <v>357</v>
      </c>
      <c r="K756" s="1878">
        <v>45239</v>
      </c>
      <c r="L756" s="1876" t="s">
        <v>372</v>
      </c>
      <c r="M756" s="1878" t="s">
        <v>373</v>
      </c>
      <c r="N756" s="1876" t="s">
        <v>359</v>
      </c>
      <c r="O756" s="1880">
        <v>47067</v>
      </c>
      <c r="P756" s="1875" t="s">
        <v>360</v>
      </c>
      <c r="Q756" s="1875" t="s">
        <v>1294</v>
      </c>
      <c r="R756" s="1875" t="s">
        <v>1254</v>
      </c>
      <c r="S756" s="1876" t="s">
        <v>361</v>
      </c>
      <c r="T756" s="1879" t="s">
        <v>1255</v>
      </c>
      <c r="U756" s="1876" t="s">
        <v>360</v>
      </c>
      <c r="V756" s="1876" t="s">
        <v>377</v>
      </c>
      <c r="W756" s="1876" t="s">
        <v>360</v>
      </c>
      <c r="X756" s="1876" t="s">
        <v>378</v>
      </c>
      <c r="Y756" s="1876" t="s">
        <v>364</v>
      </c>
      <c r="Z756" s="1876" t="s">
        <v>154</v>
      </c>
      <c r="AA756" s="1876" t="s">
        <v>154</v>
      </c>
      <c r="AB756" s="1876" t="s">
        <v>154</v>
      </c>
      <c r="AC756" s="1876" t="s">
        <v>154</v>
      </c>
      <c r="AD756" s="1876" t="s">
        <v>154</v>
      </c>
      <c r="AE756" s="1876" t="s">
        <v>154</v>
      </c>
      <c r="AF756" s="1876" t="s">
        <v>359</v>
      </c>
      <c r="AG756" s="1875" t="s">
        <v>1027</v>
      </c>
      <c r="AH756" s="1876" t="s">
        <v>380</v>
      </c>
      <c r="AI756" s="1876" t="s">
        <v>240</v>
      </c>
      <c r="AJ756" s="1876" t="s">
        <v>367</v>
      </c>
      <c r="AK756" s="1875" t="s">
        <v>381</v>
      </c>
      <c r="AL756" s="1876" t="s">
        <v>360</v>
      </c>
      <c r="AM756" s="1875" t="s">
        <v>154</v>
      </c>
    </row>
    <row r="757" spans="1:39" ht="66">
      <c r="A757" s="1875" t="s">
        <v>351</v>
      </c>
      <c r="B757" s="1875" t="s">
        <v>1316</v>
      </c>
      <c r="C757" s="1875" t="s">
        <v>1024</v>
      </c>
      <c r="D757" s="1876" t="s">
        <v>154</v>
      </c>
      <c r="E757" s="1876" t="s">
        <v>371</v>
      </c>
      <c r="F757" s="1876" t="s">
        <v>355</v>
      </c>
      <c r="G757" s="1876" t="s">
        <v>356</v>
      </c>
      <c r="H757" s="1877">
        <v>3857.7916399999999</v>
      </c>
      <c r="I757" s="1877">
        <v>3500</v>
      </c>
      <c r="J757" s="1876" t="s">
        <v>357</v>
      </c>
      <c r="K757" s="1878">
        <v>45239</v>
      </c>
      <c r="L757" s="1876" t="s">
        <v>372</v>
      </c>
      <c r="M757" s="1878" t="s">
        <v>373</v>
      </c>
      <c r="N757" s="1876" t="s">
        <v>359</v>
      </c>
      <c r="O757" s="1880">
        <v>47067</v>
      </c>
      <c r="P757" s="1875" t="s">
        <v>360</v>
      </c>
      <c r="Q757" s="1875" t="s">
        <v>499</v>
      </c>
      <c r="R757" s="1875" t="s">
        <v>1254</v>
      </c>
      <c r="S757" s="1876" t="s">
        <v>361</v>
      </c>
      <c r="T757" s="1879" t="s">
        <v>1255</v>
      </c>
      <c r="U757" s="1876" t="s">
        <v>360</v>
      </c>
      <c r="V757" s="1876" t="s">
        <v>377</v>
      </c>
      <c r="W757" s="1876" t="s">
        <v>360</v>
      </c>
      <c r="X757" s="1876" t="s">
        <v>378</v>
      </c>
      <c r="Y757" s="1876" t="s">
        <v>364</v>
      </c>
      <c r="Z757" s="1876" t="s">
        <v>154</v>
      </c>
      <c r="AA757" s="1876" t="s">
        <v>154</v>
      </c>
      <c r="AB757" s="1876" t="s">
        <v>154</v>
      </c>
      <c r="AC757" s="1876" t="s">
        <v>154</v>
      </c>
      <c r="AD757" s="1876" t="s">
        <v>154</v>
      </c>
      <c r="AE757" s="1876" t="s">
        <v>154</v>
      </c>
      <c r="AF757" s="1876" t="s">
        <v>359</v>
      </c>
      <c r="AG757" s="1875" t="s">
        <v>1027</v>
      </c>
      <c r="AH757" s="1876" t="s">
        <v>380</v>
      </c>
      <c r="AI757" s="1876" t="s">
        <v>240</v>
      </c>
      <c r="AJ757" s="1876" t="s">
        <v>367</v>
      </c>
      <c r="AK757" s="1875" t="s">
        <v>381</v>
      </c>
      <c r="AL757" s="1876" t="s">
        <v>360</v>
      </c>
      <c r="AM757" s="1875" t="s">
        <v>154</v>
      </c>
    </row>
    <row r="758" spans="1:39" ht="66">
      <c r="A758" s="1875" t="s">
        <v>351</v>
      </c>
      <c r="B758" s="1875" t="s">
        <v>1317</v>
      </c>
      <c r="C758" s="1875" t="s">
        <v>1024</v>
      </c>
      <c r="D758" s="1876" t="s">
        <v>154</v>
      </c>
      <c r="E758" s="1876" t="s">
        <v>371</v>
      </c>
      <c r="F758" s="1876" t="s">
        <v>355</v>
      </c>
      <c r="G758" s="1876" t="s">
        <v>356</v>
      </c>
      <c r="H758" s="1877">
        <v>771.55832999999996</v>
      </c>
      <c r="I758" s="1877">
        <v>700</v>
      </c>
      <c r="J758" s="1876" t="s">
        <v>357</v>
      </c>
      <c r="K758" s="1878">
        <v>45239</v>
      </c>
      <c r="L758" s="1876" t="s">
        <v>372</v>
      </c>
      <c r="M758" s="1878" t="s">
        <v>373</v>
      </c>
      <c r="N758" s="1876" t="s">
        <v>359</v>
      </c>
      <c r="O758" s="1880">
        <v>47067</v>
      </c>
      <c r="P758" s="1875" t="s">
        <v>360</v>
      </c>
      <c r="Q758" s="1875" t="s">
        <v>1253</v>
      </c>
      <c r="R758" s="1875" t="s">
        <v>1254</v>
      </c>
      <c r="S758" s="1876" t="s">
        <v>361</v>
      </c>
      <c r="T758" s="1879" t="s">
        <v>1255</v>
      </c>
      <c r="U758" s="1876" t="s">
        <v>360</v>
      </c>
      <c r="V758" s="1876" t="s">
        <v>377</v>
      </c>
      <c r="W758" s="1876" t="s">
        <v>360</v>
      </c>
      <c r="X758" s="1876" t="s">
        <v>378</v>
      </c>
      <c r="Y758" s="1876" t="s">
        <v>364</v>
      </c>
      <c r="Z758" s="1876" t="s">
        <v>154</v>
      </c>
      <c r="AA758" s="1876" t="s">
        <v>154</v>
      </c>
      <c r="AB758" s="1876" t="s">
        <v>154</v>
      </c>
      <c r="AC758" s="1876" t="s">
        <v>154</v>
      </c>
      <c r="AD758" s="1876" t="s">
        <v>154</v>
      </c>
      <c r="AE758" s="1876" t="s">
        <v>154</v>
      </c>
      <c r="AF758" s="1876" t="s">
        <v>359</v>
      </c>
      <c r="AG758" s="1875" t="s">
        <v>1027</v>
      </c>
      <c r="AH758" s="1876" t="s">
        <v>380</v>
      </c>
      <c r="AI758" s="1876" t="s">
        <v>240</v>
      </c>
      <c r="AJ758" s="1876" t="s">
        <v>367</v>
      </c>
      <c r="AK758" s="1875" t="s">
        <v>381</v>
      </c>
      <c r="AL758" s="1876" t="s">
        <v>360</v>
      </c>
      <c r="AM758" s="1875" t="s">
        <v>154</v>
      </c>
    </row>
    <row r="759" spans="1:39" ht="66">
      <c r="A759" s="1875" t="s">
        <v>351</v>
      </c>
      <c r="B759" s="1875" t="s">
        <v>1318</v>
      </c>
      <c r="C759" s="1875" t="s">
        <v>1024</v>
      </c>
      <c r="D759" s="1876" t="s">
        <v>154</v>
      </c>
      <c r="E759" s="1876" t="s">
        <v>371</v>
      </c>
      <c r="F759" s="1876" t="s">
        <v>355</v>
      </c>
      <c r="G759" s="1876" t="s">
        <v>356</v>
      </c>
      <c r="H759" s="1877">
        <v>3472.0124700000001</v>
      </c>
      <c r="I759" s="1877">
        <v>3150</v>
      </c>
      <c r="J759" s="1876" t="s">
        <v>357</v>
      </c>
      <c r="K759" s="1878">
        <v>45239</v>
      </c>
      <c r="L759" s="1876" t="s">
        <v>372</v>
      </c>
      <c r="M759" s="1878" t="s">
        <v>373</v>
      </c>
      <c r="N759" s="1876" t="s">
        <v>359</v>
      </c>
      <c r="O759" s="1880">
        <v>47067</v>
      </c>
      <c r="P759" s="1875" t="s">
        <v>360</v>
      </c>
      <c r="Q759" s="1875" t="s">
        <v>1319</v>
      </c>
      <c r="R759" s="1875" t="s">
        <v>1254</v>
      </c>
      <c r="S759" s="1876" t="s">
        <v>361</v>
      </c>
      <c r="T759" s="1879" t="s">
        <v>1255</v>
      </c>
      <c r="U759" s="1876" t="s">
        <v>360</v>
      </c>
      <c r="V759" s="1876" t="s">
        <v>377</v>
      </c>
      <c r="W759" s="1876" t="s">
        <v>360</v>
      </c>
      <c r="X759" s="1876" t="s">
        <v>378</v>
      </c>
      <c r="Y759" s="1876" t="s">
        <v>364</v>
      </c>
      <c r="Z759" s="1876" t="s">
        <v>154</v>
      </c>
      <c r="AA759" s="1876" t="s">
        <v>154</v>
      </c>
      <c r="AB759" s="1876" t="s">
        <v>154</v>
      </c>
      <c r="AC759" s="1876" t="s">
        <v>154</v>
      </c>
      <c r="AD759" s="1876" t="s">
        <v>154</v>
      </c>
      <c r="AE759" s="1876" t="s">
        <v>154</v>
      </c>
      <c r="AF759" s="1876" t="s">
        <v>359</v>
      </c>
      <c r="AG759" s="1875" t="s">
        <v>1027</v>
      </c>
      <c r="AH759" s="1876" t="s">
        <v>380</v>
      </c>
      <c r="AI759" s="1876" t="s">
        <v>240</v>
      </c>
      <c r="AJ759" s="1876" t="s">
        <v>367</v>
      </c>
      <c r="AK759" s="1875" t="s">
        <v>381</v>
      </c>
      <c r="AL759" s="1876" t="s">
        <v>360</v>
      </c>
      <c r="AM759" s="1875" t="s">
        <v>154</v>
      </c>
    </row>
    <row r="760" spans="1:39" ht="66">
      <c r="A760" s="1875" t="s">
        <v>351</v>
      </c>
      <c r="B760" s="1875" t="s">
        <v>1320</v>
      </c>
      <c r="C760" s="1875" t="s">
        <v>1024</v>
      </c>
      <c r="D760" s="1876" t="s">
        <v>154</v>
      </c>
      <c r="E760" s="1876" t="s">
        <v>371</v>
      </c>
      <c r="F760" s="1876" t="s">
        <v>355</v>
      </c>
      <c r="G760" s="1876" t="s">
        <v>356</v>
      </c>
      <c r="H760" s="1877">
        <v>385.77915999999999</v>
      </c>
      <c r="I760" s="1877">
        <v>350</v>
      </c>
      <c r="J760" s="1876" t="s">
        <v>357</v>
      </c>
      <c r="K760" s="1878">
        <v>45239</v>
      </c>
      <c r="L760" s="1876" t="s">
        <v>372</v>
      </c>
      <c r="M760" s="1878" t="s">
        <v>373</v>
      </c>
      <c r="N760" s="1876" t="s">
        <v>359</v>
      </c>
      <c r="O760" s="1880">
        <v>47067</v>
      </c>
      <c r="P760" s="1875" t="s">
        <v>360</v>
      </c>
      <c r="Q760" s="1875" t="s">
        <v>1257</v>
      </c>
      <c r="R760" s="1875" t="s">
        <v>1254</v>
      </c>
      <c r="S760" s="1876" t="s">
        <v>361</v>
      </c>
      <c r="T760" s="1879" t="s">
        <v>1255</v>
      </c>
      <c r="U760" s="1876" t="s">
        <v>360</v>
      </c>
      <c r="V760" s="1876" t="s">
        <v>377</v>
      </c>
      <c r="W760" s="1876" t="s">
        <v>360</v>
      </c>
      <c r="X760" s="1876" t="s">
        <v>378</v>
      </c>
      <c r="Y760" s="1876" t="s">
        <v>364</v>
      </c>
      <c r="Z760" s="1876" t="s">
        <v>154</v>
      </c>
      <c r="AA760" s="1876" t="s">
        <v>154</v>
      </c>
      <c r="AB760" s="1876" t="s">
        <v>154</v>
      </c>
      <c r="AC760" s="1876" t="s">
        <v>154</v>
      </c>
      <c r="AD760" s="1876" t="s">
        <v>154</v>
      </c>
      <c r="AE760" s="1876" t="s">
        <v>154</v>
      </c>
      <c r="AF760" s="1876" t="s">
        <v>359</v>
      </c>
      <c r="AG760" s="1875" t="s">
        <v>1027</v>
      </c>
      <c r="AH760" s="1876" t="s">
        <v>380</v>
      </c>
      <c r="AI760" s="1876" t="s">
        <v>240</v>
      </c>
      <c r="AJ760" s="1876" t="s">
        <v>367</v>
      </c>
      <c r="AK760" s="1875" t="s">
        <v>381</v>
      </c>
      <c r="AL760" s="1876" t="s">
        <v>360</v>
      </c>
      <c r="AM760" s="1875" t="s">
        <v>154</v>
      </c>
    </row>
    <row r="761" spans="1:39" ht="66">
      <c r="A761" s="1875" t="s">
        <v>351</v>
      </c>
      <c r="B761" s="1875" t="s">
        <v>1321</v>
      </c>
      <c r="C761" s="1875" t="s">
        <v>1024</v>
      </c>
      <c r="D761" s="1876" t="s">
        <v>154</v>
      </c>
      <c r="E761" s="1876" t="s">
        <v>371</v>
      </c>
      <c r="F761" s="1876" t="s">
        <v>355</v>
      </c>
      <c r="G761" s="1876" t="s">
        <v>356</v>
      </c>
      <c r="H761" s="1877">
        <v>385.77915999999999</v>
      </c>
      <c r="I761" s="1877">
        <v>350</v>
      </c>
      <c r="J761" s="1876" t="s">
        <v>357</v>
      </c>
      <c r="K761" s="1878">
        <v>45239</v>
      </c>
      <c r="L761" s="1876" t="s">
        <v>372</v>
      </c>
      <c r="M761" s="1878" t="s">
        <v>373</v>
      </c>
      <c r="N761" s="1876" t="s">
        <v>359</v>
      </c>
      <c r="O761" s="1880">
        <v>47067</v>
      </c>
      <c r="P761" s="1875" t="s">
        <v>360</v>
      </c>
      <c r="Q761" s="1875" t="s">
        <v>1257</v>
      </c>
      <c r="R761" s="1875" t="s">
        <v>1254</v>
      </c>
      <c r="S761" s="1876" t="s">
        <v>361</v>
      </c>
      <c r="T761" s="1879" t="s">
        <v>1255</v>
      </c>
      <c r="U761" s="1876" t="s">
        <v>360</v>
      </c>
      <c r="V761" s="1876" t="s">
        <v>377</v>
      </c>
      <c r="W761" s="1876" t="s">
        <v>360</v>
      </c>
      <c r="X761" s="1876" t="s">
        <v>378</v>
      </c>
      <c r="Y761" s="1876" t="s">
        <v>364</v>
      </c>
      <c r="Z761" s="1876" t="s">
        <v>154</v>
      </c>
      <c r="AA761" s="1876" t="s">
        <v>154</v>
      </c>
      <c r="AB761" s="1876" t="s">
        <v>154</v>
      </c>
      <c r="AC761" s="1876" t="s">
        <v>154</v>
      </c>
      <c r="AD761" s="1876" t="s">
        <v>154</v>
      </c>
      <c r="AE761" s="1876" t="s">
        <v>154</v>
      </c>
      <c r="AF761" s="1876" t="s">
        <v>359</v>
      </c>
      <c r="AG761" s="1875" t="s">
        <v>1027</v>
      </c>
      <c r="AH761" s="1876" t="s">
        <v>380</v>
      </c>
      <c r="AI761" s="1876" t="s">
        <v>240</v>
      </c>
      <c r="AJ761" s="1876" t="s">
        <v>367</v>
      </c>
      <c r="AK761" s="1875" t="s">
        <v>381</v>
      </c>
      <c r="AL761" s="1876" t="s">
        <v>360</v>
      </c>
      <c r="AM761" s="1875" t="s">
        <v>154</v>
      </c>
    </row>
    <row r="762" spans="1:39" ht="66">
      <c r="A762" s="1875" t="s">
        <v>351</v>
      </c>
      <c r="B762" s="1875" t="s">
        <v>1322</v>
      </c>
      <c r="C762" s="1875" t="s">
        <v>1024</v>
      </c>
      <c r="D762" s="1876" t="s">
        <v>154</v>
      </c>
      <c r="E762" s="1876" t="s">
        <v>371</v>
      </c>
      <c r="F762" s="1876" t="s">
        <v>355</v>
      </c>
      <c r="G762" s="1876" t="s">
        <v>356</v>
      </c>
      <c r="H762" s="1877">
        <v>771.55832999999996</v>
      </c>
      <c r="I762" s="1877">
        <v>700</v>
      </c>
      <c r="J762" s="1876" t="s">
        <v>357</v>
      </c>
      <c r="K762" s="1878">
        <v>45239</v>
      </c>
      <c r="L762" s="1876" t="s">
        <v>372</v>
      </c>
      <c r="M762" s="1878" t="s">
        <v>373</v>
      </c>
      <c r="N762" s="1876" t="s">
        <v>359</v>
      </c>
      <c r="O762" s="1880">
        <v>47067</v>
      </c>
      <c r="P762" s="1875" t="s">
        <v>360</v>
      </c>
      <c r="Q762" s="1875" t="s">
        <v>1253</v>
      </c>
      <c r="R762" s="1875" t="s">
        <v>1254</v>
      </c>
      <c r="S762" s="1876" t="s">
        <v>361</v>
      </c>
      <c r="T762" s="1879" t="s">
        <v>1255</v>
      </c>
      <c r="U762" s="1876" t="s">
        <v>360</v>
      </c>
      <c r="V762" s="1876" t="s">
        <v>377</v>
      </c>
      <c r="W762" s="1876" t="s">
        <v>360</v>
      </c>
      <c r="X762" s="1876" t="s">
        <v>378</v>
      </c>
      <c r="Y762" s="1876" t="s">
        <v>364</v>
      </c>
      <c r="Z762" s="1876" t="s">
        <v>154</v>
      </c>
      <c r="AA762" s="1876" t="s">
        <v>154</v>
      </c>
      <c r="AB762" s="1876" t="s">
        <v>154</v>
      </c>
      <c r="AC762" s="1876" t="s">
        <v>154</v>
      </c>
      <c r="AD762" s="1876" t="s">
        <v>154</v>
      </c>
      <c r="AE762" s="1876" t="s">
        <v>154</v>
      </c>
      <c r="AF762" s="1876" t="s">
        <v>359</v>
      </c>
      <c r="AG762" s="1875" t="s">
        <v>1027</v>
      </c>
      <c r="AH762" s="1876" t="s">
        <v>380</v>
      </c>
      <c r="AI762" s="1876" t="s">
        <v>240</v>
      </c>
      <c r="AJ762" s="1876" t="s">
        <v>367</v>
      </c>
      <c r="AK762" s="1875" t="s">
        <v>381</v>
      </c>
      <c r="AL762" s="1876" t="s">
        <v>360</v>
      </c>
      <c r="AM762" s="1875" t="s">
        <v>154</v>
      </c>
    </row>
    <row r="763" spans="1:39" ht="66">
      <c r="A763" s="1875" t="s">
        <v>351</v>
      </c>
      <c r="B763" s="1875" t="s">
        <v>1323</v>
      </c>
      <c r="C763" s="1875" t="s">
        <v>1024</v>
      </c>
      <c r="D763" s="1876" t="s">
        <v>154</v>
      </c>
      <c r="E763" s="1876" t="s">
        <v>371</v>
      </c>
      <c r="F763" s="1876" t="s">
        <v>355</v>
      </c>
      <c r="G763" s="1876" t="s">
        <v>356</v>
      </c>
      <c r="H763" s="1877">
        <v>385.77915999999999</v>
      </c>
      <c r="I763" s="1877">
        <v>350</v>
      </c>
      <c r="J763" s="1876" t="s">
        <v>357</v>
      </c>
      <c r="K763" s="1878">
        <v>45239</v>
      </c>
      <c r="L763" s="1876" t="s">
        <v>372</v>
      </c>
      <c r="M763" s="1878" t="s">
        <v>373</v>
      </c>
      <c r="N763" s="1876" t="s">
        <v>359</v>
      </c>
      <c r="O763" s="1880">
        <v>47067</v>
      </c>
      <c r="P763" s="1875" t="s">
        <v>360</v>
      </c>
      <c r="Q763" s="1875" t="s">
        <v>1257</v>
      </c>
      <c r="R763" s="1875" t="s">
        <v>1254</v>
      </c>
      <c r="S763" s="1876" t="s">
        <v>361</v>
      </c>
      <c r="T763" s="1879" t="s">
        <v>1255</v>
      </c>
      <c r="U763" s="1876" t="s">
        <v>360</v>
      </c>
      <c r="V763" s="1876" t="s">
        <v>377</v>
      </c>
      <c r="W763" s="1876" t="s">
        <v>360</v>
      </c>
      <c r="X763" s="1876" t="s">
        <v>378</v>
      </c>
      <c r="Y763" s="1876" t="s">
        <v>364</v>
      </c>
      <c r="Z763" s="1876" t="s">
        <v>154</v>
      </c>
      <c r="AA763" s="1876" t="s">
        <v>154</v>
      </c>
      <c r="AB763" s="1876" t="s">
        <v>154</v>
      </c>
      <c r="AC763" s="1876" t="s">
        <v>154</v>
      </c>
      <c r="AD763" s="1876" t="s">
        <v>154</v>
      </c>
      <c r="AE763" s="1876" t="s">
        <v>154</v>
      </c>
      <c r="AF763" s="1876" t="s">
        <v>359</v>
      </c>
      <c r="AG763" s="1875" t="s">
        <v>1027</v>
      </c>
      <c r="AH763" s="1876" t="s">
        <v>380</v>
      </c>
      <c r="AI763" s="1876" t="s">
        <v>240</v>
      </c>
      <c r="AJ763" s="1876" t="s">
        <v>367</v>
      </c>
      <c r="AK763" s="1875" t="s">
        <v>381</v>
      </c>
      <c r="AL763" s="1876" t="s">
        <v>360</v>
      </c>
      <c r="AM763" s="1875" t="s">
        <v>154</v>
      </c>
    </row>
    <row r="764" spans="1:39" ht="66">
      <c r="A764" s="1875" t="s">
        <v>351</v>
      </c>
      <c r="B764" s="1875" t="s">
        <v>1324</v>
      </c>
      <c r="C764" s="1875" t="s">
        <v>1024</v>
      </c>
      <c r="D764" s="1876" t="s">
        <v>154</v>
      </c>
      <c r="E764" s="1876" t="s">
        <v>371</v>
      </c>
      <c r="F764" s="1876" t="s">
        <v>355</v>
      </c>
      <c r="G764" s="1876" t="s">
        <v>356</v>
      </c>
      <c r="H764" s="1877">
        <v>771.55832999999996</v>
      </c>
      <c r="I764" s="1877">
        <v>700</v>
      </c>
      <c r="J764" s="1876" t="s">
        <v>357</v>
      </c>
      <c r="K764" s="1878">
        <v>45239</v>
      </c>
      <c r="L764" s="1876" t="s">
        <v>372</v>
      </c>
      <c r="M764" s="1878" t="s">
        <v>373</v>
      </c>
      <c r="N764" s="1876" t="s">
        <v>359</v>
      </c>
      <c r="O764" s="1880">
        <v>47067</v>
      </c>
      <c r="P764" s="1875" t="s">
        <v>360</v>
      </c>
      <c r="Q764" s="1875" t="s">
        <v>1253</v>
      </c>
      <c r="R764" s="1875" t="s">
        <v>1254</v>
      </c>
      <c r="S764" s="1876" t="s">
        <v>361</v>
      </c>
      <c r="T764" s="1879" t="s">
        <v>1255</v>
      </c>
      <c r="U764" s="1876" t="s">
        <v>360</v>
      </c>
      <c r="V764" s="1876" t="s">
        <v>377</v>
      </c>
      <c r="W764" s="1876" t="s">
        <v>360</v>
      </c>
      <c r="X764" s="1876" t="s">
        <v>378</v>
      </c>
      <c r="Y764" s="1876" t="s">
        <v>364</v>
      </c>
      <c r="Z764" s="1876" t="s">
        <v>154</v>
      </c>
      <c r="AA764" s="1876" t="s">
        <v>154</v>
      </c>
      <c r="AB764" s="1876" t="s">
        <v>154</v>
      </c>
      <c r="AC764" s="1876" t="s">
        <v>154</v>
      </c>
      <c r="AD764" s="1876" t="s">
        <v>154</v>
      </c>
      <c r="AE764" s="1876" t="s">
        <v>154</v>
      </c>
      <c r="AF764" s="1876" t="s">
        <v>359</v>
      </c>
      <c r="AG764" s="1875" t="s">
        <v>1027</v>
      </c>
      <c r="AH764" s="1876" t="s">
        <v>380</v>
      </c>
      <c r="AI764" s="1876" t="s">
        <v>240</v>
      </c>
      <c r="AJ764" s="1876" t="s">
        <v>367</v>
      </c>
      <c r="AK764" s="1875" t="s">
        <v>381</v>
      </c>
      <c r="AL764" s="1876" t="s">
        <v>360</v>
      </c>
      <c r="AM764" s="1875" t="s">
        <v>154</v>
      </c>
    </row>
    <row r="765" spans="1:39" ht="66">
      <c r="A765" s="1875" t="s">
        <v>351</v>
      </c>
      <c r="B765" s="1875" t="s">
        <v>1325</v>
      </c>
      <c r="C765" s="1875" t="s">
        <v>1024</v>
      </c>
      <c r="D765" s="1876" t="s">
        <v>154</v>
      </c>
      <c r="E765" s="1876" t="s">
        <v>371</v>
      </c>
      <c r="F765" s="1876" t="s">
        <v>355</v>
      </c>
      <c r="G765" s="1876" t="s">
        <v>356</v>
      </c>
      <c r="H765" s="1877">
        <v>2314.6749799999998</v>
      </c>
      <c r="I765" s="1877">
        <v>2100</v>
      </c>
      <c r="J765" s="1876" t="s">
        <v>357</v>
      </c>
      <c r="K765" s="1878">
        <v>45239</v>
      </c>
      <c r="L765" s="1876" t="s">
        <v>372</v>
      </c>
      <c r="M765" s="1878" t="s">
        <v>373</v>
      </c>
      <c r="N765" s="1876" t="s">
        <v>359</v>
      </c>
      <c r="O765" s="1880">
        <v>47067</v>
      </c>
      <c r="P765" s="1875" t="s">
        <v>360</v>
      </c>
      <c r="Q765" s="1875" t="s">
        <v>604</v>
      </c>
      <c r="R765" s="1875" t="s">
        <v>1254</v>
      </c>
      <c r="S765" s="1876" t="s">
        <v>361</v>
      </c>
      <c r="T765" s="1879" t="s">
        <v>1255</v>
      </c>
      <c r="U765" s="1876" t="s">
        <v>360</v>
      </c>
      <c r="V765" s="1876" t="s">
        <v>377</v>
      </c>
      <c r="W765" s="1876" t="s">
        <v>360</v>
      </c>
      <c r="X765" s="1876" t="s">
        <v>378</v>
      </c>
      <c r="Y765" s="1876" t="s">
        <v>364</v>
      </c>
      <c r="Z765" s="1876" t="s">
        <v>154</v>
      </c>
      <c r="AA765" s="1876" t="s">
        <v>154</v>
      </c>
      <c r="AB765" s="1876" t="s">
        <v>154</v>
      </c>
      <c r="AC765" s="1876" t="s">
        <v>154</v>
      </c>
      <c r="AD765" s="1876" t="s">
        <v>154</v>
      </c>
      <c r="AE765" s="1876" t="s">
        <v>154</v>
      </c>
      <c r="AF765" s="1876" t="s">
        <v>359</v>
      </c>
      <c r="AG765" s="1875" t="s">
        <v>1027</v>
      </c>
      <c r="AH765" s="1876" t="s">
        <v>380</v>
      </c>
      <c r="AI765" s="1876" t="s">
        <v>240</v>
      </c>
      <c r="AJ765" s="1876" t="s">
        <v>367</v>
      </c>
      <c r="AK765" s="1875" t="s">
        <v>381</v>
      </c>
      <c r="AL765" s="1876" t="s">
        <v>360</v>
      </c>
      <c r="AM765" s="1875" t="s">
        <v>154</v>
      </c>
    </row>
    <row r="766" spans="1:39" ht="66">
      <c r="A766" s="1875" t="s">
        <v>351</v>
      </c>
      <c r="B766" s="1875" t="s">
        <v>1326</v>
      </c>
      <c r="C766" s="1875" t="s">
        <v>1024</v>
      </c>
      <c r="D766" s="1876" t="s">
        <v>154</v>
      </c>
      <c r="E766" s="1876" t="s">
        <v>371</v>
      </c>
      <c r="F766" s="1876" t="s">
        <v>355</v>
      </c>
      <c r="G766" s="1876" t="s">
        <v>356</v>
      </c>
      <c r="H766" s="1877">
        <v>3472.0124700000001</v>
      </c>
      <c r="I766" s="1877">
        <v>3150</v>
      </c>
      <c r="J766" s="1876" t="s">
        <v>357</v>
      </c>
      <c r="K766" s="1878">
        <v>45239</v>
      </c>
      <c r="L766" s="1876" t="s">
        <v>372</v>
      </c>
      <c r="M766" s="1878" t="s">
        <v>373</v>
      </c>
      <c r="N766" s="1876" t="s">
        <v>359</v>
      </c>
      <c r="O766" s="1880">
        <v>47067</v>
      </c>
      <c r="P766" s="1875" t="s">
        <v>360</v>
      </c>
      <c r="Q766" s="1875" t="s">
        <v>1319</v>
      </c>
      <c r="R766" s="1875" t="s">
        <v>1254</v>
      </c>
      <c r="S766" s="1876" t="s">
        <v>361</v>
      </c>
      <c r="T766" s="1879" t="s">
        <v>1255</v>
      </c>
      <c r="U766" s="1876" t="s">
        <v>360</v>
      </c>
      <c r="V766" s="1876" t="s">
        <v>377</v>
      </c>
      <c r="W766" s="1876" t="s">
        <v>360</v>
      </c>
      <c r="X766" s="1876" t="s">
        <v>378</v>
      </c>
      <c r="Y766" s="1876" t="s">
        <v>364</v>
      </c>
      <c r="Z766" s="1876" t="s">
        <v>154</v>
      </c>
      <c r="AA766" s="1876" t="s">
        <v>154</v>
      </c>
      <c r="AB766" s="1876" t="s">
        <v>154</v>
      </c>
      <c r="AC766" s="1876" t="s">
        <v>154</v>
      </c>
      <c r="AD766" s="1876" t="s">
        <v>154</v>
      </c>
      <c r="AE766" s="1876" t="s">
        <v>154</v>
      </c>
      <c r="AF766" s="1876" t="s">
        <v>359</v>
      </c>
      <c r="AG766" s="1875" t="s">
        <v>1027</v>
      </c>
      <c r="AH766" s="1876" t="s">
        <v>380</v>
      </c>
      <c r="AI766" s="1876" t="s">
        <v>240</v>
      </c>
      <c r="AJ766" s="1876" t="s">
        <v>367</v>
      </c>
      <c r="AK766" s="1875" t="s">
        <v>381</v>
      </c>
      <c r="AL766" s="1876" t="s">
        <v>360</v>
      </c>
      <c r="AM766" s="1875" t="s">
        <v>154</v>
      </c>
    </row>
    <row r="767" spans="1:39" ht="66">
      <c r="A767" s="1875" t="s">
        <v>351</v>
      </c>
      <c r="B767" s="1875" t="s">
        <v>1327</v>
      </c>
      <c r="C767" s="1875" t="s">
        <v>1024</v>
      </c>
      <c r="D767" s="1876" t="s">
        <v>154</v>
      </c>
      <c r="E767" s="1876" t="s">
        <v>371</v>
      </c>
      <c r="F767" s="1876" t="s">
        <v>355</v>
      </c>
      <c r="G767" s="1876" t="s">
        <v>356</v>
      </c>
      <c r="H767" s="1877">
        <v>24304.087319999999</v>
      </c>
      <c r="I767" s="1877">
        <v>22050</v>
      </c>
      <c r="J767" s="1876" t="s">
        <v>357</v>
      </c>
      <c r="K767" s="1878">
        <v>45239</v>
      </c>
      <c r="L767" s="1876" t="s">
        <v>372</v>
      </c>
      <c r="M767" s="1878" t="s">
        <v>373</v>
      </c>
      <c r="N767" s="1876" t="s">
        <v>359</v>
      </c>
      <c r="O767" s="1880">
        <v>47067</v>
      </c>
      <c r="P767" s="1875" t="s">
        <v>360</v>
      </c>
      <c r="Q767" s="1875" t="s">
        <v>1328</v>
      </c>
      <c r="R767" s="1875" t="s">
        <v>1254</v>
      </c>
      <c r="S767" s="1876" t="s">
        <v>361</v>
      </c>
      <c r="T767" s="1879" t="s">
        <v>1255</v>
      </c>
      <c r="U767" s="1876" t="s">
        <v>360</v>
      </c>
      <c r="V767" s="1876" t="s">
        <v>377</v>
      </c>
      <c r="W767" s="1876" t="s">
        <v>360</v>
      </c>
      <c r="X767" s="1876" t="s">
        <v>378</v>
      </c>
      <c r="Y767" s="1876" t="s">
        <v>364</v>
      </c>
      <c r="Z767" s="1876" t="s">
        <v>154</v>
      </c>
      <c r="AA767" s="1876" t="s">
        <v>154</v>
      </c>
      <c r="AB767" s="1876" t="s">
        <v>154</v>
      </c>
      <c r="AC767" s="1876" t="s">
        <v>154</v>
      </c>
      <c r="AD767" s="1876" t="s">
        <v>154</v>
      </c>
      <c r="AE767" s="1876" t="s">
        <v>154</v>
      </c>
      <c r="AF767" s="1876" t="s">
        <v>359</v>
      </c>
      <c r="AG767" s="1875" t="s">
        <v>1027</v>
      </c>
      <c r="AH767" s="1876" t="s">
        <v>380</v>
      </c>
      <c r="AI767" s="1876" t="s">
        <v>240</v>
      </c>
      <c r="AJ767" s="1876" t="s">
        <v>367</v>
      </c>
      <c r="AK767" s="1875" t="s">
        <v>381</v>
      </c>
      <c r="AL767" s="1876" t="s">
        <v>360</v>
      </c>
      <c r="AM767" s="1875" t="s">
        <v>154</v>
      </c>
    </row>
    <row r="768" spans="1:39" ht="66">
      <c r="A768" s="1875" t="s">
        <v>351</v>
      </c>
      <c r="B768" s="1875" t="s">
        <v>1329</v>
      </c>
      <c r="C768" s="1875" t="s">
        <v>1024</v>
      </c>
      <c r="D768" s="1876" t="s">
        <v>154</v>
      </c>
      <c r="E768" s="1876" t="s">
        <v>371</v>
      </c>
      <c r="F768" s="1876" t="s">
        <v>355</v>
      </c>
      <c r="G768" s="1876" t="s">
        <v>356</v>
      </c>
      <c r="H768" s="1877">
        <v>385.77915999999999</v>
      </c>
      <c r="I768" s="1877">
        <v>350</v>
      </c>
      <c r="J768" s="1876" t="s">
        <v>357</v>
      </c>
      <c r="K768" s="1878">
        <v>45239</v>
      </c>
      <c r="L768" s="1876" t="s">
        <v>372</v>
      </c>
      <c r="M768" s="1878" t="s">
        <v>373</v>
      </c>
      <c r="N768" s="1876" t="s">
        <v>359</v>
      </c>
      <c r="O768" s="1880">
        <v>47067</v>
      </c>
      <c r="P768" s="1875" t="s">
        <v>360</v>
      </c>
      <c r="Q768" s="1875" t="s">
        <v>1257</v>
      </c>
      <c r="R768" s="1875" t="s">
        <v>1254</v>
      </c>
      <c r="S768" s="1876" t="s">
        <v>361</v>
      </c>
      <c r="T768" s="1879" t="s">
        <v>1255</v>
      </c>
      <c r="U768" s="1876" t="s">
        <v>360</v>
      </c>
      <c r="V768" s="1876" t="s">
        <v>377</v>
      </c>
      <c r="W768" s="1876" t="s">
        <v>360</v>
      </c>
      <c r="X768" s="1876" t="s">
        <v>378</v>
      </c>
      <c r="Y768" s="1876" t="s">
        <v>364</v>
      </c>
      <c r="Z768" s="1876" t="s">
        <v>154</v>
      </c>
      <c r="AA768" s="1876" t="s">
        <v>154</v>
      </c>
      <c r="AB768" s="1876" t="s">
        <v>154</v>
      </c>
      <c r="AC768" s="1876" t="s">
        <v>154</v>
      </c>
      <c r="AD768" s="1876" t="s">
        <v>154</v>
      </c>
      <c r="AE768" s="1876" t="s">
        <v>154</v>
      </c>
      <c r="AF768" s="1876" t="s">
        <v>359</v>
      </c>
      <c r="AG768" s="1875" t="s">
        <v>1027</v>
      </c>
      <c r="AH768" s="1876" t="s">
        <v>380</v>
      </c>
      <c r="AI768" s="1876" t="s">
        <v>240</v>
      </c>
      <c r="AJ768" s="1876" t="s">
        <v>367</v>
      </c>
      <c r="AK768" s="1875" t="s">
        <v>381</v>
      </c>
      <c r="AL768" s="1876" t="s">
        <v>360</v>
      </c>
      <c r="AM768" s="1875" t="s">
        <v>154</v>
      </c>
    </row>
    <row r="769" spans="1:39" ht="66">
      <c r="A769" s="1875" t="s">
        <v>351</v>
      </c>
      <c r="B769" s="1875" t="s">
        <v>1330</v>
      </c>
      <c r="C769" s="1875" t="s">
        <v>1024</v>
      </c>
      <c r="D769" s="1876" t="s">
        <v>154</v>
      </c>
      <c r="E769" s="1876" t="s">
        <v>371</v>
      </c>
      <c r="F769" s="1876" t="s">
        <v>355</v>
      </c>
      <c r="G769" s="1876" t="s">
        <v>356</v>
      </c>
      <c r="H769" s="1877">
        <v>771.55832999999996</v>
      </c>
      <c r="I769" s="1877">
        <v>700</v>
      </c>
      <c r="J769" s="1876" t="s">
        <v>357</v>
      </c>
      <c r="K769" s="1878">
        <v>45239</v>
      </c>
      <c r="L769" s="1876" t="s">
        <v>372</v>
      </c>
      <c r="M769" s="1878" t="s">
        <v>373</v>
      </c>
      <c r="N769" s="1876" t="s">
        <v>359</v>
      </c>
      <c r="O769" s="1880">
        <v>47067</v>
      </c>
      <c r="P769" s="1875" t="s">
        <v>360</v>
      </c>
      <c r="Q769" s="1875" t="s">
        <v>1253</v>
      </c>
      <c r="R769" s="1875" t="s">
        <v>1254</v>
      </c>
      <c r="S769" s="1876" t="s">
        <v>361</v>
      </c>
      <c r="T769" s="1879" t="s">
        <v>1255</v>
      </c>
      <c r="U769" s="1876" t="s">
        <v>360</v>
      </c>
      <c r="V769" s="1876" t="s">
        <v>377</v>
      </c>
      <c r="W769" s="1876" t="s">
        <v>360</v>
      </c>
      <c r="X769" s="1876" t="s">
        <v>378</v>
      </c>
      <c r="Y769" s="1876" t="s">
        <v>364</v>
      </c>
      <c r="Z769" s="1876" t="s">
        <v>154</v>
      </c>
      <c r="AA769" s="1876" t="s">
        <v>154</v>
      </c>
      <c r="AB769" s="1876" t="s">
        <v>154</v>
      </c>
      <c r="AC769" s="1876" t="s">
        <v>154</v>
      </c>
      <c r="AD769" s="1876" t="s">
        <v>154</v>
      </c>
      <c r="AE769" s="1876" t="s">
        <v>154</v>
      </c>
      <c r="AF769" s="1876" t="s">
        <v>359</v>
      </c>
      <c r="AG769" s="1875" t="s">
        <v>1027</v>
      </c>
      <c r="AH769" s="1876" t="s">
        <v>380</v>
      </c>
      <c r="AI769" s="1876" t="s">
        <v>240</v>
      </c>
      <c r="AJ769" s="1876" t="s">
        <v>367</v>
      </c>
      <c r="AK769" s="1875" t="s">
        <v>381</v>
      </c>
      <c r="AL769" s="1876" t="s">
        <v>360</v>
      </c>
      <c r="AM769" s="1875" t="s">
        <v>154</v>
      </c>
    </row>
    <row r="770" spans="1:39" ht="66">
      <c r="A770" s="1875" t="s">
        <v>351</v>
      </c>
      <c r="B770" s="1875" t="s">
        <v>1331</v>
      </c>
      <c r="C770" s="1875" t="s">
        <v>1024</v>
      </c>
      <c r="D770" s="1876" t="s">
        <v>154</v>
      </c>
      <c r="E770" s="1876" t="s">
        <v>371</v>
      </c>
      <c r="F770" s="1876" t="s">
        <v>355</v>
      </c>
      <c r="G770" s="1876" t="s">
        <v>356</v>
      </c>
      <c r="H770" s="1877">
        <v>385.77915999999999</v>
      </c>
      <c r="I770" s="1877">
        <v>350</v>
      </c>
      <c r="J770" s="1876" t="s">
        <v>357</v>
      </c>
      <c r="K770" s="1878">
        <v>45239</v>
      </c>
      <c r="L770" s="1876" t="s">
        <v>372</v>
      </c>
      <c r="M770" s="1878" t="s">
        <v>373</v>
      </c>
      <c r="N770" s="1876" t="s">
        <v>359</v>
      </c>
      <c r="O770" s="1880">
        <v>47067</v>
      </c>
      <c r="P770" s="1875" t="s">
        <v>360</v>
      </c>
      <c r="Q770" s="1875" t="s">
        <v>1257</v>
      </c>
      <c r="R770" s="1875" t="s">
        <v>1254</v>
      </c>
      <c r="S770" s="1876" t="s">
        <v>361</v>
      </c>
      <c r="T770" s="1879" t="s">
        <v>1255</v>
      </c>
      <c r="U770" s="1876" t="s">
        <v>360</v>
      </c>
      <c r="V770" s="1876" t="s">
        <v>377</v>
      </c>
      <c r="W770" s="1876" t="s">
        <v>360</v>
      </c>
      <c r="X770" s="1876" t="s">
        <v>378</v>
      </c>
      <c r="Y770" s="1876" t="s">
        <v>364</v>
      </c>
      <c r="Z770" s="1876" t="s">
        <v>154</v>
      </c>
      <c r="AA770" s="1876" t="s">
        <v>154</v>
      </c>
      <c r="AB770" s="1876" t="s">
        <v>154</v>
      </c>
      <c r="AC770" s="1876" t="s">
        <v>154</v>
      </c>
      <c r="AD770" s="1876" t="s">
        <v>154</v>
      </c>
      <c r="AE770" s="1876" t="s">
        <v>154</v>
      </c>
      <c r="AF770" s="1876" t="s">
        <v>359</v>
      </c>
      <c r="AG770" s="1875" t="s">
        <v>1027</v>
      </c>
      <c r="AH770" s="1876" t="s">
        <v>380</v>
      </c>
      <c r="AI770" s="1876" t="s">
        <v>240</v>
      </c>
      <c r="AJ770" s="1876" t="s">
        <v>367</v>
      </c>
      <c r="AK770" s="1875" t="s">
        <v>381</v>
      </c>
      <c r="AL770" s="1876" t="s">
        <v>360</v>
      </c>
      <c r="AM770" s="1875" t="s">
        <v>154</v>
      </c>
    </row>
    <row r="771" spans="1:39" ht="66">
      <c r="A771" s="1875" t="s">
        <v>351</v>
      </c>
      <c r="B771" s="1875" t="s">
        <v>1332</v>
      </c>
      <c r="C771" s="1875" t="s">
        <v>1024</v>
      </c>
      <c r="D771" s="1876" t="s">
        <v>154</v>
      </c>
      <c r="E771" s="1876" t="s">
        <v>371</v>
      </c>
      <c r="F771" s="1876" t="s">
        <v>355</v>
      </c>
      <c r="G771" s="1876" t="s">
        <v>356</v>
      </c>
      <c r="H771" s="1877">
        <v>24304.087319999999</v>
      </c>
      <c r="I771" s="1877">
        <v>22050</v>
      </c>
      <c r="J771" s="1876" t="s">
        <v>357</v>
      </c>
      <c r="K771" s="1878">
        <v>45239</v>
      </c>
      <c r="L771" s="1876" t="s">
        <v>372</v>
      </c>
      <c r="M771" s="1878" t="s">
        <v>373</v>
      </c>
      <c r="N771" s="1876" t="s">
        <v>359</v>
      </c>
      <c r="O771" s="1880">
        <v>47067</v>
      </c>
      <c r="P771" s="1875" t="s">
        <v>360</v>
      </c>
      <c r="Q771" s="1875" t="s">
        <v>1328</v>
      </c>
      <c r="R771" s="1875" t="s">
        <v>1254</v>
      </c>
      <c r="S771" s="1876" t="s">
        <v>361</v>
      </c>
      <c r="T771" s="1879" t="s">
        <v>1255</v>
      </c>
      <c r="U771" s="1876" t="s">
        <v>360</v>
      </c>
      <c r="V771" s="1876" t="s">
        <v>377</v>
      </c>
      <c r="W771" s="1876" t="s">
        <v>360</v>
      </c>
      <c r="X771" s="1876" t="s">
        <v>378</v>
      </c>
      <c r="Y771" s="1876" t="s">
        <v>364</v>
      </c>
      <c r="Z771" s="1876" t="s">
        <v>154</v>
      </c>
      <c r="AA771" s="1876" t="s">
        <v>154</v>
      </c>
      <c r="AB771" s="1876" t="s">
        <v>154</v>
      </c>
      <c r="AC771" s="1876" t="s">
        <v>154</v>
      </c>
      <c r="AD771" s="1876" t="s">
        <v>154</v>
      </c>
      <c r="AE771" s="1876" t="s">
        <v>154</v>
      </c>
      <c r="AF771" s="1876" t="s">
        <v>359</v>
      </c>
      <c r="AG771" s="1875" t="s">
        <v>1027</v>
      </c>
      <c r="AH771" s="1876" t="s">
        <v>380</v>
      </c>
      <c r="AI771" s="1876" t="s">
        <v>240</v>
      </c>
      <c r="AJ771" s="1876" t="s">
        <v>367</v>
      </c>
      <c r="AK771" s="1875" t="s">
        <v>381</v>
      </c>
      <c r="AL771" s="1876" t="s">
        <v>360</v>
      </c>
      <c r="AM771" s="1875" t="s">
        <v>154</v>
      </c>
    </row>
    <row r="772" spans="1:39" ht="66">
      <c r="A772" s="1875" t="s">
        <v>351</v>
      </c>
      <c r="B772" s="1875" t="s">
        <v>1333</v>
      </c>
      <c r="C772" s="1875" t="s">
        <v>1024</v>
      </c>
      <c r="D772" s="1876" t="s">
        <v>154</v>
      </c>
      <c r="E772" s="1876" t="s">
        <v>371</v>
      </c>
      <c r="F772" s="1876" t="s">
        <v>355</v>
      </c>
      <c r="G772" s="1876" t="s">
        <v>356</v>
      </c>
      <c r="H772" s="1877">
        <v>1157.3374899999999</v>
      </c>
      <c r="I772" s="1877">
        <v>1050</v>
      </c>
      <c r="J772" s="1876" t="s">
        <v>357</v>
      </c>
      <c r="K772" s="1878">
        <v>45238</v>
      </c>
      <c r="L772" s="1876" t="s">
        <v>372</v>
      </c>
      <c r="M772" s="1878" t="s">
        <v>373</v>
      </c>
      <c r="N772" s="1876" t="s">
        <v>359</v>
      </c>
      <c r="O772" s="1880">
        <v>47067</v>
      </c>
      <c r="P772" s="1875" t="s">
        <v>360</v>
      </c>
      <c r="Q772" s="1875" t="s">
        <v>1261</v>
      </c>
      <c r="R772" s="1875" t="s">
        <v>1254</v>
      </c>
      <c r="S772" s="1876" t="s">
        <v>361</v>
      </c>
      <c r="T772" s="1879" t="s">
        <v>1255</v>
      </c>
      <c r="U772" s="1876" t="s">
        <v>360</v>
      </c>
      <c r="V772" s="1876" t="s">
        <v>377</v>
      </c>
      <c r="W772" s="1876" t="s">
        <v>360</v>
      </c>
      <c r="X772" s="1876" t="s">
        <v>378</v>
      </c>
      <c r="Y772" s="1876" t="s">
        <v>364</v>
      </c>
      <c r="Z772" s="1876" t="s">
        <v>154</v>
      </c>
      <c r="AA772" s="1876" t="s">
        <v>154</v>
      </c>
      <c r="AB772" s="1876" t="s">
        <v>154</v>
      </c>
      <c r="AC772" s="1876" t="s">
        <v>154</v>
      </c>
      <c r="AD772" s="1876" t="s">
        <v>154</v>
      </c>
      <c r="AE772" s="1876" t="s">
        <v>154</v>
      </c>
      <c r="AF772" s="1876" t="s">
        <v>359</v>
      </c>
      <c r="AG772" s="1875" t="s">
        <v>1027</v>
      </c>
      <c r="AH772" s="1876" t="s">
        <v>380</v>
      </c>
      <c r="AI772" s="1876" t="s">
        <v>240</v>
      </c>
      <c r="AJ772" s="1876" t="s">
        <v>367</v>
      </c>
      <c r="AK772" s="1875" t="s">
        <v>381</v>
      </c>
      <c r="AL772" s="1876" t="s">
        <v>360</v>
      </c>
      <c r="AM772" s="1875" t="s">
        <v>154</v>
      </c>
    </row>
    <row r="773" spans="1:39" ht="66">
      <c r="A773" s="1875" t="s">
        <v>351</v>
      </c>
      <c r="B773" s="1875" t="s">
        <v>1334</v>
      </c>
      <c r="C773" s="1875" t="s">
        <v>1024</v>
      </c>
      <c r="D773" s="1876" t="s">
        <v>154</v>
      </c>
      <c r="E773" s="1876" t="s">
        <v>371</v>
      </c>
      <c r="F773" s="1876" t="s">
        <v>355</v>
      </c>
      <c r="G773" s="1876" t="s">
        <v>356</v>
      </c>
      <c r="H773" s="1877">
        <v>18517.399860000001</v>
      </c>
      <c r="I773" s="1877">
        <v>16800</v>
      </c>
      <c r="J773" s="1876" t="s">
        <v>357</v>
      </c>
      <c r="K773" s="1878">
        <v>45238</v>
      </c>
      <c r="L773" s="1876" t="s">
        <v>372</v>
      </c>
      <c r="M773" s="1878" t="s">
        <v>373</v>
      </c>
      <c r="N773" s="1876" t="s">
        <v>359</v>
      </c>
      <c r="O773" s="1880">
        <v>47067</v>
      </c>
      <c r="P773" s="1875" t="s">
        <v>360</v>
      </c>
      <c r="Q773" s="1875" t="s">
        <v>715</v>
      </c>
      <c r="R773" s="1875" t="s">
        <v>1254</v>
      </c>
      <c r="S773" s="1876" t="s">
        <v>361</v>
      </c>
      <c r="T773" s="1879" t="s">
        <v>1255</v>
      </c>
      <c r="U773" s="1876" t="s">
        <v>360</v>
      </c>
      <c r="V773" s="1876" t="s">
        <v>377</v>
      </c>
      <c r="W773" s="1876" t="s">
        <v>360</v>
      </c>
      <c r="X773" s="1876" t="s">
        <v>378</v>
      </c>
      <c r="Y773" s="1876" t="s">
        <v>364</v>
      </c>
      <c r="Z773" s="1876" t="s">
        <v>154</v>
      </c>
      <c r="AA773" s="1876" t="s">
        <v>154</v>
      </c>
      <c r="AB773" s="1876" t="s">
        <v>154</v>
      </c>
      <c r="AC773" s="1876" t="s">
        <v>154</v>
      </c>
      <c r="AD773" s="1876" t="s">
        <v>154</v>
      </c>
      <c r="AE773" s="1876" t="s">
        <v>154</v>
      </c>
      <c r="AF773" s="1876" t="s">
        <v>359</v>
      </c>
      <c r="AG773" s="1875" t="s">
        <v>1027</v>
      </c>
      <c r="AH773" s="1876" t="s">
        <v>380</v>
      </c>
      <c r="AI773" s="1876" t="s">
        <v>240</v>
      </c>
      <c r="AJ773" s="1876" t="s">
        <v>367</v>
      </c>
      <c r="AK773" s="1875" t="s">
        <v>381</v>
      </c>
      <c r="AL773" s="1876" t="s">
        <v>360</v>
      </c>
      <c r="AM773" s="1875" t="s">
        <v>154</v>
      </c>
    </row>
    <row r="774" spans="1:39" ht="66">
      <c r="A774" s="1875" t="s">
        <v>351</v>
      </c>
      <c r="B774" s="1875" t="s">
        <v>1335</v>
      </c>
      <c r="C774" s="1875" t="s">
        <v>1024</v>
      </c>
      <c r="D774" s="1876" t="s">
        <v>154</v>
      </c>
      <c r="E774" s="1876" t="s">
        <v>371</v>
      </c>
      <c r="F774" s="1876" t="s">
        <v>355</v>
      </c>
      <c r="G774" s="1876" t="s">
        <v>356</v>
      </c>
      <c r="H774" s="1877">
        <v>1543.1166599999999</v>
      </c>
      <c r="I774" s="1877">
        <v>1400</v>
      </c>
      <c r="J774" s="1876" t="s">
        <v>357</v>
      </c>
      <c r="K774" s="1878">
        <v>45238</v>
      </c>
      <c r="L774" s="1876" t="s">
        <v>372</v>
      </c>
      <c r="M774" s="1878" t="s">
        <v>373</v>
      </c>
      <c r="N774" s="1876" t="s">
        <v>359</v>
      </c>
      <c r="O774" s="1880">
        <v>47067</v>
      </c>
      <c r="P774" s="1875" t="s">
        <v>360</v>
      </c>
      <c r="Q774" s="1875" t="s">
        <v>1263</v>
      </c>
      <c r="R774" s="1875" t="s">
        <v>1254</v>
      </c>
      <c r="S774" s="1876" t="s">
        <v>361</v>
      </c>
      <c r="T774" s="1879" t="s">
        <v>1255</v>
      </c>
      <c r="U774" s="1876" t="s">
        <v>360</v>
      </c>
      <c r="V774" s="1876" t="s">
        <v>377</v>
      </c>
      <c r="W774" s="1876" t="s">
        <v>360</v>
      </c>
      <c r="X774" s="1876" t="s">
        <v>378</v>
      </c>
      <c r="Y774" s="1876" t="s">
        <v>364</v>
      </c>
      <c r="Z774" s="1876" t="s">
        <v>154</v>
      </c>
      <c r="AA774" s="1876" t="s">
        <v>154</v>
      </c>
      <c r="AB774" s="1876" t="s">
        <v>154</v>
      </c>
      <c r="AC774" s="1876" t="s">
        <v>154</v>
      </c>
      <c r="AD774" s="1876" t="s">
        <v>154</v>
      </c>
      <c r="AE774" s="1876" t="s">
        <v>154</v>
      </c>
      <c r="AF774" s="1876" t="s">
        <v>359</v>
      </c>
      <c r="AG774" s="1875" t="s">
        <v>1027</v>
      </c>
      <c r="AH774" s="1876" t="s">
        <v>380</v>
      </c>
      <c r="AI774" s="1876" t="s">
        <v>240</v>
      </c>
      <c r="AJ774" s="1876" t="s">
        <v>367</v>
      </c>
      <c r="AK774" s="1875" t="s">
        <v>381</v>
      </c>
      <c r="AL774" s="1876" t="s">
        <v>360</v>
      </c>
      <c r="AM774" s="1875" t="s">
        <v>154</v>
      </c>
    </row>
    <row r="775" spans="1:39" ht="66">
      <c r="A775" s="1875" t="s">
        <v>351</v>
      </c>
      <c r="B775" s="1875" t="s">
        <v>1336</v>
      </c>
      <c r="C775" s="1875" t="s">
        <v>1024</v>
      </c>
      <c r="D775" s="1876" t="s">
        <v>154</v>
      </c>
      <c r="E775" s="1876" t="s">
        <v>371</v>
      </c>
      <c r="F775" s="1876" t="s">
        <v>355</v>
      </c>
      <c r="G775" s="1876" t="s">
        <v>356</v>
      </c>
      <c r="H775" s="1877">
        <v>385.77915999999999</v>
      </c>
      <c r="I775" s="1877">
        <v>350</v>
      </c>
      <c r="J775" s="1876" t="s">
        <v>357</v>
      </c>
      <c r="K775" s="1878">
        <v>45238</v>
      </c>
      <c r="L775" s="1876" t="s">
        <v>372</v>
      </c>
      <c r="M775" s="1878" t="s">
        <v>373</v>
      </c>
      <c r="N775" s="1876" t="s">
        <v>359</v>
      </c>
      <c r="O775" s="1880">
        <v>47067</v>
      </c>
      <c r="P775" s="1875" t="s">
        <v>360</v>
      </c>
      <c r="Q775" s="1875" t="s">
        <v>1257</v>
      </c>
      <c r="R775" s="1875" t="s">
        <v>1254</v>
      </c>
      <c r="S775" s="1876" t="s">
        <v>361</v>
      </c>
      <c r="T775" s="1879" t="s">
        <v>1255</v>
      </c>
      <c r="U775" s="1876" t="s">
        <v>360</v>
      </c>
      <c r="V775" s="1876" t="s">
        <v>377</v>
      </c>
      <c r="W775" s="1876" t="s">
        <v>360</v>
      </c>
      <c r="X775" s="1876" t="s">
        <v>378</v>
      </c>
      <c r="Y775" s="1876" t="s">
        <v>364</v>
      </c>
      <c r="Z775" s="1876" t="s">
        <v>154</v>
      </c>
      <c r="AA775" s="1876" t="s">
        <v>154</v>
      </c>
      <c r="AB775" s="1876" t="s">
        <v>154</v>
      </c>
      <c r="AC775" s="1876" t="s">
        <v>154</v>
      </c>
      <c r="AD775" s="1876" t="s">
        <v>154</v>
      </c>
      <c r="AE775" s="1876" t="s">
        <v>154</v>
      </c>
      <c r="AF775" s="1876" t="s">
        <v>359</v>
      </c>
      <c r="AG775" s="1875" t="s">
        <v>1027</v>
      </c>
      <c r="AH775" s="1876" t="s">
        <v>380</v>
      </c>
      <c r="AI775" s="1876" t="s">
        <v>240</v>
      </c>
      <c r="AJ775" s="1876" t="s">
        <v>367</v>
      </c>
      <c r="AK775" s="1875" t="s">
        <v>381</v>
      </c>
      <c r="AL775" s="1876" t="s">
        <v>360</v>
      </c>
      <c r="AM775" s="1875" t="s">
        <v>154</v>
      </c>
    </row>
    <row r="776" spans="1:39" ht="66">
      <c r="A776" s="1875" t="s">
        <v>351</v>
      </c>
      <c r="B776" s="1875" t="s">
        <v>1337</v>
      </c>
      <c r="C776" s="1875" t="s">
        <v>1024</v>
      </c>
      <c r="D776" s="1876" t="s">
        <v>154</v>
      </c>
      <c r="E776" s="1876" t="s">
        <v>371</v>
      </c>
      <c r="F776" s="1876" t="s">
        <v>355</v>
      </c>
      <c r="G776" s="1876" t="s">
        <v>356</v>
      </c>
      <c r="H776" s="1877">
        <v>3086.2333100000001</v>
      </c>
      <c r="I776" s="1877">
        <v>2800</v>
      </c>
      <c r="J776" s="1876" t="s">
        <v>357</v>
      </c>
      <c r="K776" s="1878">
        <v>45238</v>
      </c>
      <c r="L776" s="1876" t="s">
        <v>372</v>
      </c>
      <c r="M776" s="1878" t="s">
        <v>373</v>
      </c>
      <c r="N776" s="1876" t="s">
        <v>359</v>
      </c>
      <c r="O776" s="1880">
        <v>47067</v>
      </c>
      <c r="P776" s="1875" t="s">
        <v>360</v>
      </c>
      <c r="Q776" s="1875" t="s">
        <v>527</v>
      </c>
      <c r="R776" s="1875" t="s">
        <v>1254</v>
      </c>
      <c r="S776" s="1876" t="s">
        <v>361</v>
      </c>
      <c r="T776" s="1879" t="s">
        <v>1255</v>
      </c>
      <c r="U776" s="1876" t="s">
        <v>360</v>
      </c>
      <c r="V776" s="1876" t="s">
        <v>377</v>
      </c>
      <c r="W776" s="1876" t="s">
        <v>360</v>
      </c>
      <c r="X776" s="1876" t="s">
        <v>378</v>
      </c>
      <c r="Y776" s="1876" t="s">
        <v>364</v>
      </c>
      <c r="Z776" s="1876" t="s">
        <v>154</v>
      </c>
      <c r="AA776" s="1876" t="s">
        <v>154</v>
      </c>
      <c r="AB776" s="1876" t="s">
        <v>154</v>
      </c>
      <c r="AC776" s="1876" t="s">
        <v>154</v>
      </c>
      <c r="AD776" s="1876" t="s">
        <v>154</v>
      </c>
      <c r="AE776" s="1876" t="s">
        <v>154</v>
      </c>
      <c r="AF776" s="1876" t="s">
        <v>359</v>
      </c>
      <c r="AG776" s="1875" t="s">
        <v>1027</v>
      </c>
      <c r="AH776" s="1876" t="s">
        <v>380</v>
      </c>
      <c r="AI776" s="1876" t="s">
        <v>240</v>
      </c>
      <c r="AJ776" s="1876" t="s">
        <v>367</v>
      </c>
      <c r="AK776" s="1875" t="s">
        <v>381</v>
      </c>
      <c r="AL776" s="1876" t="s">
        <v>360</v>
      </c>
      <c r="AM776" s="1875" t="s">
        <v>154</v>
      </c>
    </row>
    <row r="777" spans="1:39" ht="66">
      <c r="A777" s="1875" t="s">
        <v>351</v>
      </c>
      <c r="B777" s="1875" t="s">
        <v>1338</v>
      </c>
      <c r="C777" s="1875" t="s">
        <v>1024</v>
      </c>
      <c r="D777" s="1876" t="s">
        <v>154</v>
      </c>
      <c r="E777" s="1876" t="s">
        <v>371</v>
      </c>
      <c r="F777" s="1876" t="s">
        <v>355</v>
      </c>
      <c r="G777" s="1876" t="s">
        <v>356</v>
      </c>
      <c r="H777" s="1877">
        <v>3086.2333100000001</v>
      </c>
      <c r="I777" s="1877">
        <v>2800</v>
      </c>
      <c r="J777" s="1876" t="s">
        <v>357</v>
      </c>
      <c r="K777" s="1878">
        <v>45238</v>
      </c>
      <c r="L777" s="1876" t="s">
        <v>372</v>
      </c>
      <c r="M777" s="1878" t="s">
        <v>373</v>
      </c>
      <c r="N777" s="1876" t="s">
        <v>359</v>
      </c>
      <c r="O777" s="1880">
        <v>47067</v>
      </c>
      <c r="P777" s="1875" t="s">
        <v>360</v>
      </c>
      <c r="Q777" s="1875" t="s">
        <v>527</v>
      </c>
      <c r="R777" s="1875" t="s">
        <v>1254</v>
      </c>
      <c r="S777" s="1876" t="s">
        <v>361</v>
      </c>
      <c r="T777" s="1879" t="s">
        <v>1255</v>
      </c>
      <c r="U777" s="1876" t="s">
        <v>360</v>
      </c>
      <c r="V777" s="1876" t="s">
        <v>377</v>
      </c>
      <c r="W777" s="1876" t="s">
        <v>360</v>
      </c>
      <c r="X777" s="1876" t="s">
        <v>378</v>
      </c>
      <c r="Y777" s="1876" t="s">
        <v>364</v>
      </c>
      <c r="Z777" s="1876" t="s">
        <v>154</v>
      </c>
      <c r="AA777" s="1876" t="s">
        <v>154</v>
      </c>
      <c r="AB777" s="1876" t="s">
        <v>154</v>
      </c>
      <c r="AC777" s="1876" t="s">
        <v>154</v>
      </c>
      <c r="AD777" s="1876" t="s">
        <v>154</v>
      </c>
      <c r="AE777" s="1876" t="s">
        <v>154</v>
      </c>
      <c r="AF777" s="1876" t="s">
        <v>359</v>
      </c>
      <c r="AG777" s="1875" t="s">
        <v>1027</v>
      </c>
      <c r="AH777" s="1876" t="s">
        <v>380</v>
      </c>
      <c r="AI777" s="1876" t="s">
        <v>240</v>
      </c>
      <c r="AJ777" s="1876" t="s">
        <v>367</v>
      </c>
      <c r="AK777" s="1875" t="s">
        <v>381</v>
      </c>
      <c r="AL777" s="1876" t="s">
        <v>360</v>
      </c>
      <c r="AM777" s="1875" t="s">
        <v>154</v>
      </c>
    </row>
    <row r="778" spans="1:39" ht="66">
      <c r="A778" s="1875" t="s">
        <v>351</v>
      </c>
      <c r="B778" s="1875" t="s">
        <v>1339</v>
      </c>
      <c r="C778" s="1875" t="s">
        <v>1024</v>
      </c>
      <c r="D778" s="1876" t="s">
        <v>154</v>
      </c>
      <c r="E778" s="1876" t="s">
        <v>371</v>
      </c>
      <c r="F778" s="1876" t="s">
        <v>355</v>
      </c>
      <c r="G778" s="1876" t="s">
        <v>356</v>
      </c>
      <c r="H778" s="1877">
        <v>771.55832999999996</v>
      </c>
      <c r="I778" s="1877">
        <v>700</v>
      </c>
      <c r="J778" s="1876" t="s">
        <v>357</v>
      </c>
      <c r="K778" s="1878">
        <v>45238</v>
      </c>
      <c r="L778" s="1876" t="s">
        <v>372</v>
      </c>
      <c r="M778" s="1878" t="s">
        <v>373</v>
      </c>
      <c r="N778" s="1876" t="s">
        <v>359</v>
      </c>
      <c r="O778" s="1880">
        <v>47067</v>
      </c>
      <c r="P778" s="1875" t="s">
        <v>360</v>
      </c>
      <c r="Q778" s="1875" t="s">
        <v>1253</v>
      </c>
      <c r="R778" s="1875" t="s">
        <v>1254</v>
      </c>
      <c r="S778" s="1876" t="s">
        <v>361</v>
      </c>
      <c r="T778" s="1879" t="s">
        <v>1255</v>
      </c>
      <c r="U778" s="1876" t="s">
        <v>360</v>
      </c>
      <c r="V778" s="1876" t="s">
        <v>377</v>
      </c>
      <c r="W778" s="1876" t="s">
        <v>360</v>
      </c>
      <c r="X778" s="1876" t="s">
        <v>378</v>
      </c>
      <c r="Y778" s="1876" t="s">
        <v>364</v>
      </c>
      <c r="Z778" s="1876" t="s">
        <v>154</v>
      </c>
      <c r="AA778" s="1876" t="s">
        <v>154</v>
      </c>
      <c r="AB778" s="1876" t="s">
        <v>154</v>
      </c>
      <c r="AC778" s="1876" t="s">
        <v>154</v>
      </c>
      <c r="AD778" s="1876" t="s">
        <v>154</v>
      </c>
      <c r="AE778" s="1876" t="s">
        <v>154</v>
      </c>
      <c r="AF778" s="1876" t="s">
        <v>359</v>
      </c>
      <c r="AG778" s="1875" t="s">
        <v>1027</v>
      </c>
      <c r="AH778" s="1876" t="s">
        <v>380</v>
      </c>
      <c r="AI778" s="1876" t="s">
        <v>240</v>
      </c>
      <c r="AJ778" s="1876" t="s">
        <v>367</v>
      </c>
      <c r="AK778" s="1875" t="s">
        <v>381</v>
      </c>
      <c r="AL778" s="1876" t="s">
        <v>360</v>
      </c>
      <c r="AM778" s="1875" t="s">
        <v>154</v>
      </c>
    </row>
    <row r="779" spans="1:39" ht="66">
      <c r="A779" s="1875" t="s">
        <v>351</v>
      </c>
      <c r="B779" s="1875" t="s">
        <v>1340</v>
      </c>
      <c r="C779" s="1875" t="s">
        <v>1024</v>
      </c>
      <c r="D779" s="1876" t="s">
        <v>154</v>
      </c>
      <c r="E779" s="1876" t="s">
        <v>371</v>
      </c>
      <c r="F779" s="1876" t="s">
        <v>355</v>
      </c>
      <c r="G779" s="1876" t="s">
        <v>356</v>
      </c>
      <c r="H779" s="1877">
        <v>771.55832999999996</v>
      </c>
      <c r="I779" s="1877">
        <v>700</v>
      </c>
      <c r="J779" s="1876" t="s">
        <v>357</v>
      </c>
      <c r="K779" s="1878">
        <v>45238</v>
      </c>
      <c r="L779" s="1876" t="s">
        <v>372</v>
      </c>
      <c r="M779" s="1878" t="s">
        <v>373</v>
      </c>
      <c r="N779" s="1876" t="s">
        <v>359</v>
      </c>
      <c r="O779" s="1880">
        <v>47067</v>
      </c>
      <c r="P779" s="1875" t="s">
        <v>360</v>
      </c>
      <c r="Q779" s="1875" t="s">
        <v>1253</v>
      </c>
      <c r="R779" s="1875" t="s">
        <v>1254</v>
      </c>
      <c r="S779" s="1876" t="s">
        <v>361</v>
      </c>
      <c r="T779" s="1879" t="s">
        <v>1255</v>
      </c>
      <c r="U779" s="1876" t="s">
        <v>360</v>
      </c>
      <c r="V779" s="1876" t="s">
        <v>377</v>
      </c>
      <c r="W779" s="1876" t="s">
        <v>360</v>
      </c>
      <c r="X779" s="1876" t="s">
        <v>378</v>
      </c>
      <c r="Y779" s="1876" t="s">
        <v>364</v>
      </c>
      <c r="Z779" s="1876" t="s">
        <v>154</v>
      </c>
      <c r="AA779" s="1876" t="s">
        <v>154</v>
      </c>
      <c r="AB779" s="1876" t="s">
        <v>154</v>
      </c>
      <c r="AC779" s="1876" t="s">
        <v>154</v>
      </c>
      <c r="AD779" s="1876" t="s">
        <v>154</v>
      </c>
      <c r="AE779" s="1876" t="s">
        <v>154</v>
      </c>
      <c r="AF779" s="1876" t="s">
        <v>359</v>
      </c>
      <c r="AG779" s="1875" t="s">
        <v>1027</v>
      </c>
      <c r="AH779" s="1876" t="s">
        <v>380</v>
      </c>
      <c r="AI779" s="1876" t="s">
        <v>240</v>
      </c>
      <c r="AJ779" s="1876" t="s">
        <v>367</v>
      </c>
      <c r="AK779" s="1875" t="s">
        <v>381</v>
      </c>
      <c r="AL779" s="1876" t="s">
        <v>360</v>
      </c>
      <c r="AM779" s="1875" t="s">
        <v>154</v>
      </c>
    </row>
    <row r="780" spans="1:39" ht="66">
      <c r="A780" s="1875" t="s">
        <v>351</v>
      </c>
      <c r="B780" s="1875" t="s">
        <v>1341</v>
      </c>
      <c r="C780" s="1875" t="s">
        <v>1024</v>
      </c>
      <c r="D780" s="1876" t="s">
        <v>154</v>
      </c>
      <c r="E780" s="1876" t="s">
        <v>371</v>
      </c>
      <c r="F780" s="1876" t="s">
        <v>355</v>
      </c>
      <c r="G780" s="1876" t="s">
        <v>356</v>
      </c>
      <c r="H780" s="1877">
        <v>385.77915999999999</v>
      </c>
      <c r="I780" s="1877">
        <v>350</v>
      </c>
      <c r="J780" s="1876" t="s">
        <v>357</v>
      </c>
      <c r="K780" s="1878">
        <v>45238</v>
      </c>
      <c r="L780" s="1876" t="s">
        <v>372</v>
      </c>
      <c r="M780" s="1878" t="s">
        <v>373</v>
      </c>
      <c r="N780" s="1876" t="s">
        <v>359</v>
      </c>
      <c r="O780" s="1880">
        <v>47067</v>
      </c>
      <c r="P780" s="1875" t="s">
        <v>360</v>
      </c>
      <c r="Q780" s="1875" t="s">
        <v>1257</v>
      </c>
      <c r="R780" s="1875" t="s">
        <v>1254</v>
      </c>
      <c r="S780" s="1876" t="s">
        <v>361</v>
      </c>
      <c r="T780" s="1879" t="s">
        <v>1255</v>
      </c>
      <c r="U780" s="1876" t="s">
        <v>360</v>
      </c>
      <c r="V780" s="1876" t="s">
        <v>377</v>
      </c>
      <c r="W780" s="1876" t="s">
        <v>360</v>
      </c>
      <c r="X780" s="1876" t="s">
        <v>378</v>
      </c>
      <c r="Y780" s="1876" t="s">
        <v>364</v>
      </c>
      <c r="Z780" s="1876" t="s">
        <v>154</v>
      </c>
      <c r="AA780" s="1876" t="s">
        <v>154</v>
      </c>
      <c r="AB780" s="1876" t="s">
        <v>154</v>
      </c>
      <c r="AC780" s="1876" t="s">
        <v>154</v>
      </c>
      <c r="AD780" s="1876" t="s">
        <v>154</v>
      </c>
      <c r="AE780" s="1876" t="s">
        <v>154</v>
      </c>
      <c r="AF780" s="1876" t="s">
        <v>359</v>
      </c>
      <c r="AG780" s="1875" t="s">
        <v>1027</v>
      </c>
      <c r="AH780" s="1876" t="s">
        <v>380</v>
      </c>
      <c r="AI780" s="1876" t="s">
        <v>240</v>
      </c>
      <c r="AJ780" s="1876" t="s">
        <v>367</v>
      </c>
      <c r="AK780" s="1875" t="s">
        <v>381</v>
      </c>
      <c r="AL780" s="1876" t="s">
        <v>360</v>
      </c>
      <c r="AM780" s="1875" t="s">
        <v>154</v>
      </c>
    </row>
    <row r="781" spans="1:39" ht="66">
      <c r="A781" s="1875" t="s">
        <v>351</v>
      </c>
      <c r="B781" s="1875" t="s">
        <v>1342</v>
      </c>
      <c r="C781" s="1875" t="s">
        <v>1024</v>
      </c>
      <c r="D781" s="1876" t="s">
        <v>154</v>
      </c>
      <c r="E781" s="1876" t="s">
        <v>371</v>
      </c>
      <c r="F781" s="1876" t="s">
        <v>355</v>
      </c>
      <c r="G781" s="1876" t="s">
        <v>356</v>
      </c>
      <c r="H781" s="1877">
        <v>27004.54147</v>
      </c>
      <c r="I781" s="1877">
        <v>24500</v>
      </c>
      <c r="J781" s="1876" t="s">
        <v>357</v>
      </c>
      <c r="K781" s="1878">
        <v>45238</v>
      </c>
      <c r="L781" s="1876" t="s">
        <v>372</v>
      </c>
      <c r="M781" s="1878" t="s">
        <v>373</v>
      </c>
      <c r="N781" s="1876" t="s">
        <v>359</v>
      </c>
      <c r="O781" s="1880">
        <v>47067</v>
      </c>
      <c r="P781" s="1875" t="s">
        <v>360</v>
      </c>
      <c r="Q781" s="1875" t="s">
        <v>1343</v>
      </c>
      <c r="R781" s="1875" t="s">
        <v>1254</v>
      </c>
      <c r="S781" s="1876" t="s">
        <v>361</v>
      </c>
      <c r="T781" s="1879" t="s">
        <v>1255</v>
      </c>
      <c r="U781" s="1876" t="s">
        <v>360</v>
      </c>
      <c r="V781" s="1876" t="s">
        <v>377</v>
      </c>
      <c r="W781" s="1876" t="s">
        <v>360</v>
      </c>
      <c r="X781" s="1876" t="s">
        <v>378</v>
      </c>
      <c r="Y781" s="1876" t="s">
        <v>364</v>
      </c>
      <c r="Z781" s="1876" t="s">
        <v>154</v>
      </c>
      <c r="AA781" s="1876" t="s">
        <v>154</v>
      </c>
      <c r="AB781" s="1876" t="s">
        <v>154</v>
      </c>
      <c r="AC781" s="1876" t="s">
        <v>154</v>
      </c>
      <c r="AD781" s="1876" t="s">
        <v>154</v>
      </c>
      <c r="AE781" s="1876" t="s">
        <v>154</v>
      </c>
      <c r="AF781" s="1876" t="s">
        <v>359</v>
      </c>
      <c r="AG781" s="1875" t="s">
        <v>1027</v>
      </c>
      <c r="AH781" s="1876" t="s">
        <v>380</v>
      </c>
      <c r="AI781" s="1876" t="s">
        <v>240</v>
      </c>
      <c r="AJ781" s="1876" t="s">
        <v>367</v>
      </c>
      <c r="AK781" s="1875" t="s">
        <v>381</v>
      </c>
      <c r="AL781" s="1876" t="s">
        <v>360</v>
      </c>
      <c r="AM781" s="1875" t="s">
        <v>154</v>
      </c>
    </row>
    <row r="782" spans="1:39" ht="66">
      <c r="A782" s="1875" t="s">
        <v>351</v>
      </c>
      <c r="B782" s="1875" t="s">
        <v>1344</v>
      </c>
      <c r="C782" s="1875" t="s">
        <v>1024</v>
      </c>
      <c r="D782" s="1876" t="s">
        <v>154</v>
      </c>
      <c r="E782" s="1876" t="s">
        <v>371</v>
      </c>
      <c r="F782" s="1876" t="s">
        <v>355</v>
      </c>
      <c r="G782" s="1876" t="s">
        <v>356</v>
      </c>
      <c r="H782" s="1877">
        <v>385.77915999999999</v>
      </c>
      <c r="I782" s="1877">
        <v>350</v>
      </c>
      <c r="J782" s="1876" t="s">
        <v>357</v>
      </c>
      <c r="K782" s="1878">
        <v>45238</v>
      </c>
      <c r="L782" s="1876" t="s">
        <v>372</v>
      </c>
      <c r="M782" s="1878" t="s">
        <v>373</v>
      </c>
      <c r="N782" s="1876" t="s">
        <v>359</v>
      </c>
      <c r="O782" s="1880">
        <v>47067</v>
      </c>
      <c r="P782" s="1875" t="s">
        <v>360</v>
      </c>
      <c r="Q782" s="1875" t="s">
        <v>1257</v>
      </c>
      <c r="R782" s="1875" t="s">
        <v>1254</v>
      </c>
      <c r="S782" s="1876" t="s">
        <v>361</v>
      </c>
      <c r="T782" s="1879" t="s">
        <v>1255</v>
      </c>
      <c r="U782" s="1876" t="s">
        <v>360</v>
      </c>
      <c r="V782" s="1876" t="s">
        <v>377</v>
      </c>
      <c r="W782" s="1876" t="s">
        <v>360</v>
      </c>
      <c r="X782" s="1876" t="s">
        <v>378</v>
      </c>
      <c r="Y782" s="1876" t="s">
        <v>364</v>
      </c>
      <c r="Z782" s="1876" t="s">
        <v>154</v>
      </c>
      <c r="AA782" s="1876" t="s">
        <v>154</v>
      </c>
      <c r="AB782" s="1876" t="s">
        <v>154</v>
      </c>
      <c r="AC782" s="1876" t="s">
        <v>154</v>
      </c>
      <c r="AD782" s="1876" t="s">
        <v>154</v>
      </c>
      <c r="AE782" s="1876" t="s">
        <v>154</v>
      </c>
      <c r="AF782" s="1876" t="s">
        <v>359</v>
      </c>
      <c r="AG782" s="1875" t="s">
        <v>1027</v>
      </c>
      <c r="AH782" s="1876" t="s">
        <v>380</v>
      </c>
      <c r="AI782" s="1876" t="s">
        <v>240</v>
      </c>
      <c r="AJ782" s="1876" t="s">
        <v>367</v>
      </c>
      <c r="AK782" s="1875" t="s">
        <v>381</v>
      </c>
      <c r="AL782" s="1876" t="s">
        <v>360</v>
      </c>
      <c r="AM782" s="1875" t="s">
        <v>154</v>
      </c>
    </row>
    <row r="783" spans="1:39" ht="66">
      <c r="A783" s="1875" t="s">
        <v>351</v>
      </c>
      <c r="B783" s="1875" t="s">
        <v>1345</v>
      </c>
      <c r="C783" s="1875" t="s">
        <v>1024</v>
      </c>
      <c r="D783" s="1876" t="s">
        <v>154</v>
      </c>
      <c r="E783" s="1876" t="s">
        <v>371</v>
      </c>
      <c r="F783" s="1876" t="s">
        <v>355</v>
      </c>
      <c r="G783" s="1876" t="s">
        <v>356</v>
      </c>
      <c r="H783" s="1877">
        <v>1157.3374899999999</v>
      </c>
      <c r="I783" s="1877">
        <v>1050</v>
      </c>
      <c r="J783" s="1876" t="s">
        <v>357</v>
      </c>
      <c r="K783" s="1878">
        <v>45238</v>
      </c>
      <c r="L783" s="1876" t="s">
        <v>372</v>
      </c>
      <c r="M783" s="1878" t="s">
        <v>373</v>
      </c>
      <c r="N783" s="1876" t="s">
        <v>359</v>
      </c>
      <c r="O783" s="1880">
        <v>47067</v>
      </c>
      <c r="P783" s="1875" t="s">
        <v>360</v>
      </c>
      <c r="Q783" s="1875" t="s">
        <v>1261</v>
      </c>
      <c r="R783" s="1875" t="s">
        <v>1254</v>
      </c>
      <c r="S783" s="1876" t="s">
        <v>361</v>
      </c>
      <c r="T783" s="1879" t="s">
        <v>1255</v>
      </c>
      <c r="U783" s="1876" t="s">
        <v>360</v>
      </c>
      <c r="V783" s="1876" t="s">
        <v>377</v>
      </c>
      <c r="W783" s="1876" t="s">
        <v>360</v>
      </c>
      <c r="X783" s="1876" t="s">
        <v>378</v>
      </c>
      <c r="Y783" s="1876" t="s">
        <v>364</v>
      </c>
      <c r="Z783" s="1876" t="s">
        <v>154</v>
      </c>
      <c r="AA783" s="1876" t="s">
        <v>154</v>
      </c>
      <c r="AB783" s="1876" t="s">
        <v>154</v>
      </c>
      <c r="AC783" s="1876" t="s">
        <v>154</v>
      </c>
      <c r="AD783" s="1876" t="s">
        <v>154</v>
      </c>
      <c r="AE783" s="1876" t="s">
        <v>154</v>
      </c>
      <c r="AF783" s="1876" t="s">
        <v>359</v>
      </c>
      <c r="AG783" s="1875" t="s">
        <v>1027</v>
      </c>
      <c r="AH783" s="1876" t="s">
        <v>380</v>
      </c>
      <c r="AI783" s="1876" t="s">
        <v>240</v>
      </c>
      <c r="AJ783" s="1876" t="s">
        <v>367</v>
      </c>
      <c r="AK783" s="1875" t="s">
        <v>381</v>
      </c>
      <c r="AL783" s="1876" t="s">
        <v>360</v>
      </c>
      <c r="AM783" s="1875" t="s">
        <v>154</v>
      </c>
    </row>
    <row r="784" spans="1:39" ht="66">
      <c r="A784" s="1875" t="s">
        <v>351</v>
      </c>
      <c r="B784" s="1875" t="s">
        <v>1346</v>
      </c>
      <c r="C784" s="1875" t="s">
        <v>1024</v>
      </c>
      <c r="D784" s="1876" t="s">
        <v>154</v>
      </c>
      <c r="E784" s="1876" t="s">
        <v>371</v>
      </c>
      <c r="F784" s="1876" t="s">
        <v>355</v>
      </c>
      <c r="G784" s="1876" t="s">
        <v>356</v>
      </c>
      <c r="H784" s="1877">
        <v>13116.49157</v>
      </c>
      <c r="I784" s="1877">
        <v>11900</v>
      </c>
      <c r="J784" s="1876" t="s">
        <v>357</v>
      </c>
      <c r="K784" s="1878">
        <v>45238</v>
      </c>
      <c r="L784" s="1876" t="s">
        <v>372</v>
      </c>
      <c r="M784" s="1878" t="s">
        <v>373</v>
      </c>
      <c r="N784" s="1876" t="s">
        <v>359</v>
      </c>
      <c r="O784" s="1880">
        <v>47067</v>
      </c>
      <c r="P784" s="1875" t="s">
        <v>360</v>
      </c>
      <c r="Q784" s="1875" t="s">
        <v>1347</v>
      </c>
      <c r="R784" s="1875" t="s">
        <v>1254</v>
      </c>
      <c r="S784" s="1876" t="s">
        <v>361</v>
      </c>
      <c r="T784" s="1879" t="s">
        <v>1255</v>
      </c>
      <c r="U784" s="1876" t="s">
        <v>360</v>
      </c>
      <c r="V784" s="1876" t="s">
        <v>377</v>
      </c>
      <c r="W784" s="1876" t="s">
        <v>360</v>
      </c>
      <c r="X784" s="1876" t="s">
        <v>378</v>
      </c>
      <c r="Y784" s="1876" t="s">
        <v>364</v>
      </c>
      <c r="Z784" s="1876" t="s">
        <v>154</v>
      </c>
      <c r="AA784" s="1876" t="s">
        <v>154</v>
      </c>
      <c r="AB784" s="1876" t="s">
        <v>154</v>
      </c>
      <c r="AC784" s="1876" t="s">
        <v>154</v>
      </c>
      <c r="AD784" s="1876" t="s">
        <v>154</v>
      </c>
      <c r="AE784" s="1876" t="s">
        <v>154</v>
      </c>
      <c r="AF784" s="1876" t="s">
        <v>359</v>
      </c>
      <c r="AG784" s="1875" t="s">
        <v>1027</v>
      </c>
      <c r="AH784" s="1876" t="s">
        <v>380</v>
      </c>
      <c r="AI784" s="1876" t="s">
        <v>240</v>
      </c>
      <c r="AJ784" s="1876" t="s">
        <v>367</v>
      </c>
      <c r="AK784" s="1875" t="s">
        <v>381</v>
      </c>
      <c r="AL784" s="1876" t="s">
        <v>360</v>
      </c>
      <c r="AM784" s="1875" t="s">
        <v>154</v>
      </c>
    </row>
    <row r="785" spans="1:39" ht="66">
      <c r="A785" s="1875" t="s">
        <v>351</v>
      </c>
      <c r="B785" s="1875" t="s">
        <v>1348</v>
      </c>
      <c r="C785" s="1875" t="s">
        <v>1024</v>
      </c>
      <c r="D785" s="1876" t="s">
        <v>154</v>
      </c>
      <c r="E785" s="1876" t="s">
        <v>371</v>
      </c>
      <c r="F785" s="1876" t="s">
        <v>355</v>
      </c>
      <c r="G785" s="1876" t="s">
        <v>356</v>
      </c>
      <c r="H785" s="1877">
        <v>83714.078550000006</v>
      </c>
      <c r="I785" s="1877">
        <v>75950</v>
      </c>
      <c r="J785" s="1876" t="s">
        <v>357</v>
      </c>
      <c r="K785" s="1878">
        <v>45238</v>
      </c>
      <c r="L785" s="1876" t="s">
        <v>372</v>
      </c>
      <c r="M785" s="1878" t="s">
        <v>373</v>
      </c>
      <c r="N785" s="1876" t="s">
        <v>359</v>
      </c>
      <c r="O785" s="1880">
        <v>47067</v>
      </c>
      <c r="P785" s="1875" t="s">
        <v>360</v>
      </c>
      <c r="Q785" s="1875" t="s">
        <v>1349</v>
      </c>
      <c r="R785" s="1875" t="s">
        <v>1254</v>
      </c>
      <c r="S785" s="1876" t="s">
        <v>361</v>
      </c>
      <c r="T785" s="1879" t="s">
        <v>1255</v>
      </c>
      <c r="U785" s="1876" t="s">
        <v>360</v>
      </c>
      <c r="V785" s="1876" t="s">
        <v>377</v>
      </c>
      <c r="W785" s="1876" t="s">
        <v>360</v>
      </c>
      <c r="X785" s="1876" t="s">
        <v>378</v>
      </c>
      <c r="Y785" s="1876" t="s">
        <v>364</v>
      </c>
      <c r="Z785" s="1876" t="s">
        <v>154</v>
      </c>
      <c r="AA785" s="1876" t="s">
        <v>154</v>
      </c>
      <c r="AB785" s="1876" t="s">
        <v>154</v>
      </c>
      <c r="AC785" s="1876" t="s">
        <v>154</v>
      </c>
      <c r="AD785" s="1876" t="s">
        <v>154</v>
      </c>
      <c r="AE785" s="1876" t="s">
        <v>154</v>
      </c>
      <c r="AF785" s="1876" t="s">
        <v>359</v>
      </c>
      <c r="AG785" s="1875" t="s">
        <v>1027</v>
      </c>
      <c r="AH785" s="1876" t="s">
        <v>380</v>
      </c>
      <c r="AI785" s="1876" t="s">
        <v>240</v>
      </c>
      <c r="AJ785" s="1876" t="s">
        <v>367</v>
      </c>
      <c r="AK785" s="1875" t="s">
        <v>381</v>
      </c>
      <c r="AL785" s="1876" t="s">
        <v>360</v>
      </c>
      <c r="AM785" s="1875" t="s">
        <v>154</v>
      </c>
    </row>
    <row r="786" spans="1:39" ht="66">
      <c r="A786" s="1875" t="s">
        <v>351</v>
      </c>
      <c r="B786" s="1875" t="s">
        <v>1350</v>
      </c>
      <c r="C786" s="1875" t="s">
        <v>1024</v>
      </c>
      <c r="D786" s="1876" t="s">
        <v>154</v>
      </c>
      <c r="E786" s="1876" t="s">
        <v>371</v>
      </c>
      <c r="F786" s="1876" t="s">
        <v>355</v>
      </c>
      <c r="G786" s="1876" t="s">
        <v>356</v>
      </c>
      <c r="H786" s="1877">
        <v>1543.1166599999999</v>
      </c>
      <c r="I786" s="1877">
        <v>1400</v>
      </c>
      <c r="J786" s="1876" t="s">
        <v>357</v>
      </c>
      <c r="K786" s="1878">
        <v>45238</v>
      </c>
      <c r="L786" s="1876" t="s">
        <v>372</v>
      </c>
      <c r="M786" s="1878" t="s">
        <v>373</v>
      </c>
      <c r="N786" s="1876" t="s">
        <v>359</v>
      </c>
      <c r="O786" s="1880">
        <v>47067</v>
      </c>
      <c r="P786" s="1875" t="s">
        <v>360</v>
      </c>
      <c r="Q786" s="1875" t="s">
        <v>1263</v>
      </c>
      <c r="R786" s="1875" t="s">
        <v>1254</v>
      </c>
      <c r="S786" s="1876" t="s">
        <v>361</v>
      </c>
      <c r="T786" s="1879" t="s">
        <v>1255</v>
      </c>
      <c r="U786" s="1876" t="s">
        <v>360</v>
      </c>
      <c r="V786" s="1876" t="s">
        <v>377</v>
      </c>
      <c r="W786" s="1876" t="s">
        <v>360</v>
      </c>
      <c r="X786" s="1876" t="s">
        <v>378</v>
      </c>
      <c r="Y786" s="1876" t="s">
        <v>364</v>
      </c>
      <c r="Z786" s="1876" t="s">
        <v>154</v>
      </c>
      <c r="AA786" s="1876" t="s">
        <v>154</v>
      </c>
      <c r="AB786" s="1876" t="s">
        <v>154</v>
      </c>
      <c r="AC786" s="1876" t="s">
        <v>154</v>
      </c>
      <c r="AD786" s="1876" t="s">
        <v>154</v>
      </c>
      <c r="AE786" s="1876" t="s">
        <v>154</v>
      </c>
      <c r="AF786" s="1876" t="s">
        <v>359</v>
      </c>
      <c r="AG786" s="1875" t="s">
        <v>1027</v>
      </c>
      <c r="AH786" s="1876" t="s">
        <v>380</v>
      </c>
      <c r="AI786" s="1876" t="s">
        <v>240</v>
      </c>
      <c r="AJ786" s="1876" t="s">
        <v>367</v>
      </c>
      <c r="AK786" s="1875" t="s">
        <v>381</v>
      </c>
      <c r="AL786" s="1876" t="s">
        <v>360</v>
      </c>
      <c r="AM786" s="1875" t="s">
        <v>154</v>
      </c>
    </row>
    <row r="787" spans="1:39" ht="66">
      <c r="A787" s="1875" t="s">
        <v>351</v>
      </c>
      <c r="B787" s="1875" t="s">
        <v>1351</v>
      </c>
      <c r="C787" s="1875" t="s">
        <v>1024</v>
      </c>
      <c r="D787" s="1876" t="s">
        <v>154</v>
      </c>
      <c r="E787" s="1876" t="s">
        <v>371</v>
      </c>
      <c r="F787" s="1876" t="s">
        <v>355</v>
      </c>
      <c r="G787" s="1876" t="s">
        <v>356</v>
      </c>
      <c r="H787" s="1877">
        <v>385.77915999999999</v>
      </c>
      <c r="I787" s="1877">
        <v>350</v>
      </c>
      <c r="J787" s="1876" t="s">
        <v>357</v>
      </c>
      <c r="K787" s="1878">
        <v>45238</v>
      </c>
      <c r="L787" s="1876" t="s">
        <v>372</v>
      </c>
      <c r="M787" s="1878" t="s">
        <v>373</v>
      </c>
      <c r="N787" s="1876" t="s">
        <v>359</v>
      </c>
      <c r="O787" s="1880">
        <v>47067</v>
      </c>
      <c r="P787" s="1875" t="s">
        <v>360</v>
      </c>
      <c r="Q787" s="1875" t="s">
        <v>1257</v>
      </c>
      <c r="R787" s="1875" t="s">
        <v>1254</v>
      </c>
      <c r="S787" s="1876" t="s">
        <v>361</v>
      </c>
      <c r="T787" s="1879" t="s">
        <v>1255</v>
      </c>
      <c r="U787" s="1876" t="s">
        <v>360</v>
      </c>
      <c r="V787" s="1876" t="s">
        <v>377</v>
      </c>
      <c r="W787" s="1876" t="s">
        <v>360</v>
      </c>
      <c r="X787" s="1876" t="s">
        <v>378</v>
      </c>
      <c r="Y787" s="1876" t="s">
        <v>364</v>
      </c>
      <c r="Z787" s="1876" t="s">
        <v>154</v>
      </c>
      <c r="AA787" s="1876" t="s">
        <v>154</v>
      </c>
      <c r="AB787" s="1876" t="s">
        <v>154</v>
      </c>
      <c r="AC787" s="1876" t="s">
        <v>154</v>
      </c>
      <c r="AD787" s="1876" t="s">
        <v>154</v>
      </c>
      <c r="AE787" s="1876" t="s">
        <v>154</v>
      </c>
      <c r="AF787" s="1876" t="s">
        <v>359</v>
      </c>
      <c r="AG787" s="1875" t="s">
        <v>1027</v>
      </c>
      <c r="AH787" s="1876" t="s">
        <v>380</v>
      </c>
      <c r="AI787" s="1876" t="s">
        <v>240</v>
      </c>
      <c r="AJ787" s="1876" t="s">
        <v>367</v>
      </c>
      <c r="AK787" s="1875" t="s">
        <v>381</v>
      </c>
      <c r="AL787" s="1876" t="s">
        <v>360</v>
      </c>
      <c r="AM787" s="1875" t="s">
        <v>154</v>
      </c>
    </row>
    <row r="788" spans="1:39" ht="66">
      <c r="A788" s="1875" t="s">
        <v>351</v>
      </c>
      <c r="B788" s="1875" t="s">
        <v>1352</v>
      </c>
      <c r="C788" s="1875" t="s">
        <v>1024</v>
      </c>
      <c r="D788" s="1876" t="s">
        <v>154</v>
      </c>
      <c r="E788" s="1876" t="s">
        <v>371</v>
      </c>
      <c r="F788" s="1876" t="s">
        <v>355</v>
      </c>
      <c r="G788" s="1876" t="s">
        <v>356</v>
      </c>
      <c r="H788" s="1877">
        <v>1543.1166599999999</v>
      </c>
      <c r="I788" s="1877">
        <v>1400</v>
      </c>
      <c r="J788" s="1876" t="s">
        <v>357</v>
      </c>
      <c r="K788" s="1878">
        <v>45238</v>
      </c>
      <c r="L788" s="1876" t="s">
        <v>372</v>
      </c>
      <c r="M788" s="1878" t="s">
        <v>373</v>
      </c>
      <c r="N788" s="1876" t="s">
        <v>359</v>
      </c>
      <c r="O788" s="1880">
        <v>47067</v>
      </c>
      <c r="P788" s="1875" t="s">
        <v>360</v>
      </c>
      <c r="Q788" s="1875" t="s">
        <v>1263</v>
      </c>
      <c r="R788" s="1875" t="s">
        <v>1254</v>
      </c>
      <c r="S788" s="1876" t="s">
        <v>361</v>
      </c>
      <c r="T788" s="1879" t="s">
        <v>1255</v>
      </c>
      <c r="U788" s="1876" t="s">
        <v>360</v>
      </c>
      <c r="V788" s="1876" t="s">
        <v>377</v>
      </c>
      <c r="W788" s="1876" t="s">
        <v>360</v>
      </c>
      <c r="X788" s="1876" t="s">
        <v>378</v>
      </c>
      <c r="Y788" s="1876" t="s">
        <v>364</v>
      </c>
      <c r="Z788" s="1876" t="s">
        <v>154</v>
      </c>
      <c r="AA788" s="1876" t="s">
        <v>154</v>
      </c>
      <c r="AB788" s="1876" t="s">
        <v>154</v>
      </c>
      <c r="AC788" s="1876" t="s">
        <v>154</v>
      </c>
      <c r="AD788" s="1876" t="s">
        <v>154</v>
      </c>
      <c r="AE788" s="1876" t="s">
        <v>154</v>
      </c>
      <c r="AF788" s="1876" t="s">
        <v>359</v>
      </c>
      <c r="AG788" s="1875" t="s">
        <v>1027</v>
      </c>
      <c r="AH788" s="1876" t="s">
        <v>380</v>
      </c>
      <c r="AI788" s="1876" t="s">
        <v>240</v>
      </c>
      <c r="AJ788" s="1876" t="s">
        <v>367</v>
      </c>
      <c r="AK788" s="1875" t="s">
        <v>381</v>
      </c>
      <c r="AL788" s="1876" t="s">
        <v>360</v>
      </c>
      <c r="AM788" s="1875" t="s">
        <v>154</v>
      </c>
    </row>
    <row r="789" spans="1:39" ht="66">
      <c r="A789" s="1875" t="s">
        <v>351</v>
      </c>
      <c r="B789" s="1875" t="s">
        <v>1353</v>
      </c>
      <c r="C789" s="1875" t="s">
        <v>1024</v>
      </c>
      <c r="D789" s="1876" t="s">
        <v>154</v>
      </c>
      <c r="E789" s="1876" t="s">
        <v>371</v>
      </c>
      <c r="F789" s="1876" t="s">
        <v>355</v>
      </c>
      <c r="G789" s="1876" t="s">
        <v>356</v>
      </c>
      <c r="H789" s="1877">
        <v>2314.6749799999998</v>
      </c>
      <c r="I789" s="1877">
        <v>2100</v>
      </c>
      <c r="J789" s="1876" t="s">
        <v>357</v>
      </c>
      <c r="K789" s="1878">
        <v>45238</v>
      </c>
      <c r="L789" s="1876" t="s">
        <v>372</v>
      </c>
      <c r="M789" s="1878" t="s">
        <v>373</v>
      </c>
      <c r="N789" s="1876" t="s">
        <v>359</v>
      </c>
      <c r="O789" s="1880">
        <v>47067</v>
      </c>
      <c r="P789" s="1875" t="s">
        <v>360</v>
      </c>
      <c r="Q789" s="1875" t="s">
        <v>604</v>
      </c>
      <c r="R789" s="1875" t="s">
        <v>1254</v>
      </c>
      <c r="S789" s="1876" t="s">
        <v>361</v>
      </c>
      <c r="T789" s="1879" t="s">
        <v>1255</v>
      </c>
      <c r="U789" s="1876" t="s">
        <v>360</v>
      </c>
      <c r="V789" s="1876" t="s">
        <v>377</v>
      </c>
      <c r="W789" s="1876" t="s">
        <v>360</v>
      </c>
      <c r="X789" s="1876" t="s">
        <v>378</v>
      </c>
      <c r="Y789" s="1876" t="s">
        <v>364</v>
      </c>
      <c r="Z789" s="1876" t="s">
        <v>154</v>
      </c>
      <c r="AA789" s="1876" t="s">
        <v>154</v>
      </c>
      <c r="AB789" s="1876" t="s">
        <v>154</v>
      </c>
      <c r="AC789" s="1876" t="s">
        <v>154</v>
      </c>
      <c r="AD789" s="1876" t="s">
        <v>154</v>
      </c>
      <c r="AE789" s="1876" t="s">
        <v>154</v>
      </c>
      <c r="AF789" s="1876" t="s">
        <v>359</v>
      </c>
      <c r="AG789" s="1875" t="s">
        <v>1027</v>
      </c>
      <c r="AH789" s="1876" t="s">
        <v>380</v>
      </c>
      <c r="AI789" s="1876" t="s">
        <v>240</v>
      </c>
      <c r="AJ789" s="1876" t="s">
        <v>367</v>
      </c>
      <c r="AK789" s="1875" t="s">
        <v>381</v>
      </c>
      <c r="AL789" s="1876" t="s">
        <v>360</v>
      </c>
      <c r="AM789" s="1875" t="s">
        <v>154</v>
      </c>
    </row>
    <row r="790" spans="1:39" ht="66">
      <c r="A790" s="1875" t="s">
        <v>351</v>
      </c>
      <c r="B790" s="1875" t="s">
        <v>1354</v>
      </c>
      <c r="C790" s="1875" t="s">
        <v>1024</v>
      </c>
      <c r="D790" s="1876" t="s">
        <v>154</v>
      </c>
      <c r="E790" s="1876" t="s">
        <v>371</v>
      </c>
      <c r="F790" s="1876" t="s">
        <v>355</v>
      </c>
      <c r="G790" s="1876" t="s">
        <v>356</v>
      </c>
      <c r="H790" s="1877">
        <v>771.55832999999996</v>
      </c>
      <c r="I790" s="1877">
        <v>700</v>
      </c>
      <c r="J790" s="1876" t="s">
        <v>357</v>
      </c>
      <c r="K790" s="1878">
        <v>45238</v>
      </c>
      <c r="L790" s="1876" t="s">
        <v>372</v>
      </c>
      <c r="M790" s="1878" t="s">
        <v>373</v>
      </c>
      <c r="N790" s="1876" t="s">
        <v>359</v>
      </c>
      <c r="O790" s="1880">
        <v>47067</v>
      </c>
      <c r="P790" s="1875" t="s">
        <v>360</v>
      </c>
      <c r="Q790" s="1875" t="s">
        <v>1253</v>
      </c>
      <c r="R790" s="1875" t="s">
        <v>1254</v>
      </c>
      <c r="S790" s="1876" t="s">
        <v>361</v>
      </c>
      <c r="T790" s="1879" t="s">
        <v>1255</v>
      </c>
      <c r="U790" s="1876" t="s">
        <v>360</v>
      </c>
      <c r="V790" s="1876" t="s">
        <v>377</v>
      </c>
      <c r="W790" s="1876" t="s">
        <v>360</v>
      </c>
      <c r="X790" s="1876" t="s">
        <v>378</v>
      </c>
      <c r="Y790" s="1876" t="s">
        <v>364</v>
      </c>
      <c r="Z790" s="1876" t="s">
        <v>154</v>
      </c>
      <c r="AA790" s="1876" t="s">
        <v>154</v>
      </c>
      <c r="AB790" s="1876" t="s">
        <v>154</v>
      </c>
      <c r="AC790" s="1876" t="s">
        <v>154</v>
      </c>
      <c r="AD790" s="1876" t="s">
        <v>154</v>
      </c>
      <c r="AE790" s="1876" t="s">
        <v>154</v>
      </c>
      <c r="AF790" s="1876" t="s">
        <v>359</v>
      </c>
      <c r="AG790" s="1875" t="s">
        <v>1027</v>
      </c>
      <c r="AH790" s="1876" t="s">
        <v>380</v>
      </c>
      <c r="AI790" s="1876" t="s">
        <v>240</v>
      </c>
      <c r="AJ790" s="1876" t="s">
        <v>367</v>
      </c>
      <c r="AK790" s="1875" t="s">
        <v>381</v>
      </c>
      <c r="AL790" s="1876" t="s">
        <v>360</v>
      </c>
      <c r="AM790" s="1875" t="s">
        <v>154</v>
      </c>
    </row>
    <row r="791" spans="1:39" ht="66">
      <c r="A791" s="1875" t="s">
        <v>351</v>
      </c>
      <c r="B791" s="1875" t="s">
        <v>1355</v>
      </c>
      <c r="C791" s="1875" t="s">
        <v>1024</v>
      </c>
      <c r="D791" s="1876" t="s">
        <v>154</v>
      </c>
      <c r="E791" s="1876" t="s">
        <v>371</v>
      </c>
      <c r="F791" s="1876" t="s">
        <v>355</v>
      </c>
      <c r="G791" s="1876" t="s">
        <v>356</v>
      </c>
      <c r="H791" s="1877">
        <v>39735.25387</v>
      </c>
      <c r="I791" s="1877">
        <v>36050</v>
      </c>
      <c r="J791" s="1876" t="s">
        <v>357</v>
      </c>
      <c r="K791" s="1878">
        <v>45238</v>
      </c>
      <c r="L791" s="1876" t="s">
        <v>372</v>
      </c>
      <c r="M791" s="1878" t="s">
        <v>373</v>
      </c>
      <c r="N791" s="1876" t="s">
        <v>359</v>
      </c>
      <c r="O791" s="1880">
        <v>47067</v>
      </c>
      <c r="P791" s="1875" t="s">
        <v>360</v>
      </c>
      <c r="Q791" s="1875" t="s">
        <v>1356</v>
      </c>
      <c r="R791" s="1875" t="s">
        <v>1254</v>
      </c>
      <c r="S791" s="1876" t="s">
        <v>361</v>
      </c>
      <c r="T791" s="1879" t="s">
        <v>1255</v>
      </c>
      <c r="U791" s="1876" t="s">
        <v>360</v>
      </c>
      <c r="V791" s="1876" t="s">
        <v>377</v>
      </c>
      <c r="W791" s="1876" t="s">
        <v>360</v>
      </c>
      <c r="X791" s="1876" t="s">
        <v>378</v>
      </c>
      <c r="Y791" s="1876" t="s">
        <v>364</v>
      </c>
      <c r="Z791" s="1876" t="s">
        <v>154</v>
      </c>
      <c r="AA791" s="1876" t="s">
        <v>154</v>
      </c>
      <c r="AB791" s="1876" t="s">
        <v>154</v>
      </c>
      <c r="AC791" s="1876" t="s">
        <v>154</v>
      </c>
      <c r="AD791" s="1876" t="s">
        <v>154</v>
      </c>
      <c r="AE791" s="1876" t="s">
        <v>154</v>
      </c>
      <c r="AF791" s="1876" t="s">
        <v>359</v>
      </c>
      <c r="AG791" s="1875" t="s">
        <v>1027</v>
      </c>
      <c r="AH791" s="1876" t="s">
        <v>380</v>
      </c>
      <c r="AI791" s="1876" t="s">
        <v>240</v>
      </c>
      <c r="AJ791" s="1876" t="s">
        <v>367</v>
      </c>
      <c r="AK791" s="1875" t="s">
        <v>381</v>
      </c>
      <c r="AL791" s="1876" t="s">
        <v>360</v>
      </c>
      <c r="AM791" s="1875" t="s">
        <v>154</v>
      </c>
    </row>
    <row r="792" spans="1:39" ht="66">
      <c r="A792" s="1875" t="s">
        <v>351</v>
      </c>
      <c r="B792" s="1875" t="s">
        <v>1357</v>
      </c>
      <c r="C792" s="1875" t="s">
        <v>1024</v>
      </c>
      <c r="D792" s="1876" t="s">
        <v>154</v>
      </c>
      <c r="E792" s="1876" t="s">
        <v>371</v>
      </c>
      <c r="F792" s="1876" t="s">
        <v>355</v>
      </c>
      <c r="G792" s="1876" t="s">
        <v>356</v>
      </c>
      <c r="H792" s="1877">
        <v>385.77915999999999</v>
      </c>
      <c r="I792" s="1877">
        <v>350</v>
      </c>
      <c r="J792" s="1876" t="s">
        <v>357</v>
      </c>
      <c r="K792" s="1878">
        <v>45238</v>
      </c>
      <c r="L792" s="1876" t="s">
        <v>372</v>
      </c>
      <c r="M792" s="1878" t="s">
        <v>373</v>
      </c>
      <c r="N792" s="1876" t="s">
        <v>359</v>
      </c>
      <c r="O792" s="1880">
        <v>47067</v>
      </c>
      <c r="P792" s="1875" t="s">
        <v>360</v>
      </c>
      <c r="Q792" s="1875" t="s">
        <v>1257</v>
      </c>
      <c r="R792" s="1875" t="s">
        <v>1254</v>
      </c>
      <c r="S792" s="1876" t="s">
        <v>361</v>
      </c>
      <c r="T792" s="1879" t="s">
        <v>1255</v>
      </c>
      <c r="U792" s="1876" t="s">
        <v>360</v>
      </c>
      <c r="V792" s="1876" t="s">
        <v>377</v>
      </c>
      <c r="W792" s="1876" t="s">
        <v>360</v>
      </c>
      <c r="X792" s="1876" t="s">
        <v>378</v>
      </c>
      <c r="Y792" s="1876" t="s">
        <v>364</v>
      </c>
      <c r="Z792" s="1876" t="s">
        <v>154</v>
      </c>
      <c r="AA792" s="1876" t="s">
        <v>154</v>
      </c>
      <c r="AB792" s="1876" t="s">
        <v>154</v>
      </c>
      <c r="AC792" s="1876" t="s">
        <v>154</v>
      </c>
      <c r="AD792" s="1876" t="s">
        <v>154</v>
      </c>
      <c r="AE792" s="1876" t="s">
        <v>154</v>
      </c>
      <c r="AF792" s="1876" t="s">
        <v>359</v>
      </c>
      <c r="AG792" s="1875" t="s">
        <v>1027</v>
      </c>
      <c r="AH792" s="1876" t="s">
        <v>380</v>
      </c>
      <c r="AI792" s="1876" t="s">
        <v>240</v>
      </c>
      <c r="AJ792" s="1876" t="s">
        <v>367</v>
      </c>
      <c r="AK792" s="1875" t="s">
        <v>381</v>
      </c>
      <c r="AL792" s="1876" t="s">
        <v>360</v>
      </c>
      <c r="AM792" s="1875" t="s">
        <v>154</v>
      </c>
    </row>
    <row r="793" spans="1:39" ht="66">
      <c r="A793" s="1875" t="s">
        <v>351</v>
      </c>
      <c r="B793" s="1875" t="s">
        <v>1358</v>
      </c>
      <c r="C793" s="1875" t="s">
        <v>1024</v>
      </c>
      <c r="D793" s="1876" t="s">
        <v>154</v>
      </c>
      <c r="E793" s="1876" t="s">
        <v>371</v>
      </c>
      <c r="F793" s="1876" t="s">
        <v>355</v>
      </c>
      <c r="G793" s="1876" t="s">
        <v>356</v>
      </c>
      <c r="H793" s="1877">
        <v>385.77915999999999</v>
      </c>
      <c r="I793" s="1877">
        <v>350</v>
      </c>
      <c r="J793" s="1876" t="s">
        <v>357</v>
      </c>
      <c r="K793" s="1878">
        <v>45238</v>
      </c>
      <c r="L793" s="1876" t="s">
        <v>372</v>
      </c>
      <c r="M793" s="1878" t="s">
        <v>373</v>
      </c>
      <c r="N793" s="1876" t="s">
        <v>359</v>
      </c>
      <c r="O793" s="1880">
        <v>47067</v>
      </c>
      <c r="P793" s="1875" t="s">
        <v>360</v>
      </c>
      <c r="Q793" s="1875" t="s">
        <v>1257</v>
      </c>
      <c r="R793" s="1875" t="s">
        <v>1254</v>
      </c>
      <c r="S793" s="1876" t="s">
        <v>361</v>
      </c>
      <c r="T793" s="1879" t="s">
        <v>1255</v>
      </c>
      <c r="U793" s="1876" t="s">
        <v>360</v>
      </c>
      <c r="V793" s="1876" t="s">
        <v>377</v>
      </c>
      <c r="W793" s="1876" t="s">
        <v>360</v>
      </c>
      <c r="X793" s="1876" t="s">
        <v>378</v>
      </c>
      <c r="Y793" s="1876" t="s">
        <v>364</v>
      </c>
      <c r="Z793" s="1876" t="s">
        <v>154</v>
      </c>
      <c r="AA793" s="1876" t="s">
        <v>154</v>
      </c>
      <c r="AB793" s="1876" t="s">
        <v>154</v>
      </c>
      <c r="AC793" s="1876" t="s">
        <v>154</v>
      </c>
      <c r="AD793" s="1876" t="s">
        <v>154</v>
      </c>
      <c r="AE793" s="1876" t="s">
        <v>154</v>
      </c>
      <c r="AF793" s="1876" t="s">
        <v>359</v>
      </c>
      <c r="AG793" s="1875" t="s">
        <v>1027</v>
      </c>
      <c r="AH793" s="1876" t="s">
        <v>380</v>
      </c>
      <c r="AI793" s="1876" t="s">
        <v>240</v>
      </c>
      <c r="AJ793" s="1876" t="s">
        <v>367</v>
      </c>
      <c r="AK793" s="1875" t="s">
        <v>381</v>
      </c>
      <c r="AL793" s="1876" t="s">
        <v>360</v>
      </c>
      <c r="AM793" s="1875" t="s">
        <v>154</v>
      </c>
    </row>
    <row r="794" spans="1:39" ht="66">
      <c r="A794" s="1875" t="s">
        <v>351</v>
      </c>
      <c r="B794" s="1875" t="s">
        <v>1359</v>
      </c>
      <c r="C794" s="1875" t="s">
        <v>1024</v>
      </c>
      <c r="D794" s="1876" t="s">
        <v>154</v>
      </c>
      <c r="E794" s="1876" t="s">
        <v>371</v>
      </c>
      <c r="F794" s="1876" t="s">
        <v>355</v>
      </c>
      <c r="G794" s="1876" t="s">
        <v>356</v>
      </c>
      <c r="H794" s="1877">
        <v>5400.9082900000003</v>
      </c>
      <c r="I794" s="1877">
        <v>4900</v>
      </c>
      <c r="J794" s="1876" t="s">
        <v>357</v>
      </c>
      <c r="K794" s="1878">
        <v>45238</v>
      </c>
      <c r="L794" s="1876" t="s">
        <v>372</v>
      </c>
      <c r="M794" s="1878" t="s">
        <v>373</v>
      </c>
      <c r="N794" s="1876" t="s">
        <v>359</v>
      </c>
      <c r="O794" s="1880">
        <v>47067</v>
      </c>
      <c r="P794" s="1875" t="s">
        <v>360</v>
      </c>
      <c r="Q794" s="1875" t="s">
        <v>1300</v>
      </c>
      <c r="R794" s="1875" t="s">
        <v>1254</v>
      </c>
      <c r="S794" s="1876" t="s">
        <v>361</v>
      </c>
      <c r="T794" s="1879" t="s">
        <v>1255</v>
      </c>
      <c r="U794" s="1876" t="s">
        <v>360</v>
      </c>
      <c r="V794" s="1876" t="s">
        <v>377</v>
      </c>
      <c r="W794" s="1876" t="s">
        <v>360</v>
      </c>
      <c r="X794" s="1876" t="s">
        <v>378</v>
      </c>
      <c r="Y794" s="1876" t="s">
        <v>364</v>
      </c>
      <c r="Z794" s="1876" t="s">
        <v>154</v>
      </c>
      <c r="AA794" s="1876" t="s">
        <v>154</v>
      </c>
      <c r="AB794" s="1876" t="s">
        <v>154</v>
      </c>
      <c r="AC794" s="1876" t="s">
        <v>154</v>
      </c>
      <c r="AD794" s="1876" t="s">
        <v>154</v>
      </c>
      <c r="AE794" s="1876" t="s">
        <v>154</v>
      </c>
      <c r="AF794" s="1876" t="s">
        <v>359</v>
      </c>
      <c r="AG794" s="1875" t="s">
        <v>1027</v>
      </c>
      <c r="AH794" s="1876" t="s">
        <v>380</v>
      </c>
      <c r="AI794" s="1876" t="s">
        <v>240</v>
      </c>
      <c r="AJ794" s="1876" t="s">
        <v>367</v>
      </c>
      <c r="AK794" s="1875" t="s">
        <v>381</v>
      </c>
      <c r="AL794" s="1876" t="s">
        <v>360</v>
      </c>
      <c r="AM794" s="1875" t="s">
        <v>154</v>
      </c>
    </row>
    <row r="795" spans="1:39" ht="66">
      <c r="A795" s="1875" t="s">
        <v>351</v>
      </c>
      <c r="B795" s="1875" t="s">
        <v>1360</v>
      </c>
      <c r="C795" s="1875" t="s">
        <v>1024</v>
      </c>
      <c r="D795" s="1876" t="s">
        <v>154</v>
      </c>
      <c r="E795" s="1876" t="s">
        <v>371</v>
      </c>
      <c r="F795" s="1876" t="s">
        <v>355</v>
      </c>
      <c r="G795" s="1876" t="s">
        <v>356</v>
      </c>
      <c r="H795" s="1877">
        <v>2700.45415</v>
      </c>
      <c r="I795" s="1877">
        <v>2450</v>
      </c>
      <c r="J795" s="1876" t="s">
        <v>357</v>
      </c>
      <c r="K795" s="1878">
        <v>45238</v>
      </c>
      <c r="L795" s="1876" t="s">
        <v>372</v>
      </c>
      <c r="M795" s="1878" t="s">
        <v>373</v>
      </c>
      <c r="N795" s="1876" t="s">
        <v>359</v>
      </c>
      <c r="O795" s="1880">
        <v>47067</v>
      </c>
      <c r="P795" s="1875" t="s">
        <v>360</v>
      </c>
      <c r="Q795" s="1875" t="s">
        <v>1361</v>
      </c>
      <c r="R795" s="1875" t="s">
        <v>1254</v>
      </c>
      <c r="S795" s="1876" t="s">
        <v>361</v>
      </c>
      <c r="T795" s="1879" t="s">
        <v>1255</v>
      </c>
      <c r="U795" s="1876" t="s">
        <v>360</v>
      </c>
      <c r="V795" s="1876" t="s">
        <v>377</v>
      </c>
      <c r="W795" s="1876" t="s">
        <v>360</v>
      </c>
      <c r="X795" s="1876" t="s">
        <v>378</v>
      </c>
      <c r="Y795" s="1876" t="s">
        <v>364</v>
      </c>
      <c r="Z795" s="1876" t="s">
        <v>154</v>
      </c>
      <c r="AA795" s="1876" t="s">
        <v>154</v>
      </c>
      <c r="AB795" s="1876" t="s">
        <v>154</v>
      </c>
      <c r="AC795" s="1876" t="s">
        <v>154</v>
      </c>
      <c r="AD795" s="1876" t="s">
        <v>154</v>
      </c>
      <c r="AE795" s="1876" t="s">
        <v>154</v>
      </c>
      <c r="AF795" s="1876" t="s">
        <v>359</v>
      </c>
      <c r="AG795" s="1875" t="s">
        <v>1027</v>
      </c>
      <c r="AH795" s="1876" t="s">
        <v>380</v>
      </c>
      <c r="AI795" s="1876" t="s">
        <v>240</v>
      </c>
      <c r="AJ795" s="1876" t="s">
        <v>367</v>
      </c>
      <c r="AK795" s="1875" t="s">
        <v>381</v>
      </c>
      <c r="AL795" s="1876" t="s">
        <v>360</v>
      </c>
      <c r="AM795" s="1875" t="s">
        <v>154</v>
      </c>
    </row>
    <row r="796" spans="1:39" ht="66">
      <c r="A796" s="1875" t="s">
        <v>351</v>
      </c>
      <c r="B796" s="1875" t="s">
        <v>1362</v>
      </c>
      <c r="C796" s="1875" t="s">
        <v>1024</v>
      </c>
      <c r="D796" s="1876" t="s">
        <v>154</v>
      </c>
      <c r="E796" s="1876" t="s">
        <v>371</v>
      </c>
      <c r="F796" s="1876" t="s">
        <v>355</v>
      </c>
      <c r="G796" s="1876" t="s">
        <v>356</v>
      </c>
      <c r="H796" s="1877">
        <v>11573.37491</v>
      </c>
      <c r="I796" s="1877">
        <v>10500</v>
      </c>
      <c r="J796" s="1876" t="s">
        <v>357</v>
      </c>
      <c r="K796" s="1878">
        <v>45238</v>
      </c>
      <c r="L796" s="1876" t="s">
        <v>372</v>
      </c>
      <c r="M796" s="1878" t="s">
        <v>373</v>
      </c>
      <c r="N796" s="1876" t="s">
        <v>359</v>
      </c>
      <c r="O796" s="1880">
        <v>47067</v>
      </c>
      <c r="P796" s="1875" t="s">
        <v>360</v>
      </c>
      <c r="Q796" s="1875" t="s">
        <v>447</v>
      </c>
      <c r="R796" s="1875" t="s">
        <v>1254</v>
      </c>
      <c r="S796" s="1876" t="s">
        <v>361</v>
      </c>
      <c r="T796" s="1879" t="s">
        <v>1255</v>
      </c>
      <c r="U796" s="1876" t="s">
        <v>360</v>
      </c>
      <c r="V796" s="1876" t="s">
        <v>377</v>
      </c>
      <c r="W796" s="1876" t="s">
        <v>360</v>
      </c>
      <c r="X796" s="1876" t="s">
        <v>378</v>
      </c>
      <c r="Y796" s="1876" t="s">
        <v>364</v>
      </c>
      <c r="Z796" s="1876" t="s">
        <v>154</v>
      </c>
      <c r="AA796" s="1876" t="s">
        <v>154</v>
      </c>
      <c r="AB796" s="1876" t="s">
        <v>154</v>
      </c>
      <c r="AC796" s="1876" t="s">
        <v>154</v>
      </c>
      <c r="AD796" s="1876" t="s">
        <v>154</v>
      </c>
      <c r="AE796" s="1876" t="s">
        <v>154</v>
      </c>
      <c r="AF796" s="1876" t="s">
        <v>359</v>
      </c>
      <c r="AG796" s="1875" t="s">
        <v>1027</v>
      </c>
      <c r="AH796" s="1876" t="s">
        <v>380</v>
      </c>
      <c r="AI796" s="1876" t="s">
        <v>240</v>
      </c>
      <c r="AJ796" s="1876" t="s">
        <v>367</v>
      </c>
      <c r="AK796" s="1875" t="s">
        <v>381</v>
      </c>
      <c r="AL796" s="1876" t="s">
        <v>360</v>
      </c>
      <c r="AM796" s="1875" t="s">
        <v>154</v>
      </c>
    </row>
    <row r="797" spans="1:39" ht="66">
      <c r="A797" s="1875" t="s">
        <v>351</v>
      </c>
      <c r="B797" s="1875" t="s">
        <v>1363</v>
      </c>
      <c r="C797" s="1875" t="s">
        <v>1024</v>
      </c>
      <c r="D797" s="1876" t="s">
        <v>154</v>
      </c>
      <c r="E797" s="1876" t="s">
        <v>371</v>
      </c>
      <c r="F797" s="1876" t="s">
        <v>355</v>
      </c>
      <c r="G797" s="1876" t="s">
        <v>356</v>
      </c>
      <c r="H797" s="1877">
        <v>385.77915999999999</v>
      </c>
      <c r="I797" s="1877">
        <v>350</v>
      </c>
      <c r="J797" s="1876" t="s">
        <v>357</v>
      </c>
      <c r="K797" s="1878">
        <v>45238</v>
      </c>
      <c r="L797" s="1876" t="s">
        <v>372</v>
      </c>
      <c r="M797" s="1878" t="s">
        <v>373</v>
      </c>
      <c r="N797" s="1876" t="s">
        <v>359</v>
      </c>
      <c r="O797" s="1880">
        <v>47067</v>
      </c>
      <c r="P797" s="1875" t="s">
        <v>360</v>
      </c>
      <c r="Q797" s="1875" t="s">
        <v>1257</v>
      </c>
      <c r="R797" s="1875" t="s">
        <v>1254</v>
      </c>
      <c r="S797" s="1876" t="s">
        <v>361</v>
      </c>
      <c r="T797" s="1879" t="s">
        <v>1255</v>
      </c>
      <c r="U797" s="1876" t="s">
        <v>360</v>
      </c>
      <c r="V797" s="1876" t="s">
        <v>377</v>
      </c>
      <c r="W797" s="1876" t="s">
        <v>360</v>
      </c>
      <c r="X797" s="1876" t="s">
        <v>378</v>
      </c>
      <c r="Y797" s="1876" t="s">
        <v>364</v>
      </c>
      <c r="Z797" s="1876" t="s">
        <v>154</v>
      </c>
      <c r="AA797" s="1876" t="s">
        <v>154</v>
      </c>
      <c r="AB797" s="1876" t="s">
        <v>154</v>
      </c>
      <c r="AC797" s="1876" t="s">
        <v>154</v>
      </c>
      <c r="AD797" s="1876" t="s">
        <v>154</v>
      </c>
      <c r="AE797" s="1876" t="s">
        <v>154</v>
      </c>
      <c r="AF797" s="1876" t="s">
        <v>359</v>
      </c>
      <c r="AG797" s="1875" t="s">
        <v>1027</v>
      </c>
      <c r="AH797" s="1876" t="s">
        <v>380</v>
      </c>
      <c r="AI797" s="1876" t="s">
        <v>240</v>
      </c>
      <c r="AJ797" s="1876" t="s">
        <v>367</v>
      </c>
      <c r="AK797" s="1875" t="s">
        <v>381</v>
      </c>
      <c r="AL797" s="1876" t="s">
        <v>360</v>
      </c>
      <c r="AM797" s="1875" t="s">
        <v>154</v>
      </c>
    </row>
    <row r="798" spans="1:39" ht="66">
      <c r="A798" s="1875" t="s">
        <v>351</v>
      </c>
      <c r="B798" s="1875" t="s">
        <v>1364</v>
      </c>
      <c r="C798" s="1875" t="s">
        <v>1024</v>
      </c>
      <c r="D798" s="1876" t="s">
        <v>154</v>
      </c>
      <c r="E798" s="1876" t="s">
        <v>371</v>
      </c>
      <c r="F798" s="1876" t="s">
        <v>355</v>
      </c>
      <c r="G798" s="1876" t="s">
        <v>356</v>
      </c>
      <c r="H798" s="1877">
        <v>6172.4666200000001</v>
      </c>
      <c r="I798" s="1877">
        <v>5600</v>
      </c>
      <c r="J798" s="1876" t="s">
        <v>357</v>
      </c>
      <c r="K798" s="1878">
        <v>45238</v>
      </c>
      <c r="L798" s="1876" t="s">
        <v>372</v>
      </c>
      <c r="M798" s="1878" t="s">
        <v>373</v>
      </c>
      <c r="N798" s="1876" t="s">
        <v>359</v>
      </c>
      <c r="O798" s="1880">
        <v>47067</v>
      </c>
      <c r="P798" s="1875" t="s">
        <v>360</v>
      </c>
      <c r="Q798" s="1875" t="s">
        <v>514</v>
      </c>
      <c r="R798" s="1875" t="s">
        <v>1254</v>
      </c>
      <c r="S798" s="1876" t="s">
        <v>361</v>
      </c>
      <c r="T798" s="1879" t="s">
        <v>1255</v>
      </c>
      <c r="U798" s="1876" t="s">
        <v>360</v>
      </c>
      <c r="V798" s="1876" t="s">
        <v>377</v>
      </c>
      <c r="W798" s="1876" t="s">
        <v>360</v>
      </c>
      <c r="X798" s="1876" t="s">
        <v>378</v>
      </c>
      <c r="Y798" s="1876" t="s">
        <v>364</v>
      </c>
      <c r="Z798" s="1876" t="s">
        <v>154</v>
      </c>
      <c r="AA798" s="1876" t="s">
        <v>154</v>
      </c>
      <c r="AB798" s="1876" t="s">
        <v>154</v>
      </c>
      <c r="AC798" s="1876" t="s">
        <v>154</v>
      </c>
      <c r="AD798" s="1876" t="s">
        <v>154</v>
      </c>
      <c r="AE798" s="1876" t="s">
        <v>154</v>
      </c>
      <c r="AF798" s="1876" t="s">
        <v>359</v>
      </c>
      <c r="AG798" s="1875" t="s">
        <v>1027</v>
      </c>
      <c r="AH798" s="1876" t="s">
        <v>380</v>
      </c>
      <c r="AI798" s="1876" t="s">
        <v>240</v>
      </c>
      <c r="AJ798" s="1876" t="s">
        <v>367</v>
      </c>
      <c r="AK798" s="1875" t="s">
        <v>381</v>
      </c>
      <c r="AL798" s="1876" t="s">
        <v>360</v>
      </c>
      <c r="AM798" s="1875" t="s">
        <v>154</v>
      </c>
    </row>
    <row r="799" spans="1:39" ht="66">
      <c r="A799" s="1875" t="s">
        <v>351</v>
      </c>
      <c r="B799" s="1875" t="s">
        <v>1365</v>
      </c>
      <c r="C799" s="1875" t="s">
        <v>1024</v>
      </c>
      <c r="D799" s="1876" t="s">
        <v>154</v>
      </c>
      <c r="E799" s="1876" t="s">
        <v>371</v>
      </c>
      <c r="F799" s="1876" t="s">
        <v>355</v>
      </c>
      <c r="G799" s="1876" t="s">
        <v>356</v>
      </c>
      <c r="H799" s="1877">
        <v>771.55832999999996</v>
      </c>
      <c r="I799" s="1877">
        <v>700</v>
      </c>
      <c r="J799" s="1876" t="s">
        <v>357</v>
      </c>
      <c r="K799" s="1878">
        <v>45238</v>
      </c>
      <c r="L799" s="1876" t="s">
        <v>372</v>
      </c>
      <c r="M799" s="1878" t="s">
        <v>373</v>
      </c>
      <c r="N799" s="1876" t="s">
        <v>359</v>
      </c>
      <c r="O799" s="1880">
        <v>47067</v>
      </c>
      <c r="P799" s="1875" t="s">
        <v>360</v>
      </c>
      <c r="Q799" s="1875" t="s">
        <v>1253</v>
      </c>
      <c r="R799" s="1875" t="s">
        <v>1254</v>
      </c>
      <c r="S799" s="1876" t="s">
        <v>361</v>
      </c>
      <c r="T799" s="1879" t="s">
        <v>1255</v>
      </c>
      <c r="U799" s="1876" t="s">
        <v>360</v>
      </c>
      <c r="V799" s="1876" t="s">
        <v>377</v>
      </c>
      <c r="W799" s="1876" t="s">
        <v>360</v>
      </c>
      <c r="X799" s="1876" t="s">
        <v>378</v>
      </c>
      <c r="Y799" s="1876" t="s">
        <v>364</v>
      </c>
      <c r="Z799" s="1876" t="s">
        <v>154</v>
      </c>
      <c r="AA799" s="1876" t="s">
        <v>154</v>
      </c>
      <c r="AB799" s="1876" t="s">
        <v>154</v>
      </c>
      <c r="AC799" s="1876" t="s">
        <v>154</v>
      </c>
      <c r="AD799" s="1876" t="s">
        <v>154</v>
      </c>
      <c r="AE799" s="1876" t="s">
        <v>154</v>
      </c>
      <c r="AF799" s="1876" t="s">
        <v>359</v>
      </c>
      <c r="AG799" s="1875" t="s">
        <v>1027</v>
      </c>
      <c r="AH799" s="1876" t="s">
        <v>380</v>
      </c>
      <c r="AI799" s="1876" t="s">
        <v>240</v>
      </c>
      <c r="AJ799" s="1876" t="s">
        <v>367</v>
      </c>
      <c r="AK799" s="1875" t="s">
        <v>381</v>
      </c>
      <c r="AL799" s="1876" t="s">
        <v>360</v>
      </c>
      <c r="AM799" s="1875" t="s">
        <v>154</v>
      </c>
    </row>
    <row r="800" spans="1:39" ht="66">
      <c r="A800" s="1875" t="s">
        <v>351</v>
      </c>
      <c r="B800" s="1875" t="s">
        <v>1366</v>
      </c>
      <c r="C800" s="1875" t="s">
        <v>1024</v>
      </c>
      <c r="D800" s="1876" t="s">
        <v>154</v>
      </c>
      <c r="E800" s="1876" t="s">
        <v>371</v>
      </c>
      <c r="F800" s="1876" t="s">
        <v>355</v>
      </c>
      <c r="G800" s="1876" t="s">
        <v>356</v>
      </c>
      <c r="H800" s="1877">
        <v>385.77915999999999</v>
      </c>
      <c r="I800" s="1877">
        <v>350</v>
      </c>
      <c r="J800" s="1876" t="s">
        <v>357</v>
      </c>
      <c r="K800" s="1878">
        <v>45238</v>
      </c>
      <c r="L800" s="1876" t="s">
        <v>372</v>
      </c>
      <c r="M800" s="1878" t="s">
        <v>373</v>
      </c>
      <c r="N800" s="1876" t="s">
        <v>359</v>
      </c>
      <c r="O800" s="1880">
        <v>47067</v>
      </c>
      <c r="P800" s="1875" t="s">
        <v>360</v>
      </c>
      <c r="Q800" s="1875" t="s">
        <v>1257</v>
      </c>
      <c r="R800" s="1875" t="s">
        <v>1254</v>
      </c>
      <c r="S800" s="1876" t="s">
        <v>361</v>
      </c>
      <c r="T800" s="1879" t="s">
        <v>1255</v>
      </c>
      <c r="U800" s="1876" t="s">
        <v>360</v>
      </c>
      <c r="V800" s="1876" t="s">
        <v>377</v>
      </c>
      <c r="W800" s="1876" t="s">
        <v>360</v>
      </c>
      <c r="X800" s="1876" t="s">
        <v>378</v>
      </c>
      <c r="Y800" s="1876" t="s">
        <v>364</v>
      </c>
      <c r="Z800" s="1876" t="s">
        <v>154</v>
      </c>
      <c r="AA800" s="1876" t="s">
        <v>154</v>
      </c>
      <c r="AB800" s="1876" t="s">
        <v>154</v>
      </c>
      <c r="AC800" s="1876" t="s">
        <v>154</v>
      </c>
      <c r="AD800" s="1876" t="s">
        <v>154</v>
      </c>
      <c r="AE800" s="1876" t="s">
        <v>154</v>
      </c>
      <c r="AF800" s="1876" t="s">
        <v>359</v>
      </c>
      <c r="AG800" s="1875" t="s">
        <v>1027</v>
      </c>
      <c r="AH800" s="1876" t="s">
        <v>380</v>
      </c>
      <c r="AI800" s="1876" t="s">
        <v>240</v>
      </c>
      <c r="AJ800" s="1876" t="s">
        <v>367</v>
      </c>
      <c r="AK800" s="1875" t="s">
        <v>381</v>
      </c>
      <c r="AL800" s="1876" t="s">
        <v>360</v>
      </c>
      <c r="AM800" s="1875" t="s">
        <v>154</v>
      </c>
    </row>
    <row r="801" spans="1:39" ht="66">
      <c r="A801" s="1875" t="s">
        <v>351</v>
      </c>
      <c r="B801" s="1875" t="s">
        <v>1367</v>
      </c>
      <c r="C801" s="1875" t="s">
        <v>1024</v>
      </c>
      <c r="D801" s="1876" t="s">
        <v>154</v>
      </c>
      <c r="E801" s="1876" t="s">
        <v>371</v>
      </c>
      <c r="F801" s="1876" t="s">
        <v>355</v>
      </c>
      <c r="G801" s="1876" t="s">
        <v>356</v>
      </c>
      <c r="H801" s="1877">
        <v>7329.80411</v>
      </c>
      <c r="I801" s="1877">
        <v>6650</v>
      </c>
      <c r="J801" s="1876" t="s">
        <v>357</v>
      </c>
      <c r="K801" s="1878">
        <v>45237</v>
      </c>
      <c r="L801" s="1876" t="s">
        <v>372</v>
      </c>
      <c r="M801" s="1878" t="s">
        <v>373</v>
      </c>
      <c r="N801" s="1876" t="s">
        <v>359</v>
      </c>
      <c r="O801" s="1880">
        <v>47067</v>
      </c>
      <c r="P801" s="1875" t="s">
        <v>360</v>
      </c>
      <c r="Q801" s="1875" t="s">
        <v>1368</v>
      </c>
      <c r="R801" s="1875" t="s">
        <v>1254</v>
      </c>
      <c r="S801" s="1876" t="s">
        <v>361</v>
      </c>
      <c r="T801" s="1879" t="s">
        <v>1255</v>
      </c>
      <c r="U801" s="1876" t="s">
        <v>360</v>
      </c>
      <c r="V801" s="1876" t="s">
        <v>377</v>
      </c>
      <c r="W801" s="1876" t="s">
        <v>360</v>
      </c>
      <c r="X801" s="1876" t="s">
        <v>378</v>
      </c>
      <c r="Y801" s="1876" t="s">
        <v>364</v>
      </c>
      <c r="Z801" s="1876" t="s">
        <v>154</v>
      </c>
      <c r="AA801" s="1876" t="s">
        <v>154</v>
      </c>
      <c r="AB801" s="1876" t="s">
        <v>154</v>
      </c>
      <c r="AC801" s="1876" t="s">
        <v>154</v>
      </c>
      <c r="AD801" s="1876" t="s">
        <v>154</v>
      </c>
      <c r="AE801" s="1876" t="s">
        <v>154</v>
      </c>
      <c r="AF801" s="1876" t="s">
        <v>359</v>
      </c>
      <c r="AG801" s="1875" t="s">
        <v>1027</v>
      </c>
      <c r="AH801" s="1876" t="s">
        <v>380</v>
      </c>
      <c r="AI801" s="1876" t="s">
        <v>240</v>
      </c>
      <c r="AJ801" s="1876" t="s">
        <v>367</v>
      </c>
      <c r="AK801" s="1875" t="s">
        <v>381</v>
      </c>
      <c r="AL801" s="1876" t="s">
        <v>360</v>
      </c>
      <c r="AM801" s="1875" t="s">
        <v>154</v>
      </c>
    </row>
    <row r="802" spans="1:39" ht="66">
      <c r="A802" s="1875" t="s">
        <v>351</v>
      </c>
      <c r="B802" s="1875" t="s">
        <v>1369</v>
      </c>
      <c r="C802" s="1875" t="s">
        <v>1024</v>
      </c>
      <c r="D802" s="1876" t="s">
        <v>154</v>
      </c>
      <c r="E802" s="1876" t="s">
        <v>371</v>
      </c>
      <c r="F802" s="1876" t="s">
        <v>355</v>
      </c>
      <c r="G802" s="1876" t="s">
        <v>356</v>
      </c>
      <c r="H802" s="1877">
        <v>385.77915999999999</v>
      </c>
      <c r="I802" s="1877">
        <v>350</v>
      </c>
      <c r="J802" s="1876" t="s">
        <v>357</v>
      </c>
      <c r="K802" s="1878">
        <v>45237</v>
      </c>
      <c r="L802" s="1876" t="s">
        <v>372</v>
      </c>
      <c r="M802" s="1878" t="s">
        <v>373</v>
      </c>
      <c r="N802" s="1876" t="s">
        <v>359</v>
      </c>
      <c r="O802" s="1880">
        <v>47067</v>
      </c>
      <c r="P802" s="1875" t="s">
        <v>360</v>
      </c>
      <c r="Q802" s="1875" t="s">
        <v>1257</v>
      </c>
      <c r="R802" s="1875" t="s">
        <v>1254</v>
      </c>
      <c r="S802" s="1876" t="s">
        <v>361</v>
      </c>
      <c r="T802" s="1879" t="s">
        <v>1255</v>
      </c>
      <c r="U802" s="1876" t="s">
        <v>360</v>
      </c>
      <c r="V802" s="1876" t="s">
        <v>377</v>
      </c>
      <c r="W802" s="1876" t="s">
        <v>360</v>
      </c>
      <c r="X802" s="1876" t="s">
        <v>378</v>
      </c>
      <c r="Y802" s="1876" t="s">
        <v>364</v>
      </c>
      <c r="Z802" s="1876" t="s">
        <v>154</v>
      </c>
      <c r="AA802" s="1876" t="s">
        <v>154</v>
      </c>
      <c r="AB802" s="1876" t="s">
        <v>154</v>
      </c>
      <c r="AC802" s="1876" t="s">
        <v>154</v>
      </c>
      <c r="AD802" s="1876" t="s">
        <v>154</v>
      </c>
      <c r="AE802" s="1876" t="s">
        <v>154</v>
      </c>
      <c r="AF802" s="1876" t="s">
        <v>359</v>
      </c>
      <c r="AG802" s="1875" t="s">
        <v>1027</v>
      </c>
      <c r="AH802" s="1876" t="s">
        <v>380</v>
      </c>
      <c r="AI802" s="1876" t="s">
        <v>240</v>
      </c>
      <c r="AJ802" s="1876" t="s">
        <v>367</v>
      </c>
      <c r="AK802" s="1875" t="s">
        <v>381</v>
      </c>
      <c r="AL802" s="1876" t="s">
        <v>360</v>
      </c>
      <c r="AM802" s="1875" t="s">
        <v>154</v>
      </c>
    </row>
    <row r="803" spans="1:39" ht="66">
      <c r="A803" s="1875" t="s">
        <v>351</v>
      </c>
      <c r="B803" s="1875" t="s">
        <v>1370</v>
      </c>
      <c r="C803" s="1875" t="s">
        <v>1024</v>
      </c>
      <c r="D803" s="1876" t="s">
        <v>154</v>
      </c>
      <c r="E803" s="1876" t="s">
        <v>371</v>
      </c>
      <c r="F803" s="1876" t="s">
        <v>355</v>
      </c>
      <c r="G803" s="1876" t="s">
        <v>356</v>
      </c>
      <c r="H803" s="1877">
        <v>4243.5708000000004</v>
      </c>
      <c r="I803" s="1877">
        <v>3850</v>
      </c>
      <c r="J803" s="1876" t="s">
        <v>357</v>
      </c>
      <c r="K803" s="1878">
        <v>45237</v>
      </c>
      <c r="L803" s="1876" t="s">
        <v>372</v>
      </c>
      <c r="M803" s="1878" t="s">
        <v>373</v>
      </c>
      <c r="N803" s="1876" t="s">
        <v>359</v>
      </c>
      <c r="O803" s="1880">
        <v>47067</v>
      </c>
      <c r="P803" s="1875" t="s">
        <v>360</v>
      </c>
      <c r="Q803" s="1875" t="s">
        <v>1280</v>
      </c>
      <c r="R803" s="1875" t="s">
        <v>1254</v>
      </c>
      <c r="S803" s="1876" t="s">
        <v>361</v>
      </c>
      <c r="T803" s="1879" t="s">
        <v>1255</v>
      </c>
      <c r="U803" s="1876" t="s">
        <v>360</v>
      </c>
      <c r="V803" s="1876" t="s">
        <v>377</v>
      </c>
      <c r="W803" s="1876" t="s">
        <v>360</v>
      </c>
      <c r="X803" s="1876" t="s">
        <v>378</v>
      </c>
      <c r="Y803" s="1876" t="s">
        <v>364</v>
      </c>
      <c r="Z803" s="1876" t="s">
        <v>154</v>
      </c>
      <c r="AA803" s="1876" t="s">
        <v>154</v>
      </c>
      <c r="AB803" s="1876" t="s">
        <v>154</v>
      </c>
      <c r="AC803" s="1876" t="s">
        <v>154</v>
      </c>
      <c r="AD803" s="1876" t="s">
        <v>154</v>
      </c>
      <c r="AE803" s="1876" t="s">
        <v>154</v>
      </c>
      <c r="AF803" s="1876" t="s">
        <v>359</v>
      </c>
      <c r="AG803" s="1875" t="s">
        <v>1027</v>
      </c>
      <c r="AH803" s="1876" t="s">
        <v>380</v>
      </c>
      <c r="AI803" s="1876" t="s">
        <v>240</v>
      </c>
      <c r="AJ803" s="1876" t="s">
        <v>367</v>
      </c>
      <c r="AK803" s="1875" t="s">
        <v>381</v>
      </c>
      <c r="AL803" s="1876" t="s">
        <v>360</v>
      </c>
      <c r="AM803" s="1875" t="s">
        <v>154</v>
      </c>
    </row>
    <row r="804" spans="1:39" ht="66">
      <c r="A804" s="1875" t="s">
        <v>351</v>
      </c>
      <c r="B804" s="1875" t="s">
        <v>1371</v>
      </c>
      <c r="C804" s="1875" t="s">
        <v>1024</v>
      </c>
      <c r="D804" s="1876" t="s">
        <v>154</v>
      </c>
      <c r="E804" s="1876" t="s">
        <v>371</v>
      </c>
      <c r="F804" s="1876" t="s">
        <v>355</v>
      </c>
      <c r="G804" s="1876" t="s">
        <v>356</v>
      </c>
      <c r="H804" s="1877">
        <v>771.55832999999996</v>
      </c>
      <c r="I804" s="1877">
        <v>700</v>
      </c>
      <c r="J804" s="1876" t="s">
        <v>357</v>
      </c>
      <c r="K804" s="1878">
        <v>45237</v>
      </c>
      <c r="L804" s="1876" t="s">
        <v>372</v>
      </c>
      <c r="M804" s="1878" t="s">
        <v>373</v>
      </c>
      <c r="N804" s="1876" t="s">
        <v>359</v>
      </c>
      <c r="O804" s="1880">
        <v>47067</v>
      </c>
      <c r="P804" s="1875" t="s">
        <v>360</v>
      </c>
      <c r="Q804" s="1875" t="s">
        <v>1253</v>
      </c>
      <c r="R804" s="1875" t="s">
        <v>1254</v>
      </c>
      <c r="S804" s="1876" t="s">
        <v>361</v>
      </c>
      <c r="T804" s="1879" t="s">
        <v>1255</v>
      </c>
      <c r="U804" s="1876" t="s">
        <v>360</v>
      </c>
      <c r="V804" s="1876" t="s">
        <v>377</v>
      </c>
      <c r="W804" s="1876" t="s">
        <v>360</v>
      </c>
      <c r="X804" s="1876" t="s">
        <v>378</v>
      </c>
      <c r="Y804" s="1876" t="s">
        <v>364</v>
      </c>
      <c r="Z804" s="1876" t="s">
        <v>154</v>
      </c>
      <c r="AA804" s="1876" t="s">
        <v>154</v>
      </c>
      <c r="AB804" s="1876" t="s">
        <v>154</v>
      </c>
      <c r="AC804" s="1876" t="s">
        <v>154</v>
      </c>
      <c r="AD804" s="1876" t="s">
        <v>154</v>
      </c>
      <c r="AE804" s="1876" t="s">
        <v>154</v>
      </c>
      <c r="AF804" s="1876" t="s">
        <v>359</v>
      </c>
      <c r="AG804" s="1875" t="s">
        <v>1027</v>
      </c>
      <c r="AH804" s="1876" t="s">
        <v>380</v>
      </c>
      <c r="AI804" s="1876" t="s">
        <v>240</v>
      </c>
      <c r="AJ804" s="1876" t="s">
        <v>367</v>
      </c>
      <c r="AK804" s="1875" t="s">
        <v>381</v>
      </c>
      <c r="AL804" s="1876" t="s">
        <v>360</v>
      </c>
      <c r="AM804" s="1875" t="s">
        <v>154</v>
      </c>
    </row>
    <row r="805" spans="1:39" ht="66">
      <c r="A805" s="1875" t="s">
        <v>351</v>
      </c>
      <c r="B805" s="1875" t="s">
        <v>1372</v>
      </c>
      <c r="C805" s="1875" t="s">
        <v>1024</v>
      </c>
      <c r="D805" s="1876" t="s">
        <v>154</v>
      </c>
      <c r="E805" s="1876" t="s">
        <v>371</v>
      </c>
      <c r="F805" s="1876" t="s">
        <v>355</v>
      </c>
      <c r="G805" s="1876" t="s">
        <v>356</v>
      </c>
      <c r="H805" s="1877">
        <v>385.77915999999999</v>
      </c>
      <c r="I805" s="1877">
        <v>350</v>
      </c>
      <c r="J805" s="1876" t="s">
        <v>357</v>
      </c>
      <c r="K805" s="1878">
        <v>45237</v>
      </c>
      <c r="L805" s="1876" t="s">
        <v>372</v>
      </c>
      <c r="M805" s="1878" t="s">
        <v>373</v>
      </c>
      <c r="N805" s="1876" t="s">
        <v>359</v>
      </c>
      <c r="O805" s="1880">
        <v>47067</v>
      </c>
      <c r="P805" s="1875" t="s">
        <v>360</v>
      </c>
      <c r="Q805" s="1875" t="s">
        <v>1257</v>
      </c>
      <c r="R805" s="1875" t="s">
        <v>1254</v>
      </c>
      <c r="S805" s="1876" t="s">
        <v>361</v>
      </c>
      <c r="T805" s="1879" t="s">
        <v>1255</v>
      </c>
      <c r="U805" s="1876" t="s">
        <v>360</v>
      </c>
      <c r="V805" s="1876" t="s">
        <v>377</v>
      </c>
      <c r="W805" s="1876" t="s">
        <v>360</v>
      </c>
      <c r="X805" s="1876" t="s">
        <v>378</v>
      </c>
      <c r="Y805" s="1876" t="s">
        <v>364</v>
      </c>
      <c r="Z805" s="1876" t="s">
        <v>154</v>
      </c>
      <c r="AA805" s="1876" t="s">
        <v>154</v>
      </c>
      <c r="AB805" s="1876" t="s">
        <v>154</v>
      </c>
      <c r="AC805" s="1876" t="s">
        <v>154</v>
      </c>
      <c r="AD805" s="1876" t="s">
        <v>154</v>
      </c>
      <c r="AE805" s="1876" t="s">
        <v>154</v>
      </c>
      <c r="AF805" s="1876" t="s">
        <v>359</v>
      </c>
      <c r="AG805" s="1875" t="s">
        <v>1027</v>
      </c>
      <c r="AH805" s="1876" t="s">
        <v>380</v>
      </c>
      <c r="AI805" s="1876" t="s">
        <v>240</v>
      </c>
      <c r="AJ805" s="1876" t="s">
        <v>367</v>
      </c>
      <c r="AK805" s="1875" t="s">
        <v>381</v>
      </c>
      <c r="AL805" s="1876" t="s">
        <v>360</v>
      </c>
      <c r="AM805" s="1875" t="s">
        <v>154</v>
      </c>
    </row>
    <row r="806" spans="1:39" ht="66">
      <c r="A806" s="1875" t="s">
        <v>351</v>
      </c>
      <c r="B806" s="1875" t="s">
        <v>1373</v>
      </c>
      <c r="C806" s="1875" t="s">
        <v>1024</v>
      </c>
      <c r="D806" s="1876" t="s">
        <v>154</v>
      </c>
      <c r="E806" s="1876" t="s">
        <v>371</v>
      </c>
      <c r="F806" s="1876" t="s">
        <v>355</v>
      </c>
      <c r="G806" s="1876" t="s">
        <v>356</v>
      </c>
      <c r="H806" s="1877">
        <v>771.55832999999996</v>
      </c>
      <c r="I806" s="1877">
        <v>700</v>
      </c>
      <c r="J806" s="1876" t="s">
        <v>357</v>
      </c>
      <c r="K806" s="1878">
        <v>45237</v>
      </c>
      <c r="L806" s="1876" t="s">
        <v>372</v>
      </c>
      <c r="M806" s="1878" t="s">
        <v>373</v>
      </c>
      <c r="N806" s="1876" t="s">
        <v>359</v>
      </c>
      <c r="O806" s="1880">
        <v>47067</v>
      </c>
      <c r="P806" s="1875" t="s">
        <v>360</v>
      </c>
      <c r="Q806" s="1875" t="s">
        <v>1253</v>
      </c>
      <c r="R806" s="1875" t="s">
        <v>1254</v>
      </c>
      <c r="S806" s="1876" t="s">
        <v>361</v>
      </c>
      <c r="T806" s="1879" t="s">
        <v>1255</v>
      </c>
      <c r="U806" s="1876" t="s">
        <v>360</v>
      </c>
      <c r="V806" s="1876" t="s">
        <v>377</v>
      </c>
      <c r="W806" s="1876" t="s">
        <v>360</v>
      </c>
      <c r="X806" s="1876" t="s">
        <v>378</v>
      </c>
      <c r="Y806" s="1876" t="s">
        <v>364</v>
      </c>
      <c r="Z806" s="1876" t="s">
        <v>154</v>
      </c>
      <c r="AA806" s="1876" t="s">
        <v>154</v>
      </c>
      <c r="AB806" s="1876" t="s">
        <v>154</v>
      </c>
      <c r="AC806" s="1876" t="s">
        <v>154</v>
      </c>
      <c r="AD806" s="1876" t="s">
        <v>154</v>
      </c>
      <c r="AE806" s="1876" t="s">
        <v>154</v>
      </c>
      <c r="AF806" s="1876" t="s">
        <v>359</v>
      </c>
      <c r="AG806" s="1875" t="s">
        <v>1027</v>
      </c>
      <c r="AH806" s="1876" t="s">
        <v>380</v>
      </c>
      <c r="AI806" s="1876" t="s">
        <v>240</v>
      </c>
      <c r="AJ806" s="1876" t="s">
        <v>367</v>
      </c>
      <c r="AK806" s="1875" t="s">
        <v>381</v>
      </c>
      <c r="AL806" s="1876" t="s">
        <v>360</v>
      </c>
      <c r="AM806" s="1875" t="s">
        <v>154</v>
      </c>
    </row>
    <row r="807" spans="1:39" ht="66">
      <c r="A807" s="1875" t="s">
        <v>351</v>
      </c>
      <c r="B807" s="1875" t="s">
        <v>1374</v>
      </c>
      <c r="C807" s="1875" t="s">
        <v>1024</v>
      </c>
      <c r="D807" s="1876" t="s">
        <v>154</v>
      </c>
      <c r="E807" s="1876" t="s">
        <v>371</v>
      </c>
      <c r="F807" s="1876" t="s">
        <v>355</v>
      </c>
      <c r="G807" s="1876" t="s">
        <v>356</v>
      </c>
      <c r="H807" s="1877">
        <v>385.77915999999999</v>
      </c>
      <c r="I807" s="1877">
        <v>350</v>
      </c>
      <c r="J807" s="1876" t="s">
        <v>357</v>
      </c>
      <c r="K807" s="1878">
        <v>45237</v>
      </c>
      <c r="L807" s="1876" t="s">
        <v>372</v>
      </c>
      <c r="M807" s="1878" t="s">
        <v>373</v>
      </c>
      <c r="N807" s="1876" t="s">
        <v>359</v>
      </c>
      <c r="O807" s="1880">
        <v>47067</v>
      </c>
      <c r="P807" s="1875" t="s">
        <v>360</v>
      </c>
      <c r="Q807" s="1875" t="s">
        <v>1257</v>
      </c>
      <c r="R807" s="1875" t="s">
        <v>1254</v>
      </c>
      <c r="S807" s="1876" t="s">
        <v>361</v>
      </c>
      <c r="T807" s="1879" t="s">
        <v>1255</v>
      </c>
      <c r="U807" s="1876" t="s">
        <v>360</v>
      </c>
      <c r="V807" s="1876" t="s">
        <v>377</v>
      </c>
      <c r="W807" s="1876" t="s">
        <v>360</v>
      </c>
      <c r="X807" s="1876" t="s">
        <v>378</v>
      </c>
      <c r="Y807" s="1876" t="s">
        <v>364</v>
      </c>
      <c r="Z807" s="1876" t="s">
        <v>154</v>
      </c>
      <c r="AA807" s="1876" t="s">
        <v>154</v>
      </c>
      <c r="AB807" s="1876" t="s">
        <v>154</v>
      </c>
      <c r="AC807" s="1876" t="s">
        <v>154</v>
      </c>
      <c r="AD807" s="1876" t="s">
        <v>154</v>
      </c>
      <c r="AE807" s="1876" t="s">
        <v>154</v>
      </c>
      <c r="AF807" s="1876" t="s">
        <v>359</v>
      </c>
      <c r="AG807" s="1875" t="s">
        <v>1027</v>
      </c>
      <c r="AH807" s="1876" t="s">
        <v>380</v>
      </c>
      <c r="AI807" s="1876" t="s">
        <v>240</v>
      </c>
      <c r="AJ807" s="1876" t="s">
        <v>367</v>
      </c>
      <c r="AK807" s="1875" t="s">
        <v>381</v>
      </c>
      <c r="AL807" s="1876" t="s">
        <v>360</v>
      </c>
      <c r="AM807" s="1875" t="s">
        <v>154</v>
      </c>
    </row>
    <row r="808" spans="1:39" ht="66">
      <c r="A808" s="1875" t="s">
        <v>351</v>
      </c>
      <c r="B808" s="1875" t="s">
        <v>1375</v>
      </c>
      <c r="C808" s="1875" t="s">
        <v>1024</v>
      </c>
      <c r="D808" s="1876" t="s">
        <v>154</v>
      </c>
      <c r="E808" s="1876" t="s">
        <v>371</v>
      </c>
      <c r="F808" s="1876" t="s">
        <v>355</v>
      </c>
      <c r="G808" s="1876" t="s">
        <v>356</v>
      </c>
      <c r="H808" s="1877">
        <v>771.55832999999996</v>
      </c>
      <c r="I808" s="1877">
        <v>700</v>
      </c>
      <c r="J808" s="1876" t="s">
        <v>357</v>
      </c>
      <c r="K808" s="1878">
        <v>45237</v>
      </c>
      <c r="L808" s="1876" t="s">
        <v>372</v>
      </c>
      <c r="M808" s="1878" t="s">
        <v>373</v>
      </c>
      <c r="N808" s="1876" t="s">
        <v>359</v>
      </c>
      <c r="O808" s="1880">
        <v>47067</v>
      </c>
      <c r="P808" s="1875" t="s">
        <v>360</v>
      </c>
      <c r="Q808" s="1875" t="s">
        <v>1253</v>
      </c>
      <c r="R808" s="1875" t="s">
        <v>1254</v>
      </c>
      <c r="S808" s="1876" t="s">
        <v>361</v>
      </c>
      <c r="T808" s="1879" t="s">
        <v>1255</v>
      </c>
      <c r="U808" s="1876" t="s">
        <v>360</v>
      </c>
      <c r="V808" s="1876" t="s">
        <v>377</v>
      </c>
      <c r="W808" s="1876" t="s">
        <v>360</v>
      </c>
      <c r="X808" s="1876" t="s">
        <v>378</v>
      </c>
      <c r="Y808" s="1876" t="s">
        <v>364</v>
      </c>
      <c r="Z808" s="1876" t="s">
        <v>154</v>
      </c>
      <c r="AA808" s="1876" t="s">
        <v>154</v>
      </c>
      <c r="AB808" s="1876" t="s">
        <v>154</v>
      </c>
      <c r="AC808" s="1876" t="s">
        <v>154</v>
      </c>
      <c r="AD808" s="1876" t="s">
        <v>154</v>
      </c>
      <c r="AE808" s="1876" t="s">
        <v>154</v>
      </c>
      <c r="AF808" s="1876" t="s">
        <v>359</v>
      </c>
      <c r="AG808" s="1875" t="s">
        <v>1027</v>
      </c>
      <c r="AH808" s="1876" t="s">
        <v>380</v>
      </c>
      <c r="AI808" s="1876" t="s">
        <v>240</v>
      </c>
      <c r="AJ808" s="1876" t="s">
        <v>367</v>
      </c>
      <c r="AK808" s="1875" t="s">
        <v>381</v>
      </c>
      <c r="AL808" s="1876" t="s">
        <v>360</v>
      </c>
      <c r="AM808" s="1875" t="s">
        <v>154</v>
      </c>
    </row>
    <row r="809" spans="1:39" ht="79.2">
      <c r="A809" s="1875" t="s">
        <v>351</v>
      </c>
      <c r="B809" s="1875" t="s">
        <v>1376</v>
      </c>
      <c r="C809" s="1875" t="s">
        <v>1377</v>
      </c>
      <c r="D809" s="1876" t="s">
        <v>154</v>
      </c>
      <c r="E809" s="1876" t="s">
        <v>354</v>
      </c>
      <c r="F809" s="1876" t="s">
        <v>355</v>
      </c>
      <c r="G809" s="1876" t="s">
        <v>356</v>
      </c>
      <c r="H809" s="1877">
        <v>114175.44001000001</v>
      </c>
      <c r="I809" s="1877">
        <v>108900</v>
      </c>
      <c r="J809" s="1876" t="s">
        <v>357</v>
      </c>
      <c r="K809" s="1878">
        <v>45280</v>
      </c>
      <c r="L809" s="1876" t="s">
        <v>358</v>
      </c>
      <c r="M809" s="1878">
        <v>48960</v>
      </c>
      <c r="N809" s="1876" t="s">
        <v>360</v>
      </c>
      <c r="O809" s="1880" t="s">
        <v>154</v>
      </c>
      <c r="P809" s="1875" t="s">
        <v>360</v>
      </c>
      <c r="Q809" s="1875" t="s">
        <v>1378</v>
      </c>
      <c r="R809" s="1875" t="s">
        <v>154</v>
      </c>
      <c r="S809" s="1876" t="s">
        <v>361</v>
      </c>
      <c r="T809" s="1879" t="s">
        <v>1379</v>
      </c>
      <c r="U809" s="1876" t="s">
        <v>360</v>
      </c>
      <c r="V809" s="1876" t="s">
        <v>363</v>
      </c>
      <c r="W809" s="1876" t="s">
        <v>360</v>
      </c>
      <c r="X809" s="1876" t="s">
        <v>154</v>
      </c>
      <c r="Y809" s="1876" t="s">
        <v>364</v>
      </c>
      <c r="Z809" s="1876" t="s">
        <v>154</v>
      </c>
      <c r="AA809" s="1876" t="s">
        <v>154</v>
      </c>
      <c r="AB809" s="1876" t="s">
        <v>154</v>
      </c>
      <c r="AC809" s="1876" t="s">
        <v>154</v>
      </c>
      <c r="AD809" s="1876" t="s">
        <v>154</v>
      </c>
      <c r="AE809" s="1876" t="s">
        <v>154</v>
      </c>
      <c r="AF809" s="1876" t="s">
        <v>359</v>
      </c>
      <c r="AG809" s="1875" t="s">
        <v>1380</v>
      </c>
      <c r="AH809" s="1876" t="s">
        <v>366</v>
      </c>
      <c r="AI809" s="1876" t="s">
        <v>240</v>
      </c>
      <c r="AJ809" s="1876" t="s">
        <v>367</v>
      </c>
      <c r="AK809" s="1875" t="s">
        <v>368</v>
      </c>
      <c r="AL809" s="1876" t="s">
        <v>360</v>
      </c>
      <c r="AM809" s="1875" t="s">
        <v>154</v>
      </c>
    </row>
    <row r="810" spans="1:39" ht="79.2">
      <c r="A810" s="1875" t="s">
        <v>351</v>
      </c>
      <c r="B810" s="1875" t="s">
        <v>1381</v>
      </c>
      <c r="C810" s="1875" t="s">
        <v>1377</v>
      </c>
      <c r="D810" s="1876" t="s">
        <v>154</v>
      </c>
      <c r="E810" s="1876" t="s">
        <v>354</v>
      </c>
      <c r="F810" s="1876" t="s">
        <v>355</v>
      </c>
      <c r="G810" s="1876" t="s">
        <v>356</v>
      </c>
      <c r="H810" s="1877">
        <v>1217636.8277</v>
      </c>
      <c r="I810" s="1877">
        <v>1161000</v>
      </c>
      <c r="J810" s="1876" t="s">
        <v>357</v>
      </c>
      <c r="K810" s="1878">
        <v>45280</v>
      </c>
      <c r="L810" s="1876" t="s">
        <v>358</v>
      </c>
      <c r="M810" s="1878">
        <v>48960</v>
      </c>
      <c r="N810" s="1876" t="s">
        <v>360</v>
      </c>
      <c r="O810" s="1880" t="s">
        <v>154</v>
      </c>
      <c r="P810" s="1875" t="s">
        <v>360</v>
      </c>
      <c r="Q810" s="1875" t="s">
        <v>1382</v>
      </c>
      <c r="R810" s="1875" t="s">
        <v>154</v>
      </c>
      <c r="S810" s="1876" t="s">
        <v>361</v>
      </c>
      <c r="T810" s="1879" t="s">
        <v>1383</v>
      </c>
      <c r="U810" s="1876" t="s">
        <v>360</v>
      </c>
      <c r="V810" s="1876" t="s">
        <v>363</v>
      </c>
      <c r="W810" s="1876" t="s">
        <v>360</v>
      </c>
      <c r="X810" s="1876" t="s">
        <v>154</v>
      </c>
      <c r="Y810" s="1876" t="s">
        <v>364</v>
      </c>
      <c r="Z810" s="1876" t="s">
        <v>154</v>
      </c>
      <c r="AA810" s="1876" t="s">
        <v>154</v>
      </c>
      <c r="AB810" s="1876" t="s">
        <v>154</v>
      </c>
      <c r="AC810" s="1876" t="s">
        <v>154</v>
      </c>
      <c r="AD810" s="1876" t="s">
        <v>154</v>
      </c>
      <c r="AE810" s="1876" t="s">
        <v>154</v>
      </c>
      <c r="AF810" s="1876" t="s">
        <v>359</v>
      </c>
      <c r="AG810" s="1875" t="s">
        <v>1380</v>
      </c>
      <c r="AH810" s="1876" t="s">
        <v>366</v>
      </c>
      <c r="AI810" s="1876" t="s">
        <v>240</v>
      </c>
      <c r="AJ810" s="1876" t="s">
        <v>367</v>
      </c>
      <c r="AK810" s="1875" t="s">
        <v>368</v>
      </c>
      <c r="AL810" s="1876" t="s">
        <v>360</v>
      </c>
      <c r="AM810" s="1875" t="s">
        <v>154</v>
      </c>
    </row>
    <row r="811" spans="1:39" ht="79.2">
      <c r="A811" s="1875" t="s">
        <v>351</v>
      </c>
      <c r="B811" s="1875" t="s">
        <v>1384</v>
      </c>
      <c r="C811" s="1875" t="s">
        <v>1377</v>
      </c>
      <c r="D811" s="1876" t="s">
        <v>154</v>
      </c>
      <c r="E811" s="1876" t="s">
        <v>354</v>
      </c>
      <c r="F811" s="1876" t="s">
        <v>355</v>
      </c>
      <c r="G811" s="1876" t="s">
        <v>356</v>
      </c>
      <c r="H811" s="1877">
        <v>126524.04549</v>
      </c>
      <c r="I811" s="1877">
        <v>122700</v>
      </c>
      <c r="J811" s="1876" t="s">
        <v>357</v>
      </c>
      <c r="K811" s="1878">
        <v>45280</v>
      </c>
      <c r="L811" s="1876" t="s">
        <v>358</v>
      </c>
      <c r="M811" s="1878">
        <v>48960</v>
      </c>
      <c r="N811" s="1876" t="s">
        <v>360</v>
      </c>
      <c r="O811" s="1880" t="s">
        <v>154</v>
      </c>
      <c r="P811" s="1875" t="s">
        <v>360</v>
      </c>
      <c r="Q811" s="1875" t="s">
        <v>1385</v>
      </c>
      <c r="R811" s="1875" t="s">
        <v>154</v>
      </c>
      <c r="S811" s="1876" t="s">
        <v>649</v>
      </c>
      <c r="T811" s="1879">
        <v>0.10630000000000001</v>
      </c>
      <c r="U811" s="1876" t="s">
        <v>360</v>
      </c>
      <c r="V811" s="1876" t="s">
        <v>363</v>
      </c>
      <c r="W811" s="1876" t="s">
        <v>360</v>
      </c>
      <c r="X811" s="1876" t="s">
        <v>154</v>
      </c>
      <c r="Y811" s="1876" t="s">
        <v>364</v>
      </c>
      <c r="Z811" s="1876" t="s">
        <v>154</v>
      </c>
      <c r="AA811" s="1876" t="s">
        <v>154</v>
      </c>
      <c r="AB811" s="1876" t="s">
        <v>154</v>
      </c>
      <c r="AC811" s="1876" t="s">
        <v>154</v>
      </c>
      <c r="AD811" s="1876" t="s">
        <v>154</v>
      </c>
      <c r="AE811" s="1876" t="s">
        <v>154</v>
      </c>
      <c r="AF811" s="1876" t="s">
        <v>359</v>
      </c>
      <c r="AG811" s="1875" t="s">
        <v>1380</v>
      </c>
      <c r="AH811" s="1876" t="s">
        <v>366</v>
      </c>
      <c r="AI811" s="1876" t="s">
        <v>240</v>
      </c>
      <c r="AJ811" s="1876" t="s">
        <v>367</v>
      </c>
      <c r="AK811" s="1875" t="s">
        <v>368</v>
      </c>
      <c r="AL811" s="1876" t="s">
        <v>360</v>
      </c>
      <c r="AM811" s="1875" t="s">
        <v>154</v>
      </c>
    </row>
    <row r="812" spans="1:39" ht="79.2">
      <c r="A812" s="1875" t="s">
        <v>351</v>
      </c>
      <c r="B812" s="1875" t="s">
        <v>1386</v>
      </c>
      <c r="C812" s="1875" t="s">
        <v>1377</v>
      </c>
      <c r="D812" s="1876" t="s">
        <v>154</v>
      </c>
      <c r="E812" s="1876" t="s">
        <v>354</v>
      </c>
      <c r="F812" s="1876" t="s">
        <v>355</v>
      </c>
      <c r="G812" s="1876" t="s">
        <v>356</v>
      </c>
      <c r="H812" s="1877">
        <v>123395.76224</v>
      </c>
      <c r="I812" s="1877">
        <v>107400</v>
      </c>
      <c r="J812" s="1876" t="s">
        <v>357</v>
      </c>
      <c r="K812" s="1878">
        <v>45280</v>
      </c>
      <c r="L812" s="1876" t="s">
        <v>358</v>
      </c>
      <c r="M812" s="1878">
        <v>48960</v>
      </c>
      <c r="N812" s="1876" t="s">
        <v>360</v>
      </c>
      <c r="O812" s="1880" t="s">
        <v>154</v>
      </c>
      <c r="P812" s="1875" t="s">
        <v>360</v>
      </c>
      <c r="Q812" s="1875" t="s">
        <v>1387</v>
      </c>
      <c r="R812" s="1875" t="s">
        <v>154</v>
      </c>
      <c r="S812" s="1876" t="s">
        <v>361</v>
      </c>
      <c r="T812" s="1879" t="s">
        <v>1388</v>
      </c>
      <c r="U812" s="1876" t="s">
        <v>360</v>
      </c>
      <c r="V812" s="1876" t="s">
        <v>363</v>
      </c>
      <c r="W812" s="1876" t="s">
        <v>360</v>
      </c>
      <c r="X812" s="1876" t="s">
        <v>154</v>
      </c>
      <c r="Y812" s="1876" t="s">
        <v>364</v>
      </c>
      <c r="Z812" s="1876" t="s">
        <v>154</v>
      </c>
      <c r="AA812" s="1876" t="s">
        <v>154</v>
      </c>
      <c r="AB812" s="1876" t="s">
        <v>154</v>
      </c>
      <c r="AC812" s="1876" t="s">
        <v>154</v>
      </c>
      <c r="AD812" s="1876" t="s">
        <v>154</v>
      </c>
      <c r="AE812" s="1876" t="s">
        <v>154</v>
      </c>
      <c r="AF812" s="1876" t="s">
        <v>359</v>
      </c>
      <c r="AG812" s="1875" t="s">
        <v>1380</v>
      </c>
      <c r="AH812" s="1876" t="s">
        <v>366</v>
      </c>
      <c r="AI812" s="1876" t="s">
        <v>240</v>
      </c>
      <c r="AJ812" s="1876" t="s">
        <v>367</v>
      </c>
      <c r="AK812" s="1875" t="s">
        <v>368</v>
      </c>
      <c r="AL812" s="1876" t="s">
        <v>360</v>
      </c>
      <c r="AM812" s="1875" t="s">
        <v>154</v>
      </c>
    </row>
    <row r="813" spans="1:39" ht="79.2">
      <c r="A813" s="1875" t="s">
        <v>351</v>
      </c>
      <c r="B813" s="1875" t="s">
        <v>1389</v>
      </c>
      <c r="C813" s="1875" t="s">
        <v>1377</v>
      </c>
      <c r="D813" s="1876" t="s">
        <v>154</v>
      </c>
      <c r="E813" s="1876" t="s">
        <v>354</v>
      </c>
      <c r="F813" s="1876" t="s">
        <v>355</v>
      </c>
      <c r="G813" s="1876" t="s">
        <v>356</v>
      </c>
      <c r="H813" s="1877">
        <v>547729.91133000015</v>
      </c>
      <c r="I813" s="1877">
        <v>529800</v>
      </c>
      <c r="J813" s="1876" t="s">
        <v>357</v>
      </c>
      <c r="K813" s="1878">
        <v>45324</v>
      </c>
      <c r="L813" s="1876" t="s">
        <v>358</v>
      </c>
      <c r="M813" s="1878">
        <v>48990</v>
      </c>
      <c r="N813" s="1876" t="s">
        <v>359</v>
      </c>
      <c r="O813" s="1880">
        <v>47164</v>
      </c>
      <c r="P813" s="1875" t="s">
        <v>360</v>
      </c>
      <c r="Q813" s="1875" t="s">
        <v>1390</v>
      </c>
      <c r="R813" s="1875" t="s">
        <v>1391</v>
      </c>
      <c r="S813" s="1876" t="s">
        <v>361</v>
      </c>
      <c r="T813" s="1879" t="s">
        <v>1392</v>
      </c>
      <c r="U813" s="1876" t="s">
        <v>360</v>
      </c>
      <c r="V813" s="1876" t="s">
        <v>363</v>
      </c>
      <c r="W813" s="1876" t="s">
        <v>360</v>
      </c>
      <c r="X813" s="1876" t="s">
        <v>154</v>
      </c>
      <c r="Y813" s="1876" t="s">
        <v>364</v>
      </c>
      <c r="Z813" s="1876" t="s">
        <v>154</v>
      </c>
      <c r="AA813" s="1876" t="s">
        <v>154</v>
      </c>
      <c r="AB813" s="1876" t="s">
        <v>154</v>
      </c>
      <c r="AC813" s="1876" t="s">
        <v>154</v>
      </c>
      <c r="AD813" s="1876" t="s">
        <v>154</v>
      </c>
      <c r="AE813" s="1876" t="s">
        <v>154</v>
      </c>
      <c r="AF813" s="1876" t="s">
        <v>359</v>
      </c>
      <c r="AG813" s="1875" t="s">
        <v>1380</v>
      </c>
      <c r="AH813" s="1876" t="s">
        <v>366</v>
      </c>
      <c r="AI813" s="1876" t="s">
        <v>240</v>
      </c>
      <c r="AJ813" s="1876" t="s">
        <v>367</v>
      </c>
      <c r="AK813" s="1875" t="s">
        <v>368</v>
      </c>
      <c r="AL813" s="1876" t="s">
        <v>360</v>
      </c>
      <c r="AM813" s="1875" t="s">
        <v>154</v>
      </c>
    </row>
    <row r="814" spans="1:39" ht="79.2">
      <c r="A814" s="1875" t="s">
        <v>351</v>
      </c>
      <c r="B814" s="1875" t="s">
        <v>1393</v>
      </c>
      <c r="C814" s="1875" t="s">
        <v>1377</v>
      </c>
      <c r="D814" s="1876" t="s">
        <v>154</v>
      </c>
      <c r="E814" s="1876" t="s">
        <v>354</v>
      </c>
      <c r="F814" s="1876" t="s">
        <v>355</v>
      </c>
      <c r="G814" s="1876" t="s">
        <v>356</v>
      </c>
      <c r="H814" s="1877">
        <v>485703.33467000007</v>
      </c>
      <c r="I814" s="1877">
        <v>470100</v>
      </c>
      <c r="J814" s="1876" t="s">
        <v>357</v>
      </c>
      <c r="K814" s="1878">
        <v>45324</v>
      </c>
      <c r="L814" s="1876" t="s">
        <v>358</v>
      </c>
      <c r="M814" s="1878">
        <v>50816</v>
      </c>
      <c r="N814" s="1876" t="s">
        <v>359</v>
      </c>
      <c r="O814" s="1880">
        <v>48990</v>
      </c>
      <c r="P814" s="1875" t="s">
        <v>360</v>
      </c>
      <c r="Q814" s="1875" t="s">
        <v>1394</v>
      </c>
      <c r="R814" s="1875" t="s">
        <v>1395</v>
      </c>
      <c r="S814" s="1876" t="s">
        <v>361</v>
      </c>
      <c r="T814" s="1879" t="s">
        <v>1383</v>
      </c>
      <c r="U814" s="1876" t="s">
        <v>360</v>
      </c>
      <c r="V814" s="1876" t="s">
        <v>363</v>
      </c>
      <c r="W814" s="1876" t="s">
        <v>360</v>
      </c>
      <c r="X814" s="1876" t="s">
        <v>154</v>
      </c>
      <c r="Y814" s="1876" t="s">
        <v>364</v>
      </c>
      <c r="Z814" s="1876" t="s">
        <v>154</v>
      </c>
      <c r="AA814" s="1876" t="s">
        <v>154</v>
      </c>
      <c r="AB814" s="1876" t="s">
        <v>154</v>
      </c>
      <c r="AC814" s="1876" t="s">
        <v>154</v>
      </c>
      <c r="AD814" s="1876" t="s">
        <v>154</v>
      </c>
      <c r="AE814" s="1876" t="s">
        <v>154</v>
      </c>
      <c r="AF814" s="1876" t="s">
        <v>359</v>
      </c>
      <c r="AG814" s="1875" t="s">
        <v>1380</v>
      </c>
      <c r="AH814" s="1876" t="s">
        <v>366</v>
      </c>
      <c r="AI814" s="1876" t="s">
        <v>240</v>
      </c>
      <c r="AJ814" s="1876" t="s">
        <v>367</v>
      </c>
      <c r="AK814" s="1875" t="s">
        <v>368</v>
      </c>
      <c r="AL814" s="1876" t="s">
        <v>360</v>
      </c>
      <c r="AM814" s="1875" t="s">
        <v>154</v>
      </c>
    </row>
    <row r="815" spans="1:39" ht="79.2">
      <c r="A815" s="1875" t="s">
        <v>351</v>
      </c>
      <c r="B815" s="1875" t="s">
        <v>1396</v>
      </c>
      <c r="C815" s="1875" t="s">
        <v>1377</v>
      </c>
      <c r="D815" s="1876" t="s">
        <v>154</v>
      </c>
      <c r="E815" s="1876" t="s">
        <v>354</v>
      </c>
      <c r="F815" s="1876" t="s">
        <v>355</v>
      </c>
      <c r="G815" s="1876" t="s">
        <v>356</v>
      </c>
      <c r="H815" s="1877">
        <v>2126166.6883399999</v>
      </c>
      <c r="I815" s="1877">
        <v>1656900</v>
      </c>
      <c r="J815" s="1876" t="s">
        <v>357</v>
      </c>
      <c r="K815" s="1878">
        <v>45525</v>
      </c>
      <c r="L815" s="1876" t="s">
        <v>358</v>
      </c>
      <c r="M815" s="1878">
        <v>49202</v>
      </c>
      <c r="N815" s="1876" t="s">
        <v>359</v>
      </c>
      <c r="O815" s="1880">
        <v>47376</v>
      </c>
      <c r="P815" s="1875" t="s">
        <v>360</v>
      </c>
      <c r="Q815" s="1875" t="s">
        <v>1397</v>
      </c>
      <c r="R815" s="1875" t="s">
        <v>1398</v>
      </c>
      <c r="S815" s="1876" t="s">
        <v>361</v>
      </c>
      <c r="T815" s="1879" t="s">
        <v>1399</v>
      </c>
      <c r="U815" s="1876" t="s">
        <v>360</v>
      </c>
      <c r="V815" s="1876" t="s">
        <v>363</v>
      </c>
      <c r="W815" s="1876" t="s">
        <v>360</v>
      </c>
      <c r="X815" s="1876" t="s">
        <v>154</v>
      </c>
      <c r="Y815" s="1876" t="s">
        <v>364</v>
      </c>
      <c r="Z815" s="1876" t="s">
        <v>154</v>
      </c>
      <c r="AA815" s="1876" t="s">
        <v>154</v>
      </c>
      <c r="AB815" s="1876" t="s">
        <v>154</v>
      </c>
      <c r="AC815" s="1876" t="s">
        <v>154</v>
      </c>
      <c r="AD815" s="1876" t="s">
        <v>154</v>
      </c>
      <c r="AE815" s="1876" t="s">
        <v>154</v>
      </c>
      <c r="AF815" s="1876" t="s">
        <v>359</v>
      </c>
      <c r="AG815" s="1875" t="s">
        <v>1380</v>
      </c>
      <c r="AH815" s="1876" t="s">
        <v>366</v>
      </c>
      <c r="AI815" s="1876" t="s">
        <v>240</v>
      </c>
      <c r="AJ815" s="1876" t="s">
        <v>367</v>
      </c>
      <c r="AK815" s="1875" t="s">
        <v>368</v>
      </c>
      <c r="AL815" s="1876" t="s">
        <v>360</v>
      </c>
      <c r="AM815" s="1875" t="s">
        <v>154</v>
      </c>
    </row>
    <row r="816" spans="1:39" ht="79.2">
      <c r="A816" s="1875" t="s">
        <v>351</v>
      </c>
      <c r="B816" s="1875" t="s">
        <v>1400</v>
      </c>
      <c r="C816" s="1875" t="s">
        <v>1377</v>
      </c>
      <c r="D816" s="1876" t="s">
        <v>154</v>
      </c>
      <c r="E816" s="1876" t="s">
        <v>354</v>
      </c>
      <c r="F816" s="1876" t="s">
        <v>355</v>
      </c>
      <c r="G816" s="1876" t="s">
        <v>356</v>
      </c>
      <c r="H816" s="1877">
        <v>1852059.7538399999</v>
      </c>
      <c r="I816" s="1877">
        <v>1443300</v>
      </c>
      <c r="J816" s="1876" t="s">
        <v>357</v>
      </c>
      <c r="K816" s="1878">
        <v>45525</v>
      </c>
      <c r="L816" s="1876" t="s">
        <v>358</v>
      </c>
      <c r="M816" s="1878">
        <v>49233</v>
      </c>
      <c r="N816" s="1876" t="s">
        <v>359</v>
      </c>
      <c r="O816" s="1880">
        <v>47406</v>
      </c>
      <c r="P816" s="1875" t="s">
        <v>360</v>
      </c>
      <c r="Q816" s="1875" t="s">
        <v>1401</v>
      </c>
      <c r="R816" s="1875" t="s">
        <v>1402</v>
      </c>
      <c r="S816" s="1876" t="s">
        <v>361</v>
      </c>
      <c r="T816" s="1879" t="s">
        <v>1399</v>
      </c>
      <c r="U816" s="1876" t="s">
        <v>360</v>
      </c>
      <c r="V816" s="1876" t="s">
        <v>363</v>
      </c>
      <c r="W816" s="1876" t="s">
        <v>360</v>
      </c>
      <c r="X816" s="1876" t="s">
        <v>154</v>
      </c>
      <c r="Y816" s="1876" t="s">
        <v>364</v>
      </c>
      <c r="Z816" s="1876" t="s">
        <v>154</v>
      </c>
      <c r="AA816" s="1876" t="s">
        <v>154</v>
      </c>
      <c r="AB816" s="1876" t="s">
        <v>154</v>
      </c>
      <c r="AC816" s="1876" t="s">
        <v>154</v>
      </c>
      <c r="AD816" s="1876" t="s">
        <v>154</v>
      </c>
      <c r="AE816" s="1876" t="s">
        <v>154</v>
      </c>
      <c r="AF816" s="1876" t="s">
        <v>359</v>
      </c>
      <c r="AG816" s="1875" t="s">
        <v>1380</v>
      </c>
      <c r="AH816" s="1876" t="s">
        <v>366</v>
      </c>
      <c r="AI816" s="1876" t="s">
        <v>240</v>
      </c>
      <c r="AJ816" s="1876" t="s">
        <v>367</v>
      </c>
      <c r="AK816" s="1875" t="s">
        <v>368</v>
      </c>
      <c r="AL816" s="1876" t="s">
        <v>360</v>
      </c>
      <c r="AM816" s="1875" t="s">
        <v>154</v>
      </c>
    </row>
    <row r="817" spans="1:39" ht="66">
      <c r="A817" s="1875" t="s">
        <v>351</v>
      </c>
      <c r="B817" s="1875" t="s">
        <v>1403</v>
      </c>
      <c r="C817" s="1875" t="s">
        <v>1024</v>
      </c>
      <c r="D817" s="1876" t="s">
        <v>154</v>
      </c>
      <c r="E817" s="1876" t="s">
        <v>371</v>
      </c>
      <c r="F817" s="1876" t="s">
        <v>355</v>
      </c>
      <c r="G817" s="1876" t="s">
        <v>356</v>
      </c>
      <c r="H817" s="1877">
        <v>1092431.03632</v>
      </c>
      <c r="I817" s="1877">
        <v>1000200</v>
      </c>
      <c r="J817" s="1876" t="s">
        <v>357</v>
      </c>
      <c r="K817" s="1878">
        <v>45553</v>
      </c>
      <c r="L817" s="1876" t="s">
        <v>372</v>
      </c>
      <c r="M817" s="1878" t="s">
        <v>373</v>
      </c>
      <c r="N817" s="1876" t="s">
        <v>359</v>
      </c>
      <c r="O817" s="1880">
        <v>47438</v>
      </c>
      <c r="P817" s="1875" t="s">
        <v>360</v>
      </c>
      <c r="Q817" s="1875" t="s">
        <v>1404</v>
      </c>
      <c r="R817" s="1875" t="s">
        <v>1405</v>
      </c>
      <c r="S817" s="1876" t="s">
        <v>361</v>
      </c>
      <c r="T817" s="1879" t="s">
        <v>1406</v>
      </c>
      <c r="U817" s="1876" t="s">
        <v>360</v>
      </c>
      <c r="V817" s="1876" t="s">
        <v>377</v>
      </c>
      <c r="W817" s="1876" t="s">
        <v>360</v>
      </c>
      <c r="X817" s="1876" t="s">
        <v>378</v>
      </c>
      <c r="Y817" s="1876" t="s">
        <v>364</v>
      </c>
      <c r="Z817" s="1876" t="s">
        <v>154</v>
      </c>
      <c r="AA817" s="1876" t="s">
        <v>154</v>
      </c>
      <c r="AB817" s="1876" t="s">
        <v>154</v>
      </c>
      <c r="AC817" s="1876" t="s">
        <v>154</v>
      </c>
      <c r="AD817" s="1876" t="s">
        <v>154</v>
      </c>
      <c r="AE817" s="1876" t="s">
        <v>154</v>
      </c>
      <c r="AF817" s="1876" t="s">
        <v>359</v>
      </c>
      <c r="AG817" s="1875" t="s">
        <v>1027</v>
      </c>
      <c r="AH817" s="1876" t="s">
        <v>380</v>
      </c>
      <c r="AI817" s="1876" t="s">
        <v>240</v>
      </c>
      <c r="AJ817" s="1876" t="s">
        <v>367</v>
      </c>
      <c r="AK817" s="1875" t="s">
        <v>381</v>
      </c>
      <c r="AL817" s="1876" t="s">
        <v>360</v>
      </c>
      <c r="AM817" s="1875" t="s">
        <v>154</v>
      </c>
    </row>
    <row r="818" spans="1:39" ht="66">
      <c r="A818" s="1875" t="s">
        <v>351</v>
      </c>
      <c r="B818" s="1875" t="s">
        <v>1407</v>
      </c>
      <c r="C818" s="1875" t="s">
        <v>1024</v>
      </c>
      <c r="D818" s="1876" t="s">
        <v>154</v>
      </c>
      <c r="E818" s="1876" t="s">
        <v>371</v>
      </c>
      <c r="F818" s="1876" t="s">
        <v>355</v>
      </c>
      <c r="G818" s="1876" t="s">
        <v>356</v>
      </c>
      <c r="H818" s="1877">
        <v>3042092.4129499998</v>
      </c>
      <c r="I818" s="1877">
        <v>2780100</v>
      </c>
      <c r="J818" s="1876" t="s">
        <v>357</v>
      </c>
      <c r="K818" s="1878">
        <v>45595</v>
      </c>
      <c r="L818" s="1876" t="s">
        <v>372</v>
      </c>
      <c r="M818" s="1878" t="s">
        <v>373</v>
      </c>
      <c r="N818" s="1876" t="s">
        <v>359</v>
      </c>
      <c r="O818" s="1880">
        <v>47436</v>
      </c>
      <c r="P818" s="1875" t="s">
        <v>360</v>
      </c>
      <c r="Q818" s="1875" t="s">
        <v>1408</v>
      </c>
      <c r="R818" s="1875" t="s">
        <v>1409</v>
      </c>
      <c r="S818" s="1876" t="s">
        <v>361</v>
      </c>
      <c r="T818" s="1879" t="s">
        <v>1410</v>
      </c>
      <c r="U818" s="1876" t="s">
        <v>360</v>
      </c>
      <c r="V818" s="1876" t="s">
        <v>377</v>
      </c>
      <c r="W818" s="1876" t="s">
        <v>360</v>
      </c>
      <c r="X818" s="1876" t="s">
        <v>378</v>
      </c>
      <c r="Y818" s="1876" t="s">
        <v>364</v>
      </c>
      <c r="Z818" s="1876" t="s">
        <v>154</v>
      </c>
      <c r="AA818" s="1876" t="s">
        <v>154</v>
      </c>
      <c r="AB818" s="1876" t="s">
        <v>154</v>
      </c>
      <c r="AC818" s="1876" t="s">
        <v>154</v>
      </c>
      <c r="AD818" s="1876" t="s">
        <v>154</v>
      </c>
      <c r="AE818" s="1876" t="s">
        <v>154</v>
      </c>
      <c r="AF818" s="1876" t="s">
        <v>359</v>
      </c>
      <c r="AG818" s="1875" t="s">
        <v>1027</v>
      </c>
      <c r="AH818" s="1876" t="s">
        <v>380</v>
      </c>
      <c r="AI818" s="1876" t="s">
        <v>240</v>
      </c>
      <c r="AJ818" s="1876" t="s">
        <v>367</v>
      </c>
      <c r="AK818" s="1875" t="s">
        <v>381</v>
      </c>
      <c r="AL818" s="1876" t="s">
        <v>360</v>
      </c>
      <c r="AM818" s="1875" t="s">
        <v>154</v>
      </c>
    </row>
    <row r="819" spans="1:39" ht="66">
      <c r="A819" s="1875" t="s">
        <v>351</v>
      </c>
      <c r="B819" s="1875" t="s">
        <v>1411</v>
      </c>
      <c r="C819" s="1875" t="s">
        <v>1024</v>
      </c>
      <c r="D819" s="1876" t="s">
        <v>154</v>
      </c>
      <c r="E819" s="1876" t="s">
        <v>371</v>
      </c>
      <c r="F819" s="1876" t="s">
        <v>355</v>
      </c>
      <c r="G819" s="1876" t="s">
        <v>356</v>
      </c>
      <c r="H819" s="1877">
        <v>2655091.2152</v>
      </c>
      <c r="I819" s="1877">
        <v>2544600</v>
      </c>
      <c r="J819" s="1876" t="s">
        <v>357</v>
      </c>
      <c r="K819" s="1878">
        <v>45716</v>
      </c>
      <c r="L819" s="1876" t="s">
        <v>372</v>
      </c>
      <c r="M819" s="1878" t="s">
        <v>373</v>
      </c>
      <c r="N819" s="1876" t="s">
        <v>359</v>
      </c>
      <c r="O819" s="1880">
        <v>47557</v>
      </c>
      <c r="P819" s="1875" t="s">
        <v>360</v>
      </c>
      <c r="Q819" s="1875" t="s">
        <v>1412</v>
      </c>
      <c r="R819" s="1875" t="s">
        <v>1413</v>
      </c>
      <c r="S819" s="1876" t="s">
        <v>361</v>
      </c>
      <c r="T819" s="1879" t="s">
        <v>1414</v>
      </c>
      <c r="U819" s="1876" t="s">
        <v>360</v>
      </c>
      <c r="V819" s="1876" t="s">
        <v>377</v>
      </c>
      <c r="W819" s="1876" t="s">
        <v>360</v>
      </c>
      <c r="X819" s="1876" t="s">
        <v>378</v>
      </c>
      <c r="Y819" s="1876" t="s">
        <v>364</v>
      </c>
      <c r="Z819" s="1876" t="s">
        <v>154</v>
      </c>
      <c r="AA819" s="1876" t="s">
        <v>154</v>
      </c>
      <c r="AB819" s="1876" t="s">
        <v>154</v>
      </c>
      <c r="AC819" s="1876" t="s">
        <v>154</v>
      </c>
      <c r="AD819" s="1876" t="s">
        <v>154</v>
      </c>
      <c r="AE819" s="1876" t="s">
        <v>154</v>
      </c>
      <c r="AF819" s="1876" t="s">
        <v>359</v>
      </c>
      <c r="AG819" s="1875" t="s">
        <v>1027</v>
      </c>
      <c r="AH819" s="1876" t="s">
        <v>380</v>
      </c>
      <c r="AI819" s="1876" t="s">
        <v>240</v>
      </c>
      <c r="AJ819" s="1876" t="s">
        <v>367</v>
      </c>
      <c r="AK819" s="1875" t="s">
        <v>381</v>
      </c>
      <c r="AL819" s="1876" t="s">
        <v>360</v>
      </c>
      <c r="AM819" s="1875" t="s">
        <v>154</v>
      </c>
    </row>
    <row r="820" spans="1:39" ht="66">
      <c r="A820" s="1875" t="s">
        <v>351</v>
      </c>
      <c r="B820" s="1875" t="s">
        <v>1415</v>
      </c>
      <c r="C820" s="1875" t="s">
        <v>1024</v>
      </c>
      <c r="D820" s="1876" t="s">
        <v>154</v>
      </c>
      <c r="E820" s="1876" t="s">
        <v>371</v>
      </c>
      <c r="F820" s="1876" t="s">
        <v>355</v>
      </c>
      <c r="G820" s="1876" t="s">
        <v>356</v>
      </c>
      <c r="H820" s="1877">
        <v>1951720.55256</v>
      </c>
      <c r="I820" s="1877">
        <v>1870500</v>
      </c>
      <c r="J820" s="1876" t="s">
        <v>357</v>
      </c>
      <c r="K820" s="1878">
        <v>45722</v>
      </c>
      <c r="L820" s="1876" t="s">
        <v>372</v>
      </c>
      <c r="M820" s="1878" t="s">
        <v>373</v>
      </c>
      <c r="N820" s="1876" t="s">
        <v>359</v>
      </c>
      <c r="O820" s="1880">
        <v>47557</v>
      </c>
      <c r="P820" s="1875" t="s">
        <v>360</v>
      </c>
      <c r="Q820" s="1875" t="s">
        <v>1416</v>
      </c>
      <c r="R820" s="1875" t="s">
        <v>1413</v>
      </c>
      <c r="S820" s="1876" t="s">
        <v>361</v>
      </c>
      <c r="T820" s="1879" t="s">
        <v>1414</v>
      </c>
      <c r="U820" s="1876" t="s">
        <v>360</v>
      </c>
      <c r="V820" s="1876" t="s">
        <v>377</v>
      </c>
      <c r="W820" s="1876" t="s">
        <v>360</v>
      </c>
      <c r="X820" s="1876" t="s">
        <v>378</v>
      </c>
      <c r="Y820" s="1876" t="s">
        <v>364</v>
      </c>
      <c r="Z820" s="1876" t="s">
        <v>154</v>
      </c>
      <c r="AA820" s="1876" t="s">
        <v>154</v>
      </c>
      <c r="AB820" s="1876" t="s">
        <v>154</v>
      </c>
      <c r="AC820" s="1876" t="s">
        <v>154</v>
      </c>
      <c r="AD820" s="1876" t="s">
        <v>154</v>
      </c>
      <c r="AE820" s="1876" t="s">
        <v>154</v>
      </c>
      <c r="AF820" s="1876" t="s">
        <v>359</v>
      </c>
      <c r="AG820" s="1875" t="s">
        <v>1027</v>
      </c>
      <c r="AH820" s="1876" t="s">
        <v>380</v>
      </c>
      <c r="AI820" s="1876" t="s">
        <v>240</v>
      </c>
      <c r="AJ820" s="1876" t="s">
        <v>367</v>
      </c>
      <c r="AK820" s="1875" t="s">
        <v>381</v>
      </c>
      <c r="AL820" s="1876" t="s">
        <v>360</v>
      </c>
      <c r="AM820" s="1875" t="s">
        <v>154</v>
      </c>
    </row>
    <row r="821" spans="1:39" ht="66">
      <c r="A821" s="1875" t="s">
        <v>351</v>
      </c>
      <c r="B821" s="1875" t="s">
        <v>1417</v>
      </c>
      <c r="C821" s="1875" t="s">
        <v>1024</v>
      </c>
      <c r="D821" s="1876" t="s">
        <v>154</v>
      </c>
      <c r="E821" s="1876" t="s">
        <v>371</v>
      </c>
      <c r="F821" s="1876" t="s">
        <v>355</v>
      </c>
      <c r="G821" s="1876" t="s">
        <v>356</v>
      </c>
      <c r="H821" s="1877">
        <v>1011260.3759099999</v>
      </c>
      <c r="I821" s="1877">
        <v>859800</v>
      </c>
      <c r="J821" s="1876" t="s">
        <v>357</v>
      </c>
      <c r="K821" s="1878">
        <v>45807</v>
      </c>
      <c r="L821" s="1876" t="s">
        <v>372</v>
      </c>
      <c r="M821" s="1878" t="s">
        <v>373</v>
      </c>
      <c r="N821" s="1876" t="s">
        <v>359</v>
      </c>
      <c r="O821" s="1880">
        <v>47743</v>
      </c>
      <c r="P821" s="1875" t="s">
        <v>360</v>
      </c>
      <c r="Q821" s="1875" t="s">
        <v>1418</v>
      </c>
      <c r="R821" s="1875" t="s">
        <v>3263</v>
      </c>
      <c r="S821" s="1876" t="s">
        <v>361</v>
      </c>
      <c r="T821" s="1879" t="s">
        <v>1419</v>
      </c>
      <c r="U821" s="1876" t="s">
        <v>360</v>
      </c>
      <c r="V821" s="1876" t="s">
        <v>377</v>
      </c>
      <c r="W821" s="1876" t="s">
        <v>360</v>
      </c>
      <c r="X821" s="1876" t="s">
        <v>378</v>
      </c>
      <c r="Y821" s="1876" t="s">
        <v>364</v>
      </c>
      <c r="Z821" s="1876" t="s">
        <v>154</v>
      </c>
      <c r="AA821" s="1876" t="s">
        <v>154</v>
      </c>
      <c r="AB821" s="1876" t="s">
        <v>154</v>
      </c>
      <c r="AC821" s="1876" t="s">
        <v>154</v>
      </c>
      <c r="AD821" s="1876" t="s">
        <v>154</v>
      </c>
      <c r="AE821" s="1876" t="s">
        <v>154</v>
      </c>
      <c r="AF821" s="1876" t="s">
        <v>359</v>
      </c>
      <c r="AG821" s="1875" t="s">
        <v>1027</v>
      </c>
      <c r="AH821" s="1876" t="s">
        <v>380</v>
      </c>
      <c r="AI821" s="1876" t="s">
        <v>240</v>
      </c>
      <c r="AJ821" s="1876" t="s">
        <v>367</v>
      </c>
      <c r="AK821" s="1875" t="s">
        <v>381</v>
      </c>
      <c r="AL821" s="1876" t="s">
        <v>360</v>
      </c>
      <c r="AM821" s="1875" t="s">
        <v>154</v>
      </c>
    </row>
    <row r="822" spans="1:39" ht="66">
      <c r="A822" s="1875" t="s">
        <v>351</v>
      </c>
      <c r="B822" s="1875" t="s">
        <v>1420</v>
      </c>
      <c r="C822" s="1875" t="s">
        <v>1024</v>
      </c>
      <c r="D822" s="1876" t="s">
        <v>154</v>
      </c>
      <c r="E822" s="1876" t="s">
        <v>371</v>
      </c>
      <c r="F822" s="1876" t="s">
        <v>355</v>
      </c>
      <c r="G822" s="1876" t="s">
        <v>356</v>
      </c>
      <c r="H822" s="1877">
        <v>1939142.2270200001</v>
      </c>
      <c r="I822" s="1877">
        <v>1649700</v>
      </c>
      <c r="J822" s="1876" t="s">
        <v>357</v>
      </c>
      <c r="K822" s="1878">
        <v>45810</v>
      </c>
      <c r="L822" s="1876" t="s">
        <v>372</v>
      </c>
      <c r="M822" s="1878" t="s">
        <v>373</v>
      </c>
      <c r="N822" s="1876" t="s">
        <v>359</v>
      </c>
      <c r="O822" s="1880">
        <v>47743</v>
      </c>
      <c r="P822" s="1875" t="s">
        <v>360</v>
      </c>
      <c r="Q822" s="1875" t="s">
        <v>1421</v>
      </c>
      <c r="R822" s="1875" t="s">
        <v>3263</v>
      </c>
      <c r="S822" s="1876" t="s">
        <v>361</v>
      </c>
      <c r="T822" s="1879" t="s">
        <v>1419</v>
      </c>
      <c r="U822" s="1876" t="s">
        <v>360</v>
      </c>
      <c r="V822" s="1876" t="s">
        <v>377</v>
      </c>
      <c r="W822" s="1876" t="s">
        <v>360</v>
      </c>
      <c r="X822" s="1876" t="s">
        <v>378</v>
      </c>
      <c r="Y822" s="1876" t="s">
        <v>364</v>
      </c>
      <c r="Z822" s="1876" t="s">
        <v>154</v>
      </c>
      <c r="AA822" s="1876" t="s">
        <v>154</v>
      </c>
      <c r="AB822" s="1876" t="s">
        <v>154</v>
      </c>
      <c r="AC822" s="1876" t="s">
        <v>154</v>
      </c>
      <c r="AD822" s="1876" t="s">
        <v>154</v>
      </c>
      <c r="AE822" s="1876" t="s">
        <v>154</v>
      </c>
      <c r="AF822" s="1876" t="s">
        <v>359</v>
      </c>
      <c r="AG822" s="1875" t="s">
        <v>1027</v>
      </c>
      <c r="AH822" s="1876" t="s">
        <v>380</v>
      </c>
      <c r="AI822" s="1876" t="s">
        <v>240</v>
      </c>
      <c r="AJ822" s="1876" t="s">
        <v>367</v>
      </c>
      <c r="AK822" s="1875" t="s">
        <v>381</v>
      </c>
      <c r="AL822" s="1876" t="s">
        <v>360</v>
      </c>
      <c r="AM822" s="1875" t="s">
        <v>154</v>
      </c>
    </row>
    <row r="823" spans="1:39" ht="66">
      <c r="A823" s="1875" t="s">
        <v>351</v>
      </c>
      <c r="B823" s="1875" t="s">
        <v>1422</v>
      </c>
      <c r="C823" s="1875" t="s">
        <v>1024</v>
      </c>
      <c r="D823" s="1876" t="s">
        <v>154</v>
      </c>
      <c r="E823" s="1876" t="s">
        <v>371</v>
      </c>
      <c r="F823" s="1876" t="s">
        <v>355</v>
      </c>
      <c r="G823" s="1876" t="s">
        <v>356</v>
      </c>
      <c r="H823" s="1877">
        <v>2907770.32859</v>
      </c>
      <c r="I823" s="1877">
        <v>2475300</v>
      </c>
      <c r="J823" s="1876" t="s">
        <v>357</v>
      </c>
      <c r="K823" s="1878">
        <v>45811</v>
      </c>
      <c r="L823" s="1876" t="s">
        <v>372</v>
      </c>
      <c r="M823" s="1878" t="s">
        <v>373</v>
      </c>
      <c r="N823" s="1876" t="s">
        <v>359</v>
      </c>
      <c r="O823" s="1880">
        <v>47669</v>
      </c>
      <c r="P823" s="1875" t="s">
        <v>360</v>
      </c>
      <c r="Q823" s="1875" t="s">
        <v>1423</v>
      </c>
      <c r="R823" s="1875" t="s">
        <v>3264</v>
      </c>
      <c r="S823" s="1876" t="s">
        <v>361</v>
      </c>
      <c r="T823" s="1879" t="s">
        <v>1419</v>
      </c>
      <c r="U823" s="1876" t="s">
        <v>360</v>
      </c>
      <c r="V823" s="1876" t="s">
        <v>377</v>
      </c>
      <c r="W823" s="1876" t="s">
        <v>360</v>
      </c>
      <c r="X823" s="1876" t="s">
        <v>378</v>
      </c>
      <c r="Y823" s="1876" t="s">
        <v>364</v>
      </c>
      <c r="Z823" s="1876" t="s">
        <v>154</v>
      </c>
      <c r="AA823" s="1876" t="s">
        <v>154</v>
      </c>
      <c r="AB823" s="1876" t="s">
        <v>154</v>
      </c>
      <c r="AC823" s="1876" t="s">
        <v>154</v>
      </c>
      <c r="AD823" s="1876" t="s">
        <v>154</v>
      </c>
      <c r="AE823" s="1876" t="s">
        <v>154</v>
      </c>
      <c r="AF823" s="1876" t="s">
        <v>359</v>
      </c>
      <c r="AG823" s="1875" t="s">
        <v>1027</v>
      </c>
      <c r="AH823" s="1876" t="s">
        <v>380</v>
      </c>
      <c r="AI823" s="1876" t="s">
        <v>240</v>
      </c>
      <c r="AJ823" s="1876" t="s">
        <v>367</v>
      </c>
      <c r="AK823" s="1875" t="s">
        <v>381</v>
      </c>
      <c r="AL823" s="1876" t="s">
        <v>360</v>
      </c>
      <c r="AM823" s="1875" t="s">
        <v>154</v>
      </c>
    </row>
    <row r="824" spans="1:39" ht="66">
      <c r="A824" s="1875" t="s">
        <v>351</v>
      </c>
      <c r="B824" s="1875" t="s">
        <v>1425</v>
      </c>
      <c r="C824" s="1875" t="s">
        <v>1024</v>
      </c>
      <c r="D824" s="1876" t="s">
        <v>154</v>
      </c>
      <c r="E824" s="1876" t="s">
        <v>371</v>
      </c>
      <c r="F824" s="1876" t="s">
        <v>355</v>
      </c>
      <c r="G824" s="1876" t="s">
        <v>356</v>
      </c>
      <c r="H824" s="1877">
        <v>1542374.9858500001</v>
      </c>
      <c r="I824" s="1877">
        <v>1385100</v>
      </c>
      <c r="J824" s="1876" t="s">
        <v>357</v>
      </c>
      <c r="K824" s="1878">
        <v>45936</v>
      </c>
      <c r="L824" s="1876" t="s">
        <v>372</v>
      </c>
      <c r="M824" s="1878" t="s">
        <v>373</v>
      </c>
      <c r="N824" s="1876" t="s">
        <v>359</v>
      </c>
      <c r="O824" s="1880">
        <v>47966</v>
      </c>
      <c r="P824" s="1875" t="s">
        <v>360</v>
      </c>
      <c r="Q824" s="1875" t="s">
        <v>3265</v>
      </c>
      <c r="R824" s="1875" t="s">
        <v>3266</v>
      </c>
      <c r="S824" s="1876" t="s">
        <v>361</v>
      </c>
      <c r="T824" s="1879" t="s">
        <v>3267</v>
      </c>
      <c r="U824" s="1876" t="s">
        <v>360</v>
      </c>
      <c r="V824" s="1876" t="s">
        <v>377</v>
      </c>
      <c r="W824" s="1876" t="s">
        <v>360</v>
      </c>
      <c r="X824" s="1876" t="s">
        <v>378</v>
      </c>
      <c r="Y824" s="1876" t="s">
        <v>364</v>
      </c>
      <c r="Z824" s="1876" t="s">
        <v>154</v>
      </c>
      <c r="AA824" s="1876" t="s">
        <v>154</v>
      </c>
      <c r="AB824" s="1876" t="s">
        <v>154</v>
      </c>
      <c r="AC824" s="1876" t="s">
        <v>154</v>
      </c>
      <c r="AD824" s="1876" t="s">
        <v>154</v>
      </c>
      <c r="AE824" s="1876" t="s">
        <v>154</v>
      </c>
      <c r="AF824" s="1876" t="s">
        <v>359</v>
      </c>
      <c r="AG824" s="1875" t="s">
        <v>1027</v>
      </c>
      <c r="AH824" s="1876" t="s">
        <v>380</v>
      </c>
      <c r="AI824" s="1876" t="s">
        <v>240</v>
      </c>
      <c r="AJ824" s="1876" t="s">
        <v>367</v>
      </c>
      <c r="AK824" s="1875" t="s">
        <v>381</v>
      </c>
      <c r="AL824" s="1876" t="s">
        <v>360</v>
      </c>
      <c r="AM824" s="1875" t="s">
        <v>154</v>
      </c>
    </row>
    <row r="825" spans="1:39" ht="66">
      <c r="A825" s="1875" t="s">
        <v>351</v>
      </c>
      <c r="B825" s="1875" t="s">
        <v>1424</v>
      </c>
      <c r="C825" s="1875" t="s">
        <v>1024</v>
      </c>
      <c r="D825" s="1876" t="s">
        <v>154</v>
      </c>
      <c r="E825" s="1876" t="s">
        <v>371</v>
      </c>
      <c r="F825" s="1876" t="s">
        <v>355</v>
      </c>
      <c r="G825" s="1876" t="s">
        <v>356</v>
      </c>
      <c r="H825" s="1877">
        <v>1797196.3077499999</v>
      </c>
      <c r="I825" s="1877">
        <v>1614900</v>
      </c>
      <c r="J825" s="1876" t="s">
        <v>357</v>
      </c>
      <c r="K825" s="1878">
        <v>45937</v>
      </c>
      <c r="L825" s="1876" t="s">
        <v>372</v>
      </c>
      <c r="M825" s="1878" t="s">
        <v>373</v>
      </c>
      <c r="N825" s="1876" t="s">
        <v>359</v>
      </c>
      <c r="O825" s="1880">
        <v>47896</v>
      </c>
      <c r="P825" s="1875" t="s">
        <v>360</v>
      </c>
      <c r="Q825" s="1875" t="s">
        <v>3268</v>
      </c>
      <c r="R825" s="1875" t="s">
        <v>3269</v>
      </c>
      <c r="S825" s="1876" t="s">
        <v>361</v>
      </c>
      <c r="T825" s="1879" t="s">
        <v>3267</v>
      </c>
      <c r="U825" s="1876" t="s">
        <v>360</v>
      </c>
      <c r="V825" s="1876" t="s">
        <v>377</v>
      </c>
      <c r="W825" s="1876" t="s">
        <v>360</v>
      </c>
      <c r="X825" s="1876" t="s">
        <v>378</v>
      </c>
      <c r="Y825" s="1876" t="s">
        <v>364</v>
      </c>
      <c r="Z825" s="1876" t="s">
        <v>154</v>
      </c>
      <c r="AA825" s="1876" t="s">
        <v>154</v>
      </c>
      <c r="AB825" s="1876" t="s">
        <v>154</v>
      </c>
      <c r="AC825" s="1876" t="s">
        <v>154</v>
      </c>
      <c r="AD825" s="1876" t="s">
        <v>154</v>
      </c>
      <c r="AE825" s="1876" t="s">
        <v>154</v>
      </c>
      <c r="AF825" s="1876" t="s">
        <v>359</v>
      </c>
      <c r="AG825" s="1875" t="s">
        <v>1027</v>
      </c>
      <c r="AH825" s="1876" t="s">
        <v>380</v>
      </c>
      <c r="AI825" s="1876" t="s">
        <v>240</v>
      </c>
      <c r="AJ825" s="1876" t="s">
        <v>367</v>
      </c>
      <c r="AK825" s="1875" t="s">
        <v>381</v>
      </c>
      <c r="AL825" s="1876" t="s">
        <v>360</v>
      </c>
      <c r="AM825" s="1875" t="s">
        <v>154</v>
      </c>
    </row>
    <row r="826" spans="1:39" ht="66">
      <c r="A826" s="1875" t="s">
        <v>351</v>
      </c>
      <c r="B826" s="1875" t="s">
        <v>352</v>
      </c>
      <c r="C826" s="1875" t="s">
        <v>353</v>
      </c>
      <c r="D826" s="1876" t="s">
        <v>154</v>
      </c>
      <c r="E826" s="1876" t="s">
        <v>354</v>
      </c>
      <c r="F826" s="1876" t="s">
        <v>355</v>
      </c>
      <c r="G826" s="1876" t="s">
        <v>356</v>
      </c>
      <c r="H826" s="1877">
        <v>153885.34407200001</v>
      </c>
      <c r="I826" s="1877">
        <v>106000</v>
      </c>
      <c r="J826" s="1876" t="s">
        <v>357</v>
      </c>
      <c r="K826" s="1878">
        <v>44152</v>
      </c>
      <c r="L826" s="1876" t="s">
        <v>358</v>
      </c>
      <c r="M826" s="1878">
        <v>47805</v>
      </c>
      <c r="N826" s="1876" t="s">
        <v>359</v>
      </c>
      <c r="O826" s="1880">
        <v>46343</v>
      </c>
      <c r="P826" s="1875" t="s">
        <v>360</v>
      </c>
      <c r="Q826" s="1875" t="s">
        <v>3291</v>
      </c>
      <c r="R826" s="1875" t="s">
        <v>3269</v>
      </c>
      <c r="S826" s="1876" t="s">
        <v>361</v>
      </c>
      <c r="T826" s="1879" t="s">
        <v>362</v>
      </c>
      <c r="U826" s="1876" t="s">
        <v>360</v>
      </c>
      <c r="V826" s="1876" t="s">
        <v>363</v>
      </c>
      <c r="W826" s="1876" t="s">
        <v>360</v>
      </c>
      <c r="X826" s="1876" t="s">
        <v>154</v>
      </c>
      <c r="Y826" s="1876" t="s">
        <v>364</v>
      </c>
      <c r="Z826" s="1876" t="s">
        <v>154</v>
      </c>
      <c r="AA826" s="1876" t="s">
        <v>154</v>
      </c>
      <c r="AB826" s="1876" t="s">
        <v>154</v>
      </c>
      <c r="AC826" s="1876" t="s">
        <v>154</v>
      </c>
      <c r="AD826" s="1876" t="s">
        <v>154</v>
      </c>
      <c r="AE826" s="1876" t="s">
        <v>154</v>
      </c>
      <c r="AF826" s="1876" t="s">
        <v>359</v>
      </c>
      <c r="AG826" s="1875" t="s">
        <v>365</v>
      </c>
      <c r="AH826" s="1876" t="s">
        <v>366</v>
      </c>
      <c r="AI826" s="1876" t="s">
        <v>240</v>
      </c>
      <c r="AJ826" s="1876" t="s">
        <v>367</v>
      </c>
      <c r="AK826" s="1875" t="s">
        <v>368</v>
      </c>
      <c r="AL826" s="1876" t="s">
        <v>360</v>
      </c>
      <c r="AM826" s="1875" t="s">
        <v>154</v>
      </c>
    </row>
    <row r="827" spans="1:39" ht="79.2">
      <c r="A827" s="1875" t="s">
        <v>351</v>
      </c>
      <c r="B827" s="1875" t="s">
        <v>3270</v>
      </c>
      <c r="C827" s="1875" t="s">
        <v>1377</v>
      </c>
      <c r="D827" s="1876" t="s">
        <v>154</v>
      </c>
      <c r="E827" s="1876" t="s">
        <v>354</v>
      </c>
      <c r="F827" s="1876" t="s">
        <v>355</v>
      </c>
      <c r="G827" s="1876" t="s">
        <v>356</v>
      </c>
      <c r="H827" s="1877">
        <v>1726834.1799000001</v>
      </c>
      <c r="I827" s="1877">
        <v>1665300</v>
      </c>
      <c r="J827" s="1876" t="s">
        <v>357</v>
      </c>
      <c r="K827" s="1878">
        <v>46106</v>
      </c>
      <c r="L827" s="1876" t="s">
        <v>358</v>
      </c>
      <c r="M827" s="1878">
        <v>49810</v>
      </c>
      <c r="N827" s="1876" t="s">
        <v>359</v>
      </c>
      <c r="O827" s="1880">
        <v>47983</v>
      </c>
      <c r="P827" s="1875" t="s">
        <v>360</v>
      </c>
      <c r="Q827" s="1875" t="s">
        <v>3271</v>
      </c>
      <c r="R827" s="1875" t="s">
        <v>3272</v>
      </c>
      <c r="S827" s="1876" t="s">
        <v>361</v>
      </c>
      <c r="T827" s="1879" t="s">
        <v>3273</v>
      </c>
      <c r="U827" s="1876" t="s">
        <v>360</v>
      </c>
      <c r="V827" s="1876" t="s">
        <v>363</v>
      </c>
      <c r="W827" s="1876" t="s">
        <v>360</v>
      </c>
      <c r="X827" s="1876" t="s">
        <v>154</v>
      </c>
      <c r="Y827" s="1876" t="s">
        <v>364</v>
      </c>
      <c r="Z827" s="1876" t="s">
        <v>154</v>
      </c>
      <c r="AA827" s="1876" t="s">
        <v>154</v>
      </c>
      <c r="AB827" s="1876" t="s">
        <v>154</v>
      </c>
      <c r="AC827" s="1876" t="s">
        <v>154</v>
      </c>
      <c r="AD827" s="1876" t="s">
        <v>154</v>
      </c>
      <c r="AE827" s="1876" t="s">
        <v>154</v>
      </c>
      <c r="AF827" s="1876" t="s">
        <v>359</v>
      </c>
      <c r="AG827" s="1875" t="s">
        <v>1380</v>
      </c>
      <c r="AH827" s="1876" t="s">
        <v>366</v>
      </c>
      <c r="AI827" s="1876" t="s">
        <v>240</v>
      </c>
      <c r="AJ827" s="1876" t="s">
        <v>367</v>
      </c>
      <c r="AK827" s="1875" t="s">
        <v>368</v>
      </c>
      <c r="AL827" s="1876" t="s">
        <v>360</v>
      </c>
      <c r="AM827" s="1875" t="s">
        <v>154</v>
      </c>
    </row>
    <row r="828" spans="1:39" ht="79.2">
      <c r="A828" s="1875" t="s">
        <v>351</v>
      </c>
      <c r="B828" s="1875" t="s">
        <v>3274</v>
      </c>
      <c r="C828" s="1875" t="s">
        <v>1377</v>
      </c>
      <c r="D828" s="1876" t="s">
        <v>154</v>
      </c>
      <c r="E828" s="1876" t="s">
        <v>354</v>
      </c>
      <c r="F828" s="1876" t="s">
        <v>355</v>
      </c>
      <c r="G828" s="1876" t="s">
        <v>356</v>
      </c>
      <c r="H828" s="1877">
        <v>1710016.74291</v>
      </c>
      <c r="I828" s="1877">
        <v>1650000</v>
      </c>
      <c r="J828" s="1876" t="s">
        <v>357</v>
      </c>
      <c r="K828" s="1878">
        <v>46107</v>
      </c>
      <c r="L828" s="1876" t="s">
        <v>358</v>
      </c>
      <c r="M828" s="1878">
        <v>49933</v>
      </c>
      <c r="N828" s="1876" t="s">
        <v>359</v>
      </c>
      <c r="O828" s="1880">
        <v>48106</v>
      </c>
      <c r="P828" s="1875" t="s">
        <v>360</v>
      </c>
      <c r="Q828" s="1875" t="s">
        <v>3275</v>
      </c>
      <c r="R828" s="1875" t="s">
        <v>3276</v>
      </c>
      <c r="S828" s="1876" t="s">
        <v>361</v>
      </c>
      <c r="T828" s="1879" t="s">
        <v>3273</v>
      </c>
      <c r="U828" s="1876" t="s">
        <v>360</v>
      </c>
      <c r="V828" s="1876" t="s">
        <v>363</v>
      </c>
      <c r="W828" s="1876" t="s">
        <v>360</v>
      </c>
      <c r="X828" s="1876" t="s">
        <v>154</v>
      </c>
      <c r="Y828" s="1876" t="s">
        <v>364</v>
      </c>
      <c r="Z828" s="1876" t="s">
        <v>154</v>
      </c>
      <c r="AA828" s="1876" t="s">
        <v>154</v>
      </c>
      <c r="AB828" s="1876" t="s">
        <v>154</v>
      </c>
      <c r="AC828" s="1876" t="s">
        <v>154</v>
      </c>
      <c r="AD828" s="1876" t="s">
        <v>154</v>
      </c>
      <c r="AE828" s="1876" t="s">
        <v>154</v>
      </c>
      <c r="AF828" s="1876" t="s">
        <v>359</v>
      </c>
      <c r="AG828" s="1875" t="s">
        <v>1380</v>
      </c>
      <c r="AH828" s="1876" t="s">
        <v>366</v>
      </c>
      <c r="AI828" s="1876" t="s">
        <v>240</v>
      </c>
      <c r="AJ828" s="1876" t="s">
        <v>367</v>
      </c>
      <c r="AK828" s="1875" t="s">
        <v>368</v>
      </c>
      <c r="AL828" s="1876" t="s">
        <v>360</v>
      </c>
      <c r="AM828" s="1875" t="s">
        <v>154</v>
      </c>
    </row>
    <row r="829" spans="1:39" ht="66">
      <c r="A829" s="1875" t="s">
        <v>351</v>
      </c>
      <c r="B829" s="1875" t="s">
        <v>3292</v>
      </c>
      <c r="C829" s="1875" t="s">
        <v>1024</v>
      </c>
      <c r="D829" s="1876" t="s">
        <v>154</v>
      </c>
      <c r="E829" s="1876" t="s">
        <v>371</v>
      </c>
      <c r="F829" s="1876" t="s">
        <v>355</v>
      </c>
      <c r="G829" s="1876" t="s">
        <v>356</v>
      </c>
      <c r="H829" s="1877">
        <v>1429549.72254</v>
      </c>
      <c r="I829" s="1877">
        <v>1416600</v>
      </c>
      <c r="J829" s="1876" t="s">
        <v>357</v>
      </c>
      <c r="K829" s="1878">
        <v>46181</v>
      </c>
      <c r="L829" s="1876" t="s">
        <v>372</v>
      </c>
      <c r="M829" s="1878" t="s">
        <v>373</v>
      </c>
      <c r="N829" s="1876" t="s">
        <v>359</v>
      </c>
      <c r="O829" s="1880">
        <v>48197</v>
      </c>
      <c r="P829" s="1875" t="s">
        <v>360</v>
      </c>
      <c r="Q829" s="1875" t="s">
        <v>3293</v>
      </c>
      <c r="R829" s="1875" t="s">
        <v>3294</v>
      </c>
      <c r="S829" s="1876" t="s">
        <v>361</v>
      </c>
      <c r="T829" s="1879" t="s">
        <v>3295</v>
      </c>
      <c r="U829" s="1876" t="s">
        <v>360</v>
      </c>
      <c r="V829" s="1876">
        <v>0</v>
      </c>
      <c r="W829" s="1876" t="s">
        <v>360</v>
      </c>
      <c r="X829" s="1876" t="s">
        <v>378</v>
      </c>
      <c r="Y829" s="1876" t="s">
        <v>364</v>
      </c>
      <c r="Z829" s="1876" t="s">
        <v>154</v>
      </c>
      <c r="AA829" s="1876" t="s">
        <v>154</v>
      </c>
      <c r="AB829" s="1876" t="s">
        <v>154</v>
      </c>
      <c r="AC829" s="1876" t="s">
        <v>154</v>
      </c>
      <c r="AD829" s="1876" t="s">
        <v>154</v>
      </c>
      <c r="AE829" s="1876" t="s">
        <v>154</v>
      </c>
      <c r="AF829" s="1876" t="s">
        <v>359</v>
      </c>
      <c r="AG829" s="1875" t="s">
        <v>1027</v>
      </c>
      <c r="AH829" s="1876" t="s">
        <v>380</v>
      </c>
      <c r="AI829" s="1876" t="s">
        <v>240</v>
      </c>
      <c r="AJ829" s="1876" t="s">
        <v>367</v>
      </c>
      <c r="AK829" s="1875" t="s">
        <v>381</v>
      </c>
      <c r="AL829" s="1876" t="s">
        <v>360</v>
      </c>
      <c r="AM829" s="1875" t="s">
        <v>154</v>
      </c>
    </row>
    <row r="830" spans="1:39" ht="66">
      <c r="A830" s="1875" t="s">
        <v>351</v>
      </c>
      <c r="B830" s="1875" t="s">
        <v>3296</v>
      </c>
      <c r="C830" s="1875" t="s">
        <v>1024</v>
      </c>
      <c r="D830" s="1876" t="s">
        <v>154</v>
      </c>
      <c r="E830" s="1876" t="s">
        <v>371</v>
      </c>
      <c r="F830" s="1876" t="s">
        <v>355</v>
      </c>
      <c r="G830" s="1876" t="s">
        <v>356</v>
      </c>
      <c r="H830" s="1877">
        <v>755823.53896000003</v>
      </c>
      <c r="I830" s="1877">
        <v>749400</v>
      </c>
      <c r="J830" s="1876" t="s">
        <v>357</v>
      </c>
      <c r="K830" s="1878">
        <v>46182</v>
      </c>
      <c r="L830" s="1876" t="s">
        <v>372</v>
      </c>
      <c r="M830" s="1878" t="s">
        <v>373</v>
      </c>
      <c r="N830" s="1876" t="s">
        <v>359</v>
      </c>
      <c r="O830" s="1880">
        <v>48015</v>
      </c>
      <c r="P830" s="1875" t="s">
        <v>360</v>
      </c>
      <c r="Q830" s="1875" t="s">
        <v>3297</v>
      </c>
      <c r="R830" s="1875" t="s">
        <v>3298</v>
      </c>
      <c r="S830" s="1876" t="s">
        <v>361</v>
      </c>
      <c r="T830" s="1879" t="s">
        <v>3295</v>
      </c>
      <c r="U830" s="1876" t="s">
        <v>360</v>
      </c>
      <c r="V830" s="1876">
        <v>0</v>
      </c>
      <c r="W830" s="1876" t="s">
        <v>360</v>
      </c>
      <c r="X830" s="1876" t="s">
        <v>378</v>
      </c>
      <c r="Y830" s="1876" t="s">
        <v>364</v>
      </c>
      <c r="Z830" s="1876" t="s">
        <v>154</v>
      </c>
      <c r="AA830" s="1876" t="s">
        <v>154</v>
      </c>
      <c r="AB830" s="1876" t="s">
        <v>154</v>
      </c>
      <c r="AC830" s="1876" t="s">
        <v>154</v>
      </c>
      <c r="AD830" s="1876" t="s">
        <v>154</v>
      </c>
      <c r="AE830" s="1876" t="s">
        <v>154</v>
      </c>
      <c r="AF830" s="1876" t="s">
        <v>359</v>
      </c>
      <c r="AG830" s="1875" t="s">
        <v>1027</v>
      </c>
      <c r="AH830" s="1876" t="s">
        <v>380</v>
      </c>
      <c r="AI830" s="1876" t="s">
        <v>240</v>
      </c>
      <c r="AJ830" s="1876" t="s">
        <v>367</v>
      </c>
      <c r="AK830" s="1875" t="s">
        <v>381</v>
      </c>
      <c r="AL830" s="1876" t="s">
        <v>360</v>
      </c>
      <c r="AM830" s="1875" t="s">
        <v>154</v>
      </c>
    </row>
    <row r="831" spans="1:39" ht="66">
      <c r="A831" s="1875" t="s">
        <v>351</v>
      </c>
      <c r="B831" s="1875" t="s">
        <v>3299</v>
      </c>
      <c r="C831" s="1875" t="s">
        <v>1024</v>
      </c>
      <c r="D831" s="1876" t="s">
        <v>154</v>
      </c>
      <c r="E831" s="1876" t="s">
        <v>371</v>
      </c>
      <c r="F831" s="1876" t="s">
        <v>355</v>
      </c>
      <c r="G831" s="1876" t="s">
        <v>356</v>
      </c>
      <c r="H831" s="1877">
        <v>831603.24742999999</v>
      </c>
      <c r="I831" s="1877">
        <v>825000</v>
      </c>
      <c r="J831" s="1876" t="s">
        <v>357</v>
      </c>
      <c r="K831" s="1878">
        <v>46183</v>
      </c>
      <c r="L831" s="1876" t="s">
        <v>372</v>
      </c>
      <c r="M831" s="1878" t="s">
        <v>373</v>
      </c>
      <c r="N831" s="1876" t="s">
        <v>359</v>
      </c>
      <c r="O831" s="1880">
        <v>48015</v>
      </c>
      <c r="P831" s="1875" t="s">
        <v>360</v>
      </c>
      <c r="Q831" s="1875" t="s">
        <v>3300</v>
      </c>
      <c r="R831" s="1875" t="s">
        <v>3298</v>
      </c>
      <c r="S831" s="1876" t="s">
        <v>361</v>
      </c>
      <c r="T831" s="1879" t="s">
        <v>3295</v>
      </c>
      <c r="U831" s="1876" t="s">
        <v>360</v>
      </c>
      <c r="V831" s="1876">
        <v>0</v>
      </c>
      <c r="W831" s="1876" t="s">
        <v>360</v>
      </c>
      <c r="X831" s="1876" t="s">
        <v>378</v>
      </c>
      <c r="Y831" s="1876" t="s">
        <v>364</v>
      </c>
      <c r="Z831" s="1876" t="s">
        <v>154</v>
      </c>
      <c r="AA831" s="1876" t="s">
        <v>154</v>
      </c>
      <c r="AB831" s="1876" t="s">
        <v>154</v>
      </c>
      <c r="AC831" s="1876" t="s">
        <v>154</v>
      </c>
      <c r="AD831" s="1876" t="s">
        <v>154</v>
      </c>
      <c r="AE831" s="1876" t="s">
        <v>154</v>
      </c>
      <c r="AF831" s="1876" t="s">
        <v>359</v>
      </c>
      <c r="AG831" s="1875" t="s">
        <v>1027</v>
      </c>
      <c r="AH831" s="1876" t="s">
        <v>380</v>
      </c>
      <c r="AI831" s="1876" t="s">
        <v>240</v>
      </c>
      <c r="AJ831" s="1876" t="s">
        <v>367</v>
      </c>
      <c r="AK831" s="1875" t="s">
        <v>381</v>
      </c>
      <c r="AL831" s="1876" t="s">
        <v>360</v>
      </c>
      <c r="AM831" s="1875" t="s">
        <v>154</v>
      </c>
    </row>
    <row r="832" spans="1:39" ht="66">
      <c r="A832" s="1875" t="s">
        <v>351</v>
      </c>
      <c r="B832" s="1875" t="s">
        <v>3301</v>
      </c>
      <c r="C832" s="1875" t="s">
        <v>1024</v>
      </c>
      <c r="D832" s="1876" t="s">
        <v>154</v>
      </c>
      <c r="E832" s="1876" t="s">
        <v>371</v>
      </c>
      <c r="F832" s="1876" t="s">
        <v>355</v>
      </c>
      <c r="G832" s="1876" t="s">
        <v>356</v>
      </c>
      <c r="H832" s="1877">
        <v>9072.0544100000006</v>
      </c>
      <c r="I832" s="1877">
        <v>9000</v>
      </c>
      <c r="J832" s="1876" t="s">
        <v>357</v>
      </c>
      <c r="K832" s="1878">
        <v>46183</v>
      </c>
      <c r="L832" s="1876" t="s">
        <v>372</v>
      </c>
      <c r="M832" s="1878" t="s">
        <v>373</v>
      </c>
      <c r="N832" s="1876" t="s">
        <v>359</v>
      </c>
      <c r="O832" s="1880">
        <v>48197</v>
      </c>
      <c r="P832" s="1875" t="s">
        <v>360</v>
      </c>
      <c r="Q832" s="1875" t="s">
        <v>553</v>
      </c>
      <c r="R832" s="1875" t="s">
        <v>3294</v>
      </c>
      <c r="S832" s="1876" t="s">
        <v>361</v>
      </c>
      <c r="T832" s="1879" t="s">
        <v>3295</v>
      </c>
      <c r="U832" s="1876" t="s">
        <v>360</v>
      </c>
      <c r="V832" s="1876">
        <v>0</v>
      </c>
      <c r="W832" s="1876" t="s">
        <v>360</v>
      </c>
      <c r="X832" s="1876" t="s">
        <v>378</v>
      </c>
      <c r="Y832" s="1876" t="s">
        <v>364</v>
      </c>
      <c r="Z832" s="1876" t="s">
        <v>154</v>
      </c>
      <c r="AA832" s="1876" t="s">
        <v>154</v>
      </c>
      <c r="AB832" s="1876" t="s">
        <v>154</v>
      </c>
      <c r="AC832" s="1876" t="s">
        <v>154</v>
      </c>
      <c r="AD832" s="1876" t="s">
        <v>154</v>
      </c>
      <c r="AE832" s="1876" t="s">
        <v>154</v>
      </c>
      <c r="AF832" s="1876" t="s">
        <v>359</v>
      </c>
      <c r="AG832" s="1875" t="s">
        <v>1027</v>
      </c>
      <c r="AH832" s="1876" t="s">
        <v>380</v>
      </c>
      <c r="AI832" s="1876" t="s">
        <v>240</v>
      </c>
      <c r="AJ832" s="1876" t="s">
        <v>367</v>
      </c>
      <c r="AK832" s="1875" t="s">
        <v>381</v>
      </c>
      <c r="AL832" s="1876" t="s">
        <v>360</v>
      </c>
      <c r="AM832" s="1875" t="s">
        <v>154</v>
      </c>
    </row>
    <row r="833" spans="1:39">
      <c r="H833" s="1885"/>
    </row>
    <row r="834" spans="1:39">
      <c r="H834" s="1885">
        <f>SUM(H8:H832)</f>
        <v>46071768.636982016</v>
      </c>
    </row>
    <row r="835" spans="1:39">
      <c r="A835" s="1983"/>
      <c r="B835" s="1983"/>
      <c r="C835" s="1983"/>
      <c r="D835" s="1983"/>
      <c r="E835" s="1983"/>
      <c r="F835" s="1983"/>
      <c r="G835" s="1983"/>
      <c r="H835" s="1983"/>
      <c r="I835" s="1886"/>
      <c r="J835" s="58"/>
      <c r="K835" s="58"/>
      <c r="L835" s="58"/>
      <c r="M835" s="58"/>
      <c r="N835" s="58"/>
      <c r="O835" s="58"/>
      <c r="P835" s="58"/>
      <c r="Q835" s="58"/>
      <c r="R835" s="58"/>
      <c r="S835" s="58"/>
      <c r="T835" s="58"/>
      <c r="U835" s="58"/>
      <c r="V835" s="58"/>
      <c r="W835" s="58"/>
      <c r="X835" s="58"/>
      <c r="Y835" s="58"/>
      <c r="Z835" s="58"/>
      <c r="AA835" s="58"/>
      <c r="AB835" s="58"/>
      <c r="AC835" s="58"/>
      <c r="AD835" s="58"/>
      <c r="AE835" s="58"/>
      <c r="AF835" s="58"/>
      <c r="AG835" s="58"/>
      <c r="AH835" s="58"/>
      <c r="AI835" s="58"/>
      <c r="AJ835" s="58"/>
      <c r="AK835" s="58"/>
      <c r="AL835" s="58"/>
      <c r="AM835" s="58"/>
    </row>
  </sheetData>
  <mergeCells count="1">
    <mergeCell ref="E3:F3"/>
  </mergeCells>
  <hyperlinks>
    <hyperlink ref="A4" location="Índice!A1" display="Principais Características dos Instrumentos que compõe o Patrimônio de Referência (PR)" xr:uid="{6E0F08E1-0F05-4AFE-8BAD-6D75EE5AC090}"/>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9E8A9-AB52-4835-ADCA-21E7C51CF07E}">
  <sheetPr codeName="Plan39">
    <tabColor rgb="FF5F6062"/>
  </sheetPr>
  <dimension ref="A1:K28"/>
  <sheetViews>
    <sheetView workbookViewId="0">
      <selection sqref="A1:XFD1048576"/>
    </sheetView>
  </sheetViews>
  <sheetFormatPr defaultColWidth="8.5546875" defaultRowHeight="13.8"/>
  <cols>
    <col min="1" max="1" width="70.5546875" style="3" customWidth="1"/>
    <col min="2" max="11" width="10.5546875" style="3" bestFit="1" customWidth="1"/>
    <col min="12" max="16384" width="8.5546875" style="3"/>
  </cols>
  <sheetData>
    <row r="1" spans="1:11" ht="15" customHeight="1">
      <c r="A1" s="53" t="s">
        <v>3214</v>
      </c>
      <c r="B1" s="172"/>
      <c r="C1" s="172"/>
      <c r="D1" s="172"/>
      <c r="E1" s="172"/>
      <c r="F1" s="172"/>
      <c r="G1" s="172"/>
      <c r="H1" s="172"/>
      <c r="I1" s="172"/>
      <c r="J1" s="172"/>
      <c r="K1" s="173" t="s">
        <v>2345</v>
      </c>
    </row>
    <row r="2" spans="1:11" ht="15" customHeight="1">
      <c r="A2" s="174"/>
      <c r="B2" s="136" t="s">
        <v>2475</v>
      </c>
      <c r="C2" s="136"/>
      <c r="D2" s="136"/>
      <c r="E2" s="136"/>
      <c r="F2" s="136"/>
      <c r="G2" s="136"/>
      <c r="H2" s="136"/>
      <c r="I2" s="136"/>
      <c r="J2" s="136" t="s">
        <v>2766</v>
      </c>
      <c r="K2" s="136"/>
    </row>
    <row r="3" spans="1:11">
      <c r="A3" s="175"/>
      <c r="B3" s="176" t="s">
        <v>2483</v>
      </c>
      <c r="C3" s="177" t="s">
        <v>2484</v>
      </c>
      <c r="D3" s="177" t="s">
        <v>2521</v>
      </c>
      <c r="E3" s="178" t="s">
        <v>2486</v>
      </c>
      <c r="F3" s="178" t="s">
        <v>2487</v>
      </c>
      <c r="G3" s="178" t="s">
        <v>2488</v>
      </c>
      <c r="H3" s="178" t="s">
        <v>2489</v>
      </c>
      <c r="I3" s="178" t="s">
        <v>2490</v>
      </c>
      <c r="J3" s="179" t="s">
        <v>2491</v>
      </c>
      <c r="K3" s="180" t="s">
        <v>2522</v>
      </c>
    </row>
    <row r="4" spans="1:11" ht="15" customHeight="1">
      <c r="A4" s="181" t="s">
        <v>2174</v>
      </c>
      <c r="B4" s="182">
        <v>2469967</v>
      </c>
      <c r="C4" s="182">
        <v>2270216</v>
      </c>
      <c r="D4" s="182">
        <v>2119942</v>
      </c>
      <c r="E4" s="182">
        <v>1934850</v>
      </c>
      <c r="F4" s="182">
        <v>1978818.1631783429</v>
      </c>
      <c r="G4" s="182">
        <v>1976413.53979789</v>
      </c>
      <c r="H4" s="182">
        <v>1734326.0643885061</v>
      </c>
      <c r="I4" s="182">
        <v>1818579.551596775</v>
      </c>
      <c r="J4" s="182">
        <v>1582322.6450732471</v>
      </c>
      <c r="K4" s="182">
        <v>1612460.535093717</v>
      </c>
    </row>
    <row r="5" spans="1:11" ht="15" customHeight="1">
      <c r="A5" s="183" t="s">
        <v>3230</v>
      </c>
      <c r="B5" s="184">
        <v>868166</v>
      </c>
      <c r="C5" s="184">
        <v>810519</v>
      </c>
      <c r="D5" s="184">
        <v>738114</v>
      </c>
      <c r="E5" s="184">
        <v>758492</v>
      </c>
      <c r="F5" s="184">
        <v>768410.17388109001</v>
      </c>
      <c r="G5" s="184">
        <v>805967.67410551</v>
      </c>
      <c r="H5" s="184">
        <v>525697.25286388001</v>
      </c>
      <c r="I5" s="184">
        <v>477038.47077465995</v>
      </c>
      <c r="J5" s="184">
        <v>359915.98253281001</v>
      </c>
      <c r="K5" s="184">
        <v>434622.29614379001</v>
      </c>
    </row>
    <row r="6" spans="1:11" ht="15" customHeight="1">
      <c r="A6" s="183" t="s">
        <v>3231</v>
      </c>
      <c r="B6" s="184">
        <v>1601801</v>
      </c>
      <c r="C6" s="184">
        <v>1459697</v>
      </c>
      <c r="D6" s="184">
        <v>1381828</v>
      </c>
      <c r="E6" s="184">
        <v>1176358</v>
      </c>
      <c r="F6" s="184">
        <v>1210407.9892972528</v>
      </c>
      <c r="G6" s="184">
        <v>1170445.8656923801</v>
      </c>
      <c r="H6" s="184">
        <v>1208628.8115246261</v>
      </c>
      <c r="I6" s="184">
        <v>1341541.0808221151</v>
      </c>
      <c r="J6" s="184">
        <v>1222406.6625404372</v>
      </c>
      <c r="K6" s="184">
        <v>1177838.238949927</v>
      </c>
    </row>
    <row r="7" spans="1:11" ht="15" customHeight="1">
      <c r="A7" s="185" t="s">
        <v>3217</v>
      </c>
      <c r="B7" s="184">
        <v>586295</v>
      </c>
      <c r="C7" s="184">
        <v>574121</v>
      </c>
      <c r="D7" s="184">
        <v>554239</v>
      </c>
      <c r="E7" s="184">
        <v>497710</v>
      </c>
      <c r="F7" s="184">
        <v>561250.73312167008</v>
      </c>
      <c r="G7" s="184">
        <v>476556.54488069995</v>
      </c>
      <c r="H7" s="184">
        <v>433011.84009855503</v>
      </c>
      <c r="I7" s="184">
        <v>499555.86399084999</v>
      </c>
      <c r="J7" s="184">
        <v>507606.41782017995</v>
      </c>
      <c r="K7" s="184">
        <v>475001.87617941998</v>
      </c>
    </row>
    <row r="8" spans="1:11" ht="15" customHeight="1">
      <c r="A8" s="185" t="s">
        <v>3218</v>
      </c>
      <c r="B8" s="184">
        <v>1015506</v>
      </c>
      <c r="C8" s="184">
        <v>885576</v>
      </c>
      <c r="D8" s="184">
        <v>827589</v>
      </c>
      <c r="E8" s="184">
        <v>678648</v>
      </c>
      <c r="F8" s="184">
        <v>649157.25617558276</v>
      </c>
      <c r="G8" s="184">
        <v>693889.32081167994</v>
      </c>
      <c r="H8" s="184">
        <v>775616.9714260709</v>
      </c>
      <c r="I8" s="184">
        <v>841985.21683126502</v>
      </c>
      <c r="J8" s="184">
        <v>714800.244720257</v>
      </c>
      <c r="K8" s="184">
        <v>702836.36277050711</v>
      </c>
    </row>
    <row r="9" spans="1:11" ht="15" customHeight="1">
      <c r="A9" s="186"/>
      <c r="B9" s="187"/>
    </row>
    <row r="10" spans="1:11" ht="27" customHeight="1">
      <c r="A10" s="188"/>
      <c r="B10" s="189"/>
      <c r="C10" s="189"/>
      <c r="D10" s="189"/>
      <c r="E10" s="189"/>
      <c r="F10" s="172"/>
      <c r="G10" s="172"/>
      <c r="H10" s="172"/>
      <c r="I10" s="172"/>
      <c r="J10" s="172"/>
      <c r="K10" s="172"/>
    </row>
    <row r="11" spans="1:11" ht="15" customHeight="1">
      <c r="A11" s="190" t="s">
        <v>3232</v>
      </c>
      <c r="B11" s="189"/>
      <c r="C11" s="189"/>
      <c r="D11" s="189"/>
      <c r="E11" s="189"/>
      <c r="F11" s="172"/>
      <c r="G11" s="172"/>
      <c r="H11" s="172"/>
      <c r="I11" s="172"/>
      <c r="J11" s="172"/>
      <c r="K11" s="173" t="s">
        <v>2345</v>
      </c>
    </row>
    <row r="12" spans="1:11" ht="15" customHeight="1">
      <c r="A12" s="174"/>
      <c r="B12" s="136" t="s">
        <v>2475</v>
      </c>
      <c r="C12" s="136"/>
      <c r="D12" s="136"/>
      <c r="E12" s="136"/>
      <c r="F12" s="136"/>
      <c r="G12" s="136"/>
      <c r="H12" s="136"/>
      <c r="I12" s="136"/>
      <c r="J12" s="136" t="s">
        <v>2766</v>
      </c>
      <c r="K12" s="136"/>
    </row>
    <row r="13" spans="1:11">
      <c r="A13" s="175"/>
      <c r="B13" s="180" t="s">
        <v>2483</v>
      </c>
      <c r="C13" s="177" t="s">
        <v>2484</v>
      </c>
      <c r="D13" s="177" t="s">
        <v>2521</v>
      </c>
      <c r="E13" s="180" t="s">
        <v>2486</v>
      </c>
      <c r="F13" s="178" t="s">
        <v>2487</v>
      </c>
      <c r="G13" s="178" t="s">
        <v>2488</v>
      </c>
      <c r="H13" s="178" t="s">
        <v>2489</v>
      </c>
      <c r="I13" s="178" t="s">
        <v>2490</v>
      </c>
      <c r="J13" s="179" t="s">
        <v>2491</v>
      </c>
      <c r="K13" s="180" t="s">
        <v>2522</v>
      </c>
    </row>
    <row r="14" spans="1:11" ht="15" customHeight="1">
      <c r="A14" s="181" t="s">
        <v>3221</v>
      </c>
      <c r="B14" s="191">
        <v>625368</v>
      </c>
      <c r="C14" s="191">
        <v>623246</v>
      </c>
      <c r="D14" s="191">
        <v>623568</v>
      </c>
      <c r="E14" s="191">
        <v>555057</v>
      </c>
      <c r="F14" s="191">
        <v>604209.9796347199</v>
      </c>
      <c r="G14" s="192">
        <v>540349.00803674001</v>
      </c>
      <c r="H14" s="192">
        <v>472142.95224958501</v>
      </c>
      <c r="I14" s="192">
        <v>547329.76424881502</v>
      </c>
      <c r="J14" s="192">
        <v>536891.38788626995</v>
      </c>
      <c r="K14" s="192">
        <v>506662.17092120001</v>
      </c>
    </row>
    <row r="15" spans="1:11" ht="15" customHeight="1">
      <c r="A15" s="193" t="s">
        <v>3233</v>
      </c>
      <c r="B15" s="194">
        <v>591847</v>
      </c>
      <c r="C15" s="194">
        <v>580354</v>
      </c>
      <c r="D15" s="194">
        <v>559548</v>
      </c>
      <c r="E15" s="194">
        <v>504734</v>
      </c>
      <c r="F15" s="194">
        <v>567889.85029881995</v>
      </c>
      <c r="G15" s="192">
        <v>483875.28099275997</v>
      </c>
      <c r="H15" s="192">
        <v>439313.52019529499</v>
      </c>
      <c r="I15" s="192">
        <v>507735.03528184502</v>
      </c>
      <c r="J15" s="192">
        <v>513208.12806064996</v>
      </c>
      <c r="K15" s="192">
        <v>483497.52908994001</v>
      </c>
    </row>
    <row r="16" spans="1:11" ht="15" customHeight="1">
      <c r="A16" s="183" t="s">
        <v>3234</v>
      </c>
      <c r="B16" s="195">
        <v>33521</v>
      </c>
      <c r="C16" s="195">
        <v>42892</v>
      </c>
      <c r="D16" s="195">
        <v>64020</v>
      </c>
      <c r="E16" s="195">
        <v>50323</v>
      </c>
      <c r="F16" s="195">
        <v>36320.129335899997</v>
      </c>
      <c r="G16" s="192">
        <v>56473.727043980012</v>
      </c>
      <c r="H16" s="192">
        <v>32829.432054290002</v>
      </c>
      <c r="I16" s="192">
        <v>39594.728966970004</v>
      </c>
      <c r="J16" s="192">
        <v>23683.25982562</v>
      </c>
      <c r="K16" s="192">
        <v>23164.64183126</v>
      </c>
    </row>
    <row r="17" spans="1:11" ht="30" customHeight="1">
      <c r="A17" s="196"/>
      <c r="B17" s="197"/>
      <c r="C17" s="197"/>
      <c r="D17" s="197"/>
      <c r="E17" s="197"/>
      <c r="F17" s="197"/>
      <c r="G17" s="197"/>
      <c r="H17" s="197"/>
      <c r="I17" s="197"/>
      <c r="J17" s="197"/>
      <c r="K17" s="197"/>
    </row>
    <row r="18" spans="1:11" ht="15" customHeight="1">
      <c r="A18" s="190" t="s">
        <v>3235</v>
      </c>
      <c r="B18" s="172"/>
      <c r="C18" s="172"/>
      <c r="D18" s="172"/>
      <c r="E18" s="172"/>
      <c r="F18" s="172"/>
      <c r="G18" s="172"/>
      <c r="H18" s="172"/>
      <c r="I18" s="172"/>
      <c r="J18" s="172"/>
      <c r="K18" s="173" t="s">
        <v>2345</v>
      </c>
    </row>
    <row r="19" spans="1:11" ht="15" customHeight="1">
      <c r="A19" s="174"/>
      <c r="B19" s="198" t="s">
        <v>2475</v>
      </c>
      <c r="C19" s="198"/>
      <c r="D19" s="198"/>
      <c r="E19" s="198"/>
      <c r="F19" s="136"/>
      <c r="G19" s="136"/>
      <c r="H19" s="136"/>
      <c r="I19" s="136"/>
      <c r="J19" s="136" t="s">
        <v>2766</v>
      </c>
      <c r="K19" s="136"/>
    </row>
    <row r="20" spans="1:11">
      <c r="A20" s="175"/>
      <c r="B20" s="180" t="s">
        <v>2483</v>
      </c>
      <c r="C20" s="177" t="s">
        <v>2484</v>
      </c>
      <c r="D20" s="177" t="s">
        <v>2521</v>
      </c>
      <c r="E20" s="178" t="s">
        <v>2486</v>
      </c>
      <c r="F20" s="178" t="s">
        <v>2487</v>
      </c>
      <c r="G20" s="178" t="s">
        <v>2488</v>
      </c>
      <c r="H20" s="178" t="s">
        <v>2489</v>
      </c>
      <c r="I20" s="178" t="s">
        <v>2490</v>
      </c>
      <c r="J20" s="178" t="s">
        <v>2491</v>
      </c>
      <c r="K20" s="178" t="s">
        <v>2522</v>
      </c>
    </row>
    <row r="21" spans="1:11" ht="15" customHeight="1">
      <c r="A21" s="181" t="s">
        <v>3236</v>
      </c>
      <c r="B21" s="191">
        <v>596786</v>
      </c>
      <c r="C21" s="191">
        <v>574121</v>
      </c>
      <c r="D21" s="191">
        <v>554239</v>
      </c>
      <c r="E21" s="191">
        <v>497710</v>
      </c>
      <c r="F21" s="191">
        <v>561250.73312167008</v>
      </c>
      <c r="G21" s="182">
        <v>476556.54488069995</v>
      </c>
      <c r="H21" s="182">
        <v>433011.84009855503</v>
      </c>
      <c r="I21" s="182">
        <v>499555.86399084999</v>
      </c>
      <c r="J21" s="182">
        <v>507606.41782017995</v>
      </c>
      <c r="K21" s="182">
        <v>475001.87617941998</v>
      </c>
    </row>
    <row r="22" spans="1:11">
      <c r="A22" s="196"/>
    </row>
    <row r="23" spans="1:11" ht="15" customHeight="1">
      <c r="A23" s="199"/>
      <c r="B23" s="199"/>
      <c r="C23" s="199"/>
      <c r="D23" s="199"/>
      <c r="E23" s="199"/>
      <c r="F23" s="199"/>
      <c r="G23" s="199"/>
      <c r="H23" s="199"/>
      <c r="I23" s="199"/>
      <c r="J23" s="199"/>
      <c r="K23" s="199"/>
    </row>
    <row r="24" spans="1:11" ht="15" customHeight="1">
      <c r="A24" s="190" t="s">
        <v>2935</v>
      </c>
      <c r="B24" s="172"/>
      <c r="C24" s="172"/>
      <c r="D24" s="172"/>
      <c r="E24" s="172"/>
      <c r="F24" s="172"/>
      <c r="G24" s="172"/>
      <c r="H24" s="172"/>
      <c r="I24" s="172"/>
      <c r="J24" s="172"/>
      <c r="K24" s="173" t="s">
        <v>2345</v>
      </c>
    </row>
    <row r="25" spans="1:11" ht="15" customHeight="1">
      <c r="A25" s="174"/>
      <c r="B25" s="136" t="s">
        <v>2475</v>
      </c>
      <c r="C25" s="136"/>
      <c r="D25" s="136"/>
      <c r="E25" s="136"/>
      <c r="F25" s="136"/>
      <c r="G25" s="136"/>
      <c r="H25" s="136"/>
      <c r="I25" s="136"/>
      <c r="J25" s="136" t="s">
        <v>2766</v>
      </c>
      <c r="K25" s="136"/>
    </row>
    <row r="26" spans="1:11">
      <c r="A26" s="175"/>
      <c r="B26" s="180" t="s">
        <v>2483</v>
      </c>
      <c r="C26" s="177" t="s">
        <v>2484</v>
      </c>
      <c r="D26" s="177" t="s">
        <v>2521</v>
      </c>
      <c r="E26" s="180" t="s">
        <v>2486</v>
      </c>
      <c r="F26" s="180" t="s">
        <v>2487</v>
      </c>
      <c r="G26" s="180" t="s">
        <v>2488</v>
      </c>
      <c r="H26" s="180" t="s">
        <v>2489</v>
      </c>
      <c r="I26" s="180" t="s">
        <v>2490</v>
      </c>
      <c r="J26" s="180" t="s">
        <v>2491</v>
      </c>
      <c r="K26" s="180" t="s">
        <v>2522</v>
      </c>
    </row>
    <row r="27" spans="1:11" ht="15" customHeight="1">
      <c r="A27" s="200" t="s">
        <v>3237</v>
      </c>
      <c r="B27" s="192">
        <v>28662</v>
      </c>
      <c r="C27" s="192">
        <v>37422</v>
      </c>
      <c r="D27" s="192">
        <v>48194</v>
      </c>
      <c r="E27" s="192">
        <v>38179</v>
      </c>
      <c r="F27" s="192">
        <v>35948.49203716169</v>
      </c>
      <c r="G27" s="192">
        <v>44884.939739606038</v>
      </c>
      <c r="H27" s="192">
        <v>36215</v>
      </c>
      <c r="I27" s="192">
        <v>40458.330730094487</v>
      </c>
      <c r="J27" s="192">
        <v>32375.653936280298</v>
      </c>
      <c r="K27" s="192">
        <v>30942.655498054701</v>
      </c>
    </row>
    <row r="28" spans="1:11" ht="15" customHeight="1">
      <c r="A28" s="186"/>
    </row>
  </sheetData>
  <hyperlinks>
    <hyperlink ref="A1" location="Menu!E73" display="Nocional dos Contratos Sujeitos ao Risco de Crédito de Contraparte" xr:uid="{731E95C0-C4B2-43A7-A9FC-6BBDC729CDC9}"/>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ACC2F-1EFA-4764-BB71-5D412FACAC29}">
  <sheetPr codeName="Plan68">
    <tabColor rgb="FF5F6062"/>
  </sheetPr>
  <dimension ref="A1:B5"/>
  <sheetViews>
    <sheetView workbookViewId="0">
      <selection sqref="A1:XFD1048576"/>
    </sheetView>
  </sheetViews>
  <sheetFormatPr defaultColWidth="9.21875" defaultRowHeight="13.8"/>
  <cols>
    <col min="1" max="1" width="50.5546875" style="70" customWidth="1"/>
    <col min="2" max="2" width="23.44140625" style="70" bestFit="1" customWidth="1"/>
    <col min="3" max="16384" width="9.21875" style="70"/>
  </cols>
  <sheetData>
    <row r="1" spans="1:2" s="165" customFormat="1" ht="15.6">
      <c r="A1" s="53" t="s">
        <v>2454</v>
      </c>
      <c r="B1" s="164" t="s">
        <v>2345</v>
      </c>
    </row>
    <row r="2" spans="1:2" ht="15" customHeight="1">
      <c r="A2" s="166"/>
      <c r="B2" s="136" t="s">
        <v>2476</v>
      </c>
    </row>
    <row r="3" spans="1:2" ht="15" customHeight="1">
      <c r="A3" s="167"/>
      <c r="B3" s="168" t="s">
        <v>2492</v>
      </c>
    </row>
    <row r="4" spans="1:2" s="171" customFormat="1" ht="30" customHeight="1">
      <c r="A4" s="169" t="s">
        <v>2943</v>
      </c>
      <c r="B4" s="170">
        <v>278</v>
      </c>
    </row>
    <row r="5" spans="1:2" s="171" customFormat="1" ht="30" customHeight="1">
      <c r="A5" s="169" t="s">
        <v>2975</v>
      </c>
      <c r="B5" s="170">
        <v>93</v>
      </c>
    </row>
  </sheetData>
  <hyperlinks>
    <hyperlink ref="A1" location="Menu!E76" display="Venda ou Transferência de Ativos Financeiros" xr:uid="{523B646F-DDC8-4B5C-84D9-A0F75862BFD0}"/>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A995E-5036-4552-8230-EC7FAD317E38}">
  <sheetPr codeName="Plan61">
    <tabColor rgb="FF5F6062"/>
  </sheetPr>
  <dimension ref="A1:AH39"/>
  <sheetViews>
    <sheetView workbookViewId="0">
      <selection sqref="A1:XFD1048576"/>
    </sheetView>
  </sheetViews>
  <sheetFormatPr defaultColWidth="9.21875" defaultRowHeight="13.2"/>
  <cols>
    <col min="1" max="1" width="40.77734375" style="58" customWidth="1"/>
    <col min="2" max="33" width="15.5546875" style="58" customWidth="1"/>
    <col min="34" max="16384" width="9.21875" style="58"/>
  </cols>
  <sheetData>
    <row r="1" spans="1:34" s="63" customFormat="1" ht="17.25" customHeight="1">
      <c r="A1" s="53" t="s">
        <v>3040</v>
      </c>
      <c r="B1" s="134"/>
      <c r="C1" s="134"/>
      <c r="D1" s="134"/>
      <c r="E1" s="134"/>
      <c r="F1" s="134"/>
      <c r="G1" s="134"/>
      <c r="H1" s="134"/>
      <c r="I1" s="134"/>
      <c r="J1" s="134"/>
      <c r="K1" s="134"/>
      <c r="L1" s="134"/>
      <c r="M1" s="134"/>
      <c r="N1" s="134"/>
      <c r="O1" s="134"/>
      <c r="P1" s="134"/>
      <c r="Q1" s="134"/>
      <c r="R1" s="134"/>
      <c r="S1" s="134"/>
      <c r="T1" s="134"/>
      <c r="U1" s="134"/>
      <c r="V1" s="134"/>
      <c r="W1" s="134"/>
      <c r="X1" s="134"/>
      <c r="Y1" s="134"/>
      <c r="Z1" s="134"/>
      <c r="AA1" s="134"/>
      <c r="AB1" s="134"/>
      <c r="AC1" s="134"/>
      <c r="AD1" s="134"/>
      <c r="AE1" s="134"/>
      <c r="AF1" s="134"/>
      <c r="AG1" s="135" t="s">
        <v>2345</v>
      </c>
    </row>
    <row r="2" spans="1:34" s="63" customFormat="1" ht="17.25" customHeight="1">
      <c r="A2" s="55"/>
      <c r="B2" s="136" t="s">
        <v>2475</v>
      </c>
      <c r="C2" s="136"/>
      <c r="D2" s="136"/>
      <c r="E2" s="136"/>
      <c r="F2" s="136"/>
      <c r="G2" s="136"/>
      <c r="H2" s="136"/>
      <c r="I2" s="136"/>
      <c r="J2" s="136"/>
      <c r="K2" s="136"/>
      <c r="L2" s="136"/>
      <c r="M2" s="136"/>
      <c r="N2" s="136"/>
      <c r="O2" s="136"/>
      <c r="P2" s="136"/>
      <c r="Q2" s="136"/>
      <c r="R2" s="136"/>
      <c r="S2" s="136"/>
      <c r="T2" s="136"/>
      <c r="U2" s="136"/>
      <c r="V2" s="136"/>
      <c r="W2" s="136"/>
      <c r="X2" s="136"/>
      <c r="Y2" s="136"/>
      <c r="Z2" s="136" t="s">
        <v>2625</v>
      </c>
      <c r="AA2" s="136"/>
      <c r="AB2" s="136"/>
      <c r="AC2" s="136"/>
      <c r="AD2" s="136"/>
      <c r="AE2" s="136"/>
      <c r="AF2" s="136"/>
      <c r="AG2" s="136"/>
    </row>
    <row r="3" spans="1:34" s="70" customFormat="1" ht="13.8">
      <c r="A3" s="137"/>
      <c r="B3" s="138" t="s">
        <v>2479</v>
      </c>
      <c r="C3" s="139"/>
      <c r="D3" s="138" t="s">
        <v>2480</v>
      </c>
      <c r="E3" s="139"/>
      <c r="F3" s="138" t="s">
        <v>2481</v>
      </c>
      <c r="G3" s="139"/>
      <c r="H3" s="140" t="s">
        <v>2482</v>
      </c>
      <c r="I3" s="139"/>
      <c r="J3" s="141">
        <v>42735</v>
      </c>
      <c r="K3" s="139"/>
      <c r="L3" s="142" t="s">
        <v>2484</v>
      </c>
      <c r="M3" s="139"/>
      <c r="N3" s="142" t="s">
        <v>2521</v>
      </c>
      <c r="O3" s="139"/>
      <c r="P3" s="142" t="s">
        <v>2486</v>
      </c>
      <c r="Q3" s="140"/>
      <c r="R3" s="142" t="s">
        <v>2487</v>
      </c>
      <c r="S3" s="140"/>
      <c r="T3" s="142" t="s">
        <v>2488</v>
      </c>
      <c r="U3" s="140"/>
      <c r="V3" s="142" t="s">
        <v>2489</v>
      </c>
      <c r="W3" s="140"/>
      <c r="X3" s="142" t="s">
        <v>2490</v>
      </c>
      <c r="Y3" s="140"/>
      <c r="Z3" s="141" t="s">
        <v>2491</v>
      </c>
      <c r="AA3" s="140"/>
      <c r="AB3" s="141" t="s">
        <v>2522</v>
      </c>
      <c r="AC3" s="140"/>
      <c r="AD3" s="141" t="s">
        <v>2523</v>
      </c>
      <c r="AE3" s="140"/>
      <c r="AF3" s="141" t="s">
        <v>2492</v>
      </c>
      <c r="AG3" s="140"/>
      <c r="AH3" s="143"/>
    </row>
    <row r="4" spans="1:34" s="79" customFormat="1" ht="17.25" customHeight="1">
      <c r="A4" s="144" t="s">
        <v>2348</v>
      </c>
      <c r="B4" s="74" t="s">
        <v>2349</v>
      </c>
      <c r="C4" s="75" t="s">
        <v>2350</v>
      </c>
      <c r="D4" s="74" t="s">
        <v>2349</v>
      </c>
      <c r="E4" s="75" t="s">
        <v>2350</v>
      </c>
      <c r="F4" s="74" t="s">
        <v>2349</v>
      </c>
      <c r="G4" s="75" t="s">
        <v>2350</v>
      </c>
      <c r="H4" s="74" t="s">
        <v>2349</v>
      </c>
      <c r="I4" s="75" t="s">
        <v>2350</v>
      </c>
      <c r="J4" s="74" t="s">
        <v>2349</v>
      </c>
      <c r="K4" s="75" t="s">
        <v>2350</v>
      </c>
      <c r="L4" s="77" t="s">
        <v>2349</v>
      </c>
      <c r="M4" s="78" t="s">
        <v>2350</v>
      </c>
      <c r="N4" s="77" t="s">
        <v>2349</v>
      </c>
      <c r="O4" s="78" t="s">
        <v>2350</v>
      </c>
      <c r="P4" s="77" t="s">
        <v>2349</v>
      </c>
      <c r="Q4" s="78" t="s">
        <v>2350</v>
      </c>
      <c r="R4" s="77" t="s">
        <v>2349</v>
      </c>
      <c r="S4" s="78" t="s">
        <v>2350</v>
      </c>
      <c r="T4" s="77" t="s">
        <v>2349</v>
      </c>
      <c r="U4" s="78" t="s">
        <v>2350</v>
      </c>
      <c r="V4" s="77" t="s">
        <v>2349</v>
      </c>
      <c r="W4" s="78" t="s">
        <v>2350</v>
      </c>
      <c r="X4" s="77" t="s">
        <v>2349</v>
      </c>
      <c r="Y4" s="78" t="s">
        <v>2350</v>
      </c>
      <c r="Z4" s="77" t="s">
        <v>2349</v>
      </c>
      <c r="AA4" s="78" t="s">
        <v>2350</v>
      </c>
      <c r="AB4" s="77" t="s">
        <v>2349</v>
      </c>
      <c r="AC4" s="78" t="s">
        <v>2350</v>
      </c>
      <c r="AD4" s="77" t="s">
        <v>2349</v>
      </c>
      <c r="AE4" s="78" t="s">
        <v>2350</v>
      </c>
      <c r="AF4" s="77" t="s">
        <v>2349</v>
      </c>
      <c r="AG4" s="78" t="s">
        <v>2350</v>
      </c>
      <c r="AH4" s="145"/>
    </row>
    <row r="5" spans="1:34" s="85" customFormat="1" ht="17.25" customHeight="1">
      <c r="A5" s="146" t="s">
        <v>2351</v>
      </c>
      <c r="B5" s="147">
        <v>785225</v>
      </c>
      <c r="C5" s="147">
        <v>-867200</v>
      </c>
      <c r="D5" s="147">
        <v>491699</v>
      </c>
      <c r="E5" s="147">
        <v>-564004</v>
      </c>
      <c r="F5" s="147">
        <v>406878</v>
      </c>
      <c r="G5" s="147">
        <v>-500960</v>
      </c>
      <c r="H5" s="147">
        <v>355457</v>
      </c>
      <c r="I5" s="147">
        <v>-431345</v>
      </c>
      <c r="J5" s="147">
        <v>363077.51814</v>
      </c>
      <c r="K5" s="147">
        <v>-440717.12226999999</v>
      </c>
      <c r="L5" s="147">
        <v>381454.31099999999</v>
      </c>
      <c r="M5" s="147">
        <v>-428477.45455000002</v>
      </c>
      <c r="N5" s="147">
        <v>356694.5547700001</v>
      </c>
      <c r="O5" s="147">
        <v>-484712.72752000013</v>
      </c>
      <c r="P5" s="148">
        <v>355999.26251000003</v>
      </c>
      <c r="Q5" s="148">
        <v>-472969.55988000007</v>
      </c>
      <c r="R5" s="148">
        <v>329309.16929000005</v>
      </c>
      <c r="S5" s="148">
        <v>-432361.04399999994</v>
      </c>
      <c r="T5" s="84">
        <v>224598.34751000002</v>
      </c>
      <c r="U5" s="84">
        <v>-434051.28950000001</v>
      </c>
      <c r="V5" s="84">
        <v>273249.50896000001</v>
      </c>
      <c r="W5" s="84">
        <v>-394243.80544000003</v>
      </c>
      <c r="X5" s="84">
        <v>230980.72417000003</v>
      </c>
      <c r="Y5" s="84">
        <v>-345264.09654</v>
      </c>
      <c r="Z5" s="84">
        <v>288017.62212999992</v>
      </c>
      <c r="AA5" s="84">
        <v>-368454.76983999996</v>
      </c>
      <c r="AB5" s="84">
        <v>328709.96045000001</v>
      </c>
      <c r="AC5" s="84">
        <v>-428365.60764000012</v>
      </c>
      <c r="AD5" s="84">
        <v>401233.87433999998</v>
      </c>
      <c r="AE5" s="84">
        <v>-529887.56828000001</v>
      </c>
      <c r="AF5" s="84">
        <v>385096.74892999994</v>
      </c>
      <c r="AG5" s="84">
        <v>-497864.38094999996</v>
      </c>
      <c r="AH5" s="149"/>
    </row>
    <row r="6" spans="1:34" s="88" customFormat="1" ht="17.25" customHeight="1">
      <c r="A6" s="146" t="s">
        <v>2352</v>
      </c>
      <c r="B6" s="150">
        <v>65224</v>
      </c>
      <c r="C6" s="150">
        <v>-85664</v>
      </c>
      <c r="D6" s="150">
        <v>69531</v>
      </c>
      <c r="E6" s="150">
        <v>-91318</v>
      </c>
      <c r="F6" s="150">
        <v>56874</v>
      </c>
      <c r="G6" s="150">
        <v>-77407</v>
      </c>
      <c r="H6" s="150">
        <v>67026</v>
      </c>
      <c r="I6" s="150">
        <v>-87979</v>
      </c>
      <c r="J6" s="150">
        <v>63928.528660000004</v>
      </c>
      <c r="K6" s="150">
        <v>-85481.409140000018</v>
      </c>
      <c r="L6" s="150">
        <v>87964.915410000001</v>
      </c>
      <c r="M6" s="150">
        <v>-104833.93663999999</v>
      </c>
      <c r="N6" s="150">
        <v>107938.88782999999</v>
      </c>
      <c r="O6" s="150">
        <v>-115029.34815000002</v>
      </c>
      <c r="P6" s="148">
        <v>147453.12088</v>
      </c>
      <c r="Q6" s="148">
        <v>-129002.94218</v>
      </c>
      <c r="R6" s="148">
        <v>144922.19144999998</v>
      </c>
      <c r="S6" s="148">
        <v>-132980.41878999997</v>
      </c>
      <c r="T6" s="84">
        <v>150412.95509</v>
      </c>
      <c r="U6" s="84">
        <v>-127927.83674999999</v>
      </c>
      <c r="V6" s="84">
        <v>132729.22732000001</v>
      </c>
      <c r="W6" s="84">
        <v>-123445.64241999999</v>
      </c>
      <c r="X6" s="84">
        <v>132593.00590999995</v>
      </c>
      <c r="Y6" s="84">
        <v>-105109.47376999998</v>
      </c>
      <c r="Z6" s="84">
        <v>80817.695369999987</v>
      </c>
      <c r="AA6" s="84">
        <v>-63819.019230000005</v>
      </c>
      <c r="AB6" s="84">
        <v>117705.46209999998</v>
      </c>
      <c r="AC6" s="84">
        <v>-97355.596089999992</v>
      </c>
      <c r="AD6" s="84">
        <v>64328.587819999993</v>
      </c>
      <c r="AE6" s="84">
        <v>-53085.167479999989</v>
      </c>
      <c r="AF6" s="84">
        <v>69935.376230000023</v>
      </c>
      <c r="AG6" s="84">
        <v>-61898.325150000004</v>
      </c>
      <c r="AH6" s="151"/>
    </row>
    <row r="7" spans="1:34" s="88" customFormat="1" ht="17.25" customHeight="1">
      <c r="A7" s="146" t="s">
        <v>295</v>
      </c>
      <c r="B7" s="152">
        <v>2222</v>
      </c>
      <c r="C7" s="150">
        <v>-1307</v>
      </c>
      <c r="D7" s="152">
        <v>3195</v>
      </c>
      <c r="E7" s="150">
        <v>-2320</v>
      </c>
      <c r="F7" s="152">
        <v>1973</v>
      </c>
      <c r="G7" s="150">
        <v>-1401</v>
      </c>
      <c r="H7" s="152">
        <v>3610</v>
      </c>
      <c r="I7" s="150">
        <v>-2915</v>
      </c>
      <c r="J7" s="152">
        <v>2956.0495599999999</v>
      </c>
      <c r="K7" s="150">
        <v>-2558.2326599999997</v>
      </c>
      <c r="L7" s="152">
        <v>5125.3605200000002</v>
      </c>
      <c r="M7" s="150">
        <v>-4194.1356000000005</v>
      </c>
      <c r="N7" s="152">
        <v>3605.4698100000001</v>
      </c>
      <c r="O7" s="150">
        <v>-3120.2367199999999</v>
      </c>
      <c r="P7" s="152">
        <v>3909.5235600000001</v>
      </c>
      <c r="Q7" s="148">
        <v>-3323.6336900000001</v>
      </c>
      <c r="R7" s="152">
        <v>1656.0815799999998</v>
      </c>
      <c r="S7" s="148">
        <v>-1771.1262799999997</v>
      </c>
      <c r="T7" s="84">
        <v>3152.54504</v>
      </c>
      <c r="U7" s="84">
        <v>-2856.8429699999997</v>
      </c>
      <c r="V7" s="153">
        <v>2432.9006800000002</v>
      </c>
      <c r="W7" s="84">
        <v>-2036.6921400000001</v>
      </c>
      <c r="X7" s="153">
        <v>3890.5047500000001</v>
      </c>
      <c r="Y7" s="84">
        <v>-3841.29745</v>
      </c>
      <c r="Z7" s="153">
        <v>4020.78737</v>
      </c>
      <c r="AA7" s="84">
        <v>-3993.6190700000002</v>
      </c>
      <c r="AB7" s="153">
        <v>7190.3241000000007</v>
      </c>
      <c r="AC7" s="84">
        <v>-6980.13537</v>
      </c>
      <c r="AD7" s="153">
        <v>1334.39805</v>
      </c>
      <c r="AE7" s="84">
        <v>-1244.3903300000002</v>
      </c>
      <c r="AF7" s="153">
        <v>2111.1279900000004</v>
      </c>
      <c r="AG7" s="84">
        <v>-2064.8618300000003</v>
      </c>
      <c r="AH7" s="151"/>
    </row>
    <row r="8" spans="1:34" s="88" customFormat="1" ht="17.25" customHeight="1">
      <c r="A8" s="154" t="s">
        <v>2353</v>
      </c>
      <c r="B8" s="150">
        <v>349</v>
      </c>
      <c r="C8" s="150">
        <v>-343</v>
      </c>
      <c r="D8" s="150">
        <v>447</v>
      </c>
      <c r="E8" s="150">
        <v>-404</v>
      </c>
      <c r="F8" s="150">
        <v>350</v>
      </c>
      <c r="G8" s="150">
        <v>-296</v>
      </c>
      <c r="H8" s="150">
        <v>327</v>
      </c>
      <c r="I8" s="150">
        <v>-388</v>
      </c>
      <c r="J8" s="150">
        <v>296.08564000000001</v>
      </c>
      <c r="K8" s="150">
        <v>-356.97098</v>
      </c>
      <c r="L8" s="150">
        <v>537.59303</v>
      </c>
      <c r="M8" s="150">
        <v>-541.22721999999999</v>
      </c>
      <c r="N8" s="150">
        <v>629.54415000000006</v>
      </c>
      <c r="O8" s="150">
        <v>-567.63457999999991</v>
      </c>
      <c r="P8" s="148">
        <v>738.0174300000001</v>
      </c>
      <c r="Q8" s="148">
        <v>-511.12621999999999</v>
      </c>
      <c r="R8" s="148">
        <v>648.41024999999991</v>
      </c>
      <c r="S8" s="148">
        <v>-326.14503999999999</v>
      </c>
      <c r="T8" s="84">
        <v>793.52352999999994</v>
      </c>
      <c r="U8" s="84">
        <v>-606.10970999999995</v>
      </c>
      <c r="V8" s="84">
        <v>643.60348999999997</v>
      </c>
      <c r="W8" s="84">
        <v>-514.95488999999998</v>
      </c>
      <c r="X8" s="84">
        <v>399.32727</v>
      </c>
      <c r="Y8" s="84">
        <v>-188.25755999999998</v>
      </c>
      <c r="Z8" s="84">
        <v>100.78881000000001</v>
      </c>
      <c r="AA8" s="84">
        <v>-60.881089999999993</v>
      </c>
      <c r="AB8" s="84">
        <v>258.02778000000001</v>
      </c>
      <c r="AC8" s="84">
        <v>-225.53740999999999</v>
      </c>
      <c r="AD8" s="84">
        <v>428.84103000000005</v>
      </c>
      <c r="AE8" s="84">
        <v>-296.19806</v>
      </c>
      <c r="AF8" s="84">
        <v>69.487070000000003</v>
      </c>
      <c r="AG8" s="84">
        <v>-74.40164</v>
      </c>
      <c r="AH8" s="151"/>
    </row>
    <row r="9" spans="1:34" s="131" customFormat="1" ht="14.4">
      <c r="A9" s="155"/>
      <c r="B9" s="156"/>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7"/>
    </row>
    <row r="10" spans="1:34" ht="15" customHeight="1">
      <c r="A10" s="158"/>
      <c r="B10" s="158"/>
      <c r="C10" s="158"/>
      <c r="D10" s="158"/>
      <c r="E10" s="158"/>
      <c r="F10" s="158"/>
      <c r="G10" s="158"/>
      <c r="H10" s="158"/>
      <c r="I10" s="158"/>
      <c r="J10" s="158"/>
      <c r="K10" s="158"/>
      <c r="L10" s="158"/>
      <c r="M10" s="158"/>
      <c r="N10" s="158"/>
      <c r="O10" s="158"/>
      <c r="P10" s="158"/>
      <c r="Q10" s="158"/>
      <c r="R10" s="158"/>
      <c r="S10" s="158"/>
      <c r="T10" s="158"/>
      <c r="U10" s="158"/>
      <c r="V10" s="158"/>
      <c r="W10" s="158"/>
      <c r="X10" s="158"/>
      <c r="Y10" s="158"/>
      <c r="Z10" s="158"/>
      <c r="AA10" s="158"/>
      <c r="AB10" s="158"/>
      <c r="AC10" s="158"/>
      <c r="AD10" s="158"/>
      <c r="AE10" s="158"/>
      <c r="AF10" s="158"/>
      <c r="AG10" s="158"/>
      <c r="AH10" s="143"/>
    </row>
    <row r="11" spans="1:34" s="63" customFormat="1" ht="15" customHeight="1">
      <c r="A11" s="53" t="s">
        <v>3041</v>
      </c>
      <c r="B11" s="55"/>
      <c r="C11" s="55"/>
      <c r="D11" s="55"/>
      <c r="E11" s="55"/>
      <c r="F11" s="55"/>
      <c r="G11" s="55"/>
      <c r="H11" s="55"/>
      <c r="I11" s="55"/>
      <c r="J11" s="55"/>
      <c r="K11" s="55"/>
      <c r="L11" s="55"/>
      <c r="M11" s="55"/>
      <c r="N11" s="55"/>
      <c r="O11" s="55"/>
      <c r="P11" s="55"/>
      <c r="Q11" s="55"/>
      <c r="R11" s="55"/>
      <c r="S11" s="55"/>
      <c r="T11" s="55"/>
      <c r="U11" s="55"/>
      <c r="V11" s="55"/>
      <c r="W11" s="55"/>
      <c r="X11" s="55"/>
      <c r="Y11" s="55"/>
      <c r="Z11" s="55"/>
      <c r="AA11" s="55"/>
      <c r="AB11" s="55"/>
      <c r="AC11" s="55"/>
      <c r="AD11" s="55"/>
      <c r="AE11" s="55"/>
      <c r="AF11" s="55"/>
      <c r="AG11" s="135" t="s">
        <v>2345</v>
      </c>
      <c r="AH11" s="159"/>
    </row>
    <row r="12" spans="1:34" s="63" customFormat="1" ht="17.25" customHeight="1">
      <c r="A12" s="55"/>
      <c r="B12" s="136" t="s">
        <v>2475</v>
      </c>
      <c r="C12" s="136"/>
      <c r="D12" s="136"/>
      <c r="E12" s="136"/>
      <c r="F12" s="136"/>
      <c r="G12" s="136"/>
      <c r="H12" s="136"/>
      <c r="I12" s="136"/>
      <c r="J12" s="136"/>
      <c r="K12" s="136"/>
      <c r="L12" s="136"/>
      <c r="M12" s="136"/>
      <c r="N12" s="136"/>
      <c r="O12" s="136"/>
      <c r="P12" s="136"/>
      <c r="Q12" s="136"/>
      <c r="R12" s="136"/>
      <c r="S12" s="136"/>
      <c r="T12" s="136"/>
      <c r="U12" s="136"/>
      <c r="V12" s="136"/>
      <c r="W12" s="136"/>
      <c r="X12" s="136"/>
      <c r="Y12" s="136"/>
      <c r="Z12" s="136" t="s">
        <v>2625</v>
      </c>
      <c r="AA12" s="136"/>
      <c r="AB12" s="136"/>
      <c r="AC12" s="136"/>
      <c r="AD12" s="136"/>
      <c r="AE12" s="136"/>
      <c r="AF12" s="136"/>
      <c r="AG12" s="136"/>
    </row>
    <row r="13" spans="1:34" s="70" customFormat="1" ht="13.8">
      <c r="A13" s="137"/>
      <c r="B13" s="138" t="s">
        <v>2479</v>
      </c>
      <c r="C13" s="139"/>
      <c r="D13" s="138" t="s">
        <v>2480</v>
      </c>
      <c r="E13" s="139"/>
      <c r="F13" s="138" t="s">
        <v>2481</v>
      </c>
      <c r="G13" s="139"/>
      <c r="H13" s="140" t="s">
        <v>2482</v>
      </c>
      <c r="I13" s="139"/>
      <c r="J13" s="141">
        <v>42735</v>
      </c>
      <c r="K13" s="139"/>
      <c r="L13" s="142" t="s">
        <v>2484</v>
      </c>
      <c r="M13" s="139"/>
      <c r="N13" s="142" t="s">
        <v>2521</v>
      </c>
      <c r="O13" s="139"/>
      <c r="P13" s="142" t="s">
        <v>2486</v>
      </c>
      <c r="Q13" s="140"/>
      <c r="R13" s="142" t="s">
        <v>2487</v>
      </c>
      <c r="S13" s="140"/>
      <c r="T13" s="142" t="s">
        <v>2488</v>
      </c>
      <c r="U13" s="140"/>
      <c r="V13" s="142" t="s">
        <v>2489</v>
      </c>
      <c r="W13" s="140"/>
      <c r="X13" s="142" t="s">
        <v>2490</v>
      </c>
      <c r="Y13" s="140"/>
      <c r="Z13" s="141" t="s">
        <v>2491</v>
      </c>
      <c r="AA13" s="140"/>
      <c r="AB13" s="141" t="s">
        <v>2522</v>
      </c>
      <c r="AC13" s="140"/>
      <c r="AD13" s="141" t="s">
        <v>2523</v>
      </c>
      <c r="AE13" s="140"/>
      <c r="AF13" s="141" t="s">
        <v>2492</v>
      </c>
      <c r="AG13" s="140"/>
      <c r="AH13" s="143"/>
    </row>
    <row r="14" spans="1:34" s="79" customFormat="1" ht="15" customHeight="1">
      <c r="A14" s="144" t="s">
        <v>2348</v>
      </c>
      <c r="B14" s="74" t="s">
        <v>2349</v>
      </c>
      <c r="C14" s="75" t="s">
        <v>2350</v>
      </c>
      <c r="D14" s="74" t="s">
        <v>2349</v>
      </c>
      <c r="E14" s="75" t="s">
        <v>2350</v>
      </c>
      <c r="F14" s="74" t="s">
        <v>2349</v>
      </c>
      <c r="G14" s="75" t="s">
        <v>2350</v>
      </c>
      <c r="H14" s="74" t="s">
        <v>2349</v>
      </c>
      <c r="I14" s="75" t="s">
        <v>2350</v>
      </c>
      <c r="J14" s="74" t="s">
        <v>2349</v>
      </c>
      <c r="K14" s="75" t="s">
        <v>2350</v>
      </c>
      <c r="L14" s="77" t="s">
        <v>2349</v>
      </c>
      <c r="M14" s="78" t="s">
        <v>2350</v>
      </c>
      <c r="N14" s="77" t="s">
        <v>2349</v>
      </c>
      <c r="O14" s="78" t="s">
        <v>2350</v>
      </c>
      <c r="P14" s="77" t="s">
        <v>2349</v>
      </c>
      <c r="Q14" s="78" t="s">
        <v>2350</v>
      </c>
      <c r="R14" s="77" t="s">
        <v>2349</v>
      </c>
      <c r="S14" s="78" t="s">
        <v>2350</v>
      </c>
      <c r="T14" s="77" t="s">
        <v>2349</v>
      </c>
      <c r="U14" s="78" t="s">
        <v>2350</v>
      </c>
      <c r="V14" s="77" t="s">
        <v>2349</v>
      </c>
      <c r="W14" s="78" t="s">
        <v>2350</v>
      </c>
      <c r="X14" s="77" t="s">
        <v>2349</v>
      </c>
      <c r="Y14" s="78" t="s">
        <v>2350</v>
      </c>
      <c r="Z14" s="77" t="s">
        <v>2349</v>
      </c>
      <c r="AA14" s="78" t="s">
        <v>2350</v>
      </c>
      <c r="AB14" s="77" t="s">
        <v>2349</v>
      </c>
      <c r="AC14" s="78" t="s">
        <v>2350</v>
      </c>
      <c r="AD14" s="77" t="s">
        <v>2349</v>
      </c>
      <c r="AE14" s="78" t="s">
        <v>2350</v>
      </c>
      <c r="AF14" s="77" t="s">
        <v>2349</v>
      </c>
      <c r="AG14" s="78" t="s">
        <v>2350</v>
      </c>
      <c r="AH14" s="145"/>
    </row>
    <row r="15" spans="1:34" s="85" customFormat="1" ht="15" customHeight="1">
      <c r="A15" s="146" t="s">
        <v>2351</v>
      </c>
      <c r="B15" s="147">
        <v>145962</v>
      </c>
      <c r="C15" s="147">
        <v>-158635</v>
      </c>
      <c r="D15" s="147">
        <v>146555</v>
      </c>
      <c r="E15" s="147">
        <v>-160496</v>
      </c>
      <c r="F15" s="147">
        <v>272394</v>
      </c>
      <c r="G15" s="147">
        <v>-286835</v>
      </c>
      <c r="H15" s="147">
        <v>267798</v>
      </c>
      <c r="I15" s="147">
        <v>-268624</v>
      </c>
      <c r="J15" s="147">
        <v>251575.02078999998</v>
      </c>
      <c r="K15" s="147">
        <v>-251606.67103999999</v>
      </c>
      <c r="L15" s="147">
        <v>295314.00836000004</v>
      </c>
      <c r="M15" s="147">
        <v>-296994.22142000002</v>
      </c>
      <c r="N15" s="147">
        <v>304294.84357999999</v>
      </c>
      <c r="O15" s="147">
        <v>-300243.20122000005</v>
      </c>
      <c r="P15" s="148">
        <v>308345.79098000011</v>
      </c>
      <c r="Q15" s="148">
        <v>-298690.79072999995</v>
      </c>
      <c r="R15" s="148">
        <v>309374.71753000002</v>
      </c>
      <c r="S15" s="148">
        <v>-309655.79920000001</v>
      </c>
      <c r="T15" s="84">
        <v>292944.48723999999</v>
      </c>
      <c r="U15" s="84">
        <v>-292995.39388999995</v>
      </c>
      <c r="V15" s="84">
        <v>178424.38792999997</v>
      </c>
      <c r="W15" s="84">
        <v>-171424.75004000001</v>
      </c>
      <c r="X15" s="84">
        <v>189945.34628</v>
      </c>
      <c r="Y15" s="84">
        <v>-189950.52879999997</v>
      </c>
      <c r="Z15" s="84">
        <v>164172.00957999998</v>
      </c>
      <c r="AA15" s="84">
        <v>-175392.58144000004</v>
      </c>
      <c r="AB15" s="84">
        <v>167600.26033000002</v>
      </c>
      <c r="AC15" s="84">
        <v>-175177.94017000002</v>
      </c>
      <c r="AD15" s="84">
        <v>156038.88453000004</v>
      </c>
      <c r="AE15" s="84">
        <v>-164107.98258999997</v>
      </c>
      <c r="AF15" s="84">
        <v>147072.29947</v>
      </c>
      <c r="AG15" s="84">
        <v>-158492.07073999997</v>
      </c>
      <c r="AH15" s="149"/>
    </row>
    <row r="16" spans="1:34" s="88" customFormat="1" ht="15" customHeight="1">
      <c r="A16" s="146" t="s">
        <v>2352</v>
      </c>
      <c r="B16" s="150">
        <v>125388</v>
      </c>
      <c r="C16" s="150">
        <v>-141223</v>
      </c>
      <c r="D16" s="150">
        <v>131888</v>
      </c>
      <c r="E16" s="150">
        <v>-145392</v>
      </c>
      <c r="F16" s="150">
        <v>266403</v>
      </c>
      <c r="G16" s="150">
        <v>-281525</v>
      </c>
      <c r="H16" s="150">
        <v>254960</v>
      </c>
      <c r="I16" s="150">
        <v>-271046</v>
      </c>
      <c r="J16" s="150">
        <v>183881.59302999999</v>
      </c>
      <c r="K16" s="150">
        <v>-204577.66373</v>
      </c>
      <c r="L16" s="150">
        <v>169775.55479000002</v>
      </c>
      <c r="M16" s="150">
        <v>-198266.38071999996</v>
      </c>
      <c r="N16" s="150">
        <v>175845.61002999998</v>
      </c>
      <c r="O16" s="150">
        <v>-208013.48137999998</v>
      </c>
      <c r="P16" s="148">
        <v>189419.37901999999</v>
      </c>
      <c r="Q16" s="148">
        <v>-230228.42601999998</v>
      </c>
      <c r="R16" s="148">
        <v>262300.5931</v>
      </c>
      <c r="S16" s="148">
        <v>-295018.2991</v>
      </c>
      <c r="T16" s="84">
        <v>241997.85839999997</v>
      </c>
      <c r="U16" s="84">
        <v>-284405.53065999999</v>
      </c>
      <c r="V16" s="84">
        <v>131954.20018000001</v>
      </c>
      <c r="W16" s="84">
        <v>-170856.06883999996</v>
      </c>
      <c r="X16" s="84">
        <v>105119.71437999998</v>
      </c>
      <c r="Y16" s="84">
        <v>-136505.98386000001</v>
      </c>
      <c r="Z16" s="84">
        <v>51336.094929999992</v>
      </c>
      <c r="AA16" s="84">
        <v>-72680.529559999995</v>
      </c>
      <c r="AB16" s="84">
        <v>135403.06005000003</v>
      </c>
      <c r="AC16" s="84">
        <v>-156194.16442000002</v>
      </c>
      <c r="AD16" s="84">
        <v>32058.062399999995</v>
      </c>
      <c r="AE16" s="84">
        <v>-54722.951420000005</v>
      </c>
      <c r="AF16" s="84">
        <v>40791.895769999996</v>
      </c>
      <c r="AG16" s="84">
        <v>-58141.745880000009</v>
      </c>
      <c r="AH16" s="151"/>
    </row>
    <row r="17" spans="1:34" s="88" customFormat="1" ht="15" customHeight="1">
      <c r="A17" s="146" t="s">
        <v>295</v>
      </c>
      <c r="B17" s="152">
        <v>26531</v>
      </c>
      <c r="C17" s="150">
        <v>-26552</v>
      </c>
      <c r="D17" s="152">
        <v>27286</v>
      </c>
      <c r="E17" s="150">
        <v>-27261</v>
      </c>
      <c r="F17" s="152">
        <v>24302</v>
      </c>
      <c r="G17" s="150">
        <v>-24376</v>
      </c>
      <c r="H17" s="152">
        <v>26251</v>
      </c>
      <c r="I17" s="150">
        <v>-26251</v>
      </c>
      <c r="J17" s="152">
        <v>25622.712780000002</v>
      </c>
      <c r="K17" s="150">
        <v>-25623.773439999997</v>
      </c>
      <c r="L17" s="152">
        <v>26007.657340000002</v>
      </c>
      <c r="M17" s="150">
        <v>-26012.6849</v>
      </c>
      <c r="N17" s="152">
        <v>23622.210190000002</v>
      </c>
      <c r="O17" s="150">
        <v>-23594.177809999997</v>
      </c>
      <c r="P17" s="152">
        <v>22320.511329999998</v>
      </c>
      <c r="Q17" s="148">
        <v>-22422.539929999999</v>
      </c>
      <c r="R17" s="152">
        <v>20187.217439999997</v>
      </c>
      <c r="S17" s="148">
        <v>-20445.51309</v>
      </c>
      <c r="T17" s="84">
        <v>23305.910239999997</v>
      </c>
      <c r="U17" s="84">
        <v>-23545.392089999998</v>
      </c>
      <c r="V17" s="153">
        <v>27690.807339999999</v>
      </c>
      <c r="W17" s="84">
        <v>-27922.224549999995</v>
      </c>
      <c r="X17" s="153">
        <v>20751.138330000002</v>
      </c>
      <c r="Y17" s="84">
        <v>-20905.253930000003</v>
      </c>
      <c r="Z17" s="153">
        <v>20750.55341</v>
      </c>
      <c r="AA17" s="84">
        <v>-20958.846700000002</v>
      </c>
      <c r="AB17" s="153">
        <v>17534.640039999998</v>
      </c>
      <c r="AC17" s="84">
        <v>-17964.320669999997</v>
      </c>
      <c r="AD17" s="153">
        <v>16655.78847</v>
      </c>
      <c r="AE17" s="84">
        <v>-17026.967729999997</v>
      </c>
      <c r="AF17" s="153">
        <v>15496.965330000001</v>
      </c>
      <c r="AG17" s="84">
        <v>-15804.16756</v>
      </c>
      <c r="AH17" s="151"/>
    </row>
    <row r="18" spans="1:34" s="88" customFormat="1" ht="15" customHeight="1">
      <c r="A18" s="154" t="s">
        <v>2353</v>
      </c>
      <c r="B18" s="150">
        <v>170</v>
      </c>
      <c r="C18" s="150">
        <v>-179</v>
      </c>
      <c r="D18" s="150">
        <v>142</v>
      </c>
      <c r="E18" s="150">
        <v>-181</v>
      </c>
      <c r="F18" s="150">
        <v>138</v>
      </c>
      <c r="G18" s="150">
        <v>-181</v>
      </c>
      <c r="H18" s="150">
        <v>276</v>
      </c>
      <c r="I18" s="150">
        <v>-207</v>
      </c>
      <c r="J18" s="150">
        <v>272.13817000000006</v>
      </c>
      <c r="K18" s="150">
        <v>-216.66711000000001</v>
      </c>
      <c r="L18" s="150">
        <v>204.59114</v>
      </c>
      <c r="M18" s="150">
        <v>-189.10344000000001</v>
      </c>
      <c r="N18" s="150">
        <v>150.72091</v>
      </c>
      <c r="O18" s="150">
        <v>-223.87318999999997</v>
      </c>
      <c r="P18" s="148">
        <v>152.27625</v>
      </c>
      <c r="Q18" s="148">
        <v>-353.98327999999998</v>
      </c>
      <c r="R18" s="148">
        <v>156.89597999999998</v>
      </c>
      <c r="S18" s="148">
        <v>-472.31387000000001</v>
      </c>
      <c r="T18" s="84">
        <v>119.48180000000001</v>
      </c>
      <c r="U18" s="84">
        <v>-275.25329999999997</v>
      </c>
      <c r="V18" s="84">
        <v>266.13571999999999</v>
      </c>
      <c r="W18" s="84">
        <v>-355.19908000000004</v>
      </c>
      <c r="X18" s="84">
        <v>149.87404000000001</v>
      </c>
      <c r="Y18" s="84">
        <v>-271.24349999999998</v>
      </c>
      <c r="Z18" s="84">
        <v>166.60072999999997</v>
      </c>
      <c r="AA18" s="84">
        <v>-204.17555000000002</v>
      </c>
      <c r="AB18" s="84">
        <v>178.06733</v>
      </c>
      <c r="AC18" s="84">
        <v>-179.83634000000001</v>
      </c>
      <c r="AD18" s="84">
        <v>276.77520999999996</v>
      </c>
      <c r="AE18" s="84">
        <v>-217.51352</v>
      </c>
      <c r="AF18" s="84">
        <v>266.80946999999998</v>
      </c>
      <c r="AG18" s="84">
        <v>-114.33758999999998</v>
      </c>
      <c r="AH18" s="151"/>
    </row>
    <row r="19" spans="1:34" s="131" customFormat="1" ht="14.4">
      <c r="A19" s="155"/>
      <c r="B19" s="156"/>
      <c r="C19" s="156"/>
      <c r="D19" s="156"/>
      <c r="E19" s="156"/>
      <c r="F19" s="156"/>
      <c r="G19" s="156"/>
      <c r="H19" s="156"/>
      <c r="I19" s="156"/>
      <c r="J19" s="156"/>
      <c r="K19" s="156"/>
      <c r="L19" s="156"/>
      <c r="M19" s="156"/>
      <c r="N19" s="156"/>
      <c r="O19" s="156"/>
      <c r="P19" s="156"/>
      <c r="Q19" s="156"/>
      <c r="R19" s="156"/>
      <c r="S19" s="156"/>
      <c r="T19" s="156"/>
      <c r="U19" s="156"/>
      <c r="V19" s="156"/>
      <c r="W19" s="156"/>
      <c r="X19" s="156"/>
      <c r="Y19" s="156"/>
      <c r="Z19" s="156"/>
      <c r="AA19" s="156"/>
      <c r="AB19" s="156"/>
      <c r="AC19" s="156"/>
      <c r="AD19" s="156"/>
      <c r="AE19" s="156"/>
      <c r="AF19" s="156"/>
      <c r="AG19" s="156"/>
      <c r="AH19" s="160"/>
    </row>
    <row r="20" spans="1:34" ht="15" customHeight="1">
      <c r="A20" s="56"/>
      <c r="B20" s="56"/>
      <c r="C20" s="56"/>
      <c r="D20" s="56"/>
      <c r="E20" s="56"/>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69"/>
    </row>
    <row r="21" spans="1:34" s="63" customFormat="1" ht="15" customHeight="1">
      <c r="A21" s="53" t="s">
        <v>3042</v>
      </c>
      <c r="B21" s="55"/>
      <c r="C21" s="55"/>
      <c r="D21" s="55"/>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135" t="s">
        <v>2345</v>
      </c>
      <c r="AH21" s="159"/>
    </row>
    <row r="22" spans="1:34" s="63" customFormat="1" ht="17.25" customHeight="1">
      <c r="A22" s="55"/>
      <c r="B22" s="136" t="s">
        <v>2475</v>
      </c>
      <c r="C22" s="136"/>
      <c r="D22" s="136"/>
      <c r="E22" s="136"/>
      <c r="F22" s="136"/>
      <c r="G22" s="136"/>
      <c r="H22" s="136"/>
      <c r="I22" s="136"/>
      <c r="J22" s="136"/>
      <c r="K22" s="136"/>
      <c r="L22" s="136"/>
      <c r="M22" s="136"/>
      <c r="N22" s="136"/>
      <c r="O22" s="136"/>
      <c r="P22" s="136"/>
      <c r="Q22" s="136"/>
      <c r="R22" s="136"/>
      <c r="S22" s="136"/>
      <c r="T22" s="136"/>
      <c r="U22" s="136"/>
      <c r="V22" s="136"/>
      <c r="W22" s="136"/>
      <c r="X22" s="136"/>
      <c r="Y22" s="136"/>
      <c r="Z22" s="136" t="s">
        <v>2625</v>
      </c>
      <c r="AA22" s="136"/>
      <c r="AB22" s="136"/>
      <c r="AC22" s="136"/>
      <c r="AD22" s="136"/>
      <c r="AE22" s="136"/>
      <c r="AF22" s="136"/>
      <c r="AG22" s="136"/>
    </row>
    <row r="23" spans="1:34" s="70" customFormat="1" ht="13.8">
      <c r="A23" s="137"/>
      <c r="B23" s="138" t="s">
        <v>2479</v>
      </c>
      <c r="C23" s="139"/>
      <c r="D23" s="138" t="s">
        <v>2480</v>
      </c>
      <c r="E23" s="139"/>
      <c r="F23" s="138" t="s">
        <v>2481</v>
      </c>
      <c r="G23" s="139"/>
      <c r="H23" s="140" t="s">
        <v>2482</v>
      </c>
      <c r="I23" s="139"/>
      <c r="J23" s="141">
        <v>42735</v>
      </c>
      <c r="K23" s="139"/>
      <c r="L23" s="142" t="s">
        <v>2484</v>
      </c>
      <c r="M23" s="139"/>
      <c r="N23" s="142" t="s">
        <v>2521</v>
      </c>
      <c r="O23" s="139"/>
      <c r="P23" s="142" t="s">
        <v>2486</v>
      </c>
      <c r="Q23" s="140"/>
      <c r="R23" s="142" t="s">
        <v>2487</v>
      </c>
      <c r="S23" s="140"/>
      <c r="T23" s="142" t="s">
        <v>2488</v>
      </c>
      <c r="U23" s="140"/>
      <c r="V23" s="142" t="s">
        <v>2489</v>
      </c>
      <c r="W23" s="140"/>
      <c r="X23" s="142" t="s">
        <v>2490</v>
      </c>
      <c r="Y23" s="140"/>
      <c r="Z23" s="141" t="s">
        <v>2491</v>
      </c>
      <c r="AA23" s="140"/>
      <c r="AB23" s="141" t="s">
        <v>2522</v>
      </c>
      <c r="AC23" s="140"/>
      <c r="AD23" s="141" t="s">
        <v>2523</v>
      </c>
      <c r="AE23" s="140"/>
      <c r="AF23" s="141" t="s">
        <v>2492</v>
      </c>
      <c r="AG23" s="140"/>
      <c r="AH23" s="143"/>
    </row>
    <row r="24" spans="1:34" s="79" customFormat="1" ht="15" customHeight="1">
      <c r="A24" s="144" t="s">
        <v>2348</v>
      </c>
      <c r="B24" s="74" t="s">
        <v>2349</v>
      </c>
      <c r="C24" s="75" t="s">
        <v>2350</v>
      </c>
      <c r="D24" s="74" t="s">
        <v>2349</v>
      </c>
      <c r="E24" s="75" t="s">
        <v>2350</v>
      </c>
      <c r="F24" s="74" t="s">
        <v>2349</v>
      </c>
      <c r="G24" s="75" t="s">
        <v>2350</v>
      </c>
      <c r="H24" s="74" t="s">
        <v>2349</v>
      </c>
      <c r="I24" s="75" t="s">
        <v>2350</v>
      </c>
      <c r="J24" s="74" t="s">
        <v>2349</v>
      </c>
      <c r="K24" s="75" t="s">
        <v>2350</v>
      </c>
      <c r="L24" s="77" t="s">
        <v>2349</v>
      </c>
      <c r="M24" s="78" t="s">
        <v>2350</v>
      </c>
      <c r="N24" s="77" t="s">
        <v>2349</v>
      </c>
      <c r="O24" s="78" t="s">
        <v>2350</v>
      </c>
      <c r="P24" s="77" t="s">
        <v>2349</v>
      </c>
      <c r="Q24" s="78" t="s">
        <v>2350</v>
      </c>
      <c r="R24" s="77" t="s">
        <v>2349</v>
      </c>
      <c r="S24" s="78" t="s">
        <v>2350</v>
      </c>
      <c r="T24" s="77" t="s">
        <v>2349</v>
      </c>
      <c r="U24" s="78" t="s">
        <v>2350</v>
      </c>
      <c r="V24" s="77" t="s">
        <v>2349</v>
      </c>
      <c r="W24" s="78" t="s">
        <v>2350</v>
      </c>
      <c r="X24" s="77" t="s">
        <v>2349</v>
      </c>
      <c r="Y24" s="78" t="s">
        <v>2350</v>
      </c>
      <c r="Z24" s="77" t="s">
        <v>2349</v>
      </c>
      <c r="AA24" s="78" t="s">
        <v>2350</v>
      </c>
      <c r="AB24" s="77" t="s">
        <v>2349</v>
      </c>
      <c r="AC24" s="78" t="s">
        <v>2350</v>
      </c>
      <c r="AD24" s="77" t="s">
        <v>2349</v>
      </c>
      <c r="AE24" s="78" t="s">
        <v>2350</v>
      </c>
      <c r="AF24" s="77" t="s">
        <v>2349</v>
      </c>
      <c r="AG24" s="78" t="s">
        <v>2350</v>
      </c>
      <c r="AH24" s="143"/>
    </row>
    <row r="25" spans="1:34" s="85" customFormat="1" ht="15" customHeight="1">
      <c r="A25" s="146" t="s">
        <v>2351</v>
      </c>
      <c r="B25" s="147">
        <v>2264</v>
      </c>
      <c r="C25" s="147">
        <v>-4445</v>
      </c>
      <c r="D25" s="147">
        <v>2117</v>
      </c>
      <c r="E25" s="147">
        <v>-4220</v>
      </c>
      <c r="F25" s="147">
        <v>1460</v>
      </c>
      <c r="G25" s="147">
        <v>-3235</v>
      </c>
      <c r="H25" s="147">
        <v>2</v>
      </c>
      <c r="I25" s="147">
        <v>-1741</v>
      </c>
      <c r="J25" s="147">
        <v>0</v>
      </c>
      <c r="K25" s="147">
        <v>-1438.9158799999998</v>
      </c>
      <c r="L25" s="147">
        <v>1.4153</v>
      </c>
      <c r="M25" s="147">
        <v>-948.19320999999991</v>
      </c>
      <c r="N25" s="147">
        <v>5.8081199999999997</v>
      </c>
      <c r="O25" s="147">
        <v>-917.59208999999998</v>
      </c>
      <c r="P25" s="161" t="s">
        <v>2976</v>
      </c>
      <c r="Q25" s="148">
        <v>-435.68504999999999</v>
      </c>
      <c r="R25" s="148">
        <v>0</v>
      </c>
      <c r="S25" s="148">
        <v>-723.15827999999999</v>
      </c>
      <c r="T25" s="84">
        <v>61.601620000000004</v>
      </c>
      <c r="U25" s="84">
        <v>-667.67160000000001</v>
      </c>
      <c r="V25" s="84">
        <v>17.691010000000002</v>
      </c>
      <c r="W25" s="84">
        <v>-308.68984</v>
      </c>
      <c r="X25" s="84">
        <v>25.56718</v>
      </c>
      <c r="Y25" s="84">
        <v>-437.05915999999996</v>
      </c>
      <c r="Z25" s="84">
        <v>81.506249999999994</v>
      </c>
      <c r="AA25" s="84">
        <v>-3658.6672899999999</v>
      </c>
      <c r="AB25" s="84">
        <v>1266.6228799999999</v>
      </c>
      <c r="AC25" s="84">
        <v>-7269.4453099999992</v>
      </c>
      <c r="AD25" s="84">
        <v>37.201169999999998</v>
      </c>
      <c r="AE25" s="84">
        <v>-203.85775000000001</v>
      </c>
      <c r="AF25" s="84">
        <v>8.2080800000000007</v>
      </c>
      <c r="AG25" s="84">
        <v>-273.37419999999997</v>
      </c>
      <c r="AH25" s="162"/>
    </row>
    <row r="26" spans="1:34" s="88" customFormat="1" ht="15" customHeight="1">
      <c r="A26" s="146" t="s">
        <v>2352</v>
      </c>
      <c r="B26" s="150">
        <v>117694</v>
      </c>
      <c r="C26" s="150">
        <v>-113826</v>
      </c>
      <c r="D26" s="150">
        <v>108551</v>
      </c>
      <c r="E26" s="150">
        <v>-104596</v>
      </c>
      <c r="F26" s="150">
        <v>109699</v>
      </c>
      <c r="G26" s="150">
        <v>-105818</v>
      </c>
      <c r="H26" s="150">
        <v>138292</v>
      </c>
      <c r="I26" s="150">
        <v>-135393</v>
      </c>
      <c r="J26" s="150">
        <v>237285.90720999998</v>
      </c>
      <c r="K26" s="150">
        <v>-234653.04506999999</v>
      </c>
      <c r="L26" s="150">
        <v>279945.83759000007</v>
      </c>
      <c r="M26" s="150">
        <v>-278036.63792000001</v>
      </c>
      <c r="N26" s="150">
        <v>115328.05200999998</v>
      </c>
      <c r="O26" s="150">
        <v>-113737.40396000001</v>
      </c>
      <c r="P26" s="148">
        <v>130345.13755999999</v>
      </c>
      <c r="Q26" s="148">
        <v>-130002.53441999997</v>
      </c>
      <c r="R26" s="148">
        <v>156101.81219</v>
      </c>
      <c r="S26" s="148">
        <v>-155786.43370999998</v>
      </c>
      <c r="T26" s="84">
        <v>154242.52920000002</v>
      </c>
      <c r="U26" s="84">
        <v>-153668.67358</v>
      </c>
      <c r="V26" s="84">
        <v>147537.7991</v>
      </c>
      <c r="W26" s="84">
        <v>-147139.52920999998</v>
      </c>
      <c r="X26" s="84">
        <v>158121.07842999999</v>
      </c>
      <c r="Y26" s="84">
        <v>-157524.02407000001</v>
      </c>
      <c r="Z26" s="84">
        <v>148094.15580999997</v>
      </c>
      <c r="AA26" s="84">
        <v>-143096.58081000001</v>
      </c>
      <c r="AB26" s="84">
        <v>151849.32229999997</v>
      </c>
      <c r="AC26" s="84">
        <v>-144206.67602000001</v>
      </c>
      <c r="AD26" s="84">
        <v>126569.40200999999</v>
      </c>
      <c r="AE26" s="84">
        <v>-124999.08767999998</v>
      </c>
      <c r="AF26" s="84">
        <v>140453.27092000001</v>
      </c>
      <c r="AG26" s="84">
        <v>-138835.42139</v>
      </c>
      <c r="AH26" s="151"/>
    </row>
    <row r="27" spans="1:34" s="88" customFormat="1" ht="15" customHeight="1">
      <c r="A27" s="146" t="s">
        <v>295</v>
      </c>
      <c r="B27" s="152">
        <v>377</v>
      </c>
      <c r="C27" s="150">
        <v>-2090</v>
      </c>
      <c r="D27" s="152">
        <v>351</v>
      </c>
      <c r="E27" s="150">
        <v>-562</v>
      </c>
      <c r="F27" s="152">
        <v>225</v>
      </c>
      <c r="G27" s="150">
        <v>-391</v>
      </c>
      <c r="H27" s="152">
        <v>176</v>
      </c>
      <c r="I27" s="150">
        <v>-288</v>
      </c>
      <c r="J27" s="152">
        <v>238.97336999999999</v>
      </c>
      <c r="K27" s="150">
        <v>-393.75758000000002</v>
      </c>
      <c r="L27" s="152">
        <v>262.04271</v>
      </c>
      <c r="M27" s="150">
        <v>-341.09147000000002</v>
      </c>
      <c r="N27" s="152">
        <v>171.64207000000002</v>
      </c>
      <c r="O27" s="150">
        <v>-152.58724000000001</v>
      </c>
      <c r="P27" s="152">
        <v>285.64193999999998</v>
      </c>
      <c r="Q27" s="148">
        <v>-362.35608000000002</v>
      </c>
      <c r="R27" s="152">
        <v>451.25155999999998</v>
      </c>
      <c r="S27" s="148">
        <v>-206.57131000000001</v>
      </c>
      <c r="T27" s="84">
        <v>336.12594999999999</v>
      </c>
      <c r="U27" s="84">
        <v>-641.69961000000001</v>
      </c>
      <c r="V27" s="153">
        <v>238.08104</v>
      </c>
      <c r="W27" s="84">
        <v>-354.21626000000003</v>
      </c>
      <c r="X27" s="153">
        <v>271.59964000000002</v>
      </c>
      <c r="Y27" s="84">
        <v>-304.93934999999999</v>
      </c>
      <c r="Z27" s="153">
        <v>141.31702000000001</v>
      </c>
      <c r="AA27" s="84">
        <v>-152.61772999999999</v>
      </c>
      <c r="AB27" s="153">
        <v>83.770910000000001</v>
      </c>
      <c r="AC27" s="84">
        <v>-155.36131</v>
      </c>
      <c r="AD27" s="153">
        <v>72.608460000000008</v>
      </c>
      <c r="AE27" s="84">
        <v>-18.931699999999999</v>
      </c>
      <c r="AF27" s="153">
        <v>6.5008500000000007</v>
      </c>
      <c r="AG27" s="84">
        <v>-39.584389999999999</v>
      </c>
      <c r="AH27" s="151"/>
    </row>
    <row r="28" spans="1:34" s="88" customFormat="1" ht="15" customHeight="1">
      <c r="A28" s="154" t="s">
        <v>2353</v>
      </c>
      <c r="B28" s="150">
        <v>0</v>
      </c>
      <c r="C28" s="150">
        <v>0</v>
      </c>
      <c r="D28" s="150">
        <v>0</v>
      </c>
      <c r="E28" s="150">
        <v>0</v>
      </c>
      <c r="F28" s="150">
        <v>0</v>
      </c>
      <c r="G28" s="150">
        <v>0</v>
      </c>
      <c r="H28" s="150">
        <v>0</v>
      </c>
      <c r="I28" s="150">
        <v>0</v>
      </c>
      <c r="J28" s="150">
        <v>0</v>
      </c>
      <c r="K28" s="150">
        <v>0</v>
      </c>
      <c r="L28" s="150">
        <v>0</v>
      </c>
      <c r="M28" s="150">
        <v>0</v>
      </c>
      <c r="N28" s="150">
        <v>0</v>
      </c>
      <c r="O28" s="150">
        <v>0</v>
      </c>
      <c r="P28" s="148">
        <v>0</v>
      </c>
      <c r="Q28" s="148">
        <v>0</v>
      </c>
      <c r="R28" s="148">
        <v>17.262619999999998</v>
      </c>
      <c r="S28" s="148">
        <v>-17.262619999999998</v>
      </c>
      <c r="T28" s="84">
        <v>17.151419999999998</v>
      </c>
      <c r="U28" s="84">
        <v>-9.506969999999999</v>
      </c>
      <c r="V28" s="84">
        <v>27.527850000000001</v>
      </c>
      <c r="W28" s="84">
        <v>-82.163480000000007</v>
      </c>
      <c r="X28" s="84">
        <v>63.550660000000001</v>
      </c>
      <c r="Y28" s="84">
        <v>-133.44829000000001</v>
      </c>
      <c r="Z28" s="84">
        <v>288.51357999999993</v>
      </c>
      <c r="AA28" s="84">
        <v>-293.37673999999998</v>
      </c>
      <c r="AB28" s="84">
        <v>179.67666</v>
      </c>
      <c r="AC28" s="84">
        <v>-171.77939999999998</v>
      </c>
      <c r="AD28" s="84">
        <v>219.53811000000002</v>
      </c>
      <c r="AE28" s="84">
        <v>-199.80368999999999</v>
      </c>
      <c r="AF28" s="84">
        <v>358.45428999999996</v>
      </c>
      <c r="AG28" s="84">
        <v>-396.39098999999999</v>
      </c>
      <c r="AH28" s="151"/>
    </row>
    <row r="29" spans="1:34" s="131" customFormat="1" ht="14.4">
      <c r="A29" s="155"/>
      <c r="B29" s="156"/>
      <c r="C29" s="156"/>
      <c r="D29" s="156"/>
      <c r="E29" s="156"/>
      <c r="F29" s="156"/>
      <c r="G29" s="156"/>
      <c r="H29" s="156"/>
      <c r="I29" s="156"/>
      <c r="J29" s="156"/>
      <c r="K29" s="156"/>
      <c r="L29" s="156"/>
      <c r="M29" s="156"/>
      <c r="N29" s="156"/>
      <c r="O29" s="156"/>
      <c r="P29" s="156"/>
      <c r="Q29" s="156"/>
      <c r="R29" s="156"/>
      <c r="S29" s="156"/>
      <c r="T29" s="156"/>
      <c r="U29" s="156"/>
      <c r="V29" s="156"/>
      <c r="W29" s="156"/>
      <c r="X29" s="156"/>
      <c r="Y29" s="156"/>
      <c r="Z29" s="156"/>
      <c r="AA29" s="156"/>
      <c r="AB29" s="156"/>
      <c r="AC29" s="156"/>
      <c r="AD29" s="156"/>
      <c r="AE29" s="156"/>
      <c r="AF29" s="156"/>
      <c r="AG29" s="156"/>
      <c r="AH29" s="160"/>
    </row>
    <row r="30" spans="1:34" ht="15" customHeight="1">
      <c r="A30" s="56"/>
      <c r="B30" s="56"/>
      <c r="C30" s="56"/>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69"/>
    </row>
    <row r="31" spans="1:34" s="63" customFormat="1" ht="15" customHeight="1">
      <c r="A31" s="53" t="s">
        <v>3043</v>
      </c>
      <c r="B31" s="55"/>
      <c r="C31" s="55"/>
      <c r="D31" s="55"/>
      <c r="E31" s="55"/>
      <c r="F31" s="55"/>
      <c r="G31" s="55"/>
      <c r="H31" s="55"/>
      <c r="I31" s="55"/>
      <c r="J31" s="55"/>
      <c r="K31" s="55"/>
      <c r="L31" s="55"/>
      <c r="M31" s="55"/>
      <c r="N31" s="55"/>
      <c r="O31" s="55"/>
      <c r="P31" s="55"/>
      <c r="Q31" s="55"/>
      <c r="R31" s="55"/>
      <c r="S31" s="55"/>
      <c r="T31" s="55"/>
      <c r="U31" s="55"/>
      <c r="V31" s="55"/>
      <c r="W31" s="55"/>
      <c r="X31" s="55"/>
      <c r="Y31" s="55"/>
      <c r="Z31" s="55"/>
      <c r="AA31" s="55"/>
      <c r="AB31" s="55"/>
      <c r="AC31" s="55"/>
      <c r="AD31" s="55"/>
      <c r="AE31" s="55"/>
      <c r="AF31" s="55"/>
      <c r="AG31" s="135" t="s">
        <v>2345</v>
      </c>
      <c r="AH31" s="159"/>
    </row>
    <row r="32" spans="1:34" s="63" customFormat="1" ht="17.25" customHeight="1">
      <c r="A32" s="55"/>
      <c r="B32" s="136" t="s">
        <v>2475</v>
      </c>
      <c r="C32" s="136"/>
      <c r="D32" s="136"/>
      <c r="E32" s="136"/>
      <c r="F32" s="136"/>
      <c r="G32" s="136"/>
      <c r="H32" s="136"/>
      <c r="I32" s="136"/>
      <c r="J32" s="136"/>
      <c r="K32" s="136"/>
      <c r="L32" s="136"/>
      <c r="M32" s="136"/>
      <c r="N32" s="136"/>
      <c r="O32" s="136"/>
      <c r="P32" s="136"/>
      <c r="Q32" s="136"/>
      <c r="R32" s="136"/>
      <c r="S32" s="136"/>
      <c r="T32" s="136"/>
      <c r="U32" s="136"/>
      <c r="V32" s="136"/>
      <c r="W32" s="136"/>
      <c r="X32" s="136"/>
      <c r="Y32" s="136"/>
      <c r="Z32" s="136" t="s">
        <v>2625</v>
      </c>
      <c r="AA32" s="136"/>
      <c r="AB32" s="136"/>
      <c r="AC32" s="136"/>
      <c r="AD32" s="136"/>
      <c r="AE32" s="136"/>
      <c r="AF32" s="136"/>
      <c r="AG32" s="136"/>
    </row>
    <row r="33" spans="1:34" s="70" customFormat="1" ht="13.8">
      <c r="A33" s="137"/>
      <c r="B33" s="138" t="s">
        <v>2479</v>
      </c>
      <c r="C33" s="139"/>
      <c r="D33" s="138" t="s">
        <v>2480</v>
      </c>
      <c r="E33" s="139"/>
      <c r="F33" s="138" t="s">
        <v>2481</v>
      </c>
      <c r="G33" s="139"/>
      <c r="H33" s="140" t="s">
        <v>2482</v>
      </c>
      <c r="I33" s="139"/>
      <c r="J33" s="141">
        <v>42735</v>
      </c>
      <c r="K33" s="139"/>
      <c r="L33" s="142" t="s">
        <v>2484</v>
      </c>
      <c r="M33" s="139"/>
      <c r="N33" s="142" t="s">
        <v>2521</v>
      </c>
      <c r="O33" s="139"/>
      <c r="P33" s="142" t="s">
        <v>2486</v>
      </c>
      <c r="Q33" s="140"/>
      <c r="R33" s="142" t="s">
        <v>2487</v>
      </c>
      <c r="S33" s="140"/>
      <c r="T33" s="142" t="s">
        <v>2488</v>
      </c>
      <c r="U33" s="140"/>
      <c r="V33" s="142" t="s">
        <v>2489</v>
      </c>
      <c r="W33" s="140"/>
      <c r="X33" s="142" t="s">
        <v>2490</v>
      </c>
      <c r="Y33" s="140"/>
      <c r="Z33" s="141" t="s">
        <v>2491</v>
      </c>
      <c r="AA33" s="140"/>
      <c r="AB33" s="141" t="s">
        <v>2522</v>
      </c>
      <c r="AC33" s="140"/>
      <c r="AD33" s="141" t="s">
        <v>2523</v>
      </c>
      <c r="AE33" s="140"/>
      <c r="AF33" s="141" t="s">
        <v>2492</v>
      </c>
      <c r="AG33" s="140"/>
      <c r="AH33" s="143"/>
    </row>
    <row r="34" spans="1:34" s="79" customFormat="1" ht="15" customHeight="1">
      <c r="A34" s="144" t="s">
        <v>2348</v>
      </c>
      <c r="B34" s="74" t="s">
        <v>2349</v>
      </c>
      <c r="C34" s="75" t="s">
        <v>2350</v>
      </c>
      <c r="D34" s="74" t="s">
        <v>2349</v>
      </c>
      <c r="E34" s="75" t="s">
        <v>2350</v>
      </c>
      <c r="F34" s="74" t="s">
        <v>2349</v>
      </c>
      <c r="G34" s="75" t="s">
        <v>2350</v>
      </c>
      <c r="H34" s="74" t="s">
        <v>2349</v>
      </c>
      <c r="I34" s="75" t="s">
        <v>2350</v>
      </c>
      <c r="J34" s="74" t="s">
        <v>2349</v>
      </c>
      <c r="K34" s="75" t="s">
        <v>2350</v>
      </c>
      <c r="L34" s="77" t="s">
        <v>2349</v>
      </c>
      <c r="M34" s="78" t="s">
        <v>2350</v>
      </c>
      <c r="N34" s="77" t="s">
        <v>2349</v>
      </c>
      <c r="O34" s="78" t="s">
        <v>2350</v>
      </c>
      <c r="P34" s="77" t="s">
        <v>2349</v>
      </c>
      <c r="Q34" s="78" t="s">
        <v>2350</v>
      </c>
      <c r="R34" s="77" t="s">
        <v>2349</v>
      </c>
      <c r="S34" s="78" t="s">
        <v>2350</v>
      </c>
      <c r="T34" s="77" t="s">
        <v>2349</v>
      </c>
      <c r="U34" s="78" t="s">
        <v>2350</v>
      </c>
      <c r="V34" s="77" t="s">
        <v>2349</v>
      </c>
      <c r="W34" s="78" t="s">
        <v>2350</v>
      </c>
      <c r="X34" s="77" t="s">
        <v>2349</v>
      </c>
      <c r="Y34" s="78" t="s">
        <v>2350</v>
      </c>
      <c r="Z34" s="77" t="s">
        <v>2349</v>
      </c>
      <c r="AA34" s="78" t="s">
        <v>2350</v>
      </c>
      <c r="AB34" s="77" t="s">
        <v>2349</v>
      </c>
      <c r="AC34" s="78" t="s">
        <v>2350</v>
      </c>
      <c r="AD34" s="77" t="s">
        <v>2349</v>
      </c>
      <c r="AE34" s="78" t="s">
        <v>2350</v>
      </c>
      <c r="AF34" s="77" t="s">
        <v>2349</v>
      </c>
      <c r="AG34" s="78" t="s">
        <v>2350</v>
      </c>
      <c r="AH34" s="145"/>
    </row>
    <row r="35" spans="1:34" s="85" customFormat="1" ht="15" customHeight="1">
      <c r="A35" s="162" t="s">
        <v>2351</v>
      </c>
      <c r="B35" s="147">
        <v>373329</v>
      </c>
      <c r="C35" s="147">
        <v>-369875</v>
      </c>
      <c r="D35" s="147">
        <v>334563</v>
      </c>
      <c r="E35" s="147">
        <v>-334108</v>
      </c>
      <c r="F35" s="147">
        <v>285496</v>
      </c>
      <c r="G35" s="147">
        <v>-288525</v>
      </c>
      <c r="H35" s="147">
        <v>244842</v>
      </c>
      <c r="I35" s="147">
        <v>-257663</v>
      </c>
      <c r="J35" s="147">
        <v>216067.52302000002</v>
      </c>
      <c r="K35" s="147">
        <v>-231369.54272000003</v>
      </c>
      <c r="L35" s="147">
        <v>205977.89510000002</v>
      </c>
      <c r="M35" s="147">
        <v>-214148.60867000002</v>
      </c>
      <c r="N35" s="147">
        <v>184787.84299</v>
      </c>
      <c r="O35" s="147">
        <v>-190297.42493000001</v>
      </c>
      <c r="P35" s="148">
        <v>132908.48055000001</v>
      </c>
      <c r="Q35" s="148">
        <v>-130785.11975999999</v>
      </c>
      <c r="R35" s="148">
        <v>110037.25431999999</v>
      </c>
      <c r="S35" s="148">
        <v>-113171.06413999999</v>
      </c>
      <c r="T35" s="84">
        <v>108756.32606000001</v>
      </c>
      <c r="U35" s="84">
        <v>-116380.11248000003</v>
      </c>
      <c r="V35" s="84">
        <v>103369.51476000001</v>
      </c>
      <c r="W35" s="84">
        <v>-107353.51963999998</v>
      </c>
      <c r="X35" s="84">
        <v>104344.34226999998</v>
      </c>
      <c r="Y35" s="84">
        <v>-105976.57444</v>
      </c>
      <c r="Z35" s="84">
        <v>91058.719030000007</v>
      </c>
      <c r="AA35" s="84">
        <v>-89343.23470999999</v>
      </c>
      <c r="AB35" s="84">
        <v>101443.09427000002</v>
      </c>
      <c r="AC35" s="84">
        <v>-99371.92306999999</v>
      </c>
      <c r="AD35" s="84">
        <v>66238.663889999996</v>
      </c>
      <c r="AE35" s="84">
        <v>-69356.325500000006</v>
      </c>
      <c r="AF35" s="84">
        <v>60425.308230000002</v>
      </c>
      <c r="AG35" s="84">
        <v>-62550.086240000011</v>
      </c>
      <c r="AH35" s="149"/>
    </row>
    <row r="36" spans="1:34" s="88" customFormat="1" ht="15" customHeight="1">
      <c r="A36" s="163" t="s">
        <v>2352</v>
      </c>
      <c r="B36" s="150">
        <v>1083995</v>
      </c>
      <c r="C36" s="150">
        <v>-1087546</v>
      </c>
      <c r="D36" s="150">
        <v>1053401</v>
      </c>
      <c r="E36" s="150">
        <v>-1054090</v>
      </c>
      <c r="F36" s="150">
        <v>1011182</v>
      </c>
      <c r="G36" s="150">
        <v>-1008776</v>
      </c>
      <c r="H36" s="150">
        <v>924292</v>
      </c>
      <c r="I36" s="150">
        <v>-911143</v>
      </c>
      <c r="J36" s="150">
        <v>770820.56660999963</v>
      </c>
      <c r="K36" s="150">
        <v>-759289.42242000031</v>
      </c>
      <c r="L36" s="150">
        <v>668092.72020000021</v>
      </c>
      <c r="M36" s="150">
        <v>-661895.79766999977</v>
      </c>
      <c r="N36" s="150">
        <v>619088.87829999987</v>
      </c>
      <c r="O36" s="150">
        <v>-614452.7985700001</v>
      </c>
      <c r="P36" s="148">
        <v>541994.4015800003</v>
      </c>
      <c r="Q36" s="148">
        <v>-543666.73315999983</v>
      </c>
      <c r="R36" s="148">
        <v>531271.2633600001</v>
      </c>
      <c r="S36" s="148">
        <v>-527912.35234999994</v>
      </c>
      <c r="T36" s="84">
        <v>515656.14752000006</v>
      </c>
      <c r="U36" s="84">
        <v>-506889.96956000011</v>
      </c>
      <c r="V36" s="84">
        <v>438751.18458999996</v>
      </c>
      <c r="W36" s="84">
        <v>-434483.08563000005</v>
      </c>
      <c r="X36" s="84">
        <v>424555.73268999998</v>
      </c>
      <c r="Y36" s="84">
        <v>-421503.99725999997</v>
      </c>
      <c r="Z36" s="84">
        <v>260640.60350999999</v>
      </c>
      <c r="AA36" s="84">
        <v>-261010.19929000002</v>
      </c>
      <c r="AB36" s="84">
        <v>251381.45015000002</v>
      </c>
      <c r="AC36" s="84">
        <v>-252873.91277999998</v>
      </c>
      <c r="AD36" s="84">
        <v>172194.54853999999</v>
      </c>
      <c r="AE36" s="84">
        <v>-168312.86670999994</v>
      </c>
      <c r="AF36" s="84">
        <v>169781.20495000004</v>
      </c>
      <c r="AG36" s="84">
        <v>-167330.01223999995</v>
      </c>
      <c r="AH36" s="151"/>
    </row>
    <row r="37" spans="1:34" s="88" customFormat="1" ht="15" customHeight="1">
      <c r="A37" s="146" t="s">
        <v>295</v>
      </c>
      <c r="B37" s="152">
        <v>900</v>
      </c>
      <c r="C37" s="150">
        <v>-895</v>
      </c>
      <c r="D37" s="152">
        <v>569</v>
      </c>
      <c r="E37" s="150">
        <v>-569</v>
      </c>
      <c r="F37" s="152">
        <v>578</v>
      </c>
      <c r="G37" s="150">
        <v>-578</v>
      </c>
      <c r="H37" s="152">
        <v>549</v>
      </c>
      <c r="I37" s="150">
        <v>-549</v>
      </c>
      <c r="J37" s="152">
        <v>586.98514999999998</v>
      </c>
      <c r="K37" s="150">
        <v>-586.98514999999998</v>
      </c>
      <c r="L37" s="152">
        <v>662.17024000000004</v>
      </c>
      <c r="M37" s="150">
        <v>-662.17014000000006</v>
      </c>
      <c r="N37" s="152">
        <v>825.43061</v>
      </c>
      <c r="O37" s="150">
        <v>-825.43061999999998</v>
      </c>
      <c r="P37" s="152">
        <v>969.92993000000001</v>
      </c>
      <c r="Q37" s="148">
        <v>-969.92989</v>
      </c>
      <c r="R37" s="152">
        <v>1284.30701</v>
      </c>
      <c r="S37" s="148">
        <v>-1284.30699</v>
      </c>
      <c r="T37" s="84">
        <v>1469.23884</v>
      </c>
      <c r="U37" s="84">
        <v>-1469.2388899999999</v>
      </c>
      <c r="V37" s="153">
        <v>770.33156000000008</v>
      </c>
      <c r="W37" s="84">
        <v>-770.28197999999998</v>
      </c>
      <c r="X37" s="153">
        <v>0</v>
      </c>
      <c r="Y37" s="84">
        <v>-54.177690000000005</v>
      </c>
      <c r="Z37" s="153">
        <v>266.65583999999996</v>
      </c>
      <c r="AA37" s="84">
        <v>-266.65541999999999</v>
      </c>
      <c r="AB37" s="153">
        <v>156.73206999999996</v>
      </c>
      <c r="AC37" s="84">
        <v>-156.73206999999996</v>
      </c>
      <c r="AD37" s="153">
        <v>154.11491000000001</v>
      </c>
      <c r="AE37" s="84">
        <v>-154.11491000000001</v>
      </c>
      <c r="AF37" s="153">
        <v>160.04333</v>
      </c>
      <c r="AG37" s="84">
        <v>-160.03166999999999</v>
      </c>
      <c r="AH37" s="151"/>
    </row>
    <row r="38" spans="1:34" s="88" customFormat="1" ht="15" customHeight="1">
      <c r="A38" s="154" t="s">
        <v>2353</v>
      </c>
      <c r="B38" s="150">
        <v>0</v>
      </c>
      <c r="C38" s="150">
        <v>0</v>
      </c>
      <c r="D38" s="150">
        <v>0</v>
      </c>
      <c r="E38" s="150">
        <v>0</v>
      </c>
      <c r="F38" s="150">
        <v>0</v>
      </c>
      <c r="G38" s="150">
        <v>0</v>
      </c>
      <c r="H38" s="150">
        <v>0</v>
      </c>
      <c r="I38" s="150">
        <v>0</v>
      </c>
      <c r="J38" s="150">
        <v>0</v>
      </c>
      <c r="K38" s="150">
        <v>0</v>
      </c>
      <c r="L38" s="150">
        <v>0</v>
      </c>
      <c r="M38" s="150">
        <v>0</v>
      </c>
      <c r="N38" s="150">
        <v>0</v>
      </c>
      <c r="O38" s="150">
        <v>0</v>
      </c>
      <c r="P38" s="148">
        <v>0</v>
      </c>
      <c r="Q38" s="148">
        <v>0</v>
      </c>
      <c r="R38" s="148">
        <v>0</v>
      </c>
      <c r="S38" s="148">
        <v>0</v>
      </c>
      <c r="T38" s="84">
        <v>0</v>
      </c>
      <c r="U38" s="84">
        <v>0</v>
      </c>
      <c r="V38" s="84">
        <v>0</v>
      </c>
      <c r="W38" s="84">
        <v>0</v>
      </c>
      <c r="X38" s="84">
        <v>0</v>
      </c>
      <c r="Y38" s="84">
        <v>0</v>
      </c>
      <c r="Z38" s="84">
        <v>0</v>
      </c>
      <c r="AA38" s="84">
        <v>0</v>
      </c>
      <c r="AB38" s="84">
        <v>0</v>
      </c>
      <c r="AC38" s="84">
        <v>0</v>
      </c>
      <c r="AD38" s="84">
        <v>0</v>
      </c>
      <c r="AE38" s="84">
        <v>0</v>
      </c>
      <c r="AF38" s="84">
        <v>0</v>
      </c>
      <c r="AG38" s="84">
        <v>0</v>
      </c>
      <c r="AH38" s="151"/>
    </row>
    <row r="39" spans="1:34" s="131" customFormat="1">
      <c r="A39" s="155"/>
    </row>
  </sheetData>
  <hyperlinks>
    <hyperlink ref="A1" location="Menu!E86" display="Derivativos: Operações no Brasil - Carteira de Negociação e Carteira de Não Negociação - Com Contraparte Central" xr:uid="{B51C6560-C663-4C75-89FB-14E8FE70B7E7}"/>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36CAB-9D1A-49B9-9CDA-326723FF751C}">
  <sheetPr codeName="Planilha9">
    <tabColor rgb="FF5F6062"/>
  </sheetPr>
  <dimension ref="A1:R20"/>
  <sheetViews>
    <sheetView workbookViewId="0">
      <selection sqref="A1:XFD1048576"/>
    </sheetView>
  </sheetViews>
  <sheetFormatPr defaultColWidth="8.5546875" defaultRowHeight="13.8"/>
  <cols>
    <col min="1" max="1" width="51.21875" style="56" customWidth="1"/>
    <col min="2" max="9" width="10.5546875" style="56" bestFit="1" customWidth="1"/>
    <col min="10" max="10" width="15.5546875" style="56" customWidth="1"/>
    <col min="11" max="18" width="9.21875" style="56" customWidth="1"/>
    <col min="19" max="16384" width="8.5546875" style="3"/>
  </cols>
  <sheetData>
    <row r="1" spans="1:18" ht="15.6">
      <c r="A1" s="53" t="s">
        <v>3238</v>
      </c>
      <c r="E1" s="105"/>
      <c r="I1" s="122" t="s">
        <v>2345</v>
      </c>
    </row>
    <row r="2" spans="1:18">
      <c r="A2" s="108" t="s">
        <v>3045</v>
      </c>
      <c r="B2" s="109" t="s">
        <v>2521</v>
      </c>
      <c r="C2" s="109" t="s">
        <v>2486</v>
      </c>
      <c r="D2" s="109" t="s">
        <v>2487</v>
      </c>
      <c r="E2" s="109" t="s">
        <v>2488</v>
      </c>
      <c r="F2" s="109" t="s">
        <v>2489</v>
      </c>
      <c r="G2" s="109" t="s">
        <v>2490</v>
      </c>
      <c r="H2" s="109" t="s">
        <v>2491</v>
      </c>
      <c r="I2" s="109" t="s">
        <v>2522</v>
      </c>
      <c r="J2" s="123"/>
      <c r="K2" s="111"/>
      <c r="L2" s="111"/>
      <c r="M2" s="111"/>
      <c r="N2" s="111"/>
      <c r="O2" s="111"/>
      <c r="P2" s="111"/>
      <c r="Q2" s="111"/>
      <c r="R2" s="111"/>
    </row>
    <row r="3" spans="1:18" ht="15" customHeight="1">
      <c r="A3" s="124" t="s">
        <v>2351</v>
      </c>
      <c r="B3" s="125">
        <v>219.5</v>
      </c>
      <c r="C3" s="125">
        <v>165.351743060225</v>
      </c>
      <c r="D3" s="125">
        <v>121.2</v>
      </c>
      <c r="E3" s="125">
        <v>212.91820492216419</v>
      </c>
      <c r="F3" s="125">
        <v>137.12343713750556</v>
      </c>
      <c r="G3" s="125">
        <v>166.48541894486661</v>
      </c>
      <c r="H3" s="113">
        <v>124.79205878142123</v>
      </c>
      <c r="I3" s="113">
        <v>149.85161712990438</v>
      </c>
      <c r="J3" s="126"/>
      <c r="K3" s="111"/>
      <c r="L3" s="111"/>
      <c r="M3" s="111"/>
      <c r="N3" s="111"/>
      <c r="O3" s="111"/>
      <c r="P3" s="111"/>
      <c r="Q3" s="111"/>
      <c r="R3" s="111"/>
    </row>
    <row r="4" spans="1:18">
      <c r="A4" s="124" t="s">
        <v>3239</v>
      </c>
      <c r="B4" s="125">
        <v>109</v>
      </c>
      <c r="C4" s="125">
        <v>101.969102186735</v>
      </c>
      <c r="D4" s="125">
        <v>108.6</v>
      </c>
      <c r="E4" s="125">
        <v>121.95552474617791</v>
      </c>
      <c r="F4" s="125">
        <v>86.519257715187877</v>
      </c>
      <c r="G4" s="125">
        <v>89.897865018517706</v>
      </c>
      <c r="H4" s="113">
        <v>83.627824572834442</v>
      </c>
      <c r="I4" s="113">
        <v>84.599302665335898</v>
      </c>
      <c r="J4" s="126"/>
      <c r="K4" s="111"/>
      <c r="L4" s="111"/>
      <c r="M4" s="111"/>
      <c r="N4" s="111"/>
      <c r="O4" s="111"/>
      <c r="P4" s="111"/>
      <c r="Q4" s="111"/>
      <c r="R4" s="111"/>
    </row>
    <row r="5" spans="1:18">
      <c r="A5" s="124" t="s">
        <v>3240</v>
      </c>
      <c r="B5" s="125">
        <v>16.3</v>
      </c>
      <c r="C5" s="125">
        <v>20.703640703952601</v>
      </c>
      <c r="D5" s="125">
        <v>13.1</v>
      </c>
      <c r="E5" s="125">
        <v>33.317332157253119</v>
      </c>
      <c r="F5" s="125">
        <v>49.142689947942259</v>
      </c>
      <c r="G5" s="125">
        <v>40.356670519687206</v>
      </c>
      <c r="H5" s="113">
        <v>26.529292539348237</v>
      </c>
      <c r="I5" s="113">
        <v>101.68137275751756</v>
      </c>
      <c r="J5" s="126"/>
      <c r="K5" s="111"/>
      <c r="L5" s="111"/>
      <c r="M5" s="111"/>
      <c r="N5" s="111"/>
      <c r="O5" s="111"/>
      <c r="P5" s="111"/>
      <c r="Q5" s="111"/>
      <c r="R5" s="111"/>
    </row>
    <row r="6" spans="1:18">
      <c r="A6" s="124" t="s">
        <v>3034</v>
      </c>
      <c r="B6" s="125">
        <v>149.69999999999999</v>
      </c>
      <c r="C6" s="125">
        <v>140.194051553398</v>
      </c>
      <c r="D6" s="125">
        <v>108.9</v>
      </c>
      <c r="E6" s="125">
        <v>233.86152641859928</v>
      </c>
      <c r="F6" s="125">
        <v>145.55844281203429</v>
      </c>
      <c r="G6" s="125">
        <v>110.00327271573215</v>
      </c>
      <c r="H6" s="113">
        <v>115.68061943867609</v>
      </c>
      <c r="I6" s="113">
        <v>145.15589213683631</v>
      </c>
      <c r="J6" s="126"/>
      <c r="K6" s="111"/>
      <c r="L6" s="111"/>
      <c r="M6" s="111"/>
      <c r="N6" s="111"/>
      <c r="O6" s="111"/>
      <c r="P6" s="111"/>
      <c r="Q6" s="111"/>
      <c r="R6" s="111"/>
    </row>
    <row r="7" spans="1:18">
      <c r="A7" s="124" t="s">
        <v>3241</v>
      </c>
      <c r="B7" s="125">
        <v>72.400000000000006</v>
      </c>
      <c r="C7" s="125">
        <v>62.454205126220501</v>
      </c>
      <c r="D7" s="125">
        <v>59.3</v>
      </c>
      <c r="E7" s="125">
        <v>34.142545635347389</v>
      </c>
      <c r="F7" s="125">
        <v>22.864096244308229</v>
      </c>
      <c r="G7" s="125">
        <v>19.218040290578262</v>
      </c>
      <c r="H7" s="113">
        <v>22.470187927163664</v>
      </c>
      <c r="I7" s="113">
        <v>26.733109215436926</v>
      </c>
      <c r="J7" s="126"/>
      <c r="K7" s="111"/>
      <c r="L7" s="111"/>
      <c r="M7" s="111"/>
      <c r="N7" s="111"/>
      <c r="O7" s="111"/>
      <c r="P7" s="111"/>
      <c r="Q7" s="111"/>
      <c r="R7" s="111"/>
    </row>
    <row r="8" spans="1:18" ht="17.25" customHeight="1">
      <c r="A8" s="127" t="s">
        <v>3047</v>
      </c>
      <c r="B8" s="128">
        <v>-335.7</v>
      </c>
      <c r="C8" s="128">
        <v>-315.78594726704205</v>
      </c>
      <c r="D8" s="116">
        <v>-233.3</v>
      </c>
      <c r="E8" s="116">
        <v>-353.61242954725117</v>
      </c>
      <c r="F8" s="116">
        <v>-235.54757382356581</v>
      </c>
      <c r="G8" s="116">
        <v>-231.84352289052839</v>
      </c>
      <c r="H8" s="116">
        <v>-194.88498866756026</v>
      </c>
      <c r="I8" s="116">
        <v>-358.73739210479937</v>
      </c>
      <c r="J8" s="129"/>
      <c r="K8" s="111"/>
      <c r="L8" s="111"/>
      <c r="M8" s="111"/>
      <c r="N8" s="111"/>
      <c r="O8" s="111"/>
      <c r="P8" s="111"/>
      <c r="Q8" s="111"/>
      <c r="R8" s="111"/>
    </row>
    <row r="9" spans="1:18">
      <c r="A9" s="127" t="s">
        <v>3048</v>
      </c>
      <c r="B9" s="116">
        <v>231.2</v>
      </c>
      <c r="C9" s="116">
        <v>174.886795363489</v>
      </c>
      <c r="D9" s="116">
        <v>204</v>
      </c>
      <c r="E9" s="116">
        <v>316.25713843578342</v>
      </c>
      <c r="F9" s="116">
        <v>224.80573567394345</v>
      </c>
      <c r="G9" s="116">
        <v>221.69071598427155</v>
      </c>
      <c r="H9" s="117">
        <v>193.0937775403641</v>
      </c>
      <c r="I9" s="117">
        <v>160.70221033654562</v>
      </c>
      <c r="J9" s="129"/>
      <c r="K9" s="111"/>
      <c r="L9" s="111"/>
      <c r="M9" s="111"/>
      <c r="N9" s="111"/>
      <c r="O9" s="111"/>
      <c r="P9" s="111"/>
      <c r="Q9" s="111"/>
      <c r="R9" s="111"/>
    </row>
    <row r="10" spans="1:18">
      <c r="A10" s="127" t="s">
        <v>3049</v>
      </c>
      <c r="B10" s="116">
        <v>237.5</v>
      </c>
      <c r="C10" s="116">
        <v>208.46570449209801</v>
      </c>
      <c r="D10" s="116">
        <v>327.60000000000002</v>
      </c>
      <c r="E10" s="116">
        <v>340.66785528197448</v>
      </c>
      <c r="F10" s="116">
        <v>226.88223671750399</v>
      </c>
      <c r="G10" s="116">
        <v>236.63167588214779</v>
      </c>
      <c r="H10" s="117">
        <v>227.69227123926743</v>
      </c>
      <c r="I10" s="117">
        <v>199.13038693349213</v>
      </c>
      <c r="J10" s="129"/>
      <c r="K10" s="111"/>
      <c r="L10" s="111"/>
      <c r="M10" s="111"/>
      <c r="N10" s="111"/>
      <c r="O10" s="111"/>
      <c r="P10" s="111"/>
      <c r="Q10" s="111"/>
      <c r="R10" s="111"/>
    </row>
    <row r="11" spans="1:18">
      <c r="A11" s="127" t="s">
        <v>3050</v>
      </c>
      <c r="B11" s="116">
        <v>205.9</v>
      </c>
      <c r="C11" s="116">
        <v>174.06945663476299</v>
      </c>
      <c r="D11" s="116">
        <v>213.6</v>
      </c>
      <c r="E11" s="116">
        <v>214.06899128369471</v>
      </c>
      <c r="F11" s="116">
        <v>195.88188128268067</v>
      </c>
      <c r="G11" s="116">
        <v>203.69822633402566</v>
      </c>
      <c r="H11" s="117">
        <v>175.96871050472328</v>
      </c>
      <c r="I11" s="117">
        <v>162.61108829063753</v>
      </c>
      <c r="J11" s="129"/>
      <c r="K11" s="111"/>
      <c r="L11" s="111"/>
      <c r="M11" s="111"/>
      <c r="N11" s="111"/>
      <c r="O11" s="111"/>
      <c r="P11" s="111"/>
      <c r="Q11" s="111"/>
      <c r="R11" s="111"/>
    </row>
    <row r="12" spans="1:18">
      <c r="A12" s="127" t="s">
        <v>3051</v>
      </c>
      <c r="B12" s="116">
        <v>167.9</v>
      </c>
      <c r="C12" s="116">
        <v>155.143332040698</v>
      </c>
      <c r="D12" s="116">
        <v>170.8</v>
      </c>
      <c r="E12" s="116">
        <v>152.29756604187364</v>
      </c>
      <c r="F12" s="116">
        <v>161.00630253147503</v>
      </c>
      <c r="G12" s="116">
        <v>179.06919253733162</v>
      </c>
      <c r="H12" s="117">
        <v>131.09300661047988</v>
      </c>
      <c r="I12" s="117">
        <v>138.6888378928497</v>
      </c>
      <c r="J12" s="129"/>
      <c r="K12" s="111"/>
      <c r="L12" s="111"/>
      <c r="M12" s="111"/>
      <c r="N12" s="111"/>
      <c r="O12" s="111"/>
      <c r="P12" s="111"/>
      <c r="Q12" s="111"/>
      <c r="R12" s="111"/>
    </row>
    <row r="13" spans="1:18">
      <c r="A13" s="130"/>
      <c r="B13" s="131"/>
      <c r="C13" s="131"/>
      <c r="D13" s="3"/>
      <c r="E13" s="131"/>
      <c r="F13" s="111"/>
      <c r="G13" s="111"/>
      <c r="H13" s="111"/>
      <c r="I13" s="111"/>
      <c r="J13" s="111"/>
      <c r="K13" s="111"/>
      <c r="L13" s="111"/>
      <c r="M13" s="111"/>
      <c r="N13" s="111"/>
      <c r="O13" s="111"/>
      <c r="P13" s="111"/>
      <c r="Q13" s="111"/>
      <c r="R13" s="111"/>
    </row>
    <row r="14" spans="1:18">
      <c r="A14" s="132"/>
      <c r="E14" s="58"/>
      <c r="F14" s="111"/>
      <c r="G14" s="111"/>
      <c r="H14" s="111"/>
      <c r="I14" s="111"/>
      <c r="J14" s="111"/>
      <c r="K14" s="111"/>
      <c r="L14" s="111"/>
      <c r="M14" s="111"/>
      <c r="N14" s="111"/>
      <c r="O14" s="111"/>
      <c r="P14" s="111"/>
      <c r="Q14" s="111"/>
      <c r="R14" s="111"/>
    </row>
    <row r="15" spans="1:18">
      <c r="F15" s="111"/>
      <c r="G15" s="111"/>
      <c r="H15" s="111"/>
      <c r="I15" s="111"/>
      <c r="J15" s="111"/>
      <c r="K15" s="111"/>
      <c r="L15" s="111"/>
      <c r="M15" s="111"/>
      <c r="N15" s="111"/>
      <c r="O15" s="111"/>
      <c r="P15" s="111"/>
      <c r="Q15" s="111"/>
      <c r="R15" s="111"/>
    </row>
    <row r="16" spans="1:18">
      <c r="F16" s="111"/>
      <c r="G16" s="111"/>
      <c r="H16" s="111"/>
      <c r="I16" s="111"/>
      <c r="J16" s="111"/>
      <c r="K16" s="111"/>
      <c r="L16" s="111"/>
      <c r="M16" s="111"/>
      <c r="N16" s="111"/>
      <c r="O16" s="111"/>
      <c r="P16" s="111"/>
      <c r="Q16" s="111"/>
      <c r="R16" s="111"/>
    </row>
    <row r="17" spans="6:18">
      <c r="F17" s="111"/>
      <c r="G17" s="111"/>
      <c r="H17" s="111"/>
      <c r="I17" s="111"/>
      <c r="J17" s="111"/>
      <c r="K17" s="111"/>
      <c r="L17" s="111"/>
      <c r="M17" s="111"/>
      <c r="N17" s="111"/>
      <c r="O17" s="111"/>
      <c r="P17" s="111"/>
      <c r="Q17" s="111"/>
      <c r="R17" s="111"/>
    </row>
    <row r="20" spans="6:18">
      <c r="F20" s="58"/>
      <c r="G20" s="58"/>
      <c r="H20" s="133"/>
      <c r="I20" s="133"/>
      <c r="J20" s="133"/>
    </row>
  </sheetData>
  <hyperlinks>
    <hyperlink ref="A1" location="Menu!E88" display="VaR - Itaú Unibanco Holding" xr:uid="{58829BDF-5B6C-45A4-B8E3-EA71E33F03EB}"/>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9E18D-93EF-4743-A1EF-C24038E5414B}">
  <sheetPr codeName="Plan58">
    <tabColor rgb="FF5F6062"/>
  </sheetPr>
  <dimension ref="A1:M33"/>
  <sheetViews>
    <sheetView workbookViewId="0">
      <selection sqref="A1:XFD1048576"/>
    </sheetView>
  </sheetViews>
  <sheetFormatPr defaultColWidth="20.5546875" defaultRowHeight="13.2"/>
  <cols>
    <col min="1" max="1" width="48.21875" style="56" customWidth="1"/>
    <col min="2" max="11" width="10.5546875" style="56" bestFit="1" customWidth="1"/>
    <col min="12" max="232" width="9.21875" style="56" customWidth="1"/>
    <col min="233" max="233" width="3.44140625" style="56" customWidth="1"/>
    <col min="234" max="234" width="65.5546875" style="56" customWidth="1"/>
    <col min="235" max="236" width="18.77734375" style="56" customWidth="1"/>
    <col min="237" max="237" width="18.44140625" style="56" customWidth="1"/>
    <col min="238" max="241" width="21.44140625" style="56" customWidth="1"/>
    <col min="242" max="246" width="20.5546875" style="56" customWidth="1"/>
    <col min="247" max="16384" width="20.5546875" style="56"/>
  </cols>
  <sheetData>
    <row r="1" spans="1:13" s="107" customFormat="1" ht="15.6">
      <c r="A1" s="53" t="s">
        <v>3242</v>
      </c>
      <c r="B1" s="104"/>
      <c r="C1" s="104"/>
      <c r="D1" s="104"/>
      <c r="E1" s="104"/>
      <c r="F1" s="104"/>
      <c r="G1" s="104"/>
      <c r="H1" s="104"/>
      <c r="I1" s="104"/>
      <c r="J1" s="104"/>
      <c r="K1" s="105" t="s">
        <v>2345</v>
      </c>
      <c r="L1" s="106"/>
      <c r="M1" s="106"/>
    </row>
    <row r="2" spans="1:13" s="111" customFormat="1" ht="15" customHeight="1">
      <c r="A2" s="108" t="s">
        <v>3045</v>
      </c>
      <c r="B2" s="109" t="s">
        <v>2521</v>
      </c>
      <c r="C2" s="109" t="s">
        <v>2486</v>
      </c>
      <c r="D2" s="109" t="s">
        <v>2487</v>
      </c>
      <c r="E2" s="109" t="s">
        <v>2488</v>
      </c>
      <c r="F2" s="109" t="s">
        <v>2489</v>
      </c>
      <c r="G2" s="109" t="s">
        <v>2490</v>
      </c>
      <c r="H2" s="109" t="s">
        <v>2491</v>
      </c>
      <c r="I2" s="109" t="s">
        <v>2522</v>
      </c>
      <c r="J2" s="110">
        <v>41820</v>
      </c>
      <c r="K2" s="109" t="s">
        <v>2492</v>
      </c>
      <c r="L2" s="56"/>
      <c r="M2" s="56"/>
    </row>
    <row r="3" spans="1:13" s="111" customFormat="1" ht="15" customHeight="1">
      <c r="A3" s="112" t="s">
        <v>3243</v>
      </c>
      <c r="B3" s="113">
        <v>59.7</v>
      </c>
      <c r="C3" s="113">
        <v>63.810117442584499</v>
      </c>
      <c r="D3" s="113">
        <v>22.9</v>
      </c>
      <c r="E3" s="113">
        <v>40.592654511305639</v>
      </c>
      <c r="F3" s="113">
        <v>41.443805938853323</v>
      </c>
      <c r="G3" s="113">
        <v>36.737341594170928</v>
      </c>
      <c r="H3" s="113">
        <v>16.602125621519747</v>
      </c>
      <c r="I3" s="113">
        <v>12.140200856292287</v>
      </c>
      <c r="J3" s="113">
        <v>18.559615547053635</v>
      </c>
      <c r="K3" s="113">
        <v>24.817294560480978</v>
      </c>
      <c r="L3" s="114"/>
      <c r="M3" s="114"/>
    </row>
    <row r="4" spans="1:13" s="111" customFormat="1" ht="15" customHeight="1">
      <c r="A4" s="112" t="s">
        <v>3239</v>
      </c>
      <c r="B4" s="113">
        <v>12.5</v>
      </c>
      <c r="C4" s="113">
        <v>19.987047713197502</v>
      </c>
      <c r="D4" s="113">
        <v>14</v>
      </c>
      <c r="E4" s="113">
        <v>21.341289158207701</v>
      </c>
      <c r="F4" s="113">
        <v>7.8555611027611478</v>
      </c>
      <c r="G4" s="113">
        <v>11.01124742962562</v>
      </c>
      <c r="H4" s="113">
        <v>3.600185701196811</v>
      </c>
      <c r="I4" s="113">
        <v>6.4352112874457363</v>
      </c>
      <c r="J4" s="113">
        <v>13.160204870566332</v>
      </c>
      <c r="K4" s="113">
        <v>13.854067021625994</v>
      </c>
      <c r="L4" s="114"/>
      <c r="M4" s="114"/>
    </row>
    <row r="5" spans="1:13" s="111" customFormat="1" ht="15" customHeight="1">
      <c r="A5" s="112" t="s">
        <v>3240</v>
      </c>
      <c r="B5" s="113">
        <v>16.600000000000001</v>
      </c>
      <c r="C5" s="113">
        <v>15.163350896677599</v>
      </c>
      <c r="D5" s="113">
        <v>12.9</v>
      </c>
      <c r="E5" s="113">
        <v>16.832898970398958</v>
      </c>
      <c r="F5" s="113">
        <v>14.828802708730638</v>
      </c>
      <c r="G5" s="113">
        <v>35.298796576759017</v>
      </c>
      <c r="H5" s="113">
        <v>10.741051498890734</v>
      </c>
      <c r="I5" s="113">
        <v>11.186597114895616</v>
      </c>
      <c r="J5" s="113">
        <v>4.8101151478766839</v>
      </c>
      <c r="K5" s="113">
        <v>14.4618827650892</v>
      </c>
      <c r="L5" s="114"/>
      <c r="M5" s="114"/>
    </row>
    <row r="6" spans="1:13" s="111" customFormat="1" ht="15" customHeight="1">
      <c r="A6" s="112" t="s">
        <v>3034</v>
      </c>
      <c r="B6" s="113">
        <v>7.5</v>
      </c>
      <c r="C6" s="113">
        <v>3.73604591197277</v>
      </c>
      <c r="D6" s="113">
        <v>7.7</v>
      </c>
      <c r="E6" s="113">
        <v>13.515935947601648</v>
      </c>
      <c r="F6" s="113">
        <v>9.5747348170361519</v>
      </c>
      <c r="G6" s="113">
        <v>7.3598505506419665</v>
      </c>
      <c r="H6" s="113">
        <v>8.0504882731869927</v>
      </c>
      <c r="I6" s="113">
        <v>18.300463122896698</v>
      </c>
      <c r="J6" s="113">
        <v>14.267480555414489</v>
      </c>
      <c r="K6" s="113">
        <v>10.184752923303982</v>
      </c>
      <c r="L6" s="114"/>
      <c r="M6" s="114"/>
    </row>
    <row r="7" spans="1:13" s="111" customFormat="1" ht="15" customHeight="1">
      <c r="A7" s="112" t="s">
        <v>3241</v>
      </c>
      <c r="B7" s="113">
        <v>14.4</v>
      </c>
      <c r="C7" s="113">
        <v>8.3768408853080594</v>
      </c>
      <c r="D7" s="113">
        <v>6.6</v>
      </c>
      <c r="E7" s="113">
        <v>8.6111697075666349</v>
      </c>
      <c r="F7" s="113">
        <v>5.5037739132878052</v>
      </c>
      <c r="G7" s="113">
        <v>5.8193281863024922</v>
      </c>
      <c r="H7" s="113">
        <v>4.3468957852178924</v>
      </c>
      <c r="I7" s="113">
        <v>17.135786656705953</v>
      </c>
      <c r="J7" s="113">
        <v>4.5328806978471468</v>
      </c>
      <c r="K7" s="113">
        <v>2.1527051945837066</v>
      </c>
      <c r="L7" s="114"/>
      <c r="M7" s="114"/>
    </row>
    <row r="8" spans="1:13" s="111" customFormat="1" ht="15" customHeight="1">
      <c r="A8" s="115" t="s">
        <v>3047</v>
      </c>
      <c r="B8" s="116">
        <v>-62.2</v>
      </c>
      <c r="C8" s="116">
        <v>-65.427002558563416</v>
      </c>
      <c r="D8" s="116">
        <v>-43.2</v>
      </c>
      <c r="E8" s="116">
        <v>-63.914051822330777</v>
      </c>
      <c r="F8" s="116">
        <v>-41.275146723160731</v>
      </c>
      <c r="G8" s="116">
        <v>-68.954535742395493</v>
      </c>
      <c r="H8" s="116">
        <v>-26.434651930611249</v>
      </c>
      <c r="I8" s="116">
        <v>-41.999659038236302</v>
      </c>
      <c r="J8" s="116">
        <v>-38.180596818758289</v>
      </c>
      <c r="K8" s="116">
        <v>-37.466302465083857</v>
      </c>
      <c r="L8" s="114"/>
      <c r="M8" s="114"/>
    </row>
    <row r="9" spans="1:13" s="111" customFormat="1" ht="15" customHeight="1">
      <c r="A9" s="115" t="s">
        <v>3048</v>
      </c>
      <c r="B9" s="117">
        <v>48.5</v>
      </c>
      <c r="C9" s="117">
        <v>45.646400291177002</v>
      </c>
      <c r="D9" s="117">
        <v>20.8</v>
      </c>
      <c r="E9" s="117">
        <v>36.9798964727498</v>
      </c>
      <c r="F9" s="117">
        <v>37.931531757508338</v>
      </c>
      <c r="G9" s="117">
        <v>27.272028595104544</v>
      </c>
      <c r="H9" s="117">
        <v>16.906094949400927</v>
      </c>
      <c r="I9" s="117">
        <v>23.198599999999999</v>
      </c>
      <c r="J9" s="117">
        <v>17.149699999999999</v>
      </c>
      <c r="K9" s="117">
        <v>28.0044</v>
      </c>
      <c r="L9" s="114"/>
      <c r="M9" s="114"/>
    </row>
    <row r="10" spans="1:13" s="111" customFormat="1" ht="15" customHeight="1">
      <c r="A10" s="115" t="s">
        <v>3049</v>
      </c>
      <c r="B10" s="117">
        <v>57.4</v>
      </c>
      <c r="C10" s="117">
        <v>54.502462731601803</v>
      </c>
      <c r="D10" s="117">
        <v>42.3</v>
      </c>
      <c r="E10" s="117">
        <v>49.383047277488529</v>
      </c>
      <c r="F10" s="117">
        <v>39.420166404295571</v>
      </c>
      <c r="G10" s="117">
        <v>31.563418118370016</v>
      </c>
      <c r="H10" s="117">
        <v>53.036851219348975</v>
      </c>
      <c r="I10" s="117">
        <v>40.95188141879791</v>
      </c>
      <c r="J10" s="117">
        <v>41.910599999999995</v>
      </c>
      <c r="K10" s="117">
        <v>54.322300000000006</v>
      </c>
      <c r="L10" s="114"/>
      <c r="M10" s="114"/>
    </row>
    <row r="11" spans="1:13" s="111" customFormat="1" ht="15" customHeight="1">
      <c r="A11" s="115" t="s">
        <v>3050</v>
      </c>
      <c r="B11" s="117">
        <v>32.5</v>
      </c>
      <c r="C11" s="117">
        <v>35.532885626695197</v>
      </c>
      <c r="D11" s="117">
        <v>23.7</v>
      </c>
      <c r="E11" s="117">
        <v>28.75674763785883</v>
      </c>
      <c r="F11" s="117">
        <v>23.008379390898117</v>
      </c>
      <c r="G11" s="117">
        <v>18.654308722027878</v>
      </c>
      <c r="H11" s="117">
        <v>22.135835206667746</v>
      </c>
      <c r="I11" s="117">
        <v>24.97100311713163</v>
      </c>
      <c r="J11" s="117">
        <v>28.025249180327869</v>
      </c>
      <c r="K11" s="117">
        <v>27.55217833333333</v>
      </c>
      <c r="L11" s="114"/>
      <c r="M11" s="114"/>
    </row>
    <row r="12" spans="1:13" s="111" customFormat="1" ht="15" customHeight="1">
      <c r="A12" s="115" t="s">
        <v>3051</v>
      </c>
      <c r="B12" s="117">
        <v>13.9</v>
      </c>
      <c r="C12" s="117">
        <v>17.6645973818869</v>
      </c>
      <c r="D12" s="117">
        <v>10.6</v>
      </c>
      <c r="E12" s="117">
        <v>13.033596386950901</v>
      </c>
      <c r="F12" s="117">
        <v>13.300080189201992</v>
      </c>
      <c r="G12" s="117">
        <v>10.871811104278706</v>
      </c>
      <c r="H12" s="117">
        <v>13.086055072317352</v>
      </c>
      <c r="I12" s="117">
        <v>14.471868777991409</v>
      </c>
      <c r="J12" s="117">
        <v>17.149699999999999</v>
      </c>
      <c r="K12" s="117">
        <v>16.968599999999999</v>
      </c>
      <c r="L12" s="114"/>
      <c r="M12" s="114"/>
    </row>
    <row r="13" spans="1:13" s="111" customFormat="1" ht="13.8">
      <c r="A13" s="118"/>
      <c r="B13" s="118"/>
      <c r="C13" s="118"/>
      <c r="D13" s="118"/>
      <c r="E13" s="118"/>
      <c r="F13" s="118"/>
      <c r="G13" s="118"/>
      <c r="H13" s="118"/>
      <c r="I13" s="118"/>
      <c r="J13" s="118"/>
      <c r="K13" s="118"/>
      <c r="L13" s="56"/>
      <c r="M13" s="56"/>
    </row>
    <row r="14" spans="1:13" s="111" customFormat="1" ht="14.4">
      <c r="A14" s="118"/>
      <c r="B14" s="119"/>
      <c r="C14" s="119"/>
      <c r="D14" s="120"/>
      <c r="E14" s="120"/>
      <c r="F14" s="120"/>
      <c r="G14" s="120"/>
      <c r="H14" s="120"/>
      <c r="I14" s="120"/>
      <c r="J14" s="120"/>
      <c r="K14" s="120"/>
      <c r="L14" s="56"/>
      <c r="M14" s="56"/>
    </row>
    <row r="15" spans="1:13" s="111" customFormat="1" ht="15" customHeight="1">
      <c r="A15" s="121"/>
      <c r="B15" s="120"/>
      <c r="C15" s="120"/>
      <c r="D15" s="120"/>
      <c r="E15" s="120"/>
      <c r="F15" s="120"/>
      <c r="G15" s="120"/>
      <c r="H15" s="120"/>
      <c r="I15" s="120"/>
      <c r="J15" s="120"/>
      <c r="L15" s="56"/>
      <c r="M15" s="56"/>
    </row>
    <row r="19" spans="12:13" s="107" customFormat="1" ht="15" customHeight="1">
      <c r="L19" s="56"/>
      <c r="M19" s="56"/>
    </row>
    <row r="20" spans="12:13" s="111" customFormat="1" ht="15" customHeight="1">
      <c r="L20" s="56"/>
      <c r="M20" s="56"/>
    </row>
    <row r="21" spans="12:13" s="111" customFormat="1" ht="15" customHeight="1">
      <c r="L21" s="56"/>
      <c r="M21" s="56"/>
    </row>
    <row r="22" spans="12:13" s="111" customFormat="1" ht="15" customHeight="1">
      <c r="L22" s="56"/>
      <c r="M22" s="56"/>
    </row>
    <row r="23" spans="12:13" s="111" customFormat="1" ht="15" customHeight="1">
      <c r="L23" s="56"/>
      <c r="M23" s="56"/>
    </row>
    <row r="24" spans="12:13" s="111" customFormat="1" ht="15" customHeight="1">
      <c r="L24" s="56"/>
      <c r="M24" s="56"/>
    </row>
    <row r="25" spans="12:13" s="111" customFormat="1" ht="15" customHeight="1">
      <c r="L25" s="56"/>
      <c r="M25" s="56"/>
    </row>
    <row r="26" spans="12:13" s="111" customFormat="1" ht="15" customHeight="1">
      <c r="L26" s="56"/>
      <c r="M26" s="56"/>
    </row>
    <row r="27" spans="12:13" s="111" customFormat="1" ht="15" customHeight="1">
      <c r="L27" s="56"/>
      <c r="M27" s="56"/>
    </row>
    <row r="28" spans="12:13" s="111" customFormat="1" ht="15" customHeight="1">
      <c r="L28" s="56"/>
      <c r="M28" s="56"/>
    </row>
    <row r="29" spans="12:13" s="111" customFormat="1" ht="15" customHeight="1">
      <c r="L29" s="56"/>
      <c r="M29" s="56"/>
    </row>
    <row r="30" spans="12:13" s="111" customFormat="1" ht="15" customHeight="1">
      <c r="L30" s="56"/>
      <c r="M30" s="56"/>
    </row>
    <row r="31" spans="12:13" s="111" customFormat="1" ht="13.8">
      <c r="L31" s="56"/>
      <c r="M31" s="56"/>
    </row>
    <row r="32" spans="12:13" s="111" customFormat="1" ht="13.8">
      <c r="L32" s="56"/>
      <c r="M32" s="56"/>
    </row>
    <row r="33" spans="12:13" s="111" customFormat="1" ht="15" customHeight="1">
      <c r="L33" s="56"/>
      <c r="M33" s="56"/>
    </row>
  </sheetData>
  <hyperlinks>
    <hyperlink ref="A1" location="Menu!E90" display="VaR - Itaú Unibanco - Carteira de Negociação" xr:uid="{1E76BABA-B220-4478-A6C9-BF054632530E}"/>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03D23-7658-4C6D-957C-C05CAABE34F1}">
  <sheetPr codeName="Plan56">
    <tabColor rgb="FF5F6062"/>
  </sheetPr>
  <dimension ref="A1:BW16"/>
  <sheetViews>
    <sheetView workbookViewId="0">
      <selection sqref="A1:XFD1048576"/>
    </sheetView>
  </sheetViews>
  <sheetFormatPr defaultColWidth="9.21875" defaultRowHeight="13.2"/>
  <cols>
    <col min="1" max="1" width="3.44140625" style="58" customWidth="1"/>
    <col min="2" max="2" width="40.44140625" style="58" customWidth="1"/>
    <col min="3" max="3" width="9.77734375" style="58" bestFit="1" customWidth="1"/>
    <col min="4" max="4" width="8.44140625" style="58" bestFit="1" customWidth="1"/>
    <col min="5" max="5" width="5.44140625" style="58" bestFit="1" customWidth="1"/>
    <col min="6" max="6" width="9.77734375" style="58" bestFit="1" customWidth="1"/>
    <col min="7" max="7" width="8.44140625" style="58" bestFit="1" customWidth="1"/>
    <col min="8" max="8" width="5.44140625" style="58" bestFit="1" customWidth="1"/>
    <col min="9" max="9" width="9.77734375" style="58" bestFit="1" customWidth="1"/>
    <col min="10" max="10" width="8.44140625" style="58" bestFit="1" customWidth="1"/>
    <col min="11" max="11" width="5.44140625" style="58" bestFit="1" customWidth="1"/>
    <col min="12" max="12" width="9.77734375" style="58" bestFit="1" customWidth="1"/>
    <col min="13" max="13" width="8.44140625" style="58" bestFit="1" customWidth="1"/>
    <col min="14" max="14" width="5.44140625" style="58" bestFit="1" customWidth="1"/>
    <col min="15" max="15" width="9.77734375" style="58" bestFit="1" customWidth="1"/>
    <col min="16" max="16" width="8.44140625" style="58" bestFit="1" customWidth="1"/>
    <col min="17" max="17" width="5.44140625" style="58" bestFit="1" customWidth="1"/>
    <col min="18" max="18" width="9.77734375" style="58" bestFit="1" customWidth="1"/>
    <col min="19" max="19" width="8.44140625" style="58" bestFit="1" customWidth="1"/>
    <col min="20" max="20" width="5.44140625" style="58" bestFit="1" customWidth="1"/>
    <col min="21" max="21" width="9.77734375" style="58" bestFit="1" customWidth="1"/>
    <col min="22" max="22" width="8.44140625" style="58" bestFit="1" customWidth="1"/>
    <col min="23" max="23" width="5.44140625" style="58" bestFit="1" customWidth="1"/>
    <col min="24" max="24" width="9.77734375" style="58" bestFit="1" customWidth="1"/>
    <col min="25" max="25" width="8.44140625" style="58" bestFit="1" customWidth="1"/>
    <col min="26" max="26" width="5.44140625" style="58" bestFit="1" customWidth="1"/>
    <col min="27" max="27" width="9.77734375" style="58" bestFit="1" customWidth="1"/>
    <col min="28" max="28" width="8.44140625" style="58" bestFit="1" customWidth="1"/>
    <col min="29" max="29" width="5.44140625" style="58" bestFit="1" customWidth="1"/>
    <col min="30" max="30" width="9.77734375" style="58" bestFit="1" customWidth="1"/>
    <col min="31" max="31" width="8.44140625" style="58" bestFit="1" customWidth="1"/>
    <col min="32" max="32" width="5.44140625" style="58" bestFit="1" customWidth="1"/>
    <col min="33" max="33" width="9.77734375" style="58" bestFit="1" customWidth="1"/>
    <col min="34" max="34" width="8.44140625" style="58" bestFit="1" customWidth="1"/>
    <col min="35" max="35" width="5.44140625" style="58" bestFit="1" customWidth="1"/>
    <col min="36" max="36" width="9.77734375" style="58" bestFit="1" customWidth="1"/>
    <col min="37" max="37" width="8.44140625" style="58" bestFit="1" customWidth="1"/>
    <col min="38" max="38" width="5.44140625" style="58" bestFit="1" customWidth="1"/>
    <col min="39" max="39" width="9.77734375" style="58" bestFit="1" customWidth="1"/>
    <col min="40" max="40" width="8.44140625" style="58" bestFit="1" customWidth="1"/>
    <col min="41" max="41" width="5.44140625" style="58" bestFit="1" customWidth="1"/>
    <col min="42" max="42" width="9.77734375" style="58" bestFit="1" customWidth="1"/>
    <col min="43" max="43" width="8.44140625" style="58" bestFit="1" customWidth="1"/>
    <col min="44" max="44" width="5.44140625" style="58" bestFit="1" customWidth="1"/>
    <col min="45" max="45" width="9.77734375" style="58" bestFit="1" customWidth="1"/>
    <col min="46" max="46" width="8.44140625" style="58" bestFit="1" customWidth="1"/>
    <col min="47" max="47" width="5.44140625" style="58" bestFit="1" customWidth="1"/>
    <col min="48" max="48" width="9.77734375" style="58" bestFit="1" customWidth="1"/>
    <col min="49" max="49" width="8.44140625" style="58" bestFit="1" customWidth="1"/>
    <col min="50" max="50" width="5.44140625" style="58" bestFit="1" customWidth="1"/>
    <col min="51" max="51" width="9.77734375" style="58" bestFit="1" customWidth="1"/>
    <col min="52" max="52" width="8.44140625" style="58" bestFit="1" customWidth="1"/>
    <col min="53" max="53" width="5.44140625" style="58" bestFit="1" customWidth="1"/>
    <col min="54" max="54" width="9.77734375" style="58" bestFit="1" customWidth="1"/>
    <col min="55" max="55" width="8.44140625" style="58" bestFit="1" customWidth="1"/>
    <col min="56" max="56" width="5.44140625" style="58" bestFit="1" customWidth="1"/>
    <col min="57" max="57" width="9.77734375" style="58" bestFit="1" customWidth="1"/>
    <col min="58" max="58" width="8.44140625" style="58" bestFit="1" customWidth="1"/>
    <col min="59" max="59" width="5.44140625" style="58" bestFit="1" customWidth="1"/>
    <col min="60" max="60" width="9.77734375" style="58" bestFit="1" customWidth="1"/>
    <col min="61" max="61" width="8.44140625" style="58" bestFit="1" customWidth="1"/>
    <col min="62" max="62" width="5.44140625" style="58" bestFit="1" customWidth="1"/>
    <col min="63" max="63" width="9.77734375" style="58" bestFit="1" customWidth="1"/>
    <col min="64" max="64" width="8.44140625" style="58" bestFit="1" customWidth="1"/>
    <col min="65" max="65" width="5.44140625" style="58" bestFit="1" customWidth="1"/>
    <col min="66" max="66" width="9.77734375" style="58" bestFit="1" customWidth="1"/>
    <col min="67" max="67" width="8.44140625" style="58" bestFit="1" customWidth="1"/>
    <col min="68" max="68" width="5.44140625" style="58" bestFit="1" customWidth="1"/>
    <col min="69" max="69" width="9.77734375" style="58" bestFit="1" customWidth="1"/>
    <col min="70" max="70" width="8.44140625" style="58" bestFit="1" customWidth="1"/>
    <col min="71" max="71" width="5.44140625" style="58" bestFit="1" customWidth="1"/>
    <col min="72" max="72" width="9.77734375" style="58" bestFit="1" customWidth="1"/>
    <col min="73" max="73" width="8.44140625" style="58" bestFit="1" customWidth="1"/>
    <col min="74" max="74" width="5.44140625" style="58" bestFit="1" customWidth="1"/>
    <col min="75" max="75" width="10.5546875" style="58" customWidth="1"/>
    <col min="76" max="16384" width="9.21875" style="58"/>
  </cols>
  <sheetData>
    <row r="1" spans="1:75" ht="15.6">
      <c r="A1" s="53" t="s">
        <v>3244</v>
      </c>
      <c r="B1" s="54"/>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55"/>
      <c r="AX1" s="55"/>
      <c r="AY1" s="55"/>
      <c r="AZ1" s="55"/>
      <c r="BA1" s="55"/>
      <c r="BB1" s="55"/>
      <c r="BC1" s="55"/>
      <c r="BD1" s="55"/>
      <c r="BE1" s="55"/>
      <c r="BF1" s="55"/>
      <c r="BG1" s="55"/>
      <c r="BH1" s="55"/>
      <c r="BI1" s="55"/>
      <c r="BJ1" s="55"/>
      <c r="BK1" s="55"/>
      <c r="BL1" s="55"/>
      <c r="BM1" s="55"/>
      <c r="BN1" s="55"/>
      <c r="BO1" s="55"/>
      <c r="BP1" s="55"/>
      <c r="BQ1" s="55"/>
      <c r="BR1" s="55"/>
      <c r="BS1" s="55"/>
      <c r="BT1" s="56"/>
      <c r="BU1" s="56"/>
      <c r="BV1" s="57" t="s">
        <v>2345</v>
      </c>
    </row>
    <row r="2" spans="1:75" s="63" customFormat="1" ht="15.6">
      <c r="A2" s="55"/>
      <c r="B2" s="55"/>
      <c r="C2" s="59" t="s">
        <v>2475</v>
      </c>
      <c r="D2" s="60"/>
      <c r="E2" s="60"/>
      <c r="F2" s="61"/>
      <c r="G2" s="59"/>
      <c r="H2" s="60"/>
      <c r="I2" s="60"/>
      <c r="J2" s="61"/>
      <c r="K2" s="59"/>
      <c r="L2" s="60"/>
      <c r="M2" s="60"/>
      <c r="N2" s="61"/>
      <c r="O2" s="59"/>
      <c r="P2" s="60"/>
      <c r="Q2" s="60"/>
      <c r="R2" s="61"/>
      <c r="S2" s="59"/>
      <c r="T2" s="60"/>
      <c r="U2" s="60"/>
      <c r="V2" s="61"/>
      <c r="W2" s="59"/>
      <c r="X2" s="60"/>
      <c r="Y2" s="60"/>
      <c r="Z2" s="61"/>
      <c r="AA2" s="59"/>
      <c r="AB2" s="60"/>
      <c r="AC2" s="60"/>
      <c r="AD2" s="61"/>
      <c r="AE2" s="59"/>
      <c r="AF2" s="60"/>
      <c r="AG2" s="60"/>
      <c r="AH2" s="61"/>
      <c r="AI2" s="59"/>
      <c r="AJ2" s="60"/>
      <c r="AK2" s="60"/>
      <c r="AL2" s="61"/>
      <c r="AM2" s="59"/>
      <c r="AN2" s="60"/>
      <c r="AO2" s="60"/>
      <c r="AP2" s="61"/>
      <c r="AQ2" s="59"/>
      <c r="AR2" s="60"/>
      <c r="AS2" s="60"/>
      <c r="AT2" s="61"/>
      <c r="AU2" s="59"/>
      <c r="AV2" s="60"/>
      <c r="AW2" s="60"/>
      <c r="AX2" s="61"/>
      <c r="AY2" s="59"/>
      <c r="AZ2" s="60"/>
      <c r="BA2" s="60"/>
      <c r="BB2" s="61"/>
      <c r="BC2" s="59"/>
      <c r="BD2" s="60"/>
      <c r="BE2" s="60"/>
      <c r="BF2" s="61"/>
      <c r="BG2" s="59"/>
      <c r="BH2" s="60"/>
      <c r="BI2" s="60"/>
      <c r="BJ2" s="61"/>
      <c r="BK2" s="59" t="s">
        <v>2625</v>
      </c>
      <c r="BL2" s="60"/>
      <c r="BM2" s="60"/>
      <c r="BN2" s="61"/>
      <c r="BO2" s="62"/>
      <c r="BP2" s="62"/>
      <c r="BQ2" s="59"/>
      <c r="BR2" s="60"/>
      <c r="BS2" s="60"/>
      <c r="BT2" s="61"/>
      <c r="BU2" s="60"/>
      <c r="BV2" s="60"/>
      <c r="BW2" s="58"/>
    </row>
    <row r="3" spans="1:75" s="70" customFormat="1" ht="13.8">
      <c r="A3" s="64"/>
      <c r="B3" s="64"/>
      <c r="C3" s="65" t="s">
        <v>2481</v>
      </c>
      <c r="D3" s="66"/>
      <c r="E3" s="66"/>
      <c r="F3" s="65" t="s">
        <v>2482</v>
      </c>
      <c r="G3" s="67"/>
      <c r="H3" s="68"/>
      <c r="I3" s="65" t="s">
        <v>2483</v>
      </c>
      <c r="J3" s="67"/>
      <c r="K3" s="68"/>
      <c r="L3" s="65" t="s">
        <v>2484</v>
      </c>
      <c r="M3" s="67"/>
      <c r="N3" s="68"/>
      <c r="O3" s="65" t="s">
        <v>2521</v>
      </c>
      <c r="P3" s="67"/>
      <c r="Q3" s="68"/>
      <c r="R3" s="65" t="s">
        <v>2486</v>
      </c>
      <c r="S3" s="67"/>
      <c r="T3" s="68"/>
      <c r="U3" s="65" t="s">
        <v>2487</v>
      </c>
      <c r="V3" s="67"/>
      <c r="W3" s="68"/>
      <c r="X3" s="65" t="s">
        <v>2488</v>
      </c>
      <c r="Y3" s="67"/>
      <c r="Z3" s="68"/>
      <c r="AA3" s="65" t="s">
        <v>2489</v>
      </c>
      <c r="AB3" s="67"/>
      <c r="AC3" s="68"/>
      <c r="AD3" s="65" t="s">
        <v>2490</v>
      </c>
      <c r="AE3" s="67"/>
      <c r="AF3" s="68"/>
      <c r="AG3" s="65" t="s">
        <v>2481</v>
      </c>
      <c r="AH3" s="67"/>
      <c r="AI3" s="68"/>
      <c r="AJ3" s="65" t="s">
        <v>2482</v>
      </c>
      <c r="AK3" s="67"/>
      <c r="AL3" s="68"/>
      <c r="AM3" s="65" t="s">
        <v>2483</v>
      </c>
      <c r="AN3" s="67"/>
      <c r="AO3" s="68"/>
      <c r="AP3" s="65" t="s">
        <v>2484</v>
      </c>
      <c r="AQ3" s="67"/>
      <c r="AR3" s="68"/>
      <c r="AS3" s="65" t="s">
        <v>2521</v>
      </c>
      <c r="AT3" s="67"/>
      <c r="AU3" s="68"/>
      <c r="AV3" s="65" t="s">
        <v>2486</v>
      </c>
      <c r="AW3" s="67"/>
      <c r="AX3" s="68"/>
      <c r="AY3" s="65" t="s">
        <v>2487</v>
      </c>
      <c r="AZ3" s="67"/>
      <c r="BA3" s="68"/>
      <c r="BB3" s="65" t="s">
        <v>2488</v>
      </c>
      <c r="BC3" s="67"/>
      <c r="BD3" s="68"/>
      <c r="BE3" s="65" t="s">
        <v>2489</v>
      </c>
      <c r="BF3" s="67"/>
      <c r="BG3" s="68"/>
      <c r="BH3" s="65" t="s">
        <v>2490</v>
      </c>
      <c r="BI3" s="67"/>
      <c r="BJ3" s="68"/>
      <c r="BK3" s="65" t="s">
        <v>2491</v>
      </c>
      <c r="BL3" s="67"/>
      <c r="BM3" s="68"/>
      <c r="BN3" s="65" t="s">
        <v>2522</v>
      </c>
      <c r="BO3" s="67"/>
      <c r="BP3" s="68"/>
      <c r="BQ3" s="65" t="s">
        <v>2523</v>
      </c>
      <c r="BR3" s="67"/>
      <c r="BS3" s="68"/>
      <c r="BT3" s="65" t="s">
        <v>3245</v>
      </c>
      <c r="BU3" s="67"/>
      <c r="BV3" s="68"/>
      <c r="BW3" s="69"/>
    </row>
    <row r="4" spans="1:75" s="79" customFormat="1" ht="15" customHeight="1">
      <c r="A4" s="71" t="s">
        <v>3246</v>
      </c>
      <c r="B4" s="72"/>
      <c r="C4" s="73" t="s">
        <v>3247</v>
      </c>
      <c r="D4" s="74" t="s">
        <v>156</v>
      </c>
      <c r="E4" s="75" t="s">
        <v>2808</v>
      </c>
      <c r="F4" s="73" t="s">
        <v>3247</v>
      </c>
      <c r="G4" s="74" t="s">
        <v>156</v>
      </c>
      <c r="H4" s="75" t="s">
        <v>2808</v>
      </c>
      <c r="I4" s="73" t="s">
        <v>3247</v>
      </c>
      <c r="J4" s="74" t="s">
        <v>156</v>
      </c>
      <c r="K4" s="75" t="s">
        <v>2808</v>
      </c>
      <c r="L4" s="76" t="s">
        <v>3247</v>
      </c>
      <c r="M4" s="77" t="s">
        <v>156</v>
      </c>
      <c r="N4" s="78" t="s">
        <v>2808</v>
      </c>
      <c r="O4" s="76" t="s">
        <v>3247</v>
      </c>
      <c r="P4" s="77" t="s">
        <v>156</v>
      </c>
      <c r="Q4" s="78" t="s">
        <v>2808</v>
      </c>
      <c r="R4" s="76" t="s">
        <v>3247</v>
      </c>
      <c r="S4" s="77" t="s">
        <v>156</v>
      </c>
      <c r="T4" s="78" t="s">
        <v>2808</v>
      </c>
      <c r="U4" s="76" t="s">
        <v>3247</v>
      </c>
      <c r="V4" s="77" t="s">
        <v>156</v>
      </c>
      <c r="W4" s="78" t="s">
        <v>2808</v>
      </c>
      <c r="X4" s="76" t="s">
        <v>3247</v>
      </c>
      <c r="Y4" s="77" t="s">
        <v>156</v>
      </c>
      <c r="Z4" s="78" t="s">
        <v>2808</v>
      </c>
      <c r="AA4" s="76" t="s">
        <v>3247</v>
      </c>
      <c r="AB4" s="77" t="s">
        <v>156</v>
      </c>
      <c r="AC4" s="78" t="s">
        <v>2808</v>
      </c>
      <c r="AD4" s="76" t="s">
        <v>3247</v>
      </c>
      <c r="AE4" s="77" t="s">
        <v>156</v>
      </c>
      <c r="AF4" s="78" t="s">
        <v>2808</v>
      </c>
      <c r="AG4" s="73" t="s">
        <v>3247</v>
      </c>
      <c r="AH4" s="74" t="s">
        <v>156</v>
      </c>
      <c r="AI4" s="75" t="s">
        <v>2808</v>
      </c>
      <c r="AJ4" s="73" t="s">
        <v>3247</v>
      </c>
      <c r="AK4" s="74" t="s">
        <v>156</v>
      </c>
      <c r="AL4" s="75" t="s">
        <v>2808</v>
      </c>
      <c r="AM4" s="73" t="s">
        <v>3247</v>
      </c>
      <c r="AN4" s="74" t="s">
        <v>156</v>
      </c>
      <c r="AO4" s="75" t="s">
        <v>2808</v>
      </c>
      <c r="AP4" s="76" t="s">
        <v>3247</v>
      </c>
      <c r="AQ4" s="77" t="s">
        <v>156</v>
      </c>
      <c r="AR4" s="78" t="s">
        <v>2808</v>
      </c>
      <c r="AS4" s="76" t="s">
        <v>3247</v>
      </c>
      <c r="AT4" s="77" t="s">
        <v>156</v>
      </c>
      <c r="AU4" s="78" t="s">
        <v>2808</v>
      </c>
      <c r="AV4" s="76" t="s">
        <v>3247</v>
      </c>
      <c r="AW4" s="77" t="s">
        <v>156</v>
      </c>
      <c r="AX4" s="78" t="s">
        <v>2808</v>
      </c>
      <c r="AY4" s="76" t="s">
        <v>3247</v>
      </c>
      <c r="AZ4" s="77" t="s">
        <v>156</v>
      </c>
      <c r="BA4" s="78" t="s">
        <v>2808</v>
      </c>
      <c r="BB4" s="76" t="s">
        <v>3247</v>
      </c>
      <c r="BC4" s="77" t="s">
        <v>156</v>
      </c>
      <c r="BD4" s="78" t="s">
        <v>2808</v>
      </c>
      <c r="BE4" s="76" t="s">
        <v>3247</v>
      </c>
      <c r="BF4" s="77" t="s">
        <v>156</v>
      </c>
      <c r="BG4" s="78" t="s">
        <v>2808</v>
      </c>
      <c r="BH4" s="76" t="s">
        <v>3247</v>
      </c>
      <c r="BI4" s="77" t="s">
        <v>156</v>
      </c>
      <c r="BJ4" s="78" t="s">
        <v>2808</v>
      </c>
      <c r="BK4" s="76" t="s">
        <v>3247</v>
      </c>
      <c r="BL4" s="77" t="s">
        <v>156</v>
      </c>
      <c r="BM4" s="78" t="s">
        <v>2808</v>
      </c>
      <c r="BN4" s="76" t="s">
        <v>3247</v>
      </c>
      <c r="BO4" s="77" t="s">
        <v>156</v>
      </c>
      <c r="BP4" s="78" t="s">
        <v>2808</v>
      </c>
      <c r="BQ4" s="76" t="s">
        <v>3247</v>
      </c>
      <c r="BR4" s="77" t="s">
        <v>156</v>
      </c>
      <c r="BS4" s="78" t="s">
        <v>2808</v>
      </c>
      <c r="BT4" s="76" t="s">
        <v>3247</v>
      </c>
      <c r="BU4" s="77" t="s">
        <v>156</v>
      </c>
      <c r="BV4" s="78" t="s">
        <v>2808</v>
      </c>
      <c r="BW4" s="69"/>
    </row>
    <row r="5" spans="1:75" s="85" customFormat="1" ht="15" customHeight="1">
      <c r="A5" s="80" t="s">
        <v>247</v>
      </c>
      <c r="B5" s="81"/>
      <c r="C5" s="82">
        <v>200618</v>
      </c>
      <c r="D5" s="82">
        <v>354581</v>
      </c>
      <c r="E5" s="83">
        <v>0.58414936310139631</v>
      </c>
      <c r="F5" s="82">
        <v>196449.076</v>
      </c>
      <c r="G5" s="82">
        <v>327041</v>
      </c>
      <c r="H5" s="83">
        <v>0.54957484707938431</v>
      </c>
      <c r="I5" s="82">
        <v>202716.0647136</v>
      </c>
      <c r="J5" s="82">
        <v>331558.06471359998</v>
      </c>
      <c r="K5" s="83">
        <v>0.53709003221420626</v>
      </c>
      <c r="L5" s="82">
        <v>207384</v>
      </c>
      <c r="M5" s="82">
        <v>311260</v>
      </c>
      <c r="N5" s="83">
        <v>0.51200142122093406</v>
      </c>
      <c r="O5" s="82">
        <v>198764</v>
      </c>
      <c r="P5" s="82">
        <v>311712</v>
      </c>
      <c r="Q5" s="83">
        <v>0.51801344423302231</v>
      </c>
      <c r="R5" s="82">
        <v>183215</v>
      </c>
      <c r="S5" s="82">
        <v>271475</v>
      </c>
      <c r="T5" s="83">
        <v>0.49016067556319504</v>
      </c>
      <c r="U5" s="82">
        <v>195103</v>
      </c>
      <c r="V5" s="82">
        <v>298320</v>
      </c>
      <c r="W5" s="83">
        <v>0.5</v>
      </c>
      <c r="X5" s="82">
        <v>194401</v>
      </c>
      <c r="Y5" s="82">
        <v>306903</v>
      </c>
      <c r="Z5" s="83">
        <f>+Y5/Y13</f>
        <v>0.53864649935850972</v>
      </c>
      <c r="AA5" s="84">
        <v>180235</v>
      </c>
      <c r="AB5" s="84">
        <v>285011</v>
      </c>
      <c r="AC5" s="83">
        <f>+AB5/AB13</f>
        <v>0.53442401627586467</v>
      </c>
      <c r="AD5" s="84">
        <v>198220</v>
      </c>
      <c r="AE5" s="84">
        <v>303735</v>
      </c>
      <c r="AF5" s="83">
        <f>+AE5/AE13</f>
        <v>0.5494263976469822</v>
      </c>
      <c r="AG5" s="82">
        <v>200618</v>
      </c>
      <c r="AH5" s="82">
        <v>354581</v>
      </c>
      <c r="AI5" s="83">
        <v>0.58414936310139631</v>
      </c>
      <c r="AJ5" s="82">
        <v>196449.076</v>
      </c>
      <c r="AK5" s="82">
        <v>327041</v>
      </c>
      <c r="AL5" s="83">
        <v>0.54957484707938431</v>
      </c>
      <c r="AM5" s="82">
        <v>202716.0647136</v>
      </c>
      <c r="AN5" s="82">
        <v>331558.06471359998</v>
      </c>
      <c r="AO5" s="83">
        <v>0.53709003221420626</v>
      </c>
      <c r="AP5" s="82">
        <v>207384</v>
      </c>
      <c r="AQ5" s="82">
        <v>311260</v>
      </c>
      <c r="AR5" s="83">
        <v>0.51200142122093406</v>
      </c>
      <c r="AS5" s="82">
        <v>198764</v>
      </c>
      <c r="AT5" s="82">
        <v>311712</v>
      </c>
      <c r="AU5" s="83">
        <v>0.51801344423302231</v>
      </c>
      <c r="AV5" s="82">
        <v>183215</v>
      </c>
      <c r="AW5" s="82">
        <v>271475</v>
      </c>
      <c r="AX5" s="83">
        <v>0.49016067556319504</v>
      </c>
      <c r="AY5" s="82">
        <v>195103</v>
      </c>
      <c r="AZ5" s="82">
        <v>298320</v>
      </c>
      <c r="BA5" s="83">
        <v>0.5</v>
      </c>
      <c r="BB5" s="82">
        <v>194401</v>
      </c>
      <c r="BC5" s="82">
        <v>306903</v>
      </c>
      <c r="BD5" s="83">
        <f>+BC5/BC13</f>
        <v>0.53864649935850972</v>
      </c>
      <c r="BE5" s="84">
        <v>180235</v>
      </c>
      <c r="BF5" s="84">
        <v>285011</v>
      </c>
      <c r="BG5" s="83">
        <f>+BF5/BF13</f>
        <v>0.53442401627586467</v>
      </c>
      <c r="BH5" s="84">
        <v>198220</v>
      </c>
      <c r="BI5" s="84">
        <v>303735</v>
      </c>
      <c r="BJ5" s="83">
        <f>+BI5/BI13</f>
        <v>0.5494263976469822</v>
      </c>
      <c r="BK5" s="84">
        <v>198855.5</v>
      </c>
      <c r="BL5" s="84">
        <v>310831</v>
      </c>
      <c r="BM5" s="83">
        <f>+BL5/BL13</f>
        <v>0.54647664959536979</v>
      </c>
      <c r="BN5" s="84">
        <v>191161</v>
      </c>
      <c r="BO5" s="84">
        <v>296991</v>
      </c>
      <c r="BP5" s="83">
        <f>+BO5/BO13</f>
        <v>0.5425384994793665</v>
      </c>
      <c r="BQ5" s="84">
        <v>186519</v>
      </c>
      <c r="BR5" s="84">
        <v>291319</v>
      </c>
      <c r="BS5" s="83">
        <f>+BR5/BR13</f>
        <v>0.54286853673580815</v>
      </c>
      <c r="BT5" s="84">
        <v>177956</v>
      </c>
      <c r="BU5" s="84">
        <v>293130</v>
      </c>
      <c r="BV5" s="83">
        <f>+BU5/BU13</f>
        <v>0.54214059812461857</v>
      </c>
      <c r="BW5" s="69"/>
    </row>
    <row r="6" spans="1:75" s="88" customFormat="1" ht="15" customHeight="1">
      <c r="A6" s="86"/>
      <c r="B6" s="80" t="s">
        <v>3248</v>
      </c>
      <c r="C6" s="82">
        <v>65453</v>
      </c>
      <c r="D6" s="82">
        <v>65453</v>
      </c>
      <c r="E6" s="83">
        <v>0.10782960244084058</v>
      </c>
      <c r="F6" s="82">
        <v>62598</v>
      </c>
      <c r="G6" s="82">
        <v>62598</v>
      </c>
      <c r="H6" s="83">
        <v>0.10519257914902198</v>
      </c>
      <c r="I6" s="82">
        <v>62711.298858150003</v>
      </c>
      <c r="J6" s="82">
        <v>62711.298858150003</v>
      </c>
      <c r="K6" s="83">
        <v>0.10158586717838608</v>
      </c>
      <c r="L6" s="82">
        <v>62245</v>
      </c>
      <c r="M6" s="82">
        <v>62245</v>
      </c>
      <c r="N6" s="83">
        <v>0.10238876972273032</v>
      </c>
      <c r="O6" s="82">
        <v>60664</v>
      </c>
      <c r="P6" s="82">
        <v>60664</v>
      </c>
      <c r="Q6" s="83">
        <v>0.1008134674986913</v>
      </c>
      <c r="R6" s="82">
        <v>62854</v>
      </c>
      <c r="S6" s="82">
        <v>62854</v>
      </c>
      <c r="T6" s="83">
        <v>0.11348580569794293</v>
      </c>
      <c r="U6" s="82">
        <v>65843</v>
      </c>
      <c r="V6" s="82">
        <v>65843</v>
      </c>
      <c r="W6" s="83">
        <v>0.11</v>
      </c>
      <c r="X6" s="82">
        <v>62208</v>
      </c>
      <c r="Y6" s="82">
        <v>62208</v>
      </c>
      <c r="Z6" s="83">
        <v>0.109181472426448</v>
      </c>
      <c r="AA6" s="84">
        <v>54089</v>
      </c>
      <c r="AB6" s="84">
        <v>54089</v>
      </c>
      <c r="AC6" s="83">
        <v>0.10142226305772495</v>
      </c>
      <c r="AD6" s="84">
        <v>60820</v>
      </c>
      <c r="AE6" s="84">
        <v>60820</v>
      </c>
      <c r="AF6" s="87">
        <v>0.11001732926692498</v>
      </c>
      <c r="AG6" s="82">
        <v>65453</v>
      </c>
      <c r="AH6" s="82">
        <v>65453</v>
      </c>
      <c r="AI6" s="83">
        <v>0.10782960244084058</v>
      </c>
      <c r="AJ6" s="82">
        <v>62598</v>
      </c>
      <c r="AK6" s="82">
        <v>62598</v>
      </c>
      <c r="AL6" s="83">
        <v>0.10519257914902198</v>
      </c>
      <c r="AM6" s="82">
        <v>62711.298858150003</v>
      </c>
      <c r="AN6" s="82">
        <v>62711.298858150003</v>
      </c>
      <c r="AO6" s="83">
        <v>0.10158586717838608</v>
      </c>
      <c r="AP6" s="82">
        <v>62245</v>
      </c>
      <c r="AQ6" s="82">
        <v>62245</v>
      </c>
      <c r="AR6" s="83">
        <v>0.10238876972273032</v>
      </c>
      <c r="AS6" s="82">
        <v>60664</v>
      </c>
      <c r="AT6" s="82">
        <v>60664</v>
      </c>
      <c r="AU6" s="83">
        <v>0.1008134674986913</v>
      </c>
      <c r="AV6" s="82">
        <v>62854</v>
      </c>
      <c r="AW6" s="82">
        <v>62854</v>
      </c>
      <c r="AX6" s="83">
        <v>0.11348580569794293</v>
      </c>
      <c r="AY6" s="82">
        <v>65843</v>
      </c>
      <c r="AZ6" s="82">
        <v>65843</v>
      </c>
      <c r="BA6" s="83">
        <v>0.11</v>
      </c>
      <c r="BB6" s="82">
        <v>62208</v>
      </c>
      <c r="BC6" s="82">
        <v>62208</v>
      </c>
      <c r="BD6" s="83">
        <v>0.109181472426448</v>
      </c>
      <c r="BE6" s="84">
        <v>54089</v>
      </c>
      <c r="BF6" s="84">
        <v>54089</v>
      </c>
      <c r="BG6" s="83">
        <v>0.10142226305772495</v>
      </c>
      <c r="BH6" s="84">
        <v>60820</v>
      </c>
      <c r="BI6" s="84">
        <v>60820</v>
      </c>
      <c r="BJ6" s="87">
        <v>0.11001732926692498</v>
      </c>
      <c r="BK6" s="84">
        <v>64015</v>
      </c>
      <c r="BL6" s="84">
        <v>64015</v>
      </c>
      <c r="BM6" s="87">
        <v>0.11254573296694216</v>
      </c>
      <c r="BN6" s="84">
        <v>60139</v>
      </c>
      <c r="BO6" s="84">
        <v>60139</v>
      </c>
      <c r="BP6" s="87">
        <v>0.10986098171388904</v>
      </c>
      <c r="BQ6" s="84">
        <v>58437</v>
      </c>
      <c r="BR6" s="84">
        <v>58437</v>
      </c>
      <c r="BS6" s="87">
        <v>0.10889646291944714</v>
      </c>
      <c r="BT6" s="84">
        <v>57589</v>
      </c>
      <c r="BU6" s="84">
        <v>57589</v>
      </c>
      <c r="BV6" s="87">
        <v>0.106510199929719</v>
      </c>
      <c r="BW6" s="69"/>
    </row>
    <row r="7" spans="1:75" s="88" customFormat="1" ht="15" customHeight="1">
      <c r="A7" s="86"/>
      <c r="B7" s="80" t="s">
        <v>3249</v>
      </c>
      <c r="C7" s="82">
        <v>109542</v>
      </c>
      <c r="D7" s="82">
        <v>109542</v>
      </c>
      <c r="E7" s="83">
        <v>0.18046339068605807</v>
      </c>
      <c r="F7" s="82">
        <v>107070</v>
      </c>
      <c r="G7" s="82">
        <v>107070</v>
      </c>
      <c r="H7" s="83">
        <v>0.17992538818310144</v>
      </c>
      <c r="I7" s="82">
        <v>108275.26585544999</v>
      </c>
      <c r="J7" s="82">
        <v>108275.26585544999</v>
      </c>
      <c r="K7" s="83">
        <v>0.17539481682202021</v>
      </c>
      <c r="L7" s="82">
        <v>104864</v>
      </c>
      <c r="M7" s="82">
        <v>104864</v>
      </c>
      <c r="N7" s="83">
        <v>0.17249411114474084</v>
      </c>
      <c r="O7" s="82">
        <v>104493</v>
      </c>
      <c r="P7" s="82">
        <v>104493</v>
      </c>
      <c r="Q7" s="83">
        <v>0.17364996800970511</v>
      </c>
      <c r="R7" s="82">
        <v>107292</v>
      </c>
      <c r="S7" s="82">
        <v>107292</v>
      </c>
      <c r="T7" s="83">
        <v>0.19372067115766212</v>
      </c>
      <c r="U7" s="82">
        <v>111319</v>
      </c>
      <c r="V7" s="82">
        <v>111319</v>
      </c>
      <c r="W7" s="83">
        <v>0.19</v>
      </c>
      <c r="X7" s="82">
        <v>111451</v>
      </c>
      <c r="Y7" s="82">
        <v>111451</v>
      </c>
      <c r="Z7" s="83">
        <v>0.1956080292470431</v>
      </c>
      <c r="AA7" s="84">
        <v>113974</v>
      </c>
      <c r="AB7" s="84">
        <v>113974</v>
      </c>
      <c r="AC7" s="83">
        <v>0.21371260348205998</v>
      </c>
      <c r="AD7" s="84">
        <v>117357</v>
      </c>
      <c r="AE7" s="84">
        <v>117357</v>
      </c>
      <c r="AF7" s="87">
        <v>0.21228713763200452</v>
      </c>
      <c r="AG7" s="82">
        <v>109542</v>
      </c>
      <c r="AH7" s="82">
        <v>109542</v>
      </c>
      <c r="AI7" s="83">
        <v>0.18046339068605807</v>
      </c>
      <c r="AJ7" s="82">
        <v>107070</v>
      </c>
      <c r="AK7" s="82">
        <v>107070</v>
      </c>
      <c r="AL7" s="83">
        <v>0.17992538818310144</v>
      </c>
      <c r="AM7" s="82">
        <v>108275.26585544999</v>
      </c>
      <c r="AN7" s="82">
        <v>108275.26585544999</v>
      </c>
      <c r="AO7" s="83">
        <v>0.17539481682202021</v>
      </c>
      <c r="AP7" s="82">
        <v>104864</v>
      </c>
      <c r="AQ7" s="82">
        <v>104864</v>
      </c>
      <c r="AR7" s="83">
        <v>0.17249411114474084</v>
      </c>
      <c r="AS7" s="82">
        <v>104493</v>
      </c>
      <c r="AT7" s="82">
        <v>104493</v>
      </c>
      <c r="AU7" s="83">
        <v>0.17364996800970511</v>
      </c>
      <c r="AV7" s="82">
        <v>107292</v>
      </c>
      <c r="AW7" s="82">
        <v>107292</v>
      </c>
      <c r="AX7" s="83">
        <v>0.19372067115766212</v>
      </c>
      <c r="AY7" s="82">
        <v>111319</v>
      </c>
      <c r="AZ7" s="82">
        <v>111319</v>
      </c>
      <c r="BA7" s="83">
        <v>0.19</v>
      </c>
      <c r="BB7" s="82">
        <v>111451</v>
      </c>
      <c r="BC7" s="82">
        <v>111451</v>
      </c>
      <c r="BD7" s="83">
        <v>0.1956080292470431</v>
      </c>
      <c r="BE7" s="84">
        <v>113974</v>
      </c>
      <c r="BF7" s="84">
        <v>113974</v>
      </c>
      <c r="BG7" s="83">
        <v>0.21371260348205998</v>
      </c>
      <c r="BH7" s="84">
        <v>117357</v>
      </c>
      <c r="BI7" s="84">
        <v>117357</v>
      </c>
      <c r="BJ7" s="87">
        <v>0.21228713763200452</v>
      </c>
      <c r="BK7" s="84">
        <v>118449</v>
      </c>
      <c r="BL7" s="84">
        <v>118449</v>
      </c>
      <c r="BM7" s="87">
        <v>0.20824696593300526</v>
      </c>
      <c r="BN7" s="84">
        <v>113675</v>
      </c>
      <c r="BO7" s="84">
        <v>113675</v>
      </c>
      <c r="BP7" s="87">
        <v>0.20765970661843955</v>
      </c>
      <c r="BQ7" s="84">
        <v>110840</v>
      </c>
      <c r="BR7" s="84">
        <v>110840</v>
      </c>
      <c r="BS7" s="87">
        <v>0.20654865838409778</v>
      </c>
      <c r="BT7" s="84">
        <v>108931</v>
      </c>
      <c r="BU7" s="84">
        <v>108931</v>
      </c>
      <c r="BV7" s="87">
        <v>0.20146664447280299</v>
      </c>
      <c r="BW7" s="69"/>
    </row>
    <row r="8" spans="1:75" s="88" customFormat="1" ht="15" customHeight="1">
      <c r="A8" s="86"/>
      <c r="B8" s="80" t="s">
        <v>3250</v>
      </c>
      <c r="C8" s="82">
        <v>24652</v>
      </c>
      <c r="D8" s="82">
        <v>176897</v>
      </c>
      <c r="E8" s="83">
        <v>0.29142641564141258</v>
      </c>
      <c r="F8" s="82">
        <v>26066</v>
      </c>
      <c r="G8" s="82">
        <v>152955</v>
      </c>
      <c r="H8" s="83">
        <v>0.25703266787658802</v>
      </c>
      <c r="I8" s="82">
        <v>30553.5</v>
      </c>
      <c r="J8" s="82">
        <v>156814.5</v>
      </c>
      <c r="K8" s="83">
        <v>0.25402339384930045</v>
      </c>
      <c r="L8" s="82">
        <v>38915</v>
      </c>
      <c r="M8" s="82">
        <v>140211</v>
      </c>
      <c r="N8" s="83">
        <v>0.23063750970509667</v>
      </c>
      <c r="O8" s="82">
        <v>30177</v>
      </c>
      <c r="P8" s="82">
        <v>140188</v>
      </c>
      <c r="Q8" s="83">
        <v>0.23296911482438573</v>
      </c>
      <c r="R8" s="82">
        <v>9638</v>
      </c>
      <c r="S8" s="82">
        <v>92774</v>
      </c>
      <c r="T8" s="83">
        <v>0.16750775030739426</v>
      </c>
      <c r="U8" s="82">
        <v>13465</v>
      </c>
      <c r="V8" s="82">
        <v>106189</v>
      </c>
      <c r="W8" s="83">
        <v>0.18</v>
      </c>
      <c r="X8" s="82">
        <v>17730</v>
      </c>
      <c r="Y8" s="82">
        <v>114855</v>
      </c>
      <c r="Z8" s="83">
        <v>0.20158240122716831</v>
      </c>
      <c r="AA8" s="84">
        <v>8552</v>
      </c>
      <c r="AB8" s="84">
        <v>89915</v>
      </c>
      <c r="AC8" s="83">
        <v>0.16859958185278592</v>
      </c>
      <c r="AD8" s="84">
        <v>10354</v>
      </c>
      <c r="AE8" s="84">
        <v>97405</v>
      </c>
      <c r="AF8" s="87">
        <v>0.17619595457489029</v>
      </c>
      <c r="AG8" s="82">
        <v>24652</v>
      </c>
      <c r="AH8" s="82">
        <v>176897</v>
      </c>
      <c r="AI8" s="83">
        <v>0.29142641564141258</v>
      </c>
      <c r="AJ8" s="82">
        <v>26066</v>
      </c>
      <c r="AK8" s="82">
        <v>152955</v>
      </c>
      <c r="AL8" s="83">
        <v>0.25703266787658802</v>
      </c>
      <c r="AM8" s="82">
        <v>30553.5</v>
      </c>
      <c r="AN8" s="82">
        <v>156814.5</v>
      </c>
      <c r="AO8" s="83">
        <v>0.25402339384930045</v>
      </c>
      <c r="AP8" s="82">
        <v>38915</v>
      </c>
      <c r="AQ8" s="82">
        <v>140211</v>
      </c>
      <c r="AR8" s="83">
        <v>0.23063750970509667</v>
      </c>
      <c r="AS8" s="82">
        <v>30177</v>
      </c>
      <c r="AT8" s="82">
        <v>140188</v>
      </c>
      <c r="AU8" s="83">
        <v>0.23296911482438573</v>
      </c>
      <c r="AV8" s="82">
        <v>9638</v>
      </c>
      <c r="AW8" s="82">
        <v>92774</v>
      </c>
      <c r="AX8" s="83">
        <v>0.16750775030739426</v>
      </c>
      <c r="AY8" s="82">
        <v>13465</v>
      </c>
      <c r="AZ8" s="82">
        <v>106189</v>
      </c>
      <c r="BA8" s="83">
        <v>0.18</v>
      </c>
      <c r="BB8" s="82">
        <v>17730</v>
      </c>
      <c r="BC8" s="82">
        <v>114855</v>
      </c>
      <c r="BD8" s="83">
        <v>0.20158240122716831</v>
      </c>
      <c r="BE8" s="84">
        <v>8552</v>
      </c>
      <c r="BF8" s="84">
        <v>89915</v>
      </c>
      <c r="BG8" s="83">
        <v>0.16859958185278592</v>
      </c>
      <c r="BH8" s="84">
        <v>10354</v>
      </c>
      <c r="BI8" s="84">
        <v>97405</v>
      </c>
      <c r="BJ8" s="87">
        <v>0.17619595457489029</v>
      </c>
      <c r="BK8" s="84">
        <v>11704.5</v>
      </c>
      <c r="BL8" s="84">
        <v>109242</v>
      </c>
      <c r="BM8" s="87">
        <v>0.19206000094938211</v>
      </c>
      <c r="BN8" s="84">
        <v>16767</v>
      </c>
      <c r="BO8" s="84">
        <v>119535</v>
      </c>
      <c r="BP8" s="87">
        <v>0.21836466268427687</v>
      </c>
      <c r="BQ8" s="84">
        <v>15890</v>
      </c>
      <c r="BR8" s="84">
        <v>117980</v>
      </c>
      <c r="BS8" s="87">
        <v>0.21985394005914702</v>
      </c>
      <c r="BT8" s="84">
        <v>10049</v>
      </c>
      <c r="BU8" s="84">
        <v>121117</v>
      </c>
      <c r="BV8" s="87">
        <v>0.22400451275222399</v>
      </c>
      <c r="BW8" s="69"/>
    </row>
    <row r="9" spans="1:75" s="88" customFormat="1" ht="15" customHeight="1">
      <c r="A9" s="86"/>
      <c r="B9" s="80" t="s">
        <v>3251</v>
      </c>
      <c r="C9" s="82">
        <v>971</v>
      </c>
      <c r="D9" s="82">
        <v>2689</v>
      </c>
      <c r="E9" s="83">
        <v>4.4299543330851201E-3</v>
      </c>
      <c r="F9" s="82">
        <v>715.07600000000002</v>
      </c>
      <c r="G9" s="82">
        <v>4418</v>
      </c>
      <c r="H9" s="83">
        <v>7.4242118706728507E-3</v>
      </c>
      <c r="I9" s="82">
        <v>1176</v>
      </c>
      <c r="J9" s="82">
        <v>3757</v>
      </c>
      <c r="K9" s="83">
        <v>6.0859543644995956E-3</v>
      </c>
      <c r="L9" s="82">
        <v>1360</v>
      </c>
      <c r="M9" s="82">
        <v>3940</v>
      </c>
      <c r="N9" s="83">
        <v>6.4810306483662535E-3</v>
      </c>
      <c r="O9" s="82">
        <v>3430</v>
      </c>
      <c r="P9" s="82">
        <v>6367</v>
      </c>
      <c r="Q9" s="83">
        <v>1.0580893900240135E-2</v>
      </c>
      <c r="R9" s="82">
        <v>3431</v>
      </c>
      <c r="S9" s="82">
        <v>8555</v>
      </c>
      <c r="T9" s="83">
        <v>1.5446448400195722E-2</v>
      </c>
      <c r="U9" s="82">
        <v>4476</v>
      </c>
      <c r="V9" s="82">
        <v>14969</v>
      </c>
      <c r="W9" s="83">
        <v>0.03</v>
      </c>
      <c r="X9" s="82">
        <v>3012</v>
      </c>
      <c r="Y9" s="82">
        <v>18389</v>
      </c>
      <c r="Z9" s="83">
        <v>3.2274596457850316E-2</v>
      </c>
      <c r="AA9" s="84">
        <v>3620</v>
      </c>
      <c r="AB9" s="84">
        <v>27033</v>
      </c>
      <c r="AC9" s="83">
        <v>5.0689567883293797E-2</v>
      </c>
      <c r="AD9" s="84">
        <v>9689</v>
      </c>
      <c r="AE9" s="84">
        <v>28153</v>
      </c>
      <c r="AF9" s="87">
        <v>5.0925976173162427E-2</v>
      </c>
      <c r="AG9" s="82">
        <v>971</v>
      </c>
      <c r="AH9" s="82">
        <v>2689</v>
      </c>
      <c r="AI9" s="83">
        <v>4.4299543330851201E-3</v>
      </c>
      <c r="AJ9" s="82">
        <v>715.07600000000002</v>
      </c>
      <c r="AK9" s="82">
        <v>4418</v>
      </c>
      <c r="AL9" s="83">
        <v>7.4242118706728507E-3</v>
      </c>
      <c r="AM9" s="82">
        <v>1176</v>
      </c>
      <c r="AN9" s="82">
        <v>3757</v>
      </c>
      <c r="AO9" s="83">
        <v>6.0859543644995956E-3</v>
      </c>
      <c r="AP9" s="82">
        <v>1360</v>
      </c>
      <c r="AQ9" s="82">
        <v>3940</v>
      </c>
      <c r="AR9" s="83">
        <v>6.4810306483662535E-3</v>
      </c>
      <c r="AS9" s="82">
        <v>3430</v>
      </c>
      <c r="AT9" s="82">
        <v>6367</v>
      </c>
      <c r="AU9" s="83">
        <v>1.0580893900240135E-2</v>
      </c>
      <c r="AV9" s="82">
        <v>3431</v>
      </c>
      <c r="AW9" s="82">
        <v>8555</v>
      </c>
      <c r="AX9" s="83">
        <v>1.5446448400195722E-2</v>
      </c>
      <c r="AY9" s="82">
        <v>4476</v>
      </c>
      <c r="AZ9" s="82">
        <v>14969</v>
      </c>
      <c r="BA9" s="83">
        <v>0.03</v>
      </c>
      <c r="BB9" s="82">
        <v>3012</v>
      </c>
      <c r="BC9" s="82">
        <v>18389</v>
      </c>
      <c r="BD9" s="83">
        <v>3.2274596457850316E-2</v>
      </c>
      <c r="BE9" s="84">
        <v>3620</v>
      </c>
      <c r="BF9" s="84">
        <v>27033</v>
      </c>
      <c r="BG9" s="83">
        <v>5.0689567883293797E-2</v>
      </c>
      <c r="BH9" s="84">
        <v>9689</v>
      </c>
      <c r="BI9" s="84">
        <v>28153</v>
      </c>
      <c r="BJ9" s="87">
        <v>5.0925976173162427E-2</v>
      </c>
      <c r="BK9" s="84">
        <v>4687</v>
      </c>
      <c r="BL9" s="84">
        <v>19125</v>
      </c>
      <c r="BM9" s="87">
        <v>3.3623949746040285E-2</v>
      </c>
      <c r="BN9" s="84">
        <v>580</v>
      </c>
      <c r="BO9" s="84">
        <v>3642</v>
      </c>
      <c r="BP9" s="87">
        <v>6.6531484627610016E-3</v>
      </c>
      <c r="BQ9" s="84">
        <v>1352</v>
      </c>
      <c r="BR9" s="84">
        <v>4062</v>
      </c>
      <c r="BS9" s="87">
        <v>7.5694753731162497E-3</v>
      </c>
      <c r="BT9" s="84">
        <v>1387</v>
      </c>
      <c r="BU9" s="84">
        <v>5493</v>
      </c>
      <c r="BV9" s="87">
        <v>1.0159240969871801E-2</v>
      </c>
      <c r="BW9" s="69"/>
    </row>
    <row r="10" spans="1:75" s="88" customFormat="1" ht="13.8">
      <c r="A10" s="89" t="s">
        <v>3252</v>
      </c>
      <c r="B10" s="81"/>
      <c r="C10" s="82">
        <v>5475</v>
      </c>
      <c r="D10" s="82">
        <v>108082</v>
      </c>
      <c r="E10" s="83">
        <v>0.17805813470751428</v>
      </c>
      <c r="F10" s="82">
        <v>3142</v>
      </c>
      <c r="G10" s="82">
        <v>96366</v>
      </c>
      <c r="H10" s="83">
        <v>0.16193789070377093</v>
      </c>
      <c r="I10" s="82">
        <v>3091</v>
      </c>
      <c r="J10" s="82">
        <v>93717</v>
      </c>
      <c r="K10" s="83">
        <v>0.15181192046255218</v>
      </c>
      <c r="L10" s="82">
        <v>2071</v>
      </c>
      <c r="M10" s="82">
        <v>90969</v>
      </c>
      <c r="N10" s="83">
        <v>0.14963778605361161</v>
      </c>
      <c r="O10" s="82">
        <v>3958</v>
      </c>
      <c r="P10" s="82">
        <v>84235</v>
      </c>
      <c r="Q10" s="83">
        <v>0.13998454494844162</v>
      </c>
      <c r="R10" s="82">
        <v>4114</v>
      </c>
      <c r="S10" s="82">
        <v>74358</v>
      </c>
      <c r="T10" s="83">
        <v>0.13425681006917048</v>
      </c>
      <c r="U10" s="82">
        <v>4128</v>
      </c>
      <c r="V10" s="82">
        <v>75596</v>
      </c>
      <c r="W10" s="83">
        <v>0.13</v>
      </c>
      <c r="X10" s="82">
        <v>3140</v>
      </c>
      <c r="Y10" s="82">
        <v>59484</v>
      </c>
      <c r="Z10" s="83">
        <v>0.1044005707596263</v>
      </c>
      <c r="AA10" s="84">
        <v>3482</v>
      </c>
      <c r="AB10" s="84">
        <v>52183</v>
      </c>
      <c r="AC10" s="83">
        <v>9.7848323192169587E-2</v>
      </c>
      <c r="AD10" s="84">
        <v>2317</v>
      </c>
      <c r="AE10" s="84">
        <v>50762</v>
      </c>
      <c r="AF10" s="87">
        <v>9.1823407896212531E-2</v>
      </c>
      <c r="AG10" s="82">
        <v>5475</v>
      </c>
      <c r="AH10" s="82">
        <v>108082</v>
      </c>
      <c r="AI10" s="83">
        <v>0.17805813470751428</v>
      </c>
      <c r="AJ10" s="82">
        <v>3142</v>
      </c>
      <c r="AK10" s="82">
        <v>96366</v>
      </c>
      <c r="AL10" s="83">
        <v>0.16193789070377093</v>
      </c>
      <c r="AM10" s="82">
        <v>3091</v>
      </c>
      <c r="AN10" s="82">
        <v>93717</v>
      </c>
      <c r="AO10" s="83">
        <v>0.15181192046255218</v>
      </c>
      <c r="AP10" s="82">
        <v>2071</v>
      </c>
      <c r="AQ10" s="82">
        <v>90969</v>
      </c>
      <c r="AR10" s="83">
        <v>0.14963778605361161</v>
      </c>
      <c r="AS10" s="82">
        <v>3958</v>
      </c>
      <c r="AT10" s="82">
        <v>84235</v>
      </c>
      <c r="AU10" s="83">
        <v>0.13998454494844162</v>
      </c>
      <c r="AV10" s="82">
        <v>4114</v>
      </c>
      <c r="AW10" s="82">
        <v>74358</v>
      </c>
      <c r="AX10" s="83">
        <v>0.13425681006917048</v>
      </c>
      <c r="AY10" s="82">
        <v>4128</v>
      </c>
      <c r="AZ10" s="82">
        <v>75596</v>
      </c>
      <c r="BA10" s="83">
        <v>0.13</v>
      </c>
      <c r="BB10" s="82">
        <v>3140</v>
      </c>
      <c r="BC10" s="82">
        <v>59484</v>
      </c>
      <c r="BD10" s="83">
        <v>0.1044005707596263</v>
      </c>
      <c r="BE10" s="84">
        <v>3482</v>
      </c>
      <c r="BF10" s="84">
        <v>52183</v>
      </c>
      <c r="BG10" s="83">
        <v>9.7848323192169587E-2</v>
      </c>
      <c r="BH10" s="84">
        <v>2317</v>
      </c>
      <c r="BI10" s="84">
        <v>50762</v>
      </c>
      <c r="BJ10" s="87">
        <v>9.1823407896212531E-2</v>
      </c>
      <c r="BK10" s="84">
        <v>3959</v>
      </c>
      <c r="BL10" s="84">
        <v>59656</v>
      </c>
      <c r="BM10" s="87">
        <v>0.10488210959737408</v>
      </c>
      <c r="BN10" s="84">
        <v>2632</v>
      </c>
      <c r="BO10" s="84">
        <v>58666</v>
      </c>
      <c r="BP10" s="87">
        <v>0.10717012842293711</v>
      </c>
      <c r="BQ10" s="84">
        <v>2277</v>
      </c>
      <c r="BR10" s="84">
        <v>56548</v>
      </c>
      <c r="BS10" s="87">
        <v>0.10537634007852725</v>
      </c>
      <c r="BT10" s="84">
        <v>2370</v>
      </c>
      <c r="BU10" s="84">
        <v>54847</v>
      </c>
      <c r="BV10" s="87">
        <v>0.101438902143557</v>
      </c>
      <c r="BW10" s="69"/>
    </row>
    <row r="11" spans="1:75" s="88" customFormat="1" ht="13.8">
      <c r="A11" s="89" t="s">
        <v>3253</v>
      </c>
      <c r="B11" s="81"/>
      <c r="C11" s="82">
        <v>1532</v>
      </c>
      <c r="D11" s="82">
        <v>92237</v>
      </c>
      <c r="E11" s="83">
        <v>0.1519545175979071</v>
      </c>
      <c r="F11" s="82">
        <v>1984</v>
      </c>
      <c r="G11" s="82">
        <v>118447</v>
      </c>
      <c r="H11" s="83">
        <v>0.19904382604019627</v>
      </c>
      <c r="I11" s="82">
        <v>2561</v>
      </c>
      <c r="J11" s="82">
        <v>134628</v>
      </c>
      <c r="K11" s="83">
        <v>0.21808354117217235</v>
      </c>
      <c r="L11" s="82">
        <v>2286</v>
      </c>
      <c r="M11" s="82">
        <v>146967</v>
      </c>
      <c r="N11" s="83">
        <v>0.24175066784224447</v>
      </c>
      <c r="O11" s="82">
        <v>2775.32713087</v>
      </c>
      <c r="P11" s="82">
        <v>145516</v>
      </c>
      <c r="Q11" s="83">
        <v>0.24182336371718918</v>
      </c>
      <c r="R11" s="82">
        <v>2309</v>
      </c>
      <c r="S11" s="82">
        <v>150097</v>
      </c>
      <c r="T11" s="83">
        <v>0.2710070795469523</v>
      </c>
      <c r="U11" s="82">
        <v>2863</v>
      </c>
      <c r="V11" s="82">
        <v>154682</v>
      </c>
      <c r="W11" s="83">
        <v>0.26</v>
      </c>
      <c r="X11" s="82">
        <v>1563</v>
      </c>
      <c r="Y11" s="82">
        <v>137469</v>
      </c>
      <c r="Z11" s="83">
        <v>0.24127230955811763</v>
      </c>
      <c r="AA11" s="84">
        <v>3520</v>
      </c>
      <c r="AB11" s="84">
        <v>136882</v>
      </c>
      <c r="AC11" s="83">
        <v>0.25666738545485229</v>
      </c>
      <c r="AD11" s="84">
        <v>2472</v>
      </c>
      <c r="AE11" s="84">
        <v>138797</v>
      </c>
      <c r="AF11" s="87">
        <v>0.25106996465408393</v>
      </c>
      <c r="AG11" s="82">
        <v>1532</v>
      </c>
      <c r="AH11" s="82">
        <v>92237</v>
      </c>
      <c r="AI11" s="83">
        <v>0.1519545175979071</v>
      </c>
      <c r="AJ11" s="82">
        <v>1984</v>
      </c>
      <c r="AK11" s="82">
        <v>118447</v>
      </c>
      <c r="AL11" s="83">
        <v>0.19904382604019627</v>
      </c>
      <c r="AM11" s="82">
        <v>2561</v>
      </c>
      <c r="AN11" s="82">
        <v>134628</v>
      </c>
      <c r="AO11" s="83">
        <v>0.21808354117217235</v>
      </c>
      <c r="AP11" s="82">
        <v>2286</v>
      </c>
      <c r="AQ11" s="82">
        <v>146967</v>
      </c>
      <c r="AR11" s="83">
        <v>0.24175066784224447</v>
      </c>
      <c r="AS11" s="82">
        <v>2775.32713087</v>
      </c>
      <c r="AT11" s="82">
        <v>145516</v>
      </c>
      <c r="AU11" s="83">
        <v>0.24182336371718918</v>
      </c>
      <c r="AV11" s="82">
        <v>2309</v>
      </c>
      <c r="AW11" s="82">
        <v>150097</v>
      </c>
      <c r="AX11" s="83">
        <v>0.2710070795469523</v>
      </c>
      <c r="AY11" s="82">
        <v>2863</v>
      </c>
      <c r="AZ11" s="82">
        <v>154682</v>
      </c>
      <c r="BA11" s="83">
        <v>0.26</v>
      </c>
      <c r="BB11" s="82">
        <v>1563</v>
      </c>
      <c r="BC11" s="82">
        <v>137469</v>
      </c>
      <c r="BD11" s="83">
        <v>0.24127230955811763</v>
      </c>
      <c r="BE11" s="84">
        <v>3520</v>
      </c>
      <c r="BF11" s="84">
        <v>136882</v>
      </c>
      <c r="BG11" s="83">
        <v>0.25666738545485229</v>
      </c>
      <c r="BH11" s="84">
        <v>2472</v>
      </c>
      <c r="BI11" s="84">
        <v>138797</v>
      </c>
      <c r="BJ11" s="87">
        <v>0.25106996465408393</v>
      </c>
      <c r="BK11" s="84">
        <v>2840</v>
      </c>
      <c r="BL11" s="84">
        <v>142687</v>
      </c>
      <c r="BM11" s="87">
        <v>0.25086015777324183</v>
      </c>
      <c r="BN11" s="84">
        <v>3349.5099584099999</v>
      </c>
      <c r="BO11" s="84">
        <v>136318</v>
      </c>
      <c r="BP11" s="87">
        <v>0.24902358378546244</v>
      </c>
      <c r="BQ11" s="84">
        <v>3504.2734165299998</v>
      </c>
      <c r="BR11" s="84">
        <v>135773</v>
      </c>
      <c r="BS11" s="87">
        <v>0.25301092561154914</v>
      </c>
      <c r="BT11" s="84">
        <v>2977</v>
      </c>
      <c r="BU11" s="84">
        <v>136289</v>
      </c>
      <c r="BV11" s="87">
        <v>0.25206495404020801</v>
      </c>
      <c r="BW11" s="69"/>
    </row>
    <row r="12" spans="1:75" s="88" customFormat="1" ht="15" customHeight="1">
      <c r="A12" s="80" t="s">
        <v>3254</v>
      </c>
      <c r="B12" s="81"/>
      <c r="C12" s="82">
        <v>1004</v>
      </c>
      <c r="D12" s="82">
        <v>52104</v>
      </c>
      <c r="E12" s="83">
        <v>8.5837984593182259E-2</v>
      </c>
      <c r="F12" s="82">
        <v>151</v>
      </c>
      <c r="G12" s="82">
        <v>53226</v>
      </c>
      <c r="H12" s="83">
        <v>8.9443436176648516E-2</v>
      </c>
      <c r="I12" s="82">
        <v>628</v>
      </c>
      <c r="J12" s="82">
        <v>57420</v>
      </c>
      <c r="K12" s="83">
        <v>9.301450615106914E-2</v>
      </c>
      <c r="L12" s="82">
        <v>410</v>
      </c>
      <c r="M12" s="82">
        <v>58732</v>
      </c>
      <c r="N12" s="83">
        <v>9.6610124883209858E-2</v>
      </c>
      <c r="O12" s="82">
        <v>96</v>
      </c>
      <c r="P12" s="82">
        <v>60282</v>
      </c>
      <c r="Q12" s="83">
        <v>0.10017864710134691</v>
      </c>
      <c r="R12" s="82">
        <v>421</v>
      </c>
      <c r="S12" s="82">
        <v>57919</v>
      </c>
      <c r="T12" s="83">
        <v>0.10457543482068217</v>
      </c>
      <c r="U12" s="82">
        <v>4722</v>
      </c>
      <c r="V12" s="82">
        <v>65785</v>
      </c>
      <c r="W12" s="83">
        <v>0.11</v>
      </c>
      <c r="X12" s="82">
        <v>421</v>
      </c>
      <c r="Y12" s="82">
        <v>65911</v>
      </c>
      <c r="Z12" s="83">
        <v>0.11568062032374637</v>
      </c>
      <c r="AA12" s="84">
        <v>176</v>
      </c>
      <c r="AB12" s="84">
        <v>59229</v>
      </c>
      <c r="AC12" s="83">
        <v>0.11106027507711347</v>
      </c>
      <c r="AD12" s="84">
        <v>320</v>
      </c>
      <c r="AE12" s="84">
        <v>59528</v>
      </c>
      <c r="AF12" s="87">
        <v>0.10768022980272131</v>
      </c>
      <c r="AG12" s="82">
        <v>1004</v>
      </c>
      <c r="AH12" s="82">
        <v>52104</v>
      </c>
      <c r="AI12" s="83">
        <v>8.5837984593182259E-2</v>
      </c>
      <c r="AJ12" s="82">
        <v>151</v>
      </c>
      <c r="AK12" s="82">
        <v>53226</v>
      </c>
      <c r="AL12" s="83">
        <v>8.9443436176648516E-2</v>
      </c>
      <c r="AM12" s="82">
        <v>628</v>
      </c>
      <c r="AN12" s="82">
        <v>57420</v>
      </c>
      <c r="AO12" s="83">
        <v>9.301450615106914E-2</v>
      </c>
      <c r="AP12" s="82">
        <v>410</v>
      </c>
      <c r="AQ12" s="82">
        <v>58732</v>
      </c>
      <c r="AR12" s="83">
        <v>9.6610124883209858E-2</v>
      </c>
      <c r="AS12" s="82">
        <v>96</v>
      </c>
      <c r="AT12" s="82">
        <v>60282</v>
      </c>
      <c r="AU12" s="83">
        <v>0.10017864710134691</v>
      </c>
      <c r="AV12" s="82">
        <v>421</v>
      </c>
      <c r="AW12" s="82">
        <v>57919</v>
      </c>
      <c r="AX12" s="83">
        <v>0.10457543482068217</v>
      </c>
      <c r="AY12" s="82">
        <v>4722</v>
      </c>
      <c r="AZ12" s="82">
        <v>65785</v>
      </c>
      <c r="BA12" s="83">
        <v>0.11</v>
      </c>
      <c r="BB12" s="82">
        <v>421</v>
      </c>
      <c r="BC12" s="82">
        <v>65911</v>
      </c>
      <c r="BD12" s="83">
        <v>0.11568062032374637</v>
      </c>
      <c r="BE12" s="84">
        <v>176</v>
      </c>
      <c r="BF12" s="84">
        <v>59229</v>
      </c>
      <c r="BG12" s="83">
        <v>0.11106027507711347</v>
      </c>
      <c r="BH12" s="84">
        <v>320</v>
      </c>
      <c r="BI12" s="84">
        <v>59528</v>
      </c>
      <c r="BJ12" s="87">
        <v>0.10768022980272131</v>
      </c>
      <c r="BK12" s="84">
        <v>174</v>
      </c>
      <c r="BL12" s="84">
        <v>55617</v>
      </c>
      <c r="BM12" s="87">
        <v>9.7781083034014254E-2</v>
      </c>
      <c r="BN12" s="84">
        <v>2245</v>
      </c>
      <c r="BO12" s="84">
        <v>55435</v>
      </c>
      <c r="BP12" s="87">
        <v>0.10126778831223397</v>
      </c>
      <c r="BQ12" s="84">
        <v>139</v>
      </c>
      <c r="BR12" s="84">
        <v>52989</v>
      </c>
      <c r="BS12" s="87">
        <v>9.8744197574115455E-2</v>
      </c>
      <c r="BT12" s="84">
        <v>258</v>
      </c>
      <c r="BU12" s="84">
        <v>56424</v>
      </c>
      <c r="BV12" s="87">
        <v>0.10435554569161599</v>
      </c>
      <c r="BW12" s="69"/>
    </row>
    <row r="13" spans="1:75" s="88" customFormat="1" ht="15" customHeight="1">
      <c r="A13" s="90" t="s">
        <v>156</v>
      </c>
      <c r="B13" s="91"/>
      <c r="C13" s="92">
        <v>208629</v>
      </c>
      <c r="D13" s="92">
        <v>607004</v>
      </c>
      <c r="E13" s="93">
        <v>1</v>
      </c>
      <c r="F13" s="92">
        <v>201726.076</v>
      </c>
      <c r="G13" s="92">
        <v>595080</v>
      </c>
      <c r="H13" s="93">
        <v>1</v>
      </c>
      <c r="I13" s="92">
        <v>208996.0647136</v>
      </c>
      <c r="J13" s="92">
        <v>617323.06471359998</v>
      </c>
      <c r="K13" s="93">
        <v>1</v>
      </c>
      <c r="L13" s="92">
        <v>212151</v>
      </c>
      <c r="M13" s="92">
        <v>607928</v>
      </c>
      <c r="N13" s="93">
        <v>1</v>
      </c>
      <c r="O13" s="92">
        <v>205593.32713086999</v>
      </c>
      <c r="P13" s="92">
        <v>601745</v>
      </c>
      <c r="Q13" s="93">
        <v>1</v>
      </c>
      <c r="R13" s="92">
        <v>190059</v>
      </c>
      <c r="S13" s="92">
        <v>553849</v>
      </c>
      <c r="T13" s="93">
        <v>1</v>
      </c>
      <c r="U13" s="92">
        <v>206816</v>
      </c>
      <c r="V13" s="92">
        <v>594383</v>
      </c>
      <c r="W13" s="93">
        <v>1</v>
      </c>
      <c r="X13" s="92">
        <v>199525</v>
      </c>
      <c r="Y13" s="92">
        <v>569767</v>
      </c>
      <c r="Z13" s="94">
        <v>1</v>
      </c>
      <c r="AA13" s="95">
        <v>187413</v>
      </c>
      <c r="AB13" s="95">
        <v>533305</v>
      </c>
      <c r="AC13" s="94">
        <v>1</v>
      </c>
      <c r="AD13" s="95">
        <v>203329</v>
      </c>
      <c r="AE13" s="95">
        <v>552822</v>
      </c>
      <c r="AF13" s="94">
        <v>1</v>
      </c>
      <c r="AG13" s="92">
        <v>208629</v>
      </c>
      <c r="AH13" s="92">
        <v>607004</v>
      </c>
      <c r="AI13" s="93">
        <v>1</v>
      </c>
      <c r="AJ13" s="92">
        <v>201726.076</v>
      </c>
      <c r="AK13" s="92">
        <v>595080</v>
      </c>
      <c r="AL13" s="93">
        <v>1</v>
      </c>
      <c r="AM13" s="92">
        <v>208996.0647136</v>
      </c>
      <c r="AN13" s="92">
        <v>617323.06471359998</v>
      </c>
      <c r="AO13" s="93">
        <v>1</v>
      </c>
      <c r="AP13" s="92">
        <v>212151</v>
      </c>
      <c r="AQ13" s="92">
        <v>607928</v>
      </c>
      <c r="AR13" s="93">
        <v>1</v>
      </c>
      <c r="AS13" s="92">
        <v>205593.32713086999</v>
      </c>
      <c r="AT13" s="92">
        <v>601745</v>
      </c>
      <c r="AU13" s="93">
        <v>1</v>
      </c>
      <c r="AV13" s="92">
        <v>190059</v>
      </c>
      <c r="AW13" s="92">
        <v>553849</v>
      </c>
      <c r="AX13" s="93">
        <v>1</v>
      </c>
      <c r="AY13" s="92">
        <v>206816</v>
      </c>
      <c r="AZ13" s="92">
        <v>594383</v>
      </c>
      <c r="BA13" s="93">
        <v>1</v>
      </c>
      <c r="BB13" s="92">
        <v>199525</v>
      </c>
      <c r="BC13" s="92">
        <v>569767</v>
      </c>
      <c r="BD13" s="94">
        <v>1</v>
      </c>
      <c r="BE13" s="95">
        <v>187413</v>
      </c>
      <c r="BF13" s="95">
        <v>533305</v>
      </c>
      <c r="BG13" s="94">
        <v>1</v>
      </c>
      <c r="BH13" s="95">
        <v>203329</v>
      </c>
      <c r="BI13" s="95">
        <v>552822</v>
      </c>
      <c r="BJ13" s="94">
        <v>1</v>
      </c>
      <c r="BK13" s="95">
        <v>205828.5</v>
      </c>
      <c r="BL13" s="95">
        <v>568791</v>
      </c>
      <c r="BM13" s="94">
        <v>1</v>
      </c>
      <c r="BN13" s="95">
        <v>199387.50995841</v>
      </c>
      <c r="BO13" s="95">
        <v>547410</v>
      </c>
      <c r="BP13" s="94">
        <v>1</v>
      </c>
      <c r="BQ13" s="95">
        <v>192439.27341652999</v>
      </c>
      <c r="BR13" s="95">
        <v>536629</v>
      </c>
      <c r="BS13" s="94">
        <v>1</v>
      </c>
      <c r="BT13" s="95">
        <v>183561</v>
      </c>
      <c r="BU13" s="95">
        <v>540690</v>
      </c>
      <c r="BV13" s="94">
        <v>1</v>
      </c>
      <c r="BW13" s="69"/>
    </row>
    <row r="14" spans="1:75" ht="15" customHeight="1">
      <c r="A14" s="96"/>
      <c r="B14" s="97"/>
      <c r="C14" s="98"/>
      <c r="D14" s="98"/>
      <c r="E14" s="98"/>
      <c r="F14" s="99"/>
      <c r="G14" s="99"/>
      <c r="H14" s="99"/>
      <c r="I14" s="100"/>
      <c r="J14" s="100"/>
      <c r="K14" s="100"/>
      <c r="L14" s="101"/>
      <c r="M14" s="101"/>
      <c r="N14" s="101"/>
      <c r="O14" s="101"/>
      <c r="P14" s="101"/>
      <c r="Q14" s="101"/>
      <c r="R14" s="101"/>
      <c r="S14" s="101"/>
      <c r="T14" s="101"/>
      <c r="U14" s="101"/>
      <c r="V14" s="101"/>
      <c r="W14" s="101"/>
      <c r="AG14" s="98"/>
      <c r="AH14" s="98"/>
      <c r="AI14" s="98"/>
      <c r="AJ14" s="99"/>
      <c r="AK14" s="99"/>
      <c r="AL14" s="99"/>
      <c r="AM14" s="100"/>
      <c r="AN14" s="100"/>
      <c r="AO14" s="100"/>
      <c r="AP14" s="101"/>
      <c r="AQ14" s="101"/>
      <c r="AR14" s="101"/>
      <c r="AS14" s="101"/>
      <c r="AT14" s="101"/>
      <c r="AU14" s="101"/>
      <c r="AV14" s="101"/>
      <c r="AW14" s="101"/>
      <c r="AX14" s="101"/>
      <c r="AY14" s="101"/>
      <c r="AZ14" s="101"/>
      <c r="BA14" s="101"/>
    </row>
    <row r="15" spans="1:75" ht="14.4">
      <c r="A15" s="102"/>
      <c r="B15" s="103"/>
      <c r="C15" s="101"/>
      <c r="D15" s="101"/>
      <c r="E15" s="101"/>
      <c r="F15" s="101"/>
      <c r="G15" s="101"/>
      <c r="H15" s="101"/>
      <c r="I15" s="101"/>
      <c r="J15" s="101"/>
      <c r="K15" s="101"/>
      <c r="AG15" s="101"/>
      <c r="AH15" s="101"/>
      <c r="AI15" s="101"/>
      <c r="AJ15" s="101"/>
      <c r="AK15" s="101"/>
      <c r="AL15" s="101"/>
      <c r="AM15" s="101"/>
      <c r="AN15" s="101"/>
      <c r="AO15" s="101"/>
    </row>
    <row r="16" spans="1:75">
      <c r="A16" s="102"/>
    </row>
  </sheetData>
  <hyperlinks>
    <hyperlink ref="A1" location="Menu!E95" display="Fontes Primárias de Funding" xr:uid="{BED064D9-ED02-4C17-9C85-56498BB2B816}"/>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42658-6445-4F00-8B23-AD2753D5AEC7}">
  <sheetPr codeName="Planilha75">
    <tabColor rgb="FF73C6A1"/>
  </sheetPr>
  <dimension ref="A2:AM835"/>
  <sheetViews>
    <sheetView showGridLines="0" topLeftCell="D823" zoomScale="90" zoomScaleNormal="90" workbookViewId="0">
      <selection activeCell="H830" sqref="H830"/>
    </sheetView>
  </sheetViews>
  <sheetFormatPr defaultColWidth="30.5546875" defaultRowHeight="13.2"/>
  <cols>
    <col min="1" max="2" width="30.5546875" style="1112"/>
    <col min="3" max="3" width="38.5546875" style="1112" customWidth="1"/>
    <col min="4" max="7" width="30.5546875" style="1112" customWidth="1"/>
    <col min="8" max="8" width="27.21875" style="1859" customWidth="1"/>
    <col min="9" max="9" width="27.21875" style="1761" customWidth="1"/>
    <col min="10" max="19" width="30.5546875" style="1112" customWidth="1"/>
    <col min="20" max="20" width="28.44140625" style="1112" customWidth="1"/>
    <col min="21" max="21" width="25.44140625" style="1112" customWidth="1"/>
    <col min="22" max="23" width="30.5546875" style="1112" customWidth="1"/>
    <col min="24" max="24" width="22.44140625" style="1112" customWidth="1"/>
    <col min="25" max="36" width="30.5546875" style="1112" customWidth="1"/>
    <col min="37" max="37" width="36.21875" style="1112" customWidth="1"/>
    <col min="38" max="39" width="30.5546875" style="1112" customWidth="1"/>
    <col min="40" max="16384" width="30.5546875" style="1112"/>
  </cols>
  <sheetData>
    <row r="2" spans="1:39" ht="12.75" customHeight="1">
      <c r="A2" s="2164" t="s">
        <v>310</v>
      </c>
    </row>
    <row r="3" spans="1:39" s="58" customFormat="1" ht="10.050000000000001" customHeight="1">
      <c r="A3" s="1252"/>
      <c r="B3" s="1253"/>
      <c r="C3" s="1860"/>
      <c r="D3" s="1254"/>
      <c r="E3" s="2394"/>
      <c r="F3" s="2394"/>
      <c r="G3" s="1861"/>
      <c r="H3" s="1862"/>
      <c r="I3" s="1862"/>
    </row>
    <row r="4" spans="1:39" s="1493" customFormat="1" ht="15.6">
      <c r="A4" s="2099" t="s">
        <v>311</v>
      </c>
      <c r="B4" s="1863"/>
      <c r="C4" s="1864"/>
      <c r="D4" s="1864"/>
      <c r="E4" s="1864"/>
      <c r="F4" s="1864"/>
      <c r="G4" s="1864"/>
      <c r="H4" s="1865"/>
      <c r="I4" s="1866"/>
      <c r="J4" s="1867"/>
      <c r="K4" s="1868"/>
      <c r="L4" s="1869"/>
      <c r="M4" s="1869"/>
      <c r="N4" s="1869"/>
      <c r="O4" s="1869"/>
      <c r="P4" s="1869"/>
      <c r="Q4" s="1869"/>
      <c r="R4" s="1869"/>
      <c r="S4" s="1869"/>
      <c r="T4" s="1869"/>
      <c r="U4" s="1869"/>
      <c r="V4" s="1869"/>
      <c r="W4" s="1869"/>
      <c r="X4" s="1869"/>
      <c r="Y4" s="1869"/>
      <c r="Z4" s="1869"/>
      <c r="AA4" s="1869"/>
      <c r="AB4" s="1869"/>
      <c r="AC4" s="1869"/>
      <c r="AD4" s="1869"/>
      <c r="AE4" s="1869"/>
      <c r="AF4" s="1869"/>
      <c r="AG4" s="1869"/>
      <c r="AH4" s="1869"/>
      <c r="AI4" s="1869"/>
      <c r="AJ4" s="1869"/>
      <c r="AK4" s="1869"/>
      <c r="AL4" s="1869"/>
      <c r="AM4" s="1869"/>
    </row>
    <row r="5" spans="1:39">
      <c r="A5" s="1870"/>
      <c r="B5" s="1870"/>
      <c r="C5" s="1870"/>
      <c r="D5" s="1870"/>
      <c r="E5" s="1870"/>
      <c r="F5" s="1870"/>
      <c r="G5" s="1870"/>
      <c r="H5" s="1871"/>
      <c r="I5" s="1870"/>
      <c r="J5" s="1870"/>
      <c r="K5" s="1870"/>
      <c r="L5" s="1870"/>
      <c r="M5" s="1870"/>
      <c r="N5" s="1870"/>
      <c r="O5" s="1870"/>
      <c r="P5" s="1870"/>
      <c r="Q5" s="1870"/>
      <c r="R5" s="1870"/>
      <c r="S5" s="1870"/>
      <c r="T5" s="1870"/>
      <c r="U5" s="1870"/>
      <c r="V5" s="1870"/>
      <c r="W5" s="1870"/>
      <c r="X5" s="1870"/>
      <c r="Y5" s="1870"/>
      <c r="Z5" s="1870"/>
      <c r="AA5" s="1870"/>
      <c r="AB5" s="1870"/>
      <c r="AC5" s="1870"/>
      <c r="AD5" s="1870"/>
      <c r="AE5" s="1870"/>
      <c r="AF5" s="1870"/>
      <c r="AG5" s="1870"/>
      <c r="AH5" s="1870"/>
      <c r="AI5" s="1870"/>
      <c r="AJ5" s="1870"/>
      <c r="AK5" s="1870"/>
      <c r="AL5" s="1870"/>
      <c r="AM5" s="1870"/>
    </row>
    <row r="6" spans="1:39">
      <c r="A6" s="1872">
        <v>1</v>
      </c>
      <c r="B6" s="1872">
        <v>2</v>
      </c>
      <c r="C6" s="1872">
        <v>3</v>
      </c>
      <c r="D6" s="1872">
        <v>4</v>
      </c>
      <c r="E6" s="1872">
        <v>5</v>
      </c>
      <c r="F6" s="1872">
        <v>6</v>
      </c>
      <c r="G6" s="1872">
        <v>7</v>
      </c>
      <c r="H6" s="1872">
        <v>8</v>
      </c>
      <c r="I6" s="1872">
        <v>9</v>
      </c>
      <c r="J6" s="1872">
        <v>10</v>
      </c>
      <c r="K6" s="1872">
        <v>11</v>
      </c>
      <c r="L6" s="1872">
        <v>12</v>
      </c>
      <c r="M6" s="1872">
        <v>13</v>
      </c>
      <c r="N6" s="1872">
        <v>14</v>
      </c>
      <c r="O6" s="1872">
        <v>15</v>
      </c>
      <c r="P6" s="1872">
        <v>16</v>
      </c>
      <c r="Q6" s="1872">
        <v>17</v>
      </c>
      <c r="R6" s="1872">
        <v>18</v>
      </c>
      <c r="S6" s="1872">
        <v>19</v>
      </c>
      <c r="T6" s="1872">
        <v>20</v>
      </c>
      <c r="U6" s="1872">
        <v>21</v>
      </c>
      <c r="V6" s="1872">
        <v>22</v>
      </c>
      <c r="W6" s="1872">
        <v>23</v>
      </c>
      <c r="X6" s="1872">
        <v>24</v>
      </c>
      <c r="Y6" s="1872">
        <v>25</v>
      </c>
      <c r="Z6" s="1872">
        <v>26</v>
      </c>
      <c r="AA6" s="1872">
        <v>27</v>
      </c>
      <c r="AB6" s="1872">
        <v>28</v>
      </c>
      <c r="AC6" s="1872">
        <v>29</v>
      </c>
      <c r="AD6" s="1872">
        <v>30</v>
      </c>
      <c r="AE6" s="1872">
        <v>31</v>
      </c>
      <c r="AF6" s="1872">
        <v>32</v>
      </c>
      <c r="AG6" s="1872">
        <v>33</v>
      </c>
      <c r="AH6" s="1872">
        <v>34</v>
      </c>
      <c r="AI6" s="1872">
        <v>35</v>
      </c>
      <c r="AJ6" s="1872">
        <v>36</v>
      </c>
      <c r="AK6" s="1872">
        <v>37</v>
      </c>
      <c r="AL6" s="1872">
        <v>38</v>
      </c>
      <c r="AM6" s="1872">
        <v>39</v>
      </c>
    </row>
    <row r="7" spans="1:39" ht="53.4" thickBot="1">
      <c r="A7" s="1873" t="s">
        <v>312</v>
      </c>
      <c r="B7" s="1873" t="s">
        <v>313</v>
      </c>
      <c r="C7" s="1873" t="s">
        <v>314</v>
      </c>
      <c r="D7" s="1873" t="s">
        <v>315</v>
      </c>
      <c r="E7" s="1873" t="s">
        <v>316</v>
      </c>
      <c r="F7" s="1873" t="s">
        <v>317</v>
      </c>
      <c r="G7" s="1873" t="s">
        <v>318</v>
      </c>
      <c r="H7" s="1874" t="s">
        <v>319</v>
      </c>
      <c r="I7" s="1873" t="s">
        <v>320</v>
      </c>
      <c r="J7" s="1873" t="s">
        <v>321</v>
      </c>
      <c r="K7" s="1873" t="s">
        <v>322</v>
      </c>
      <c r="L7" s="1873" t="s">
        <v>323</v>
      </c>
      <c r="M7" s="1873" t="s">
        <v>324</v>
      </c>
      <c r="N7" s="1873" t="s">
        <v>325</v>
      </c>
      <c r="O7" s="1873" t="s">
        <v>326</v>
      </c>
      <c r="P7" s="1873" t="s">
        <v>327</v>
      </c>
      <c r="Q7" s="1873" t="s">
        <v>328</v>
      </c>
      <c r="R7" s="1873" t="s">
        <v>329</v>
      </c>
      <c r="S7" s="1873" t="s">
        <v>330</v>
      </c>
      <c r="T7" s="1873" t="s">
        <v>331</v>
      </c>
      <c r="U7" s="1873" t="s">
        <v>332</v>
      </c>
      <c r="V7" s="1873" t="s">
        <v>333</v>
      </c>
      <c r="W7" s="1873" t="s">
        <v>334</v>
      </c>
      <c r="X7" s="1873" t="s">
        <v>335</v>
      </c>
      <c r="Y7" s="1873" t="s">
        <v>336</v>
      </c>
      <c r="Z7" s="1873" t="s">
        <v>337</v>
      </c>
      <c r="AA7" s="1873" t="s">
        <v>338</v>
      </c>
      <c r="AB7" s="1873" t="s">
        <v>339</v>
      </c>
      <c r="AC7" s="1873" t="s">
        <v>340</v>
      </c>
      <c r="AD7" s="1873" t="s">
        <v>341</v>
      </c>
      <c r="AE7" s="1873" t="s">
        <v>342</v>
      </c>
      <c r="AF7" s="1873" t="s">
        <v>343</v>
      </c>
      <c r="AG7" s="1873" t="s">
        <v>344</v>
      </c>
      <c r="AH7" s="1873" t="s">
        <v>345</v>
      </c>
      <c r="AI7" s="1873" t="s">
        <v>346</v>
      </c>
      <c r="AJ7" s="1873" t="s">
        <v>347</v>
      </c>
      <c r="AK7" s="1873" t="s">
        <v>348</v>
      </c>
      <c r="AL7" s="1873" t="s">
        <v>349</v>
      </c>
      <c r="AM7" s="1873" t="s">
        <v>350</v>
      </c>
    </row>
    <row r="8" spans="1:39" ht="67.05" customHeight="1">
      <c r="A8" s="1875" t="s">
        <v>351</v>
      </c>
      <c r="B8" s="1875" t="s">
        <v>369</v>
      </c>
      <c r="C8" s="1875" t="s">
        <v>370</v>
      </c>
      <c r="D8" s="1876" t="s">
        <v>154</v>
      </c>
      <c r="E8" s="1876" t="s">
        <v>371</v>
      </c>
      <c r="F8" s="1876" t="s">
        <v>355</v>
      </c>
      <c r="G8" s="1876" t="s">
        <v>356</v>
      </c>
      <c r="H8" s="1877">
        <v>20617.66275</v>
      </c>
      <c r="I8" s="1877">
        <v>20000</v>
      </c>
      <c r="J8" s="1876" t="s">
        <v>357</v>
      </c>
      <c r="K8" s="1878">
        <v>43472</v>
      </c>
      <c r="L8" s="1876" t="s">
        <v>372</v>
      </c>
      <c r="M8" s="1878" t="s">
        <v>373</v>
      </c>
      <c r="N8" s="1876" t="s">
        <v>359</v>
      </c>
      <c r="O8" s="1878">
        <v>46402</v>
      </c>
      <c r="P8" s="1875" t="s">
        <v>360</v>
      </c>
      <c r="Q8" s="1875" t="s">
        <v>374</v>
      </c>
      <c r="R8" s="1875" t="s">
        <v>375</v>
      </c>
      <c r="S8" s="1876" t="s">
        <v>361</v>
      </c>
      <c r="T8" s="1879" t="s">
        <v>376</v>
      </c>
      <c r="U8" s="1876" t="s">
        <v>360</v>
      </c>
      <c r="V8" s="1876" t="s">
        <v>377</v>
      </c>
      <c r="W8" s="1876" t="s">
        <v>360</v>
      </c>
      <c r="X8" s="1876" t="s">
        <v>378</v>
      </c>
      <c r="Y8" s="1876" t="s">
        <v>364</v>
      </c>
      <c r="Z8" s="1876" t="s">
        <v>154</v>
      </c>
      <c r="AA8" s="1876" t="s">
        <v>154</v>
      </c>
      <c r="AB8" s="1876" t="s">
        <v>154</v>
      </c>
      <c r="AC8" s="1876" t="s">
        <v>154</v>
      </c>
      <c r="AD8" s="1876" t="s">
        <v>154</v>
      </c>
      <c r="AE8" s="1876" t="s">
        <v>154</v>
      </c>
      <c r="AF8" s="1876" t="s">
        <v>359</v>
      </c>
      <c r="AG8" s="1875" t="s">
        <v>379</v>
      </c>
      <c r="AH8" s="1876" t="s">
        <v>380</v>
      </c>
      <c r="AI8" s="1876" t="s">
        <v>240</v>
      </c>
      <c r="AJ8" s="1876" t="s">
        <v>367</v>
      </c>
      <c r="AK8" s="1875" t="s">
        <v>381</v>
      </c>
      <c r="AL8" s="1876" t="s">
        <v>360</v>
      </c>
      <c r="AM8" s="1875" t="s">
        <v>154</v>
      </c>
    </row>
    <row r="9" spans="1:39" ht="52.8">
      <c r="A9" s="1875" t="s">
        <v>351</v>
      </c>
      <c r="B9" s="1875" t="s">
        <v>382</v>
      </c>
      <c r="C9" s="1875" t="s">
        <v>370</v>
      </c>
      <c r="D9" s="1876" t="s">
        <v>154</v>
      </c>
      <c r="E9" s="1876" t="s">
        <v>371</v>
      </c>
      <c r="F9" s="1876" t="s">
        <v>355</v>
      </c>
      <c r="G9" s="1876" t="s">
        <v>356</v>
      </c>
      <c r="H9" s="1877">
        <v>9587.38825</v>
      </c>
      <c r="I9" s="1877">
        <v>9300</v>
      </c>
      <c r="J9" s="1876" t="s">
        <v>357</v>
      </c>
      <c r="K9" s="1878">
        <v>43473</v>
      </c>
      <c r="L9" s="1876" t="s">
        <v>372</v>
      </c>
      <c r="M9" s="1878" t="s">
        <v>373</v>
      </c>
      <c r="N9" s="1876" t="s">
        <v>359</v>
      </c>
      <c r="O9" s="1880">
        <v>46402</v>
      </c>
      <c r="P9" s="1875" t="s">
        <v>360</v>
      </c>
      <c r="Q9" s="1875" t="s">
        <v>383</v>
      </c>
      <c r="R9" s="1875" t="s">
        <v>375</v>
      </c>
      <c r="S9" s="1876" t="s">
        <v>361</v>
      </c>
      <c r="T9" s="1879" t="s">
        <v>384</v>
      </c>
      <c r="U9" s="1876" t="s">
        <v>360</v>
      </c>
      <c r="V9" s="1876" t="s">
        <v>377</v>
      </c>
      <c r="W9" s="1876" t="s">
        <v>360</v>
      </c>
      <c r="X9" s="1876" t="s">
        <v>378</v>
      </c>
      <c r="Y9" s="1876" t="s">
        <v>364</v>
      </c>
      <c r="Z9" s="1876" t="s">
        <v>154</v>
      </c>
      <c r="AA9" s="1876" t="s">
        <v>154</v>
      </c>
      <c r="AB9" s="1876" t="s">
        <v>154</v>
      </c>
      <c r="AC9" s="1876" t="s">
        <v>154</v>
      </c>
      <c r="AD9" s="1876" t="s">
        <v>154</v>
      </c>
      <c r="AE9" s="1876" t="s">
        <v>154</v>
      </c>
      <c r="AF9" s="1876" t="s">
        <v>359</v>
      </c>
      <c r="AG9" s="1875" t="s">
        <v>379</v>
      </c>
      <c r="AH9" s="1876" t="s">
        <v>380</v>
      </c>
      <c r="AI9" s="1876" t="s">
        <v>240</v>
      </c>
      <c r="AJ9" s="1876" t="s">
        <v>367</v>
      </c>
      <c r="AK9" s="1875" t="s">
        <v>381</v>
      </c>
      <c r="AL9" s="1876" t="s">
        <v>360</v>
      </c>
      <c r="AM9" s="1875" t="s">
        <v>154</v>
      </c>
    </row>
    <row r="10" spans="1:39" ht="52.8">
      <c r="A10" s="1875" t="s">
        <v>351</v>
      </c>
      <c r="B10" s="1875" t="s">
        <v>385</v>
      </c>
      <c r="C10" s="1875" t="s">
        <v>370</v>
      </c>
      <c r="D10" s="1876" t="s">
        <v>154</v>
      </c>
      <c r="E10" s="1876" t="s">
        <v>371</v>
      </c>
      <c r="F10" s="1876" t="s">
        <v>355</v>
      </c>
      <c r="G10" s="1876" t="s">
        <v>356</v>
      </c>
      <c r="H10" s="1877">
        <v>618.54118000000005</v>
      </c>
      <c r="I10" s="1877">
        <v>600</v>
      </c>
      <c r="J10" s="1876" t="s">
        <v>357</v>
      </c>
      <c r="K10" s="1878">
        <v>43473</v>
      </c>
      <c r="L10" s="1876" t="s">
        <v>372</v>
      </c>
      <c r="M10" s="1878" t="s">
        <v>373</v>
      </c>
      <c r="N10" s="1876" t="s">
        <v>359</v>
      </c>
      <c r="O10" s="1880">
        <v>46402</v>
      </c>
      <c r="P10" s="1875" t="s">
        <v>360</v>
      </c>
      <c r="Q10" s="1875" t="s">
        <v>386</v>
      </c>
      <c r="R10" s="1875" t="s">
        <v>375</v>
      </c>
      <c r="S10" s="1876" t="s">
        <v>361</v>
      </c>
      <c r="T10" s="1879" t="s">
        <v>384</v>
      </c>
      <c r="U10" s="1876" t="s">
        <v>360</v>
      </c>
      <c r="V10" s="1876" t="s">
        <v>377</v>
      </c>
      <c r="W10" s="1876" t="s">
        <v>360</v>
      </c>
      <c r="X10" s="1876" t="s">
        <v>378</v>
      </c>
      <c r="Y10" s="1876" t="s">
        <v>364</v>
      </c>
      <c r="Z10" s="1876" t="s">
        <v>154</v>
      </c>
      <c r="AA10" s="1876" t="s">
        <v>154</v>
      </c>
      <c r="AB10" s="1876" t="s">
        <v>154</v>
      </c>
      <c r="AC10" s="1876" t="s">
        <v>154</v>
      </c>
      <c r="AD10" s="1876" t="s">
        <v>154</v>
      </c>
      <c r="AE10" s="1876" t="s">
        <v>154</v>
      </c>
      <c r="AF10" s="1876" t="s">
        <v>359</v>
      </c>
      <c r="AG10" s="1875" t="s">
        <v>379</v>
      </c>
      <c r="AH10" s="1876" t="s">
        <v>380</v>
      </c>
      <c r="AI10" s="1876" t="s">
        <v>240</v>
      </c>
      <c r="AJ10" s="1876" t="s">
        <v>367</v>
      </c>
      <c r="AK10" s="1875" t="s">
        <v>381</v>
      </c>
      <c r="AL10" s="1876" t="s">
        <v>360</v>
      </c>
      <c r="AM10" s="1875" t="s">
        <v>154</v>
      </c>
    </row>
    <row r="11" spans="1:39" ht="52.8">
      <c r="A11" s="1875" t="s">
        <v>351</v>
      </c>
      <c r="B11" s="1875" t="s">
        <v>387</v>
      </c>
      <c r="C11" s="1875" t="s">
        <v>370</v>
      </c>
      <c r="D11" s="1876" t="s">
        <v>154</v>
      </c>
      <c r="E11" s="1876" t="s">
        <v>371</v>
      </c>
      <c r="F11" s="1876" t="s">
        <v>355</v>
      </c>
      <c r="G11" s="1876" t="s">
        <v>356</v>
      </c>
      <c r="H11" s="1877">
        <v>46081.3177</v>
      </c>
      <c r="I11" s="1877">
        <v>44700</v>
      </c>
      <c r="J11" s="1876" t="s">
        <v>357</v>
      </c>
      <c r="K11" s="1878">
        <v>43473</v>
      </c>
      <c r="L11" s="1876" t="s">
        <v>372</v>
      </c>
      <c r="M11" s="1878" t="s">
        <v>373</v>
      </c>
      <c r="N11" s="1876" t="s">
        <v>359</v>
      </c>
      <c r="O11" s="1880">
        <v>46402</v>
      </c>
      <c r="P11" s="1875" t="s">
        <v>360</v>
      </c>
      <c r="Q11" s="1875" t="s">
        <v>388</v>
      </c>
      <c r="R11" s="1875" t="s">
        <v>375</v>
      </c>
      <c r="S11" s="1876" t="s">
        <v>361</v>
      </c>
      <c r="T11" s="1879" t="s">
        <v>384</v>
      </c>
      <c r="U11" s="1876" t="s">
        <v>360</v>
      </c>
      <c r="V11" s="1876" t="s">
        <v>377</v>
      </c>
      <c r="W11" s="1876" t="s">
        <v>360</v>
      </c>
      <c r="X11" s="1876" t="s">
        <v>378</v>
      </c>
      <c r="Y11" s="1876" t="s">
        <v>364</v>
      </c>
      <c r="Z11" s="1876" t="s">
        <v>154</v>
      </c>
      <c r="AA11" s="1876" t="s">
        <v>154</v>
      </c>
      <c r="AB11" s="1876" t="s">
        <v>154</v>
      </c>
      <c r="AC11" s="1876" t="s">
        <v>154</v>
      </c>
      <c r="AD11" s="1876" t="s">
        <v>154</v>
      </c>
      <c r="AE11" s="1876" t="s">
        <v>154</v>
      </c>
      <c r="AF11" s="1876" t="s">
        <v>359</v>
      </c>
      <c r="AG11" s="1875" t="s">
        <v>379</v>
      </c>
      <c r="AH11" s="1876" t="s">
        <v>380</v>
      </c>
      <c r="AI11" s="1876" t="s">
        <v>240</v>
      </c>
      <c r="AJ11" s="1876" t="s">
        <v>367</v>
      </c>
      <c r="AK11" s="1875" t="s">
        <v>381</v>
      </c>
      <c r="AL11" s="1876" t="s">
        <v>360</v>
      </c>
      <c r="AM11" s="1875" t="s">
        <v>154</v>
      </c>
    </row>
    <row r="12" spans="1:39" ht="52.8">
      <c r="A12" s="1875" t="s">
        <v>351</v>
      </c>
      <c r="B12" s="1875" t="s">
        <v>389</v>
      </c>
      <c r="C12" s="1875" t="s">
        <v>370</v>
      </c>
      <c r="D12" s="1876" t="s">
        <v>154</v>
      </c>
      <c r="E12" s="1876" t="s">
        <v>371</v>
      </c>
      <c r="F12" s="1876" t="s">
        <v>355</v>
      </c>
      <c r="G12" s="1876" t="s">
        <v>356</v>
      </c>
      <c r="H12" s="1877">
        <v>21030.400020000001</v>
      </c>
      <c r="I12" s="1877">
        <v>20400</v>
      </c>
      <c r="J12" s="1876" t="s">
        <v>357</v>
      </c>
      <c r="K12" s="1878">
        <v>43473</v>
      </c>
      <c r="L12" s="1876" t="s">
        <v>372</v>
      </c>
      <c r="M12" s="1878" t="s">
        <v>373</v>
      </c>
      <c r="N12" s="1876" t="s">
        <v>359</v>
      </c>
      <c r="O12" s="1880">
        <v>46402</v>
      </c>
      <c r="P12" s="1875" t="s">
        <v>360</v>
      </c>
      <c r="Q12" s="1875" t="s">
        <v>390</v>
      </c>
      <c r="R12" s="1875" t="s">
        <v>375</v>
      </c>
      <c r="S12" s="1876" t="s">
        <v>361</v>
      </c>
      <c r="T12" s="1879" t="s">
        <v>384</v>
      </c>
      <c r="U12" s="1876" t="s">
        <v>360</v>
      </c>
      <c r="V12" s="1876" t="s">
        <v>377</v>
      </c>
      <c r="W12" s="1876" t="s">
        <v>360</v>
      </c>
      <c r="X12" s="1876" t="s">
        <v>378</v>
      </c>
      <c r="Y12" s="1876" t="s">
        <v>364</v>
      </c>
      <c r="Z12" s="1876" t="s">
        <v>154</v>
      </c>
      <c r="AA12" s="1876" t="s">
        <v>154</v>
      </c>
      <c r="AB12" s="1876" t="s">
        <v>154</v>
      </c>
      <c r="AC12" s="1876" t="s">
        <v>154</v>
      </c>
      <c r="AD12" s="1876" t="s">
        <v>154</v>
      </c>
      <c r="AE12" s="1876" t="s">
        <v>154</v>
      </c>
      <c r="AF12" s="1876" t="s">
        <v>359</v>
      </c>
      <c r="AG12" s="1875" t="s">
        <v>379</v>
      </c>
      <c r="AH12" s="1876" t="s">
        <v>380</v>
      </c>
      <c r="AI12" s="1876" t="s">
        <v>240</v>
      </c>
      <c r="AJ12" s="1876" t="s">
        <v>367</v>
      </c>
      <c r="AK12" s="1875" t="s">
        <v>381</v>
      </c>
      <c r="AL12" s="1876" t="s">
        <v>360</v>
      </c>
      <c r="AM12" s="1875" t="s">
        <v>154</v>
      </c>
    </row>
    <row r="13" spans="1:39" ht="52.8">
      <c r="A13" s="1875" t="s">
        <v>351</v>
      </c>
      <c r="B13" s="1875" t="s">
        <v>391</v>
      </c>
      <c r="C13" s="1875" t="s">
        <v>370</v>
      </c>
      <c r="D13" s="1876" t="s">
        <v>154</v>
      </c>
      <c r="E13" s="1876" t="s">
        <v>371</v>
      </c>
      <c r="F13" s="1876" t="s">
        <v>355</v>
      </c>
      <c r="G13" s="1876" t="s">
        <v>356</v>
      </c>
      <c r="H13" s="1877">
        <v>515.45097999999996</v>
      </c>
      <c r="I13" s="1877">
        <v>500</v>
      </c>
      <c r="J13" s="1876" t="s">
        <v>357</v>
      </c>
      <c r="K13" s="1878">
        <v>43473</v>
      </c>
      <c r="L13" s="1876" t="s">
        <v>372</v>
      </c>
      <c r="M13" s="1878" t="s">
        <v>373</v>
      </c>
      <c r="N13" s="1876" t="s">
        <v>359</v>
      </c>
      <c r="O13" s="1880">
        <v>46402</v>
      </c>
      <c r="P13" s="1875" t="s">
        <v>360</v>
      </c>
      <c r="Q13" s="1875" t="s">
        <v>392</v>
      </c>
      <c r="R13" s="1875" t="s">
        <v>375</v>
      </c>
      <c r="S13" s="1876" t="s">
        <v>361</v>
      </c>
      <c r="T13" s="1879" t="s">
        <v>384</v>
      </c>
      <c r="U13" s="1876" t="s">
        <v>360</v>
      </c>
      <c r="V13" s="1876" t="s">
        <v>377</v>
      </c>
      <c r="W13" s="1876" t="s">
        <v>360</v>
      </c>
      <c r="X13" s="1876" t="s">
        <v>378</v>
      </c>
      <c r="Y13" s="1876" t="s">
        <v>364</v>
      </c>
      <c r="Z13" s="1876" t="s">
        <v>154</v>
      </c>
      <c r="AA13" s="1876" t="s">
        <v>154</v>
      </c>
      <c r="AB13" s="1876" t="s">
        <v>154</v>
      </c>
      <c r="AC13" s="1876" t="s">
        <v>154</v>
      </c>
      <c r="AD13" s="1876" t="s">
        <v>154</v>
      </c>
      <c r="AE13" s="1876" t="s">
        <v>154</v>
      </c>
      <c r="AF13" s="1876" t="s">
        <v>359</v>
      </c>
      <c r="AG13" s="1875" t="s">
        <v>379</v>
      </c>
      <c r="AH13" s="1876" t="s">
        <v>380</v>
      </c>
      <c r="AI13" s="1876" t="s">
        <v>240</v>
      </c>
      <c r="AJ13" s="1876" t="s">
        <v>367</v>
      </c>
      <c r="AK13" s="1875" t="s">
        <v>381</v>
      </c>
      <c r="AL13" s="1876" t="s">
        <v>360</v>
      </c>
      <c r="AM13" s="1875" t="s">
        <v>154</v>
      </c>
    </row>
    <row r="14" spans="1:39" ht="52.8">
      <c r="A14" s="1875" t="s">
        <v>351</v>
      </c>
      <c r="B14" s="1875" t="s">
        <v>393</v>
      </c>
      <c r="C14" s="1875" t="s">
        <v>370</v>
      </c>
      <c r="D14" s="1876" t="s">
        <v>154</v>
      </c>
      <c r="E14" s="1876" t="s">
        <v>371</v>
      </c>
      <c r="F14" s="1876" t="s">
        <v>355</v>
      </c>
      <c r="G14" s="1876" t="s">
        <v>356</v>
      </c>
      <c r="H14" s="1877">
        <v>515.45097999999996</v>
      </c>
      <c r="I14" s="1877">
        <v>500</v>
      </c>
      <c r="J14" s="1876" t="s">
        <v>357</v>
      </c>
      <c r="K14" s="1878">
        <v>43473</v>
      </c>
      <c r="L14" s="1876" t="s">
        <v>372</v>
      </c>
      <c r="M14" s="1878" t="s">
        <v>373</v>
      </c>
      <c r="N14" s="1876" t="s">
        <v>359</v>
      </c>
      <c r="O14" s="1880">
        <v>46402</v>
      </c>
      <c r="P14" s="1875" t="s">
        <v>360</v>
      </c>
      <c r="Q14" s="1875" t="s">
        <v>392</v>
      </c>
      <c r="R14" s="1875" t="s">
        <v>375</v>
      </c>
      <c r="S14" s="1876" t="s">
        <v>361</v>
      </c>
      <c r="T14" s="1879" t="s">
        <v>384</v>
      </c>
      <c r="U14" s="1876" t="s">
        <v>360</v>
      </c>
      <c r="V14" s="1876" t="s">
        <v>377</v>
      </c>
      <c r="W14" s="1876" t="s">
        <v>360</v>
      </c>
      <c r="X14" s="1876" t="s">
        <v>378</v>
      </c>
      <c r="Y14" s="1876" t="s">
        <v>364</v>
      </c>
      <c r="Z14" s="1876" t="s">
        <v>154</v>
      </c>
      <c r="AA14" s="1876" t="s">
        <v>154</v>
      </c>
      <c r="AB14" s="1876" t="s">
        <v>154</v>
      </c>
      <c r="AC14" s="1876" t="s">
        <v>154</v>
      </c>
      <c r="AD14" s="1876" t="s">
        <v>154</v>
      </c>
      <c r="AE14" s="1876" t="s">
        <v>154</v>
      </c>
      <c r="AF14" s="1876" t="s">
        <v>359</v>
      </c>
      <c r="AG14" s="1875" t="s">
        <v>379</v>
      </c>
      <c r="AH14" s="1876" t="s">
        <v>380</v>
      </c>
      <c r="AI14" s="1876" t="s">
        <v>240</v>
      </c>
      <c r="AJ14" s="1876" t="s">
        <v>367</v>
      </c>
      <c r="AK14" s="1875" t="s">
        <v>381</v>
      </c>
      <c r="AL14" s="1876" t="s">
        <v>360</v>
      </c>
      <c r="AM14" s="1875" t="s">
        <v>154</v>
      </c>
    </row>
    <row r="15" spans="1:39" ht="52.8">
      <c r="A15" s="1875" t="s">
        <v>351</v>
      </c>
      <c r="B15" s="1875" t="s">
        <v>394</v>
      </c>
      <c r="C15" s="1875" t="s">
        <v>370</v>
      </c>
      <c r="D15" s="1876" t="s">
        <v>154</v>
      </c>
      <c r="E15" s="1876" t="s">
        <v>371</v>
      </c>
      <c r="F15" s="1876" t="s">
        <v>355</v>
      </c>
      <c r="G15" s="1876" t="s">
        <v>356</v>
      </c>
      <c r="H15" s="1877">
        <v>4639.0588299999999</v>
      </c>
      <c r="I15" s="1877">
        <v>4500</v>
      </c>
      <c r="J15" s="1876" t="s">
        <v>357</v>
      </c>
      <c r="K15" s="1878">
        <v>43473</v>
      </c>
      <c r="L15" s="1876" t="s">
        <v>372</v>
      </c>
      <c r="M15" s="1878" t="s">
        <v>373</v>
      </c>
      <c r="N15" s="1876" t="s">
        <v>359</v>
      </c>
      <c r="O15" s="1880">
        <v>46402</v>
      </c>
      <c r="P15" s="1875" t="s">
        <v>360</v>
      </c>
      <c r="Q15" s="1875" t="s">
        <v>395</v>
      </c>
      <c r="R15" s="1875" t="s">
        <v>375</v>
      </c>
      <c r="S15" s="1876" t="s">
        <v>361</v>
      </c>
      <c r="T15" s="1879" t="s">
        <v>384</v>
      </c>
      <c r="U15" s="1876" t="s">
        <v>360</v>
      </c>
      <c r="V15" s="1876" t="s">
        <v>377</v>
      </c>
      <c r="W15" s="1876" t="s">
        <v>360</v>
      </c>
      <c r="X15" s="1876" t="s">
        <v>378</v>
      </c>
      <c r="Y15" s="1876" t="s">
        <v>364</v>
      </c>
      <c r="Z15" s="1876" t="s">
        <v>154</v>
      </c>
      <c r="AA15" s="1876" t="s">
        <v>154</v>
      </c>
      <c r="AB15" s="1876" t="s">
        <v>154</v>
      </c>
      <c r="AC15" s="1876" t="s">
        <v>154</v>
      </c>
      <c r="AD15" s="1876" t="s">
        <v>154</v>
      </c>
      <c r="AE15" s="1876" t="s">
        <v>154</v>
      </c>
      <c r="AF15" s="1876" t="s">
        <v>359</v>
      </c>
      <c r="AG15" s="1875" t="s">
        <v>379</v>
      </c>
      <c r="AH15" s="1876" t="s">
        <v>380</v>
      </c>
      <c r="AI15" s="1876" t="s">
        <v>240</v>
      </c>
      <c r="AJ15" s="1876" t="s">
        <v>367</v>
      </c>
      <c r="AK15" s="1875" t="s">
        <v>381</v>
      </c>
      <c r="AL15" s="1876" t="s">
        <v>360</v>
      </c>
      <c r="AM15" s="1875" t="s">
        <v>154</v>
      </c>
    </row>
    <row r="16" spans="1:39" ht="52.8">
      <c r="A16" s="1875" t="s">
        <v>351</v>
      </c>
      <c r="B16" s="1875" t="s">
        <v>396</v>
      </c>
      <c r="C16" s="1875" t="s">
        <v>370</v>
      </c>
      <c r="D16" s="1876" t="s">
        <v>154</v>
      </c>
      <c r="E16" s="1876" t="s">
        <v>371</v>
      </c>
      <c r="F16" s="1876" t="s">
        <v>355</v>
      </c>
      <c r="G16" s="1876" t="s">
        <v>356</v>
      </c>
      <c r="H16" s="1877">
        <v>2061.8039199999998</v>
      </c>
      <c r="I16" s="1877">
        <v>2000</v>
      </c>
      <c r="J16" s="1876" t="s">
        <v>357</v>
      </c>
      <c r="K16" s="1878">
        <v>43473</v>
      </c>
      <c r="L16" s="1876" t="s">
        <v>372</v>
      </c>
      <c r="M16" s="1878" t="s">
        <v>373</v>
      </c>
      <c r="N16" s="1876" t="s">
        <v>359</v>
      </c>
      <c r="O16" s="1880">
        <v>46402</v>
      </c>
      <c r="P16" s="1875" t="s">
        <v>360</v>
      </c>
      <c r="Q16" s="1875" t="s">
        <v>397</v>
      </c>
      <c r="R16" s="1875" t="s">
        <v>375</v>
      </c>
      <c r="S16" s="1876" t="s">
        <v>361</v>
      </c>
      <c r="T16" s="1879" t="s">
        <v>384</v>
      </c>
      <c r="U16" s="1876" t="s">
        <v>360</v>
      </c>
      <c r="V16" s="1876" t="s">
        <v>377</v>
      </c>
      <c r="W16" s="1876" t="s">
        <v>360</v>
      </c>
      <c r="X16" s="1876" t="s">
        <v>378</v>
      </c>
      <c r="Y16" s="1876" t="s">
        <v>364</v>
      </c>
      <c r="Z16" s="1876" t="s">
        <v>154</v>
      </c>
      <c r="AA16" s="1876" t="s">
        <v>154</v>
      </c>
      <c r="AB16" s="1876" t="s">
        <v>154</v>
      </c>
      <c r="AC16" s="1876" t="s">
        <v>154</v>
      </c>
      <c r="AD16" s="1876" t="s">
        <v>154</v>
      </c>
      <c r="AE16" s="1876" t="s">
        <v>154</v>
      </c>
      <c r="AF16" s="1876" t="s">
        <v>359</v>
      </c>
      <c r="AG16" s="1875" t="s">
        <v>379</v>
      </c>
      <c r="AH16" s="1876" t="s">
        <v>380</v>
      </c>
      <c r="AI16" s="1876" t="s">
        <v>240</v>
      </c>
      <c r="AJ16" s="1876" t="s">
        <v>367</v>
      </c>
      <c r="AK16" s="1875" t="s">
        <v>381</v>
      </c>
      <c r="AL16" s="1876" t="s">
        <v>360</v>
      </c>
      <c r="AM16" s="1875" t="s">
        <v>154</v>
      </c>
    </row>
    <row r="17" spans="1:39" ht="52.8">
      <c r="A17" s="1875" t="s">
        <v>351</v>
      </c>
      <c r="B17" s="1875" t="s">
        <v>398</v>
      </c>
      <c r="C17" s="1875" t="s">
        <v>370</v>
      </c>
      <c r="D17" s="1876" t="s">
        <v>154</v>
      </c>
      <c r="E17" s="1876" t="s">
        <v>371</v>
      </c>
      <c r="F17" s="1876" t="s">
        <v>355</v>
      </c>
      <c r="G17" s="1876" t="s">
        <v>356</v>
      </c>
      <c r="H17" s="1877">
        <v>1546.35294</v>
      </c>
      <c r="I17" s="1877">
        <v>1500</v>
      </c>
      <c r="J17" s="1876" t="s">
        <v>357</v>
      </c>
      <c r="K17" s="1878">
        <v>43473</v>
      </c>
      <c r="L17" s="1876" t="s">
        <v>372</v>
      </c>
      <c r="M17" s="1878" t="s">
        <v>373</v>
      </c>
      <c r="N17" s="1876" t="s">
        <v>359</v>
      </c>
      <c r="O17" s="1880">
        <v>46402</v>
      </c>
      <c r="P17" s="1875" t="s">
        <v>360</v>
      </c>
      <c r="Q17" s="1875" t="s">
        <v>399</v>
      </c>
      <c r="R17" s="1875" t="s">
        <v>375</v>
      </c>
      <c r="S17" s="1876" t="s">
        <v>361</v>
      </c>
      <c r="T17" s="1879" t="s">
        <v>384</v>
      </c>
      <c r="U17" s="1876" t="s">
        <v>360</v>
      </c>
      <c r="V17" s="1876" t="s">
        <v>377</v>
      </c>
      <c r="W17" s="1876" t="s">
        <v>360</v>
      </c>
      <c r="X17" s="1876" t="s">
        <v>378</v>
      </c>
      <c r="Y17" s="1876" t="s">
        <v>364</v>
      </c>
      <c r="Z17" s="1876" t="s">
        <v>154</v>
      </c>
      <c r="AA17" s="1876" t="s">
        <v>154</v>
      </c>
      <c r="AB17" s="1876" t="s">
        <v>154</v>
      </c>
      <c r="AC17" s="1876" t="s">
        <v>154</v>
      </c>
      <c r="AD17" s="1876" t="s">
        <v>154</v>
      </c>
      <c r="AE17" s="1876" t="s">
        <v>154</v>
      </c>
      <c r="AF17" s="1876" t="s">
        <v>359</v>
      </c>
      <c r="AG17" s="1875" t="s">
        <v>379</v>
      </c>
      <c r="AH17" s="1876" t="s">
        <v>380</v>
      </c>
      <c r="AI17" s="1876" t="s">
        <v>240</v>
      </c>
      <c r="AJ17" s="1876" t="s">
        <v>367</v>
      </c>
      <c r="AK17" s="1875" t="s">
        <v>381</v>
      </c>
      <c r="AL17" s="1876" t="s">
        <v>360</v>
      </c>
      <c r="AM17" s="1875" t="s">
        <v>154</v>
      </c>
    </row>
    <row r="18" spans="1:39" ht="52.8">
      <c r="A18" s="1875" t="s">
        <v>351</v>
      </c>
      <c r="B18" s="1875" t="s">
        <v>400</v>
      </c>
      <c r="C18" s="1875" t="s">
        <v>370</v>
      </c>
      <c r="D18" s="1876" t="s">
        <v>154</v>
      </c>
      <c r="E18" s="1876" t="s">
        <v>371</v>
      </c>
      <c r="F18" s="1876" t="s">
        <v>355</v>
      </c>
      <c r="G18" s="1876" t="s">
        <v>356</v>
      </c>
      <c r="H18" s="1877">
        <v>515.45097999999996</v>
      </c>
      <c r="I18" s="1877">
        <v>500</v>
      </c>
      <c r="J18" s="1876" t="s">
        <v>357</v>
      </c>
      <c r="K18" s="1878">
        <v>43473</v>
      </c>
      <c r="L18" s="1876" t="s">
        <v>372</v>
      </c>
      <c r="M18" s="1878" t="s">
        <v>373</v>
      </c>
      <c r="N18" s="1876" t="s">
        <v>359</v>
      </c>
      <c r="O18" s="1880">
        <v>46402</v>
      </c>
      <c r="P18" s="1875" t="s">
        <v>360</v>
      </c>
      <c r="Q18" s="1875" t="s">
        <v>392</v>
      </c>
      <c r="R18" s="1875" t="s">
        <v>375</v>
      </c>
      <c r="S18" s="1876" t="s">
        <v>361</v>
      </c>
      <c r="T18" s="1879" t="s">
        <v>384</v>
      </c>
      <c r="U18" s="1876" t="s">
        <v>360</v>
      </c>
      <c r="V18" s="1876" t="s">
        <v>377</v>
      </c>
      <c r="W18" s="1876" t="s">
        <v>360</v>
      </c>
      <c r="X18" s="1876" t="s">
        <v>378</v>
      </c>
      <c r="Y18" s="1876" t="s">
        <v>364</v>
      </c>
      <c r="Z18" s="1876" t="s">
        <v>154</v>
      </c>
      <c r="AA18" s="1876" t="s">
        <v>154</v>
      </c>
      <c r="AB18" s="1876" t="s">
        <v>154</v>
      </c>
      <c r="AC18" s="1876" t="s">
        <v>154</v>
      </c>
      <c r="AD18" s="1876" t="s">
        <v>154</v>
      </c>
      <c r="AE18" s="1876" t="s">
        <v>154</v>
      </c>
      <c r="AF18" s="1876" t="s">
        <v>359</v>
      </c>
      <c r="AG18" s="1875" t="s">
        <v>379</v>
      </c>
      <c r="AH18" s="1876" t="s">
        <v>380</v>
      </c>
      <c r="AI18" s="1876" t="s">
        <v>240</v>
      </c>
      <c r="AJ18" s="1876" t="s">
        <v>367</v>
      </c>
      <c r="AK18" s="1875" t="s">
        <v>381</v>
      </c>
      <c r="AL18" s="1876" t="s">
        <v>360</v>
      </c>
      <c r="AM18" s="1875" t="s">
        <v>154</v>
      </c>
    </row>
    <row r="19" spans="1:39" ht="52.8">
      <c r="A19" s="1875" t="s">
        <v>351</v>
      </c>
      <c r="B19" s="1875" t="s">
        <v>401</v>
      </c>
      <c r="C19" s="1875" t="s">
        <v>370</v>
      </c>
      <c r="D19" s="1876" t="s">
        <v>154</v>
      </c>
      <c r="E19" s="1876" t="s">
        <v>371</v>
      </c>
      <c r="F19" s="1876" t="s">
        <v>355</v>
      </c>
      <c r="G19" s="1876" t="s">
        <v>356</v>
      </c>
      <c r="H19" s="1877">
        <v>7731.7647200000001</v>
      </c>
      <c r="I19" s="1877">
        <v>7500</v>
      </c>
      <c r="J19" s="1876" t="s">
        <v>357</v>
      </c>
      <c r="K19" s="1878">
        <v>43473</v>
      </c>
      <c r="L19" s="1876" t="s">
        <v>372</v>
      </c>
      <c r="M19" s="1878" t="s">
        <v>373</v>
      </c>
      <c r="N19" s="1876" t="s">
        <v>359</v>
      </c>
      <c r="O19" s="1880">
        <v>46402</v>
      </c>
      <c r="P19" s="1875" t="s">
        <v>360</v>
      </c>
      <c r="Q19" s="1875" t="s">
        <v>402</v>
      </c>
      <c r="R19" s="1875" t="s">
        <v>375</v>
      </c>
      <c r="S19" s="1876" t="s">
        <v>361</v>
      </c>
      <c r="T19" s="1879" t="s">
        <v>384</v>
      </c>
      <c r="U19" s="1876" t="s">
        <v>360</v>
      </c>
      <c r="V19" s="1876" t="s">
        <v>377</v>
      </c>
      <c r="W19" s="1876" t="s">
        <v>360</v>
      </c>
      <c r="X19" s="1876" t="s">
        <v>378</v>
      </c>
      <c r="Y19" s="1876" t="s">
        <v>364</v>
      </c>
      <c r="Z19" s="1876" t="s">
        <v>154</v>
      </c>
      <c r="AA19" s="1876" t="s">
        <v>154</v>
      </c>
      <c r="AB19" s="1876" t="s">
        <v>154</v>
      </c>
      <c r="AC19" s="1876" t="s">
        <v>154</v>
      </c>
      <c r="AD19" s="1876" t="s">
        <v>154</v>
      </c>
      <c r="AE19" s="1876" t="s">
        <v>154</v>
      </c>
      <c r="AF19" s="1876" t="s">
        <v>359</v>
      </c>
      <c r="AG19" s="1875" t="s">
        <v>379</v>
      </c>
      <c r="AH19" s="1876" t="s">
        <v>380</v>
      </c>
      <c r="AI19" s="1876" t="s">
        <v>240</v>
      </c>
      <c r="AJ19" s="1876" t="s">
        <v>367</v>
      </c>
      <c r="AK19" s="1875" t="s">
        <v>381</v>
      </c>
      <c r="AL19" s="1876" t="s">
        <v>360</v>
      </c>
      <c r="AM19" s="1875" t="s">
        <v>154</v>
      </c>
    </row>
    <row r="20" spans="1:39" ht="52.8">
      <c r="A20" s="1875" t="s">
        <v>351</v>
      </c>
      <c r="B20" s="1875" t="s">
        <v>403</v>
      </c>
      <c r="C20" s="1875" t="s">
        <v>370</v>
      </c>
      <c r="D20" s="1876" t="s">
        <v>154</v>
      </c>
      <c r="E20" s="1876" t="s">
        <v>371</v>
      </c>
      <c r="F20" s="1876" t="s">
        <v>355</v>
      </c>
      <c r="G20" s="1876" t="s">
        <v>356</v>
      </c>
      <c r="H20" s="1877">
        <v>4639.0588299999999</v>
      </c>
      <c r="I20" s="1877">
        <v>4500</v>
      </c>
      <c r="J20" s="1876" t="s">
        <v>357</v>
      </c>
      <c r="K20" s="1878">
        <v>43473</v>
      </c>
      <c r="L20" s="1876" t="s">
        <v>372</v>
      </c>
      <c r="M20" s="1878" t="s">
        <v>373</v>
      </c>
      <c r="N20" s="1876" t="s">
        <v>359</v>
      </c>
      <c r="O20" s="1880">
        <v>46402</v>
      </c>
      <c r="P20" s="1875" t="s">
        <v>360</v>
      </c>
      <c r="Q20" s="1875" t="s">
        <v>395</v>
      </c>
      <c r="R20" s="1875" t="s">
        <v>375</v>
      </c>
      <c r="S20" s="1876" t="s">
        <v>361</v>
      </c>
      <c r="T20" s="1879" t="s">
        <v>384</v>
      </c>
      <c r="U20" s="1876" t="s">
        <v>360</v>
      </c>
      <c r="V20" s="1876" t="s">
        <v>377</v>
      </c>
      <c r="W20" s="1876" t="s">
        <v>360</v>
      </c>
      <c r="X20" s="1876" t="s">
        <v>378</v>
      </c>
      <c r="Y20" s="1876" t="s">
        <v>364</v>
      </c>
      <c r="Z20" s="1876" t="s">
        <v>154</v>
      </c>
      <c r="AA20" s="1876" t="s">
        <v>154</v>
      </c>
      <c r="AB20" s="1876" t="s">
        <v>154</v>
      </c>
      <c r="AC20" s="1876" t="s">
        <v>154</v>
      </c>
      <c r="AD20" s="1876" t="s">
        <v>154</v>
      </c>
      <c r="AE20" s="1876" t="s">
        <v>154</v>
      </c>
      <c r="AF20" s="1876" t="s">
        <v>359</v>
      </c>
      <c r="AG20" s="1875" t="s">
        <v>379</v>
      </c>
      <c r="AH20" s="1876" t="s">
        <v>380</v>
      </c>
      <c r="AI20" s="1876" t="s">
        <v>240</v>
      </c>
      <c r="AJ20" s="1876" t="s">
        <v>367</v>
      </c>
      <c r="AK20" s="1875" t="s">
        <v>381</v>
      </c>
      <c r="AL20" s="1876" t="s">
        <v>360</v>
      </c>
      <c r="AM20" s="1875" t="s">
        <v>154</v>
      </c>
    </row>
    <row r="21" spans="1:39" ht="52.8">
      <c r="A21" s="1875" t="s">
        <v>351</v>
      </c>
      <c r="B21" s="1875" t="s">
        <v>404</v>
      </c>
      <c r="C21" s="1875" t="s">
        <v>370</v>
      </c>
      <c r="D21" s="1876" t="s">
        <v>154</v>
      </c>
      <c r="E21" s="1876" t="s">
        <v>371</v>
      </c>
      <c r="F21" s="1876" t="s">
        <v>355</v>
      </c>
      <c r="G21" s="1876" t="s">
        <v>356</v>
      </c>
      <c r="H21" s="1877">
        <v>2061.8039199999998</v>
      </c>
      <c r="I21" s="1877">
        <v>2000</v>
      </c>
      <c r="J21" s="1876" t="s">
        <v>357</v>
      </c>
      <c r="K21" s="1878">
        <v>43473</v>
      </c>
      <c r="L21" s="1876" t="s">
        <v>372</v>
      </c>
      <c r="M21" s="1878" t="s">
        <v>373</v>
      </c>
      <c r="N21" s="1876" t="s">
        <v>359</v>
      </c>
      <c r="O21" s="1880">
        <v>46402</v>
      </c>
      <c r="P21" s="1875" t="s">
        <v>360</v>
      </c>
      <c r="Q21" s="1875" t="s">
        <v>397</v>
      </c>
      <c r="R21" s="1875" t="s">
        <v>375</v>
      </c>
      <c r="S21" s="1876" t="s">
        <v>361</v>
      </c>
      <c r="T21" s="1879" t="s">
        <v>384</v>
      </c>
      <c r="U21" s="1876" t="s">
        <v>360</v>
      </c>
      <c r="V21" s="1876" t="s">
        <v>377</v>
      </c>
      <c r="W21" s="1876" t="s">
        <v>360</v>
      </c>
      <c r="X21" s="1876" t="s">
        <v>378</v>
      </c>
      <c r="Y21" s="1876" t="s">
        <v>364</v>
      </c>
      <c r="Z21" s="1876" t="s">
        <v>154</v>
      </c>
      <c r="AA21" s="1876" t="s">
        <v>154</v>
      </c>
      <c r="AB21" s="1876" t="s">
        <v>154</v>
      </c>
      <c r="AC21" s="1876" t="s">
        <v>154</v>
      </c>
      <c r="AD21" s="1876" t="s">
        <v>154</v>
      </c>
      <c r="AE21" s="1876" t="s">
        <v>154</v>
      </c>
      <c r="AF21" s="1876" t="s">
        <v>359</v>
      </c>
      <c r="AG21" s="1875" t="s">
        <v>379</v>
      </c>
      <c r="AH21" s="1876" t="s">
        <v>380</v>
      </c>
      <c r="AI21" s="1876" t="s">
        <v>240</v>
      </c>
      <c r="AJ21" s="1876" t="s">
        <v>367</v>
      </c>
      <c r="AK21" s="1875" t="s">
        <v>381</v>
      </c>
      <c r="AL21" s="1876" t="s">
        <v>360</v>
      </c>
      <c r="AM21" s="1875" t="s">
        <v>154</v>
      </c>
    </row>
    <row r="22" spans="1:39" ht="52.8">
      <c r="A22" s="1875" t="s">
        <v>351</v>
      </c>
      <c r="B22" s="1875" t="s">
        <v>405</v>
      </c>
      <c r="C22" s="1875" t="s">
        <v>370</v>
      </c>
      <c r="D22" s="1876" t="s">
        <v>154</v>
      </c>
      <c r="E22" s="1876" t="s">
        <v>371</v>
      </c>
      <c r="F22" s="1876" t="s">
        <v>355</v>
      </c>
      <c r="G22" s="1876" t="s">
        <v>356</v>
      </c>
      <c r="H22" s="1877">
        <v>24741.647089999999</v>
      </c>
      <c r="I22" s="1877">
        <v>24000</v>
      </c>
      <c r="J22" s="1876" t="s">
        <v>357</v>
      </c>
      <c r="K22" s="1878">
        <v>43473</v>
      </c>
      <c r="L22" s="1876" t="s">
        <v>372</v>
      </c>
      <c r="M22" s="1878" t="s">
        <v>373</v>
      </c>
      <c r="N22" s="1876" t="s">
        <v>359</v>
      </c>
      <c r="O22" s="1880">
        <v>46402</v>
      </c>
      <c r="P22" s="1875" t="s">
        <v>360</v>
      </c>
      <c r="Q22" s="1875" t="s">
        <v>406</v>
      </c>
      <c r="R22" s="1875" t="s">
        <v>375</v>
      </c>
      <c r="S22" s="1876" t="s">
        <v>361</v>
      </c>
      <c r="T22" s="1879" t="s">
        <v>384</v>
      </c>
      <c r="U22" s="1876" t="s">
        <v>360</v>
      </c>
      <c r="V22" s="1876" t="s">
        <v>377</v>
      </c>
      <c r="W22" s="1876" t="s">
        <v>360</v>
      </c>
      <c r="X22" s="1876" t="s">
        <v>378</v>
      </c>
      <c r="Y22" s="1876" t="s">
        <v>364</v>
      </c>
      <c r="Z22" s="1876" t="s">
        <v>154</v>
      </c>
      <c r="AA22" s="1876" t="s">
        <v>154</v>
      </c>
      <c r="AB22" s="1876" t="s">
        <v>154</v>
      </c>
      <c r="AC22" s="1876" t="s">
        <v>154</v>
      </c>
      <c r="AD22" s="1876" t="s">
        <v>154</v>
      </c>
      <c r="AE22" s="1876" t="s">
        <v>154</v>
      </c>
      <c r="AF22" s="1876" t="s">
        <v>359</v>
      </c>
      <c r="AG22" s="1875" t="s">
        <v>379</v>
      </c>
      <c r="AH22" s="1876" t="s">
        <v>380</v>
      </c>
      <c r="AI22" s="1876" t="s">
        <v>240</v>
      </c>
      <c r="AJ22" s="1876" t="s">
        <v>367</v>
      </c>
      <c r="AK22" s="1875" t="s">
        <v>381</v>
      </c>
      <c r="AL22" s="1876" t="s">
        <v>360</v>
      </c>
      <c r="AM22" s="1875" t="s">
        <v>154</v>
      </c>
    </row>
    <row r="23" spans="1:39" ht="52.8">
      <c r="A23" s="1875" t="s">
        <v>351</v>
      </c>
      <c r="B23" s="1875" t="s">
        <v>407</v>
      </c>
      <c r="C23" s="1875" t="s">
        <v>370</v>
      </c>
      <c r="D23" s="1876" t="s">
        <v>154</v>
      </c>
      <c r="E23" s="1876" t="s">
        <v>371</v>
      </c>
      <c r="F23" s="1876" t="s">
        <v>355</v>
      </c>
      <c r="G23" s="1876" t="s">
        <v>356</v>
      </c>
      <c r="H23" s="1877">
        <v>2061.8039199999998</v>
      </c>
      <c r="I23" s="1877">
        <v>2000</v>
      </c>
      <c r="J23" s="1876" t="s">
        <v>357</v>
      </c>
      <c r="K23" s="1878">
        <v>43473</v>
      </c>
      <c r="L23" s="1876" t="s">
        <v>372</v>
      </c>
      <c r="M23" s="1878" t="s">
        <v>373</v>
      </c>
      <c r="N23" s="1876" t="s">
        <v>359</v>
      </c>
      <c r="O23" s="1880">
        <v>46402</v>
      </c>
      <c r="P23" s="1875" t="s">
        <v>360</v>
      </c>
      <c r="Q23" s="1875" t="s">
        <v>397</v>
      </c>
      <c r="R23" s="1875" t="s">
        <v>375</v>
      </c>
      <c r="S23" s="1876" t="s">
        <v>361</v>
      </c>
      <c r="T23" s="1879" t="s">
        <v>384</v>
      </c>
      <c r="U23" s="1876" t="s">
        <v>360</v>
      </c>
      <c r="V23" s="1876" t="s">
        <v>377</v>
      </c>
      <c r="W23" s="1876" t="s">
        <v>360</v>
      </c>
      <c r="X23" s="1876" t="s">
        <v>378</v>
      </c>
      <c r="Y23" s="1876" t="s">
        <v>364</v>
      </c>
      <c r="Z23" s="1876" t="s">
        <v>154</v>
      </c>
      <c r="AA23" s="1876" t="s">
        <v>154</v>
      </c>
      <c r="AB23" s="1876" t="s">
        <v>154</v>
      </c>
      <c r="AC23" s="1876" t="s">
        <v>154</v>
      </c>
      <c r="AD23" s="1876" t="s">
        <v>154</v>
      </c>
      <c r="AE23" s="1876" t="s">
        <v>154</v>
      </c>
      <c r="AF23" s="1876" t="s">
        <v>359</v>
      </c>
      <c r="AG23" s="1875" t="s">
        <v>379</v>
      </c>
      <c r="AH23" s="1876" t="s">
        <v>380</v>
      </c>
      <c r="AI23" s="1876" t="s">
        <v>240</v>
      </c>
      <c r="AJ23" s="1876" t="s">
        <v>367</v>
      </c>
      <c r="AK23" s="1875" t="s">
        <v>381</v>
      </c>
      <c r="AL23" s="1876" t="s">
        <v>360</v>
      </c>
      <c r="AM23" s="1875" t="s">
        <v>154</v>
      </c>
    </row>
    <row r="24" spans="1:39" ht="52.8">
      <c r="A24" s="1875" t="s">
        <v>351</v>
      </c>
      <c r="B24" s="1875" t="s">
        <v>408</v>
      </c>
      <c r="C24" s="1875" t="s">
        <v>370</v>
      </c>
      <c r="D24" s="1876" t="s">
        <v>154</v>
      </c>
      <c r="E24" s="1876" t="s">
        <v>371</v>
      </c>
      <c r="F24" s="1876" t="s">
        <v>355</v>
      </c>
      <c r="G24" s="1876" t="s">
        <v>356</v>
      </c>
      <c r="H24" s="1877">
        <v>6185.4117699999997</v>
      </c>
      <c r="I24" s="1877">
        <v>6000</v>
      </c>
      <c r="J24" s="1876" t="s">
        <v>357</v>
      </c>
      <c r="K24" s="1878">
        <v>43473</v>
      </c>
      <c r="L24" s="1876" t="s">
        <v>372</v>
      </c>
      <c r="M24" s="1878" t="s">
        <v>373</v>
      </c>
      <c r="N24" s="1876" t="s">
        <v>359</v>
      </c>
      <c r="O24" s="1880">
        <v>46402</v>
      </c>
      <c r="P24" s="1875" t="s">
        <v>360</v>
      </c>
      <c r="Q24" s="1875" t="s">
        <v>409</v>
      </c>
      <c r="R24" s="1875" t="s">
        <v>375</v>
      </c>
      <c r="S24" s="1876" t="s">
        <v>361</v>
      </c>
      <c r="T24" s="1879" t="s">
        <v>384</v>
      </c>
      <c r="U24" s="1876" t="s">
        <v>360</v>
      </c>
      <c r="V24" s="1876" t="s">
        <v>377</v>
      </c>
      <c r="W24" s="1876" t="s">
        <v>360</v>
      </c>
      <c r="X24" s="1876" t="s">
        <v>378</v>
      </c>
      <c r="Y24" s="1876" t="s">
        <v>364</v>
      </c>
      <c r="Z24" s="1876" t="s">
        <v>154</v>
      </c>
      <c r="AA24" s="1876" t="s">
        <v>154</v>
      </c>
      <c r="AB24" s="1876" t="s">
        <v>154</v>
      </c>
      <c r="AC24" s="1876" t="s">
        <v>154</v>
      </c>
      <c r="AD24" s="1876" t="s">
        <v>154</v>
      </c>
      <c r="AE24" s="1876" t="s">
        <v>154</v>
      </c>
      <c r="AF24" s="1876" t="s">
        <v>359</v>
      </c>
      <c r="AG24" s="1875" t="s">
        <v>379</v>
      </c>
      <c r="AH24" s="1876" t="s">
        <v>380</v>
      </c>
      <c r="AI24" s="1876" t="s">
        <v>240</v>
      </c>
      <c r="AJ24" s="1876" t="s">
        <v>367</v>
      </c>
      <c r="AK24" s="1875" t="s">
        <v>381</v>
      </c>
      <c r="AL24" s="1876" t="s">
        <v>360</v>
      </c>
      <c r="AM24" s="1875" t="s">
        <v>154</v>
      </c>
    </row>
    <row r="25" spans="1:39" ht="52.8">
      <c r="A25" s="1875" t="s">
        <v>351</v>
      </c>
      <c r="B25" s="1875" t="s">
        <v>410</v>
      </c>
      <c r="C25" s="1875" t="s">
        <v>370</v>
      </c>
      <c r="D25" s="1876" t="s">
        <v>154</v>
      </c>
      <c r="E25" s="1876" t="s">
        <v>371</v>
      </c>
      <c r="F25" s="1876" t="s">
        <v>355</v>
      </c>
      <c r="G25" s="1876" t="s">
        <v>356</v>
      </c>
      <c r="H25" s="1877">
        <v>5669.9607900000001</v>
      </c>
      <c r="I25" s="1877">
        <v>5500</v>
      </c>
      <c r="J25" s="1876" t="s">
        <v>357</v>
      </c>
      <c r="K25" s="1878">
        <v>43473</v>
      </c>
      <c r="L25" s="1876" t="s">
        <v>372</v>
      </c>
      <c r="M25" s="1878" t="s">
        <v>373</v>
      </c>
      <c r="N25" s="1876" t="s">
        <v>359</v>
      </c>
      <c r="O25" s="1880">
        <v>46402</v>
      </c>
      <c r="P25" s="1875" t="s">
        <v>360</v>
      </c>
      <c r="Q25" s="1875" t="s">
        <v>411</v>
      </c>
      <c r="R25" s="1875" t="s">
        <v>375</v>
      </c>
      <c r="S25" s="1876" t="s">
        <v>361</v>
      </c>
      <c r="T25" s="1879" t="s">
        <v>384</v>
      </c>
      <c r="U25" s="1876" t="s">
        <v>360</v>
      </c>
      <c r="V25" s="1876" t="s">
        <v>377</v>
      </c>
      <c r="W25" s="1876" t="s">
        <v>360</v>
      </c>
      <c r="X25" s="1876" t="s">
        <v>378</v>
      </c>
      <c r="Y25" s="1876" t="s">
        <v>364</v>
      </c>
      <c r="Z25" s="1876" t="s">
        <v>154</v>
      </c>
      <c r="AA25" s="1876" t="s">
        <v>154</v>
      </c>
      <c r="AB25" s="1876" t="s">
        <v>154</v>
      </c>
      <c r="AC25" s="1876" t="s">
        <v>154</v>
      </c>
      <c r="AD25" s="1876" t="s">
        <v>154</v>
      </c>
      <c r="AE25" s="1876" t="s">
        <v>154</v>
      </c>
      <c r="AF25" s="1876" t="s">
        <v>359</v>
      </c>
      <c r="AG25" s="1875" t="s">
        <v>379</v>
      </c>
      <c r="AH25" s="1876" t="s">
        <v>380</v>
      </c>
      <c r="AI25" s="1876" t="s">
        <v>240</v>
      </c>
      <c r="AJ25" s="1876" t="s">
        <v>367</v>
      </c>
      <c r="AK25" s="1875" t="s">
        <v>381</v>
      </c>
      <c r="AL25" s="1876" t="s">
        <v>360</v>
      </c>
      <c r="AM25" s="1875" t="s">
        <v>154</v>
      </c>
    </row>
    <row r="26" spans="1:39" ht="52.8">
      <c r="A26" s="1875" t="s">
        <v>351</v>
      </c>
      <c r="B26" s="1875" t="s">
        <v>412</v>
      </c>
      <c r="C26" s="1875" t="s">
        <v>370</v>
      </c>
      <c r="D26" s="1876" t="s">
        <v>154</v>
      </c>
      <c r="E26" s="1876" t="s">
        <v>371</v>
      </c>
      <c r="F26" s="1876" t="s">
        <v>355</v>
      </c>
      <c r="G26" s="1876" t="s">
        <v>356</v>
      </c>
      <c r="H26" s="1877">
        <v>18040.784339999998</v>
      </c>
      <c r="I26" s="1877">
        <v>17500</v>
      </c>
      <c r="J26" s="1876" t="s">
        <v>357</v>
      </c>
      <c r="K26" s="1878">
        <v>43473</v>
      </c>
      <c r="L26" s="1876" t="s">
        <v>372</v>
      </c>
      <c r="M26" s="1878" t="s">
        <v>373</v>
      </c>
      <c r="N26" s="1876" t="s">
        <v>359</v>
      </c>
      <c r="O26" s="1880">
        <v>46402</v>
      </c>
      <c r="P26" s="1875" t="s">
        <v>360</v>
      </c>
      <c r="Q26" s="1875" t="s">
        <v>413</v>
      </c>
      <c r="R26" s="1875" t="s">
        <v>375</v>
      </c>
      <c r="S26" s="1876" t="s">
        <v>361</v>
      </c>
      <c r="T26" s="1879" t="s">
        <v>384</v>
      </c>
      <c r="U26" s="1876" t="s">
        <v>360</v>
      </c>
      <c r="V26" s="1876" t="s">
        <v>377</v>
      </c>
      <c r="W26" s="1876" t="s">
        <v>360</v>
      </c>
      <c r="X26" s="1876" t="s">
        <v>378</v>
      </c>
      <c r="Y26" s="1876" t="s">
        <v>364</v>
      </c>
      <c r="Z26" s="1876" t="s">
        <v>154</v>
      </c>
      <c r="AA26" s="1876" t="s">
        <v>154</v>
      </c>
      <c r="AB26" s="1876" t="s">
        <v>154</v>
      </c>
      <c r="AC26" s="1876" t="s">
        <v>154</v>
      </c>
      <c r="AD26" s="1876" t="s">
        <v>154</v>
      </c>
      <c r="AE26" s="1876" t="s">
        <v>154</v>
      </c>
      <c r="AF26" s="1876" t="s">
        <v>359</v>
      </c>
      <c r="AG26" s="1875" t="s">
        <v>379</v>
      </c>
      <c r="AH26" s="1876" t="s">
        <v>380</v>
      </c>
      <c r="AI26" s="1876" t="s">
        <v>240</v>
      </c>
      <c r="AJ26" s="1876" t="s">
        <v>367</v>
      </c>
      <c r="AK26" s="1875" t="s">
        <v>381</v>
      </c>
      <c r="AL26" s="1876" t="s">
        <v>360</v>
      </c>
      <c r="AM26" s="1875" t="s">
        <v>154</v>
      </c>
    </row>
    <row r="27" spans="1:39" ht="52.8">
      <c r="A27" s="1875" t="s">
        <v>351</v>
      </c>
      <c r="B27" s="1875" t="s">
        <v>414</v>
      </c>
      <c r="C27" s="1875" t="s">
        <v>370</v>
      </c>
      <c r="D27" s="1876" t="s">
        <v>154</v>
      </c>
      <c r="E27" s="1876" t="s">
        <v>371</v>
      </c>
      <c r="F27" s="1876" t="s">
        <v>355</v>
      </c>
      <c r="G27" s="1876" t="s">
        <v>356</v>
      </c>
      <c r="H27" s="1877">
        <v>58245.960850000003</v>
      </c>
      <c r="I27" s="1877">
        <v>56500</v>
      </c>
      <c r="J27" s="1876" t="s">
        <v>357</v>
      </c>
      <c r="K27" s="1878">
        <v>43473</v>
      </c>
      <c r="L27" s="1876" t="s">
        <v>372</v>
      </c>
      <c r="M27" s="1878" t="s">
        <v>373</v>
      </c>
      <c r="N27" s="1876" t="s">
        <v>359</v>
      </c>
      <c r="O27" s="1880">
        <v>46402</v>
      </c>
      <c r="P27" s="1875" t="s">
        <v>360</v>
      </c>
      <c r="Q27" s="1875" t="s">
        <v>415</v>
      </c>
      <c r="R27" s="1875" t="s">
        <v>375</v>
      </c>
      <c r="S27" s="1876" t="s">
        <v>361</v>
      </c>
      <c r="T27" s="1879" t="s">
        <v>384</v>
      </c>
      <c r="U27" s="1876" t="s">
        <v>360</v>
      </c>
      <c r="V27" s="1876" t="s">
        <v>377</v>
      </c>
      <c r="W27" s="1876" t="s">
        <v>360</v>
      </c>
      <c r="X27" s="1876" t="s">
        <v>378</v>
      </c>
      <c r="Y27" s="1876" t="s">
        <v>364</v>
      </c>
      <c r="Z27" s="1876" t="s">
        <v>154</v>
      </c>
      <c r="AA27" s="1876" t="s">
        <v>154</v>
      </c>
      <c r="AB27" s="1876" t="s">
        <v>154</v>
      </c>
      <c r="AC27" s="1876" t="s">
        <v>154</v>
      </c>
      <c r="AD27" s="1876" t="s">
        <v>154</v>
      </c>
      <c r="AE27" s="1876" t="s">
        <v>154</v>
      </c>
      <c r="AF27" s="1876" t="s">
        <v>359</v>
      </c>
      <c r="AG27" s="1875" t="s">
        <v>379</v>
      </c>
      <c r="AH27" s="1876" t="s">
        <v>380</v>
      </c>
      <c r="AI27" s="1876" t="s">
        <v>240</v>
      </c>
      <c r="AJ27" s="1876" t="s">
        <v>367</v>
      </c>
      <c r="AK27" s="1875" t="s">
        <v>381</v>
      </c>
      <c r="AL27" s="1876" t="s">
        <v>360</v>
      </c>
      <c r="AM27" s="1875" t="s">
        <v>154</v>
      </c>
    </row>
    <row r="28" spans="1:39" ht="52.8">
      <c r="A28" s="1875" t="s">
        <v>351</v>
      </c>
      <c r="B28" s="1875" t="s">
        <v>416</v>
      </c>
      <c r="C28" s="1875" t="s">
        <v>370</v>
      </c>
      <c r="D28" s="1876" t="s">
        <v>154</v>
      </c>
      <c r="E28" s="1876" t="s">
        <v>371</v>
      </c>
      <c r="F28" s="1876" t="s">
        <v>355</v>
      </c>
      <c r="G28" s="1876" t="s">
        <v>356</v>
      </c>
      <c r="H28" s="1877">
        <v>2577.2549100000001</v>
      </c>
      <c r="I28" s="1877">
        <v>2500</v>
      </c>
      <c r="J28" s="1876" t="s">
        <v>357</v>
      </c>
      <c r="K28" s="1878">
        <v>43473</v>
      </c>
      <c r="L28" s="1876" t="s">
        <v>372</v>
      </c>
      <c r="M28" s="1878" t="s">
        <v>373</v>
      </c>
      <c r="N28" s="1876" t="s">
        <v>359</v>
      </c>
      <c r="O28" s="1880">
        <v>46402</v>
      </c>
      <c r="P28" s="1875" t="s">
        <v>360</v>
      </c>
      <c r="Q28" s="1875" t="s">
        <v>417</v>
      </c>
      <c r="R28" s="1875" t="s">
        <v>375</v>
      </c>
      <c r="S28" s="1876" t="s">
        <v>361</v>
      </c>
      <c r="T28" s="1879" t="s">
        <v>384</v>
      </c>
      <c r="U28" s="1876" t="s">
        <v>360</v>
      </c>
      <c r="V28" s="1876" t="s">
        <v>377</v>
      </c>
      <c r="W28" s="1876" t="s">
        <v>360</v>
      </c>
      <c r="X28" s="1876" t="s">
        <v>378</v>
      </c>
      <c r="Y28" s="1876" t="s">
        <v>364</v>
      </c>
      <c r="Z28" s="1876" t="s">
        <v>154</v>
      </c>
      <c r="AA28" s="1876" t="s">
        <v>154</v>
      </c>
      <c r="AB28" s="1876" t="s">
        <v>154</v>
      </c>
      <c r="AC28" s="1876" t="s">
        <v>154</v>
      </c>
      <c r="AD28" s="1876" t="s">
        <v>154</v>
      </c>
      <c r="AE28" s="1876" t="s">
        <v>154</v>
      </c>
      <c r="AF28" s="1876" t="s">
        <v>359</v>
      </c>
      <c r="AG28" s="1875" t="s">
        <v>379</v>
      </c>
      <c r="AH28" s="1876" t="s">
        <v>380</v>
      </c>
      <c r="AI28" s="1876" t="s">
        <v>240</v>
      </c>
      <c r="AJ28" s="1876" t="s">
        <v>367</v>
      </c>
      <c r="AK28" s="1875" t="s">
        <v>381</v>
      </c>
      <c r="AL28" s="1876" t="s">
        <v>360</v>
      </c>
      <c r="AM28" s="1875" t="s">
        <v>154</v>
      </c>
    </row>
    <row r="29" spans="1:39" ht="52.8">
      <c r="A29" s="1875" t="s">
        <v>351</v>
      </c>
      <c r="B29" s="1875" t="s">
        <v>418</v>
      </c>
      <c r="C29" s="1875" t="s">
        <v>370</v>
      </c>
      <c r="D29" s="1876" t="s">
        <v>154</v>
      </c>
      <c r="E29" s="1876" t="s">
        <v>371</v>
      </c>
      <c r="F29" s="1876" t="s">
        <v>355</v>
      </c>
      <c r="G29" s="1876" t="s">
        <v>356</v>
      </c>
      <c r="H29" s="1877">
        <v>515.45097999999996</v>
      </c>
      <c r="I29" s="1877">
        <v>500</v>
      </c>
      <c r="J29" s="1876" t="s">
        <v>357</v>
      </c>
      <c r="K29" s="1878">
        <v>43473</v>
      </c>
      <c r="L29" s="1876" t="s">
        <v>372</v>
      </c>
      <c r="M29" s="1878" t="s">
        <v>373</v>
      </c>
      <c r="N29" s="1876" t="s">
        <v>359</v>
      </c>
      <c r="O29" s="1880">
        <v>46402</v>
      </c>
      <c r="P29" s="1875" t="s">
        <v>360</v>
      </c>
      <c r="Q29" s="1875" t="s">
        <v>392</v>
      </c>
      <c r="R29" s="1875" t="s">
        <v>375</v>
      </c>
      <c r="S29" s="1876" t="s">
        <v>361</v>
      </c>
      <c r="T29" s="1879" t="s">
        <v>384</v>
      </c>
      <c r="U29" s="1876" t="s">
        <v>360</v>
      </c>
      <c r="V29" s="1876" t="s">
        <v>377</v>
      </c>
      <c r="W29" s="1876" t="s">
        <v>360</v>
      </c>
      <c r="X29" s="1876" t="s">
        <v>378</v>
      </c>
      <c r="Y29" s="1876" t="s">
        <v>364</v>
      </c>
      <c r="Z29" s="1876" t="s">
        <v>154</v>
      </c>
      <c r="AA29" s="1876" t="s">
        <v>154</v>
      </c>
      <c r="AB29" s="1876" t="s">
        <v>154</v>
      </c>
      <c r="AC29" s="1876" t="s">
        <v>154</v>
      </c>
      <c r="AD29" s="1876" t="s">
        <v>154</v>
      </c>
      <c r="AE29" s="1876" t="s">
        <v>154</v>
      </c>
      <c r="AF29" s="1876" t="s">
        <v>359</v>
      </c>
      <c r="AG29" s="1875" t="s">
        <v>379</v>
      </c>
      <c r="AH29" s="1876" t="s">
        <v>380</v>
      </c>
      <c r="AI29" s="1876" t="s">
        <v>240</v>
      </c>
      <c r="AJ29" s="1876" t="s">
        <v>367</v>
      </c>
      <c r="AK29" s="1875" t="s">
        <v>381</v>
      </c>
      <c r="AL29" s="1876" t="s">
        <v>360</v>
      </c>
      <c r="AM29" s="1875" t="s">
        <v>154</v>
      </c>
    </row>
    <row r="30" spans="1:39" ht="52.8">
      <c r="A30" s="1875" t="s">
        <v>351</v>
      </c>
      <c r="B30" s="1875" t="s">
        <v>419</v>
      </c>
      <c r="C30" s="1875" t="s">
        <v>370</v>
      </c>
      <c r="D30" s="1876" t="s">
        <v>154</v>
      </c>
      <c r="E30" s="1876" t="s">
        <v>371</v>
      </c>
      <c r="F30" s="1876" t="s">
        <v>355</v>
      </c>
      <c r="G30" s="1876" t="s">
        <v>356</v>
      </c>
      <c r="H30" s="1877">
        <v>34535.215729999996</v>
      </c>
      <c r="I30" s="1877">
        <v>33500</v>
      </c>
      <c r="J30" s="1876" t="s">
        <v>357</v>
      </c>
      <c r="K30" s="1878">
        <v>43473</v>
      </c>
      <c r="L30" s="1876" t="s">
        <v>372</v>
      </c>
      <c r="M30" s="1878" t="s">
        <v>373</v>
      </c>
      <c r="N30" s="1876" t="s">
        <v>359</v>
      </c>
      <c r="O30" s="1880">
        <v>46402</v>
      </c>
      <c r="P30" s="1875" t="s">
        <v>360</v>
      </c>
      <c r="Q30" s="1875" t="s">
        <v>420</v>
      </c>
      <c r="R30" s="1875" t="s">
        <v>375</v>
      </c>
      <c r="S30" s="1876" t="s">
        <v>361</v>
      </c>
      <c r="T30" s="1879" t="s">
        <v>384</v>
      </c>
      <c r="U30" s="1876" t="s">
        <v>360</v>
      </c>
      <c r="V30" s="1876" t="s">
        <v>377</v>
      </c>
      <c r="W30" s="1876" t="s">
        <v>360</v>
      </c>
      <c r="X30" s="1876" t="s">
        <v>378</v>
      </c>
      <c r="Y30" s="1876" t="s">
        <v>364</v>
      </c>
      <c r="Z30" s="1876" t="s">
        <v>154</v>
      </c>
      <c r="AA30" s="1876" t="s">
        <v>154</v>
      </c>
      <c r="AB30" s="1876" t="s">
        <v>154</v>
      </c>
      <c r="AC30" s="1876" t="s">
        <v>154</v>
      </c>
      <c r="AD30" s="1876" t="s">
        <v>154</v>
      </c>
      <c r="AE30" s="1876" t="s">
        <v>154</v>
      </c>
      <c r="AF30" s="1876" t="s">
        <v>359</v>
      </c>
      <c r="AG30" s="1875" t="s">
        <v>379</v>
      </c>
      <c r="AH30" s="1876" t="s">
        <v>380</v>
      </c>
      <c r="AI30" s="1876" t="s">
        <v>240</v>
      </c>
      <c r="AJ30" s="1876" t="s">
        <v>367</v>
      </c>
      <c r="AK30" s="1875" t="s">
        <v>381</v>
      </c>
      <c r="AL30" s="1876" t="s">
        <v>360</v>
      </c>
      <c r="AM30" s="1875" t="s">
        <v>154</v>
      </c>
    </row>
    <row r="31" spans="1:39" ht="52.8">
      <c r="A31" s="1875" t="s">
        <v>351</v>
      </c>
      <c r="B31" s="1875" t="s">
        <v>421</v>
      </c>
      <c r="C31" s="1875" t="s">
        <v>370</v>
      </c>
      <c r="D31" s="1876" t="s">
        <v>154</v>
      </c>
      <c r="E31" s="1876" t="s">
        <v>371</v>
      </c>
      <c r="F31" s="1876" t="s">
        <v>355</v>
      </c>
      <c r="G31" s="1876" t="s">
        <v>356</v>
      </c>
      <c r="H31" s="1877">
        <v>1030.9019599999999</v>
      </c>
      <c r="I31" s="1877">
        <v>1000</v>
      </c>
      <c r="J31" s="1876" t="s">
        <v>357</v>
      </c>
      <c r="K31" s="1878">
        <v>43473</v>
      </c>
      <c r="L31" s="1876" t="s">
        <v>372</v>
      </c>
      <c r="M31" s="1878" t="s">
        <v>373</v>
      </c>
      <c r="N31" s="1876" t="s">
        <v>359</v>
      </c>
      <c r="O31" s="1880">
        <v>46402</v>
      </c>
      <c r="P31" s="1875" t="s">
        <v>360</v>
      </c>
      <c r="Q31" s="1875" t="s">
        <v>422</v>
      </c>
      <c r="R31" s="1875" t="s">
        <v>375</v>
      </c>
      <c r="S31" s="1876" t="s">
        <v>361</v>
      </c>
      <c r="T31" s="1879" t="s">
        <v>384</v>
      </c>
      <c r="U31" s="1876" t="s">
        <v>360</v>
      </c>
      <c r="V31" s="1876" t="s">
        <v>377</v>
      </c>
      <c r="W31" s="1876" t="s">
        <v>360</v>
      </c>
      <c r="X31" s="1876" t="s">
        <v>378</v>
      </c>
      <c r="Y31" s="1876" t="s">
        <v>364</v>
      </c>
      <c r="Z31" s="1876" t="s">
        <v>154</v>
      </c>
      <c r="AA31" s="1876" t="s">
        <v>154</v>
      </c>
      <c r="AB31" s="1876" t="s">
        <v>154</v>
      </c>
      <c r="AC31" s="1876" t="s">
        <v>154</v>
      </c>
      <c r="AD31" s="1876" t="s">
        <v>154</v>
      </c>
      <c r="AE31" s="1876" t="s">
        <v>154</v>
      </c>
      <c r="AF31" s="1876" t="s">
        <v>359</v>
      </c>
      <c r="AG31" s="1875" t="s">
        <v>379</v>
      </c>
      <c r="AH31" s="1876" t="s">
        <v>380</v>
      </c>
      <c r="AI31" s="1876" t="s">
        <v>240</v>
      </c>
      <c r="AJ31" s="1876" t="s">
        <v>367</v>
      </c>
      <c r="AK31" s="1875" t="s">
        <v>381</v>
      </c>
      <c r="AL31" s="1876" t="s">
        <v>360</v>
      </c>
      <c r="AM31" s="1875" t="s">
        <v>154</v>
      </c>
    </row>
    <row r="32" spans="1:39" ht="52.8">
      <c r="A32" s="1875" t="s">
        <v>351</v>
      </c>
      <c r="B32" s="1875" t="s">
        <v>423</v>
      </c>
      <c r="C32" s="1875" t="s">
        <v>370</v>
      </c>
      <c r="D32" s="1876" t="s">
        <v>154</v>
      </c>
      <c r="E32" s="1876" t="s">
        <v>371</v>
      </c>
      <c r="F32" s="1876" t="s">
        <v>355</v>
      </c>
      <c r="G32" s="1876" t="s">
        <v>356</v>
      </c>
      <c r="H32" s="1877">
        <v>28349.803960000001</v>
      </c>
      <c r="I32" s="1877">
        <v>27500</v>
      </c>
      <c r="J32" s="1876" t="s">
        <v>357</v>
      </c>
      <c r="K32" s="1878">
        <v>43473</v>
      </c>
      <c r="L32" s="1876" t="s">
        <v>372</v>
      </c>
      <c r="M32" s="1878" t="s">
        <v>373</v>
      </c>
      <c r="N32" s="1876" t="s">
        <v>359</v>
      </c>
      <c r="O32" s="1880">
        <v>46402</v>
      </c>
      <c r="P32" s="1875" t="s">
        <v>360</v>
      </c>
      <c r="Q32" s="1875" t="s">
        <v>424</v>
      </c>
      <c r="R32" s="1875" t="s">
        <v>375</v>
      </c>
      <c r="S32" s="1876" t="s">
        <v>361</v>
      </c>
      <c r="T32" s="1879" t="s">
        <v>384</v>
      </c>
      <c r="U32" s="1876" t="s">
        <v>360</v>
      </c>
      <c r="V32" s="1876" t="s">
        <v>377</v>
      </c>
      <c r="W32" s="1876" t="s">
        <v>360</v>
      </c>
      <c r="X32" s="1876" t="s">
        <v>378</v>
      </c>
      <c r="Y32" s="1876" t="s">
        <v>364</v>
      </c>
      <c r="Z32" s="1876" t="s">
        <v>154</v>
      </c>
      <c r="AA32" s="1876" t="s">
        <v>154</v>
      </c>
      <c r="AB32" s="1876" t="s">
        <v>154</v>
      </c>
      <c r="AC32" s="1876" t="s">
        <v>154</v>
      </c>
      <c r="AD32" s="1876" t="s">
        <v>154</v>
      </c>
      <c r="AE32" s="1876" t="s">
        <v>154</v>
      </c>
      <c r="AF32" s="1876" t="s">
        <v>359</v>
      </c>
      <c r="AG32" s="1875" t="s">
        <v>379</v>
      </c>
      <c r="AH32" s="1876" t="s">
        <v>380</v>
      </c>
      <c r="AI32" s="1876" t="s">
        <v>240</v>
      </c>
      <c r="AJ32" s="1876" t="s">
        <v>367</v>
      </c>
      <c r="AK32" s="1875" t="s">
        <v>381</v>
      </c>
      <c r="AL32" s="1876" t="s">
        <v>360</v>
      </c>
      <c r="AM32" s="1875" t="s">
        <v>154</v>
      </c>
    </row>
    <row r="33" spans="1:39" ht="52.8">
      <c r="A33" s="1875" t="s">
        <v>351</v>
      </c>
      <c r="B33" s="1875" t="s">
        <v>425</v>
      </c>
      <c r="C33" s="1875" t="s">
        <v>370</v>
      </c>
      <c r="D33" s="1876" t="s">
        <v>154</v>
      </c>
      <c r="E33" s="1876" t="s">
        <v>371</v>
      </c>
      <c r="F33" s="1876" t="s">
        <v>355</v>
      </c>
      <c r="G33" s="1876" t="s">
        <v>356</v>
      </c>
      <c r="H33" s="1877">
        <v>559.82405000000006</v>
      </c>
      <c r="I33" s="1877">
        <v>500</v>
      </c>
      <c r="J33" s="1876" t="s">
        <v>357</v>
      </c>
      <c r="K33" s="1878">
        <v>43473</v>
      </c>
      <c r="L33" s="1876" t="s">
        <v>372</v>
      </c>
      <c r="M33" s="1878" t="s">
        <v>373</v>
      </c>
      <c r="N33" s="1876" t="s">
        <v>359</v>
      </c>
      <c r="O33" s="1880">
        <v>46218</v>
      </c>
      <c r="P33" s="1875" t="s">
        <v>360</v>
      </c>
      <c r="Q33" s="1875" t="s">
        <v>392</v>
      </c>
      <c r="R33" s="1875" t="s">
        <v>426</v>
      </c>
      <c r="S33" s="1876" t="s">
        <v>361</v>
      </c>
      <c r="T33" s="1879" t="s">
        <v>427</v>
      </c>
      <c r="U33" s="1876" t="s">
        <v>360</v>
      </c>
      <c r="V33" s="1876" t="s">
        <v>377</v>
      </c>
      <c r="W33" s="1876" t="s">
        <v>360</v>
      </c>
      <c r="X33" s="1876" t="s">
        <v>378</v>
      </c>
      <c r="Y33" s="1876" t="s">
        <v>364</v>
      </c>
      <c r="Z33" s="1876" t="s">
        <v>154</v>
      </c>
      <c r="AA33" s="1876" t="s">
        <v>154</v>
      </c>
      <c r="AB33" s="1876" t="s">
        <v>154</v>
      </c>
      <c r="AC33" s="1876" t="s">
        <v>154</v>
      </c>
      <c r="AD33" s="1876" t="s">
        <v>154</v>
      </c>
      <c r="AE33" s="1876" t="s">
        <v>154</v>
      </c>
      <c r="AF33" s="1876" t="s">
        <v>359</v>
      </c>
      <c r="AG33" s="1875" t="s">
        <v>379</v>
      </c>
      <c r="AH33" s="1876" t="s">
        <v>380</v>
      </c>
      <c r="AI33" s="1876" t="s">
        <v>240</v>
      </c>
      <c r="AJ33" s="1876" t="s">
        <v>367</v>
      </c>
      <c r="AK33" s="1875" t="s">
        <v>381</v>
      </c>
      <c r="AL33" s="1876" t="s">
        <v>360</v>
      </c>
      <c r="AM33" s="1875" t="s">
        <v>154</v>
      </c>
    </row>
    <row r="34" spans="1:39" ht="52.8">
      <c r="A34" s="1875" t="s">
        <v>351</v>
      </c>
      <c r="B34" s="1875" t="s">
        <v>428</v>
      </c>
      <c r="C34" s="1875" t="s">
        <v>370</v>
      </c>
      <c r="D34" s="1876" t="s">
        <v>154</v>
      </c>
      <c r="E34" s="1876" t="s">
        <v>371</v>
      </c>
      <c r="F34" s="1876" t="s">
        <v>355</v>
      </c>
      <c r="G34" s="1876" t="s">
        <v>356</v>
      </c>
      <c r="H34" s="1877">
        <v>559.82405000000006</v>
      </c>
      <c r="I34" s="1877">
        <v>500</v>
      </c>
      <c r="J34" s="1876" t="s">
        <v>357</v>
      </c>
      <c r="K34" s="1878">
        <v>43473</v>
      </c>
      <c r="L34" s="1876" t="s">
        <v>372</v>
      </c>
      <c r="M34" s="1878" t="s">
        <v>373</v>
      </c>
      <c r="N34" s="1876" t="s">
        <v>359</v>
      </c>
      <c r="O34" s="1880">
        <v>46218</v>
      </c>
      <c r="P34" s="1875" t="s">
        <v>360</v>
      </c>
      <c r="Q34" s="1875" t="s">
        <v>392</v>
      </c>
      <c r="R34" s="1875" t="s">
        <v>426</v>
      </c>
      <c r="S34" s="1876" t="s">
        <v>361</v>
      </c>
      <c r="T34" s="1879" t="s">
        <v>427</v>
      </c>
      <c r="U34" s="1876" t="s">
        <v>360</v>
      </c>
      <c r="V34" s="1876" t="s">
        <v>377</v>
      </c>
      <c r="W34" s="1876" t="s">
        <v>360</v>
      </c>
      <c r="X34" s="1876" t="s">
        <v>378</v>
      </c>
      <c r="Y34" s="1876" t="s">
        <v>364</v>
      </c>
      <c r="Z34" s="1876" t="s">
        <v>154</v>
      </c>
      <c r="AA34" s="1876" t="s">
        <v>154</v>
      </c>
      <c r="AB34" s="1876" t="s">
        <v>154</v>
      </c>
      <c r="AC34" s="1876" t="s">
        <v>154</v>
      </c>
      <c r="AD34" s="1876" t="s">
        <v>154</v>
      </c>
      <c r="AE34" s="1876" t="s">
        <v>154</v>
      </c>
      <c r="AF34" s="1876" t="s">
        <v>359</v>
      </c>
      <c r="AG34" s="1875" t="s">
        <v>379</v>
      </c>
      <c r="AH34" s="1876" t="s">
        <v>380</v>
      </c>
      <c r="AI34" s="1876" t="s">
        <v>240</v>
      </c>
      <c r="AJ34" s="1876" t="s">
        <v>367</v>
      </c>
      <c r="AK34" s="1875" t="s">
        <v>381</v>
      </c>
      <c r="AL34" s="1876" t="s">
        <v>360</v>
      </c>
      <c r="AM34" s="1875" t="s">
        <v>154</v>
      </c>
    </row>
    <row r="35" spans="1:39" ht="52.8">
      <c r="A35" s="1875" t="s">
        <v>351</v>
      </c>
      <c r="B35" s="1875" t="s">
        <v>429</v>
      </c>
      <c r="C35" s="1875" t="s">
        <v>370</v>
      </c>
      <c r="D35" s="1876" t="s">
        <v>154</v>
      </c>
      <c r="E35" s="1876" t="s">
        <v>371</v>
      </c>
      <c r="F35" s="1876" t="s">
        <v>355</v>
      </c>
      <c r="G35" s="1876" t="s">
        <v>356</v>
      </c>
      <c r="H35" s="1877">
        <v>5038.4164499999997</v>
      </c>
      <c r="I35" s="1877">
        <v>4500</v>
      </c>
      <c r="J35" s="1876" t="s">
        <v>357</v>
      </c>
      <c r="K35" s="1878">
        <v>43473</v>
      </c>
      <c r="L35" s="1876" t="s">
        <v>372</v>
      </c>
      <c r="M35" s="1878" t="s">
        <v>373</v>
      </c>
      <c r="N35" s="1876" t="s">
        <v>359</v>
      </c>
      <c r="O35" s="1880">
        <v>46218</v>
      </c>
      <c r="P35" s="1875" t="s">
        <v>360</v>
      </c>
      <c r="Q35" s="1875" t="s">
        <v>395</v>
      </c>
      <c r="R35" s="1875" t="s">
        <v>426</v>
      </c>
      <c r="S35" s="1876" t="s">
        <v>361</v>
      </c>
      <c r="T35" s="1879" t="s">
        <v>427</v>
      </c>
      <c r="U35" s="1876" t="s">
        <v>360</v>
      </c>
      <c r="V35" s="1876" t="s">
        <v>377</v>
      </c>
      <c r="W35" s="1876" t="s">
        <v>360</v>
      </c>
      <c r="X35" s="1876" t="s">
        <v>378</v>
      </c>
      <c r="Y35" s="1876" t="s">
        <v>364</v>
      </c>
      <c r="Z35" s="1876" t="s">
        <v>154</v>
      </c>
      <c r="AA35" s="1876" t="s">
        <v>154</v>
      </c>
      <c r="AB35" s="1876" t="s">
        <v>154</v>
      </c>
      <c r="AC35" s="1876" t="s">
        <v>154</v>
      </c>
      <c r="AD35" s="1876" t="s">
        <v>154</v>
      </c>
      <c r="AE35" s="1876" t="s">
        <v>154</v>
      </c>
      <c r="AF35" s="1876" t="s">
        <v>359</v>
      </c>
      <c r="AG35" s="1875" t="s">
        <v>379</v>
      </c>
      <c r="AH35" s="1876" t="s">
        <v>380</v>
      </c>
      <c r="AI35" s="1876" t="s">
        <v>240</v>
      </c>
      <c r="AJ35" s="1876" t="s">
        <v>367</v>
      </c>
      <c r="AK35" s="1875" t="s">
        <v>381</v>
      </c>
      <c r="AL35" s="1876" t="s">
        <v>360</v>
      </c>
      <c r="AM35" s="1875" t="s">
        <v>154</v>
      </c>
    </row>
    <row r="36" spans="1:39" ht="52.8">
      <c r="A36" s="1875" t="s">
        <v>351</v>
      </c>
      <c r="B36" s="1875" t="s">
        <v>430</v>
      </c>
      <c r="C36" s="1875" t="s">
        <v>370</v>
      </c>
      <c r="D36" s="1876" t="s">
        <v>154</v>
      </c>
      <c r="E36" s="1876" t="s">
        <v>371</v>
      </c>
      <c r="F36" s="1876" t="s">
        <v>355</v>
      </c>
      <c r="G36" s="1876" t="s">
        <v>356</v>
      </c>
      <c r="H36" s="1877">
        <v>2239.2962000000002</v>
      </c>
      <c r="I36" s="1877">
        <v>2000</v>
      </c>
      <c r="J36" s="1876" t="s">
        <v>357</v>
      </c>
      <c r="K36" s="1878">
        <v>43473</v>
      </c>
      <c r="L36" s="1876" t="s">
        <v>372</v>
      </c>
      <c r="M36" s="1878" t="s">
        <v>373</v>
      </c>
      <c r="N36" s="1876" t="s">
        <v>359</v>
      </c>
      <c r="O36" s="1880">
        <v>46218</v>
      </c>
      <c r="P36" s="1875" t="s">
        <v>360</v>
      </c>
      <c r="Q36" s="1875" t="s">
        <v>397</v>
      </c>
      <c r="R36" s="1875" t="s">
        <v>426</v>
      </c>
      <c r="S36" s="1876" t="s">
        <v>361</v>
      </c>
      <c r="T36" s="1879" t="s">
        <v>427</v>
      </c>
      <c r="U36" s="1876" t="s">
        <v>360</v>
      </c>
      <c r="V36" s="1876" t="s">
        <v>377</v>
      </c>
      <c r="W36" s="1876" t="s">
        <v>360</v>
      </c>
      <c r="X36" s="1876" t="s">
        <v>378</v>
      </c>
      <c r="Y36" s="1876" t="s">
        <v>364</v>
      </c>
      <c r="Z36" s="1876" t="s">
        <v>154</v>
      </c>
      <c r="AA36" s="1876" t="s">
        <v>154</v>
      </c>
      <c r="AB36" s="1876" t="s">
        <v>154</v>
      </c>
      <c r="AC36" s="1876" t="s">
        <v>154</v>
      </c>
      <c r="AD36" s="1876" t="s">
        <v>154</v>
      </c>
      <c r="AE36" s="1876" t="s">
        <v>154</v>
      </c>
      <c r="AF36" s="1876" t="s">
        <v>359</v>
      </c>
      <c r="AG36" s="1875" t="s">
        <v>379</v>
      </c>
      <c r="AH36" s="1876" t="s">
        <v>380</v>
      </c>
      <c r="AI36" s="1876" t="s">
        <v>240</v>
      </c>
      <c r="AJ36" s="1876" t="s">
        <v>367</v>
      </c>
      <c r="AK36" s="1875" t="s">
        <v>381</v>
      </c>
      <c r="AL36" s="1876" t="s">
        <v>360</v>
      </c>
      <c r="AM36" s="1875" t="s">
        <v>154</v>
      </c>
    </row>
    <row r="37" spans="1:39" ht="52.8">
      <c r="A37" s="1875" t="s">
        <v>351</v>
      </c>
      <c r="B37" s="1875" t="s">
        <v>431</v>
      </c>
      <c r="C37" s="1875" t="s">
        <v>370</v>
      </c>
      <c r="D37" s="1876" t="s">
        <v>154</v>
      </c>
      <c r="E37" s="1876" t="s">
        <v>371</v>
      </c>
      <c r="F37" s="1876" t="s">
        <v>355</v>
      </c>
      <c r="G37" s="1876" t="s">
        <v>356</v>
      </c>
      <c r="H37" s="1877">
        <v>1679.4721500000001</v>
      </c>
      <c r="I37" s="1877">
        <v>1500</v>
      </c>
      <c r="J37" s="1876" t="s">
        <v>357</v>
      </c>
      <c r="K37" s="1878">
        <v>43473</v>
      </c>
      <c r="L37" s="1876" t="s">
        <v>372</v>
      </c>
      <c r="M37" s="1878" t="s">
        <v>373</v>
      </c>
      <c r="N37" s="1876" t="s">
        <v>359</v>
      </c>
      <c r="O37" s="1880">
        <v>46218</v>
      </c>
      <c r="P37" s="1875" t="s">
        <v>360</v>
      </c>
      <c r="Q37" s="1875" t="s">
        <v>399</v>
      </c>
      <c r="R37" s="1875" t="s">
        <v>426</v>
      </c>
      <c r="S37" s="1876" t="s">
        <v>361</v>
      </c>
      <c r="T37" s="1879" t="s">
        <v>427</v>
      </c>
      <c r="U37" s="1876" t="s">
        <v>360</v>
      </c>
      <c r="V37" s="1876" t="s">
        <v>377</v>
      </c>
      <c r="W37" s="1876" t="s">
        <v>360</v>
      </c>
      <c r="X37" s="1876" t="s">
        <v>378</v>
      </c>
      <c r="Y37" s="1876" t="s">
        <v>364</v>
      </c>
      <c r="Z37" s="1876" t="s">
        <v>154</v>
      </c>
      <c r="AA37" s="1876" t="s">
        <v>154</v>
      </c>
      <c r="AB37" s="1876" t="s">
        <v>154</v>
      </c>
      <c r="AC37" s="1876" t="s">
        <v>154</v>
      </c>
      <c r="AD37" s="1876" t="s">
        <v>154</v>
      </c>
      <c r="AE37" s="1876" t="s">
        <v>154</v>
      </c>
      <c r="AF37" s="1876" t="s">
        <v>359</v>
      </c>
      <c r="AG37" s="1875" t="s">
        <v>379</v>
      </c>
      <c r="AH37" s="1876" t="s">
        <v>380</v>
      </c>
      <c r="AI37" s="1876" t="s">
        <v>240</v>
      </c>
      <c r="AJ37" s="1876" t="s">
        <v>367</v>
      </c>
      <c r="AK37" s="1875" t="s">
        <v>381</v>
      </c>
      <c r="AL37" s="1876" t="s">
        <v>360</v>
      </c>
      <c r="AM37" s="1875" t="s">
        <v>154</v>
      </c>
    </row>
    <row r="38" spans="1:39" ht="52.8">
      <c r="A38" s="1875" t="s">
        <v>351</v>
      </c>
      <c r="B38" s="1875" t="s">
        <v>432</v>
      </c>
      <c r="C38" s="1875" t="s">
        <v>370</v>
      </c>
      <c r="D38" s="1876" t="s">
        <v>154</v>
      </c>
      <c r="E38" s="1876" t="s">
        <v>371</v>
      </c>
      <c r="F38" s="1876" t="s">
        <v>355</v>
      </c>
      <c r="G38" s="1876" t="s">
        <v>356</v>
      </c>
      <c r="H38" s="1877">
        <v>559.82405000000006</v>
      </c>
      <c r="I38" s="1877">
        <v>500</v>
      </c>
      <c r="J38" s="1876" t="s">
        <v>357</v>
      </c>
      <c r="K38" s="1878">
        <v>43473</v>
      </c>
      <c r="L38" s="1876" t="s">
        <v>372</v>
      </c>
      <c r="M38" s="1878" t="s">
        <v>373</v>
      </c>
      <c r="N38" s="1876" t="s">
        <v>359</v>
      </c>
      <c r="O38" s="1880">
        <v>46218</v>
      </c>
      <c r="P38" s="1875" t="s">
        <v>360</v>
      </c>
      <c r="Q38" s="1875" t="s">
        <v>392</v>
      </c>
      <c r="R38" s="1875" t="s">
        <v>426</v>
      </c>
      <c r="S38" s="1876" t="s">
        <v>361</v>
      </c>
      <c r="T38" s="1879" t="s">
        <v>427</v>
      </c>
      <c r="U38" s="1876" t="s">
        <v>360</v>
      </c>
      <c r="V38" s="1876" t="s">
        <v>377</v>
      </c>
      <c r="W38" s="1876" t="s">
        <v>360</v>
      </c>
      <c r="X38" s="1876" t="s">
        <v>378</v>
      </c>
      <c r="Y38" s="1876" t="s">
        <v>364</v>
      </c>
      <c r="Z38" s="1876" t="s">
        <v>154</v>
      </c>
      <c r="AA38" s="1876" t="s">
        <v>154</v>
      </c>
      <c r="AB38" s="1876" t="s">
        <v>154</v>
      </c>
      <c r="AC38" s="1876" t="s">
        <v>154</v>
      </c>
      <c r="AD38" s="1876" t="s">
        <v>154</v>
      </c>
      <c r="AE38" s="1876" t="s">
        <v>154</v>
      </c>
      <c r="AF38" s="1876" t="s">
        <v>359</v>
      </c>
      <c r="AG38" s="1875" t="s">
        <v>379</v>
      </c>
      <c r="AH38" s="1876" t="s">
        <v>380</v>
      </c>
      <c r="AI38" s="1876" t="s">
        <v>240</v>
      </c>
      <c r="AJ38" s="1876" t="s">
        <v>367</v>
      </c>
      <c r="AK38" s="1875" t="s">
        <v>381</v>
      </c>
      <c r="AL38" s="1876" t="s">
        <v>360</v>
      </c>
      <c r="AM38" s="1875" t="s">
        <v>154</v>
      </c>
    </row>
    <row r="39" spans="1:39" ht="52.8">
      <c r="A39" s="1875" t="s">
        <v>351</v>
      </c>
      <c r="B39" s="1875" t="s">
        <v>433</v>
      </c>
      <c r="C39" s="1875" t="s">
        <v>370</v>
      </c>
      <c r="D39" s="1876" t="s">
        <v>154</v>
      </c>
      <c r="E39" s="1876" t="s">
        <v>371</v>
      </c>
      <c r="F39" s="1876" t="s">
        <v>355</v>
      </c>
      <c r="G39" s="1876" t="s">
        <v>356</v>
      </c>
      <c r="H39" s="1877">
        <v>8397.3607499999998</v>
      </c>
      <c r="I39" s="1877">
        <v>7500</v>
      </c>
      <c r="J39" s="1876" t="s">
        <v>357</v>
      </c>
      <c r="K39" s="1878">
        <v>43473</v>
      </c>
      <c r="L39" s="1876" t="s">
        <v>372</v>
      </c>
      <c r="M39" s="1878" t="s">
        <v>373</v>
      </c>
      <c r="N39" s="1876" t="s">
        <v>359</v>
      </c>
      <c r="O39" s="1880">
        <v>46218</v>
      </c>
      <c r="P39" s="1875" t="s">
        <v>360</v>
      </c>
      <c r="Q39" s="1875" t="s">
        <v>402</v>
      </c>
      <c r="R39" s="1875" t="s">
        <v>426</v>
      </c>
      <c r="S39" s="1876" t="s">
        <v>361</v>
      </c>
      <c r="T39" s="1879" t="s">
        <v>427</v>
      </c>
      <c r="U39" s="1876" t="s">
        <v>360</v>
      </c>
      <c r="V39" s="1876" t="s">
        <v>377</v>
      </c>
      <c r="W39" s="1876" t="s">
        <v>360</v>
      </c>
      <c r="X39" s="1876" t="s">
        <v>378</v>
      </c>
      <c r="Y39" s="1876" t="s">
        <v>364</v>
      </c>
      <c r="Z39" s="1876" t="s">
        <v>154</v>
      </c>
      <c r="AA39" s="1876" t="s">
        <v>154</v>
      </c>
      <c r="AB39" s="1876" t="s">
        <v>154</v>
      </c>
      <c r="AC39" s="1876" t="s">
        <v>154</v>
      </c>
      <c r="AD39" s="1876" t="s">
        <v>154</v>
      </c>
      <c r="AE39" s="1876" t="s">
        <v>154</v>
      </c>
      <c r="AF39" s="1876" t="s">
        <v>359</v>
      </c>
      <c r="AG39" s="1875" t="s">
        <v>379</v>
      </c>
      <c r="AH39" s="1876" t="s">
        <v>380</v>
      </c>
      <c r="AI39" s="1876" t="s">
        <v>240</v>
      </c>
      <c r="AJ39" s="1876" t="s">
        <v>367</v>
      </c>
      <c r="AK39" s="1875" t="s">
        <v>381</v>
      </c>
      <c r="AL39" s="1876" t="s">
        <v>360</v>
      </c>
      <c r="AM39" s="1875" t="s">
        <v>154</v>
      </c>
    </row>
    <row r="40" spans="1:39" ht="52.8">
      <c r="A40" s="1875" t="s">
        <v>351</v>
      </c>
      <c r="B40" s="1875" t="s">
        <v>434</v>
      </c>
      <c r="C40" s="1875" t="s">
        <v>370</v>
      </c>
      <c r="D40" s="1876" t="s">
        <v>154</v>
      </c>
      <c r="E40" s="1876" t="s">
        <v>371</v>
      </c>
      <c r="F40" s="1876" t="s">
        <v>355</v>
      </c>
      <c r="G40" s="1876" t="s">
        <v>356</v>
      </c>
      <c r="H40" s="1877">
        <v>5038.4164499999997</v>
      </c>
      <c r="I40" s="1877">
        <v>4500</v>
      </c>
      <c r="J40" s="1876" t="s">
        <v>357</v>
      </c>
      <c r="K40" s="1878">
        <v>43473</v>
      </c>
      <c r="L40" s="1876" t="s">
        <v>372</v>
      </c>
      <c r="M40" s="1878" t="s">
        <v>373</v>
      </c>
      <c r="N40" s="1876" t="s">
        <v>359</v>
      </c>
      <c r="O40" s="1880">
        <v>46218</v>
      </c>
      <c r="P40" s="1875" t="s">
        <v>360</v>
      </c>
      <c r="Q40" s="1875" t="s">
        <v>395</v>
      </c>
      <c r="R40" s="1875" t="s">
        <v>426</v>
      </c>
      <c r="S40" s="1876" t="s">
        <v>361</v>
      </c>
      <c r="T40" s="1879" t="s">
        <v>427</v>
      </c>
      <c r="U40" s="1876" t="s">
        <v>360</v>
      </c>
      <c r="V40" s="1876" t="s">
        <v>377</v>
      </c>
      <c r="W40" s="1876" t="s">
        <v>360</v>
      </c>
      <c r="X40" s="1876" t="s">
        <v>378</v>
      </c>
      <c r="Y40" s="1876" t="s">
        <v>364</v>
      </c>
      <c r="Z40" s="1876" t="s">
        <v>154</v>
      </c>
      <c r="AA40" s="1876" t="s">
        <v>154</v>
      </c>
      <c r="AB40" s="1876" t="s">
        <v>154</v>
      </c>
      <c r="AC40" s="1876" t="s">
        <v>154</v>
      </c>
      <c r="AD40" s="1876" t="s">
        <v>154</v>
      </c>
      <c r="AE40" s="1876" t="s">
        <v>154</v>
      </c>
      <c r="AF40" s="1876" t="s">
        <v>359</v>
      </c>
      <c r="AG40" s="1875" t="s">
        <v>379</v>
      </c>
      <c r="AH40" s="1876" t="s">
        <v>380</v>
      </c>
      <c r="AI40" s="1876" t="s">
        <v>240</v>
      </c>
      <c r="AJ40" s="1876" t="s">
        <v>367</v>
      </c>
      <c r="AK40" s="1875" t="s">
        <v>381</v>
      </c>
      <c r="AL40" s="1876" t="s">
        <v>360</v>
      </c>
      <c r="AM40" s="1875" t="s">
        <v>154</v>
      </c>
    </row>
    <row r="41" spans="1:39" ht="52.8">
      <c r="A41" s="1875" t="s">
        <v>351</v>
      </c>
      <c r="B41" s="1875" t="s">
        <v>435</v>
      </c>
      <c r="C41" s="1875" t="s">
        <v>370</v>
      </c>
      <c r="D41" s="1876" t="s">
        <v>154</v>
      </c>
      <c r="E41" s="1876" t="s">
        <v>371</v>
      </c>
      <c r="F41" s="1876" t="s">
        <v>355</v>
      </c>
      <c r="G41" s="1876" t="s">
        <v>356</v>
      </c>
      <c r="H41" s="1877">
        <v>62140.469550000002</v>
      </c>
      <c r="I41" s="1877">
        <v>55500</v>
      </c>
      <c r="J41" s="1876" t="s">
        <v>357</v>
      </c>
      <c r="K41" s="1878">
        <v>43473</v>
      </c>
      <c r="L41" s="1876" t="s">
        <v>372</v>
      </c>
      <c r="M41" s="1878" t="s">
        <v>373</v>
      </c>
      <c r="N41" s="1876" t="s">
        <v>359</v>
      </c>
      <c r="O41" s="1880">
        <v>46218</v>
      </c>
      <c r="P41" s="1875" t="s">
        <v>360</v>
      </c>
      <c r="Q41" s="1875" t="s">
        <v>436</v>
      </c>
      <c r="R41" s="1875" t="s">
        <v>426</v>
      </c>
      <c r="S41" s="1876" t="s">
        <v>361</v>
      </c>
      <c r="T41" s="1879" t="s">
        <v>427</v>
      </c>
      <c r="U41" s="1876" t="s">
        <v>360</v>
      </c>
      <c r="V41" s="1876" t="s">
        <v>377</v>
      </c>
      <c r="W41" s="1876" t="s">
        <v>360</v>
      </c>
      <c r="X41" s="1876" t="s">
        <v>378</v>
      </c>
      <c r="Y41" s="1876" t="s">
        <v>364</v>
      </c>
      <c r="Z41" s="1876" t="s">
        <v>154</v>
      </c>
      <c r="AA41" s="1876" t="s">
        <v>154</v>
      </c>
      <c r="AB41" s="1876" t="s">
        <v>154</v>
      </c>
      <c r="AC41" s="1876" t="s">
        <v>154</v>
      </c>
      <c r="AD41" s="1876" t="s">
        <v>154</v>
      </c>
      <c r="AE41" s="1876" t="s">
        <v>154</v>
      </c>
      <c r="AF41" s="1876" t="s">
        <v>359</v>
      </c>
      <c r="AG41" s="1875" t="s">
        <v>379</v>
      </c>
      <c r="AH41" s="1876" t="s">
        <v>380</v>
      </c>
      <c r="AI41" s="1876" t="s">
        <v>240</v>
      </c>
      <c r="AJ41" s="1876" t="s">
        <v>367</v>
      </c>
      <c r="AK41" s="1875" t="s">
        <v>381</v>
      </c>
      <c r="AL41" s="1876" t="s">
        <v>360</v>
      </c>
      <c r="AM41" s="1875" t="s">
        <v>154</v>
      </c>
    </row>
    <row r="42" spans="1:39" ht="52.8">
      <c r="A42" s="1875" t="s">
        <v>351</v>
      </c>
      <c r="B42" s="1875" t="s">
        <v>437</v>
      </c>
      <c r="C42" s="1875" t="s">
        <v>370</v>
      </c>
      <c r="D42" s="1876" t="s">
        <v>154</v>
      </c>
      <c r="E42" s="1876" t="s">
        <v>371</v>
      </c>
      <c r="F42" s="1876" t="s">
        <v>355</v>
      </c>
      <c r="G42" s="1876" t="s">
        <v>356</v>
      </c>
      <c r="H42" s="1877">
        <v>13435.7772</v>
      </c>
      <c r="I42" s="1877">
        <v>12000</v>
      </c>
      <c r="J42" s="1876" t="s">
        <v>357</v>
      </c>
      <c r="K42" s="1878">
        <v>43473</v>
      </c>
      <c r="L42" s="1876" t="s">
        <v>372</v>
      </c>
      <c r="M42" s="1878" t="s">
        <v>373</v>
      </c>
      <c r="N42" s="1876" t="s">
        <v>359</v>
      </c>
      <c r="O42" s="1880">
        <v>46218</v>
      </c>
      <c r="P42" s="1875" t="s">
        <v>360</v>
      </c>
      <c r="Q42" s="1875" t="s">
        <v>438</v>
      </c>
      <c r="R42" s="1875" t="s">
        <v>426</v>
      </c>
      <c r="S42" s="1876" t="s">
        <v>361</v>
      </c>
      <c r="T42" s="1879" t="s">
        <v>427</v>
      </c>
      <c r="U42" s="1876" t="s">
        <v>360</v>
      </c>
      <c r="V42" s="1876" t="s">
        <v>377</v>
      </c>
      <c r="W42" s="1876" t="s">
        <v>360</v>
      </c>
      <c r="X42" s="1876" t="s">
        <v>378</v>
      </c>
      <c r="Y42" s="1876" t="s">
        <v>364</v>
      </c>
      <c r="Z42" s="1876" t="s">
        <v>154</v>
      </c>
      <c r="AA42" s="1876" t="s">
        <v>154</v>
      </c>
      <c r="AB42" s="1876" t="s">
        <v>154</v>
      </c>
      <c r="AC42" s="1876" t="s">
        <v>154</v>
      </c>
      <c r="AD42" s="1876" t="s">
        <v>154</v>
      </c>
      <c r="AE42" s="1876" t="s">
        <v>154</v>
      </c>
      <c r="AF42" s="1876" t="s">
        <v>359</v>
      </c>
      <c r="AG42" s="1875" t="s">
        <v>379</v>
      </c>
      <c r="AH42" s="1876" t="s">
        <v>380</v>
      </c>
      <c r="AI42" s="1876" t="s">
        <v>240</v>
      </c>
      <c r="AJ42" s="1876" t="s">
        <v>367</v>
      </c>
      <c r="AK42" s="1875" t="s">
        <v>381</v>
      </c>
      <c r="AL42" s="1876" t="s">
        <v>360</v>
      </c>
      <c r="AM42" s="1875" t="s">
        <v>154</v>
      </c>
    </row>
    <row r="43" spans="1:39" ht="52.8">
      <c r="A43" s="1875" t="s">
        <v>351</v>
      </c>
      <c r="B43" s="1875" t="s">
        <v>439</v>
      </c>
      <c r="C43" s="1875" t="s">
        <v>370</v>
      </c>
      <c r="D43" s="1876" t="s">
        <v>154</v>
      </c>
      <c r="E43" s="1876" t="s">
        <v>371</v>
      </c>
      <c r="F43" s="1876" t="s">
        <v>355</v>
      </c>
      <c r="G43" s="1876" t="s">
        <v>356</v>
      </c>
      <c r="H43" s="1877">
        <v>128759.5315</v>
      </c>
      <c r="I43" s="1877">
        <v>115000</v>
      </c>
      <c r="J43" s="1876" t="s">
        <v>357</v>
      </c>
      <c r="K43" s="1878">
        <v>43473</v>
      </c>
      <c r="L43" s="1876" t="s">
        <v>372</v>
      </c>
      <c r="M43" s="1878" t="s">
        <v>373</v>
      </c>
      <c r="N43" s="1876" t="s">
        <v>359</v>
      </c>
      <c r="O43" s="1880">
        <v>46218</v>
      </c>
      <c r="P43" s="1875" t="s">
        <v>360</v>
      </c>
      <c r="Q43" s="1875" t="s">
        <v>440</v>
      </c>
      <c r="R43" s="1875" t="s">
        <v>426</v>
      </c>
      <c r="S43" s="1876" t="s">
        <v>361</v>
      </c>
      <c r="T43" s="1879" t="s">
        <v>427</v>
      </c>
      <c r="U43" s="1876" t="s">
        <v>360</v>
      </c>
      <c r="V43" s="1876" t="s">
        <v>377</v>
      </c>
      <c r="W43" s="1876" t="s">
        <v>360</v>
      </c>
      <c r="X43" s="1876" t="s">
        <v>378</v>
      </c>
      <c r="Y43" s="1876" t="s">
        <v>364</v>
      </c>
      <c r="Z43" s="1876" t="s">
        <v>154</v>
      </c>
      <c r="AA43" s="1876" t="s">
        <v>154</v>
      </c>
      <c r="AB43" s="1876" t="s">
        <v>154</v>
      </c>
      <c r="AC43" s="1876" t="s">
        <v>154</v>
      </c>
      <c r="AD43" s="1876" t="s">
        <v>154</v>
      </c>
      <c r="AE43" s="1876" t="s">
        <v>154</v>
      </c>
      <c r="AF43" s="1876" t="s">
        <v>359</v>
      </c>
      <c r="AG43" s="1875" t="s">
        <v>379</v>
      </c>
      <c r="AH43" s="1876" t="s">
        <v>380</v>
      </c>
      <c r="AI43" s="1876" t="s">
        <v>240</v>
      </c>
      <c r="AJ43" s="1876" t="s">
        <v>367</v>
      </c>
      <c r="AK43" s="1875" t="s">
        <v>381</v>
      </c>
      <c r="AL43" s="1876" t="s">
        <v>360</v>
      </c>
      <c r="AM43" s="1875" t="s">
        <v>154</v>
      </c>
    </row>
    <row r="44" spans="1:39" ht="52.8">
      <c r="A44" s="1875" t="s">
        <v>351</v>
      </c>
      <c r="B44" s="1875" t="s">
        <v>441</v>
      </c>
      <c r="C44" s="1875" t="s">
        <v>370</v>
      </c>
      <c r="D44" s="1876" t="s">
        <v>154</v>
      </c>
      <c r="E44" s="1876" t="s">
        <v>371</v>
      </c>
      <c r="F44" s="1876" t="s">
        <v>355</v>
      </c>
      <c r="G44" s="1876" t="s">
        <v>356</v>
      </c>
      <c r="H44" s="1877">
        <v>39187.683499999999</v>
      </c>
      <c r="I44" s="1877">
        <v>35000</v>
      </c>
      <c r="J44" s="1876" t="s">
        <v>357</v>
      </c>
      <c r="K44" s="1878">
        <v>43473</v>
      </c>
      <c r="L44" s="1876" t="s">
        <v>372</v>
      </c>
      <c r="M44" s="1878" t="s">
        <v>373</v>
      </c>
      <c r="N44" s="1876" t="s">
        <v>359</v>
      </c>
      <c r="O44" s="1880">
        <v>46218</v>
      </c>
      <c r="P44" s="1875" t="s">
        <v>360</v>
      </c>
      <c r="Q44" s="1875" t="s">
        <v>442</v>
      </c>
      <c r="R44" s="1875" t="s">
        <v>426</v>
      </c>
      <c r="S44" s="1876" t="s">
        <v>361</v>
      </c>
      <c r="T44" s="1879" t="s">
        <v>427</v>
      </c>
      <c r="U44" s="1876" t="s">
        <v>360</v>
      </c>
      <c r="V44" s="1876" t="s">
        <v>377</v>
      </c>
      <c r="W44" s="1876" t="s">
        <v>360</v>
      </c>
      <c r="X44" s="1876" t="s">
        <v>378</v>
      </c>
      <c r="Y44" s="1876" t="s">
        <v>364</v>
      </c>
      <c r="Z44" s="1876" t="s">
        <v>154</v>
      </c>
      <c r="AA44" s="1876" t="s">
        <v>154</v>
      </c>
      <c r="AB44" s="1876" t="s">
        <v>154</v>
      </c>
      <c r="AC44" s="1876" t="s">
        <v>154</v>
      </c>
      <c r="AD44" s="1876" t="s">
        <v>154</v>
      </c>
      <c r="AE44" s="1876" t="s">
        <v>154</v>
      </c>
      <c r="AF44" s="1876" t="s">
        <v>359</v>
      </c>
      <c r="AG44" s="1875" t="s">
        <v>379</v>
      </c>
      <c r="AH44" s="1876" t="s">
        <v>380</v>
      </c>
      <c r="AI44" s="1876" t="s">
        <v>240</v>
      </c>
      <c r="AJ44" s="1876" t="s">
        <v>367</v>
      </c>
      <c r="AK44" s="1875" t="s">
        <v>381</v>
      </c>
      <c r="AL44" s="1876" t="s">
        <v>360</v>
      </c>
      <c r="AM44" s="1875" t="s">
        <v>154</v>
      </c>
    </row>
    <row r="45" spans="1:39" ht="52.8">
      <c r="A45" s="1875" t="s">
        <v>351</v>
      </c>
      <c r="B45" s="1875" t="s">
        <v>443</v>
      </c>
      <c r="C45" s="1875" t="s">
        <v>370</v>
      </c>
      <c r="D45" s="1876" t="s">
        <v>154</v>
      </c>
      <c r="E45" s="1876" t="s">
        <v>371</v>
      </c>
      <c r="F45" s="1876" t="s">
        <v>355</v>
      </c>
      <c r="G45" s="1876" t="s">
        <v>356</v>
      </c>
      <c r="H45" s="1877">
        <v>5038.4164499999997</v>
      </c>
      <c r="I45" s="1877">
        <v>4500</v>
      </c>
      <c r="J45" s="1876" t="s">
        <v>357</v>
      </c>
      <c r="K45" s="1878">
        <v>43473</v>
      </c>
      <c r="L45" s="1876" t="s">
        <v>372</v>
      </c>
      <c r="M45" s="1878" t="s">
        <v>373</v>
      </c>
      <c r="N45" s="1876" t="s">
        <v>359</v>
      </c>
      <c r="O45" s="1880">
        <v>46218</v>
      </c>
      <c r="P45" s="1875" t="s">
        <v>360</v>
      </c>
      <c r="Q45" s="1875" t="s">
        <v>395</v>
      </c>
      <c r="R45" s="1875" t="s">
        <v>426</v>
      </c>
      <c r="S45" s="1876" t="s">
        <v>361</v>
      </c>
      <c r="T45" s="1879" t="s">
        <v>427</v>
      </c>
      <c r="U45" s="1876" t="s">
        <v>360</v>
      </c>
      <c r="V45" s="1876" t="s">
        <v>377</v>
      </c>
      <c r="W45" s="1876" t="s">
        <v>360</v>
      </c>
      <c r="X45" s="1876" t="s">
        <v>378</v>
      </c>
      <c r="Y45" s="1876" t="s">
        <v>364</v>
      </c>
      <c r="Z45" s="1876" t="s">
        <v>154</v>
      </c>
      <c r="AA45" s="1876" t="s">
        <v>154</v>
      </c>
      <c r="AB45" s="1876" t="s">
        <v>154</v>
      </c>
      <c r="AC45" s="1876" t="s">
        <v>154</v>
      </c>
      <c r="AD45" s="1876" t="s">
        <v>154</v>
      </c>
      <c r="AE45" s="1876" t="s">
        <v>154</v>
      </c>
      <c r="AF45" s="1876" t="s">
        <v>359</v>
      </c>
      <c r="AG45" s="1875" t="s">
        <v>379</v>
      </c>
      <c r="AH45" s="1876" t="s">
        <v>380</v>
      </c>
      <c r="AI45" s="1876" t="s">
        <v>240</v>
      </c>
      <c r="AJ45" s="1876" t="s">
        <v>367</v>
      </c>
      <c r="AK45" s="1875" t="s">
        <v>381</v>
      </c>
      <c r="AL45" s="1876" t="s">
        <v>360</v>
      </c>
      <c r="AM45" s="1875" t="s">
        <v>154</v>
      </c>
    </row>
    <row r="46" spans="1:39" ht="52.8">
      <c r="A46" s="1875" t="s">
        <v>351</v>
      </c>
      <c r="B46" s="1875" t="s">
        <v>444</v>
      </c>
      <c r="C46" s="1875" t="s">
        <v>370</v>
      </c>
      <c r="D46" s="1876" t="s">
        <v>154</v>
      </c>
      <c r="E46" s="1876" t="s">
        <v>371</v>
      </c>
      <c r="F46" s="1876" t="s">
        <v>355</v>
      </c>
      <c r="G46" s="1876" t="s">
        <v>356</v>
      </c>
      <c r="H46" s="1877">
        <v>1679.4721500000001</v>
      </c>
      <c r="I46" s="1877">
        <v>1500</v>
      </c>
      <c r="J46" s="1876" t="s">
        <v>357</v>
      </c>
      <c r="K46" s="1878">
        <v>43473</v>
      </c>
      <c r="L46" s="1876" t="s">
        <v>372</v>
      </c>
      <c r="M46" s="1878" t="s">
        <v>373</v>
      </c>
      <c r="N46" s="1876" t="s">
        <v>359</v>
      </c>
      <c r="O46" s="1880">
        <v>46218</v>
      </c>
      <c r="P46" s="1875" t="s">
        <v>360</v>
      </c>
      <c r="Q46" s="1875" t="s">
        <v>399</v>
      </c>
      <c r="R46" s="1875" t="s">
        <v>426</v>
      </c>
      <c r="S46" s="1876" t="s">
        <v>361</v>
      </c>
      <c r="T46" s="1879" t="s">
        <v>427</v>
      </c>
      <c r="U46" s="1876" t="s">
        <v>360</v>
      </c>
      <c r="V46" s="1876" t="s">
        <v>377</v>
      </c>
      <c r="W46" s="1876" t="s">
        <v>360</v>
      </c>
      <c r="X46" s="1876" t="s">
        <v>378</v>
      </c>
      <c r="Y46" s="1876" t="s">
        <v>364</v>
      </c>
      <c r="Z46" s="1876" t="s">
        <v>154</v>
      </c>
      <c r="AA46" s="1876" t="s">
        <v>154</v>
      </c>
      <c r="AB46" s="1876" t="s">
        <v>154</v>
      </c>
      <c r="AC46" s="1876" t="s">
        <v>154</v>
      </c>
      <c r="AD46" s="1876" t="s">
        <v>154</v>
      </c>
      <c r="AE46" s="1876" t="s">
        <v>154</v>
      </c>
      <c r="AF46" s="1876" t="s">
        <v>359</v>
      </c>
      <c r="AG46" s="1875" t="s">
        <v>379</v>
      </c>
      <c r="AH46" s="1876" t="s">
        <v>380</v>
      </c>
      <c r="AI46" s="1876" t="s">
        <v>240</v>
      </c>
      <c r="AJ46" s="1876" t="s">
        <v>367</v>
      </c>
      <c r="AK46" s="1875" t="s">
        <v>381</v>
      </c>
      <c r="AL46" s="1876" t="s">
        <v>360</v>
      </c>
      <c r="AM46" s="1875" t="s">
        <v>154</v>
      </c>
    </row>
    <row r="47" spans="1:39" ht="52.8">
      <c r="A47" s="1875" t="s">
        <v>351</v>
      </c>
      <c r="B47" s="1875" t="s">
        <v>445</v>
      </c>
      <c r="C47" s="1875" t="s">
        <v>370</v>
      </c>
      <c r="D47" s="1876" t="s">
        <v>154</v>
      </c>
      <c r="E47" s="1876" t="s">
        <v>371</v>
      </c>
      <c r="F47" s="1876" t="s">
        <v>355</v>
      </c>
      <c r="G47" s="1876" t="s">
        <v>356</v>
      </c>
      <c r="H47" s="1877">
        <v>2799.1202499999999</v>
      </c>
      <c r="I47" s="1877">
        <v>2500</v>
      </c>
      <c r="J47" s="1876" t="s">
        <v>357</v>
      </c>
      <c r="K47" s="1878">
        <v>43473</v>
      </c>
      <c r="L47" s="1876" t="s">
        <v>372</v>
      </c>
      <c r="M47" s="1878" t="s">
        <v>373</v>
      </c>
      <c r="N47" s="1876" t="s">
        <v>359</v>
      </c>
      <c r="O47" s="1880">
        <v>46218</v>
      </c>
      <c r="P47" s="1875" t="s">
        <v>360</v>
      </c>
      <c r="Q47" s="1875" t="s">
        <v>417</v>
      </c>
      <c r="R47" s="1875" t="s">
        <v>426</v>
      </c>
      <c r="S47" s="1876" t="s">
        <v>361</v>
      </c>
      <c r="T47" s="1879" t="s">
        <v>427</v>
      </c>
      <c r="U47" s="1876" t="s">
        <v>360</v>
      </c>
      <c r="V47" s="1876" t="s">
        <v>377</v>
      </c>
      <c r="W47" s="1876" t="s">
        <v>360</v>
      </c>
      <c r="X47" s="1876" t="s">
        <v>378</v>
      </c>
      <c r="Y47" s="1876" t="s">
        <v>364</v>
      </c>
      <c r="Z47" s="1876" t="s">
        <v>154</v>
      </c>
      <c r="AA47" s="1876" t="s">
        <v>154</v>
      </c>
      <c r="AB47" s="1876" t="s">
        <v>154</v>
      </c>
      <c r="AC47" s="1876" t="s">
        <v>154</v>
      </c>
      <c r="AD47" s="1876" t="s">
        <v>154</v>
      </c>
      <c r="AE47" s="1876" t="s">
        <v>154</v>
      </c>
      <c r="AF47" s="1876" t="s">
        <v>359</v>
      </c>
      <c r="AG47" s="1875" t="s">
        <v>379</v>
      </c>
      <c r="AH47" s="1876" t="s">
        <v>380</v>
      </c>
      <c r="AI47" s="1876" t="s">
        <v>240</v>
      </c>
      <c r="AJ47" s="1876" t="s">
        <v>367</v>
      </c>
      <c r="AK47" s="1875" t="s">
        <v>381</v>
      </c>
      <c r="AL47" s="1876" t="s">
        <v>360</v>
      </c>
      <c r="AM47" s="1875" t="s">
        <v>154</v>
      </c>
    </row>
    <row r="48" spans="1:39" ht="52.8">
      <c r="A48" s="1875" t="s">
        <v>351</v>
      </c>
      <c r="B48" s="1875" t="s">
        <v>446</v>
      </c>
      <c r="C48" s="1875" t="s">
        <v>370</v>
      </c>
      <c r="D48" s="1876" t="s">
        <v>154</v>
      </c>
      <c r="E48" s="1876" t="s">
        <v>371</v>
      </c>
      <c r="F48" s="1876" t="s">
        <v>355</v>
      </c>
      <c r="G48" s="1876" t="s">
        <v>356</v>
      </c>
      <c r="H48" s="1877">
        <v>11756.305050000001</v>
      </c>
      <c r="I48" s="1877">
        <v>10500</v>
      </c>
      <c r="J48" s="1876" t="s">
        <v>357</v>
      </c>
      <c r="K48" s="1878">
        <v>43473</v>
      </c>
      <c r="L48" s="1876" t="s">
        <v>372</v>
      </c>
      <c r="M48" s="1878" t="s">
        <v>373</v>
      </c>
      <c r="N48" s="1876" t="s">
        <v>359</v>
      </c>
      <c r="O48" s="1880">
        <v>46218</v>
      </c>
      <c r="P48" s="1875" t="s">
        <v>360</v>
      </c>
      <c r="Q48" s="1875" t="s">
        <v>447</v>
      </c>
      <c r="R48" s="1875" t="s">
        <v>426</v>
      </c>
      <c r="S48" s="1876" t="s">
        <v>361</v>
      </c>
      <c r="T48" s="1879" t="s">
        <v>427</v>
      </c>
      <c r="U48" s="1876" t="s">
        <v>360</v>
      </c>
      <c r="V48" s="1876" t="s">
        <v>377</v>
      </c>
      <c r="W48" s="1876" t="s">
        <v>360</v>
      </c>
      <c r="X48" s="1876" t="s">
        <v>378</v>
      </c>
      <c r="Y48" s="1876" t="s">
        <v>364</v>
      </c>
      <c r="Z48" s="1876" t="s">
        <v>154</v>
      </c>
      <c r="AA48" s="1876" t="s">
        <v>154</v>
      </c>
      <c r="AB48" s="1876" t="s">
        <v>154</v>
      </c>
      <c r="AC48" s="1876" t="s">
        <v>154</v>
      </c>
      <c r="AD48" s="1876" t="s">
        <v>154</v>
      </c>
      <c r="AE48" s="1876" t="s">
        <v>154</v>
      </c>
      <c r="AF48" s="1876" t="s">
        <v>359</v>
      </c>
      <c r="AG48" s="1875" t="s">
        <v>379</v>
      </c>
      <c r="AH48" s="1876" t="s">
        <v>380</v>
      </c>
      <c r="AI48" s="1876" t="s">
        <v>240</v>
      </c>
      <c r="AJ48" s="1876" t="s">
        <v>367</v>
      </c>
      <c r="AK48" s="1875" t="s">
        <v>381</v>
      </c>
      <c r="AL48" s="1876" t="s">
        <v>360</v>
      </c>
      <c r="AM48" s="1875" t="s">
        <v>154</v>
      </c>
    </row>
    <row r="49" spans="1:39" ht="52.8">
      <c r="A49" s="1875" t="s">
        <v>351</v>
      </c>
      <c r="B49" s="1875" t="s">
        <v>448</v>
      </c>
      <c r="C49" s="1875" t="s">
        <v>370</v>
      </c>
      <c r="D49" s="1876" t="s">
        <v>154</v>
      </c>
      <c r="E49" s="1876" t="s">
        <v>371</v>
      </c>
      <c r="F49" s="1876" t="s">
        <v>355</v>
      </c>
      <c r="G49" s="1876" t="s">
        <v>356</v>
      </c>
      <c r="H49" s="1877">
        <v>93490.616349999997</v>
      </c>
      <c r="I49" s="1877">
        <v>83500</v>
      </c>
      <c r="J49" s="1876" t="s">
        <v>357</v>
      </c>
      <c r="K49" s="1878">
        <v>43473</v>
      </c>
      <c r="L49" s="1876" t="s">
        <v>372</v>
      </c>
      <c r="M49" s="1878" t="s">
        <v>373</v>
      </c>
      <c r="N49" s="1876" t="s">
        <v>359</v>
      </c>
      <c r="O49" s="1880">
        <v>46218</v>
      </c>
      <c r="P49" s="1875" t="s">
        <v>360</v>
      </c>
      <c r="Q49" s="1875" t="s">
        <v>449</v>
      </c>
      <c r="R49" s="1875" t="s">
        <v>426</v>
      </c>
      <c r="S49" s="1876" t="s">
        <v>361</v>
      </c>
      <c r="T49" s="1879" t="s">
        <v>427</v>
      </c>
      <c r="U49" s="1876" t="s">
        <v>360</v>
      </c>
      <c r="V49" s="1876" t="s">
        <v>377</v>
      </c>
      <c r="W49" s="1876" t="s">
        <v>360</v>
      </c>
      <c r="X49" s="1876" t="s">
        <v>378</v>
      </c>
      <c r="Y49" s="1876" t="s">
        <v>364</v>
      </c>
      <c r="Z49" s="1876" t="s">
        <v>154</v>
      </c>
      <c r="AA49" s="1876" t="s">
        <v>154</v>
      </c>
      <c r="AB49" s="1876" t="s">
        <v>154</v>
      </c>
      <c r="AC49" s="1876" t="s">
        <v>154</v>
      </c>
      <c r="AD49" s="1876" t="s">
        <v>154</v>
      </c>
      <c r="AE49" s="1876" t="s">
        <v>154</v>
      </c>
      <c r="AF49" s="1876" t="s">
        <v>359</v>
      </c>
      <c r="AG49" s="1875" t="s">
        <v>379</v>
      </c>
      <c r="AH49" s="1876" t="s">
        <v>380</v>
      </c>
      <c r="AI49" s="1876" t="s">
        <v>240</v>
      </c>
      <c r="AJ49" s="1876" t="s">
        <v>367</v>
      </c>
      <c r="AK49" s="1875" t="s">
        <v>381</v>
      </c>
      <c r="AL49" s="1876" t="s">
        <v>360</v>
      </c>
      <c r="AM49" s="1875" t="s">
        <v>154</v>
      </c>
    </row>
    <row r="50" spans="1:39" ht="52.8">
      <c r="A50" s="1875" t="s">
        <v>351</v>
      </c>
      <c r="B50" s="1875" t="s">
        <v>450</v>
      </c>
      <c r="C50" s="1875" t="s">
        <v>370</v>
      </c>
      <c r="D50" s="1876" t="s">
        <v>154</v>
      </c>
      <c r="E50" s="1876" t="s">
        <v>371</v>
      </c>
      <c r="F50" s="1876" t="s">
        <v>355</v>
      </c>
      <c r="G50" s="1876" t="s">
        <v>356</v>
      </c>
      <c r="H50" s="1877">
        <v>4478.5924000000005</v>
      </c>
      <c r="I50" s="1877">
        <v>4000</v>
      </c>
      <c r="J50" s="1876" t="s">
        <v>357</v>
      </c>
      <c r="K50" s="1878">
        <v>43473</v>
      </c>
      <c r="L50" s="1876" t="s">
        <v>372</v>
      </c>
      <c r="M50" s="1878" t="s">
        <v>373</v>
      </c>
      <c r="N50" s="1876" t="s">
        <v>359</v>
      </c>
      <c r="O50" s="1880">
        <v>46218</v>
      </c>
      <c r="P50" s="1875" t="s">
        <v>360</v>
      </c>
      <c r="Q50" s="1875" t="s">
        <v>451</v>
      </c>
      <c r="R50" s="1875" t="s">
        <v>426</v>
      </c>
      <c r="S50" s="1876" t="s">
        <v>361</v>
      </c>
      <c r="T50" s="1879" t="s">
        <v>427</v>
      </c>
      <c r="U50" s="1876" t="s">
        <v>360</v>
      </c>
      <c r="V50" s="1876" t="s">
        <v>377</v>
      </c>
      <c r="W50" s="1876" t="s">
        <v>360</v>
      </c>
      <c r="X50" s="1876" t="s">
        <v>378</v>
      </c>
      <c r="Y50" s="1876" t="s">
        <v>364</v>
      </c>
      <c r="Z50" s="1876" t="s">
        <v>154</v>
      </c>
      <c r="AA50" s="1876" t="s">
        <v>154</v>
      </c>
      <c r="AB50" s="1876" t="s">
        <v>154</v>
      </c>
      <c r="AC50" s="1876" t="s">
        <v>154</v>
      </c>
      <c r="AD50" s="1876" t="s">
        <v>154</v>
      </c>
      <c r="AE50" s="1876" t="s">
        <v>154</v>
      </c>
      <c r="AF50" s="1876" t="s">
        <v>359</v>
      </c>
      <c r="AG50" s="1875" t="s">
        <v>379</v>
      </c>
      <c r="AH50" s="1876" t="s">
        <v>380</v>
      </c>
      <c r="AI50" s="1876" t="s">
        <v>240</v>
      </c>
      <c r="AJ50" s="1876" t="s">
        <v>367</v>
      </c>
      <c r="AK50" s="1875" t="s">
        <v>381</v>
      </c>
      <c r="AL50" s="1876" t="s">
        <v>360</v>
      </c>
      <c r="AM50" s="1875" t="s">
        <v>154</v>
      </c>
    </row>
    <row r="51" spans="1:39" ht="52.8">
      <c r="A51" s="1875" t="s">
        <v>351</v>
      </c>
      <c r="B51" s="1875" t="s">
        <v>452</v>
      </c>
      <c r="C51" s="1875" t="s">
        <v>370</v>
      </c>
      <c r="D51" s="1876" t="s">
        <v>154</v>
      </c>
      <c r="E51" s="1876" t="s">
        <v>371</v>
      </c>
      <c r="F51" s="1876" t="s">
        <v>355</v>
      </c>
      <c r="G51" s="1876" t="s">
        <v>356</v>
      </c>
      <c r="H51" s="1877">
        <v>54302.932849999997</v>
      </c>
      <c r="I51" s="1877">
        <v>48500</v>
      </c>
      <c r="J51" s="1876" t="s">
        <v>357</v>
      </c>
      <c r="K51" s="1878">
        <v>43473</v>
      </c>
      <c r="L51" s="1876" t="s">
        <v>372</v>
      </c>
      <c r="M51" s="1878" t="s">
        <v>373</v>
      </c>
      <c r="N51" s="1876" t="s">
        <v>359</v>
      </c>
      <c r="O51" s="1880">
        <v>46218</v>
      </c>
      <c r="P51" s="1875" t="s">
        <v>360</v>
      </c>
      <c r="Q51" s="1875" t="s">
        <v>453</v>
      </c>
      <c r="R51" s="1875" t="s">
        <v>426</v>
      </c>
      <c r="S51" s="1876" t="s">
        <v>361</v>
      </c>
      <c r="T51" s="1879" t="s">
        <v>427</v>
      </c>
      <c r="U51" s="1876" t="s">
        <v>360</v>
      </c>
      <c r="V51" s="1876" t="s">
        <v>377</v>
      </c>
      <c r="W51" s="1876" t="s">
        <v>360</v>
      </c>
      <c r="X51" s="1876" t="s">
        <v>378</v>
      </c>
      <c r="Y51" s="1876" t="s">
        <v>364</v>
      </c>
      <c r="Z51" s="1876" t="s">
        <v>154</v>
      </c>
      <c r="AA51" s="1876" t="s">
        <v>154</v>
      </c>
      <c r="AB51" s="1876" t="s">
        <v>154</v>
      </c>
      <c r="AC51" s="1876" t="s">
        <v>154</v>
      </c>
      <c r="AD51" s="1876" t="s">
        <v>154</v>
      </c>
      <c r="AE51" s="1876" t="s">
        <v>154</v>
      </c>
      <c r="AF51" s="1876" t="s">
        <v>359</v>
      </c>
      <c r="AG51" s="1875" t="s">
        <v>379</v>
      </c>
      <c r="AH51" s="1876" t="s">
        <v>380</v>
      </c>
      <c r="AI51" s="1876" t="s">
        <v>240</v>
      </c>
      <c r="AJ51" s="1876" t="s">
        <v>367</v>
      </c>
      <c r="AK51" s="1875" t="s">
        <v>381</v>
      </c>
      <c r="AL51" s="1876" t="s">
        <v>360</v>
      </c>
      <c r="AM51" s="1875" t="s">
        <v>154</v>
      </c>
    </row>
    <row r="52" spans="1:39" ht="52.8">
      <c r="A52" s="1875" t="s">
        <v>351</v>
      </c>
      <c r="B52" s="1875" t="s">
        <v>454</v>
      </c>
      <c r="C52" s="1875" t="s">
        <v>370</v>
      </c>
      <c r="D52" s="1876" t="s">
        <v>154</v>
      </c>
      <c r="E52" s="1876" t="s">
        <v>371</v>
      </c>
      <c r="F52" s="1876" t="s">
        <v>355</v>
      </c>
      <c r="G52" s="1876" t="s">
        <v>356</v>
      </c>
      <c r="H52" s="1877">
        <v>6717.8886000000002</v>
      </c>
      <c r="I52" s="1877">
        <v>6000</v>
      </c>
      <c r="J52" s="1876" t="s">
        <v>357</v>
      </c>
      <c r="K52" s="1878">
        <v>43473</v>
      </c>
      <c r="L52" s="1876" t="s">
        <v>372</v>
      </c>
      <c r="M52" s="1878" t="s">
        <v>373</v>
      </c>
      <c r="N52" s="1876" t="s">
        <v>359</v>
      </c>
      <c r="O52" s="1880">
        <v>46218</v>
      </c>
      <c r="P52" s="1875" t="s">
        <v>360</v>
      </c>
      <c r="Q52" s="1875" t="s">
        <v>409</v>
      </c>
      <c r="R52" s="1875" t="s">
        <v>426</v>
      </c>
      <c r="S52" s="1876" t="s">
        <v>361</v>
      </c>
      <c r="T52" s="1879" t="s">
        <v>427</v>
      </c>
      <c r="U52" s="1876" t="s">
        <v>360</v>
      </c>
      <c r="V52" s="1876" t="s">
        <v>377</v>
      </c>
      <c r="W52" s="1876" t="s">
        <v>360</v>
      </c>
      <c r="X52" s="1876" t="s">
        <v>378</v>
      </c>
      <c r="Y52" s="1876" t="s">
        <v>364</v>
      </c>
      <c r="Z52" s="1876" t="s">
        <v>154</v>
      </c>
      <c r="AA52" s="1876" t="s">
        <v>154</v>
      </c>
      <c r="AB52" s="1876" t="s">
        <v>154</v>
      </c>
      <c r="AC52" s="1876" t="s">
        <v>154</v>
      </c>
      <c r="AD52" s="1876" t="s">
        <v>154</v>
      </c>
      <c r="AE52" s="1876" t="s">
        <v>154</v>
      </c>
      <c r="AF52" s="1876" t="s">
        <v>359</v>
      </c>
      <c r="AG52" s="1875" t="s">
        <v>379</v>
      </c>
      <c r="AH52" s="1876" t="s">
        <v>380</v>
      </c>
      <c r="AI52" s="1876" t="s">
        <v>240</v>
      </c>
      <c r="AJ52" s="1876" t="s">
        <v>367</v>
      </c>
      <c r="AK52" s="1875" t="s">
        <v>381</v>
      </c>
      <c r="AL52" s="1876" t="s">
        <v>360</v>
      </c>
      <c r="AM52" s="1875" t="s">
        <v>154</v>
      </c>
    </row>
    <row r="53" spans="1:39" ht="52.8">
      <c r="A53" s="1875" t="s">
        <v>351</v>
      </c>
      <c r="B53" s="1875" t="s">
        <v>455</v>
      </c>
      <c r="C53" s="1875" t="s">
        <v>370</v>
      </c>
      <c r="D53" s="1876" t="s">
        <v>154</v>
      </c>
      <c r="E53" s="1876" t="s">
        <v>371</v>
      </c>
      <c r="F53" s="1876" t="s">
        <v>355</v>
      </c>
      <c r="G53" s="1876" t="s">
        <v>356</v>
      </c>
      <c r="H53" s="1877">
        <v>3582.87392</v>
      </c>
      <c r="I53" s="1877">
        <v>3200</v>
      </c>
      <c r="J53" s="1876" t="s">
        <v>357</v>
      </c>
      <c r="K53" s="1878">
        <v>43474</v>
      </c>
      <c r="L53" s="1876" t="s">
        <v>372</v>
      </c>
      <c r="M53" s="1878" t="s">
        <v>373</v>
      </c>
      <c r="N53" s="1876" t="s">
        <v>359</v>
      </c>
      <c r="O53" s="1880">
        <v>46218</v>
      </c>
      <c r="P53" s="1875" t="s">
        <v>360</v>
      </c>
      <c r="Q53" s="1875" t="s">
        <v>456</v>
      </c>
      <c r="R53" s="1875" t="s">
        <v>426</v>
      </c>
      <c r="S53" s="1876" t="s">
        <v>361</v>
      </c>
      <c r="T53" s="1879" t="s">
        <v>427</v>
      </c>
      <c r="U53" s="1876" t="s">
        <v>360</v>
      </c>
      <c r="V53" s="1876" t="s">
        <v>377</v>
      </c>
      <c r="W53" s="1876" t="s">
        <v>360</v>
      </c>
      <c r="X53" s="1876" t="s">
        <v>378</v>
      </c>
      <c r="Y53" s="1876" t="s">
        <v>364</v>
      </c>
      <c r="Z53" s="1876" t="s">
        <v>154</v>
      </c>
      <c r="AA53" s="1876" t="s">
        <v>154</v>
      </c>
      <c r="AB53" s="1876" t="s">
        <v>154</v>
      </c>
      <c r="AC53" s="1876" t="s">
        <v>154</v>
      </c>
      <c r="AD53" s="1876" t="s">
        <v>154</v>
      </c>
      <c r="AE53" s="1876" t="s">
        <v>154</v>
      </c>
      <c r="AF53" s="1876" t="s">
        <v>359</v>
      </c>
      <c r="AG53" s="1875" t="s">
        <v>379</v>
      </c>
      <c r="AH53" s="1876" t="s">
        <v>380</v>
      </c>
      <c r="AI53" s="1876" t="s">
        <v>240</v>
      </c>
      <c r="AJ53" s="1876" t="s">
        <v>367</v>
      </c>
      <c r="AK53" s="1875" t="s">
        <v>381</v>
      </c>
      <c r="AL53" s="1876" t="s">
        <v>360</v>
      </c>
      <c r="AM53" s="1875" t="s">
        <v>154</v>
      </c>
    </row>
    <row r="54" spans="1:39" ht="52.8">
      <c r="A54" s="1875" t="s">
        <v>351</v>
      </c>
      <c r="B54" s="1875" t="s">
        <v>457</v>
      </c>
      <c r="C54" s="1875" t="s">
        <v>370</v>
      </c>
      <c r="D54" s="1876" t="s">
        <v>154</v>
      </c>
      <c r="E54" s="1876" t="s">
        <v>371</v>
      </c>
      <c r="F54" s="1876" t="s">
        <v>355</v>
      </c>
      <c r="G54" s="1876" t="s">
        <v>356</v>
      </c>
      <c r="H54" s="1877">
        <v>895.71848</v>
      </c>
      <c r="I54" s="1877">
        <v>800</v>
      </c>
      <c r="J54" s="1876" t="s">
        <v>357</v>
      </c>
      <c r="K54" s="1878">
        <v>43474</v>
      </c>
      <c r="L54" s="1876" t="s">
        <v>372</v>
      </c>
      <c r="M54" s="1878" t="s">
        <v>373</v>
      </c>
      <c r="N54" s="1876" t="s">
        <v>359</v>
      </c>
      <c r="O54" s="1880">
        <v>46218</v>
      </c>
      <c r="P54" s="1875" t="s">
        <v>360</v>
      </c>
      <c r="Q54" s="1875" t="s">
        <v>458</v>
      </c>
      <c r="R54" s="1875" t="s">
        <v>426</v>
      </c>
      <c r="S54" s="1876" t="s">
        <v>361</v>
      </c>
      <c r="T54" s="1879" t="s">
        <v>427</v>
      </c>
      <c r="U54" s="1876" t="s">
        <v>360</v>
      </c>
      <c r="V54" s="1876" t="s">
        <v>377</v>
      </c>
      <c r="W54" s="1876" t="s">
        <v>360</v>
      </c>
      <c r="X54" s="1876" t="s">
        <v>378</v>
      </c>
      <c r="Y54" s="1876" t="s">
        <v>364</v>
      </c>
      <c r="Z54" s="1876" t="s">
        <v>154</v>
      </c>
      <c r="AA54" s="1876" t="s">
        <v>154</v>
      </c>
      <c r="AB54" s="1876" t="s">
        <v>154</v>
      </c>
      <c r="AC54" s="1876" t="s">
        <v>154</v>
      </c>
      <c r="AD54" s="1876" t="s">
        <v>154</v>
      </c>
      <c r="AE54" s="1876" t="s">
        <v>154</v>
      </c>
      <c r="AF54" s="1876" t="s">
        <v>359</v>
      </c>
      <c r="AG54" s="1875" t="s">
        <v>379</v>
      </c>
      <c r="AH54" s="1876" t="s">
        <v>380</v>
      </c>
      <c r="AI54" s="1876" t="s">
        <v>240</v>
      </c>
      <c r="AJ54" s="1876" t="s">
        <v>367</v>
      </c>
      <c r="AK54" s="1875" t="s">
        <v>381</v>
      </c>
      <c r="AL54" s="1876" t="s">
        <v>360</v>
      </c>
      <c r="AM54" s="1875" t="s">
        <v>154</v>
      </c>
    </row>
    <row r="55" spans="1:39" ht="52.8">
      <c r="A55" s="1875" t="s">
        <v>351</v>
      </c>
      <c r="B55" s="1875" t="s">
        <v>459</v>
      </c>
      <c r="C55" s="1875" t="s">
        <v>370</v>
      </c>
      <c r="D55" s="1876" t="s">
        <v>154</v>
      </c>
      <c r="E55" s="1876" t="s">
        <v>371</v>
      </c>
      <c r="F55" s="1876" t="s">
        <v>355</v>
      </c>
      <c r="G55" s="1876" t="s">
        <v>356</v>
      </c>
      <c r="H55" s="1877">
        <v>447.85924</v>
      </c>
      <c r="I55" s="1877">
        <v>400</v>
      </c>
      <c r="J55" s="1876" t="s">
        <v>357</v>
      </c>
      <c r="K55" s="1878">
        <v>43474</v>
      </c>
      <c r="L55" s="1876" t="s">
        <v>372</v>
      </c>
      <c r="M55" s="1878" t="s">
        <v>373</v>
      </c>
      <c r="N55" s="1876" t="s">
        <v>359</v>
      </c>
      <c r="O55" s="1880">
        <v>46218</v>
      </c>
      <c r="P55" s="1875" t="s">
        <v>360</v>
      </c>
      <c r="Q55" s="1875" t="s">
        <v>460</v>
      </c>
      <c r="R55" s="1875" t="s">
        <v>426</v>
      </c>
      <c r="S55" s="1876" t="s">
        <v>361</v>
      </c>
      <c r="T55" s="1879" t="s">
        <v>427</v>
      </c>
      <c r="U55" s="1876" t="s">
        <v>360</v>
      </c>
      <c r="V55" s="1876" t="s">
        <v>377</v>
      </c>
      <c r="W55" s="1876" t="s">
        <v>360</v>
      </c>
      <c r="X55" s="1876" t="s">
        <v>378</v>
      </c>
      <c r="Y55" s="1876" t="s">
        <v>364</v>
      </c>
      <c r="Z55" s="1876" t="s">
        <v>154</v>
      </c>
      <c r="AA55" s="1876" t="s">
        <v>154</v>
      </c>
      <c r="AB55" s="1876" t="s">
        <v>154</v>
      </c>
      <c r="AC55" s="1876" t="s">
        <v>154</v>
      </c>
      <c r="AD55" s="1876" t="s">
        <v>154</v>
      </c>
      <c r="AE55" s="1876" t="s">
        <v>154</v>
      </c>
      <c r="AF55" s="1876" t="s">
        <v>359</v>
      </c>
      <c r="AG55" s="1875" t="s">
        <v>379</v>
      </c>
      <c r="AH55" s="1876" t="s">
        <v>380</v>
      </c>
      <c r="AI55" s="1876" t="s">
        <v>240</v>
      </c>
      <c r="AJ55" s="1876" t="s">
        <v>367</v>
      </c>
      <c r="AK55" s="1875" t="s">
        <v>381</v>
      </c>
      <c r="AL55" s="1876" t="s">
        <v>360</v>
      </c>
      <c r="AM55" s="1875" t="s">
        <v>154</v>
      </c>
    </row>
    <row r="56" spans="1:39" ht="52.8">
      <c r="A56" s="1875" t="s">
        <v>351</v>
      </c>
      <c r="B56" s="1875" t="s">
        <v>461</v>
      </c>
      <c r="C56" s="1875" t="s">
        <v>370</v>
      </c>
      <c r="D56" s="1876" t="s">
        <v>154</v>
      </c>
      <c r="E56" s="1876" t="s">
        <v>371</v>
      </c>
      <c r="F56" s="1876" t="s">
        <v>355</v>
      </c>
      <c r="G56" s="1876" t="s">
        <v>356</v>
      </c>
      <c r="H56" s="1877">
        <v>1343.57772</v>
      </c>
      <c r="I56" s="1877">
        <v>1200</v>
      </c>
      <c r="J56" s="1876" t="s">
        <v>357</v>
      </c>
      <c r="K56" s="1878">
        <v>43474</v>
      </c>
      <c r="L56" s="1876" t="s">
        <v>372</v>
      </c>
      <c r="M56" s="1878" t="s">
        <v>373</v>
      </c>
      <c r="N56" s="1876" t="s">
        <v>359</v>
      </c>
      <c r="O56" s="1880">
        <v>46218</v>
      </c>
      <c r="P56" s="1875" t="s">
        <v>360</v>
      </c>
      <c r="Q56" s="1875" t="s">
        <v>462</v>
      </c>
      <c r="R56" s="1875" t="s">
        <v>426</v>
      </c>
      <c r="S56" s="1876" t="s">
        <v>361</v>
      </c>
      <c r="T56" s="1879" t="s">
        <v>427</v>
      </c>
      <c r="U56" s="1876" t="s">
        <v>360</v>
      </c>
      <c r="V56" s="1876" t="s">
        <v>377</v>
      </c>
      <c r="W56" s="1876" t="s">
        <v>360</v>
      </c>
      <c r="X56" s="1876" t="s">
        <v>378</v>
      </c>
      <c r="Y56" s="1876" t="s">
        <v>364</v>
      </c>
      <c r="Z56" s="1876" t="s">
        <v>154</v>
      </c>
      <c r="AA56" s="1876" t="s">
        <v>154</v>
      </c>
      <c r="AB56" s="1876" t="s">
        <v>154</v>
      </c>
      <c r="AC56" s="1876" t="s">
        <v>154</v>
      </c>
      <c r="AD56" s="1876" t="s">
        <v>154</v>
      </c>
      <c r="AE56" s="1876" t="s">
        <v>154</v>
      </c>
      <c r="AF56" s="1876" t="s">
        <v>359</v>
      </c>
      <c r="AG56" s="1875" t="s">
        <v>379</v>
      </c>
      <c r="AH56" s="1876" t="s">
        <v>380</v>
      </c>
      <c r="AI56" s="1876" t="s">
        <v>240</v>
      </c>
      <c r="AJ56" s="1876" t="s">
        <v>367</v>
      </c>
      <c r="AK56" s="1875" t="s">
        <v>381</v>
      </c>
      <c r="AL56" s="1876" t="s">
        <v>360</v>
      </c>
      <c r="AM56" s="1875" t="s">
        <v>154</v>
      </c>
    </row>
    <row r="57" spans="1:39" ht="52.8">
      <c r="A57" s="1875" t="s">
        <v>351</v>
      </c>
      <c r="B57" s="1875" t="s">
        <v>463</v>
      </c>
      <c r="C57" s="1875" t="s">
        <v>370</v>
      </c>
      <c r="D57" s="1876" t="s">
        <v>154</v>
      </c>
      <c r="E57" s="1876" t="s">
        <v>371</v>
      </c>
      <c r="F57" s="1876" t="s">
        <v>355</v>
      </c>
      <c r="G57" s="1876" t="s">
        <v>356</v>
      </c>
      <c r="H57" s="1877">
        <v>2239.2962000000002</v>
      </c>
      <c r="I57" s="1877">
        <v>2000</v>
      </c>
      <c r="J57" s="1876" t="s">
        <v>357</v>
      </c>
      <c r="K57" s="1878">
        <v>43474</v>
      </c>
      <c r="L57" s="1876" t="s">
        <v>372</v>
      </c>
      <c r="M57" s="1878" t="s">
        <v>373</v>
      </c>
      <c r="N57" s="1876" t="s">
        <v>359</v>
      </c>
      <c r="O57" s="1880">
        <v>46218</v>
      </c>
      <c r="P57" s="1875" t="s">
        <v>360</v>
      </c>
      <c r="Q57" s="1875" t="s">
        <v>397</v>
      </c>
      <c r="R57" s="1875" t="s">
        <v>426</v>
      </c>
      <c r="S57" s="1876" t="s">
        <v>361</v>
      </c>
      <c r="T57" s="1879" t="s">
        <v>427</v>
      </c>
      <c r="U57" s="1876" t="s">
        <v>360</v>
      </c>
      <c r="V57" s="1876" t="s">
        <v>377</v>
      </c>
      <c r="W57" s="1876" t="s">
        <v>360</v>
      </c>
      <c r="X57" s="1876" t="s">
        <v>378</v>
      </c>
      <c r="Y57" s="1876" t="s">
        <v>364</v>
      </c>
      <c r="Z57" s="1876" t="s">
        <v>154</v>
      </c>
      <c r="AA57" s="1876" t="s">
        <v>154</v>
      </c>
      <c r="AB57" s="1876" t="s">
        <v>154</v>
      </c>
      <c r="AC57" s="1876" t="s">
        <v>154</v>
      </c>
      <c r="AD57" s="1876" t="s">
        <v>154</v>
      </c>
      <c r="AE57" s="1876" t="s">
        <v>154</v>
      </c>
      <c r="AF57" s="1876" t="s">
        <v>359</v>
      </c>
      <c r="AG57" s="1875" t="s">
        <v>379</v>
      </c>
      <c r="AH57" s="1876" t="s">
        <v>380</v>
      </c>
      <c r="AI57" s="1876" t="s">
        <v>240</v>
      </c>
      <c r="AJ57" s="1876" t="s">
        <v>367</v>
      </c>
      <c r="AK57" s="1875" t="s">
        <v>381</v>
      </c>
      <c r="AL57" s="1876" t="s">
        <v>360</v>
      </c>
      <c r="AM57" s="1875" t="s">
        <v>154</v>
      </c>
    </row>
    <row r="58" spans="1:39" ht="52.8">
      <c r="A58" s="1875" t="s">
        <v>351</v>
      </c>
      <c r="B58" s="1875" t="s">
        <v>464</v>
      </c>
      <c r="C58" s="1875" t="s">
        <v>370</v>
      </c>
      <c r="D58" s="1876" t="s">
        <v>154</v>
      </c>
      <c r="E58" s="1876" t="s">
        <v>371</v>
      </c>
      <c r="F58" s="1876" t="s">
        <v>355</v>
      </c>
      <c r="G58" s="1876" t="s">
        <v>356</v>
      </c>
      <c r="H58" s="1877">
        <v>1343.57772</v>
      </c>
      <c r="I58" s="1877">
        <v>1200</v>
      </c>
      <c r="J58" s="1876" t="s">
        <v>357</v>
      </c>
      <c r="K58" s="1878">
        <v>43474</v>
      </c>
      <c r="L58" s="1876" t="s">
        <v>372</v>
      </c>
      <c r="M58" s="1878" t="s">
        <v>373</v>
      </c>
      <c r="N58" s="1876" t="s">
        <v>359</v>
      </c>
      <c r="O58" s="1880">
        <v>46218</v>
      </c>
      <c r="P58" s="1875" t="s">
        <v>360</v>
      </c>
      <c r="Q58" s="1875" t="s">
        <v>462</v>
      </c>
      <c r="R58" s="1875" t="s">
        <v>426</v>
      </c>
      <c r="S58" s="1876" t="s">
        <v>361</v>
      </c>
      <c r="T58" s="1879" t="s">
        <v>427</v>
      </c>
      <c r="U58" s="1876" t="s">
        <v>360</v>
      </c>
      <c r="V58" s="1876" t="s">
        <v>377</v>
      </c>
      <c r="W58" s="1876" t="s">
        <v>360</v>
      </c>
      <c r="X58" s="1876" t="s">
        <v>378</v>
      </c>
      <c r="Y58" s="1876" t="s">
        <v>364</v>
      </c>
      <c r="Z58" s="1876" t="s">
        <v>154</v>
      </c>
      <c r="AA58" s="1876" t="s">
        <v>154</v>
      </c>
      <c r="AB58" s="1876" t="s">
        <v>154</v>
      </c>
      <c r="AC58" s="1876" t="s">
        <v>154</v>
      </c>
      <c r="AD58" s="1876" t="s">
        <v>154</v>
      </c>
      <c r="AE58" s="1876" t="s">
        <v>154</v>
      </c>
      <c r="AF58" s="1876" t="s">
        <v>359</v>
      </c>
      <c r="AG58" s="1875" t="s">
        <v>379</v>
      </c>
      <c r="AH58" s="1876" t="s">
        <v>380</v>
      </c>
      <c r="AI58" s="1876" t="s">
        <v>240</v>
      </c>
      <c r="AJ58" s="1876" t="s">
        <v>367</v>
      </c>
      <c r="AK58" s="1875" t="s">
        <v>381</v>
      </c>
      <c r="AL58" s="1876" t="s">
        <v>360</v>
      </c>
      <c r="AM58" s="1875" t="s">
        <v>154</v>
      </c>
    </row>
    <row r="59" spans="1:39" ht="52.8">
      <c r="A59" s="1875" t="s">
        <v>351</v>
      </c>
      <c r="B59" s="1875" t="s">
        <v>465</v>
      </c>
      <c r="C59" s="1875" t="s">
        <v>370</v>
      </c>
      <c r="D59" s="1876" t="s">
        <v>154</v>
      </c>
      <c r="E59" s="1876" t="s">
        <v>371</v>
      </c>
      <c r="F59" s="1876" t="s">
        <v>355</v>
      </c>
      <c r="G59" s="1876" t="s">
        <v>356</v>
      </c>
      <c r="H59" s="1877">
        <v>1343.57772</v>
      </c>
      <c r="I59" s="1877">
        <v>1200</v>
      </c>
      <c r="J59" s="1876" t="s">
        <v>357</v>
      </c>
      <c r="K59" s="1878">
        <v>43474</v>
      </c>
      <c r="L59" s="1876" t="s">
        <v>372</v>
      </c>
      <c r="M59" s="1878" t="s">
        <v>373</v>
      </c>
      <c r="N59" s="1876" t="s">
        <v>359</v>
      </c>
      <c r="O59" s="1880">
        <v>46218</v>
      </c>
      <c r="P59" s="1875" t="s">
        <v>360</v>
      </c>
      <c r="Q59" s="1875" t="s">
        <v>462</v>
      </c>
      <c r="R59" s="1875" t="s">
        <v>426</v>
      </c>
      <c r="S59" s="1876" t="s">
        <v>361</v>
      </c>
      <c r="T59" s="1879" t="s">
        <v>427</v>
      </c>
      <c r="U59" s="1876" t="s">
        <v>360</v>
      </c>
      <c r="V59" s="1876" t="s">
        <v>377</v>
      </c>
      <c r="W59" s="1876" t="s">
        <v>360</v>
      </c>
      <c r="X59" s="1876" t="s">
        <v>378</v>
      </c>
      <c r="Y59" s="1876" t="s">
        <v>364</v>
      </c>
      <c r="Z59" s="1876" t="s">
        <v>154</v>
      </c>
      <c r="AA59" s="1876" t="s">
        <v>154</v>
      </c>
      <c r="AB59" s="1876" t="s">
        <v>154</v>
      </c>
      <c r="AC59" s="1876" t="s">
        <v>154</v>
      </c>
      <c r="AD59" s="1876" t="s">
        <v>154</v>
      </c>
      <c r="AE59" s="1876" t="s">
        <v>154</v>
      </c>
      <c r="AF59" s="1876" t="s">
        <v>359</v>
      </c>
      <c r="AG59" s="1875" t="s">
        <v>379</v>
      </c>
      <c r="AH59" s="1876" t="s">
        <v>380</v>
      </c>
      <c r="AI59" s="1876" t="s">
        <v>240</v>
      </c>
      <c r="AJ59" s="1876" t="s">
        <v>367</v>
      </c>
      <c r="AK59" s="1875" t="s">
        <v>381</v>
      </c>
      <c r="AL59" s="1876" t="s">
        <v>360</v>
      </c>
      <c r="AM59" s="1875" t="s">
        <v>154</v>
      </c>
    </row>
    <row r="60" spans="1:39" ht="52.8">
      <c r="A60" s="1875" t="s">
        <v>351</v>
      </c>
      <c r="B60" s="1875" t="s">
        <v>466</v>
      </c>
      <c r="C60" s="1875" t="s">
        <v>370</v>
      </c>
      <c r="D60" s="1876" t="s">
        <v>154</v>
      </c>
      <c r="E60" s="1876" t="s">
        <v>371</v>
      </c>
      <c r="F60" s="1876" t="s">
        <v>355</v>
      </c>
      <c r="G60" s="1876" t="s">
        <v>356</v>
      </c>
      <c r="H60" s="1877">
        <v>31350.146799999999</v>
      </c>
      <c r="I60" s="1877">
        <v>28000</v>
      </c>
      <c r="J60" s="1876" t="s">
        <v>357</v>
      </c>
      <c r="K60" s="1878">
        <v>43474</v>
      </c>
      <c r="L60" s="1876" t="s">
        <v>372</v>
      </c>
      <c r="M60" s="1878" t="s">
        <v>373</v>
      </c>
      <c r="N60" s="1876" t="s">
        <v>359</v>
      </c>
      <c r="O60" s="1880">
        <v>46218</v>
      </c>
      <c r="P60" s="1875" t="s">
        <v>360</v>
      </c>
      <c r="Q60" s="1875" t="s">
        <v>467</v>
      </c>
      <c r="R60" s="1875" t="s">
        <v>426</v>
      </c>
      <c r="S60" s="1876" t="s">
        <v>361</v>
      </c>
      <c r="T60" s="1879" t="s">
        <v>427</v>
      </c>
      <c r="U60" s="1876" t="s">
        <v>360</v>
      </c>
      <c r="V60" s="1876" t="s">
        <v>377</v>
      </c>
      <c r="W60" s="1876" t="s">
        <v>360</v>
      </c>
      <c r="X60" s="1876" t="s">
        <v>378</v>
      </c>
      <c r="Y60" s="1876" t="s">
        <v>364</v>
      </c>
      <c r="Z60" s="1876" t="s">
        <v>154</v>
      </c>
      <c r="AA60" s="1876" t="s">
        <v>154</v>
      </c>
      <c r="AB60" s="1876" t="s">
        <v>154</v>
      </c>
      <c r="AC60" s="1876" t="s">
        <v>154</v>
      </c>
      <c r="AD60" s="1876" t="s">
        <v>154</v>
      </c>
      <c r="AE60" s="1876" t="s">
        <v>154</v>
      </c>
      <c r="AF60" s="1876" t="s">
        <v>359</v>
      </c>
      <c r="AG60" s="1875" t="s">
        <v>379</v>
      </c>
      <c r="AH60" s="1876" t="s">
        <v>380</v>
      </c>
      <c r="AI60" s="1876" t="s">
        <v>240</v>
      </c>
      <c r="AJ60" s="1876" t="s">
        <v>367</v>
      </c>
      <c r="AK60" s="1875" t="s">
        <v>381</v>
      </c>
      <c r="AL60" s="1876" t="s">
        <v>360</v>
      </c>
      <c r="AM60" s="1875" t="s">
        <v>154</v>
      </c>
    </row>
    <row r="61" spans="1:39" ht="52.8">
      <c r="A61" s="1875" t="s">
        <v>351</v>
      </c>
      <c r="B61" s="1875" t="s">
        <v>468</v>
      </c>
      <c r="C61" s="1875" t="s">
        <v>370</v>
      </c>
      <c r="D61" s="1876" t="s">
        <v>154</v>
      </c>
      <c r="E61" s="1876" t="s">
        <v>371</v>
      </c>
      <c r="F61" s="1876" t="s">
        <v>355</v>
      </c>
      <c r="G61" s="1876" t="s">
        <v>356</v>
      </c>
      <c r="H61" s="1877">
        <v>2239.2962000000002</v>
      </c>
      <c r="I61" s="1877">
        <v>2000</v>
      </c>
      <c r="J61" s="1876" t="s">
        <v>357</v>
      </c>
      <c r="K61" s="1878">
        <v>43474</v>
      </c>
      <c r="L61" s="1876" t="s">
        <v>372</v>
      </c>
      <c r="M61" s="1878" t="s">
        <v>373</v>
      </c>
      <c r="N61" s="1876" t="s">
        <v>359</v>
      </c>
      <c r="O61" s="1880">
        <v>46218</v>
      </c>
      <c r="P61" s="1875" t="s">
        <v>360</v>
      </c>
      <c r="Q61" s="1875" t="s">
        <v>397</v>
      </c>
      <c r="R61" s="1875" t="s">
        <v>426</v>
      </c>
      <c r="S61" s="1876" t="s">
        <v>361</v>
      </c>
      <c r="T61" s="1879" t="s">
        <v>427</v>
      </c>
      <c r="U61" s="1876" t="s">
        <v>360</v>
      </c>
      <c r="V61" s="1876" t="s">
        <v>377</v>
      </c>
      <c r="W61" s="1876" t="s">
        <v>360</v>
      </c>
      <c r="X61" s="1876" t="s">
        <v>378</v>
      </c>
      <c r="Y61" s="1876" t="s">
        <v>364</v>
      </c>
      <c r="Z61" s="1876" t="s">
        <v>154</v>
      </c>
      <c r="AA61" s="1876" t="s">
        <v>154</v>
      </c>
      <c r="AB61" s="1876" t="s">
        <v>154</v>
      </c>
      <c r="AC61" s="1876" t="s">
        <v>154</v>
      </c>
      <c r="AD61" s="1876" t="s">
        <v>154</v>
      </c>
      <c r="AE61" s="1876" t="s">
        <v>154</v>
      </c>
      <c r="AF61" s="1876" t="s">
        <v>359</v>
      </c>
      <c r="AG61" s="1875" t="s">
        <v>379</v>
      </c>
      <c r="AH61" s="1876" t="s">
        <v>380</v>
      </c>
      <c r="AI61" s="1876" t="s">
        <v>240</v>
      </c>
      <c r="AJ61" s="1876" t="s">
        <v>367</v>
      </c>
      <c r="AK61" s="1875" t="s">
        <v>381</v>
      </c>
      <c r="AL61" s="1876" t="s">
        <v>360</v>
      </c>
      <c r="AM61" s="1875" t="s">
        <v>154</v>
      </c>
    </row>
    <row r="62" spans="1:39" ht="52.8">
      <c r="A62" s="1875" t="s">
        <v>351</v>
      </c>
      <c r="B62" s="1875" t="s">
        <v>469</v>
      </c>
      <c r="C62" s="1875" t="s">
        <v>370</v>
      </c>
      <c r="D62" s="1876" t="s">
        <v>154</v>
      </c>
      <c r="E62" s="1876" t="s">
        <v>371</v>
      </c>
      <c r="F62" s="1876" t="s">
        <v>355</v>
      </c>
      <c r="G62" s="1876" t="s">
        <v>356</v>
      </c>
      <c r="H62" s="1877">
        <v>19705.806560000001</v>
      </c>
      <c r="I62" s="1877">
        <v>17600</v>
      </c>
      <c r="J62" s="1876" t="s">
        <v>357</v>
      </c>
      <c r="K62" s="1878">
        <v>43474</v>
      </c>
      <c r="L62" s="1876" t="s">
        <v>372</v>
      </c>
      <c r="M62" s="1878" t="s">
        <v>373</v>
      </c>
      <c r="N62" s="1876" t="s">
        <v>359</v>
      </c>
      <c r="O62" s="1880">
        <v>46218</v>
      </c>
      <c r="P62" s="1875" t="s">
        <v>360</v>
      </c>
      <c r="Q62" s="1875" t="s">
        <v>470</v>
      </c>
      <c r="R62" s="1875" t="s">
        <v>426</v>
      </c>
      <c r="S62" s="1876" t="s">
        <v>361</v>
      </c>
      <c r="T62" s="1879" t="s">
        <v>427</v>
      </c>
      <c r="U62" s="1876" t="s">
        <v>360</v>
      </c>
      <c r="V62" s="1876" t="s">
        <v>377</v>
      </c>
      <c r="W62" s="1876" t="s">
        <v>360</v>
      </c>
      <c r="X62" s="1876" t="s">
        <v>378</v>
      </c>
      <c r="Y62" s="1876" t="s">
        <v>364</v>
      </c>
      <c r="Z62" s="1876" t="s">
        <v>154</v>
      </c>
      <c r="AA62" s="1876" t="s">
        <v>154</v>
      </c>
      <c r="AB62" s="1876" t="s">
        <v>154</v>
      </c>
      <c r="AC62" s="1876" t="s">
        <v>154</v>
      </c>
      <c r="AD62" s="1876" t="s">
        <v>154</v>
      </c>
      <c r="AE62" s="1876" t="s">
        <v>154</v>
      </c>
      <c r="AF62" s="1876" t="s">
        <v>359</v>
      </c>
      <c r="AG62" s="1875" t="s">
        <v>379</v>
      </c>
      <c r="AH62" s="1876" t="s">
        <v>380</v>
      </c>
      <c r="AI62" s="1876" t="s">
        <v>240</v>
      </c>
      <c r="AJ62" s="1876" t="s">
        <v>367</v>
      </c>
      <c r="AK62" s="1875" t="s">
        <v>381</v>
      </c>
      <c r="AL62" s="1876" t="s">
        <v>360</v>
      </c>
      <c r="AM62" s="1875" t="s">
        <v>154</v>
      </c>
    </row>
    <row r="63" spans="1:39" ht="52.8">
      <c r="A63" s="1875" t="s">
        <v>351</v>
      </c>
      <c r="B63" s="1875" t="s">
        <v>471</v>
      </c>
      <c r="C63" s="1875" t="s">
        <v>370</v>
      </c>
      <c r="D63" s="1876" t="s">
        <v>154</v>
      </c>
      <c r="E63" s="1876" t="s">
        <v>371</v>
      </c>
      <c r="F63" s="1876" t="s">
        <v>355</v>
      </c>
      <c r="G63" s="1876" t="s">
        <v>356</v>
      </c>
      <c r="H63" s="1877">
        <v>2239.2962000000002</v>
      </c>
      <c r="I63" s="1877">
        <v>2000</v>
      </c>
      <c r="J63" s="1876" t="s">
        <v>357</v>
      </c>
      <c r="K63" s="1878">
        <v>43474</v>
      </c>
      <c r="L63" s="1876" t="s">
        <v>372</v>
      </c>
      <c r="M63" s="1878" t="s">
        <v>373</v>
      </c>
      <c r="N63" s="1876" t="s">
        <v>359</v>
      </c>
      <c r="O63" s="1880">
        <v>46218</v>
      </c>
      <c r="P63" s="1875" t="s">
        <v>360</v>
      </c>
      <c r="Q63" s="1875" t="s">
        <v>397</v>
      </c>
      <c r="R63" s="1875" t="s">
        <v>426</v>
      </c>
      <c r="S63" s="1876" t="s">
        <v>361</v>
      </c>
      <c r="T63" s="1879" t="s">
        <v>427</v>
      </c>
      <c r="U63" s="1876" t="s">
        <v>360</v>
      </c>
      <c r="V63" s="1876" t="s">
        <v>377</v>
      </c>
      <c r="W63" s="1876" t="s">
        <v>360</v>
      </c>
      <c r="X63" s="1876" t="s">
        <v>378</v>
      </c>
      <c r="Y63" s="1876" t="s">
        <v>364</v>
      </c>
      <c r="Z63" s="1876" t="s">
        <v>154</v>
      </c>
      <c r="AA63" s="1876" t="s">
        <v>154</v>
      </c>
      <c r="AB63" s="1876" t="s">
        <v>154</v>
      </c>
      <c r="AC63" s="1876" t="s">
        <v>154</v>
      </c>
      <c r="AD63" s="1876" t="s">
        <v>154</v>
      </c>
      <c r="AE63" s="1876" t="s">
        <v>154</v>
      </c>
      <c r="AF63" s="1876" t="s">
        <v>359</v>
      </c>
      <c r="AG63" s="1875" t="s">
        <v>379</v>
      </c>
      <c r="AH63" s="1876" t="s">
        <v>380</v>
      </c>
      <c r="AI63" s="1876" t="s">
        <v>240</v>
      </c>
      <c r="AJ63" s="1876" t="s">
        <v>367</v>
      </c>
      <c r="AK63" s="1875" t="s">
        <v>381</v>
      </c>
      <c r="AL63" s="1876" t="s">
        <v>360</v>
      </c>
      <c r="AM63" s="1875" t="s">
        <v>154</v>
      </c>
    </row>
    <row r="64" spans="1:39" ht="52.8">
      <c r="A64" s="1875" t="s">
        <v>351</v>
      </c>
      <c r="B64" s="1875" t="s">
        <v>472</v>
      </c>
      <c r="C64" s="1875" t="s">
        <v>370</v>
      </c>
      <c r="D64" s="1876" t="s">
        <v>154</v>
      </c>
      <c r="E64" s="1876" t="s">
        <v>371</v>
      </c>
      <c r="F64" s="1876" t="s">
        <v>355</v>
      </c>
      <c r="G64" s="1876" t="s">
        <v>356</v>
      </c>
      <c r="H64" s="1877">
        <v>4478.5924000000005</v>
      </c>
      <c r="I64" s="1877">
        <v>4000</v>
      </c>
      <c r="J64" s="1876" t="s">
        <v>357</v>
      </c>
      <c r="K64" s="1878">
        <v>43474</v>
      </c>
      <c r="L64" s="1876" t="s">
        <v>372</v>
      </c>
      <c r="M64" s="1878" t="s">
        <v>373</v>
      </c>
      <c r="N64" s="1876" t="s">
        <v>359</v>
      </c>
      <c r="O64" s="1880">
        <v>46218</v>
      </c>
      <c r="P64" s="1875" t="s">
        <v>360</v>
      </c>
      <c r="Q64" s="1875" t="s">
        <v>451</v>
      </c>
      <c r="R64" s="1875" t="s">
        <v>426</v>
      </c>
      <c r="S64" s="1876" t="s">
        <v>361</v>
      </c>
      <c r="T64" s="1879" t="s">
        <v>427</v>
      </c>
      <c r="U64" s="1876" t="s">
        <v>360</v>
      </c>
      <c r="V64" s="1876" t="s">
        <v>377</v>
      </c>
      <c r="W64" s="1876" t="s">
        <v>360</v>
      </c>
      <c r="X64" s="1876" t="s">
        <v>378</v>
      </c>
      <c r="Y64" s="1876" t="s">
        <v>364</v>
      </c>
      <c r="Z64" s="1876" t="s">
        <v>154</v>
      </c>
      <c r="AA64" s="1876" t="s">
        <v>154</v>
      </c>
      <c r="AB64" s="1876" t="s">
        <v>154</v>
      </c>
      <c r="AC64" s="1876" t="s">
        <v>154</v>
      </c>
      <c r="AD64" s="1876" t="s">
        <v>154</v>
      </c>
      <c r="AE64" s="1876" t="s">
        <v>154</v>
      </c>
      <c r="AF64" s="1876" t="s">
        <v>359</v>
      </c>
      <c r="AG64" s="1875" t="s">
        <v>379</v>
      </c>
      <c r="AH64" s="1876" t="s">
        <v>380</v>
      </c>
      <c r="AI64" s="1876" t="s">
        <v>240</v>
      </c>
      <c r="AJ64" s="1876" t="s">
        <v>367</v>
      </c>
      <c r="AK64" s="1875" t="s">
        <v>381</v>
      </c>
      <c r="AL64" s="1876" t="s">
        <v>360</v>
      </c>
      <c r="AM64" s="1875" t="s">
        <v>154</v>
      </c>
    </row>
    <row r="65" spans="1:39" ht="52.8">
      <c r="A65" s="1875" t="s">
        <v>351</v>
      </c>
      <c r="B65" s="1875" t="s">
        <v>473</v>
      </c>
      <c r="C65" s="1875" t="s">
        <v>370</v>
      </c>
      <c r="D65" s="1876" t="s">
        <v>154</v>
      </c>
      <c r="E65" s="1876" t="s">
        <v>371</v>
      </c>
      <c r="F65" s="1876" t="s">
        <v>355</v>
      </c>
      <c r="G65" s="1876" t="s">
        <v>356</v>
      </c>
      <c r="H65" s="1877">
        <v>447.85924</v>
      </c>
      <c r="I65" s="1877">
        <v>400</v>
      </c>
      <c r="J65" s="1876" t="s">
        <v>357</v>
      </c>
      <c r="K65" s="1878">
        <v>43474</v>
      </c>
      <c r="L65" s="1876" t="s">
        <v>372</v>
      </c>
      <c r="M65" s="1878" t="s">
        <v>373</v>
      </c>
      <c r="N65" s="1876" t="s">
        <v>359</v>
      </c>
      <c r="O65" s="1880">
        <v>46218</v>
      </c>
      <c r="P65" s="1875" t="s">
        <v>360</v>
      </c>
      <c r="Q65" s="1875" t="s">
        <v>460</v>
      </c>
      <c r="R65" s="1875" t="s">
        <v>426</v>
      </c>
      <c r="S65" s="1876" t="s">
        <v>361</v>
      </c>
      <c r="T65" s="1879" t="s">
        <v>427</v>
      </c>
      <c r="U65" s="1876" t="s">
        <v>360</v>
      </c>
      <c r="V65" s="1876" t="s">
        <v>377</v>
      </c>
      <c r="W65" s="1876" t="s">
        <v>360</v>
      </c>
      <c r="X65" s="1876" t="s">
        <v>378</v>
      </c>
      <c r="Y65" s="1876" t="s">
        <v>364</v>
      </c>
      <c r="Z65" s="1876" t="s">
        <v>154</v>
      </c>
      <c r="AA65" s="1876" t="s">
        <v>154</v>
      </c>
      <c r="AB65" s="1876" t="s">
        <v>154</v>
      </c>
      <c r="AC65" s="1876" t="s">
        <v>154</v>
      </c>
      <c r="AD65" s="1876" t="s">
        <v>154</v>
      </c>
      <c r="AE65" s="1876" t="s">
        <v>154</v>
      </c>
      <c r="AF65" s="1876" t="s">
        <v>359</v>
      </c>
      <c r="AG65" s="1875" t="s">
        <v>379</v>
      </c>
      <c r="AH65" s="1876" t="s">
        <v>380</v>
      </c>
      <c r="AI65" s="1876" t="s">
        <v>240</v>
      </c>
      <c r="AJ65" s="1876" t="s">
        <v>367</v>
      </c>
      <c r="AK65" s="1875" t="s">
        <v>381</v>
      </c>
      <c r="AL65" s="1876" t="s">
        <v>360</v>
      </c>
      <c r="AM65" s="1875" t="s">
        <v>154</v>
      </c>
    </row>
    <row r="66" spans="1:39" ht="52.8">
      <c r="A66" s="1875" t="s">
        <v>351</v>
      </c>
      <c r="B66" s="1875" t="s">
        <v>474</v>
      </c>
      <c r="C66" s="1875" t="s">
        <v>370</v>
      </c>
      <c r="D66" s="1876" t="s">
        <v>154</v>
      </c>
      <c r="E66" s="1876" t="s">
        <v>371</v>
      </c>
      <c r="F66" s="1876" t="s">
        <v>355</v>
      </c>
      <c r="G66" s="1876" t="s">
        <v>356</v>
      </c>
      <c r="H66" s="1877">
        <v>55982.404999999999</v>
      </c>
      <c r="I66" s="1877">
        <v>50000</v>
      </c>
      <c r="J66" s="1876" t="s">
        <v>357</v>
      </c>
      <c r="K66" s="1878">
        <v>43474</v>
      </c>
      <c r="L66" s="1876" t="s">
        <v>372</v>
      </c>
      <c r="M66" s="1878" t="s">
        <v>373</v>
      </c>
      <c r="N66" s="1876" t="s">
        <v>359</v>
      </c>
      <c r="O66" s="1880">
        <v>46218</v>
      </c>
      <c r="P66" s="1875" t="s">
        <v>360</v>
      </c>
      <c r="Q66" s="1875" t="s">
        <v>475</v>
      </c>
      <c r="R66" s="1875" t="s">
        <v>426</v>
      </c>
      <c r="S66" s="1876" t="s">
        <v>361</v>
      </c>
      <c r="T66" s="1879" t="s">
        <v>427</v>
      </c>
      <c r="U66" s="1876" t="s">
        <v>360</v>
      </c>
      <c r="V66" s="1876" t="s">
        <v>377</v>
      </c>
      <c r="W66" s="1876" t="s">
        <v>360</v>
      </c>
      <c r="X66" s="1876" t="s">
        <v>378</v>
      </c>
      <c r="Y66" s="1876" t="s">
        <v>364</v>
      </c>
      <c r="Z66" s="1876" t="s">
        <v>154</v>
      </c>
      <c r="AA66" s="1876" t="s">
        <v>154</v>
      </c>
      <c r="AB66" s="1876" t="s">
        <v>154</v>
      </c>
      <c r="AC66" s="1876" t="s">
        <v>154</v>
      </c>
      <c r="AD66" s="1876" t="s">
        <v>154</v>
      </c>
      <c r="AE66" s="1876" t="s">
        <v>154</v>
      </c>
      <c r="AF66" s="1876" t="s">
        <v>359</v>
      </c>
      <c r="AG66" s="1875" t="s">
        <v>379</v>
      </c>
      <c r="AH66" s="1876" t="s">
        <v>380</v>
      </c>
      <c r="AI66" s="1876" t="s">
        <v>240</v>
      </c>
      <c r="AJ66" s="1876" t="s">
        <v>367</v>
      </c>
      <c r="AK66" s="1875" t="s">
        <v>381</v>
      </c>
      <c r="AL66" s="1876" t="s">
        <v>360</v>
      </c>
      <c r="AM66" s="1875" t="s">
        <v>154</v>
      </c>
    </row>
    <row r="67" spans="1:39" ht="52.8">
      <c r="A67" s="1875" t="s">
        <v>351</v>
      </c>
      <c r="B67" s="1875" t="s">
        <v>476</v>
      </c>
      <c r="C67" s="1875" t="s">
        <v>370</v>
      </c>
      <c r="D67" s="1876" t="s">
        <v>154</v>
      </c>
      <c r="E67" s="1876" t="s">
        <v>371</v>
      </c>
      <c r="F67" s="1876" t="s">
        <v>355</v>
      </c>
      <c r="G67" s="1876" t="s">
        <v>356</v>
      </c>
      <c r="H67" s="1877">
        <v>447.85924</v>
      </c>
      <c r="I67" s="1877">
        <v>400</v>
      </c>
      <c r="J67" s="1876" t="s">
        <v>357</v>
      </c>
      <c r="K67" s="1878">
        <v>43474</v>
      </c>
      <c r="L67" s="1876" t="s">
        <v>372</v>
      </c>
      <c r="M67" s="1878" t="s">
        <v>373</v>
      </c>
      <c r="N67" s="1876" t="s">
        <v>359</v>
      </c>
      <c r="O67" s="1880">
        <v>46218</v>
      </c>
      <c r="P67" s="1875" t="s">
        <v>360</v>
      </c>
      <c r="Q67" s="1875" t="s">
        <v>460</v>
      </c>
      <c r="R67" s="1875" t="s">
        <v>426</v>
      </c>
      <c r="S67" s="1876" t="s">
        <v>361</v>
      </c>
      <c r="T67" s="1879" t="s">
        <v>427</v>
      </c>
      <c r="U67" s="1876" t="s">
        <v>360</v>
      </c>
      <c r="V67" s="1876" t="s">
        <v>377</v>
      </c>
      <c r="W67" s="1876" t="s">
        <v>360</v>
      </c>
      <c r="X67" s="1876" t="s">
        <v>378</v>
      </c>
      <c r="Y67" s="1876" t="s">
        <v>364</v>
      </c>
      <c r="Z67" s="1876" t="s">
        <v>154</v>
      </c>
      <c r="AA67" s="1876" t="s">
        <v>154</v>
      </c>
      <c r="AB67" s="1876" t="s">
        <v>154</v>
      </c>
      <c r="AC67" s="1876" t="s">
        <v>154</v>
      </c>
      <c r="AD67" s="1876" t="s">
        <v>154</v>
      </c>
      <c r="AE67" s="1876" t="s">
        <v>154</v>
      </c>
      <c r="AF67" s="1876" t="s">
        <v>359</v>
      </c>
      <c r="AG67" s="1875" t="s">
        <v>379</v>
      </c>
      <c r="AH67" s="1876" t="s">
        <v>380</v>
      </c>
      <c r="AI67" s="1876" t="s">
        <v>240</v>
      </c>
      <c r="AJ67" s="1876" t="s">
        <v>367</v>
      </c>
      <c r="AK67" s="1875" t="s">
        <v>381</v>
      </c>
      <c r="AL67" s="1876" t="s">
        <v>360</v>
      </c>
      <c r="AM67" s="1875" t="s">
        <v>154</v>
      </c>
    </row>
    <row r="68" spans="1:39" ht="52.8">
      <c r="A68" s="1875" t="s">
        <v>351</v>
      </c>
      <c r="B68" s="1875" t="s">
        <v>477</v>
      </c>
      <c r="C68" s="1875" t="s">
        <v>370</v>
      </c>
      <c r="D68" s="1876" t="s">
        <v>154</v>
      </c>
      <c r="E68" s="1876" t="s">
        <v>371</v>
      </c>
      <c r="F68" s="1876" t="s">
        <v>355</v>
      </c>
      <c r="G68" s="1876" t="s">
        <v>356</v>
      </c>
      <c r="H68" s="1877">
        <v>2687.15544</v>
      </c>
      <c r="I68" s="1877">
        <v>2400</v>
      </c>
      <c r="J68" s="1876" t="s">
        <v>357</v>
      </c>
      <c r="K68" s="1878">
        <v>43474</v>
      </c>
      <c r="L68" s="1876" t="s">
        <v>372</v>
      </c>
      <c r="M68" s="1878" t="s">
        <v>373</v>
      </c>
      <c r="N68" s="1876" t="s">
        <v>359</v>
      </c>
      <c r="O68" s="1880">
        <v>46218</v>
      </c>
      <c r="P68" s="1875" t="s">
        <v>360</v>
      </c>
      <c r="Q68" s="1875" t="s">
        <v>478</v>
      </c>
      <c r="R68" s="1875" t="s">
        <v>426</v>
      </c>
      <c r="S68" s="1876" t="s">
        <v>361</v>
      </c>
      <c r="T68" s="1879" t="s">
        <v>427</v>
      </c>
      <c r="U68" s="1876" t="s">
        <v>360</v>
      </c>
      <c r="V68" s="1876" t="s">
        <v>377</v>
      </c>
      <c r="W68" s="1876" t="s">
        <v>360</v>
      </c>
      <c r="X68" s="1876" t="s">
        <v>378</v>
      </c>
      <c r="Y68" s="1876" t="s">
        <v>364</v>
      </c>
      <c r="Z68" s="1876" t="s">
        <v>154</v>
      </c>
      <c r="AA68" s="1876" t="s">
        <v>154</v>
      </c>
      <c r="AB68" s="1876" t="s">
        <v>154</v>
      </c>
      <c r="AC68" s="1876" t="s">
        <v>154</v>
      </c>
      <c r="AD68" s="1876" t="s">
        <v>154</v>
      </c>
      <c r="AE68" s="1876" t="s">
        <v>154</v>
      </c>
      <c r="AF68" s="1876" t="s">
        <v>359</v>
      </c>
      <c r="AG68" s="1875" t="s">
        <v>379</v>
      </c>
      <c r="AH68" s="1876" t="s">
        <v>380</v>
      </c>
      <c r="AI68" s="1876" t="s">
        <v>240</v>
      </c>
      <c r="AJ68" s="1876" t="s">
        <v>367</v>
      </c>
      <c r="AK68" s="1875" t="s">
        <v>381</v>
      </c>
      <c r="AL68" s="1876" t="s">
        <v>360</v>
      </c>
      <c r="AM68" s="1875" t="s">
        <v>154</v>
      </c>
    </row>
    <row r="69" spans="1:39" ht="52.8">
      <c r="A69" s="1875" t="s">
        <v>351</v>
      </c>
      <c r="B69" s="1875" t="s">
        <v>479</v>
      </c>
      <c r="C69" s="1875" t="s">
        <v>370</v>
      </c>
      <c r="D69" s="1876" t="s">
        <v>154</v>
      </c>
      <c r="E69" s="1876" t="s">
        <v>371</v>
      </c>
      <c r="F69" s="1876" t="s">
        <v>355</v>
      </c>
      <c r="G69" s="1876" t="s">
        <v>356</v>
      </c>
      <c r="H69" s="1877">
        <v>5374.31088</v>
      </c>
      <c r="I69" s="1877">
        <v>4800</v>
      </c>
      <c r="J69" s="1876" t="s">
        <v>357</v>
      </c>
      <c r="K69" s="1878">
        <v>43474</v>
      </c>
      <c r="L69" s="1876" t="s">
        <v>372</v>
      </c>
      <c r="M69" s="1878" t="s">
        <v>373</v>
      </c>
      <c r="N69" s="1876" t="s">
        <v>359</v>
      </c>
      <c r="O69" s="1880">
        <v>46218</v>
      </c>
      <c r="P69" s="1875" t="s">
        <v>360</v>
      </c>
      <c r="Q69" s="1875" t="s">
        <v>480</v>
      </c>
      <c r="R69" s="1875" t="s">
        <v>426</v>
      </c>
      <c r="S69" s="1876" t="s">
        <v>361</v>
      </c>
      <c r="T69" s="1879" t="s">
        <v>427</v>
      </c>
      <c r="U69" s="1876" t="s">
        <v>360</v>
      </c>
      <c r="V69" s="1876" t="s">
        <v>377</v>
      </c>
      <c r="W69" s="1876" t="s">
        <v>360</v>
      </c>
      <c r="X69" s="1876" t="s">
        <v>378</v>
      </c>
      <c r="Y69" s="1876" t="s">
        <v>364</v>
      </c>
      <c r="Z69" s="1876" t="s">
        <v>154</v>
      </c>
      <c r="AA69" s="1876" t="s">
        <v>154</v>
      </c>
      <c r="AB69" s="1876" t="s">
        <v>154</v>
      </c>
      <c r="AC69" s="1876" t="s">
        <v>154</v>
      </c>
      <c r="AD69" s="1876" t="s">
        <v>154</v>
      </c>
      <c r="AE69" s="1876" t="s">
        <v>154</v>
      </c>
      <c r="AF69" s="1876" t="s">
        <v>359</v>
      </c>
      <c r="AG69" s="1875" t="s">
        <v>379</v>
      </c>
      <c r="AH69" s="1876" t="s">
        <v>380</v>
      </c>
      <c r="AI69" s="1876" t="s">
        <v>240</v>
      </c>
      <c r="AJ69" s="1876" t="s">
        <v>367</v>
      </c>
      <c r="AK69" s="1875" t="s">
        <v>381</v>
      </c>
      <c r="AL69" s="1876" t="s">
        <v>360</v>
      </c>
      <c r="AM69" s="1875" t="s">
        <v>154</v>
      </c>
    </row>
    <row r="70" spans="1:39" ht="52.8">
      <c r="A70" s="1875" t="s">
        <v>351</v>
      </c>
      <c r="B70" s="1875" t="s">
        <v>481</v>
      </c>
      <c r="C70" s="1875" t="s">
        <v>370</v>
      </c>
      <c r="D70" s="1876" t="s">
        <v>154</v>
      </c>
      <c r="E70" s="1876" t="s">
        <v>371</v>
      </c>
      <c r="F70" s="1876" t="s">
        <v>355</v>
      </c>
      <c r="G70" s="1876" t="s">
        <v>356</v>
      </c>
      <c r="H70" s="1877">
        <v>17466.51036</v>
      </c>
      <c r="I70" s="1877">
        <v>15600</v>
      </c>
      <c r="J70" s="1876" t="s">
        <v>357</v>
      </c>
      <c r="K70" s="1878">
        <v>43474</v>
      </c>
      <c r="L70" s="1876" t="s">
        <v>372</v>
      </c>
      <c r="M70" s="1878" t="s">
        <v>373</v>
      </c>
      <c r="N70" s="1876" t="s">
        <v>359</v>
      </c>
      <c r="O70" s="1880">
        <v>46218</v>
      </c>
      <c r="P70" s="1875" t="s">
        <v>360</v>
      </c>
      <c r="Q70" s="1875" t="s">
        <v>482</v>
      </c>
      <c r="R70" s="1875" t="s">
        <v>426</v>
      </c>
      <c r="S70" s="1876" t="s">
        <v>361</v>
      </c>
      <c r="T70" s="1879" t="s">
        <v>427</v>
      </c>
      <c r="U70" s="1876" t="s">
        <v>360</v>
      </c>
      <c r="V70" s="1876" t="s">
        <v>377</v>
      </c>
      <c r="W70" s="1876" t="s">
        <v>360</v>
      </c>
      <c r="X70" s="1876" t="s">
        <v>378</v>
      </c>
      <c r="Y70" s="1876" t="s">
        <v>364</v>
      </c>
      <c r="Z70" s="1876" t="s">
        <v>154</v>
      </c>
      <c r="AA70" s="1876" t="s">
        <v>154</v>
      </c>
      <c r="AB70" s="1876" t="s">
        <v>154</v>
      </c>
      <c r="AC70" s="1876" t="s">
        <v>154</v>
      </c>
      <c r="AD70" s="1876" t="s">
        <v>154</v>
      </c>
      <c r="AE70" s="1876" t="s">
        <v>154</v>
      </c>
      <c r="AF70" s="1876" t="s">
        <v>359</v>
      </c>
      <c r="AG70" s="1875" t="s">
        <v>379</v>
      </c>
      <c r="AH70" s="1876" t="s">
        <v>380</v>
      </c>
      <c r="AI70" s="1876" t="s">
        <v>240</v>
      </c>
      <c r="AJ70" s="1876" t="s">
        <v>367</v>
      </c>
      <c r="AK70" s="1875" t="s">
        <v>381</v>
      </c>
      <c r="AL70" s="1876" t="s">
        <v>360</v>
      </c>
      <c r="AM70" s="1875" t="s">
        <v>154</v>
      </c>
    </row>
    <row r="71" spans="1:39" ht="52.8">
      <c r="A71" s="1875" t="s">
        <v>351</v>
      </c>
      <c r="B71" s="1875" t="s">
        <v>483</v>
      </c>
      <c r="C71" s="1875" t="s">
        <v>370</v>
      </c>
      <c r="D71" s="1876" t="s">
        <v>154</v>
      </c>
      <c r="E71" s="1876" t="s">
        <v>371</v>
      </c>
      <c r="F71" s="1876" t="s">
        <v>355</v>
      </c>
      <c r="G71" s="1876" t="s">
        <v>356</v>
      </c>
      <c r="H71" s="1877">
        <v>60013.138160000002</v>
      </c>
      <c r="I71" s="1877">
        <v>53600</v>
      </c>
      <c r="J71" s="1876" t="s">
        <v>357</v>
      </c>
      <c r="K71" s="1878">
        <v>43474</v>
      </c>
      <c r="L71" s="1876" t="s">
        <v>372</v>
      </c>
      <c r="M71" s="1878" t="s">
        <v>373</v>
      </c>
      <c r="N71" s="1876" t="s">
        <v>359</v>
      </c>
      <c r="O71" s="1880">
        <v>46218</v>
      </c>
      <c r="P71" s="1875" t="s">
        <v>360</v>
      </c>
      <c r="Q71" s="1875" t="s">
        <v>484</v>
      </c>
      <c r="R71" s="1875" t="s">
        <v>426</v>
      </c>
      <c r="S71" s="1876" t="s">
        <v>361</v>
      </c>
      <c r="T71" s="1879" t="s">
        <v>427</v>
      </c>
      <c r="U71" s="1876" t="s">
        <v>360</v>
      </c>
      <c r="V71" s="1876" t="s">
        <v>377</v>
      </c>
      <c r="W71" s="1876" t="s">
        <v>360</v>
      </c>
      <c r="X71" s="1876" t="s">
        <v>378</v>
      </c>
      <c r="Y71" s="1876" t="s">
        <v>364</v>
      </c>
      <c r="Z71" s="1876" t="s">
        <v>154</v>
      </c>
      <c r="AA71" s="1876" t="s">
        <v>154</v>
      </c>
      <c r="AB71" s="1876" t="s">
        <v>154</v>
      </c>
      <c r="AC71" s="1876" t="s">
        <v>154</v>
      </c>
      <c r="AD71" s="1876" t="s">
        <v>154</v>
      </c>
      <c r="AE71" s="1876" t="s">
        <v>154</v>
      </c>
      <c r="AF71" s="1876" t="s">
        <v>359</v>
      </c>
      <c r="AG71" s="1875" t="s">
        <v>379</v>
      </c>
      <c r="AH71" s="1876" t="s">
        <v>380</v>
      </c>
      <c r="AI71" s="1876" t="s">
        <v>240</v>
      </c>
      <c r="AJ71" s="1876" t="s">
        <v>367</v>
      </c>
      <c r="AK71" s="1875" t="s">
        <v>381</v>
      </c>
      <c r="AL71" s="1876" t="s">
        <v>360</v>
      </c>
      <c r="AM71" s="1875" t="s">
        <v>154</v>
      </c>
    </row>
    <row r="72" spans="1:39" ht="52.8">
      <c r="A72" s="1875" t="s">
        <v>351</v>
      </c>
      <c r="B72" s="1875" t="s">
        <v>485</v>
      </c>
      <c r="C72" s="1875" t="s">
        <v>370</v>
      </c>
      <c r="D72" s="1876" t="s">
        <v>154</v>
      </c>
      <c r="E72" s="1876" t="s">
        <v>371</v>
      </c>
      <c r="F72" s="1876" t="s">
        <v>355</v>
      </c>
      <c r="G72" s="1876" t="s">
        <v>356</v>
      </c>
      <c r="H72" s="1877">
        <v>5374.31088</v>
      </c>
      <c r="I72" s="1877">
        <v>4800</v>
      </c>
      <c r="J72" s="1876" t="s">
        <v>357</v>
      </c>
      <c r="K72" s="1878">
        <v>43474</v>
      </c>
      <c r="L72" s="1876" t="s">
        <v>372</v>
      </c>
      <c r="M72" s="1878" t="s">
        <v>373</v>
      </c>
      <c r="N72" s="1876" t="s">
        <v>359</v>
      </c>
      <c r="O72" s="1880">
        <v>46218</v>
      </c>
      <c r="P72" s="1875" t="s">
        <v>360</v>
      </c>
      <c r="Q72" s="1875" t="s">
        <v>480</v>
      </c>
      <c r="R72" s="1875" t="s">
        <v>426</v>
      </c>
      <c r="S72" s="1876" t="s">
        <v>361</v>
      </c>
      <c r="T72" s="1879" t="s">
        <v>427</v>
      </c>
      <c r="U72" s="1876" t="s">
        <v>360</v>
      </c>
      <c r="V72" s="1876" t="s">
        <v>377</v>
      </c>
      <c r="W72" s="1876" t="s">
        <v>360</v>
      </c>
      <c r="X72" s="1876" t="s">
        <v>378</v>
      </c>
      <c r="Y72" s="1876" t="s">
        <v>364</v>
      </c>
      <c r="Z72" s="1876" t="s">
        <v>154</v>
      </c>
      <c r="AA72" s="1876" t="s">
        <v>154</v>
      </c>
      <c r="AB72" s="1876" t="s">
        <v>154</v>
      </c>
      <c r="AC72" s="1876" t="s">
        <v>154</v>
      </c>
      <c r="AD72" s="1876" t="s">
        <v>154</v>
      </c>
      <c r="AE72" s="1876" t="s">
        <v>154</v>
      </c>
      <c r="AF72" s="1876" t="s">
        <v>359</v>
      </c>
      <c r="AG72" s="1875" t="s">
        <v>379</v>
      </c>
      <c r="AH72" s="1876" t="s">
        <v>380</v>
      </c>
      <c r="AI72" s="1876" t="s">
        <v>240</v>
      </c>
      <c r="AJ72" s="1876" t="s">
        <v>367</v>
      </c>
      <c r="AK72" s="1875" t="s">
        <v>381</v>
      </c>
      <c r="AL72" s="1876" t="s">
        <v>360</v>
      </c>
      <c r="AM72" s="1875" t="s">
        <v>154</v>
      </c>
    </row>
    <row r="73" spans="1:39" ht="52.8">
      <c r="A73" s="1875" t="s">
        <v>351</v>
      </c>
      <c r="B73" s="1875" t="s">
        <v>486</v>
      </c>
      <c r="C73" s="1875" t="s">
        <v>370</v>
      </c>
      <c r="D73" s="1876" t="s">
        <v>154</v>
      </c>
      <c r="E73" s="1876" t="s">
        <v>371</v>
      </c>
      <c r="F73" s="1876" t="s">
        <v>355</v>
      </c>
      <c r="G73" s="1876" t="s">
        <v>356</v>
      </c>
      <c r="H73" s="1877">
        <v>2687.15544</v>
      </c>
      <c r="I73" s="1877">
        <v>2400</v>
      </c>
      <c r="J73" s="1876" t="s">
        <v>357</v>
      </c>
      <c r="K73" s="1878">
        <v>43474</v>
      </c>
      <c r="L73" s="1876" t="s">
        <v>372</v>
      </c>
      <c r="M73" s="1878" t="s">
        <v>373</v>
      </c>
      <c r="N73" s="1876" t="s">
        <v>359</v>
      </c>
      <c r="O73" s="1880">
        <v>46218</v>
      </c>
      <c r="P73" s="1875" t="s">
        <v>360</v>
      </c>
      <c r="Q73" s="1875" t="s">
        <v>478</v>
      </c>
      <c r="R73" s="1875" t="s">
        <v>426</v>
      </c>
      <c r="S73" s="1876" t="s">
        <v>361</v>
      </c>
      <c r="T73" s="1879" t="s">
        <v>427</v>
      </c>
      <c r="U73" s="1876" t="s">
        <v>360</v>
      </c>
      <c r="V73" s="1876" t="s">
        <v>377</v>
      </c>
      <c r="W73" s="1876" t="s">
        <v>360</v>
      </c>
      <c r="X73" s="1876" t="s">
        <v>378</v>
      </c>
      <c r="Y73" s="1876" t="s">
        <v>364</v>
      </c>
      <c r="Z73" s="1876" t="s">
        <v>154</v>
      </c>
      <c r="AA73" s="1876" t="s">
        <v>154</v>
      </c>
      <c r="AB73" s="1876" t="s">
        <v>154</v>
      </c>
      <c r="AC73" s="1876" t="s">
        <v>154</v>
      </c>
      <c r="AD73" s="1876" t="s">
        <v>154</v>
      </c>
      <c r="AE73" s="1876" t="s">
        <v>154</v>
      </c>
      <c r="AF73" s="1876" t="s">
        <v>359</v>
      </c>
      <c r="AG73" s="1875" t="s">
        <v>379</v>
      </c>
      <c r="AH73" s="1876" t="s">
        <v>380</v>
      </c>
      <c r="AI73" s="1876" t="s">
        <v>240</v>
      </c>
      <c r="AJ73" s="1876" t="s">
        <v>367</v>
      </c>
      <c r="AK73" s="1875" t="s">
        <v>381</v>
      </c>
      <c r="AL73" s="1876" t="s">
        <v>360</v>
      </c>
      <c r="AM73" s="1875" t="s">
        <v>154</v>
      </c>
    </row>
    <row r="74" spans="1:39" ht="52.8">
      <c r="A74" s="1875" t="s">
        <v>351</v>
      </c>
      <c r="B74" s="1875" t="s">
        <v>487</v>
      </c>
      <c r="C74" s="1875" t="s">
        <v>370</v>
      </c>
      <c r="D74" s="1876" t="s">
        <v>154</v>
      </c>
      <c r="E74" s="1876" t="s">
        <v>371</v>
      </c>
      <c r="F74" s="1876" t="s">
        <v>355</v>
      </c>
      <c r="G74" s="1876" t="s">
        <v>356</v>
      </c>
      <c r="H74" s="1877">
        <v>2239.2962000000002</v>
      </c>
      <c r="I74" s="1877">
        <v>2000</v>
      </c>
      <c r="J74" s="1876" t="s">
        <v>357</v>
      </c>
      <c r="K74" s="1878">
        <v>43474</v>
      </c>
      <c r="L74" s="1876" t="s">
        <v>372</v>
      </c>
      <c r="M74" s="1878" t="s">
        <v>373</v>
      </c>
      <c r="N74" s="1876" t="s">
        <v>359</v>
      </c>
      <c r="O74" s="1880">
        <v>46218</v>
      </c>
      <c r="P74" s="1875" t="s">
        <v>360</v>
      </c>
      <c r="Q74" s="1875" t="s">
        <v>397</v>
      </c>
      <c r="R74" s="1875" t="s">
        <v>426</v>
      </c>
      <c r="S74" s="1876" t="s">
        <v>361</v>
      </c>
      <c r="T74" s="1879" t="s">
        <v>427</v>
      </c>
      <c r="U74" s="1876" t="s">
        <v>360</v>
      </c>
      <c r="V74" s="1876" t="s">
        <v>377</v>
      </c>
      <c r="W74" s="1876" t="s">
        <v>360</v>
      </c>
      <c r="X74" s="1876" t="s">
        <v>378</v>
      </c>
      <c r="Y74" s="1876" t="s">
        <v>364</v>
      </c>
      <c r="Z74" s="1876" t="s">
        <v>154</v>
      </c>
      <c r="AA74" s="1876" t="s">
        <v>154</v>
      </c>
      <c r="AB74" s="1876" t="s">
        <v>154</v>
      </c>
      <c r="AC74" s="1876" t="s">
        <v>154</v>
      </c>
      <c r="AD74" s="1876" t="s">
        <v>154</v>
      </c>
      <c r="AE74" s="1876" t="s">
        <v>154</v>
      </c>
      <c r="AF74" s="1876" t="s">
        <v>359</v>
      </c>
      <c r="AG74" s="1875" t="s">
        <v>379</v>
      </c>
      <c r="AH74" s="1876" t="s">
        <v>380</v>
      </c>
      <c r="AI74" s="1876" t="s">
        <v>240</v>
      </c>
      <c r="AJ74" s="1876" t="s">
        <v>367</v>
      </c>
      <c r="AK74" s="1875" t="s">
        <v>381</v>
      </c>
      <c r="AL74" s="1876" t="s">
        <v>360</v>
      </c>
      <c r="AM74" s="1875" t="s">
        <v>154</v>
      </c>
    </row>
    <row r="75" spans="1:39" ht="52.8">
      <c r="A75" s="1875" t="s">
        <v>351</v>
      </c>
      <c r="B75" s="1875" t="s">
        <v>488</v>
      </c>
      <c r="C75" s="1875" t="s">
        <v>370</v>
      </c>
      <c r="D75" s="1876" t="s">
        <v>154</v>
      </c>
      <c r="E75" s="1876" t="s">
        <v>371</v>
      </c>
      <c r="F75" s="1876" t="s">
        <v>355</v>
      </c>
      <c r="G75" s="1876" t="s">
        <v>356</v>
      </c>
      <c r="H75" s="1877">
        <v>46389.983229999998</v>
      </c>
      <c r="I75" s="1877">
        <v>45000</v>
      </c>
      <c r="J75" s="1876" t="s">
        <v>357</v>
      </c>
      <c r="K75" s="1878">
        <v>43474</v>
      </c>
      <c r="L75" s="1876" t="s">
        <v>372</v>
      </c>
      <c r="M75" s="1878" t="s">
        <v>373</v>
      </c>
      <c r="N75" s="1876" t="s">
        <v>359</v>
      </c>
      <c r="O75" s="1880">
        <v>46402</v>
      </c>
      <c r="P75" s="1875" t="s">
        <v>360</v>
      </c>
      <c r="Q75" s="1875" t="s">
        <v>489</v>
      </c>
      <c r="R75" s="1875" t="s">
        <v>490</v>
      </c>
      <c r="S75" s="1876" t="s">
        <v>361</v>
      </c>
      <c r="T75" s="1879" t="s">
        <v>491</v>
      </c>
      <c r="U75" s="1876" t="s">
        <v>360</v>
      </c>
      <c r="V75" s="1876" t="s">
        <v>377</v>
      </c>
      <c r="W75" s="1876" t="s">
        <v>360</v>
      </c>
      <c r="X75" s="1876" t="s">
        <v>378</v>
      </c>
      <c r="Y75" s="1876" t="s">
        <v>364</v>
      </c>
      <c r="Z75" s="1876" t="s">
        <v>154</v>
      </c>
      <c r="AA75" s="1876" t="s">
        <v>154</v>
      </c>
      <c r="AB75" s="1876" t="s">
        <v>154</v>
      </c>
      <c r="AC75" s="1876" t="s">
        <v>154</v>
      </c>
      <c r="AD75" s="1876" t="s">
        <v>154</v>
      </c>
      <c r="AE75" s="1876" t="s">
        <v>154</v>
      </c>
      <c r="AF75" s="1876" t="s">
        <v>359</v>
      </c>
      <c r="AG75" s="1875" t="s">
        <v>379</v>
      </c>
      <c r="AH75" s="1876" t="s">
        <v>380</v>
      </c>
      <c r="AI75" s="1876" t="s">
        <v>240</v>
      </c>
      <c r="AJ75" s="1876" t="s">
        <v>367</v>
      </c>
      <c r="AK75" s="1875" t="s">
        <v>381</v>
      </c>
      <c r="AL75" s="1876" t="s">
        <v>360</v>
      </c>
      <c r="AM75" s="1875" t="s">
        <v>154</v>
      </c>
    </row>
    <row r="76" spans="1:39" ht="52.8">
      <c r="A76" s="1875" t="s">
        <v>351</v>
      </c>
      <c r="B76" s="1875" t="s">
        <v>492</v>
      </c>
      <c r="C76" s="1875" t="s">
        <v>370</v>
      </c>
      <c r="D76" s="1876" t="s">
        <v>154</v>
      </c>
      <c r="E76" s="1876" t="s">
        <v>371</v>
      </c>
      <c r="F76" s="1876" t="s">
        <v>355</v>
      </c>
      <c r="G76" s="1876" t="s">
        <v>356</v>
      </c>
      <c r="H76" s="1877">
        <v>1119.6481000000001</v>
      </c>
      <c r="I76" s="1877">
        <v>1000</v>
      </c>
      <c r="J76" s="1876" t="s">
        <v>357</v>
      </c>
      <c r="K76" s="1878">
        <v>43475</v>
      </c>
      <c r="L76" s="1876" t="s">
        <v>372</v>
      </c>
      <c r="M76" s="1878" t="s">
        <v>373</v>
      </c>
      <c r="N76" s="1876" t="s">
        <v>359</v>
      </c>
      <c r="O76" s="1880">
        <v>46218</v>
      </c>
      <c r="P76" s="1875" t="s">
        <v>360</v>
      </c>
      <c r="Q76" s="1875" t="s">
        <v>422</v>
      </c>
      <c r="R76" s="1875" t="s">
        <v>426</v>
      </c>
      <c r="S76" s="1876" t="s">
        <v>361</v>
      </c>
      <c r="T76" s="1879" t="s">
        <v>427</v>
      </c>
      <c r="U76" s="1876" t="s">
        <v>360</v>
      </c>
      <c r="V76" s="1876" t="s">
        <v>377</v>
      </c>
      <c r="W76" s="1876" t="s">
        <v>360</v>
      </c>
      <c r="X76" s="1876" t="s">
        <v>378</v>
      </c>
      <c r="Y76" s="1876" t="s">
        <v>364</v>
      </c>
      <c r="Z76" s="1876" t="s">
        <v>154</v>
      </c>
      <c r="AA76" s="1876" t="s">
        <v>154</v>
      </c>
      <c r="AB76" s="1876" t="s">
        <v>154</v>
      </c>
      <c r="AC76" s="1876" t="s">
        <v>154</v>
      </c>
      <c r="AD76" s="1876" t="s">
        <v>154</v>
      </c>
      <c r="AE76" s="1876" t="s">
        <v>154</v>
      </c>
      <c r="AF76" s="1876" t="s">
        <v>359</v>
      </c>
      <c r="AG76" s="1875" t="s">
        <v>379</v>
      </c>
      <c r="AH76" s="1876" t="s">
        <v>380</v>
      </c>
      <c r="AI76" s="1876" t="s">
        <v>240</v>
      </c>
      <c r="AJ76" s="1876" t="s">
        <v>367</v>
      </c>
      <c r="AK76" s="1875" t="s">
        <v>381</v>
      </c>
      <c r="AL76" s="1876" t="s">
        <v>360</v>
      </c>
      <c r="AM76" s="1875" t="s">
        <v>154</v>
      </c>
    </row>
    <row r="77" spans="1:39" ht="52.8">
      <c r="A77" s="1875" t="s">
        <v>351</v>
      </c>
      <c r="B77" s="1875" t="s">
        <v>493</v>
      </c>
      <c r="C77" s="1875" t="s">
        <v>370</v>
      </c>
      <c r="D77" s="1876" t="s">
        <v>154</v>
      </c>
      <c r="E77" s="1876" t="s">
        <v>371</v>
      </c>
      <c r="F77" s="1876" t="s">
        <v>355</v>
      </c>
      <c r="G77" s="1876" t="s">
        <v>356</v>
      </c>
      <c r="H77" s="1877">
        <v>1679.4721500000001</v>
      </c>
      <c r="I77" s="1877">
        <v>1500</v>
      </c>
      <c r="J77" s="1876" t="s">
        <v>357</v>
      </c>
      <c r="K77" s="1878">
        <v>43475</v>
      </c>
      <c r="L77" s="1876" t="s">
        <v>372</v>
      </c>
      <c r="M77" s="1878" t="s">
        <v>373</v>
      </c>
      <c r="N77" s="1876" t="s">
        <v>359</v>
      </c>
      <c r="O77" s="1880">
        <v>46218</v>
      </c>
      <c r="P77" s="1875" t="s">
        <v>360</v>
      </c>
      <c r="Q77" s="1875" t="s">
        <v>399</v>
      </c>
      <c r="R77" s="1875" t="s">
        <v>426</v>
      </c>
      <c r="S77" s="1876" t="s">
        <v>361</v>
      </c>
      <c r="T77" s="1879" t="s">
        <v>427</v>
      </c>
      <c r="U77" s="1876" t="s">
        <v>360</v>
      </c>
      <c r="V77" s="1876" t="s">
        <v>377</v>
      </c>
      <c r="W77" s="1876" t="s">
        <v>360</v>
      </c>
      <c r="X77" s="1876" t="s">
        <v>378</v>
      </c>
      <c r="Y77" s="1876" t="s">
        <v>364</v>
      </c>
      <c r="Z77" s="1876" t="s">
        <v>154</v>
      </c>
      <c r="AA77" s="1876" t="s">
        <v>154</v>
      </c>
      <c r="AB77" s="1876" t="s">
        <v>154</v>
      </c>
      <c r="AC77" s="1876" t="s">
        <v>154</v>
      </c>
      <c r="AD77" s="1876" t="s">
        <v>154</v>
      </c>
      <c r="AE77" s="1876" t="s">
        <v>154</v>
      </c>
      <c r="AF77" s="1876" t="s">
        <v>359</v>
      </c>
      <c r="AG77" s="1875" t="s">
        <v>379</v>
      </c>
      <c r="AH77" s="1876" t="s">
        <v>380</v>
      </c>
      <c r="AI77" s="1876" t="s">
        <v>240</v>
      </c>
      <c r="AJ77" s="1876" t="s">
        <v>367</v>
      </c>
      <c r="AK77" s="1875" t="s">
        <v>381</v>
      </c>
      <c r="AL77" s="1876" t="s">
        <v>360</v>
      </c>
      <c r="AM77" s="1875" t="s">
        <v>154</v>
      </c>
    </row>
    <row r="78" spans="1:39" ht="52.8">
      <c r="A78" s="1875" t="s">
        <v>351</v>
      </c>
      <c r="B78" s="1875" t="s">
        <v>494</v>
      </c>
      <c r="C78" s="1875" t="s">
        <v>370</v>
      </c>
      <c r="D78" s="1876" t="s">
        <v>154</v>
      </c>
      <c r="E78" s="1876" t="s">
        <v>371</v>
      </c>
      <c r="F78" s="1876" t="s">
        <v>355</v>
      </c>
      <c r="G78" s="1876" t="s">
        <v>356</v>
      </c>
      <c r="H78" s="1877">
        <v>1119.6481000000001</v>
      </c>
      <c r="I78" s="1877">
        <v>1000</v>
      </c>
      <c r="J78" s="1876" t="s">
        <v>357</v>
      </c>
      <c r="K78" s="1878">
        <v>43475</v>
      </c>
      <c r="L78" s="1876" t="s">
        <v>372</v>
      </c>
      <c r="M78" s="1878" t="s">
        <v>373</v>
      </c>
      <c r="N78" s="1876" t="s">
        <v>359</v>
      </c>
      <c r="O78" s="1880">
        <v>46218</v>
      </c>
      <c r="P78" s="1875" t="s">
        <v>360</v>
      </c>
      <c r="Q78" s="1875" t="s">
        <v>422</v>
      </c>
      <c r="R78" s="1875" t="s">
        <v>426</v>
      </c>
      <c r="S78" s="1876" t="s">
        <v>361</v>
      </c>
      <c r="T78" s="1879" t="s">
        <v>427</v>
      </c>
      <c r="U78" s="1876" t="s">
        <v>360</v>
      </c>
      <c r="V78" s="1876" t="s">
        <v>377</v>
      </c>
      <c r="W78" s="1876" t="s">
        <v>360</v>
      </c>
      <c r="X78" s="1876" t="s">
        <v>378</v>
      </c>
      <c r="Y78" s="1876" t="s">
        <v>364</v>
      </c>
      <c r="Z78" s="1876" t="s">
        <v>154</v>
      </c>
      <c r="AA78" s="1876" t="s">
        <v>154</v>
      </c>
      <c r="AB78" s="1876" t="s">
        <v>154</v>
      </c>
      <c r="AC78" s="1876" t="s">
        <v>154</v>
      </c>
      <c r="AD78" s="1876" t="s">
        <v>154</v>
      </c>
      <c r="AE78" s="1876" t="s">
        <v>154</v>
      </c>
      <c r="AF78" s="1876" t="s">
        <v>359</v>
      </c>
      <c r="AG78" s="1875" t="s">
        <v>379</v>
      </c>
      <c r="AH78" s="1876" t="s">
        <v>380</v>
      </c>
      <c r="AI78" s="1876" t="s">
        <v>240</v>
      </c>
      <c r="AJ78" s="1876" t="s">
        <v>367</v>
      </c>
      <c r="AK78" s="1875" t="s">
        <v>381</v>
      </c>
      <c r="AL78" s="1876" t="s">
        <v>360</v>
      </c>
      <c r="AM78" s="1875" t="s">
        <v>154</v>
      </c>
    </row>
    <row r="79" spans="1:39" ht="52.8">
      <c r="A79" s="1875" t="s">
        <v>351</v>
      </c>
      <c r="B79" s="1875" t="s">
        <v>495</v>
      </c>
      <c r="C79" s="1875" t="s">
        <v>370</v>
      </c>
      <c r="D79" s="1876" t="s">
        <v>154</v>
      </c>
      <c r="E79" s="1876" t="s">
        <v>371</v>
      </c>
      <c r="F79" s="1876" t="s">
        <v>355</v>
      </c>
      <c r="G79" s="1876" t="s">
        <v>356</v>
      </c>
      <c r="H79" s="1877">
        <v>1119.6481000000001</v>
      </c>
      <c r="I79" s="1877">
        <v>1000</v>
      </c>
      <c r="J79" s="1876" t="s">
        <v>357</v>
      </c>
      <c r="K79" s="1878">
        <v>43475</v>
      </c>
      <c r="L79" s="1876" t="s">
        <v>372</v>
      </c>
      <c r="M79" s="1878" t="s">
        <v>373</v>
      </c>
      <c r="N79" s="1876" t="s">
        <v>359</v>
      </c>
      <c r="O79" s="1880">
        <v>46218</v>
      </c>
      <c r="P79" s="1875" t="s">
        <v>360</v>
      </c>
      <c r="Q79" s="1875" t="s">
        <v>422</v>
      </c>
      <c r="R79" s="1875" t="s">
        <v>426</v>
      </c>
      <c r="S79" s="1876" t="s">
        <v>361</v>
      </c>
      <c r="T79" s="1879" t="s">
        <v>427</v>
      </c>
      <c r="U79" s="1876" t="s">
        <v>360</v>
      </c>
      <c r="V79" s="1876" t="s">
        <v>377</v>
      </c>
      <c r="W79" s="1876" t="s">
        <v>360</v>
      </c>
      <c r="X79" s="1876" t="s">
        <v>378</v>
      </c>
      <c r="Y79" s="1876" t="s">
        <v>364</v>
      </c>
      <c r="Z79" s="1876" t="s">
        <v>154</v>
      </c>
      <c r="AA79" s="1876" t="s">
        <v>154</v>
      </c>
      <c r="AB79" s="1876" t="s">
        <v>154</v>
      </c>
      <c r="AC79" s="1876" t="s">
        <v>154</v>
      </c>
      <c r="AD79" s="1876" t="s">
        <v>154</v>
      </c>
      <c r="AE79" s="1876" t="s">
        <v>154</v>
      </c>
      <c r="AF79" s="1876" t="s">
        <v>359</v>
      </c>
      <c r="AG79" s="1875" t="s">
        <v>379</v>
      </c>
      <c r="AH79" s="1876" t="s">
        <v>380</v>
      </c>
      <c r="AI79" s="1876" t="s">
        <v>240</v>
      </c>
      <c r="AJ79" s="1876" t="s">
        <v>367</v>
      </c>
      <c r="AK79" s="1875" t="s">
        <v>381</v>
      </c>
      <c r="AL79" s="1876" t="s">
        <v>360</v>
      </c>
      <c r="AM79" s="1875" t="s">
        <v>154</v>
      </c>
    </row>
    <row r="80" spans="1:39" ht="52.8">
      <c r="A80" s="1875" t="s">
        <v>351</v>
      </c>
      <c r="B80" s="1875" t="s">
        <v>496</v>
      </c>
      <c r="C80" s="1875" t="s">
        <v>370</v>
      </c>
      <c r="D80" s="1876" t="s">
        <v>154</v>
      </c>
      <c r="E80" s="1876" t="s">
        <v>371</v>
      </c>
      <c r="F80" s="1876" t="s">
        <v>355</v>
      </c>
      <c r="G80" s="1876" t="s">
        <v>356</v>
      </c>
      <c r="H80" s="1877">
        <v>1119.6481000000001</v>
      </c>
      <c r="I80" s="1877">
        <v>1000</v>
      </c>
      <c r="J80" s="1876" t="s">
        <v>357</v>
      </c>
      <c r="K80" s="1878">
        <v>43475</v>
      </c>
      <c r="L80" s="1876" t="s">
        <v>372</v>
      </c>
      <c r="M80" s="1878" t="s">
        <v>373</v>
      </c>
      <c r="N80" s="1876" t="s">
        <v>359</v>
      </c>
      <c r="O80" s="1880">
        <v>46218</v>
      </c>
      <c r="P80" s="1875" t="s">
        <v>360</v>
      </c>
      <c r="Q80" s="1875" t="s">
        <v>422</v>
      </c>
      <c r="R80" s="1875" t="s">
        <v>426</v>
      </c>
      <c r="S80" s="1876" t="s">
        <v>361</v>
      </c>
      <c r="T80" s="1879" t="s">
        <v>427</v>
      </c>
      <c r="U80" s="1876" t="s">
        <v>360</v>
      </c>
      <c r="V80" s="1876" t="s">
        <v>377</v>
      </c>
      <c r="W80" s="1876" t="s">
        <v>360</v>
      </c>
      <c r="X80" s="1876" t="s">
        <v>378</v>
      </c>
      <c r="Y80" s="1876" t="s">
        <v>364</v>
      </c>
      <c r="Z80" s="1876" t="s">
        <v>154</v>
      </c>
      <c r="AA80" s="1876" t="s">
        <v>154</v>
      </c>
      <c r="AB80" s="1876" t="s">
        <v>154</v>
      </c>
      <c r="AC80" s="1876" t="s">
        <v>154</v>
      </c>
      <c r="AD80" s="1876" t="s">
        <v>154</v>
      </c>
      <c r="AE80" s="1876" t="s">
        <v>154</v>
      </c>
      <c r="AF80" s="1876" t="s">
        <v>359</v>
      </c>
      <c r="AG80" s="1875" t="s">
        <v>379</v>
      </c>
      <c r="AH80" s="1876" t="s">
        <v>380</v>
      </c>
      <c r="AI80" s="1876" t="s">
        <v>240</v>
      </c>
      <c r="AJ80" s="1876" t="s">
        <v>367</v>
      </c>
      <c r="AK80" s="1875" t="s">
        <v>381</v>
      </c>
      <c r="AL80" s="1876" t="s">
        <v>360</v>
      </c>
      <c r="AM80" s="1875" t="s">
        <v>154</v>
      </c>
    </row>
    <row r="81" spans="1:39" ht="52.8">
      <c r="A81" s="1875" t="s">
        <v>351</v>
      </c>
      <c r="B81" s="1875" t="s">
        <v>497</v>
      </c>
      <c r="C81" s="1875" t="s">
        <v>370</v>
      </c>
      <c r="D81" s="1876" t="s">
        <v>154</v>
      </c>
      <c r="E81" s="1876" t="s">
        <v>371</v>
      </c>
      <c r="F81" s="1876" t="s">
        <v>355</v>
      </c>
      <c r="G81" s="1876" t="s">
        <v>356</v>
      </c>
      <c r="H81" s="1877">
        <v>1119.6481000000001</v>
      </c>
      <c r="I81" s="1877">
        <v>1000</v>
      </c>
      <c r="J81" s="1876" t="s">
        <v>357</v>
      </c>
      <c r="K81" s="1878">
        <v>43475</v>
      </c>
      <c r="L81" s="1876" t="s">
        <v>372</v>
      </c>
      <c r="M81" s="1878" t="s">
        <v>373</v>
      </c>
      <c r="N81" s="1876" t="s">
        <v>359</v>
      </c>
      <c r="O81" s="1880">
        <v>46218</v>
      </c>
      <c r="P81" s="1875" t="s">
        <v>360</v>
      </c>
      <c r="Q81" s="1875" t="s">
        <v>422</v>
      </c>
      <c r="R81" s="1875" t="s">
        <v>426</v>
      </c>
      <c r="S81" s="1876" t="s">
        <v>361</v>
      </c>
      <c r="T81" s="1879" t="s">
        <v>427</v>
      </c>
      <c r="U81" s="1876" t="s">
        <v>360</v>
      </c>
      <c r="V81" s="1876" t="s">
        <v>377</v>
      </c>
      <c r="W81" s="1876" t="s">
        <v>360</v>
      </c>
      <c r="X81" s="1876" t="s">
        <v>378</v>
      </c>
      <c r="Y81" s="1876" t="s">
        <v>364</v>
      </c>
      <c r="Z81" s="1876" t="s">
        <v>154</v>
      </c>
      <c r="AA81" s="1876" t="s">
        <v>154</v>
      </c>
      <c r="AB81" s="1876" t="s">
        <v>154</v>
      </c>
      <c r="AC81" s="1876" t="s">
        <v>154</v>
      </c>
      <c r="AD81" s="1876" t="s">
        <v>154</v>
      </c>
      <c r="AE81" s="1876" t="s">
        <v>154</v>
      </c>
      <c r="AF81" s="1876" t="s">
        <v>359</v>
      </c>
      <c r="AG81" s="1875" t="s">
        <v>379</v>
      </c>
      <c r="AH81" s="1876" t="s">
        <v>380</v>
      </c>
      <c r="AI81" s="1876" t="s">
        <v>240</v>
      </c>
      <c r="AJ81" s="1876" t="s">
        <v>367</v>
      </c>
      <c r="AK81" s="1875" t="s">
        <v>381</v>
      </c>
      <c r="AL81" s="1876" t="s">
        <v>360</v>
      </c>
      <c r="AM81" s="1875" t="s">
        <v>154</v>
      </c>
    </row>
    <row r="82" spans="1:39" ht="52.8">
      <c r="A82" s="1875" t="s">
        <v>351</v>
      </c>
      <c r="B82" s="1875" t="s">
        <v>498</v>
      </c>
      <c r="C82" s="1875" t="s">
        <v>370</v>
      </c>
      <c r="D82" s="1876" t="s">
        <v>154</v>
      </c>
      <c r="E82" s="1876" t="s">
        <v>371</v>
      </c>
      <c r="F82" s="1876" t="s">
        <v>355</v>
      </c>
      <c r="G82" s="1876" t="s">
        <v>356</v>
      </c>
      <c r="H82" s="1877">
        <v>3918.7683499999998</v>
      </c>
      <c r="I82" s="1877">
        <v>3500</v>
      </c>
      <c r="J82" s="1876" t="s">
        <v>357</v>
      </c>
      <c r="K82" s="1878">
        <v>43475</v>
      </c>
      <c r="L82" s="1876" t="s">
        <v>372</v>
      </c>
      <c r="M82" s="1878" t="s">
        <v>373</v>
      </c>
      <c r="N82" s="1876" t="s">
        <v>359</v>
      </c>
      <c r="O82" s="1880">
        <v>46218</v>
      </c>
      <c r="P82" s="1875" t="s">
        <v>360</v>
      </c>
      <c r="Q82" s="1875" t="s">
        <v>499</v>
      </c>
      <c r="R82" s="1875" t="s">
        <v>426</v>
      </c>
      <c r="S82" s="1876" t="s">
        <v>361</v>
      </c>
      <c r="T82" s="1879" t="s">
        <v>427</v>
      </c>
      <c r="U82" s="1876" t="s">
        <v>360</v>
      </c>
      <c r="V82" s="1876" t="s">
        <v>377</v>
      </c>
      <c r="W82" s="1876" t="s">
        <v>360</v>
      </c>
      <c r="X82" s="1876" t="s">
        <v>378</v>
      </c>
      <c r="Y82" s="1876" t="s">
        <v>364</v>
      </c>
      <c r="Z82" s="1876" t="s">
        <v>154</v>
      </c>
      <c r="AA82" s="1876" t="s">
        <v>154</v>
      </c>
      <c r="AB82" s="1876" t="s">
        <v>154</v>
      </c>
      <c r="AC82" s="1876" t="s">
        <v>154</v>
      </c>
      <c r="AD82" s="1876" t="s">
        <v>154</v>
      </c>
      <c r="AE82" s="1876" t="s">
        <v>154</v>
      </c>
      <c r="AF82" s="1876" t="s">
        <v>359</v>
      </c>
      <c r="AG82" s="1875" t="s">
        <v>379</v>
      </c>
      <c r="AH82" s="1876" t="s">
        <v>380</v>
      </c>
      <c r="AI82" s="1876" t="s">
        <v>240</v>
      </c>
      <c r="AJ82" s="1876" t="s">
        <v>367</v>
      </c>
      <c r="AK82" s="1875" t="s">
        <v>381</v>
      </c>
      <c r="AL82" s="1876" t="s">
        <v>360</v>
      </c>
      <c r="AM82" s="1875" t="s">
        <v>154</v>
      </c>
    </row>
    <row r="83" spans="1:39" ht="52.8">
      <c r="A83" s="1875" t="s">
        <v>351</v>
      </c>
      <c r="B83" s="1875" t="s">
        <v>500</v>
      </c>
      <c r="C83" s="1875" t="s">
        <v>370</v>
      </c>
      <c r="D83" s="1876" t="s">
        <v>154</v>
      </c>
      <c r="E83" s="1876" t="s">
        <v>371</v>
      </c>
      <c r="F83" s="1876" t="s">
        <v>355</v>
      </c>
      <c r="G83" s="1876" t="s">
        <v>356</v>
      </c>
      <c r="H83" s="1877">
        <v>447.85924</v>
      </c>
      <c r="I83" s="1877">
        <v>400</v>
      </c>
      <c r="J83" s="1876" t="s">
        <v>357</v>
      </c>
      <c r="K83" s="1878">
        <v>43475</v>
      </c>
      <c r="L83" s="1876" t="s">
        <v>372</v>
      </c>
      <c r="M83" s="1878" t="s">
        <v>373</v>
      </c>
      <c r="N83" s="1876" t="s">
        <v>359</v>
      </c>
      <c r="O83" s="1880">
        <v>46218</v>
      </c>
      <c r="P83" s="1875" t="s">
        <v>360</v>
      </c>
      <c r="Q83" s="1875" t="s">
        <v>460</v>
      </c>
      <c r="R83" s="1875" t="s">
        <v>426</v>
      </c>
      <c r="S83" s="1876" t="s">
        <v>361</v>
      </c>
      <c r="T83" s="1879" t="s">
        <v>427</v>
      </c>
      <c r="U83" s="1876" t="s">
        <v>360</v>
      </c>
      <c r="V83" s="1876" t="s">
        <v>377</v>
      </c>
      <c r="W83" s="1876" t="s">
        <v>360</v>
      </c>
      <c r="X83" s="1876" t="s">
        <v>378</v>
      </c>
      <c r="Y83" s="1876" t="s">
        <v>364</v>
      </c>
      <c r="Z83" s="1876" t="s">
        <v>154</v>
      </c>
      <c r="AA83" s="1876" t="s">
        <v>154</v>
      </c>
      <c r="AB83" s="1876" t="s">
        <v>154</v>
      </c>
      <c r="AC83" s="1876" t="s">
        <v>154</v>
      </c>
      <c r="AD83" s="1876" t="s">
        <v>154</v>
      </c>
      <c r="AE83" s="1876" t="s">
        <v>154</v>
      </c>
      <c r="AF83" s="1876" t="s">
        <v>359</v>
      </c>
      <c r="AG83" s="1875" t="s">
        <v>379</v>
      </c>
      <c r="AH83" s="1876" t="s">
        <v>380</v>
      </c>
      <c r="AI83" s="1876" t="s">
        <v>240</v>
      </c>
      <c r="AJ83" s="1876" t="s">
        <v>367</v>
      </c>
      <c r="AK83" s="1875" t="s">
        <v>381</v>
      </c>
      <c r="AL83" s="1876" t="s">
        <v>360</v>
      </c>
      <c r="AM83" s="1875" t="s">
        <v>154</v>
      </c>
    </row>
    <row r="84" spans="1:39" ht="52.8">
      <c r="A84" s="1875" t="s">
        <v>351</v>
      </c>
      <c r="B84" s="1875" t="s">
        <v>501</v>
      </c>
      <c r="C84" s="1875" t="s">
        <v>370</v>
      </c>
      <c r="D84" s="1876" t="s">
        <v>154</v>
      </c>
      <c r="E84" s="1876" t="s">
        <v>371</v>
      </c>
      <c r="F84" s="1876" t="s">
        <v>355</v>
      </c>
      <c r="G84" s="1876" t="s">
        <v>356</v>
      </c>
      <c r="H84" s="1877">
        <v>4030.7331599999998</v>
      </c>
      <c r="I84" s="1877">
        <v>3600</v>
      </c>
      <c r="J84" s="1876" t="s">
        <v>357</v>
      </c>
      <c r="K84" s="1878">
        <v>43475</v>
      </c>
      <c r="L84" s="1876" t="s">
        <v>372</v>
      </c>
      <c r="M84" s="1878" t="s">
        <v>373</v>
      </c>
      <c r="N84" s="1876" t="s">
        <v>359</v>
      </c>
      <c r="O84" s="1880">
        <v>46218</v>
      </c>
      <c r="P84" s="1875" t="s">
        <v>360</v>
      </c>
      <c r="Q84" s="1875" t="s">
        <v>502</v>
      </c>
      <c r="R84" s="1875" t="s">
        <v>426</v>
      </c>
      <c r="S84" s="1876" t="s">
        <v>361</v>
      </c>
      <c r="T84" s="1879" t="s">
        <v>427</v>
      </c>
      <c r="U84" s="1876" t="s">
        <v>360</v>
      </c>
      <c r="V84" s="1876" t="s">
        <v>377</v>
      </c>
      <c r="W84" s="1876" t="s">
        <v>360</v>
      </c>
      <c r="X84" s="1876" t="s">
        <v>378</v>
      </c>
      <c r="Y84" s="1876" t="s">
        <v>364</v>
      </c>
      <c r="Z84" s="1876" t="s">
        <v>154</v>
      </c>
      <c r="AA84" s="1876" t="s">
        <v>154</v>
      </c>
      <c r="AB84" s="1876" t="s">
        <v>154</v>
      </c>
      <c r="AC84" s="1876" t="s">
        <v>154</v>
      </c>
      <c r="AD84" s="1876" t="s">
        <v>154</v>
      </c>
      <c r="AE84" s="1876" t="s">
        <v>154</v>
      </c>
      <c r="AF84" s="1876" t="s">
        <v>359</v>
      </c>
      <c r="AG84" s="1875" t="s">
        <v>379</v>
      </c>
      <c r="AH84" s="1876" t="s">
        <v>380</v>
      </c>
      <c r="AI84" s="1876" t="s">
        <v>240</v>
      </c>
      <c r="AJ84" s="1876" t="s">
        <v>367</v>
      </c>
      <c r="AK84" s="1875" t="s">
        <v>381</v>
      </c>
      <c r="AL84" s="1876" t="s">
        <v>360</v>
      </c>
      <c r="AM84" s="1875" t="s">
        <v>154</v>
      </c>
    </row>
    <row r="85" spans="1:39" ht="52.8">
      <c r="A85" s="1875" t="s">
        <v>351</v>
      </c>
      <c r="B85" s="1875" t="s">
        <v>503</v>
      </c>
      <c r="C85" s="1875" t="s">
        <v>370</v>
      </c>
      <c r="D85" s="1876" t="s">
        <v>154</v>
      </c>
      <c r="E85" s="1876" t="s">
        <v>371</v>
      </c>
      <c r="F85" s="1876" t="s">
        <v>355</v>
      </c>
      <c r="G85" s="1876" t="s">
        <v>356</v>
      </c>
      <c r="H85" s="1877">
        <v>13435.7772</v>
      </c>
      <c r="I85" s="1877">
        <v>12000</v>
      </c>
      <c r="J85" s="1876" t="s">
        <v>357</v>
      </c>
      <c r="K85" s="1878">
        <v>43475</v>
      </c>
      <c r="L85" s="1876" t="s">
        <v>372</v>
      </c>
      <c r="M85" s="1878" t="s">
        <v>373</v>
      </c>
      <c r="N85" s="1876" t="s">
        <v>359</v>
      </c>
      <c r="O85" s="1880">
        <v>46218</v>
      </c>
      <c r="P85" s="1875" t="s">
        <v>360</v>
      </c>
      <c r="Q85" s="1875" t="s">
        <v>438</v>
      </c>
      <c r="R85" s="1875" t="s">
        <v>426</v>
      </c>
      <c r="S85" s="1876" t="s">
        <v>361</v>
      </c>
      <c r="T85" s="1879" t="s">
        <v>427</v>
      </c>
      <c r="U85" s="1876" t="s">
        <v>360</v>
      </c>
      <c r="V85" s="1876" t="s">
        <v>377</v>
      </c>
      <c r="W85" s="1876" t="s">
        <v>360</v>
      </c>
      <c r="X85" s="1876" t="s">
        <v>378</v>
      </c>
      <c r="Y85" s="1876" t="s">
        <v>364</v>
      </c>
      <c r="Z85" s="1876" t="s">
        <v>154</v>
      </c>
      <c r="AA85" s="1876" t="s">
        <v>154</v>
      </c>
      <c r="AB85" s="1876" t="s">
        <v>154</v>
      </c>
      <c r="AC85" s="1876" t="s">
        <v>154</v>
      </c>
      <c r="AD85" s="1876" t="s">
        <v>154</v>
      </c>
      <c r="AE85" s="1876" t="s">
        <v>154</v>
      </c>
      <c r="AF85" s="1876" t="s">
        <v>359</v>
      </c>
      <c r="AG85" s="1875" t="s">
        <v>379</v>
      </c>
      <c r="AH85" s="1876" t="s">
        <v>380</v>
      </c>
      <c r="AI85" s="1876" t="s">
        <v>240</v>
      </c>
      <c r="AJ85" s="1876" t="s">
        <v>367</v>
      </c>
      <c r="AK85" s="1875" t="s">
        <v>381</v>
      </c>
      <c r="AL85" s="1876" t="s">
        <v>360</v>
      </c>
      <c r="AM85" s="1875" t="s">
        <v>154</v>
      </c>
    </row>
    <row r="86" spans="1:39" ht="52.8">
      <c r="A86" s="1875" t="s">
        <v>351</v>
      </c>
      <c r="B86" s="1875" t="s">
        <v>504</v>
      </c>
      <c r="C86" s="1875" t="s">
        <v>370</v>
      </c>
      <c r="D86" s="1876" t="s">
        <v>154</v>
      </c>
      <c r="E86" s="1876" t="s">
        <v>371</v>
      </c>
      <c r="F86" s="1876" t="s">
        <v>355</v>
      </c>
      <c r="G86" s="1876" t="s">
        <v>356</v>
      </c>
      <c r="H86" s="1877">
        <v>8957.1848000000009</v>
      </c>
      <c r="I86" s="1877">
        <v>8000</v>
      </c>
      <c r="J86" s="1876" t="s">
        <v>357</v>
      </c>
      <c r="K86" s="1878">
        <v>43475</v>
      </c>
      <c r="L86" s="1876" t="s">
        <v>372</v>
      </c>
      <c r="M86" s="1878" t="s">
        <v>373</v>
      </c>
      <c r="N86" s="1876" t="s">
        <v>359</v>
      </c>
      <c r="O86" s="1880">
        <v>46218</v>
      </c>
      <c r="P86" s="1875" t="s">
        <v>360</v>
      </c>
      <c r="Q86" s="1875" t="s">
        <v>505</v>
      </c>
      <c r="R86" s="1875" t="s">
        <v>426</v>
      </c>
      <c r="S86" s="1876" t="s">
        <v>361</v>
      </c>
      <c r="T86" s="1879" t="s">
        <v>427</v>
      </c>
      <c r="U86" s="1876" t="s">
        <v>360</v>
      </c>
      <c r="V86" s="1876" t="s">
        <v>377</v>
      </c>
      <c r="W86" s="1876" t="s">
        <v>360</v>
      </c>
      <c r="X86" s="1876" t="s">
        <v>378</v>
      </c>
      <c r="Y86" s="1876" t="s">
        <v>364</v>
      </c>
      <c r="Z86" s="1876" t="s">
        <v>154</v>
      </c>
      <c r="AA86" s="1876" t="s">
        <v>154</v>
      </c>
      <c r="AB86" s="1876" t="s">
        <v>154</v>
      </c>
      <c r="AC86" s="1876" t="s">
        <v>154</v>
      </c>
      <c r="AD86" s="1876" t="s">
        <v>154</v>
      </c>
      <c r="AE86" s="1876" t="s">
        <v>154</v>
      </c>
      <c r="AF86" s="1876" t="s">
        <v>359</v>
      </c>
      <c r="AG86" s="1875" t="s">
        <v>379</v>
      </c>
      <c r="AH86" s="1876" t="s">
        <v>380</v>
      </c>
      <c r="AI86" s="1876" t="s">
        <v>240</v>
      </c>
      <c r="AJ86" s="1876" t="s">
        <v>367</v>
      </c>
      <c r="AK86" s="1875" t="s">
        <v>381</v>
      </c>
      <c r="AL86" s="1876" t="s">
        <v>360</v>
      </c>
      <c r="AM86" s="1875" t="s">
        <v>154</v>
      </c>
    </row>
    <row r="87" spans="1:39" ht="52.8">
      <c r="A87" s="1875" t="s">
        <v>351</v>
      </c>
      <c r="B87" s="1875" t="s">
        <v>506</v>
      </c>
      <c r="C87" s="1875" t="s">
        <v>370</v>
      </c>
      <c r="D87" s="1876" t="s">
        <v>154</v>
      </c>
      <c r="E87" s="1876" t="s">
        <v>371</v>
      </c>
      <c r="F87" s="1876" t="s">
        <v>355</v>
      </c>
      <c r="G87" s="1876" t="s">
        <v>356</v>
      </c>
      <c r="H87" s="1877">
        <v>2239.2962000000002</v>
      </c>
      <c r="I87" s="1877">
        <v>2000</v>
      </c>
      <c r="J87" s="1876" t="s">
        <v>357</v>
      </c>
      <c r="K87" s="1878">
        <v>43475</v>
      </c>
      <c r="L87" s="1876" t="s">
        <v>372</v>
      </c>
      <c r="M87" s="1878" t="s">
        <v>373</v>
      </c>
      <c r="N87" s="1876" t="s">
        <v>359</v>
      </c>
      <c r="O87" s="1880">
        <v>46218</v>
      </c>
      <c r="P87" s="1875" t="s">
        <v>360</v>
      </c>
      <c r="Q87" s="1875" t="s">
        <v>397</v>
      </c>
      <c r="R87" s="1875" t="s">
        <v>426</v>
      </c>
      <c r="S87" s="1876" t="s">
        <v>361</v>
      </c>
      <c r="T87" s="1879" t="s">
        <v>427</v>
      </c>
      <c r="U87" s="1876" t="s">
        <v>360</v>
      </c>
      <c r="V87" s="1876" t="s">
        <v>377</v>
      </c>
      <c r="W87" s="1876" t="s">
        <v>360</v>
      </c>
      <c r="X87" s="1876" t="s">
        <v>378</v>
      </c>
      <c r="Y87" s="1876" t="s">
        <v>364</v>
      </c>
      <c r="Z87" s="1876" t="s">
        <v>154</v>
      </c>
      <c r="AA87" s="1876" t="s">
        <v>154</v>
      </c>
      <c r="AB87" s="1876" t="s">
        <v>154</v>
      </c>
      <c r="AC87" s="1876" t="s">
        <v>154</v>
      </c>
      <c r="AD87" s="1876" t="s">
        <v>154</v>
      </c>
      <c r="AE87" s="1876" t="s">
        <v>154</v>
      </c>
      <c r="AF87" s="1876" t="s">
        <v>359</v>
      </c>
      <c r="AG87" s="1875" t="s">
        <v>379</v>
      </c>
      <c r="AH87" s="1876" t="s">
        <v>380</v>
      </c>
      <c r="AI87" s="1876" t="s">
        <v>240</v>
      </c>
      <c r="AJ87" s="1876" t="s">
        <v>367</v>
      </c>
      <c r="AK87" s="1875" t="s">
        <v>381</v>
      </c>
      <c r="AL87" s="1876" t="s">
        <v>360</v>
      </c>
      <c r="AM87" s="1875" t="s">
        <v>154</v>
      </c>
    </row>
    <row r="88" spans="1:39" ht="52.8">
      <c r="A88" s="1875" t="s">
        <v>351</v>
      </c>
      <c r="B88" s="1875" t="s">
        <v>507</v>
      </c>
      <c r="C88" s="1875" t="s">
        <v>370</v>
      </c>
      <c r="D88" s="1876" t="s">
        <v>154</v>
      </c>
      <c r="E88" s="1876" t="s">
        <v>371</v>
      </c>
      <c r="F88" s="1876" t="s">
        <v>355</v>
      </c>
      <c r="G88" s="1876" t="s">
        <v>356</v>
      </c>
      <c r="H88" s="1877">
        <v>2687.15544</v>
      </c>
      <c r="I88" s="1877">
        <v>2400</v>
      </c>
      <c r="J88" s="1876" t="s">
        <v>357</v>
      </c>
      <c r="K88" s="1878">
        <v>43475</v>
      </c>
      <c r="L88" s="1876" t="s">
        <v>372</v>
      </c>
      <c r="M88" s="1878" t="s">
        <v>373</v>
      </c>
      <c r="N88" s="1876" t="s">
        <v>359</v>
      </c>
      <c r="O88" s="1880">
        <v>46218</v>
      </c>
      <c r="P88" s="1875" t="s">
        <v>360</v>
      </c>
      <c r="Q88" s="1875" t="s">
        <v>478</v>
      </c>
      <c r="R88" s="1875" t="s">
        <v>426</v>
      </c>
      <c r="S88" s="1876" t="s">
        <v>361</v>
      </c>
      <c r="T88" s="1879" t="s">
        <v>427</v>
      </c>
      <c r="U88" s="1876" t="s">
        <v>360</v>
      </c>
      <c r="V88" s="1876" t="s">
        <v>377</v>
      </c>
      <c r="W88" s="1876" t="s">
        <v>360</v>
      </c>
      <c r="X88" s="1876" t="s">
        <v>378</v>
      </c>
      <c r="Y88" s="1876" t="s">
        <v>364</v>
      </c>
      <c r="Z88" s="1876" t="s">
        <v>154</v>
      </c>
      <c r="AA88" s="1876" t="s">
        <v>154</v>
      </c>
      <c r="AB88" s="1876" t="s">
        <v>154</v>
      </c>
      <c r="AC88" s="1876" t="s">
        <v>154</v>
      </c>
      <c r="AD88" s="1876" t="s">
        <v>154</v>
      </c>
      <c r="AE88" s="1876" t="s">
        <v>154</v>
      </c>
      <c r="AF88" s="1876" t="s">
        <v>359</v>
      </c>
      <c r="AG88" s="1875" t="s">
        <v>379</v>
      </c>
      <c r="AH88" s="1876" t="s">
        <v>380</v>
      </c>
      <c r="AI88" s="1876" t="s">
        <v>240</v>
      </c>
      <c r="AJ88" s="1876" t="s">
        <v>367</v>
      </c>
      <c r="AK88" s="1875" t="s">
        <v>381</v>
      </c>
      <c r="AL88" s="1876" t="s">
        <v>360</v>
      </c>
      <c r="AM88" s="1875" t="s">
        <v>154</v>
      </c>
    </row>
    <row r="89" spans="1:39" ht="52.8">
      <c r="A89" s="1875" t="s">
        <v>351</v>
      </c>
      <c r="B89" s="1875" t="s">
        <v>508</v>
      </c>
      <c r="C89" s="1875" t="s">
        <v>370</v>
      </c>
      <c r="D89" s="1876" t="s">
        <v>154</v>
      </c>
      <c r="E89" s="1876" t="s">
        <v>371</v>
      </c>
      <c r="F89" s="1876" t="s">
        <v>355</v>
      </c>
      <c r="G89" s="1876" t="s">
        <v>356</v>
      </c>
      <c r="H89" s="1877">
        <v>4030.7331599999998</v>
      </c>
      <c r="I89" s="1877">
        <v>3600</v>
      </c>
      <c r="J89" s="1876" t="s">
        <v>357</v>
      </c>
      <c r="K89" s="1878">
        <v>43475</v>
      </c>
      <c r="L89" s="1876" t="s">
        <v>372</v>
      </c>
      <c r="M89" s="1878" t="s">
        <v>373</v>
      </c>
      <c r="N89" s="1876" t="s">
        <v>359</v>
      </c>
      <c r="O89" s="1880">
        <v>46218</v>
      </c>
      <c r="P89" s="1875" t="s">
        <v>360</v>
      </c>
      <c r="Q89" s="1875" t="s">
        <v>502</v>
      </c>
      <c r="R89" s="1875" t="s">
        <v>426</v>
      </c>
      <c r="S89" s="1876" t="s">
        <v>361</v>
      </c>
      <c r="T89" s="1879" t="s">
        <v>427</v>
      </c>
      <c r="U89" s="1876" t="s">
        <v>360</v>
      </c>
      <c r="V89" s="1876" t="s">
        <v>377</v>
      </c>
      <c r="W89" s="1876" t="s">
        <v>360</v>
      </c>
      <c r="X89" s="1876" t="s">
        <v>378</v>
      </c>
      <c r="Y89" s="1876" t="s">
        <v>364</v>
      </c>
      <c r="Z89" s="1876" t="s">
        <v>154</v>
      </c>
      <c r="AA89" s="1876" t="s">
        <v>154</v>
      </c>
      <c r="AB89" s="1876" t="s">
        <v>154</v>
      </c>
      <c r="AC89" s="1876" t="s">
        <v>154</v>
      </c>
      <c r="AD89" s="1876" t="s">
        <v>154</v>
      </c>
      <c r="AE89" s="1876" t="s">
        <v>154</v>
      </c>
      <c r="AF89" s="1876" t="s">
        <v>359</v>
      </c>
      <c r="AG89" s="1875" t="s">
        <v>379</v>
      </c>
      <c r="AH89" s="1876" t="s">
        <v>380</v>
      </c>
      <c r="AI89" s="1876" t="s">
        <v>240</v>
      </c>
      <c r="AJ89" s="1876" t="s">
        <v>367</v>
      </c>
      <c r="AK89" s="1875" t="s">
        <v>381</v>
      </c>
      <c r="AL89" s="1876" t="s">
        <v>360</v>
      </c>
      <c r="AM89" s="1875" t="s">
        <v>154</v>
      </c>
    </row>
    <row r="90" spans="1:39" ht="52.8">
      <c r="A90" s="1875" t="s">
        <v>351</v>
      </c>
      <c r="B90" s="1875" t="s">
        <v>509</v>
      </c>
      <c r="C90" s="1875" t="s">
        <v>370</v>
      </c>
      <c r="D90" s="1876" t="s">
        <v>154</v>
      </c>
      <c r="E90" s="1876" t="s">
        <v>371</v>
      </c>
      <c r="F90" s="1876" t="s">
        <v>355</v>
      </c>
      <c r="G90" s="1876" t="s">
        <v>356</v>
      </c>
      <c r="H90" s="1877">
        <v>88676.129520000002</v>
      </c>
      <c r="I90" s="1877">
        <v>79200</v>
      </c>
      <c r="J90" s="1876" t="s">
        <v>357</v>
      </c>
      <c r="K90" s="1878">
        <v>43475</v>
      </c>
      <c r="L90" s="1876" t="s">
        <v>372</v>
      </c>
      <c r="M90" s="1878" t="s">
        <v>373</v>
      </c>
      <c r="N90" s="1876" t="s">
        <v>359</v>
      </c>
      <c r="O90" s="1880">
        <v>46218</v>
      </c>
      <c r="P90" s="1875" t="s">
        <v>360</v>
      </c>
      <c r="Q90" s="1875" t="s">
        <v>510</v>
      </c>
      <c r="R90" s="1875" t="s">
        <v>426</v>
      </c>
      <c r="S90" s="1876" t="s">
        <v>361</v>
      </c>
      <c r="T90" s="1879" t="s">
        <v>427</v>
      </c>
      <c r="U90" s="1876" t="s">
        <v>360</v>
      </c>
      <c r="V90" s="1876" t="s">
        <v>377</v>
      </c>
      <c r="W90" s="1876" t="s">
        <v>360</v>
      </c>
      <c r="X90" s="1876" t="s">
        <v>378</v>
      </c>
      <c r="Y90" s="1876" t="s">
        <v>364</v>
      </c>
      <c r="Z90" s="1876" t="s">
        <v>154</v>
      </c>
      <c r="AA90" s="1876" t="s">
        <v>154</v>
      </c>
      <c r="AB90" s="1876" t="s">
        <v>154</v>
      </c>
      <c r="AC90" s="1876" t="s">
        <v>154</v>
      </c>
      <c r="AD90" s="1876" t="s">
        <v>154</v>
      </c>
      <c r="AE90" s="1876" t="s">
        <v>154</v>
      </c>
      <c r="AF90" s="1876" t="s">
        <v>359</v>
      </c>
      <c r="AG90" s="1875" t="s">
        <v>379</v>
      </c>
      <c r="AH90" s="1876" t="s">
        <v>380</v>
      </c>
      <c r="AI90" s="1876" t="s">
        <v>240</v>
      </c>
      <c r="AJ90" s="1876" t="s">
        <v>367</v>
      </c>
      <c r="AK90" s="1875" t="s">
        <v>381</v>
      </c>
      <c r="AL90" s="1876" t="s">
        <v>360</v>
      </c>
      <c r="AM90" s="1875" t="s">
        <v>154</v>
      </c>
    </row>
    <row r="91" spans="1:39" ht="52.8">
      <c r="A91" s="1875" t="s">
        <v>351</v>
      </c>
      <c r="B91" s="1875" t="s">
        <v>511</v>
      </c>
      <c r="C91" s="1875" t="s">
        <v>370</v>
      </c>
      <c r="D91" s="1876" t="s">
        <v>154</v>
      </c>
      <c r="E91" s="1876" t="s">
        <v>371</v>
      </c>
      <c r="F91" s="1876" t="s">
        <v>355</v>
      </c>
      <c r="G91" s="1876" t="s">
        <v>356</v>
      </c>
      <c r="H91" s="1877">
        <v>17018.651119999999</v>
      </c>
      <c r="I91" s="1877">
        <v>15200</v>
      </c>
      <c r="J91" s="1876" t="s">
        <v>357</v>
      </c>
      <c r="K91" s="1878">
        <v>43475</v>
      </c>
      <c r="L91" s="1876" t="s">
        <v>372</v>
      </c>
      <c r="M91" s="1878" t="s">
        <v>373</v>
      </c>
      <c r="N91" s="1876" t="s">
        <v>359</v>
      </c>
      <c r="O91" s="1880">
        <v>46218</v>
      </c>
      <c r="P91" s="1875" t="s">
        <v>360</v>
      </c>
      <c r="Q91" s="1875" t="s">
        <v>512</v>
      </c>
      <c r="R91" s="1875" t="s">
        <v>426</v>
      </c>
      <c r="S91" s="1876" t="s">
        <v>361</v>
      </c>
      <c r="T91" s="1879" t="s">
        <v>427</v>
      </c>
      <c r="U91" s="1876" t="s">
        <v>360</v>
      </c>
      <c r="V91" s="1876" t="s">
        <v>377</v>
      </c>
      <c r="W91" s="1876" t="s">
        <v>360</v>
      </c>
      <c r="X91" s="1876" t="s">
        <v>378</v>
      </c>
      <c r="Y91" s="1876" t="s">
        <v>364</v>
      </c>
      <c r="Z91" s="1876" t="s">
        <v>154</v>
      </c>
      <c r="AA91" s="1876" t="s">
        <v>154</v>
      </c>
      <c r="AB91" s="1876" t="s">
        <v>154</v>
      </c>
      <c r="AC91" s="1876" t="s">
        <v>154</v>
      </c>
      <c r="AD91" s="1876" t="s">
        <v>154</v>
      </c>
      <c r="AE91" s="1876" t="s">
        <v>154</v>
      </c>
      <c r="AF91" s="1876" t="s">
        <v>359</v>
      </c>
      <c r="AG91" s="1875" t="s">
        <v>379</v>
      </c>
      <c r="AH91" s="1876" t="s">
        <v>380</v>
      </c>
      <c r="AI91" s="1876" t="s">
        <v>240</v>
      </c>
      <c r="AJ91" s="1876" t="s">
        <v>367</v>
      </c>
      <c r="AK91" s="1875" t="s">
        <v>381</v>
      </c>
      <c r="AL91" s="1876" t="s">
        <v>360</v>
      </c>
      <c r="AM91" s="1875" t="s">
        <v>154</v>
      </c>
    </row>
    <row r="92" spans="1:39" ht="52.8">
      <c r="A92" s="1875" t="s">
        <v>351</v>
      </c>
      <c r="B92" s="1875" t="s">
        <v>513</v>
      </c>
      <c r="C92" s="1875" t="s">
        <v>370</v>
      </c>
      <c r="D92" s="1876" t="s">
        <v>154</v>
      </c>
      <c r="E92" s="1876" t="s">
        <v>371</v>
      </c>
      <c r="F92" s="1876" t="s">
        <v>355</v>
      </c>
      <c r="G92" s="1876" t="s">
        <v>356</v>
      </c>
      <c r="H92" s="1877">
        <v>6270.0293600000005</v>
      </c>
      <c r="I92" s="1877">
        <v>5600</v>
      </c>
      <c r="J92" s="1876" t="s">
        <v>357</v>
      </c>
      <c r="K92" s="1878">
        <v>43475</v>
      </c>
      <c r="L92" s="1876" t="s">
        <v>372</v>
      </c>
      <c r="M92" s="1878" t="s">
        <v>373</v>
      </c>
      <c r="N92" s="1876" t="s">
        <v>359</v>
      </c>
      <c r="O92" s="1880">
        <v>46218</v>
      </c>
      <c r="P92" s="1875" t="s">
        <v>360</v>
      </c>
      <c r="Q92" s="1875" t="s">
        <v>514</v>
      </c>
      <c r="R92" s="1875" t="s">
        <v>426</v>
      </c>
      <c r="S92" s="1876" t="s">
        <v>361</v>
      </c>
      <c r="T92" s="1879" t="s">
        <v>427</v>
      </c>
      <c r="U92" s="1876" t="s">
        <v>360</v>
      </c>
      <c r="V92" s="1876" t="s">
        <v>377</v>
      </c>
      <c r="W92" s="1876" t="s">
        <v>360</v>
      </c>
      <c r="X92" s="1876" t="s">
        <v>378</v>
      </c>
      <c r="Y92" s="1876" t="s">
        <v>364</v>
      </c>
      <c r="Z92" s="1876" t="s">
        <v>154</v>
      </c>
      <c r="AA92" s="1876" t="s">
        <v>154</v>
      </c>
      <c r="AB92" s="1876" t="s">
        <v>154</v>
      </c>
      <c r="AC92" s="1876" t="s">
        <v>154</v>
      </c>
      <c r="AD92" s="1876" t="s">
        <v>154</v>
      </c>
      <c r="AE92" s="1876" t="s">
        <v>154</v>
      </c>
      <c r="AF92" s="1876" t="s">
        <v>359</v>
      </c>
      <c r="AG92" s="1875" t="s">
        <v>379</v>
      </c>
      <c r="AH92" s="1876" t="s">
        <v>380</v>
      </c>
      <c r="AI92" s="1876" t="s">
        <v>240</v>
      </c>
      <c r="AJ92" s="1876" t="s">
        <v>367</v>
      </c>
      <c r="AK92" s="1875" t="s">
        <v>381</v>
      </c>
      <c r="AL92" s="1876" t="s">
        <v>360</v>
      </c>
      <c r="AM92" s="1875" t="s">
        <v>154</v>
      </c>
    </row>
    <row r="93" spans="1:39" ht="52.8">
      <c r="A93" s="1875" t="s">
        <v>351</v>
      </c>
      <c r="B93" s="1875" t="s">
        <v>515</v>
      </c>
      <c r="C93" s="1875" t="s">
        <v>370</v>
      </c>
      <c r="D93" s="1876" t="s">
        <v>154</v>
      </c>
      <c r="E93" s="1876" t="s">
        <v>371</v>
      </c>
      <c r="F93" s="1876" t="s">
        <v>355</v>
      </c>
      <c r="G93" s="1876" t="s">
        <v>356</v>
      </c>
      <c r="H93" s="1877">
        <v>21497.24352</v>
      </c>
      <c r="I93" s="1877">
        <v>19200</v>
      </c>
      <c r="J93" s="1876" t="s">
        <v>357</v>
      </c>
      <c r="K93" s="1878">
        <v>43475</v>
      </c>
      <c r="L93" s="1876" t="s">
        <v>372</v>
      </c>
      <c r="M93" s="1878" t="s">
        <v>373</v>
      </c>
      <c r="N93" s="1876" t="s">
        <v>359</v>
      </c>
      <c r="O93" s="1880">
        <v>46218</v>
      </c>
      <c r="P93" s="1875" t="s">
        <v>360</v>
      </c>
      <c r="Q93" s="1875" t="s">
        <v>516</v>
      </c>
      <c r="R93" s="1875" t="s">
        <v>426</v>
      </c>
      <c r="S93" s="1876" t="s">
        <v>361</v>
      </c>
      <c r="T93" s="1879" t="s">
        <v>427</v>
      </c>
      <c r="U93" s="1876" t="s">
        <v>360</v>
      </c>
      <c r="V93" s="1876" t="s">
        <v>377</v>
      </c>
      <c r="W93" s="1876" t="s">
        <v>360</v>
      </c>
      <c r="X93" s="1876" t="s">
        <v>378</v>
      </c>
      <c r="Y93" s="1876" t="s">
        <v>364</v>
      </c>
      <c r="Z93" s="1876" t="s">
        <v>154</v>
      </c>
      <c r="AA93" s="1876" t="s">
        <v>154</v>
      </c>
      <c r="AB93" s="1876" t="s">
        <v>154</v>
      </c>
      <c r="AC93" s="1876" t="s">
        <v>154</v>
      </c>
      <c r="AD93" s="1876" t="s">
        <v>154</v>
      </c>
      <c r="AE93" s="1876" t="s">
        <v>154</v>
      </c>
      <c r="AF93" s="1876" t="s">
        <v>359</v>
      </c>
      <c r="AG93" s="1875" t="s">
        <v>379</v>
      </c>
      <c r="AH93" s="1876" t="s">
        <v>380</v>
      </c>
      <c r="AI93" s="1876" t="s">
        <v>240</v>
      </c>
      <c r="AJ93" s="1876" t="s">
        <v>367</v>
      </c>
      <c r="AK93" s="1875" t="s">
        <v>381</v>
      </c>
      <c r="AL93" s="1876" t="s">
        <v>360</v>
      </c>
      <c r="AM93" s="1875" t="s">
        <v>154</v>
      </c>
    </row>
    <row r="94" spans="1:39" ht="52.8">
      <c r="A94" s="1875" t="s">
        <v>351</v>
      </c>
      <c r="B94" s="1875" t="s">
        <v>517</v>
      </c>
      <c r="C94" s="1875" t="s">
        <v>370</v>
      </c>
      <c r="D94" s="1876" t="s">
        <v>154</v>
      </c>
      <c r="E94" s="1876" t="s">
        <v>371</v>
      </c>
      <c r="F94" s="1876" t="s">
        <v>355</v>
      </c>
      <c r="G94" s="1876" t="s">
        <v>356</v>
      </c>
      <c r="H94" s="1877">
        <v>39411.613120000002</v>
      </c>
      <c r="I94" s="1877">
        <v>35200</v>
      </c>
      <c r="J94" s="1876" t="s">
        <v>357</v>
      </c>
      <c r="K94" s="1878">
        <v>43475</v>
      </c>
      <c r="L94" s="1876" t="s">
        <v>372</v>
      </c>
      <c r="M94" s="1878" t="s">
        <v>373</v>
      </c>
      <c r="N94" s="1876" t="s">
        <v>359</v>
      </c>
      <c r="O94" s="1880">
        <v>46218</v>
      </c>
      <c r="P94" s="1875" t="s">
        <v>360</v>
      </c>
      <c r="Q94" s="1875" t="s">
        <v>518</v>
      </c>
      <c r="R94" s="1875" t="s">
        <v>426</v>
      </c>
      <c r="S94" s="1876" t="s">
        <v>361</v>
      </c>
      <c r="T94" s="1879" t="s">
        <v>427</v>
      </c>
      <c r="U94" s="1876" t="s">
        <v>360</v>
      </c>
      <c r="V94" s="1876" t="s">
        <v>377</v>
      </c>
      <c r="W94" s="1876" t="s">
        <v>360</v>
      </c>
      <c r="X94" s="1876" t="s">
        <v>378</v>
      </c>
      <c r="Y94" s="1876" t="s">
        <v>364</v>
      </c>
      <c r="Z94" s="1876" t="s">
        <v>154</v>
      </c>
      <c r="AA94" s="1876" t="s">
        <v>154</v>
      </c>
      <c r="AB94" s="1876" t="s">
        <v>154</v>
      </c>
      <c r="AC94" s="1876" t="s">
        <v>154</v>
      </c>
      <c r="AD94" s="1876" t="s">
        <v>154</v>
      </c>
      <c r="AE94" s="1876" t="s">
        <v>154</v>
      </c>
      <c r="AF94" s="1876" t="s">
        <v>359</v>
      </c>
      <c r="AG94" s="1875" t="s">
        <v>379</v>
      </c>
      <c r="AH94" s="1876" t="s">
        <v>380</v>
      </c>
      <c r="AI94" s="1876" t="s">
        <v>240</v>
      </c>
      <c r="AJ94" s="1876" t="s">
        <v>367</v>
      </c>
      <c r="AK94" s="1875" t="s">
        <v>381</v>
      </c>
      <c r="AL94" s="1876" t="s">
        <v>360</v>
      </c>
      <c r="AM94" s="1875" t="s">
        <v>154</v>
      </c>
    </row>
    <row r="95" spans="1:39" ht="52.8">
      <c r="A95" s="1875" t="s">
        <v>351</v>
      </c>
      <c r="B95" s="1875" t="s">
        <v>519</v>
      </c>
      <c r="C95" s="1875" t="s">
        <v>370</v>
      </c>
      <c r="D95" s="1876" t="s">
        <v>154</v>
      </c>
      <c r="E95" s="1876" t="s">
        <v>371</v>
      </c>
      <c r="F95" s="1876" t="s">
        <v>355</v>
      </c>
      <c r="G95" s="1876" t="s">
        <v>356</v>
      </c>
      <c r="H95" s="1877">
        <v>1791.43696</v>
      </c>
      <c r="I95" s="1877">
        <v>1600</v>
      </c>
      <c r="J95" s="1876" t="s">
        <v>357</v>
      </c>
      <c r="K95" s="1878">
        <v>43475</v>
      </c>
      <c r="L95" s="1876" t="s">
        <v>372</v>
      </c>
      <c r="M95" s="1878" t="s">
        <v>373</v>
      </c>
      <c r="N95" s="1876" t="s">
        <v>359</v>
      </c>
      <c r="O95" s="1880">
        <v>46218</v>
      </c>
      <c r="P95" s="1875" t="s">
        <v>360</v>
      </c>
      <c r="Q95" s="1875" t="s">
        <v>520</v>
      </c>
      <c r="R95" s="1875" t="s">
        <v>426</v>
      </c>
      <c r="S95" s="1876" t="s">
        <v>361</v>
      </c>
      <c r="T95" s="1879" t="s">
        <v>427</v>
      </c>
      <c r="U95" s="1876" t="s">
        <v>360</v>
      </c>
      <c r="V95" s="1876" t="s">
        <v>377</v>
      </c>
      <c r="W95" s="1876" t="s">
        <v>360</v>
      </c>
      <c r="X95" s="1876" t="s">
        <v>378</v>
      </c>
      <c r="Y95" s="1876" t="s">
        <v>364</v>
      </c>
      <c r="Z95" s="1876" t="s">
        <v>154</v>
      </c>
      <c r="AA95" s="1876" t="s">
        <v>154</v>
      </c>
      <c r="AB95" s="1876" t="s">
        <v>154</v>
      </c>
      <c r="AC95" s="1876" t="s">
        <v>154</v>
      </c>
      <c r="AD95" s="1876" t="s">
        <v>154</v>
      </c>
      <c r="AE95" s="1876" t="s">
        <v>154</v>
      </c>
      <c r="AF95" s="1876" t="s">
        <v>359</v>
      </c>
      <c r="AG95" s="1875" t="s">
        <v>379</v>
      </c>
      <c r="AH95" s="1876" t="s">
        <v>380</v>
      </c>
      <c r="AI95" s="1876" t="s">
        <v>240</v>
      </c>
      <c r="AJ95" s="1876" t="s">
        <v>367</v>
      </c>
      <c r="AK95" s="1875" t="s">
        <v>381</v>
      </c>
      <c r="AL95" s="1876" t="s">
        <v>360</v>
      </c>
      <c r="AM95" s="1875" t="s">
        <v>154</v>
      </c>
    </row>
    <row r="96" spans="1:39" ht="52.8">
      <c r="A96" s="1875" t="s">
        <v>351</v>
      </c>
      <c r="B96" s="1875" t="s">
        <v>521</v>
      </c>
      <c r="C96" s="1875" t="s">
        <v>370</v>
      </c>
      <c r="D96" s="1876" t="s">
        <v>154</v>
      </c>
      <c r="E96" s="1876" t="s">
        <v>371</v>
      </c>
      <c r="F96" s="1876" t="s">
        <v>355</v>
      </c>
      <c r="G96" s="1876" t="s">
        <v>356</v>
      </c>
      <c r="H96" s="1877">
        <v>2239.2962000000002</v>
      </c>
      <c r="I96" s="1877">
        <v>2000</v>
      </c>
      <c r="J96" s="1876" t="s">
        <v>357</v>
      </c>
      <c r="K96" s="1878">
        <v>43475</v>
      </c>
      <c r="L96" s="1876" t="s">
        <v>372</v>
      </c>
      <c r="M96" s="1878" t="s">
        <v>373</v>
      </c>
      <c r="N96" s="1876" t="s">
        <v>359</v>
      </c>
      <c r="O96" s="1880">
        <v>46218</v>
      </c>
      <c r="P96" s="1875" t="s">
        <v>360</v>
      </c>
      <c r="Q96" s="1875" t="s">
        <v>397</v>
      </c>
      <c r="R96" s="1875" t="s">
        <v>426</v>
      </c>
      <c r="S96" s="1876" t="s">
        <v>361</v>
      </c>
      <c r="T96" s="1879" t="s">
        <v>427</v>
      </c>
      <c r="U96" s="1876" t="s">
        <v>360</v>
      </c>
      <c r="V96" s="1876" t="s">
        <v>377</v>
      </c>
      <c r="W96" s="1876" t="s">
        <v>360</v>
      </c>
      <c r="X96" s="1876" t="s">
        <v>378</v>
      </c>
      <c r="Y96" s="1876" t="s">
        <v>364</v>
      </c>
      <c r="Z96" s="1876" t="s">
        <v>154</v>
      </c>
      <c r="AA96" s="1876" t="s">
        <v>154</v>
      </c>
      <c r="AB96" s="1876" t="s">
        <v>154</v>
      </c>
      <c r="AC96" s="1876" t="s">
        <v>154</v>
      </c>
      <c r="AD96" s="1876" t="s">
        <v>154</v>
      </c>
      <c r="AE96" s="1876" t="s">
        <v>154</v>
      </c>
      <c r="AF96" s="1876" t="s">
        <v>359</v>
      </c>
      <c r="AG96" s="1875" t="s">
        <v>379</v>
      </c>
      <c r="AH96" s="1876" t="s">
        <v>380</v>
      </c>
      <c r="AI96" s="1876" t="s">
        <v>240</v>
      </c>
      <c r="AJ96" s="1876" t="s">
        <v>367</v>
      </c>
      <c r="AK96" s="1875" t="s">
        <v>381</v>
      </c>
      <c r="AL96" s="1876" t="s">
        <v>360</v>
      </c>
      <c r="AM96" s="1875" t="s">
        <v>154</v>
      </c>
    </row>
    <row r="97" spans="1:39" ht="52.8">
      <c r="A97" s="1875" t="s">
        <v>351</v>
      </c>
      <c r="B97" s="1875" t="s">
        <v>522</v>
      </c>
      <c r="C97" s="1875" t="s">
        <v>370</v>
      </c>
      <c r="D97" s="1876" t="s">
        <v>154</v>
      </c>
      <c r="E97" s="1876" t="s">
        <v>371</v>
      </c>
      <c r="F97" s="1876" t="s">
        <v>355</v>
      </c>
      <c r="G97" s="1876" t="s">
        <v>356</v>
      </c>
      <c r="H97" s="1877">
        <v>447.85924</v>
      </c>
      <c r="I97" s="1877">
        <v>400</v>
      </c>
      <c r="J97" s="1876" t="s">
        <v>357</v>
      </c>
      <c r="K97" s="1878">
        <v>43475</v>
      </c>
      <c r="L97" s="1876" t="s">
        <v>372</v>
      </c>
      <c r="M97" s="1878" t="s">
        <v>373</v>
      </c>
      <c r="N97" s="1876" t="s">
        <v>359</v>
      </c>
      <c r="O97" s="1880">
        <v>46218</v>
      </c>
      <c r="P97" s="1875" t="s">
        <v>360</v>
      </c>
      <c r="Q97" s="1875" t="s">
        <v>460</v>
      </c>
      <c r="R97" s="1875" t="s">
        <v>426</v>
      </c>
      <c r="S97" s="1876" t="s">
        <v>361</v>
      </c>
      <c r="T97" s="1879" t="s">
        <v>427</v>
      </c>
      <c r="U97" s="1876" t="s">
        <v>360</v>
      </c>
      <c r="V97" s="1876" t="s">
        <v>377</v>
      </c>
      <c r="W97" s="1876" t="s">
        <v>360</v>
      </c>
      <c r="X97" s="1876" t="s">
        <v>378</v>
      </c>
      <c r="Y97" s="1876" t="s">
        <v>364</v>
      </c>
      <c r="Z97" s="1876" t="s">
        <v>154</v>
      </c>
      <c r="AA97" s="1876" t="s">
        <v>154</v>
      </c>
      <c r="AB97" s="1876" t="s">
        <v>154</v>
      </c>
      <c r="AC97" s="1876" t="s">
        <v>154</v>
      </c>
      <c r="AD97" s="1876" t="s">
        <v>154</v>
      </c>
      <c r="AE97" s="1876" t="s">
        <v>154</v>
      </c>
      <c r="AF97" s="1876" t="s">
        <v>359</v>
      </c>
      <c r="AG97" s="1875" t="s">
        <v>379</v>
      </c>
      <c r="AH97" s="1876" t="s">
        <v>380</v>
      </c>
      <c r="AI97" s="1876" t="s">
        <v>240</v>
      </c>
      <c r="AJ97" s="1876" t="s">
        <v>367</v>
      </c>
      <c r="AK97" s="1875" t="s">
        <v>381</v>
      </c>
      <c r="AL97" s="1876" t="s">
        <v>360</v>
      </c>
      <c r="AM97" s="1875" t="s">
        <v>154</v>
      </c>
    </row>
    <row r="98" spans="1:39" ht="52.8">
      <c r="A98" s="1875" t="s">
        <v>351</v>
      </c>
      <c r="B98" s="1875" t="s">
        <v>523</v>
      </c>
      <c r="C98" s="1875" t="s">
        <v>370</v>
      </c>
      <c r="D98" s="1876" t="s">
        <v>154</v>
      </c>
      <c r="E98" s="1876" t="s">
        <v>371</v>
      </c>
      <c r="F98" s="1876" t="s">
        <v>355</v>
      </c>
      <c r="G98" s="1876" t="s">
        <v>356</v>
      </c>
      <c r="H98" s="1877">
        <v>7165.74784</v>
      </c>
      <c r="I98" s="1877">
        <v>6400</v>
      </c>
      <c r="J98" s="1876" t="s">
        <v>357</v>
      </c>
      <c r="K98" s="1878">
        <v>43475</v>
      </c>
      <c r="L98" s="1876" t="s">
        <v>372</v>
      </c>
      <c r="M98" s="1878" t="s">
        <v>373</v>
      </c>
      <c r="N98" s="1876" t="s">
        <v>359</v>
      </c>
      <c r="O98" s="1880">
        <v>46218</v>
      </c>
      <c r="P98" s="1875" t="s">
        <v>360</v>
      </c>
      <c r="Q98" s="1875" t="s">
        <v>524</v>
      </c>
      <c r="R98" s="1875" t="s">
        <v>426</v>
      </c>
      <c r="S98" s="1876" t="s">
        <v>361</v>
      </c>
      <c r="T98" s="1879" t="s">
        <v>427</v>
      </c>
      <c r="U98" s="1876" t="s">
        <v>360</v>
      </c>
      <c r="V98" s="1876" t="s">
        <v>377</v>
      </c>
      <c r="W98" s="1876" t="s">
        <v>360</v>
      </c>
      <c r="X98" s="1876" t="s">
        <v>378</v>
      </c>
      <c r="Y98" s="1876" t="s">
        <v>364</v>
      </c>
      <c r="Z98" s="1876" t="s">
        <v>154</v>
      </c>
      <c r="AA98" s="1876" t="s">
        <v>154</v>
      </c>
      <c r="AB98" s="1876" t="s">
        <v>154</v>
      </c>
      <c r="AC98" s="1876" t="s">
        <v>154</v>
      </c>
      <c r="AD98" s="1876" t="s">
        <v>154</v>
      </c>
      <c r="AE98" s="1876" t="s">
        <v>154</v>
      </c>
      <c r="AF98" s="1876" t="s">
        <v>359</v>
      </c>
      <c r="AG98" s="1875" t="s">
        <v>379</v>
      </c>
      <c r="AH98" s="1876" t="s">
        <v>380</v>
      </c>
      <c r="AI98" s="1876" t="s">
        <v>240</v>
      </c>
      <c r="AJ98" s="1876" t="s">
        <v>367</v>
      </c>
      <c r="AK98" s="1875" t="s">
        <v>381</v>
      </c>
      <c r="AL98" s="1876" t="s">
        <v>360</v>
      </c>
      <c r="AM98" s="1875" t="s">
        <v>154</v>
      </c>
    </row>
    <row r="99" spans="1:39" ht="52.8">
      <c r="A99" s="1875" t="s">
        <v>351</v>
      </c>
      <c r="B99" s="1875" t="s">
        <v>525</v>
      </c>
      <c r="C99" s="1875" t="s">
        <v>370</v>
      </c>
      <c r="D99" s="1876" t="s">
        <v>154</v>
      </c>
      <c r="E99" s="1876" t="s">
        <v>371</v>
      </c>
      <c r="F99" s="1876" t="s">
        <v>355</v>
      </c>
      <c r="G99" s="1876" t="s">
        <v>356</v>
      </c>
      <c r="H99" s="1877">
        <v>447.85924</v>
      </c>
      <c r="I99" s="1877">
        <v>400</v>
      </c>
      <c r="J99" s="1876" t="s">
        <v>357</v>
      </c>
      <c r="K99" s="1878">
        <v>43475</v>
      </c>
      <c r="L99" s="1876" t="s">
        <v>372</v>
      </c>
      <c r="M99" s="1878" t="s">
        <v>373</v>
      </c>
      <c r="N99" s="1876" t="s">
        <v>359</v>
      </c>
      <c r="O99" s="1880">
        <v>46218</v>
      </c>
      <c r="P99" s="1875" t="s">
        <v>360</v>
      </c>
      <c r="Q99" s="1875" t="s">
        <v>460</v>
      </c>
      <c r="R99" s="1875" t="s">
        <v>426</v>
      </c>
      <c r="S99" s="1876" t="s">
        <v>361</v>
      </c>
      <c r="T99" s="1879" t="s">
        <v>427</v>
      </c>
      <c r="U99" s="1876" t="s">
        <v>360</v>
      </c>
      <c r="V99" s="1876" t="s">
        <v>377</v>
      </c>
      <c r="W99" s="1876" t="s">
        <v>360</v>
      </c>
      <c r="X99" s="1876" t="s">
        <v>378</v>
      </c>
      <c r="Y99" s="1876" t="s">
        <v>364</v>
      </c>
      <c r="Z99" s="1876" t="s">
        <v>154</v>
      </c>
      <c r="AA99" s="1876" t="s">
        <v>154</v>
      </c>
      <c r="AB99" s="1876" t="s">
        <v>154</v>
      </c>
      <c r="AC99" s="1876" t="s">
        <v>154</v>
      </c>
      <c r="AD99" s="1876" t="s">
        <v>154</v>
      </c>
      <c r="AE99" s="1876" t="s">
        <v>154</v>
      </c>
      <c r="AF99" s="1876" t="s">
        <v>359</v>
      </c>
      <c r="AG99" s="1875" t="s">
        <v>379</v>
      </c>
      <c r="AH99" s="1876" t="s">
        <v>380</v>
      </c>
      <c r="AI99" s="1876" t="s">
        <v>240</v>
      </c>
      <c r="AJ99" s="1876" t="s">
        <v>367</v>
      </c>
      <c r="AK99" s="1875" t="s">
        <v>381</v>
      </c>
      <c r="AL99" s="1876" t="s">
        <v>360</v>
      </c>
      <c r="AM99" s="1875" t="s">
        <v>154</v>
      </c>
    </row>
    <row r="100" spans="1:39" ht="52.8">
      <c r="A100" s="1875" t="s">
        <v>351</v>
      </c>
      <c r="B100" s="1875" t="s">
        <v>526</v>
      </c>
      <c r="C100" s="1875" t="s">
        <v>370</v>
      </c>
      <c r="D100" s="1876" t="s">
        <v>154</v>
      </c>
      <c r="E100" s="1876" t="s">
        <v>371</v>
      </c>
      <c r="F100" s="1876" t="s">
        <v>355</v>
      </c>
      <c r="G100" s="1876" t="s">
        <v>356</v>
      </c>
      <c r="H100" s="1877">
        <v>3135.0146800000002</v>
      </c>
      <c r="I100" s="1877">
        <v>2800</v>
      </c>
      <c r="J100" s="1876" t="s">
        <v>357</v>
      </c>
      <c r="K100" s="1878">
        <v>43475</v>
      </c>
      <c r="L100" s="1876" t="s">
        <v>372</v>
      </c>
      <c r="M100" s="1878" t="s">
        <v>373</v>
      </c>
      <c r="N100" s="1876" t="s">
        <v>359</v>
      </c>
      <c r="O100" s="1880">
        <v>46218</v>
      </c>
      <c r="P100" s="1875" t="s">
        <v>360</v>
      </c>
      <c r="Q100" s="1875" t="s">
        <v>527</v>
      </c>
      <c r="R100" s="1875" t="s">
        <v>426</v>
      </c>
      <c r="S100" s="1876" t="s">
        <v>361</v>
      </c>
      <c r="T100" s="1879" t="s">
        <v>427</v>
      </c>
      <c r="U100" s="1876" t="s">
        <v>360</v>
      </c>
      <c r="V100" s="1876" t="s">
        <v>377</v>
      </c>
      <c r="W100" s="1876" t="s">
        <v>360</v>
      </c>
      <c r="X100" s="1876" t="s">
        <v>378</v>
      </c>
      <c r="Y100" s="1876" t="s">
        <v>364</v>
      </c>
      <c r="Z100" s="1876" t="s">
        <v>154</v>
      </c>
      <c r="AA100" s="1876" t="s">
        <v>154</v>
      </c>
      <c r="AB100" s="1876" t="s">
        <v>154</v>
      </c>
      <c r="AC100" s="1876" t="s">
        <v>154</v>
      </c>
      <c r="AD100" s="1876" t="s">
        <v>154</v>
      </c>
      <c r="AE100" s="1876" t="s">
        <v>154</v>
      </c>
      <c r="AF100" s="1876" t="s">
        <v>359</v>
      </c>
      <c r="AG100" s="1875" t="s">
        <v>379</v>
      </c>
      <c r="AH100" s="1876" t="s">
        <v>380</v>
      </c>
      <c r="AI100" s="1876" t="s">
        <v>240</v>
      </c>
      <c r="AJ100" s="1876" t="s">
        <v>367</v>
      </c>
      <c r="AK100" s="1875" t="s">
        <v>381</v>
      </c>
      <c r="AL100" s="1876" t="s">
        <v>360</v>
      </c>
      <c r="AM100" s="1875" t="s">
        <v>154</v>
      </c>
    </row>
    <row r="101" spans="1:39" ht="52.8">
      <c r="A101" s="1875" t="s">
        <v>351</v>
      </c>
      <c r="B101" s="1875" t="s">
        <v>528</v>
      </c>
      <c r="C101" s="1875" t="s">
        <v>370</v>
      </c>
      <c r="D101" s="1876" t="s">
        <v>154</v>
      </c>
      <c r="E101" s="1876" t="s">
        <v>371</v>
      </c>
      <c r="F101" s="1876" t="s">
        <v>355</v>
      </c>
      <c r="G101" s="1876" t="s">
        <v>356</v>
      </c>
      <c r="H101" s="1877">
        <v>2015.3665799999999</v>
      </c>
      <c r="I101" s="1877">
        <v>1800</v>
      </c>
      <c r="J101" s="1876" t="s">
        <v>357</v>
      </c>
      <c r="K101" s="1878">
        <v>43476</v>
      </c>
      <c r="L101" s="1876" t="s">
        <v>372</v>
      </c>
      <c r="M101" s="1878" t="s">
        <v>373</v>
      </c>
      <c r="N101" s="1876" t="s">
        <v>359</v>
      </c>
      <c r="O101" s="1880">
        <v>46218</v>
      </c>
      <c r="P101" s="1875" t="s">
        <v>360</v>
      </c>
      <c r="Q101" s="1875" t="s">
        <v>529</v>
      </c>
      <c r="R101" s="1875" t="s">
        <v>426</v>
      </c>
      <c r="S101" s="1876" t="s">
        <v>361</v>
      </c>
      <c r="T101" s="1879" t="s">
        <v>427</v>
      </c>
      <c r="U101" s="1876" t="s">
        <v>360</v>
      </c>
      <c r="V101" s="1876" t="s">
        <v>377</v>
      </c>
      <c r="W101" s="1876" t="s">
        <v>360</v>
      </c>
      <c r="X101" s="1876" t="s">
        <v>378</v>
      </c>
      <c r="Y101" s="1876" t="s">
        <v>364</v>
      </c>
      <c r="Z101" s="1876" t="s">
        <v>154</v>
      </c>
      <c r="AA101" s="1876" t="s">
        <v>154</v>
      </c>
      <c r="AB101" s="1876" t="s">
        <v>154</v>
      </c>
      <c r="AC101" s="1876" t="s">
        <v>154</v>
      </c>
      <c r="AD101" s="1876" t="s">
        <v>154</v>
      </c>
      <c r="AE101" s="1876" t="s">
        <v>154</v>
      </c>
      <c r="AF101" s="1876" t="s">
        <v>359</v>
      </c>
      <c r="AG101" s="1875" t="s">
        <v>379</v>
      </c>
      <c r="AH101" s="1876" t="s">
        <v>380</v>
      </c>
      <c r="AI101" s="1876" t="s">
        <v>240</v>
      </c>
      <c r="AJ101" s="1876" t="s">
        <v>367</v>
      </c>
      <c r="AK101" s="1875" t="s">
        <v>381</v>
      </c>
      <c r="AL101" s="1876" t="s">
        <v>360</v>
      </c>
      <c r="AM101" s="1875" t="s">
        <v>154</v>
      </c>
    </row>
    <row r="102" spans="1:39" ht="52.8">
      <c r="A102" s="1875" t="s">
        <v>351</v>
      </c>
      <c r="B102" s="1875" t="s">
        <v>530</v>
      </c>
      <c r="C102" s="1875" t="s">
        <v>370</v>
      </c>
      <c r="D102" s="1876" t="s">
        <v>154</v>
      </c>
      <c r="E102" s="1876" t="s">
        <v>371</v>
      </c>
      <c r="F102" s="1876" t="s">
        <v>355</v>
      </c>
      <c r="G102" s="1876" t="s">
        <v>356</v>
      </c>
      <c r="H102" s="1877">
        <v>335.89443</v>
      </c>
      <c r="I102" s="1877">
        <v>300</v>
      </c>
      <c r="J102" s="1876" t="s">
        <v>357</v>
      </c>
      <c r="K102" s="1878">
        <v>43476</v>
      </c>
      <c r="L102" s="1876" t="s">
        <v>372</v>
      </c>
      <c r="M102" s="1878" t="s">
        <v>373</v>
      </c>
      <c r="N102" s="1876" t="s">
        <v>359</v>
      </c>
      <c r="O102" s="1880">
        <v>46218</v>
      </c>
      <c r="P102" s="1875" t="s">
        <v>360</v>
      </c>
      <c r="Q102" s="1875" t="s">
        <v>531</v>
      </c>
      <c r="R102" s="1875" t="s">
        <v>426</v>
      </c>
      <c r="S102" s="1876" t="s">
        <v>361</v>
      </c>
      <c r="T102" s="1879" t="s">
        <v>427</v>
      </c>
      <c r="U102" s="1876" t="s">
        <v>360</v>
      </c>
      <c r="V102" s="1876" t="s">
        <v>377</v>
      </c>
      <c r="W102" s="1876" t="s">
        <v>360</v>
      </c>
      <c r="X102" s="1876" t="s">
        <v>378</v>
      </c>
      <c r="Y102" s="1876" t="s">
        <v>364</v>
      </c>
      <c r="Z102" s="1876" t="s">
        <v>154</v>
      </c>
      <c r="AA102" s="1876" t="s">
        <v>154</v>
      </c>
      <c r="AB102" s="1876" t="s">
        <v>154</v>
      </c>
      <c r="AC102" s="1876" t="s">
        <v>154</v>
      </c>
      <c r="AD102" s="1876" t="s">
        <v>154</v>
      </c>
      <c r="AE102" s="1876" t="s">
        <v>154</v>
      </c>
      <c r="AF102" s="1876" t="s">
        <v>359</v>
      </c>
      <c r="AG102" s="1875" t="s">
        <v>379</v>
      </c>
      <c r="AH102" s="1876" t="s">
        <v>380</v>
      </c>
      <c r="AI102" s="1876" t="s">
        <v>240</v>
      </c>
      <c r="AJ102" s="1876" t="s">
        <v>367</v>
      </c>
      <c r="AK102" s="1875" t="s">
        <v>381</v>
      </c>
      <c r="AL102" s="1876" t="s">
        <v>360</v>
      </c>
      <c r="AM102" s="1875" t="s">
        <v>154</v>
      </c>
    </row>
    <row r="103" spans="1:39" ht="52.8">
      <c r="A103" s="1875" t="s">
        <v>351</v>
      </c>
      <c r="B103" s="1875" t="s">
        <v>532</v>
      </c>
      <c r="C103" s="1875" t="s">
        <v>370</v>
      </c>
      <c r="D103" s="1876" t="s">
        <v>154</v>
      </c>
      <c r="E103" s="1876" t="s">
        <v>371</v>
      </c>
      <c r="F103" s="1876" t="s">
        <v>355</v>
      </c>
      <c r="G103" s="1876" t="s">
        <v>356</v>
      </c>
      <c r="H103" s="1877">
        <v>2015.3665799999999</v>
      </c>
      <c r="I103" s="1877">
        <v>1800</v>
      </c>
      <c r="J103" s="1876" t="s">
        <v>357</v>
      </c>
      <c r="K103" s="1878">
        <v>43476</v>
      </c>
      <c r="L103" s="1876" t="s">
        <v>372</v>
      </c>
      <c r="M103" s="1878" t="s">
        <v>373</v>
      </c>
      <c r="N103" s="1876" t="s">
        <v>359</v>
      </c>
      <c r="O103" s="1880">
        <v>46218</v>
      </c>
      <c r="P103" s="1875" t="s">
        <v>360</v>
      </c>
      <c r="Q103" s="1875" t="s">
        <v>529</v>
      </c>
      <c r="R103" s="1875" t="s">
        <v>426</v>
      </c>
      <c r="S103" s="1876" t="s">
        <v>361</v>
      </c>
      <c r="T103" s="1879" t="s">
        <v>427</v>
      </c>
      <c r="U103" s="1876" t="s">
        <v>360</v>
      </c>
      <c r="V103" s="1876" t="s">
        <v>377</v>
      </c>
      <c r="W103" s="1876" t="s">
        <v>360</v>
      </c>
      <c r="X103" s="1876" t="s">
        <v>378</v>
      </c>
      <c r="Y103" s="1876" t="s">
        <v>364</v>
      </c>
      <c r="Z103" s="1876" t="s">
        <v>154</v>
      </c>
      <c r="AA103" s="1876" t="s">
        <v>154</v>
      </c>
      <c r="AB103" s="1876" t="s">
        <v>154</v>
      </c>
      <c r="AC103" s="1876" t="s">
        <v>154</v>
      </c>
      <c r="AD103" s="1876" t="s">
        <v>154</v>
      </c>
      <c r="AE103" s="1876" t="s">
        <v>154</v>
      </c>
      <c r="AF103" s="1876" t="s">
        <v>359</v>
      </c>
      <c r="AG103" s="1875" t="s">
        <v>379</v>
      </c>
      <c r="AH103" s="1876" t="s">
        <v>380</v>
      </c>
      <c r="AI103" s="1876" t="s">
        <v>240</v>
      </c>
      <c r="AJ103" s="1876" t="s">
        <v>367</v>
      </c>
      <c r="AK103" s="1875" t="s">
        <v>381</v>
      </c>
      <c r="AL103" s="1876" t="s">
        <v>360</v>
      </c>
      <c r="AM103" s="1875" t="s">
        <v>154</v>
      </c>
    </row>
    <row r="104" spans="1:39" ht="52.8">
      <c r="A104" s="1875" t="s">
        <v>351</v>
      </c>
      <c r="B104" s="1875" t="s">
        <v>533</v>
      </c>
      <c r="C104" s="1875" t="s">
        <v>370</v>
      </c>
      <c r="D104" s="1876" t="s">
        <v>154</v>
      </c>
      <c r="E104" s="1876" t="s">
        <v>371</v>
      </c>
      <c r="F104" s="1876" t="s">
        <v>355</v>
      </c>
      <c r="G104" s="1876" t="s">
        <v>356</v>
      </c>
      <c r="H104" s="1877">
        <v>335.89443</v>
      </c>
      <c r="I104" s="1877">
        <v>300</v>
      </c>
      <c r="J104" s="1876" t="s">
        <v>357</v>
      </c>
      <c r="K104" s="1878">
        <v>43476</v>
      </c>
      <c r="L104" s="1876" t="s">
        <v>372</v>
      </c>
      <c r="M104" s="1878" t="s">
        <v>373</v>
      </c>
      <c r="N104" s="1876" t="s">
        <v>359</v>
      </c>
      <c r="O104" s="1880">
        <v>46218</v>
      </c>
      <c r="P104" s="1875" t="s">
        <v>360</v>
      </c>
      <c r="Q104" s="1875" t="s">
        <v>531</v>
      </c>
      <c r="R104" s="1875" t="s">
        <v>426</v>
      </c>
      <c r="S104" s="1876" t="s">
        <v>361</v>
      </c>
      <c r="T104" s="1879" t="s">
        <v>427</v>
      </c>
      <c r="U104" s="1876" t="s">
        <v>360</v>
      </c>
      <c r="V104" s="1876" t="s">
        <v>377</v>
      </c>
      <c r="W104" s="1876" t="s">
        <v>360</v>
      </c>
      <c r="X104" s="1876" t="s">
        <v>378</v>
      </c>
      <c r="Y104" s="1876" t="s">
        <v>364</v>
      </c>
      <c r="Z104" s="1876" t="s">
        <v>154</v>
      </c>
      <c r="AA104" s="1876" t="s">
        <v>154</v>
      </c>
      <c r="AB104" s="1876" t="s">
        <v>154</v>
      </c>
      <c r="AC104" s="1876" t="s">
        <v>154</v>
      </c>
      <c r="AD104" s="1876" t="s">
        <v>154</v>
      </c>
      <c r="AE104" s="1876" t="s">
        <v>154</v>
      </c>
      <c r="AF104" s="1876" t="s">
        <v>359</v>
      </c>
      <c r="AG104" s="1875" t="s">
        <v>379</v>
      </c>
      <c r="AH104" s="1876" t="s">
        <v>380</v>
      </c>
      <c r="AI104" s="1876" t="s">
        <v>240</v>
      </c>
      <c r="AJ104" s="1876" t="s">
        <v>367</v>
      </c>
      <c r="AK104" s="1875" t="s">
        <v>381</v>
      </c>
      <c r="AL104" s="1876" t="s">
        <v>360</v>
      </c>
      <c r="AM104" s="1875" t="s">
        <v>154</v>
      </c>
    </row>
    <row r="105" spans="1:39" ht="52.8">
      <c r="A105" s="1875" t="s">
        <v>351</v>
      </c>
      <c r="B105" s="1875" t="s">
        <v>534</v>
      </c>
      <c r="C105" s="1875" t="s">
        <v>370</v>
      </c>
      <c r="D105" s="1876" t="s">
        <v>154</v>
      </c>
      <c r="E105" s="1876" t="s">
        <v>371</v>
      </c>
      <c r="F105" s="1876" t="s">
        <v>355</v>
      </c>
      <c r="G105" s="1876" t="s">
        <v>356</v>
      </c>
      <c r="H105" s="1877">
        <v>11756.305050000001</v>
      </c>
      <c r="I105" s="1877">
        <v>10500</v>
      </c>
      <c r="J105" s="1876" t="s">
        <v>357</v>
      </c>
      <c r="K105" s="1878">
        <v>43476</v>
      </c>
      <c r="L105" s="1876" t="s">
        <v>372</v>
      </c>
      <c r="M105" s="1878" t="s">
        <v>373</v>
      </c>
      <c r="N105" s="1876" t="s">
        <v>359</v>
      </c>
      <c r="O105" s="1880">
        <v>46218</v>
      </c>
      <c r="P105" s="1875" t="s">
        <v>360</v>
      </c>
      <c r="Q105" s="1875" t="s">
        <v>447</v>
      </c>
      <c r="R105" s="1875" t="s">
        <v>426</v>
      </c>
      <c r="S105" s="1876" t="s">
        <v>361</v>
      </c>
      <c r="T105" s="1879" t="s">
        <v>427</v>
      </c>
      <c r="U105" s="1876" t="s">
        <v>360</v>
      </c>
      <c r="V105" s="1876" t="s">
        <v>377</v>
      </c>
      <c r="W105" s="1876" t="s">
        <v>360</v>
      </c>
      <c r="X105" s="1876" t="s">
        <v>378</v>
      </c>
      <c r="Y105" s="1876" t="s">
        <v>364</v>
      </c>
      <c r="Z105" s="1876" t="s">
        <v>154</v>
      </c>
      <c r="AA105" s="1876" t="s">
        <v>154</v>
      </c>
      <c r="AB105" s="1876" t="s">
        <v>154</v>
      </c>
      <c r="AC105" s="1876" t="s">
        <v>154</v>
      </c>
      <c r="AD105" s="1876" t="s">
        <v>154</v>
      </c>
      <c r="AE105" s="1876" t="s">
        <v>154</v>
      </c>
      <c r="AF105" s="1876" t="s">
        <v>359</v>
      </c>
      <c r="AG105" s="1875" t="s">
        <v>379</v>
      </c>
      <c r="AH105" s="1876" t="s">
        <v>380</v>
      </c>
      <c r="AI105" s="1876" t="s">
        <v>240</v>
      </c>
      <c r="AJ105" s="1876" t="s">
        <v>367</v>
      </c>
      <c r="AK105" s="1875" t="s">
        <v>381</v>
      </c>
      <c r="AL105" s="1876" t="s">
        <v>360</v>
      </c>
      <c r="AM105" s="1875" t="s">
        <v>154</v>
      </c>
    </row>
    <row r="106" spans="1:39" ht="52.8">
      <c r="A106" s="1875" t="s">
        <v>351</v>
      </c>
      <c r="B106" s="1875" t="s">
        <v>535</v>
      </c>
      <c r="C106" s="1875" t="s">
        <v>370</v>
      </c>
      <c r="D106" s="1876" t="s">
        <v>154</v>
      </c>
      <c r="E106" s="1876" t="s">
        <v>371</v>
      </c>
      <c r="F106" s="1876" t="s">
        <v>355</v>
      </c>
      <c r="G106" s="1876" t="s">
        <v>356</v>
      </c>
      <c r="H106" s="1877">
        <v>335.89443</v>
      </c>
      <c r="I106" s="1877">
        <v>300</v>
      </c>
      <c r="J106" s="1876" t="s">
        <v>357</v>
      </c>
      <c r="K106" s="1878">
        <v>43476</v>
      </c>
      <c r="L106" s="1876" t="s">
        <v>372</v>
      </c>
      <c r="M106" s="1878" t="s">
        <v>373</v>
      </c>
      <c r="N106" s="1876" t="s">
        <v>359</v>
      </c>
      <c r="O106" s="1880">
        <v>46218</v>
      </c>
      <c r="P106" s="1875" t="s">
        <v>360</v>
      </c>
      <c r="Q106" s="1875" t="s">
        <v>531</v>
      </c>
      <c r="R106" s="1875" t="s">
        <v>426</v>
      </c>
      <c r="S106" s="1876" t="s">
        <v>361</v>
      </c>
      <c r="T106" s="1879" t="s">
        <v>427</v>
      </c>
      <c r="U106" s="1876" t="s">
        <v>360</v>
      </c>
      <c r="V106" s="1876" t="s">
        <v>377</v>
      </c>
      <c r="W106" s="1876" t="s">
        <v>360</v>
      </c>
      <c r="X106" s="1876" t="s">
        <v>378</v>
      </c>
      <c r="Y106" s="1876" t="s">
        <v>364</v>
      </c>
      <c r="Z106" s="1876" t="s">
        <v>154</v>
      </c>
      <c r="AA106" s="1876" t="s">
        <v>154</v>
      </c>
      <c r="AB106" s="1876" t="s">
        <v>154</v>
      </c>
      <c r="AC106" s="1876" t="s">
        <v>154</v>
      </c>
      <c r="AD106" s="1876" t="s">
        <v>154</v>
      </c>
      <c r="AE106" s="1876" t="s">
        <v>154</v>
      </c>
      <c r="AF106" s="1876" t="s">
        <v>359</v>
      </c>
      <c r="AG106" s="1875" t="s">
        <v>379</v>
      </c>
      <c r="AH106" s="1876" t="s">
        <v>380</v>
      </c>
      <c r="AI106" s="1876" t="s">
        <v>240</v>
      </c>
      <c r="AJ106" s="1876" t="s">
        <v>367</v>
      </c>
      <c r="AK106" s="1875" t="s">
        <v>381</v>
      </c>
      <c r="AL106" s="1876" t="s">
        <v>360</v>
      </c>
      <c r="AM106" s="1875" t="s">
        <v>154</v>
      </c>
    </row>
    <row r="107" spans="1:39" ht="52.8">
      <c r="A107" s="1875" t="s">
        <v>351</v>
      </c>
      <c r="B107" s="1875" t="s">
        <v>536</v>
      </c>
      <c r="C107" s="1875" t="s">
        <v>370</v>
      </c>
      <c r="D107" s="1876" t="s">
        <v>154</v>
      </c>
      <c r="E107" s="1876" t="s">
        <v>371</v>
      </c>
      <c r="F107" s="1876" t="s">
        <v>355</v>
      </c>
      <c r="G107" s="1876" t="s">
        <v>356</v>
      </c>
      <c r="H107" s="1877">
        <v>25772.280139999999</v>
      </c>
      <c r="I107" s="1877">
        <v>25000</v>
      </c>
      <c r="J107" s="1876" t="s">
        <v>357</v>
      </c>
      <c r="K107" s="1878">
        <v>43476</v>
      </c>
      <c r="L107" s="1876" t="s">
        <v>372</v>
      </c>
      <c r="M107" s="1878" t="s">
        <v>373</v>
      </c>
      <c r="N107" s="1876" t="s">
        <v>359</v>
      </c>
      <c r="O107" s="1880">
        <v>46402</v>
      </c>
      <c r="P107" s="1875" t="s">
        <v>360</v>
      </c>
      <c r="Q107" s="1875" t="s">
        <v>537</v>
      </c>
      <c r="R107" s="1875" t="s">
        <v>375</v>
      </c>
      <c r="S107" s="1876" t="s">
        <v>361</v>
      </c>
      <c r="T107" s="1879" t="s">
        <v>538</v>
      </c>
      <c r="U107" s="1876" t="s">
        <v>360</v>
      </c>
      <c r="V107" s="1876" t="s">
        <v>377</v>
      </c>
      <c r="W107" s="1876" t="s">
        <v>360</v>
      </c>
      <c r="X107" s="1876" t="s">
        <v>378</v>
      </c>
      <c r="Y107" s="1876" t="s">
        <v>364</v>
      </c>
      <c r="Z107" s="1876" t="s">
        <v>154</v>
      </c>
      <c r="AA107" s="1876" t="s">
        <v>154</v>
      </c>
      <c r="AB107" s="1876" t="s">
        <v>154</v>
      </c>
      <c r="AC107" s="1876" t="s">
        <v>154</v>
      </c>
      <c r="AD107" s="1876" t="s">
        <v>154</v>
      </c>
      <c r="AE107" s="1876" t="s">
        <v>154</v>
      </c>
      <c r="AF107" s="1876" t="s">
        <v>359</v>
      </c>
      <c r="AG107" s="1875" t="s">
        <v>379</v>
      </c>
      <c r="AH107" s="1876" t="s">
        <v>380</v>
      </c>
      <c r="AI107" s="1876" t="s">
        <v>240</v>
      </c>
      <c r="AJ107" s="1876" t="s">
        <v>367</v>
      </c>
      <c r="AK107" s="1875" t="s">
        <v>381</v>
      </c>
      <c r="AL107" s="1876" t="s">
        <v>360</v>
      </c>
      <c r="AM107" s="1875" t="s">
        <v>154</v>
      </c>
    </row>
    <row r="108" spans="1:39" ht="52.8">
      <c r="A108" s="1875" t="s">
        <v>351</v>
      </c>
      <c r="B108" s="1875" t="s">
        <v>539</v>
      </c>
      <c r="C108" s="1875" t="s">
        <v>370</v>
      </c>
      <c r="D108" s="1876" t="s">
        <v>154</v>
      </c>
      <c r="E108" s="1876" t="s">
        <v>371</v>
      </c>
      <c r="F108" s="1876" t="s">
        <v>355</v>
      </c>
      <c r="G108" s="1876" t="s">
        <v>356</v>
      </c>
      <c r="H108" s="1877">
        <v>12370.69447</v>
      </c>
      <c r="I108" s="1877">
        <v>12000</v>
      </c>
      <c r="J108" s="1876" t="s">
        <v>357</v>
      </c>
      <c r="K108" s="1878">
        <v>43476</v>
      </c>
      <c r="L108" s="1876" t="s">
        <v>372</v>
      </c>
      <c r="M108" s="1878" t="s">
        <v>373</v>
      </c>
      <c r="N108" s="1876" t="s">
        <v>359</v>
      </c>
      <c r="O108" s="1880">
        <v>46402</v>
      </c>
      <c r="P108" s="1875" t="s">
        <v>360</v>
      </c>
      <c r="Q108" s="1875" t="s">
        <v>438</v>
      </c>
      <c r="R108" s="1875" t="s">
        <v>375</v>
      </c>
      <c r="S108" s="1876" t="s">
        <v>361</v>
      </c>
      <c r="T108" s="1879" t="s">
        <v>538</v>
      </c>
      <c r="U108" s="1876" t="s">
        <v>360</v>
      </c>
      <c r="V108" s="1876" t="s">
        <v>377</v>
      </c>
      <c r="W108" s="1876" t="s">
        <v>360</v>
      </c>
      <c r="X108" s="1876" t="s">
        <v>378</v>
      </c>
      <c r="Y108" s="1876" t="s">
        <v>364</v>
      </c>
      <c r="Z108" s="1876" t="s">
        <v>154</v>
      </c>
      <c r="AA108" s="1876" t="s">
        <v>154</v>
      </c>
      <c r="AB108" s="1876" t="s">
        <v>154</v>
      </c>
      <c r="AC108" s="1876" t="s">
        <v>154</v>
      </c>
      <c r="AD108" s="1876" t="s">
        <v>154</v>
      </c>
      <c r="AE108" s="1876" t="s">
        <v>154</v>
      </c>
      <c r="AF108" s="1876" t="s">
        <v>359</v>
      </c>
      <c r="AG108" s="1875" t="s">
        <v>379</v>
      </c>
      <c r="AH108" s="1876" t="s">
        <v>380</v>
      </c>
      <c r="AI108" s="1876" t="s">
        <v>240</v>
      </c>
      <c r="AJ108" s="1876" t="s">
        <v>367</v>
      </c>
      <c r="AK108" s="1875" t="s">
        <v>381</v>
      </c>
      <c r="AL108" s="1876" t="s">
        <v>360</v>
      </c>
      <c r="AM108" s="1875" t="s">
        <v>154</v>
      </c>
    </row>
    <row r="109" spans="1:39" ht="52.8">
      <c r="A109" s="1875" t="s">
        <v>351</v>
      </c>
      <c r="B109" s="1875" t="s">
        <v>540</v>
      </c>
      <c r="C109" s="1875" t="s">
        <v>370</v>
      </c>
      <c r="D109" s="1876" t="s">
        <v>154</v>
      </c>
      <c r="E109" s="1876" t="s">
        <v>371</v>
      </c>
      <c r="F109" s="1876" t="s">
        <v>355</v>
      </c>
      <c r="G109" s="1876" t="s">
        <v>356</v>
      </c>
      <c r="H109" s="1877">
        <v>12370.69447</v>
      </c>
      <c r="I109" s="1877">
        <v>12000</v>
      </c>
      <c r="J109" s="1876" t="s">
        <v>357</v>
      </c>
      <c r="K109" s="1878">
        <v>43476</v>
      </c>
      <c r="L109" s="1876" t="s">
        <v>372</v>
      </c>
      <c r="M109" s="1878" t="s">
        <v>373</v>
      </c>
      <c r="N109" s="1876" t="s">
        <v>359</v>
      </c>
      <c r="O109" s="1880">
        <v>46402</v>
      </c>
      <c r="P109" s="1875" t="s">
        <v>360</v>
      </c>
      <c r="Q109" s="1875" t="s">
        <v>438</v>
      </c>
      <c r="R109" s="1875" t="s">
        <v>375</v>
      </c>
      <c r="S109" s="1876" t="s">
        <v>361</v>
      </c>
      <c r="T109" s="1879" t="s">
        <v>538</v>
      </c>
      <c r="U109" s="1876" t="s">
        <v>360</v>
      </c>
      <c r="V109" s="1876" t="s">
        <v>377</v>
      </c>
      <c r="W109" s="1876" t="s">
        <v>360</v>
      </c>
      <c r="X109" s="1876" t="s">
        <v>378</v>
      </c>
      <c r="Y109" s="1876" t="s">
        <v>364</v>
      </c>
      <c r="Z109" s="1876" t="s">
        <v>154</v>
      </c>
      <c r="AA109" s="1876" t="s">
        <v>154</v>
      </c>
      <c r="AB109" s="1876" t="s">
        <v>154</v>
      </c>
      <c r="AC109" s="1876" t="s">
        <v>154</v>
      </c>
      <c r="AD109" s="1876" t="s">
        <v>154</v>
      </c>
      <c r="AE109" s="1876" t="s">
        <v>154</v>
      </c>
      <c r="AF109" s="1876" t="s">
        <v>359</v>
      </c>
      <c r="AG109" s="1875" t="s">
        <v>379</v>
      </c>
      <c r="AH109" s="1876" t="s">
        <v>380</v>
      </c>
      <c r="AI109" s="1876" t="s">
        <v>240</v>
      </c>
      <c r="AJ109" s="1876" t="s">
        <v>367</v>
      </c>
      <c r="AK109" s="1875" t="s">
        <v>381</v>
      </c>
      <c r="AL109" s="1876" t="s">
        <v>360</v>
      </c>
      <c r="AM109" s="1875" t="s">
        <v>154</v>
      </c>
    </row>
    <row r="110" spans="1:39" ht="52.8">
      <c r="A110" s="1875" t="s">
        <v>351</v>
      </c>
      <c r="B110" s="1875" t="s">
        <v>541</v>
      </c>
      <c r="C110" s="1875" t="s">
        <v>370</v>
      </c>
      <c r="D110" s="1876" t="s">
        <v>154</v>
      </c>
      <c r="E110" s="1876" t="s">
        <v>371</v>
      </c>
      <c r="F110" s="1876" t="s">
        <v>355</v>
      </c>
      <c r="G110" s="1876" t="s">
        <v>356</v>
      </c>
      <c r="H110" s="1877">
        <v>1030.89121</v>
      </c>
      <c r="I110" s="1877">
        <v>1000</v>
      </c>
      <c r="J110" s="1876" t="s">
        <v>357</v>
      </c>
      <c r="K110" s="1878">
        <v>43476</v>
      </c>
      <c r="L110" s="1876" t="s">
        <v>372</v>
      </c>
      <c r="M110" s="1878" t="s">
        <v>373</v>
      </c>
      <c r="N110" s="1876" t="s">
        <v>359</v>
      </c>
      <c r="O110" s="1880">
        <v>46402</v>
      </c>
      <c r="P110" s="1875" t="s">
        <v>360</v>
      </c>
      <c r="Q110" s="1875" t="s">
        <v>422</v>
      </c>
      <c r="R110" s="1875" t="s">
        <v>375</v>
      </c>
      <c r="S110" s="1876" t="s">
        <v>361</v>
      </c>
      <c r="T110" s="1879" t="s">
        <v>538</v>
      </c>
      <c r="U110" s="1876" t="s">
        <v>360</v>
      </c>
      <c r="V110" s="1876" t="s">
        <v>377</v>
      </c>
      <c r="W110" s="1876" t="s">
        <v>360</v>
      </c>
      <c r="X110" s="1876" t="s">
        <v>378</v>
      </c>
      <c r="Y110" s="1876" t="s">
        <v>364</v>
      </c>
      <c r="Z110" s="1876" t="s">
        <v>154</v>
      </c>
      <c r="AA110" s="1876" t="s">
        <v>154</v>
      </c>
      <c r="AB110" s="1876" t="s">
        <v>154</v>
      </c>
      <c r="AC110" s="1876" t="s">
        <v>154</v>
      </c>
      <c r="AD110" s="1876" t="s">
        <v>154</v>
      </c>
      <c r="AE110" s="1876" t="s">
        <v>154</v>
      </c>
      <c r="AF110" s="1876" t="s">
        <v>359</v>
      </c>
      <c r="AG110" s="1875" t="s">
        <v>379</v>
      </c>
      <c r="AH110" s="1876" t="s">
        <v>380</v>
      </c>
      <c r="AI110" s="1876" t="s">
        <v>240</v>
      </c>
      <c r="AJ110" s="1876" t="s">
        <v>367</v>
      </c>
      <c r="AK110" s="1875" t="s">
        <v>381</v>
      </c>
      <c r="AL110" s="1876" t="s">
        <v>360</v>
      </c>
      <c r="AM110" s="1875" t="s">
        <v>154</v>
      </c>
    </row>
    <row r="111" spans="1:39" ht="52.8">
      <c r="A111" s="1875" t="s">
        <v>351</v>
      </c>
      <c r="B111" s="1875" t="s">
        <v>542</v>
      </c>
      <c r="C111" s="1875" t="s">
        <v>370</v>
      </c>
      <c r="D111" s="1876" t="s">
        <v>154</v>
      </c>
      <c r="E111" s="1876" t="s">
        <v>371</v>
      </c>
      <c r="F111" s="1876" t="s">
        <v>355</v>
      </c>
      <c r="G111" s="1876" t="s">
        <v>356</v>
      </c>
      <c r="H111" s="1877">
        <v>28662.99136</v>
      </c>
      <c r="I111" s="1877">
        <v>25600</v>
      </c>
      <c r="J111" s="1876" t="s">
        <v>357</v>
      </c>
      <c r="K111" s="1878">
        <v>43476</v>
      </c>
      <c r="L111" s="1876" t="s">
        <v>372</v>
      </c>
      <c r="M111" s="1878" t="s">
        <v>373</v>
      </c>
      <c r="N111" s="1876" t="s">
        <v>359</v>
      </c>
      <c r="O111" s="1880">
        <v>46218</v>
      </c>
      <c r="P111" s="1875" t="s">
        <v>360</v>
      </c>
      <c r="Q111" s="1875" t="s">
        <v>543</v>
      </c>
      <c r="R111" s="1875" t="s">
        <v>426</v>
      </c>
      <c r="S111" s="1876" t="s">
        <v>361</v>
      </c>
      <c r="T111" s="1879" t="s">
        <v>427</v>
      </c>
      <c r="U111" s="1876" t="s">
        <v>360</v>
      </c>
      <c r="V111" s="1876" t="s">
        <v>377</v>
      </c>
      <c r="W111" s="1876" t="s">
        <v>360</v>
      </c>
      <c r="X111" s="1876" t="s">
        <v>378</v>
      </c>
      <c r="Y111" s="1876" t="s">
        <v>364</v>
      </c>
      <c r="Z111" s="1876" t="s">
        <v>154</v>
      </c>
      <c r="AA111" s="1876" t="s">
        <v>154</v>
      </c>
      <c r="AB111" s="1876" t="s">
        <v>154</v>
      </c>
      <c r="AC111" s="1876" t="s">
        <v>154</v>
      </c>
      <c r="AD111" s="1876" t="s">
        <v>154</v>
      </c>
      <c r="AE111" s="1876" t="s">
        <v>154</v>
      </c>
      <c r="AF111" s="1876" t="s">
        <v>359</v>
      </c>
      <c r="AG111" s="1875" t="s">
        <v>379</v>
      </c>
      <c r="AH111" s="1876" t="s">
        <v>380</v>
      </c>
      <c r="AI111" s="1876" t="s">
        <v>240</v>
      </c>
      <c r="AJ111" s="1876" t="s">
        <v>367</v>
      </c>
      <c r="AK111" s="1875" t="s">
        <v>381</v>
      </c>
      <c r="AL111" s="1876" t="s">
        <v>360</v>
      </c>
      <c r="AM111" s="1875" t="s">
        <v>154</v>
      </c>
    </row>
    <row r="112" spans="1:39" ht="52.8">
      <c r="A112" s="1875" t="s">
        <v>351</v>
      </c>
      <c r="B112" s="1875" t="s">
        <v>544</v>
      </c>
      <c r="C112" s="1875" t="s">
        <v>370</v>
      </c>
      <c r="D112" s="1876" t="s">
        <v>154</v>
      </c>
      <c r="E112" s="1876" t="s">
        <v>371</v>
      </c>
      <c r="F112" s="1876" t="s">
        <v>355</v>
      </c>
      <c r="G112" s="1876" t="s">
        <v>356</v>
      </c>
      <c r="H112" s="1877">
        <v>17466.51036</v>
      </c>
      <c r="I112" s="1877">
        <v>15600</v>
      </c>
      <c r="J112" s="1876" t="s">
        <v>357</v>
      </c>
      <c r="K112" s="1878">
        <v>43476</v>
      </c>
      <c r="L112" s="1876" t="s">
        <v>372</v>
      </c>
      <c r="M112" s="1878" t="s">
        <v>373</v>
      </c>
      <c r="N112" s="1876" t="s">
        <v>359</v>
      </c>
      <c r="O112" s="1880">
        <v>46218</v>
      </c>
      <c r="P112" s="1875" t="s">
        <v>360</v>
      </c>
      <c r="Q112" s="1875" t="s">
        <v>482</v>
      </c>
      <c r="R112" s="1875" t="s">
        <v>426</v>
      </c>
      <c r="S112" s="1876" t="s">
        <v>361</v>
      </c>
      <c r="T112" s="1879" t="s">
        <v>427</v>
      </c>
      <c r="U112" s="1876" t="s">
        <v>360</v>
      </c>
      <c r="V112" s="1876" t="s">
        <v>377</v>
      </c>
      <c r="W112" s="1876" t="s">
        <v>360</v>
      </c>
      <c r="X112" s="1876" t="s">
        <v>378</v>
      </c>
      <c r="Y112" s="1876" t="s">
        <v>364</v>
      </c>
      <c r="Z112" s="1876" t="s">
        <v>154</v>
      </c>
      <c r="AA112" s="1876" t="s">
        <v>154</v>
      </c>
      <c r="AB112" s="1876" t="s">
        <v>154</v>
      </c>
      <c r="AC112" s="1876" t="s">
        <v>154</v>
      </c>
      <c r="AD112" s="1876" t="s">
        <v>154</v>
      </c>
      <c r="AE112" s="1876" t="s">
        <v>154</v>
      </c>
      <c r="AF112" s="1876" t="s">
        <v>359</v>
      </c>
      <c r="AG112" s="1875" t="s">
        <v>379</v>
      </c>
      <c r="AH112" s="1876" t="s">
        <v>380</v>
      </c>
      <c r="AI112" s="1876" t="s">
        <v>240</v>
      </c>
      <c r="AJ112" s="1876" t="s">
        <v>367</v>
      </c>
      <c r="AK112" s="1875" t="s">
        <v>381</v>
      </c>
      <c r="AL112" s="1876" t="s">
        <v>360</v>
      </c>
      <c r="AM112" s="1875" t="s">
        <v>154</v>
      </c>
    </row>
    <row r="113" spans="1:39" ht="52.8">
      <c r="A113" s="1875" t="s">
        <v>351</v>
      </c>
      <c r="B113" s="1875" t="s">
        <v>545</v>
      </c>
      <c r="C113" s="1875" t="s">
        <v>370</v>
      </c>
      <c r="D113" s="1876" t="s">
        <v>154</v>
      </c>
      <c r="E113" s="1876" t="s">
        <v>371</v>
      </c>
      <c r="F113" s="1876" t="s">
        <v>355</v>
      </c>
      <c r="G113" s="1876" t="s">
        <v>356</v>
      </c>
      <c r="H113" s="1877">
        <v>4478.5924000000005</v>
      </c>
      <c r="I113" s="1877">
        <v>4000</v>
      </c>
      <c r="J113" s="1876" t="s">
        <v>357</v>
      </c>
      <c r="K113" s="1878">
        <v>43476</v>
      </c>
      <c r="L113" s="1876" t="s">
        <v>372</v>
      </c>
      <c r="M113" s="1878" t="s">
        <v>373</v>
      </c>
      <c r="N113" s="1876" t="s">
        <v>359</v>
      </c>
      <c r="O113" s="1880">
        <v>46218</v>
      </c>
      <c r="P113" s="1875" t="s">
        <v>360</v>
      </c>
      <c r="Q113" s="1875" t="s">
        <v>451</v>
      </c>
      <c r="R113" s="1875" t="s">
        <v>426</v>
      </c>
      <c r="S113" s="1876" t="s">
        <v>361</v>
      </c>
      <c r="T113" s="1879" t="s">
        <v>427</v>
      </c>
      <c r="U113" s="1876" t="s">
        <v>360</v>
      </c>
      <c r="V113" s="1876" t="s">
        <v>377</v>
      </c>
      <c r="W113" s="1876" t="s">
        <v>360</v>
      </c>
      <c r="X113" s="1876" t="s">
        <v>378</v>
      </c>
      <c r="Y113" s="1876" t="s">
        <v>364</v>
      </c>
      <c r="Z113" s="1876" t="s">
        <v>154</v>
      </c>
      <c r="AA113" s="1876" t="s">
        <v>154</v>
      </c>
      <c r="AB113" s="1876" t="s">
        <v>154</v>
      </c>
      <c r="AC113" s="1876" t="s">
        <v>154</v>
      </c>
      <c r="AD113" s="1876" t="s">
        <v>154</v>
      </c>
      <c r="AE113" s="1876" t="s">
        <v>154</v>
      </c>
      <c r="AF113" s="1876" t="s">
        <v>359</v>
      </c>
      <c r="AG113" s="1875" t="s">
        <v>379</v>
      </c>
      <c r="AH113" s="1876" t="s">
        <v>380</v>
      </c>
      <c r="AI113" s="1876" t="s">
        <v>240</v>
      </c>
      <c r="AJ113" s="1876" t="s">
        <v>367</v>
      </c>
      <c r="AK113" s="1875" t="s">
        <v>381</v>
      </c>
      <c r="AL113" s="1876" t="s">
        <v>360</v>
      </c>
      <c r="AM113" s="1875" t="s">
        <v>154</v>
      </c>
    </row>
    <row r="114" spans="1:39" ht="52.8">
      <c r="A114" s="1875" t="s">
        <v>351</v>
      </c>
      <c r="B114" s="1875" t="s">
        <v>546</v>
      </c>
      <c r="C114" s="1875" t="s">
        <v>370</v>
      </c>
      <c r="D114" s="1876" t="s">
        <v>154</v>
      </c>
      <c r="E114" s="1876" t="s">
        <v>371</v>
      </c>
      <c r="F114" s="1876" t="s">
        <v>355</v>
      </c>
      <c r="G114" s="1876" t="s">
        <v>356</v>
      </c>
      <c r="H114" s="1877">
        <v>5374.31088</v>
      </c>
      <c r="I114" s="1877">
        <v>4800</v>
      </c>
      <c r="J114" s="1876" t="s">
        <v>357</v>
      </c>
      <c r="K114" s="1878">
        <v>43476</v>
      </c>
      <c r="L114" s="1876" t="s">
        <v>372</v>
      </c>
      <c r="M114" s="1878" t="s">
        <v>373</v>
      </c>
      <c r="N114" s="1876" t="s">
        <v>359</v>
      </c>
      <c r="O114" s="1880">
        <v>46218</v>
      </c>
      <c r="P114" s="1875" t="s">
        <v>360</v>
      </c>
      <c r="Q114" s="1875" t="s">
        <v>480</v>
      </c>
      <c r="R114" s="1875" t="s">
        <v>426</v>
      </c>
      <c r="S114" s="1876" t="s">
        <v>361</v>
      </c>
      <c r="T114" s="1879" t="s">
        <v>427</v>
      </c>
      <c r="U114" s="1876" t="s">
        <v>360</v>
      </c>
      <c r="V114" s="1876" t="s">
        <v>377</v>
      </c>
      <c r="W114" s="1876" t="s">
        <v>360</v>
      </c>
      <c r="X114" s="1876" t="s">
        <v>378</v>
      </c>
      <c r="Y114" s="1876" t="s">
        <v>364</v>
      </c>
      <c r="Z114" s="1876" t="s">
        <v>154</v>
      </c>
      <c r="AA114" s="1876" t="s">
        <v>154</v>
      </c>
      <c r="AB114" s="1876" t="s">
        <v>154</v>
      </c>
      <c r="AC114" s="1876" t="s">
        <v>154</v>
      </c>
      <c r="AD114" s="1876" t="s">
        <v>154</v>
      </c>
      <c r="AE114" s="1876" t="s">
        <v>154</v>
      </c>
      <c r="AF114" s="1876" t="s">
        <v>359</v>
      </c>
      <c r="AG114" s="1875" t="s">
        <v>379</v>
      </c>
      <c r="AH114" s="1876" t="s">
        <v>380</v>
      </c>
      <c r="AI114" s="1876" t="s">
        <v>240</v>
      </c>
      <c r="AJ114" s="1876" t="s">
        <v>367</v>
      </c>
      <c r="AK114" s="1875" t="s">
        <v>381</v>
      </c>
      <c r="AL114" s="1876" t="s">
        <v>360</v>
      </c>
      <c r="AM114" s="1875" t="s">
        <v>154</v>
      </c>
    </row>
    <row r="115" spans="1:39" ht="52.8">
      <c r="A115" s="1875" t="s">
        <v>351</v>
      </c>
      <c r="B115" s="1875" t="s">
        <v>547</v>
      </c>
      <c r="C115" s="1875" t="s">
        <v>370</v>
      </c>
      <c r="D115" s="1876" t="s">
        <v>154</v>
      </c>
      <c r="E115" s="1876" t="s">
        <v>371</v>
      </c>
      <c r="F115" s="1876" t="s">
        <v>355</v>
      </c>
      <c r="G115" s="1876" t="s">
        <v>356</v>
      </c>
      <c r="H115" s="1877">
        <v>11545.921259999999</v>
      </c>
      <c r="I115" s="1877">
        <v>11200</v>
      </c>
      <c r="J115" s="1876" t="s">
        <v>357</v>
      </c>
      <c r="K115" s="1878">
        <v>43479</v>
      </c>
      <c r="L115" s="1876" t="s">
        <v>372</v>
      </c>
      <c r="M115" s="1878" t="s">
        <v>373</v>
      </c>
      <c r="N115" s="1876" t="s">
        <v>359</v>
      </c>
      <c r="O115" s="1880">
        <v>46402</v>
      </c>
      <c r="P115" s="1875" t="s">
        <v>360</v>
      </c>
      <c r="Q115" s="1875" t="s">
        <v>548</v>
      </c>
      <c r="R115" s="1875" t="s">
        <v>375</v>
      </c>
      <c r="S115" s="1876" t="s">
        <v>361</v>
      </c>
      <c r="T115" s="1879" t="s">
        <v>549</v>
      </c>
      <c r="U115" s="1876" t="s">
        <v>360</v>
      </c>
      <c r="V115" s="1876" t="s">
        <v>377</v>
      </c>
      <c r="W115" s="1876" t="s">
        <v>360</v>
      </c>
      <c r="X115" s="1876" t="s">
        <v>378</v>
      </c>
      <c r="Y115" s="1876" t="s">
        <v>364</v>
      </c>
      <c r="Z115" s="1876" t="s">
        <v>154</v>
      </c>
      <c r="AA115" s="1876" t="s">
        <v>154</v>
      </c>
      <c r="AB115" s="1876" t="s">
        <v>154</v>
      </c>
      <c r="AC115" s="1876" t="s">
        <v>154</v>
      </c>
      <c r="AD115" s="1876" t="s">
        <v>154</v>
      </c>
      <c r="AE115" s="1876" t="s">
        <v>154</v>
      </c>
      <c r="AF115" s="1876" t="s">
        <v>359</v>
      </c>
      <c r="AG115" s="1875" t="s">
        <v>379</v>
      </c>
      <c r="AH115" s="1876" t="s">
        <v>380</v>
      </c>
      <c r="AI115" s="1876" t="s">
        <v>240</v>
      </c>
      <c r="AJ115" s="1876" t="s">
        <v>367</v>
      </c>
      <c r="AK115" s="1875" t="s">
        <v>381</v>
      </c>
      <c r="AL115" s="1876" t="s">
        <v>360</v>
      </c>
      <c r="AM115" s="1875" t="s">
        <v>154</v>
      </c>
    </row>
    <row r="116" spans="1:39" ht="52.8">
      <c r="A116" s="1875" t="s">
        <v>351</v>
      </c>
      <c r="B116" s="1875" t="s">
        <v>550</v>
      </c>
      <c r="C116" s="1875" t="s">
        <v>370</v>
      </c>
      <c r="D116" s="1876" t="s">
        <v>154</v>
      </c>
      <c r="E116" s="1876" t="s">
        <v>371</v>
      </c>
      <c r="F116" s="1876" t="s">
        <v>355</v>
      </c>
      <c r="G116" s="1876" t="s">
        <v>356</v>
      </c>
      <c r="H116" s="1877">
        <v>824.70866000000001</v>
      </c>
      <c r="I116" s="1877">
        <v>800</v>
      </c>
      <c r="J116" s="1876" t="s">
        <v>357</v>
      </c>
      <c r="K116" s="1878">
        <v>43479</v>
      </c>
      <c r="L116" s="1876" t="s">
        <v>372</v>
      </c>
      <c r="M116" s="1878" t="s">
        <v>373</v>
      </c>
      <c r="N116" s="1876" t="s">
        <v>359</v>
      </c>
      <c r="O116" s="1880">
        <v>46402</v>
      </c>
      <c r="P116" s="1875" t="s">
        <v>360</v>
      </c>
      <c r="Q116" s="1875" t="s">
        <v>458</v>
      </c>
      <c r="R116" s="1875" t="s">
        <v>375</v>
      </c>
      <c r="S116" s="1876" t="s">
        <v>361</v>
      </c>
      <c r="T116" s="1879" t="s">
        <v>549</v>
      </c>
      <c r="U116" s="1876" t="s">
        <v>360</v>
      </c>
      <c r="V116" s="1876" t="s">
        <v>377</v>
      </c>
      <c r="W116" s="1876" t="s">
        <v>360</v>
      </c>
      <c r="X116" s="1876" t="s">
        <v>378</v>
      </c>
      <c r="Y116" s="1876" t="s">
        <v>364</v>
      </c>
      <c r="Z116" s="1876" t="s">
        <v>154</v>
      </c>
      <c r="AA116" s="1876" t="s">
        <v>154</v>
      </c>
      <c r="AB116" s="1876" t="s">
        <v>154</v>
      </c>
      <c r="AC116" s="1876" t="s">
        <v>154</v>
      </c>
      <c r="AD116" s="1876" t="s">
        <v>154</v>
      </c>
      <c r="AE116" s="1876" t="s">
        <v>154</v>
      </c>
      <c r="AF116" s="1876" t="s">
        <v>359</v>
      </c>
      <c r="AG116" s="1875" t="s">
        <v>379</v>
      </c>
      <c r="AH116" s="1876" t="s">
        <v>380</v>
      </c>
      <c r="AI116" s="1876" t="s">
        <v>240</v>
      </c>
      <c r="AJ116" s="1876" t="s">
        <v>367</v>
      </c>
      <c r="AK116" s="1875" t="s">
        <v>381</v>
      </c>
      <c r="AL116" s="1876" t="s">
        <v>360</v>
      </c>
      <c r="AM116" s="1875" t="s">
        <v>154</v>
      </c>
    </row>
    <row r="117" spans="1:39" ht="52.8">
      <c r="A117" s="1875" t="s">
        <v>351</v>
      </c>
      <c r="B117" s="1875" t="s">
        <v>551</v>
      </c>
      <c r="C117" s="1875" t="s">
        <v>370</v>
      </c>
      <c r="D117" s="1876" t="s">
        <v>154</v>
      </c>
      <c r="E117" s="1876" t="s">
        <v>371</v>
      </c>
      <c r="F117" s="1876" t="s">
        <v>355</v>
      </c>
      <c r="G117" s="1876" t="s">
        <v>356</v>
      </c>
      <c r="H117" s="1877">
        <v>1237.0629899999999</v>
      </c>
      <c r="I117" s="1877">
        <v>1200</v>
      </c>
      <c r="J117" s="1876" t="s">
        <v>357</v>
      </c>
      <c r="K117" s="1878">
        <v>43479</v>
      </c>
      <c r="L117" s="1876" t="s">
        <v>372</v>
      </c>
      <c r="M117" s="1878" t="s">
        <v>373</v>
      </c>
      <c r="N117" s="1876" t="s">
        <v>359</v>
      </c>
      <c r="O117" s="1880">
        <v>46402</v>
      </c>
      <c r="P117" s="1875" t="s">
        <v>360</v>
      </c>
      <c r="Q117" s="1875" t="s">
        <v>462</v>
      </c>
      <c r="R117" s="1875" t="s">
        <v>375</v>
      </c>
      <c r="S117" s="1876" t="s">
        <v>361</v>
      </c>
      <c r="T117" s="1879" t="s">
        <v>549</v>
      </c>
      <c r="U117" s="1876" t="s">
        <v>360</v>
      </c>
      <c r="V117" s="1876" t="s">
        <v>377</v>
      </c>
      <c r="W117" s="1876" t="s">
        <v>360</v>
      </c>
      <c r="X117" s="1876" t="s">
        <v>378</v>
      </c>
      <c r="Y117" s="1876" t="s">
        <v>364</v>
      </c>
      <c r="Z117" s="1876" t="s">
        <v>154</v>
      </c>
      <c r="AA117" s="1876" t="s">
        <v>154</v>
      </c>
      <c r="AB117" s="1876" t="s">
        <v>154</v>
      </c>
      <c r="AC117" s="1876" t="s">
        <v>154</v>
      </c>
      <c r="AD117" s="1876" t="s">
        <v>154</v>
      </c>
      <c r="AE117" s="1876" t="s">
        <v>154</v>
      </c>
      <c r="AF117" s="1876" t="s">
        <v>359</v>
      </c>
      <c r="AG117" s="1875" t="s">
        <v>379</v>
      </c>
      <c r="AH117" s="1876" t="s">
        <v>380</v>
      </c>
      <c r="AI117" s="1876" t="s">
        <v>240</v>
      </c>
      <c r="AJ117" s="1876" t="s">
        <v>367</v>
      </c>
      <c r="AK117" s="1875" t="s">
        <v>381</v>
      </c>
      <c r="AL117" s="1876" t="s">
        <v>360</v>
      </c>
      <c r="AM117" s="1875" t="s">
        <v>154</v>
      </c>
    </row>
    <row r="118" spans="1:39" ht="52.8">
      <c r="A118" s="1875" t="s">
        <v>351</v>
      </c>
      <c r="B118" s="1875" t="s">
        <v>552</v>
      </c>
      <c r="C118" s="1875" t="s">
        <v>370</v>
      </c>
      <c r="D118" s="1876" t="s">
        <v>154</v>
      </c>
      <c r="E118" s="1876" t="s">
        <v>371</v>
      </c>
      <c r="F118" s="1876" t="s">
        <v>355</v>
      </c>
      <c r="G118" s="1876" t="s">
        <v>356</v>
      </c>
      <c r="H118" s="1877">
        <v>10076.832899999999</v>
      </c>
      <c r="I118" s="1877">
        <v>9000</v>
      </c>
      <c r="J118" s="1876" t="s">
        <v>357</v>
      </c>
      <c r="K118" s="1878">
        <v>43479</v>
      </c>
      <c r="L118" s="1876" t="s">
        <v>372</v>
      </c>
      <c r="M118" s="1878" t="s">
        <v>373</v>
      </c>
      <c r="N118" s="1876" t="s">
        <v>359</v>
      </c>
      <c r="O118" s="1880">
        <v>46218</v>
      </c>
      <c r="P118" s="1875" t="s">
        <v>360</v>
      </c>
      <c r="Q118" s="1875" t="s">
        <v>553</v>
      </c>
      <c r="R118" s="1875" t="s">
        <v>375</v>
      </c>
      <c r="S118" s="1876" t="s">
        <v>361</v>
      </c>
      <c r="T118" s="1879" t="s">
        <v>427</v>
      </c>
      <c r="U118" s="1876" t="s">
        <v>360</v>
      </c>
      <c r="V118" s="1876" t="s">
        <v>377</v>
      </c>
      <c r="W118" s="1876" t="s">
        <v>360</v>
      </c>
      <c r="X118" s="1876" t="s">
        <v>378</v>
      </c>
      <c r="Y118" s="1876" t="s">
        <v>364</v>
      </c>
      <c r="Z118" s="1876" t="s">
        <v>154</v>
      </c>
      <c r="AA118" s="1876" t="s">
        <v>154</v>
      </c>
      <c r="AB118" s="1876" t="s">
        <v>154</v>
      </c>
      <c r="AC118" s="1876" t="s">
        <v>154</v>
      </c>
      <c r="AD118" s="1876" t="s">
        <v>154</v>
      </c>
      <c r="AE118" s="1876" t="s">
        <v>154</v>
      </c>
      <c r="AF118" s="1876" t="s">
        <v>359</v>
      </c>
      <c r="AG118" s="1875" t="s">
        <v>379</v>
      </c>
      <c r="AH118" s="1876" t="s">
        <v>380</v>
      </c>
      <c r="AI118" s="1876" t="s">
        <v>240</v>
      </c>
      <c r="AJ118" s="1876" t="s">
        <v>367</v>
      </c>
      <c r="AK118" s="1875" t="s">
        <v>381</v>
      </c>
      <c r="AL118" s="1876" t="s">
        <v>360</v>
      </c>
      <c r="AM118" s="1875" t="s">
        <v>154</v>
      </c>
    </row>
    <row r="119" spans="1:39" ht="52.8">
      <c r="A119" s="1875" t="s">
        <v>351</v>
      </c>
      <c r="B119" s="1875" t="s">
        <v>554</v>
      </c>
      <c r="C119" s="1875" t="s">
        <v>370</v>
      </c>
      <c r="D119" s="1876" t="s">
        <v>154</v>
      </c>
      <c r="E119" s="1876" t="s">
        <v>371</v>
      </c>
      <c r="F119" s="1876" t="s">
        <v>355</v>
      </c>
      <c r="G119" s="1876" t="s">
        <v>356</v>
      </c>
      <c r="H119" s="1877">
        <v>12370.629919999999</v>
      </c>
      <c r="I119" s="1877">
        <v>12000</v>
      </c>
      <c r="J119" s="1876" t="s">
        <v>357</v>
      </c>
      <c r="K119" s="1878">
        <v>43479</v>
      </c>
      <c r="L119" s="1876" t="s">
        <v>372</v>
      </c>
      <c r="M119" s="1878" t="s">
        <v>373</v>
      </c>
      <c r="N119" s="1876" t="s">
        <v>359</v>
      </c>
      <c r="O119" s="1880">
        <v>46402</v>
      </c>
      <c r="P119" s="1875" t="s">
        <v>360</v>
      </c>
      <c r="Q119" s="1875" t="s">
        <v>438</v>
      </c>
      <c r="R119" s="1875" t="s">
        <v>375</v>
      </c>
      <c r="S119" s="1876" t="s">
        <v>361</v>
      </c>
      <c r="T119" s="1879" t="s">
        <v>549</v>
      </c>
      <c r="U119" s="1876" t="s">
        <v>360</v>
      </c>
      <c r="V119" s="1876" t="s">
        <v>377</v>
      </c>
      <c r="W119" s="1876" t="s">
        <v>360</v>
      </c>
      <c r="X119" s="1876" t="s">
        <v>378</v>
      </c>
      <c r="Y119" s="1876" t="s">
        <v>364</v>
      </c>
      <c r="Z119" s="1876" t="s">
        <v>154</v>
      </c>
      <c r="AA119" s="1876" t="s">
        <v>154</v>
      </c>
      <c r="AB119" s="1876" t="s">
        <v>154</v>
      </c>
      <c r="AC119" s="1876" t="s">
        <v>154</v>
      </c>
      <c r="AD119" s="1876" t="s">
        <v>154</v>
      </c>
      <c r="AE119" s="1876" t="s">
        <v>154</v>
      </c>
      <c r="AF119" s="1876" t="s">
        <v>359</v>
      </c>
      <c r="AG119" s="1875" t="s">
        <v>379</v>
      </c>
      <c r="AH119" s="1876" t="s">
        <v>380</v>
      </c>
      <c r="AI119" s="1876" t="s">
        <v>240</v>
      </c>
      <c r="AJ119" s="1876" t="s">
        <v>367</v>
      </c>
      <c r="AK119" s="1875" t="s">
        <v>381</v>
      </c>
      <c r="AL119" s="1876" t="s">
        <v>360</v>
      </c>
      <c r="AM119" s="1875" t="s">
        <v>154</v>
      </c>
    </row>
    <row r="120" spans="1:39" ht="52.8">
      <c r="A120" s="1875" t="s">
        <v>351</v>
      </c>
      <c r="B120" s="1875" t="s">
        <v>555</v>
      </c>
      <c r="C120" s="1875" t="s">
        <v>370</v>
      </c>
      <c r="D120" s="1876" t="s">
        <v>154</v>
      </c>
      <c r="E120" s="1876" t="s">
        <v>371</v>
      </c>
      <c r="F120" s="1876" t="s">
        <v>355</v>
      </c>
      <c r="G120" s="1876" t="s">
        <v>356</v>
      </c>
      <c r="H120" s="1877">
        <v>8247.0866100000003</v>
      </c>
      <c r="I120" s="1877">
        <v>8000</v>
      </c>
      <c r="J120" s="1876" t="s">
        <v>357</v>
      </c>
      <c r="K120" s="1878">
        <v>43479</v>
      </c>
      <c r="L120" s="1876" t="s">
        <v>372</v>
      </c>
      <c r="M120" s="1878" t="s">
        <v>373</v>
      </c>
      <c r="N120" s="1876" t="s">
        <v>359</v>
      </c>
      <c r="O120" s="1880">
        <v>46402</v>
      </c>
      <c r="P120" s="1875" t="s">
        <v>360</v>
      </c>
      <c r="Q120" s="1875" t="s">
        <v>505</v>
      </c>
      <c r="R120" s="1875" t="s">
        <v>375</v>
      </c>
      <c r="S120" s="1876" t="s">
        <v>361</v>
      </c>
      <c r="T120" s="1879" t="s">
        <v>549</v>
      </c>
      <c r="U120" s="1876" t="s">
        <v>360</v>
      </c>
      <c r="V120" s="1876" t="s">
        <v>377</v>
      </c>
      <c r="W120" s="1876" t="s">
        <v>360</v>
      </c>
      <c r="X120" s="1876" t="s">
        <v>378</v>
      </c>
      <c r="Y120" s="1876" t="s">
        <v>364</v>
      </c>
      <c r="Z120" s="1876" t="s">
        <v>154</v>
      </c>
      <c r="AA120" s="1876" t="s">
        <v>154</v>
      </c>
      <c r="AB120" s="1876" t="s">
        <v>154</v>
      </c>
      <c r="AC120" s="1876" t="s">
        <v>154</v>
      </c>
      <c r="AD120" s="1876" t="s">
        <v>154</v>
      </c>
      <c r="AE120" s="1876" t="s">
        <v>154</v>
      </c>
      <c r="AF120" s="1876" t="s">
        <v>359</v>
      </c>
      <c r="AG120" s="1875" t="s">
        <v>379</v>
      </c>
      <c r="AH120" s="1876" t="s">
        <v>380</v>
      </c>
      <c r="AI120" s="1876" t="s">
        <v>240</v>
      </c>
      <c r="AJ120" s="1876" t="s">
        <v>367</v>
      </c>
      <c r="AK120" s="1875" t="s">
        <v>381</v>
      </c>
      <c r="AL120" s="1876" t="s">
        <v>360</v>
      </c>
      <c r="AM120" s="1875" t="s">
        <v>154</v>
      </c>
    </row>
    <row r="121" spans="1:39" ht="52.8">
      <c r="A121" s="1875" t="s">
        <v>351</v>
      </c>
      <c r="B121" s="1875" t="s">
        <v>556</v>
      </c>
      <c r="C121" s="1875" t="s">
        <v>370</v>
      </c>
      <c r="D121" s="1876" t="s">
        <v>154</v>
      </c>
      <c r="E121" s="1876" t="s">
        <v>371</v>
      </c>
      <c r="F121" s="1876" t="s">
        <v>355</v>
      </c>
      <c r="G121" s="1876" t="s">
        <v>356</v>
      </c>
      <c r="H121" s="1877">
        <v>412.35433</v>
      </c>
      <c r="I121" s="1877">
        <v>400</v>
      </c>
      <c r="J121" s="1876" t="s">
        <v>357</v>
      </c>
      <c r="K121" s="1878">
        <v>43479</v>
      </c>
      <c r="L121" s="1876" t="s">
        <v>372</v>
      </c>
      <c r="M121" s="1878" t="s">
        <v>373</v>
      </c>
      <c r="N121" s="1876" t="s">
        <v>359</v>
      </c>
      <c r="O121" s="1880">
        <v>46402</v>
      </c>
      <c r="P121" s="1875" t="s">
        <v>360</v>
      </c>
      <c r="Q121" s="1875" t="s">
        <v>460</v>
      </c>
      <c r="R121" s="1875" t="s">
        <v>375</v>
      </c>
      <c r="S121" s="1876" t="s">
        <v>361</v>
      </c>
      <c r="T121" s="1879" t="s">
        <v>549</v>
      </c>
      <c r="U121" s="1876" t="s">
        <v>360</v>
      </c>
      <c r="V121" s="1876" t="s">
        <v>377</v>
      </c>
      <c r="W121" s="1876" t="s">
        <v>360</v>
      </c>
      <c r="X121" s="1876" t="s">
        <v>378</v>
      </c>
      <c r="Y121" s="1876" t="s">
        <v>364</v>
      </c>
      <c r="Z121" s="1876" t="s">
        <v>154</v>
      </c>
      <c r="AA121" s="1876" t="s">
        <v>154</v>
      </c>
      <c r="AB121" s="1876" t="s">
        <v>154</v>
      </c>
      <c r="AC121" s="1876" t="s">
        <v>154</v>
      </c>
      <c r="AD121" s="1876" t="s">
        <v>154</v>
      </c>
      <c r="AE121" s="1876" t="s">
        <v>154</v>
      </c>
      <c r="AF121" s="1876" t="s">
        <v>359</v>
      </c>
      <c r="AG121" s="1875" t="s">
        <v>379</v>
      </c>
      <c r="AH121" s="1876" t="s">
        <v>380</v>
      </c>
      <c r="AI121" s="1876" t="s">
        <v>240</v>
      </c>
      <c r="AJ121" s="1876" t="s">
        <v>367</v>
      </c>
      <c r="AK121" s="1875" t="s">
        <v>381</v>
      </c>
      <c r="AL121" s="1876" t="s">
        <v>360</v>
      </c>
      <c r="AM121" s="1875" t="s">
        <v>154</v>
      </c>
    </row>
    <row r="122" spans="1:39" ht="52.8">
      <c r="A122" s="1875" t="s">
        <v>351</v>
      </c>
      <c r="B122" s="1875" t="s">
        <v>557</v>
      </c>
      <c r="C122" s="1875" t="s">
        <v>370</v>
      </c>
      <c r="D122" s="1876" t="s">
        <v>154</v>
      </c>
      <c r="E122" s="1876" t="s">
        <v>371</v>
      </c>
      <c r="F122" s="1876" t="s">
        <v>355</v>
      </c>
      <c r="G122" s="1876" t="s">
        <v>356</v>
      </c>
      <c r="H122" s="1877">
        <v>1237.0629899999999</v>
      </c>
      <c r="I122" s="1877">
        <v>1200</v>
      </c>
      <c r="J122" s="1876" t="s">
        <v>357</v>
      </c>
      <c r="K122" s="1878">
        <v>43479</v>
      </c>
      <c r="L122" s="1876" t="s">
        <v>372</v>
      </c>
      <c r="M122" s="1878" t="s">
        <v>373</v>
      </c>
      <c r="N122" s="1876" t="s">
        <v>359</v>
      </c>
      <c r="O122" s="1880">
        <v>46402</v>
      </c>
      <c r="P122" s="1875" t="s">
        <v>360</v>
      </c>
      <c r="Q122" s="1875" t="s">
        <v>462</v>
      </c>
      <c r="R122" s="1875" t="s">
        <v>375</v>
      </c>
      <c r="S122" s="1876" t="s">
        <v>361</v>
      </c>
      <c r="T122" s="1879" t="s">
        <v>549</v>
      </c>
      <c r="U122" s="1876" t="s">
        <v>360</v>
      </c>
      <c r="V122" s="1876" t="s">
        <v>377</v>
      </c>
      <c r="W122" s="1876" t="s">
        <v>360</v>
      </c>
      <c r="X122" s="1876" t="s">
        <v>378</v>
      </c>
      <c r="Y122" s="1876" t="s">
        <v>364</v>
      </c>
      <c r="Z122" s="1876" t="s">
        <v>154</v>
      </c>
      <c r="AA122" s="1876" t="s">
        <v>154</v>
      </c>
      <c r="AB122" s="1876" t="s">
        <v>154</v>
      </c>
      <c r="AC122" s="1876" t="s">
        <v>154</v>
      </c>
      <c r="AD122" s="1876" t="s">
        <v>154</v>
      </c>
      <c r="AE122" s="1876" t="s">
        <v>154</v>
      </c>
      <c r="AF122" s="1876" t="s">
        <v>359</v>
      </c>
      <c r="AG122" s="1875" t="s">
        <v>379</v>
      </c>
      <c r="AH122" s="1876" t="s">
        <v>380</v>
      </c>
      <c r="AI122" s="1876" t="s">
        <v>240</v>
      </c>
      <c r="AJ122" s="1876" t="s">
        <v>367</v>
      </c>
      <c r="AK122" s="1875" t="s">
        <v>381</v>
      </c>
      <c r="AL122" s="1876" t="s">
        <v>360</v>
      </c>
      <c r="AM122" s="1875" t="s">
        <v>154</v>
      </c>
    </row>
    <row r="123" spans="1:39" ht="52.8">
      <c r="A123" s="1875" t="s">
        <v>351</v>
      </c>
      <c r="B123" s="1875" t="s">
        <v>558</v>
      </c>
      <c r="C123" s="1875" t="s">
        <v>370</v>
      </c>
      <c r="D123" s="1876" t="s">
        <v>154</v>
      </c>
      <c r="E123" s="1876" t="s">
        <v>371</v>
      </c>
      <c r="F123" s="1876" t="s">
        <v>355</v>
      </c>
      <c r="G123" s="1876" t="s">
        <v>356</v>
      </c>
      <c r="H123" s="1877">
        <v>9896.5039400000005</v>
      </c>
      <c r="I123" s="1877">
        <v>9600</v>
      </c>
      <c r="J123" s="1876" t="s">
        <v>357</v>
      </c>
      <c r="K123" s="1878">
        <v>43479</v>
      </c>
      <c r="L123" s="1876" t="s">
        <v>372</v>
      </c>
      <c r="M123" s="1878" t="s">
        <v>373</v>
      </c>
      <c r="N123" s="1876" t="s">
        <v>359</v>
      </c>
      <c r="O123" s="1880">
        <v>46402</v>
      </c>
      <c r="P123" s="1875" t="s">
        <v>360</v>
      </c>
      <c r="Q123" s="1875" t="s">
        <v>559</v>
      </c>
      <c r="R123" s="1875" t="s">
        <v>375</v>
      </c>
      <c r="S123" s="1876" t="s">
        <v>361</v>
      </c>
      <c r="T123" s="1879" t="s">
        <v>549</v>
      </c>
      <c r="U123" s="1876" t="s">
        <v>360</v>
      </c>
      <c r="V123" s="1876" t="s">
        <v>377</v>
      </c>
      <c r="W123" s="1876" t="s">
        <v>360</v>
      </c>
      <c r="X123" s="1876" t="s">
        <v>378</v>
      </c>
      <c r="Y123" s="1876" t="s">
        <v>364</v>
      </c>
      <c r="Z123" s="1876" t="s">
        <v>154</v>
      </c>
      <c r="AA123" s="1876" t="s">
        <v>154</v>
      </c>
      <c r="AB123" s="1876" t="s">
        <v>154</v>
      </c>
      <c r="AC123" s="1876" t="s">
        <v>154</v>
      </c>
      <c r="AD123" s="1876" t="s">
        <v>154</v>
      </c>
      <c r="AE123" s="1876" t="s">
        <v>154</v>
      </c>
      <c r="AF123" s="1876" t="s">
        <v>359</v>
      </c>
      <c r="AG123" s="1875" t="s">
        <v>379</v>
      </c>
      <c r="AH123" s="1876" t="s">
        <v>380</v>
      </c>
      <c r="AI123" s="1876" t="s">
        <v>240</v>
      </c>
      <c r="AJ123" s="1876" t="s">
        <v>367</v>
      </c>
      <c r="AK123" s="1875" t="s">
        <v>381</v>
      </c>
      <c r="AL123" s="1876" t="s">
        <v>360</v>
      </c>
      <c r="AM123" s="1875" t="s">
        <v>154</v>
      </c>
    </row>
    <row r="124" spans="1:39" ht="52.8">
      <c r="A124" s="1875" t="s">
        <v>351</v>
      </c>
      <c r="B124" s="1875" t="s">
        <v>560</v>
      </c>
      <c r="C124" s="1875" t="s">
        <v>370</v>
      </c>
      <c r="D124" s="1876" t="s">
        <v>154</v>
      </c>
      <c r="E124" s="1876" t="s">
        <v>371</v>
      </c>
      <c r="F124" s="1876" t="s">
        <v>355</v>
      </c>
      <c r="G124" s="1876" t="s">
        <v>356</v>
      </c>
      <c r="H124" s="1877">
        <v>3711.1889799999999</v>
      </c>
      <c r="I124" s="1877">
        <v>3600</v>
      </c>
      <c r="J124" s="1876" t="s">
        <v>357</v>
      </c>
      <c r="K124" s="1878">
        <v>43479</v>
      </c>
      <c r="L124" s="1876" t="s">
        <v>372</v>
      </c>
      <c r="M124" s="1878" t="s">
        <v>373</v>
      </c>
      <c r="N124" s="1876" t="s">
        <v>359</v>
      </c>
      <c r="O124" s="1880">
        <v>46402</v>
      </c>
      <c r="P124" s="1875" t="s">
        <v>360</v>
      </c>
      <c r="Q124" s="1875" t="s">
        <v>502</v>
      </c>
      <c r="R124" s="1875" t="s">
        <v>375</v>
      </c>
      <c r="S124" s="1876" t="s">
        <v>361</v>
      </c>
      <c r="T124" s="1879" t="s">
        <v>549</v>
      </c>
      <c r="U124" s="1876" t="s">
        <v>360</v>
      </c>
      <c r="V124" s="1876" t="s">
        <v>377</v>
      </c>
      <c r="W124" s="1876" t="s">
        <v>360</v>
      </c>
      <c r="X124" s="1876" t="s">
        <v>378</v>
      </c>
      <c r="Y124" s="1876" t="s">
        <v>364</v>
      </c>
      <c r="Z124" s="1876" t="s">
        <v>154</v>
      </c>
      <c r="AA124" s="1876" t="s">
        <v>154</v>
      </c>
      <c r="AB124" s="1876" t="s">
        <v>154</v>
      </c>
      <c r="AC124" s="1876" t="s">
        <v>154</v>
      </c>
      <c r="AD124" s="1876" t="s">
        <v>154</v>
      </c>
      <c r="AE124" s="1876" t="s">
        <v>154</v>
      </c>
      <c r="AF124" s="1876" t="s">
        <v>359</v>
      </c>
      <c r="AG124" s="1875" t="s">
        <v>379</v>
      </c>
      <c r="AH124" s="1876" t="s">
        <v>380</v>
      </c>
      <c r="AI124" s="1876" t="s">
        <v>240</v>
      </c>
      <c r="AJ124" s="1876" t="s">
        <v>367</v>
      </c>
      <c r="AK124" s="1875" t="s">
        <v>381</v>
      </c>
      <c r="AL124" s="1876" t="s">
        <v>360</v>
      </c>
      <c r="AM124" s="1875" t="s">
        <v>154</v>
      </c>
    </row>
    <row r="125" spans="1:39" ht="52.8">
      <c r="A125" s="1875" t="s">
        <v>351</v>
      </c>
      <c r="B125" s="1875" t="s">
        <v>561</v>
      </c>
      <c r="C125" s="1875" t="s">
        <v>370</v>
      </c>
      <c r="D125" s="1876" t="s">
        <v>154</v>
      </c>
      <c r="E125" s="1876" t="s">
        <v>371</v>
      </c>
      <c r="F125" s="1876" t="s">
        <v>355</v>
      </c>
      <c r="G125" s="1876" t="s">
        <v>356</v>
      </c>
      <c r="H125" s="1877">
        <v>1237.0629899999999</v>
      </c>
      <c r="I125" s="1877">
        <v>1200</v>
      </c>
      <c r="J125" s="1876" t="s">
        <v>357</v>
      </c>
      <c r="K125" s="1878">
        <v>43479</v>
      </c>
      <c r="L125" s="1876" t="s">
        <v>372</v>
      </c>
      <c r="M125" s="1878" t="s">
        <v>373</v>
      </c>
      <c r="N125" s="1876" t="s">
        <v>359</v>
      </c>
      <c r="O125" s="1880">
        <v>46402</v>
      </c>
      <c r="P125" s="1875" t="s">
        <v>360</v>
      </c>
      <c r="Q125" s="1875" t="s">
        <v>462</v>
      </c>
      <c r="R125" s="1875" t="s">
        <v>375</v>
      </c>
      <c r="S125" s="1876" t="s">
        <v>361</v>
      </c>
      <c r="T125" s="1879" t="s">
        <v>549</v>
      </c>
      <c r="U125" s="1876" t="s">
        <v>360</v>
      </c>
      <c r="V125" s="1876" t="s">
        <v>377</v>
      </c>
      <c r="W125" s="1876" t="s">
        <v>360</v>
      </c>
      <c r="X125" s="1876" t="s">
        <v>378</v>
      </c>
      <c r="Y125" s="1876" t="s">
        <v>364</v>
      </c>
      <c r="Z125" s="1876" t="s">
        <v>154</v>
      </c>
      <c r="AA125" s="1876" t="s">
        <v>154</v>
      </c>
      <c r="AB125" s="1876" t="s">
        <v>154</v>
      </c>
      <c r="AC125" s="1876" t="s">
        <v>154</v>
      </c>
      <c r="AD125" s="1876" t="s">
        <v>154</v>
      </c>
      <c r="AE125" s="1876" t="s">
        <v>154</v>
      </c>
      <c r="AF125" s="1876" t="s">
        <v>359</v>
      </c>
      <c r="AG125" s="1875" t="s">
        <v>379</v>
      </c>
      <c r="AH125" s="1876" t="s">
        <v>380</v>
      </c>
      <c r="AI125" s="1876" t="s">
        <v>240</v>
      </c>
      <c r="AJ125" s="1876" t="s">
        <v>367</v>
      </c>
      <c r="AK125" s="1875" t="s">
        <v>381</v>
      </c>
      <c r="AL125" s="1876" t="s">
        <v>360</v>
      </c>
      <c r="AM125" s="1875" t="s">
        <v>154</v>
      </c>
    </row>
    <row r="126" spans="1:39" ht="52.8">
      <c r="A126" s="1875" t="s">
        <v>351</v>
      </c>
      <c r="B126" s="1875" t="s">
        <v>562</v>
      </c>
      <c r="C126" s="1875" t="s">
        <v>370</v>
      </c>
      <c r="D126" s="1876" t="s">
        <v>154</v>
      </c>
      <c r="E126" s="1876" t="s">
        <v>371</v>
      </c>
      <c r="F126" s="1876" t="s">
        <v>355</v>
      </c>
      <c r="G126" s="1876" t="s">
        <v>356</v>
      </c>
      <c r="H126" s="1877">
        <v>824.70866000000001</v>
      </c>
      <c r="I126" s="1877">
        <v>800</v>
      </c>
      <c r="J126" s="1876" t="s">
        <v>357</v>
      </c>
      <c r="K126" s="1878">
        <v>43479</v>
      </c>
      <c r="L126" s="1876" t="s">
        <v>372</v>
      </c>
      <c r="M126" s="1878" t="s">
        <v>373</v>
      </c>
      <c r="N126" s="1876" t="s">
        <v>359</v>
      </c>
      <c r="O126" s="1880">
        <v>46402</v>
      </c>
      <c r="P126" s="1875" t="s">
        <v>360</v>
      </c>
      <c r="Q126" s="1875" t="s">
        <v>458</v>
      </c>
      <c r="R126" s="1875" t="s">
        <v>375</v>
      </c>
      <c r="S126" s="1876" t="s">
        <v>361</v>
      </c>
      <c r="T126" s="1879" t="s">
        <v>549</v>
      </c>
      <c r="U126" s="1876" t="s">
        <v>360</v>
      </c>
      <c r="V126" s="1876" t="s">
        <v>377</v>
      </c>
      <c r="W126" s="1876" t="s">
        <v>360</v>
      </c>
      <c r="X126" s="1876" t="s">
        <v>378</v>
      </c>
      <c r="Y126" s="1876" t="s">
        <v>364</v>
      </c>
      <c r="Z126" s="1876" t="s">
        <v>154</v>
      </c>
      <c r="AA126" s="1876" t="s">
        <v>154</v>
      </c>
      <c r="AB126" s="1876" t="s">
        <v>154</v>
      </c>
      <c r="AC126" s="1876" t="s">
        <v>154</v>
      </c>
      <c r="AD126" s="1876" t="s">
        <v>154</v>
      </c>
      <c r="AE126" s="1876" t="s">
        <v>154</v>
      </c>
      <c r="AF126" s="1876" t="s">
        <v>359</v>
      </c>
      <c r="AG126" s="1875" t="s">
        <v>379</v>
      </c>
      <c r="AH126" s="1876" t="s">
        <v>380</v>
      </c>
      <c r="AI126" s="1876" t="s">
        <v>240</v>
      </c>
      <c r="AJ126" s="1876" t="s">
        <v>367</v>
      </c>
      <c r="AK126" s="1875" t="s">
        <v>381</v>
      </c>
      <c r="AL126" s="1876" t="s">
        <v>360</v>
      </c>
      <c r="AM126" s="1875" t="s">
        <v>154</v>
      </c>
    </row>
    <row r="127" spans="1:39" ht="52.8">
      <c r="A127" s="1875" t="s">
        <v>351</v>
      </c>
      <c r="B127" s="1875" t="s">
        <v>563</v>
      </c>
      <c r="C127" s="1875" t="s">
        <v>370</v>
      </c>
      <c r="D127" s="1876" t="s">
        <v>154</v>
      </c>
      <c r="E127" s="1876" t="s">
        <v>371</v>
      </c>
      <c r="F127" s="1876" t="s">
        <v>355</v>
      </c>
      <c r="G127" s="1876" t="s">
        <v>356</v>
      </c>
      <c r="H127" s="1877">
        <v>8957.1848000000009</v>
      </c>
      <c r="I127" s="1877">
        <v>8000</v>
      </c>
      <c r="J127" s="1876" t="s">
        <v>357</v>
      </c>
      <c r="K127" s="1878">
        <v>43479</v>
      </c>
      <c r="L127" s="1876" t="s">
        <v>372</v>
      </c>
      <c r="M127" s="1878" t="s">
        <v>373</v>
      </c>
      <c r="N127" s="1876" t="s">
        <v>359</v>
      </c>
      <c r="O127" s="1880">
        <v>46218</v>
      </c>
      <c r="P127" s="1875" t="s">
        <v>360</v>
      </c>
      <c r="Q127" s="1875" t="s">
        <v>505</v>
      </c>
      <c r="R127" s="1875" t="s">
        <v>426</v>
      </c>
      <c r="S127" s="1876" t="s">
        <v>361</v>
      </c>
      <c r="T127" s="1879" t="s">
        <v>427</v>
      </c>
      <c r="U127" s="1876" t="s">
        <v>360</v>
      </c>
      <c r="V127" s="1876" t="s">
        <v>377</v>
      </c>
      <c r="W127" s="1876" t="s">
        <v>360</v>
      </c>
      <c r="X127" s="1876" t="s">
        <v>378</v>
      </c>
      <c r="Y127" s="1876" t="s">
        <v>364</v>
      </c>
      <c r="Z127" s="1876" t="s">
        <v>154</v>
      </c>
      <c r="AA127" s="1876" t="s">
        <v>154</v>
      </c>
      <c r="AB127" s="1876" t="s">
        <v>154</v>
      </c>
      <c r="AC127" s="1876" t="s">
        <v>154</v>
      </c>
      <c r="AD127" s="1876" t="s">
        <v>154</v>
      </c>
      <c r="AE127" s="1876" t="s">
        <v>154</v>
      </c>
      <c r="AF127" s="1876" t="s">
        <v>359</v>
      </c>
      <c r="AG127" s="1875" t="s">
        <v>379</v>
      </c>
      <c r="AH127" s="1876" t="s">
        <v>380</v>
      </c>
      <c r="AI127" s="1876" t="s">
        <v>240</v>
      </c>
      <c r="AJ127" s="1876" t="s">
        <v>367</v>
      </c>
      <c r="AK127" s="1875" t="s">
        <v>381</v>
      </c>
      <c r="AL127" s="1876" t="s">
        <v>360</v>
      </c>
      <c r="AM127" s="1875" t="s">
        <v>154</v>
      </c>
    </row>
    <row r="128" spans="1:39" ht="52.8">
      <c r="A128" s="1875" t="s">
        <v>351</v>
      </c>
      <c r="B128" s="1875" t="s">
        <v>564</v>
      </c>
      <c r="C128" s="1875" t="s">
        <v>370</v>
      </c>
      <c r="D128" s="1876" t="s">
        <v>154</v>
      </c>
      <c r="E128" s="1876" t="s">
        <v>371</v>
      </c>
      <c r="F128" s="1876" t="s">
        <v>355</v>
      </c>
      <c r="G128" s="1876" t="s">
        <v>356</v>
      </c>
      <c r="H128" s="1877">
        <v>8957.1848000000009</v>
      </c>
      <c r="I128" s="1877">
        <v>8000</v>
      </c>
      <c r="J128" s="1876" t="s">
        <v>357</v>
      </c>
      <c r="K128" s="1878">
        <v>43479</v>
      </c>
      <c r="L128" s="1876" t="s">
        <v>372</v>
      </c>
      <c r="M128" s="1878" t="s">
        <v>373</v>
      </c>
      <c r="N128" s="1876" t="s">
        <v>359</v>
      </c>
      <c r="O128" s="1880">
        <v>46218</v>
      </c>
      <c r="P128" s="1875" t="s">
        <v>360</v>
      </c>
      <c r="Q128" s="1875" t="s">
        <v>505</v>
      </c>
      <c r="R128" s="1875" t="s">
        <v>426</v>
      </c>
      <c r="S128" s="1876" t="s">
        <v>361</v>
      </c>
      <c r="T128" s="1879" t="s">
        <v>427</v>
      </c>
      <c r="U128" s="1876" t="s">
        <v>360</v>
      </c>
      <c r="V128" s="1876" t="s">
        <v>377</v>
      </c>
      <c r="W128" s="1876" t="s">
        <v>360</v>
      </c>
      <c r="X128" s="1876" t="s">
        <v>378</v>
      </c>
      <c r="Y128" s="1876" t="s">
        <v>364</v>
      </c>
      <c r="Z128" s="1876" t="s">
        <v>154</v>
      </c>
      <c r="AA128" s="1876" t="s">
        <v>154</v>
      </c>
      <c r="AB128" s="1876" t="s">
        <v>154</v>
      </c>
      <c r="AC128" s="1876" t="s">
        <v>154</v>
      </c>
      <c r="AD128" s="1876" t="s">
        <v>154</v>
      </c>
      <c r="AE128" s="1876" t="s">
        <v>154</v>
      </c>
      <c r="AF128" s="1876" t="s">
        <v>359</v>
      </c>
      <c r="AG128" s="1875" t="s">
        <v>379</v>
      </c>
      <c r="AH128" s="1876" t="s">
        <v>380</v>
      </c>
      <c r="AI128" s="1876" t="s">
        <v>240</v>
      </c>
      <c r="AJ128" s="1876" t="s">
        <v>367</v>
      </c>
      <c r="AK128" s="1875" t="s">
        <v>381</v>
      </c>
      <c r="AL128" s="1876" t="s">
        <v>360</v>
      </c>
      <c r="AM128" s="1875" t="s">
        <v>154</v>
      </c>
    </row>
    <row r="129" spans="1:39" ht="52.8">
      <c r="A129" s="1875" t="s">
        <v>351</v>
      </c>
      <c r="B129" s="1875" t="s">
        <v>565</v>
      </c>
      <c r="C129" s="1875" t="s">
        <v>370</v>
      </c>
      <c r="D129" s="1876" t="s">
        <v>154</v>
      </c>
      <c r="E129" s="1876" t="s">
        <v>371</v>
      </c>
      <c r="F129" s="1876" t="s">
        <v>355</v>
      </c>
      <c r="G129" s="1876" t="s">
        <v>356</v>
      </c>
      <c r="H129" s="1877">
        <v>2061.7716500000001</v>
      </c>
      <c r="I129" s="1877">
        <v>2000</v>
      </c>
      <c r="J129" s="1876" t="s">
        <v>357</v>
      </c>
      <c r="K129" s="1878">
        <v>43479</v>
      </c>
      <c r="L129" s="1876" t="s">
        <v>372</v>
      </c>
      <c r="M129" s="1878" t="s">
        <v>373</v>
      </c>
      <c r="N129" s="1876" t="s">
        <v>359</v>
      </c>
      <c r="O129" s="1880">
        <v>46402</v>
      </c>
      <c r="P129" s="1875" t="s">
        <v>360</v>
      </c>
      <c r="Q129" s="1875" t="s">
        <v>397</v>
      </c>
      <c r="R129" s="1875" t="s">
        <v>375</v>
      </c>
      <c r="S129" s="1876" t="s">
        <v>361</v>
      </c>
      <c r="T129" s="1879" t="s">
        <v>549</v>
      </c>
      <c r="U129" s="1876" t="s">
        <v>360</v>
      </c>
      <c r="V129" s="1876" t="s">
        <v>377</v>
      </c>
      <c r="W129" s="1876" t="s">
        <v>360</v>
      </c>
      <c r="X129" s="1876" t="s">
        <v>378</v>
      </c>
      <c r="Y129" s="1876" t="s">
        <v>364</v>
      </c>
      <c r="Z129" s="1876" t="s">
        <v>154</v>
      </c>
      <c r="AA129" s="1876" t="s">
        <v>154</v>
      </c>
      <c r="AB129" s="1876" t="s">
        <v>154</v>
      </c>
      <c r="AC129" s="1876" t="s">
        <v>154</v>
      </c>
      <c r="AD129" s="1876" t="s">
        <v>154</v>
      </c>
      <c r="AE129" s="1876" t="s">
        <v>154</v>
      </c>
      <c r="AF129" s="1876" t="s">
        <v>359</v>
      </c>
      <c r="AG129" s="1875" t="s">
        <v>379</v>
      </c>
      <c r="AH129" s="1876" t="s">
        <v>380</v>
      </c>
      <c r="AI129" s="1876" t="s">
        <v>240</v>
      </c>
      <c r="AJ129" s="1876" t="s">
        <v>367</v>
      </c>
      <c r="AK129" s="1875" t="s">
        <v>381</v>
      </c>
      <c r="AL129" s="1876" t="s">
        <v>360</v>
      </c>
      <c r="AM129" s="1875" t="s">
        <v>154</v>
      </c>
    </row>
    <row r="130" spans="1:39" ht="52.8">
      <c r="A130" s="1875" t="s">
        <v>351</v>
      </c>
      <c r="B130" s="1875" t="s">
        <v>566</v>
      </c>
      <c r="C130" s="1875" t="s">
        <v>370</v>
      </c>
      <c r="D130" s="1876" t="s">
        <v>154</v>
      </c>
      <c r="E130" s="1876" t="s">
        <v>371</v>
      </c>
      <c r="F130" s="1876" t="s">
        <v>355</v>
      </c>
      <c r="G130" s="1876" t="s">
        <v>356</v>
      </c>
      <c r="H130" s="1877">
        <v>2061.7716500000001</v>
      </c>
      <c r="I130" s="1877">
        <v>2000</v>
      </c>
      <c r="J130" s="1876" t="s">
        <v>357</v>
      </c>
      <c r="K130" s="1878">
        <v>43479</v>
      </c>
      <c r="L130" s="1876" t="s">
        <v>372</v>
      </c>
      <c r="M130" s="1878" t="s">
        <v>373</v>
      </c>
      <c r="N130" s="1876" t="s">
        <v>359</v>
      </c>
      <c r="O130" s="1880">
        <v>46402</v>
      </c>
      <c r="P130" s="1875" t="s">
        <v>360</v>
      </c>
      <c r="Q130" s="1875" t="s">
        <v>397</v>
      </c>
      <c r="R130" s="1875" t="s">
        <v>375</v>
      </c>
      <c r="S130" s="1876" t="s">
        <v>361</v>
      </c>
      <c r="T130" s="1879" t="s">
        <v>549</v>
      </c>
      <c r="U130" s="1876" t="s">
        <v>360</v>
      </c>
      <c r="V130" s="1876" t="s">
        <v>377</v>
      </c>
      <c r="W130" s="1876" t="s">
        <v>360</v>
      </c>
      <c r="X130" s="1876" t="s">
        <v>378</v>
      </c>
      <c r="Y130" s="1876" t="s">
        <v>364</v>
      </c>
      <c r="Z130" s="1876" t="s">
        <v>154</v>
      </c>
      <c r="AA130" s="1876" t="s">
        <v>154</v>
      </c>
      <c r="AB130" s="1876" t="s">
        <v>154</v>
      </c>
      <c r="AC130" s="1876" t="s">
        <v>154</v>
      </c>
      <c r="AD130" s="1876" t="s">
        <v>154</v>
      </c>
      <c r="AE130" s="1876" t="s">
        <v>154</v>
      </c>
      <c r="AF130" s="1876" t="s">
        <v>359</v>
      </c>
      <c r="AG130" s="1875" t="s">
        <v>379</v>
      </c>
      <c r="AH130" s="1876" t="s">
        <v>380</v>
      </c>
      <c r="AI130" s="1876" t="s">
        <v>240</v>
      </c>
      <c r="AJ130" s="1876" t="s">
        <v>367</v>
      </c>
      <c r="AK130" s="1875" t="s">
        <v>381</v>
      </c>
      <c r="AL130" s="1876" t="s">
        <v>360</v>
      </c>
      <c r="AM130" s="1875" t="s">
        <v>154</v>
      </c>
    </row>
    <row r="131" spans="1:39" ht="52.8">
      <c r="A131" s="1875" t="s">
        <v>351</v>
      </c>
      <c r="B131" s="1875" t="s">
        <v>567</v>
      </c>
      <c r="C131" s="1875" t="s">
        <v>370</v>
      </c>
      <c r="D131" s="1876" t="s">
        <v>154</v>
      </c>
      <c r="E131" s="1876" t="s">
        <v>371</v>
      </c>
      <c r="F131" s="1876" t="s">
        <v>355</v>
      </c>
      <c r="G131" s="1876" t="s">
        <v>356</v>
      </c>
      <c r="H131" s="1877">
        <v>4123.54331</v>
      </c>
      <c r="I131" s="1877">
        <v>4000</v>
      </c>
      <c r="J131" s="1876" t="s">
        <v>357</v>
      </c>
      <c r="K131" s="1878">
        <v>43479</v>
      </c>
      <c r="L131" s="1876" t="s">
        <v>372</v>
      </c>
      <c r="M131" s="1878" t="s">
        <v>373</v>
      </c>
      <c r="N131" s="1876" t="s">
        <v>359</v>
      </c>
      <c r="O131" s="1880">
        <v>46402</v>
      </c>
      <c r="P131" s="1875" t="s">
        <v>360</v>
      </c>
      <c r="Q131" s="1875" t="s">
        <v>451</v>
      </c>
      <c r="R131" s="1875" t="s">
        <v>375</v>
      </c>
      <c r="S131" s="1876" t="s">
        <v>361</v>
      </c>
      <c r="T131" s="1879" t="s">
        <v>549</v>
      </c>
      <c r="U131" s="1876" t="s">
        <v>360</v>
      </c>
      <c r="V131" s="1876" t="s">
        <v>377</v>
      </c>
      <c r="W131" s="1876" t="s">
        <v>360</v>
      </c>
      <c r="X131" s="1876" t="s">
        <v>378</v>
      </c>
      <c r="Y131" s="1876" t="s">
        <v>364</v>
      </c>
      <c r="Z131" s="1876" t="s">
        <v>154</v>
      </c>
      <c r="AA131" s="1876" t="s">
        <v>154</v>
      </c>
      <c r="AB131" s="1876" t="s">
        <v>154</v>
      </c>
      <c r="AC131" s="1876" t="s">
        <v>154</v>
      </c>
      <c r="AD131" s="1876" t="s">
        <v>154</v>
      </c>
      <c r="AE131" s="1876" t="s">
        <v>154</v>
      </c>
      <c r="AF131" s="1876" t="s">
        <v>359</v>
      </c>
      <c r="AG131" s="1875" t="s">
        <v>379</v>
      </c>
      <c r="AH131" s="1876" t="s">
        <v>380</v>
      </c>
      <c r="AI131" s="1876" t="s">
        <v>240</v>
      </c>
      <c r="AJ131" s="1876" t="s">
        <v>367</v>
      </c>
      <c r="AK131" s="1875" t="s">
        <v>381</v>
      </c>
      <c r="AL131" s="1876" t="s">
        <v>360</v>
      </c>
      <c r="AM131" s="1875" t="s">
        <v>154</v>
      </c>
    </row>
    <row r="132" spans="1:39" ht="52.8">
      <c r="A132" s="1875" t="s">
        <v>351</v>
      </c>
      <c r="B132" s="1875" t="s">
        <v>568</v>
      </c>
      <c r="C132" s="1875" t="s">
        <v>370</v>
      </c>
      <c r="D132" s="1876" t="s">
        <v>154</v>
      </c>
      <c r="E132" s="1876" t="s">
        <v>371</v>
      </c>
      <c r="F132" s="1876" t="s">
        <v>355</v>
      </c>
      <c r="G132" s="1876" t="s">
        <v>356</v>
      </c>
      <c r="H132" s="1877">
        <v>4638.9862199999998</v>
      </c>
      <c r="I132" s="1877">
        <v>4500</v>
      </c>
      <c r="J132" s="1876" t="s">
        <v>357</v>
      </c>
      <c r="K132" s="1878">
        <v>43479</v>
      </c>
      <c r="L132" s="1876" t="s">
        <v>372</v>
      </c>
      <c r="M132" s="1878" t="s">
        <v>373</v>
      </c>
      <c r="N132" s="1876" t="s">
        <v>359</v>
      </c>
      <c r="O132" s="1880">
        <v>46402</v>
      </c>
      <c r="P132" s="1875" t="s">
        <v>360</v>
      </c>
      <c r="Q132" s="1875" t="s">
        <v>395</v>
      </c>
      <c r="R132" s="1875" t="s">
        <v>375</v>
      </c>
      <c r="S132" s="1876" t="s">
        <v>361</v>
      </c>
      <c r="T132" s="1879" t="s">
        <v>549</v>
      </c>
      <c r="U132" s="1876" t="s">
        <v>360</v>
      </c>
      <c r="V132" s="1876" t="s">
        <v>377</v>
      </c>
      <c r="W132" s="1876" t="s">
        <v>360</v>
      </c>
      <c r="X132" s="1876" t="s">
        <v>378</v>
      </c>
      <c r="Y132" s="1876" t="s">
        <v>364</v>
      </c>
      <c r="Z132" s="1876" t="s">
        <v>154</v>
      </c>
      <c r="AA132" s="1876" t="s">
        <v>154</v>
      </c>
      <c r="AB132" s="1876" t="s">
        <v>154</v>
      </c>
      <c r="AC132" s="1876" t="s">
        <v>154</v>
      </c>
      <c r="AD132" s="1876" t="s">
        <v>154</v>
      </c>
      <c r="AE132" s="1876" t="s">
        <v>154</v>
      </c>
      <c r="AF132" s="1876" t="s">
        <v>359</v>
      </c>
      <c r="AG132" s="1875" t="s">
        <v>379</v>
      </c>
      <c r="AH132" s="1876" t="s">
        <v>380</v>
      </c>
      <c r="AI132" s="1876" t="s">
        <v>240</v>
      </c>
      <c r="AJ132" s="1876" t="s">
        <v>367</v>
      </c>
      <c r="AK132" s="1875" t="s">
        <v>381</v>
      </c>
      <c r="AL132" s="1876" t="s">
        <v>360</v>
      </c>
      <c r="AM132" s="1875" t="s">
        <v>154</v>
      </c>
    </row>
    <row r="133" spans="1:39" ht="52.8">
      <c r="A133" s="1875" t="s">
        <v>351</v>
      </c>
      <c r="B133" s="1875" t="s">
        <v>569</v>
      </c>
      <c r="C133" s="1875" t="s">
        <v>370</v>
      </c>
      <c r="D133" s="1876" t="s">
        <v>154</v>
      </c>
      <c r="E133" s="1876" t="s">
        <v>371</v>
      </c>
      <c r="F133" s="1876" t="s">
        <v>355</v>
      </c>
      <c r="G133" s="1876" t="s">
        <v>356</v>
      </c>
      <c r="H133" s="1877">
        <v>3092.6574799999999</v>
      </c>
      <c r="I133" s="1877">
        <v>3000</v>
      </c>
      <c r="J133" s="1876" t="s">
        <v>357</v>
      </c>
      <c r="K133" s="1878">
        <v>43479</v>
      </c>
      <c r="L133" s="1876" t="s">
        <v>372</v>
      </c>
      <c r="M133" s="1878" t="s">
        <v>373</v>
      </c>
      <c r="N133" s="1876" t="s">
        <v>359</v>
      </c>
      <c r="O133" s="1880">
        <v>46402</v>
      </c>
      <c r="P133" s="1875" t="s">
        <v>360</v>
      </c>
      <c r="Q133" s="1875" t="s">
        <v>570</v>
      </c>
      <c r="R133" s="1875" t="s">
        <v>375</v>
      </c>
      <c r="S133" s="1876" t="s">
        <v>361</v>
      </c>
      <c r="T133" s="1879" t="s">
        <v>549</v>
      </c>
      <c r="U133" s="1876" t="s">
        <v>360</v>
      </c>
      <c r="V133" s="1876" t="s">
        <v>377</v>
      </c>
      <c r="W133" s="1876" t="s">
        <v>360</v>
      </c>
      <c r="X133" s="1876" t="s">
        <v>378</v>
      </c>
      <c r="Y133" s="1876" t="s">
        <v>364</v>
      </c>
      <c r="Z133" s="1876" t="s">
        <v>154</v>
      </c>
      <c r="AA133" s="1876" t="s">
        <v>154</v>
      </c>
      <c r="AB133" s="1876" t="s">
        <v>154</v>
      </c>
      <c r="AC133" s="1876" t="s">
        <v>154</v>
      </c>
      <c r="AD133" s="1876" t="s">
        <v>154</v>
      </c>
      <c r="AE133" s="1876" t="s">
        <v>154</v>
      </c>
      <c r="AF133" s="1876" t="s">
        <v>359</v>
      </c>
      <c r="AG133" s="1875" t="s">
        <v>379</v>
      </c>
      <c r="AH133" s="1876" t="s">
        <v>380</v>
      </c>
      <c r="AI133" s="1876" t="s">
        <v>240</v>
      </c>
      <c r="AJ133" s="1876" t="s">
        <v>367</v>
      </c>
      <c r="AK133" s="1875" t="s">
        <v>381</v>
      </c>
      <c r="AL133" s="1876" t="s">
        <v>360</v>
      </c>
      <c r="AM133" s="1875" t="s">
        <v>154</v>
      </c>
    </row>
    <row r="134" spans="1:39" ht="52.8">
      <c r="A134" s="1875" t="s">
        <v>351</v>
      </c>
      <c r="B134" s="1875" t="s">
        <v>571</v>
      </c>
      <c r="C134" s="1875" t="s">
        <v>370</v>
      </c>
      <c r="D134" s="1876" t="s">
        <v>154</v>
      </c>
      <c r="E134" s="1876" t="s">
        <v>371</v>
      </c>
      <c r="F134" s="1876" t="s">
        <v>355</v>
      </c>
      <c r="G134" s="1876" t="s">
        <v>356</v>
      </c>
      <c r="H134" s="1877">
        <v>1546.3287399999999</v>
      </c>
      <c r="I134" s="1877">
        <v>1500</v>
      </c>
      <c r="J134" s="1876" t="s">
        <v>357</v>
      </c>
      <c r="K134" s="1878">
        <v>43479</v>
      </c>
      <c r="L134" s="1876" t="s">
        <v>372</v>
      </c>
      <c r="M134" s="1878" t="s">
        <v>373</v>
      </c>
      <c r="N134" s="1876" t="s">
        <v>359</v>
      </c>
      <c r="O134" s="1880">
        <v>46402</v>
      </c>
      <c r="P134" s="1875" t="s">
        <v>360</v>
      </c>
      <c r="Q134" s="1875" t="s">
        <v>399</v>
      </c>
      <c r="R134" s="1875" t="s">
        <v>375</v>
      </c>
      <c r="S134" s="1876" t="s">
        <v>361</v>
      </c>
      <c r="T134" s="1879" t="s">
        <v>549</v>
      </c>
      <c r="U134" s="1876" t="s">
        <v>360</v>
      </c>
      <c r="V134" s="1876" t="s">
        <v>377</v>
      </c>
      <c r="W134" s="1876" t="s">
        <v>360</v>
      </c>
      <c r="X134" s="1876" t="s">
        <v>378</v>
      </c>
      <c r="Y134" s="1876" t="s">
        <v>364</v>
      </c>
      <c r="Z134" s="1876" t="s">
        <v>154</v>
      </c>
      <c r="AA134" s="1876" t="s">
        <v>154</v>
      </c>
      <c r="AB134" s="1876" t="s">
        <v>154</v>
      </c>
      <c r="AC134" s="1876" t="s">
        <v>154</v>
      </c>
      <c r="AD134" s="1876" t="s">
        <v>154</v>
      </c>
      <c r="AE134" s="1876" t="s">
        <v>154</v>
      </c>
      <c r="AF134" s="1876" t="s">
        <v>359</v>
      </c>
      <c r="AG134" s="1875" t="s">
        <v>379</v>
      </c>
      <c r="AH134" s="1876" t="s">
        <v>380</v>
      </c>
      <c r="AI134" s="1876" t="s">
        <v>240</v>
      </c>
      <c r="AJ134" s="1876" t="s">
        <v>367</v>
      </c>
      <c r="AK134" s="1875" t="s">
        <v>381</v>
      </c>
      <c r="AL134" s="1876" t="s">
        <v>360</v>
      </c>
      <c r="AM134" s="1875" t="s">
        <v>154</v>
      </c>
    </row>
    <row r="135" spans="1:39" ht="52.8">
      <c r="A135" s="1875" t="s">
        <v>351</v>
      </c>
      <c r="B135" s="1875" t="s">
        <v>572</v>
      </c>
      <c r="C135" s="1875" t="s">
        <v>370</v>
      </c>
      <c r="D135" s="1876" t="s">
        <v>154</v>
      </c>
      <c r="E135" s="1876" t="s">
        <v>371</v>
      </c>
      <c r="F135" s="1876" t="s">
        <v>355</v>
      </c>
      <c r="G135" s="1876" t="s">
        <v>356</v>
      </c>
      <c r="H135" s="1877">
        <v>3092.6574799999999</v>
      </c>
      <c r="I135" s="1877">
        <v>3000</v>
      </c>
      <c r="J135" s="1876" t="s">
        <v>357</v>
      </c>
      <c r="K135" s="1878">
        <v>43479</v>
      </c>
      <c r="L135" s="1876" t="s">
        <v>372</v>
      </c>
      <c r="M135" s="1878" t="s">
        <v>373</v>
      </c>
      <c r="N135" s="1876" t="s">
        <v>359</v>
      </c>
      <c r="O135" s="1880">
        <v>46402</v>
      </c>
      <c r="P135" s="1875" t="s">
        <v>360</v>
      </c>
      <c r="Q135" s="1875" t="s">
        <v>570</v>
      </c>
      <c r="R135" s="1875" t="s">
        <v>375</v>
      </c>
      <c r="S135" s="1876" t="s">
        <v>361</v>
      </c>
      <c r="T135" s="1879" t="s">
        <v>549</v>
      </c>
      <c r="U135" s="1876" t="s">
        <v>360</v>
      </c>
      <c r="V135" s="1876" t="s">
        <v>377</v>
      </c>
      <c r="W135" s="1876" t="s">
        <v>360</v>
      </c>
      <c r="X135" s="1876" t="s">
        <v>378</v>
      </c>
      <c r="Y135" s="1876" t="s">
        <v>364</v>
      </c>
      <c r="Z135" s="1876" t="s">
        <v>154</v>
      </c>
      <c r="AA135" s="1876" t="s">
        <v>154</v>
      </c>
      <c r="AB135" s="1876" t="s">
        <v>154</v>
      </c>
      <c r="AC135" s="1876" t="s">
        <v>154</v>
      </c>
      <c r="AD135" s="1876" t="s">
        <v>154</v>
      </c>
      <c r="AE135" s="1876" t="s">
        <v>154</v>
      </c>
      <c r="AF135" s="1876" t="s">
        <v>359</v>
      </c>
      <c r="AG135" s="1875" t="s">
        <v>379</v>
      </c>
      <c r="AH135" s="1876" t="s">
        <v>380</v>
      </c>
      <c r="AI135" s="1876" t="s">
        <v>240</v>
      </c>
      <c r="AJ135" s="1876" t="s">
        <v>367</v>
      </c>
      <c r="AK135" s="1875" t="s">
        <v>381</v>
      </c>
      <c r="AL135" s="1876" t="s">
        <v>360</v>
      </c>
      <c r="AM135" s="1875" t="s">
        <v>154</v>
      </c>
    </row>
    <row r="136" spans="1:39" ht="52.8">
      <c r="A136" s="1875" t="s">
        <v>351</v>
      </c>
      <c r="B136" s="1875" t="s">
        <v>573</v>
      </c>
      <c r="C136" s="1875" t="s">
        <v>370</v>
      </c>
      <c r="D136" s="1876" t="s">
        <v>154</v>
      </c>
      <c r="E136" s="1876" t="s">
        <v>371</v>
      </c>
      <c r="F136" s="1876" t="s">
        <v>355</v>
      </c>
      <c r="G136" s="1876" t="s">
        <v>356</v>
      </c>
      <c r="H136" s="1877">
        <v>1546.3287399999999</v>
      </c>
      <c r="I136" s="1877">
        <v>1500</v>
      </c>
      <c r="J136" s="1876" t="s">
        <v>357</v>
      </c>
      <c r="K136" s="1878">
        <v>43479</v>
      </c>
      <c r="L136" s="1876" t="s">
        <v>372</v>
      </c>
      <c r="M136" s="1878" t="s">
        <v>373</v>
      </c>
      <c r="N136" s="1876" t="s">
        <v>359</v>
      </c>
      <c r="O136" s="1880">
        <v>46402</v>
      </c>
      <c r="P136" s="1875" t="s">
        <v>360</v>
      </c>
      <c r="Q136" s="1875" t="s">
        <v>399</v>
      </c>
      <c r="R136" s="1875" t="s">
        <v>375</v>
      </c>
      <c r="S136" s="1876" t="s">
        <v>361</v>
      </c>
      <c r="T136" s="1879" t="s">
        <v>549</v>
      </c>
      <c r="U136" s="1876" t="s">
        <v>360</v>
      </c>
      <c r="V136" s="1876" t="s">
        <v>377</v>
      </c>
      <c r="W136" s="1876" t="s">
        <v>360</v>
      </c>
      <c r="X136" s="1876" t="s">
        <v>378</v>
      </c>
      <c r="Y136" s="1876" t="s">
        <v>364</v>
      </c>
      <c r="Z136" s="1876" t="s">
        <v>154</v>
      </c>
      <c r="AA136" s="1876" t="s">
        <v>154</v>
      </c>
      <c r="AB136" s="1876" t="s">
        <v>154</v>
      </c>
      <c r="AC136" s="1876" t="s">
        <v>154</v>
      </c>
      <c r="AD136" s="1876" t="s">
        <v>154</v>
      </c>
      <c r="AE136" s="1876" t="s">
        <v>154</v>
      </c>
      <c r="AF136" s="1876" t="s">
        <v>359</v>
      </c>
      <c r="AG136" s="1875" t="s">
        <v>379</v>
      </c>
      <c r="AH136" s="1876" t="s">
        <v>380</v>
      </c>
      <c r="AI136" s="1876" t="s">
        <v>240</v>
      </c>
      <c r="AJ136" s="1876" t="s">
        <v>367</v>
      </c>
      <c r="AK136" s="1875" t="s">
        <v>381</v>
      </c>
      <c r="AL136" s="1876" t="s">
        <v>360</v>
      </c>
      <c r="AM136" s="1875" t="s">
        <v>154</v>
      </c>
    </row>
    <row r="137" spans="1:39" ht="52.8">
      <c r="A137" s="1875" t="s">
        <v>351</v>
      </c>
      <c r="B137" s="1875" t="s">
        <v>574</v>
      </c>
      <c r="C137" s="1875" t="s">
        <v>370</v>
      </c>
      <c r="D137" s="1876" t="s">
        <v>154</v>
      </c>
      <c r="E137" s="1876" t="s">
        <v>371</v>
      </c>
      <c r="F137" s="1876" t="s">
        <v>355</v>
      </c>
      <c r="G137" s="1876" t="s">
        <v>356</v>
      </c>
      <c r="H137" s="1877">
        <v>3092.6574799999999</v>
      </c>
      <c r="I137" s="1877">
        <v>3000</v>
      </c>
      <c r="J137" s="1876" t="s">
        <v>357</v>
      </c>
      <c r="K137" s="1878">
        <v>43479</v>
      </c>
      <c r="L137" s="1876" t="s">
        <v>372</v>
      </c>
      <c r="M137" s="1878" t="s">
        <v>373</v>
      </c>
      <c r="N137" s="1876" t="s">
        <v>359</v>
      </c>
      <c r="O137" s="1880">
        <v>46402</v>
      </c>
      <c r="P137" s="1875" t="s">
        <v>360</v>
      </c>
      <c r="Q137" s="1875" t="s">
        <v>570</v>
      </c>
      <c r="R137" s="1875" t="s">
        <v>375</v>
      </c>
      <c r="S137" s="1876" t="s">
        <v>361</v>
      </c>
      <c r="T137" s="1879" t="s">
        <v>549</v>
      </c>
      <c r="U137" s="1876" t="s">
        <v>360</v>
      </c>
      <c r="V137" s="1876" t="s">
        <v>377</v>
      </c>
      <c r="W137" s="1876" t="s">
        <v>360</v>
      </c>
      <c r="X137" s="1876" t="s">
        <v>378</v>
      </c>
      <c r="Y137" s="1876" t="s">
        <v>364</v>
      </c>
      <c r="Z137" s="1876" t="s">
        <v>154</v>
      </c>
      <c r="AA137" s="1876" t="s">
        <v>154</v>
      </c>
      <c r="AB137" s="1876" t="s">
        <v>154</v>
      </c>
      <c r="AC137" s="1876" t="s">
        <v>154</v>
      </c>
      <c r="AD137" s="1876" t="s">
        <v>154</v>
      </c>
      <c r="AE137" s="1876" t="s">
        <v>154</v>
      </c>
      <c r="AF137" s="1876" t="s">
        <v>359</v>
      </c>
      <c r="AG137" s="1875" t="s">
        <v>379</v>
      </c>
      <c r="AH137" s="1876" t="s">
        <v>380</v>
      </c>
      <c r="AI137" s="1876" t="s">
        <v>240</v>
      </c>
      <c r="AJ137" s="1876" t="s">
        <v>367</v>
      </c>
      <c r="AK137" s="1875" t="s">
        <v>381</v>
      </c>
      <c r="AL137" s="1876" t="s">
        <v>360</v>
      </c>
      <c r="AM137" s="1875" t="s">
        <v>154</v>
      </c>
    </row>
    <row r="138" spans="1:39" ht="52.8">
      <c r="A138" s="1875" t="s">
        <v>351</v>
      </c>
      <c r="B138" s="1875" t="s">
        <v>575</v>
      </c>
      <c r="C138" s="1875" t="s">
        <v>370</v>
      </c>
      <c r="D138" s="1876" t="s">
        <v>154</v>
      </c>
      <c r="E138" s="1876" t="s">
        <v>371</v>
      </c>
      <c r="F138" s="1876" t="s">
        <v>355</v>
      </c>
      <c r="G138" s="1876" t="s">
        <v>356</v>
      </c>
      <c r="H138" s="1877">
        <v>3608.1003900000001</v>
      </c>
      <c r="I138" s="1877">
        <v>3500</v>
      </c>
      <c r="J138" s="1876" t="s">
        <v>357</v>
      </c>
      <c r="K138" s="1878">
        <v>43479</v>
      </c>
      <c r="L138" s="1876" t="s">
        <v>372</v>
      </c>
      <c r="M138" s="1878" t="s">
        <v>373</v>
      </c>
      <c r="N138" s="1876" t="s">
        <v>359</v>
      </c>
      <c r="O138" s="1880">
        <v>46402</v>
      </c>
      <c r="P138" s="1875" t="s">
        <v>360</v>
      </c>
      <c r="Q138" s="1875" t="s">
        <v>499</v>
      </c>
      <c r="R138" s="1875" t="s">
        <v>375</v>
      </c>
      <c r="S138" s="1876" t="s">
        <v>361</v>
      </c>
      <c r="T138" s="1879" t="s">
        <v>549</v>
      </c>
      <c r="U138" s="1876" t="s">
        <v>360</v>
      </c>
      <c r="V138" s="1876" t="s">
        <v>377</v>
      </c>
      <c r="W138" s="1876" t="s">
        <v>360</v>
      </c>
      <c r="X138" s="1876" t="s">
        <v>378</v>
      </c>
      <c r="Y138" s="1876" t="s">
        <v>364</v>
      </c>
      <c r="Z138" s="1876" t="s">
        <v>154</v>
      </c>
      <c r="AA138" s="1876" t="s">
        <v>154</v>
      </c>
      <c r="AB138" s="1876" t="s">
        <v>154</v>
      </c>
      <c r="AC138" s="1876" t="s">
        <v>154</v>
      </c>
      <c r="AD138" s="1876" t="s">
        <v>154</v>
      </c>
      <c r="AE138" s="1876" t="s">
        <v>154</v>
      </c>
      <c r="AF138" s="1876" t="s">
        <v>359</v>
      </c>
      <c r="AG138" s="1875" t="s">
        <v>379</v>
      </c>
      <c r="AH138" s="1876" t="s">
        <v>380</v>
      </c>
      <c r="AI138" s="1876" t="s">
        <v>240</v>
      </c>
      <c r="AJ138" s="1876" t="s">
        <v>367</v>
      </c>
      <c r="AK138" s="1875" t="s">
        <v>381</v>
      </c>
      <c r="AL138" s="1876" t="s">
        <v>360</v>
      </c>
      <c r="AM138" s="1875" t="s">
        <v>154</v>
      </c>
    </row>
    <row r="139" spans="1:39" ht="52.8">
      <c r="A139" s="1875" t="s">
        <v>351</v>
      </c>
      <c r="B139" s="1875" t="s">
        <v>576</v>
      </c>
      <c r="C139" s="1875" t="s">
        <v>370</v>
      </c>
      <c r="D139" s="1876" t="s">
        <v>154</v>
      </c>
      <c r="E139" s="1876" t="s">
        <v>371</v>
      </c>
      <c r="F139" s="1876" t="s">
        <v>355</v>
      </c>
      <c r="G139" s="1876" t="s">
        <v>356</v>
      </c>
      <c r="H139" s="1877">
        <v>1546.3287399999999</v>
      </c>
      <c r="I139" s="1877">
        <v>1500</v>
      </c>
      <c r="J139" s="1876" t="s">
        <v>357</v>
      </c>
      <c r="K139" s="1878">
        <v>43479</v>
      </c>
      <c r="L139" s="1876" t="s">
        <v>372</v>
      </c>
      <c r="M139" s="1878" t="s">
        <v>373</v>
      </c>
      <c r="N139" s="1876" t="s">
        <v>359</v>
      </c>
      <c r="O139" s="1880">
        <v>46402</v>
      </c>
      <c r="P139" s="1875" t="s">
        <v>360</v>
      </c>
      <c r="Q139" s="1875" t="s">
        <v>399</v>
      </c>
      <c r="R139" s="1875" t="s">
        <v>375</v>
      </c>
      <c r="S139" s="1876" t="s">
        <v>361</v>
      </c>
      <c r="T139" s="1879" t="s">
        <v>549</v>
      </c>
      <c r="U139" s="1876" t="s">
        <v>360</v>
      </c>
      <c r="V139" s="1876" t="s">
        <v>377</v>
      </c>
      <c r="W139" s="1876" t="s">
        <v>360</v>
      </c>
      <c r="X139" s="1876" t="s">
        <v>378</v>
      </c>
      <c r="Y139" s="1876" t="s">
        <v>364</v>
      </c>
      <c r="Z139" s="1876" t="s">
        <v>154</v>
      </c>
      <c r="AA139" s="1876" t="s">
        <v>154</v>
      </c>
      <c r="AB139" s="1876" t="s">
        <v>154</v>
      </c>
      <c r="AC139" s="1876" t="s">
        <v>154</v>
      </c>
      <c r="AD139" s="1876" t="s">
        <v>154</v>
      </c>
      <c r="AE139" s="1876" t="s">
        <v>154</v>
      </c>
      <c r="AF139" s="1876" t="s">
        <v>359</v>
      </c>
      <c r="AG139" s="1875" t="s">
        <v>379</v>
      </c>
      <c r="AH139" s="1876" t="s">
        <v>380</v>
      </c>
      <c r="AI139" s="1876" t="s">
        <v>240</v>
      </c>
      <c r="AJ139" s="1876" t="s">
        <v>367</v>
      </c>
      <c r="AK139" s="1875" t="s">
        <v>381</v>
      </c>
      <c r="AL139" s="1876" t="s">
        <v>360</v>
      </c>
      <c r="AM139" s="1875" t="s">
        <v>154</v>
      </c>
    </row>
    <row r="140" spans="1:39" ht="52.8">
      <c r="A140" s="1875" t="s">
        <v>351</v>
      </c>
      <c r="B140" s="1875" t="s">
        <v>577</v>
      </c>
      <c r="C140" s="1875" t="s">
        <v>370</v>
      </c>
      <c r="D140" s="1876" t="s">
        <v>154</v>
      </c>
      <c r="E140" s="1876" t="s">
        <v>371</v>
      </c>
      <c r="F140" s="1876" t="s">
        <v>355</v>
      </c>
      <c r="G140" s="1876" t="s">
        <v>356</v>
      </c>
      <c r="H140" s="1877">
        <v>5669.8720499999999</v>
      </c>
      <c r="I140" s="1877">
        <v>5500</v>
      </c>
      <c r="J140" s="1876" t="s">
        <v>357</v>
      </c>
      <c r="K140" s="1878">
        <v>43479</v>
      </c>
      <c r="L140" s="1876" t="s">
        <v>372</v>
      </c>
      <c r="M140" s="1878" t="s">
        <v>373</v>
      </c>
      <c r="N140" s="1876" t="s">
        <v>359</v>
      </c>
      <c r="O140" s="1880">
        <v>46402</v>
      </c>
      <c r="P140" s="1875" t="s">
        <v>360</v>
      </c>
      <c r="Q140" s="1875" t="s">
        <v>411</v>
      </c>
      <c r="R140" s="1875" t="s">
        <v>375</v>
      </c>
      <c r="S140" s="1876" t="s">
        <v>361</v>
      </c>
      <c r="T140" s="1879" t="s">
        <v>549</v>
      </c>
      <c r="U140" s="1876" t="s">
        <v>360</v>
      </c>
      <c r="V140" s="1876" t="s">
        <v>377</v>
      </c>
      <c r="W140" s="1876" t="s">
        <v>360</v>
      </c>
      <c r="X140" s="1876" t="s">
        <v>378</v>
      </c>
      <c r="Y140" s="1876" t="s">
        <v>364</v>
      </c>
      <c r="Z140" s="1876" t="s">
        <v>154</v>
      </c>
      <c r="AA140" s="1876" t="s">
        <v>154</v>
      </c>
      <c r="AB140" s="1876" t="s">
        <v>154</v>
      </c>
      <c r="AC140" s="1876" t="s">
        <v>154</v>
      </c>
      <c r="AD140" s="1876" t="s">
        <v>154</v>
      </c>
      <c r="AE140" s="1876" t="s">
        <v>154</v>
      </c>
      <c r="AF140" s="1876" t="s">
        <v>359</v>
      </c>
      <c r="AG140" s="1875" t="s">
        <v>379</v>
      </c>
      <c r="AH140" s="1876" t="s">
        <v>380</v>
      </c>
      <c r="AI140" s="1876" t="s">
        <v>240</v>
      </c>
      <c r="AJ140" s="1876" t="s">
        <v>367</v>
      </c>
      <c r="AK140" s="1875" t="s">
        <v>381</v>
      </c>
      <c r="AL140" s="1876" t="s">
        <v>360</v>
      </c>
      <c r="AM140" s="1875" t="s">
        <v>154</v>
      </c>
    </row>
    <row r="141" spans="1:39" ht="52.8">
      <c r="A141" s="1875" t="s">
        <v>351</v>
      </c>
      <c r="B141" s="1875" t="s">
        <v>578</v>
      </c>
      <c r="C141" s="1875" t="s">
        <v>370</v>
      </c>
      <c r="D141" s="1876" t="s">
        <v>154</v>
      </c>
      <c r="E141" s="1876" t="s">
        <v>371</v>
      </c>
      <c r="F141" s="1876" t="s">
        <v>355</v>
      </c>
      <c r="G141" s="1876" t="s">
        <v>356</v>
      </c>
      <c r="H141" s="1877">
        <v>25192.082249999999</v>
      </c>
      <c r="I141" s="1877">
        <v>22500</v>
      </c>
      <c r="J141" s="1876" t="s">
        <v>357</v>
      </c>
      <c r="K141" s="1878">
        <v>43480</v>
      </c>
      <c r="L141" s="1876" t="s">
        <v>372</v>
      </c>
      <c r="M141" s="1878" t="s">
        <v>373</v>
      </c>
      <c r="N141" s="1876" t="s">
        <v>359</v>
      </c>
      <c r="O141" s="1880">
        <v>46218</v>
      </c>
      <c r="P141" s="1875" t="s">
        <v>360</v>
      </c>
      <c r="Q141" s="1875" t="s">
        <v>579</v>
      </c>
      <c r="R141" s="1875" t="s">
        <v>426</v>
      </c>
      <c r="S141" s="1876" t="s">
        <v>361</v>
      </c>
      <c r="T141" s="1879" t="s">
        <v>427</v>
      </c>
      <c r="U141" s="1876" t="s">
        <v>360</v>
      </c>
      <c r="V141" s="1876" t="s">
        <v>377</v>
      </c>
      <c r="W141" s="1876" t="s">
        <v>360</v>
      </c>
      <c r="X141" s="1876" t="s">
        <v>378</v>
      </c>
      <c r="Y141" s="1876" t="s">
        <v>364</v>
      </c>
      <c r="Z141" s="1876" t="s">
        <v>154</v>
      </c>
      <c r="AA141" s="1876" t="s">
        <v>154</v>
      </c>
      <c r="AB141" s="1876" t="s">
        <v>154</v>
      </c>
      <c r="AC141" s="1876" t="s">
        <v>154</v>
      </c>
      <c r="AD141" s="1876" t="s">
        <v>154</v>
      </c>
      <c r="AE141" s="1876" t="s">
        <v>154</v>
      </c>
      <c r="AF141" s="1876" t="s">
        <v>359</v>
      </c>
      <c r="AG141" s="1875" t="s">
        <v>379</v>
      </c>
      <c r="AH141" s="1876" t="s">
        <v>380</v>
      </c>
      <c r="AI141" s="1876" t="s">
        <v>240</v>
      </c>
      <c r="AJ141" s="1876" t="s">
        <v>367</v>
      </c>
      <c r="AK141" s="1875" t="s">
        <v>381</v>
      </c>
      <c r="AL141" s="1876" t="s">
        <v>360</v>
      </c>
      <c r="AM141" s="1875" t="s">
        <v>154</v>
      </c>
    </row>
    <row r="142" spans="1:39" ht="52.8">
      <c r="A142" s="1875" t="s">
        <v>351</v>
      </c>
      <c r="B142" s="1875" t="s">
        <v>580</v>
      </c>
      <c r="C142" s="1875" t="s">
        <v>370</v>
      </c>
      <c r="D142" s="1876" t="s">
        <v>154</v>
      </c>
      <c r="E142" s="1876" t="s">
        <v>371</v>
      </c>
      <c r="F142" s="1876" t="s">
        <v>355</v>
      </c>
      <c r="G142" s="1876" t="s">
        <v>356</v>
      </c>
      <c r="H142" s="1877">
        <v>58221.701200000003</v>
      </c>
      <c r="I142" s="1877">
        <v>52000</v>
      </c>
      <c r="J142" s="1876" t="s">
        <v>357</v>
      </c>
      <c r="K142" s="1878">
        <v>43480</v>
      </c>
      <c r="L142" s="1876" t="s">
        <v>372</v>
      </c>
      <c r="M142" s="1878" t="s">
        <v>373</v>
      </c>
      <c r="N142" s="1876" t="s">
        <v>359</v>
      </c>
      <c r="O142" s="1880">
        <v>46218</v>
      </c>
      <c r="P142" s="1875" t="s">
        <v>360</v>
      </c>
      <c r="Q142" s="1875" t="s">
        <v>581</v>
      </c>
      <c r="R142" s="1875" t="s">
        <v>426</v>
      </c>
      <c r="S142" s="1876" t="s">
        <v>361</v>
      </c>
      <c r="T142" s="1879" t="s">
        <v>427</v>
      </c>
      <c r="U142" s="1876" t="s">
        <v>360</v>
      </c>
      <c r="V142" s="1876" t="s">
        <v>377</v>
      </c>
      <c r="W142" s="1876" t="s">
        <v>360</v>
      </c>
      <c r="X142" s="1876" t="s">
        <v>378</v>
      </c>
      <c r="Y142" s="1876" t="s">
        <v>364</v>
      </c>
      <c r="Z142" s="1876" t="s">
        <v>154</v>
      </c>
      <c r="AA142" s="1876" t="s">
        <v>154</v>
      </c>
      <c r="AB142" s="1876" t="s">
        <v>154</v>
      </c>
      <c r="AC142" s="1876" t="s">
        <v>154</v>
      </c>
      <c r="AD142" s="1876" t="s">
        <v>154</v>
      </c>
      <c r="AE142" s="1876" t="s">
        <v>154</v>
      </c>
      <c r="AF142" s="1876" t="s">
        <v>359</v>
      </c>
      <c r="AG142" s="1875" t="s">
        <v>379</v>
      </c>
      <c r="AH142" s="1876" t="s">
        <v>380</v>
      </c>
      <c r="AI142" s="1876" t="s">
        <v>240</v>
      </c>
      <c r="AJ142" s="1876" t="s">
        <v>367</v>
      </c>
      <c r="AK142" s="1875" t="s">
        <v>381</v>
      </c>
      <c r="AL142" s="1876" t="s">
        <v>360</v>
      </c>
      <c r="AM142" s="1875" t="s">
        <v>154</v>
      </c>
    </row>
    <row r="143" spans="1:39" ht="52.8">
      <c r="A143" s="1875" t="s">
        <v>351</v>
      </c>
      <c r="B143" s="1875" t="s">
        <v>582</v>
      </c>
      <c r="C143" s="1875" t="s">
        <v>370</v>
      </c>
      <c r="D143" s="1876" t="s">
        <v>154</v>
      </c>
      <c r="E143" s="1876" t="s">
        <v>371</v>
      </c>
      <c r="F143" s="1876" t="s">
        <v>355</v>
      </c>
      <c r="G143" s="1876" t="s">
        <v>356</v>
      </c>
      <c r="H143" s="1877">
        <v>15675.073399999999</v>
      </c>
      <c r="I143" s="1877">
        <v>14000</v>
      </c>
      <c r="J143" s="1876" t="s">
        <v>357</v>
      </c>
      <c r="K143" s="1878">
        <v>43480</v>
      </c>
      <c r="L143" s="1876" t="s">
        <v>372</v>
      </c>
      <c r="M143" s="1878" t="s">
        <v>373</v>
      </c>
      <c r="N143" s="1876" t="s">
        <v>359</v>
      </c>
      <c r="O143" s="1880">
        <v>46218</v>
      </c>
      <c r="P143" s="1875" t="s">
        <v>360</v>
      </c>
      <c r="Q143" s="1875" t="s">
        <v>583</v>
      </c>
      <c r="R143" s="1875" t="s">
        <v>426</v>
      </c>
      <c r="S143" s="1876" t="s">
        <v>361</v>
      </c>
      <c r="T143" s="1879" t="s">
        <v>427</v>
      </c>
      <c r="U143" s="1876" t="s">
        <v>360</v>
      </c>
      <c r="V143" s="1876" t="s">
        <v>377</v>
      </c>
      <c r="W143" s="1876" t="s">
        <v>360</v>
      </c>
      <c r="X143" s="1876" t="s">
        <v>378</v>
      </c>
      <c r="Y143" s="1876" t="s">
        <v>364</v>
      </c>
      <c r="Z143" s="1876" t="s">
        <v>154</v>
      </c>
      <c r="AA143" s="1876" t="s">
        <v>154</v>
      </c>
      <c r="AB143" s="1876" t="s">
        <v>154</v>
      </c>
      <c r="AC143" s="1876" t="s">
        <v>154</v>
      </c>
      <c r="AD143" s="1876" t="s">
        <v>154</v>
      </c>
      <c r="AE143" s="1876" t="s">
        <v>154</v>
      </c>
      <c r="AF143" s="1876" t="s">
        <v>359</v>
      </c>
      <c r="AG143" s="1875" t="s">
        <v>379</v>
      </c>
      <c r="AH143" s="1876" t="s">
        <v>380</v>
      </c>
      <c r="AI143" s="1876" t="s">
        <v>240</v>
      </c>
      <c r="AJ143" s="1876" t="s">
        <v>367</v>
      </c>
      <c r="AK143" s="1875" t="s">
        <v>381</v>
      </c>
      <c r="AL143" s="1876" t="s">
        <v>360</v>
      </c>
      <c r="AM143" s="1875" t="s">
        <v>154</v>
      </c>
    </row>
    <row r="144" spans="1:39" ht="52.8">
      <c r="A144" s="1875" t="s">
        <v>351</v>
      </c>
      <c r="B144" s="1875" t="s">
        <v>584</v>
      </c>
      <c r="C144" s="1875" t="s">
        <v>370</v>
      </c>
      <c r="D144" s="1876" t="s">
        <v>154</v>
      </c>
      <c r="E144" s="1876" t="s">
        <v>371</v>
      </c>
      <c r="F144" s="1876" t="s">
        <v>355</v>
      </c>
      <c r="G144" s="1876" t="s">
        <v>356</v>
      </c>
      <c r="H144" s="1877">
        <v>559.82405000000006</v>
      </c>
      <c r="I144" s="1877">
        <v>500</v>
      </c>
      <c r="J144" s="1876" t="s">
        <v>357</v>
      </c>
      <c r="K144" s="1878">
        <v>43480</v>
      </c>
      <c r="L144" s="1876" t="s">
        <v>372</v>
      </c>
      <c r="M144" s="1878" t="s">
        <v>373</v>
      </c>
      <c r="N144" s="1876" t="s">
        <v>359</v>
      </c>
      <c r="O144" s="1880">
        <v>46218</v>
      </c>
      <c r="P144" s="1875" t="s">
        <v>360</v>
      </c>
      <c r="Q144" s="1875" t="s">
        <v>392</v>
      </c>
      <c r="R144" s="1875" t="s">
        <v>426</v>
      </c>
      <c r="S144" s="1876" t="s">
        <v>361</v>
      </c>
      <c r="T144" s="1879" t="s">
        <v>427</v>
      </c>
      <c r="U144" s="1876" t="s">
        <v>360</v>
      </c>
      <c r="V144" s="1876" t="s">
        <v>377</v>
      </c>
      <c r="W144" s="1876" t="s">
        <v>360</v>
      </c>
      <c r="X144" s="1876" t="s">
        <v>378</v>
      </c>
      <c r="Y144" s="1876" t="s">
        <v>364</v>
      </c>
      <c r="Z144" s="1876" t="s">
        <v>154</v>
      </c>
      <c r="AA144" s="1876" t="s">
        <v>154</v>
      </c>
      <c r="AB144" s="1876" t="s">
        <v>154</v>
      </c>
      <c r="AC144" s="1876" t="s">
        <v>154</v>
      </c>
      <c r="AD144" s="1876" t="s">
        <v>154</v>
      </c>
      <c r="AE144" s="1876" t="s">
        <v>154</v>
      </c>
      <c r="AF144" s="1876" t="s">
        <v>359</v>
      </c>
      <c r="AG144" s="1875" t="s">
        <v>379</v>
      </c>
      <c r="AH144" s="1876" t="s">
        <v>380</v>
      </c>
      <c r="AI144" s="1876" t="s">
        <v>240</v>
      </c>
      <c r="AJ144" s="1876" t="s">
        <v>367</v>
      </c>
      <c r="AK144" s="1875" t="s">
        <v>381</v>
      </c>
      <c r="AL144" s="1876" t="s">
        <v>360</v>
      </c>
      <c r="AM144" s="1875" t="s">
        <v>154</v>
      </c>
    </row>
    <row r="145" spans="1:39" ht="52.8">
      <c r="A145" s="1875" t="s">
        <v>351</v>
      </c>
      <c r="B145" s="1875" t="s">
        <v>585</v>
      </c>
      <c r="C145" s="1875" t="s">
        <v>370</v>
      </c>
      <c r="D145" s="1876" t="s">
        <v>154</v>
      </c>
      <c r="E145" s="1876" t="s">
        <v>371</v>
      </c>
      <c r="F145" s="1876" t="s">
        <v>355</v>
      </c>
      <c r="G145" s="1876" t="s">
        <v>356</v>
      </c>
      <c r="H145" s="1877">
        <v>6717.8886000000002</v>
      </c>
      <c r="I145" s="1877">
        <v>6000</v>
      </c>
      <c r="J145" s="1876" t="s">
        <v>357</v>
      </c>
      <c r="K145" s="1878">
        <v>43480</v>
      </c>
      <c r="L145" s="1876" t="s">
        <v>372</v>
      </c>
      <c r="M145" s="1878" t="s">
        <v>373</v>
      </c>
      <c r="N145" s="1876" t="s">
        <v>359</v>
      </c>
      <c r="O145" s="1880">
        <v>46218</v>
      </c>
      <c r="P145" s="1875" t="s">
        <v>360</v>
      </c>
      <c r="Q145" s="1875" t="s">
        <v>409</v>
      </c>
      <c r="R145" s="1875" t="s">
        <v>426</v>
      </c>
      <c r="S145" s="1876" t="s">
        <v>361</v>
      </c>
      <c r="T145" s="1879" t="s">
        <v>427</v>
      </c>
      <c r="U145" s="1876" t="s">
        <v>360</v>
      </c>
      <c r="V145" s="1876" t="s">
        <v>377</v>
      </c>
      <c r="W145" s="1876" t="s">
        <v>360</v>
      </c>
      <c r="X145" s="1876" t="s">
        <v>378</v>
      </c>
      <c r="Y145" s="1876" t="s">
        <v>364</v>
      </c>
      <c r="Z145" s="1876" t="s">
        <v>154</v>
      </c>
      <c r="AA145" s="1876" t="s">
        <v>154</v>
      </c>
      <c r="AB145" s="1876" t="s">
        <v>154</v>
      </c>
      <c r="AC145" s="1876" t="s">
        <v>154</v>
      </c>
      <c r="AD145" s="1876" t="s">
        <v>154</v>
      </c>
      <c r="AE145" s="1876" t="s">
        <v>154</v>
      </c>
      <c r="AF145" s="1876" t="s">
        <v>359</v>
      </c>
      <c r="AG145" s="1875" t="s">
        <v>379</v>
      </c>
      <c r="AH145" s="1876" t="s">
        <v>380</v>
      </c>
      <c r="AI145" s="1876" t="s">
        <v>240</v>
      </c>
      <c r="AJ145" s="1876" t="s">
        <v>367</v>
      </c>
      <c r="AK145" s="1875" t="s">
        <v>381</v>
      </c>
      <c r="AL145" s="1876" t="s">
        <v>360</v>
      </c>
      <c r="AM145" s="1875" t="s">
        <v>154</v>
      </c>
    </row>
    <row r="146" spans="1:39" ht="52.8">
      <c r="A146" s="1875" t="s">
        <v>351</v>
      </c>
      <c r="B146" s="1875" t="s">
        <v>586</v>
      </c>
      <c r="C146" s="1875" t="s">
        <v>370</v>
      </c>
      <c r="D146" s="1876" t="s">
        <v>154</v>
      </c>
      <c r="E146" s="1876" t="s">
        <v>371</v>
      </c>
      <c r="F146" s="1876" t="s">
        <v>355</v>
      </c>
      <c r="G146" s="1876" t="s">
        <v>356</v>
      </c>
      <c r="H146" s="1877">
        <v>80408.465179999999</v>
      </c>
      <c r="I146" s="1877">
        <v>78000</v>
      </c>
      <c r="J146" s="1876" t="s">
        <v>357</v>
      </c>
      <c r="K146" s="1878">
        <v>43480</v>
      </c>
      <c r="L146" s="1876" t="s">
        <v>372</v>
      </c>
      <c r="M146" s="1878" t="s">
        <v>373</v>
      </c>
      <c r="N146" s="1876" t="s">
        <v>359</v>
      </c>
      <c r="O146" s="1880">
        <v>46402</v>
      </c>
      <c r="P146" s="1875" t="s">
        <v>360</v>
      </c>
      <c r="Q146" s="1875" t="s">
        <v>587</v>
      </c>
      <c r="R146" s="1875" t="s">
        <v>375</v>
      </c>
      <c r="S146" s="1876" t="s">
        <v>361</v>
      </c>
      <c r="T146" s="1879" t="s">
        <v>588</v>
      </c>
      <c r="U146" s="1876" t="s">
        <v>360</v>
      </c>
      <c r="V146" s="1876" t="s">
        <v>377</v>
      </c>
      <c r="W146" s="1876" t="s">
        <v>360</v>
      </c>
      <c r="X146" s="1876" t="s">
        <v>378</v>
      </c>
      <c r="Y146" s="1876" t="s">
        <v>364</v>
      </c>
      <c r="Z146" s="1876" t="s">
        <v>154</v>
      </c>
      <c r="AA146" s="1876" t="s">
        <v>154</v>
      </c>
      <c r="AB146" s="1876" t="s">
        <v>154</v>
      </c>
      <c r="AC146" s="1876" t="s">
        <v>154</v>
      </c>
      <c r="AD146" s="1876" t="s">
        <v>154</v>
      </c>
      <c r="AE146" s="1876" t="s">
        <v>154</v>
      </c>
      <c r="AF146" s="1876" t="s">
        <v>359</v>
      </c>
      <c r="AG146" s="1875" t="s">
        <v>379</v>
      </c>
      <c r="AH146" s="1876" t="s">
        <v>380</v>
      </c>
      <c r="AI146" s="1876" t="s">
        <v>240</v>
      </c>
      <c r="AJ146" s="1876" t="s">
        <v>367</v>
      </c>
      <c r="AK146" s="1875" t="s">
        <v>381</v>
      </c>
      <c r="AL146" s="1876" t="s">
        <v>360</v>
      </c>
      <c r="AM146" s="1875" t="s">
        <v>154</v>
      </c>
    </row>
    <row r="147" spans="1:39" ht="52.8">
      <c r="A147" s="1875" t="s">
        <v>351</v>
      </c>
      <c r="B147" s="1875" t="s">
        <v>589</v>
      </c>
      <c r="C147" s="1875" t="s">
        <v>370</v>
      </c>
      <c r="D147" s="1876" t="s">
        <v>154</v>
      </c>
      <c r="E147" s="1876" t="s">
        <v>371</v>
      </c>
      <c r="F147" s="1876" t="s">
        <v>355</v>
      </c>
      <c r="G147" s="1876" t="s">
        <v>356</v>
      </c>
      <c r="H147" s="1877">
        <v>12370.53311</v>
      </c>
      <c r="I147" s="1877">
        <v>12000</v>
      </c>
      <c r="J147" s="1876" t="s">
        <v>357</v>
      </c>
      <c r="K147" s="1878">
        <v>43480</v>
      </c>
      <c r="L147" s="1876" t="s">
        <v>372</v>
      </c>
      <c r="M147" s="1878" t="s">
        <v>373</v>
      </c>
      <c r="N147" s="1876" t="s">
        <v>359</v>
      </c>
      <c r="O147" s="1880">
        <v>46402</v>
      </c>
      <c r="P147" s="1875" t="s">
        <v>360</v>
      </c>
      <c r="Q147" s="1875" t="s">
        <v>438</v>
      </c>
      <c r="R147" s="1875" t="s">
        <v>375</v>
      </c>
      <c r="S147" s="1876" t="s">
        <v>361</v>
      </c>
      <c r="T147" s="1879" t="s">
        <v>588</v>
      </c>
      <c r="U147" s="1876" t="s">
        <v>360</v>
      </c>
      <c r="V147" s="1876" t="s">
        <v>377</v>
      </c>
      <c r="W147" s="1876" t="s">
        <v>360</v>
      </c>
      <c r="X147" s="1876" t="s">
        <v>378</v>
      </c>
      <c r="Y147" s="1876" t="s">
        <v>364</v>
      </c>
      <c r="Z147" s="1876" t="s">
        <v>154</v>
      </c>
      <c r="AA147" s="1876" t="s">
        <v>154</v>
      </c>
      <c r="AB147" s="1876" t="s">
        <v>154</v>
      </c>
      <c r="AC147" s="1876" t="s">
        <v>154</v>
      </c>
      <c r="AD147" s="1876" t="s">
        <v>154</v>
      </c>
      <c r="AE147" s="1876" t="s">
        <v>154</v>
      </c>
      <c r="AF147" s="1876" t="s">
        <v>359</v>
      </c>
      <c r="AG147" s="1875" t="s">
        <v>379</v>
      </c>
      <c r="AH147" s="1876" t="s">
        <v>380</v>
      </c>
      <c r="AI147" s="1876" t="s">
        <v>240</v>
      </c>
      <c r="AJ147" s="1876" t="s">
        <v>367</v>
      </c>
      <c r="AK147" s="1875" t="s">
        <v>381</v>
      </c>
      <c r="AL147" s="1876" t="s">
        <v>360</v>
      </c>
      <c r="AM147" s="1875" t="s">
        <v>154</v>
      </c>
    </row>
    <row r="148" spans="1:39" ht="52.8">
      <c r="A148" s="1875" t="s">
        <v>351</v>
      </c>
      <c r="B148" s="1875" t="s">
        <v>590</v>
      </c>
      <c r="C148" s="1875" t="s">
        <v>370</v>
      </c>
      <c r="D148" s="1876" t="s">
        <v>154</v>
      </c>
      <c r="E148" s="1876" t="s">
        <v>371</v>
      </c>
      <c r="F148" s="1876" t="s">
        <v>355</v>
      </c>
      <c r="G148" s="1876" t="s">
        <v>356</v>
      </c>
      <c r="H148" s="1877">
        <v>10205.68981</v>
      </c>
      <c r="I148" s="1877">
        <v>9900</v>
      </c>
      <c r="J148" s="1876" t="s">
        <v>357</v>
      </c>
      <c r="K148" s="1878">
        <v>43480</v>
      </c>
      <c r="L148" s="1876" t="s">
        <v>372</v>
      </c>
      <c r="M148" s="1878" t="s">
        <v>373</v>
      </c>
      <c r="N148" s="1876" t="s">
        <v>359</v>
      </c>
      <c r="O148" s="1880">
        <v>46402</v>
      </c>
      <c r="P148" s="1875" t="s">
        <v>360</v>
      </c>
      <c r="Q148" s="1875" t="s">
        <v>591</v>
      </c>
      <c r="R148" s="1875" t="s">
        <v>375</v>
      </c>
      <c r="S148" s="1876" t="s">
        <v>361</v>
      </c>
      <c r="T148" s="1879" t="s">
        <v>588</v>
      </c>
      <c r="U148" s="1876" t="s">
        <v>360</v>
      </c>
      <c r="V148" s="1876" t="s">
        <v>377</v>
      </c>
      <c r="W148" s="1876" t="s">
        <v>360</v>
      </c>
      <c r="X148" s="1876" t="s">
        <v>378</v>
      </c>
      <c r="Y148" s="1876" t="s">
        <v>364</v>
      </c>
      <c r="Z148" s="1876" t="s">
        <v>154</v>
      </c>
      <c r="AA148" s="1876" t="s">
        <v>154</v>
      </c>
      <c r="AB148" s="1876" t="s">
        <v>154</v>
      </c>
      <c r="AC148" s="1876" t="s">
        <v>154</v>
      </c>
      <c r="AD148" s="1876" t="s">
        <v>154</v>
      </c>
      <c r="AE148" s="1876" t="s">
        <v>154</v>
      </c>
      <c r="AF148" s="1876" t="s">
        <v>359</v>
      </c>
      <c r="AG148" s="1875" t="s">
        <v>379</v>
      </c>
      <c r="AH148" s="1876" t="s">
        <v>380</v>
      </c>
      <c r="AI148" s="1876" t="s">
        <v>240</v>
      </c>
      <c r="AJ148" s="1876" t="s">
        <v>367</v>
      </c>
      <c r="AK148" s="1875" t="s">
        <v>381</v>
      </c>
      <c r="AL148" s="1876" t="s">
        <v>360</v>
      </c>
      <c r="AM148" s="1875" t="s">
        <v>154</v>
      </c>
    </row>
    <row r="149" spans="1:39" ht="52.8">
      <c r="A149" s="1875" t="s">
        <v>351</v>
      </c>
      <c r="B149" s="1875" t="s">
        <v>592</v>
      </c>
      <c r="C149" s="1875" t="s">
        <v>370</v>
      </c>
      <c r="D149" s="1876" t="s">
        <v>154</v>
      </c>
      <c r="E149" s="1876" t="s">
        <v>371</v>
      </c>
      <c r="F149" s="1876" t="s">
        <v>355</v>
      </c>
      <c r="G149" s="1876" t="s">
        <v>356</v>
      </c>
      <c r="H149" s="1877">
        <v>112188.73962000001</v>
      </c>
      <c r="I149" s="1877">
        <v>100200</v>
      </c>
      <c r="J149" s="1876" t="s">
        <v>357</v>
      </c>
      <c r="K149" s="1878">
        <v>43480</v>
      </c>
      <c r="L149" s="1876" t="s">
        <v>372</v>
      </c>
      <c r="M149" s="1878" t="s">
        <v>373</v>
      </c>
      <c r="N149" s="1876" t="s">
        <v>359</v>
      </c>
      <c r="O149" s="1880">
        <v>46218</v>
      </c>
      <c r="P149" s="1875" t="s">
        <v>360</v>
      </c>
      <c r="Q149" s="1875" t="s">
        <v>593</v>
      </c>
      <c r="R149" s="1875" t="s">
        <v>426</v>
      </c>
      <c r="S149" s="1876" t="s">
        <v>361</v>
      </c>
      <c r="T149" s="1879" t="s">
        <v>427</v>
      </c>
      <c r="U149" s="1876" t="s">
        <v>360</v>
      </c>
      <c r="V149" s="1876" t="s">
        <v>377</v>
      </c>
      <c r="W149" s="1876" t="s">
        <v>360</v>
      </c>
      <c r="X149" s="1876" t="s">
        <v>378</v>
      </c>
      <c r="Y149" s="1876" t="s">
        <v>364</v>
      </c>
      <c r="Z149" s="1876" t="s">
        <v>154</v>
      </c>
      <c r="AA149" s="1876" t="s">
        <v>154</v>
      </c>
      <c r="AB149" s="1876" t="s">
        <v>154</v>
      </c>
      <c r="AC149" s="1876" t="s">
        <v>154</v>
      </c>
      <c r="AD149" s="1876" t="s">
        <v>154</v>
      </c>
      <c r="AE149" s="1876" t="s">
        <v>154</v>
      </c>
      <c r="AF149" s="1876" t="s">
        <v>359</v>
      </c>
      <c r="AG149" s="1875" t="s">
        <v>379</v>
      </c>
      <c r="AH149" s="1876" t="s">
        <v>380</v>
      </c>
      <c r="AI149" s="1876" t="s">
        <v>240</v>
      </c>
      <c r="AJ149" s="1876" t="s">
        <v>367</v>
      </c>
      <c r="AK149" s="1875" t="s">
        <v>381</v>
      </c>
      <c r="AL149" s="1876" t="s">
        <v>360</v>
      </c>
      <c r="AM149" s="1875" t="s">
        <v>154</v>
      </c>
    </row>
    <row r="150" spans="1:39" ht="52.8">
      <c r="A150" s="1875" t="s">
        <v>351</v>
      </c>
      <c r="B150" s="1875" t="s">
        <v>594</v>
      </c>
      <c r="C150" s="1875" t="s">
        <v>370</v>
      </c>
      <c r="D150" s="1876" t="s">
        <v>154</v>
      </c>
      <c r="E150" s="1876" t="s">
        <v>371</v>
      </c>
      <c r="F150" s="1876" t="s">
        <v>355</v>
      </c>
      <c r="G150" s="1876" t="s">
        <v>356</v>
      </c>
      <c r="H150" s="1877">
        <v>21161.34909</v>
      </c>
      <c r="I150" s="1877">
        <v>18900</v>
      </c>
      <c r="J150" s="1876" t="s">
        <v>357</v>
      </c>
      <c r="K150" s="1878">
        <v>43480</v>
      </c>
      <c r="L150" s="1876" t="s">
        <v>372</v>
      </c>
      <c r="M150" s="1878" t="s">
        <v>373</v>
      </c>
      <c r="N150" s="1876" t="s">
        <v>359</v>
      </c>
      <c r="O150" s="1880">
        <v>46218</v>
      </c>
      <c r="P150" s="1875" t="s">
        <v>360</v>
      </c>
      <c r="Q150" s="1875" t="s">
        <v>595</v>
      </c>
      <c r="R150" s="1875" t="s">
        <v>426</v>
      </c>
      <c r="S150" s="1876" t="s">
        <v>361</v>
      </c>
      <c r="T150" s="1879" t="s">
        <v>427</v>
      </c>
      <c r="U150" s="1876" t="s">
        <v>360</v>
      </c>
      <c r="V150" s="1876" t="s">
        <v>377</v>
      </c>
      <c r="W150" s="1876" t="s">
        <v>360</v>
      </c>
      <c r="X150" s="1876" t="s">
        <v>378</v>
      </c>
      <c r="Y150" s="1876" t="s">
        <v>364</v>
      </c>
      <c r="Z150" s="1876" t="s">
        <v>154</v>
      </c>
      <c r="AA150" s="1876" t="s">
        <v>154</v>
      </c>
      <c r="AB150" s="1876" t="s">
        <v>154</v>
      </c>
      <c r="AC150" s="1876" t="s">
        <v>154</v>
      </c>
      <c r="AD150" s="1876" t="s">
        <v>154</v>
      </c>
      <c r="AE150" s="1876" t="s">
        <v>154</v>
      </c>
      <c r="AF150" s="1876" t="s">
        <v>359</v>
      </c>
      <c r="AG150" s="1875" t="s">
        <v>379</v>
      </c>
      <c r="AH150" s="1876" t="s">
        <v>380</v>
      </c>
      <c r="AI150" s="1876" t="s">
        <v>240</v>
      </c>
      <c r="AJ150" s="1876" t="s">
        <v>367</v>
      </c>
      <c r="AK150" s="1875" t="s">
        <v>381</v>
      </c>
      <c r="AL150" s="1876" t="s">
        <v>360</v>
      </c>
      <c r="AM150" s="1875" t="s">
        <v>154</v>
      </c>
    </row>
    <row r="151" spans="1:39" ht="52.8">
      <c r="A151" s="1875" t="s">
        <v>351</v>
      </c>
      <c r="B151" s="1875" t="s">
        <v>596</v>
      </c>
      <c r="C151" s="1875" t="s">
        <v>370</v>
      </c>
      <c r="D151" s="1876" t="s">
        <v>154</v>
      </c>
      <c r="E151" s="1876" t="s">
        <v>371</v>
      </c>
      <c r="F151" s="1876" t="s">
        <v>355</v>
      </c>
      <c r="G151" s="1876" t="s">
        <v>356</v>
      </c>
      <c r="H151" s="1877">
        <v>3358.9443000000001</v>
      </c>
      <c r="I151" s="1877">
        <v>3000</v>
      </c>
      <c r="J151" s="1876" t="s">
        <v>357</v>
      </c>
      <c r="K151" s="1878">
        <v>43480</v>
      </c>
      <c r="L151" s="1876" t="s">
        <v>372</v>
      </c>
      <c r="M151" s="1878" t="s">
        <v>373</v>
      </c>
      <c r="N151" s="1876" t="s">
        <v>359</v>
      </c>
      <c r="O151" s="1880">
        <v>46218</v>
      </c>
      <c r="P151" s="1875" t="s">
        <v>360</v>
      </c>
      <c r="Q151" s="1875" t="s">
        <v>570</v>
      </c>
      <c r="R151" s="1875" t="s">
        <v>426</v>
      </c>
      <c r="S151" s="1876" t="s">
        <v>361</v>
      </c>
      <c r="T151" s="1879" t="s">
        <v>427</v>
      </c>
      <c r="U151" s="1876" t="s">
        <v>360</v>
      </c>
      <c r="V151" s="1876" t="s">
        <v>377</v>
      </c>
      <c r="W151" s="1876" t="s">
        <v>360</v>
      </c>
      <c r="X151" s="1876" t="s">
        <v>378</v>
      </c>
      <c r="Y151" s="1876" t="s">
        <v>364</v>
      </c>
      <c r="Z151" s="1876" t="s">
        <v>154</v>
      </c>
      <c r="AA151" s="1876" t="s">
        <v>154</v>
      </c>
      <c r="AB151" s="1876" t="s">
        <v>154</v>
      </c>
      <c r="AC151" s="1876" t="s">
        <v>154</v>
      </c>
      <c r="AD151" s="1876" t="s">
        <v>154</v>
      </c>
      <c r="AE151" s="1876" t="s">
        <v>154</v>
      </c>
      <c r="AF151" s="1876" t="s">
        <v>359</v>
      </c>
      <c r="AG151" s="1875" t="s">
        <v>379</v>
      </c>
      <c r="AH151" s="1876" t="s">
        <v>380</v>
      </c>
      <c r="AI151" s="1876" t="s">
        <v>240</v>
      </c>
      <c r="AJ151" s="1876" t="s">
        <v>367</v>
      </c>
      <c r="AK151" s="1875" t="s">
        <v>381</v>
      </c>
      <c r="AL151" s="1876" t="s">
        <v>360</v>
      </c>
      <c r="AM151" s="1875" t="s">
        <v>154</v>
      </c>
    </row>
    <row r="152" spans="1:39" ht="52.8">
      <c r="A152" s="1875" t="s">
        <v>351</v>
      </c>
      <c r="B152" s="1875" t="s">
        <v>597</v>
      </c>
      <c r="C152" s="1875" t="s">
        <v>370</v>
      </c>
      <c r="D152" s="1876" t="s">
        <v>154</v>
      </c>
      <c r="E152" s="1876" t="s">
        <v>371</v>
      </c>
      <c r="F152" s="1876" t="s">
        <v>355</v>
      </c>
      <c r="G152" s="1876" t="s">
        <v>356</v>
      </c>
      <c r="H152" s="1877">
        <v>3358.9443000000001</v>
      </c>
      <c r="I152" s="1877">
        <v>3000</v>
      </c>
      <c r="J152" s="1876" t="s">
        <v>357</v>
      </c>
      <c r="K152" s="1878">
        <v>43480</v>
      </c>
      <c r="L152" s="1876" t="s">
        <v>372</v>
      </c>
      <c r="M152" s="1878" t="s">
        <v>373</v>
      </c>
      <c r="N152" s="1876" t="s">
        <v>359</v>
      </c>
      <c r="O152" s="1880">
        <v>46218</v>
      </c>
      <c r="P152" s="1875" t="s">
        <v>360</v>
      </c>
      <c r="Q152" s="1875" t="s">
        <v>570</v>
      </c>
      <c r="R152" s="1875" t="s">
        <v>426</v>
      </c>
      <c r="S152" s="1876" t="s">
        <v>361</v>
      </c>
      <c r="T152" s="1879" t="s">
        <v>427</v>
      </c>
      <c r="U152" s="1876" t="s">
        <v>360</v>
      </c>
      <c r="V152" s="1876" t="s">
        <v>377</v>
      </c>
      <c r="W152" s="1876" t="s">
        <v>360</v>
      </c>
      <c r="X152" s="1876" t="s">
        <v>378</v>
      </c>
      <c r="Y152" s="1876" t="s">
        <v>364</v>
      </c>
      <c r="Z152" s="1876" t="s">
        <v>154</v>
      </c>
      <c r="AA152" s="1876" t="s">
        <v>154</v>
      </c>
      <c r="AB152" s="1876" t="s">
        <v>154</v>
      </c>
      <c r="AC152" s="1876" t="s">
        <v>154</v>
      </c>
      <c r="AD152" s="1876" t="s">
        <v>154</v>
      </c>
      <c r="AE152" s="1876" t="s">
        <v>154</v>
      </c>
      <c r="AF152" s="1876" t="s">
        <v>359</v>
      </c>
      <c r="AG152" s="1875" t="s">
        <v>379</v>
      </c>
      <c r="AH152" s="1876" t="s">
        <v>380</v>
      </c>
      <c r="AI152" s="1876" t="s">
        <v>240</v>
      </c>
      <c r="AJ152" s="1876" t="s">
        <v>367</v>
      </c>
      <c r="AK152" s="1875" t="s">
        <v>381</v>
      </c>
      <c r="AL152" s="1876" t="s">
        <v>360</v>
      </c>
      <c r="AM152" s="1875" t="s">
        <v>154</v>
      </c>
    </row>
    <row r="153" spans="1:39" ht="52.8">
      <c r="A153" s="1875" t="s">
        <v>351</v>
      </c>
      <c r="B153" s="1875" t="s">
        <v>598</v>
      </c>
      <c r="C153" s="1875" t="s">
        <v>370</v>
      </c>
      <c r="D153" s="1876" t="s">
        <v>154</v>
      </c>
      <c r="E153" s="1876" t="s">
        <v>371</v>
      </c>
      <c r="F153" s="1876" t="s">
        <v>355</v>
      </c>
      <c r="G153" s="1876" t="s">
        <v>356</v>
      </c>
      <c r="H153" s="1877">
        <v>3358.9443000000001</v>
      </c>
      <c r="I153" s="1877">
        <v>3000</v>
      </c>
      <c r="J153" s="1876" t="s">
        <v>357</v>
      </c>
      <c r="K153" s="1878">
        <v>43480</v>
      </c>
      <c r="L153" s="1876" t="s">
        <v>372</v>
      </c>
      <c r="M153" s="1878" t="s">
        <v>373</v>
      </c>
      <c r="N153" s="1876" t="s">
        <v>359</v>
      </c>
      <c r="O153" s="1880">
        <v>46218</v>
      </c>
      <c r="P153" s="1875" t="s">
        <v>360</v>
      </c>
      <c r="Q153" s="1875" t="s">
        <v>570</v>
      </c>
      <c r="R153" s="1875" t="s">
        <v>426</v>
      </c>
      <c r="S153" s="1876" t="s">
        <v>361</v>
      </c>
      <c r="T153" s="1879" t="s">
        <v>427</v>
      </c>
      <c r="U153" s="1876" t="s">
        <v>360</v>
      </c>
      <c r="V153" s="1876" t="s">
        <v>377</v>
      </c>
      <c r="W153" s="1876" t="s">
        <v>360</v>
      </c>
      <c r="X153" s="1876" t="s">
        <v>378</v>
      </c>
      <c r="Y153" s="1876" t="s">
        <v>364</v>
      </c>
      <c r="Z153" s="1876" t="s">
        <v>154</v>
      </c>
      <c r="AA153" s="1876" t="s">
        <v>154</v>
      </c>
      <c r="AB153" s="1876" t="s">
        <v>154</v>
      </c>
      <c r="AC153" s="1876" t="s">
        <v>154</v>
      </c>
      <c r="AD153" s="1876" t="s">
        <v>154</v>
      </c>
      <c r="AE153" s="1876" t="s">
        <v>154</v>
      </c>
      <c r="AF153" s="1876" t="s">
        <v>359</v>
      </c>
      <c r="AG153" s="1875" t="s">
        <v>379</v>
      </c>
      <c r="AH153" s="1876" t="s">
        <v>380</v>
      </c>
      <c r="AI153" s="1876" t="s">
        <v>240</v>
      </c>
      <c r="AJ153" s="1876" t="s">
        <v>367</v>
      </c>
      <c r="AK153" s="1875" t="s">
        <v>381</v>
      </c>
      <c r="AL153" s="1876" t="s">
        <v>360</v>
      </c>
      <c r="AM153" s="1875" t="s">
        <v>154</v>
      </c>
    </row>
    <row r="154" spans="1:39" ht="52.8">
      <c r="A154" s="1875" t="s">
        <v>351</v>
      </c>
      <c r="B154" s="1875" t="s">
        <v>599</v>
      </c>
      <c r="C154" s="1875" t="s">
        <v>370</v>
      </c>
      <c r="D154" s="1876" t="s">
        <v>154</v>
      </c>
      <c r="E154" s="1876" t="s">
        <v>371</v>
      </c>
      <c r="F154" s="1876" t="s">
        <v>355</v>
      </c>
      <c r="G154" s="1876" t="s">
        <v>356</v>
      </c>
      <c r="H154" s="1877">
        <v>1007.6832899999999</v>
      </c>
      <c r="I154" s="1877">
        <v>900</v>
      </c>
      <c r="J154" s="1876" t="s">
        <v>357</v>
      </c>
      <c r="K154" s="1878">
        <v>43480</v>
      </c>
      <c r="L154" s="1876" t="s">
        <v>372</v>
      </c>
      <c r="M154" s="1878" t="s">
        <v>373</v>
      </c>
      <c r="N154" s="1876" t="s">
        <v>359</v>
      </c>
      <c r="O154" s="1880">
        <v>46218</v>
      </c>
      <c r="P154" s="1875" t="s">
        <v>360</v>
      </c>
      <c r="Q154" s="1875" t="s">
        <v>600</v>
      </c>
      <c r="R154" s="1875" t="s">
        <v>426</v>
      </c>
      <c r="S154" s="1876" t="s">
        <v>361</v>
      </c>
      <c r="T154" s="1879" t="s">
        <v>427</v>
      </c>
      <c r="U154" s="1876" t="s">
        <v>360</v>
      </c>
      <c r="V154" s="1876" t="s">
        <v>377</v>
      </c>
      <c r="W154" s="1876" t="s">
        <v>360</v>
      </c>
      <c r="X154" s="1876" t="s">
        <v>378</v>
      </c>
      <c r="Y154" s="1876" t="s">
        <v>364</v>
      </c>
      <c r="Z154" s="1876" t="s">
        <v>154</v>
      </c>
      <c r="AA154" s="1876" t="s">
        <v>154</v>
      </c>
      <c r="AB154" s="1876" t="s">
        <v>154</v>
      </c>
      <c r="AC154" s="1876" t="s">
        <v>154</v>
      </c>
      <c r="AD154" s="1876" t="s">
        <v>154</v>
      </c>
      <c r="AE154" s="1876" t="s">
        <v>154</v>
      </c>
      <c r="AF154" s="1876" t="s">
        <v>359</v>
      </c>
      <c r="AG154" s="1875" t="s">
        <v>379</v>
      </c>
      <c r="AH154" s="1876" t="s">
        <v>380</v>
      </c>
      <c r="AI154" s="1876" t="s">
        <v>240</v>
      </c>
      <c r="AJ154" s="1876" t="s">
        <v>367</v>
      </c>
      <c r="AK154" s="1875" t="s">
        <v>381</v>
      </c>
      <c r="AL154" s="1876" t="s">
        <v>360</v>
      </c>
      <c r="AM154" s="1875" t="s">
        <v>154</v>
      </c>
    </row>
    <row r="155" spans="1:39" ht="52.8">
      <c r="A155" s="1875" t="s">
        <v>351</v>
      </c>
      <c r="B155" s="1875" t="s">
        <v>601</v>
      </c>
      <c r="C155" s="1875" t="s">
        <v>370</v>
      </c>
      <c r="D155" s="1876" t="s">
        <v>154</v>
      </c>
      <c r="E155" s="1876" t="s">
        <v>371</v>
      </c>
      <c r="F155" s="1876" t="s">
        <v>355</v>
      </c>
      <c r="G155" s="1876" t="s">
        <v>356</v>
      </c>
      <c r="H155" s="1877">
        <v>1007.6832899999999</v>
      </c>
      <c r="I155" s="1877">
        <v>900</v>
      </c>
      <c r="J155" s="1876" t="s">
        <v>357</v>
      </c>
      <c r="K155" s="1878">
        <v>43480</v>
      </c>
      <c r="L155" s="1876" t="s">
        <v>372</v>
      </c>
      <c r="M155" s="1878" t="s">
        <v>373</v>
      </c>
      <c r="N155" s="1876" t="s">
        <v>359</v>
      </c>
      <c r="O155" s="1880">
        <v>46218</v>
      </c>
      <c r="P155" s="1875" t="s">
        <v>360</v>
      </c>
      <c r="Q155" s="1875" t="s">
        <v>600</v>
      </c>
      <c r="R155" s="1875" t="s">
        <v>426</v>
      </c>
      <c r="S155" s="1876" t="s">
        <v>361</v>
      </c>
      <c r="T155" s="1879" t="s">
        <v>427</v>
      </c>
      <c r="U155" s="1876" t="s">
        <v>360</v>
      </c>
      <c r="V155" s="1876" t="s">
        <v>377</v>
      </c>
      <c r="W155" s="1876" t="s">
        <v>360</v>
      </c>
      <c r="X155" s="1876" t="s">
        <v>378</v>
      </c>
      <c r="Y155" s="1876" t="s">
        <v>364</v>
      </c>
      <c r="Z155" s="1876" t="s">
        <v>154</v>
      </c>
      <c r="AA155" s="1876" t="s">
        <v>154</v>
      </c>
      <c r="AB155" s="1876" t="s">
        <v>154</v>
      </c>
      <c r="AC155" s="1876" t="s">
        <v>154</v>
      </c>
      <c r="AD155" s="1876" t="s">
        <v>154</v>
      </c>
      <c r="AE155" s="1876" t="s">
        <v>154</v>
      </c>
      <c r="AF155" s="1876" t="s">
        <v>359</v>
      </c>
      <c r="AG155" s="1875" t="s">
        <v>379</v>
      </c>
      <c r="AH155" s="1876" t="s">
        <v>380</v>
      </c>
      <c r="AI155" s="1876" t="s">
        <v>240</v>
      </c>
      <c r="AJ155" s="1876" t="s">
        <v>367</v>
      </c>
      <c r="AK155" s="1875" t="s">
        <v>381</v>
      </c>
      <c r="AL155" s="1876" t="s">
        <v>360</v>
      </c>
      <c r="AM155" s="1875" t="s">
        <v>154</v>
      </c>
    </row>
    <row r="156" spans="1:39" ht="52.8">
      <c r="A156" s="1875" t="s">
        <v>351</v>
      </c>
      <c r="B156" s="1875" t="s">
        <v>602</v>
      </c>
      <c r="C156" s="1875" t="s">
        <v>370</v>
      </c>
      <c r="D156" s="1876" t="s">
        <v>154</v>
      </c>
      <c r="E156" s="1876" t="s">
        <v>371</v>
      </c>
      <c r="F156" s="1876" t="s">
        <v>355</v>
      </c>
      <c r="G156" s="1876" t="s">
        <v>356</v>
      </c>
      <c r="H156" s="1877">
        <v>1007.6832899999999</v>
      </c>
      <c r="I156" s="1877">
        <v>900</v>
      </c>
      <c r="J156" s="1876" t="s">
        <v>357</v>
      </c>
      <c r="K156" s="1878">
        <v>43480</v>
      </c>
      <c r="L156" s="1876" t="s">
        <v>372</v>
      </c>
      <c r="M156" s="1878" t="s">
        <v>373</v>
      </c>
      <c r="N156" s="1876" t="s">
        <v>359</v>
      </c>
      <c r="O156" s="1880">
        <v>46218</v>
      </c>
      <c r="P156" s="1875" t="s">
        <v>360</v>
      </c>
      <c r="Q156" s="1875" t="s">
        <v>600</v>
      </c>
      <c r="R156" s="1875" t="s">
        <v>426</v>
      </c>
      <c r="S156" s="1876" t="s">
        <v>361</v>
      </c>
      <c r="T156" s="1879" t="s">
        <v>427</v>
      </c>
      <c r="U156" s="1876" t="s">
        <v>360</v>
      </c>
      <c r="V156" s="1876" t="s">
        <v>377</v>
      </c>
      <c r="W156" s="1876" t="s">
        <v>360</v>
      </c>
      <c r="X156" s="1876" t="s">
        <v>378</v>
      </c>
      <c r="Y156" s="1876" t="s">
        <v>364</v>
      </c>
      <c r="Z156" s="1876" t="s">
        <v>154</v>
      </c>
      <c r="AA156" s="1876" t="s">
        <v>154</v>
      </c>
      <c r="AB156" s="1876" t="s">
        <v>154</v>
      </c>
      <c r="AC156" s="1876" t="s">
        <v>154</v>
      </c>
      <c r="AD156" s="1876" t="s">
        <v>154</v>
      </c>
      <c r="AE156" s="1876" t="s">
        <v>154</v>
      </c>
      <c r="AF156" s="1876" t="s">
        <v>359</v>
      </c>
      <c r="AG156" s="1875" t="s">
        <v>379</v>
      </c>
      <c r="AH156" s="1876" t="s">
        <v>380</v>
      </c>
      <c r="AI156" s="1876" t="s">
        <v>240</v>
      </c>
      <c r="AJ156" s="1876" t="s">
        <v>367</v>
      </c>
      <c r="AK156" s="1875" t="s">
        <v>381</v>
      </c>
      <c r="AL156" s="1876" t="s">
        <v>360</v>
      </c>
      <c r="AM156" s="1875" t="s">
        <v>154</v>
      </c>
    </row>
    <row r="157" spans="1:39" ht="52.8">
      <c r="A157" s="1875" t="s">
        <v>351</v>
      </c>
      <c r="B157" s="1875" t="s">
        <v>603</v>
      </c>
      <c r="C157" s="1875" t="s">
        <v>370</v>
      </c>
      <c r="D157" s="1876" t="s">
        <v>154</v>
      </c>
      <c r="E157" s="1876" t="s">
        <v>371</v>
      </c>
      <c r="F157" s="1876" t="s">
        <v>355</v>
      </c>
      <c r="G157" s="1876" t="s">
        <v>356</v>
      </c>
      <c r="H157" s="1877">
        <v>2351.2610100000002</v>
      </c>
      <c r="I157" s="1877">
        <v>2100</v>
      </c>
      <c r="J157" s="1876" t="s">
        <v>357</v>
      </c>
      <c r="K157" s="1878">
        <v>43480</v>
      </c>
      <c r="L157" s="1876" t="s">
        <v>372</v>
      </c>
      <c r="M157" s="1878" t="s">
        <v>373</v>
      </c>
      <c r="N157" s="1876" t="s">
        <v>359</v>
      </c>
      <c r="O157" s="1880">
        <v>46218</v>
      </c>
      <c r="P157" s="1875" t="s">
        <v>360</v>
      </c>
      <c r="Q157" s="1875" t="s">
        <v>604</v>
      </c>
      <c r="R157" s="1875" t="s">
        <v>426</v>
      </c>
      <c r="S157" s="1876" t="s">
        <v>361</v>
      </c>
      <c r="T157" s="1879" t="s">
        <v>427</v>
      </c>
      <c r="U157" s="1876" t="s">
        <v>360</v>
      </c>
      <c r="V157" s="1876" t="s">
        <v>377</v>
      </c>
      <c r="W157" s="1876" t="s">
        <v>360</v>
      </c>
      <c r="X157" s="1876" t="s">
        <v>378</v>
      </c>
      <c r="Y157" s="1876" t="s">
        <v>364</v>
      </c>
      <c r="Z157" s="1876" t="s">
        <v>154</v>
      </c>
      <c r="AA157" s="1876" t="s">
        <v>154</v>
      </c>
      <c r="AB157" s="1876" t="s">
        <v>154</v>
      </c>
      <c r="AC157" s="1876" t="s">
        <v>154</v>
      </c>
      <c r="AD157" s="1876" t="s">
        <v>154</v>
      </c>
      <c r="AE157" s="1876" t="s">
        <v>154</v>
      </c>
      <c r="AF157" s="1876" t="s">
        <v>359</v>
      </c>
      <c r="AG157" s="1875" t="s">
        <v>379</v>
      </c>
      <c r="AH157" s="1876" t="s">
        <v>380</v>
      </c>
      <c r="AI157" s="1876" t="s">
        <v>240</v>
      </c>
      <c r="AJ157" s="1876" t="s">
        <v>367</v>
      </c>
      <c r="AK157" s="1875" t="s">
        <v>381</v>
      </c>
      <c r="AL157" s="1876" t="s">
        <v>360</v>
      </c>
      <c r="AM157" s="1875" t="s">
        <v>154</v>
      </c>
    </row>
    <row r="158" spans="1:39" ht="52.8">
      <c r="A158" s="1875" t="s">
        <v>351</v>
      </c>
      <c r="B158" s="1875" t="s">
        <v>605</v>
      </c>
      <c r="C158" s="1875" t="s">
        <v>370</v>
      </c>
      <c r="D158" s="1876" t="s">
        <v>154</v>
      </c>
      <c r="E158" s="1876" t="s">
        <v>371</v>
      </c>
      <c r="F158" s="1876" t="s">
        <v>355</v>
      </c>
      <c r="G158" s="1876" t="s">
        <v>356</v>
      </c>
      <c r="H158" s="1877">
        <v>4366.6275900000001</v>
      </c>
      <c r="I158" s="1877">
        <v>3900</v>
      </c>
      <c r="J158" s="1876" t="s">
        <v>357</v>
      </c>
      <c r="K158" s="1878">
        <v>43480</v>
      </c>
      <c r="L158" s="1876" t="s">
        <v>372</v>
      </c>
      <c r="M158" s="1878" t="s">
        <v>373</v>
      </c>
      <c r="N158" s="1876" t="s">
        <v>359</v>
      </c>
      <c r="O158" s="1880">
        <v>46218</v>
      </c>
      <c r="P158" s="1875" t="s">
        <v>360</v>
      </c>
      <c r="Q158" s="1875" t="s">
        <v>606</v>
      </c>
      <c r="R158" s="1875" t="s">
        <v>426</v>
      </c>
      <c r="S158" s="1876" t="s">
        <v>361</v>
      </c>
      <c r="T158" s="1879" t="s">
        <v>427</v>
      </c>
      <c r="U158" s="1876" t="s">
        <v>360</v>
      </c>
      <c r="V158" s="1876" t="s">
        <v>377</v>
      </c>
      <c r="W158" s="1876" t="s">
        <v>360</v>
      </c>
      <c r="X158" s="1876" t="s">
        <v>378</v>
      </c>
      <c r="Y158" s="1876" t="s">
        <v>364</v>
      </c>
      <c r="Z158" s="1876" t="s">
        <v>154</v>
      </c>
      <c r="AA158" s="1876" t="s">
        <v>154</v>
      </c>
      <c r="AB158" s="1876" t="s">
        <v>154</v>
      </c>
      <c r="AC158" s="1876" t="s">
        <v>154</v>
      </c>
      <c r="AD158" s="1876" t="s">
        <v>154</v>
      </c>
      <c r="AE158" s="1876" t="s">
        <v>154</v>
      </c>
      <c r="AF158" s="1876" t="s">
        <v>359</v>
      </c>
      <c r="AG158" s="1875" t="s">
        <v>379</v>
      </c>
      <c r="AH158" s="1876" t="s">
        <v>380</v>
      </c>
      <c r="AI158" s="1876" t="s">
        <v>240</v>
      </c>
      <c r="AJ158" s="1876" t="s">
        <v>367</v>
      </c>
      <c r="AK158" s="1875" t="s">
        <v>381</v>
      </c>
      <c r="AL158" s="1876" t="s">
        <v>360</v>
      </c>
      <c r="AM158" s="1875" t="s">
        <v>154</v>
      </c>
    </row>
    <row r="159" spans="1:39" ht="52.8">
      <c r="A159" s="1875" t="s">
        <v>351</v>
      </c>
      <c r="B159" s="1875" t="s">
        <v>607</v>
      </c>
      <c r="C159" s="1875" t="s">
        <v>370</v>
      </c>
      <c r="D159" s="1876" t="s">
        <v>154</v>
      </c>
      <c r="E159" s="1876" t="s">
        <v>371</v>
      </c>
      <c r="F159" s="1876" t="s">
        <v>355</v>
      </c>
      <c r="G159" s="1876" t="s">
        <v>356</v>
      </c>
      <c r="H159" s="1877">
        <v>5374.31088</v>
      </c>
      <c r="I159" s="1877">
        <v>4800</v>
      </c>
      <c r="J159" s="1876" t="s">
        <v>357</v>
      </c>
      <c r="K159" s="1878">
        <v>43480</v>
      </c>
      <c r="L159" s="1876" t="s">
        <v>372</v>
      </c>
      <c r="M159" s="1878" t="s">
        <v>373</v>
      </c>
      <c r="N159" s="1876" t="s">
        <v>359</v>
      </c>
      <c r="O159" s="1880">
        <v>46218</v>
      </c>
      <c r="P159" s="1875" t="s">
        <v>360</v>
      </c>
      <c r="Q159" s="1875" t="s">
        <v>480</v>
      </c>
      <c r="R159" s="1875" t="s">
        <v>426</v>
      </c>
      <c r="S159" s="1876" t="s">
        <v>361</v>
      </c>
      <c r="T159" s="1879" t="s">
        <v>427</v>
      </c>
      <c r="U159" s="1876" t="s">
        <v>360</v>
      </c>
      <c r="V159" s="1876" t="s">
        <v>377</v>
      </c>
      <c r="W159" s="1876" t="s">
        <v>360</v>
      </c>
      <c r="X159" s="1876" t="s">
        <v>378</v>
      </c>
      <c r="Y159" s="1876" t="s">
        <v>364</v>
      </c>
      <c r="Z159" s="1876" t="s">
        <v>154</v>
      </c>
      <c r="AA159" s="1876" t="s">
        <v>154</v>
      </c>
      <c r="AB159" s="1876" t="s">
        <v>154</v>
      </c>
      <c r="AC159" s="1876" t="s">
        <v>154</v>
      </c>
      <c r="AD159" s="1876" t="s">
        <v>154</v>
      </c>
      <c r="AE159" s="1876" t="s">
        <v>154</v>
      </c>
      <c r="AF159" s="1876" t="s">
        <v>359</v>
      </c>
      <c r="AG159" s="1875" t="s">
        <v>379</v>
      </c>
      <c r="AH159" s="1876" t="s">
        <v>380</v>
      </c>
      <c r="AI159" s="1876" t="s">
        <v>240</v>
      </c>
      <c r="AJ159" s="1876" t="s">
        <v>367</v>
      </c>
      <c r="AK159" s="1875" t="s">
        <v>381</v>
      </c>
      <c r="AL159" s="1876" t="s">
        <v>360</v>
      </c>
      <c r="AM159" s="1875" t="s">
        <v>154</v>
      </c>
    </row>
    <row r="160" spans="1:39" ht="52.8">
      <c r="A160" s="1875" t="s">
        <v>351</v>
      </c>
      <c r="B160" s="1875" t="s">
        <v>608</v>
      </c>
      <c r="C160" s="1875" t="s">
        <v>370</v>
      </c>
      <c r="D160" s="1876" t="s">
        <v>154</v>
      </c>
      <c r="E160" s="1876" t="s">
        <v>371</v>
      </c>
      <c r="F160" s="1876" t="s">
        <v>355</v>
      </c>
      <c r="G160" s="1876" t="s">
        <v>356</v>
      </c>
      <c r="H160" s="1877">
        <v>2687.15544</v>
      </c>
      <c r="I160" s="1877">
        <v>2400</v>
      </c>
      <c r="J160" s="1876" t="s">
        <v>357</v>
      </c>
      <c r="K160" s="1878">
        <v>43480</v>
      </c>
      <c r="L160" s="1876" t="s">
        <v>372</v>
      </c>
      <c r="M160" s="1878" t="s">
        <v>373</v>
      </c>
      <c r="N160" s="1876" t="s">
        <v>359</v>
      </c>
      <c r="O160" s="1880">
        <v>46218</v>
      </c>
      <c r="P160" s="1875" t="s">
        <v>360</v>
      </c>
      <c r="Q160" s="1875" t="s">
        <v>478</v>
      </c>
      <c r="R160" s="1875" t="s">
        <v>426</v>
      </c>
      <c r="S160" s="1876" t="s">
        <v>361</v>
      </c>
      <c r="T160" s="1879" t="s">
        <v>427</v>
      </c>
      <c r="U160" s="1876" t="s">
        <v>360</v>
      </c>
      <c r="V160" s="1876" t="s">
        <v>377</v>
      </c>
      <c r="W160" s="1876" t="s">
        <v>360</v>
      </c>
      <c r="X160" s="1876" t="s">
        <v>378</v>
      </c>
      <c r="Y160" s="1876" t="s">
        <v>364</v>
      </c>
      <c r="Z160" s="1876" t="s">
        <v>154</v>
      </c>
      <c r="AA160" s="1876" t="s">
        <v>154</v>
      </c>
      <c r="AB160" s="1876" t="s">
        <v>154</v>
      </c>
      <c r="AC160" s="1876" t="s">
        <v>154</v>
      </c>
      <c r="AD160" s="1876" t="s">
        <v>154</v>
      </c>
      <c r="AE160" s="1876" t="s">
        <v>154</v>
      </c>
      <c r="AF160" s="1876" t="s">
        <v>359</v>
      </c>
      <c r="AG160" s="1875" t="s">
        <v>379</v>
      </c>
      <c r="AH160" s="1876" t="s">
        <v>380</v>
      </c>
      <c r="AI160" s="1876" t="s">
        <v>240</v>
      </c>
      <c r="AJ160" s="1876" t="s">
        <v>367</v>
      </c>
      <c r="AK160" s="1875" t="s">
        <v>381</v>
      </c>
      <c r="AL160" s="1876" t="s">
        <v>360</v>
      </c>
      <c r="AM160" s="1875" t="s">
        <v>154</v>
      </c>
    </row>
    <row r="161" spans="1:39" ht="52.8">
      <c r="A161" s="1875" t="s">
        <v>351</v>
      </c>
      <c r="B161" s="1875" t="s">
        <v>609</v>
      </c>
      <c r="C161" s="1875" t="s">
        <v>370</v>
      </c>
      <c r="D161" s="1876" t="s">
        <v>154</v>
      </c>
      <c r="E161" s="1876" t="s">
        <v>371</v>
      </c>
      <c r="F161" s="1876" t="s">
        <v>355</v>
      </c>
      <c r="G161" s="1876" t="s">
        <v>356</v>
      </c>
      <c r="H161" s="1877">
        <v>3358.9443000000001</v>
      </c>
      <c r="I161" s="1877">
        <v>3000</v>
      </c>
      <c r="J161" s="1876" t="s">
        <v>357</v>
      </c>
      <c r="K161" s="1878">
        <v>43480</v>
      </c>
      <c r="L161" s="1876" t="s">
        <v>372</v>
      </c>
      <c r="M161" s="1878" t="s">
        <v>373</v>
      </c>
      <c r="N161" s="1876" t="s">
        <v>359</v>
      </c>
      <c r="O161" s="1880">
        <v>46218</v>
      </c>
      <c r="P161" s="1875" t="s">
        <v>360</v>
      </c>
      <c r="Q161" s="1875" t="s">
        <v>570</v>
      </c>
      <c r="R161" s="1875" t="s">
        <v>426</v>
      </c>
      <c r="S161" s="1876" t="s">
        <v>361</v>
      </c>
      <c r="T161" s="1879" t="s">
        <v>427</v>
      </c>
      <c r="U161" s="1876" t="s">
        <v>360</v>
      </c>
      <c r="V161" s="1876" t="s">
        <v>377</v>
      </c>
      <c r="W161" s="1876" t="s">
        <v>360</v>
      </c>
      <c r="X161" s="1876" t="s">
        <v>378</v>
      </c>
      <c r="Y161" s="1876" t="s">
        <v>364</v>
      </c>
      <c r="Z161" s="1876" t="s">
        <v>154</v>
      </c>
      <c r="AA161" s="1876" t="s">
        <v>154</v>
      </c>
      <c r="AB161" s="1876" t="s">
        <v>154</v>
      </c>
      <c r="AC161" s="1876" t="s">
        <v>154</v>
      </c>
      <c r="AD161" s="1876" t="s">
        <v>154</v>
      </c>
      <c r="AE161" s="1876" t="s">
        <v>154</v>
      </c>
      <c r="AF161" s="1876" t="s">
        <v>359</v>
      </c>
      <c r="AG161" s="1875" t="s">
        <v>379</v>
      </c>
      <c r="AH161" s="1876" t="s">
        <v>380</v>
      </c>
      <c r="AI161" s="1876" t="s">
        <v>240</v>
      </c>
      <c r="AJ161" s="1876" t="s">
        <v>367</v>
      </c>
      <c r="AK161" s="1875" t="s">
        <v>381</v>
      </c>
      <c r="AL161" s="1876" t="s">
        <v>360</v>
      </c>
      <c r="AM161" s="1875" t="s">
        <v>154</v>
      </c>
    </row>
    <row r="162" spans="1:39" ht="52.8">
      <c r="A162" s="1875" t="s">
        <v>351</v>
      </c>
      <c r="B162" s="1875" t="s">
        <v>610</v>
      </c>
      <c r="C162" s="1875" t="s">
        <v>370</v>
      </c>
      <c r="D162" s="1876" t="s">
        <v>154</v>
      </c>
      <c r="E162" s="1876" t="s">
        <v>371</v>
      </c>
      <c r="F162" s="1876" t="s">
        <v>355</v>
      </c>
      <c r="G162" s="1876" t="s">
        <v>356</v>
      </c>
      <c r="H162" s="1877">
        <v>3358.9443000000001</v>
      </c>
      <c r="I162" s="1877">
        <v>3000</v>
      </c>
      <c r="J162" s="1876" t="s">
        <v>357</v>
      </c>
      <c r="K162" s="1878">
        <v>43480</v>
      </c>
      <c r="L162" s="1876" t="s">
        <v>372</v>
      </c>
      <c r="M162" s="1878" t="s">
        <v>373</v>
      </c>
      <c r="N162" s="1876" t="s">
        <v>359</v>
      </c>
      <c r="O162" s="1880">
        <v>46218</v>
      </c>
      <c r="P162" s="1875" t="s">
        <v>360</v>
      </c>
      <c r="Q162" s="1875" t="s">
        <v>570</v>
      </c>
      <c r="R162" s="1875" t="s">
        <v>426</v>
      </c>
      <c r="S162" s="1876" t="s">
        <v>361</v>
      </c>
      <c r="T162" s="1879" t="s">
        <v>427</v>
      </c>
      <c r="U162" s="1876" t="s">
        <v>360</v>
      </c>
      <c r="V162" s="1876" t="s">
        <v>377</v>
      </c>
      <c r="W162" s="1876" t="s">
        <v>360</v>
      </c>
      <c r="X162" s="1876" t="s">
        <v>378</v>
      </c>
      <c r="Y162" s="1876" t="s">
        <v>364</v>
      </c>
      <c r="Z162" s="1876" t="s">
        <v>154</v>
      </c>
      <c r="AA162" s="1876" t="s">
        <v>154</v>
      </c>
      <c r="AB162" s="1876" t="s">
        <v>154</v>
      </c>
      <c r="AC162" s="1876" t="s">
        <v>154</v>
      </c>
      <c r="AD162" s="1876" t="s">
        <v>154</v>
      </c>
      <c r="AE162" s="1876" t="s">
        <v>154</v>
      </c>
      <c r="AF162" s="1876" t="s">
        <v>359</v>
      </c>
      <c r="AG162" s="1875" t="s">
        <v>379</v>
      </c>
      <c r="AH162" s="1876" t="s">
        <v>380</v>
      </c>
      <c r="AI162" s="1876" t="s">
        <v>240</v>
      </c>
      <c r="AJ162" s="1876" t="s">
        <v>367</v>
      </c>
      <c r="AK162" s="1875" t="s">
        <v>381</v>
      </c>
      <c r="AL162" s="1876" t="s">
        <v>360</v>
      </c>
      <c r="AM162" s="1875" t="s">
        <v>154</v>
      </c>
    </row>
    <row r="163" spans="1:39" ht="52.8">
      <c r="A163" s="1875" t="s">
        <v>351</v>
      </c>
      <c r="B163" s="1875" t="s">
        <v>611</v>
      </c>
      <c r="C163" s="1875" t="s">
        <v>370</v>
      </c>
      <c r="D163" s="1876" t="s">
        <v>154</v>
      </c>
      <c r="E163" s="1876" t="s">
        <v>371</v>
      </c>
      <c r="F163" s="1876" t="s">
        <v>355</v>
      </c>
      <c r="G163" s="1876" t="s">
        <v>356</v>
      </c>
      <c r="H163" s="1877">
        <v>2351.2610100000002</v>
      </c>
      <c r="I163" s="1877">
        <v>2100</v>
      </c>
      <c r="J163" s="1876" t="s">
        <v>357</v>
      </c>
      <c r="K163" s="1878">
        <v>43480</v>
      </c>
      <c r="L163" s="1876" t="s">
        <v>372</v>
      </c>
      <c r="M163" s="1878" t="s">
        <v>373</v>
      </c>
      <c r="N163" s="1876" t="s">
        <v>359</v>
      </c>
      <c r="O163" s="1880">
        <v>46218</v>
      </c>
      <c r="P163" s="1875" t="s">
        <v>360</v>
      </c>
      <c r="Q163" s="1875" t="s">
        <v>604</v>
      </c>
      <c r="R163" s="1875" t="s">
        <v>426</v>
      </c>
      <c r="S163" s="1876" t="s">
        <v>361</v>
      </c>
      <c r="T163" s="1879" t="s">
        <v>427</v>
      </c>
      <c r="U163" s="1876" t="s">
        <v>360</v>
      </c>
      <c r="V163" s="1876" t="s">
        <v>377</v>
      </c>
      <c r="W163" s="1876" t="s">
        <v>360</v>
      </c>
      <c r="X163" s="1876" t="s">
        <v>378</v>
      </c>
      <c r="Y163" s="1876" t="s">
        <v>364</v>
      </c>
      <c r="Z163" s="1876" t="s">
        <v>154</v>
      </c>
      <c r="AA163" s="1876" t="s">
        <v>154</v>
      </c>
      <c r="AB163" s="1876" t="s">
        <v>154</v>
      </c>
      <c r="AC163" s="1876" t="s">
        <v>154</v>
      </c>
      <c r="AD163" s="1876" t="s">
        <v>154</v>
      </c>
      <c r="AE163" s="1876" t="s">
        <v>154</v>
      </c>
      <c r="AF163" s="1876" t="s">
        <v>359</v>
      </c>
      <c r="AG163" s="1875" t="s">
        <v>379</v>
      </c>
      <c r="AH163" s="1876" t="s">
        <v>380</v>
      </c>
      <c r="AI163" s="1876" t="s">
        <v>240</v>
      </c>
      <c r="AJ163" s="1876" t="s">
        <v>367</v>
      </c>
      <c r="AK163" s="1875" t="s">
        <v>381</v>
      </c>
      <c r="AL163" s="1876" t="s">
        <v>360</v>
      </c>
      <c r="AM163" s="1875" t="s">
        <v>154</v>
      </c>
    </row>
    <row r="164" spans="1:39" ht="52.8">
      <c r="A164" s="1875" t="s">
        <v>351</v>
      </c>
      <c r="B164" s="1875" t="s">
        <v>612</v>
      </c>
      <c r="C164" s="1875" t="s">
        <v>370</v>
      </c>
      <c r="D164" s="1876" t="s">
        <v>154</v>
      </c>
      <c r="E164" s="1876" t="s">
        <v>371</v>
      </c>
      <c r="F164" s="1876" t="s">
        <v>355</v>
      </c>
      <c r="G164" s="1876" t="s">
        <v>356</v>
      </c>
      <c r="H164" s="1877">
        <v>11420.410620000001</v>
      </c>
      <c r="I164" s="1877">
        <v>10200</v>
      </c>
      <c r="J164" s="1876" t="s">
        <v>357</v>
      </c>
      <c r="K164" s="1878">
        <v>43480</v>
      </c>
      <c r="L164" s="1876" t="s">
        <v>372</v>
      </c>
      <c r="M164" s="1878" t="s">
        <v>373</v>
      </c>
      <c r="N164" s="1876" t="s">
        <v>359</v>
      </c>
      <c r="O164" s="1880">
        <v>46218</v>
      </c>
      <c r="P164" s="1875" t="s">
        <v>360</v>
      </c>
      <c r="Q164" s="1875" t="s">
        <v>613</v>
      </c>
      <c r="R164" s="1875" t="s">
        <v>426</v>
      </c>
      <c r="S164" s="1876" t="s">
        <v>361</v>
      </c>
      <c r="T164" s="1879" t="s">
        <v>427</v>
      </c>
      <c r="U164" s="1876" t="s">
        <v>360</v>
      </c>
      <c r="V164" s="1876" t="s">
        <v>377</v>
      </c>
      <c r="W164" s="1876" t="s">
        <v>360</v>
      </c>
      <c r="X164" s="1876" t="s">
        <v>378</v>
      </c>
      <c r="Y164" s="1876" t="s">
        <v>364</v>
      </c>
      <c r="Z164" s="1876" t="s">
        <v>154</v>
      </c>
      <c r="AA164" s="1876" t="s">
        <v>154</v>
      </c>
      <c r="AB164" s="1876" t="s">
        <v>154</v>
      </c>
      <c r="AC164" s="1876" t="s">
        <v>154</v>
      </c>
      <c r="AD164" s="1876" t="s">
        <v>154</v>
      </c>
      <c r="AE164" s="1876" t="s">
        <v>154</v>
      </c>
      <c r="AF164" s="1876" t="s">
        <v>359</v>
      </c>
      <c r="AG164" s="1875" t="s">
        <v>379</v>
      </c>
      <c r="AH164" s="1876" t="s">
        <v>380</v>
      </c>
      <c r="AI164" s="1876" t="s">
        <v>240</v>
      </c>
      <c r="AJ164" s="1876" t="s">
        <v>367</v>
      </c>
      <c r="AK164" s="1875" t="s">
        <v>381</v>
      </c>
      <c r="AL164" s="1876" t="s">
        <v>360</v>
      </c>
      <c r="AM164" s="1875" t="s">
        <v>154</v>
      </c>
    </row>
    <row r="165" spans="1:39" ht="52.8">
      <c r="A165" s="1875" t="s">
        <v>351</v>
      </c>
      <c r="B165" s="1875" t="s">
        <v>614</v>
      </c>
      <c r="C165" s="1875" t="s">
        <v>370</v>
      </c>
      <c r="D165" s="1876" t="s">
        <v>154</v>
      </c>
      <c r="E165" s="1876" t="s">
        <v>371</v>
      </c>
      <c r="F165" s="1876" t="s">
        <v>355</v>
      </c>
      <c r="G165" s="1876" t="s">
        <v>356</v>
      </c>
      <c r="H165" s="1877">
        <v>1343.57772</v>
      </c>
      <c r="I165" s="1877">
        <v>1200</v>
      </c>
      <c r="J165" s="1876" t="s">
        <v>357</v>
      </c>
      <c r="K165" s="1878">
        <v>43480</v>
      </c>
      <c r="L165" s="1876" t="s">
        <v>372</v>
      </c>
      <c r="M165" s="1878" t="s">
        <v>373</v>
      </c>
      <c r="N165" s="1876" t="s">
        <v>359</v>
      </c>
      <c r="O165" s="1880">
        <v>46218</v>
      </c>
      <c r="P165" s="1875" t="s">
        <v>360</v>
      </c>
      <c r="Q165" s="1875" t="s">
        <v>462</v>
      </c>
      <c r="R165" s="1875" t="s">
        <v>426</v>
      </c>
      <c r="S165" s="1876" t="s">
        <v>361</v>
      </c>
      <c r="T165" s="1879" t="s">
        <v>427</v>
      </c>
      <c r="U165" s="1876" t="s">
        <v>360</v>
      </c>
      <c r="V165" s="1876" t="s">
        <v>377</v>
      </c>
      <c r="W165" s="1876" t="s">
        <v>360</v>
      </c>
      <c r="X165" s="1876" t="s">
        <v>378</v>
      </c>
      <c r="Y165" s="1876" t="s">
        <v>364</v>
      </c>
      <c r="Z165" s="1876" t="s">
        <v>154</v>
      </c>
      <c r="AA165" s="1876" t="s">
        <v>154</v>
      </c>
      <c r="AB165" s="1876" t="s">
        <v>154</v>
      </c>
      <c r="AC165" s="1876" t="s">
        <v>154</v>
      </c>
      <c r="AD165" s="1876" t="s">
        <v>154</v>
      </c>
      <c r="AE165" s="1876" t="s">
        <v>154</v>
      </c>
      <c r="AF165" s="1876" t="s">
        <v>359</v>
      </c>
      <c r="AG165" s="1875" t="s">
        <v>379</v>
      </c>
      <c r="AH165" s="1876" t="s">
        <v>380</v>
      </c>
      <c r="AI165" s="1876" t="s">
        <v>240</v>
      </c>
      <c r="AJ165" s="1876" t="s">
        <v>367</v>
      </c>
      <c r="AK165" s="1875" t="s">
        <v>381</v>
      </c>
      <c r="AL165" s="1876" t="s">
        <v>360</v>
      </c>
      <c r="AM165" s="1875" t="s">
        <v>154</v>
      </c>
    </row>
    <row r="166" spans="1:39" ht="52.8">
      <c r="A166" s="1875" t="s">
        <v>351</v>
      </c>
      <c r="B166" s="1875" t="s">
        <v>615</v>
      </c>
      <c r="C166" s="1875" t="s">
        <v>370</v>
      </c>
      <c r="D166" s="1876" t="s">
        <v>154</v>
      </c>
      <c r="E166" s="1876" t="s">
        <v>371</v>
      </c>
      <c r="F166" s="1876" t="s">
        <v>355</v>
      </c>
      <c r="G166" s="1876" t="s">
        <v>356</v>
      </c>
      <c r="H166" s="1877">
        <v>2351.2610100000002</v>
      </c>
      <c r="I166" s="1877">
        <v>2100</v>
      </c>
      <c r="J166" s="1876" t="s">
        <v>357</v>
      </c>
      <c r="K166" s="1878">
        <v>43480</v>
      </c>
      <c r="L166" s="1876" t="s">
        <v>372</v>
      </c>
      <c r="M166" s="1878" t="s">
        <v>373</v>
      </c>
      <c r="N166" s="1876" t="s">
        <v>359</v>
      </c>
      <c r="O166" s="1880">
        <v>46218</v>
      </c>
      <c r="P166" s="1875" t="s">
        <v>360</v>
      </c>
      <c r="Q166" s="1875" t="s">
        <v>604</v>
      </c>
      <c r="R166" s="1875" t="s">
        <v>426</v>
      </c>
      <c r="S166" s="1876" t="s">
        <v>361</v>
      </c>
      <c r="T166" s="1879" t="s">
        <v>427</v>
      </c>
      <c r="U166" s="1876" t="s">
        <v>360</v>
      </c>
      <c r="V166" s="1876" t="s">
        <v>377</v>
      </c>
      <c r="W166" s="1876" t="s">
        <v>360</v>
      </c>
      <c r="X166" s="1876" t="s">
        <v>378</v>
      </c>
      <c r="Y166" s="1876" t="s">
        <v>364</v>
      </c>
      <c r="Z166" s="1876" t="s">
        <v>154</v>
      </c>
      <c r="AA166" s="1876" t="s">
        <v>154</v>
      </c>
      <c r="AB166" s="1876" t="s">
        <v>154</v>
      </c>
      <c r="AC166" s="1876" t="s">
        <v>154</v>
      </c>
      <c r="AD166" s="1876" t="s">
        <v>154</v>
      </c>
      <c r="AE166" s="1876" t="s">
        <v>154</v>
      </c>
      <c r="AF166" s="1876" t="s">
        <v>359</v>
      </c>
      <c r="AG166" s="1875" t="s">
        <v>379</v>
      </c>
      <c r="AH166" s="1876" t="s">
        <v>380</v>
      </c>
      <c r="AI166" s="1876" t="s">
        <v>240</v>
      </c>
      <c r="AJ166" s="1876" t="s">
        <v>367</v>
      </c>
      <c r="AK166" s="1875" t="s">
        <v>381</v>
      </c>
      <c r="AL166" s="1876" t="s">
        <v>360</v>
      </c>
      <c r="AM166" s="1875" t="s">
        <v>154</v>
      </c>
    </row>
    <row r="167" spans="1:39" ht="52.8">
      <c r="A167" s="1875" t="s">
        <v>351</v>
      </c>
      <c r="B167" s="1875" t="s">
        <v>616</v>
      </c>
      <c r="C167" s="1875" t="s">
        <v>370</v>
      </c>
      <c r="D167" s="1876" t="s">
        <v>154</v>
      </c>
      <c r="E167" s="1876" t="s">
        <v>371</v>
      </c>
      <c r="F167" s="1876" t="s">
        <v>355</v>
      </c>
      <c r="G167" s="1876" t="s">
        <v>356</v>
      </c>
      <c r="H167" s="1877">
        <v>1007.6832899999999</v>
      </c>
      <c r="I167" s="1877">
        <v>900</v>
      </c>
      <c r="J167" s="1876" t="s">
        <v>357</v>
      </c>
      <c r="K167" s="1878">
        <v>43480</v>
      </c>
      <c r="L167" s="1876" t="s">
        <v>372</v>
      </c>
      <c r="M167" s="1878" t="s">
        <v>373</v>
      </c>
      <c r="N167" s="1876" t="s">
        <v>359</v>
      </c>
      <c r="O167" s="1880">
        <v>46218</v>
      </c>
      <c r="P167" s="1875" t="s">
        <v>360</v>
      </c>
      <c r="Q167" s="1875" t="s">
        <v>600</v>
      </c>
      <c r="R167" s="1875" t="s">
        <v>426</v>
      </c>
      <c r="S167" s="1876" t="s">
        <v>361</v>
      </c>
      <c r="T167" s="1879" t="s">
        <v>427</v>
      </c>
      <c r="U167" s="1876" t="s">
        <v>360</v>
      </c>
      <c r="V167" s="1876" t="s">
        <v>377</v>
      </c>
      <c r="W167" s="1876" t="s">
        <v>360</v>
      </c>
      <c r="X167" s="1876" t="s">
        <v>378</v>
      </c>
      <c r="Y167" s="1876" t="s">
        <v>364</v>
      </c>
      <c r="Z167" s="1876" t="s">
        <v>154</v>
      </c>
      <c r="AA167" s="1876" t="s">
        <v>154</v>
      </c>
      <c r="AB167" s="1876" t="s">
        <v>154</v>
      </c>
      <c r="AC167" s="1876" t="s">
        <v>154</v>
      </c>
      <c r="AD167" s="1876" t="s">
        <v>154</v>
      </c>
      <c r="AE167" s="1876" t="s">
        <v>154</v>
      </c>
      <c r="AF167" s="1876" t="s">
        <v>359</v>
      </c>
      <c r="AG167" s="1875" t="s">
        <v>379</v>
      </c>
      <c r="AH167" s="1876" t="s">
        <v>380</v>
      </c>
      <c r="AI167" s="1876" t="s">
        <v>240</v>
      </c>
      <c r="AJ167" s="1876" t="s">
        <v>367</v>
      </c>
      <c r="AK167" s="1875" t="s">
        <v>381</v>
      </c>
      <c r="AL167" s="1876" t="s">
        <v>360</v>
      </c>
      <c r="AM167" s="1875" t="s">
        <v>154</v>
      </c>
    </row>
    <row r="168" spans="1:39" ht="52.8">
      <c r="A168" s="1875" t="s">
        <v>351</v>
      </c>
      <c r="B168" s="1875" t="s">
        <v>617</v>
      </c>
      <c r="C168" s="1875" t="s">
        <v>370</v>
      </c>
      <c r="D168" s="1876" t="s">
        <v>154</v>
      </c>
      <c r="E168" s="1876" t="s">
        <v>371</v>
      </c>
      <c r="F168" s="1876" t="s">
        <v>355</v>
      </c>
      <c r="G168" s="1876" t="s">
        <v>356</v>
      </c>
      <c r="H168" s="1877">
        <v>3358.9443000000001</v>
      </c>
      <c r="I168" s="1877">
        <v>3000</v>
      </c>
      <c r="J168" s="1876" t="s">
        <v>357</v>
      </c>
      <c r="K168" s="1878">
        <v>43480</v>
      </c>
      <c r="L168" s="1876" t="s">
        <v>372</v>
      </c>
      <c r="M168" s="1878" t="s">
        <v>373</v>
      </c>
      <c r="N168" s="1876" t="s">
        <v>359</v>
      </c>
      <c r="O168" s="1880">
        <v>46218</v>
      </c>
      <c r="P168" s="1875" t="s">
        <v>360</v>
      </c>
      <c r="Q168" s="1875" t="s">
        <v>570</v>
      </c>
      <c r="R168" s="1875" t="s">
        <v>426</v>
      </c>
      <c r="S168" s="1876" t="s">
        <v>361</v>
      </c>
      <c r="T168" s="1879" t="s">
        <v>427</v>
      </c>
      <c r="U168" s="1876" t="s">
        <v>360</v>
      </c>
      <c r="V168" s="1876" t="s">
        <v>377</v>
      </c>
      <c r="W168" s="1876" t="s">
        <v>360</v>
      </c>
      <c r="X168" s="1876" t="s">
        <v>378</v>
      </c>
      <c r="Y168" s="1876" t="s">
        <v>364</v>
      </c>
      <c r="Z168" s="1876" t="s">
        <v>154</v>
      </c>
      <c r="AA168" s="1876" t="s">
        <v>154</v>
      </c>
      <c r="AB168" s="1876" t="s">
        <v>154</v>
      </c>
      <c r="AC168" s="1876" t="s">
        <v>154</v>
      </c>
      <c r="AD168" s="1876" t="s">
        <v>154</v>
      </c>
      <c r="AE168" s="1876" t="s">
        <v>154</v>
      </c>
      <c r="AF168" s="1876" t="s">
        <v>359</v>
      </c>
      <c r="AG168" s="1875" t="s">
        <v>379</v>
      </c>
      <c r="AH168" s="1876" t="s">
        <v>380</v>
      </c>
      <c r="AI168" s="1876" t="s">
        <v>240</v>
      </c>
      <c r="AJ168" s="1876" t="s">
        <v>367</v>
      </c>
      <c r="AK168" s="1875" t="s">
        <v>381</v>
      </c>
      <c r="AL168" s="1876" t="s">
        <v>360</v>
      </c>
      <c r="AM168" s="1875" t="s">
        <v>154</v>
      </c>
    </row>
    <row r="169" spans="1:39" ht="52.8">
      <c r="A169" s="1875" t="s">
        <v>351</v>
      </c>
      <c r="B169" s="1875" t="s">
        <v>618</v>
      </c>
      <c r="C169" s="1875" t="s">
        <v>370</v>
      </c>
      <c r="D169" s="1876" t="s">
        <v>154</v>
      </c>
      <c r="E169" s="1876" t="s">
        <v>371</v>
      </c>
      <c r="F169" s="1876" t="s">
        <v>355</v>
      </c>
      <c r="G169" s="1876" t="s">
        <v>356</v>
      </c>
      <c r="H169" s="1877">
        <v>3358.9443000000001</v>
      </c>
      <c r="I169" s="1877">
        <v>3000</v>
      </c>
      <c r="J169" s="1876" t="s">
        <v>357</v>
      </c>
      <c r="K169" s="1878">
        <v>43480</v>
      </c>
      <c r="L169" s="1876" t="s">
        <v>372</v>
      </c>
      <c r="M169" s="1878" t="s">
        <v>373</v>
      </c>
      <c r="N169" s="1876" t="s">
        <v>359</v>
      </c>
      <c r="O169" s="1880">
        <v>46218</v>
      </c>
      <c r="P169" s="1875" t="s">
        <v>360</v>
      </c>
      <c r="Q169" s="1875" t="s">
        <v>570</v>
      </c>
      <c r="R169" s="1875" t="s">
        <v>426</v>
      </c>
      <c r="S169" s="1876" t="s">
        <v>361</v>
      </c>
      <c r="T169" s="1879" t="s">
        <v>427</v>
      </c>
      <c r="U169" s="1876" t="s">
        <v>360</v>
      </c>
      <c r="V169" s="1876" t="s">
        <v>377</v>
      </c>
      <c r="W169" s="1876" t="s">
        <v>360</v>
      </c>
      <c r="X169" s="1876" t="s">
        <v>378</v>
      </c>
      <c r="Y169" s="1876" t="s">
        <v>364</v>
      </c>
      <c r="Z169" s="1876" t="s">
        <v>154</v>
      </c>
      <c r="AA169" s="1876" t="s">
        <v>154</v>
      </c>
      <c r="AB169" s="1876" t="s">
        <v>154</v>
      </c>
      <c r="AC169" s="1876" t="s">
        <v>154</v>
      </c>
      <c r="AD169" s="1876" t="s">
        <v>154</v>
      </c>
      <c r="AE169" s="1876" t="s">
        <v>154</v>
      </c>
      <c r="AF169" s="1876" t="s">
        <v>359</v>
      </c>
      <c r="AG169" s="1875" t="s">
        <v>379</v>
      </c>
      <c r="AH169" s="1876" t="s">
        <v>380</v>
      </c>
      <c r="AI169" s="1876" t="s">
        <v>240</v>
      </c>
      <c r="AJ169" s="1876" t="s">
        <v>367</v>
      </c>
      <c r="AK169" s="1875" t="s">
        <v>381</v>
      </c>
      <c r="AL169" s="1876" t="s">
        <v>360</v>
      </c>
      <c r="AM169" s="1875" t="s">
        <v>154</v>
      </c>
    </row>
    <row r="170" spans="1:39" ht="52.8">
      <c r="A170" s="1875" t="s">
        <v>351</v>
      </c>
      <c r="B170" s="1875" t="s">
        <v>619</v>
      </c>
      <c r="C170" s="1875" t="s">
        <v>370</v>
      </c>
      <c r="D170" s="1876" t="s">
        <v>154</v>
      </c>
      <c r="E170" s="1876" t="s">
        <v>371</v>
      </c>
      <c r="F170" s="1876" t="s">
        <v>355</v>
      </c>
      <c r="G170" s="1876" t="s">
        <v>356</v>
      </c>
      <c r="H170" s="1877">
        <v>6717.8886000000002</v>
      </c>
      <c r="I170" s="1877">
        <v>6000</v>
      </c>
      <c r="J170" s="1876" t="s">
        <v>357</v>
      </c>
      <c r="K170" s="1878">
        <v>43480</v>
      </c>
      <c r="L170" s="1876" t="s">
        <v>372</v>
      </c>
      <c r="M170" s="1878" t="s">
        <v>373</v>
      </c>
      <c r="N170" s="1876" t="s">
        <v>359</v>
      </c>
      <c r="O170" s="1880">
        <v>46218</v>
      </c>
      <c r="P170" s="1875" t="s">
        <v>360</v>
      </c>
      <c r="Q170" s="1875" t="s">
        <v>409</v>
      </c>
      <c r="R170" s="1875" t="s">
        <v>426</v>
      </c>
      <c r="S170" s="1876" t="s">
        <v>361</v>
      </c>
      <c r="T170" s="1879" t="s">
        <v>427</v>
      </c>
      <c r="U170" s="1876" t="s">
        <v>360</v>
      </c>
      <c r="V170" s="1876" t="s">
        <v>377</v>
      </c>
      <c r="W170" s="1876" t="s">
        <v>360</v>
      </c>
      <c r="X170" s="1876" t="s">
        <v>378</v>
      </c>
      <c r="Y170" s="1876" t="s">
        <v>364</v>
      </c>
      <c r="Z170" s="1876" t="s">
        <v>154</v>
      </c>
      <c r="AA170" s="1876" t="s">
        <v>154</v>
      </c>
      <c r="AB170" s="1876" t="s">
        <v>154</v>
      </c>
      <c r="AC170" s="1876" t="s">
        <v>154</v>
      </c>
      <c r="AD170" s="1876" t="s">
        <v>154</v>
      </c>
      <c r="AE170" s="1876" t="s">
        <v>154</v>
      </c>
      <c r="AF170" s="1876" t="s">
        <v>359</v>
      </c>
      <c r="AG170" s="1875" t="s">
        <v>379</v>
      </c>
      <c r="AH170" s="1876" t="s">
        <v>380</v>
      </c>
      <c r="AI170" s="1876" t="s">
        <v>240</v>
      </c>
      <c r="AJ170" s="1876" t="s">
        <v>367</v>
      </c>
      <c r="AK170" s="1875" t="s">
        <v>381</v>
      </c>
      <c r="AL170" s="1876" t="s">
        <v>360</v>
      </c>
      <c r="AM170" s="1875" t="s">
        <v>154</v>
      </c>
    </row>
    <row r="171" spans="1:39" ht="52.8">
      <c r="A171" s="1875" t="s">
        <v>351</v>
      </c>
      <c r="B171" s="1875" t="s">
        <v>620</v>
      </c>
      <c r="C171" s="1875" t="s">
        <v>370</v>
      </c>
      <c r="D171" s="1876" t="s">
        <v>154</v>
      </c>
      <c r="E171" s="1876" t="s">
        <v>371</v>
      </c>
      <c r="F171" s="1876" t="s">
        <v>355</v>
      </c>
      <c r="G171" s="1876" t="s">
        <v>356</v>
      </c>
      <c r="H171" s="1877">
        <v>3358.9443000000001</v>
      </c>
      <c r="I171" s="1877">
        <v>3000</v>
      </c>
      <c r="J171" s="1876" t="s">
        <v>357</v>
      </c>
      <c r="K171" s="1878">
        <v>43480</v>
      </c>
      <c r="L171" s="1876" t="s">
        <v>372</v>
      </c>
      <c r="M171" s="1878" t="s">
        <v>373</v>
      </c>
      <c r="N171" s="1876" t="s">
        <v>359</v>
      </c>
      <c r="O171" s="1880">
        <v>46218</v>
      </c>
      <c r="P171" s="1875" t="s">
        <v>360</v>
      </c>
      <c r="Q171" s="1875" t="s">
        <v>570</v>
      </c>
      <c r="R171" s="1875" t="s">
        <v>426</v>
      </c>
      <c r="S171" s="1876" t="s">
        <v>361</v>
      </c>
      <c r="T171" s="1879" t="s">
        <v>427</v>
      </c>
      <c r="U171" s="1876" t="s">
        <v>360</v>
      </c>
      <c r="V171" s="1876" t="s">
        <v>377</v>
      </c>
      <c r="W171" s="1876" t="s">
        <v>360</v>
      </c>
      <c r="X171" s="1876" t="s">
        <v>378</v>
      </c>
      <c r="Y171" s="1876" t="s">
        <v>364</v>
      </c>
      <c r="Z171" s="1876" t="s">
        <v>154</v>
      </c>
      <c r="AA171" s="1876" t="s">
        <v>154</v>
      </c>
      <c r="AB171" s="1876" t="s">
        <v>154</v>
      </c>
      <c r="AC171" s="1876" t="s">
        <v>154</v>
      </c>
      <c r="AD171" s="1876" t="s">
        <v>154</v>
      </c>
      <c r="AE171" s="1876" t="s">
        <v>154</v>
      </c>
      <c r="AF171" s="1876" t="s">
        <v>359</v>
      </c>
      <c r="AG171" s="1875" t="s">
        <v>379</v>
      </c>
      <c r="AH171" s="1876" t="s">
        <v>380</v>
      </c>
      <c r="AI171" s="1876" t="s">
        <v>240</v>
      </c>
      <c r="AJ171" s="1876" t="s">
        <v>367</v>
      </c>
      <c r="AK171" s="1875" t="s">
        <v>381</v>
      </c>
      <c r="AL171" s="1876" t="s">
        <v>360</v>
      </c>
      <c r="AM171" s="1875" t="s">
        <v>154</v>
      </c>
    </row>
    <row r="172" spans="1:39" ht="52.8">
      <c r="A172" s="1875" t="s">
        <v>351</v>
      </c>
      <c r="B172" s="1875" t="s">
        <v>621</v>
      </c>
      <c r="C172" s="1875" t="s">
        <v>370</v>
      </c>
      <c r="D172" s="1876" t="s">
        <v>154</v>
      </c>
      <c r="E172" s="1876" t="s">
        <v>371</v>
      </c>
      <c r="F172" s="1876" t="s">
        <v>355</v>
      </c>
      <c r="G172" s="1876" t="s">
        <v>356</v>
      </c>
      <c r="H172" s="1877">
        <v>1343.57772</v>
      </c>
      <c r="I172" s="1877">
        <v>1200</v>
      </c>
      <c r="J172" s="1876" t="s">
        <v>357</v>
      </c>
      <c r="K172" s="1878">
        <v>43480</v>
      </c>
      <c r="L172" s="1876" t="s">
        <v>372</v>
      </c>
      <c r="M172" s="1878" t="s">
        <v>373</v>
      </c>
      <c r="N172" s="1876" t="s">
        <v>359</v>
      </c>
      <c r="O172" s="1880">
        <v>46218</v>
      </c>
      <c r="P172" s="1875" t="s">
        <v>360</v>
      </c>
      <c r="Q172" s="1875" t="s">
        <v>462</v>
      </c>
      <c r="R172" s="1875" t="s">
        <v>426</v>
      </c>
      <c r="S172" s="1876" t="s">
        <v>361</v>
      </c>
      <c r="T172" s="1879" t="s">
        <v>427</v>
      </c>
      <c r="U172" s="1876" t="s">
        <v>360</v>
      </c>
      <c r="V172" s="1876" t="s">
        <v>377</v>
      </c>
      <c r="W172" s="1876" t="s">
        <v>360</v>
      </c>
      <c r="X172" s="1876" t="s">
        <v>378</v>
      </c>
      <c r="Y172" s="1876" t="s">
        <v>364</v>
      </c>
      <c r="Z172" s="1876" t="s">
        <v>154</v>
      </c>
      <c r="AA172" s="1876" t="s">
        <v>154</v>
      </c>
      <c r="AB172" s="1876" t="s">
        <v>154</v>
      </c>
      <c r="AC172" s="1876" t="s">
        <v>154</v>
      </c>
      <c r="AD172" s="1876" t="s">
        <v>154</v>
      </c>
      <c r="AE172" s="1876" t="s">
        <v>154</v>
      </c>
      <c r="AF172" s="1876" t="s">
        <v>359</v>
      </c>
      <c r="AG172" s="1875" t="s">
        <v>379</v>
      </c>
      <c r="AH172" s="1876" t="s">
        <v>380</v>
      </c>
      <c r="AI172" s="1876" t="s">
        <v>240</v>
      </c>
      <c r="AJ172" s="1876" t="s">
        <v>367</v>
      </c>
      <c r="AK172" s="1875" t="s">
        <v>381</v>
      </c>
      <c r="AL172" s="1876" t="s">
        <v>360</v>
      </c>
      <c r="AM172" s="1875" t="s">
        <v>154</v>
      </c>
    </row>
    <row r="173" spans="1:39" ht="52.8">
      <c r="A173" s="1875" t="s">
        <v>351</v>
      </c>
      <c r="B173" s="1875" t="s">
        <v>622</v>
      </c>
      <c r="C173" s="1875" t="s">
        <v>370</v>
      </c>
      <c r="D173" s="1876" t="s">
        <v>154</v>
      </c>
      <c r="E173" s="1876" t="s">
        <v>371</v>
      </c>
      <c r="F173" s="1876" t="s">
        <v>355</v>
      </c>
      <c r="G173" s="1876" t="s">
        <v>356</v>
      </c>
      <c r="H173" s="1877">
        <v>1007.6832899999999</v>
      </c>
      <c r="I173" s="1877">
        <v>900</v>
      </c>
      <c r="J173" s="1876" t="s">
        <v>357</v>
      </c>
      <c r="K173" s="1878">
        <v>43480</v>
      </c>
      <c r="L173" s="1876" t="s">
        <v>372</v>
      </c>
      <c r="M173" s="1878" t="s">
        <v>373</v>
      </c>
      <c r="N173" s="1876" t="s">
        <v>359</v>
      </c>
      <c r="O173" s="1880">
        <v>46218</v>
      </c>
      <c r="P173" s="1875" t="s">
        <v>360</v>
      </c>
      <c r="Q173" s="1875" t="s">
        <v>600</v>
      </c>
      <c r="R173" s="1875" t="s">
        <v>426</v>
      </c>
      <c r="S173" s="1876" t="s">
        <v>361</v>
      </c>
      <c r="T173" s="1879" t="s">
        <v>427</v>
      </c>
      <c r="U173" s="1876" t="s">
        <v>360</v>
      </c>
      <c r="V173" s="1876" t="s">
        <v>377</v>
      </c>
      <c r="W173" s="1876" t="s">
        <v>360</v>
      </c>
      <c r="X173" s="1876" t="s">
        <v>378</v>
      </c>
      <c r="Y173" s="1876" t="s">
        <v>364</v>
      </c>
      <c r="Z173" s="1876" t="s">
        <v>154</v>
      </c>
      <c r="AA173" s="1876" t="s">
        <v>154</v>
      </c>
      <c r="AB173" s="1876" t="s">
        <v>154</v>
      </c>
      <c r="AC173" s="1876" t="s">
        <v>154</v>
      </c>
      <c r="AD173" s="1876" t="s">
        <v>154</v>
      </c>
      <c r="AE173" s="1876" t="s">
        <v>154</v>
      </c>
      <c r="AF173" s="1876" t="s">
        <v>359</v>
      </c>
      <c r="AG173" s="1875" t="s">
        <v>379</v>
      </c>
      <c r="AH173" s="1876" t="s">
        <v>380</v>
      </c>
      <c r="AI173" s="1876" t="s">
        <v>240</v>
      </c>
      <c r="AJ173" s="1876" t="s">
        <v>367</v>
      </c>
      <c r="AK173" s="1875" t="s">
        <v>381</v>
      </c>
      <c r="AL173" s="1876" t="s">
        <v>360</v>
      </c>
      <c r="AM173" s="1875" t="s">
        <v>154</v>
      </c>
    </row>
    <row r="174" spans="1:39" ht="52.8">
      <c r="A174" s="1875" t="s">
        <v>351</v>
      </c>
      <c r="B174" s="1875" t="s">
        <v>623</v>
      </c>
      <c r="C174" s="1875" t="s">
        <v>370</v>
      </c>
      <c r="D174" s="1876" t="s">
        <v>154</v>
      </c>
      <c r="E174" s="1876" t="s">
        <v>371</v>
      </c>
      <c r="F174" s="1876" t="s">
        <v>355</v>
      </c>
      <c r="G174" s="1876" t="s">
        <v>356</v>
      </c>
      <c r="H174" s="1877">
        <v>1007.6832899999999</v>
      </c>
      <c r="I174" s="1877">
        <v>900</v>
      </c>
      <c r="J174" s="1876" t="s">
        <v>357</v>
      </c>
      <c r="K174" s="1878">
        <v>43480</v>
      </c>
      <c r="L174" s="1876" t="s">
        <v>372</v>
      </c>
      <c r="M174" s="1878" t="s">
        <v>373</v>
      </c>
      <c r="N174" s="1876" t="s">
        <v>359</v>
      </c>
      <c r="O174" s="1880">
        <v>46218</v>
      </c>
      <c r="P174" s="1875" t="s">
        <v>360</v>
      </c>
      <c r="Q174" s="1875" t="s">
        <v>600</v>
      </c>
      <c r="R174" s="1875" t="s">
        <v>426</v>
      </c>
      <c r="S174" s="1876" t="s">
        <v>361</v>
      </c>
      <c r="T174" s="1879" t="s">
        <v>427</v>
      </c>
      <c r="U174" s="1876" t="s">
        <v>360</v>
      </c>
      <c r="V174" s="1876" t="s">
        <v>377</v>
      </c>
      <c r="W174" s="1876" t="s">
        <v>360</v>
      </c>
      <c r="X174" s="1876" t="s">
        <v>378</v>
      </c>
      <c r="Y174" s="1876" t="s">
        <v>364</v>
      </c>
      <c r="Z174" s="1876" t="s">
        <v>154</v>
      </c>
      <c r="AA174" s="1876" t="s">
        <v>154</v>
      </c>
      <c r="AB174" s="1876" t="s">
        <v>154</v>
      </c>
      <c r="AC174" s="1876" t="s">
        <v>154</v>
      </c>
      <c r="AD174" s="1876" t="s">
        <v>154</v>
      </c>
      <c r="AE174" s="1876" t="s">
        <v>154</v>
      </c>
      <c r="AF174" s="1876" t="s">
        <v>359</v>
      </c>
      <c r="AG174" s="1875" t="s">
        <v>379</v>
      </c>
      <c r="AH174" s="1876" t="s">
        <v>380</v>
      </c>
      <c r="AI174" s="1876" t="s">
        <v>240</v>
      </c>
      <c r="AJ174" s="1876" t="s">
        <v>367</v>
      </c>
      <c r="AK174" s="1875" t="s">
        <v>381</v>
      </c>
      <c r="AL174" s="1876" t="s">
        <v>360</v>
      </c>
      <c r="AM174" s="1875" t="s">
        <v>154</v>
      </c>
    </row>
    <row r="175" spans="1:39" ht="52.8">
      <c r="A175" s="1875" t="s">
        <v>351</v>
      </c>
      <c r="B175" s="1875" t="s">
        <v>624</v>
      </c>
      <c r="C175" s="1875" t="s">
        <v>370</v>
      </c>
      <c r="D175" s="1876" t="s">
        <v>154</v>
      </c>
      <c r="E175" s="1876" t="s">
        <v>371</v>
      </c>
      <c r="F175" s="1876" t="s">
        <v>355</v>
      </c>
      <c r="G175" s="1876" t="s">
        <v>356</v>
      </c>
      <c r="H175" s="1877">
        <v>2351.2610100000002</v>
      </c>
      <c r="I175" s="1877">
        <v>2100</v>
      </c>
      <c r="J175" s="1876" t="s">
        <v>357</v>
      </c>
      <c r="K175" s="1878">
        <v>43480</v>
      </c>
      <c r="L175" s="1876" t="s">
        <v>372</v>
      </c>
      <c r="M175" s="1878" t="s">
        <v>373</v>
      </c>
      <c r="N175" s="1876" t="s">
        <v>359</v>
      </c>
      <c r="O175" s="1880">
        <v>46218</v>
      </c>
      <c r="P175" s="1875" t="s">
        <v>360</v>
      </c>
      <c r="Q175" s="1875" t="s">
        <v>604</v>
      </c>
      <c r="R175" s="1875" t="s">
        <v>426</v>
      </c>
      <c r="S175" s="1876" t="s">
        <v>361</v>
      </c>
      <c r="T175" s="1879" t="s">
        <v>427</v>
      </c>
      <c r="U175" s="1876" t="s">
        <v>360</v>
      </c>
      <c r="V175" s="1876" t="s">
        <v>377</v>
      </c>
      <c r="W175" s="1876" t="s">
        <v>360</v>
      </c>
      <c r="X175" s="1876" t="s">
        <v>378</v>
      </c>
      <c r="Y175" s="1876" t="s">
        <v>364</v>
      </c>
      <c r="Z175" s="1876" t="s">
        <v>154</v>
      </c>
      <c r="AA175" s="1876" t="s">
        <v>154</v>
      </c>
      <c r="AB175" s="1876" t="s">
        <v>154</v>
      </c>
      <c r="AC175" s="1876" t="s">
        <v>154</v>
      </c>
      <c r="AD175" s="1876" t="s">
        <v>154</v>
      </c>
      <c r="AE175" s="1876" t="s">
        <v>154</v>
      </c>
      <c r="AF175" s="1876" t="s">
        <v>359</v>
      </c>
      <c r="AG175" s="1875" t="s">
        <v>379</v>
      </c>
      <c r="AH175" s="1876" t="s">
        <v>380</v>
      </c>
      <c r="AI175" s="1876" t="s">
        <v>240</v>
      </c>
      <c r="AJ175" s="1876" t="s">
        <v>367</v>
      </c>
      <c r="AK175" s="1875" t="s">
        <v>381</v>
      </c>
      <c r="AL175" s="1876" t="s">
        <v>360</v>
      </c>
      <c r="AM175" s="1875" t="s">
        <v>154</v>
      </c>
    </row>
    <row r="176" spans="1:39" ht="52.8">
      <c r="A176" s="1875" t="s">
        <v>351</v>
      </c>
      <c r="B176" s="1875" t="s">
        <v>625</v>
      </c>
      <c r="C176" s="1875" t="s">
        <v>370</v>
      </c>
      <c r="D176" s="1876" t="s">
        <v>154</v>
      </c>
      <c r="E176" s="1876" t="s">
        <v>371</v>
      </c>
      <c r="F176" s="1876" t="s">
        <v>355</v>
      </c>
      <c r="G176" s="1876" t="s">
        <v>356</v>
      </c>
      <c r="H176" s="1877">
        <v>5038.4164499999997</v>
      </c>
      <c r="I176" s="1877">
        <v>4500</v>
      </c>
      <c r="J176" s="1876" t="s">
        <v>357</v>
      </c>
      <c r="K176" s="1878">
        <v>43480</v>
      </c>
      <c r="L176" s="1876" t="s">
        <v>372</v>
      </c>
      <c r="M176" s="1878" t="s">
        <v>373</v>
      </c>
      <c r="N176" s="1876" t="s">
        <v>359</v>
      </c>
      <c r="O176" s="1880">
        <v>46218</v>
      </c>
      <c r="P176" s="1875" t="s">
        <v>360</v>
      </c>
      <c r="Q176" s="1875" t="s">
        <v>395</v>
      </c>
      <c r="R176" s="1875" t="s">
        <v>426</v>
      </c>
      <c r="S176" s="1876" t="s">
        <v>361</v>
      </c>
      <c r="T176" s="1879" t="s">
        <v>427</v>
      </c>
      <c r="U176" s="1876" t="s">
        <v>360</v>
      </c>
      <c r="V176" s="1876" t="s">
        <v>377</v>
      </c>
      <c r="W176" s="1876" t="s">
        <v>360</v>
      </c>
      <c r="X176" s="1876" t="s">
        <v>378</v>
      </c>
      <c r="Y176" s="1876" t="s">
        <v>364</v>
      </c>
      <c r="Z176" s="1876" t="s">
        <v>154</v>
      </c>
      <c r="AA176" s="1876" t="s">
        <v>154</v>
      </c>
      <c r="AB176" s="1876" t="s">
        <v>154</v>
      </c>
      <c r="AC176" s="1876" t="s">
        <v>154</v>
      </c>
      <c r="AD176" s="1876" t="s">
        <v>154</v>
      </c>
      <c r="AE176" s="1876" t="s">
        <v>154</v>
      </c>
      <c r="AF176" s="1876" t="s">
        <v>359</v>
      </c>
      <c r="AG176" s="1875" t="s">
        <v>379</v>
      </c>
      <c r="AH176" s="1876" t="s">
        <v>380</v>
      </c>
      <c r="AI176" s="1876" t="s">
        <v>240</v>
      </c>
      <c r="AJ176" s="1876" t="s">
        <v>367</v>
      </c>
      <c r="AK176" s="1875" t="s">
        <v>381</v>
      </c>
      <c r="AL176" s="1876" t="s">
        <v>360</v>
      </c>
      <c r="AM176" s="1875" t="s">
        <v>154</v>
      </c>
    </row>
    <row r="177" spans="1:39" ht="52.8">
      <c r="A177" s="1875" t="s">
        <v>351</v>
      </c>
      <c r="B177" s="1875" t="s">
        <v>626</v>
      </c>
      <c r="C177" s="1875" t="s">
        <v>370</v>
      </c>
      <c r="D177" s="1876" t="s">
        <v>154</v>
      </c>
      <c r="E177" s="1876" t="s">
        <v>371</v>
      </c>
      <c r="F177" s="1876" t="s">
        <v>355</v>
      </c>
      <c r="G177" s="1876" t="s">
        <v>356</v>
      </c>
      <c r="H177" s="1877">
        <v>3358.9443000000001</v>
      </c>
      <c r="I177" s="1877">
        <v>3000</v>
      </c>
      <c r="J177" s="1876" t="s">
        <v>357</v>
      </c>
      <c r="K177" s="1878">
        <v>43480</v>
      </c>
      <c r="L177" s="1876" t="s">
        <v>372</v>
      </c>
      <c r="M177" s="1878" t="s">
        <v>373</v>
      </c>
      <c r="N177" s="1876" t="s">
        <v>359</v>
      </c>
      <c r="O177" s="1880">
        <v>46218</v>
      </c>
      <c r="P177" s="1875" t="s">
        <v>360</v>
      </c>
      <c r="Q177" s="1875" t="s">
        <v>570</v>
      </c>
      <c r="R177" s="1875" t="s">
        <v>426</v>
      </c>
      <c r="S177" s="1876" t="s">
        <v>361</v>
      </c>
      <c r="T177" s="1879" t="s">
        <v>427</v>
      </c>
      <c r="U177" s="1876" t="s">
        <v>360</v>
      </c>
      <c r="V177" s="1876" t="s">
        <v>377</v>
      </c>
      <c r="W177" s="1876" t="s">
        <v>360</v>
      </c>
      <c r="X177" s="1876" t="s">
        <v>378</v>
      </c>
      <c r="Y177" s="1876" t="s">
        <v>364</v>
      </c>
      <c r="Z177" s="1876" t="s">
        <v>154</v>
      </c>
      <c r="AA177" s="1876" t="s">
        <v>154</v>
      </c>
      <c r="AB177" s="1876" t="s">
        <v>154</v>
      </c>
      <c r="AC177" s="1876" t="s">
        <v>154</v>
      </c>
      <c r="AD177" s="1876" t="s">
        <v>154</v>
      </c>
      <c r="AE177" s="1876" t="s">
        <v>154</v>
      </c>
      <c r="AF177" s="1876" t="s">
        <v>359</v>
      </c>
      <c r="AG177" s="1875" t="s">
        <v>379</v>
      </c>
      <c r="AH177" s="1876" t="s">
        <v>380</v>
      </c>
      <c r="AI177" s="1876" t="s">
        <v>240</v>
      </c>
      <c r="AJ177" s="1876" t="s">
        <v>367</v>
      </c>
      <c r="AK177" s="1875" t="s">
        <v>381</v>
      </c>
      <c r="AL177" s="1876" t="s">
        <v>360</v>
      </c>
      <c r="AM177" s="1875" t="s">
        <v>154</v>
      </c>
    </row>
    <row r="178" spans="1:39" ht="52.8">
      <c r="A178" s="1875" t="s">
        <v>351</v>
      </c>
      <c r="B178" s="1875" t="s">
        <v>627</v>
      </c>
      <c r="C178" s="1875" t="s">
        <v>370</v>
      </c>
      <c r="D178" s="1876" t="s">
        <v>154</v>
      </c>
      <c r="E178" s="1876" t="s">
        <v>371</v>
      </c>
      <c r="F178" s="1876" t="s">
        <v>355</v>
      </c>
      <c r="G178" s="1876" t="s">
        <v>356</v>
      </c>
      <c r="H178" s="1877">
        <v>5710.2053100000003</v>
      </c>
      <c r="I178" s="1877">
        <v>5100</v>
      </c>
      <c r="J178" s="1876" t="s">
        <v>357</v>
      </c>
      <c r="K178" s="1878">
        <v>43480</v>
      </c>
      <c r="L178" s="1876" t="s">
        <v>372</v>
      </c>
      <c r="M178" s="1878" t="s">
        <v>373</v>
      </c>
      <c r="N178" s="1876" t="s">
        <v>359</v>
      </c>
      <c r="O178" s="1880">
        <v>46218</v>
      </c>
      <c r="P178" s="1875" t="s">
        <v>360</v>
      </c>
      <c r="Q178" s="1875" t="s">
        <v>628</v>
      </c>
      <c r="R178" s="1875" t="s">
        <v>426</v>
      </c>
      <c r="S178" s="1876" t="s">
        <v>361</v>
      </c>
      <c r="T178" s="1879" t="s">
        <v>427</v>
      </c>
      <c r="U178" s="1876" t="s">
        <v>360</v>
      </c>
      <c r="V178" s="1876" t="s">
        <v>377</v>
      </c>
      <c r="W178" s="1876" t="s">
        <v>360</v>
      </c>
      <c r="X178" s="1876" t="s">
        <v>378</v>
      </c>
      <c r="Y178" s="1876" t="s">
        <v>364</v>
      </c>
      <c r="Z178" s="1876" t="s">
        <v>154</v>
      </c>
      <c r="AA178" s="1876" t="s">
        <v>154</v>
      </c>
      <c r="AB178" s="1876" t="s">
        <v>154</v>
      </c>
      <c r="AC178" s="1876" t="s">
        <v>154</v>
      </c>
      <c r="AD178" s="1876" t="s">
        <v>154</v>
      </c>
      <c r="AE178" s="1876" t="s">
        <v>154</v>
      </c>
      <c r="AF178" s="1876" t="s">
        <v>359</v>
      </c>
      <c r="AG178" s="1875" t="s">
        <v>379</v>
      </c>
      <c r="AH178" s="1876" t="s">
        <v>380</v>
      </c>
      <c r="AI178" s="1876" t="s">
        <v>240</v>
      </c>
      <c r="AJ178" s="1876" t="s">
        <v>367</v>
      </c>
      <c r="AK178" s="1875" t="s">
        <v>381</v>
      </c>
      <c r="AL178" s="1876" t="s">
        <v>360</v>
      </c>
      <c r="AM178" s="1875" t="s">
        <v>154</v>
      </c>
    </row>
    <row r="179" spans="1:39" ht="52.8">
      <c r="A179" s="1875" t="s">
        <v>351</v>
      </c>
      <c r="B179" s="1875" t="s">
        <v>629</v>
      </c>
      <c r="C179" s="1875" t="s">
        <v>370</v>
      </c>
      <c r="D179" s="1876" t="s">
        <v>154</v>
      </c>
      <c r="E179" s="1876" t="s">
        <v>371</v>
      </c>
      <c r="F179" s="1876" t="s">
        <v>355</v>
      </c>
      <c r="G179" s="1876" t="s">
        <v>356</v>
      </c>
      <c r="H179" s="1877">
        <v>1007.6832899999999</v>
      </c>
      <c r="I179" s="1877">
        <v>900</v>
      </c>
      <c r="J179" s="1876" t="s">
        <v>357</v>
      </c>
      <c r="K179" s="1878">
        <v>43480</v>
      </c>
      <c r="L179" s="1876" t="s">
        <v>372</v>
      </c>
      <c r="M179" s="1878" t="s">
        <v>373</v>
      </c>
      <c r="N179" s="1876" t="s">
        <v>359</v>
      </c>
      <c r="O179" s="1880">
        <v>46218</v>
      </c>
      <c r="P179" s="1875" t="s">
        <v>360</v>
      </c>
      <c r="Q179" s="1875" t="s">
        <v>600</v>
      </c>
      <c r="R179" s="1875" t="s">
        <v>426</v>
      </c>
      <c r="S179" s="1876" t="s">
        <v>361</v>
      </c>
      <c r="T179" s="1879" t="s">
        <v>427</v>
      </c>
      <c r="U179" s="1876" t="s">
        <v>360</v>
      </c>
      <c r="V179" s="1876" t="s">
        <v>377</v>
      </c>
      <c r="W179" s="1876" t="s">
        <v>360</v>
      </c>
      <c r="X179" s="1876" t="s">
        <v>378</v>
      </c>
      <c r="Y179" s="1876" t="s">
        <v>364</v>
      </c>
      <c r="Z179" s="1876" t="s">
        <v>154</v>
      </c>
      <c r="AA179" s="1876" t="s">
        <v>154</v>
      </c>
      <c r="AB179" s="1876" t="s">
        <v>154</v>
      </c>
      <c r="AC179" s="1876" t="s">
        <v>154</v>
      </c>
      <c r="AD179" s="1876" t="s">
        <v>154</v>
      </c>
      <c r="AE179" s="1876" t="s">
        <v>154</v>
      </c>
      <c r="AF179" s="1876" t="s">
        <v>359</v>
      </c>
      <c r="AG179" s="1875" t="s">
        <v>379</v>
      </c>
      <c r="AH179" s="1876" t="s">
        <v>380</v>
      </c>
      <c r="AI179" s="1876" t="s">
        <v>240</v>
      </c>
      <c r="AJ179" s="1876" t="s">
        <v>367</v>
      </c>
      <c r="AK179" s="1875" t="s">
        <v>381</v>
      </c>
      <c r="AL179" s="1876" t="s">
        <v>360</v>
      </c>
      <c r="AM179" s="1875" t="s">
        <v>154</v>
      </c>
    </row>
    <row r="180" spans="1:39" ht="52.8">
      <c r="A180" s="1875" t="s">
        <v>351</v>
      </c>
      <c r="B180" s="1875" t="s">
        <v>630</v>
      </c>
      <c r="C180" s="1875" t="s">
        <v>370</v>
      </c>
      <c r="D180" s="1876" t="s">
        <v>154</v>
      </c>
      <c r="E180" s="1876" t="s">
        <v>371</v>
      </c>
      <c r="F180" s="1876" t="s">
        <v>355</v>
      </c>
      <c r="G180" s="1876" t="s">
        <v>356</v>
      </c>
      <c r="H180" s="1877">
        <v>10748.62176</v>
      </c>
      <c r="I180" s="1877">
        <v>9600</v>
      </c>
      <c r="J180" s="1876" t="s">
        <v>357</v>
      </c>
      <c r="K180" s="1878">
        <v>43480</v>
      </c>
      <c r="L180" s="1876" t="s">
        <v>372</v>
      </c>
      <c r="M180" s="1878" t="s">
        <v>373</v>
      </c>
      <c r="N180" s="1876" t="s">
        <v>359</v>
      </c>
      <c r="O180" s="1880">
        <v>46218</v>
      </c>
      <c r="P180" s="1875" t="s">
        <v>360</v>
      </c>
      <c r="Q180" s="1875" t="s">
        <v>559</v>
      </c>
      <c r="R180" s="1875" t="s">
        <v>426</v>
      </c>
      <c r="S180" s="1876" t="s">
        <v>361</v>
      </c>
      <c r="T180" s="1879" t="s">
        <v>427</v>
      </c>
      <c r="U180" s="1876" t="s">
        <v>360</v>
      </c>
      <c r="V180" s="1876" t="s">
        <v>377</v>
      </c>
      <c r="W180" s="1876" t="s">
        <v>360</v>
      </c>
      <c r="X180" s="1876" t="s">
        <v>378</v>
      </c>
      <c r="Y180" s="1876" t="s">
        <v>364</v>
      </c>
      <c r="Z180" s="1876" t="s">
        <v>154</v>
      </c>
      <c r="AA180" s="1876" t="s">
        <v>154</v>
      </c>
      <c r="AB180" s="1876" t="s">
        <v>154</v>
      </c>
      <c r="AC180" s="1876" t="s">
        <v>154</v>
      </c>
      <c r="AD180" s="1876" t="s">
        <v>154</v>
      </c>
      <c r="AE180" s="1876" t="s">
        <v>154</v>
      </c>
      <c r="AF180" s="1876" t="s">
        <v>359</v>
      </c>
      <c r="AG180" s="1875" t="s">
        <v>379</v>
      </c>
      <c r="AH180" s="1876" t="s">
        <v>380</v>
      </c>
      <c r="AI180" s="1876" t="s">
        <v>240</v>
      </c>
      <c r="AJ180" s="1876" t="s">
        <v>367</v>
      </c>
      <c r="AK180" s="1875" t="s">
        <v>381</v>
      </c>
      <c r="AL180" s="1876" t="s">
        <v>360</v>
      </c>
      <c r="AM180" s="1875" t="s">
        <v>154</v>
      </c>
    </row>
    <row r="181" spans="1:39" ht="52.8">
      <c r="A181" s="1875" t="s">
        <v>351</v>
      </c>
      <c r="B181" s="1875" t="s">
        <v>631</v>
      </c>
      <c r="C181" s="1875" t="s">
        <v>370</v>
      </c>
      <c r="D181" s="1876" t="s">
        <v>154</v>
      </c>
      <c r="E181" s="1876" t="s">
        <v>371</v>
      </c>
      <c r="F181" s="1876" t="s">
        <v>355</v>
      </c>
      <c r="G181" s="1876" t="s">
        <v>356</v>
      </c>
      <c r="H181" s="1877">
        <v>5374.31088</v>
      </c>
      <c r="I181" s="1877">
        <v>4800</v>
      </c>
      <c r="J181" s="1876" t="s">
        <v>357</v>
      </c>
      <c r="K181" s="1878">
        <v>43480</v>
      </c>
      <c r="L181" s="1876" t="s">
        <v>372</v>
      </c>
      <c r="M181" s="1878" t="s">
        <v>373</v>
      </c>
      <c r="N181" s="1876" t="s">
        <v>359</v>
      </c>
      <c r="O181" s="1880">
        <v>46218</v>
      </c>
      <c r="P181" s="1875" t="s">
        <v>360</v>
      </c>
      <c r="Q181" s="1875" t="s">
        <v>480</v>
      </c>
      <c r="R181" s="1875" t="s">
        <v>426</v>
      </c>
      <c r="S181" s="1876" t="s">
        <v>361</v>
      </c>
      <c r="T181" s="1879" t="s">
        <v>427</v>
      </c>
      <c r="U181" s="1876" t="s">
        <v>360</v>
      </c>
      <c r="V181" s="1876" t="s">
        <v>377</v>
      </c>
      <c r="W181" s="1876" t="s">
        <v>360</v>
      </c>
      <c r="X181" s="1876" t="s">
        <v>378</v>
      </c>
      <c r="Y181" s="1876" t="s">
        <v>364</v>
      </c>
      <c r="Z181" s="1876" t="s">
        <v>154</v>
      </c>
      <c r="AA181" s="1876" t="s">
        <v>154</v>
      </c>
      <c r="AB181" s="1876" t="s">
        <v>154</v>
      </c>
      <c r="AC181" s="1876" t="s">
        <v>154</v>
      </c>
      <c r="AD181" s="1876" t="s">
        <v>154</v>
      </c>
      <c r="AE181" s="1876" t="s">
        <v>154</v>
      </c>
      <c r="AF181" s="1876" t="s">
        <v>359</v>
      </c>
      <c r="AG181" s="1875" t="s">
        <v>379</v>
      </c>
      <c r="AH181" s="1876" t="s">
        <v>380</v>
      </c>
      <c r="AI181" s="1876" t="s">
        <v>240</v>
      </c>
      <c r="AJ181" s="1876" t="s">
        <v>367</v>
      </c>
      <c r="AK181" s="1875" t="s">
        <v>381</v>
      </c>
      <c r="AL181" s="1876" t="s">
        <v>360</v>
      </c>
      <c r="AM181" s="1875" t="s">
        <v>154</v>
      </c>
    </row>
    <row r="182" spans="1:39" ht="52.8">
      <c r="A182" s="1875" t="s">
        <v>351</v>
      </c>
      <c r="B182" s="1875" t="s">
        <v>632</v>
      </c>
      <c r="C182" s="1875" t="s">
        <v>370</v>
      </c>
      <c r="D182" s="1876" t="s">
        <v>154</v>
      </c>
      <c r="E182" s="1876" t="s">
        <v>371</v>
      </c>
      <c r="F182" s="1876" t="s">
        <v>355</v>
      </c>
      <c r="G182" s="1876" t="s">
        <v>356</v>
      </c>
      <c r="H182" s="1877">
        <v>2239.2962000000002</v>
      </c>
      <c r="I182" s="1877">
        <v>2000</v>
      </c>
      <c r="J182" s="1876" t="s">
        <v>357</v>
      </c>
      <c r="K182" s="1878">
        <v>43480</v>
      </c>
      <c r="L182" s="1876" t="s">
        <v>372</v>
      </c>
      <c r="M182" s="1878" t="s">
        <v>373</v>
      </c>
      <c r="N182" s="1876" t="s">
        <v>359</v>
      </c>
      <c r="O182" s="1880">
        <v>46218</v>
      </c>
      <c r="P182" s="1875" t="s">
        <v>360</v>
      </c>
      <c r="Q182" s="1875" t="s">
        <v>397</v>
      </c>
      <c r="R182" s="1875" t="s">
        <v>426</v>
      </c>
      <c r="S182" s="1876" t="s">
        <v>361</v>
      </c>
      <c r="T182" s="1879" t="s">
        <v>427</v>
      </c>
      <c r="U182" s="1876" t="s">
        <v>360</v>
      </c>
      <c r="V182" s="1876" t="s">
        <v>377</v>
      </c>
      <c r="W182" s="1876" t="s">
        <v>360</v>
      </c>
      <c r="X182" s="1876" t="s">
        <v>378</v>
      </c>
      <c r="Y182" s="1876" t="s">
        <v>364</v>
      </c>
      <c r="Z182" s="1876" t="s">
        <v>154</v>
      </c>
      <c r="AA182" s="1876" t="s">
        <v>154</v>
      </c>
      <c r="AB182" s="1876" t="s">
        <v>154</v>
      </c>
      <c r="AC182" s="1876" t="s">
        <v>154</v>
      </c>
      <c r="AD182" s="1876" t="s">
        <v>154</v>
      </c>
      <c r="AE182" s="1876" t="s">
        <v>154</v>
      </c>
      <c r="AF182" s="1876" t="s">
        <v>359</v>
      </c>
      <c r="AG182" s="1875" t="s">
        <v>379</v>
      </c>
      <c r="AH182" s="1876" t="s">
        <v>380</v>
      </c>
      <c r="AI182" s="1876" t="s">
        <v>240</v>
      </c>
      <c r="AJ182" s="1876" t="s">
        <v>367</v>
      </c>
      <c r="AK182" s="1875" t="s">
        <v>381</v>
      </c>
      <c r="AL182" s="1876" t="s">
        <v>360</v>
      </c>
      <c r="AM182" s="1875" t="s">
        <v>154</v>
      </c>
    </row>
    <row r="183" spans="1:39" ht="52.8">
      <c r="A183" s="1875" t="s">
        <v>351</v>
      </c>
      <c r="B183" s="1875" t="s">
        <v>633</v>
      </c>
      <c r="C183" s="1875" t="s">
        <v>370</v>
      </c>
      <c r="D183" s="1876" t="s">
        <v>154</v>
      </c>
      <c r="E183" s="1876" t="s">
        <v>371</v>
      </c>
      <c r="F183" s="1876" t="s">
        <v>355</v>
      </c>
      <c r="G183" s="1876" t="s">
        <v>356</v>
      </c>
      <c r="H183" s="1877">
        <v>4030.7331599999998</v>
      </c>
      <c r="I183" s="1877">
        <v>3600</v>
      </c>
      <c r="J183" s="1876" t="s">
        <v>357</v>
      </c>
      <c r="K183" s="1878">
        <v>43480</v>
      </c>
      <c r="L183" s="1876" t="s">
        <v>372</v>
      </c>
      <c r="M183" s="1878" t="s">
        <v>373</v>
      </c>
      <c r="N183" s="1876" t="s">
        <v>359</v>
      </c>
      <c r="O183" s="1880">
        <v>46218</v>
      </c>
      <c r="P183" s="1875" t="s">
        <v>360</v>
      </c>
      <c r="Q183" s="1875" t="s">
        <v>502</v>
      </c>
      <c r="R183" s="1875" t="s">
        <v>426</v>
      </c>
      <c r="S183" s="1876" t="s">
        <v>361</v>
      </c>
      <c r="T183" s="1879" t="s">
        <v>427</v>
      </c>
      <c r="U183" s="1876" t="s">
        <v>360</v>
      </c>
      <c r="V183" s="1876" t="s">
        <v>377</v>
      </c>
      <c r="W183" s="1876" t="s">
        <v>360</v>
      </c>
      <c r="X183" s="1876" t="s">
        <v>378</v>
      </c>
      <c r="Y183" s="1876" t="s">
        <v>364</v>
      </c>
      <c r="Z183" s="1876" t="s">
        <v>154</v>
      </c>
      <c r="AA183" s="1876" t="s">
        <v>154</v>
      </c>
      <c r="AB183" s="1876" t="s">
        <v>154</v>
      </c>
      <c r="AC183" s="1876" t="s">
        <v>154</v>
      </c>
      <c r="AD183" s="1876" t="s">
        <v>154</v>
      </c>
      <c r="AE183" s="1876" t="s">
        <v>154</v>
      </c>
      <c r="AF183" s="1876" t="s">
        <v>359</v>
      </c>
      <c r="AG183" s="1875" t="s">
        <v>379</v>
      </c>
      <c r="AH183" s="1876" t="s">
        <v>380</v>
      </c>
      <c r="AI183" s="1876" t="s">
        <v>240</v>
      </c>
      <c r="AJ183" s="1876" t="s">
        <v>367</v>
      </c>
      <c r="AK183" s="1875" t="s">
        <v>381</v>
      </c>
      <c r="AL183" s="1876" t="s">
        <v>360</v>
      </c>
      <c r="AM183" s="1875" t="s">
        <v>154</v>
      </c>
    </row>
    <row r="184" spans="1:39" ht="52.8">
      <c r="A184" s="1875" t="s">
        <v>351</v>
      </c>
      <c r="B184" s="1875" t="s">
        <v>634</v>
      </c>
      <c r="C184" s="1875" t="s">
        <v>370</v>
      </c>
      <c r="D184" s="1876" t="s">
        <v>154</v>
      </c>
      <c r="E184" s="1876" t="s">
        <v>371</v>
      </c>
      <c r="F184" s="1876" t="s">
        <v>355</v>
      </c>
      <c r="G184" s="1876" t="s">
        <v>356</v>
      </c>
      <c r="H184" s="1877">
        <v>105149.53140000001</v>
      </c>
      <c r="I184" s="1877">
        <v>102000</v>
      </c>
      <c r="J184" s="1876" t="s">
        <v>357</v>
      </c>
      <c r="K184" s="1878">
        <v>43480</v>
      </c>
      <c r="L184" s="1876" t="s">
        <v>372</v>
      </c>
      <c r="M184" s="1878" t="s">
        <v>373</v>
      </c>
      <c r="N184" s="1876" t="s">
        <v>359</v>
      </c>
      <c r="O184" s="1880">
        <v>46402</v>
      </c>
      <c r="P184" s="1875" t="s">
        <v>360</v>
      </c>
      <c r="Q184" s="1875" t="s">
        <v>635</v>
      </c>
      <c r="R184" s="1875" t="s">
        <v>375</v>
      </c>
      <c r="S184" s="1876" t="s">
        <v>361</v>
      </c>
      <c r="T184" s="1879" t="s">
        <v>588</v>
      </c>
      <c r="U184" s="1876" t="s">
        <v>360</v>
      </c>
      <c r="V184" s="1876" t="s">
        <v>377</v>
      </c>
      <c r="W184" s="1876" t="s">
        <v>360</v>
      </c>
      <c r="X184" s="1876" t="s">
        <v>378</v>
      </c>
      <c r="Y184" s="1876" t="s">
        <v>364</v>
      </c>
      <c r="Z184" s="1876" t="s">
        <v>154</v>
      </c>
      <c r="AA184" s="1876" t="s">
        <v>154</v>
      </c>
      <c r="AB184" s="1876" t="s">
        <v>154</v>
      </c>
      <c r="AC184" s="1876" t="s">
        <v>154</v>
      </c>
      <c r="AD184" s="1876" t="s">
        <v>154</v>
      </c>
      <c r="AE184" s="1876" t="s">
        <v>154</v>
      </c>
      <c r="AF184" s="1876" t="s">
        <v>359</v>
      </c>
      <c r="AG184" s="1875" t="s">
        <v>379</v>
      </c>
      <c r="AH184" s="1876" t="s">
        <v>380</v>
      </c>
      <c r="AI184" s="1876" t="s">
        <v>240</v>
      </c>
      <c r="AJ184" s="1876" t="s">
        <v>367</v>
      </c>
      <c r="AK184" s="1875" t="s">
        <v>381</v>
      </c>
      <c r="AL184" s="1876" t="s">
        <v>360</v>
      </c>
      <c r="AM184" s="1875" t="s">
        <v>154</v>
      </c>
    </row>
    <row r="185" spans="1:39" ht="52.8">
      <c r="A185" s="1875" t="s">
        <v>351</v>
      </c>
      <c r="B185" s="1875" t="s">
        <v>636</v>
      </c>
      <c r="C185" s="1875" t="s">
        <v>370</v>
      </c>
      <c r="D185" s="1876" t="s">
        <v>154</v>
      </c>
      <c r="E185" s="1876" t="s">
        <v>371</v>
      </c>
      <c r="F185" s="1876" t="s">
        <v>355</v>
      </c>
      <c r="G185" s="1876" t="s">
        <v>356</v>
      </c>
      <c r="H185" s="1877">
        <v>31544.859420000001</v>
      </c>
      <c r="I185" s="1877">
        <v>30600</v>
      </c>
      <c r="J185" s="1876" t="s">
        <v>357</v>
      </c>
      <c r="K185" s="1878">
        <v>43480</v>
      </c>
      <c r="L185" s="1876" t="s">
        <v>372</v>
      </c>
      <c r="M185" s="1878" t="s">
        <v>373</v>
      </c>
      <c r="N185" s="1876" t="s">
        <v>359</v>
      </c>
      <c r="O185" s="1880">
        <v>46402</v>
      </c>
      <c r="P185" s="1875" t="s">
        <v>360</v>
      </c>
      <c r="Q185" s="1875" t="s">
        <v>637</v>
      </c>
      <c r="R185" s="1875" t="s">
        <v>375</v>
      </c>
      <c r="S185" s="1876" t="s">
        <v>361</v>
      </c>
      <c r="T185" s="1879" t="s">
        <v>588</v>
      </c>
      <c r="U185" s="1876" t="s">
        <v>360</v>
      </c>
      <c r="V185" s="1876" t="s">
        <v>377</v>
      </c>
      <c r="W185" s="1876" t="s">
        <v>360</v>
      </c>
      <c r="X185" s="1876" t="s">
        <v>378</v>
      </c>
      <c r="Y185" s="1876" t="s">
        <v>364</v>
      </c>
      <c r="Z185" s="1876" t="s">
        <v>154</v>
      </c>
      <c r="AA185" s="1876" t="s">
        <v>154</v>
      </c>
      <c r="AB185" s="1876" t="s">
        <v>154</v>
      </c>
      <c r="AC185" s="1876" t="s">
        <v>154</v>
      </c>
      <c r="AD185" s="1876" t="s">
        <v>154</v>
      </c>
      <c r="AE185" s="1876" t="s">
        <v>154</v>
      </c>
      <c r="AF185" s="1876" t="s">
        <v>359</v>
      </c>
      <c r="AG185" s="1875" t="s">
        <v>379</v>
      </c>
      <c r="AH185" s="1876" t="s">
        <v>380</v>
      </c>
      <c r="AI185" s="1876" t="s">
        <v>240</v>
      </c>
      <c r="AJ185" s="1876" t="s">
        <v>367</v>
      </c>
      <c r="AK185" s="1875" t="s">
        <v>381</v>
      </c>
      <c r="AL185" s="1876" t="s">
        <v>360</v>
      </c>
      <c r="AM185" s="1875" t="s">
        <v>154</v>
      </c>
    </row>
    <row r="186" spans="1:39" ht="52.8">
      <c r="A186" s="1875" t="s">
        <v>351</v>
      </c>
      <c r="B186" s="1875" t="s">
        <v>638</v>
      </c>
      <c r="C186" s="1875" t="s">
        <v>370</v>
      </c>
      <c r="D186" s="1876" t="s">
        <v>154</v>
      </c>
      <c r="E186" s="1876" t="s">
        <v>371</v>
      </c>
      <c r="F186" s="1876" t="s">
        <v>355</v>
      </c>
      <c r="G186" s="1876" t="s">
        <v>356</v>
      </c>
      <c r="H186" s="1877">
        <v>154013.13716000001</v>
      </c>
      <c r="I186" s="1877">
        <v>149400</v>
      </c>
      <c r="J186" s="1876" t="s">
        <v>357</v>
      </c>
      <c r="K186" s="1878">
        <v>43480</v>
      </c>
      <c r="L186" s="1876" t="s">
        <v>372</v>
      </c>
      <c r="M186" s="1878" t="s">
        <v>373</v>
      </c>
      <c r="N186" s="1876" t="s">
        <v>359</v>
      </c>
      <c r="O186" s="1880">
        <v>46402</v>
      </c>
      <c r="P186" s="1875" t="s">
        <v>360</v>
      </c>
      <c r="Q186" s="1875" t="s">
        <v>639</v>
      </c>
      <c r="R186" s="1875" t="s">
        <v>375</v>
      </c>
      <c r="S186" s="1876" t="s">
        <v>361</v>
      </c>
      <c r="T186" s="1879" t="s">
        <v>588</v>
      </c>
      <c r="U186" s="1876" t="s">
        <v>360</v>
      </c>
      <c r="V186" s="1876" t="s">
        <v>377</v>
      </c>
      <c r="W186" s="1876" t="s">
        <v>360</v>
      </c>
      <c r="X186" s="1876" t="s">
        <v>378</v>
      </c>
      <c r="Y186" s="1876" t="s">
        <v>364</v>
      </c>
      <c r="Z186" s="1876" t="s">
        <v>154</v>
      </c>
      <c r="AA186" s="1876" t="s">
        <v>154</v>
      </c>
      <c r="AB186" s="1876" t="s">
        <v>154</v>
      </c>
      <c r="AC186" s="1876" t="s">
        <v>154</v>
      </c>
      <c r="AD186" s="1876" t="s">
        <v>154</v>
      </c>
      <c r="AE186" s="1876" t="s">
        <v>154</v>
      </c>
      <c r="AF186" s="1876" t="s">
        <v>359</v>
      </c>
      <c r="AG186" s="1875" t="s">
        <v>379</v>
      </c>
      <c r="AH186" s="1876" t="s">
        <v>380</v>
      </c>
      <c r="AI186" s="1876" t="s">
        <v>240</v>
      </c>
      <c r="AJ186" s="1876" t="s">
        <v>367</v>
      </c>
      <c r="AK186" s="1875" t="s">
        <v>381</v>
      </c>
      <c r="AL186" s="1876" t="s">
        <v>360</v>
      </c>
      <c r="AM186" s="1875" t="s">
        <v>154</v>
      </c>
    </row>
    <row r="187" spans="1:39" ht="52.8">
      <c r="A187" s="1875" t="s">
        <v>351</v>
      </c>
      <c r="B187" s="1875" t="s">
        <v>640</v>
      </c>
      <c r="C187" s="1875" t="s">
        <v>370</v>
      </c>
      <c r="D187" s="1876" t="s">
        <v>154</v>
      </c>
      <c r="E187" s="1876" t="s">
        <v>371</v>
      </c>
      <c r="F187" s="1876" t="s">
        <v>355</v>
      </c>
      <c r="G187" s="1876" t="s">
        <v>356</v>
      </c>
      <c r="H187" s="1877">
        <v>18555.799660000001</v>
      </c>
      <c r="I187" s="1877">
        <v>18000</v>
      </c>
      <c r="J187" s="1876" t="s">
        <v>357</v>
      </c>
      <c r="K187" s="1878">
        <v>43480</v>
      </c>
      <c r="L187" s="1876" t="s">
        <v>372</v>
      </c>
      <c r="M187" s="1878" t="s">
        <v>373</v>
      </c>
      <c r="N187" s="1876" t="s">
        <v>359</v>
      </c>
      <c r="O187" s="1880">
        <v>46402</v>
      </c>
      <c r="P187" s="1875" t="s">
        <v>360</v>
      </c>
      <c r="Q187" s="1875" t="s">
        <v>641</v>
      </c>
      <c r="R187" s="1875" t="s">
        <v>375</v>
      </c>
      <c r="S187" s="1876" t="s">
        <v>361</v>
      </c>
      <c r="T187" s="1879" t="s">
        <v>588</v>
      </c>
      <c r="U187" s="1876" t="s">
        <v>360</v>
      </c>
      <c r="V187" s="1876" t="s">
        <v>377</v>
      </c>
      <c r="W187" s="1876" t="s">
        <v>360</v>
      </c>
      <c r="X187" s="1876" t="s">
        <v>378</v>
      </c>
      <c r="Y187" s="1876" t="s">
        <v>364</v>
      </c>
      <c r="Z187" s="1876" t="s">
        <v>154</v>
      </c>
      <c r="AA187" s="1876" t="s">
        <v>154</v>
      </c>
      <c r="AB187" s="1876" t="s">
        <v>154</v>
      </c>
      <c r="AC187" s="1876" t="s">
        <v>154</v>
      </c>
      <c r="AD187" s="1876" t="s">
        <v>154</v>
      </c>
      <c r="AE187" s="1876" t="s">
        <v>154</v>
      </c>
      <c r="AF187" s="1876" t="s">
        <v>359</v>
      </c>
      <c r="AG187" s="1875" t="s">
        <v>379</v>
      </c>
      <c r="AH187" s="1876" t="s">
        <v>380</v>
      </c>
      <c r="AI187" s="1876" t="s">
        <v>240</v>
      </c>
      <c r="AJ187" s="1876" t="s">
        <v>367</v>
      </c>
      <c r="AK187" s="1875" t="s">
        <v>381</v>
      </c>
      <c r="AL187" s="1876" t="s">
        <v>360</v>
      </c>
      <c r="AM187" s="1875" t="s">
        <v>154</v>
      </c>
    </row>
    <row r="188" spans="1:39" ht="52.8">
      <c r="A188" s="1875" t="s">
        <v>351</v>
      </c>
      <c r="B188" s="1875" t="s">
        <v>642</v>
      </c>
      <c r="C188" s="1875" t="s">
        <v>370</v>
      </c>
      <c r="D188" s="1876" t="s">
        <v>154</v>
      </c>
      <c r="E188" s="1876" t="s">
        <v>371</v>
      </c>
      <c r="F188" s="1876" t="s">
        <v>355</v>
      </c>
      <c r="G188" s="1876" t="s">
        <v>356</v>
      </c>
      <c r="H188" s="1877">
        <v>1343.57772</v>
      </c>
      <c r="I188" s="1877">
        <v>1200</v>
      </c>
      <c r="J188" s="1876" t="s">
        <v>357</v>
      </c>
      <c r="K188" s="1878">
        <v>43481</v>
      </c>
      <c r="L188" s="1876" t="s">
        <v>372</v>
      </c>
      <c r="M188" s="1878" t="s">
        <v>373</v>
      </c>
      <c r="N188" s="1876" t="s">
        <v>359</v>
      </c>
      <c r="O188" s="1880">
        <v>46218</v>
      </c>
      <c r="P188" s="1875" t="s">
        <v>360</v>
      </c>
      <c r="Q188" s="1875" t="s">
        <v>462</v>
      </c>
      <c r="R188" s="1875" t="s">
        <v>426</v>
      </c>
      <c r="S188" s="1876" t="s">
        <v>361</v>
      </c>
      <c r="T188" s="1879" t="s">
        <v>427</v>
      </c>
      <c r="U188" s="1876" t="s">
        <v>360</v>
      </c>
      <c r="V188" s="1876" t="s">
        <v>377</v>
      </c>
      <c r="W188" s="1876" t="s">
        <v>360</v>
      </c>
      <c r="X188" s="1876" t="s">
        <v>378</v>
      </c>
      <c r="Y188" s="1876" t="s">
        <v>364</v>
      </c>
      <c r="Z188" s="1876" t="s">
        <v>154</v>
      </c>
      <c r="AA188" s="1876" t="s">
        <v>154</v>
      </c>
      <c r="AB188" s="1876" t="s">
        <v>154</v>
      </c>
      <c r="AC188" s="1876" t="s">
        <v>154</v>
      </c>
      <c r="AD188" s="1876" t="s">
        <v>154</v>
      </c>
      <c r="AE188" s="1876" t="s">
        <v>154</v>
      </c>
      <c r="AF188" s="1876" t="s">
        <v>359</v>
      </c>
      <c r="AG188" s="1875" t="s">
        <v>379</v>
      </c>
      <c r="AH188" s="1876" t="s">
        <v>380</v>
      </c>
      <c r="AI188" s="1876" t="s">
        <v>240</v>
      </c>
      <c r="AJ188" s="1876" t="s">
        <v>367</v>
      </c>
      <c r="AK188" s="1875" t="s">
        <v>381</v>
      </c>
      <c r="AL188" s="1876" t="s">
        <v>360</v>
      </c>
      <c r="AM188" s="1875" t="s">
        <v>154</v>
      </c>
    </row>
    <row r="189" spans="1:39" ht="52.8">
      <c r="A189" s="1875" t="s">
        <v>351</v>
      </c>
      <c r="B189" s="1875" t="s">
        <v>643</v>
      </c>
      <c r="C189" s="1875" t="s">
        <v>370</v>
      </c>
      <c r="D189" s="1876" t="s">
        <v>154</v>
      </c>
      <c r="E189" s="1876" t="s">
        <v>371</v>
      </c>
      <c r="F189" s="1876" t="s">
        <v>355</v>
      </c>
      <c r="G189" s="1876" t="s">
        <v>356</v>
      </c>
      <c r="H189" s="1877">
        <v>7165.74784</v>
      </c>
      <c r="I189" s="1877">
        <v>6400</v>
      </c>
      <c r="J189" s="1876" t="s">
        <v>357</v>
      </c>
      <c r="K189" s="1878">
        <v>43481</v>
      </c>
      <c r="L189" s="1876" t="s">
        <v>372</v>
      </c>
      <c r="M189" s="1878" t="s">
        <v>373</v>
      </c>
      <c r="N189" s="1876" t="s">
        <v>359</v>
      </c>
      <c r="O189" s="1880">
        <v>46218</v>
      </c>
      <c r="P189" s="1875" t="s">
        <v>360</v>
      </c>
      <c r="Q189" s="1875" t="s">
        <v>524</v>
      </c>
      <c r="R189" s="1875" t="s">
        <v>426</v>
      </c>
      <c r="S189" s="1876" t="s">
        <v>361</v>
      </c>
      <c r="T189" s="1879" t="s">
        <v>427</v>
      </c>
      <c r="U189" s="1876" t="s">
        <v>360</v>
      </c>
      <c r="V189" s="1876" t="s">
        <v>377</v>
      </c>
      <c r="W189" s="1876" t="s">
        <v>360</v>
      </c>
      <c r="X189" s="1876" t="s">
        <v>378</v>
      </c>
      <c r="Y189" s="1876" t="s">
        <v>364</v>
      </c>
      <c r="Z189" s="1876" t="s">
        <v>154</v>
      </c>
      <c r="AA189" s="1876" t="s">
        <v>154</v>
      </c>
      <c r="AB189" s="1876" t="s">
        <v>154</v>
      </c>
      <c r="AC189" s="1876" t="s">
        <v>154</v>
      </c>
      <c r="AD189" s="1876" t="s">
        <v>154</v>
      </c>
      <c r="AE189" s="1876" t="s">
        <v>154</v>
      </c>
      <c r="AF189" s="1876" t="s">
        <v>359</v>
      </c>
      <c r="AG189" s="1875" t="s">
        <v>379</v>
      </c>
      <c r="AH189" s="1876" t="s">
        <v>380</v>
      </c>
      <c r="AI189" s="1876" t="s">
        <v>240</v>
      </c>
      <c r="AJ189" s="1876" t="s">
        <v>367</v>
      </c>
      <c r="AK189" s="1875" t="s">
        <v>381</v>
      </c>
      <c r="AL189" s="1876" t="s">
        <v>360</v>
      </c>
      <c r="AM189" s="1875" t="s">
        <v>154</v>
      </c>
    </row>
    <row r="190" spans="1:39" ht="52.8">
      <c r="A190" s="1875" t="s">
        <v>351</v>
      </c>
      <c r="B190" s="1875" t="s">
        <v>644</v>
      </c>
      <c r="C190" s="1875" t="s">
        <v>370</v>
      </c>
      <c r="D190" s="1876" t="s">
        <v>154</v>
      </c>
      <c r="E190" s="1876" t="s">
        <v>371</v>
      </c>
      <c r="F190" s="1876" t="s">
        <v>355</v>
      </c>
      <c r="G190" s="1876" t="s">
        <v>356</v>
      </c>
      <c r="H190" s="1877">
        <v>895.71848</v>
      </c>
      <c r="I190" s="1877">
        <v>800</v>
      </c>
      <c r="J190" s="1876" t="s">
        <v>357</v>
      </c>
      <c r="K190" s="1878">
        <v>43481</v>
      </c>
      <c r="L190" s="1876" t="s">
        <v>372</v>
      </c>
      <c r="M190" s="1878" t="s">
        <v>373</v>
      </c>
      <c r="N190" s="1876" t="s">
        <v>359</v>
      </c>
      <c r="O190" s="1880">
        <v>46218</v>
      </c>
      <c r="P190" s="1875" t="s">
        <v>360</v>
      </c>
      <c r="Q190" s="1875" t="s">
        <v>458</v>
      </c>
      <c r="R190" s="1875" t="s">
        <v>426</v>
      </c>
      <c r="S190" s="1876" t="s">
        <v>361</v>
      </c>
      <c r="T190" s="1879" t="s">
        <v>427</v>
      </c>
      <c r="U190" s="1876" t="s">
        <v>360</v>
      </c>
      <c r="V190" s="1876" t="s">
        <v>377</v>
      </c>
      <c r="W190" s="1876" t="s">
        <v>360</v>
      </c>
      <c r="X190" s="1876" t="s">
        <v>378</v>
      </c>
      <c r="Y190" s="1876" t="s">
        <v>364</v>
      </c>
      <c r="Z190" s="1876" t="s">
        <v>154</v>
      </c>
      <c r="AA190" s="1876" t="s">
        <v>154</v>
      </c>
      <c r="AB190" s="1876" t="s">
        <v>154</v>
      </c>
      <c r="AC190" s="1876" t="s">
        <v>154</v>
      </c>
      <c r="AD190" s="1876" t="s">
        <v>154</v>
      </c>
      <c r="AE190" s="1876" t="s">
        <v>154</v>
      </c>
      <c r="AF190" s="1876" t="s">
        <v>359</v>
      </c>
      <c r="AG190" s="1875" t="s">
        <v>379</v>
      </c>
      <c r="AH190" s="1876" t="s">
        <v>380</v>
      </c>
      <c r="AI190" s="1876" t="s">
        <v>240</v>
      </c>
      <c r="AJ190" s="1876" t="s">
        <v>367</v>
      </c>
      <c r="AK190" s="1875" t="s">
        <v>381</v>
      </c>
      <c r="AL190" s="1876" t="s">
        <v>360</v>
      </c>
      <c r="AM190" s="1875" t="s">
        <v>154</v>
      </c>
    </row>
    <row r="191" spans="1:39" ht="52.8">
      <c r="A191" s="1875" t="s">
        <v>351</v>
      </c>
      <c r="B191" s="1875" t="s">
        <v>645</v>
      </c>
      <c r="C191" s="1875" t="s">
        <v>370</v>
      </c>
      <c r="D191" s="1876" t="s">
        <v>154</v>
      </c>
      <c r="E191" s="1876" t="s">
        <v>371</v>
      </c>
      <c r="F191" s="1876" t="s">
        <v>355</v>
      </c>
      <c r="G191" s="1876" t="s">
        <v>356</v>
      </c>
      <c r="H191" s="1877">
        <v>447.85924</v>
      </c>
      <c r="I191" s="1877">
        <v>400</v>
      </c>
      <c r="J191" s="1876" t="s">
        <v>357</v>
      </c>
      <c r="K191" s="1878">
        <v>43481</v>
      </c>
      <c r="L191" s="1876" t="s">
        <v>372</v>
      </c>
      <c r="M191" s="1878" t="s">
        <v>373</v>
      </c>
      <c r="N191" s="1876" t="s">
        <v>359</v>
      </c>
      <c r="O191" s="1880">
        <v>46218</v>
      </c>
      <c r="P191" s="1875" t="s">
        <v>360</v>
      </c>
      <c r="Q191" s="1875" t="s">
        <v>460</v>
      </c>
      <c r="R191" s="1875" t="s">
        <v>426</v>
      </c>
      <c r="S191" s="1876" t="s">
        <v>361</v>
      </c>
      <c r="T191" s="1879" t="s">
        <v>427</v>
      </c>
      <c r="U191" s="1876" t="s">
        <v>360</v>
      </c>
      <c r="V191" s="1876" t="s">
        <v>377</v>
      </c>
      <c r="W191" s="1876" t="s">
        <v>360</v>
      </c>
      <c r="X191" s="1876" t="s">
        <v>378</v>
      </c>
      <c r="Y191" s="1876" t="s">
        <v>364</v>
      </c>
      <c r="Z191" s="1876" t="s">
        <v>154</v>
      </c>
      <c r="AA191" s="1876" t="s">
        <v>154</v>
      </c>
      <c r="AB191" s="1876" t="s">
        <v>154</v>
      </c>
      <c r="AC191" s="1876" t="s">
        <v>154</v>
      </c>
      <c r="AD191" s="1876" t="s">
        <v>154</v>
      </c>
      <c r="AE191" s="1876" t="s">
        <v>154</v>
      </c>
      <c r="AF191" s="1876" t="s">
        <v>359</v>
      </c>
      <c r="AG191" s="1875" t="s">
        <v>379</v>
      </c>
      <c r="AH191" s="1876" t="s">
        <v>380</v>
      </c>
      <c r="AI191" s="1876" t="s">
        <v>240</v>
      </c>
      <c r="AJ191" s="1876" t="s">
        <v>367</v>
      </c>
      <c r="AK191" s="1875" t="s">
        <v>381</v>
      </c>
      <c r="AL191" s="1876" t="s">
        <v>360</v>
      </c>
      <c r="AM191" s="1875" t="s">
        <v>154</v>
      </c>
    </row>
    <row r="192" spans="1:39" ht="52.8">
      <c r="A192" s="1875" t="s">
        <v>351</v>
      </c>
      <c r="B192" s="1875" t="s">
        <v>646</v>
      </c>
      <c r="C192" s="1875" t="s">
        <v>370</v>
      </c>
      <c r="D192" s="1876" t="s">
        <v>154</v>
      </c>
      <c r="E192" s="1876" t="s">
        <v>371</v>
      </c>
      <c r="F192" s="1876" t="s">
        <v>355</v>
      </c>
      <c r="G192" s="1876" t="s">
        <v>356</v>
      </c>
      <c r="H192" s="1877">
        <v>1343.57772</v>
      </c>
      <c r="I192" s="1877">
        <v>1200</v>
      </c>
      <c r="J192" s="1876" t="s">
        <v>357</v>
      </c>
      <c r="K192" s="1878">
        <v>43481</v>
      </c>
      <c r="L192" s="1876" t="s">
        <v>372</v>
      </c>
      <c r="M192" s="1878" t="s">
        <v>373</v>
      </c>
      <c r="N192" s="1876" t="s">
        <v>359</v>
      </c>
      <c r="O192" s="1880">
        <v>46218</v>
      </c>
      <c r="P192" s="1875" t="s">
        <v>360</v>
      </c>
      <c r="Q192" s="1875" t="s">
        <v>462</v>
      </c>
      <c r="R192" s="1875" t="s">
        <v>426</v>
      </c>
      <c r="S192" s="1876" t="s">
        <v>361</v>
      </c>
      <c r="T192" s="1879" t="s">
        <v>427</v>
      </c>
      <c r="U192" s="1876" t="s">
        <v>360</v>
      </c>
      <c r="V192" s="1876" t="s">
        <v>377</v>
      </c>
      <c r="W192" s="1876" t="s">
        <v>360</v>
      </c>
      <c r="X192" s="1876" t="s">
        <v>378</v>
      </c>
      <c r="Y192" s="1876" t="s">
        <v>364</v>
      </c>
      <c r="Z192" s="1876" t="s">
        <v>154</v>
      </c>
      <c r="AA192" s="1876" t="s">
        <v>154</v>
      </c>
      <c r="AB192" s="1876" t="s">
        <v>154</v>
      </c>
      <c r="AC192" s="1876" t="s">
        <v>154</v>
      </c>
      <c r="AD192" s="1876" t="s">
        <v>154</v>
      </c>
      <c r="AE192" s="1876" t="s">
        <v>154</v>
      </c>
      <c r="AF192" s="1876" t="s">
        <v>359</v>
      </c>
      <c r="AG192" s="1875" t="s">
        <v>379</v>
      </c>
      <c r="AH192" s="1876" t="s">
        <v>380</v>
      </c>
      <c r="AI192" s="1876" t="s">
        <v>240</v>
      </c>
      <c r="AJ192" s="1876" t="s">
        <v>367</v>
      </c>
      <c r="AK192" s="1875" t="s">
        <v>381</v>
      </c>
      <c r="AL192" s="1876" t="s">
        <v>360</v>
      </c>
      <c r="AM192" s="1875" t="s">
        <v>154</v>
      </c>
    </row>
    <row r="193" spans="1:39" ht="52.8">
      <c r="A193" s="1875" t="s">
        <v>351</v>
      </c>
      <c r="B193" s="1875" t="s">
        <v>647</v>
      </c>
      <c r="C193" s="1875" t="s">
        <v>370</v>
      </c>
      <c r="D193" s="1876" t="s">
        <v>154</v>
      </c>
      <c r="E193" s="1876" t="s">
        <v>371</v>
      </c>
      <c r="F193" s="1876" t="s">
        <v>355</v>
      </c>
      <c r="G193" s="1876" t="s">
        <v>356</v>
      </c>
      <c r="H193" s="1877">
        <v>51545.23257</v>
      </c>
      <c r="I193" s="1877">
        <v>50000</v>
      </c>
      <c r="J193" s="1876" t="s">
        <v>357</v>
      </c>
      <c r="K193" s="1878">
        <v>43482</v>
      </c>
      <c r="L193" s="1876" t="s">
        <v>372</v>
      </c>
      <c r="M193" s="1878" t="s">
        <v>373</v>
      </c>
      <c r="N193" s="1876" t="s">
        <v>359</v>
      </c>
      <c r="O193" s="1880">
        <v>46402</v>
      </c>
      <c r="P193" s="1875" t="s">
        <v>360</v>
      </c>
      <c r="Q193" s="1875" t="s">
        <v>475</v>
      </c>
      <c r="R193" s="1875" t="s">
        <v>375</v>
      </c>
      <c r="S193" s="1876" t="s">
        <v>361</v>
      </c>
      <c r="T193" s="1879" t="s">
        <v>648</v>
      </c>
      <c r="U193" s="1876" t="s">
        <v>360</v>
      </c>
      <c r="V193" s="1876" t="s">
        <v>377</v>
      </c>
      <c r="W193" s="1876" t="s">
        <v>360</v>
      </c>
      <c r="X193" s="1876" t="s">
        <v>378</v>
      </c>
      <c r="Y193" s="1876" t="s">
        <v>364</v>
      </c>
      <c r="Z193" s="1876" t="s">
        <v>154</v>
      </c>
      <c r="AA193" s="1876" t="s">
        <v>154</v>
      </c>
      <c r="AB193" s="1876" t="s">
        <v>154</v>
      </c>
      <c r="AC193" s="1876" t="s">
        <v>154</v>
      </c>
      <c r="AD193" s="1876" t="s">
        <v>154</v>
      </c>
      <c r="AE193" s="1876" t="s">
        <v>154</v>
      </c>
      <c r="AF193" s="1876" t="s">
        <v>359</v>
      </c>
      <c r="AG193" s="1875" t="s">
        <v>379</v>
      </c>
      <c r="AH193" s="1876" t="s">
        <v>380</v>
      </c>
      <c r="AI193" s="1876" t="s">
        <v>240</v>
      </c>
      <c r="AJ193" s="1876" t="s">
        <v>367</v>
      </c>
      <c r="AK193" s="1875" t="s">
        <v>381</v>
      </c>
      <c r="AL193" s="1876" t="s">
        <v>360</v>
      </c>
      <c r="AM193" s="1875" t="s">
        <v>154</v>
      </c>
    </row>
    <row r="194" spans="1:39" ht="79.2">
      <c r="A194" s="1875" t="s">
        <v>351</v>
      </c>
      <c r="B194" s="1875" t="s">
        <v>650</v>
      </c>
      <c r="C194" s="1875" t="s">
        <v>651</v>
      </c>
      <c r="D194" s="1876" t="s">
        <v>154</v>
      </c>
      <c r="E194" s="1876" t="s">
        <v>354</v>
      </c>
      <c r="F194" s="1876" t="s">
        <v>355</v>
      </c>
      <c r="G194" s="1876" t="s">
        <v>356</v>
      </c>
      <c r="H194" s="1877">
        <v>4470.8293400000002</v>
      </c>
      <c r="I194" s="1877">
        <v>2400</v>
      </c>
      <c r="J194" s="1876" t="s">
        <v>357</v>
      </c>
      <c r="K194" s="1878">
        <v>44441</v>
      </c>
      <c r="L194" s="1876" t="s">
        <v>358</v>
      </c>
      <c r="M194" s="1878">
        <v>48113</v>
      </c>
      <c r="N194" s="1876" t="s">
        <v>359</v>
      </c>
      <c r="O194" s="1880">
        <v>46286</v>
      </c>
      <c r="P194" s="1875" t="s">
        <v>360</v>
      </c>
      <c r="Q194" s="1875" t="s">
        <v>478</v>
      </c>
      <c r="R194" s="1875" t="s">
        <v>652</v>
      </c>
      <c r="S194" s="1876" t="s">
        <v>361</v>
      </c>
      <c r="T194" s="1879" t="s">
        <v>653</v>
      </c>
      <c r="U194" s="1876" t="s">
        <v>360</v>
      </c>
      <c r="V194" s="1876" t="s">
        <v>363</v>
      </c>
      <c r="W194" s="1876" t="s">
        <v>360</v>
      </c>
      <c r="X194" s="1876" t="s">
        <v>154</v>
      </c>
      <c r="Y194" s="1876" t="s">
        <v>364</v>
      </c>
      <c r="Z194" s="1876" t="s">
        <v>154</v>
      </c>
      <c r="AA194" s="1876" t="s">
        <v>154</v>
      </c>
      <c r="AB194" s="1876" t="s">
        <v>154</v>
      </c>
      <c r="AC194" s="1876" t="s">
        <v>154</v>
      </c>
      <c r="AD194" s="1876" t="s">
        <v>154</v>
      </c>
      <c r="AE194" s="1876" t="s">
        <v>154</v>
      </c>
      <c r="AF194" s="1876" t="s">
        <v>359</v>
      </c>
      <c r="AG194" s="1875" t="s">
        <v>365</v>
      </c>
      <c r="AH194" s="1876" t="s">
        <v>366</v>
      </c>
      <c r="AI194" s="1876" t="s">
        <v>240</v>
      </c>
      <c r="AJ194" s="1876" t="s">
        <v>367</v>
      </c>
      <c r="AK194" s="1875" t="s">
        <v>368</v>
      </c>
      <c r="AL194" s="1876" t="s">
        <v>360</v>
      </c>
      <c r="AM194" s="1875" t="s">
        <v>154</v>
      </c>
    </row>
    <row r="195" spans="1:39" ht="79.2">
      <c r="A195" s="1875" t="s">
        <v>351</v>
      </c>
      <c r="B195" s="1875" t="s">
        <v>654</v>
      </c>
      <c r="C195" s="1875" t="s">
        <v>651</v>
      </c>
      <c r="D195" s="1876" t="s">
        <v>154</v>
      </c>
      <c r="E195" s="1876" t="s">
        <v>354</v>
      </c>
      <c r="F195" s="1876" t="s">
        <v>355</v>
      </c>
      <c r="G195" s="1876" t="s">
        <v>356</v>
      </c>
      <c r="H195" s="1877">
        <v>6706.2440100000003</v>
      </c>
      <c r="I195" s="1877">
        <v>3600</v>
      </c>
      <c r="J195" s="1876" t="s">
        <v>357</v>
      </c>
      <c r="K195" s="1878">
        <v>44441</v>
      </c>
      <c r="L195" s="1876" t="s">
        <v>358</v>
      </c>
      <c r="M195" s="1878">
        <v>48113</v>
      </c>
      <c r="N195" s="1876" t="s">
        <v>359</v>
      </c>
      <c r="O195" s="1880">
        <v>46286</v>
      </c>
      <c r="P195" s="1875" t="s">
        <v>360</v>
      </c>
      <c r="Q195" s="1875" t="s">
        <v>502</v>
      </c>
      <c r="R195" s="1875" t="s">
        <v>652</v>
      </c>
      <c r="S195" s="1876" t="s">
        <v>361</v>
      </c>
      <c r="T195" s="1879" t="s">
        <v>653</v>
      </c>
      <c r="U195" s="1876" t="s">
        <v>360</v>
      </c>
      <c r="V195" s="1876" t="s">
        <v>363</v>
      </c>
      <c r="W195" s="1876" t="s">
        <v>360</v>
      </c>
      <c r="X195" s="1876" t="s">
        <v>154</v>
      </c>
      <c r="Y195" s="1876" t="s">
        <v>364</v>
      </c>
      <c r="Z195" s="1876" t="s">
        <v>154</v>
      </c>
      <c r="AA195" s="1876" t="s">
        <v>154</v>
      </c>
      <c r="AB195" s="1876" t="s">
        <v>154</v>
      </c>
      <c r="AC195" s="1876" t="s">
        <v>154</v>
      </c>
      <c r="AD195" s="1876" t="s">
        <v>154</v>
      </c>
      <c r="AE195" s="1876" t="s">
        <v>154</v>
      </c>
      <c r="AF195" s="1876" t="s">
        <v>359</v>
      </c>
      <c r="AG195" s="1875" t="s">
        <v>365</v>
      </c>
      <c r="AH195" s="1876" t="s">
        <v>366</v>
      </c>
      <c r="AI195" s="1876" t="s">
        <v>240</v>
      </c>
      <c r="AJ195" s="1876" t="s">
        <v>367</v>
      </c>
      <c r="AK195" s="1875" t="s">
        <v>368</v>
      </c>
      <c r="AL195" s="1876" t="s">
        <v>360</v>
      </c>
      <c r="AM195" s="1875" t="s">
        <v>154</v>
      </c>
    </row>
    <row r="196" spans="1:39" ht="79.2">
      <c r="A196" s="1875" t="s">
        <v>351</v>
      </c>
      <c r="B196" s="1875" t="s">
        <v>655</v>
      </c>
      <c r="C196" s="1875" t="s">
        <v>651</v>
      </c>
      <c r="D196" s="1876" t="s">
        <v>154</v>
      </c>
      <c r="E196" s="1876" t="s">
        <v>354</v>
      </c>
      <c r="F196" s="1876" t="s">
        <v>355</v>
      </c>
      <c r="G196" s="1876" t="s">
        <v>356</v>
      </c>
      <c r="H196" s="1877">
        <v>12667.34979</v>
      </c>
      <c r="I196" s="1877">
        <v>6800</v>
      </c>
      <c r="J196" s="1876" t="s">
        <v>357</v>
      </c>
      <c r="K196" s="1878">
        <v>44441</v>
      </c>
      <c r="L196" s="1876" t="s">
        <v>358</v>
      </c>
      <c r="M196" s="1878">
        <v>48113</v>
      </c>
      <c r="N196" s="1876" t="s">
        <v>359</v>
      </c>
      <c r="O196" s="1880">
        <v>46286</v>
      </c>
      <c r="P196" s="1875" t="s">
        <v>360</v>
      </c>
      <c r="Q196" s="1875" t="s">
        <v>656</v>
      </c>
      <c r="R196" s="1875" t="s">
        <v>652</v>
      </c>
      <c r="S196" s="1876" t="s">
        <v>361</v>
      </c>
      <c r="T196" s="1879" t="s">
        <v>653</v>
      </c>
      <c r="U196" s="1876" t="s">
        <v>360</v>
      </c>
      <c r="V196" s="1876" t="s">
        <v>363</v>
      </c>
      <c r="W196" s="1876" t="s">
        <v>360</v>
      </c>
      <c r="X196" s="1876" t="s">
        <v>154</v>
      </c>
      <c r="Y196" s="1876" t="s">
        <v>364</v>
      </c>
      <c r="Z196" s="1876" t="s">
        <v>154</v>
      </c>
      <c r="AA196" s="1876" t="s">
        <v>154</v>
      </c>
      <c r="AB196" s="1876" t="s">
        <v>154</v>
      </c>
      <c r="AC196" s="1876" t="s">
        <v>154</v>
      </c>
      <c r="AD196" s="1876" t="s">
        <v>154</v>
      </c>
      <c r="AE196" s="1876" t="s">
        <v>154</v>
      </c>
      <c r="AF196" s="1876" t="s">
        <v>359</v>
      </c>
      <c r="AG196" s="1875" t="s">
        <v>365</v>
      </c>
      <c r="AH196" s="1876" t="s">
        <v>366</v>
      </c>
      <c r="AI196" s="1876" t="s">
        <v>240</v>
      </c>
      <c r="AJ196" s="1876" t="s">
        <v>367</v>
      </c>
      <c r="AK196" s="1875" t="s">
        <v>368</v>
      </c>
      <c r="AL196" s="1876" t="s">
        <v>360</v>
      </c>
      <c r="AM196" s="1875" t="s">
        <v>154</v>
      </c>
    </row>
    <row r="197" spans="1:39" ht="79.2">
      <c r="A197" s="1875" t="s">
        <v>351</v>
      </c>
      <c r="B197" s="1875" t="s">
        <v>657</v>
      </c>
      <c r="C197" s="1875" t="s">
        <v>651</v>
      </c>
      <c r="D197" s="1876" t="s">
        <v>154</v>
      </c>
      <c r="E197" s="1876" t="s">
        <v>354</v>
      </c>
      <c r="F197" s="1876" t="s">
        <v>355</v>
      </c>
      <c r="G197" s="1876" t="s">
        <v>356</v>
      </c>
      <c r="H197" s="1877">
        <v>1490.2764499999998</v>
      </c>
      <c r="I197" s="1877">
        <v>800</v>
      </c>
      <c r="J197" s="1876" t="s">
        <v>357</v>
      </c>
      <c r="K197" s="1878">
        <v>44441</v>
      </c>
      <c r="L197" s="1876" t="s">
        <v>358</v>
      </c>
      <c r="M197" s="1878">
        <v>48113</v>
      </c>
      <c r="N197" s="1876" t="s">
        <v>359</v>
      </c>
      <c r="O197" s="1880">
        <v>46286</v>
      </c>
      <c r="P197" s="1875" t="s">
        <v>360</v>
      </c>
      <c r="Q197" s="1875" t="s">
        <v>458</v>
      </c>
      <c r="R197" s="1875" t="s">
        <v>652</v>
      </c>
      <c r="S197" s="1876" t="s">
        <v>361</v>
      </c>
      <c r="T197" s="1879" t="s">
        <v>653</v>
      </c>
      <c r="U197" s="1876" t="s">
        <v>360</v>
      </c>
      <c r="V197" s="1876" t="s">
        <v>363</v>
      </c>
      <c r="W197" s="1876" t="s">
        <v>360</v>
      </c>
      <c r="X197" s="1876" t="s">
        <v>154</v>
      </c>
      <c r="Y197" s="1876" t="s">
        <v>364</v>
      </c>
      <c r="Z197" s="1876" t="s">
        <v>154</v>
      </c>
      <c r="AA197" s="1876" t="s">
        <v>154</v>
      </c>
      <c r="AB197" s="1876" t="s">
        <v>154</v>
      </c>
      <c r="AC197" s="1876" t="s">
        <v>154</v>
      </c>
      <c r="AD197" s="1876" t="s">
        <v>154</v>
      </c>
      <c r="AE197" s="1876" t="s">
        <v>154</v>
      </c>
      <c r="AF197" s="1876" t="s">
        <v>359</v>
      </c>
      <c r="AG197" s="1875" t="s">
        <v>365</v>
      </c>
      <c r="AH197" s="1876" t="s">
        <v>366</v>
      </c>
      <c r="AI197" s="1876" t="s">
        <v>240</v>
      </c>
      <c r="AJ197" s="1876" t="s">
        <v>367</v>
      </c>
      <c r="AK197" s="1875" t="s">
        <v>368</v>
      </c>
      <c r="AL197" s="1876" t="s">
        <v>360</v>
      </c>
      <c r="AM197" s="1875" t="s">
        <v>154</v>
      </c>
    </row>
    <row r="198" spans="1:39" ht="79.2">
      <c r="A198" s="1875" t="s">
        <v>351</v>
      </c>
      <c r="B198" s="1875" t="s">
        <v>658</v>
      </c>
      <c r="C198" s="1875" t="s">
        <v>651</v>
      </c>
      <c r="D198" s="1876" t="s">
        <v>154</v>
      </c>
      <c r="E198" s="1876" t="s">
        <v>354</v>
      </c>
      <c r="F198" s="1876" t="s">
        <v>355</v>
      </c>
      <c r="G198" s="1876" t="s">
        <v>356</v>
      </c>
      <c r="H198" s="1877">
        <v>5961.1057899999996</v>
      </c>
      <c r="I198" s="1877">
        <v>3200</v>
      </c>
      <c r="J198" s="1876" t="s">
        <v>357</v>
      </c>
      <c r="K198" s="1878">
        <v>44441</v>
      </c>
      <c r="L198" s="1876" t="s">
        <v>358</v>
      </c>
      <c r="M198" s="1878">
        <v>48113</v>
      </c>
      <c r="N198" s="1876" t="s">
        <v>359</v>
      </c>
      <c r="O198" s="1880">
        <v>46286</v>
      </c>
      <c r="P198" s="1875" t="s">
        <v>360</v>
      </c>
      <c r="Q198" s="1875" t="s">
        <v>456</v>
      </c>
      <c r="R198" s="1875" t="s">
        <v>652</v>
      </c>
      <c r="S198" s="1876" t="s">
        <v>361</v>
      </c>
      <c r="T198" s="1879" t="s">
        <v>653</v>
      </c>
      <c r="U198" s="1876" t="s">
        <v>360</v>
      </c>
      <c r="V198" s="1876" t="s">
        <v>363</v>
      </c>
      <c r="W198" s="1876" t="s">
        <v>360</v>
      </c>
      <c r="X198" s="1876" t="s">
        <v>154</v>
      </c>
      <c r="Y198" s="1876" t="s">
        <v>364</v>
      </c>
      <c r="Z198" s="1876" t="s">
        <v>154</v>
      </c>
      <c r="AA198" s="1876" t="s">
        <v>154</v>
      </c>
      <c r="AB198" s="1876" t="s">
        <v>154</v>
      </c>
      <c r="AC198" s="1876" t="s">
        <v>154</v>
      </c>
      <c r="AD198" s="1876" t="s">
        <v>154</v>
      </c>
      <c r="AE198" s="1876" t="s">
        <v>154</v>
      </c>
      <c r="AF198" s="1876" t="s">
        <v>359</v>
      </c>
      <c r="AG198" s="1875" t="s">
        <v>365</v>
      </c>
      <c r="AH198" s="1876" t="s">
        <v>366</v>
      </c>
      <c r="AI198" s="1876" t="s">
        <v>240</v>
      </c>
      <c r="AJ198" s="1876" t="s">
        <v>367</v>
      </c>
      <c r="AK198" s="1875" t="s">
        <v>368</v>
      </c>
      <c r="AL198" s="1876" t="s">
        <v>360</v>
      </c>
      <c r="AM198" s="1875" t="s">
        <v>154</v>
      </c>
    </row>
    <row r="199" spans="1:39" ht="79.2">
      <c r="A199" s="1875" t="s">
        <v>351</v>
      </c>
      <c r="B199" s="1875" t="s">
        <v>659</v>
      </c>
      <c r="C199" s="1875" t="s">
        <v>651</v>
      </c>
      <c r="D199" s="1876" t="s">
        <v>154</v>
      </c>
      <c r="E199" s="1876" t="s">
        <v>354</v>
      </c>
      <c r="F199" s="1876" t="s">
        <v>355</v>
      </c>
      <c r="G199" s="1876" t="s">
        <v>356</v>
      </c>
      <c r="H199" s="1877">
        <v>1490.2764499999998</v>
      </c>
      <c r="I199" s="1877">
        <v>800</v>
      </c>
      <c r="J199" s="1876" t="s">
        <v>357</v>
      </c>
      <c r="K199" s="1878">
        <v>44441</v>
      </c>
      <c r="L199" s="1876" t="s">
        <v>358</v>
      </c>
      <c r="M199" s="1878">
        <v>48113</v>
      </c>
      <c r="N199" s="1876" t="s">
        <v>359</v>
      </c>
      <c r="O199" s="1880">
        <v>46286</v>
      </c>
      <c r="P199" s="1875" t="s">
        <v>360</v>
      </c>
      <c r="Q199" s="1875" t="s">
        <v>458</v>
      </c>
      <c r="R199" s="1875" t="s">
        <v>652</v>
      </c>
      <c r="S199" s="1876" t="s">
        <v>361</v>
      </c>
      <c r="T199" s="1879" t="s">
        <v>653</v>
      </c>
      <c r="U199" s="1876" t="s">
        <v>360</v>
      </c>
      <c r="V199" s="1876" t="s">
        <v>363</v>
      </c>
      <c r="W199" s="1876" t="s">
        <v>360</v>
      </c>
      <c r="X199" s="1876" t="s">
        <v>154</v>
      </c>
      <c r="Y199" s="1876" t="s">
        <v>364</v>
      </c>
      <c r="Z199" s="1876" t="s">
        <v>154</v>
      </c>
      <c r="AA199" s="1876" t="s">
        <v>154</v>
      </c>
      <c r="AB199" s="1876" t="s">
        <v>154</v>
      </c>
      <c r="AC199" s="1876" t="s">
        <v>154</v>
      </c>
      <c r="AD199" s="1876" t="s">
        <v>154</v>
      </c>
      <c r="AE199" s="1876" t="s">
        <v>154</v>
      </c>
      <c r="AF199" s="1876" t="s">
        <v>359</v>
      </c>
      <c r="AG199" s="1875" t="s">
        <v>365</v>
      </c>
      <c r="AH199" s="1876" t="s">
        <v>366</v>
      </c>
      <c r="AI199" s="1876" t="s">
        <v>240</v>
      </c>
      <c r="AJ199" s="1876" t="s">
        <v>367</v>
      </c>
      <c r="AK199" s="1875" t="s">
        <v>368</v>
      </c>
      <c r="AL199" s="1876" t="s">
        <v>360</v>
      </c>
      <c r="AM199" s="1875" t="s">
        <v>154</v>
      </c>
    </row>
    <row r="200" spans="1:39" ht="79.2">
      <c r="A200" s="1875" t="s">
        <v>351</v>
      </c>
      <c r="B200" s="1875" t="s">
        <v>660</v>
      </c>
      <c r="C200" s="1875" t="s">
        <v>651</v>
      </c>
      <c r="D200" s="1876" t="s">
        <v>154</v>
      </c>
      <c r="E200" s="1876" t="s">
        <v>354</v>
      </c>
      <c r="F200" s="1876" t="s">
        <v>355</v>
      </c>
      <c r="G200" s="1876" t="s">
        <v>356</v>
      </c>
      <c r="H200" s="1877">
        <v>1490.2764499999998</v>
      </c>
      <c r="I200" s="1877">
        <v>800</v>
      </c>
      <c r="J200" s="1876" t="s">
        <v>357</v>
      </c>
      <c r="K200" s="1878">
        <v>44441</v>
      </c>
      <c r="L200" s="1876" t="s">
        <v>358</v>
      </c>
      <c r="M200" s="1878">
        <v>48113</v>
      </c>
      <c r="N200" s="1876" t="s">
        <v>359</v>
      </c>
      <c r="O200" s="1880">
        <v>46286</v>
      </c>
      <c r="P200" s="1875" t="s">
        <v>360</v>
      </c>
      <c r="Q200" s="1875" t="s">
        <v>458</v>
      </c>
      <c r="R200" s="1875" t="s">
        <v>652</v>
      </c>
      <c r="S200" s="1876" t="s">
        <v>361</v>
      </c>
      <c r="T200" s="1879" t="s">
        <v>653</v>
      </c>
      <c r="U200" s="1876" t="s">
        <v>360</v>
      </c>
      <c r="V200" s="1876" t="s">
        <v>363</v>
      </c>
      <c r="W200" s="1876" t="s">
        <v>360</v>
      </c>
      <c r="X200" s="1876" t="s">
        <v>154</v>
      </c>
      <c r="Y200" s="1876" t="s">
        <v>364</v>
      </c>
      <c r="Z200" s="1876" t="s">
        <v>154</v>
      </c>
      <c r="AA200" s="1876" t="s">
        <v>154</v>
      </c>
      <c r="AB200" s="1876" t="s">
        <v>154</v>
      </c>
      <c r="AC200" s="1876" t="s">
        <v>154</v>
      </c>
      <c r="AD200" s="1876" t="s">
        <v>154</v>
      </c>
      <c r="AE200" s="1876" t="s">
        <v>154</v>
      </c>
      <c r="AF200" s="1876" t="s">
        <v>359</v>
      </c>
      <c r="AG200" s="1875" t="s">
        <v>365</v>
      </c>
      <c r="AH200" s="1876" t="s">
        <v>366</v>
      </c>
      <c r="AI200" s="1876" t="s">
        <v>240</v>
      </c>
      <c r="AJ200" s="1876" t="s">
        <v>367</v>
      </c>
      <c r="AK200" s="1875" t="s">
        <v>368</v>
      </c>
      <c r="AL200" s="1876" t="s">
        <v>360</v>
      </c>
      <c r="AM200" s="1875" t="s">
        <v>154</v>
      </c>
    </row>
    <row r="201" spans="1:39" ht="79.2">
      <c r="A201" s="1875" t="s">
        <v>351</v>
      </c>
      <c r="B201" s="1875" t="s">
        <v>661</v>
      </c>
      <c r="C201" s="1875" t="s">
        <v>651</v>
      </c>
      <c r="D201" s="1876" t="s">
        <v>154</v>
      </c>
      <c r="E201" s="1876" t="s">
        <v>354</v>
      </c>
      <c r="F201" s="1876" t="s">
        <v>355</v>
      </c>
      <c r="G201" s="1876" t="s">
        <v>356</v>
      </c>
      <c r="H201" s="1877">
        <v>14157.626240000001</v>
      </c>
      <c r="I201" s="1877">
        <v>7600</v>
      </c>
      <c r="J201" s="1876" t="s">
        <v>357</v>
      </c>
      <c r="K201" s="1878">
        <v>44441</v>
      </c>
      <c r="L201" s="1876" t="s">
        <v>358</v>
      </c>
      <c r="M201" s="1878">
        <v>48113</v>
      </c>
      <c r="N201" s="1876" t="s">
        <v>359</v>
      </c>
      <c r="O201" s="1880">
        <v>46286</v>
      </c>
      <c r="P201" s="1875" t="s">
        <v>360</v>
      </c>
      <c r="Q201" s="1875" t="s">
        <v>662</v>
      </c>
      <c r="R201" s="1875" t="s">
        <v>652</v>
      </c>
      <c r="S201" s="1876" t="s">
        <v>361</v>
      </c>
      <c r="T201" s="1879" t="s">
        <v>653</v>
      </c>
      <c r="U201" s="1876" t="s">
        <v>360</v>
      </c>
      <c r="V201" s="1876" t="s">
        <v>363</v>
      </c>
      <c r="W201" s="1876" t="s">
        <v>360</v>
      </c>
      <c r="X201" s="1876" t="s">
        <v>154</v>
      </c>
      <c r="Y201" s="1876" t="s">
        <v>364</v>
      </c>
      <c r="Z201" s="1876" t="s">
        <v>154</v>
      </c>
      <c r="AA201" s="1876" t="s">
        <v>154</v>
      </c>
      <c r="AB201" s="1876" t="s">
        <v>154</v>
      </c>
      <c r="AC201" s="1876" t="s">
        <v>154</v>
      </c>
      <c r="AD201" s="1876" t="s">
        <v>154</v>
      </c>
      <c r="AE201" s="1876" t="s">
        <v>154</v>
      </c>
      <c r="AF201" s="1876" t="s">
        <v>359</v>
      </c>
      <c r="AG201" s="1875" t="s">
        <v>365</v>
      </c>
      <c r="AH201" s="1876" t="s">
        <v>366</v>
      </c>
      <c r="AI201" s="1876" t="s">
        <v>240</v>
      </c>
      <c r="AJ201" s="1876" t="s">
        <v>367</v>
      </c>
      <c r="AK201" s="1875" t="s">
        <v>368</v>
      </c>
      <c r="AL201" s="1876" t="s">
        <v>360</v>
      </c>
      <c r="AM201" s="1875" t="s">
        <v>154</v>
      </c>
    </row>
    <row r="202" spans="1:39" ht="79.2">
      <c r="A202" s="1875" t="s">
        <v>351</v>
      </c>
      <c r="B202" s="1875" t="s">
        <v>663</v>
      </c>
      <c r="C202" s="1875" t="s">
        <v>651</v>
      </c>
      <c r="D202" s="1876" t="s">
        <v>154</v>
      </c>
      <c r="E202" s="1876" t="s">
        <v>354</v>
      </c>
      <c r="F202" s="1876" t="s">
        <v>355</v>
      </c>
      <c r="G202" s="1876" t="s">
        <v>356</v>
      </c>
      <c r="H202" s="1877">
        <v>11177.073349999999</v>
      </c>
      <c r="I202" s="1877">
        <v>6000</v>
      </c>
      <c r="J202" s="1876" t="s">
        <v>357</v>
      </c>
      <c r="K202" s="1878">
        <v>44441</v>
      </c>
      <c r="L202" s="1876" t="s">
        <v>358</v>
      </c>
      <c r="M202" s="1878">
        <v>48113</v>
      </c>
      <c r="N202" s="1876" t="s">
        <v>359</v>
      </c>
      <c r="O202" s="1880">
        <v>46286</v>
      </c>
      <c r="P202" s="1875" t="s">
        <v>360</v>
      </c>
      <c r="Q202" s="1875" t="s">
        <v>409</v>
      </c>
      <c r="R202" s="1875" t="s">
        <v>652</v>
      </c>
      <c r="S202" s="1876" t="s">
        <v>361</v>
      </c>
      <c r="T202" s="1879" t="s">
        <v>653</v>
      </c>
      <c r="U202" s="1876" t="s">
        <v>360</v>
      </c>
      <c r="V202" s="1876" t="s">
        <v>363</v>
      </c>
      <c r="W202" s="1876" t="s">
        <v>360</v>
      </c>
      <c r="X202" s="1876" t="s">
        <v>154</v>
      </c>
      <c r="Y202" s="1876" t="s">
        <v>364</v>
      </c>
      <c r="Z202" s="1876" t="s">
        <v>154</v>
      </c>
      <c r="AA202" s="1876" t="s">
        <v>154</v>
      </c>
      <c r="AB202" s="1876" t="s">
        <v>154</v>
      </c>
      <c r="AC202" s="1876" t="s">
        <v>154</v>
      </c>
      <c r="AD202" s="1876" t="s">
        <v>154</v>
      </c>
      <c r="AE202" s="1876" t="s">
        <v>154</v>
      </c>
      <c r="AF202" s="1876" t="s">
        <v>359</v>
      </c>
      <c r="AG202" s="1875" t="s">
        <v>365</v>
      </c>
      <c r="AH202" s="1876" t="s">
        <v>366</v>
      </c>
      <c r="AI202" s="1876" t="s">
        <v>240</v>
      </c>
      <c r="AJ202" s="1876" t="s">
        <v>367</v>
      </c>
      <c r="AK202" s="1875" t="s">
        <v>368</v>
      </c>
      <c r="AL202" s="1876" t="s">
        <v>360</v>
      </c>
      <c r="AM202" s="1875" t="s">
        <v>154</v>
      </c>
    </row>
    <row r="203" spans="1:39" ht="79.2">
      <c r="A203" s="1875" t="s">
        <v>351</v>
      </c>
      <c r="B203" s="1875" t="s">
        <v>664</v>
      </c>
      <c r="C203" s="1875" t="s">
        <v>651</v>
      </c>
      <c r="D203" s="1876" t="s">
        <v>154</v>
      </c>
      <c r="E203" s="1876" t="s">
        <v>354</v>
      </c>
      <c r="F203" s="1876" t="s">
        <v>355</v>
      </c>
      <c r="G203" s="1876" t="s">
        <v>356</v>
      </c>
      <c r="H203" s="1877">
        <v>60356.196079999994</v>
      </c>
      <c r="I203" s="1877">
        <v>32400</v>
      </c>
      <c r="J203" s="1876" t="s">
        <v>357</v>
      </c>
      <c r="K203" s="1878">
        <v>44441</v>
      </c>
      <c r="L203" s="1876" t="s">
        <v>358</v>
      </c>
      <c r="M203" s="1878">
        <v>48113</v>
      </c>
      <c r="N203" s="1876" t="s">
        <v>359</v>
      </c>
      <c r="O203" s="1880">
        <v>46286</v>
      </c>
      <c r="P203" s="1875" t="s">
        <v>360</v>
      </c>
      <c r="Q203" s="1875" t="s">
        <v>665</v>
      </c>
      <c r="R203" s="1875" t="s">
        <v>652</v>
      </c>
      <c r="S203" s="1876" t="s">
        <v>361</v>
      </c>
      <c r="T203" s="1879" t="s">
        <v>653</v>
      </c>
      <c r="U203" s="1876" t="s">
        <v>360</v>
      </c>
      <c r="V203" s="1876" t="s">
        <v>363</v>
      </c>
      <c r="W203" s="1876" t="s">
        <v>360</v>
      </c>
      <c r="X203" s="1876" t="s">
        <v>154</v>
      </c>
      <c r="Y203" s="1876" t="s">
        <v>364</v>
      </c>
      <c r="Z203" s="1876" t="s">
        <v>154</v>
      </c>
      <c r="AA203" s="1876" t="s">
        <v>154</v>
      </c>
      <c r="AB203" s="1876" t="s">
        <v>154</v>
      </c>
      <c r="AC203" s="1876" t="s">
        <v>154</v>
      </c>
      <c r="AD203" s="1876" t="s">
        <v>154</v>
      </c>
      <c r="AE203" s="1876" t="s">
        <v>154</v>
      </c>
      <c r="AF203" s="1876" t="s">
        <v>359</v>
      </c>
      <c r="AG203" s="1875" t="s">
        <v>365</v>
      </c>
      <c r="AH203" s="1876" t="s">
        <v>366</v>
      </c>
      <c r="AI203" s="1876" t="s">
        <v>240</v>
      </c>
      <c r="AJ203" s="1876" t="s">
        <v>367</v>
      </c>
      <c r="AK203" s="1875" t="s">
        <v>368</v>
      </c>
      <c r="AL203" s="1876" t="s">
        <v>360</v>
      </c>
      <c r="AM203" s="1875" t="s">
        <v>154</v>
      </c>
    </row>
    <row r="204" spans="1:39" ht="79.2">
      <c r="A204" s="1875" t="s">
        <v>351</v>
      </c>
      <c r="B204" s="1875" t="s">
        <v>666</v>
      </c>
      <c r="C204" s="1875" t="s">
        <v>651</v>
      </c>
      <c r="D204" s="1876" t="s">
        <v>154</v>
      </c>
      <c r="E204" s="1876" t="s">
        <v>354</v>
      </c>
      <c r="F204" s="1876" t="s">
        <v>355</v>
      </c>
      <c r="G204" s="1876" t="s">
        <v>356</v>
      </c>
      <c r="H204" s="1877">
        <v>111770.73347000001</v>
      </c>
      <c r="I204" s="1877">
        <v>60000</v>
      </c>
      <c r="J204" s="1876" t="s">
        <v>357</v>
      </c>
      <c r="K204" s="1878">
        <v>44441</v>
      </c>
      <c r="L204" s="1876" t="s">
        <v>358</v>
      </c>
      <c r="M204" s="1878">
        <v>48113</v>
      </c>
      <c r="N204" s="1876" t="s">
        <v>359</v>
      </c>
      <c r="O204" s="1880">
        <v>46286</v>
      </c>
      <c r="P204" s="1875" t="s">
        <v>360</v>
      </c>
      <c r="Q204" s="1875" t="s">
        <v>667</v>
      </c>
      <c r="R204" s="1875" t="s">
        <v>652</v>
      </c>
      <c r="S204" s="1876" t="s">
        <v>361</v>
      </c>
      <c r="T204" s="1879" t="s">
        <v>653</v>
      </c>
      <c r="U204" s="1876" t="s">
        <v>360</v>
      </c>
      <c r="V204" s="1876" t="s">
        <v>363</v>
      </c>
      <c r="W204" s="1876" t="s">
        <v>360</v>
      </c>
      <c r="X204" s="1876" t="s">
        <v>154</v>
      </c>
      <c r="Y204" s="1876" t="s">
        <v>364</v>
      </c>
      <c r="Z204" s="1876" t="s">
        <v>154</v>
      </c>
      <c r="AA204" s="1876" t="s">
        <v>154</v>
      </c>
      <c r="AB204" s="1876" t="s">
        <v>154</v>
      </c>
      <c r="AC204" s="1876" t="s">
        <v>154</v>
      </c>
      <c r="AD204" s="1876" t="s">
        <v>154</v>
      </c>
      <c r="AE204" s="1876" t="s">
        <v>154</v>
      </c>
      <c r="AF204" s="1876" t="s">
        <v>359</v>
      </c>
      <c r="AG204" s="1875" t="s">
        <v>365</v>
      </c>
      <c r="AH204" s="1876" t="s">
        <v>366</v>
      </c>
      <c r="AI204" s="1876" t="s">
        <v>240</v>
      </c>
      <c r="AJ204" s="1876" t="s">
        <v>367</v>
      </c>
      <c r="AK204" s="1875" t="s">
        <v>368</v>
      </c>
      <c r="AL204" s="1876" t="s">
        <v>360</v>
      </c>
      <c r="AM204" s="1875" t="s">
        <v>154</v>
      </c>
    </row>
    <row r="205" spans="1:39" ht="79.2">
      <c r="A205" s="1875" t="s">
        <v>351</v>
      </c>
      <c r="B205" s="1875" t="s">
        <v>668</v>
      </c>
      <c r="C205" s="1875" t="s">
        <v>651</v>
      </c>
      <c r="D205" s="1876" t="s">
        <v>154</v>
      </c>
      <c r="E205" s="1876" t="s">
        <v>354</v>
      </c>
      <c r="F205" s="1876" t="s">
        <v>355</v>
      </c>
      <c r="G205" s="1876" t="s">
        <v>356</v>
      </c>
      <c r="H205" s="1877">
        <v>9686.7969000000012</v>
      </c>
      <c r="I205" s="1877">
        <v>5200</v>
      </c>
      <c r="J205" s="1876" t="s">
        <v>357</v>
      </c>
      <c r="K205" s="1878">
        <v>44441</v>
      </c>
      <c r="L205" s="1876" t="s">
        <v>358</v>
      </c>
      <c r="M205" s="1878">
        <v>48113</v>
      </c>
      <c r="N205" s="1876" t="s">
        <v>359</v>
      </c>
      <c r="O205" s="1880">
        <v>46286</v>
      </c>
      <c r="P205" s="1875" t="s">
        <v>360</v>
      </c>
      <c r="Q205" s="1875" t="s">
        <v>669</v>
      </c>
      <c r="R205" s="1875" t="s">
        <v>652</v>
      </c>
      <c r="S205" s="1876" t="s">
        <v>361</v>
      </c>
      <c r="T205" s="1879" t="s">
        <v>653</v>
      </c>
      <c r="U205" s="1876" t="s">
        <v>360</v>
      </c>
      <c r="V205" s="1876" t="s">
        <v>363</v>
      </c>
      <c r="W205" s="1876" t="s">
        <v>360</v>
      </c>
      <c r="X205" s="1876" t="s">
        <v>154</v>
      </c>
      <c r="Y205" s="1876" t="s">
        <v>364</v>
      </c>
      <c r="Z205" s="1876" t="s">
        <v>154</v>
      </c>
      <c r="AA205" s="1876" t="s">
        <v>154</v>
      </c>
      <c r="AB205" s="1876" t="s">
        <v>154</v>
      </c>
      <c r="AC205" s="1876" t="s">
        <v>154</v>
      </c>
      <c r="AD205" s="1876" t="s">
        <v>154</v>
      </c>
      <c r="AE205" s="1876" t="s">
        <v>154</v>
      </c>
      <c r="AF205" s="1876" t="s">
        <v>359</v>
      </c>
      <c r="AG205" s="1875" t="s">
        <v>365</v>
      </c>
      <c r="AH205" s="1876" t="s">
        <v>366</v>
      </c>
      <c r="AI205" s="1876" t="s">
        <v>240</v>
      </c>
      <c r="AJ205" s="1876" t="s">
        <v>367</v>
      </c>
      <c r="AK205" s="1875" t="s">
        <v>368</v>
      </c>
      <c r="AL205" s="1876" t="s">
        <v>360</v>
      </c>
      <c r="AM205" s="1875" t="s">
        <v>154</v>
      </c>
    </row>
    <row r="206" spans="1:39" ht="79.2">
      <c r="A206" s="1875" t="s">
        <v>351</v>
      </c>
      <c r="B206" s="1875" t="s">
        <v>670</v>
      </c>
      <c r="C206" s="1875" t="s">
        <v>651</v>
      </c>
      <c r="D206" s="1876" t="s">
        <v>154</v>
      </c>
      <c r="E206" s="1876" t="s">
        <v>354</v>
      </c>
      <c r="F206" s="1876" t="s">
        <v>355</v>
      </c>
      <c r="G206" s="1876" t="s">
        <v>356</v>
      </c>
      <c r="H206" s="1877">
        <v>3725.83835</v>
      </c>
      <c r="I206" s="1877">
        <v>2000</v>
      </c>
      <c r="J206" s="1876" t="s">
        <v>357</v>
      </c>
      <c r="K206" s="1878">
        <v>44441</v>
      </c>
      <c r="L206" s="1876" t="s">
        <v>358</v>
      </c>
      <c r="M206" s="1878">
        <v>48142</v>
      </c>
      <c r="N206" s="1876" t="s">
        <v>359</v>
      </c>
      <c r="O206" s="1880">
        <v>46316</v>
      </c>
      <c r="P206" s="1875" t="s">
        <v>360</v>
      </c>
      <c r="Q206" s="1875" t="s">
        <v>397</v>
      </c>
      <c r="R206" s="1875" t="s">
        <v>671</v>
      </c>
      <c r="S206" s="1876" t="s">
        <v>361</v>
      </c>
      <c r="T206" s="1879" t="s">
        <v>653</v>
      </c>
      <c r="U206" s="1876" t="s">
        <v>360</v>
      </c>
      <c r="V206" s="1876" t="s">
        <v>363</v>
      </c>
      <c r="W206" s="1876" t="s">
        <v>360</v>
      </c>
      <c r="X206" s="1876" t="s">
        <v>154</v>
      </c>
      <c r="Y206" s="1876" t="s">
        <v>364</v>
      </c>
      <c r="Z206" s="1876" t="s">
        <v>154</v>
      </c>
      <c r="AA206" s="1876" t="s">
        <v>154</v>
      </c>
      <c r="AB206" s="1876" t="s">
        <v>154</v>
      </c>
      <c r="AC206" s="1876" t="s">
        <v>154</v>
      </c>
      <c r="AD206" s="1876" t="s">
        <v>154</v>
      </c>
      <c r="AE206" s="1876" t="s">
        <v>154</v>
      </c>
      <c r="AF206" s="1876" t="s">
        <v>359</v>
      </c>
      <c r="AG206" s="1875" t="s">
        <v>365</v>
      </c>
      <c r="AH206" s="1876" t="s">
        <v>366</v>
      </c>
      <c r="AI206" s="1876" t="s">
        <v>240</v>
      </c>
      <c r="AJ206" s="1876" t="s">
        <v>367</v>
      </c>
      <c r="AK206" s="1875" t="s">
        <v>368</v>
      </c>
      <c r="AL206" s="1876" t="s">
        <v>360</v>
      </c>
      <c r="AM206" s="1875" t="s">
        <v>154</v>
      </c>
    </row>
    <row r="207" spans="1:39" ht="79.2">
      <c r="A207" s="1875" t="s">
        <v>351</v>
      </c>
      <c r="B207" s="1875" t="s">
        <v>672</v>
      </c>
      <c r="C207" s="1875" t="s">
        <v>651</v>
      </c>
      <c r="D207" s="1876" t="s">
        <v>154</v>
      </c>
      <c r="E207" s="1876" t="s">
        <v>354</v>
      </c>
      <c r="F207" s="1876" t="s">
        <v>355</v>
      </c>
      <c r="G207" s="1876" t="s">
        <v>356</v>
      </c>
      <c r="H207" s="1877">
        <v>5961.3413600000003</v>
      </c>
      <c r="I207" s="1877">
        <v>3200</v>
      </c>
      <c r="J207" s="1876" t="s">
        <v>357</v>
      </c>
      <c r="K207" s="1878">
        <v>44441</v>
      </c>
      <c r="L207" s="1876" t="s">
        <v>358</v>
      </c>
      <c r="M207" s="1878">
        <v>48142</v>
      </c>
      <c r="N207" s="1876" t="s">
        <v>359</v>
      </c>
      <c r="O207" s="1880">
        <v>46316</v>
      </c>
      <c r="P207" s="1875" t="s">
        <v>360</v>
      </c>
      <c r="Q207" s="1875" t="s">
        <v>456</v>
      </c>
      <c r="R207" s="1875" t="s">
        <v>671</v>
      </c>
      <c r="S207" s="1876" t="s">
        <v>361</v>
      </c>
      <c r="T207" s="1879" t="s">
        <v>653</v>
      </c>
      <c r="U207" s="1876" t="s">
        <v>360</v>
      </c>
      <c r="V207" s="1876" t="s">
        <v>363</v>
      </c>
      <c r="W207" s="1876" t="s">
        <v>360</v>
      </c>
      <c r="X207" s="1876" t="s">
        <v>154</v>
      </c>
      <c r="Y207" s="1876" t="s">
        <v>364</v>
      </c>
      <c r="Z207" s="1876" t="s">
        <v>154</v>
      </c>
      <c r="AA207" s="1876" t="s">
        <v>154</v>
      </c>
      <c r="AB207" s="1876" t="s">
        <v>154</v>
      </c>
      <c r="AC207" s="1876" t="s">
        <v>154</v>
      </c>
      <c r="AD207" s="1876" t="s">
        <v>154</v>
      </c>
      <c r="AE207" s="1876" t="s">
        <v>154</v>
      </c>
      <c r="AF207" s="1876" t="s">
        <v>359</v>
      </c>
      <c r="AG207" s="1875" t="s">
        <v>365</v>
      </c>
      <c r="AH207" s="1876" t="s">
        <v>366</v>
      </c>
      <c r="AI207" s="1876" t="s">
        <v>240</v>
      </c>
      <c r="AJ207" s="1876" t="s">
        <v>367</v>
      </c>
      <c r="AK207" s="1875" t="s">
        <v>368</v>
      </c>
      <c r="AL207" s="1876" t="s">
        <v>360</v>
      </c>
      <c r="AM207" s="1875" t="s">
        <v>154</v>
      </c>
    </row>
    <row r="208" spans="1:39" ht="79.2">
      <c r="A208" s="1875" t="s">
        <v>351</v>
      </c>
      <c r="B208" s="1875" t="s">
        <v>673</v>
      </c>
      <c r="C208" s="1875" t="s">
        <v>651</v>
      </c>
      <c r="D208" s="1876" t="s">
        <v>154</v>
      </c>
      <c r="E208" s="1876" t="s">
        <v>354</v>
      </c>
      <c r="F208" s="1876" t="s">
        <v>355</v>
      </c>
      <c r="G208" s="1876" t="s">
        <v>356</v>
      </c>
      <c r="H208" s="1877">
        <v>16393.688750000001</v>
      </c>
      <c r="I208" s="1877">
        <v>8800</v>
      </c>
      <c r="J208" s="1876" t="s">
        <v>357</v>
      </c>
      <c r="K208" s="1878">
        <v>44441</v>
      </c>
      <c r="L208" s="1876" t="s">
        <v>358</v>
      </c>
      <c r="M208" s="1878">
        <v>48142</v>
      </c>
      <c r="N208" s="1876" t="s">
        <v>359</v>
      </c>
      <c r="O208" s="1880">
        <v>46316</v>
      </c>
      <c r="P208" s="1875" t="s">
        <v>360</v>
      </c>
      <c r="Q208" s="1875" t="s">
        <v>674</v>
      </c>
      <c r="R208" s="1875" t="s">
        <v>671</v>
      </c>
      <c r="S208" s="1876" t="s">
        <v>361</v>
      </c>
      <c r="T208" s="1879" t="s">
        <v>653</v>
      </c>
      <c r="U208" s="1876" t="s">
        <v>360</v>
      </c>
      <c r="V208" s="1876" t="s">
        <v>363</v>
      </c>
      <c r="W208" s="1876" t="s">
        <v>360</v>
      </c>
      <c r="X208" s="1876" t="s">
        <v>154</v>
      </c>
      <c r="Y208" s="1876" t="s">
        <v>364</v>
      </c>
      <c r="Z208" s="1876" t="s">
        <v>154</v>
      </c>
      <c r="AA208" s="1876" t="s">
        <v>154</v>
      </c>
      <c r="AB208" s="1876" t="s">
        <v>154</v>
      </c>
      <c r="AC208" s="1876" t="s">
        <v>154</v>
      </c>
      <c r="AD208" s="1876" t="s">
        <v>154</v>
      </c>
      <c r="AE208" s="1876" t="s">
        <v>154</v>
      </c>
      <c r="AF208" s="1876" t="s">
        <v>359</v>
      </c>
      <c r="AG208" s="1875" t="s">
        <v>365</v>
      </c>
      <c r="AH208" s="1876" t="s">
        <v>366</v>
      </c>
      <c r="AI208" s="1876" t="s">
        <v>240</v>
      </c>
      <c r="AJ208" s="1876" t="s">
        <v>367</v>
      </c>
      <c r="AK208" s="1875" t="s">
        <v>368</v>
      </c>
      <c r="AL208" s="1876" t="s">
        <v>360</v>
      </c>
      <c r="AM208" s="1875" t="s">
        <v>154</v>
      </c>
    </row>
    <row r="209" spans="1:39" ht="79.2">
      <c r="A209" s="1875" t="s">
        <v>351</v>
      </c>
      <c r="B209" s="1875" t="s">
        <v>675</v>
      </c>
      <c r="C209" s="1875" t="s">
        <v>651</v>
      </c>
      <c r="D209" s="1876" t="s">
        <v>154</v>
      </c>
      <c r="E209" s="1876" t="s">
        <v>354</v>
      </c>
      <c r="F209" s="1876" t="s">
        <v>355</v>
      </c>
      <c r="G209" s="1876" t="s">
        <v>356</v>
      </c>
      <c r="H209" s="1877">
        <v>1490.3353400000001</v>
      </c>
      <c r="I209" s="1877">
        <v>800</v>
      </c>
      <c r="J209" s="1876" t="s">
        <v>357</v>
      </c>
      <c r="K209" s="1878">
        <v>44441</v>
      </c>
      <c r="L209" s="1876" t="s">
        <v>358</v>
      </c>
      <c r="M209" s="1878">
        <v>48142</v>
      </c>
      <c r="N209" s="1876" t="s">
        <v>359</v>
      </c>
      <c r="O209" s="1880">
        <v>46316</v>
      </c>
      <c r="P209" s="1875" t="s">
        <v>360</v>
      </c>
      <c r="Q209" s="1875" t="s">
        <v>458</v>
      </c>
      <c r="R209" s="1875" t="s">
        <v>671</v>
      </c>
      <c r="S209" s="1876" t="s">
        <v>361</v>
      </c>
      <c r="T209" s="1879" t="s">
        <v>653</v>
      </c>
      <c r="U209" s="1876" t="s">
        <v>360</v>
      </c>
      <c r="V209" s="1876" t="s">
        <v>363</v>
      </c>
      <c r="W209" s="1876" t="s">
        <v>360</v>
      </c>
      <c r="X209" s="1876" t="s">
        <v>154</v>
      </c>
      <c r="Y209" s="1876" t="s">
        <v>364</v>
      </c>
      <c r="Z209" s="1876" t="s">
        <v>154</v>
      </c>
      <c r="AA209" s="1876" t="s">
        <v>154</v>
      </c>
      <c r="AB209" s="1876" t="s">
        <v>154</v>
      </c>
      <c r="AC209" s="1876" t="s">
        <v>154</v>
      </c>
      <c r="AD209" s="1876" t="s">
        <v>154</v>
      </c>
      <c r="AE209" s="1876" t="s">
        <v>154</v>
      </c>
      <c r="AF209" s="1876" t="s">
        <v>359</v>
      </c>
      <c r="AG209" s="1875" t="s">
        <v>365</v>
      </c>
      <c r="AH209" s="1876" t="s">
        <v>366</v>
      </c>
      <c r="AI209" s="1876" t="s">
        <v>240</v>
      </c>
      <c r="AJ209" s="1876" t="s">
        <v>367</v>
      </c>
      <c r="AK209" s="1875" t="s">
        <v>368</v>
      </c>
      <c r="AL209" s="1876" t="s">
        <v>360</v>
      </c>
      <c r="AM209" s="1875" t="s">
        <v>154</v>
      </c>
    </row>
    <row r="210" spans="1:39" ht="79.2">
      <c r="A210" s="1875" t="s">
        <v>351</v>
      </c>
      <c r="B210" s="1875" t="s">
        <v>676</v>
      </c>
      <c r="C210" s="1875" t="s">
        <v>651</v>
      </c>
      <c r="D210" s="1876" t="s">
        <v>154</v>
      </c>
      <c r="E210" s="1876" t="s">
        <v>354</v>
      </c>
      <c r="F210" s="1876" t="s">
        <v>355</v>
      </c>
      <c r="G210" s="1876" t="s">
        <v>356</v>
      </c>
      <c r="H210" s="1877">
        <v>5216.1736900000005</v>
      </c>
      <c r="I210" s="1877">
        <v>2800</v>
      </c>
      <c r="J210" s="1876" t="s">
        <v>357</v>
      </c>
      <c r="K210" s="1878">
        <v>44441</v>
      </c>
      <c r="L210" s="1876" t="s">
        <v>358</v>
      </c>
      <c r="M210" s="1878">
        <v>48142</v>
      </c>
      <c r="N210" s="1876" t="s">
        <v>359</v>
      </c>
      <c r="O210" s="1880">
        <v>46316</v>
      </c>
      <c r="P210" s="1875" t="s">
        <v>360</v>
      </c>
      <c r="Q210" s="1875" t="s">
        <v>527</v>
      </c>
      <c r="R210" s="1875" t="s">
        <v>671</v>
      </c>
      <c r="S210" s="1876" t="s">
        <v>361</v>
      </c>
      <c r="T210" s="1879" t="s">
        <v>653</v>
      </c>
      <c r="U210" s="1876" t="s">
        <v>360</v>
      </c>
      <c r="V210" s="1876" t="s">
        <v>363</v>
      </c>
      <c r="W210" s="1876" t="s">
        <v>360</v>
      </c>
      <c r="X210" s="1876" t="s">
        <v>154</v>
      </c>
      <c r="Y210" s="1876" t="s">
        <v>364</v>
      </c>
      <c r="Z210" s="1876" t="s">
        <v>154</v>
      </c>
      <c r="AA210" s="1876" t="s">
        <v>154</v>
      </c>
      <c r="AB210" s="1876" t="s">
        <v>154</v>
      </c>
      <c r="AC210" s="1876" t="s">
        <v>154</v>
      </c>
      <c r="AD210" s="1876" t="s">
        <v>154</v>
      </c>
      <c r="AE210" s="1876" t="s">
        <v>154</v>
      </c>
      <c r="AF210" s="1876" t="s">
        <v>359</v>
      </c>
      <c r="AG210" s="1875" t="s">
        <v>365</v>
      </c>
      <c r="AH210" s="1876" t="s">
        <v>366</v>
      </c>
      <c r="AI210" s="1876" t="s">
        <v>240</v>
      </c>
      <c r="AJ210" s="1876" t="s">
        <v>367</v>
      </c>
      <c r="AK210" s="1875" t="s">
        <v>368</v>
      </c>
      <c r="AL210" s="1876" t="s">
        <v>360</v>
      </c>
      <c r="AM210" s="1875" t="s">
        <v>154</v>
      </c>
    </row>
    <row r="211" spans="1:39" ht="79.2">
      <c r="A211" s="1875" t="s">
        <v>351</v>
      </c>
      <c r="B211" s="1875" t="s">
        <v>677</v>
      </c>
      <c r="C211" s="1875" t="s">
        <v>651</v>
      </c>
      <c r="D211" s="1876" t="s">
        <v>154</v>
      </c>
      <c r="E211" s="1876" t="s">
        <v>354</v>
      </c>
      <c r="F211" s="1876" t="s">
        <v>355</v>
      </c>
      <c r="G211" s="1876" t="s">
        <v>356</v>
      </c>
      <c r="H211" s="1877">
        <v>1490.3353400000001</v>
      </c>
      <c r="I211" s="1877">
        <v>800</v>
      </c>
      <c r="J211" s="1876" t="s">
        <v>357</v>
      </c>
      <c r="K211" s="1878">
        <v>44441</v>
      </c>
      <c r="L211" s="1876" t="s">
        <v>358</v>
      </c>
      <c r="M211" s="1878">
        <v>48142</v>
      </c>
      <c r="N211" s="1876" t="s">
        <v>359</v>
      </c>
      <c r="O211" s="1880">
        <v>46316</v>
      </c>
      <c r="P211" s="1875" t="s">
        <v>360</v>
      </c>
      <c r="Q211" s="1875" t="s">
        <v>458</v>
      </c>
      <c r="R211" s="1875" t="s">
        <v>671</v>
      </c>
      <c r="S211" s="1876" t="s">
        <v>361</v>
      </c>
      <c r="T211" s="1879" t="s">
        <v>653</v>
      </c>
      <c r="U211" s="1876" t="s">
        <v>360</v>
      </c>
      <c r="V211" s="1876" t="s">
        <v>363</v>
      </c>
      <c r="W211" s="1876" t="s">
        <v>360</v>
      </c>
      <c r="X211" s="1876" t="s">
        <v>154</v>
      </c>
      <c r="Y211" s="1876" t="s">
        <v>364</v>
      </c>
      <c r="Z211" s="1876" t="s">
        <v>154</v>
      </c>
      <c r="AA211" s="1876" t="s">
        <v>154</v>
      </c>
      <c r="AB211" s="1876" t="s">
        <v>154</v>
      </c>
      <c r="AC211" s="1876" t="s">
        <v>154</v>
      </c>
      <c r="AD211" s="1876" t="s">
        <v>154</v>
      </c>
      <c r="AE211" s="1876" t="s">
        <v>154</v>
      </c>
      <c r="AF211" s="1876" t="s">
        <v>359</v>
      </c>
      <c r="AG211" s="1875" t="s">
        <v>365</v>
      </c>
      <c r="AH211" s="1876" t="s">
        <v>366</v>
      </c>
      <c r="AI211" s="1876" t="s">
        <v>240</v>
      </c>
      <c r="AJ211" s="1876" t="s">
        <v>367</v>
      </c>
      <c r="AK211" s="1875" t="s">
        <v>368</v>
      </c>
      <c r="AL211" s="1876" t="s">
        <v>360</v>
      </c>
      <c r="AM211" s="1875" t="s">
        <v>154</v>
      </c>
    </row>
    <row r="212" spans="1:39" ht="79.2">
      <c r="A212" s="1875" t="s">
        <v>351</v>
      </c>
      <c r="B212" s="1875" t="s">
        <v>678</v>
      </c>
      <c r="C212" s="1875" t="s">
        <v>651</v>
      </c>
      <c r="D212" s="1876" t="s">
        <v>154</v>
      </c>
      <c r="E212" s="1876" t="s">
        <v>354</v>
      </c>
      <c r="F212" s="1876" t="s">
        <v>355</v>
      </c>
      <c r="G212" s="1876" t="s">
        <v>356</v>
      </c>
      <c r="H212" s="1877">
        <v>745.16767000000004</v>
      </c>
      <c r="I212" s="1877">
        <v>400</v>
      </c>
      <c r="J212" s="1876" t="s">
        <v>357</v>
      </c>
      <c r="K212" s="1878">
        <v>44441</v>
      </c>
      <c r="L212" s="1876" t="s">
        <v>358</v>
      </c>
      <c r="M212" s="1878">
        <v>48142</v>
      </c>
      <c r="N212" s="1876" t="s">
        <v>359</v>
      </c>
      <c r="O212" s="1880">
        <v>46316</v>
      </c>
      <c r="P212" s="1875" t="s">
        <v>360</v>
      </c>
      <c r="Q212" s="1875" t="s">
        <v>460</v>
      </c>
      <c r="R212" s="1875" t="s">
        <v>671</v>
      </c>
      <c r="S212" s="1876" t="s">
        <v>361</v>
      </c>
      <c r="T212" s="1879" t="s">
        <v>653</v>
      </c>
      <c r="U212" s="1876" t="s">
        <v>360</v>
      </c>
      <c r="V212" s="1876" t="s">
        <v>363</v>
      </c>
      <c r="W212" s="1876" t="s">
        <v>360</v>
      </c>
      <c r="X212" s="1876" t="s">
        <v>154</v>
      </c>
      <c r="Y212" s="1876" t="s">
        <v>364</v>
      </c>
      <c r="Z212" s="1876" t="s">
        <v>154</v>
      </c>
      <c r="AA212" s="1876" t="s">
        <v>154</v>
      </c>
      <c r="AB212" s="1876" t="s">
        <v>154</v>
      </c>
      <c r="AC212" s="1876" t="s">
        <v>154</v>
      </c>
      <c r="AD212" s="1876" t="s">
        <v>154</v>
      </c>
      <c r="AE212" s="1876" t="s">
        <v>154</v>
      </c>
      <c r="AF212" s="1876" t="s">
        <v>359</v>
      </c>
      <c r="AG212" s="1875" t="s">
        <v>365</v>
      </c>
      <c r="AH212" s="1876" t="s">
        <v>366</v>
      </c>
      <c r="AI212" s="1876" t="s">
        <v>240</v>
      </c>
      <c r="AJ212" s="1876" t="s">
        <v>367</v>
      </c>
      <c r="AK212" s="1875" t="s">
        <v>368</v>
      </c>
      <c r="AL212" s="1876" t="s">
        <v>360</v>
      </c>
      <c r="AM212" s="1875" t="s">
        <v>154</v>
      </c>
    </row>
    <row r="213" spans="1:39" ht="79.2">
      <c r="A213" s="1875" t="s">
        <v>351</v>
      </c>
      <c r="B213" s="1875" t="s">
        <v>679</v>
      </c>
      <c r="C213" s="1875" t="s">
        <v>651</v>
      </c>
      <c r="D213" s="1876" t="s">
        <v>154</v>
      </c>
      <c r="E213" s="1876" t="s">
        <v>354</v>
      </c>
      <c r="F213" s="1876" t="s">
        <v>355</v>
      </c>
      <c r="G213" s="1876" t="s">
        <v>356</v>
      </c>
      <c r="H213" s="1877">
        <v>1490.3353400000001</v>
      </c>
      <c r="I213" s="1877">
        <v>800</v>
      </c>
      <c r="J213" s="1876" t="s">
        <v>357</v>
      </c>
      <c r="K213" s="1878">
        <v>44441</v>
      </c>
      <c r="L213" s="1876" t="s">
        <v>358</v>
      </c>
      <c r="M213" s="1878">
        <v>48142</v>
      </c>
      <c r="N213" s="1876" t="s">
        <v>359</v>
      </c>
      <c r="O213" s="1880">
        <v>46316</v>
      </c>
      <c r="P213" s="1875" t="s">
        <v>360</v>
      </c>
      <c r="Q213" s="1875" t="s">
        <v>458</v>
      </c>
      <c r="R213" s="1875" t="s">
        <v>671</v>
      </c>
      <c r="S213" s="1876" t="s">
        <v>361</v>
      </c>
      <c r="T213" s="1879" t="s">
        <v>653</v>
      </c>
      <c r="U213" s="1876" t="s">
        <v>360</v>
      </c>
      <c r="V213" s="1876" t="s">
        <v>363</v>
      </c>
      <c r="W213" s="1876" t="s">
        <v>360</v>
      </c>
      <c r="X213" s="1876" t="s">
        <v>154</v>
      </c>
      <c r="Y213" s="1876" t="s">
        <v>364</v>
      </c>
      <c r="Z213" s="1876" t="s">
        <v>154</v>
      </c>
      <c r="AA213" s="1876" t="s">
        <v>154</v>
      </c>
      <c r="AB213" s="1876" t="s">
        <v>154</v>
      </c>
      <c r="AC213" s="1876" t="s">
        <v>154</v>
      </c>
      <c r="AD213" s="1876" t="s">
        <v>154</v>
      </c>
      <c r="AE213" s="1876" t="s">
        <v>154</v>
      </c>
      <c r="AF213" s="1876" t="s">
        <v>359</v>
      </c>
      <c r="AG213" s="1875" t="s">
        <v>365</v>
      </c>
      <c r="AH213" s="1876" t="s">
        <v>366</v>
      </c>
      <c r="AI213" s="1876" t="s">
        <v>240</v>
      </c>
      <c r="AJ213" s="1876" t="s">
        <v>367</v>
      </c>
      <c r="AK213" s="1875" t="s">
        <v>368</v>
      </c>
      <c r="AL213" s="1876" t="s">
        <v>360</v>
      </c>
      <c r="AM213" s="1875" t="s">
        <v>154</v>
      </c>
    </row>
    <row r="214" spans="1:39" ht="79.2">
      <c r="A214" s="1875" t="s">
        <v>351</v>
      </c>
      <c r="B214" s="1875" t="s">
        <v>680</v>
      </c>
      <c r="C214" s="1875" t="s">
        <v>651</v>
      </c>
      <c r="D214" s="1876" t="s">
        <v>154</v>
      </c>
      <c r="E214" s="1876" t="s">
        <v>354</v>
      </c>
      <c r="F214" s="1876" t="s">
        <v>355</v>
      </c>
      <c r="G214" s="1876" t="s">
        <v>356</v>
      </c>
      <c r="H214" s="1877">
        <v>13413.01807</v>
      </c>
      <c r="I214" s="1877">
        <v>7200</v>
      </c>
      <c r="J214" s="1876" t="s">
        <v>357</v>
      </c>
      <c r="K214" s="1878">
        <v>44441</v>
      </c>
      <c r="L214" s="1876" t="s">
        <v>358</v>
      </c>
      <c r="M214" s="1878">
        <v>48142</v>
      </c>
      <c r="N214" s="1876" t="s">
        <v>359</v>
      </c>
      <c r="O214" s="1880">
        <v>46316</v>
      </c>
      <c r="P214" s="1875" t="s">
        <v>360</v>
      </c>
      <c r="Q214" s="1875" t="s">
        <v>681</v>
      </c>
      <c r="R214" s="1875" t="s">
        <v>671</v>
      </c>
      <c r="S214" s="1876" t="s">
        <v>361</v>
      </c>
      <c r="T214" s="1879" t="s">
        <v>653</v>
      </c>
      <c r="U214" s="1876" t="s">
        <v>360</v>
      </c>
      <c r="V214" s="1876" t="s">
        <v>363</v>
      </c>
      <c r="W214" s="1876" t="s">
        <v>360</v>
      </c>
      <c r="X214" s="1876" t="s">
        <v>154</v>
      </c>
      <c r="Y214" s="1876" t="s">
        <v>364</v>
      </c>
      <c r="Z214" s="1876" t="s">
        <v>154</v>
      </c>
      <c r="AA214" s="1876" t="s">
        <v>154</v>
      </c>
      <c r="AB214" s="1876" t="s">
        <v>154</v>
      </c>
      <c r="AC214" s="1876" t="s">
        <v>154</v>
      </c>
      <c r="AD214" s="1876" t="s">
        <v>154</v>
      </c>
      <c r="AE214" s="1876" t="s">
        <v>154</v>
      </c>
      <c r="AF214" s="1876" t="s">
        <v>359</v>
      </c>
      <c r="AG214" s="1875" t="s">
        <v>365</v>
      </c>
      <c r="AH214" s="1876" t="s">
        <v>366</v>
      </c>
      <c r="AI214" s="1876" t="s">
        <v>240</v>
      </c>
      <c r="AJ214" s="1876" t="s">
        <v>367</v>
      </c>
      <c r="AK214" s="1875" t="s">
        <v>368</v>
      </c>
      <c r="AL214" s="1876" t="s">
        <v>360</v>
      </c>
      <c r="AM214" s="1875" t="s">
        <v>154</v>
      </c>
    </row>
    <row r="215" spans="1:39" ht="79.2">
      <c r="A215" s="1875" t="s">
        <v>351</v>
      </c>
      <c r="B215" s="1875" t="s">
        <v>682</v>
      </c>
      <c r="C215" s="1875" t="s">
        <v>651</v>
      </c>
      <c r="D215" s="1876" t="s">
        <v>154</v>
      </c>
      <c r="E215" s="1876" t="s">
        <v>354</v>
      </c>
      <c r="F215" s="1876" t="s">
        <v>355</v>
      </c>
      <c r="G215" s="1876" t="s">
        <v>356</v>
      </c>
      <c r="H215" s="1877">
        <v>11177.515060000002</v>
      </c>
      <c r="I215" s="1877">
        <v>6000</v>
      </c>
      <c r="J215" s="1876" t="s">
        <v>357</v>
      </c>
      <c r="K215" s="1878">
        <v>44441</v>
      </c>
      <c r="L215" s="1876" t="s">
        <v>358</v>
      </c>
      <c r="M215" s="1878">
        <v>48142</v>
      </c>
      <c r="N215" s="1876" t="s">
        <v>359</v>
      </c>
      <c r="O215" s="1880">
        <v>46316</v>
      </c>
      <c r="P215" s="1875" t="s">
        <v>360</v>
      </c>
      <c r="Q215" s="1875" t="s">
        <v>409</v>
      </c>
      <c r="R215" s="1875" t="s">
        <v>671</v>
      </c>
      <c r="S215" s="1876" t="s">
        <v>361</v>
      </c>
      <c r="T215" s="1879" t="s">
        <v>653</v>
      </c>
      <c r="U215" s="1876" t="s">
        <v>360</v>
      </c>
      <c r="V215" s="1876" t="s">
        <v>363</v>
      </c>
      <c r="W215" s="1876" t="s">
        <v>360</v>
      </c>
      <c r="X215" s="1876" t="s">
        <v>154</v>
      </c>
      <c r="Y215" s="1876" t="s">
        <v>364</v>
      </c>
      <c r="Z215" s="1876" t="s">
        <v>154</v>
      </c>
      <c r="AA215" s="1876" t="s">
        <v>154</v>
      </c>
      <c r="AB215" s="1876" t="s">
        <v>154</v>
      </c>
      <c r="AC215" s="1876" t="s">
        <v>154</v>
      </c>
      <c r="AD215" s="1876" t="s">
        <v>154</v>
      </c>
      <c r="AE215" s="1876" t="s">
        <v>154</v>
      </c>
      <c r="AF215" s="1876" t="s">
        <v>359</v>
      </c>
      <c r="AG215" s="1875" t="s">
        <v>365</v>
      </c>
      <c r="AH215" s="1876" t="s">
        <v>366</v>
      </c>
      <c r="AI215" s="1876" t="s">
        <v>240</v>
      </c>
      <c r="AJ215" s="1876" t="s">
        <v>367</v>
      </c>
      <c r="AK215" s="1875" t="s">
        <v>368</v>
      </c>
      <c r="AL215" s="1876" t="s">
        <v>360</v>
      </c>
      <c r="AM215" s="1875" t="s">
        <v>154</v>
      </c>
    </row>
    <row r="216" spans="1:39" ht="79.2">
      <c r="A216" s="1875" t="s">
        <v>351</v>
      </c>
      <c r="B216" s="1875" t="s">
        <v>683</v>
      </c>
      <c r="C216" s="1875" t="s">
        <v>651</v>
      </c>
      <c r="D216" s="1876" t="s">
        <v>154</v>
      </c>
      <c r="E216" s="1876" t="s">
        <v>354</v>
      </c>
      <c r="F216" s="1876" t="s">
        <v>355</v>
      </c>
      <c r="G216" s="1876" t="s">
        <v>356</v>
      </c>
      <c r="H216" s="1877">
        <v>60358.581319999998</v>
      </c>
      <c r="I216" s="1877">
        <v>32400</v>
      </c>
      <c r="J216" s="1876" t="s">
        <v>357</v>
      </c>
      <c r="K216" s="1878">
        <v>44441</v>
      </c>
      <c r="L216" s="1876" t="s">
        <v>358</v>
      </c>
      <c r="M216" s="1878">
        <v>48142</v>
      </c>
      <c r="N216" s="1876" t="s">
        <v>359</v>
      </c>
      <c r="O216" s="1880">
        <v>46316</v>
      </c>
      <c r="P216" s="1875" t="s">
        <v>360</v>
      </c>
      <c r="Q216" s="1875" t="s">
        <v>665</v>
      </c>
      <c r="R216" s="1875" t="s">
        <v>671</v>
      </c>
      <c r="S216" s="1876" t="s">
        <v>361</v>
      </c>
      <c r="T216" s="1879" t="s">
        <v>653</v>
      </c>
      <c r="U216" s="1876" t="s">
        <v>360</v>
      </c>
      <c r="V216" s="1876" t="s">
        <v>363</v>
      </c>
      <c r="W216" s="1876" t="s">
        <v>360</v>
      </c>
      <c r="X216" s="1876" t="s">
        <v>154</v>
      </c>
      <c r="Y216" s="1876" t="s">
        <v>364</v>
      </c>
      <c r="Z216" s="1876" t="s">
        <v>154</v>
      </c>
      <c r="AA216" s="1876" t="s">
        <v>154</v>
      </c>
      <c r="AB216" s="1876" t="s">
        <v>154</v>
      </c>
      <c r="AC216" s="1876" t="s">
        <v>154</v>
      </c>
      <c r="AD216" s="1876" t="s">
        <v>154</v>
      </c>
      <c r="AE216" s="1876" t="s">
        <v>154</v>
      </c>
      <c r="AF216" s="1876" t="s">
        <v>359</v>
      </c>
      <c r="AG216" s="1875" t="s">
        <v>365</v>
      </c>
      <c r="AH216" s="1876" t="s">
        <v>366</v>
      </c>
      <c r="AI216" s="1876" t="s">
        <v>240</v>
      </c>
      <c r="AJ216" s="1876" t="s">
        <v>367</v>
      </c>
      <c r="AK216" s="1875" t="s">
        <v>368</v>
      </c>
      <c r="AL216" s="1876" t="s">
        <v>360</v>
      </c>
      <c r="AM216" s="1875" t="s">
        <v>154</v>
      </c>
    </row>
    <row r="217" spans="1:39" ht="79.2">
      <c r="A217" s="1875" t="s">
        <v>351</v>
      </c>
      <c r="B217" s="1875" t="s">
        <v>684</v>
      </c>
      <c r="C217" s="1875" t="s">
        <v>651</v>
      </c>
      <c r="D217" s="1876" t="s">
        <v>154</v>
      </c>
      <c r="E217" s="1876" t="s">
        <v>354</v>
      </c>
      <c r="F217" s="1876" t="s">
        <v>355</v>
      </c>
      <c r="G217" s="1876" t="s">
        <v>356</v>
      </c>
      <c r="H217" s="1877">
        <v>111775.15059</v>
      </c>
      <c r="I217" s="1877">
        <v>60000</v>
      </c>
      <c r="J217" s="1876" t="s">
        <v>357</v>
      </c>
      <c r="K217" s="1878">
        <v>44441</v>
      </c>
      <c r="L217" s="1876" t="s">
        <v>358</v>
      </c>
      <c r="M217" s="1878">
        <v>48142</v>
      </c>
      <c r="N217" s="1876" t="s">
        <v>359</v>
      </c>
      <c r="O217" s="1880">
        <v>46316</v>
      </c>
      <c r="P217" s="1875" t="s">
        <v>360</v>
      </c>
      <c r="Q217" s="1875" t="s">
        <v>667</v>
      </c>
      <c r="R217" s="1875" t="s">
        <v>671</v>
      </c>
      <c r="S217" s="1876" t="s">
        <v>361</v>
      </c>
      <c r="T217" s="1879" t="s">
        <v>653</v>
      </c>
      <c r="U217" s="1876" t="s">
        <v>360</v>
      </c>
      <c r="V217" s="1876" t="s">
        <v>363</v>
      </c>
      <c r="W217" s="1876" t="s">
        <v>360</v>
      </c>
      <c r="X217" s="1876" t="s">
        <v>154</v>
      </c>
      <c r="Y217" s="1876" t="s">
        <v>364</v>
      </c>
      <c r="Z217" s="1876" t="s">
        <v>154</v>
      </c>
      <c r="AA217" s="1876" t="s">
        <v>154</v>
      </c>
      <c r="AB217" s="1876" t="s">
        <v>154</v>
      </c>
      <c r="AC217" s="1876" t="s">
        <v>154</v>
      </c>
      <c r="AD217" s="1876" t="s">
        <v>154</v>
      </c>
      <c r="AE217" s="1876" t="s">
        <v>154</v>
      </c>
      <c r="AF217" s="1876" t="s">
        <v>359</v>
      </c>
      <c r="AG217" s="1875" t="s">
        <v>365</v>
      </c>
      <c r="AH217" s="1876" t="s">
        <v>366</v>
      </c>
      <c r="AI217" s="1876" t="s">
        <v>240</v>
      </c>
      <c r="AJ217" s="1876" t="s">
        <v>367</v>
      </c>
      <c r="AK217" s="1875" t="s">
        <v>368</v>
      </c>
      <c r="AL217" s="1876" t="s">
        <v>360</v>
      </c>
      <c r="AM217" s="1875" t="s">
        <v>154</v>
      </c>
    </row>
    <row r="218" spans="1:39" ht="79.2">
      <c r="A218" s="1875" t="s">
        <v>351</v>
      </c>
      <c r="B218" s="1875" t="s">
        <v>685</v>
      </c>
      <c r="C218" s="1875" t="s">
        <v>651</v>
      </c>
      <c r="D218" s="1876" t="s">
        <v>154</v>
      </c>
      <c r="E218" s="1876" t="s">
        <v>354</v>
      </c>
      <c r="F218" s="1876" t="s">
        <v>355</v>
      </c>
      <c r="G218" s="1876" t="s">
        <v>356</v>
      </c>
      <c r="H218" s="1877">
        <v>8942.0120500000012</v>
      </c>
      <c r="I218" s="1877">
        <v>4800</v>
      </c>
      <c r="J218" s="1876" t="s">
        <v>357</v>
      </c>
      <c r="K218" s="1878">
        <v>44441</v>
      </c>
      <c r="L218" s="1876" t="s">
        <v>358</v>
      </c>
      <c r="M218" s="1878">
        <v>48142</v>
      </c>
      <c r="N218" s="1876" t="s">
        <v>359</v>
      </c>
      <c r="O218" s="1880">
        <v>46316</v>
      </c>
      <c r="P218" s="1875" t="s">
        <v>360</v>
      </c>
      <c r="Q218" s="1875" t="s">
        <v>480</v>
      </c>
      <c r="R218" s="1875" t="s">
        <v>671</v>
      </c>
      <c r="S218" s="1876" t="s">
        <v>361</v>
      </c>
      <c r="T218" s="1879" t="s">
        <v>653</v>
      </c>
      <c r="U218" s="1876" t="s">
        <v>360</v>
      </c>
      <c r="V218" s="1876" t="s">
        <v>363</v>
      </c>
      <c r="W218" s="1876" t="s">
        <v>360</v>
      </c>
      <c r="X218" s="1876" t="s">
        <v>154</v>
      </c>
      <c r="Y218" s="1876" t="s">
        <v>364</v>
      </c>
      <c r="Z218" s="1876" t="s">
        <v>154</v>
      </c>
      <c r="AA218" s="1876" t="s">
        <v>154</v>
      </c>
      <c r="AB218" s="1876" t="s">
        <v>154</v>
      </c>
      <c r="AC218" s="1876" t="s">
        <v>154</v>
      </c>
      <c r="AD218" s="1876" t="s">
        <v>154</v>
      </c>
      <c r="AE218" s="1876" t="s">
        <v>154</v>
      </c>
      <c r="AF218" s="1876" t="s">
        <v>359</v>
      </c>
      <c r="AG218" s="1875" t="s">
        <v>365</v>
      </c>
      <c r="AH218" s="1876" t="s">
        <v>366</v>
      </c>
      <c r="AI218" s="1876" t="s">
        <v>240</v>
      </c>
      <c r="AJ218" s="1876" t="s">
        <v>367</v>
      </c>
      <c r="AK218" s="1875" t="s">
        <v>368</v>
      </c>
      <c r="AL218" s="1876" t="s">
        <v>360</v>
      </c>
      <c r="AM218" s="1875" t="s">
        <v>154</v>
      </c>
    </row>
    <row r="219" spans="1:39" ht="79.2">
      <c r="A219" s="1875" t="s">
        <v>351</v>
      </c>
      <c r="B219" s="1875" t="s">
        <v>686</v>
      </c>
      <c r="C219" s="1875" t="s">
        <v>651</v>
      </c>
      <c r="D219" s="1876" t="s">
        <v>154</v>
      </c>
      <c r="E219" s="1876" t="s">
        <v>354</v>
      </c>
      <c r="F219" s="1876" t="s">
        <v>355</v>
      </c>
      <c r="G219" s="1876" t="s">
        <v>356</v>
      </c>
      <c r="H219" s="1877">
        <v>744.9412299999999</v>
      </c>
      <c r="I219" s="1877">
        <v>400</v>
      </c>
      <c r="J219" s="1876" t="s">
        <v>357</v>
      </c>
      <c r="K219" s="1878">
        <v>44442</v>
      </c>
      <c r="L219" s="1876" t="s">
        <v>358</v>
      </c>
      <c r="M219" s="1878">
        <v>48113</v>
      </c>
      <c r="N219" s="1876" t="s">
        <v>359</v>
      </c>
      <c r="O219" s="1880">
        <v>46286</v>
      </c>
      <c r="P219" s="1875" t="s">
        <v>360</v>
      </c>
      <c r="Q219" s="1875" t="s">
        <v>460</v>
      </c>
      <c r="R219" s="1875" t="s">
        <v>652</v>
      </c>
      <c r="S219" s="1876" t="s">
        <v>361</v>
      </c>
      <c r="T219" s="1879" t="s">
        <v>653</v>
      </c>
      <c r="U219" s="1876" t="s">
        <v>360</v>
      </c>
      <c r="V219" s="1876" t="s">
        <v>363</v>
      </c>
      <c r="W219" s="1876" t="s">
        <v>360</v>
      </c>
      <c r="X219" s="1876" t="s">
        <v>154</v>
      </c>
      <c r="Y219" s="1876" t="s">
        <v>364</v>
      </c>
      <c r="Z219" s="1876" t="s">
        <v>154</v>
      </c>
      <c r="AA219" s="1876" t="s">
        <v>154</v>
      </c>
      <c r="AB219" s="1876" t="s">
        <v>154</v>
      </c>
      <c r="AC219" s="1876" t="s">
        <v>154</v>
      </c>
      <c r="AD219" s="1876" t="s">
        <v>154</v>
      </c>
      <c r="AE219" s="1876" t="s">
        <v>154</v>
      </c>
      <c r="AF219" s="1876" t="s">
        <v>359</v>
      </c>
      <c r="AG219" s="1875" t="s">
        <v>365</v>
      </c>
      <c r="AH219" s="1876" t="s">
        <v>366</v>
      </c>
      <c r="AI219" s="1876" t="s">
        <v>240</v>
      </c>
      <c r="AJ219" s="1876" t="s">
        <v>367</v>
      </c>
      <c r="AK219" s="1875" t="s">
        <v>368</v>
      </c>
      <c r="AL219" s="1876" t="s">
        <v>360</v>
      </c>
      <c r="AM219" s="1875" t="s">
        <v>154</v>
      </c>
    </row>
    <row r="220" spans="1:39" ht="79.2">
      <c r="A220" s="1875" t="s">
        <v>351</v>
      </c>
      <c r="B220" s="1875" t="s">
        <v>687</v>
      </c>
      <c r="C220" s="1875" t="s">
        <v>651</v>
      </c>
      <c r="D220" s="1876" t="s">
        <v>154</v>
      </c>
      <c r="E220" s="1876" t="s">
        <v>354</v>
      </c>
      <c r="F220" s="1876" t="s">
        <v>355</v>
      </c>
      <c r="G220" s="1876" t="s">
        <v>356</v>
      </c>
      <c r="H220" s="1877">
        <v>744.9412299999999</v>
      </c>
      <c r="I220" s="1877">
        <v>400</v>
      </c>
      <c r="J220" s="1876" t="s">
        <v>357</v>
      </c>
      <c r="K220" s="1878">
        <v>44442</v>
      </c>
      <c r="L220" s="1876" t="s">
        <v>358</v>
      </c>
      <c r="M220" s="1878">
        <v>48113</v>
      </c>
      <c r="N220" s="1876" t="s">
        <v>359</v>
      </c>
      <c r="O220" s="1880">
        <v>46316</v>
      </c>
      <c r="P220" s="1875" t="s">
        <v>360</v>
      </c>
      <c r="Q220" s="1875" t="s">
        <v>460</v>
      </c>
      <c r="R220" s="1875" t="s">
        <v>652</v>
      </c>
      <c r="S220" s="1876" t="s">
        <v>361</v>
      </c>
      <c r="T220" s="1879" t="s">
        <v>653</v>
      </c>
      <c r="U220" s="1876" t="s">
        <v>360</v>
      </c>
      <c r="V220" s="1876" t="s">
        <v>363</v>
      </c>
      <c r="W220" s="1876" t="s">
        <v>360</v>
      </c>
      <c r="X220" s="1876" t="s">
        <v>154</v>
      </c>
      <c r="Y220" s="1876" t="s">
        <v>364</v>
      </c>
      <c r="Z220" s="1876" t="s">
        <v>154</v>
      </c>
      <c r="AA220" s="1876" t="s">
        <v>154</v>
      </c>
      <c r="AB220" s="1876" t="s">
        <v>154</v>
      </c>
      <c r="AC220" s="1876" t="s">
        <v>154</v>
      </c>
      <c r="AD220" s="1876" t="s">
        <v>154</v>
      </c>
      <c r="AE220" s="1876" t="s">
        <v>154</v>
      </c>
      <c r="AF220" s="1876" t="s">
        <v>359</v>
      </c>
      <c r="AG220" s="1875" t="s">
        <v>365</v>
      </c>
      <c r="AH220" s="1876" t="s">
        <v>366</v>
      </c>
      <c r="AI220" s="1876" t="s">
        <v>240</v>
      </c>
      <c r="AJ220" s="1876" t="s">
        <v>367</v>
      </c>
      <c r="AK220" s="1875" t="s">
        <v>368</v>
      </c>
      <c r="AL220" s="1876" t="s">
        <v>360</v>
      </c>
      <c r="AM220" s="1875" t="s">
        <v>154</v>
      </c>
    </row>
    <row r="221" spans="1:39" ht="79.2">
      <c r="A221" s="1875" t="s">
        <v>351</v>
      </c>
      <c r="B221" s="1875" t="s">
        <v>688</v>
      </c>
      <c r="C221" s="1875" t="s">
        <v>651</v>
      </c>
      <c r="D221" s="1876" t="s">
        <v>154</v>
      </c>
      <c r="E221" s="1876" t="s">
        <v>354</v>
      </c>
      <c r="F221" s="1876" t="s">
        <v>355</v>
      </c>
      <c r="G221" s="1876" t="s">
        <v>356</v>
      </c>
      <c r="H221" s="1877">
        <v>1489.88247</v>
      </c>
      <c r="I221" s="1877">
        <v>800</v>
      </c>
      <c r="J221" s="1876" t="s">
        <v>357</v>
      </c>
      <c r="K221" s="1878">
        <v>44442</v>
      </c>
      <c r="L221" s="1876" t="s">
        <v>358</v>
      </c>
      <c r="M221" s="1878">
        <v>48113</v>
      </c>
      <c r="N221" s="1876" t="s">
        <v>359</v>
      </c>
      <c r="O221" s="1880">
        <v>46316</v>
      </c>
      <c r="P221" s="1875" t="s">
        <v>360</v>
      </c>
      <c r="Q221" s="1875" t="s">
        <v>458</v>
      </c>
      <c r="R221" s="1875" t="s">
        <v>652</v>
      </c>
      <c r="S221" s="1876" t="s">
        <v>361</v>
      </c>
      <c r="T221" s="1879" t="s">
        <v>653</v>
      </c>
      <c r="U221" s="1876" t="s">
        <v>360</v>
      </c>
      <c r="V221" s="1876" t="s">
        <v>363</v>
      </c>
      <c r="W221" s="1876" t="s">
        <v>360</v>
      </c>
      <c r="X221" s="1876" t="s">
        <v>154</v>
      </c>
      <c r="Y221" s="1876" t="s">
        <v>364</v>
      </c>
      <c r="Z221" s="1876" t="s">
        <v>154</v>
      </c>
      <c r="AA221" s="1876" t="s">
        <v>154</v>
      </c>
      <c r="AB221" s="1876" t="s">
        <v>154</v>
      </c>
      <c r="AC221" s="1876" t="s">
        <v>154</v>
      </c>
      <c r="AD221" s="1876" t="s">
        <v>154</v>
      </c>
      <c r="AE221" s="1876" t="s">
        <v>154</v>
      </c>
      <c r="AF221" s="1876" t="s">
        <v>359</v>
      </c>
      <c r="AG221" s="1875" t="s">
        <v>365</v>
      </c>
      <c r="AH221" s="1876" t="s">
        <v>366</v>
      </c>
      <c r="AI221" s="1876" t="s">
        <v>240</v>
      </c>
      <c r="AJ221" s="1876" t="s">
        <v>367</v>
      </c>
      <c r="AK221" s="1875" t="s">
        <v>368</v>
      </c>
      <c r="AL221" s="1876" t="s">
        <v>360</v>
      </c>
      <c r="AM221" s="1875" t="s">
        <v>154</v>
      </c>
    </row>
    <row r="222" spans="1:39" ht="79.2">
      <c r="A222" s="1875" t="s">
        <v>351</v>
      </c>
      <c r="B222" s="1875" t="s">
        <v>689</v>
      </c>
      <c r="C222" s="1875" t="s">
        <v>651</v>
      </c>
      <c r="D222" s="1876" t="s">
        <v>154</v>
      </c>
      <c r="E222" s="1876" t="s">
        <v>354</v>
      </c>
      <c r="F222" s="1876" t="s">
        <v>355</v>
      </c>
      <c r="G222" s="1876" t="s">
        <v>356</v>
      </c>
      <c r="H222" s="1877">
        <v>5959.5298700000003</v>
      </c>
      <c r="I222" s="1877">
        <v>3200</v>
      </c>
      <c r="J222" s="1876" t="s">
        <v>357</v>
      </c>
      <c r="K222" s="1878">
        <v>44442</v>
      </c>
      <c r="L222" s="1876" t="s">
        <v>358</v>
      </c>
      <c r="M222" s="1878">
        <v>48113</v>
      </c>
      <c r="N222" s="1876" t="s">
        <v>359</v>
      </c>
      <c r="O222" s="1880">
        <v>46316</v>
      </c>
      <c r="P222" s="1875" t="s">
        <v>360</v>
      </c>
      <c r="Q222" s="1875" t="s">
        <v>456</v>
      </c>
      <c r="R222" s="1875" t="s">
        <v>652</v>
      </c>
      <c r="S222" s="1876" t="s">
        <v>361</v>
      </c>
      <c r="T222" s="1879" t="s">
        <v>653</v>
      </c>
      <c r="U222" s="1876" t="s">
        <v>360</v>
      </c>
      <c r="V222" s="1876" t="s">
        <v>363</v>
      </c>
      <c r="W222" s="1876" t="s">
        <v>360</v>
      </c>
      <c r="X222" s="1876" t="s">
        <v>154</v>
      </c>
      <c r="Y222" s="1876" t="s">
        <v>364</v>
      </c>
      <c r="Z222" s="1876" t="s">
        <v>154</v>
      </c>
      <c r="AA222" s="1876" t="s">
        <v>154</v>
      </c>
      <c r="AB222" s="1876" t="s">
        <v>154</v>
      </c>
      <c r="AC222" s="1876" t="s">
        <v>154</v>
      </c>
      <c r="AD222" s="1876" t="s">
        <v>154</v>
      </c>
      <c r="AE222" s="1876" t="s">
        <v>154</v>
      </c>
      <c r="AF222" s="1876" t="s">
        <v>359</v>
      </c>
      <c r="AG222" s="1875" t="s">
        <v>365</v>
      </c>
      <c r="AH222" s="1876" t="s">
        <v>366</v>
      </c>
      <c r="AI222" s="1876" t="s">
        <v>240</v>
      </c>
      <c r="AJ222" s="1876" t="s">
        <v>367</v>
      </c>
      <c r="AK222" s="1875" t="s">
        <v>368</v>
      </c>
      <c r="AL222" s="1876" t="s">
        <v>360</v>
      </c>
      <c r="AM222" s="1875" t="s">
        <v>154</v>
      </c>
    </row>
    <row r="223" spans="1:39" ht="79.2">
      <c r="A223" s="1875" t="s">
        <v>351</v>
      </c>
      <c r="B223" s="1875" t="s">
        <v>690</v>
      </c>
      <c r="C223" s="1875" t="s">
        <v>651</v>
      </c>
      <c r="D223" s="1876" t="s">
        <v>154</v>
      </c>
      <c r="E223" s="1876" t="s">
        <v>354</v>
      </c>
      <c r="F223" s="1876" t="s">
        <v>355</v>
      </c>
      <c r="G223" s="1876" t="s">
        <v>356</v>
      </c>
      <c r="H223" s="1877">
        <v>7449.4123300000001</v>
      </c>
      <c r="I223" s="1877">
        <v>4000</v>
      </c>
      <c r="J223" s="1876" t="s">
        <v>357</v>
      </c>
      <c r="K223" s="1878">
        <v>44442</v>
      </c>
      <c r="L223" s="1876" t="s">
        <v>358</v>
      </c>
      <c r="M223" s="1878">
        <v>48113</v>
      </c>
      <c r="N223" s="1876" t="s">
        <v>359</v>
      </c>
      <c r="O223" s="1880">
        <v>46286</v>
      </c>
      <c r="P223" s="1875" t="s">
        <v>360</v>
      </c>
      <c r="Q223" s="1875" t="s">
        <v>451</v>
      </c>
      <c r="R223" s="1875" t="s">
        <v>652</v>
      </c>
      <c r="S223" s="1876" t="s">
        <v>361</v>
      </c>
      <c r="T223" s="1879" t="s">
        <v>653</v>
      </c>
      <c r="U223" s="1876" t="s">
        <v>360</v>
      </c>
      <c r="V223" s="1876" t="s">
        <v>363</v>
      </c>
      <c r="W223" s="1876" t="s">
        <v>360</v>
      </c>
      <c r="X223" s="1876" t="s">
        <v>154</v>
      </c>
      <c r="Y223" s="1876" t="s">
        <v>364</v>
      </c>
      <c r="Z223" s="1876" t="s">
        <v>154</v>
      </c>
      <c r="AA223" s="1876" t="s">
        <v>154</v>
      </c>
      <c r="AB223" s="1876" t="s">
        <v>154</v>
      </c>
      <c r="AC223" s="1876" t="s">
        <v>154</v>
      </c>
      <c r="AD223" s="1876" t="s">
        <v>154</v>
      </c>
      <c r="AE223" s="1876" t="s">
        <v>154</v>
      </c>
      <c r="AF223" s="1876" t="s">
        <v>359</v>
      </c>
      <c r="AG223" s="1875" t="s">
        <v>365</v>
      </c>
      <c r="AH223" s="1876" t="s">
        <v>366</v>
      </c>
      <c r="AI223" s="1876" t="s">
        <v>240</v>
      </c>
      <c r="AJ223" s="1876" t="s">
        <v>367</v>
      </c>
      <c r="AK223" s="1875" t="s">
        <v>368</v>
      </c>
      <c r="AL223" s="1876" t="s">
        <v>360</v>
      </c>
      <c r="AM223" s="1875" t="s">
        <v>154</v>
      </c>
    </row>
    <row r="224" spans="1:39" ht="79.2">
      <c r="A224" s="1875" t="s">
        <v>351</v>
      </c>
      <c r="B224" s="1875" t="s">
        <v>691</v>
      </c>
      <c r="C224" s="1875" t="s">
        <v>651</v>
      </c>
      <c r="D224" s="1876" t="s">
        <v>154</v>
      </c>
      <c r="E224" s="1876" t="s">
        <v>354</v>
      </c>
      <c r="F224" s="1876" t="s">
        <v>355</v>
      </c>
      <c r="G224" s="1876" t="s">
        <v>356</v>
      </c>
      <c r="H224" s="1877">
        <v>7449.4123300000001</v>
      </c>
      <c r="I224" s="1877">
        <v>4000</v>
      </c>
      <c r="J224" s="1876" t="s">
        <v>357</v>
      </c>
      <c r="K224" s="1878">
        <v>44442</v>
      </c>
      <c r="L224" s="1876" t="s">
        <v>358</v>
      </c>
      <c r="M224" s="1878">
        <v>48113</v>
      </c>
      <c r="N224" s="1876" t="s">
        <v>359</v>
      </c>
      <c r="O224" s="1880">
        <v>46286</v>
      </c>
      <c r="P224" s="1875" t="s">
        <v>360</v>
      </c>
      <c r="Q224" s="1875" t="s">
        <v>451</v>
      </c>
      <c r="R224" s="1875" t="s">
        <v>652</v>
      </c>
      <c r="S224" s="1876" t="s">
        <v>361</v>
      </c>
      <c r="T224" s="1879" t="s">
        <v>653</v>
      </c>
      <c r="U224" s="1876" t="s">
        <v>360</v>
      </c>
      <c r="V224" s="1876" t="s">
        <v>363</v>
      </c>
      <c r="W224" s="1876" t="s">
        <v>360</v>
      </c>
      <c r="X224" s="1876" t="s">
        <v>154</v>
      </c>
      <c r="Y224" s="1876" t="s">
        <v>364</v>
      </c>
      <c r="Z224" s="1876" t="s">
        <v>154</v>
      </c>
      <c r="AA224" s="1876" t="s">
        <v>154</v>
      </c>
      <c r="AB224" s="1876" t="s">
        <v>154</v>
      </c>
      <c r="AC224" s="1876" t="s">
        <v>154</v>
      </c>
      <c r="AD224" s="1876" t="s">
        <v>154</v>
      </c>
      <c r="AE224" s="1876" t="s">
        <v>154</v>
      </c>
      <c r="AF224" s="1876" t="s">
        <v>359</v>
      </c>
      <c r="AG224" s="1875" t="s">
        <v>365</v>
      </c>
      <c r="AH224" s="1876" t="s">
        <v>366</v>
      </c>
      <c r="AI224" s="1876" t="s">
        <v>240</v>
      </c>
      <c r="AJ224" s="1876" t="s">
        <v>367</v>
      </c>
      <c r="AK224" s="1875" t="s">
        <v>368</v>
      </c>
      <c r="AL224" s="1876" t="s">
        <v>360</v>
      </c>
      <c r="AM224" s="1875" t="s">
        <v>154</v>
      </c>
    </row>
    <row r="225" spans="1:39" ht="79.2">
      <c r="A225" s="1875" t="s">
        <v>351</v>
      </c>
      <c r="B225" s="1875" t="s">
        <v>692</v>
      </c>
      <c r="C225" s="1875" t="s">
        <v>651</v>
      </c>
      <c r="D225" s="1876" t="s">
        <v>154</v>
      </c>
      <c r="E225" s="1876" t="s">
        <v>354</v>
      </c>
      <c r="F225" s="1876" t="s">
        <v>355</v>
      </c>
      <c r="G225" s="1876" t="s">
        <v>356</v>
      </c>
      <c r="H225" s="1877">
        <v>9684.23603</v>
      </c>
      <c r="I225" s="1877">
        <v>5200</v>
      </c>
      <c r="J225" s="1876" t="s">
        <v>357</v>
      </c>
      <c r="K225" s="1878">
        <v>44442</v>
      </c>
      <c r="L225" s="1876" t="s">
        <v>358</v>
      </c>
      <c r="M225" s="1878">
        <v>48113</v>
      </c>
      <c r="N225" s="1876" t="s">
        <v>359</v>
      </c>
      <c r="O225" s="1880">
        <v>46286</v>
      </c>
      <c r="P225" s="1875" t="s">
        <v>360</v>
      </c>
      <c r="Q225" s="1875" t="s">
        <v>669</v>
      </c>
      <c r="R225" s="1875" t="s">
        <v>652</v>
      </c>
      <c r="S225" s="1876" t="s">
        <v>361</v>
      </c>
      <c r="T225" s="1879" t="s">
        <v>653</v>
      </c>
      <c r="U225" s="1876" t="s">
        <v>360</v>
      </c>
      <c r="V225" s="1876" t="s">
        <v>363</v>
      </c>
      <c r="W225" s="1876" t="s">
        <v>360</v>
      </c>
      <c r="X225" s="1876" t="s">
        <v>154</v>
      </c>
      <c r="Y225" s="1876" t="s">
        <v>364</v>
      </c>
      <c r="Z225" s="1876" t="s">
        <v>154</v>
      </c>
      <c r="AA225" s="1876" t="s">
        <v>154</v>
      </c>
      <c r="AB225" s="1876" t="s">
        <v>154</v>
      </c>
      <c r="AC225" s="1876" t="s">
        <v>154</v>
      </c>
      <c r="AD225" s="1876" t="s">
        <v>154</v>
      </c>
      <c r="AE225" s="1876" t="s">
        <v>154</v>
      </c>
      <c r="AF225" s="1876" t="s">
        <v>359</v>
      </c>
      <c r="AG225" s="1875" t="s">
        <v>365</v>
      </c>
      <c r="AH225" s="1876" t="s">
        <v>366</v>
      </c>
      <c r="AI225" s="1876" t="s">
        <v>240</v>
      </c>
      <c r="AJ225" s="1876" t="s">
        <v>367</v>
      </c>
      <c r="AK225" s="1875" t="s">
        <v>368</v>
      </c>
      <c r="AL225" s="1876" t="s">
        <v>360</v>
      </c>
      <c r="AM225" s="1875" t="s">
        <v>154</v>
      </c>
    </row>
    <row r="226" spans="1:39" ht="79.2">
      <c r="A226" s="1875" t="s">
        <v>351</v>
      </c>
      <c r="B226" s="1875" t="s">
        <v>693</v>
      </c>
      <c r="C226" s="1875" t="s">
        <v>651</v>
      </c>
      <c r="D226" s="1876" t="s">
        <v>154</v>
      </c>
      <c r="E226" s="1876" t="s">
        <v>354</v>
      </c>
      <c r="F226" s="1876" t="s">
        <v>355</v>
      </c>
      <c r="G226" s="1876" t="s">
        <v>356</v>
      </c>
      <c r="H226" s="1877">
        <v>17133.648369999999</v>
      </c>
      <c r="I226" s="1877">
        <v>9200</v>
      </c>
      <c r="J226" s="1876" t="s">
        <v>357</v>
      </c>
      <c r="K226" s="1878">
        <v>44442</v>
      </c>
      <c r="L226" s="1876" t="s">
        <v>358</v>
      </c>
      <c r="M226" s="1878">
        <v>48113</v>
      </c>
      <c r="N226" s="1876" t="s">
        <v>359</v>
      </c>
      <c r="O226" s="1880">
        <v>46286</v>
      </c>
      <c r="P226" s="1875" t="s">
        <v>360</v>
      </c>
      <c r="Q226" s="1875" t="s">
        <v>694</v>
      </c>
      <c r="R226" s="1875" t="s">
        <v>652</v>
      </c>
      <c r="S226" s="1876" t="s">
        <v>361</v>
      </c>
      <c r="T226" s="1879" t="s">
        <v>653</v>
      </c>
      <c r="U226" s="1876" t="s">
        <v>360</v>
      </c>
      <c r="V226" s="1876" t="s">
        <v>363</v>
      </c>
      <c r="W226" s="1876" t="s">
        <v>360</v>
      </c>
      <c r="X226" s="1876" t="s">
        <v>154</v>
      </c>
      <c r="Y226" s="1876" t="s">
        <v>364</v>
      </c>
      <c r="Z226" s="1876" t="s">
        <v>154</v>
      </c>
      <c r="AA226" s="1876" t="s">
        <v>154</v>
      </c>
      <c r="AB226" s="1876" t="s">
        <v>154</v>
      </c>
      <c r="AC226" s="1876" t="s">
        <v>154</v>
      </c>
      <c r="AD226" s="1876" t="s">
        <v>154</v>
      </c>
      <c r="AE226" s="1876" t="s">
        <v>154</v>
      </c>
      <c r="AF226" s="1876" t="s">
        <v>359</v>
      </c>
      <c r="AG226" s="1875" t="s">
        <v>365</v>
      </c>
      <c r="AH226" s="1876" t="s">
        <v>366</v>
      </c>
      <c r="AI226" s="1876" t="s">
        <v>240</v>
      </c>
      <c r="AJ226" s="1876" t="s">
        <v>367</v>
      </c>
      <c r="AK226" s="1875" t="s">
        <v>368</v>
      </c>
      <c r="AL226" s="1876" t="s">
        <v>360</v>
      </c>
      <c r="AM226" s="1875" t="s">
        <v>154</v>
      </c>
    </row>
    <row r="227" spans="1:39" ht="79.2">
      <c r="A227" s="1875" t="s">
        <v>351</v>
      </c>
      <c r="B227" s="1875" t="s">
        <v>695</v>
      </c>
      <c r="C227" s="1875" t="s">
        <v>651</v>
      </c>
      <c r="D227" s="1876" t="s">
        <v>154</v>
      </c>
      <c r="E227" s="1876" t="s">
        <v>354</v>
      </c>
      <c r="F227" s="1876" t="s">
        <v>355</v>
      </c>
      <c r="G227" s="1876" t="s">
        <v>356</v>
      </c>
      <c r="H227" s="1877">
        <v>2234.91219</v>
      </c>
      <c r="I227" s="1877">
        <v>1200</v>
      </c>
      <c r="J227" s="1876" t="s">
        <v>357</v>
      </c>
      <c r="K227" s="1878">
        <v>44442</v>
      </c>
      <c r="L227" s="1876" t="s">
        <v>358</v>
      </c>
      <c r="M227" s="1878">
        <v>48142</v>
      </c>
      <c r="N227" s="1876" t="s">
        <v>359</v>
      </c>
      <c r="O227" s="1880">
        <v>46286</v>
      </c>
      <c r="P227" s="1875" t="s">
        <v>360</v>
      </c>
      <c r="Q227" s="1875" t="s">
        <v>462</v>
      </c>
      <c r="R227" s="1875" t="s">
        <v>671</v>
      </c>
      <c r="S227" s="1876" t="s">
        <v>361</v>
      </c>
      <c r="T227" s="1879" t="s">
        <v>653</v>
      </c>
      <c r="U227" s="1876" t="s">
        <v>360</v>
      </c>
      <c r="V227" s="1876" t="s">
        <v>363</v>
      </c>
      <c r="W227" s="1876" t="s">
        <v>360</v>
      </c>
      <c r="X227" s="1876" t="s">
        <v>154</v>
      </c>
      <c r="Y227" s="1876" t="s">
        <v>364</v>
      </c>
      <c r="Z227" s="1876" t="s">
        <v>154</v>
      </c>
      <c r="AA227" s="1876" t="s">
        <v>154</v>
      </c>
      <c r="AB227" s="1876" t="s">
        <v>154</v>
      </c>
      <c r="AC227" s="1876" t="s">
        <v>154</v>
      </c>
      <c r="AD227" s="1876" t="s">
        <v>154</v>
      </c>
      <c r="AE227" s="1876" t="s">
        <v>154</v>
      </c>
      <c r="AF227" s="1876" t="s">
        <v>359</v>
      </c>
      <c r="AG227" s="1875" t="s">
        <v>365</v>
      </c>
      <c r="AH227" s="1876" t="s">
        <v>366</v>
      </c>
      <c r="AI227" s="1876" t="s">
        <v>240</v>
      </c>
      <c r="AJ227" s="1876" t="s">
        <v>367</v>
      </c>
      <c r="AK227" s="1875" t="s">
        <v>368</v>
      </c>
      <c r="AL227" s="1876" t="s">
        <v>360</v>
      </c>
      <c r="AM227" s="1875" t="s">
        <v>154</v>
      </c>
    </row>
    <row r="228" spans="1:39" ht="79.2">
      <c r="A228" s="1875" t="s">
        <v>351</v>
      </c>
      <c r="B228" s="1875" t="s">
        <v>696</v>
      </c>
      <c r="C228" s="1875" t="s">
        <v>651</v>
      </c>
      <c r="D228" s="1876" t="s">
        <v>154</v>
      </c>
      <c r="E228" s="1876" t="s">
        <v>354</v>
      </c>
      <c r="F228" s="1876" t="s">
        <v>355</v>
      </c>
      <c r="G228" s="1876" t="s">
        <v>356</v>
      </c>
      <c r="H228" s="1877">
        <v>18624.268219999998</v>
      </c>
      <c r="I228" s="1877">
        <v>10000</v>
      </c>
      <c r="J228" s="1876" t="s">
        <v>357</v>
      </c>
      <c r="K228" s="1878">
        <v>44442</v>
      </c>
      <c r="L228" s="1876" t="s">
        <v>358</v>
      </c>
      <c r="M228" s="1878">
        <v>48142</v>
      </c>
      <c r="N228" s="1876" t="s">
        <v>359</v>
      </c>
      <c r="O228" s="1880">
        <v>46286</v>
      </c>
      <c r="P228" s="1875" t="s">
        <v>360</v>
      </c>
      <c r="Q228" s="1875" t="s">
        <v>697</v>
      </c>
      <c r="R228" s="1875" t="s">
        <v>671</v>
      </c>
      <c r="S228" s="1876" t="s">
        <v>361</v>
      </c>
      <c r="T228" s="1879" t="s">
        <v>653</v>
      </c>
      <c r="U228" s="1876" t="s">
        <v>360</v>
      </c>
      <c r="V228" s="1876" t="s">
        <v>363</v>
      </c>
      <c r="W228" s="1876" t="s">
        <v>360</v>
      </c>
      <c r="X228" s="1876" t="s">
        <v>154</v>
      </c>
      <c r="Y228" s="1876" t="s">
        <v>364</v>
      </c>
      <c r="Z228" s="1876" t="s">
        <v>154</v>
      </c>
      <c r="AA228" s="1876" t="s">
        <v>154</v>
      </c>
      <c r="AB228" s="1876" t="s">
        <v>154</v>
      </c>
      <c r="AC228" s="1876" t="s">
        <v>154</v>
      </c>
      <c r="AD228" s="1876" t="s">
        <v>154</v>
      </c>
      <c r="AE228" s="1876" t="s">
        <v>154</v>
      </c>
      <c r="AF228" s="1876" t="s">
        <v>359</v>
      </c>
      <c r="AG228" s="1875" t="s">
        <v>365</v>
      </c>
      <c r="AH228" s="1876" t="s">
        <v>366</v>
      </c>
      <c r="AI228" s="1876" t="s">
        <v>240</v>
      </c>
      <c r="AJ228" s="1876" t="s">
        <v>367</v>
      </c>
      <c r="AK228" s="1875" t="s">
        <v>368</v>
      </c>
      <c r="AL228" s="1876" t="s">
        <v>360</v>
      </c>
      <c r="AM228" s="1875" t="s">
        <v>154</v>
      </c>
    </row>
    <row r="229" spans="1:39" ht="79.2">
      <c r="A229" s="1875" t="s">
        <v>351</v>
      </c>
      <c r="B229" s="1875" t="s">
        <v>698</v>
      </c>
      <c r="C229" s="1875" t="s">
        <v>651</v>
      </c>
      <c r="D229" s="1876" t="s">
        <v>154</v>
      </c>
      <c r="E229" s="1876" t="s">
        <v>354</v>
      </c>
      <c r="F229" s="1876" t="s">
        <v>355</v>
      </c>
      <c r="G229" s="1876" t="s">
        <v>356</v>
      </c>
      <c r="H229" s="1877">
        <v>36503.565710000003</v>
      </c>
      <c r="I229" s="1877">
        <v>19600</v>
      </c>
      <c r="J229" s="1876" t="s">
        <v>357</v>
      </c>
      <c r="K229" s="1878">
        <v>44442</v>
      </c>
      <c r="L229" s="1876" t="s">
        <v>358</v>
      </c>
      <c r="M229" s="1878">
        <v>48142</v>
      </c>
      <c r="N229" s="1876" t="s">
        <v>359</v>
      </c>
      <c r="O229" s="1880">
        <v>46286</v>
      </c>
      <c r="P229" s="1875" t="s">
        <v>360</v>
      </c>
      <c r="Q229" s="1875" t="s">
        <v>699</v>
      </c>
      <c r="R229" s="1875" t="s">
        <v>671</v>
      </c>
      <c r="S229" s="1876" t="s">
        <v>361</v>
      </c>
      <c r="T229" s="1879" t="s">
        <v>653</v>
      </c>
      <c r="U229" s="1876" t="s">
        <v>360</v>
      </c>
      <c r="V229" s="1876" t="s">
        <v>363</v>
      </c>
      <c r="W229" s="1876" t="s">
        <v>360</v>
      </c>
      <c r="X229" s="1876" t="s">
        <v>154</v>
      </c>
      <c r="Y229" s="1876" t="s">
        <v>364</v>
      </c>
      <c r="Z229" s="1876" t="s">
        <v>154</v>
      </c>
      <c r="AA229" s="1876" t="s">
        <v>154</v>
      </c>
      <c r="AB229" s="1876" t="s">
        <v>154</v>
      </c>
      <c r="AC229" s="1876" t="s">
        <v>154</v>
      </c>
      <c r="AD229" s="1876" t="s">
        <v>154</v>
      </c>
      <c r="AE229" s="1876" t="s">
        <v>154</v>
      </c>
      <c r="AF229" s="1876" t="s">
        <v>359</v>
      </c>
      <c r="AG229" s="1875" t="s">
        <v>365</v>
      </c>
      <c r="AH229" s="1876" t="s">
        <v>366</v>
      </c>
      <c r="AI229" s="1876" t="s">
        <v>240</v>
      </c>
      <c r="AJ229" s="1876" t="s">
        <v>367</v>
      </c>
      <c r="AK229" s="1875" t="s">
        <v>368</v>
      </c>
      <c r="AL229" s="1876" t="s">
        <v>360</v>
      </c>
      <c r="AM229" s="1875" t="s">
        <v>154</v>
      </c>
    </row>
    <row r="230" spans="1:39" ht="79.2">
      <c r="A230" s="1875" t="s">
        <v>351</v>
      </c>
      <c r="B230" s="1875" t="s">
        <v>700</v>
      </c>
      <c r="C230" s="1875" t="s">
        <v>651</v>
      </c>
      <c r="D230" s="1876" t="s">
        <v>154</v>
      </c>
      <c r="E230" s="1876" t="s">
        <v>354</v>
      </c>
      <c r="F230" s="1876" t="s">
        <v>355</v>
      </c>
      <c r="G230" s="1876" t="s">
        <v>356</v>
      </c>
      <c r="H230" s="1877">
        <v>39483.448629999999</v>
      </c>
      <c r="I230" s="1877">
        <v>21200</v>
      </c>
      <c r="J230" s="1876" t="s">
        <v>357</v>
      </c>
      <c r="K230" s="1878">
        <v>44442</v>
      </c>
      <c r="L230" s="1876" t="s">
        <v>358</v>
      </c>
      <c r="M230" s="1878">
        <v>48142</v>
      </c>
      <c r="N230" s="1876" t="s">
        <v>359</v>
      </c>
      <c r="O230" s="1880">
        <v>46286</v>
      </c>
      <c r="P230" s="1875" t="s">
        <v>360</v>
      </c>
      <c r="Q230" s="1875" t="s">
        <v>701</v>
      </c>
      <c r="R230" s="1875" t="s">
        <v>671</v>
      </c>
      <c r="S230" s="1876" t="s">
        <v>361</v>
      </c>
      <c r="T230" s="1879" t="s">
        <v>653</v>
      </c>
      <c r="U230" s="1876" t="s">
        <v>360</v>
      </c>
      <c r="V230" s="1876" t="s">
        <v>363</v>
      </c>
      <c r="W230" s="1876" t="s">
        <v>360</v>
      </c>
      <c r="X230" s="1876" t="s">
        <v>154</v>
      </c>
      <c r="Y230" s="1876" t="s">
        <v>364</v>
      </c>
      <c r="Z230" s="1876" t="s">
        <v>154</v>
      </c>
      <c r="AA230" s="1876" t="s">
        <v>154</v>
      </c>
      <c r="AB230" s="1876" t="s">
        <v>154</v>
      </c>
      <c r="AC230" s="1876" t="s">
        <v>154</v>
      </c>
      <c r="AD230" s="1876" t="s">
        <v>154</v>
      </c>
      <c r="AE230" s="1876" t="s">
        <v>154</v>
      </c>
      <c r="AF230" s="1876" t="s">
        <v>359</v>
      </c>
      <c r="AG230" s="1875" t="s">
        <v>365</v>
      </c>
      <c r="AH230" s="1876" t="s">
        <v>366</v>
      </c>
      <c r="AI230" s="1876" t="s">
        <v>240</v>
      </c>
      <c r="AJ230" s="1876" t="s">
        <v>367</v>
      </c>
      <c r="AK230" s="1875" t="s">
        <v>368</v>
      </c>
      <c r="AL230" s="1876" t="s">
        <v>360</v>
      </c>
      <c r="AM230" s="1875" t="s">
        <v>154</v>
      </c>
    </row>
    <row r="231" spans="1:39" ht="79.2">
      <c r="A231" s="1875" t="s">
        <v>351</v>
      </c>
      <c r="B231" s="1875" t="s">
        <v>702</v>
      </c>
      <c r="C231" s="1875" t="s">
        <v>651</v>
      </c>
      <c r="D231" s="1876" t="s">
        <v>154</v>
      </c>
      <c r="E231" s="1876" t="s">
        <v>354</v>
      </c>
      <c r="F231" s="1876" t="s">
        <v>355</v>
      </c>
      <c r="G231" s="1876" t="s">
        <v>356</v>
      </c>
      <c r="H231" s="1877">
        <v>204866.95042000001</v>
      </c>
      <c r="I231" s="1877">
        <v>110000</v>
      </c>
      <c r="J231" s="1876" t="s">
        <v>357</v>
      </c>
      <c r="K231" s="1878">
        <v>44442</v>
      </c>
      <c r="L231" s="1876" t="s">
        <v>358</v>
      </c>
      <c r="M231" s="1878">
        <v>48142</v>
      </c>
      <c r="N231" s="1876" t="s">
        <v>359</v>
      </c>
      <c r="O231" s="1880">
        <v>46286</v>
      </c>
      <c r="P231" s="1875" t="s">
        <v>360</v>
      </c>
      <c r="Q231" s="1875" t="s">
        <v>703</v>
      </c>
      <c r="R231" s="1875" t="s">
        <v>671</v>
      </c>
      <c r="S231" s="1876" t="s">
        <v>361</v>
      </c>
      <c r="T231" s="1879" t="s">
        <v>653</v>
      </c>
      <c r="U231" s="1876" t="s">
        <v>360</v>
      </c>
      <c r="V231" s="1876" t="s">
        <v>363</v>
      </c>
      <c r="W231" s="1876" t="s">
        <v>360</v>
      </c>
      <c r="X231" s="1876" t="s">
        <v>154</v>
      </c>
      <c r="Y231" s="1876" t="s">
        <v>364</v>
      </c>
      <c r="Z231" s="1876" t="s">
        <v>154</v>
      </c>
      <c r="AA231" s="1876" t="s">
        <v>154</v>
      </c>
      <c r="AB231" s="1876" t="s">
        <v>154</v>
      </c>
      <c r="AC231" s="1876" t="s">
        <v>154</v>
      </c>
      <c r="AD231" s="1876" t="s">
        <v>154</v>
      </c>
      <c r="AE231" s="1876" t="s">
        <v>154</v>
      </c>
      <c r="AF231" s="1876" t="s">
        <v>359</v>
      </c>
      <c r="AG231" s="1875" t="s">
        <v>365</v>
      </c>
      <c r="AH231" s="1876" t="s">
        <v>366</v>
      </c>
      <c r="AI231" s="1876" t="s">
        <v>240</v>
      </c>
      <c r="AJ231" s="1876" t="s">
        <v>367</v>
      </c>
      <c r="AK231" s="1875" t="s">
        <v>368</v>
      </c>
      <c r="AL231" s="1876" t="s">
        <v>360</v>
      </c>
      <c r="AM231" s="1875" t="s">
        <v>154</v>
      </c>
    </row>
    <row r="232" spans="1:39" ht="79.2">
      <c r="A232" s="1875" t="s">
        <v>351</v>
      </c>
      <c r="B232" s="1875" t="s">
        <v>704</v>
      </c>
      <c r="C232" s="1875" t="s">
        <v>651</v>
      </c>
      <c r="D232" s="1876" t="s">
        <v>154</v>
      </c>
      <c r="E232" s="1876" t="s">
        <v>354</v>
      </c>
      <c r="F232" s="1876" t="s">
        <v>355</v>
      </c>
      <c r="G232" s="1876" t="s">
        <v>356</v>
      </c>
      <c r="H232" s="1877">
        <v>11174.56093</v>
      </c>
      <c r="I232" s="1877">
        <v>6000</v>
      </c>
      <c r="J232" s="1876" t="s">
        <v>357</v>
      </c>
      <c r="K232" s="1878">
        <v>44442</v>
      </c>
      <c r="L232" s="1876" t="s">
        <v>358</v>
      </c>
      <c r="M232" s="1878">
        <v>48142</v>
      </c>
      <c r="N232" s="1876" t="s">
        <v>359</v>
      </c>
      <c r="O232" s="1880">
        <v>46286</v>
      </c>
      <c r="P232" s="1875" t="s">
        <v>360</v>
      </c>
      <c r="Q232" s="1875" t="s">
        <v>409</v>
      </c>
      <c r="R232" s="1875" t="s">
        <v>671</v>
      </c>
      <c r="S232" s="1876" t="s">
        <v>361</v>
      </c>
      <c r="T232" s="1879" t="s">
        <v>653</v>
      </c>
      <c r="U232" s="1876" t="s">
        <v>360</v>
      </c>
      <c r="V232" s="1876" t="s">
        <v>363</v>
      </c>
      <c r="W232" s="1876" t="s">
        <v>360</v>
      </c>
      <c r="X232" s="1876" t="s">
        <v>154</v>
      </c>
      <c r="Y232" s="1876" t="s">
        <v>364</v>
      </c>
      <c r="Z232" s="1876" t="s">
        <v>154</v>
      </c>
      <c r="AA232" s="1876" t="s">
        <v>154</v>
      </c>
      <c r="AB232" s="1876" t="s">
        <v>154</v>
      </c>
      <c r="AC232" s="1876" t="s">
        <v>154</v>
      </c>
      <c r="AD232" s="1876" t="s">
        <v>154</v>
      </c>
      <c r="AE232" s="1876" t="s">
        <v>154</v>
      </c>
      <c r="AF232" s="1876" t="s">
        <v>359</v>
      </c>
      <c r="AG232" s="1875" t="s">
        <v>365</v>
      </c>
      <c r="AH232" s="1876" t="s">
        <v>366</v>
      </c>
      <c r="AI232" s="1876" t="s">
        <v>240</v>
      </c>
      <c r="AJ232" s="1876" t="s">
        <v>367</v>
      </c>
      <c r="AK232" s="1875" t="s">
        <v>368</v>
      </c>
      <c r="AL232" s="1876" t="s">
        <v>360</v>
      </c>
      <c r="AM232" s="1875" t="s">
        <v>154</v>
      </c>
    </row>
    <row r="233" spans="1:39" ht="79.2">
      <c r="A233" s="1875" t="s">
        <v>351</v>
      </c>
      <c r="B233" s="1875" t="s">
        <v>705</v>
      </c>
      <c r="C233" s="1875" t="s">
        <v>651</v>
      </c>
      <c r="D233" s="1876" t="s">
        <v>154</v>
      </c>
      <c r="E233" s="1876" t="s">
        <v>354</v>
      </c>
      <c r="F233" s="1876" t="s">
        <v>355</v>
      </c>
      <c r="G233" s="1876" t="s">
        <v>356</v>
      </c>
      <c r="H233" s="1877">
        <v>59597.658299999996</v>
      </c>
      <c r="I233" s="1877">
        <v>32000</v>
      </c>
      <c r="J233" s="1876" t="s">
        <v>357</v>
      </c>
      <c r="K233" s="1878">
        <v>44442</v>
      </c>
      <c r="L233" s="1876" t="s">
        <v>358</v>
      </c>
      <c r="M233" s="1878">
        <v>48142</v>
      </c>
      <c r="N233" s="1876" t="s">
        <v>359</v>
      </c>
      <c r="O233" s="1880">
        <v>46286</v>
      </c>
      <c r="P233" s="1875" t="s">
        <v>360</v>
      </c>
      <c r="Q233" s="1875" t="s">
        <v>706</v>
      </c>
      <c r="R233" s="1875" t="s">
        <v>671</v>
      </c>
      <c r="S233" s="1876" t="s">
        <v>361</v>
      </c>
      <c r="T233" s="1879" t="s">
        <v>653</v>
      </c>
      <c r="U233" s="1876" t="s">
        <v>360</v>
      </c>
      <c r="V233" s="1876" t="s">
        <v>363</v>
      </c>
      <c r="W233" s="1876" t="s">
        <v>360</v>
      </c>
      <c r="X233" s="1876" t="s">
        <v>154</v>
      </c>
      <c r="Y233" s="1876" t="s">
        <v>364</v>
      </c>
      <c r="Z233" s="1876" t="s">
        <v>154</v>
      </c>
      <c r="AA233" s="1876" t="s">
        <v>154</v>
      </c>
      <c r="AB233" s="1876" t="s">
        <v>154</v>
      </c>
      <c r="AC233" s="1876" t="s">
        <v>154</v>
      </c>
      <c r="AD233" s="1876" t="s">
        <v>154</v>
      </c>
      <c r="AE233" s="1876" t="s">
        <v>154</v>
      </c>
      <c r="AF233" s="1876" t="s">
        <v>359</v>
      </c>
      <c r="AG233" s="1875" t="s">
        <v>365</v>
      </c>
      <c r="AH233" s="1876" t="s">
        <v>366</v>
      </c>
      <c r="AI233" s="1876" t="s">
        <v>240</v>
      </c>
      <c r="AJ233" s="1876" t="s">
        <v>367</v>
      </c>
      <c r="AK233" s="1875" t="s">
        <v>368</v>
      </c>
      <c r="AL233" s="1876" t="s">
        <v>360</v>
      </c>
      <c r="AM233" s="1875" t="s">
        <v>154</v>
      </c>
    </row>
    <row r="234" spans="1:39" ht="79.2">
      <c r="A234" s="1875" t="s">
        <v>351</v>
      </c>
      <c r="B234" s="1875" t="s">
        <v>707</v>
      </c>
      <c r="C234" s="1875" t="s">
        <v>651</v>
      </c>
      <c r="D234" s="1876" t="s">
        <v>154</v>
      </c>
      <c r="E234" s="1876" t="s">
        <v>354</v>
      </c>
      <c r="F234" s="1876" t="s">
        <v>355</v>
      </c>
      <c r="G234" s="1876" t="s">
        <v>356</v>
      </c>
      <c r="H234" s="1877">
        <v>1489.94146</v>
      </c>
      <c r="I234" s="1877">
        <v>800</v>
      </c>
      <c r="J234" s="1876" t="s">
        <v>357</v>
      </c>
      <c r="K234" s="1878">
        <v>44442</v>
      </c>
      <c r="L234" s="1876" t="s">
        <v>358</v>
      </c>
      <c r="M234" s="1878">
        <v>48142</v>
      </c>
      <c r="N234" s="1876" t="s">
        <v>359</v>
      </c>
      <c r="O234" s="1880">
        <v>46316</v>
      </c>
      <c r="P234" s="1875" t="s">
        <v>360</v>
      </c>
      <c r="Q234" s="1875" t="s">
        <v>458</v>
      </c>
      <c r="R234" s="1875" t="s">
        <v>671</v>
      </c>
      <c r="S234" s="1876" t="s">
        <v>361</v>
      </c>
      <c r="T234" s="1879" t="s">
        <v>653</v>
      </c>
      <c r="U234" s="1876" t="s">
        <v>360</v>
      </c>
      <c r="V234" s="1876" t="s">
        <v>363</v>
      </c>
      <c r="W234" s="1876" t="s">
        <v>360</v>
      </c>
      <c r="X234" s="1876" t="s">
        <v>154</v>
      </c>
      <c r="Y234" s="1876" t="s">
        <v>364</v>
      </c>
      <c r="Z234" s="1876" t="s">
        <v>154</v>
      </c>
      <c r="AA234" s="1876" t="s">
        <v>154</v>
      </c>
      <c r="AB234" s="1876" t="s">
        <v>154</v>
      </c>
      <c r="AC234" s="1876" t="s">
        <v>154</v>
      </c>
      <c r="AD234" s="1876" t="s">
        <v>154</v>
      </c>
      <c r="AE234" s="1876" t="s">
        <v>154</v>
      </c>
      <c r="AF234" s="1876" t="s">
        <v>359</v>
      </c>
      <c r="AG234" s="1875" t="s">
        <v>365</v>
      </c>
      <c r="AH234" s="1876" t="s">
        <v>366</v>
      </c>
      <c r="AI234" s="1876" t="s">
        <v>240</v>
      </c>
      <c r="AJ234" s="1876" t="s">
        <v>367</v>
      </c>
      <c r="AK234" s="1875" t="s">
        <v>368</v>
      </c>
      <c r="AL234" s="1876" t="s">
        <v>360</v>
      </c>
      <c r="AM234" s="1875" t="s">
        <v>154</v>
      </c>
    </row>
    <row r="235" spans="1:39" ht="79.2">
      <c r="A235" s="1875" t="s">
        <v>351</v>
      </c>
      <c r="B235" s="1875" t="s">
        <v>708</v>
      </c>
      <c r="C235" s="1875" t="s">
        <v>651</v>
      </c>
      <c r="D235" s="1876" t="s">
        <v>154</v>
      </c>
      <c r="E235" s="1876" t="s">
        <v>354</v>
      </c>
      <c r="F235" s="1876" t="s">
        <v>355</v>
      </c>
      <c r="G235" s="1876" t="s">
        <v>356</v>
      </c>
      <c r="H235" s="1877">
        <v>1489.94146</v>
      </c>
      <c r="I235" s="1877">
        <v>800</v>
      </c>
      <c r="J235" s="1876" t="s">
        <v>357</v>
      </c>
      <c r="K235" s="1878">
        <v>44442</v>
      </c>
      <c r="L235" s="1876" t="s">
        <v>358</v>
      </c>
      <c r="M235" s="1878">
        <v>48142</v>
      </c>
      <c r="N235" s="1876" t="s">
        <v>359</v>
      </c>
      <c r="O235" s="1880">
        <v>46316</v>
      </c>
      <c r="P235" s="1875" t="s">
        <v>360</v>
      </c>
      <c r="Q235" s="1875" t="s">
        <v>458</v>
      </c>
      <c r="R235" s="1875" t="s">
        <v>671</v>
      </c>
      <c r="S235" s="1876" t="s">
        <v>361</v>
      </c>
      <c r="T235" s="1879" t="s">
        <v>653</v>
      </c>
      <c r="U235" s="1876" t="s">
        <v>360</v>
      </c>
      <c r="V235" s="1876" t="s">
        <v>363</v>
      </c>
      <c r="W235" s="1876" t="s">
        <v>360</v>
      </c>
      <c r="X235" s="1876" t="s">
        <v>154</v>
      </c>
      <c r="Y235" s="1876" t="s">
        <v>364</v>
      </c>
      <c r="Z235" s="1876" t="s">
        <v>154</v>
      </c>
      <c r="AA235" s="1876" t="s">
        <v>154</v>
      </c>
      <c r="AB235" s="1876" t="s">
        <v>154</v>
      </c>
      <c r="AC235" s="1876" t="s">
        <v>154</v>
      </c>
      <c r="AD235" s="1876" t="s">
        <v>154</v>
      </c>
      <c r="AE235" s="1876" t="s">
        <v>154</v>
      </c>
      <c r="AF235" s="1876" t="s">
        <v>359</v>
      </c>
      <c r="AG235" s="1875" t="s">
        <v>365</v>
      </c>
      <c r="AH235" s="1876" t="s">
        <v>366</v>
      </c>
      <c r="AI235" s="1876" t="s">
        <v>240</v>
      </c>
      <c r="AJ235" s="1876" t="s">
        <v>367</v>
      </c>
      <c r="AK235" s="1875" t="s">
        <v>368</v>
      </c>
      <c r="AL235" s="1876" t="s">
        <v>360</v>
      </c>
      <c r="AM235" s="1875" t="s">
        <v>154</v>
      </c>
    </row>
    <row r="236" spans="1:39" ht="79.2">
      <c r="A236" s="1875" t="s">
        <v>351</v>
      </c>
      <c r="B236" s="1875" t="s">
        <v>709</v>
      </c>
      <c r="C236" s="1875" t="s">
        <v>651</v>
      </c>
      <c r="D236" s="1876" t="s">
        <v>154</v>
      </c>
      <c r="E236" s="1876" t="s">
        <v>354</v>
      </c>
      <c r="F236" s="1876" t="s">
        <v>355</v>
      </c>
      <c r="G236" s="1876" t="s">
        <v>356</v>
      </c>
      <c r="H236" s="1877">
        <v>2234.91219</v>
      </c>
      <c r="I236" s="1877">
        <v>1200</v>
      </c>
      <c r="J236" s="1876" t="s">
        <v>357</v>
      </c>
      <c r="K236" s="1878">
        <v>44442</v>
      </c>
      <c r="L236" s="1876" t="s">
        <v>358</v>
      </c>
      <c r="M236" s="1878">
        <v>48142</v>
      </c>
      <c r="N236" s="1876" t="s">
        <v>359</v>
      </c>
      <c r="O236" s="1880">
        <v>46316</v>
      </c>
      <c r="P236" s="1875" t="s">
        <v>360</v>
      </c>
      <c r="Q236" s="1875" t="s">
        <v>462</v>
      </c>
      <c r="R236" s="1875" t="s">
        <v>671</v>
      </c>
      <c r="S236" s="1876" t="s">
        <v>361</v>
      </c>
      <c r="T236" s="1879" t="s">
        <v>653</v>
      </c>
      <c r="U236" s="1876" t="s">
        <v>360</v>
      </c>
      <c r="V236" s="1876" t="s">
        <v>363</v>
      </c>
      <c r="W236" s="1876" t="s">
        <v>360</v>
      </c>
      <c r="X236" s="1876" t="s">
        <v>154</v>
      </c>
      <c r="Y236" s="1876" t="s">
        <v>364</v>
      </c>
      <c r="Z236" s="1876" t="s">
        <v>154</v>
      </c>
      <c r="AA236" s="1876" t="s">
        <v>154</v>
      </c>
      <c r="AB236" s="1876" t="s">
        <v>154</v>
      </c>
      <c r="AC236" s="1876" t="s">
        <v>154</v>
      </c>
      <c r="AD236" s="1876" t="s">
        <v>154</v>
      </c>
      <c r="AE236" s="1876" t="s">
        <v>154</v>
      </c>
      <c r="AF236" s="1876" t="s">
        <v>359</v>
      </c>
      <c r="AG236" s="1875" t="s">
        <v>365</v>
      </c>
      <c r="AH236" s="1876" t="s">
        <v>366</v>
      </c>
      <c r="AI236" s="1876" t="s">
        <v>240</v>
      </c>
      <c r="AJ236" s="1876" t="s">
        <v>367</v>
      </c>
      <c r="AK236" s="1875" t="s">
        <v>368</v>
      </c>
      <c r="AL236" s="1876" t="s">
        <v>360</v>
      </c>
      <c r="AM236" s="1875" t="s">
        <v>154</v>
      </c>
    </row>
    <row r="237" spans="1:39" ht="79.2">
      <c r="A237" s="1875" t="s">
        <v>351</v>
      </c>
      <c r="B237" s="1875" t="s">
        <v>710</v>
      </c>
      <c r="C237" s="1875" t="s">
        <v>651</v>
      </c>
      <c r="D237" s="1876" t="s">
        <v>154</v>
      </c>
      <c r="E237" s="1876" t="s">
        <v>354</v>
      </c>
      <c r="F237" s="1876" t="s">
        <v>355</v>
      </c>
      <c r="G237" s="1876" t="s">
        <v>356</v>
      </c>
      <c r="H237" s="1877">
        <v>8194.6780199999994</v>
      </c>
      <c r="I237" s="1877">
        <v>4400</v>
      </c>
      <c r="J237" s="1876" t="s">
        <v>357</v>
      </c>
      <c r="K237" s="1878">
        <v>44442</v>
      </c>
      <c r="L237" s="1876" t="s">
        <v>358</v>
      </c>
      <c r="M237" s="1878">
        <v>48142</v>
      </c>
      <c r="N237" s="1876" t="s">
        <v>359</v>
      </c>
      <c r="O237" s="1880">
        <v>46316</v>
      </c>
      <c r="P237" s="1875" t="s">
        <v>360</v>
      </c>
      <c r="Q237" s="1875" t="s">
        <v>711</v>
      </c>
      <c r="R237" s="1875" t="s">
        <v>671</v>
      </c>
      <c r="S237" s="1876" t="s">
        <v>361</v>
      </c>
      <c r="T237" s="1879" t="s">
        <v>653</v>
      </c>
      <c r="U237" s="1876" t="s">
        <v>360</v>
      </c>
      <c r="V237" s="1876" t="s">
        <v>363</v>
      </c>
      <c r="W237" s="1876" t="s">
        <v>360</v>
      </c>
      <c r="X237" s="1876" t="s">
        <v>154</v>
      </c>
      <c r="Y237" s="1876" t="s">
        <v>364</v>
      </c>
      <c r="Z237" s="1876" t="s">
        <v>154</v>
      </c>
      <c r="AA237" s="1876" t="s">
        <v>154</v>
      </c>
      <c r="AB237" s="1876" t="s">
        <v>154</v>
      </c>
      <c r="AC237" s="1876" t="s">
        <v>154</v>
      </c>
      <c r="AD237" s="1876" t="s">
        <v>154</v>
      </c>
      <c r="AE237" s="1876" t="s">
        <v>154</v>
      </c>
      <c r="AF237" s="1876" t="s">
        <v>359</v>
      </c>
      <c r="AG237" s="1875" t="s">
        <v>365</v>
      </c>
      <c r="AH237" s="1876" t="s">
        <v>366</v>
      </c>
      <c r="AI237" s="1876" t="s">
        <v>240</v>
      </c>
      <c r="AJ237" s="1876" t="s">
        <v>367</v>
      </c>
      <c r="AK237" s="1875" t="s">
        <v>368</v>
      </c>
      <c r="AL237" s="1876" t="s">
        <v>360</v>
      </c>
      <c r="AM237" s="1875" t="s">
        <v>154</v>
      </c>
    </row>
    <row r="238" spans="1:39" ht="79.2">
      <c r="A238" s="1875" t="s">
        <v>351</v>
      </c>
      <c r="B238" s="1875" t="s">
        <v>712</v>
      </c>
      <c r="C238" s="1875" t="s">
        <v>651</v>
      </c>
      <c r="D238" s="1876" t="s">
        <v>154</v>
      </c>
      <c r="E238" s="1876" t="s">
        <v>354</v>
      </c>
      <c r="F238" s="1876" t="s">
        <v>355</v>
      </c>
      <c r="G238" s="1876" t="s">
        <v>356</v>
      </c>
      <c r="H238" s="1877">
        <v>5214.7950999999994</v>
      </c>
      <c r="I238" s="1877">
        <v>2800</v>
      </c>
      <c r="J238" s="1876" t="s">
        <v>357</v>
      </c>
      <c r="K238" s="1878">
        <v>44442</v>
      </c>
      <c r="L238" s="1876" t="s">
        <v>358</v>
      </c>
      <c r="M238" s="1878">
        <v>48142</v>
      </c>
      <c r="N238" s="1876" t="s">
        <v>359</v>
      </c>
      <c r="O238" s="1880">
        <v>46316</v>
      </c>
      <c r="P238" s="1875" t="s">
        <v>360</v>
      </c>
      <c r="Q238" s="1875" t="s">
        <v>527</v>
      </c>
      <c r="R238" s="1875" t="s">
        <v>671</v>
      </c>
      <c r="S238" s="1876" t="s">
        <v>361</v>
      </c>
      <c r="T238" s="1879" t="s">
        <v>653</v>
      </c>
      <c r="U238" s="1876" t="s">
        <v>360</v>
      </c>
      <c r="V238" s="1876" t="s">
        <v>363</v>
      </c>
      <c r="W238" s="1876" t="s">
        <v>360</v>
      </c>
      <c r="X238" s="1876" t="s">
        <v>154</v>
      </c>
      <c r="Y238" s="1876" t="s">
        <v>364</v>
      </c>
      <c r="Z238" s="1876" t="s">
        <v>154</v>
      </c>
      <c r="AA238" s="1876" t="s">
        <v>154</v>
      </c>
      <c r="AB238" s="1876" t="s">
        <v>154</v>
      </c>
      <c r="AC238" s="1876" t="s">
        <v>154</v>
      </c>
      <c r="AD238" s="1876" t="s">
        <v>154</v>
      </c>
      <c r="AE238" s="1876" t="s">
        <v>154</v>
      </c>
      <c r="AF238" s="1876" t="s">
        <v>359</v>
      </c>
      <c r="AG238" s="1875" t="s">
        <v>365</v>
      </c>
      <c r="AH238" s="1876" t="s">
        <v>366</v>
      </c>
      <c r="AI238" s="1876" t="s">
        <v>240</v>
      </c>
      <c r="AJ238" s="1876" t="s">
        <v>367</v>
      </c>
      <c r="AK238" s="1875" t="s">
        <v>368</v>
      </c>
      <c r="AL238" s="1876" t="s">
        <v>360</v>
      </c>
      <c r="AM238" s="1875" t="s">
        <v>154</v>
      </c>
    </row>
    <row r="239" spans="1:39" ht="79.2">
      <c r="A239" s="1875" t="s">
        <v>351</v>
      </c>
      <c r="B239" s="1875" t="s">
        <v>713</v>
      </c>
      <c r="C239" s="1875" t="s">
        <v>651</v>
      </c>
      <c r="D239" s="1876" t="s">
        <v>154</v>
      </c>
      <c r="E239" s="1876" t="s">
        <v>354</v>
      </c>
      <c r="F239" s="1876" t="s">
        <v>355</v>
      </c>
      <c r="G239" s="1876" t="s">
        <v>356</v>
      </c>
      <c r="H239" s="1877">
        <v>5959.7658300000003</v>
      </c>
      <c r="I239" s="1877">
        <v>3200</v>
      </c>
      <c r="J239" s="1876" t="s">
        <v>357</v>
      </c>
      <c r="K239" s="1878">
        <v>44442</v>
      </c>
      <c r="L239" s="1876" t="s">
        <v>358</v>
      </c>
      <c r="M239" s="1878">
        <v>48142</v>
      </c>
      <c r="N239" s="1876" t="s">
        <v>359</v>
      </c>
      <c r="O239" s="1880">
        <v>46316</v>
      </c>
      <c r="P239" s="1875" t="s">
        <v>360</v>
      </c>
      <c r="Q239" s="1875" t="s">
        <v>456</v>
      </c>
      <c r="R239" s="1875" t="s">
        <v>671</v>
      </c>
      <c r="S239" s="1876" t="s">
        <v>361</v>
      </c>
      <c r="T239" s="1879" t="s">
        <v>653</v>
      </c>
      <c r="U239" s="1876" t="s">
        <v>360</v>
      </c>
      <c r="V239" s="1876" t="s">
        <v>363</v>
      </c>
      <c r="W239" s="1876" t="s">
        <v>360</v>
      </c>
      <c r="X239" s="1876" t="s">
        <v>154</v>
      </c>
      <c r="Y239" s="1876" t="s">
        <v>364</v>
      </c>
      <c r="Z239" s="1876" t="s">
        <v>154</v>
      </c>
      <c r="AA239" s="1876" t="s">
        <v>154</v>
      </c>
      <c r="AB239" s="1876" t="s">
        <v>154</v>
      </c>
      <c r="AC239" s="1876" t="s">
        <v>154</v>
      </c>
      <c r="AD239" s="1876" t="s">
        <v>154</v>
      </c>
      <c r="AE239" s="1876" t="s">
        <v>154</v>
      </c>
      <c r="AF239" s="1876" t="s">
        <v>359</v>
      </c>
      <c r="AG239" s="1875" t="s">
        <v>365</v>
      </c>
      <c r="AH239" s="1876" t="s">
        <v>366</v>
      </c>
      <c r="AI239" s="1876" t="s">
        <v>240</v>
      </c>
      <c r="AJ239" s="1876" t="s">
        <v>367</v>
      </c>
      <c r="AK239" s="1875" t="s">
        <v>368</v>
      </c>
      <c r="AL239" s="1876" t="s">
        <v>360</v>
      </c>
      <c r="AM239" s="1875" t="s">
        <v>154</v>
      </c>
    </row>
    <row r="240" spans="1:39" ht="79.2">
      <c r="A240" s="1875" t="s">
        <v>351</v>
      </c>
      <c r="B240" s="1875" t="s">
        <v>714</v>
      </c>
      <c r="C240" s="1875" t="s">
        <v>651</v>
      </c>
      <c r="D240" s="1876" t="s">
        <v>154</v>
      </c>
      <c r="E240" s="1876" t="s">
        <v>354</v>
      </c>
      <c r="F240" s="1876" t="s">
        <v>355</v>
      </c>
      <c r="G240" s="1876" t="s">
        <v>356</v>
      </c>
      <c r="H240" s="1877">
        <v>31288.77061</v>
      </c>
      <c r="I240" s="1877">
        <v>16800</v>
      </c>
      <c r="J240" s="1876" t="s">
        <v>357</v>
      </c>
      <c r="K240" s="1878">
        <v>44442</v>
      </c>
      <c r="L240" s="1876" t="s">
        <v>358</v>
      </c>
      <c r="M240" s="1878">
        <v>48142</v>
      </c>
      <c r="N240" s="1876" t="s">
        <v>359</v>
      </c>
      <c r="O240" s="1880">
        <v>46316</v>
      </c>
      <c r="P240" s="1875" t="s">
        <v>360</v>
      </c>
      <c r="Q240" s="1875" t="s">
        <v>715</v>
      </c>
      <c r="R240" s="1875" t="s">
        <v>671</v>
      </c>
      <c r="S240" s="1876" t="s">
        <v>361</v>
      </c>
      <c r="T240" s="1879" t="s">
        <v>653</v>
      </c>
      <c r="U240" s="1876" t="s">
        <v>360</v>
      </c>
      <c r="V240" s="1876" t="s">
        <v>363</v>
      </c>
      <c r="W240" s="1876" t="s">
        <v>360</v>
      </c>
      <c r="X240" s="1876" t="s">
        <v>154</v>
      </c>
      <c r="Y240" s="1876" t="s">
        <v>364</v>
      </c>
      <c r="Z240" s="1876" t="s">
        <v>154</v>
      </c>
      <c r="AA240" s="1876" t="s">
        <v>154</v>
      </c>
      <c r="AB240" s="1876" t="s">
        <v>154</v>
      </c>
      <c r="AC240" s="1876" t="s">
        <v>154</v>
      </c>
      <c r="AD240" s="1876" t="s">
        <v>154</v>
      </c>
      <c r="AE240" s="1876" t="s">
        <v>154</v>
      </c>
      <c r="AF240" s="1876" t="s">
        <v>359</v>
      </c>
      <c r="AG240" s="1875" t="s">
        <v>365</v>
      </c>
      <c r="AH240" s="1876" t="s">
        <v>366</v>
      </c>
      <c r="AI240" s="1876" t="s">
        <v>240</v>
      </c>
      <c r="AJ240" s="1876" t="s">
        <v>367</v>
      </c>
      <c r="AK240" s="1875" t="s">
        <v>368</v>
      </c>
      <c r="AL240" s="1876" t="s">
        <v>360</v>
      </c>
      <c r="AM240" s="1875" t="s">
        <v>154</v>
      </c>
    </row>
    <row r="241" spans="1:39" ht="79.2">
      <c r="A241" s="1875" t="s">
        <v>351</v>
      </c>
      <c r="B241" s="1875" t="s">
        <v>716</v>
      </c>
      <c r="C241" s="1875" t="s">
        <v>651</v>
      </c>
      <c r="D241" s="1876" t="s">
        <v>154</v>
      </c>
      <c r="E241" s="1876" t="s">
        <v>354</v>
      </c>
      <c r="F241" s="1876" t="s">
        <v>355</v>
      </c>
      <c r="G241" s="1876" t="s">
        <v>356</v>
      </c>
      <c r="H241" s="1877">
        <v>5959.7658300000003</v>
      </c>
      <c r="I241" s="1877">
        <v>3200</v>
      </c>
      <c r="J241" s="1876" t="s">
        <v>357</v>
      </c>
      <c r="K241" s="1878">
        <v>44442</v>
      </c>
      <c r="L241" s="1876" t="s">
        <v>358</v>
      </c>
      <c r="M241" s="1878">
        <v>48142</v>
      </c>
      <c r="N241" s="1876" t="s">
        <v>359</v>
      </c>
      <c r="O241" s="1880">
        <v>46286</v>
      </c>
      <c r="P241" s="1875" t="s">
        <v>360</v>
      </c>
      <c r="Q241" s="1875" t="s">
        <v>456</v>
      </c>
      <c r="R241" s="1875" t="s">
        <v>671</v>
      </c>
      <c r="S241" s="1876" t="s">
        <v>361</v>
      </c>
      <c r="T241" s="1879" t="s">
        <v>653</v>
      </c>
      <c r="U241" s="1876" t="s">
        <v>360</v>
      </c>
      <c r="V241" s="1876" t="s">
        <v>363</v>
      </c>
      <c r="W241" s="1876" t="s">
        <v>360</v>
      </c>
      <c r="X241" s="1876" t="s">
        <v>154</v>
      </c>
      <c r="Y241" s="1876" t="s">
        <v>364</v>
      </c>
      <c r="Z241" s="1876" t="s">
        <v>154</v>
      </c>
      <c r="AA241" s="1876" t="s">
        <v>154</v>
      </c>
      <c r="AB241" s="1876" t="s">
        <v>154</v>
      </c>
      <c r="AC241" s="1876" t="s">
        <v>154</v>
      </c>
      <c r="AD241" s="1876" t="s">
        <v>154</v>
      </c>
      <c r="AE241" s="1876" t="s">
        <v>154</v>
      </c>
      <c r="AF241" s="1876" t="s">
        <v>359</v>
      </c>
      <c r="AG241" s="1875" t="s">
        <v>365</v>
      </c>
      <c r="AH241" s="1876" t="s">
        <v>366</v>
      </c>
      <c r="AI241" s="1876" t="s">
        <v>240</v>
      </c>
      <c r="AJ241" s="1876" t="s">
        <v>367</v>
      </c>
      <c r="AK241" s="1875" t="s">
        <v>368</v>
      </c>
      <c r="AL241" s="1876" t="s">
        <v>360</v>
      </c>
      <c r="AM241" s="1875" t="s">
        <v>154</v>
      </c>
    </row>
    <row r="242" spans="1:39" ht="79.2">
      <c r="A242" s="1875" t="s">
        <v>351</v>
      </c>
      <c r="B242" s="1875" t="s">
        <v>717</v>
      </c>
      <c r="C242" s="1875" t="s">
        <v>651</v>
      </c>
      <c r="D242" s="1876" t="s">
        <v>154</v>
      </c>
      <c r="E242" s="1876" t="s">
        <v>354</v>
      </c>
      <c r="F242" s="1876" t="s">
        <v>355</v>
      </c>
      <c r="G242" s="1876" t="s">
        <v>356</v>
      </c>
      <c r="H242" s="1877">
        <v>2234.91219</v>
      </c>
      <c r="I242" s="1877">
        <v>1200</v>
      </c>
      <c r="J242" s="1876" t="s">
        <v>357</v>
      </c>
      <c r="K242" s="1878">
        <v>44442</v>
      </c>
      <c r="L242" s="1876" t="s">
        <v>358</v>
      </c>
      <c r="M242" s="1878">
        <v>48142</v>
      </c>
      <c r="N242" s="1876" t="s">
        <v>359</v>
      </c>
      <c r="O242" s="1880">
        <v>46286</v>
      </c>
      <c r="P242" s="1875" t="s">
        <v>360</v>
      </c>
      <c r="Q242" s="1875" t="s">
        <v>462</v>
      </c>
      <c r="R242" s="1875" t="s">
        <v>671</v>
      </c>
      <c r="S242" s="1876" t="s">
        <v>361</v>
      </c>
      <c r="T242" s="1879" t="s">
        <v>653</v>
      </c>
      <c r="U242" s="1876" t="s">
        <v>360</v>
      </c>
      <c r="V242" s="1876" t="s">
        <v>363</v>
      </c>
      <c r="W242" s="1876" t="s">
        <v>360</v>
      </c>
      <c r="X242" s="1876" t="s">
        <v>154</v>
      </c>
      <c r="Y242" s="1876" t="s">
        <v>364</v>
      </c>
      <c r="Z242" s="1876" t="s">
        <v>154</v>
      </c>
      <c r="AA242" s="1876" t="s">
        <v>154</v>
      </c>
      <c r="AB242" s="1876" t="s">
        <v>154</v>
      </c>
      <c r="AC242" s="1876" t="s">
        <v>154</v>
      </c>
      <c r="AD242" s="1876" t="s">
        <v>154</v>
      </c>
      <c r="AE242" s="1876" t="s">
        <v>154</v>
      </c>
      <c r="AF242" s="1876" t="s">
        <v>359</v>
      </c>
      <c r="AG242" s="1875" t="s">
        <v>365</v>
      </c>
      <c r="AH242" s="1876" t="s">
        <v>366</v>
      </c>
      <c r="AI242" s="1876" t="s">
        <v>240</v>
      </c>
      <c r="AJ242" s="1876" t="s">
        <v>367</v>
      </c>
      <c r="AK242" s="1875" t="s">
        <v>368</v>
      </c>
      <c r="AL242" s="1876" t="s">
        <v>360</v>
      </c>
      <c r="AM242" s="1875" t="s">
        <v>154</v>
      </c>
    </row>
    <row r="243" spans="1:39" ht="79.2">
      <c r="A243" s="1875" t="s">
        <v>351</v>
      </c>
      <c r="B243" s="1875" t="s">
        <v>718</v>
      </c>
      <c r="C243" s="1875" t="s">
        <v>651</v>
      </c>
      <c r="D243" s="1876" t="s">
        <v>154</v>
      </c>
      <c r="E243" s="1876" t="s">
        <v>354</v>
      </c>
      <c r="F243" s="1876" t="s">
        <v>355</v>
      </c>
      <c r="G243" s="1876" t="s">
        <v>356</v>
      </c>
      <c r="H243" s="1877">
        <v>23094.09259</v>
      </c>
      <c r="I243" s="1877">
        <v>12400</v>
      </c>
      <c r="J243" s="1876" t="s">
        <v>357</v>
      </c>
      <c r="K243" s="1878">
        <v>44442</v>
      </c>
      <c r="L243" s="1876" t="s">
        <v>358</v>
      </c>
      <c r="M243" s="1878">
        <v>48142</v>
      </c>
      <c r="N243" s="1876" t="s">
        <v>359</v>
      </c>
      <c r="O243" s="1880">
        <v>46286</v>
      </c>
      <c r="P243" s="1875" t="s">
        <v>360</v>
      </c>
      <c r="Q243" s="1875" t="s">
        <v>719</v>
      </c>
      <c r="R243" s="1875" t="s">
        <v>671</v>
      </c>
      <c r="S243" s="1876" t="s">
        <v>361</v>
      </c>
      <c r="T243" s="1879" t="s">
        <v>653</v>
      </c>
      <c r="U243" s="1876" t="s">
        <v>360</v>
      </c>
      <c r="V243" s="1876" t="s">
        <v>363</v>
      </c>
      <c r="W243" s="1876" t="s">
        <v>360</v>
      </c>
      <c r="X243" s="1876" t="s">
        <v>154</v>
      </c>
      <c r="Y243" s="1876" t="s">
        <v>364</v>
      </c>
      <c r="Z243" s="1876" t="s">
        <v>154</v>
      </c>
      <c r="AA243" s="1876" t="s">
        <v>154</v>
      </c>
      <c r="AB243" s="1876" t="s">
        <v>154</v>
      </c>
      <c r="AC243" s="1876" t="s">
        <v>154</v>
      </c>
      <c r="AD243" s="1876" t="s">
        <v>154</v>
      </c>
      <c r="AE243" s="1876" t="s">
        <v>154</v>
      </c>
      <c r="AF243" s="1876" t="s">
        <v>359</v>
      </c>
      <c r="AG243" s="1875" t="s">
        <v>365</v>
      </c>
      <c r="AH243" s="1876" t="s">
        <v>366</v>
      </c>
      <c r="AI243" s="1876" t="s">
        <v>240</v>
      </c>
      <c r="AJ243" s="1876" t="s">
        <v>367</v>
      </c>
      <c r="AK243" s="1875" t="s">
        <v>368</v>
      </c>
      <c r="AL243" s="1876" t="s">
        <v>360</v>
      </c>
      <c r="AM243" s="1875" t="s">
        <v>154</v>
      </c>
    </row>
    <row r="244" spans="1:39" ht="79.2">
      <c r="A244" s="1875" t="s">
        <v>351</v>
      </c>
      <c r="B244" s="1875" t="s">
        <v>720</v>
      </c>
      <c r="C244" s="1875" t="s">
        <v>651</v>
      </c>
      <c r="D244" s="1876" t="s">
        <v>154</v>
      </c>
      <c r="E244" s="1876" t="s">
        <v>354</v>
      </c>
      <c r="F244" s="1876" t="s">
        <v>355</v>
      </c>
      <c r="G244" s="1876" t="s">
        <v>356</v>
      </c>
      <c r="H244" s="1877">
        <v>10429.590199999999</v>
      </c>
      <c r="I244" s="1877">
        <v>5600</v>
      </c>
      <c r="J244" s="1876" t="s">
        <v>357</v>
      </c>
      <c r="K244" s="1878">
        <v>44442</v>
      </c>
      <c r="L244" s="1876" t="s">
        <v>358</v>
      </c>
      <c r="M244" s="1878">
        <v>48142</v>
      </c>
      <c r="N244" s="1876" t="s">
        <v>359</v>
      </c>
      <c r="O244" s="1880">
        <v>46286</v>
      </c>
      <c r="P244" s="1875" t="s">
        <v>360</v>
      </c>
      <c r="Q244" s="1875" t="s">
        <v>514</v>
      </c>
      <c r="R244" s="1875" t="s">
        <v>671</v>
      </c>
      <c r="S244" s="1876" t="s">
        <v>361</v>
      </c>
      <c r="T244" s="1879" t="s">
        <v>653</v>
      </c>
      <c r="U244" s="1876" t="s">
        <v>360</v>
      </c>
      <c r="V244" s="1876" t="s">
        <v>363</v>
      </c>
      <c r="W244" s="1876" t="s">
        <v>360</v>
      </c>
      <c r="X244" s="1876" t="s">
        <v>154</v>
      </c>
      <c r="Y244" s="1876" t="s">
        <v>364</v>
      </c>
      <c r="Z244" s="1876" t="s">
        <v>154</v>
      </c>
      <c r="AA244" s="1876" t="s">
        <v>154</v>
      </c>
      <c r="AB244" s="1876" t="s">
        <v>154</v>
      </c>
      <c r="AC244" s="1876" t="s">
        <v>154</v>
      </c>
      <c r="AD244" s="1876" t="s">
        <v>154</v>
      </c>
      <c r="AE244" s="1876" t="s">
        <v>154</v>
      </c>
      <c r="AF244" s="1876" t="s">
        <v>359</v>
      </c>
      <c r="AG244" s="1875" t="s">
        <v>365</v>
      </c>
      <c r="AH244" s="1876" t="s">
        <v>366</v>
      </c>
      <c r="AI244" s="1876" t="s">
        <v>240</v>
      </c>
      <c r="AJ244" s="1876" t="s">
        <v>367</v>
      </c>
      <c r="AK244" s="1875" t="s">
        <v>368</v>
      </c>
      <c r="AL244" s="1876" t="s">
        <v>360</v>
      </c>
      <c r="AM244" s="1875" t="s">
        <v>154</v>
      </c>
    </row>
    <row r="245" spans="1:39" ht="79.2">
      <c r="A245" s="1875" t="s">
        <v>351</v>
      </c>
      <c r="B245" s="1875" t="s">
        <v>721</v>
      </c>
      <c r="C245" s="1875" t="s">
        <v>651</v>
      </c>
      <c r="D245" s="1876" t="s">
        <v>154</v>
      </c>
      <c r="E245" s="1876" t="s">
        <v>354</v>
      </c>
      <c r="F245" s="1876" t="s">
        <v>355</v>
      </c>
      <c r="G245" s="1876" t="s">
        <v>356</v>
      </c>
      <c r="H245" s="1877">
        <v>744.97073</v>
      </c>
      <c r="I245" s="1877">
        <v>400</v>
      </c>
      <c r="J245" s="1876" t="s">
        <v>357</v>
      </c>
      <c r="K245" s="1878">
        <v>44442</v>
      </c>
      <c r="L245" s="1876" t="s">
        <v>358</v>
      </c>
      <c r="M245" s="1878">
        <v>48142</v>
      </c>
      <c r="N245" s="1876" t="s">
        <v>359</v>
      </c>
      <c r="O245" s="1880">
        <v>46286</v>
      </c>
      <c r="P245" s="1875" t="s">
        <v>360</v>
      </c>
      <c r="Q245" s="1875" t="s">
        <v>460</v>
      </c>
      <c r="R245" s="1875" t="s">
        <v>671</v>
      </c>
      <c r="S245" s="1876" t="s">
        <v>361</v>
      </c>
      <c r="T245" s="1879" t="s">
        <v>653</v>
      </c>
      <c r="U245" s="1876" t="s">
        <v>360</v>
      </c>
      <c r="V245" s="1876" t="s">
        <v>363</v>
      </c>
      <c r="W245" s="1876" t="s">
        <v>360</v>
      </c>
      <c r="X245" s="1876" t="s">
        <v>154</v>
      </c>
      <c r="Y245" s="1876" t="s">
        <v>364</v>
      </c>
      <c r="Z245" s="1876" t="s">
        <v>154</v>
      </c>
      <c r="AA245" s="1876" t="s">
        <v>154</v>
      </c>
      <c r="AB245" s="1876" t="s">
        <v>154</v>
      </c>
      <c r="AC245" s="1876" t="s">
        <v>154</v>
      </c>
      <c r="AD245" s="1876" t="s">
        <v>154</v>
      </c>
      <c r="AE245" s="1876" t="s">
        <v>154</v>
      </c>
      <c r="AF245" s="1876" t="s">
        <v>359</v>
      </c>
      <c r="AG245" s="1875" t="s">
        <v>365</v>
      </c>
      <c r="AH245" s="1876" t="s">
        <v>366</v>
      </c>
      <c r="AI245" s="1876" t="s">
        <v>240</v>
      </c>
      <c r="AJ245" s="1876" t="s">
        <v>367</v>
      </c>
      <c r="AK245" s="1875" t="s">
        <v>368</v>
      </c>
      <c r="AL245" s="1876" t="s">
        <v>360</v>
      </c>
      <c r="AM245" s="1875" t="s">
        <v>154</v>
      </c>
    </row>
    <row r="246" spans="1:39" ht="79.2">
      <c r="A246" s="1875" t="s">
        <v>351</v>
      </c>
      <c r="B246" s="1875" t="s">
        <v>722</v>
      </c>
      <c r="C246" s="1875" t="s">
        <v>651</v>
      </c>
      <c r="D246" s="1876" t="s">
        <v>154</v>
      </c>
      <c r="E246" s="1876" t="s">
        <v>354</v>
      </c>
      <c r="F246" s="1876" t="s">
        <v>355</v>
      </c>
      <c r="G246" s="1876" t="s">
        <v>356</v>
      </c>
      <c r="H246" s="1877">
        <v>152663.60849000001</v>
      </c>
      <c r="I246" s="1877">
        <v>82000</v>
      </c>
      <c r="J246" s="1876" t="s">
        <v>357</v>
      </c>
      <c r="K246" s="1878">
        <v>44445</v>
      </c>
      <c r="L246" s="1876" t="s">
        <v>358</v>
      </c>
      <c r="M246" s="1878">
        <v>48113</v>
      </c>
      <c r="N246" s="1876" t="s">
        <v>359</v>
      </c>
      <c r="O246" s="1880">
        <v>46286</v>
      </c>
      <c r="P246" s="1875" t="s">
        <v>360</v>
      </c>
      <c r="Q246" s="1875" t="s">
        <v>723</v>
      </c>
      <c r="R246" s="1875" t="s">
        <v>652</v>
      </c>
      <c r="S246" s="1876" t="s">
        <v>361</v>
      </c>
      <c r="T246" s="1879" t="s">
        <v>653</v>
      </c>
      <c r="U246" s="1876" t="s">
        <v>360</v>
      </c>
      <c r="V246" s="1876" t="s">
        <v>363</v>
      </c>
      <c r="W246" s="1876" t="s">
        <v>360</v>
      </c>
      <c r="X246" s="1876" t="s">
        <v>154</v>
      </c>
      <c r="Y246" s="1876" t="s">
        <v>364</v>
      </c>
      <c r="Z246" s="1876" t="s">
        <v>154</v>
      </c>
      <c r="AA246" s="1876" t="s">
        <v>154</v>
      </c>
      <c r="AB246" s="1876" t="s">
        <v>154</v>
      </c>
      <c r="AC246" s="1876" t="s">
        <v>154</v>
      </c>
      <c r="AD246" s="1876" t="s">
        <v>154</v>
      </c>
      <c r="AE246" s="1876" t="s">
        <v>154</v>
      </c>
      <c r="AF246" s="1876" t="s">
        <v>359</v>
      </c>
      <c r="AG246" s="1875" t="s">
        <v>365</v>
      </c>
      <c r="AH246" s="1876" t="s">
        <v>366</v>
      </c>
      <c r="AI246" s="1876" t="s">
        <v>240</v>
      </c>
      <c r="AJ246" s="1876" t="s">
        <v>367</v>
      </c>
      <c r="AK246" s="1875" t="s">
        <v>368</v>
      </c>
      <c r="AL246" s="1876" t="s">
        <v>360</v>
      </c>
      <c r="AM246" s="1875" t="s">
        <v>154</v>
      </c>
    </row>
    <row r="247" spans="1:39" ht="79.2">
      <c r="A247" s="1875" t="s">
        <v>351</v>
      </c>
      <c r="B247" s="1875" t="s">
        <v>724</v>
      </c>
      <c r="C247" s="1875" t="s">
        <v>651</v>
      </c>
      <c r="D247" s="1876" t="s">
        <v>154</v>
      </c>
      <c r="E247" s="1876" t="s">
        <v>354</v>
      </c>
      <c r="F247" s="1876" t="s">
        <v>355</v>
      </c>
      <c r="G247" s="1876" t="s">
        <v>356</v>
      </c>
      <c r="H247" s="1877">
        <v>7447.0052900000001</v>
      </c>
      <c r="I247" s="1877">
        <v>4000</v>
      </c>
      <c r="J247" s="1876" t="s">
        <v>357</v>
      </c>
      <c r="K247" s="1878">
        <v>44445</v>
      </c>
      <c r="L247" s="1876" t="s">
        <v>358</v>
      </c>
      <c r="M247" s="1878">
        <v>48113</v>
      </c>
      <c r="N247" s="1876" t="s">
        <v>359</v>
      </c>
      <c r="O247" s="1880">
        <v>46286</v>
      </c>
      <c r="P247" s="1875" t="s">
        <v>360</v>
      </c>
      <c r="Q247" s="1875" t="s">
        <v>451</v>
      </c>
      <c r="R247" s="1875" t="s">
        <v>652</v>
      </c>
      <c r="S247" s="1876" t="s">
        <v>361</v>
      </c>
      <c r="T247" s="1879" t="s">
        <v>653</v>
      </c>
      <c r="U247" s="1876" t="s">
        <v>360</v>
      </c>
      <c r="V247" s="1876" t="s">
        <v>363</v>
      </c>
      <c r="W247" s="1876" t="s">
        <v>360</v>
      </c>
      <c r="X247" s="1876" t="s">
        <v>154</v>
      </c>
      <c r="Y247" s="1876" t="s">
        <v>364</v>
      </c>
      <c r="Z247" s="1876" t="s">
        <v>154</v>
      </c>
      <c r="AA247" s="1876" t="s">
        <v>154</v>
      </c>
      <c r="AB247" s="1876" t="s">
        <v>154</v>
      </c>
      <c r="AC247" s="1876" t="s">
        <v>154</v>
      </c>
      <c r="AD247" s="1876" t="s">
        <v>154</v>
      </c>
      <c r="AE247" s="1876" t="s">
        <v>154</v>
      </c>
      <c r="AF247" s="1876" t="s">
        <v>359</v>
      </c>
      <c r="AG247" s="1875" t="s">
        <v>365</v>
      </c>
      <c r="AH247" s="1876" t="s">
        <v>366</v>
      </c>
      <c r="AI247" s="1876" t="s">
        <v>240</v>
      </c>
      <c r="AJ247" s="1876" t="s">
        <v>367</v>
      </c>
      <c r="AK247" s="1875" t="s">
        <v>368</v>
      </c>
      <c r="AL247" s="1876" t="s">
        <v>360</v>
      </c>
      <c r="AM247" s="1875" t="s">
        <v>154</v>
      </c>
    </row>
    <row r="248" spans="1:39" ht="79.2">
      <c r="A248" s="1875" t="s">
        <v>351</v>
      </c>
      <c r="B248" s="1875" t="s">
        <v>725</v>
      </c>
      <c r="C248" s="1875" t="s">
        <v>651</v>
      </c>
      <c r="D248" s="1876" t="s">
        <v>154</v>
      </c>
      <c r="E248" s="1876" t="s">
        <v>354</v>
      </c>
      <c r="F248" s="1876" t="s">
        <v>355</v>
      </c>
      <c r="G248" s="1876" t="s">
        <v>356</v>
      </c>
      <c r="H248" s="1877">
        <v>2978.8021200000003</v>
      </c>
      <c r="I248" s="1877">
        <v>1600</v>
      </c>
      <c r="J248" s="1876" t="s">
        <v>357</v>
      </c>
      <c r="K248" s="1878">
        <v>44445</v>
      </c>
      <c r="L248" s="1876" t="s">
        <v>358</v>
      </c>
      <c r="M248" s="1878">
        <v>48113</v>
      </c>
      <c r="N248" s="1876" t="s">
        <v>359</v>
      </c>
      <c r="O248" s="1880">
        <v>46286</v>
      </c>
      <c r="P248" s="1875" t="s">
        <v>360</v>
      </c>
      <c r="Q248" s="1875" t="s">
        <v>520</v>
      </c>
      <c r="R248" s="1875" t="s">
        <v>652</v>
      </c>
      <c r="S248" s="1876" t="s">
        <v>361</v>
      </c>
      <c r="T248" s="1879" t="s">
        <v>653</v>
      </c>
      <c r="U248" s="1876" t="s">
        <v>360</v>
      </c>
      <c r="V248" s="1876" t="s">
        <v>363</v>
      </c>
      <c r="W248" s="1876" t="s">
        <v>360</v>
      </c>
      <c r="X248" s="1876" t="s">
        <v>154</v>
      </c>
      <c r="Y248" s="1876" t="s">
        <v>364</v>
      </c>
      <c r="Z248" s="1876" t="s">
        <v>154</v>
      </c>
      <c r="AA248" s="1876" t="s">
        <v>154</v>
      </c>
      <c r="AB248" s="1876" t="s">
        <v>154</v>
      </c>
      <c r="AC248" s="1876" t="s">
        <v>154</v>
      </c>
      <c r="AD248" s="1876" t="s">
        <v>154</v>
      </c>
      <c r="AE248" s="1876" t="s">
        <v>154</v>
      </c>
      <c r="AF248" s="1876" t="s">
        <v>359</v>
      </c>
      <c r="AG248" s="1875" t="s">
        <v>365</v>
      </c>
      <c r="AH248" s="1876" t="s">
        <v>366</v>
      </c>
      <c r="AI248" s="1876" t="s">
        <v>240</v>
      </c>
      <c r="AJ248" s="1876" t="s">
        <v>367</v>
      </c>
      <c r="AK248" s="1875" t="s">
        <v>368</v>
      </c>
      <c r="AL248" s="1876" t="s">
        <v>360</v>
      </c>
      <c r="AM248" s="1875" t="s">
        <v>154</v>
      </c>
    </row>
    <row r="249" spans="1:39" ht="79.2">
      <c r="A249" s="1875" t="s">
        <v>351</v>
      </c>
      <c r="B249" s="1875" t="s">
        <v>726</v>
      </c>
      <c r="C249" s="1875" t="s">
        <v>651</v>
      </c>
      <c r="D249" s="1876" t="s">
        <v>154</v>
      </c>
      <c r="E249" s="1876" t="s">
        <v>354</v>
      </c>
      <c r="F249" s="1876" t="s">
        <v>355</v>
      </c>
      <c r="G249" s="1876" t="s">
        <v>356</v>
      </c>
      <c r="H249" s="1877">
        <v>3723.5026499999999</v>
      </c>
      <c r="I249" s="1877">
        <v>2000</v>
      </c>
      <c r="J249" s="1876" t="s">
        <v>357</v>
      </c>
      <c r="K249" s="1878">
        <v>44445</v>
      </c>
      <c r="L249" s="1876" t="s">
        <v>358</v>
      </c>
      <c r="M249" s="1878">
        <v>48113</v>
      </c>
      <c r="N249" s="1876" t="s">
        <v>359</v>
      </c>
      <c r="O249" s="1880">
        <v>46286</v>
      </c>
      <c r="P249" s="1875" t="s">
        <v>360</v>
      </c>
      <c r="Q249" s="1875" t="s">
        <v>397</v>
      </c>
      <c r="R249" s="1875" t="s">
        <v>652</v>
      </c>
      <c r="S249" s="1876" t="s">
        <v>361</v>
      </c>
      <c r="T249" s="1879" t="s">
        <v>653</v>
      </c>
      <c r="U249" s="1876" t="s">
        <v>360</v>
      </c>
      <c r="V249" s="1876" t="s">
        <v>363</v>
      </c>
      <c r="W249" s="1876" t="s">
        <v>360</v>
      </c>
      <c r="X249" s="1876" t="s">
        <v>154</v>
      </c>
      <c r="Y249" s="1876" t="s">
        <v>364</v>
      </c>
      <c r="Z249" s="1876" t="s">
        <v>154</v>
      </c>
      <c r="AA249" s="1876" t="s">
        <v>154</v>
      </c>
      <c r="AB249" s="1876" t="s">
        <v>154</v>
      </c>
      <c r="AC249" s="1876" t="s">
        <v>154</v>
      </c>
      <c r="AD249" s="1876" t="s">
        <v>154</v>
      </c>
      <c r="AE249" s="1876" t="s">
        <v>154</v>
      </c>
      <c r="AF249" s="1876" t="s">
        <v>359</v>
      </c>
      <c r="AG249" s="1875" t="s">
        <v>365</v>
      </c>
      <c r="AH249" s="1876" t="s">
        <v>366</v>
      </c>
      <c r="AI249" s="1876" t="s">
        <v>240</v>
      </c>
      <c r="AJ249" s="1876" t="s">
        <v>367</v>
      </c>
      <c r="AK249" s="1875" t="s">
        <v>368</v>
      </c>
      <c r="AL249" s="1876" t="s">
        <v>360</v>
      </c>
      <c r="AM249" s="1875" t="s">
        <v>154</v>
      </c>
    </row>
    <row r="250" spans="1:39" ht="79.2">
      <c r="A250" s="1875" t="s">
        <v>351</v>
      </c>
      <c r="B250" s="1875" t="s">
        <v>727</v>
      </c>
      <c r="C250" s="1875" t="s">
        <v>651</v>
      </c>
      <c r="D250" s="1876" t="s">
        <v>154</v>
      </c>
      <c r="E250" s="1876" t="s">
        <v>354</v>
      </c>
      <c r="F250" s="1876" t="s">
        <v>355</v>
      </c>
      <c r="G250" s="1876" t="s">
        <v>356</v>
      </c>
      <c r="H250" s="1877">
        <v>15638.71111</v>
      </c>
      <c r="I250" s="1877">
        <v>8400</v>
      </c>
      <c r="J250" s="1876" t="s">
        <v>357</v>
      </c>
      <c r="K250" s="1878">
        <v>44445</v>
      </c>
      <c r="L250" s="1876" t="s">
        <v>358</v>
      </c>
      <c r="M250" s="1878">
        <v>48113</v>
      </c>
      <c r="N250" s="1876" t="s">
        <v>359</v>
      </c>
      <c r="O250" s="1880">
        <v>46286</v>
      </c>
      <c r="P250" s="1875" t="s">
        <v>360</v>
      </c>
      <c r="Q250" s="1875" t="s">
        <v>728</v>
      </c>
      <c r="R250" s="1875" t="s">
        <v>652</v>
      </c>
      <c r="S250" s="1876" t="s">
        <v>361</v>
      </c>
      <c r="T250" s="1879" t="s">
        <v>653</v>
      </c>
      <c r="U250" s="1876" t="s">
        <v>360</v>
      </c>
      <c r="V250" s="1876" t="s">
        <v>363</v>
      </c>
      <c r="W250" s="1876" t="s">
        <v>360</v>
      </c>
      <c r="X250" s="1876" t="s">
        <v>154</v>
      </c>
      <c r="Y250" s="1876" t="s">
        <v>364</v>
      </c>
      <c r="Z250" s="1876" t="s">
        <v>154</v>
      </c>
      <c r="AA250" s="1876" t="s">
        <v>154</v>
      </c>
      <c r="AB250" s="1876" t="s">
        <v>154</v>
      </c>
      <c r="AC250" s="1876" t="s">
        <v>154</v>
      </c>
      <c r="AD250" s="1876" t="s">
        <v>154</v>
      </c>
      <c r="AE250" s="1876" t="s">
        <v>154</v>
      </c>
      <c r="AF250" s="1876" t="s">
        <v>359</v>
      </c>
      <c r="AG250" s="1875" t="s">
        <v>365</v>
      </c>
      <c r="AH250" s="1876" t="s">
        <v>366</v>
      </c>
      <c r="AI250" s="1876" t="s">
        <v>240</v>
      </c>
      <c r="AJ250" s="1876" t="s">
        <v>367</v>
      </c>
      <c r="AK250" s="1875" t="s">
        <v>368</v>
      </c>
      <c r="AL250" s="1876" t="s">
        <v>360</v>
      </c>
      <c r="AM250" s="1875" t="s">
        <v>154</v>
      </c>
    </row>
    <row r="251" spans="1:39" ht="79.2">
      <c r="A251" s="1875" t="s">
        <v>351</v>
      </c>
      <c r="B251" s="1875" t="s">
        <v>729</v>
      </c>
      <c r="C251" s="1875" t="s">
        <v>651</v>
      </c>
      <c r="D251" s="1876" t="s">
        <v>154</v>
      </c>
      <c r="E251" s="1876" t="s">
        <v>354</v>
      </c>
      <c r="F251" s="1876" t="s">
        <v>355</v>
      </c>
      <c r="G251" s="1876" t="s">
        <v>356</v>
      </c>
      <c r="H251" s="1877">
        <v>20106.914290000001</v>
      </c>
      <c r="I251" s="1877">
        <v>10800</v>
      </c>
      <c r="J251" s="1876" t="s">
        <v>357</v>
      </c>
      <c r="K251" s="1878">
        <v>44445</v>
      </c>
      <c r="L251" s="1876" t="s">
        <v>358</v>
      </c>
      <c r="M251" s="1878">
        <v>48113</v>
      </c>
      <c r="N251" s="1876" t="s">
        <v>359</v>
      </c>
      <c r="O251" s="1880">
        <v>46286</v>
      </c>
      <c r="P251" s="1875" t="s">
        <v>360</v>
      </c>
      <c r="Q251" s="1875" t="s">
        <v>730</v>
      </c>
      <c r="R251" s="1875" t="s">
        <v>652</v>
      </c>
      <c r="S251" s="1876" t="s">
        <v>361</v>
      </c>
      <c r="T251" s="1879" t="s">
        <v>653</v>
      </c>
      <c r="U251" s="1876" t="s">
        <v>360</v>
      </c>
      <c r="V251" s="1876" t="s">
        <v>363</v>
      </c>
      <c r="W251" s="1876" t="s">
        <v>360</v>
      </c>
      <c r="X251" s="1876" t="s">
        <v>154</v>
      </c>
      <c r="Y251" s="1876" t="s">
        <v>364</v>
      </c>
      <c r="Z251" s="1876" t="s">
        <v>154</v>
      </c>
      <c r="AA251" s="1876" t="s">
        <v>154</v>
      </c>
      <c r="AB251" s="1876" t="s">
        <v>154</v>
      </c>
      <c r="AC251" s="1876" t="s">
        <v>154</v>
      </c>
      <c r="AD251" s="1876" t="s">
        <v>154</v>
      </c>
      <c r="AE251" s="1876" t="s">
        <v>154</v>
      </c>
      <c r="AF251" s="1876" t="s">
        <v>359</v>
      </c>
      <c r="AG251" s="1875" t="s">
        <v>365</v>
      </c>
      <c r="AH251" s="1876" t="s">
        <v>366</v>
      </c>
      <c r="AI251" s="1876" t="s">
        <v>240</v>
      </c>
      <c r="AJ251" s="1876" t="s">
        <v>367</v>
      </c>
      <c r="AK251" s="1875" t="s">
        <v>368</v>
      </c>
      <c r="AL251" s="1876" t="s">
        <v>360</v>
      </c>
      <c r="AM251" s="1875" t="s">
        <v>154</v>
      </c>
    </row>
    <row r="252" spans="1:39" ht="79.2">
      <c r="A252" s="1875" t="s">
        <v>351</v>
      </c>
      <c r="B252" s="1875" t="s">
        <v>731</v>
      </c>
      <c r="C252" s="1875" t="s">
        <v>651</v>
      </c>
      <c r="D252" s="1876" t="s">
        <v>154</v>
      </c>
      <c r="E252" s="1876" t="s">
        <v>354</v>
      </c>
      <c r="F252" s="1876" t="s">
        <v>355</v>
      </c>
      <c r="G252" s="1876" t="s">
        <v>356</v>
      </c>
      <c r="H252" s="1877">
        <v>2978.8021200000003</v>
      </c>
      <c r="I252" s="1877">
        <v>1600</v>
      </c>
      <c r="J252" s="1876" t="s">
        <v>357</v>
      </c>
      <c r="K252" s="1878">
        <v>44445</v>
      </c>
      <c r="L252" s="1876" t="s">
        <v>358</v>
      </c>
      <c r="M252" s="1878">
        <v>48113</v>
      </c>
      <c r="N252" s="1876" t="s">
        <v>359</v>
      </c>
      <c r="O252" s="1880">
        <v>46286</v>
      </c>
      <c r="P252" s="1875" t="s">
        <v>360</v>
      </c>
      <c r="Q252" s="1875" t="s">
        <v>520</v>
      </c>
      <c r="R252" s="1875" t="s">
        <v>652</v>
      </c>
      <c r="S252" s="1876" t="s">
        <v>361</v>
      </c>
      <c r="T252" s="1879" t="s">
        <v>653</v>
      </c>
      <c r="U252" s="1876" t="s">
        <v>360</v>
      </c>
      <c r="V252" s="1876" t="s">
        <v>363</v>
      </c>
      <c r="W252" s="1876" t="s">
        <v>360</v>
      </c>
      <c r="X252" s="1876" t="s">
        <v>154</v>
      </c>
      <c r="Y252" s="1876" t="s">
        <v>364</v>
      </c>
      <c r="Z252" s="1876" t="s">
        <v>154</v>
      </c>
      <c r="AA252" s="1876" t="s">
        <v>154</v>
      </c>
      <c r="AB252" s="1876" t="s">
        <v>154</v>
      </c>
      <c r="AC252" s="1876" t="s">
        <v>154</v>
      </c>
      <c r="AD252" s="1876" t="s">
        <v>154</v>
      </c>
      <c r="AE252" s="1876" t="s">
        <v>154</v>
      </c>
      <c r="AF252" s="1876" t="s">
        <v>359</v>
      </c>
      <c r="AG252" s="1875" t="s">
        <v>365</v>
      </c>
      <c r="AH252" s="1876" t="s">
        <v>366</v>
      </c>
      <c r="AI252" s="1876" t="s">
        <v>240</v>
      </c>
      <c r="AJ252" s="1876" t="s">
        <v>367</v>
      </c>
      <c r="AK252" s="1875" t="s">
        <v>368</v>
      </c>
      <c r="AL252" s="1876" t="s">
        <v>360</v>
      </c>
      <c r="AM252" s="1875" t="s">
        <v>154</v>
      </c>
    </row>
    <row r="253" spans="1:39" ht="79.2">
      <c r="A253" s="1875" t="s">
        <v>351</v>
      </c>
      <c r="B253" s="1875" t="s">
        <v>732</v>
      </c>
      <c r="C253" s="1875" t="s">
        <v>651</v>
      </c>
      <c r="D253" s="1876" t="s">
        <v>154</v>
      </c>
      <c r="E253" s="1876" t="s">
        <v>354</v>
      </c>
      <c r="F253" s="1876" t="s">
        <v>355</v>
      </c>
      <c r="G253" s="1876" t="s">
        <v>356</v>
      </c>
      <c r="H253" s="1877">
        <v>99045.170389999999</v>
      </c>
      <c r="I253" s="1877">
        <v>53200</v>
      </c>
      <c r="J253" s="1876" t="s">
        <v>357</v>
      </c>
      <c r="K253" s="1878">
        <v>44445</v>
      </c>
      <c r="L253" s="1876" t="s">
        <v>358</v>
      </c>
      <c r="M253" s="1878">
        <v>48113</v>
      </c>
      <c r="N253" s="1876" t="s">
        <v>359</v>
      </c>
      <c r="O253" s="1880">
        <v>46286</v>
      </c>
      <c r="P253" s="1875" t="s">
        <v>360</v>
      </c>
      <c r="Q253" s="1875" t="s">
        <v>733</v>
      </c>
      <c r="R253" s="1875" t="s">
        <v>652</v>
      </c>
      <c r="S253" s="1876" t="s">
        <v>361</v>
      </c>
      <c r="T253" s="1879" t="s">
        <v>653</v>
      </c>
      <c r="U253" s="1876" t="s">
        <v>360</v>
      </c>
      <c r="V253" s="1876" t="s">
        <v>363</v>
      </c>
      <c r="W253" s="1876" t="s">
        <v>360</v>
      </c>
      <c r="X253" s="1876" t="s">
        <v>154</v>
      </c>
      <c r="Y253" s="1876" t="s">
        <v>364</v>
      </c>
      <c r="Z253" s="1876" t="s">
        <v>154</v>
      </c>
      <c r="AA253" s="1876" t="s">
        <v>154</v>
      </c>
      <c r="AB253" s="1876" t="s">
        <v>154</v>
      </c>
      <c r="AC253" s="1876" t="s">
        <v>154</v>
      </c>
      <c r="AD253" s="1876" t="s">
        <v>154</v>
      </c>
      <c r="AE253" s="1876" t="s">
        <v>154</v>
      </c>
      <c r="AF253" s="1876" t="s">
        <v>359</v>
      </c>
      <c r="AG253" s="1875" t="s">
        <v>365</v>
      </c>
      <c r="AH253" s="1876" t="s">
        <v>366</v>
      </c>
      <c r="AI253" s="1876" t="s">
        <v>240</v>
      </c>
      <c r="AJ253" s="1876" t="s">
        <v>367</v>
      </c>
      <c r="AK253" s="1875" t="s">
        <v>368</v>
      </c>
      <c r="AL253" s="1876" t="s">
        <v>360</v>
      </c>
      <c r="AM253" s="1875" t="s">
        <v>154</v>
      </c>
    </row>
    <row r="254" spans="1:39" ht="79.2">
      <c r="A254" s="1875" t="s">
        <v>351</v>
      </c>
      <c r="B254" s="1875" t="s">
        <v>734</v>
      </c>
      <c r="C254" s="1875" t="s">
        <v>651</v>
      </c>
      <c r="D254" s="1876" t="s">
        <v>154</v>
      </c>
      <c r="E254" s="1876" t="s">
        <v>354</v>
      </c>
      <c r="F254" s="1876" t="s">
        <v>355</v>
      </c>
      <c r="G254" s="1876" t="s">
        <v>356</v>
      </c>
      <c r="H254" s="1877">
        <v>67767.748160000003</v>
      </c>
      <c r="I254" s="1877">
        <v>36400</v>
      </c>
      <c r="J254" s="1876" t="s">
        <v>357</v>
      </c>
      <c r="K254" s="1878">
        <v>44445</v>
      </c>
      <c r="L254" s="1876" t="s">
        <v>358</v>
      </c>
      <c r="M254" s="1878">
        <v>48113</v>
      </c>
      <c r="N254" s="1876" t="s">
        <v>359</v>
      </c>
      <c r="O254" s="1880">
        <v>46286</v>
      </c>
      <c r="P254" s="1875" t="s">
        <v>360</v>
      </c>
      <c r="Q254" s="1875" t="s">
        <v>735</v>
      </c>
      <c r="R254" s="1875" t="s">
        <v>652</v>
      </c>
      <c r="S254" s="1876" t="s">
        <v>361</v>
      </c>
      <c r="T254" s="1879" t="s">
        <v>653</v>
      </c>
      <c r="U254" s="1876" t="s">
        <v>360</v>
      </c>
      <c r="V254" s="1876" t="s">
        <v>363</v>
      </c>
      <c r="W254" s="1876" t="s">
        <v>360</v>
      </c>
      <c r="X254" s="1876" t="s">
        <v>154</v>
      </c>
      <c r="Y254" s="1876" t="s">
        <v>364</v>
      </c>
      <c r="Z254" s="1876" t="s">
        <v>154</v>
      </c>
      <c r="AA254" s="1876" t="s">
        <v>154</v>
      </c>
      <c r="AB254" s="1876" t="s">
        <v>154</v>
      </c>
      <c r="AC254" s="1876" t="s">
        <v>154</v>
      </c>
      <c r="AD254" s="1876" t="s">
        <v>154</v>
      </c>
      <c r="AE254" s="1876" t="s">
        <v>154</v>
      </c>
      <c r="AF254" s="1876" t="s">
        <v>359</v>
      </c>
      <c r="AG254" s="1875" t="s">
        <v>365</v>
      </c>
      <c r="AH254" s="1876" t="s">
        <v>366</v>
      </c>
      <c r="AI254" s="1876" t="s">
        <v>240</v>
      </c>
      <c r="AJ254" s="1876" t="s">
        <v>367</v>
      </c>
      <c r="AK254" s="1875" t="s">
        <v>368</v>
      </c>
      <c r="AL254" s="1876" t="s">
        <v>360</v>
      </c>
      <c r="AM254" s="1875" t="s">
        <v>154</v>
      </c>
    </row>
    <row r="255" spans="1:39" ht="79.2">
      <c r="A255" s="1875" t="s">
        <v>351</v>
      </c>
      <c r="B255" s="1875" t="s">
        <v>736</v>
      </c>
      <c r="C255" s="1875" t="s">
        <v>651</v>
      </c>
      <c r="D255" s="1876" t="s">
        <v>154</v>
      </c>
      <c r="E255" s="1876" t="s">
        <v>354</v>
      </c>
      <c r="F255" s="1876" t="s">
        <v>355</v>
      </c>
      <c r="G255" s="1876" t="s">
        <v>356</v>
      </c>
      <c r="H255" s="1877">
        <v>9681.4869499999986</v>
      </c>
      <c r="I255" s="1877">
        <v>5200</v>
      </c>
      <c r="J255" s="1876" t="s">
        <v>357</v>
      </c>
      <c r="K255" s="1878">
        <v>44445</v>
      </c>
      <c r="L255" s="1876" t="s">
        <v>358</v>
      </c>
      <c r="M255" s="1878">
        <v>48142</v>
      </c>
      <c r="N255" s="1876" t="s">
        <v>359</v>
      </c>
      <c r="O255" s="1880">
        <v>46316</v>
      </c>
      <c r="P255" s="1875" t="s">
        <v>360</v>
      </c>
      <c r="Q255" s="1875" t="s">
        <v>669</v>
      </c>
      <c r="R255" s="1875" t="s">
        <v>671</v>
      </c>
      <c r="S255" s="1876" t="s">
        <v>361</v>
      </c>
      <c r="T255" s="1879" t="s">
        <v>653</v>
      </c>
      <c r="U255" s="1876" t="s">
        <v>360</v>
      </c>
      <c r="V255" s="1876" t="s">
        <v>363</v>
      </c>
      <c r="W255" s="1876" t="s">
        <v>360</v>
      </c>
      <c r="X255" s="1876" t="s">
        <v>154</v>
      </c>
      <c r="Y255" s="1876" t="s">
        <v>364</v>
      </c>
      <c r="Z255" s="1876" t="s">
        <v>154</v>
      </c>
      <c r="AA255" s="1876" t="s">
        <v>154</v>
      </c>
      <c r="AB255" s="1876" t="s">
        <v>154</v>
      </c>
      <c r="AC255" s="1876" t="s">
        <v>154</v>
      </c>
      <c r="AD255" s="1876" t="s">
        <v>154</v>
      </c>
      <c r="AE255" s="1876" t="s">
        <v>154</v>
      </c>
      <c r="AF255" s="1876" t="s">
        <v>359</v>
      </c>
      <c r="AG255" s="1875" t="s">
        <v>365</v>
      </c>
      <c r="AH255" s="1876" t="s">
        <v>366</v>
      </c>
      <c r="AI255" s="1876" t="s">
        <v>240</v>
      </c>
      <c r="AJ255" s="1876" t="s">
        <v>367</v>
      </c>
      <c r="AK255" s="1875" t="s">
        <v>368</v>
      </c>
      <c r="AL255" s="1876" t="s">
        <v>360</v>
      </c>
      <c r="AM255" s="1875" t="s">
        <v>154</v>
      </c>
    </row>
    <row r="256" spans="1:39" ht="79.2">
      <c r="A256" s="1875" t="s">
        <v>351</v>
      </c>
      <c r="B256" s="1875" t="s">
        <v>737</v>
      </c>
      <c r="C256" s="1875" t="s">
        <v>651</v>
      </c>
      <c r="D256" s="1876" t="s">
        <v>154</v>
      </c>
      <c r="E256" s="1876" t="s">
        <v>354</v>
      </c>
      <c r="F256" s="1876" t="s">
        <v>355</v>
      </c>
      <c r="G256" s="1876" t="s">
        <v>356</v>
      </c>
      <c r="H256" s="1877">
        <v>744.72977000000003</v>
      </c>
      <c r="I256" s="1877">
        <v>400</v>
      </c>
      <c r="J256" s="1876" t="s">
        <v>357</v>
      </c>
      <c r="K256" s="1878">
        <v>44445</v>
      </c>
      <c r="L256" s="1876" t="s">
        <v>358</v>
      </c>
      <c r="M256" s="1878">
        <v>48142</v>
      </c>
      <c r="N256" s="1876" t="s">
        <v>359</v>
      </c>
      <c r="O256" s="1880">
        <v>46316</v>
      </c>
      <c r="P256" s="1875" t="s">
        <v>360</v>
      </c>
      <c r="Q256" s="1875" t="s">
        <v>460</v>
      </c>
      <c r="R256" s="1875" t="s">
        <v>671</v>
      </c>
      <c r="S256" s="1876" t="s">
        <v>361</v>
      </c>
      <c r="T256" s="1879" t="s">
        <v>653</v>
      </c>
      <c r="U256" s="1876" t="s">
        <v>360</v>
      </c>
      <c r="V256" s="1876" t="s">
        <v>363</v>
      </c>
      <c r="W256" s="1876" t="s">
        <v>360</v>
      </c>
      <c r="X256" s="1876" t="s">
        <v>154</v>
      </c>
      <c r="Y256" s="1876" t="s">
        <v>364</v>
      </c>
      <c r="Z256" s="1876" t="s">
        <v>154</v>
      </c>
      <c r="AA256" s="1876" t="s">
        <v>154</v>
      </c>
      <c r="AB256" s="1876" t="s">
        <v>154</v>
      </c>
      <c r="AC256" s="1876" t="s">
        <v>154</v>
      </c>
      <c r="AD256" s="1876" t="s">
        <v>154</v>
      </c>
      <c r="AE256" s="1876" t="s">
        <v>154</v>
      </c>
      <c r="AF256" s="1876" t="s">
        <v>359</v>
      </c>
      <c r="AG256" s="1875" t="s">
        <v>365</v>
      </c>
      <c r="AH256" s="1876" t="s">
        <v>366</v>
      </c>
      <c r="AI256" s="1876" t="s">
        <v>240</v>
      </c>
      <c r="AJ256" s="1876" t="s">
        <v>367</v>
      </c>
      <c r="AK256" s="1875" t="s">
        <v>368</v>
      </c>
      <c r="AL256" s="1876" t="s">
        <v>360</v>
      </c>
      <c r="AM256" s="1875" t="s">
        <v>154</v>
      </c>
    </row>
    <row r="257" spans="1:39" ht="79.2">
      <c r="A257" s="1875" t="s">
        <v>351</v>
      </c>
      <c r="B257" s="1875" t="s">
        <v>738</v>
      </c>
      <c r="C257" s="1875" t="s">
        <v>651</v>
      </c>
      <c r="D257" s="1876" t="s">
        <v>154</v>
      </c>
      <c r="E257" s="1876" t="s">
        <v>354</v>
      </c>
      <c r="F257" s="1876" t="s">
        <v>355</v>
      </c>
      <c r="G257" s="1876" t="s">
        <v>356</v>
      </c>
      <c r="H257" s="1877">
        <v>2978.9190600000002</v>
      </c>
      <c r="I257" s="1877">
        <v>1600</v>
      </c>
      <c r="J257" s="1876" t="s">
        <v>357</v>
      </c>
      <c r="K257" s="1878">
        <v>44445</v>
      </c>
      <c r="L257" s="1876" t="s">
        <v>358</v>
      </c>
      <c r="M257" s="1878">
        <v>48142</v>
      </c>
      <c r="N257" s="1876" t="s">
        <v>359</v>
      </c>
      <c r="O257" s="1880">
        <v>46316</v>
      </c>
      <c r="P257" s="1875" t="s">
        <v>360</v>
      </c>
      <c r="Q257" s="1875" t="s">
        <v>520</v>
      </c>
      <c r="R257" s="1875" t="s">
        <v>671</v>
      </c>
      <c r="S257" s="1876" t="s">
        <v>361</v>
      </c>
      <c r="T257" s="1879" t="s">
        <v>653</v>
      </c>
      <c r="U257" s="1876" t="s">
        <v>360</v>
      </c>
      <c r="V257" s="1876" t="s">
        <v>363</v>
      </c>
      <c r="W257" s="1876" t="s">
        <v>360</v>
      </c>
      <c r="X257" s="1876" t="s">
        <v>154</v>
      </c>
      <c r="Y257" s="1876" t="s">
        <v>364</v>
      </c>
      <c r="Z257" s="1876" t="s">
        <v>154</v>
      </c>
      <c r="AA257" s="1876" t="s">
        <v>154</v>
      </c>
      <c r="AB257" s="1876" t="s">
        <v>154</v>
      </c>
      <c r="AC257" s="1876" t="s">
        <v>154</v>
      </c>
      <c r="AD257" s="1876" t="s">
        <v>154</v>
      </c>
      <c r="AE257" s="1876" t="s">
        <v>154</v>
      </c>
      <c r="AF257" s="1876" t="s">
        <v>359</v>
      </c>
      <c r="AG257" s="1875" t="s">
        <v>365</v>
      </c>
      <c r="AH257" s="1876" t="s">
        <v>366</v>
      </c>
      <c r="AI257" s="1876" t="s">
        <v>240</v>
      </c>
      <c r="AJ257" s="1876" t="s">
        <v>367</v>
      </c>
      <c r="AK257" s="1875" t="s">
        <v>368</v>
      </c>
      <c r="AL257" s="1876" t="s">
        <v>360</v>
      </c>
      <c r="AM257" s="1875" t="s">
        <v>154</v>
      </c>
    </row>
    <row r="258" spans="1:39" ht="79.2">
      <c r="A258" s="1875" t="s">
        <v>351</v>
      </c>
      <c r="B258" s="1875" t="s">
        <v>739</v>
      </c>
      <c r="C258" s="1875" t="s">
        <v>651</v>
      </c>
      <c r="D258" s="1876" t="s">
        <v>154</v>
      </c>
      <c r="E258" s="1876" t="s">
        <v>354</v>
      </c>
      <c r="F258" s="1876" t="s">
        <v>355</v>
      </c>
      <c r="G258" s="1876" t="s">
        <v>356</v>
      </c>
      <c r="H258" s="1877">
        <v>5213.1083600000002</v>
      </c>
      <c r="I258" s="1877">
        <v>2800</v>
      </c>
      <c r="J258" s="1876" t="s">
        <v>357</v>
      </c>
      <c r="K258" s="1878">
        <v>44445</v>
      </c>
      <c r="L258" s="1876" t="s">
        <v>358</v>
      </c>
      <c r="M258" s="1878">
        <v>48142</v>
      </c>
      <c r="N258" s="1876" t="s">
        <v>359</v>
      </c>
      <c r="O258" s="1880">
        <v>46316</v>
      </c>
      <c r="P258" s="1875" t="s">
        <v>360</v>
      </c>
      <c r="Q258" s="1875" t="s">
        <v>527</v>
      </c>
      <c r="R258" s="1875" t="s">
        <v>671</v>
      </c>
      <c r="S258" s="1876" t="s">
        <v>361</v>
      </c>
      <c r="T258" s="1879" t="s">
        <v>653</v>
      </c>
      <c r="U258" s="1876" t="s">
        <v>360</v>
      </c>
      <c r="V258" s="1876" t="s">
        <v>363</v>
      </c>
      <c r="W258" s="1876" t="s">
        <v>360</v>
      </c>
      <c r="X258" s="1876" t="s">
        <v>154</v>
      </c>
      <c r="Y258" s="1876" t="s">
        <v>364</v>
      </c>
      <c r="Z258" s="1876" t="s">
        <v>154</v>
      </c>
      <c r="AA258" s="1876" t="s">
        <v>154</v>
      </c>
      <c r="AB258" s="1876" t="s">
        <v>154</v>
      </c>
      <c r="AC258" s="1876" t="s">
        <v>154</v>
      </c>
      <c r="AD258" s="1876" t="s">
        <v>154</v>
      </c>
      <c r="AE258" s="1876" t="s">
        <v>154</v>
      </c>
      <c r="AF258" s="1876" t="s">
        <v>359</v>
      </c>
      <c r="AG258" s="1875" t="s">
        <v>365</v>
      </c>
      <c r="AH258" s="1876" t="s">
        <v>366</v>
      </c>
      <c r="AI258" s="1876" t="s">
        <v>240</v>
      </c>
      <c r="AJ258" s="1876" t="s">
        <v>367</v>
      </c>
      <c r="AK258" s="1875" t="s">
        <v>368</v>
      </c>
      <c r="AL258" s="1876" t="s">
        <v>360</v>
      </c>
      <c r="AM258" s="1875" t="s">
        <v>154</v>
      </c>
    </row>
    <row r="259" spans="1:39" ht="79.2">
      <c r="A259" s="1875" t="s">
        <v>351</v>
      </c>
      <c r="B259" s="1875" t="s">
        <v>740</v>
      </c>
      <c r="C259" s="1875" t="s">
        <v>651</v>
      </c>
      <c r="D259" s="1876" t="s">
        <v>154</v>
      </c>
      <c r="E259" s="1876" t="s">
        <v>354</v>
      </c>
      <c r="F259" s="1876" t="s">
        <v>355</v>
      </c>
      <c r="G259" s="1876" t="s">
        <v>356</v>
      </c>
      <c r="H259" s="1877">
        <v>30523.752199999999</v>
      </c>
      <c r="I259" s="1877">
        <v>16400</v>
      </c>
      <c r="J259" s="1876" t="s">
        <v>357</v>
      </c>
      <c r="K259" s="1878">
        <v>44447</v>
      </c>
      <c r="L259" s="1876" t="s">
        <v>358</v>
      </c>
      <c r="M259" s="1878">
        <v>48113</v>
      </c>
      <c r="N259" s="1876" t="s">
        <v>359</v>
      </c>
      <c r="O259" s="1880">
        <v>46286</v>
      </c>
      <c r="P259" s="1875" t="s">
        <v>360</v>
      </c>
      <c r="Q259" s="1875" t="s">
        <v>741</v>
      </c>
      <c r="R259" s="1875" t="s">
        <v>652</v>
      </c>
      <c r="S259" s="1876" t="s">
        <v>361</v>
      </c>
      <c r="T259" s="1879" t="s">
        <v>653</v>
      </c>
      <c r="U259" s="1876" t="s">
        <v>360</v>
      </c>
      <c r="V259" s="1876" t="s">
        <v>363</v>
      </c>
      <c r="W259" s="1876" t="s">
        <v>360</v>
      </c>
      <c r="X259" s="1876" t="s">
        <v>154</v>
      </c>
      <c r="Y259" s="1876" t="s">
        <v>364</v>
      </c>
      <c r="Z259" s="1876" t="s">
        <v>154</v>
      </c>
      <c r="AA259" s="1876" t="s">
        <v>154</v>
      </c>
      <c r="AB259" s="1876" t="s">
        <v>154</v>
      </c>
      <c r="AC259" s="1876" t="s">
        <v>154</v>
      </c>
      <c r="AD259" s="1876" t="s">
        <v>154</v>
      </c>
      <c r="AE259" s="1876" t="s">
        <v>154</v>
      </c>
      <c r="AF259" s="1876" t="s">
        <v>359</v>
      </c>
      <c r="AG259" s="1875" t="s">
        <v>365</v>
      </c>
      <c r="AH259" s="1876" t="s">
        <v>366</v>
      </c>
      <c r="AI259" s="1876" t="s">
        <v>240</v>
      </c>
      <c r="AJ259" s="1876" t="s">
        <v>367</v>
      </c>
      <c r="AK259" s="1875" t="s">
        <v>368</v>
      </c>
      <c r="AL259" s="1876" t="s">
        <v>360</v>
      </c>
      <c r="AM259" s="1875" t="s">
        <v>154</v>
      </c>
    </row>
    <row r="260" spans="1:39" ht="79.2">
      <c r="A260" s="1875" t="s">
        <v>351</v>
      </c>
      <c r="B260" s="1875" t="s">
        <v>742</v>
      </c>
      <c r="C260" s="1875" t="s">
        <v>651</v>
      </c>
      <c r="D260" s="1876" t="s">
        <v>154</v>
      </c>
      <c r="E260" s="1876" t="s">
        <v>354</v>
      </c>
      <c r="F260" s="1876" t="s">
        <v>355</v>
      </c>
      <c r="G260" s="1876" t="s">
        <v>356</v>
      </c>
      <c r="H260" s="1877">
        <v>2233.4452799999999</v>
      </c>
      <c r="I260" s="1877">
        <v>1200</v>
      </c>
      <c r="J260" s="1876" t="s">
        <v>357</v>
      </c>
      <c r="K260" s="1878">
        <v>44447</v>
      </c>
      <c r="L260" s="1876" t="s">
        <v>358</v>
      </c>
      <c r="M260" s="1878">
        <v>48113</v>
      </c>
      <c r="N260" s="1876" t="s">
        <v>359</v>
      </c>
      <c r="O260" s="1880">
        <v>46286</v>
      </c>
      <c r="P260" s="1875" t="s">
        <v>360</v>
      </c>
      <c r="Q260" s="1875" t="s">
        <v>462</v>
      </c>
      <c r="R260" s="1875" t="s">
        <v>652</v>
      </c>
      <c r="S260" s="1876" t="s">
        <v>361</v>
      </c>
      <c r="T260" s="1879" t="s">
        <v>653</v>
      </c>
      <c r="U260" s="1876" t="s">
        <v>360</v>
      </c>
      <c r="V260" s="1876" t="s">
        <v>363</v>
      </c>
      <c r="W260" s="1876" t="s">
        <v>360</v>
      </c>
      <c r="X260" s="1876" t="s">
        <v>154</v>
      </c>
      <c r="Y260" s="1876" t="s">
        <v>364</v>
      </c>
      <c r="Z260" s="1876" t="s">
        <v>154</v>
      </c>
      <c r="AA260" s="1876" t="s">
        <v>154</v>
      </c>
      <c r="AB260" s="1876" t="s">
        <v>154</v>
      </c>
      <c r="AC260" s="1876" t="s">
        <v>154</v>
      </c>
      <c r="AD260" s="1876" t="s">
        <v>154</v>
      </c>
      <c r="AE260" s="1876" t="s">
        <v>154</v>
      </c>
      <c r="AF260" s="1876" t="s">
        <v>359</v>
      </c>
      <c r="AG260" s="1875" t="s">
        <v>365</v>
      </c>
      <c r="AH260" s="1876" t="s">
        <v>366</v>
      </c>
      <c r="AI260" s="1876" t="s">
        <v>240</v>
      </c>
      <c r="AJ260" s="1876" t="s">
        <v>367</v>
      </c>
      <c r="AK260" s="1875" t="s">
        <v>368</v>
      </c>
      <c r="AL260" s="1876" t="s">
        <v>360</v>
      </c>
      <c r="AM260" s="1875" t="s">
        <v>154</v>
      </c>
    </row>
    <row r="261" spans="1:39" ht="79.2">
      <c r="A261" s="1875" t="s">
        <v>351</v>
      </c>
      <c r="B261" s="1875" t="s">
        <v>743</v>
      </c>
      <c r="C261" s="1875" t="s">
        <v>651</v>
      </c>
      <c r="D261" s="1876" t="s">
        <v>154</v>
      </c>
      <c r="E261" s="1876" t="s">
        <v>354</v>
      </c>
      <c r="F261" s="1876" t="s">
        <v>355</v>
      </c>
      <c r="G261" s="1876" t="s">
        <v>356</v>
      </c>
      <c r="H261" s="1877">
        <v>10422.74466</v>
      </c>
      <c r="I261" s="1877">
        <v>5600</v>
      </c>
      <c r="J261" s="1876" t="s">
        <v>357</v>
      </c>
      <c r="K261" s="1878">
        <v>44447</v>
      </c>
      <c r="L261" s="1876" t="s">
        <v>358</v>
      </c>
      <c r="M261" s="1878">
        <v>48113</v>
      </c>
      <c r="N261" s="1876" t="s">
        <v>359</v>
      </c>
      <c r="O261" s="1880">
        <v>46286</v>
      </c>
      <c r="P261" s="1875" t="s">
        <v>360</v>
      </c>
      <c r="Q261" s="1875" t="s">
        <v>514</v>
      </c>
      <c r="R261" s="1875" t="s">
        <v>652</v>
      </c>
      <c r="S261" s="1876" t="s">
        <v>361</v>
      </c>
      <c r="T261" s="1879" t="s">
        <v>653</v>
      </c>
      <c r="U261" s="1876" t="s">
        <v>360</v>
      </c>
      <c r="V261" s="1876" t="s">
        <v>363</v>
      </c>
      <c r="W261" s="1876" t="s">
        <v>360</v>
      </c>
      <c r="X261" s="1876" t="s">
        <v>154</v>
      </c>
      <c r="Y261" s="1876" t="s">
        <v>364</v>
      </c>
      <c r="Z261" s="1876" t="s">
        <v>154</v>
      </c>
      <c r="AA261" s="1876" t="s">
        <v>154</v>
      </c>
      <c r="AB261" s="1876" t="s">
        <v>154</v>
      </c>
      <c r="AC261" s="1876" t="s">
        <v>154</v>
      </c>
      <c r="AD261" s="1876" t="s">
        <v>154</v>
      </c>
      <c r="AE261" s="1876" t="s">
        <v>154</v>
      </c>
      <c r="AF261" s="1876" t="s">
        <v>359</v>
      </c>
      <c r="AG261" s="1875" t="s">
        <v>365</v>
      </c>
      <c r="AH261" s="1876" t="s">
        <v>366</v>
      </c>
      <c r="AI261" s="1876" t="s">
        <v>240</v>
      </c>
      <c r="AJ261" s="1876" t="s">
        <v>367</v>
      </c>
      <c r="AK261" s="1875" t="s">
        <v>368</v>
      </c>
      <c r="AL261" s="1876" t="s">
        <v>360</v>
      </c>
      <c r="AM261" s="1875" t="s">
        <v>154</v>
      </c>
    </row>
    <row r="262" spans="1:39" ht="79.2">
      <c r="A262" s="1875" t="s">
        <v>351</v>
      </c>
      <c r="B262" s="1875" t="s">
        <v>744</v>
      </c>
      <c r="C262" s="1875" t="s">
        <v>651</v>
      </c>
      <c r="D262" s="1876" t="s">
        <v>154</v>
      </c>
      <c r="E262" s="1876" t="s">
        <v>354</v>
      </c>
      <c r="F262" s="1876" t="s">
        <v>355</v>
      </c>
      <c r="G262" s="1876" t="s">
        <v>356</v>
      </c>
      <c r="H262" s="1877">
        <v>5955.8540899999998</v>
      </c>
      <c r="I262" s="1877">
        <v>3200</v>
      </c>
      <c r="J262" s="1876" t="s">
        <v>357</v>
      </c>
      <c r="K262" s="1878">
        <v>44447</v>
      </c>
      <c r="L262" s="1876" t="s">
        <v>358</v>
      </c>
      <c r="M262" s="1878">
        <v>48113</v>
      </c>
      <c r="N262" s="1876" t="s">
        <v>359</v>
      </c>
      <c r="O262" s="1880">
        <v>46286</v>
      </c>
      <c r="P262" s="1875" t="s">
        <v>360</v>
      </c>
      <c r="Q262" s="1875" t="s">
        <v>456</v>
      </c>
      <c r="R262" s="1875" t="s">
        <v>652</v>
      </c>
      <c r="S262" s="1876" t="s">
        <v>361</v>
      </c>
      <c r="T262" s="1879" t="s">
        <v>653</v>
      </c>
      <c r="U262" s="1876" t="s">
        <v>360</v>
      </c>
      <c r="V262" s="1876" t="s">
        <v>363</v>
      </c>
      <c r="W262" s="1876" t="s">
        <v>360</v>
      </c>
      <c r="X262" s="1876" t="s">
        <v>154</v>
      </c>
      <c r="Y262" s="1876" t="s">
        <v>364</v>
      </c>
      <c r="Z262" s="1876" t="s">
        <v>154</v>
      </c>
      <c r="AA262" s="1876" t="s">
        <v>154</v>
      </c>
      <c r="AB262" s="1876" t="s">
        <v>154</v>
      </c>
      <c r="AC262" s="1876" t="s">
        <v>154</v>
      </c>
      <c r="AD262" s="1876" t="s">
        <v>154</v>
      </c>
      <c r="AE262" s="1876" t="s">
        <v>154</v>
      </c>
      <c r="AF262" s="1876" t="s">
        <v>359</v>
      </c>
      <c r="AG262" s="1875" t="s">
        <v>365</v>
      </c>
      <c r="AH262" s="1876" t="s">
        <v>366</v>
      </c>
      <c r="AI262" s="1876" t="s">
        <v>240</v>
      </c>
      <c r="AJ262" s="1876" t="s">
        <v>367</v>
      </c>
      <c r="AK262" s="1875" t="s">
        <v>368</v>
      </c>
      <c r="AL262" s="1876" t="s">
        <v>360</v>
      </c>
      <c r="AM262" s="1875" t="s">
        <v>154</v>
      </c>
    </row>
    <row r="263" spans="1:39" ht="79.2">
      <c r="A263" s="1875" t="s">
        <v>351</v>
      </c>
      <c r="B263" s="1875" t="s">
        <v>745</v>
      </c>
      <c r="C263" s="1875" t="s">
        <v>651</v>
      </c>
      <c r="D263" s="1876" t="s">
        <v>154</v>
      </c>
      <c r="E263" s="1876" t="s">
        <v>354</v>
      </c>
      <c r="F263" s="1876" t="s">
        <v>355</v>
      </c>
      <c r="G263" s="1876" t="s">
        <v>356</v>
      </c>
      <c r="H263" s="1877">
        <v>8933.7811300000012</v>
      </c>
      <c r="I263" s="1877">
        <v>4800</v>
      </c>
      <c r="J263" s="1876" t="s">
        <v>357</v>
      </c>
      <c r="K263" s="1878">
        <v>44447</v>
      </c>
      <c r="L263" s="1876" t="s">
        <v>358</v>
      </c>
      <c r="M263" s="1878">
        <v>48113</v>
      </c>
      <c r="N263" s="1876" t="s">
        <v>359</v>
      </c>
      <c r="O263" s="1880">
        <v>46286</v>
      </c>
      <c r="P263" s="1875" t="s">
        <v>360</v>
      </c>
      <c r="Q263" s="1875" t="s">
        <v>480</v>
      </c>
      <c r="R263" s="1875" t="s">
        <v>652</v>
      </c>
      <c r="S263" s="1876" t="s">
        <v>361</v>
      </c>
      <c r="T263" s="1879" t="s">
        <v>653</v>
      </c>
      <c r="U263" s="1876" t="s">
        <v>360</v>
      </c>
      <c r="V263" s="1876" t="s">
        <v>363</v>
      </c>
      <c r="W263" s="1876" t="s">
        <v>360</v>
      </c>
      <c r="X263" s="1876" t="s">
        <v>154</v>
      </c>
      <c r="Y263" s="1876" t="s">
        <v>364</v>
      </c>
      <c r="Z263" s="1876" t="s">
        <v>154</v>
      </c>
      <c r="AA263" s="1876" t="s">
        <v>154</v>
      </c>
      <c r="AB263" s="1876" t="s">
        <v>154</v>
      </c>
      <c r="AC263" s="1876" t="s">
        <v>154</v>
      </c>
      <c r="AD263" s="1876" t="s">
        <v>154</v>
      </c>
      <c r="AE263" s="1876" t="s">
        <v>154</v>
      </c>
      <c r="AF263" s="1876" t="s">
        <v>359</v>
      </c>
      <c r="AG263" s="1875" t="s">
        <v>365</v>
      </c>
      <c r="AH263" s="1876" t="s">
        <v>366</v>
      </c>
      <c r="AI263" s="1876" t="s">
        <v>240</v>
      </c>
      <c r="AJ263" s="1876" t="s">
        <v>367</v>
      </c>
      <c r="AK263" s="1875" t="s">
        <v>368</v>
      </c>
      <c r="AL263" s="1876" t="s">
        <v>360</v>
      </c>
      <c r="AM263" s="1875" t="s">
        <v>154</v>
      </c>
    </row>
    <row r="264" spans="1:39" ht="79.2">
      <c r="A264" s="1875" t="s">
        <v>351</v>
      </c>
      <c r="B264" s="1875" t="s">
        <v>746</v>
      </c>
      <c r="C264" s="1875" t="s">
        <v>651</v>
      </c>
      <c r="D264" s="1876" t="s">
        <v>154</v>
      </c>
      <c r="E264" s="1876" t="s">
        <v>354</v>
      </c>
      <c r="F264" s="1876" t="s">
        <v>355</v>
      </c>
      <c r="G264" s="1876" t="s">
        <v>356</v>
      </c>
      <c r="H264" s="1877">
        <v>2233.4452799999999</v>
      </c>
      <c r="I264" s="1877">
        <v>1200</v>
      </c>
      <c r="J264" s="1876" t="s">
        <v>357</v>
      </c>
      <c r="K264" s="1878">
        <v>44447</v>
      </c>
      <c r="L264" s="1876" t="s">
        <v>358</v>
      </c>
      <c r="M264" s="1878">
        <v>48113</v>
      </c>
      <c r="N264" s="1876" t="s">
        <v>359</v>
      </c>
      <c r="O264" s="1880">
        <v>46286</v>
      </c>
      <c r="P264" s="1875" t="s">
        <v>360</v>
      </c>
      <c r="Q264" s="1875" t="s">
        <v>462</v>
      </c>
      <c r="R264" s="1875" t="s">
        <v>652</v>
      </c>
      <c r="S264" s="1876" t="s">
        <v>361</v>
      </c>
      <c r="T264" s="1879" t="s">
        <v>653</v>
      </c>
      <c r="U264" s="1876" t="s">
        <v>360</v>
      </c>
      <c r="V264" s="1876" t="s">
        <v>363</v>
      </c>
      <c r="W264" s="1876" t="s">
        <v>360</v>
      </c>
      <c r="X264" s="1876" t="s">
        <v>154</v>
      </c>
      <c r="Y264" s="1876" t="s">
        <v>364</v>
      </c>
      <c r="Z264" s="1876" t="s">
        <v>154</v>
      </c>
      <c r="AA264" s="1876" t="s">
        <v>154</v>
      </c>
      <c r="AB264" s="1876" t="s">
        <v>154</v>
      </c>
      <c r="AC264" s="1876" t="s">
        <v>154</v>
      </c>
      <c r="AD264" s="1876" t="s">
        <v>154</v>
      </c>
      <c r="AE264" s="1876" t="s">
        <v>154</v>
      </c>
      <c r="AF264" s="1876" t="s">
        <v>359</v>
      </c>
      <c r="AG264" s="1875" t="s">
        <v>365</v>
      </c>
      <c r="AH264" s="1876" t="s">
        <v>366</v>
      </c>
      <c r="AI264" s="1876" t="s">
        <v>240</v>
      </c>
      <c r="AJ264" s="1876" t="s">
        <v>367</v>
      </c>
      <c r="AK264" s="1875" t="s">
        <v>368</v>
      </c>
      <c r="AL264" s="1876" t="s">
        <v>360</v>
      </c>
      <c r="AM264" s="1875" t="s">
        <v>154</v>
      </c>
    </row>
    <row r="265" spans="1:39" ht="79.2">
      <c r="A265" s="1875" t="s">
        <v>351</v>
      </c>
      <c r="B265" s="1875" t="s">
        <v>747</v>
      </c>
      <c r="C265" s="1875" t="s">
        <v>651</v>
      </c>
      <c r="D265" s="1876" t="s">
        <v>154</v>
      </c>
      <c r="E265" s="1876" t="s">
        <v>354</v>
      </c>
      <c r="F265" s="1876" t="s">
        <v>355</v>
      </c>
      <c r="G265" s="1876" t="s">
        <v>356</v>
      </c>
      <c r="H265" s="1877">
        <v>2233.4452799999999</v>
      </c>
      <c r="I265" s="1877">
        <v>1200</v>
      </c>
      <c r="J265" s="1876" t="s">
        <v>357</v>
      </c>
      <c r="K265" s="1878">
        <v>44447</v>
      </c>
      <c r="L265" s="1876" t="s">
        <v>358</v>
      </c>
      <c r="M265" s="1878">
        <v>48113</v>
      </c>
      <c r="N265" s="1876" t="s">
        <v>359</v>
      </c>
      <c r="O265" s="1880">
        <v>46286</v>
      </c>
      <c r="P265" s="1875" t="s">
        <v>360</v>
      </c>
      <c r="Q265" s="1875" t="s">
        <v>462</v>
      </c>
      <c r="R265" s="1875" t="s">
        <v>652</v>
      </c>
      <c r="S265" s="1876" t="s">
        <v>361</v>
      </c>
      <c r="T265" s="1879" t="s">
        <v>653</v>
      </c>
      <c r="U265" s="1876" t="s">
        <v>360</v>
      </c>
      <c r="V265" s="1876" t="s">
        <v>363</v>
      </c>
      <c r="W265" s="1876" t="s">
        <v>360</v>
      </c>
      <c r="X265" s="1876" t="s">
        <v>154</v>
      </c>
      <c r="Y265" s="1876" t="s">
        <v>364</v>
      </c>
      <c r="Z265" s="1876" t="s">
        <v>154</v>
      </c>
      <c r="AA265" s="1876" t="s">
        <v>154</v>
      </c>
      <c r="AB265" s="1876" t="s">
        <v>154</v>
      </c>
      <c r="AC265" s="1876" t="s">
        <v>154</v>
      </c>
      <c r="AD265" s="1876" t="s">
        <v>154</v>
      </c>
      <c r="AE265" s="1876" t="s">
        <v>154</v>
      </c>
      <c r="AF265" s="1876" t="s">
        <v>359</v>
      </c>
      <c r="AG265" s="1875" t="s">
        <v>365</v>
      </c>
      <c r="AH265" s="1876" t="s">
        <v>366</v>
      </c>
      <c r="AI265" s="1876" t="s">
        <v>240</v>
      </c>
      <c r="AJ265" s="1876" t="s">
        <v>367</v>
      </c>
      <c r="AK265" s="1875" t="s">
        <v>368</v>
      </c>
      <c r="AL265" s="1876" t="s">
        <v>360</v>
      </c>
      <c r="AM265" s="1875" t="s">
        <v>154</v>
      </c>
    </row>
    <row r="266" spans="1:39" ht="79.2">
      <c r="A266" s="1875" t="s">
        <v>351</v>
      </c>
      <c r="B266" s="1875" t="s">
        <v>748</v>
      </c>
      <c r="C266" s="1875" t="s">
        <v>651</v>
      </c>
      <c r="D266" s="1876" t="s">
        <v>154</v>
      </c>
      <c r="E266" s="1876" t="s">
        <v>354</v>
      </c>
      <c r="F266" s="1876" t="s">
        <v>355</v>
      </c>
      <c r="G266" s="1876" t="s">
        <v>356</v>
      </c>
      <c r="H266" s="1877">
        <v>1488.96352</v>
      </c>
      <c r="I266" s="1877">
        <v>800</v>
      </c>
      <c r="J266" s="1876" t="s">
        <v>357</v>
      </c>
      <c r="K266" s="1878">
        <v>44447</v>
      </c>
      <c r="L266" s="1876" t="s">
        <v>358</v>
      </c>
      <c r="M266" s="1878">
        <v>48113</v>
      </c>
      <c r="N266" s="1876" t="s">
        <v>359</v>
      </c>
      <c r="O266" s="1880">
        <v>46286</v>
      </c>
      <c r="P266" s="1875" t="s">
        <v>360</v>
      </c>
      <c r="Q266" s="1875" t="s">
        <v>458</v>
      </c>
      <c r="R266" s="1875" t="s">
        <v>652</v>
      </c>
      <c r="S266" s="1876" t="s">
        <v>361</v>
      </c>
      <c r="T266" s="1879" t="s">
        <v>653</v>
      </c>
      <c r="U266" s="1876" t="s">
        <v>360</v>
      </c>
      <c r="V266" s="1876" t="s">
        <v>363</v>
      </c>
      <c r="W266" s="1876" t="s">
        <v>360</v>
      </c>
      <c r="X266" s="1876" t="s">
        <v>154</v>
      </c>
      <c r="Y266" s="1876" t="s">
        <v>364</v>
      </c>
      <c r="Z266" s="1876" t="s">
        <v>154</v>
      </c>
      <c r="AA266" s="1876" t="s">
        <v>154</v>
      </c>
      <c r="AB266" s="1876" t="s">
        <v>154</v>
      </c>
      <c r="AC266" s="1876" t="s">
        <v>154</v>
      </c>
      <c r="AD266" s="1876" t="s">
        <v>154</v>
      </c>
      <c r="AE266" s="1876" t="s">
        <v>154</v>
      </c>
      <c r="AF266" s="1876" t="s">
        <v>359</v>
      </c>
      <c r="AG266" s="1875" t="s">
        <v>365</v>
      </c>
      <c r="AH266" s="1876" t="s">
        <v>366</v>
      </c>
      <c r="AI266" s="1876" t="s">
        <v>240</v>
      </c>
      <c r="AJ266" s="1876" t="s">
        <v>367</v>
      </c>
      <c r="AK266" s="1875" t="s">
        <v>368</v>
      </c>
      <c r="AL266" s="1876" t="s">
        <v>360</v>
      </c>
      <c r="AM266" s="1875" t="s">
        <v>154</v>
      </c>
    </row>
    <row r="267" spans="1:39" ht="79.2">
      <c r="A267" s="1875" t="s">
        <v>351</v>
      </c>
      <c r="B267" s="1875" t="s">
        <v>749</v>
      </c>
      <c r="C267" s="1875" t="s">
        <v>651</v>
      </c>
      <c r="D267" s="1876" t="s">
        <v>154</v>
      </c>
      <c r="E267" s="1876" t="s">
        <v>354</v>
      </c>
      <c r="F267" s="1876" t="s">
        <v>355</v>
      </c>
      <c r="G267" s="1876" t="s">
        <v>356</v>
      </c>
      <c r="H267" s="1877">
        <v>1488.96352</v>
      </c>
      <c r="I267" s="1877">
        <v>800</v>
      </c>
      <c r="J267" s="1876" t="s">
        <v>357</v>
      </c>
      <c r="K267" s="1878">
        <v>44447</v>
      </c>
      <c r="L267" s="1876" t="s">
        <v>358</v>
      </c>
      <c r="M267" s="1878">
        <v>48113</v>
      </c>
      <c r="N267" s="1876" t="s">
        <v>359</v>
      </c>
      <c r="O267" s="1880">
        <v>46286</v>
      </c>
      <c r="P267" s="1875" t="s">
        <v>360</v>
      </c>
      <c r="Q267" s="1875" t="s">
        <v>458</v>
      </c>
      <c r="R267" s="1875" t="s">
        <v>652</v>
      </c>
      <c r="S267" s="1876" t="s">
        <v>361</v>
      </c>
      <c r="T267" s="1879" t="s">
        <v>653</v>
      </c>
      <c r="U267" s="1876" t="s">
        <v>360</v>
      </c>
      <c r="V267" s="1876" t="s">
        <v>363</v>
      </c>
      <c r="W267" s="1876" t="s">
        <v>360</v>
      </c>
      <c r="X267" s="1876" t="s">
        <v>154</v>
      </c>
      <c r="Y267" s="1876" t="s">
        <v>364</v>
      </c>
      <c r="Z267" s="1876" t="s">
        <v>154</v>
      </c>
      <c r="AA267" s="1876" t="s">
        <v>154</v>
      </c>
      <c r="AB267" s="1876" t="s">
        <v>154</v>
      </c>
      <c r="AC267" s="1876" t="s">
        <v>154</v>
      </c>
      <c r="AD267" s="1876" t="s">
        <v>154</v>
      </c>
      <c r="AE267" s="1876" t="s">
        <v>154</v>
      </c>
      <c r="AF267" s="1876" t="s">
        <v>359</v>
      </c>
      <c r="AG267" s="1875" t="s">
        <v>365</v>
      </c>
      <c r="AH267" s="1876" t="s">
        <v>366</v>
      </c>
      <c r="AI267" s="1876" t="s">
        <v>240</v>
      </c>
      <c r="AJ267" s="1876" t="s">
        <v>367</v>
      </c>
      <c r="AK267" s="1875" t="s">
        <v>368</v>
      </c>
      <c r="AL267" s="1876" t="s">
        <v>360</v>
      </c>
      <c r="AM267" s="1875" t="s">
        <v>154</v>
      </c>
    </row>
    <row r="268" spans="1:39" ht="79.2">
      <c r="A268" s="1875" t="s">
        <v>351</v>
      </c>
      <c r="B268" s="1875" t="s">
        <v>750</v>
      </c>
      <c r="C268" s="1875" t="s">
        <v>651</v>
      </c>
      <c r="D268" s="1876" t="s">
        <v>154</v>
      </c>
      <c r="E268" s="1876" t="s">
        <v>354</v>
      </c>
      <c r="F268" s="1876" t="s">
        <v>355</v>
      </c>
      <c r="G268" s="1876" t="s">
        <v>356</v>
      </c>
      <c r="H268" s="1877">
        <v>7444.8176100000001</v>
      </c>
      <c r="I268" s="1877">
        <v>4000</v>
      </c>
      <c r="J268" s="1876" t="s">
        <v>357</v>
      </c>
      <c r="K268" s="1878">
        <v>44447</v>
      </c>
      <c r="L268" s="1876" t="s">
        <v>358</v>
      </c>
      <c r="M268" s="1878">
        <v>48113</v>
      </c>
      <c r="N268" s="1876" t="s">
        <v>359</v>
      </c>
      <c r="O268" s="1880">
        <v>46286</v>
      </c>
      <c r="P268" s="1875" t="s">
        <v>360</v>
      </c>
      <c r="Q268" s="1875" t="s">
        <v>451</v>
      </c>
      <c r="R268" s="1875" t="s">
        <v>652</v>
      </c>
      <c r="S268" s="1876" t="s">
        <v>361</v>
      </c>
      <c r="T268" s="1879" t="s">
        <v>653</v>
      </c>
      <c r="U268" s="1876" t="s">
        <v>360</v>
      </c>
      <c r="V268" s="1876" t="s">
        <v>363</v>
      </c>
      <c r="W268" s="1876" t="s">
        <v>360</v>
      </c>
      <c r="X268" s="1876" t="s">
        <v>154</v>
      </c>
      <c r="Y268" s="1876" t="s">
        <v>364</v>
      </c>
      <c r="Z268" s="1876" t="s">
        <v>154</v>
      </c>
      <c r="AA268" s="1876" t="s">
        <v>154</v>
      </c>
      <c r="AB268" s="1876" t="s">
        <v>154</v>
      </c>
      <c r="AC268" s="1876" t="s">
        <v>154</v>
      </c>
      <c r="AD268" s="1876" t="s">
        <v>154</v>
      </c>
      <c r="AE268" s="1876" t="s">
        <v>154</v>
      </c>
      <c r="AF268" s="1876" t="s">
        <v>359</v>
      </c>
      <c r="AG268" s="1875" t="s">
        <v>365</v>
      </c>
      <c r="AH268" s="1876" t="s">
        <v>366</v>
      </c>
      <c r="AI268" s="1876" t="s">
        <v>240</v>
      </c>
      <c r="AJ268" s="1876" t="s">
        <v>367</v>
      </c>
      <c r="AK268" s="1875" t="s">
        <v>368</v>
      </c>
      <c r="AL268" s="1876" t="s">
        <v>360</v>
      </c>
      <c r="AM268" s="1875" t="s">
        <v>154</v>
      </c>
    </row>
    <row r="269" spans="1:39" ht="79.2">
      <c r="A269" s="1875" t="s">
        <v>351</v>
      </c>
      <c r="B269" s="1875" t="s">
        <v>751</v>
      </c>
      <c r="C269" s="1875" t="s">
        <v>651</v>
      </c>
      <c r="D269" s="1876" t="s">
        <v>154</v>
      </c>
      <c r="E269" s="1876" t="s">
        <v>354</v>
      </c>
      <c r="F269" s="1876" t="s">
        <v>355</v>
      </c>
      <c r="G269" s="1876" t="s">
        <v>356</v>
      </c>
      <c r="H269" s="1877">
        <v>10422.74466</v>
      </c>
      <c r="I269" s="1877">
        <v>5600</v>
      </c>
      <c r="J269" s="1876" t="s">
        <v>357</v>
      </c>
      <c r="K269" s="1878">
        <v>44447</v>
      </c>
      <c r="L269" s="1876" t="s">
        <v>358</v>
      </c>
      <c r="M269" s="1878">
        <v>48113</v>
      </c>
      <c r="N269" s="1876" t="s">
        <v>359</v>
      </c>
      <c r="O269" s="1880">
        <v>46286</v>
      </c>
      <c r="P269" s="1875" t="s">
        <v>360</v>
      </c>
      <c r="Q269" s="1875" t="s">
        <v>514</v>
      </c>
      <c r="R269" s="1875" t="s">
        <v>652</v>
      </c>
      <c r="S269" s="1876" t="s">
        <v>361</v>
      </c>
      <c r="T269" s="1879" t="s">
        <v>653</v>
      </c>
      <c r="U269" s="1876" t="s">
        <v>360</v>
      </c>
      <c r="V269" s="1876" t="s">
        <v>363</v>
      </c>
      <c r="W269" s="1876" t="s">
        <v>360</v>
      </c>
      <c r="X269" s="1876" t="s">
        <v>154</v>
      </c>
      <c r="Y269" s="1876" t="s">
        <v>364</v>
      </c>
      <c r="Z269" s="1876" t="s">
        <v>154</v>
      </c>
      <c r="AA269" s="1876" t="s">
        <v>154</v>
      </c>
      <c r="AB269" s="1876" t="s">
        <v>154</v>
      </c>
      <c r="AC269" s="1876" t="s">
        <v>154</v>
      </c>
      <c r="AD269" s="1876" t="s">
        <v>154</v>
      </c>
      <c r="AE269" s="1876" t="s">
        <v>154</v>
      </c>
      <c r="AF269" s="1876" t="s">
        <v>359</v>
      </c>
      <c r="AG269" s="1875" t="s">
        <v>365</v>
      </c>
      <c r="AH269" s="1876" t="s">
        <v>366</v>
      </c>
      <c r="AI269" s="1876" t="s">
        <v>240</v>
      </c>
      <c r="AJ269" s="1876" t="s">
        <v>367</v>
      </c>
      <c r="AK269" s="1875" t="s">
        <v>368</v>
      </c>
      <c r="AL269" s="1876" t="s">
        <v>360</v>
      </c>
      <c r="AM269" s="1875" t="s">
        <v>154</v>
      </c>
    </row>
    <row r="270" spans="1:39" ht="79.2">
      <c r="A270" s="1875" t="s">
        <v>351</v>
      </c>
      <c r="B270" s="1875" t="s">
        <v>752</v>
      </c>
      <c r="C270" s="1875" t="s">
        <v>651</v>
      </c>
      <c r="D270" s="1876" t="s">
        <v>154</v>
      </c>
      <c r="E270" s="1876" t="s">
        <v>354</v>
      </c>
      <c r="F270" s="1876" t="s">
        <v>355</v>
      </c>
      <c r="G270" s="1876" t="s">
        <v>356</v>
      </c>
      <c r="H270" s="1877">
        <v>37224.088049999998</v>
      </c>
      <c r="I270" s="1877">
        <v>20000</v>
      </c>
      <c r="J270" s="1876" t="s">
        <v>357</v>
      </c>
      <c r="K270" s="1878">
        <v>44447</v>
      </c>
      <c r="L270" s="1876" t="s">
        <v>358</v>
      </c>
      <c r="M270" s="1878">
        <v>48113</v>
      </c>
      <c r="N270" s="1876" t="s">
        <v>359</v>
      </c>
      <c r="O270" s="1880">
        <v>46286</v>
      </c>
      <c r="P270" s="1875" t="s">
        <v>360</v>
      </c>
      <c r="Q270" s="1875" t="s">
        <v>374</v>
      </c>
      <c r="R270" s="1875" t="s">
        <v>652</v>
      </c>
      <c r="S270" s="1876" t="s">
        <v>361</v>
      </c>
      <c r="T270" s="1879" t="s">
        <v>653</v>
      </c>
      <c r="U270" s="1876" t="s">
        <v>360</v>
      </c>
      <c r="V270" s="1876" t="s">
        <v>363</v>
      </c>
      <c r="W270" s="1876" t="s">
        <v>360</v>
      </c>
      <c r="X270" s="1876" t="s">
        <v>154</v>
      </c>
      <c r="Y270" s="1876" t="s">
        <v>364</v>
      </c>
      <c r="Z270" s="1876" t="s">
        <v>154</v>
      </c>
      <c r="AA270" s="1876" t="s">
        <v>154</v>
      </c>
      <c r="AB270" s="1876" t="s">
        <v>154</v>
      </c>
      <c r="AC270" s="1876" t="s">
        <v>154</v>
      </c>
      <c r="AD270" s="1876" t="s">
        <v>154</v>
      </c>
      <c r="AE270" s="1876" t="s">
        <v>154</v>
      </c>
      <c r="AF270" s="1876" t="s">
        <v>359</v>
      </c>
      <c r="AG270" s="1875" t="s">
        <v>365</v>
      </c>
      <c r="AH270" s="1876" t="s">
        <v>366</v>
      </c>
      <c r="AI270" s="1876" t="s">
        <v>240</v>
      </c>
      <c r="AJ270" s="1876" t="s">
        <v>367</v>
      </c>
      <c r="AK270" s="1875" t="s">
        <v>368</v>
      </c>
      <c r="AL270" s="1876" t="s">
        <v>360</v>
      </c>
      <c r="AM270" s="1875" t="s">
        <v>154</v>
      </c>
    </row>
    <row r="271" spans="1:39" ht="79.2">
      <c r="A271" s="1875" t="s">
        <v>351</v>
      </c>
      <c r="B271" s="1875" t="s">
        <v>753</v>
      </c>
      <c r="C271" s="1875" t="s">
        <v>651</v>
      </c>
      <c r="D271" s="1876" t="s">
        <v>154</v>
      </c>
      <c r="E271" s="1876" t="s">
        <v>354</v>
      </c>
      <c r="F271" s="1876" t="s">
        <v>355</v>
      </c>
      <c r="G271" s="1876" t="s">
        <v>356</v>
      </c>
      <c r="H271" s="1877">
        <v>1488.96352</v>
      </c>
      <c r="I271" s="1877">
        <v>800</v>
      </c>
      <c r="J271" s="1876" t="s">
        <v>357</v>
      </c>
      <c r="K271" s="1878">
        <v>44447</v>
      </c>
      <c r="L271" s="1876" t="s">
        <v>358</v>
      </c>
      <c r="M271" s="1878">
        <v>48113</v>
      </c>
      <c r="N271" s="1876" t="s">
        <v>359</v>
      </c>
      <c r="O271" s="1880">
        <v>46286</v>
      </c>
      <c r="P271" s="1875" t="s">
        <v>360</v>
      </c>
      <c r="Q271" s="1875" t="s">
        <v>458</v>
      </c>
      <c r="R271" s="1875" t="s">
        <v>652</v>
      </c>
      <c r="S271" s="1876" t="s">
        <v>361</v>
      </c>
      <c r="T271" s="1879" t="s">
        <v>653</v>
      </c>
      <c r="U271" s="1876" t="s">
        <v>360</v>
      </c>
      <c r="V271" s="1876" t="s">
        <v>363</v>
      </c>
      <c r="W271" s="1876" t="s">
        <v>360</v>
      </c>
      <c r="X271" s="1876" t="s">
        <v>154</v>
      </c>
      <c r="Y271" s="1876" t="s">
        <v>364</v>
      </c>
      <c r="Z271" s="1876" t="s">
        <v>154</v>
      </c>
      <c r="AA271" s="1876" t="s">
        <v>154</v>
      </c>
      <c r="AB271" s="1876" t="s">
        <v>154</v>
      </c>
      <c r="AC271" s="1876" t="s">
        <v>154</v>
      </c>
      <c r="AD271" s="1876" t="s">
        <v>154</v>
      </c>
      <c r="AE271" s="1876" t="s">
        <v>154</v>
      </c>
      <c r="AF271" s="1876" t="s">
        <v>359</v>
      </c>
      <c r="AG271" s="1875" t="s">
        <v>365</v>
      </c>
      <c r="AH271" s="1876" t="s">
        <v>366</v>
      </c>
      <c r="AI271" s="1876" t="s">
        <v>240</v>
      </c>
      <c r="AJ271" s="1876" t="s">
        <v>367</v>
      </c>
      <c r="AK271" s="1875" t="s">
        <v>368</v>
      </c>
      <c r="AL271" s="1876" t="s">
        <v>360</v>
      </c>
      <c r="AM271" s="1875" t="s">
        <v>154</v>
      </c>
    </row>
    <row r="272" spans="1:39" ht="79.2">
      <c r="A272" s="1875" t="s">
        <v>351</v>
      </c>
      <c r="B272" s="1875" t="s">
        <v>754</v>
      </c>
      <c r="C272" s="1875" t="s">
        <v>651</v>
      </c>
      <c r="D272" s="1876" t="s">
        <v>154</v>
      </c>
      <c r="E272" s="1876" t="s">
        <v>354</v>
      </c>
      <c r="F272" s="1876" t="s">
        <v>355</v>
      </c>
      <c r="G272" s="1876" t="s">
        <v>356</v>
      </c>
      <c r="H272" s="1877">
        <v>4466.8905699999996</v>
      </c>
      <c r="I272" s="1877">
        <v>2400</v>
      </c>
      <c r="J272" s="1876" t="s">
        <v>357</v>
      </c>
      <c r="K272" s="1878">
        <v>44447</v>
      </c>
      <c r="L272" s="1876" t="s">
        <v>358</v>
      </c>
      <c r="M272" s="1878">
        <v>48113</v>
      </c>
      <c r="N272" s="1876" t="s">
        <v>359</v>
      </c>
      <c r="O272" s="1880">
        <v>46286</v>
      </c>
      <c r="P272" s="1875" t="s">
        <v>360</v>
      </c>
      <c r="Q272" s="1875" t="s">
        <v>478</v>
      </c>
      <c r="R272" s="1875" t="s">
        <v>652</v>
      </c>
      <c r="S272" s="1876" t="s">
        <v>361</v>
      </c>
      <c r="T272" s="1879" t="s">
        <v>653</v>
      </c>
      <c r="U272" s="1876" t="s">
        <v>360</v>
      </c>
      <c r="V272" s="1876" t="s">
        <v>363</v>
      </c>
      <c r="W272" s="1876" t="s">
        <v>360</v>
      </c>
      <c r="X272" s="1876" t="s">
        <v>154</v>
      </c>
      <c r="Y272" s="1876" t="s">
        <v>364</v>
      </c>
      <c r="Z272" s="1876" t="s">
        <v>154</v>
      </c>
      <c r="AA272" s="1876" t="s">
        <v>154</v>
      </c>
      <c r="AB272" s="1876" t="s">
        <v>154</v>
      </c>
      <c r="AC272" s="1876" t="s">
        <v>154</v>
      </c>
      <c r="AD272" s="1876" t="s">
        <v>154</v>
      </c>
      <c r="AE272" s="1876" t="s">
        <v>154</v>
      </c>
      <c r="AF272" s="1876" t="s">
        <v>359</v>
      </c>
      <c r="AG272" s="1875" t="s">
        <v>365</v>
      </c>
      <c r="AH272" s="1876" t="s">
        <v>366</v>
      </c>
      <c r="AI272" s="1876" t="s">
        <v>240</v>
      </c>
      <c r="AJ272" s="1876" t="s">
        <v>367</v>
      </c>
      <c r="AK272" s="1875" t="s">
        <v>368</v>
      </c>
      <c r="AL272" s="1876" t="s">
        <v>360</v>
      </c>
      <c r="AM272" s="1875" t="s">
        <v>154</v>
      </c>
    </row>
    <row r="273" spans="1:39" ht="79.2">
      <c r="A273" s="1875" t="s">
        <v>351</v>
      </c>
      <c r="B273" s="1875" t="s">
        <v>755</v>
      </c>
      <c r="C273" s="1875" t="s">
        <v>651</v>
      </c>
      <c r="D273" s="1876" t="s">
        <v>154</v>
      </c>
      <c r="E273" s="1876" t="s">
        <v>354</v>
      </c>
      <c r="F273" s="1876" t="s">
        <v>355</v>
      </c>
      <c r="G273" s="1876" t="s">
        <v>356</v>
      </c>
      <c r="H273" s="1877">
        <v>744.48176000000001</v>
      </c>
      <c r="I273" s="1877">
        <v>400</v>
      </c>
      <c r="J273" s="1876" t="s">
        <v>357</v>
      </c>
      <c r="K273" s="1878">
        <v>44447</v>
      </c>
      <c r="L273" s="1876" t="s">
        <v>358</v>
      </c>
      <c r="M273" s="1878">
        <v>48113</v>
      </c>
      <c r="N273" s="1876" t="s">
        <v>359</v>
      </c>
      <c r="O273" s="1880">
        <v>46286</v>
      </c>
      <c r="P273" s="1875" t="s">
        <v>360</v>
      </c>
      <c r="Q273" s="1875" t="s">
        <v>460</v>
      </c>
      <c r="R273" s="1875" t="s">
        <v>652</v>
      </c>
      <c r="S273" s="1876" t="s">
        <v>361</v>
      </c>
      <c r="T273" s="1879" t="s">
        <v>653</v>
      </c>
      <c r="U273" s="1876" t="s">
        <v>360</v>
      </c>
      <c r="V273" s="1876" t="s">
        <v>363</v>
      </c>
      <c r="W273" s="1876" t="s">
        <v>360</v>
      </c>
      <c r="X273" s="1876" t="s">
        <v>154</v>
      </c>
      <c r="Y273" s="1876" t="s">
        <v>364</v>
      </c>
      <c r="Z273" s="1876" t="s">
        <v>154</v>
      </c>
      <c r="AA273" s="1876" t="s">
        <v>154</v>
      </c>
      <c r="AB273" s="1876" t="s">
        <v>154</v>
      </c>
      <c r="AC273" s="1876" t="s">
        <v>154</v>
      </c>
      <c r="AD273" s="1876" t="s">
        <v>154</v>
      </c>
      <c r="AE273" s="1876" t="s">
        <v>154</v>
      </c>
      <c r="AF273" s="1876" t="s">
        <v>359</v>
      </c>
      <c r="AG273" s="1875" t="s">
        <v>365</v>
      </c>
      <c r="AH273" s="1876" t="s">
        <v>366</v>
      </c>
      <c r="AI273" s="1876" t="s">
        <v>240</v>
      </c>
      <c r="AJ273" s="1876" t="s">
        <v>367</v>
      </c>
      <c r="AK273" s="1875" t="s">
        <v>368</v>
      </c>
      <c r="AL273" s="1876" t="s">
        <v>360</v>
      </c>
      <c r="AM273" s="1875" t="s">
        <v>154</v>
      </c>
    </row>
    <row r="274" spans="1:39" ht="79.2">
      <c r="A274" s="1875" t="s">
        <v>351</v>
      </c>
      <c r="B274" s="1875" t="s">
        <v>756</v>
      </c>
      <c r="C274" s="1875" t="s">
        <v>651</v>
      </c>
      <c r="D274" s="1876" t="s">
        <v>154</v>
      </c>
      <c r="E274" s="1876" t="s">
        <v>354</v>
      </c>
      <c r="F274" s="1876" t="s">
        <v>355</v>
      </c>
      <c r="G274" s="1876" t="s">
        <v>356</v>
      </c>
      <c r="H274" s="1877">
        <v>2977.92704</v>
      </c>
      <c r="I274" s="1877">
        <v>1600</v>
      </c>
      <c r="J274" s="1876" t="s">
        <v>357</v>
      </c>
      <c r="K274" s="1878">
        <v>44447</v>
      </c>
      <c r="L274" s="1876" t="s">
        <v>358</v>
      </c>
      <c r="M274" s="1878">
        <v>48113</v>
      </c>
      <c r="N274" s="1876" t="s">
        <v>359</v>
      </c>
      <c r="O274" s="1880">
        <v>46286</v>
      </c>
      <c r="P274" s="1875" t="s">
        <v>360</v>
      </c>
      <c r="Q274" s="1875" t="s">
        <v>520</v>
      </c>
      <c r="R274" s="1875" t="s">
        <v>652</v>
      </c>
      <c r="S274" s="1876" t="s">
        <v>361</v>
      </c>
      <c r="T274" s="1879" t="s">
        <v>653</v>
      </c>
      <c r="U274" s="1876" t="s">
        <v>360</v>
      </c>
      <c r="V274" s="1876" t="s">
        <v>363</v>
      </c>
      <c r="W274" s="1876" t="s">
        <v>360</v>
      </c>
      <c r="X274" s="1876" t="s">
        <v>154</v>
      </c>
      <c r="Y274" s="1876" t="s">
        <v>364</v>
      </c>
      <c r="Z274" s="1876" t="s">
        <v>154</v>
      </c>
      <c r="AA274" s="1876" t="s">
        <v>154</v>
      </c>
      <c r="AB274" s="1876" t="s">
        <v>154</v>
      </c>
      <c r="AC274" s="1876" t="s">
        <v>154</v>
      </c>
      <c r="AD274" s="1876" t="s">
        <v>154</v>
      </c>
      <c r="AE274" s="1876" t="s">
        <v>154</v>
      </c>
      <c r="AF274" s="1876" t="s">
        <v>359</v>
      </c>
      <c r="AG274" s="1875" t="s">
        <v>365</v>
      </c>
      <c r="AH274" s="1876" t="s">
        <v>366</v>
      </c>
      <c r="AI274" s="1876" t="s">
        <v>240</v>
      </c>
      <c r="AJ274" s="1876" t="s">
        <v>367</v>
      </c>
      <c r="AK274" s="1875" t="s">
        <v>368</v>
      </c>
      <c r="AL274" s="1876" t="s">
        <v>360</v>
      </c>
      <c r="AM274" s="1875" t="s">
        <v>154</v>
      </c>
    </row>
    <row r="275" spans="1:39" ht="79.2">
      <c r="A275" s="1875" t="s">
        <v>351</v>
      </c>
      <c r="B275" s="1875" t="s">
        <v>757</v>
      </c>
      <c r="C275" s="1875" t="s">
        <v>651</v>
      </c>
      <c r="D275" s="1876" t="s">
        <v>154</v>
      </c>
      <c r="E275" s="1876" t="s">
        <v>354</v>
      </c>
      <c r="F275" s="1876" t="s">
        <v>355</v>
      </c>
      <c r="G275" s="1876" t="s">
        <v>356</v>
      </c>
      <c r="H275" s="1877">
        <v>744.48176000000001</v>
      </c>
      <c r="I275" s="1877">
        <v>400</v>
      </c>
      <c r="J275" s="1876" t="s">
        <v>357</v>
      </c>
      <c r="K275" s="1878">
        <v>44447</v>
      </c>
      <c r="L275" s="1876" t="s">
        <v>358</v>
      </c>
      <c r="M275" s="1878">
        <v>48113</v>
      </c>
      <c r="N275" s="1876" t="s">
        <v>359</v>
      </c>
      <c r="O275" s="1880">
        <v>46286</v>
      </c>
      <c r="P275" s="1875" t="s">
        <v>360</v>
      </c>
      <c r="Q275" s="1875" t="s">
        <v>460</v>
      </c>
      <c r="R275" s="1875" t="s">
        <v>652</v>
      </c>
      <c r="S275" s="1876" t="s">
        <v>361</v>
      </c>
      <c r="T275" s="1879" t="s">
        <v>653</v>
      </c>
      <c r="U275" s="1876" t="s">
        <v>360</v>
      </c>
      <c r="V275" s="1876" t="s">
        <v>363</v>
      </c>
      <c r="W275" s="1876" t="s">
        <v>360</v>
      </c>
      <c r="X275" s="1876" t="s">
        <v>154</v>
      </c>
      <c r="Y275" s="1876" t="s">
        <v>364</v>
      </c>
      <c r="Z275" s="1876" t="s">
        <v>154</v>
      </c>
      <c r="AA275" s="1876" t="s">
        <v>154</v>
      </c>
      <c r="AB275" s="1876" t="s">
        <v>154</v>
      </c>
      <c r="AC275" s="1876" t="s">
        <v>154</v>
      </c>
      <c r="AD275" s="1876" t="s">
        <v>154</v>
      </c>
      <c r="AE275" s="1876" t="s">
        <v>154</v>
      </c>
      <c r="AF275" s="1876" t="s">
        <v>359</v>
      </c>
      <c r="AG275" s="1875" t="s">
        <v>365</v>
      </c>
      <c r="AH275" s="1876" t="s">
        <v>366</v>
      </c>
      <c r="AI275" s="1876" t="s">
        <v>240</v>
      </c>
      <c r="AJ275" s="1876" t="s">
        <v>367</v>
      </c>
      <c r="AK275" s="1875" t="s">
        <v>368</v>
      </c>
      <c r="AL275" s="1876" t="s">
        <v>360</v>
      </c>
      <c r="AM275" s="1875" t="s">
        <v>154</v>
      </c>
    </row>
    <row r="276" spans="1:39" ht="79.2">
      <c r="A276" s="1875" t="s">
        <v>351</v>
      </c>
      <c r="B276" s="1875" t="s">
        <v>758</v>
      </c>
      <c r="C276" s="1875" t="s">
        <v>651</v>
      </c>
      <c r="D276" s="1876" t="s">
        <v>154</v>
      </c>
      <c r="E276" s="1876" t="s">
        <v>354</v>
      </c>
      <c r="F276" s="1876" t="s">
        <v>355</v>
      </c>
      <c r="G276" s="1876" t="s">
        <v>356</v>
      </c>
      <c r="H276" s="1877">
        <v>5211.3723300000001</v>
      </c>
      <c r="I276" s="1877">
        <v>2800</v>
      </c>
      <c r="J276" s="1876" t="s">
        <v>357</v>
      </c>
      <c r="K276" s="1878">
        <v>44447</v>
      </c>
      <c r="L276" s="1876" t="s">
        <v>358</v>
      </c>
      <c r="M276" s="1878">
        <v>48113</v>
      </c>
      <c r="N276" s="1876" t="s">
        <v>359</v>
      </c>
      <c r="O276" s="1880">
        <v>46286</v>
      </c>
      <c r="P276" s="1875" t="s">
        <v>360</v>
      </c>
      <c r="Q276" s="1875" t="s">
        <v>527</v>
      </c>
      <c r="R276" s="1875" t="s">
        <v>652</v>
      </c>
      <c r="S276" s="1876" t="s">
        <v>361</v>
      </c>
      <c r="T276" s="1879" t="s">
        <v>653</v>
      </c>
      <c r="U276" s="1876" t="s">
        <v>360</v>
      </c>
      <c r="V276" s="1876" t="s">
        <v>363</v>
      </c>
      <c r="W276" s="1876" t="s">
        <v>360</v>
      </c>
      <c r="X276" s="1876" t="s">
        <v>154</v>
      </c>
      <c r="Y276" s="1876" t="s">
        <v>364</v>
      </c>
      <c r="Z276" s="1876" t="s">
        <v>154</v>
      </c>
      <c r="AA276" s="1876" t="s">
        <v>154</v>
      </c>
      <c r="AB276" s="1876" t="s">
        <v>154</v>
      </c>
      <c r="AC276" s="1876" t="s">
        <v>154</v>
      </c>
      <c r="AD276" s="1876" t="s">
        <v>154</v>
      </c>
      <c r="AE276" s="1876" t="s">
        <v>154</v>
      </c>
      <c r="AF276" s="1876" t="s">
        <v>359</v>
      </c>
      <c r="AG276" s="1875" t="s">
        <v>365</v>
      </c>
      <c r="AH276" s="1876" t="s">
        <v>366</v>
      </c>
      <c r="AI276" s="1876" t="s">
        <v>240</v>
      </c>
      <c r="AJ276" s="1876" t="s">
        <v>367</v>
      </c>
      <c r="AK276" s="1875" t="s">
        <v>368</v>
      </c>
      <c r="AL276" s="1876" t="s">
        <v>360</v>
      </c>
      <c r="AM276" s="1875" t="s">
        <v>154</v>
      </c>
    </row>
    <row r="277" spans="1:39" ht="79.2">
      <c r="A277" s="1875" t="s">
        <v>351</v>
      </c>
      <c r="B277" s="1875" t="s">
        <v>759</v>
      </c>
      <c r="C277" s="1875" t="s">
        <v>651</v>
      </c>
      <c r="D277" s="1876" t="s">
        <v>154</v>
      </c>
      <c r="E277" s="1876" t="s">
        <v>354</v>
      </c>
      <c r="F277" s="1876" t="s">
        <v>355</v>
      </c>
      <c r="G277" s="1876" t="s">
        <v>356</v>
      </c>
      <c r="H277" s="1877">
        <v>744.48176000000001</v>
      </c>
      <c r="I277" s="1877">
        <v>400</v>
      </c>
      <c r="J277" s="1876" t="s">
        <v>357</v>
      </c>
      <c r="K277" s="1878">
        <v>44447</v>
      </c>
      <c r="L277" s="1876" t="s">
        <v>358</v>
      </c>
      <c r="M277" s="1878">
        <v>48113</v>
      </c>
      <c r="N277" s="1876" t="s">
        <v>359</v>
      </c>
      <c r="O277" s="1880">
        <v>46286</v>
      </c>
      <c r="P277" s="1875" t="s">
        <v>360</v>
      </c>
      <c r="Q277" s="1875" t="s">
        <v>460</v>
      </c>
      <c r="R277" s="1875" t="s">
        <v>652</v>
      </c>
      <c r="S277" s="1876" t="s">
        <v>361</v>
      </c>
      <c r="T277" s="1879" t="s">
        <v>653</v>
      </c>
      <c r="U277" s="1876" t="s">
        <v>360</v>
      </c>
      <c r="V277" s="1876" t="s">
        <v>363</v>
      </c>
      <c r="W277" s="1876" t="s">
        <v>360</v>
      </c>
      <c r="X277" s="1876" t="s">
        <v>154</v>
      </c>
      <c r="Y277" s="1876" t="s">
        <v>364</v>
      </c>
      <c r="Z277" s="1876" t="s">
        <v>154</v>
      </c>
      <c r="AA277" s="1876" t="s">
        <v>154</v>
      </c>
      <c r="AB277" s="1876" t="s">
        <v>154</v>
      </c>
      <c r="AC277" s="1876" t="s">
        <v>154</v>
      </c>
      <c r="AD277" s="1876" t="s">
        <v>154</v>
      </c>
      <c r="AE277" s="1876" t="s">
        <v>154</v>
      </c>
      <c r="AF277" s="1876" t="s">
        <v>359</v>
      </c>
      <c r="AG277" s="1875" t="s">
        <v>365</v>
      </c>
      <c r="AH277" s="1876" t="s">
        <v>366</v>
      </c>
      <c r="AI277" s="1876" t="s">
        <v>240</v>
      </c>
      <c r="AJ277" s="1876" t="s">
        <v>367</v>
      </c>
      <c r="AK277" s="1875" t="s">
        <v>368</v>
      </c>
      <c r="AL277" s="1876" t="s">
        <v>360</v>
      </c>
      <c r="AM277" s="1875" t="s">
        <v>154</v>
      </c>
    </row>
    <row r="278" spans="1:39" ht="79.2">
      <c r="A278" s="1875" t="s">
        <v>351</v>
      </c>
      <c r="B278" s="1875" t="s">
        <v>760</v>
      </c>
      <c r="C278" s="1875" t="s">
        <v>651</v>
      </c>
      <c r="D278" s="1876" t="s">
        <v>154</v>
      </c>
      <c r="E278" s="1876" t="s">
        <v>354</v>
      </c>
      <c r="F278" s="1876" t="s">
        <v>355</v>
      </c>
      <c r="G278" s="1876" t="s">
        <v>356</v>
      </c>
      <c r="H278" s="1877">
        <v>744.48176000000001</v>
      </c>
      <c r="I278" s="1877">
        <v>400</v>
      </c>
      <c r="J278" s="1876" t="s">
        <v>357</v>
      </c>
      <c r="K278" s="1878">
        <v>44447</v>
      </c>
      <c r="L278" s="1876" t="s">
        <v>358</v>
      </c>
      <c r="M278" s="1878">
        <v>48113</v>
      </c>
      <c r="N278" s="1876" t="s">
        <v>359</v>
      </c>
      <c r="O278" s="1880">
        <v>46286</v>
      </c>
      <c r="P278" s="1875" t="s">
        <v>360</v>
      </c>
      <c r="Q278" s="1875" t="s">
        <v>460</v>
      </c>
      <c r="R278" s="1875" t="s">
        <v>652</v>
      </c>
      <c r="S278" s="1876" t="s">
        <v>361</v>
      </c>
      <c r="T278" s="1879" t="s">
        <v>653</v>
      </c>
      <c r="U278" s="1876" t="s">
        <v>360</v>
      </c>
      <c r="V278" s="1876" t="s">
        <v>363</v>
      </c>
      <c r="W278" s="1876" t="s">
        <v>360</v>
      </c>
      <c r="X278" s="1876" t="s">
        <v>154</v>
      </c>
      <c r="Y278" s="1876" t="s">
        <v>364</v>
      </c>
      <c r="Z278" s="1876" t="s">
        <v>154</v>
      </c>
      <c r="AA278" s="1876" t="s">
        <v>154</v>
      </c>
      <c r="AB278" s="1876" t="s">
        <v>154</v>
      </c>
      <c r="AC278" s="1876" t="s">
        <v>154</v>
      </c>
      <c r="AD278" s="1876" t="s">
        <v>154</v>
      </c>
      <c r="AE278" s="1876" t="s">
        <v>154</v>
      </c>
      <c r="AF278" s="1876" t="s">
        <v>359</v>
      </c>
      <c r="AG278" s="1875" t="s">
        <v>365</v>
      </c>
      <c r="AH278" s="1876" t="s">
        <v>366</v>
      </c>
      <c r="AI278" s="1876" t="s">
        <v>240</v>
      </c>
      <c r="AJ278" s="1876" t="s">
        <v>367</v>
      </c>
      <c r="AK278" s="1875" t="s">
        <v>368</v>
      </c>
      <c r="AL278" s="1876" t="s">
        <v>360</v>
      </c>
      <c r="AM278" s="1875" t="s">
        <v>154</v>
      </c>
    </row>
    <row r="279" spans="1:39" ht="79.2">
      <c r="A279" s="1875" t="s">
        <v>351</v>
      </c>
      <c r="B279" s="1875" t="s">
        <v>761</v>
      </c>
      <c r="C279" s="1875" t="s">
        <v>651</v>
      </c>
      <c r="D279" s="1876" t="s">
        <v>154</v>
      </c>
      <c r="E279" s="1876" t="s">
        <v>354</v>
      </c>
      <c r="F279" s="1876" t="s">
        <v>355</v>
      </c>
      <c r="G279" s="1876" t="s">
        <v>356</v>
      </c>
      <c r="H279" s="1877">
        <v>744.48176000000001</v>
      </c>
      <c r="I279" s="1877">
        <v>400</v>
      </c>
      <c r="J279" s="1876" t="s">
        <v>357</v>
      </c>
      <c r="K279" s="1878">
        <v>44447</v>
      </c>
      <c r="L279" s="1876" t="s">
        <v>358</v>
      </c>
      <c r="M279" s="1878">
        <v>48113</v>
      </c>
      <c r="N279" s="1876" t="s">
        <v>359</v>
      </c>
      <c r="O279" s="1880">
        <v>46286</v>
      </c>
      <c r="P279" s="1875" t="s">
        <v>360</v>
      </c>
      <c r="Q279" s="1875" t="s">
        <v>460</v>
      </c>
      <c r="R279" s="1875" t="s">
        <v>652</v>
      </c>
      <c r="S279" s="1876" t="s">
        <v>361</v>
      </c>
      <c r="T279" s="1879" t="s">
        <v>653</v>
      </c>
      <c r="U279" s="1876" t="s">
        <v>360</v>
      </c>
      <c r="V279" s="1876" t="s">
        <v>363</v>
      </c>
      <c r="W279" s="1876" t="s">
        <v>360</v>
      </c>
      <c r="X279" s="1876" t="s">
        <v>154</v>
      </c>
      <c r="Y279" s="1876" t="s">
        <v>364</v>
      </c>
      <c r="Z279" s="1876" t="s">
        <v>154</v>
      </c>
      <c r="AA279" s="1876" t="s">
        <v>154</v>
      </c>
      <c r="AB279" s="1876" t="s">
        <v>154</v>
      </c>
      <c r="AC279" s="1876" t="s">
        <v>154</v>
      </c>
      <c r="AD279" s="1876" t="s">
        <v>154</v>
      </c>
      <c r="AE279" s="1876" t="s">
        <v>154</v>
      </c>
      <c r="AF279" s="1876" t="s">
        <v>359</v>
      </c>
      <c r="AG279" s="1875" t="s">
        <v>365</v>
      </c>
      <c r="AH279" s="1876" t="s">
        <v>366</v>
      </c>
      <c r="AI279" s="1876" t="s">
        <v>240</v>
      </c>
      <c r="AJ279" s="1876" t="s">
        <v>367</v>
      </c>
      <c r="AK279" s="1875" t="s">
        <v>368</v>
      </c>
      <c r="AL279" s="1876" t="s">
        <v>360</v>
      </c>
      <c r="AM279" s="1875" t="s">
        <v>154</v>
      </c>
    </row>
    <row r="280" spans="1:39" ht="79.2">
      <c r="A280" s="1875" t="s">
        <v>351</v>
      </c>
      <c r="B280" s="1875" t="s">
        <v>762</v>
      </c>
      <c r="C280" s="1875" t="s">
        <v>651</v>
      </c>
      <c r="D280" s="1876" t="s">
        <v>154</v>
      </c>
      <c r="E280" s="1876" t="s">
        <v>354</v>
      </c>
      <c r="F280" s="1876" t="s">
        <v>355</v>
      </c>
      <c r="G280" s="1876" t="s">
        <v>356</v>
      </c>
      <c r="H280" s="1877">
        <v>1488.96352</v>
      </c>
      <c r="I280" s="1877">
        <v>800</v>
      </c>
      <c r="J280" s="1876" t="s">
        <v>357</v>
      </c>
      <c r="K280" s="1878">
        <v>44447</v>
      </c>
      <c r="L280" s="1876" t="s">
        <v>358</v>
      </c>
      <c r="M280" s="1878">
        <v>48113</v>
      </c>
      <c r="N280" s="1876" t="s">
        <v>359</v>
      </c>
      <c r="O280" s="1880">
        <v>46286</v>
      </c>
      <c r="P280" s="1875" t="s">
        <v>360</v>
      </c>
      <c r="Q280" s="1875" t="s">
        <v>458</v>
      </c>
      <c r="R280" s="1875" t="s">
        <v>652</v>
      </c>
      <c r="S280" s="1876" t="s">
        <v>361</v>
      </c>
      <c r="T280" s="1879" t="s">
        <v>653</v>
      </c>
      <c r="U280" s="1876" t="s">
        <v>360</v>
      </c>
      <c r="V280" s="1876" t="s">
        <v>363</v>
      </c>
      <c r="W280" s="1876" t="s">
        <v>360</v>
      </c>
      <c r="X280" s="1876" t="s">
        <v>154</v>
      </c>
      <c r="Y280" s="1876" t="s">
        <v>364</v>
      </c>
      <c r="Z280" s="1876" t="s">
        <v>154</v>
      </c>
      <c r="AA280" s="1876" t="s">
        <v>154</v>
      </c>
      <c r="AB280" s="1876" t="s">
        <v>154</v>
      </c>
      <c r="AC280" s="1876" t="s">
        <v>154</v>
      </c>
      <c r="AD280" s="1876" t="s">
        <v>154</v>
      </c>
      <c r="AE280" s="1876" t="s">
        <v>154</v>
      </c>
      <c r="AF280" s="1876" t="s">
        <v>359</v>
      </c>
      <c r="AG280" s="1875" t="s">
        <v>365</v>
      </c>
      <c r="AH280" s="1876" t="s">
        <v>366</v>
      </c>
      <c r="AI280" s="1876" t="s">
        <v>240</v>
      </c>
      <c r="AJ280" s="1876" t="s">
        <v>367</v>
      </c>
      <c r="AK280" s="1875" t="s">
        <v>368</v>
      </c>
      <c r="AL280" s="1876" t="s">
        <v>360</v>
      </c>
      <c r="AM280" s="1875" t="s">
        <v>154</v>
      </c>
    </row>
    <row r="281" spans="1:39" ht="79.2">
      <c r="A281" s="1875" t="s">
        <v>351</v>
      </c>
      <c r="B281" s="1875" t="s">
        <v>763</v>
      </c>
      <c r="C281" s="1875" t="s">
        <v>651</v>
      </c>
      <c r="D281" s="1876" t="s">
        <v>154</v>
      </c>
      <c r="E281" s="1876" t="s">
        <v>354</v>
      </c>
      <c r="F281" s="1876" t="s">
        <v>355</v>
      </c>
      <c r="G281" s="1876" t="s">
        <v>356</v>
      </c>
      <c r="H281" s="1877">
        <v>744.48176000000001</v>
      </c>
      <c r="I281" s="1877">
        <v>400</v>
      </c>
      <c r="J281" s="1876" t="s">
        <v>357</v>
      </c>
      <c r="K281" s="1878">
        <v>44447</v>
      </c>
      <c r="L281" s="1876" t="s">
        <v>358</v>
      </c>
      <c r="M281" s="1878">
        <v>48113</v>
      </c>
      <c r="N281" s="1876" t="s">
        <v>359</v>
      </c>
      <c r="O281" s="1880">
        <v>46286</v>
      </c>
      <c r="P281" s="1875" t="s">
        <v>360</v>
      </c>
      <c r="Q281" s="1875" t="s">
        <v>460</v>
      </c>
      <c r="R281" s="1875" t="s">
        <v>652</v>
      </c>
      <c r="S281" s="1876" t="s">
        <v>361</v>
      </c>
      <c r="T281" s="1879" t="s">
        <v>653</v>
      </c>
      <c r="U281" s="1876" t="s">
        <v>360</v>
      </c>
      <c r="V281" s="1876" t="s">
        <v>363</v>
      </c>
      <c r="W281" s="1876" t="s">
        <v>360</v>
      </c>
      <c r="X281" s="1876" t="s">
        <v>154</v>
      </c>
      <c r="Y281" s="1876" t="s">
        <v>364</v>
      </c>
      <c r="Z281" s="1876" t="s">
        <v>154</v>
      </c>
      <c r="AA281" s="1876" t="s">
        <v>154</v>
      </c>
      <c r="AB281" s="1876" t="s">
        <v>154</v>
      </c>
      <c r="AC281" s="1876" t="s">
        <v>154</v>
      </c>
      <c r="AD281" s="1876" t="s">
        <v>154</v>
      </c>
      <c r="AE281" s="1876" t="s">
        <v>154</v>
      </c>
      <c r="AF281" s="1876" t="s">
        <v>359</v>
      </c>
      <c r="AG281" s="1875" t="s">
        <v>365</v>
      </c>
      <c r="AH281" s="1876" t="s">
        <v>366</v>
      </c>
      <c r="AI281" s="1876" t="s">
        <v>240</v>
      </c>
      <c r="AJ281" s="1876" t="s">
        <v>367</v>
      </c>
      <c r="AK281" s="1875" t="s">
        <v>368</v>
      </c>
      <c r="AL281" s="1876" t="s">
        <v>360</v>
      </c>
      <c r="AM281" s="1875" t="s">
        <v>154</v>
      </c>
    </row>
    <row r="282" spans="1:39" ht="79.2">
      <c r="A282" s="1875" t="s">
        <v>351</v>
      </c>
      <c r="B282" s="1875" t="s">
        <v>764</v>
      </c>
      <c r="C282" s="1875" t="s">
        <v>651</v>
      </c>
      <c r="D282" s="1876" t="s">
        <v>154</v>
      </c>
      <c r="E282" s="1876" t="s">
        <v>354</v>
      </c>
      <c r="F282" s="1876" t="s">
        <v>355</v>
      </c>
      <c r="G282" s="1876" t="s">
        <v>356</v>
      </c>
      <c r="H282" s="1877">
        <v>1488.96352</v>
      </c>
      <c r="I282" s="1877">
        <v>800</v>
      </c>
      <c r="J282" s="1876" t="s">
        <v>357</v>
      </c>
      <c r="K282" s="1878">
        <v>44447</v>
      </c>
      <c r="L282" s="1876" t="s">
        <v>358</v>
      </c>
      <c r="M282" s="1878">
        <v>48113</v>
      </c>
      <c r="N282" s="1876" t="s">
        <v>359</v>
      </c>
      <c r="O282" s="1880">
        <v>46286</v>
      </c>
      <c r="P282" s="1875" t="s">
        <v>360</v>
      </c>
      <c r="Q282" s="1875" t="s">
        <v>458</v>
      </c>
      <c r="R282" s="1875" t="s">
        <v>652</v>
      </c>
      <c r="S282" s="1876" t="s">
        <v>361</v>
      </c>
      <c r="T282" s="1879" t="s">
        <v>653</v>
      </c>
      <c r="U282" s="1876" t="s">
        <v>360</v>
      </c>
      <c r="V282" s="1876" t="s">
        <v>363</v>
      </c>
      <c r="W282" s="1876" t="s">
        <v>360</v>
      </c>
      <c r="X282" s="1876" t="s">
        <v>154</v>
      </c>
      <c r="Y282" s="1876" t="s">
        <v>364</v>
      </c>
      <c r="Z282" s="1876" t="s">
        <v>154</v>
      </c>
      <c r="AA282" s="1876" t="s">
        <v>154</v>
      </c>
      <c r="AB282" s="1876" t="s">
        <v>154</v>
      </c>
      <c r="AC282" s="1876" t="s">
        <v>154</v>
      </c>
      <c r="AD282" s="1876" t="s">
        <v>154</v>
      </c>
      <c r="AE282" s="1876" t="s">
        <v>154</v>
      </c>
      <c r="AF282" s="1876" t="s">
        <v>359</v>
      </c>
      <c r="AG282" s="1875" t="s">
        <v>365</v>
      </c>
      <c r="AH282" s="1876" t="s">
        <v>366</v>
      </c>
      <c r="AI282" s="1876" t="s">
        <v>240</v>
      </c>
      <c r="AJ282" s="1876" t="s">
        <v>367</v>
      </c>
      <c r="AK282" s="1875" t="s">
        <v>368</v>
      </c>
      <c r="AL282" s="1876" t="s">
        <v>360</v>
      </c>
      <c r="AM282" s="1875" t="s">
        <v>154</v>
      </c>
    </row>
    <row r="283" spans="1:39" ht="79.2">
      <c r="A283" s="1875" t="s">
        <v>351</v>
      </c>
      <c r="B283" s="1875" t="s">
        <v>765</v>
      </c>
      <c r="C283" s="1875" t="s">
        <v>651</v>
      </c>
      <c r="D283" s="1876" t="s">
        <v>154</v>
      </c>
      <c r="E283" s="1876" t="s">
        <v>354</v>
      </c>
      <c r="F283" s="1876" t="s">
        <v>355</v>
      </c>
      <c r="G283" s="1876" t="s">
        <v>356</v>
      </c>
      <c r="H283" s="1877">
        <v>744.48176000000001</v>
      </c>
      <c r="I283" s="1877">
        <v>400</v>
      </c>
      <c r="J283" s="1876" t="s">
        <v>357</v>
      </c>
      <c r="K283" s="1878">
        <v>44447</v>
      </c>
      <c r="L283" s="1876" t="s">
        <v>358</v>
      </c>
      <c r="M283" s="1878">
        <v>48113</v>
      </c>
      <c r="N283" s="1876" t="s">
        <v>359</v>
      </c>
      <c r="O283" s="1880">
        <v>46286</v>
      </c>
      <c r="P283" s="1875" t="s">
        <v>360</v>
      </c>
      <c r="Q283" s="1875" t="s">
        <v>460</v>
      </c>
      <c r="R283" s="1875" t="s">
        <v>652</v>
      </c>
      <c r="S283" s="1876" t="s">
        <v>361</v>
      </c>
      <c r="T283" s="1879" t="s">
        <v>653</v>
      </c>
      <c r="U283" s="1876" t="s">
        <v>360</v>
      </c>
      <c r="V283" s="1876" t="s">
        <v>363</v>
      </c>
      <c r="W283" s="1876" t="s">
        <v>360</v>
      </c>
      <c r="X283" s="1876" t="s">
        <v>154</v>
      </c>
      <c r="Y283" s="1876" t="s">
        <v>364</v>
      </c>
      <c r="Z283" s="1876" t="s">
        <v>154</v>
      </c>
      <c r="AA283" s="1876" t="s">
        <v>154</v>
      </c>
      <c r="AB283" s="1876" t="s">
        <v>154</v>
      </c>
      <c r="AC283" s="1876" t="s">
        <v>154</v>
      </c>
      <c r="AD283" s="1876" t="s">
        <v>154</v>
      </c>
      <c r="AE283" s="1876" t="s">
        <v>154</v>
      </c>
      <c r="AF283" s="1876" t="s">
        <v>359</v>
      </c>
      <c r="AG283" s="1875" t="s">
        <v>365</v>
      </c>
      <c r="AH283" s="1876" t="s">
        <v>366</v>
      </c>
      <c r="AI283" s="1876" t="s">
        <v>240</v>
      </c>
      <c r="AJ283" s="1876" t="s">
        <v>367</v>
      </c>
      <c r="AK283" s="1875" t="s">
        <v>368</v>
      </c>
      <c r="AL283" s="1876" t="s">
        <v>360</v>
      </c>
      <c r="AM283" s="1875" t="s">
        <v>154</v>
      </c>
    </row>
    <row r="284" spans="1:39" ht="79.2">
      <c r="A284" s="1875" t="s">
        <v>351</v>
      </c>
      <c r="B284" s="1875" t="s">
        <v>766</v>
      </c>
      <c r="C284" s="1875" t="s">
        <v>651</v>
      </c>
      <c r="D284" s="1876" t="s">
        <v>154</v>
      </c>
      <c r="E284" s="1876" t="s">
        <v>354</v>
      </c>
      <c r="F284" s="1876" t="s">
        <v>355</v>
      </c>
      <c r="G284" s="1876" t="s">
        <v>356</v>
      </c>
      <c r="H284" s="1877">
        <v>1488.96352</v>
      </c>
      <c r="I284" s="1877">
        <v>800</v>
      </c>
      <c r="J284" s="1876" t="s">
        <v>357</v>
      </c>
      <c r="K284" s="1878">
        <v>44447</v>
      </c>
      <c r="L284" s="1876" t="s">
        <v>358</v>
      </c>
      <c r="M284" s="1878">
        <v>48113</v>
      </c>
      <c r="N284" s="1876" t="s">
        <v>359</v>
      </c>
      <c r="O284" s="1880">
        <v>46286</v>
      </c>
      <c r="P284" s="1875" t="s">
        <v>360</v>
      </c>
      <c r="Q284" s="1875" t="s">
        <v>458</v>
      </c>
      <c r="R284" s="1875" t="s">
        <v>652</v>
      </c>
      <c r="S284" s="1876" t="s">
        <v>361</v>
      </c>
      <c r="T284" s="1879" t="s">
        <v>653</v>
      </c>
      <c r="U284" s="1876" t="s">
        <v>360</v>
      </c>
      <c r="V284" s="1876" t="s">
        <v>363</v>
      </c>
      <c r="W284" s="1876" t="s">
        <v>360</v>
      </c>
      <c r="X284" s="1876" t="s">
        <v>154</v>
      </c>
      <c r="Y284" s="1876" t="s">
        <v>364</v>
      </c>
      <c r="Z284" s="1876" t="s">
        <v>154</v>
      </c>
      <c r="AA284" s="1876" t="s">
        <v>154</v>
      </c>
      <c r="AB284" s="1876" t="s">
        <v>154</v>
      </c>
      <c r="AC284" s="1876" t="s">
        <v>154</v>
      </c>
      <c r="AD284" s="1876" t="s">
        <v>154</v>
      </c>
      <c r="AE284" s="1876" t="s">
        <v>154</v>
      </c>
      <c r="AF284" s="1876" t="s">
        <v>359</v>
      </c>
      <c r="AG284" s="1875" t="s">
        <v>365</v>
      </c>
      <c r="AH284" s="1876" t="s">
        <v>366</v>
      </c>
      <c r="AI284" s="1876" t="s">
        <v>240</v>
      </c>
      <c r="AJ284" s="1876" t="s">
        <v>367</v>
      </c>
      <c r="AK284" s="1875" t="s">
        <v>368</v>
      </c>
      <c r="AL284" s="1876" t="s">
        <v>360</v>
      </c>
      <c r="AM284" s="1875" t="s">
        <v>154</v>
      </c>
    </row>
    <row r="285" spans="1:39" ht="79.2">
      <c r="A285" s="1875" t="s">
        <v>351</v>
      </c>
      <c r="B285" s="1875" t="s">
        <v>767</v>
      </c>
      <c r="C285" s="1875" t="s">
        <v>651</v>
      </c>
      <c r="D285" s="1876" t="s">
        <v>154</v>
      </c>
      <c r="E285" s="1876" t="s">
        <v>354</v>
      </c>
      <c r="F285" s="1876" t="s">
        <v>355</v>
      </c>
      <c r="G285" s="1876" t="s">
        <v>356</v>
      </c>
      <c r="H285" s="1877">
        <v>1488.96352</v>
      </c>
      <c r="I285" s="1877">
        <v>800</v>
      </c>
      <c r="J285" s="1876" t="s">
        <v>357</v>
      </c>
      <c r="K285" s="1878">
        <v>44447</v>
      </c>
      <c r="L285" s="1876" t="s">
        <v>358</v>
      </c>
      <c r="M285" s="1878">
        <v>48113</v>
      </c>
      <c r="N285" s="1876" t="s">
        <v>359</v>
      </c>
      <c r="O285" s="1880">
        <v>46286</v>
      </c>
      <c r="P285" s="1875" t="s">
        <v>360</v>
      </c>
      <c r="Q285" s="1875" t="s">
        <v>458</v>
      </c>
      <c r="R285" s="1875" t="s">
        <v>652</v>
      </c>
      <c r="S285" s="1876" t="s">
        <v>361</v>
      </c>
      <c r="T285" s="1879" t="s">
        <v>653</v>
      </c>
      <c r="U285" s="1876" t="s">
        <v>360</v>
      </c>
      <c r="V285" s="1876" t="s">
        <v>363</v>
      </c>
      <c r="W285" s="1876" t="s">
        <v>360</v>
      </c>
      <c r="X285" s="1876" t="s">
        <v>154</v>
      </c>
      <c r="Y285" s="1876" t="s">
        <v>364</v>
      </c>
      <c r="Z285" s="1876" t="s">
        <v>154</v>
      </c>
      <c r="AA285" s="1876" t="s">
        <v>154</v>
      </c>
      <c r="AB285" s="1876" t="s">
        <v>154</v>
      </c>
      <c r="AC285" s="1876" t="s">
        <v>154</v>
      </c>
      <c r="AD285" s="1876" t="s">
        <v>154</v>
      </c>
      <c r="AE285" s="1876" t="s">
        <v>154</v>
      </c>
      <c r="AF285" s="1876" t="s">
        <v>359</v>
      </c>
      <c r="AG285" s="1875" t="s">
        <v>365</v>
      </c>
      <c r="AH285" s="1876" t="s">
        <v>366</v>
      </c>
      <c r="AI285" s="1876" t="s">
        <v>240</v>
      </c>
      <c r="AJ285" s="1876" t="s">
        <v>367</v>
      </c>
      <c r="AK285" s="1875" t="s">
        <v>368</v>
      </c>
      <c r="AL285" s="1876" t="s">
        <v>360</v>
      </c>
      <c r="AM285" s="1875" t="s">
        <v>154</v>
      </c>
    </row>
    <row r="286" spans="1:39" ht="79.2">
      <c r="A286" s="1875" t="s">
        <v>351</v>
      </c>
      <c r="B286" s="1875" t="s">
        <v>768</v>
      </c>
      <c r="C286" s="1875" t="s">
        <v>651</v>
      </c>
      <c r="D286" s="1876" t="s">
        <v>154</v>
      </c>
      <c r="E286" s="1876" t="s">
        <v>354</v>
      </c>
      <c r="F286" s="1876" t="s">
        <v>355</v>
      </c>
      <c r="G286" s="1876" t="s">
        <v>356</v>
      </c>
      <c r="H286" s="1877">
        <v>744.48176000000001</v>
      </c>
      <c r="I286" s="1877">
        <v>400</v>
      </c>
      <c r="J286" s="1876" t="s">
        <v>357</v>
      </c>
      <c r="K286" s="1878">
        <v>44447</v>
      </c>
      <c r="L286" s="1876" t="s">
        <v>358</v>
      </c>
      <c r="M286" s="1878">
        <v>48113</v>
      </c>
      <c r="N286" s="1876" t="s">
        <v>359</v>
      </c>
      <c r="O286" s="1880">
        <v>46286</v>
      </c>
      <c r="P286" s="1875" t="s">
        <v>360</v>
      </c>
      <c r="Q286" s="1875" t="s">
        <v>460</v>
      </c>
      <c r="R286" s="1875" t="s">
        <v>652</v>
      </c>
      <c r="S286" s="1876" t="s">
        <v>361</v>
      </c>
      <c r="T286" s="1879" t="s">
        <v>653</v>
      </c>
      <c r="U286" s="1876" t="s">
        <v>360</v>
      </c>
      <c r="V286" s="1876" t="s">
        <v>363</v>
      </c>
      <c r="W286" s="1876" t="s">
        <v>360</v>
      </c>
      <c r="X286" s="1876" t="s">
        <v>154</v>
      </c>
      <c r="Y286" s="1876" t="s">
        <v>364</v>
      </c>
      <c r="Z286" s="1876" t="s">
        <v>154</v>
      </c>
      <c r="AA286" s="1876" t="s">
        <v>154</v>
      </c>
      <c r="AB286" s="1876" t="s">
        <v>154</v>
      </c>
      <c r="AC286" s="1876" t="s">
        <v>154</v>
      </c>
      <c r="AD286" s="1876" t="s">
        <v>154</v>
      </c>
      <c r="AE286" s="1876" t="s">
        <v>154</v>
      </c>
      <c r="AF286" s="1876" t="s">
        <v>359</v>
      </c>
      <c r="AG286" s="1875" t="s">
        <v>365</v>
      </c>
      <c r="AH286" s="1876" t="s">
        <v>366</v>
      </c>
      <c r="AI286" s="1876" t="s">
        <v>240</v>
      </c>
      <c r="AJ286" s="1876" t="s">
        <v>367</v>
      </c>
      <c r="AK286" s="1875" t="s">
        <v>368</v>
      </c>
      <c r="AL286" s="1876" t="s">
        <v>360</v>
      </c>
      <c r="AM286" s="1875" t="s">
        <v>154</v>
      </c>
    </row>
    <row r="287" spans="1:39" ht="79.2">
      <c r="A287" s="1875" t="s">
        <v>351</v>
      </c>
      <c r="B287" s="1875" t="s">
        <v>769</v>
      </c>
      <c r="C287" s="1875" t="s">
        <v>651</v>
      </c>
      <c r="D287" s="1876" t="s">
        <v>154</v>
      </c>
      <c r="E287" s="1876" t="s">
        <v>354</v>
      </c>
      <c r="F287" s="1876" t="s">
        <v>355</v>
      </c>
      <c r="G287" s="1876" t="s">
        <v>356</v>
      </c>
      <c r="H287" s="1877">
        <v>2233.4452799999999</v>
      </c>
      <c r="I287" s="1877">
        <v>1200</v>
      </c>
      <c r="J287" s="1876" t="s">
        <v>357</v>
      </c>
      <c r="K287" s="1878">
        <v>44447</v>
      </c>
      <c r="L287" s="1876" t="s">
        <v>358</v>
      </c>
      <c r="M287" s="1878">
        <v>48113</v>
      </c>
      <c r="N287" s="1876" t="s">
        <v>359</v>
      </c>
      <c r="O287" s="1880">
        <v>46286</v>
      </c>
      <c r="P287" s="1875" t="s">
        <v>360</v>
      </c>
      <c r="Q287" s="1875" t="s">
        <v>462</v>
      </c>
      <c r="R287" s="1875" t="s">
        <v>652</v>
      </c>
      <c r="S287" s="1876" t="s">
        <v>361</v>
      </c>
      <c r="T287" s="1879" t="s">
        <v>653</v>
      </c>
      <c r="U287" s="1876" t="s">
        <v>360</v>
      </c>
      <c r="V287" s="1876" t="s">
        <v>363</v>
      </c>
      <c r="W287" s="1876" t="s">
        <v>360</v>
      </c>
      <c r="X287" s="1876" t="s">
        <v>154</v>
      </c>
      <c r="Y287" s="1876" t="s">
        <v>364</v>
      </c>
      <c r="Z287" s="1876" t="s">
        <v>154</v>
      </c>
      <c r="AA287" s="1876" t="s">
        <v>154</v>
      </c>
      <c r="AB287" s="1876" t="s">
        <v>154</v>
      </c>
      <c r="AC287" s="1876" t="s">
        <v>154</v>
      </c>
      <c r="AD287" s="1876" t="s">
        <v>154</v>
      </c>
      <c r="AE287" s="1876" t="s">
        <v>154</v>
      </c>
      <c r="AF287" s="1876" t="s">
        <v>359</v>
      </c>
      <c r="AG287" s="1875" t="s">
        <v>365</v>
      </c>
      <c r="AH287" s="1876" t="s">
        <v>366</v>
      </c>
      <c r="AI287" s="1876" t="s">
        <v>240</v>
      </c>
      <c r="AJ287" s="1876" t="s">
        <v>367</v>
      </c>
      <c r="AK287" s="1875" t="s">
        <v>368</v>
      </c>
      <c r="AL287" s="1876" t="s">
        <v>360</v>
      </c>
      <c r="AM287" s="1875" t="s">
        <v>154</v>
      </c>
    </row>
    <row r="288" spans="1:39" ht="79.2">
      <c r="A288" s="1875" t="s">
        <v>351</v>
      </c>
      <c r="B288" s="1875" t="s">
        <v>770</v>
      </c>
      <c r="C288" s="1875" t="s">
        <v>651</v>
      </c>
      <c r="D288" s="1876" t="s">
        <v>154</v>
      </c>
      <c r="E288" s="1876" t="s">
        <v>354</v>
      </c>
      <c r="F288" s="1876" t="s">
        <v>355</v>
      </c>
      <c r="G288" s="1876" t="s">
        <v>356</v>
      </c>
      <c r="H288" s="1877">
        <v>744.48176000000001</v>
      </c>
      <c r="I288" s="1877">
        <v>400</v>
      </c>
      <c r="J288" s="1876" t="s">
        <v>357</v>
      </c>
      <c r="K288" s="1878">
        <v>44447</v>
      </c>
      <c r="L288" s="1876" t="s">
        <v>358</v>
      </c>
      <c r="M288" s="1878">
        <v>48113</v>
      </c>
      <c r="N288" s="1876" t="s">
        <v>359</v>
      </c>
      <c r="O288" s="1880">
        <v>46286</v>
      </c>
      <c r="P288" s="1875" t="s">
        <v>360</v>
      </c>
      <c r="Q288" s="1875" t="s">
        <v>460</v>
      </c>
      <c r="R288" s="1875" t="s">
        <v>652</v>
      </c>
      <c r="S288" s="1876" t="s">
        <v>361</v>
      </c>
      <c r="T288" s="1879" t="s">
        <v>653</v>
      </c>
      <c r="U288" s="1876" t="s">
        <v>360</v>
      </c>
      <c r="V288" s="1876" t="s">
        <v>363</v>
      </c>
      <c r="W288" s="1876" t="s">
        <v>360</v>
      </c>
      <c r="X288" s="1876" t="s">
        <v>154</v>
      </c>
      <c r="Y288" s="1876" t="s">
        <v>364</v>
      </c>
      <c r="Z288" s="1876" t="s">
        <v>154</v>
      </c>
      <c r="AA288" s="1876" t="s">
        <v>154</v>
      </c>
      <c r="AB288" s="1876" t="s">
        <v>154</v>
      </c>
      <c r="AC288" s="1876" t="s">
        <v>154</v>
      </c>
      <c r="AD288" s="1876" t="s">
        <v>154</v>
      </c>
      <c r="AE288" s="1876" t="s">
        <v>154</v>
      </c>
      <c r="AF288" s="1876" t="s">
        <v>359</v>
      </c>
      <c r="AG288" s="1875" t="s">
        <v>365</v>
      </c>
      <c r="AH288" s="1876" t="s">
        <v>366</v>
      </c>
      <c r="AI288" s="1876" t="s">
        <v>240</v>
      </c>
      <c r="AJ288" s="1876" t="s">
        <v>367</v>
      </c>
      <c r="AK288" s="1875" t="s">
        <v>368</v>
      </c>
      <c r="AL288" s="1876" t="s">
        <v>360</v>
      </c>
      <c r="AM288" s="1875" t="s">
        <v>154</v>
      </c>
    </row>
    <row r="289" spans="1:39" ht="79.2">
      <c r="A289" s="1875" t="s">
        <v>351</v>
      </c>
      <c r="B289" s="1875" t="s">
        <v>771</v>
      </c>
      <c r="C289" s="1875" t="s">
        <v>651</v>
      </c>
      <c r="D289" s="1876" t="s">
        <v>154</v>
      </c>
      <c r="E289" s="1876" t="s">
        <v>354</v>
      </c>
      <c r="F289" s="1876" t="s">
        <v>355</v>
      </c>
      <c r="G289" s="1876" t="s">
        <v>356</v>
      </c>
      <c r="H289" s="1877">
        <v>6700.3358499999995</v>
      </c>
      <c r="I289" s="1877">
        <v>3600</v>
      </c>
      <c r="J289" s="1876" t="s">
        <v>357</v>
      </c>
      <c r="K289" s="1878">
        <v>44447</v>
      </c>
      <c r="L289" s="1876" t="s">
        <v>358</v>
      </c>
      <c r="M289" s="1878">
        <v>48113</v>
      </c>
      <c r="N289" s="1876" t="s">
        <v>359</v>
      </c>
      <c r="O289" s="1880">
        <v>46286</v>
      </c>
      <c r="P289" s="1875" t="s">
        <v>360</v>
      </c>
      <c r="Q289" s="1875" t="s">
        <v>502</v>
      </c>
      <c r="R289" s="1875" t="s">
        <v>652</v>
      </c>
      <c r="S289" s="1876" t="s">
        <v>361</v>
      </c>
      <c r="T289" s="1879" t="s">
        <v>653</v>
      </c>
      <c r="U289" s="1876" t="s">
        <v>360</v>
      </c>
      <c r="V289" s="1876" t="s">
        <v>363</v>
      </c>
      <c r="W289" s="1876" t="s">
        <v>360</v>
      </c>
      <c r="X289" s="1876" t="s">
        <v>154</v>
      </c>
      <c r="Y289" s="1876" t="s">
        <v>364</v>
      </c>
      <c r="Z289" s="1876" t="s">
        <v>154</v>
      </c>
      <c r="AA289" s="1876" t="s">
        <v>154</v>
      </c>
      <c r="AB289" s="1876" t="s">
        <v>154</v>
      </c>
      <c r="AC289" s="1876" t="s">
        <v>154</v>
      </c>
      <c r="AD289" s="1876" t="s">
        <v>154</v>
      </c>
      <c r="AE289" s="1876" t="s">
        <v>154</v>
      </c>
      <c r="AF289" s="1876" t="s">
        <v>359</v>
      </c>
      <c r="AG289" s="1875" t="s">
        <v>365</v>
      </c>
      <c r="AH289" s="1876" t="s">
        <v>366</v>
      </c>
      <c r="AI289" s="1876" t="s">
        <v>240</v>
      </c>
      <c r="AJ289" s="1876" t="s">
        <v>367</v>
      </c>
      <c r="AK289" s="1875" t="s">
        <v>368</v>
      </c>
      <c r="AL289" s="1876" t="s">
        <v>360</v>
      </c>
      <c r="AM289" s="1875" t="s">
        <v>154</v>
      </c>
    </row>
    <row r="290" spans="1:39" ht="79.2">
      <c r="A290" s="1875" t="s">
        <v>351</v>
      </c>
      <c r="B290" s="1875" t="s">
        <v>772</v>
      </c>
      <c r="C290" s="1875" t="s">
        <v>651</v>
      </c>
      <c r="D290" s="1876" t="s">
        <v>154</v>
      </c>
      <c r="E290" s="1876" t="s">
        <v>354</v>
      </c>
      <c r="F290" s="1876" t="s">
        <v>355</v>
      </c>
      <c r="G290" s="1876" t="s">
        <v>356</v>
      </c>
      <c r="H290" s="1877">
        <v>8189.2993700000006</v>
      </c>
      <c r="I290" s="1877">
        <v>4400</v>
      </c>
      <c r="J290" s="1876" t="s">
        <v>357</v>
      </c>
      <c r="K290" s="1878">
        <v>44447</v>
      </c>
      <c r="L290" s="1876" t="s">
        <v>358</v>
      </c>
      <c r="M290" s="1878">
        <v>48113</v>
      </c>
      <c r="N290" s="1876" t="s">
        <v>359</v>
      </c>
      <c r="O290" s="1880">
        <v>46286</v>
      </c>
      <c r="P290" s="1875" t="s">
        <v>360</v>
      </c>
      <c r="Q290" s="1875" t="s">
        <v>711</v>
      </c>
      <c r="R290" s="1875" t="s">
        <v>652</v>
      </c>
      <c r="S290" s="1876" t="s">
        <v>361</v>
      </c>
      <c r="T290" s="1879" t="s">
        <v>653</v>
      </c>
      <c r="U290" s="1876" t="s">
        <v>360</v>
      </c>
      <c r="V290" s="1876" t="s">
        <v>363</v>
      </c>
      <c r="W290" s="1876" t="s">
        <v>360</v>
      </c>
      <c r="X290" s="1876" t="s">
        <v>154</v>
      </c>
      <c r="Y290" s="1876" t="s">
        <v>364</v>
      </c>
      <c r="Z290" s="1876" t="s">
        <v>154</v>
      </c>
      <c r="AA290" s="1876" t="s">
        <v>154</v>
      </c>
      <c r="AB290" s="1876" t="s">
        <v>154</v>
      </c>
      <c r="AC290" s="1876" t="s">
        <v>154</v>
      </c>
      <c r="AD290" s="1876" t="s">
        <v>154</v>
      </c>
      <c r="AE290" s="1876" t="s">
        <v>154</v>
      </c>
      <c r="AF290" s="1876" t="s">
        <v>359</v>
      </c>
      <c r="AG290" s="1875" t="s">
        <v>365</v>
      </c>
      <c r="AH290" s="1876" t="s">
        <v>366</v>
      </c>
      <c r="AI290" s="1876" t="s">
        <v>240</v>
      </c>
      <c r="AJ290" s="1876" t="s">
        <v>367</v>
      </c>
      <c r="AK290" s="1875" t="s">
        <v>368</v>
      </c>
      <c r="AL290" s="1876" t="s">
        <v>360</v>
      </c>
      <c r="AM290" s="1875" t="s">
        <v>154</v>
      </c>
    </row>
    <row r="291" spans="1:39" ht="79.2">
      <c r="A291" s="1875" t="s">
        <v>351</v>
      </c>
      <c r="B291" s="1875" t="s">
        <v>773</v>
      </c>
      <c r="C291" s="1875" t="s">
        <v>651</v>
      </c>
      <c r="D291" s="1876" t="s">
        <v>154</v>
      </c>
      <c r="E291" s="1876" t="s">
        <v>354</v>
      </c>
      <c r="F291" s="1876" t="s">
        <v>355</v>
      </c>
      <c r="G291" s="1876" t="s">
        <v>356</v>
      </c>
      <c r="H291" s="1877">
        <v>3722.4088099999999</v>
      </c>
      <c r="I291" s="1877">
        <v>2000</v>
      </c>
      <c r="J291" s="1876" t="s">
        <v>357</v>
      </c>
      <c r="K291" s="1878">
        <v>44447</v>
      </c>
      <c r="L291" s="1876" t="s">
        <v>358</v>
      </c>
      <c r="M291" s="1878">
        <v>48113</v>
      </c>
      <c r="N291" s="1876" t="s">
        <v>359</v>
      </c>
      <c r="O291" s="1880">
        <v>46286</v>
      </c>
      <c r="P291" s="1875" t="s">
        <v>360</v>
      </c>
      <c r="Q291" s="1875" t="s">
        <v>397</v>
      </c>
      <c r="R291" s="1875" t="s">
        <v>652</v>
      </c>
      <c r="S291" s="1876" t="s">
        <v>361</v>
      </c>
      <c r="T291" s="1879" t="s">
        <v>653</v>
      </c>
      <c r="U291" s="1876" t="s">
        <v>360</v>
      </c>
      <c r="V291" s="1876" t="s">
        <v>363</v>
      </c>
      <c r="W291" s="1876" t="s">
        <v>360</v>
      </c>
      <c r="X291" s="1876" t="s">
        <v>154</v>
      </c>
      <c r="Y291" s="1876" t="s">
        <v>364</v>
      </c>
      <c r="Z291" s="1876" t="s">
        <v>154</v>
      </c>
      <c r="AA291" s="1876" t="s">
        <v>154</v>
      </c>
      <c r="AB291" s="1876" t="s">
        <v>154</v>
      </c>
      <c r="AC291" s="1876" t="s">
        <v>154</v>
      </c>
      <c r="AD291" s="1876" t="s">
        <v>154</v>
      </c>
      <c r="AE291" s="1876" t="s">
        <v>154</v>
      </c>
      <c r="AF291" s="1876" t="s">
        <v>359</v>
      </c>
      <c r="AG291" s="1875" t="s">
        <v>365</v>
      </c>
      <c r="AH291" s="1876" t="s">
        <v>366</v>
      </c>
      <c r="AI291" s="1876" t="s">
        <v>240</v>
      </c>
      <c r="AJ291" s="1876" t="s">
        <v>367</v>
      </c>
      <c r="AK291" s="1875" t="s">
        <v>368</v>
      </c>
      <c r="AL291" s="1876" t="s">
        <v>360</v>
      </c>
      <c r="AM291" s="1875" t="s">
        <v>154</v>
      </c>
    </row>
    <row r="292" spans="1:39" ht="79.2">
      <c r="A292" s="1875" t="s">
        <v>351</v>
      </c>
      <c r="B292" s="1875" t="s">
        <v>774</v>
      </c>
      <c r="C292" s="1875" t="s">
        <v>651</v>
      </c>
      <c r="D292" s="1876" t="s">
        <v>154</v>
      </c>
      <c r="E292" s="1876" t="s">
        <v>354</v>
      </c>
      <c r="F292" s="1876" t="s">
        <v>355</v>
      </c>
      <c r="G292" s="1876" t="s">
        <v>356</v>
      </c>
      <c r="H292" s="1877">
        <v>16378.598740000001</v>
      </c>
      <c r="I292" s="1877">
        <v>8800</v>
      </c>
      <c r="J292" s="1876" t="s">
        <v>357</v>
      </c>
      <c r="K292" s="1878">
        <v>44447</v>
      </c>
      <c r="L292" s="1876" t="s">
        <v>358</v>
      </c>
      <c r="M292" s="1878">
        <v>48113</v>
      </c>
      <c r="N292" s="1876" t="s">
        <v>359</v>
      </c>
      <c r="O292" s="1880">
        <v>46286</v>
      </c>
      <c r="P292" s="1875" t="s">
        <v>360</v>
      </c>
      <c r="Q292" s="1875" t="s">
        <v>674</v>
      </c>
      <c r="R292" s="1875" t="s">
        <v>652</v>
      </c>
      <c r="S292" s="1876" t="s">
        <v>361</v>
      </c>
      <c r="T292" s="1879" t="s">
        <v>653</v>
      </c>
      <c r="U292" s="1876" t="s">
        <v>360</v>
      </c>
      <c r="V292" s="1876" t="s">
        <v>363</v>
      </c>
      <c r="W292" s="1876" t="s">
        <v>360</v>
      </c>
      <c r="X292" s="1876" t="s">
        <v>154</v>
      </c>
      <c r="Y292" s="1876" t="s">
        <v>364</v>
      </c>
      <c r="Z292" s="1876" t="s">
        <v>154</v>
      </c>
      <c r="AA292" s="1876" t="s">
        <v>154</v>
      </c>
      <c r="AB292" s="1876" t="s">
        <v>154</v>
      </c>
      <c r="AC292" s="1876" t="s">
        <v>154</v>
      </c>
      <c r="AD292" s="1876" t="s">
        <v>154</v>
      </c>
      <c r="AE292" s="1876" t="s">
        <v>154</v>
      </c>
      <c r="AF292" s="1876" t="s">
        <v>359</v>
      </c>
      <c r="AG292" s="1875" t="s">
        <v>365</v>
      </c>
      <c r="AH292" s="1876" t="s">
        <v>366</v>
      </c>
      <c r="AI292" s="1876" t="s">
        <v>240</v>
      </c>
      <c r="AJ292" s="1876" t="s">
        <v>367</v>
      </c>
      <c r="AK292" s="1875" t="s">
        <v>368</v>
      </c>
      <c r="AL292" s="1876" t="s">
        <v>360</v>
      </c>
      <c r="AM292" s="1875" t="s">
        <v>154</v>
      </c>
    </row>
    <row r="293" spans="1:39" ht="79.2">
      <c r="A293" s="1875" t="s">
        <v>351</v>
      </c>
      <c r="B293" s="1875" t="s">
        <v>775</v>
      </c>
      <c r="C293" s="1875" t="s">
        <v>651</v>
      </c>
      <c r="D293" s="1876" t="s">
        <v>154</v>
      </c>
      <c r="E293" s="1876" t="s">
        <v>354</v>
      </c>
      <c r="F293" s="1876" t="s">
        <v>355</v>
      </c>
      <c r="G293" s="1876" t="s">
        <v>356</v>
      </c>
      <c r="H293" s="1877">
        <v>1488.96352</v>
      </c>
      <c r="I293" s="1877">
        <v>800</v>
      </c>
      <c r="J293" s="1876" t="s">
        <v>357</v>
      </c>
      <c r="K293" s="1878">
        <v>44447</v>
      </c>
      <c r="L293" s="1876" t="s">
        <v>358</v>
      </c>
      <c r="M293" s="1878">
        <v>48113</v>
      </c>
      <c r="N293" s="1876" t="s">
        <v>359</v>
      </c>
      <c r="O293" s="1880">
        <v>46286</v>
      </c>
      <c r="P293" s="1875" t="s">
        <v>360</v>
      </c>
      <c r="Q293" s="1875" t="s">
        <v>458</v>
      </c>
      <c r="R293" s="1875" t="s">
        <v>652</v>
      </c>
      <c r="S293" s="1876" t="s">
        <v>361</v>
      </c>
      <c r="T293" s="1879" t="s">
        <v>653</v>
      </c>
      <c r="U293" s="1876" t="s">
        <v>360</v>
      </c>
      <c r="V293" s="1876" t="s">
        <v>363</v>
      </c>
      <c r="W293" s="1876" t="s">
        <v>360</v>
      </c>
      <c r="X293" s="1876" t="s">
        <v>154</v>
      </c>
      <c r="Y293" s="1876" t="s">
        <v>364</v>
      </c>
      <c r="Z293" s="1876" t="s">
        <v>154</v>
      </c>
      <c r="AA293" s="1876" t="s">
        <v>154</v>
      </c>
      <c r="AB293" s="1876" t="s">
        <v>154</v>
      </c>
      <c r="AC293" s="1876" t="s">
        <v>154</v>
      </c>
      <c r="AD293" s="1876" t="s">
        <v>154</v>
      </c>
      <c r="AE293" s="1876" t="s">
        <v>154</v>
      </c>
      <c r="AF293" s="1876" t="s">
        <v>359</v>
      </c>
      <c r="AG293" s="1875" t="s">
        <v>365</v>
      </c>
      <c r="AH293" s="1876" t="s">
        <v>366</v>
      </c>
      <c r="AI293" s="1876" t="s">
        <v>240</v>
      </c>
      <c r="AJ293" s="1876" t="s">
        <v>367</v>
      </c>
      <c r="AK293" s="1875" t="s">
        <v>368</v>
      </c>
      <c r="AL293" s="1876" t="s">
        <v>360</v>
      </c>
      <c r="AM293" s="1875" t="s">
        <v>154</v>
      </c>
    </row>
    <row r="294" spans="1:39" ht="79.2">
      <c r="A294" s="1875" t="s">
        <v>351</v>
      </c>
      <c r="B294" s="1875" t="s">
        <v>776</v>
      </c>
      <c r="C294" s="1875" t="s">
        <v>651</v>
      </c>
      <c r="D294" s="1876" t="s">
        <v>154</v>
      </c>
      <c r="E294" s="1876" t="s">
        <v>354</v>
      </c>
      <c r="F294" s="1876" t="s">
        <v>355</v>
      </c>
      <c r="G294" s="1876" t="s">
        <v>356</v>
      </c>
      <c r="H294" s="1877">
        <v>744.48176000000001</v>
      </c>
      <c r="I294" s="1877">
        <v>400</v>
      </c>
      <c r="J294" s="1876" t="s">
        <v>357</v>
      </c>
      <c r="K294" s="1878">
        <v>44447</v>
      </c>
      <c r="L294" s="1876" t="s">
        <v>358</v>
      </c>
      <c r="M294" s="1878">
        <v>48113</v>
      </c>
      <c r="N294" s="1876" t="s">
        <v>359</v>
      </c>
      <c r="O294" s="1880">
        <v>46286</v>
      </c>
      <c r="P294" s="1875" t="s">
        <v>360</v>
      </c>
      <c r="Q294" s="1875" t="s">
        <v>460</v>
      </c>
      <c r="R294" s="1875" t="s">
        <v>652</v>
      </c>
      <c r="S294" s="1876" t="s">
        <v>361</v>
      </c>
      <c r="T294" s="1879" t="s">
        <v>653</v>
      </c>
      <c r="U294" s="1876" t="s">
        <v>360</v>
      </c>
      <c r="V294" s="1876" t="s">
        <v>363</v>
      </c>
      <c r="W294" s="1876" t="s">
        <v>360</v>
      </c>
      <c r="X294" s="1876" t="s">
        <v>154</v>
      </c>
      <c r="Y294" s="1876" t="s">
        <v>364</v>
      </c>
      <c r="Z294" s="1876" t="s">
        <v>154</v>
      </c>
      <c r="AA294" s="1876" t="s">
        <v>154</v>
      </c>
      <c r="AB294" s="1876" t="s">
        <v>154</v>
      </c>
      <c r="AC294" s="1876" t="s">
        <v>154</v>
      </c>
      <c r="AD294" s="1876" t="s">
        <v>154</v>
      </c>
      <c r="AE294" s="1876" t="s">
        <v>154</v>
      </c>
      <c r="AF294" s="1876" t="s">
        <v>359</v>
      </c>
      <c r="AG294" s="1875" t="s">
        <v>365</v>
      </c>
      <c r="AH294" s="1876" t="s">
        <v>366</v>
      </c>
      <c r="AI294" s="1876" t="s">
        <v>240</v>
      </c>
      <c r="AJ294" s="1876" t="s">
        <v>367</v>
      </c>
      <c r="AK294" s="1875" t="s">
        <v>368</v>
      </c>
      <c r="AL294" s="1876" t="s">
        <v>360</v>
      </c>
      <c r="AM294" s="1875" t="s">
        <v>154</v>
      </c>
    </row>
    <row r="295" spans="1:39" ht="79.2">
      <c r="A295" s="1875" t="s">
        <v>351</v>
      </c>
      <c r="B295" s="1875" t="s">
        <v>777</v>
      </c>
      <c r="C295" s="1875" t="s">
        <v>651</v>
      </c>
      <c r="D295" s="1876" t="s">
        <v>154</v>
      </c>
      <c r="E295" s="1876" t="s">
        <v>354</v>
      </c>
      <c r="F295" s="1876" t="s">
        <v>355</v>
      </c>
      <c r="G295" s="1876" t="s">
        <v>356</v>
      </c>
      <c r="H295" s="1877">
        <v>32758.479220000001</v>
      </c>
      <c r="I295" s="1877">
        <v>17600</v>
      </c>
      <c r="J295" s="1876" t="s">
        <v>357</v>
      </c>
      <c r="K295" s="1878">
        <v>44447</v>
      </c>
      <c r="L295" s="1876" t="s">
        <v>358</v>
      </c>
      <c r="M295" s="1878">
        <v>48142</v>
      </c>
      <c r="N295" s="1876" t="s">
        <v>359</v>
      </c>
      <c r="O295" s="1880">
        <v>46316</v>
      </c>
      <c r="P295" s="1875" t="s">
        <v>360</v>
      </c>
      <c r="Q295" s="1875" t="s">
        <v>470</v>
      </c>
      <c r="R295" s="1875" t="s">
        <v>671</v>
      </c>
      <c r="S295" s="1876" t="s">
        <v>361</v>
      </c>
      <c r="T295" s="1879" t="s">
        <v>653</v>
      </c>
      <c r="U295" s="1876" t="s">
        <v>360</v>
      </c>
      <c r="V295" s="1876" t="s">
        <v>363</v>
      </c>
      <c r="W295" s="1876" t="s">
        <v>360</v>
      </c>
      <c r="X295" s="1876" t="s">
        <v>154</v>
      </c>
      <c r="Y295" s="1876" t="s">
        <v>364</v>
      </c>
      <c r="Z295" s="1876" t="s">
        <v>154</v>
      </c>
      <c r="AA295" s="1876" t="s">
        <v>154</v>
      </c>
      <c r="AB295" s="1876" t="s">
        <v>154</v>
      </c>
      <c r="AC295" s="1876" t="s">
        <v>154</v>
      </c>
      <c r="AD295" s="1876" t="s">
        <v>154</v>
      </c>
      <c r="AE295" s="1876" t="s">
        <v>154</v>
      </c>
      <c r="AF295" s="1876" t="s">
        <v>359</v>
      </c>
      <c r="AG295" s="1875" t="s">
        <v>365</v>
      </c>
      <c r="AH295" s="1876" t="s">
        <v>366</v>
      </c>
      <c r="AI295" s="1876" t="s">
        <v>240</v>
      </c>
      <c r="AJ295" s="1876" t="s">
        <v>367</v>
      </c>
      <c r="AK295" s="1875" t="s">
        <v>368</v>
      </c>
      <c r="AL295" s="1876" t="s">
        <v>360</v>
      </c>
      <c r="AM295" s="1875" t="s">
        <v>154</v>
      </c>
    </row>
    <row r="296" spans="1:39" ht="79.2">
      <c r="A296" s="1875" t="s">
        <v>351</v>
      </c>
      <c r="B296" s="1875" t="s">
        <v>778</v>
      </c>
      <c r="C296" s="1875" t="s">
        <v>651</v>
      </c>
      <c r="D296" s="1876" t="s">
        <v>154</v>
      </c>
      <c r="E296" s="1876" t="s">
        <v>354</v>
      </c>
      <c r="F296" s="1876" t="s">
        <v>355</v>
      </c>
      <c r="G296" s="1876" t="s">
        <v>356</v>
      </c>
      <c r="H296" s="1877">
        <v>11912.17426</v>
      </c>
      <c r="I296" s="1877">
        <v>6400</v>
      </c>
      <c r="J296" s="1876" t="s">
        <v>357</v>
      </c>
      <c r="K296" s="1878">
        <v>44447</v>
      </c>
      <c r="L296" s="1876" t="s">
        <v>358</v>
      </c>
      <c r="M296" s="1878">
        <v>48142</v>
      </c>
      <c r="N296" s="1876" t="s">
        <v>359</v>
      </c>
      <c r="O296" s="1880">
        <v>46316</v>
      </c>
      <c r="P296" s="1875" t="s">
        <v>360</v>
      </c>
      <c r="Q296" s="1875" t="s">
        <v>524</v>
      </c>
      <c r="R296" s="1875" t="s">
        <v>671</v>
      </c>
      <c r="S296" s="1876" t="s">
        <v>361</v>
      </c>
      <c r="T296" s="1879" t="s">
        <v>653</v>
      </c>
      <c r="U296" s="1876" t="s">
        <v>360</v>
      </c>
      <c r="V296" s="1876" t="s">
        <v>363</v>
      </c>
      <c r="W296" s="1876" t="s">
        <v>360</v>
      </c>
      <c r="X296" s="1876" t="s">
        <v>154</v>
      </c>
      <c r="Y296" s="1876" t="s">
        <v>364</v>
      </c>
      <c r="Z296" s="1876" t="s">
        <v>154</v>
      </c>
      <c r="AA296" s="1876" t="s">
        <v>154</v>
      </c>
      <c r="AB296" s="1876" t="s">
        <v>154</v>
      </c>
      <c r="AC296" s="1876" t="s">
        <v>154</v>
      </c>
      <c r="AD296" s="1876" t="s">
        <v>154</v>
      </c>
      <c r="AE296" s="1876" t="s">
        <v>154</v>
      </c>
      <c r="AF296" s="1876" t="s">
        <v>359</v>
      </c>
      <c r="AG296" s="1875" t="s">
        <v>365</v>
      </c>
      <c r="AH296" s="1876" t="s">
        <v>366</v>
      </c>
      <c r="AI296" s="1876" t="s">
        <v>240</v>
      </c>
      <c r="AJ296" s="1876" t="s">
        <v>367</v>
      </c>
      <c r="AK296" s="1875" t="s">
        <v>368</v>
      </c>
      <c r="AL296" s="1876" t="s">
        <v>360</v>
      </c>
      <c r="AM296" s="1875" t="s">
        <v>154</v>
      </c>
    </row>
    <row r="297" spans="1:39" ht="79.2">
      <c r="A297" s="1875" t="s">
        <v>351</v>
      </c>
      <c r="B297" s="1875" t="s">
        <v>779</v>
      </c>
      <c r="C297" s="1875" t="s">
        <v>651</v>
      </c>
      <c r="D297" s="1876" t="s">
        <v>154</v>
      </c>
      <c r="E297" s="1876" t="s">
        <v>354</v>
      </c>
      <c r="F297" s="1876" t="s">
        <v>355</v>
      </c>
      <c r="G297" s="1876" t="s">
        <v>356</v>
      </c>
      <c r="H297" s="1877">
        <v>1489.02178</v>
      </c>
      <c r="I297" s="1877">
        <v>800</v>
      </c>
      <c r="J297" s="1876" t="s">
        <v>357</v>
      </c>
      <c r="K297" s="1878">
        <v>44447</v>
      </c>
      <c r="L297" s="1876" t="s">
        <v>358</v>
      </c>
      <c r="M297" s="1878">
        <v>48142</v>
      </c>
      <c r="N297" s="1876" t="s">
        <v>359</v>
      </c>
      <c r="O297" s="1880">
        <v>46316</v>
      </c>
      <c r="P297" s="1875" t="s">
        <v>360</v>
      </c>
      <c r="Q297" s="1875" t="s">
        <v>458</v>
      </c>
      <c r="R297" s="1875" t="s">
        <v>671</v>
      </c>
      <c r="S297" s="1876" t="s">
        <v>361</v>
      </c>
      <c r="T297" s="1879" t="s">
        <v>653</v>
      </c>
      <c r="U297" s="1876" t="s">
        <v>360</v>
      </c>
      <c r="V297" s="1876" t="s">
        <v>363</v>
      </c>
      <c r="W297" s="1876" t="s">
        <v>360</v>
      </c>
      <c r="X297" s="1876" t="s">
        <v>154</v>
      </c>
      <c r="Y297" s="1876" t="s">
        <v>364</v>
      </c>
      <c r="Z297" s="1876" t="s">
        <v>154</v>
      </c>
      <c r="AA297" s="1876" t="s">
        <v>154</v>
      </c>
      <c r="AB297" s="1876" t="s">
        <v>154</v>
      </c>
      <c r="AC297" s="1876" t="s">
        <v>154</v>
      </c>
      <c r="AD297" s="1876" t="s">
        <v>154</v>
      </c>
      <c r="AE297" s="1876" t="s">
        <v>154</v>
      </c>
      <c r="AF297" s="1876" t="s">
        <v>359</v>
      </c>
      <c r="AG297" s="1875" t="s">
        <v>365</v>
      </c>
      <c r="AH297" s="1876" t="s">
        <v>366</v>
      </c>
      <c r="AI297" s="1876" t="s">
        <v>240</v>
      </c>
      <c r="AJ297" s="1876" t="s">
        <v>367</v>
      </c>
      <c r="AK297" s="1875" t="s">
        <v>368</v>
      </c>
      <c r="AL297" s="1876" t="s">
        <v>360</v>
      </c>
      <c r="AM297" s="1875" t="s">
        <v>154</v>
      </c>
    </row>
    <row r="298" spans="1:39" ht="79.2">
      <c r="A298" s="1875" t="s">
        <v>351</v>
      </c>
      <c r="B298" s="1875" t="s">
        <v>780</v>
      </c>
      <c r="C298" s="1875" t="s">
        <v>651</v>
      </c>
      <c r="D298" s="1876" t="s">
        <v>154</v>
      </c>
      <c r="E298" s="1876" t="s">
        <v>354</v>
      </c>
      <c r="F298" s="1876" t="s">
        <v>355</v>
      </c>
      <c r="G298" s="1876" t="s">
        <v>356</v>
      </c>
      <c r="H298" s="1877">
        <v>4467.0653499999999</v>
      </c>
      <c r="I298" s="1877">
        <v>2400</v>
      </c>
      <c r="J298" s="1876" t="s">
        <v>357</v>
      </c>
      <c r="K298" s="1878">
        <v>44447</v>
      </c>
      <c r="L298" s="1876" t="s">
        <v>358</v>
      </c>
      <c r="M298" s="1878">
        <v>48142</v>
      </c>
      <c r="N298" s="1876" t="s">
        <v>359</v>
      </c>
      <c r="O298" s="1880">
        <v>46316</v>
      </c>
      <c r="P298" s="1875" t="s">
        <v>360</v>
      </c>
      <c r="Q298" s="1875" t="s">
        <v>478</v>
      </c>
      <c r="R298" s="1875" t="s">
        <v>671</v>
      </c>
      <c r="S298" s="1876" t="s">
        <v>361</v>
      </c>
      <c r="T298" s="1879" t="s">
        <v>653</v>
      </c>
      <c r="U298" s="1876" t="s">
        <v>360</v>
      </c>
      <c r="V298" s="1876" t="s">
        <v>363</v>
      </c>
      <c r="W298" s="1876" t="s">
        <v>360</v>
      </c>
      <c r="X298" s="1876" t="s">
        <v>154</v>
      </c>
      <c r="Y298" s="1876" t="s">
        <v>364</v>
      </c>
      <c r="Z298" s="1876" t="s">
        <v>154</v>
      </c>
      <c r="AA298" s="1876" t="s">
        <v>154</v>
      </c>
      <c r="AB298" s="1876" t="s">
        <v>154</v>
      </c>
      <c r="AC298" s="1876" t="s">
        <v>154</v>
      </c>
      <c r="AD298" s="1876" t="s">
        <v>154</v>
      </c>
      <c r="AE298" s="1876" t="s">
        <v>154</v>
      </c>
      <c r="AF298" s="1876" t="s">
        <v>359</v>
      </c>
      <c r="AG298" s="1875" t="s">
        <v>365</v>
      </c>
      <c r="AH298" s="1876" t="s">
        <v>366</v>
      </c>
      <c r="AI298" s="1876" t="s">
        <v>240</v>
      </c>
      <c r="AJ298" s="1876" t="s">
        <v>367</v>
      </c>
      <c r="AK298" s="1875" t="s">
        <v>368</v>
      </c>
      <c r="AL298" s="1876" t="s">
        <v>360</v>
      </c>
      <c r="AM298" s="1875" t="s">
        <v>154</v>
      </c>
    </row>
    <row r="299" spans="1:39" ht="79.2">
      <c r="A299" s="1875" t="s">
        <v>351</v>
      </c>
      <c r="B299" s="1875" t="s">
        <v>781</v>
      </c>
      <c r="C299" s="1875" t="s">
        <v>651</v>
      </c>
      <c r="D299" s="1876" t="s">
        <v>154</v>
      </c>
      <c r="E299" s="1876" t="s">
        <v>354</v>
      </c>
      <c r="F299" s="1876" t="s">
        <v>355</v>
      </c>
      <c r="G299" s="1876" t="s">
        <v>356</v>
      </c>
      <c r="H299" s="1877">
        <v>3722.5544600000003</v>
      </c>
      <c r="I299" s="1877">
        <v>2000</v>
      </c>
      <c r="J299" s="1876" t="s">
        <v>357</v>
      </c>
      <c r="K299" s="1878">
        <v>44447</v>
      </c>
      <c r="L299" s="1876" t="s">
        <v>358</v>
      </c>
      <c r="M299" s="1878">
        <v>48142</v>
      </c>
      <c r="N299" s="1876" t="s">
        <v>359</v>
      </c>
      <c r="O299" s="1880">
        <v>46316</v>
      </c>
      <c r="P299" s="1875" t="s">
        <v>360</v>
      </c>
      <c r="Q299" s="1875" t="s">
        <v>397</v>
      </c>
      <c r="R299" s="1875" t="s">
        <v>671</v>
      </c>
      <c r="S299" s="1876" t="s">
        <v>361</v>
      </c>
      <c r="T299" s="1879" t="s">
        <v>653</v>
      </c>
      <c r="U299" s="1876" t="s">
        <v>360</v>
      </c>
      <c r="V299" s="1876" t="s">
        <v>363</v>
      </c>
      <c r="W299" s="1876" t="s">
        <v>360</v>
      </c>
      <c r="X299" s="1876" t="s">
        <v>154</v>
      </c>
      <c r="Y299" s="1876" t="s">
        <v>364</v>
      </c>
      <c r="Z299" s="1876" t="s">
        <v>154</v>
      </c>
      <c r="AA299" s="1876" t="s">
        <v>154</v>
      </c>
      <c r="AB299" s="1876" t="s">
        <v>154</v>
      </c>
      <c r="AC299" s="1876" t="s">
        <v>154</v>
      </c>
      <c r="AD299" s="1876" t="s">
        <v>154</v>
      </c>
      <c r="AE299" s="1876" t="s">
        <v>154</v>
      </c>
      <c r="AF299" s="1876" t="s">
        <v>359</v>
      </c>
      <c r="AG299" s="1875" t="s">
        <v>365</v>
      </c>
      <c r="AH299" s="1876" t="s">
        <v>366</v>
      </c>
      <c r="AI299" s="1876" t="s">
        <v>240</v>
      </c>
      <c r="AJ299" s="1876" t="s">
        <v>367</v>
      </c>
      <c r="AK299" s="1875" t="s">
        <v>368</v>
      </c>
      <c r="AL299" s="1876" t="s">
        <v>360</v>
      </c>
      <c r="AM299" s="1875" t="s">
        <v>154</v>
      </c>
    </row>
    <row r="300" spans="1:39" ht="79.2">
      <c r="A300" s="1875" t="s">
        <v>351</v>
      </c>
      <c r="B300" s="1875" t="s">
        <v>782</v>
      </c>
      <c r="C300" s="1875" t="s">
        <v>651</v>
      </c>
      <c r="D300" s="1876" t="s">
        <v>154</v>
      </c>
      <c r="E300" s="1876" t="s">
        <v>354</v>
      </c>
      <c r="F300" s="1876" t="s">
        <v>355</v>
      </c>
      <c r="G300" s="1876" t="s">
        <v>356</v>
      </c>
      <c r="H300" s="1877">
        <v>9678.6415899999993</v>
      </c>
      <c r="I300" s="1877">
        <v>5200</v>
      </c>
      <c r="J300" s="1876" t="s">
        <v>357</v>
      </c>
      <c r="K300" s="1878">
        <v>44447</v>
      </c>
      <c r="L300" s="1876" t="s">
        <v>358</v>
      </c>
      <c r="M300" s="1878">
        <v>48142</v>
      </c>
      <c r="N300" s="1876" t="s">
        <v>359</v>
      </c>
      <c r="O300" s="1880">
        <v>46316</v>
      </c>
      <c r="P300" s="1875" t="s">
        <v>360</v>
      </c>
      <c r="Q300" s="1875" t="s">
        <v>669</v>
      </c>
      <c r="R300" s="1875" t="s">
        <v>671</v>
      </c>
      <c r="S300" s="1876" t="s">
        <v>361</v>
      </c>
      <c r="T300" s="1879" t="s">
        <v>653</v>
      </c>
      <c r="U300" s="1876" t="s">
        <v>360</v>
      </c>
      <c r="V300" s="1876" t="s">
        <v>363</v>
      </c>
      <c r="W300" s="1876" t="s">
        <v>360</v>
      </c>
      <c r="X300" s="1876" t="s">
        <v>154</v>
      </c>
      <c r="Y300" s="1876" t="s">
        <v>364</v>
      </c>
      <c r="Z300" s="1876" t="s">
        <v>154</v>
      </c>
      <c r="AA300" s="1876" t="s">
        <v>154</v>
      </c>
      <c r="AB300" s="1876" t="s">
        <v>154</v>
      </c>
      <c r="AC300" s="1876" t="s">
        <v>154</v>
      </c>
      <c r="AD300" s="1876" t="s">
        <v>154</v>
      </c>
      <c r="AE300" s="1876" t="s">
        <v>154</v>
      </c>
      <c r="AF300" s="1876" t="s">
        <v>359</v>
      </c>
      <c r="AG300" s="1875" t="s">
        <v>365</v>
      </c>
      <c r="AH300" s="1876" t="s">
        <v>366</v>
      </c>
      <c r="AI300" s="1876" t="s">
        <v>240</v>
      </c>
      <c r="AJ300" s="1876" t="s">
        <v>367</v>
      </c>
      <c r="AK300" s="1875" t="s">
        <v>368</v>
      </c>
      <c r="AL300" s="1876" t="s">
        <v>360</v>
      </c>
      <c r="AM300" s="1875" t="s">
        <v>154</v>
      </c>
    </row>
    <row r="301" spans="1:39" ht="79.2">
      <c r="A301" s="1875" t="s">
        <v>351</v>
      </c>
      <c r="B301" s="1875" t="s">
        <v>783</v>
      </c>
      <c r="C301" s="1875" t="s">
        <v>651</v>
      </c>
      <c r="D301" s="1876" t="s">
        <v>154</v>
      </c>
      <c r="E301" s="1876" t="s">
        <v>354</v>
      </c>
      <c r="F301" s="1876" t="s">
        <v>355</v>
      </c>
      <c r="G301" s="1876" t="s">
        <v>356</v>
      </c>
      <c r="H301" s="1877">
        <v>9678.6415899999993</v>
      </c>
      <c r="I301" s="1877">
        <v>5200</v>
      </c>
      <c r="J301" s="1876" t="s">
        <v>357</v>
      </c>
      <c r="K301" s="1878">
        <v>44447</v>
      </c>
      <c r="L301" s="1876" t="s">
        <v>358</v>
      </c>
      <c r="M301" s="1878">
        <v>48142</v>
      </c>
      <c r="N301" s="1876" t="s">
        <v>359</v>
      </c>
      <c r="O301" s="1880">
        <v>46316</v>
      </c>
      <c r="P301" s="1875" t="s">
        <v>360</v>
      </c>
      <c r="Q301" s="1875" t="s">
        <v>669</v>
      </c>
      <c r="R301" s="1875" t="s">
        <v>671</v>
      </c>
      <c r="S301" s="1876" t="s">
        <v>361</v>
      </c>
      <c r="T301" s="1879" t="s">
        <v>653</v>
      </c>
      <c r="U301" s="1876" t="s">
        <v>360</v>
      </c>
      <c r="V301" s="1876" t="s">
        <v>363</v>
      </c>
      <c r="W301" s="1876" t="s">
        <v>360</v>
      </c>
      <c r="X301" s="1876" t="s">
        <v>154</v>
      </c>
      <c r="Y301" s="1876" t="s">
        <v>364</v>
      </c>
      <c r="Z301" s="1876" t="s">
        <v>154</v>
      </c>
      <c r="AA301" s="1876" t="s">
        <v>154</v>
      </c>
      <c r="AB301" s="1876" t="s">
        <v>154</v>
      </c>
      <c r="AC301" s="1876" t="s">
        <v>154</v>
      </c>
      <c r="AD301" s="1876" t="s">
        <v>154</v>
      </c>
      <c r="AE301" s="1876" t="s">
        <v>154</v>
      </c>
      <c r="AF301" s="1876" t="s">
        <v>359</v>
      </c>
      <c r="AG301" s="1875" t="s">
        <v>365</v>
      </c>
      <c r="AH301" s="1876" t="s">
        <v>366</v>
      </c>
      <c r="AI301" s="1876" t="s">
        <v>240</v>
      </c>
      <c r="AJ301" s="1876" t="s">
        <v>367</v>
      </c>
      <c r="AK301" s="1875" t="s">
        <v>368</v>
      </c>
      <c r="AL301" s="1876" t="s">
        <v>360</v>
      </c>
      <c r="AM301" s="1875" t="s">
        <v>154</v>
      </c>
    </row>
    <row r="302" spans="1:39" ht="79.2">
      <c r="A302" s="1875" t="s">
        <v>351</v>
      </c>
      <c r="B302" s="1875" t="s">
        <v>784</v>
      </c>
      <c r="C302" s="1875" t="s">
        <v>651</v>
      </c>
      <c r="D302" s="1876" t="s">
        <v>154</v>
      </c>
      <c r="E302" s="1876" t="s">
        <v>354</v>
      </c>
      <c r="F302" s="1876" t="s">
        <v>355</v>
      </c>
      <c r="G302" s="1876" t="s">
        <v>356</v>
      </c>
      <c r="H302" s="1877">
        <v>23824.348530000003</v>
      </c>
      <c r="I302" s="1877">
        <v>12800</v>
      </c>
      <c r="J302" s="1876" t="s">
        <v>357</v>
      </c>
      <c r="K302" s="1878">
        <v>44447</v>
      </c>
      <c r="L302" s="1876" t="s">
        <v>358</v>
      </c>
      <c r="M302" s="1878">
        <v>48142</v>
      </c>
      <c r="N302" s="1876" t="s">
        <v>359</v>
      </c>
      <c r="O302" s="1880">
        <v>46316</v>
      </c>
      <c r="P302" s="1875" t="s">
        <v>360</v>
      </c>
      <c r="Q302" s="1875" t="s">
        <v>785</v>
      </c>
      <c r="R302" s="1875" t="s">
        <v>671</v>
      </c>
      <c r="S302" s="1876" t="s">
        <v>361</v>
      </c>
      <c r="T302" s="1879" t="s">
        <v>653</v>
      </c>
      <c r="U302" s="1876" t="s">
        <v>360</v>
      </c>
      <c r="V302" s="1876" t="s">
        <v>363</v>
      </c>
      <c r="W302" s="1876" t="s">
        <v>360</v>
      </c>
      <c r="X302" s="1876" t="s">
        <v>154</v>
      </c>
      <c r="Y302" s="1876" t="s">
        <v>364</v>
      </c>
      <c r="Z302" s="1876" t="s">
        <v>154</v>
      </c>
      <c r="AA302" s="1876" t="s">
        <v>154</v>
      </c>
      <c r="AB302" s="1876" t="s">
        <v>154</v>
      </c>
      <c r="AC302" s="1876" t="s">
        <v>154</v>
      </c>
      <c r="AD302" s="1876" t="s">
        <v>154</v>
      </c>
      <c r="AE302" s="1876" t="s">
        <v>154</v>
      </c>
      <c r="AF302" s="1876" t="s">
        <v>359</v>
      </c>
      <c r="AG302" s="1875" t="s">
        <v>365</v>
      </c>
      <c r="AH302" s="1876" t="s">
        <v>366</v>
      </c>
      <c r="AI302" s="1876" t="s">
        <v>240</v>
      </c>
      <c r="AJ302" s="1876" t="s">
        <v>367</v>
      </c>
      <c r="AK302" s="1875" t="s">
        <v>368</v>
      </c>
      <c r="AL302" s="1876" t="s">
        <v>360</v>
      </c>
      <c r="AM302" s="1875" t="s">
        <v>154</v>
      </c>
    </row>
    <row r="303" spans="1:39" ht="79.2">
      <c r="A303" s="1875" t="s">
        <v>351</v>
      </c>
      <c r="B303" s="1875" t="s">
        <v>786</v>
      </c>
      <c r="C303" s="1875" t="s">
        <v>651</v>
      </c>
      <c r="D303" s="1876" t="s">
        <v>154</v>
      </c>
      <c r="E303" s="1876" t="s">
        <v>354</v>
      </c>
      <c r="F303" s="1876" t="s">
        <v>355</v>
      </c>
      <c r="G303" s="1876" t="s">
        <v>356</v>
      </c>
      <c r="H303" s="1877">
        <v>1489.02178</v>
      </c>
      <c r="I303" s="1877">
        <v>800</v>
      </c>
      <c r="J303" s="1876" t="s">
        <v>357</v>
      </c>
      <c r="K303" s="1878">
        <v>44447</v>
      </c>
      <c r="L303" s="1876" t="s">
        <v>358</v>
      </c>
      <c r="M303" s="1878">
        <v>48142</v>
      </c>
      <c r="N303" s="1876" t="s">
        <v>359</v>
      </c>
      <c r="O303" s="1880">
        <v>46316</v>
      </c>
      <c r="P303" s="1875" t="s">
        <v>360</v>
      </c>
      <c r="Q303" s="1875" t="s">
        <v>458</v>
      </c>
      <c r="R303" s="1875" t="s">
        <v>671</v>
      </c>
      <c r="S303" s="1876" t="s">
        <v>361</v>
      </c>
      <c r="T303" s="1879" t="s">
        <v>653</v>
      </c>
      <c r="U303" s="1876" t="s">
        <v>360</v>
      </c>
      <c r="V303" s="1876" t="s">
        <v>363</v>
      </c>
      <c r="W303" s="1876" t="s">
        <v>360</v>
      </c>
      <c r="X303" s="1876" t="s">
        <v>154</v>
      </c>
      <c r="Y303" s="1876" t="s">
        <v>364</v>
      </c>
      <c r="Z303" s="1876" t="s">
        <v>154</v>
      </c>
      <c r="AA303" s="1876" t="s">
        <v>154</v>
      </c>
      <c r="AB303" s="1876" t="s">
        <v>154</v>
      </c>
      <c r="AC303" s="1876" t="s">
        <v>154</v>
      </c>
      <c r="AD303" s="1876" t="s">
        <v>154</v>
      </c>
      <c r="AE303" s="1876" t="s">
        <v>154</v>
      </c>
      <c r="AF303" s="1876" t="s">
        <v>359</v>
      </c>
      <c r="AG303" s="1875" t="s">
        <v>365</v>
      </c>
      <c r="AH303" s="1876" t="s">
        <v>366</v>
      </c>
      <c r="AI303" s="1876" t="s">
        <v>240</v>
      </c>
      <c r="AJ303" s="1876" t="s">
        <v>367</v>
      </c>
      <c r="AK303" s="1875" t="s">
        <v>368</v>
      </c>
      <c r="AL303" s="1876" t="s">
        <v>360</v>
      </c>
      <c r="AM303" s="1875" t="s">
        <v>154</v>
      </c>
    </row>
    <row r="304" spans="1:39" ht="79.2">
      <c r="A304" s="1875" t="s">
        <v>351</v>
      </c>
      <c r="B304" s="1875" t="s">
        <v>787</v>
      </c>
      <c r="C304" s="1875" t="s">
        <v>651</v>
      </c>
      <c r="D304" s="1876" t="s">
        <v>154</v>
      </c>
      <c r="E304" s="1876" t="s">
        <v>354</v>
      </c>
      <c r="F304" s="1876" t="s">
        <v>355</v>
      </c>
      <c r="G304" s="1876" t="s">
        <v>356</v>
      </c>
      <c r="H304" s="1877">
        <v>1489.02178</v>
      </c>
      <c r="I304" s="1877">
        <v>800</v>
      </c>
      <c r="J304" s="1876" t="s">
        <v>357</v>
      </c>
      <c r="K304" s="1878">
        <v>44447</v>
      </c>
      <c r="L304" s="1876" t="s">
        <v>358</v>
      </c>
      <c r="M304" s="1878">
        <v>48142</v>
      </c>
      <c r="N304" s="1876" t="s">
        <v>359</v>
      </c>
      <c r="O304" s="1880">
        <v>46316</v>
      </c>
      <c r="P304" s="1875" t="s">
        <v>360</v>
      </c>
      <c r="Q304" s="1875" t="s">
        <v>458</v>
      </c>
      <c r="R304" s="1875" t="s">
        <v>671</v>
      </c>
      <c r="S304" s="1876" t="s">
        <v>361</v>
      </c>
      <c r="T304" s="1879" t="s">
        <v>653</v>
      </c>
      <c r="U304" s="1876" t="s">
        <v>360</v>
      </c>
      <c r="V304" s="1876" t="s">
        <v>363</v>
      </c>
      <c r="W304" s="1876" t="s">
        <v>360</v>
      </c>
      <c r="X304" s="1876" t="s">
        <v>154</v>
      </c>
      <c r="Y304" s="1876" t="s">
        <v>364</v>
      </c>
      <c r="Z304" s="1876" t="s">
        <v>154</v>
      </c>
      <c r="AA304" s="1876" t="s">
        <v>154</v>
      </c>
      <c r="AB304" s="1876" t="s">
        <v>154</v>
      </c>
      <c r="AC304" s="1876" t="s">
        <v>154</v>
      </c>
      <c r="AD304" s="1876" t="s">
        <v>154</v>
      </c>
      <c r="AE304" s="1876" t="s">
        <v>154</v>
      </c>
      <c r="AF304" s="1876" t="s">
        <v>359</v>
      </c>
      <c r="AG304" s="1875" t="s">
        <v>365</v>
      </c>
      <c r="AH304" s="1876" t="s">
        <v>366</v>
      </c>
      <c r="AI304" s="1876" t="s">
        <v>240</v>
      </c>
      <c r="AJ304" s="1876" t="s">
        <v>367</v>
      </c>
      <c r="AK304" s="1875" t="s">
        <v>368</v>
      </c>
      <c r="AL304" s="1876" t="s">
        <v>360</v>
      </c>
      <c r="AM304" s="1875" t="s">
        <v>154</v>
      </c>
    </row>
    <row r="305" spans="1:39" ht="79.2">
      <c r="A305" s="1875" t="s">
        <v>351</v>
      </c>
      <c r="B305" s="1875" t="s">
        <v>788</v>
      </c>
      <c r="C305" s="1875" t="s">
        <v>651</v>
      </c>
      <c r="D305" s="1876" t="s">
        <v>154</v>
      </c>
      <c r="E305" s="1876" t="s">
        <v>354</v>
      </c>
      <c r="F305" s="1876" t="s">
        <v>355</v>
      </c>
      <c r="G305" s="1876" t="s">
        <v>356</v>
      </c>
      <c r="H305" s="1877">
        <v>1489.02178</v>
      </c>
      <c r="I305" s="1877">
        <v>800</v>
      </c>
      <c r="J305" s="1876" t="s">
        <v>357</v>
      </c>
      <c r="K305" s="1878">
        <v>44447</v>
      </c>
      <c r="L305" s="1876" t="s">
        <v>358</v>
      </c>
      <c r="M305" s="1878">
        <v>48142</v>
      </c>
      <c r="N305" s="1876" t="s">
        <v>359</v>
      </c>
      <c r="O305" s="1880">
        <v>46316</v>
      </c>
      <c r="P305" s="1875" t="s">
        <v>360</v>
      </c>
      <c r="Q305" s="1875" t="s">
        <v>458</v>
      </c>
      <c r="R305" s="1875" t="s">
        <v>671</v>
      </c>
      <c r="S305" s="1876" t="s">
        <v>361</v>
      </c>
      <c r="T305" s="1879" t="s">
        <v>653</v>
      </c>
      <c r="U305" s="1876" t="s">
        <v>360</v>
      </c>
      <c r="V305" s="1876" t="s">
        <v>363</v>
      </c>
      <c r="W305" s="1876" t="s">
        <v>360</v>
      </c>
      <c r="X305" s="1876" t="s">
        <v>154</v>
      </c>
      <c r="Y305" s="1876" t="s">
        <v>364</v>
      </c>
      <c r="Z305" s="1876" t="s">
        <v>154</v>
      </c>
      <c r="AA305" s="1876" t="s">
        <v>154</v>
      </c>
      <c r="AB305" s="1876" t="s">
        <v>154</v>
      </c>
      <c r="AC305" s="1876" t="s">
        <v>154</v>
      </c>
      <c r="AD305" s="1876" t="s">
        <v>154</v>
      </c>
      <c r="AE305" s="1876" t="s">
        <v>154</v>
      </c>
      <c r="AF305" s="1876" t="s">
        <v>359</v>
      </c>
      <c r="AG305" s="1875" t="s">
        <v>365</v>
      </c>
      <c r="AH305" s="1876" t="s">
        <v>366</v>
      </c>
      <c r="AI305" s="1876" t="s">
        <v>240</v>
      </c>
      <c r="AJ305" s="1876" t="s">
        <v>367</v>
      </c>
      <c r="AK305" s="1875" t="s">
        <v>368</v>
      </c>
      <c r="AL305" s="1876" t="s">
        <v>360</v>
      </c>
      <c r="AM305" s="1875" t="s">
        <v>154</v>
      </c>
    </row>
    <row r="306" spans="1:39" ht="79.2">
      <c r="A306" s="1875" t="s">
        <v>351</v>
      </c>
      <c r="B306" s="1875" t="s">
        <v>789</v>
      </c>
      <c r="C306" s="1875" t="s">
        <v>651</v>
      </c>
      <c r="D306" s="1876" t="s">
        <v>154</v>
      </c>
      <c r="E306" s="1876" t="s">
        <v>354</v>
      </c>
      <c r="F306" s="1876" t="s">
        <v>355</v>
      </c>
      <c r="G306" s="1876" t="s">
        <v>356</v>
      </c>
      <c r="H306" s="1877">
        <v>744.51089000000002</v>
      </c>
      <c r="I306" s="1877">
        <v>400</v>
      </c>
      <c r="J306" s="1876" t="s">
        <v>357</v>
      </c>
      <c r="K306" s="1878">
        <v>44447</v>
      </c>
      <c r="L306" s="1876" t="s">
        <v>358</v>
      </c>
      <c r="M306" s="1878">
        <v>48142</v>
      </c>
      <c r="N306" s="1876" t="s">
        <v>359</v>
      </c>
      <c r="O306" s="1880">
        <v>46316</v>
      </c>
      <c r="P306" s="1875" t="s">
        <v>360</v>
      </c>
      <c r="Q306" s="1875" t="s">
        <v>460</v>
      </c>
      <c r="R306" s="1875" t="s">
        <v>671</v>
      </c>
      <c r="S306" s="1876" t="s">
        <v>361</v>
      </c>
      <c r="T306" s="1879" t="s">
        <v>653</v>
      </c>
      <c r="U306" s="1876" t="s">
        <v>360</v>
      </c>
      <c r="V306" s="1876" t="s">
        <v>363</v>
      </c>
      <c r="W306" s="1876" t="s">
        <v>360</v>
      </c>
      <c r="X306" s="1876" t="s">
        <v>154</v>
      </c>
      <c r="Y306" s="1876" t="s">
        <v>364</v>
      </c>
      <c r="Z306" s="1876" t="s">
        <v>154</v>
      </c>
      <c r="AA306" s="1876" t="s">
        <v>154</v>
      </c>
      <c r="AB306" s="1876" t="s">
        <v>154</v>
      </c>
      <c r="AC306" s="1876" t="s">
        <v>154</v>
      </c>
      <c r="AD306" s="1876" t="s">
        <v>154</v>
      </c>
      <c r="AE306" s="1876" t="s">
        <v>154</v>
      </c>
      <c r="AF306" s="1876" t="s">
        <v>359</v>
      </c>
      <c r="AG306" s="1875" t="s">
        <v>365</v>
      </c>
      <c r="AH306" s="1876" t="s">
        <v>366</v>
      </c>
      <c r="AI306" s="1876" t="s">
        <v>240</v>
      </c>
      <c r="AJ306" s="1876" t="s">
        <v>367</v>
      </c>
      <c r="AK306" s="1875" t="s">
        <v>368</v>
      </c>
      <c r="AL306" s="1876" t="s">
        <v>360</v>
      </c>
      <c r="AM306" s="1875" t="s">
        <v>154</v>
      </c>
    </row>
    <row r="307" spans="1:39" ht="79.2">
      <c r="A307" s="1875" t="s">
        <v>351</v>
      </c>
      <c r="B307" s="1875" t="s">
        <v>790</v>
      </c>
      <c r="C307" s="1875" t="s">
        <v>651</v>
      </c>
      <c r="D307" s="1876" t="s">
        <v>154</v>
      </c>
      <c r="E307" s="1876" t="s">
        <v>354</v>
      </c>
      <c r="F307" s="1876" t="s">
        <v>355</v>
      </c>
      <c r="G307" s="1876" t="s">
        <v>356</v>
      </c>
      <c r="H307" s="1877">
        <v>1489.02178</v>
      </c>
      <c r="I307" s="1877">
        <v>800</v>
      </c>
      <c r="J307" s="1876" t="s">
        <v>357</v>
      </c>
      <c r="K307" s="1878">
        <v>44447</v>
      </c>
      <c r="L307" s="1876" t="s">
        <v>358</v>
      </c>
      <c r="M307" s="1878">
        <v>48142</v>
      </c>
      <c r="N307" s="1876" t="s">
        <v>359</v>
      </c>
      <c r="O307" s="1880">
        <v>46316</v>
      </c>
      <c r="P307" s="1875" t="s">
        <v>360</v>
      </c>
      <c r="Q307" s="1875" t="s">
        <v>458</v>
      </c>
      <c r="R307" s="1875" t="s">
        <v>671</v>
      </c>
      <c r="S307" s="1876" t="s">
        <v>361</v>
      </c>
      <c r="T307" s="1879" t="s">
        <v>653</v>
      </c>
      <c r="U307" s="1876" t="s">
        <v>360</v>
      </c>
      <c r="V307" s="1876" t="s">
        <v>363</v>
      </c>
      <c r="W307" s="1876" t="s">
        <v>360</v>
      </c>
      <c r="X307" s="1876" t="s">
        <v>154</v>
      </c>
      <c r="Y307" s="1876" t="s">
        <v>364</v>
      </c>
      <c r="Z307" s="1876" t="s">
        <v>154</v>
      </c>
      <c r="AA307" s="1876" t="s">
        <v>154</v>
      </c>
      <c r="AB307" s="1876" t="s">
        <v>154</v>
      </c>
      <c r="AC307" s="1876" t="s">
        <v>154</v>
      </c>
      <c r="AD307" s="1876" t="s">
        <v>154</v>
      </c>
      <c r="AE307" s="1876" t="s">
        <v>154</v>
      </c>
      <c r="AF307" s="1876" t="s">
        <v>359</v>
      </c>
      <c r="AG307" s="1875" t="s">
        <v>365</v>
      </c>
      <c r="AH307" s="1876" t="s">
        <v>366</v>
      </c>
      <c r="AI307" s="1876" t="s">
        <v>240</v>
      </c>
      <c r="AJ307" s="1876" t="s">
        <v>367</v>
      </c>
      <c r="AK307" s="1875" t="s">
        <v>368</v>
      </c>
      <c r="AL307" s="1876" t="s">
        <v>360</v>
      </c>
      <c r="AM307" s="1875" t="s">
        <v>154</v>
      </c>
    </row>
    <row r="308" spans="1:39" ht="79.2">
      <c r="A308" s="1875" t="s">
        <v>351</v>
      </c>
      <c r="B308" s="1875" t="s">
        <v>791</v>
      </c>
      <c r="C308" s="1875" t="s">
        <v>651</v>
      </c>
      <c r="D308" s="1876" t="s">
        <v>154</v>
      </c>
      <c r="E308" s="1876" t="s">
        <v>354</v>
      </c>
      <c r="F308" s="1876" t="s">
        <v>355</v>
      </c>
      <c r="G308" s="1876" t="s">
        <v>356</v>
      </c>
      <c r="H308" s="1877">
        <v>1489.02178</v>
      </c>
      <c r="I308" s="1877">
        <v>800</v>
      </c>
      <c r="J308" s="1876" t="s">
        <v>357</v>
      </c>
      <c r="K308" s="1878">
        <v>44447</v>
      </c>
      <c r="L308" s="1876" t="s">
        <v>358</v>
      </c>
      <c r="M308" s="1878">
        <v>48142</v>
      </c>
      <c r="N308" s="1876" t="s">
        <v>359</v>
      </c>
      <c r="O308" s="1880">
        <v>46316</v>
      </c>
      <c r="P308" s="1875" t="s">
        <v>360</v>
      </c>
      <c r="Q308" s="1875" t="s">
        <v>458</v>
      </c>
      <c r="R308" s="1875" t="s">
        <v>671</v>
      </c>
      <c r="S308" s="1876" t="s">
        <v>361</v>
      </c>
      <c r="T308" s="1879" t="s">
        <v>653</v>
      </c>
      <c r="U308" s="1876" t="s">
        <v>360</v>
      </c>
      <c r="V308" s="1876" t="s">
        <v>363</v>
      </c>
      <c r="W308" s="1876" t="s">
        <v>360</v>
      </c>
      <c r="X308" s="1876" t="s">
        <v>154</v>
      </c>
      <c r="Y308" s="1876" t="s">
        <v>364</v>
      </c>
      <c r="Z308" s="1876" t="s">
        <v>154</v>
      </c>
      <c r="AA308" s="1876" t="s">
        <v>154</v>
      </c>
      <c r="AB308" s="1876" t="s">
        <v>154</v>
      </c>
      <c r="AC308" s="1876" t="s">
        <v>154</v>
      </c>
      <c r="AD308" s="1876" t="s">
        <v>154</v>
      </c>
      <c r="AE308" s="1876" t="s">
        <v>154</v>
      </c>
      <c r="AF308" s="1876" t="s">
        <v>359</v>
      </c>
      <c r="AG308" s="1875" t="s">
        <v>365</v>
      </c>
      <c r="AH308" s="1876" t="s">
        <v>366</v>
      </c>
      <c r="AI308" s="1876" t="s">
        <v>240</v>
      </c>
      <c r="AJ308" s="1876" t="s">
        <v>367</v>
      </c>
      <c r="AK308" s="1875" t="s">
        <v>368</v>
      </c>
      <c r="AL308" s="1876" t="s">
        <v>360</v>
      </c>
      <c r="AM308" s="1875" t="s">
        <v>154</v>
      </c>
    </row>
    <row r="309" spans="1:39" ht="79.2">
      <c r="A309" s="1875" t="s">
        <v>351</v>
      </c>
      <c r="B309" s="1875" t="s">
        <v>792</v>
      </c>
      <c r="C309" s="1875" t="s">
        <v>651</v>
      </c>
      <c r="D309" s="1876" t="s">
        <v>154</v>
      </c>
      <c r="E309" s="1876" t="s">
        <v>354</v>
      </c>
      <c r="F309" s="1876" t="s">
        <v>355</v>
      </c>
      <c r="G309" s="1876" t="s">
        <v>356</v>
      </c>
      <c r="H309" s="1877">
        <v>8934.1306999999997</v>
      </c>
      <c r="I309" s="1877">
        <v>4800</v>
      </c>
      <c r="J309" s="1876" t="s">
        <v>357</v>
      </c>
      <c r="K309" s="1878">
        <v>44447</v>
      </c>
      <c r="L309" s="1876" t="s">
        <v>358</v>
      </c>
      <c r="M309" s="1878">
        <v>48142</v>
      </c>
      <c r="N309" s="1876" t="s">
        <v>359</v>
      </c>
      <c r="O309" s="1880">
        <v>46316</v>
      </c>
      <c r="P309" s="1875" t="s">
        <v>360</v>
      </c>
      <c r="Q309" s="1875" t="s">
        <v>480</v>
      </c>
      <c r="R309" s="1875" t="s">
        <v>671</v>
      </c>
      <c r="S309" s="1876" t="s">
        <v>361</v>
      </c>
      <c r="T309" s="1879" t="s">
        <v>653</v>
      </c>
      <c r="U309" s="1876" t="s">
        <v>360</v>
      </c>
      <c r="V309" s="1876" t="s">
        <v>363</v>
      </c>
      <c r="W309" s="1876" t="s">
        <v>360</v>
      </c>
      <c r="X309" s="1876" t="s">
        <v>154</v>
      </c>
      <c r="Y309" s="1876" t="s">
        <v>364</v>
      </c>
      <c r="Z309" s="1876" t="s">
        <v>154</v>
      </c>
      <c r="AA309" s="1876" t="s">
        <v>154</v>
      </c>
      <c r="AB309" s="1876" t="s">
        <v>154</v>
      </c>
      <c r="AC309" s="1876" t="s">
        <v>154</v>
      </c>
      <c r="AD309" s="1876" t="s">
        <v>154</v>
      </c>
      <c r="AE309" s="1876" t="s">
        <v>154</v>
      </c>
      <c r="AF309" s="1876" t="s">
        <v>359</v>
      </c>
      <c r="AG309" s="1875" t="s">
        <v>365</v>
      </c>
      <c r="AH309" s="1876" t="s">
        <v>366</v>
      </c>
      <c r="AI309" s="1876" t="s">
        <v>240</v>
      </c>
      <c r="AJ309" s="1876" t="s">
        <v>367</v>
      </c>
      <c r="AK309" s="1875" t="s">
        <v>368</v>
      </c>
      <c r="AL309" s="1876" t="s">
        <v>360</v>
      </c>
      <c r="AM309" s="1875" t="s">
        <v>154</v>
      </c>
    </row>
    <row r="310" spans="1:39" ht="79.2">
      <c r="A310" s="1875" t="s">
        <v>351</v>
      </c>
      <c r="B310" s="1875" t="s">
        <v>793</v>
      </c>
      <c r="C310" s="1875" t="s">
        <v>651</v>
      </c>
      <c r="D310" s="1876" t="s">
        <v>154</v>
      </c>
      <c r="E310" s="1876" t="s">
        <v>354</v>
      </c>
      <c r="F310" s="1876" t="s">
        <v>355</v>
      </c>
      <c r="G310" s="1876" t="s">
        <v>356</v>
      </c>
      <c r="H310" s="1877">
        <v>43926.142600000006</v>
      </c>
      <c r="I310" s="1877">
        <v>23600</v>
      </c>
      <c r="J310" s="1876" t="s">
        <v>357</v>
      </c>
      <c r="K310" s="1878">
        <v>44447</v>
      </c>
      <c r="L310" s="1876" t="s">
        <v>358</v>
      </c>
      <c r="M310" s="1878">
        <v>48142</v>
      </c>
      <c r="N310" s="1876" t="s">
        <v>359</v>
      </c>
      <c r="O310" s="1880">
        <v>46316</v>
      </c>
      <c r="P310" s="1875" t="s">
        <v>360</v>
      </c>
      <c r="Q310" s="1875" t="s">
        <v>794</v>
      </c>
      <c r="R310" s="1875" t="s">
        <v>671</v>
      </c>
      <c r="S310" s="1876" t="s">
        <v>361</v>
      </c>
      <c r="T310" s="1879" t="s">
        <v>653</v>
      </c>
      <c r="U310" s="1876" t="s">
        <v>360</v>
      </c>
      <c r="V310" s="1876" t="s">
        <v>363</v>
      </c>
      <c r="W310" s="1876" t="s">
        <v>360</v>
      </c>
      <c r="X310" s="1876" t="s">
        <v>154</v>
      </c>
      <c r="Y310" s="1876" t="s">
        <v>364</v>
      </c>
      <c r="Z310" s="1876" t="s">
        <v>154</v>
      </c>
      <c r="AA310" s="1876" t="s">
        <v>154</v>
      </c>
      <c r="AB310" s="1876" t="s">
        <v>154</v>
      </c>
      <c r="AC310" s="1876" t="s">
        <v>154</v>
      </c>
      <c r="AD310" s="1876" t="s">
        <v>154</v>
      </c>
      <c r="AE310" s="1876" t="s">
        <v>154</v>
      </c>
      <c r="AF310" s="1876" t="s">
        <v>359</v>
      </c>
      <c r="AG310" s="1875" t="s">
        <v>365</v>
      </c>
      <c r="AH310" s="1876" t="s">
        <v>366</v>
      </c>
      <c r="AI310" s="1876" t="s">
        <v>240</v>
      </c>
      <c r="AJ310" s="1876" t="s">
        <v>367</v>
      </c>
      <c r="AK310" s="1875" t="s">
        <v>368</v>
      </c>
      <c r="AL310" s="1876" t="s">
        <v>360</v>
      </c>
      <c r="AM310" s="1875" t="s">
        <v>154</v>
      </c>
    </row>
    <row r="311" spans="1:39" ht="79.2">
      <c r="A311" s="1875" t="s">
        <v>351</v>
      </c>
      <c r="B311" s="1875" t="s">
        <v>795</v>
      </c>
      <c r="C311" s="1875" t="s">
        <v>651</v>
      </c>
      <c r="D311" s="1876" t="s">
        <v>154</v>
      </c>
      <c r="E311" s="1876" t="s">
        <v>354</v>
      </c>
      <c r="F311" s="1876" t="s">
        <v>355</v>
      </c>
      <c r="G311" s="1876" t="s">
        <v>356</v>
      </c>
      <c r="H311" s="1877">
        <v>2233.5326700000001</v>
      </c>
      <c r="I311" s="1877">
        <v>1200</v>
      </c>
      <c r="J311" s="1876" t="s">
        <v>357</v>
      </c>
      <c r="K311" s="1878">
        <v>44447</v>
      </c>
      <c r="L311" s="1876" t="s">
        <v>358</v>
      </c>
      <c r="M311" s="1878">
        <v>48142</v>
      </c>
      <c r="N311" s="1876" t="s">
        <v>359</v>
      </c>
      <c r="O311" s="1880">
        <v>46316</v>
      </c>
      <c r="P311" s="1875" t="s">
        <v>360</v>
      </c>
      <c r="Q311" s="1875" t="s">
        <v>462</v>
      </c>
      <c r="R311" s="1875" t="s">
        <v>671</v>
      </c>
      <c r="S311" s="1876" t="s">
        <v>361</v>
      </c>
      <c r="T311" s="1879" t="s">
        <v>653</v>
      </c>
      <c r="U311" s="1876" t="s">
        <v>360</v>
      </c>
      <c r="V311" s="1876" t="s">
        <v>363</v>
      </c>
      <c r="W311" s="1876" t="s">
        <v>360</v>
      </c>
      <c r="X311" s="1876" t="s">
        <v>154</v>
      </c>
      <c r="Y311" s="1876" t="s">
        <v>364</v>
      </c>
      <c r="Z311" s="1876" t="s">
        <v>154</v>
      </c>
      <c r="AA311" s="1876" t="s">
        <v>154</v>
      </c>
      <c r="AB311" s="1876" t="s">
        <v>154</v>
      </c>
      <c r="AC311" s="1876" t="s">
        <v>154</v>
      </c>
      <c r="AD311" s="1876" t="s">
        <v>154</v>
      </c>
      <c r="AE311" s="1876" t="s">
        <v>154</v>
      </c>
      <c r="AF311" s="1876" t="s">
        <v>359</v>
      </c>
      <c r="AG311" s="1875" t="s">
        <v>365</v>
      </c>
      <c r="AH311" s="1876" t="s">
        <v>366</v>
      </c>
      <c r="AI311" s="1876" t="s">
        <v>240</v>
      </c>
      <c r="AJ311" s="1876" t="s">
        <v>367</v>
      </c>
      <c r="AK311" s="1875" t="s">
        <v>368</v>
      </c>
      <c r="AL311" s="1876" t="s">
        <v>360</v>
      </c>
      <c r="AM311" s="1875" t="s">
        <v>154</v>
      </c>
    </row>
    <row r="312" spans="1:39" ht="79.2">
      <c r="A312" s="1875" t="s">
        <v>351</v>
      </c>
      <c r="B312" s="1875" t="s">
        <v>796</v>
      </c>
      <c r="C312" s="1875" t="s">
        <v>651</v>
      </c>
      <c r="D312" s="1876" t="s">
        <v>154</v>
      </c>
      <c r="E312" s="1876" t="s">
        <v>354</v>
      </c>
      <c r="F312" s="1876" t="s">
        <v>355</v>
      </c>
      <c r="G312" s="1876" t="s">
        <v>356</v>
      </c>
      <c r="H312" s="1877">
        <v>744.51089000000002</v>
      </c>
      <c r="I312" s="1877">
        <v>400</v>
      </c>
      <c r="J312" s="1876" t="s">
        <v>357</v>
      </c>
      <c r="K312" s="1878">
        <v>44447</v>
      </c>
      <c r="L312" s="1876" t="s">
        <v>358</v>
      </c>
      <c r="M312" s="1878">
        <v>48142</v>
      </c>
      <c r="N312" s="1876" t="s">
        <v>359</v>
      </c>
      <c r="O312" s="1880">
        <v>46316</v>
      </c>
      <c r="P312" s="1875" t="s">
        <v>360</v>
      </c>
      <c r="Q312" s="1875" t="s">
        <v>460</v>
      </c>
      <c r="R312" s="1875" t="s">
        <v>671</v>
      </c>
      <c r="S312" s="1876" t="s">
        <v>361</v>
      </c>
      <c r="T312" s="1879" t="s">
        <v>653</v>
      </c>
      <c r="U312" s="1876" t="s">
        <v>360</v>
      </c>
      <c r="V312" s="1876" t="s">
        <v>363</v>
      </c>
      <c r="W312" s="1876" t="s">
        <v>360</v>
      </c>
      <c r="X312" s="1876" t="s">
        <v>154</v>
      </c>
      <c r="Y312" s="1876" t="s">
        <v>364</v>
      </c>
      <c r="Z312" s="1876" t="s">
        <v>154</v>
      </c>
      <c r="AA312" s="1876" t="s">
        <v>154</v>
      </c>
      <c r="AB312" s="1876" t="s">
        <v>154</v>
      </c>
      <c r="AC312" s="1876" t="s">
        <v>154</v>
      </c>
      <c r="AD312" s="1876" t="s">
        <v>154</v>
      </c>
      <c r="AE312" s="1876" t="s">
        <v>154</v>
      </c>
      <c r="AF312" s="1876" t="s">
        <v>359</v>
      </c>
      <c r="AG312" s="1875" t="s">
        <v>365</v>
      </c>
      <c r="AH312" s="1876" t="s">
        <v>366</v>
      </c>
      <c r="AI312" s="1876" t="s">
        <v>240</v>
      </c>
      <c r="AJ312" s="1876" t="s">
        <v>367</v>
      </c>
      <c r="AK312" s="1875" t="s">
        <v>368</v>
      </c>
      <c r="AL312" s="1876" t="s">
        <v>360</v>
      </c>
      <c r="AM312" s="1875" t="s">
        <v>154</v>
      </c>
    </row>
    <row r="313" spans="1:39" ht="79.2">
      <c r="A313" s="1875" t="s">
        <v>351</v>
      </c>
      <c r="B313" s="1875" t="s">
        <v>797</v>
      </c>
      <c r="C313" s="1875" t="s">
        <v>651</v>
      </c>
      <c r="D313" s="1876" t="s">
        <v>154</v>
      </c>
      <c r="E313" s="1876" t="s">
        <v>354</v>
      </c>
      <c r="F313" s="1876" t="s">
        <v>355</v>
      </c>
      <c r="G313" s="1876" t="s">
        <v>356</v>
      </c>
      <c r="H313" s="1877">
        <v>1489.02178</v>
      </c>
      <c r="I313" s="1877">
        <v>800</v>
      </c>
      <c r="J313" s="1876" t="s">
        <v>357</v>
      </c>
      <c r="K313" s="1878">
        <v>44447</v>
      </c>
      <c r="L313" s="1876" t="s">
        <v>358</v>
      </c>
      <c r="M313" s="1878">
        <v>48142</v>
      </c>
      <c r="N313" s="1876" t="s">
        <v>359</v>
      </c>
      <c r="O313" s="1880">
        <v>46316</v>
      </c>
      <c r="P313" s="1875" t="s">
        <v>360</v>
      </c>
      <c r="Q313" s="1875" t="s">
        <v>458</v>
      </c>
      <c r="R313" s="1875" t="s">
        <v>671</v>
      </c>
      <c r="S313" s="1876" t="s">
        <v>361</v>
      </c>
      <c r="T313" s="1879" t="s">
        <v>653</v>
      </c>
      <c r="U313" s="1876" t="s">
        <v>360</v>
      </c>
      <c r="V313" s="1876" t="s">
        <v>363</v>
      </c>
      <c r="W313" s="1876" t="s">
        <v>360</v>
      </c>
      <c r="X313" s="1876" t="s">
        <v>154</v>
      </c>
      <c r="Y313" s="1876" t="s">
        <v>364</v>
      </c>
      <c r="Z313" s="1876" t="s">
        <v>154</v>
      </c>
      <c r="AA313" s="1876" t="s">
        <v>154</v>
      </c>
      <c r="AB313" s="1876" t="s">
        <v>154</v>
      </c>
      <c r="AC313" s="1876" t="s">
        <v>154</v>
      </c>
      <c r="AD313" s="1876" t="s">
        <v>154</v>
      </c>
      <c r="AE313" s="1876" t="s">
        <v>154</v>
      </c>
      <c r="AF313" s="1876" t="s">
        <v>359</v>
      </c>
      <c r="AG313" s="1875" t="s">
        <v>365</v>
      </c>
      <c r="AH313" s="1876" t="s">
        <v>366</v>
      </c>
      <c r="AI313" s="1876" t="s">
        <v>240</v>
      </c>
      <c r="AJ313" s="1876" t="s">
        <v>367</v>
      </c>
      <c r="AK313" s="1875" t="s">
        <v>368</v>
      </c>
      <c r="AL313" s="1876" t="s">
        <v>360</v>
      </c>
      <c r="AM313" s="1875" t="s">
        <v>154</v>
      </c>
    </row>
    <row r="314" spans="1:39" ht="79.2">
      <c r="A314" s="1875" t="s">
        <v>351</v>
      </c>
      <c r="B314" s="1875" t="s">
        <v>798</v>
      </c>
      <c r="C314" s="1875" t="s">
        <v>651</v>
      </c>
      <c r="D314" s="1876" t="s">
        <v>154</v>
      </c>
      <c r="E314" s="1876" t="s">
        <v>354</v>
      </c>
      <c r="F314" s="1876" t="s">
        <v>355</v>
      </c>
      <c r="G314" s="1876" t="s">
        <v>356</v>
      </c>
      <c r="H314" s="1877">
        <v>5956.0871299999999</v>
      </c>
      <c r="I314" s="1877">
        <v>3200</v>
      </c>
      <c r="J314" s="1876" t="s">
        <v>357</v>
      </c>
      <c r="K314" s="1878">
        <v>44447</v>
      </c>
      <c r="L314" s="1876" t="s">
        <v>358</v>
      </c>
      <c r="M314" s="1878">
        <v>48142</v>
      </c>
      <c r="N314" s="1876" t="s">
        <v>359</v>
      </c>
      <c r="O314" s="1880">
        <v>46316</v>
      </c>
      <c r="P314" s="1875" t="s">
        <v>360</v>
      </c>
      <c r="Q314" s="1875" t="s">
        <v>456</v>
      </c>
      <c r="R314" s="1875" t="s">
        <v>671</v>
      </c>
      <c r="S314" s="1876" t="s">
        <v>361</v>
      </c>
      <c r="T314" s="1879" t="s">
        <v>653</v>
      </c>
      <c r="U314" s="1876" t="s">
        <v>360</v>
      </c>
      <c r="V314" s="1876" t="s">
        <v>363</v>
      </c>
      <c r="W314" s="1876" t="s">
        <v>360</v>
      </c>
      <c r="X314" s="1876" t="s">
        <v>154</v>
      </c>
      <c r="Y314" s="1876" t="s">
        <v>364</v>
      </c>
      <c r="Z314" s="1876" t="s">
        <v>154</v>
      </c>
      <c r="AA314" s="1876" t="s">
        <v>154</v>
      </c>
      <c r="AB314" s="1876" t="s">
        <v>154</v>
      </c>
      <c r="AC314" s="1876" t="s">
        <v>154</v>
      </c>
      <c r="AD314" s="1876" t="s">
        <v>154</v>
      </c>
      <c r="AE314" s="1876" t="s">
        <v>154</v>
      </c>
      <c r="AF314" s="1876" t="s">
        <v>359</v>
      </c>
      <c r="AG314" s="1875" t="s">
        <v>365</v>
      </c>
      <c r="AH314" s="1876" t="s">
        <v>366</v>
      </c>
      <c r="AI314" s="1876" t="s">
        <v>240</v>
      </c>
      <c r="AJ314" s="1876" t="s">
        <v>367</v>
      </c>
      <c r="AK314" s="1875" t="s">
        <v>368</v>
      </c>
      <c r="AL314" s="1876" t="s">
        <v>360</v>
      </c>
      <c r="AM314" s="1875" t="s">
        <v>154</v>
      </c>
    </row>
    <row r="315" spans="1:39" ht="79.2">
      <c r="A315" s="1875" t="s">
        <v>351</v>
      </c>
      <c r="B315" s="1875" t="s">
        <v>799</v>
      </c>
      <c r="C315" s="1875" t="s">
        <v>651</v>
      </c>
      <c r="D315" s="1876" t="s">
        <v>154</v>
      </c>
      <c r="E315" s="1876" t="s">
        <v>354</v>
      </c>
      <c r="F315" s="1876" t="s">
        <v>355</v>
      </c>
      <c r="G315" s="1876" t="s">
        <v>356</v>
      </c>
      <c r="H315" s="1877">
        <v>2978.0435699999998</v>
      </c>
      <c r="I315" s="1877">
        <v>1600</v>
      </c>
      <c r="J315" s="1876" t="s">
        <v>357</v>
      </c>
      <c r="K315" s="1878">
        <v>44447</v>
      </c>
      <c r="L315" s="1876" t="s">
        <v>358</v>
      </c>
      <c r="M315" s="1878">
        <v>48142</v>
      </c>
      <c r="N315" s="1876" t="s">
        <v>359</v>
      </c>
      <c r="O315" s="1880">
        <v>46316</v>
      </c>
      <c r="P315" s="1875" t="s">
        <v>360</v>
      </c>
      <c r="Q315" s="1875" t="s">
        <v>520</v>
      </c>
      <c r="R315" s="1875" t="s">
        <v>671</v>
      </c>
      <c r="S315" s="1876" t="s">
        <v>361</v>
      </c>
      <c r="T315" s="1879" t="s">
        <v>653</v>
      </c>
      <c r="U315" s="1876" t="s">
        <v>360</v>
      </c>
      <c r="V315" s="1876" t="s">
        <v>363</v>
      </c>
      <c r="W315" s="1876" t="s">
        <v>360</v>
      </c>
      <c r="X315" s="1876" t="s">
        <v>154</v>
      </c>
      <c r="Y315" s="1876" t="s">
        <v>364</v>
      </c>
      <c r="Z315" s="1876" t="s">
        <v>154</v>
      </c>
      <c r="AA315" s="1876" t="s">
        <v>154</v>
      </c>
      <c r="AB315" s="1876" t="s">
        <v>154</v>
      </c>
      <c r="AC315" s="1876" t="s">
        <v>154</v>
      </c>
      <c r="AD315" s="1876" t="s">
        <v>154</v>
      </c>
      <c r="AE315" s="1876" t="s">
        <v>154</v>
      </c>
      <c r="AF315" s="1876" t="s">
        <v>359</v>
      </c>
      <c r="AG315" s="1875" t="s">
        <v>365</v>
      </c>
      <c r="AH315" s="1876" t="s">
        <v>366</v>
      </c>
      <c r="AI315" s="1876" t="s">
        <v>240</v>
      </c>
      <c r="AJ315" s="1876" t="s">
        <v>367</v>
      </c>
      <c r="AK315" s="1875" t="s">
        <v>368</v>
      </c>
      <c r="AL315" s="1876" t="s">
        <v>360</v>
      </c>
      <c r="AM315" s="1875" t="s">
        <v>154</v>
      </c>
    </row>
    <row r="316" spans="1:39" ht="79.2">
      <c r="A316" s="1875" t="s">
        <v>351</v>
      </c>
      <c r="B316" s="1875" t="s">
        <v>800</v>
      </c>
      <c r="C316" s="1875" t="s">
        <v>651</v>
      </c>
      <c r="D316" s="1876" t="s">
        <v>154</v>
      </c>
      <c r="E316" s="1876" t="s">
        <v>354</v>
      </c>
      <c r="F316" s="1876" t="s">
        <v>355</v>
      </c>
      <c r="G316" s="1876" t="s">
        <v>356</v>
      </c>
      <c r="H316" s="1877">
        <v>2233.5326700000001</v>
      </c>
      <c r="I316" s="1877">
        <v>1200</v>
      </c>
      <c r="J316" s="1876" t="s">
        <v>357</v>
      </c>
      <c r="K316" s="1878">
        <v>44447</v>
      </c>
      <c r="L316" s="1876" t="s">
        <v>358</v>
      </c>
      <c r="M316" s="1878">
        <v>48142</v>
      </c>
      <c r="N316" s="1876" t="s">
        <v>359</v>
      </c>
      <c r="O316" s="1880">
        <v>46316</v>
      </c>
      <c r="P316" s="1875" t="s">
        <v>360</v>
      </c>
      <c r="Q316" s="1875" t="s">
        <v>462</v>
      </c>
      <c r="R316" s="1875" t="s">
        <v>671</v>
      </c>
      <c r="S316" s="1876" t="s">
        <v>361</v>
      </c>
      <c r="T316" s="1879" t="s">
        <v>653</v>
      </c>
      <c r="U316" s="1876" t="s">
        <v>360</v>
      </c>
      <c r="V316" s="1876" t="s">
        <v>363</v>
      </c>
      <c r="W316" s="1876" t="s">
        <v>360</v>
      </c>
      <c r="X316" s="1876" t="s">
        <v>154</v>
      </c>
      <c r="Y316" s="1876" t="s">
        <v>364</v>
      </c>
      <c r="Z316" s="1876" t="s">
        <v>154</v>
      </c>
      <c r="AA316" s="1876" t="s">
        <v>154</v>
      </c>
      <c r="AB316" s="1876" t="s">
        <v>154</v>
      </c>
      <c r="AC316" s="1876" t="s">
        <v>154</v>
      </c>
      <c r="AD316" s="1876" t="s">
        <v>154</v>
      </c>
      <c r="AE316" s="1876" t="s">
        <v>154</v>
      </c>
      <c r="AF316" s="1876" t="s">
        <v>359</v>
      </c>
      <c r="AG316" s="1875" t="s">
        <v>365</v>
      </c>
      <c r="AH316" s="1876" t="s">
        <v>366</v>
      </c>
      <c r="AI316" s="1876" t="s">
        <v>240</v>
      </c>
      <c r="AJ316" s="1876" t="s">
        <v>367</v>
      </c>
      <c r="AK316" s="1875" t="s">
        <v>368</v>
      </c>
      <c r="AL316" s="1876" t="s">
        <v>360</v>
      </c>
      <c r="AM316" s="1875" t="s">
        <v>154</v>
      </c>
    </row>
    <row r="317" spans="1:39" ht="79.2">
      <c r="A317" s="1875" t="s">
        <v>351</v>
      </c>
      <c r="B317" s="1875" t="s">
        <v>801</v>
      </c>
      <c r="C317" s="1875" t="s">
        <v>651</v>
      </c>
      <c r="D317" s="1876" t="s">
        <v>154</v>
      </c>
      <c r="E317" s="1876" t="s">
        <v>354</v>
      </c>
      <c r="F317" s="1876" t="s">
        <v>355</v>
      </c>
      <c r="G317" s="1876" t="s">
        <v>356</v>
      </c>
      <c r="H317" s="1877">
        <v>6700.5980199999995</v>
      </c>
      <c r="I317" s="1877">
        <v>3600</v>
      </c>
      <c r="J317" s="1876" t="s">
        <v>357</v>
      </c>
      <c r="K317" s="1878">
        <v>44447</v>
      </c>
      <c r="L317" s="1876" t="s">
        <v>358</v>
      </c>
      <c r="M317" s="1878">
        <v>48142</v>
      </c>
      <c r="N317" s="1876" t="s">
        <v>359</v>
      </c>
      <c r="O317" s="1880">
        <v>46316</v>
      </c>
      <c r="P317" s="1875" t="s">
        <v>360</v>
      </c>
      <c r="Q317" s="1875" t="s">
        <v>502</v>
      </c>
      <c r="R317" s="1875" t="s">
        <v>671</v>
      </c>
      <c r="S317" s="1876" t="s">
        <v>361</v>
      </c>
      <c r="T317" s="1879" t="s">
        <v>653</v>
      </c>
      <c r="U317" s="1876" t="s">
        <v>360</v>
      </c>
      <c r="V317" s="1876" t="s">
        <v>363</v>
      </c>
      <c r="W317" s="1876" t="s">
        <v>360</v>
      </c>
      <c r="X317" s="1876" t="s">
        <v>154</v>
      </c>
      <c r="Y317" s="1876" t="s">
        <v>364</v>
      </c>
      <c r="Z317" s="1876" t="s">
        <v>154</v>
      </c>
      <c r="AA317" s="1876" t="s">
        <v>154</v>
      </c>
      <c r="AB317" s="1876" t="s">
        <v>154</v>
      </c>
      <c r="AC317" s="1876" t="s">
        <v>154</v>
      </c>
      <c r="AD317" s="1876" t="s">
        <v>154</v>
      </c>
      <c r="AE317" s="1876" t="s">
        <v>154</v>
      </c>
      <c r="AF317" s="1876" t="s">
        <v>359</v>
      </c>
      <c r="AG317" s="1875" t="s">
        <v>365</v>
      </c>
      <c r="AH317" s="1876" t="s">
        <v>366</v>
      </c>
      <c r="AI317" s="1876" t="s">
        <v>240</v>
      </c>
      <c r="AJ317" s="1876" t="s">
        <v>367</v>
      </c>
      <c r="AK317" s="1875" t="s">
        <v>368</v>
      </c>
      <c r="AL317" s="1876" t="s">
        <v>360</v>
      </c>
      <c r="AM317" s="1875" t="s">
        <v>154</v>
      </c>
    </row>
    <row r="318" spans="1:39" ht="79.2">
      <c r="A318" s="1875" t="s">
        <v>351</v>
      </c>
      <c r="B318" s="1875" t="s">
        <v>802</v>
      </c>
      <c r="C318" s="1875" t="s">
        <v>651</v>
      </c>
      <c r="D318" s="1876" t="s">
        <v>154</v>
      </c>
      <c r="E318" s="1876" t="s">
        <v>354</v>
      </c>
      <c r="F318" s="1876" t="s">
        <v>355</v>
      </c>
      <c r="G318" s="1876" t="s">
        <v>356</v>
      </c>
      <c r="H318" s="1877">
        <v>4467.0653499999999</v>
      </c>
      <c r="I318" s="1877">
        <v>2400</v>
      </c>
      <c r="J318" s="1876" t="s">
        <v>357</v>
      </c>
      <c r="K318" s="1878">
        <v>44447</v>
      </c>
      <c r="L318" s="1876" t="s">
        <v>358</v>
      </c>
      <c r="M318" s="1878">
        <v>48142</v>
      </c>
      <c r="N318" s="1876" t="s">
        <v>359</v>
      </c>
      <c r="O318" s="1880">
        <v>46316</v>
      </c>
      <c r="P318" s="1875" t="s">
        <v>360</v>
      </c>
      <c r="Q318" s="1875" t="s">
        <v>478</v>
      </c>
      <c r="R318" s="1875" t="s">
        <v>671</v>
      </c>
      <c r="S318" s="1876" t="s">
        <v>361</v>
      </c>
      <c r="T318" s="1879" t="s">
        <v>653</v>
      </c>
      <c r="U318" s="1876" t="s">
        <v>360</v>
      </c>
      <c r="V318" s="1876" t="s">
        <v>363</v>
      </c>
      <c r="W318" s="1876" t="s">
        <v>360</v>
      </c>
      <c r="X318" s="1876" t="s">
        <v>154</v>
      </c>
      <c r="Y318" s="1876" t="s">
        <v>364</v>
      </c>
      <c r="Z318" s="1876" t="s">
        <v>154</v>
      </c>
      <c r="AA318" s="1876" t="s">
        <v>154</v>
      </c>
      <c r="AB318" s="1876" t="s">
        <v>154</v>
      </c>
      <c r="AC318" s="1876" t="s">
        <v>154</v>
      </c>
      <c r="AD318" s="1876" t="s">
        <v>154</v>
      </c>
      <c r="AE318" s="1876" t="s">
        <v>154</v>
      </c>
      <c r="AF318" s="1876" t="s">
        <v>359</v>
      </c>
      <c r="AG318" s="1875" t="s">
        <v>365</v>
      </c>
      <c r="AH318" s="1876" t="s">
        <v>366</v>
      </c>
      <c r="AI318" s="1876" t="s">
        <v>240</v>
      </c>
      <c r="AJ318" s="1876" t="s">
        <v>367</v>
      </c>
      <c r="AK318" s="1875" t="s">
        <v>368</v>
      </c>
      <c r="AL318" s="1876" t="s">
        <v>360</v>
      </c>
      <c r="AM318" s="1875" t="s">
        <v>154</v>
      </c>
    </row>
    <row r="319" spans="1:39" ht="79.2">
      <c r="A319" s="1875" t="s">
        <v>351</v>
      </c>
      <c r="B319" s="1875" t="s">
        <v>803</v>
      </c>
      <c r="C319" s="1875" t="s">
        <v>651</v>
      </c>
      <c r="D319" s="1876" t="s">
        <v>154</v>
      </c>
      <c r="E319" s="1876" t="s">
        <v>354</v>
      </c>
      <c r="F319" s="1876" t="s">
        <v>355</v>
      </c>
      <c r="G319" s="1876" t="s">
        <v>356</v>
      </c>
      <c r="H319" s="1877">
        <v>744.28494999999998</v>
      </c>
      <c r="I319" s="1877">
        <v>400</v>
      </c>
      <c r="J319" s="1876" t="s">
        <v>357</v>
      </c>
      <c r="K319" s="1878">
        <v>44448</v>
      </c>
      <c r="L319" s="1876" t="s">
        <v>358</v>
      </c>
      <c r="M319" s="1878">
        <v>48113</v>
      </c>
      <c r="N319" s="1876" t="s">
        <v>359</v>
      </c>
      <c r="O319" s="1880">
        <v>46286</v>
      </c>
      <c r="P319" s="1875" t="s">
        <v>360</v>
      </c>
      <c r="Q319" s="1875" t="s">
        <v>460</v>
      </c>
      <c r="R319" s="1875" t="s">
        <v>652</v>
      </c>
      <c r="S319" s="1876" t="s">
        <v>361</v>
      </c>
      <c r="T319" s="1879" t="s">
        <v>653</v>
      </c>
      <c r="U319" s="1876" t="s">
        <v>360</v>
      </c>
      <c r="V319" s="1876" t="s">
        <v>363</v>
      </c>
      <c r="W319" s="1876" t="s">
        <v>360</v>
      </c>
      <c r="X319" s="1876" t="s">
        <v>154</v>
      </c>
      <c r="Y319" s="1876" t="s">
        <v>364</v>
      </c>
      <c r="Z319" s="1876" t="s">
        <v>154</v>
      </c>
      <c r="AA319" s="1876" t="s">
        <v>154</v>
      </c>
      <c r="AB319" s="1876" t="s">
        <v>154</v>
      </c>
      <c r="AC319" s="1876" t="s">
        <v>154</v>
      </c>
      <c r="AD319" s="1876" t="s">
        <v>154</v>
      </c>
      <c r="AE319" s="1876" t="s">
        <v>154</v>
      </c>
      <c r="AF319" s="1876" t="s">
        <v>359</v>
      </c>
      <c r="AG319" s="1875" t="s">
        <v>365</v>
      </c>
      <c r="AH319" s="1876" t="s">
        <v>366</v>
      </c>
      <c r="AI319" s="1876" t="s">
        <v>240</v>
      </c>
      <c r="AJ319" s="1876" t="s">
        <v>367</v>
      </c>
      <c r="AK319" s="1875" t="s">
        <v>368</v>
      </c>
      <c r="AL319" s="1876" t="s">
        <v>360</v>
      </c>
      <c r="AM319" s="1875" t="s">
        <v>154</v>
      </c>
    </row>
    <row r="320" spans="1:39" ht="79.2">
      <c r="A320" s="1875" t="s">
        <v>351</v>
      </c>
      <c r="B320" s="1875" t="s">
        <v>804</v>
      </c>
      <c r="C320" s="1875" t="s">
        <v>651</v>
      </c>
      <c r="D320" s="1876" t="s">
        <v>154</v>
      </c>
      <c r="E320" s="1876" t="s">
        <v>354</v>
      </c>
      <c r="F320" s="1876" t="s">
        <v>355</v>
      </c>
      <c r="G320" s="1876" t="s">
        <v>356</v>
      </c>
      <c r="H320" s="1877">
        <v>744.28494999999998</v>
      </c>
      <c r="I320" s="1877">
        <v>400</v>
      </c>
      <c r="J320" s="1876" t="s">
        <v>357</v>
      </c>
      <c r="K320" s="1878">
        <v>44448</v>
      </c>
      <c r="L320" s="1876" t="s">
        <v>358</v>
      </c>
      <c r="M320" s="1878">
        <v>48113</v>
      </c>
      <c r="N320" s="1876" t="s">
        <v>359</v>
      </c>
      <c r="O320" s="1880">
        <v>46286</v>
      </c>
      <c r="P320" s="1875" t="s">
        <v>360</v>
      </c>
      <c r="Q320" s="1875" t="s">
        <v>460</v>
      </c>
      <c r="R320" s="1875" t="s">
        <v>652</v>
      </c>
      <c r="S320" s="1876" t="s">
        <v>361</v>
      </c>
      <c r="T320" s="1879" t="s">
        <v>653</v>
      </c>
      <c r="U320" s="1876" t="s">
        <v>360</v>
      </c>
      <c r="V320" s="1876" t="s">
        <v>363</v>
      </c>
      <c r="W320" s="1876" t="s">
        <v>360</v>
      </c>
      <c r="X320" s="1876" t="s">
        <v>154</v>
      </c>
      <c r="Y320" s="1876" t="s">
        <v>364</v>
      </c>
      <c r="Z320" s="1876" t="s">
        <v>154</v>
      </c>
      <c r="AA320" s="1876" t="s">
        <v>154</v>
      </c>
      <c r="AB320" s="1876" t="s">
        <v>154</v>
      </c>
      <c r="AC320" s="1876" t="s">
        <v>154</v>
      </c>
      <c r="AD320" s="1876" t="s">
        <v>154</v>
      </c>
      <c r="AE320" s="1876" t="s">
        <v>154</v>
      </c>
      <c r="AF320" s="1876" t="s">
        <v>359</v>
      </c>
      <c r="AG320" s="1875" t="s">
        <v>365</v>
      </c>
      <c r="AH320" s="1876" t="s">
        <v>366</v>
      </c>
      <c r="AI320" s="1876" t="s">
        <v>240</v>
      </c>
      <c r="AJ320" s="1876" t="s">
        <v>367</v>
      </c>
      <c r="AK320" s="1875" t="s">
        <v>368</v>
      </c>
      <c r="AL320" s="1876" t="s">
        <v>360</v>
      </c>
      <c r="AM320" s="1875" t="s">
        <v>154</v>
      </c>
    </row>
    <row r="321" spans="1:39" ht="79.2">
      <c r="A321" s="1875" t="s">
        <v>351</v>
      </c>
      <c r="B321" s="1875" t="s">
        <v>805</v>
      </c>
      <c r="C321" s="1875" t="s">
        <v>651</v>
      </c>
      <c r="D321" s="1876" t="s">
        <v>154</v>
      </c>
      <c r="E321" s="1876" t="s">
        <v>354</v>
      </c>
      <c r="F321" s="1876" t="s">
        <v>355</v>
      </c>
      <c r="G321" s="1876" t="s">
        <v>356</v>
      </c>
      <c r="H321" s="1877">
        <v>297713.98016000004</v>
      </c>
      <c r="I321" s="1877">
        <v>160000</v>
      </c>
      <c r="J321" s="1876" t="s">
        <v>357</v>
      </c>
      <c r="K321" s="1878">
        <v>44448</v>
      </c>
      <c r="L321" s="1876" t="s">
        <v>358</v>
      </c>
      <c r="M321" s="1878">
        <v>48113</v>
      </c>
      <c r="N321" s="1876" t="s">
        <v>359</v>
      </c>
      <c r="O321" s="1880">
        <v>46286</v>
      </c>
      <c r="P321" s="1875" t="s">
        <v>360</v>
      </c>
      <c r="Q321" s="1875" t="s">
        <v>806</v>
      </c>
      <c r="R321" s="1875" t="s">
        <v>652</v>
      </c>
      <c r="S321" s="1876" t="s">
        <v>361</v>
      </c>
      <c r="T321" s="1879" t="s">
        <v>653</v>
      </c>
      <c r="U321" s="1876" t="s">
        <v>360</v>
      </c>
      <c r="V321" s="1876" t="s">
        <v>363</v>
      </c>
      <c r="W321" s="1876" t="s">
        <v>360</v>
      </c>
      <c r="X321" s="1876" t="s">
        <v>154</v>
      </c>
      <c r="Y321" s="1876" t="s">
        <v>364</v>
      </c>
      <c r="Z321" s="1876" t="s">
        <v>154</v>
      </c>
      <c r="AA321" s="1876" t="s">
        <v>154</v>
      </c>
      <c r="AB321" s="1876" t="s">
        <v>154</v>
      </c>
      <c r="AC321" s="1876" t="s">
        <v>154</v>
      </c>
      <c r="AD321" s="1876" t="s">
        <v>154</v>
      </c>
      <c r="AE321" s="1876" t="s">
        <v>154</v>
      </c>
      <c r="AF321" s="1876" t="s">
        <v>359</v>
      </c>
      <c r="AG321" s="1875" t="s">
        <v>365</v>
      </c>
      <c r="AH321" s="1876" t="s">
        <v>366</v>
      </c>
      <c r="AI321" s="1876" t="s">
        <v>240</v>
      </c>
      <c r="AJ321" s="1876" t="s">
        <v>367</v>
      </c>
      <c r="AK321" s="1875" t="s">
        <v>368</v>
      </c>
      <c r="AL321" s="1876" t="s">
        <v>360</v>
      </c>
      <c r="AM321" s="1875" t="s">
        <v>154</v>
      </c>
    </row>
    <row r="322" spans="1:39" ht="79.2">
      <c r="A322" s="1875" t="s">
        <v>351</v>
      </c>
      <c r="B322" s="1875" t="s">
        <v>807</v>
      </c>
      <c r="C322" s="1875" t="s">
        <v>651</v>
      </c>
      <c r="D322" s="1876" t="s">
        <v>154</v>
      </c>
      <c r="E322" s="1876" t="s">
        <v>354</v>
      </c>
      <c r="F322" s="1876" t="s">
        <v>355</v>
      </c>
      <c r="G322" s="1876" t="s">
        <v>356</v>
      </c>
      <c r="H322" s="1877">
        <v>293248.27045999997</v>
      </c>
      <c r="I322" s="1877">
        <v>157600</v>
      </c>
      <c r="J322" s="1876" t="s">
        <v>357</v>
      </c>
      <c r="K322" s="1878">
        <v>44448</v>
      </c>
      <c r="L322" s="1876" t="s">
        <v>358</v>
      </c>
      <c r="M322" s="1878">
        <v>48113</v>
      </c>
      <c r="N322" s="1876" t="s">
        <v>359</v>
      </c>
      <c r="O322" s="1880">
        <v>46286</v>
      </c>
      <c r="P322" s="1875" t="s">
        <v>360</v>
      </c>
      <c r="Q322" s="1875" t="s">
        <v>808</v>
      </c>
      <c r="R322" s="1875" t="s">
        <v>652</v>
      </c>
      <c r="S322" s="1876" t="s">
        <v>361</v>
      </c>
      <c r="T322" s="1879" t="s">
        <v>653</v>
      </c>
      <c r="U322" s="1876" t="s">
        <v>360</v>
      </c>
      <c r="V322" s="1876" t="s">
        <v>363</v>
      </c>
      <c r="W322" s="1876" t="s">
        <v>360</v>
      </c>
      <c r="X322" s="1876" t="s">
        <v>154</v>
      </c>
      <c r="Y322" s="1876" t="s">
        <v>364</v>
      </c>
      <c r="Z322" s="1876" t="s">
        <v>154</v>
      </c>
      <c r="AA322" s="1876" t="s">
        <v>154</v>
      </c>
      <c r="AB322" s="1876" t="s">
        <v>154</v>
      </c>
      <c r="AC322" s="1876" t="s">
        <v>154</v>
      </c>
      <c r="AD322" s="1876" t="s">
        <v>154</v>
      </c>
      <c r="AE322" s="1876" t="s">
        <v>154</v>
      </c>
      <c r="AF322" s="1876" t="s">
        <v>359</v>
      </c>
      <c r="AG322" s="1875" t="s">
        <v>365</v>
      </c>
      <c r="AH322" s="1876" t="s">
        <v>366</v>
      </c>
      <c r="AI322" s="1876" t="s">
        <v>240</v>
      </c>
      <c r="AJ322" s="1876" t="s">
        <v>367</v>
      </c>
      <c r="AK322" s="1875" t="s">
        <v>368</v>
      </c>
      <c r="AL322" s="1876" t="s">
        <v>360</v>
      </c>
      <c r="AM322" s="1875" t="s">
        <v>154</v>
      </c>
    </row>
    <row r="323" spans="1:39" ht="79.2">
      <c r="A323" s="1875" t="s">
        <v>351</v>
      </c>
      <c r="B323" s="1875" t="s">
        <v>809</v>
      </c>
      <c r="C323" s="1875" t="s">
        <v>651</v>
      </c>
      <c r="D323" s="1876" t="s">
        <v>154</v>
      </c>
      <c r="E323" s="1876" t="s">
        <v>354</v>
      </c>
      <c r="F323" s="1876" t="s">
        <v>355</v>
      </c>
      <c r="G323" s="1876" t="s">
        <v>356</v>
      </c>
      <c r="H323" s="1877">
        <v>98989.898400000005</v>
      </c>
      <c r="I323" s="1877">
        <v>53200</v>
      </c>
      <c r="J323" s="1876" t="s">
        <v>357</v>
      </c>
      <c r="K323" s="1878">
        <v>44448</v>
      </c>
      <c r="L323" s="1876" t="s">
        <v>358</v>
      </c>
      <c r="M323" s="1878">
        <v>48113</v>
      </c>
      <c r="N323" s="1876" t="s">
        <v>359</v>
      </c>
      <c r="O323" s="1880">
        <v>46286</v>
      </c>
      <c r="P323" s="1875" t="s">
        <v>360</v>
      </c>
      <c r="Q323" s="1875" t="s">
        <v>733</v>
      </c>
      <c r="R323" s="1875" t="s">
        <v>652</v>
      </c>
      <c r="S323" s="1876" t="s">
        <v>361</v>
      </c>
      <c r="T323" s="1879" t="s">
        <v>653</v>
      </c>
      <c r="U323" s="1876" t="s">
        <v>360</v>
      </c>
      <c r="V323" s="1876" t="s">
        <v>363</v>
      </c>
      <c r="W323" s="1876" t="s">
        <v>360</v>
      </c>
      <c r="X323" s="1876" t="s">
        <v>154</v>
      </c>
      <c r="Y323" s="1876" t="s">
        <v>364</v>
      </c>
      <c r="Z323" s="1876" t="s">
        <v>154</v>
      </c>
      <c r="AA323" s="1876" t="s">
        <v>154</v>
      </c>
      <c r="AB323" s="1876" t="s">
        <v>154</v>
      </c>
      <c r="AC323" s="1876" t="s">
        <v>154</v>
      </c>
      <c r="AD323" s="1876" t="s">
        <v>154</v>
      </c>
      <c r="AE323" s="1876" t="s">
        <v>154</v>
      </c>
      <c r="AF323" s="1876" t="s">
        <v>359</v>
      </c>
      <c r="AG323" s="1875" t="s">
        <v>365</v>
      </c>
      <c r="AH323" s="1876" t="s">
        <v>366</v>
      </c>
      <c r="AI323" s="1876" t="s">
        <v>240</v>
      </c>
      <c r="AJ323" s="1876" t="s">
        <v>367</v>
      </c>
      <c r="AK323" s="1875" t="s">
        <v>368</v>
      </c>
      <c r="AL323" s="1876" t="s">
        <v>360</v>
      </c>
      <c r="AM323" s="1875" t="s">
        <v>154</v>
      </c>
    </row>
    <row r="324" spans="1:39" ht="79.2">
      <c r="A324" s="1875" t="s">
        <v>351</v>
      </c>
      <c r="B324" s="1875" t="s">
        <v>810</v>
      </c>
      <c r="C324" s="1875" t="s">
        <v>651</v>
      </c>
      <c r="D324" s="1876" t="s">
        <v>154</v>
      </c>
      <c r="E324" s="1876" t="s">
        <v>354</v>
      </c>
      <c r="F324" s="1876" t="s">
        <v>355</v>
      </c>
      <c r="G324" s="1876" t="s">
        <v>356</v>
      </c>
      <c r="H324" s="1877">
        <v>2232.8548499999997</v>
      </c>
      <c r="I324" s="1877">
        <v>1200</v>
      </c>
      <c r="J324" s="1876" t="s">
        <v>357</v>
      </c>
      <c r="K324" s="1878">
        <v>44448</v>
      </c>
      <c r="L324" s="1876" t="s">
        <v>358</v>
      </c>
      <c r="M324" s="1878">
        <v>48113</v>
      </c>
      <c r="N324" s="1876" t="s">
        <v>359</v>
      </c>
      <c r="O324" s="1880">
        <v>46286</v>
      </c>
      <c r="P324" s="1875" t="s">
        <v>360</v>
      </c>
      <c r="Q324" s="1875" t="s">
        <v>462</v>
      </c>
      <c r="R324" s="1875" t="s">
        <v>652</v>
      </c>
      <c r="S324" s="1876" t="s">
        <v>361</v>
      </c>
      <c r="T324" s="1879" t="s">
        <v>653</v>
      </c>
      <c r="U324" s="1876" t="s">
        <v>360</v>
      </c>
      <c r="V324" s="1876" t="s">
        <v>363</v>
      </c>
      <c r="W324" s="1876" t="s">
        <v>360</v>
      </c>
      <c r="X324" s="1876" t="s">
        <v>154</v>
      </c>
      <c r="Y324" s="1876" t="s">
        <v>364</v>
      </c>
      <c r="Z324" s="1876" t="s">
        <v>154</v>
      </c>
      <c r="AA324" s="1876" t="s">
        <v>154</v>
      </c>
      <c r="AB324" s="1876" t="s">
        <v>154</v>
      </c>
      <c r="AC324" s="1876" t="s">
        <v>154</v>
      </c>
      <c r="AD324" s="1876" t="s">
        <v>154</v>
      </c>
      <c r="AE324" s="1876" t="s">
        <v>154</v>
      </c>
      <c r="AF324" s="1876" t="s">
        <v>359</v>
      </c>
      <c r="AG324" s="1875" t="s">
        <v>365</v>
      </c>
      <c r="AH324" s="1876" t="s">
        <v>366</v>
      </c>
      <c r="AI324" s="1876" t="s">
        <v>240</v>
      </c>
      <c r="AJ324" s="1876" t="s">
        <v>367</v>
      </c>
      <c r="AK324" s="1875" t="s">
        <v>368</v>
      </c>
      <c r="AL324" s="1876" t="s">
        <v>360</v>
      </c>
      <c r="AM324" s="1875" t="s">
        <v>154</v>
      </c>
    </row>
    <row r="325" spans="1:39" ht="79.2">
      <c r="A325" s="1875" t="s">
        <v>351</v>
      </c>
      <c r="B325" s="1875" t="s">
        <v>811</v>
      </c>
      <c r="C325" s="1875" t="s">
        <v>651</v>
      </c>
      <c r="D325" s="1876" t="s">
        <v>154</v>
      </c>
      <c r="E325" s="1876" t="s">
        <v>354</v>
      </c>
      <c r="F325" s="1876" t="s">
        <v>355</v>
      </c>
      <c r="G325" s="1876" t="s">
        <v>356</v>
      </c>
      <c r="H325" s="1877">
        <v>6698.5645500000001</v>
      </c>
      <c r="I325" s="1877">
        <v>3600</v>
      </c>
      <c r="J325" s="1876" t="s">
        <v>357</v>
      </c>
      <c r="K325" s="1878">
        <v>44448</v>
      </c>
      <c r="L325" s="1876" t="s">
        <v>358</v>
      </c>
      <c r="M325" s="1878">
        <v>48113</v>
      </c>
      <c r="N325" s="1876" t="s">
        <v>359</v>
      </c>
      <c r="O325" s="1880">
        <v>46286</v>
      </c>
      <c r="P325" s="1875" t="s">
        <v>360</v>
      </c>
      <c r="Q325" s="1875" t="s">
        <v>502</v>
      </c>
      <c r="R325" s="1875" t="s">
        <v>652</v>
      </c>
      <c r="S325" s="1876" t="s">
        <v>361</v>
      </c>
      <c r="T325" s="1879" t="s">
        <v>653</v>
      </c>
      <c r="U325" s="1876" t="s">
        <v>360</v>
      </c>
      <c r="V325" s="1876" t="s">
        <v>363</v>
      </c>
      <c r="W325" s="1876" t="s">
        <v>360</v>
      </c>
      <c r="X325" s="1876" t="s">
        <v>154</v>
      </c>
      <c r="Y325" s="1876" t="s">
        <v>364</v>
      </c>
      <c r="Z325" s="1876" t="s">
        <v>154</v>
      </c>
      <c r="AA325" s="1876" t="s">
        <v>154</v>
      </c>
      <c r="AB325" s="1876" t="s">
        <v>154</v>
      </c>
      <c r="AC325" s="1876" t="s">
        <v>154</v>
      </c>
      <c r="AD325" s="1876" t="s">
        <v>154</v>
      </c>
      <c r="AE325" s="1876" t="s">
        <v>154</v>
      </c>
      <c r="AF325" s="1876" t="s">
        <v>359</v>
      </c>
      <c r="AG325" s="1875" t="s">
        <v>365</v>
      </c>
      <c r="AH325" s="1876" t="s">
        <v>366</v>
      </c>
      <c r="AI325" s="1876" t="s">
        <v>240</v>
      </c>
      <c r="AJ325" s="1876" t="s">
        <v>367</v>
      </c>
      <c r="AK325" s="1875" t="s">
        <v>368</v>
      </c>
      <c r="AL325" s="1876" t="s">
        <v>360</v>
      </c>
      <c r="AM325" s="1875" t="s">
        <v>154</v>
      </c>
    </row>
    <row r="326" spans="1:39" ht="79.2">
      <c r="A326" s="1875" t="s">
        <v>351</v>
      </c>
      <c r="B326" s="1875" t="s">
        <v>812</v>
      </c>
      <c r="C326" s="1875" t="s">
        <v>651</v>
      </c>
      <c r="D326" s="1876" t="s">
        <v>154</v>
      </c>
      <c r="E326" s="1876" t="s">
        <v>354</v>
      </c>
      <c r="F326" s="1876" t="s">
        <v>355</v>
      </c>
      <c r="G326" s="1876" t="s">
        <v>356</v>
      </c>
      <c r="H326" s="1877">
        <v>10419.989310000001</v>
      </c>
      <c r="I326" s="1877">
        <v>5600</v>
      </c>
      <c r="J326" s="1876" t="s">
        <v>357</v>
      </c>
      <c r="K326" s="1878">
        <v>44448</v>
      </c>
      <c r="L326" s="1876" t="s">
        <v>358</v>
      </c>
      <c r="M326" s="1878">
        <v>48113</v>
      </c>
      <c r="N326" s="1876" t="s">
        <v>359</v>
      </c>
      <c r="O326" s="1880">
        <v>46286</v>
      </c>
      <c r="P326" s="1875" t="s">
        <v>360</v>
      </c>
      <c r="Q326" s="1875" t="s">
        <v>514</v>
      </c>
      <c r="R326" s="1875" t="s">
        <v>652</v>
      </c>
      <c r="S326" s="1876" t="s">
        <v>361</v>
      </c>
      <c r="T326" s="1879" t="s">
        <v>653</v>
      </c>
      <c r="U326" s="1876" t="s">
        <v>360</v>
      </c>
      <c r="V326" s="1876" t="s">
        <v>363</v>
      </c>
      <c r="W326" s="1876" t="s">
        <v>360</v>
      </c>
      <c r="X326" s="1876" t="s">
        <v>154</v>
      </c>
      <c r="Y326" s="1876" t="s">
        <v>364</v>
      </c>
      <c r="Z326" s="1876" t="s">
        <v>154</v>
      </c>
      <c r="AA326" s="1876" t="s">
        <v>154</v>
      </c>
      <c r="AB326" s="1876" t="s">
        <v>154</v>
      </c>
      <c r="AC326" s="1876" t="s">
        <v>154</v>
      </c>
      <c r="AD326" s="1876" t="s">
        <v>154</v>
      </c>
      <c r="AE326" s="1876" t="s">
        <v>154</v>
      </c>
      <c r="AF326" s="1876" t="s">
        <v>359</v>
      </c>
      <c r="AG326" s="1875" t="s">
        <v>365</v>
      </c>
      <c r="AH326" s="1876" t="s">
        <v>366</v>
      </c>
      <c r="AI326" s="1876" t="s">
        <v>240</v>
      </c>
      <c r="AJ326" s="1876" t="s">
        <v>367</v>
      </c>
      <c r="AK326" s="1875" t="s">
        <v>368</v>
      </c>
      <c r="AL326" s="1876" t="s">
        <v>360</v>
      </c>
      <c r="AM326" s="1875" t="s">
        <v>154</v>
      </c>
    </row>
    <row r="327" spans="1:39" ht="79.2">
      <c r="A327" s="1875" t="s">
        <v>351</v>
      </c>
      <c r="B327" s="1875" t="s">
        <v>813</v>
      </c>
      <c r="C327" s="1875" t="s">
        <v>651</v>
      </c>
      <c r="D327" s="1876" t="s">
        <v>154</v>
      </c>
      <c r="E327" s="1876" t="s">
        <v>354</v>
      </c>
      <c r="F327" s="1876" t="s">
        <v>355</v>
      </c>
      <c r="G327" s="1876" t="s">
        <v>356</v>
      </c>
      <c r="H327" s="1877">
        <v>1488.5699</v>
      </c>
      <c r="I327" s="1877">
        <v>800</v>
      </c>
      <c r="J327" s="1876" t="s">
        <v>357</v>
      </c>
      <c r="K327" s="1878">
        <v>44448</v>
      </c>
      <c r="L327" s="1876" t="s">
        <v>358</v>
      </c>
      <c r="M327" s="1878">
        <v>48113</v>
      </c>
      <c r="N327" s="1876" t="s">
        <v>359</v>
      </c>
      <c r="O327" s="1880">
        <v>46286</v>
      </c>
      <c r="P327" s="1875" t="s">
        <v>360</v>
      </c>
      <c r="Q327" s="1875" t="s">
        <v>458</v>
      </c>
      <c r="R327" s="1875" t="s">
        <v>652</v>
      </c>
      <c r="S327" s="1876" t="s">
        <v>361</v>
      </c>
      <c r="T327" s="1879" t="s">
        <v>653</v>
      </c>
      <c r="U327" s="1876" t="s">
        <v>360</v>
      </c>
      <c r="V327" s="1876" t="s">
        <v>363</v>
      </c>
      <c r="W327" s="1876" t="s">
        <v>360</v>
      </c>
      <c r="X327" s="1876" t="s">
        <v>154</v>
      </c>
      <c r="Y327" s="1876" t="s">
        <v>364</v>
      </c>
      <c r="Z327" s="1876" t="s">
        <v>154</v>
      </c>
      <c r="AA327" s="1876" t="s">
        <v>154</v>
      </c>
      <c r="AB327" s="1876" t="s">
        <v>154</v>
      </c>
      <c r="AC327" s="1876" t="s">
        <v>154</v>
      </c>
      <c r="AD327" s="1876" t="s">
        <v>154</v>
      </c>
      <c r="AE327" s="1876" t="s">
        <v>154</v>
      </c>
      <c r="AF327" s="1876" t="s">
        <v>359</v>
      </c>
      <c r="AG327" s="1875" t="s">
        <v>365</v>
      </c>
      <c r="AH327" s="1876" t="s">
        <v>366</v>
      </c>
      <c r="AI327" s="1876" t="s">
        <v>240</v>
      </c>
      <c r="AJ327" s="1876" t="s">
        <v>367</v>
      </c>
      <c r="AK327" s="1875" t="s">
        <v>368</v>
      </c>
      <c r="AL327" s="1876" t="s">
        <v>360</v>
      </c>
      <c r="AM327" s="1875" t="s">
        <v>154</v>
      </c>
    </row>
    <row r="328" spans="1:39" ht="79.2">
      <c r="A328" s="1875" t="s">
        <v>351</v>
      </c>
      <c r="B328" s="1875" t="s">
        <v>814</v>
      </c>
      <c r="C328" s="1875" t="s">
        <v>651</v>
      </c>
      <c r="D328" s="1876" t="s">
        <v>154</v>
      </c>
      <c r="E328" s="1876" t="s">
        <v>354</v>
      </c>
      <c r="F328" s="1876" t="s">
        <v>355</v>
      </c>
      <c r="G328" s="1876" t="s">
        <v>356</v>
      </c>
      <c r="H328" s="1877">
        <v>13397.12911</v>
      </c>
      <c r="I328" s="1877">
        <v>7200</v>
      </c>
      <c r="J328" s="1876" t="s">
        <v>357</v>
      </c>
      <c r="K328" s="1878">
        <v>44448</v>
      </c>
      <c r="L328" s="1876" t="s">
        <v>358</v>
      </c>
      <c r="M328" s="1878">
        <v>48113</v>
      </c>
      <c r="N328" s="1876" t="s">
        <v>359</v>
      </c>
      <c r="O328" s="1880">
        <v>46286</v>
      </c>
      <c r="P328" s="1875" t="s">
        <v>360</v>
      </c>
      <c r="Q328" s="1875" t="s">
        <v>681</v>
      </c>
      <c r="R328" s="1875" t="s">
        <v>652</v>
      </c>
      <c r="S328" s="1876" t="s">
        <v>361</v>
      </c>
      <c r="T328" s="1879" t="s">
        <v>653</v>
      </c>
      <c r="U328" s="1876" t="s">
        <v>360</v>
      </c>
      <c r="V328" s="1876" t="s">
        <v>363</v>
      </c>
      <c r="W328" s="1876" t="s">
        <v>360</v>
      </c>
      <c r="X328" s="1876" t="s">
        <v>154</v>
      </c>
      <c r="Y328" s="1876" t="s">
        <v>364</v>
      </c>
      <c r="Z328" s="1876" t="s">
        <v>154</v>
      </c>
      <c r="AA328" s="1876" t="s">
        <v>154</v>
      </c>
      <c r="AB328" s="1876" t="s">
        <v>154</v>
      </c>
      <c r="AC328" s="1876" t="s">
        <v>154</v>
      </c>
      <c r="AD328" s="1876" t="s">
        <v>154</v>
      </c>
      <c r="AE328" s="1876" t="s">
        <v>154</v>
      </c>
      <c r="AF328" s="1876" t="s">
        <v>359</v>
      </c>
      <c r="AG328" s="1875" t="s">
        <v>365</v>
      </c>
      <c r="AH328" s="1876" t="s">
        <v>366</v>
      </c>
      <c r="AI328" s="1876" t="s">
        <v>240</v>
      </c>
      <c r="AJ328" s="1876" t="s">
        <v>367</v>
      </c>
      <c r="AK328" s="1875" t="s">
        <v>368</v>
      </c>
      <c r="AL328" s="1876" t="s">
        <v>360</v>
      </c>
      <c r="AM328" s="1875" t="s">
        <v>154</v>
      </c>
    </row>
    <row r="329" spans="1:39" ht="79.2">
      <c r="A329" s="1875" t="s">
        <v>351</v>
      </c>
      <c r="B329" s="1875" t="s">
        <v>815</v>
      </c>
      <c r="C329" s="1875" t="s">
        <v>651</v>
      </c>
      <c r="D329" s="1876" t="s">
        <v>154</v>
      </c>
      <c r="E329" s="1876" t="s">
        <v>354</v>
      </c>
      <c r="F329" s="1876" t="s">
        <v>355</v>
      </c>
      <c r="G329" s="1876" t="s">
        <v>356</v>
      </c>
      <c r="H329" s="1877">
        <v>87081.339200000002</v>
      </c>
      <c r="I329" s="1877">
        <v>46800</v>
      </c>
      <c r="J329" s="1876" t="s">
        <v>357</v>
      </c>
      <c r="K329" s="1878">
        <v>44448</v>
      </c>
      <c r="L329" s="1876" t="s">
        <v>358</v>
      </c>
      <c r="M329" s="1878">
        <v>48113</v>
      </c>
      <c r="N329" s="1876" t="s">
        <v>359</v>
      </c>
      <c r="O329" s="1880">
        <v>46286</v>
      </c>
      <c r="P329" s="1875" t="s">
        <v>360</v>
      </c>
      <c r="Q329" s="1875" t="s">
        <v>816</v>
      </c>
      <c r="R329" s="1875" t="s">
        <v>652</v>
      </c>
      <c r="S329" s="1876" t="s">
        <v>361</v>
      </c>
      <c r="T329" s="1879" t="s">
        <v>653</v>
      </c>
      <c r="U329" s="1876" t="s">
        <v>360</v>
      </c>
      <c r="V329" s="1876" t="s">
        <v>363</v>
      </c>
      <c r="W329" s="1876" t="s">
        <v>360</v>
      </c>
      <c r="X329" s="1876" t="s">
        <v>154</v>
      </c>
      <c r="Y329" s="1876" t="s">
        <v>364</v>
      </c>
      <c r="Z329" s="1876" t="s">
        <v>154</v>
      </c>
      <c r="AA329" s="1876" t="s">
        <v>154</v>
      </c>
      <c r="AB329" s="1876" t="s">
        <v>154</v>
      </c>
      <c r="AC329" s="1876" t="s">
        <v>154</v>
      </c>
      <c r="AD329" s="1876" t="s">
        <v>154</v>
      </c>
      <c r="AE329" s="1876" t="s">
        <v>154</v>
      </c>
      <c r="AF329" s="1876" t="s">
        <v>359</v>
      </c>
      <c r="AG329" s="1875" t="s">
        <v>365</v>
      </c>
      <c r="AH329" s="1876" t="s">
        <v>366</v>
      </c>
      <c r="AI329" s="1876" t="s">
        <v>240</v>
      </c>
      <c r="AJ329" s="1876" t="s">
        <v>367</v>
      </c>
      <c r="AK329" s="1875" t="s">
        <v>368</v>
      </c>
      <c r="AL329" s="1876" t="s">
        <v>360</v>
      </c>
      <c r="AM329" s="1875" t="s">
        <v>154</v>
      </c>
    </row>
    <row r="330" spans="1:39" ht="79.2">
      <c r="A330" s="1875" t="s">
        <v>351</v>
      </c>
      <c r="B330" s="1875" t="s">
        <v>817</v>
      </c>
      <c r="C330" s="1875" t="s">
        <v>651</v>
      </c>
      <c r="D330" s="1876" t="s">
        <v>154</v>
      </c>
      <c r="E330" s="1876" t="s">
        <v>354</v>
      </c>
      <c r="F330" s="1876" t="s">
        <v>355</v>
      </c>
      <c r="G330" s="1876" t="s">
        <v>356</v>
      </c>
      <c r="H330" s="1877">
        <v>52844.231480000002</v>
      </c>
      <c r="I330" s="1877">
        <v>28400</v>
      </c>
      <c r="J330" s="1876" t="s">
        <v>357</v>
      </c>
      <c r="K330" s="1878">
        <v>44448</v>
      </c>
      <c r="L330" s="1876" t="s">
        <v>358</v>
      </c>
      <c r="M330" s="1878">
        <v>48113</v>
      </c>
      <c r="N330" s="1876" t="s">
        <v>359</v>
      </c>
      <c r="O330" s="1880">
        <v>46286</v>
      </c>
      <c r="P330" s="1875" t="s">
        <v>360</v>
      </c>
      <c r="Q330" s="1875" t="s">
        <v>818</v>
      </c>
      <c r="R330" s="1875" t="s">
        <v>652</v>
      </c>
      <c r="S330" s="1876" t="s">
        <v>361</v>
      </c>
      <c r="T330" s="1879" t="s">
        <v>653</v>
      </c>
      <c r="U330" s="1876" t="s">
        <v>360</v>
      </c>
      <c r="V330" s="1876" t="s">
        <v>363</v>
      </c>
      <c r="W330" s="1876" t="s">
        <v>360</v>
      </c>
      <c r="X330" s="1876" t="s">
        <v>154</v>
      </c>
      <c r="Y330" s="1876" t="s">
        <v>364</v>
      </c>
      <c r="Z330" s="1876" t="s">
        <v>154</v>
      </c>
      <c r="AA330" s="1876" t="s">
        <v>154</v>
      </c>
      <c r="AB330" s="1876" t="s">
        <v>154</v>
      </c>
      <c r="AC330" s="1876" t="s">
        <v>154</v>
      </c>
      <c r="AD330" s="1876" t="s">
        <v>154</v>
      </c>
      <c r="AE330" s="1876" t="s">
        <v>154</v>
      </c>
      <c r="AF330" s="1876" t="s">
        <v>359</v>
      </c>
      <c r="AG330" s="1875" t="s">
        <v>365</v>
      </c>
      <c r="AH330" s="1876" t="s">
        <v>366</v>
      </c>
      <c r="AI330" s="1876" t="s">
        <v>240</v>
      </c>
      <c r="AJ330" s="1876" t="s">
        <v>367</v>
      </c>
      <c r="AK330" s="1875" t="s">
        <v>368</v>
      </c>
      <c r="AL330" s="1876" t="s">
        <v>360</v>
      </c>
      <c r="AM330" s="1875" t="s">
        <v>154</v>
      </c>
    </row>
    <row r="331" spans="1:39" ht="79.2">
      <c r="A331" s="1875" t="s">
        <v>351</v>
      </c>
      <c r="B331" s="1875" t="s">
        <v>819</v>
      </c>
      <c r="C331" s="1875" t="s">
        <v>651</v>
      </c>
      <c r="D331" s="1876" t="s">
        <v>154</v>
      </c>
      <c r="E331" s="1876" t="s">
        <v>354</v>
      </c>
      <c r="F331" s="1876" t="s">
        <v>355</v>
      </c>
      <c r="G331" s="1876" t="s">
        <v>356</v>
      </c>
      <c r="H331" s="1877">
        <v>159276.97938999999</v>
      </c>
      <c r="I331" s="1877">
        <v>85600</v>
      </c>
      <c r="J331" s="1876" t="s">
        <v>357</v>
      </c>
      <c r="K331" s="1878">
        <v>44448</v>
      </c>
      <c r="L331" s="1876" t="s">
        <v>358</v>
      </c>
      <c r="M331" s="1878">
        <v>48113</v>
      </c>
      <c r="N331" s="1876" t="s">
        <v>359</v>
      </c>
      <c r="O331" s="1880">
        <v>46286</v>
      </c>
      <c r="P331" s="1875" t="s">
        <v>360</v>
      </c>
      <c r="Q331" s="1875" t="s">
        <v>820</v>
      </c>
      <c r="R331" s="1875" t="s">
        <v>652</v>
      </c>
      <c r="S331" s="1876" t="s">
        <v>361</v>
      </c>
      <c r="T331" s="1879" t="s">
        <v>653</v>
      </c>
      <c r="U331" s="1876" t="s">
        <v>360</v>
      </c>
      <c r="V331" s="1876" t="s">
        <v>363</v>
      </c>
      <c r="W331" s="1876" t="s">
        <v>360</v>
      </c>
      <c r="X331" s="1876" t="s">
        <v>154</v>
      </c>
      <c r="Y331" s="1876" t="s">
        <v>364</v>
      </c>
      <c r="Z331" s="1876" t="s">
        <v>154</v>
      </c>
      <c r="AA331" s="1876" t="s">
        <v>154</v>
      </c>
      <c r="AB331" s="1876" t="s">
        <v>154</v>
      </c>
      <c r="AC331" s="1876" t="s">
        <v>154</v>
      </c>
      <c r="AD331" s="1876" t="s">
        <v>154</v>
      </c>
      <c r="AE331" s="1876" t="s">
        <v>154</v>
      </c>
      <c r="AF331" s="1876" t="s">
        <v>359</v>
      </c>
      <c r="AG331" s="1875" t="s">
        <v>365</v>
      </c>
      <c r="AH331" s="1876" t="s">
        <v>366</v>
      </c>
      <c r="AI331" s="1876" t="s">
        <v>240</v>
      </c>
      <c r="AJ331" s="1876" t="s">
        <v>367</v>
      </c>
      <c r="AK331" s="1875" t="s">
        <v>368</v>
      </c>
      <c r="AL331" s="1876" t="s">
        <v>360</v>
      </c>
      <c r="AM331" s="1875" t="s">
        <v>154</v>
      </c>
    </row>
    <row r="332" spans="1:39" ht="79.2">
      <c r="A332" s="1875" t="s">
        <v>351</v>
      </c>
      <c r="B332" s="1875" t="s">
        <v>821</v>
      </c>
      <c r="C332" s="1875" t="s">
        <v>651</v>
      </c>
      <c r="D332" s="1876" t="s">
        <v>154</v>
      </c>
      <c r="E332" s="1876" t="s">
        <v>354</v>
      </c>
      <c r="F332" s="1876" t="s">
        <v>355</v>
      </c>
      <c r="G332" s="1876" t="s">
        <v>356</v>
      </c>
      <c r="H332" s="1877">
        <v>2232.8548499999997</v>
      </c>
      <c r="I332" s="1877">
        <v>1200</v>
      </c>
      <c r="J332" s="1876" t="s">
        <v>357</v>
      </c>
      <c r="K332" s="1878">
        <v>44448</v>
      </c>
      <c r="L332" s="1876" t="s">
        <v>358</v>
      </c>
      <c r="M332" s="1878">
        <v>48113</v>
      </c>
      <c r="N332" s="1876" t="s">
        <v>359</v>
      </c>
      <c r="O332" s="1880">
        <v>46286</v>
      </c>
      <c r="P332" s="1875" t="s">
        <v>360</v>
      </c>
      <c r="Q332" s="1875" t="s">
        <v>462</v>
      </c>
      <c r="R332" s="1875" t="s">
        <v>652</v>
      </c>
      <c r="S332" s="1876" t="s">
        <v>361</v>
      </c>
      <c r="T332" s="1879" t="s">
        <v>653</v>
      </c>
      <c r="U332" s="1876" t="s">
        <v>360</v>
      </c>
      <c r="V332" s="1876" t="s">
        <v>363</v>
      </c>
      <c r="W332" s="1876" t="s">
        <v>360</v>
      </c>
      <c r="X332" s="1876" t="s">
        <v>154</v>
      </c>
      <c r="Y332" s="1876" t="s">
        <v>364</v>
      </c>
      <c r="Z332" s="1876" t="s">
        <v>154</v>
      </c>
      <c r="AA332" s="1876" t="s">
        <v>154</v>
      </c>
      <c r="AB332" s="1876" t="s">
        <v>154</v>
      </c>
      <c r="AC332" s="1876" t="s">
        <v>154</v>
      </c>
      <c r="AD332" s="1876" t="s">
        <v>154</v>
      </c>
      <c r="AE332" s="1876" t="s">
        <v>154</v>
      </c>
      <c r="AF332" s="1876" t="s">
        <v>359</v>
      </c>
      <c r="AG332" s="1875" t="s">
        <v>365</v>
      </c>
      <c r="AH332" s="1876" t="s">
        <v>366</v>
      </c>
      <c r="AI332" s="1876" t="s">
        <v>240</v>
      </c>
      <c r="AJ332" s="1876" t="s">
        <v>367</v>
      </c>
      <c r="AK332" s="1875" t="s">
        <v>368</v>
      </c>
      <c r="AL332" s="1876" t="s">
        <v>360</v>
      </c>
      <c r="AM332" s="1875" t="s">
        <v>154</v>
      </c>
    </row>
    <row r="333" spans="1:39" ht="79.2">
      <c r="A333" s="1875" t="s">
        <v>351</v>
      </c>
      <c r="B333" s="1875" t="s">
        <v>822</v>
      </c>
      <c r="C333" s="1875" t="s">
        <v>651</v>
      </c>
      <c r="D333" s="1876" t="s">
        <v>154</v>
      </c>
      <c r="E333" s="1876" t="s">
        <v>354</v>
      </c>
      <c r="F333" s="1876" t="s">
        <v>355</v>
      </c>
      <c r="G333" s="1876" t="s">
        <v>356</v>
      </c>
      <c r="H333" s="1877">
        <v>16374.268910000001</v>
      </c>
      <c r="I333" s="1877">
        <v>8800</v>
      </c>
      <c r="J333" s="1876" t="s">
        <v>357</v>
      </c>
      <c r="K333" s="1878">
        <v>44448</v>
      </c>
      <c r="L333" s="1876" t="s">
        <v>358</v>
      </c>
      <c r="M333" s="1878">
        <v>48113</v>
      </c>
      <c r="N333" s="1876" t="s">
        <v>359</v>
      </c>
      <c r="O333" s="1880">
        <v>46286</v>
      </c>
      <c r="P333" s="1875" t="s">
        <v>360</v>
      </c>
      <c r="Q333" s="1875" t="s">
        <v>674</v>
      </c>
      <c r="R333" s="1875" t="s">
        <v>652</v>
      </c>
      <c r="S333" s="1876" t="s">
        <v>361</v>
      </c>
      <c r="T333" s="1879" t="s">
        <v>653</v>
      </c>
      <c r="U333" s="1876" t="s">
        <v>360</v>
      </c>
      <c r="V333" s="1876" t="s">
        <v>363</v>
      </c>
      <c r="W333" s="1876" t="s">
        <v>360</v>
      </c>
      <c r="X333" s="1876" t="s">
        <v>154</v>
      </c>
      <c r="Y333" s="1876" t="s">
        <v>364</v>
      </c>
      <c r="Z333" s="1876" t="s">
        <v>154</v>
      </c>
      <c r="AA333" s="1876" t="s">
        <v>154</v>
      </c>
      <c r="AB333" s="1876" t="s">
        <v>154</v>
      </c>
      <c r="AC333" s="1876" t="s">
        <v>154</v>
      </c>
      <c r="AD333" s="1876" t="s">
        <v>154</v>
      </c>
      <c r="AE333" s="1876" t="s">
        <v>154</v>
      </c>
      <c r="AF333" s="1876" t="s">
        <v>359</v>
      </c>
      <c r="AG333" s="1875" t="s">
        <v>365</v>
      </c>
      <c r="AH333" s="1876" t="s">
        <v>366</v>
      </c>
      <c r="AI333" s="1876" t="s">
        <v>240</v>
      </c>
      <c r="AJ333" s="1876" t="s">
        <v>367</v>
      </c>
      <c r="AK333" s="1875" t="s">
        <v>368</v>
      </c>
      <c r="AL333" s="1876" t="s">
        <v>360</v>
      </c>
      <c r="AM333" s="1875" t="s">
        <v>154</v>
      </c>
    </row>
    <row r="334" spans="1:39" ht="79.2">
      <c r="A334" s="1875" t="s">
        <v>351</v>
      </c>
      <c r="B334" s="1875" t="s">
        <v>823</v>
      </c>
      <c r="C334" s="1875" t="s">
        <v>651</v>
      </c>
      <c r="D334" s="1876" t="s">
        <v>154</v>
      </c>
      <c r="E334" s="1876" t="s">
        <v>354</v>
      </c>
      <c r="F334" s="1876" t="s">
        <v>355</v>
      </c>
      <c r="G334" s="1876" t="s">
        <v>356</v>
      </c>
      <c r="H334" s="1877">
        <v>5209.9946500000005</v>
      </c>
      <c r="I334" s="1877">
        <v>2800</v>
      </c>
      <c r="J334" s="1876" t="s">
        <v>357</v>
      </c>
      <c r="K334" s="1878">
        <v>44448</v>
      </c>
      <c r="L334" s="1876" t="s">
        <v>358</v>
      </c>
      <c r="M334" s="1878">
        <v>48113</v>
      </c>
      <c r="N334" s="1876" t="s">
        <v>359</v>
      </c>
      <c r="O334" s="1880">
        <v>46286</v>
      </c>
      <c r="P334" s="1875" t="s">
        <v>360</v>
      </c>
      <c r="Q334" s="1875" t="s">
        <v>527</v>
      </c>
      <c r="R334" s="1875" t="s">
        <v>652</v>
      </c>
      <c r="S334" s="1876" t="s">
        <v>361</v>
      </c>
      <c r="T334" s="1879" t="s">
        <v>653</v>
      </c>
      <c r="U334" s="1876" t="s">
        <v>360</v>
      </c>
      <c r="V334" s="1876" t="s">
        <v>363</v>
      </c>
      <c r="W334" s="1876" t="s">
        <v>360</v>
      </c>
      <c r="X334" s="1876" t="s">
        <v>154</v>
      </c>
      <c r="Y334" s="1876" t="s">
        <v>364</v>
      </c>
      <c r="Z334" s="1876" t="s">
        <v>154</v>
      </c>
      <c r="AA334" s="1876" t="s">
        <v>154</v>
      </c>
      <c r="AB334" s="1876" t="s">
        <v>154</v>
      </c>
      <c r="AC334" s="1876" t="s">
        <v>154</v>
      </c>
      <c r="AD334" s="1876" t="s">
        <v>154</v>
      </c>
      <c r="AE334" s="1876" t="s">
        <v>154</v>
      </c>
      <c r="AF334" s="1876" t="s">
        <v>359</v>
      </c>
      <c r="AG334" s="1875" t="s">
        <v>365</v>
      </c>
      <c r="AH334" s="1876" t="s">
        <v>366</v>
      </c>
      <c r="AI334" s="1876" t="s">
        <v>240</v>
      </c>
      <c r="AJ334" s="1876" t="s">
        <v>367</v>
      </c>
      <c r="AK334" s="1875" t="s">
        <v>368</v>
      </c>
      <c r="AL334" s="1876" t="s">
        <v>360</v>
      </c>
      <c r="AM334" s="1875" t="s">
        <v>154</v>
      </c>
    </row>
    <row r="335" spans="1:39" ht="79.2">
      <c r="A335" s="1875" t="s">
        <v>351</v>
      </c>
      <c r="B335" s="1875" t="s">
        <v>824</v>
      </c>
      <c r="C335" s="1875" t="s">
        <v>651</v>
      </c>
      <c r="D335" s="1876" t="s">
        <v>154</v>
      </c>
      <c r="E335" s="1876" t="s">
        <v>354</v>
      </c>
      <c r="F335" s="1876" t="s">
        <v>355</v>
      </c>
      <c r="G335" s="1876" t="s">
        <v>356</v>
      </c>
      <c r="H335" s="1877">
        <v>17862.838810000001</v>
      </c>
      <c r="I335" s="1877">
        <v>9600</v>
      </c>
      <c r="J335" s="1876" t="s">
        <v>357</v>
      </c>
      <c r="K335" s="1878">
        <v>44448</v>
      </c>
      <c r="L335" s="1876" t="s">
        <v>358</v>
      </c>
      <c r="M335" s="1878">
        <v>48113</v>
      </c>
      <c r="N335" s="1876" t="s">
        <v>359</v>
      </c>
      <c r="O335" s="1880">
        <v>46286</v>
      </c>
      <c r="P335" s="1875" t="s">
        <v>360</v>
      </c>
      <c r="Q335" s="1875" t="s">
        <v>559</v>
      </c>
      <c r="R335" s="1875" t="s">
        <v>652</v>
      </c>
      <c r="S335" s="1876" t="s">
        <v>361</v>
      </c>
      <c r="T335" s="1879" t="s">
        <v>653</v>
      </c>
      <c r="U335" s="1876" t="s">
        <v>360</v>
      </c>
      <c r="V335" s="1876" t="s">
        <v>363</v>
      </c>
      <c r="W335" s="1876" t="s">
        <v>360</v>
      </c>
      <c r="X335" s="1876" t="s">
        <v>154</v>
      </c>
      <c r="Y335" s="1876" t="s">
        <v>364</v>
      </c>
      <c r="Z335" s="1876" t="s">
        <v>154</v>
      </c>
      <c r="AA335" s="1876" t="s">
        <v>154</v>
      </c>
      <c r="AB335" s="1876" t="s">
        <v>154</v>
      </c>
      <c r="AC335" s="1876" t="s">
        <v>154</v>
      </c>
      <c r="AD335" s="1876" t="s">
        <v>154</v>
      </c>
      <c r="AE335" s="1876" t="s">
        <v>154</v>
      </c>
      <c r="AF335" s="1876" t="s">
        <v>359</v>
      </c>
      <c r="AG335" s="1875" t="s">
        <v>365</v>
      </c>
      <c r="AH335" s="1876" t="s">
        <v>366</v>
      </c>
      <c r="AI335" s="1876" t="s">
        <v>240</v>
      </c>
      <c r="AJ335" s="1876" t="s">
        <v>367</v>
      </c>
      <c r="AK335" s="1875" t="s">
        <v>368</v>
      </c>
      <c r="AL335" s="1876" t="s">
        <v>360</v>
      </c>
      <c r="AM335" s="1875" t="s">
        <v>154</v>
      </c>
    </row>
    <row r="336" spans="1:39" ht="79.2">
      <c r="A336" s="1875" t="s">
        <v>351</v>
      </c>
      <c r="B336" s="1875" t="s">
        <v>825</v>
      </c>
      <c r="C336" s="1875" t="s">
        <v>651</v>
      </c>
      <c r="D336" s="1876" t="s">
        <v>154</v>
      </c>
      <c r="E336" s="1876" t="s">
        <v>354</v>
      </c>
      <c r="F336" s="1876" t="s">
        <v>355</v>
      </c>
      <c r="G336" s="1876" t="s">
        <v>356</v>
      </c>
      <c r="H336" s="1877">
        <v>2977.1397999999999</v>
      </c>
      <c r="I336" s="1877">
        <v>1600</v>
      </c>
      <c r="J336" s="1876" t="s">
        <v>357</v>
      </c>
      <c r="K336" s="1878">
        <v>44448</v>
      </c>
      <c r="L336" s="1876" t="s">
        <v>358</v>
      </c>
      <c r="M336" s="1878">
        <v>48113</v>
      </c>
      <c r="N336" s="1876" t="s">
        <v>359</v>
      </c>
      <c r="O336" s="1880">
        <v>46286</v>
      </c>
      <c r="P336" s="1875" t="s">
        <v>360</v>
      </c>
      <c r="Q336" s="1875" t="s">
        <v>520</v>
      </c>
      <c r="R336" s="1875" t="s">
        <v>652</v>
      </c>
      <c r="S336" s="1876" t="s">
        <v>361</v>
      </c>
      <c r="T336" s="1879" t="s">
        <v>653</v>
      </c>
      <c r="U336" s="1876" t="s">
        <v>360</v>
      </c>
      <c r="V336" s="1876" t="s">
        <v>363</v>
      </c>
      <c r="W336" s="1876" t="s">
        <v>360</v>
      </c>
      <c r="X336" s="1876" t="s">
        <v>154</v>
      </c>
      <c r="Y336" s="1876" t="s">
        <v>364</v>
      </c>
      <c r="Z336" s="1876" t="s">
        <v>154</v>
      </c>
      <c r="AA336" s="1876" t="s">
        <v>154</v>
      </c>
      <c r="AB336" s="1876" t="s">
        <v>154</v>
      </c>
      <c r="AC336" s="1876" t="s">
        <v>154</v>
      </c>
      <c r="AD336" s="1876" t="s">
        <v>154</v>
      </c>
      <c r="AE336" s="1876" t="s">
        <v>154</v>
      </c>
      <c r="AF336" s="1876" t="s">
        <v>359</v>
      </c>
      <c r="AG336" s="1875" t="s">
        <v>365</v>
      </c>
      <c r="AH336" s="1876" t="s">
        <v>366</v>
      </c>
      <c r="AI336" s="1876" t="s">
        <v>240</v>
      </c>
      <c r="AJ336" s="1876" t="s">
        <v>367</v>
      </c>
      <c r="AK336" s="1875" t="s">
        <v>368</v>
      </c>
      <c r="AL336" s="1876" t="s">
        <v>360</v>
      </c>
      <c r="AM336" s="1875" t="s">
        <v>154</v>
      </c>
    </row>
    <row r="337" spans="1:39" ht="79.2">
      <c r="A337" s="1875" t="s">
        <v>351</v>
      </c>
      <c r="B337" s="1875" t="s">
        <v>826</v>
      </c>
      <c r="C337" s="1875" t="s">
        <v>651</v>
      </c>
      <c r="D337" s="1876" t="s">
        <v>154</v>
      </c>
      <c r="E337" s="1876" t="s">
        <v>354</v>
      </c>
      <c r="F337" s="1876" t="s">
        <v>355</v>
      </c>
      <c r="G337" s="1876" t="s">
        <v>356</v>
      </c>
      <c r="H337" s="1877">
        <v>744.28494999999998</v>
      </c>
      <c r="I337" s="1877">
        <v>400</v>
      </c>
      <c r="J337" s="1876" t="s">
        <v>357</v>
      </c>
      <c r="K337" s="1878">
        <v>44448</v>
      </c>
      <c r="L337" s="1876" t="s">
        <v>358</v>
      </c>
      <c r="M337" s="1878">
        <v>48113</v>
      </c>
      <c r="N337" s="1876" t="s">
        <v>359</v>
      </c>
      <c r="O337" s="1880">
        <v>46286</v>
      </c>
      <c r="P337" s="1875" t="s">
        <v>360</v>
      </c>
      <c r="Q337" s="1875" t="s">
        <v>460</v>
      </c>
      <c r="R337" s="1875" t="s">
        <v>652</v>
      </c>
      <c r="S337" s="1876" t="s">
        <v>361</v>
      </c>
      <c r="T337" s="1879" t="s">
        <v>653</v>
      </c>
      <c r="U337" s="1876" t="s">
        <v>360</v>
      </c>
      <c r="V337" s="1876" t="s">
        <v>363</v>
      </c>
      <c r="W337" s="1876" t="s">
        <v>360</v>
      </c>
      <c r="X337" s="1876" t="s">
        <v>154</v>
      </c>
      <c r="Y337" s="1876" t="s">
        <v>364</v>
      </c>
      <c r="Z337" s="1876" t="s">
        <v>154</v>
      </c>
      <c r="AA337" s="1876" t="s">
        <v>154</v>
      </c>
      <c r="AB337" s="1876" t="s">
        <v>154</v>
      </c>
      <c r="AC337" s="1876" t="s">
        <v>154</v>
      </c>
      <c r="AD337" s="1876" t="s">
        <v>154</v>
      </c>
      <c r="AE337" s="1876" t="s">
        <v>154</v>
      </c>
      <c r="AF337" s="1876" t="s">
        <v>359</v>
      </c>
      <c r="AG337" s="1875" t="s">
        <v>365</v>
      </c>
      <c r="AH337" s="1876" t="s">
        <v>366</v>
      </c>
      <c r="AI337" s="1876" t="s">
        <v>240</v>
      </c>
      <c r="AJ337" s="1876" t="s">
        <v>367</v>
      </c>
      <c r="AK337" s="1875" t="s">
        <v>368</v>
      </c>
      <c r="AL337" s="1876" t="s">
        <v>360</v>
      </c>
      <c r="AM337" s="1875" t="s">
        <v>154</v>
      </c>
    </row>
    <row r="338" spans="1:39" ht="79.2">
      <c r="A338" s="1875" t="s">
        <v>351</v>
      </c>
      <c r="B338" s="1875" t="s">
        <v>827</v>
      </c>
      <c r="C338" s="1875" t="s">
        <v>651</v>
      </c>
      <c r="D338" s="1876" t="s">
        <v>154</v>
      </c>
      <c r="E338" s="1876" t="s">
        <v>354</v>
      </c>
      <c r="F338" s="1876" t="s">
        <v>355</v>
      </c>
      <c r="G338" s="1876" t="s">
        <v>356</v>
      </c>
      <c r="H338" s="1877">
        <v>14141.414060000001</v>
      </c>
      <c r="I338" s="1877">
        <v>7600</v>
      </c>
      <c r="J338" s="1876" t="s">
        <v>357</v>
      </c>
      <c r="K338" s="1878">
        <v>44448</v>
      </c>
      <c r="L338" s="1876" t="s">
        <v>358</v>
      </c>
      <c r="M338" s="1878">
        <v>48113</v>
      </c>
      <c r="N338" s="1876" t="s">
        <v>359</v>
      </c>
      <c r="O338" s="1880">
        <v>46286</v>
      </c>
      <c r="P338" s="1875" t="s">
        <v>360</v>
      </c>
      <c r="Q338" s="1875" t="s">
        <v>662</v>
      </c>
      <c r="R338" s="1875" t="s">
        <v>652</v>
      </c>
      <c r="S338" s="1876" t="s">
        <v>361</v>
      </c>
      <c r="T338" s="1879" t="s">
        <v>653</v>
      </c>
      <c r="U338" s="1876" t="s">
        <v>360</v>
      </c>
      <c r="V338" s="1876" t="s">
        <v>363</v>
      </c>
      <c r="W338" s="1876" t="s">
        <v>360</v>
      </c>
      <c r="X338" s="1876" t="s">
        <v>154</v>
      </c>
      <c r="Y338" s="1876" t="s">
        <v>364</v>
      </c>
      <c r="Z338" s="1876" t="s">
        <v>154</v>
      </c>
      <c r="AA338" s="1876" t="s">
        <v>154</v>
      </c>
      <c r="AB338" s="1876" t="s">
        <v>154</v>
      </c>
      <c r="AC338" s="1876" t="s">
        <v>154</v>
      </c>
      <c r="AD338" s="1876" t="s">
        <v>154</v>
      </c>
      <c r="AE338" s="1876" t="s">
        <v>154</v>
      </c>
      <c r="AF338" s="1876" t="s">
        <v>359</v>
      </c>
      <c r="AG338" s="1875" t="s">
        <v>365</v>
      </c>
      <c r="AH338" s="1876" t="s">
        <v>366</v>
      </c>
      <c r="AI338" s="1876" t="s">
        <v>240</v>
      </c>
      <c r="AJ338" s="1876" t="s">
        <v>367</v>
      </c>
      <c r="AK338" s="1875" t="s">
        <v>368</v>
      </c>
      <c r="AL338" s="1876" t="s">
        <v>360</v>
      </c>
      <c r="AM338" s="1875" t="s">
        <v>154</v>
      </c>
    </row>
    <row r="339" spans="1:39" ht="79.2">
      <c r="A339" s="1875" t="s">
        <v>351</v>
      </c>
      <c r="B339" s="1875" t="s">
        <v>828</v>
      </c>
      <c r="C339" s="1875" t="s">
        <v>651</v>
      </c>
      <c r="D339" s="1876" t="s">
        <v>154</v>
      </c>
      <c r="E339" s="1876" t="s">
        <v>354</v>
      </c>
      <c r="F339" s="1876" t="s">
        <v>355</v>
      </c>
      <c r="G339" s="1876" t="s">
        <v>356</v>
      </c>
      <c r="H339" s="1877">
        <v>744.28494999999998</v>
      </c>
      <c r="I339" s="1877">
        <v>400</v>
      </c>
      <c r="J339" s="1876" t="s">
        <v>357</v>
      </c>
      <c r="K339" s="1878">
        <v>44448</v>
      </c>
      <c r="L339" s="1876" t="s">
        <v>358</v>
      </c>
      <c r="M339" s="1878">
        <v>48113</v>
      </c>
      <c r="N339" s="1876" t="s">
        <v>359</v>
      </c>
      <c r="O339" s="1880">
        <v>46286</v>
      </c>
      <c r="P339" s="1875" t="s">
        <v>360</v>
      </c>
      <c r="Q339" s="1875" t="s">
        <v>460</v>
      </c>
      <c r="R339" s="1875" t="s">
        <v>652</v>
      </c>
      <c r="S339" s="1876" t="s">
        <v>361</v>
      </c>
      <c r="T339" s="1879" t="s">
        <v>653</v>
      </c>
      <c r="U339" s="1876" t="s">
        <v>360</v>
      </c>
      <c r="V339" s="1876" t="s">
        <v>363</v>
      </c>
      <c r="W339" s="1876" t="s">
        <v>360</v>
      </c>
      <c r="X339" s="1876" t="s">
        <v>154</v>
      </c>
      <c r="Y339" s="1876" t="s">
        <v>364</v>
      </c>
      <c r="Z339" s="1876" t="s">
        <v>154</v>
      </c>
      <c r="AA339" s="1876" t="s">
        <v>154</v>
      </c>
      <c r="AB339" s="1876" t="s">
        <v>154</v>
      </c>
      <c r="AC339" s="1876" t="s">
        <v>154</v>
      </c>
      <c r="AD339" s="1876" t="s">
        <v>154</v>
      </c>
      <c r="AE339" s="1876" t="s">
        <v>154</v>
      </c>
      <c r="AF339" s="1876" t="s">
        <v>359</v>
      </c>
      <c r="AG339" s="1875" t="s">
        <v>365</v>
      </c>
      <c r="AH339" s="1876" t="s">
        <v>366</v>
      </c>
      <c r="AI339" s="1876" t="s">
        <v>240</v>
      </c>
      <c r="AJ339" s="1876" t="s">
        <v>367</v>
      </c>
      <c r="AK339" s="1875" t="s">
        <v>368</v>
      </c>
      <c r="AL339" s="1876" t="s">
        <v>360</v>
      </c>
      <c r="AM339" s="1875" t="s">
        <v>154</v>
      </c>
    </row>
    <row r="340" spans="1:39" ht="79.2">
      <c r="A340" s="1875" t="s">
        <v>351</v>
      </c>
      <c r="B340" s="1875" t="s">
        <v>829</v>
      </c>
      <c r="C340" s="1875" t="s">
        <v>651</v>
      </c>
      <c r="D340" s="1876" t="s">
        <v>154</v>
      </c>
      <c r="E340" s="1876" t="s">
        <v>354</v>
      </c>
      <c r="F340" s="1876" t="s">
        <v>355</v>
      </c>
      <c r="G340" s="1876" t="s">
        <v>356</v>
      </c>
      <c r="H340" s="1877">
        <v>11164.27426</v>
      </c>
      <c r="I340" s="1877">
        <v>6000</v>
      </c>
      <c r="J340" s="1876" t="s">
        <v>357</v>
      </c>
      <c r="K340" s="1878">
        <v>44448</v>
      </c>
      <c r="L340" s="1876" t="s">
        <v>358</v>
      </c>
      <c r="M340" s="1878">
        <v>48113</v>
      </c>
      <c r="N340" s="1876" t="s">
        <v>359</v>
      </c>
      <c r="O340" s="1880">
        <v>46286</v>
      </c>
      <c r="P340" s="1875" t="s">
        <v>360</v>
      </c>
      <c r="Q340" s="1875" t="s">
        <v>409</v>
      </c>
      <c r="R340" s="1875" t="s">
        <v>652</v>
      </c>
      <c r="S340" s="1876" t="s">
        <v>361</v>
      </c>
      <c r="T340" s="1879" t="s">
        <v>653</v>
      </c>
      <c r="U340" s="1876" t="s">
        <v>360</v>
      </c>
      <c r="V340" s="1876" t="s">
        <v>363</v>
      </c>
      <c r="W340" s="1876" t="s">
        <v>360</v>
      </c>
      <c r="X340" s="1876" t="s">
        <v>154</v>
      </c>
      <c r="Y340" s="1876" t="s">
        <v>364</v>
      </c>
      <c r="Z340" s="1876" t="s">
        <v>154</v>
      </c>
      <c r="AA340" s="1876" t="s">
        <v>154</v>
      </c>
      <c r="AB340" s="1876" t="s">
        <v>154</v>
      </c>
      <c r="AC340" s="1876" t="s">
        <v>154</v>
      </c>
      <c r="AD340" s="1876" t="s">
        <v>154</v>
      </c>
      <c r="AE340" s="1876" t="s">
        <v>154</v>
      </c>
      <c r="AF340" s="1876" t="s">
        <v>359</v>
      </c>
      <c r="AG340" s="1875" t="s">
        <v>365</v>
      </c>
      <c r="AH340" s="1876" t="s">
        <v>366</v>
      </c>
      <c r="AI340" s="1876" t="s">
        <v>240</v>
      </c>
      <c r="AJ340" s="1876" t="s">
        <v>367</v>
      </c>
      <c r="AK340" s="1875" t="s">
        <v>368</v>
      </c>
      <c r="AL340" s="1876" t="s">
        <v>360</v>
      </c>
      <c r="AM340" s="1875" t="s">
        <v>154</v>
      </c>
    </row>
    <row r="341" spans="1:39" ht="79.2">
      <c r="A341" s="1875" t="s">
        <v>351</v>
      </c>
      <c r="B341" s="1875" t="s">
        <v>830</v>
      </c>
      <c r="C341" s="1875" t="s">
        <v>651</v>
      </c>
      <c r="D341" s="1876" t="s">
        <v>154</v>
      </c>
      <c r="E341" s="1876" t="s">
        <v>354</v>
      </c>
      <c r="F341" s="1876" t="s">
        <v>355</v>
      </c>
      <c r="G341" s="1876" t="s">
        <v>356</v>
      </c>
      <c r="H341" s="1877">
        <v>179372.67305000001</v>
      </c>
      <c r="I341" s="1877">
        <v>96400</v>
      </c>
      <c r="J341" s="1876" t="s">
        <v>357</v>
      </c>
      <c r="K341" s="1878">
        <v>44448</v>
      </c>
      <c r="L341" s="1876" t="s">
        <v>358</v>
      </c>
      <c r="M341" s="1878">
        <v>48113</v>
      </c>
      <c r="N341" s="1876" t="s">
        <v>359</v>
      </c>
      <c r="O341" s="1880">
        <v>46286</v>
      </c>
      <c r="P341" s="1875" t="s">
        <v>360</v>
      </c>
      <c r="Q341" s="1875" t="s">
        <v>831</v>
      </c>
      <c r="R341" s="1875" t="s">
        <v>652</v>
      </c>
      <c r="S341" s="1876" t="s">
        <v>361</v>
      </c>
      <c r="T341" s="1879" t="s">
        <v>653</v>
      </c>
      <c r="U341" s="1876" t="s">
        <v>360</v>
      </c>
      <c r="V341" s="1876" t="s">
        <v>363</v>
      </c>
      <c r="W341" s="1876" t="s">
        <v>360</v>
      </c>
      <c r="X341" s="1876" t="s">
        <v>154</v>
      </c>
      <c r="Y341" s="1876" t="s">
        <v>364</v>
      </c>
      <c r="Z341" s="1876" t="s">
        <v>154</v>
      </c>
      <c r="AA341" s="1876" t="s">
        <v>154</v>
      </c>
      <c r="AB341" s="1876" t="s">
        <v>154</v>
      </c>
      <c r="AC341" s="1876" t="s">
        <v>154</v>
      </c>
      <c r="AD341" s="1876" t="s">
        <v>154</v>
      </c>
      <c r="AE341" s="1876" t="s">
        <v>154</v>
      </c>
      <c r="AF341" s="1876" t="s">
        <v>359</v>
      </c>
      <c r="AG341" s="1875" t="s">
        <v>365</v>
      </c>
      <c r="AH341" s="1876" t="s">
        <v>366</v>
      </c>
      <c r="AI341" s="1876" t="s">
        <v>240</v>
      </c>
      <c r="AJ341" s="1876" t="s">
        <v>367</v>
      </c>
      <c r="AK341" s="1875" t="s">
        <v>368</v>
      </c>
      <c r="AL341" s="1876" t="s">
        <v>360</v>
      </c>
      <c r="AM341" s="1875" t="s">
        <v>154</v>
      </c>
    </row>
    <row r="342" spans="1:39" ht="79.2">
      <c r="A342" s="1875" t="s">
        <v>351</v>
      </c>
      <c r="B342" s="1875" t="s">
        <v>832</v>
      </c>
      <c r="C342" s="1875" t="s">
        <v>651</v>
      </c>
      <c r="D342" s="1876" t="s">
        <v>154</v>
      </c>
      <c r="E342" s="1876" t="s">
        <v>354</v>
      </c>
      <c r="F342" s="1876" t="s">
        <v>355</v>
      </c>
      <c r="G342" s="1876" t="s">
        <v>356</v>
      </c>
      <c r="H342" s="1877">
        <v>1488.5699</v>
      </c>
      <c r="I342" s="1877">
        <v>800</v>
      </c>
      <c r="J342" s="1876" t="s">
        <v>357</v>
      </c>
      <c r="K342" s="1878">
        <v>44448</v>
      </c>
      <c r="L342" s="1876" t="s">
        <v>358</v>
      </c>
      <c r="M342" s="1878">
        <v>48113</v>
      </c>
      <c r="N342" s="1876" t="s">
        <v>359</v>
      </c>
      <c r="O342" s="1880">
        <v>46286</v>
      </c>
      <c r="P342" s="1875" t="s">
        <v>360</v>
      </c>
      <c r="Q342" s="1875" t="s">
        <v>458</v>
      </c>
      <c r="R342" s="1875" t="s">
        <v>652</v>
      </c>
      <c r="S342" s="1876" t="s">
        <v>361</v>
      </c>
      <c r="T342" s="1879" t="s">
        <v>653</v>
      </c>
      <c r="U342" s="1876" t="s">
        <v>360</v>
      </c>
      <c r="V342" s="1876" t="s">
        <v>363</v>
      </c>
      <c r="W342" s="1876" t="s">
        <v>360</v>
      </c>
      <c r="X342" s="1876" t="s">
        <v>154</v>
      </c>
      <c r="Y342" s="1876" t="s">
        <v>364</v>
      </c>
      <c r="Z342" s="1876" t="s">
        <v>154</v>
      </c>
      <c r="AA342" s="1876" t="s">
        <v>154</v>
      </c>
      <c r="AB342" s="1876" t="s">
        <v>154</v>
      </c>
      <c r="AC342" s="1876" t="s">
        <v>154</v>
      </c>
      <c r="AD342" s="1876" t="s">
        <v>154</v>
      </c>
      <c r="AE342" s="1876" t="s">
        <v>154</v>
      </c>
      <c r="AF342" s="1876" t="s">
        <v>359</v>
      </c>
      <c r="AG342" s="1875" t="s">
        <v>365</v>
      </c>
      <c r="AH342" s="1876" t="s">
        <v>366</v>
      </c>
      <c r="AI342" s="1876" t="s">
        <v>240</v>
      </c>
      <c r="AJ342" s="1876" t="s">
        <v>367</v>
      </c>
      <c r="AK342" s="1875" t="s">
        <v>368</v>
      </c>
      <c r="AL342" s="1876" t="s">
        <v>360</v>
      </c>
      <c r="AM342" s="1875" t="s">
        <v>154</v>
      </c>
    </row>
    <row r="343" spans="1:39" ht="79.2">
      <c r="A343" s="1875" t="s">
        <v>351</v>
      </c>
      <c r="B343" s="1875" t="s">
        <v>833</v>
      </c>
      <c r="C343" s="1875" t="s">
        <v>651</v>
      </c>
      <c r="D343" s="1876" t="s">
        <v>154</v>
      </c>
      <c r="E343" s="1876" t="s">
        <v>354</v>
      </c>
      <c r="F343" s="1876" t="s">
        <v>355</v>
      </c>
      <c r="G343" s="1876" t="s">
        <v>356</v>
      </c>
      <c r="H343" s="1877">
        <v>413822.43243000004</v>
      </c>
      <c r="I343" s="1877">
        <v>222400</v>
      </c>
      <c r="J343" s="1876" t="s">
        <v>357</v>
      </c>
      <c r="K343" s="1878">
        <v>44448</v>
      </c>
      <c r="L343" s="1876" t="s">
        <v>358</v>
      </c>
      <c r="M343" s="1878">
        <v>48113</v>
      </c>
      <c r="N343" s="1876" t="s">
        <v>359</v>
      </c>
      <c r="O343" s="1880">
        <v>46286</v>
      </c>
      <c r="P343" s="1875" t="s">
        <v>360</v>
      </c>
      <c r="Q343" s="1875" t="s">
        <v>834</v>
      </c>
      <c r="R343" s="1875" t="s">
        <v>652</v>
      </c>
      <c r="S343" s="1876" t="s">
        <v>361</v>
      </c>
      <c r="T343" s="1879" t="s">
        <v>653</v>
      </c>
      <c r="U343" s="1876" t="s">
        <v>360</v>
      </c>
      <c r="V343" s="1876" t="s">
        <v>363</v>
      </c>
      <c r="W343" s="1876" t="s">
        <v>360</v>
      </c>
      <c r="X343" s="1876" t="s">
        <v>154</v>
      </c>
      <c r="Y343" s="1876" t="s">
        <v>364</v>
      </c>
      <c r="Z343" s="1876" t="s">
        <v>154</v>
      </c>
      <c r="AA343" s="1876" t="s">
        <v>154</v>
      </c>
      <c r="AB343" s="1876" t="s">
        <v>154</v>
      </c>
      <c r="AC343" s="1876" t="s">
        <v>154</v>
      </c>
      <c r="AD343" s="1876" t="s">
        <v>154</v>
      </c>
      <c r="AE343" s="1876" t="s">
        <v>154</v>
      </c>
      <c r="AF343" s="1876" t="s">
        <v>359</v>
      </c>
      <c r="AG343" s="1875" t="s">
        <v>365</v>
      </c>
      <c r="AH343" s="1876" t="s">
        <v>366</v>
      </c>
      <c r="AI343" s="1876" t="s">
        <v>240</v>
      </c>
      <c r="AJ343" s="1876" t="s">
        <v>367</v>
      </c>
      <c r="AK343" s="1875" t="s">
        <v>368</v>
      </c>
      <c r="AL343" s="1876" t="s">
        <v>360</v>
      </c>
      <c r="AM343" s="1875" t="s">
        <v>154</v>
      </c>
    </row>
    <row r="344" spans="1:39" ht="79.2">
      <c r="A344" s="1875" t="s">
        <v>351</v>
      </c>
      <c r="B344" s="1875" t="s">
        <v>835</v>
      </c>
      <c r="C344" s="1875" t="s">
        <v>651</v>
      </c>
      <c r="D344" s="1876" t="s">
        <v>154</v>
      </c>
      <c r="E344" s="1876" t="s">
        <v>354</v>
      </c>
      <c r="F344" s="1876" t="s">
        <v>355</v>
      </c>
      <c r="G344" s="1876" t="s">
        <v>356</v>
      </c>
      <c r="H344" s="1877">
        <v>3721.4247500000001</v>
      </c>
      <c r="I344" s="1877">
        <v>2000</v>
      </c>
      <c r="J344" s="1876" t="s">
        <v>357</v>
      </c>
      <c r="K344" s="1878">
        <v>44448</v>
      </c>
      <c r="L344" s="1876" t="s">
        <v>358</v>
      </c>
      <c r="M344" s="1878">
        <v>48113</v>
      </c>
      <c r="N344" s="1876" t="s">
        <v>359</v>
      </c>
      <c r="O344" s="1880">
        <v>46286</v>
      </c>
      <c r="P344" s="1875" t="s">
        <v>360</v>
      </c>
      <c r="Q344" s="1875" t="s">
        <v>397</v>
      </c>
      <c r="R344" s="1875" t="s">
        <v>652</v>
      </c>
      <c r="S344" s="1876" t="s">
        <v>361</v>
      </c>
      <c r="T344" s="1879" t="s">
        <v>653</v>
      </c>
      <c r="U344" s="1876" t="s">
        <v>360</v>
      </c>
      <c r="V344" s="1876" t="s">
        <v>363</v>
      </c>
      <c r="W344" s="1876" t="s">
        <v>360</v>
      </c>
      <c r="X344" s="1876" t="s">
        <v>154</v>
      </c>
      <c r="Y344" s="1876" t="s">
        <v>364</v>
      </c>
      <c r="Z344" s="1876" t="s">
        <v>154</v>
      </c>
      <c r="AA344" s="1876" t="s">
        <v>154</v>
      </c>
      <c r="AB344" s="1876" t="s">
        <v>154</v>
      </c>
      <c r="AC344" s="1876" t="s">
        <v>154</v>
      </c>
      <c r="AD344" s="1876" t="s">
        <v>154</v>
      </c>
      <c r="AE344" s="1876" t="s">
        <v>154</v>
      </c>
      <c r="AF344" s="1876" t="s">
        <v>359</v>
      </c>
      <c r="AG344" s="1875" t="s">
        <v>365</v>
      </c>
      <c r="AH344" s="1876" t="s">
        <v>366</v>
      </c>
      <c r="AI344" s="1876" t="s">
        <v>240</v>
      </c>
      <c r="AJ344" s="1876" t="s">
        <v>367</v>
      </c>
      <c r="AK344" s="1875" t="s">
        <v>368</v>
      </c>
      <c r="AL344" s="1876" t="s">
        <v>360</v>
      </c>
      <c r="AM344" s="1875" t="s">
        <v>154</v>
      </c>
    </row>
    <row r="345" spans="1:39" ht="79.2">
      <c r="A345" s="1875" t="s">
        <v>351</v>
      </c>
      <c r="B345" s="1875" t="s">
        <v>836</v>
      </c>
      <c r="C345" s="1875" t="s">
        <v>651</v>
      </c>
      <c r="D345" s="1876" t="s">
        <v>154</v>
      </c>
      <c r="E345" s="1876" t="s">
        <v>354</v>
      </c>
      <c r="F345" s="1876" t="s">
        <v>355</v>
      </c>
      <c r="G345" s="1876" t="s">
        <v>356</v>
      </c>
      <c r="H345" s="1877">
        <v>479319.50806000002</v>
      </c>
      <c r="I345" s="1877">
        <v>257600</v>
      </c>
      <c r="J345" s="1876" t="s">
        <v>357</v>
      </c>
      <c r="K345" s="1878">
        <v>44448</v>
      </c>
      <c r="L345" s="1876" t="s">
        <v>358</v>
      </c>
      <c r="M345" s="1878">
        <v>48113</v>
      </c>
      <c r="N345" s="1876" t="s">
        <v>359</v>
      </c>
      <c r="O345" s="1880">
        <v>46286</v>
      </c>
      <c r="P345" s="1875" t="s">
        <v>360</v>
      </c>
      <c r="Q345" s="1875" t="s">
        <v>837</v>
      </c>
      <c r="R345" s="1875" t="s">
        <v>652</v>
      </c>
      <c r="S345" s="1876" t="s">
        <v>361</v>
      </c>
      <c r="T345" s="1879" t="s">
        <v>653</v>
      </c>
      <c r="U345" s="1876" t="s">
        <v>360</v>
      </c>
      <c r="V345" s="1876" t="s">
        <v>363</v>
      </c>
      <c r="W345" s="1876" t="s">
        <v>360</v>
      </c>
      <c r="X345" s="1876" t="s">
        <v>154</v>
      </c>
      <c r="Y345" s="1876" t="s">
        <v>364</v>
      </c>
      <c r="Z345" s="1876" t="s">
        <v>154</v>
      </c>
      <c r="AA345" s="1876" t="s">
        <v>154</v>
      </c>
      <c r="AB345" s="1876" t="s">
        <v>154</v>
      </c>
      <c r="AC345" s="1876" t="s">
        <v>154</v>
      </c>
      <c r="AD345" s="1876" t="s">
        <v>154</v>
      </c>
      <c r="AE345" s="1876" t="s">
        <v>154</v>
      </c>
      <c r="AF345" s="1876" t="s">
        <v>359</v>
      </c>
      <c r="AG345" s="1875" t="s">
        <v>365</v>
      </c>
      <c r="AH345" s="1876" t="s">
        <v>366</v>
      </c>
      <c r="AI345" s="1876" t="s">
        <v>240</v>
      </c>
      <c r="AJ345" s="1876" t="s">
        <v>367</v>
      </c>
      <c r="AK345" s="1875" t="s">
        <v>368</v>
      </c>
      <c r="AL345" s="1876" t="s">
        <v>360</v>
      </c>
      <c r="AM345" s="1875" t="s">
        <v>154</v>
      </c>
    </row>
    <row r="346" spans="1:39" ht="79.2">
      <c r="A346" s="1875" t="s">
        <v>351</v>
      </c>
      <c r="B346" s="1875" t="s">
        <v>838</v>
      </c>
      <c r="C346" s="1875" t="s">
        <v>651</v>
      </c>
      <c r="D346" s="1876" t="s">
        <v>154</v>
      </c>
      <c r="E346" s="1876" t="s">
        <v>354</v>
      </c>
      <c r="F346" s="1876" t="s">
        <v>355</v>
      </c>
      <c r="G346" s="1876" t="s">
        <v>356</v>
      </c>
      <c r="H346" s="1877">
        <v>4465.7096999999994</v>
      </c>
      <c r="I346" s="1877">
        <v>2400</v>
      </c>
      <c r="J346" s="1876" t="s">
        <v>357</v>
      </c>
      <c r="K346" s="1878">
        <v>44448</v>
      </c>
      <c r="L346" s="1876" t="s">
        <v>358</v>
      </c>
      <c r="M346" s="1878">
        <v>48113</v>
      </c>
      <c r="N346" s="1876" t="s">
        <v>359</v>
      </c>
      <c r="O346" s="1880">
        <v>46286</v>
      </c>
      <c r="P346" s="1875" t="s">
        <v>360</v>
      </c>
      <c r="Q346" s="1875" t="s">
        <v>478</v>
      </c>
      <c r="R346" s="1875" t="s">
        <v>652</v>
      </c>
      <c r="S346" s="1876" t="s">
        <v>361</v>
      </c>
      <c r="T346" s="1879" t="s">
        <v>653</v>
      </c>
      <c r="U346" s="1876" t="s">
        <v>360</v>
      </c>
      <c r="V346" s="1876" t="s">
        <v>363</v>
      </c>
      <c r="W346" s="1876" t="s">
        <v>360</v>
      </c>
      <c r="X346" s="1876" t="s">
        <v>154</v>
      </c>
      <c r="Y346" s="1876" t="s">
        <v>364</v>
      </c>
      <c r="Z346" s="1876" t="s">
        <v>154</v>
      </c>
      <c r="AA346" s="1876" t="s">
        <v>154</v>
      </c>
      <c r="AB346" s="1876" t="s">
        <v>154</v>
      </c>
      <c r="AC346" s="1876" t="s">
        <v>154</v>
      </c>
      <c r="AD346" s="1876" t="s">
        <v>154</v>
      </c>
      <c r="AE346" s="1876" t="s">
        <v>154</v>
      </c>
      <c r="AF346" s="1876" t="s">
        <v>359</v>
      </c>
      <c r="AG346" s="1875" t="s">
        <v>365</v>
      </c>
      <c r="AH346" s="1876" t="s">
        <v>366</v>
      </c>
      <c r="AI346" s="1876" t="s">
        <v>240</v>
      </c>
      <c r="AJ346" s="1876" t="s">
        <v>367</v>
      </c>
      <c r="AK346" s="1875" t="s">
        <v>368</v>
      </c>
      <c r="AL346" s="1876" t="s">
        <v>360</v>
      </c>
      <c r="AM346" s="1875" t="s">
        <v>154</v>
      </c>
    </row>
    <row r="347" spans="1:39" ht="79.2">
      <c r="A347" s="1875" t="s">
        <v>351</v>
      </c>
      <c r="B347" s="1875" t="s">
        <v>839</v>
      </c>
      <c r="C347" s="1875" t="s">
        <v>651</v>
      </c>
      <c r="D347" s="1876" t="s">
        <v>154</v>
      </c>
      <c r="E347" s="1876" t="s">
        <v>354</v>
      </c>
      <c r="F347" s="1876" t="s">
        <v>355</v>
      </c>
      <c r="G347" s="1876" t="s">
        <v>356</v>
      </c>
      <c r="H347" s="1877">
        <v>15629.983960000001</v>
      </c>
      <c r="I347" s="1877">
        <v>8400</v>
      </c>
      <c r="J347" s="1876" t="s">
        <v>357</v>
      </c>
      <c r="K347" s="1878">
        <v>44448</v>
      </c>
      <c r="L347" s="1876" t="s">
        <v>358</v>
      </c>
      <c r="M347" s="1878">
        <v>48113</v>
      </c>
      <c r="N347" s="1876" t="s">
        <v>359</v>
      </c>
      <c r="O347" s="1880">
        <v>46286</v>
      </c>
      <c r="P347" s="1875" t="s">
        <v>360</v>
      </c>
      <c r="Q347" s="1875" t="s">
        <v>728</v>
      </c>
      <c r="R347" s="1875" t="s">
        <v>652</v>
      </c>
      <c r="S347" s="1876" t="s">
        <v>361</v>
      </c>
      <c r="T347" s="1879" t="s">
        <v>653</v>
      </c>
      <c r="U347" s="1876" t="s">
        <v>360</v>
      </c>
      <c r="V347" s="1876" t="s">
        <v>363</v>
      </c>
      <c r="W347" s="1876" t="s">
        <v>360</v>
      </c>
      <c r="X347" s="1876" t="s">
        <v>154</v>
      </c>
      <c r="Y347" s="1876" t="s">
        <v>364</v>
      </c>
      <c r="Z347" s="1876" t="s">
        <v>154</v>
      </c>
      <c r="AA347" s="1876" t="s">
        <v>154</v>
      </c>
      <c r="AB347" s="1876" t="s">
        <v>154</v>
      </c>
      <c r="AC347" s="1876" t="s">
        <v>154</v>
      </c>
      <c r="AD347" s="1876" t="s">
        <v>154</v>
      </c>
      <c r="AE347" s="1876" t="s">
        <v>154</v>
      </c>
      <c r="AF347" s="1876" t="s">
        <v>359</v>
      </c>
      <c r="AG347" s="1875" t="s">
        <v>365</v>
      </c>
      <c r="AH347" s="1876" t="s">
        <v>366</v>
      </c>
      <c r="AI347" s="1876" t="s">
        <v>240</v>
      </c>
      <c r="AJ347" s="1876" t="s">
        <v>367</v>
      </c>
      <c r="AK347" s="1875" t="s">
        <v>368</v>
      </c>
      <c r="AL347" s="1876" t="s">
        <v>360</v>
      </c>
      <c r="AM347" s="1875" t="s">
        <v>154</v>
      </c>
    </row>
    <row r="348" spans="1:39" ht="79.2">
      <c r="A348" s="1875" t="s">
        <v>351</v>
      </c>
      <c r="B348" s="1875" t="s">
        <v>840</v>
      </c>
      <c r="C348" s="1875" t="s">
        <v>651</v>
      </c>
      <c r="D348" s="1876" t="s">
        <v>154</v>
      </c>
      <c r="E348" s="1876" t="s">
        <v>354</v>
      </c>
      <c r="F348" s="1876" t="s">
        <v>355</v>
      </c>
      <c r="G348" s="1876" t="s">
        <v>356</v>
      </c>
      <c r="H348" s="1877">
        <v>744.28494999999998</v>
      </c>
      <c r="I348" s="1877">
        <v>400</v>
      </c>
      <c r="J348" s="1876" t="s">
        <v>357</v>
      </c>
      <c r="K348" s="1878">
        <v>44448</v>
      </c>
      <c r="L348" s="1876" t="s">
        <v>358</v>
      </c>
      <c r="M348" s="1878">
        <v>48113</v>
      </c>
      <c r="N348" s="1876" t="s">
        <v>359</v>
      </c>
      <c r="O348" s="1880">
        <v>46286</v>
      </c>
      <c r="P348" s="1875" t="s">
        <v>360</v>
      </c>
      <c r="Q348" s="1875" t="s">
        <v>460</v>
      </c>
      <c r="R348" s="1875" t="s">
        <v>652</v>
      </c>
      <c r="S348" s="1876" t="s">
        <v>361</v>
      </c>
      <c r="T348" s="1879" t="s">
        <v>653</v>
      </c>
      <c r="U348" s="1876" t="s">
        <v>360</v>
      </c>
      <c r="V348" s="1876" t="s">
        <v>363</v>
      </c>
      <c r="W348" s="1876" t="s">
        <v>360</v>
      </c>
      <c r="X348" s="1876" t="s">
        <v>154</v>
      </c>
      <c r="Y348" s="1876" t="s">
        <v>364</v>
      </c>
      <c r="Z348" s="1876" t="s">
        <v>154</v>
      </c>
      <c r="AA348" s="1876" t="s">
        <v>154</v>
      </c>
      <c r="AB348" s="1876" t="s">
        <v>154</v>
      </c>
      <c r="AC348" s="1876" t="s">
        <v>154</v>
      </c>
      <c r="AD348" s="1876" t="s">
        <v>154</v>
      </c>
      <c r="AE348" s="1876" t="s">
        <v>154</v>
      </c>
      <c r="AF348" s="1876" t="s">
        <v>359</v>
      </c>
      <c r="AG348" s="1875" t="s">
        <v>365</v>
      </c>
      <c r="AH348" s="1876" t="s">
        <v>366</v>
      </c>
      <c r="AI348" s="1876" t="s">
        <v>240</v>
      </c>
      <c r="AJ348" s="1876" t="s">
        <v>367</v>
      </c>
      <c r="AK348" s="1875" t="s">
        <v>368</v>
      </c>
      <c r="AL348" s="1876" t="s">
        <v>360</v>
      </c>
      <c r="AM348" s="1875" t="s">
        <v>154</v>
      </c>
    </row>
    <row r="349" spans="1:39" ht="79.2">
      <c r="A349" s="1875" t="s">
        <v>351</v>
      </c>
      <c r="B349" s="1875" t="s">
        <v>841</v>
      </c>
      <c r="C349" s="1875" t="s">
        <v>651</v>
      </c>
      <c r="D349" s="1876" t="s">
        <v>154</v>
      </c>
      <c r="E349" s="1876" t="s">
        <v>354</v>
      </c>
      <c r="F349" s="1876" t="s">
        <v>355</v>
      </c>
      <c r="G349" s="1876" t="s">
        <v>356</v>
      </c>
      <c r="H349" s="1877">
        <v>37214.247520000004</v>
      </c>
      <c r="I349" s="1877">
        <v>20000</v>
      </c>
      <c r="J349" s="1876" t="s">
        <v>357</v>
      </c>
      <c r="K349" s="1878">
        <v>44448</v>
      </c>
      <c r="L349" s="1876" t="s">
        <v>358</v>
      </c>
      <c r="M349" s="1878">
        <v>48113</v>
      </c>
      <c r="N349" s="1876" t="s">
        <v>359</v>
      </c>
      <c r="O349" s="1880">
        <v>46286</v>
      </c>
      <c r="P349" s="1875" t="s">
        <v>360</v>
      </c>
      <c r="Q349" s="1875" t="s">
        <v>374</v>
      </c>
      <c r="R349" s="1875" t="s">
        <v>652</v>
      </c>
      <c r="S349" s="1876" t="s">
        <v>361</v>
      </c>
      <c r="T349" s="1879" t="s">
        <v>653</v>
      </c>
      <c r="U349" s="1876" t="s">
        <v>360</v>
      </c>
      <c r="V349" s="1876" t="s">
        <v>363</v>
      </c>
      <c r="W349" s="1876" t="s">
        <v>360</v>
      </c>
      <c r="X349" s="1876" t="s">
        <v>154</v>
      </c>
      <c r="Y349" s="1876" t="s">
        <v>364</v>
      </c>
      <c r="Z349" s="1876" t="s">
        <v>154</v>
      </c>
      <c r="AA349" s="1876" t="s">
        <v>154</v>
      </c>
      <c r="AB349" s="1876" t="s">
        <v>154</v>
      </c>
      <c r="AC349" s="1876" t="s">
        <v>154</v>
      </c>
      <c r="AD349" s="1876" t="s">
        <v>154</v>
      </c>
      <c r="AE349" s="1876" t="s">
        <v>154</v>
      </c>
      <c r="AF349" s="1876" t="s">
        <v>359</v>
      </c>
      <c r="AG349" s="1875" t="s">
        <v>365</v>
      </c>
      <c r="AH349" s="1876" t="s">
        <v>366</v>
      </c>
      <c r="AI349" s="1876" t="s">
        <v>240</v>
      </c>
      <c r="AJ349" s="1876" t="s">
        <v>367</v>
      </c>
      <c r="AK349" s="1875" t="s">
        <v>368</v>
      </c>
      <c r="AL349" s="1876" t="s">
        <v>360</v>
      </c>
      <c r="AM349" s="1875" t="s">
        <v>154</v>
      </c>
    </row>
    <row r="350" spans="1:39" ht="79.2">
      <c r="A350" s="1875" t="s">
        <v>351</v>
      </c>
      <c r="B350" s="1875" t="s">
        <v>842</v>
      </c>
      <c r="C350" s="1875" t="s">
        <v>651</v>
      </c>
      <c r="D350" s="1876" t="s">
        <v>154</v>
      </c>
      <c r="E350" s="1876" t="s">
        <v>354</v>
      </c>
      <c r="F350" s="1876" t="s">
        <v>355</v>
      </c>
      <c r="G350" s="1876" t="s">
        <v>356</v>
      </c>
      <c r="H350" s="1877">
        <v>58798.511079999997</v>
      </c>
      <c r="I350" s="1877">
        <v>31600</v>
      </c>
      <c r="J350" s="1876" t="s">
        <v>357</v>
      </c>
      <c r="K350" s="1878">
        <v>44448</v>
      </c>
      <c r="L350" s="1876" t="s">
        <v>358</v>
      </c>
      <c r="M350" s="1878">
        <v>48113</v>
      </c>
      <c r="N350" s="1876" t="s">
        <v>359</v>
      </c>
      <c r="O350" s="1880">
        <v>46286</v>
      </c>
      <c r="P350" s="1875" t="s">
        <v>360</v>
      </c>
      <c r="Q350" s="1875" t="s">
        <v>843</v>
      </c>
      <c r="R350" s="1875" t="s">
        <v>652</v>
      </c>
      <c r="S350" s="1876" t="s">
        <v>361</v>
      </c>
      <c r="T350" s="1879" t="s">
        <v>653</v>
      </c>
      <c r="U350" s="1876" t="s">
        <v>360</v>
      </c>
      <c r="V350" s="1876" t="s">
        <v>363</v>
      </c>
      <c r="W350" s="1876" t="s">
        <v>360</v>
      </c>
      <c r="X350" s="1876" t="s">
        <v>154</v>
      </c>
      <c r="Y350" s="1876" t="s">
        <v>364</v>
      </c>
      <c r="Z350" s="1876" t="s">
        <v>154</v>
      </c>
      <c r="AA350" s="1876" t="s">
        <v>154</v>
      </c>
      <c r="AB350" s="1876" t="s">
        <v>154</v>
      </c>
      <c r="AC350" s="1876" t="s">
        <v>154</v>
      </c>
      <c r="AD350" s="1876" t="s">
        <v>154</v>
      </c>
      <c r="AE350" s="1876" t="s">
        <v>154</v>
      </c>
      <c r="AF350" s="1876" t="s">
        <v>359</v>
      </c>
      <c r="AG350" s="1875" t="s">
        <v>365</v>
      </c>
      <c r="AH350" s="1876" t="s">
        <v>366</v>
      </c>
      <c r="AI350" s="1876" t="s">
        <v>240</v>
      </c>
      <c r="AJ350" s="1876" t="s">
        <v>367</v>
      </c>
      <c r="AK350" s="1875" t="s">
        <v>368</v>
      </c>
      <c r="AL350" s="1876" t="s">
        <v>360</v>
      </c>
      <c r="AM350" s="1875" t="s">
        <v>154</v>
      </c>
    </row>
    <row r="351" spans="1:39" ht="79.2">
      <c r="A351" s="1875" t="s">
        <v>351</v>
      </c>
      <c r="B351" s="1875" t="s">
        <v>844</v>
      </c>
      <c r="C351" s="1875" t="s">
        <v>651</v>
      </c>
      <c r="D351" s="1876" t="s">
        <v>154</v>
      </c>
      <c r="E351" s="1876" t="s">
        <v>354</v>
      </c>
      <c r="F351" s="1876" t="s">
        <v>355</v>
      </c>
      <c r="G351" s="1876" t="s">
        <v>356</v>
      </c>
      <c r="H351" s="1877">
        <v>1488.5699</v>
      </c>
      <c r="I351" s="1877">
        <v>800</v>
      </c>
      <c r="J351" s="1876" t="s">
        <v>357</v>
      </c>
      <c r="K351" s="1878">
        <v>44448</v>
      </c>
      <c r="L351" s="1876" t="s">
        <v>358</v>
      </c>
      <c r="M351" s="1878">
        <v>48113</v>
      </c>
      <c r="N351" s="1876" t="s">
        <v>359</v>
      </c>
      <c r="O351" s="1880">
        <v>46286</v>
      </c>
      <c r="P351" s="1875" t="s">
        <v>360</v>
      </c>
      <c r="Q351" s="1875" t="s">
        <v>458</v>
      </c>
      <c r="R351" s="1875" t="s">
        <v>652</v>
      </c>
      <c r="S351" s="1876" t="s">
        <v>361</v>
      </c>
      <c r="T351" s="1879" t="s">
        <v>653</v>
      </c>
      <c r="U351" s="1876" t="s">
        <v>360</v>
      </c>
      <c r="V351" s="1876" t="s">
        <v>363</v>
      </c>
      <c r="W351" s="1876" t="s">
        <v>360</v>
      </c>
      <c r="X351" s="1876" t="s">
        <v>154</v>
      </c>
      <c r="Y351" s="1876" t="s">
        <v>364</v>
      </c>
      <c r="Z351" s="1876" t="s">
        <v>154</v>
      </c>
      <c r="AA351" s="1876" t="s">
        <v>154</v>
      </c>
      <c r="AB351" s="1876" t="s">
        <v>154</v>
      </c>
      <c r="AC351" s="1876" t="s">
        <v>154</v>
      </c>
      <c r="AD351" s="1876" t="s">
        <v>154</v>
      </c>
      <c r="AE351" s="1876" t="s">
        <v>154</v>
      </c>
      <c r="AF351" s="1876" t="s">
        <v>359</v>
      </c>
      <c r="AG351" s="1875" t="s">
        <v>365</v>
      </c>
      <c r="AH351" s="1876" t="s">
        <v>366</v>
      </c>
      <c r="AI351" s="1876" t="s">
        <v>240</v>
      </c>
      <c r="AJ351" s="1876" t="s">
        <v>367</v>
      </c>
      <c r="AK351" s="1875" t="s">
        <v>368</v>
      </c>
      <c r="AL351" s="1876" t="s">
        <v>360</v>
      </c>
      <c r="AM351" s="1875" t="s">
        <v>154</v>
      </c>
    </row>
    <row r="352" spans="1:39" ht="79.2">
      <c r="A352" s="1875" t="s">
        <v>351</v>
      </c>
      <c r="B352" s="1875" t="s">
        <v>845</v>
      </c>
      <c r="C352" s="1875" t="s">
        <v>651</v>
      </c>
      <c r="D352" s="1876" t="s">
        <v>154</v>
      </c>
      <c r="E352" s="1876" t="s">
        <v>354</v>
      </c>
      <c r="F352" s="1876" t="s">
        <v>355</v>
      </c>
      <c r="G352" s="1876" t="s">
        <v>356</v>
      </c>
      <c r="H352" s="1877">
        <v>11164.27426</v>
      </c>
      <c r="I352" s="1877">
        <v>6000</v>
      </c>
      <c r="J352" s="1876" t="s">
        <v>357</v>
      </c>
      <c r="K352" s="1878">
        <v>44448</v>
      </c>
      <c r="L352" s="1876" t="s">
        <v>358</v>
      </c>
      <c r="M352" s="1878">
        <v>48113</v>
      </c>
      <c r="N352" s="1876" t="s">
        <v>359</v>
      </c>
      <c r="O352" s="1880">
        <v>46286</v>
      </c>
      <c r="P352" s="1875" t="s">
        <v>360</v>
      </c>
      <c r="Q352" s="1875" t="s">
        <v>409</v>
      </c>
      <c r="R352" s="1875" t="s">
        <v>652</v>
      </c>
      <c r="S352" s="1876" t="s">
        <v>361</v>
      </c>
      <c r="T352" s="1879" t="s">
        <v>653</v>
      </c>
      <c r="U352" s="1876" t="s">
        <v>360</v>
      </c>
      <c r="V352" s="1876" t="s">
        <v>363</v>
      </c>
      <c r="W352" s="1876" t="s">
        <v>360</v>
      </c>
      <c r="X352" s="1876" t="s">
        <v>154</v>
      </c>
      <c r="Y352" s="1876" t="s">
        <v>364</v>
      </c>
      <c r="Z352" s="1876" t="s">
        <v>154</v>
      </c>
      <c r="AA352" s="1876" t="s">
        <v>154</v>
      </c>
      <c r="AB352" s="1876" t="s">
        <v>154</v>
      </c>
      <c r="AC352" s="1876" t="s">
        <v>154</v>
      </c>
      <c r="AD352" s="1876" t="s">
        <v>154</v>
      </c>
      <c r="AE352" s="1876" t="s">
        <v>154</v>
      </c>
      <c r="AF352" s="1876" t="s">
        <v>359</v>
      </c>
      <c r="AG352" s="1875" t="s">
        <v>365</v>
      </c>
      <c r="AH352" s="1876" t="s">
        <v>366</v>
      </c>
      <c r="AI352" s="1876" t="s">
        <v>240</v>
      </c>
      <c r="AJ352" s="1876" t="s">
        <v>367</v>
      </c>
      <c r="AK352" s="1875" t="s">
        <v>368</v>
      </c>
      <c r="AL352" s="1876" t="s">
        <v>360</v>
      </c>
      <c r="AM352" s="1875" t="s">
        <v>154</v>
      </c>
    </row>
    <row r="353" spans="1:39" ht="79.2">
      <c r="A353" s="1875" t="s">
        <v>351</v>
      </c>
      <c r="B353" s="1875" t="s">
        <v>846</v>
      </c>
      <c r="C353" s="1875" t="s">
        <v>651</v>
      </c>
      <c r="D353" s="1876" t="s">
        <v>154</v>
      </c>
      <c r="E353" s="1876" t="s">
        <v>354</v>
      </c>
      <c r="F353" s="1876" t="s">
        <v>355</v>
      </c>
      <c r="G353" s="1876" t="s">
        <v>356</v>
      </c>
      <c r="H353" s="1877">
        <v>11164.27426</v>
      </c>
      <c r="I353" s="1877">
        <v>6000</v>
      </c>
      <c r="J353" s="1876" t="s">
        <v>357</v>
      </c>
      <c r="K353" s="1878">
        <v>44448</v>
      </c>
      <c r="L353" s="1876" t="s">
        <v>358</v>
      </c>
      <c r="M353" s="1878">
        <v>48113</v>
      </c>
      <c r="N353" s="1876" t="s">
        <v>359</v>
      </c>
      <c r="O353" s="1880">
        <v>46286</v>
      </c>
      <c r="P353" s="1875" t="s">
        <v>360</v>
      </c>
      <c r="Q353" s="1875" t="s">
        <v>409</v>
      </c>
      <c r="R353" s="1875" t="s">
        <v>652</v>
      </c>
      <c r="S353" s="1876" t="s">
        <v>361</v>
      </c>
      <c r="T353" s="1879" t="s">
        <v>653</v>
      </c>
      <c r="U353" s="1876" t="s">
        <v>360</v>
      </c>
      <c r="V353" s="1876" t="s">
        <v>363</v>
      </c>
      <c r="W353" s="1876" t="s">
        <v>360</v>
      </c>
      <c r="X353" s="1876" t="s">
        <v>154</v>
      </c>
      <c r="Y353" s="1876" t="s">
        <v>364</v>
      </c>
      <c r="Z353" s="1876" t="s">
        <v>154</v>
      </c>
      <c r="AA353" s="1876" t="s">
        <v>154</v>
      </c>
      <c r="AB353" s="1876" t="s">
        <v>154</v>
      </c>
      <c r="AC353" s="1876" t="s">
        <v>154</v>
      </c>
      <c r="AD353" s="1876" t="s">
        <v>154</v>
      </c>
      <c r="AE353" s="1876" t="s">
        <v>154</v>
      </c>
      <c r="AF353" s="1876" t="s">
        <v>359</v>
      </c>
      <c r="AG353" s="1875" t="s">
        <v>365</v>
      </c>
      <c r="AH353" s="1876" t="s">
        <v>366</v>
      </c>
      <c r="AI353" s="1876" t="s">
        <v>240</v>
      </c>
      <c r="AJ353" s="1876" t="s">
        <v>367</v>
      </c>
      <c r="AK353" s="1875" t="s">
        <v>368</v>
      </c>
      <c r="AL353" s="1876" t="s">
        <v>360</v>
      </c>
      <c r="AM353" s="1875" t="s">
        <v>154</v>
      </c>
    </row>
    <row r="354" spans="1:39" ht="79.2">
      <c r="A354" s="1875" t="s">
        <v>351</v>
      </c>
      <c r="B354" s="1875" t="s">
        <v>847</v>
      </c>
      <c r="C354" s="1875" t="s">
        <v>651</v>
      </c>
      <c r="D354" s="1876" t="s">
        <v>154</v>
      </c>
      <c r="E354" s="1876" t="s">
        <v>354</v>
      </c>
      <c r="F354" s="1876" t="s">
        <v>355</v>
      </c>
      <c r="G354" s="1876" t="s">
        <v>356</v>
      </c>
      <c r="H354" s="1877">
        <v>1488.5699</v>
      </c>
      <c r="I354" s="1877">
        <v>800</v>
      </c>
      <c r="J354" s="1876" t="s">
        <v>357</v>
      </c>
      <c r="K354" s="1878">
        <v>44448</v>
      </c>
      <c r="L354" s="1876" t="s">
        <v>358</v>
      </c>
      <c r="M354" s="1878">
        <v>48113</v>
      </c>
      <c r="N354" s="1876" t="s">
        <v>359</v>
      </c>
      <c r="O354" s="1880">
        <v>46286</v>
      </c>
      <c r="P354" s="1875" t="s">
        <v>360</v>
      </c>
      <c r="Q354" s="1875" t="s">
        <v>458</v>
      </c>
      <c r="R354" s="1875" t="s">
        <v>652</v>
      </c>
      <c r="S354" s="1876" t="s">
        <v>361</v>
      </c>
      <c r="T354" s="1879" t="s">
        <v>653</v>
      </c>
      <c r="U354" s="1876" t="s">
        <v>360</v>
      </c>
      <c r="V354" s="1876" t="s">
        <v>363</v>
      </c>
      <c r="W354" s="1876" t="s">
        <v>360</v>
      </c>
      <c r="X354" s="1876" t="s">
        <v>154</v>
      </c>
      <c r="Y354" s="1876" t="s">
        <v>364</v>
      </c>
      <c r="Z354" s="1876" t="s">
        <v>154</v>
      </c>
      <c r="AA354" s="1876" t="s">
        <v>154</v>
      </c>
      <c r="AB354" s="1876" t="s">
        <v>154</v>
      </c>
      <c r="AC354" s="1876" t="s">
        <v>154</v>
      </c>
      <c r="AD354" s="1876" t="s">
        <v>154</v>
      </c>
      <c r="AE354" s="1876" t="s">
        <v>154</v>
      </c>
      <c r="AF354" s="1876" t="s">
        <v>359</v>
      </c>
      <c r="AG354" s="1875" t="s">
        <v>365</v>
      </c>
      <c r="AH354" s="1876" t="s">
        <v>366</v>
      </c>
      <c r="AI354" s="1876" t="s">
        <v>240</v>
      </c>
      <c r="AJ354" s="1876" t="s">
        <v>367</v>
      </c>
      <c r="AK354" s="1875" t="s">
        <v>368</v>
      </c>
      <c r="AL354" s="1876" t="s">
        <v>360</v>
      </c>
      <c r="AM354" s="1875" t="s">
        <v>154</v>
      </c>
    </row>
    <row r="355" spans="1:39" ht="79.2">
      <c r="A355" s="1875" t="s">
        <v>351</v>
      </c>
      <c r="B355" s="1875" t="s">
        <v>848</v>
      </c>
      <c r="C355" s="1875" t="s">
        <v>651</v>
      </c>
      <c r="D355" s="1876" t="s">
        <v>154</v>
      </c>
      <c r="E355" s="1876" t="s">
        <v>354</v>
      </c>
      <c r="F355" s="1876" t="s">
        <v>355</v>
      </c>
      <c r="G355" s="1876" t="s">
        <v>356</v>
      </c>
      <c r="H355" s="1877">
        <v>744.28494999999998</v>
      </c>
      <c r="I355" s="1877">
        <v>400</v>
      </c>
      <c r="J355" s="1876" t="s">
        <v>357</v>
      </c>
      <c r="K355" s="1878">
        <v>44448</v>
      </c>
      <c r="L355" s="1876" t="s">
        <v>358</v>
      </c>
      <c r="M355" s="1878">
        <v>48113</v>
      </c>
      <c r="N355" s="1876" t="s">
        <v>359</v>
      </c>
      <c r="O355" s="1880">
        <v>46286</v>
      </c>
      <c r="P355" s="1875" t="s">
        <v>360</v>
      </c>
      <c r="Q355" s="1875" t="s">
        <v>460</v>
      </c>
      <c r="R355" s="1875" t="s">
        <v>652</v>
      </c>
      <c r="S355" s="1876" t="s">
        <v>361</v>
      </c>
      <c r="T355" s="1879" t="s">
        <v>653</v>
      </c>
      <c r="U355" s="1876" t="s">
        <v>360</v>
      </c>
      <c r="V355" s="1876" t="s">
        <v>363</v>
      </c>
      <c r="W355" s="1876" t="s">
        <v>360</v>
      </c>
      <c r="X355" s="1876" t="s">
        <v>154</v>
      </c>
      <c r="Y355" s="1876" t="s">
        <v>364</v>
      </c>
      <c r="Z355" s="1876" t="s">
        <v>154</v>
      </c>
      <c r="AA355" s="1876" t="s">
        <v>154</v>
      </c>
      <c r="AB355" s="1876" t="s">
        <v>154</v>
      </c>
      <c r="AC355" s="1876" t="s">
        <v>154</v>
      </c>
      <c r="AD355" s="1876" t="s">
        <v>154</v>
      </c>
      <c r="AE355" s="1876" t="s">
        <v>154</v>
      </c>
      <c r="AF355" s="1876" t="s">
        <v>359</v>
      </c>
      <c r="AG355" s="1875" t="s">
        <v>365</v>
      </c>
      <c r="AH355" s="1876" t="s">
        <v>366</v>
      </c>
      <c r="AI355" s="1876" t="s">
        <v>240</v>
      </c>
      <c r="AJ355" s="1876" t="s">
        <v>367</v>
      </c>
      <c r="AK355" s="1875" t="s">
        <v>368</v>
      </c>
      <c r="AL355" s="1876" t="s">
        <v>360</v>
      </c>
      <c r="AM355" s="1875" t="s">
        <v>154</v>
      </c>
    </row>
    <row r="356" spans="1:39" ht="79.2">
      <c r="A356" s="1875" t="s">
        <v>351</v>
      </c>
      <c r="B356" s="1875" t="s">
        <v>849</v>
      </c>
      <c r="C356" s="1875" t="s">
        <v>651</v>
      </c>
      <c r="D356" s="1876" t="s">
        <v>154</v>
      </c>
      <c r="E356" s="1876" t="s">
        <v>354</v>
      </c>
      <c r="F356" s="1876" t="s">
        <v>355</v>
      </c>
      <c r="G356" s="1876" t="s">
        <v>356</v>
      </c>
      <c r="H356" s="1877">
        <v>744.28494999999998</v>
      </c>
      <c r="I356" s="1877">
        <v>400</v>
      </c>
      <c r="J356" s="1876" t="s">
        <v>357</v>
      </c>
      <c r="K356" s="1878">
        <v>44448</v>
      </c>
      <c r="L356" s="1876" t="s">
        <v>358</v>
      </c>
      <c r="M356" s="1878">
        <v>48113</v>
      </c>
      <c r="N356" s="1876" t="s">
        <v>359</v>
      </c>
      <c r="O356" s="1880">
        <v>46286</v>
      </c>
      <c r="P356" s="1875" t="s">
        <v>360</v>
      </c>
      <c r="Q356" s="1875" t="s">
        <v>460</v>
      </c>
      <c r="R356" s="1875" t="s">
        <v>652</v>
      </c>
      <c r="S356" s="1876" t="s">
        <v>361</v>
      </c>
      <c r="T356" s="1879" t="s">
        <v>653</v>
      </c>
      <c r="U356" s="1876" t="s">
        <v>360</v>
      </c>
      <c r="V356" s="1876" t="s">
        <v>363</v>
      </c>
      <c r="W356" s="1876" t="s">
        <v>360</v>
      </c>
      <c r="X356" s="1876" t="s">
        <v>154</v>
      </c>
      <c r="Y356" s="1876" t="s">
        <v>364</v>
      </c>
      <c r="Z356" s="1876" t="s">
        <v>154</v>
      </c>
      <c r="AA356" s="1876" t="s">
        <v>154</v>
      </c>
      <c r="AB356" s="1876" t="s">
        <v>154</v>
      </c>
      <c r="AC356" s="1876" t="s">
        <v>154</v>
      </c>
      <c r="AD356" s="1876" t="s">
        <v>154</v>
      </c>
      <c r="AE356" s="1876" t="s">
        <v>154</v>
      </c>
      <c r="AF356" s="1876" t="s">
        <v>359</v>
      </c>
      <c r="AG356" s="1875" t="s">
        <v>365</v>
      </c>
      <c r="AH356" s="1876" t="s">
        <v>366</v>
      </c>
      <c r="AI356" s="1876" t="s">
        <v>240</v>
      </c>
      <c r="AJ356" s="1876" t="s">
        <v>367</v>
      </c>
      <c r="AK356" s="1875" t="s">
        <v>368</v>
      </c>
      <c r="AL356" s="1876" t="s">
        <v>360</v>
      </c>
      <c r="AM356" s="1875" t="s">
        <v>154</v>
      </c>
    </row>
    <row r="357" spans="1:39" ht="79.2">
      <c r="A357" s="1875" t="s">
        <v>351</v>
      </c>
      <c r="B357" s="1875" t="s">
        <v>850</v>
      </c>
      <c r="C357" s="1875" t="s">
        <v>651</v>
      </c>
      <c r="D357" s="1876" t="s">
        <v>154</v>
      </c>
      <c r="E357" s="1876" t="s">
        <v>354</v>
      </c>
      <c r="F357" s="1876" t="s">
        <v>355</v>
      </c>
      <c r="G357" s="1876" t="s">
        <v>356</v>
      </c>
      <c r="H357" s="1877">
        <v>744.28494999999998</v>
      </c>
      <c r="I357" s="1877">
        <v>400</v>
      </c>
      <c r="J357" s="1876" t="s">
        <v>357</v>
      </c>
      <c r="K357" s="1878">
        <v>44448</v>
      </c>
      <c r="L357" s="1876" t="s">
        <v>358</v>
      </c>
      <c r="M357" s="1878">
        <v>48113</v>
      </c>
      <c r="N357" s="1876" t="s">
        <v>359</v>
      </c>
      <c r="O357" s="1880">
        <v>46286</v>
      </c>
      <c r="P357" s="1875" t="s">
        <v>360</v>
      </c>
      <c r="Q357" s="1875" t="s">
        <v>460</v>
      </c>
      <c r="R357" s="1875" t="s">
        <v>652</v>
      </c>
      <c r="S357" s="1876" t="s">
        <v>361</v>
      </c>
      <c r="T357" s="1879" t="s">
        <v>653</v>
      </c>
      <c r="U357" s="1876" t="s">
        <v>360</v>
      </c>
      <c r="V357" s="1876" t="s">
        <v>363</v>
      </c>
      <c r="W357" s="1876" t="s">
        <v>360</v>
      </c>
      <c r="X357" s="1876" t="s">
        <v>154</v>
      </c>
      <c r="Y357" s="1876" t="s">
        <v>364</v>
      </c>
      <c r="Z357" s="1876" t="s">
        <v>154</v>
      </c>
      <c r="AA357" s="1876" t="s">
        <v>154</v>
      </c>
      <c r="AB357" s="1876" t="s">
        <v>154</v>
      </c>
      <c r="AC357" s="1876" t="s">
        <v>154</v>
      </c>
      <c r="AD357" s="1876" t="s">
        <v>154</v>
      </c>
      <c r="AE357" s="1876" t="s">
        <v>154</v>
      </c>
      <c r="AF357" s="1876" t="s">
        <v>359</v>
      </c>
      <c r="AG357" s="1875" t="s">
        <v>365</v>
      </c>
      <c r="AH357" s="1876" t="s">
        <v>366</v>
      </c>
      <c r="AI357" s="1876" t="s">
        <v>240</v>
      </c>
      <c r="AJ357" s="1876" t="s">
        <v>367</v>
      </c>
      <c r="AK357" s="1875" t="s">
        <v>368</v>
      </c>
      <c r="AL357" s="1876" t="s">
        <v>360</v>
      </c>
      <c r="AM357" s="1875" t="s">
        <v>154</v>
      </c>
    </row>
    <row r="358" spans="1:39" ht="79.2">
      <c r="A358" s="1875" t="s">
        <v>351</v>
      </c>
      <c r="B358" s="1875" t="s">
        <v>851</v>
      </c>
      <c r="C358" s="1875" t="s">
        <v>651</v>
      </c>
      <c r="D358" s="1876" t="s">
        <v>154</v>
      </c>
      <c r="E358" s="1876" t="s">
        <v>354</v>
      </c>
      <c r="F358" s="1876" t="s">
        <v>355</v>
      </c>
      <c r="G358" s="1876" t="s">
        <v>356</v>
      </c>
      <c r="H358" s="1877">
        <v>744.28494999999998</v>
      </c>
      <c r="I358" s="1877">
        <v>400</v>
      </c>
      <c r="J358" s="1876" t="s">
        <v>357</v>
      </c>
      <c r="K358" s="1878">
        <v>44448</v>
      </c>
      <c r="L358" s="1876" t="s">
        <v>358</v>
      </c>
      <c r="M358" s="1878">
        <v>48113</v>
      </c>
      <c r="N358" s="1876" t="s">
        <v>359</v>
      </c>
      <c r="O358" s="1880">
        <v>46286</v>
      </c>
      <c r="P358" s="1875" t="s">
        <v>360</v>
      </c>
      <c r="Q358" s="1875" t="s">
        <v>460</v>
      </c>
      <c r="R358" s="1875" t="s">
        <v>652</v>
      </c>
      <c r="S358" s="1876" t="s">
        <v>361</v>
      </c>
      <c r="T358" s="1879" t="s">
        <v>653</v>
      </c>
      <c r="U358" s="1876" t="s">
        <v>360</v>
      </c>
      <c r="V358" s="1876" t="s">
        <v>363</v>
      </c>
      <c r="W358" s="1876" t="s">
        <v>360</v>
      </c>
      <c r="X358" s="1876" t="s">
        <v>154</v>
      </c>
      <c r="Y358" s="1876" t="s">
        <v>364</v>
      </c>
      <c r="Z358" s="1876" t="s">
        <v>154</v>
      </c>
      <c r="AA358" s="1876" t="s">
        <v>154</v>
      </c>
      <c r="AB358" s="1876" t="s">
        <v>154</v>
      </c>
      <c r="AC358" s="1876" t="s">
        <v>154</v>
      </c>
      <c r="AD358" s="1876" t="s">
        <v>154</v>
      </c>
      <c r="AE358" s="1876" t="s">
        <v>154</v>
      </c>
      <c r="AF358" s="1876" t="s">
        <v>359</v>
      </c>
      <c r="AG358" s="1875" t="s">
        <v>365</v>
      </c>
      <c r="AH358" s="1876" t="s">
        <v>366</v>
      </c>
      <c r="AI358" s="1876" t="s">
        <v>240</v>
      </c>
      <c r="AJ358" s="1876" t="s">
        <v>367</v>
      </c>
      <c r="AK358" s="1875" t="s">
        <v>368</v>
      </c>
      <c r="AL358" s="1876" t="s">
        <v>360</v>
      </c>
      <c r="AM358" s="1875" t="s">
        <v>154</v>
      </c>
    </row>
    <row r="359" spans="1:39" ht="79.2">
      <c r="A359" s="1875" t="s">
        <v>351</v>
      </c>
      <c r="B359" s="1875" t="s">
        <v>852</v>
      </c>
      <c r="C359" s="1875" t="s">
        <v>651</v>
      </c>
      <c r="D359" s="1876" t="s">
        <v>154</v>
      </c>
      <c r="E359" s="1876" t="s">
        <v>354</v>
      </c>
      <c r="F359" s="1876" t="s">
        <v>355</v>
      </c>
      <c r="G359" s="1876" t="s">
        <v>356</v>
      </c>
      <c r="H359" s="1877">
        <v>168208.39879000001</v>
      </c>
      <c r="I359" s="1877">
        <v>90400</v>
      </c>
      <c r="J359" s="1876" t="s">
        <v>357</v>
      </c>
      <c r="K359" s="1878">
        <v>44448</v>
      </c>
      <c r="L359" s="1876" t="s">
        <v>358</v>
      </c>
      <c r="M359" s="1878">
        <v>48113</v>
      </c>
      <c r="N359" s="1876" t="s">
        <v>359</v>
      </c>
      <c r="O359" s="1880">
        <v>46286</v>
      </c>
      <c r="P359" s="1875" t="s">
        <v>360</v>
      </c>
      <c r="Q359" s="1875" t="s">
        <v>853</v>
      </c>
      <c r="R359" s="1875" t="s">
        <v>652</v>
      </c>
      <c r="S359" s="1876" t="s">
        <v>361</v>
      </c>
      <c r="T359" s="1879" t="s">
        <v>653</v>
      </c>
      <c r="U359" s="1876" t="s">
        <v>360</v>
      </c>
      <c r="V359" s="1876" t="s">
        <v>363</v>
      </c>
      <c r="W359" s="1876" t="s">
        <v>360</v>
      </c>
      <c r="X359" s="1876" t="s">
        <v>154</v>
      </c>
      <c r="Y359" s="1876" t="s">
        <v>364</v>
      </c>
      <c r="Z359" s="1876" t="s">
        <v>154</v>
      </c>
      <c r="AA359" s="1876" t="s">
        <v>154</v>
      </c>
      <c r="AB359" s="1876" t="s">
        <v>154</v>
      </c>
      <c r="AC359" s="1876" t="s">
        <v>154</v>
      </c>
      <c r="AD359" s="1876" t="s">
        <v>154</v>
      </c>
      <c r="AE359" s="1876" t="s">
        <v>154</v>
      </c>
      <c r="AF359" s="1876" t="s">
        <v>359</v>
      </c>
      <c r="AG359" s="1875" t="s">
        <v>365</v>
      </c>
      <c r="AH359" s="1876" t="s">
        <v>366</v>
      </c>
      <c r="AI359" s="1876" t="s">
        <v>240</v>
      </c>
      <c r="AJ359" s="1876" t="s">
        <v>367</v>
      </c>
      <c r="AK359" s="1875" t="s">
        <v>368</v>
      </c>
      <c r="AL359" s="1876" t="s">
        <v>360</v>
      </c>
      <c r="AM359" s="1875" t="s">
        <v>154</v>
      </c>
    </row>
    <row r="360" spans="1:39" ht="79.2">
      <c r="A360" s="1875" t="s">
        <v>351</v>
      </c>
      <c r="B360" s="1875" t="s">
        <v>854</v>
      </c>
      <c r="C360" s="1875" t="s">
        <v>651</v>
      </c>
      <c r="D360" s="1876" t="s">
        <v>154</v>
      </c>
      <c r="E360" s="1876" t="s">
        <v>354</v>
      </c>
      <c r="F360" s="1876" t="s">
        <v>355</v>
      </c>
      <c r="G360" s="1876" t="s">
        <v>356</v>
      </c>
      <c r="H360" s="1877">
        <v>61031.36593</v>
      </c>
      <c r="I360" s="1877">
        <v>32800</v>
      </c>
      <c r="J360" s="1876" t="s">
        <v>357</v>
      </c>
      <c r="K360" s="1878">
        <v>44448</v>
      </c>
      <c r="L360" s="1876" t="s">
        <v>358</v>
      </c>
      <c r="M360" s="1878">
        <v>48113</v>
      </c>
      <c r="N360" s="1876" t="s">
        <v>359</v>
      </c>
      <c r="O360" s="1880">
        <v>46286</v>
      </c>
      <c r="P360" s="1875" t="s">
        <v>360</v>
      </c>
      <c r="Q360" s="1875" t="s">
        <v>855</v>
      </c>
      <c r="R360" s="1875" t="s">
        <v>652</v>
      </c>
      <c r="S360" s="1876" t="s">
        <v>361</v>
      </c>
      <c r="T360" s="1879" t="s">
        <v>653</v>
      </c>
      <c r="U360" s="1876" t="s">
        <v>360</v>
      </c>
      <c r="V360" s="1876" t="s">
        <v>363</v>
      </c>
      <c r="W360" s="1876" t="s">
        <v>360</v>
      </c>
      <c r="X360" s="1876" t="s">
        <v>154</v>
      </c>
      <c r="Y360" s="1876" t="s">
        <v>364</v>
      </c>
      <c r="Z360" s="1876" t="s">
        <v>154</v>
      </c>
      <c r="AA360" s="1876" t="s">
        <v>154</v>
      </c>
      <c r="AB360" s="1876" t="s">
        <v>154</v>
      </c>
      <c r="AC360" s="1876" t="s">
        <v>154</v>
      </c>
      <c r="AD360" s="1876" t="s">
        <v>154</v>
      </c>
      <c r="AE360" s="1876" t="s">
        <v>154</v>
      </c>
      <c r="AF360" s="1876" t="s">
        <v>359</v>
      </c>
      <c r="AG360" s="1875" t="s">
        <v>365</v>
      </c>
      <c r="AH360" s="1876" t="s">
        <v>366</v>
      </c>
      <c r="AI360" s="1876" t="s">
        <v>240</v>
      </c>
      <c r="AJ360" s="1876" t="s">
        <v>367</v>
      </c>
      <c r="AK360" s="1875" t="s">
        <v>368</v>
      </c>
      <c r="AL360" s="1876" t="s">
        <v>360</v>
      </c>
      <c r="AM360" s="1875" t="s">
        <v>154</v>
      </c>
    </row>
    <row r="361" spans="1:39" ht="79.2">
      <c r="A361" s="1875" t="s">
        <v>351</v>
      </c>
      <c r="B361" s="1875" t="s">
        <v>856</v>
      </c>
      <c r="C361" s="1875" t="s">
        <v>651</v>
      </c>
      <c r="D361" s="1876" t="s">
        <v>154</v>
      </c>
      <c r="E361" s="1876" t="s">
        <v>354</v>
      </c>
      <c r="F361" s="1876" t="s">
        <v>355</v>
      </c>
      <c r="G361" s="1876" t="s">
        <v>356</v>
      </c>
      <c r="H361" s="1877">
        <v>10419.989310000001</v>
      </c>
      <c r="I361" s="1877">
        <v>5600</v>
      </c>
      <c r="J361" s="1876" t="s">
        <v>357</v>
      </c>
      <c r="K361" s="1878">
        <v>44448</v>
      </c>
      <c r="L361" s="1876" t="s">
        <v>358</v>
      </c>
      <c r="M361" s="1878">
        <v>48113</v>
      </c>
      <c r="N361" s="1876" t="s">
        <v>359</v>
      </c>
      <c r="O361" s="1880">
        <v>46286</v>
      </c>
      <c r="P361" s="1875" t="s">
        <v>360</v>
      </c>
      <c r="Q361" s="1875" t="s">
        <v>514</v>
      </c>
      <c r="R361" s="1875" t="s">
        <v>652</v>
      </c>
      <c r="S361" s="1876" t="s">
        <v>361</v>
      </c>
      <c r="T361" s="1879" t="s">
        <v>653</v>
      </c>
      <c r="U361" s="1876" t="s">
        <v>360</v>
      </c>
      <c r="V361" s="1876" t="s">
        <v>363</v>
      </c>
      <c r="W361" s="1876" t="s">
        <v>360</v>
      </c>
      <c r="X361" s="1876" t="s">
        <v>154</v>
      </c>
      <c r="Y361" s="1876" t="s">
        <v>364</v>
      </c>
      <c r="Z361" s="1876" t="s">
        <v>154</v>
      </c>
      <c r="AA361" s="1876" t="s">
        <v>154</v>
      </c>
      <c r="AB361" s="1876" t="s">
        <v>154</v>
      </c>
      <c r="AC361" s="1876" t="s">
        <v>154</v>
      </c>
      <c r="AD361" s="1876" t="s">
        <v>154</v>
      </c>
      <c r="AE361" s="1876" t="s">
        <v>154</v>
      </c>
      <c r="AF361" s="1876" t="s">
        <v>359</v>
      </c>
      <c r="AG361" s="1875" t="s">
        <v>365</v>
      </c>
      <c r="AH361" s="1876" t="s">
        <v>366</v>
      </c>
      <c r="AI361" s="1876" t="s">
        <v>240</v>
      </c>
      <c r="AJ361" s="1876" t="s">
        <v>367</v>
      </c>
      <c r="AK361" s="1875" t="s">
        <v>368</v>
      </c>
      <c r="AL361" s="1876" t="s">
        <v>360</v>
      </c>
      <c r="AM361" s="1875" t="s">
        <v>154</v>
      </c>
    </row>
    <row r="362" spans="1:39" ht="79.2">
      <c r="A362" s="1875" t="s">
        <v>351</v>
      </c>
      <c r="B362" s="1875" t="s">
        <v>857</v>
      </c>
      <c r="C362" s="1875" t="s">
        <v>651</v>
      </c>
      <c r="D362" s="1876" t="s">
        <v>154</v>
      </c>
      <c r="E362" s="1876" t="s">
        <v>354</v>
      </c>
      <c r="F362" s="1876" t="s">
        <v>355</v>
      </c>
      <c r="G362" s="1876" t="s">
        <v>356</v>
      </c>
      <c r="H362" s="1877">
        <v>3720.5871299999999</v>
      </c>
      <c r="I362" s="1877">
        <v>2000</v>
      </c>
      <c r="J362" s="1876" t="s">
        <v>357</v>
      </c>
      <c r="K362" s="1878">
        <v>44449</v>
      </c>
      <c r="L362" s="1876" t="s">
        <v>358</v>
      </c>
      <c r="M362" s="1878">
        <v>48142</v>
      </c>
      <c r="N362" s="1876" t="s">
        <v>359</v>
      </c>
      <c r="O362" s="1880">
        <v>46316</v>
      </c>
      <c r="P362" s="1875" t="s">
        <v>360</v>
      </c>
      <c r="Q362" s="1875" t="s">
        <v>397</v>
      </c>
      <c r="R362" s="1875" t="s">
        <v>671</v>
      </c>
      <c r="S362" s="1876" t="s">
        <v>361</v>
      </c>
      <c r="T362" s="1879" t="s">
        <v>653</v>
      </c>
      <c r="U362" s="1876" t="s">
        <v>360</v>
      </c>
      <c r="V362" s="1876" t="s">
        <v>363</v>
      </c>
      <c r="W362" s="1876" t="s">
        <v>360</v>
      </c>
      <c r="X362" s="1876" t="s">
        <v>154</v>
      </c>
      <c r="Y362" s="1876" t="s">
        <v>364</v>
      </c>
      <c r="Z362" s="1876" t="s">
        <v>154</v>
      </c>
      <c r="AA362" s="1876" t="s">
        <v>154</v>
      </c>
      <c r="AB362" s="1876" t="s">
        <v>154</v>
      </c>
      <c r="AC362" s="1876" t="s">
        <v>154</v>
      </c>
      <c r="AD362" s="1876" t="s">
        <v>154</v>
      </c>
      <c r="AE362" s="1876" t="s">
        <v>154</v>
      </c>
      <c r="AF362" s="1876" t="s">
        <v>359</v>
      </c>
      <c r="AG362" s="1875" t="s">
        <v>365</v>
      </c>
      <c r="AH362" s="1876" t="s">
        <v>366</v>
      </c>
      <c r="AI362" s="1876" t="s">
        <v>240</v>
      </c>
      <c r="AJ362" s="1876" t="s">
        <v>367</v>
      </c>
      <c r="AK362" s="1875" t="s">
        <v>368</v>
      </c>
      <c r="AL362" s="1876" t="s">
        <v>360</v>
      </c>
      <c r="AM362" s="1875" t="s">
        <v>154</v>
      </c>
    </row>
    <row r="363" spans="1:39" ht="79.2">
      <c r="A363" s="1875" t="s">
        <v>351</v>
      </c>
      <c r="B363" s="1875" t="s">
        <v>858</v>
      </c>
      <c r="C363" s="1875" t="s">
        <v>651</v>
      </c>
      <c r="D363" s="1876" t="s">
        <v>154</v>
      </c>
      <c r="E363" s="1876" t="s">
        <v>354</v>
      </c>
      <c r="F363" s="1876" t="s">
        <v>355</v>
      </c>
      <c r="G363" s="1876" t="s">
        <v>356</v>
      </c>
      <c r="H363" s="1877">
        <v>913776.19845000003</v>
      </c>
      <c r="I363" s="1877">
        <v>491200</v>
      </c>
      <c r="J363" s="1876" t="s">
        <v>357</v>
      </c>
      <c r="K363" s="1878">
        <v>44449</v>
      </c>
      <c r="L363" s="1876" t="s">
        <v>358</v>
      </c>
      <c r="M363" s="1878">
        <v>48142</v>
      </c>
      <c r="N363" s="1876" t="s">
        <v>359</v>
      </c>
      <c r="O363" s="1880">
        <v>46316</v>
      </c>
      <c r="P363" s="1875" t="s">
        <v>360</v>
      </c>
      <c r="Q363" s="1875" t="s">
        <v>859</v>
      </c>
      <c r="R363" s="1875" t="s">
        <v>671</v>
      </c>
      <c r="S363" s="1876" t="s">
        <v>361</v>
      </c>
      <c r="T363" s="1879" t="s">
        <v>653</v>
      </c>
      <c r="U363" s="1876" t="s">
        <v>360</v>
      </c>
      <c r="V363" s="1876" t="s">
        <v>363</v>
      </c>
      <c r="W363" s="1876" t="s">
        <v>360</v>
      </c>
      <c r="X363" s="1876" t="s">
        <v>154</v>
      </c>
      <c r="Y363" s="1876" t="s">
        <v>364</v>
      </c>
      <c r="Z363" s="1876" t="s">
        <v>154</v>
      </c>
      <c r="AA363" s="1876" t="s">
        <v>154</v>
      </c>
      <c r="AB363" s="1876" t="s">
        <v>154</v>
      </c>
      <c r="AC363" s="1876" t="s">
        <v>154</v>
      </c>
      <c r="AD363" s="1876" t="s">
        <v>154</v>
      </c>
      <c r="AE363" s="1876" t="s">
        <v>154</v>
      </c>
      <c r="AF363" s="1876" t="s">
        <v>359</v>
      </c>
      <c r="AG363" s="1875" t="s">
        <v>365</v>
      </c>
      <c r="AH363" s="1876" t="s">
        <v>366</v>
      </c>
      <c r="AI363" s="1876" t="s">
        <v>240</v>
      </c>
      <c r="AJ363" s="1876" t="s">
        <v>367</v>
      </c>
      <c r="AK363" s="1875" t="s">
        <v>368</v>
      </c>
      <c r="AL363" s="1876" t="s">
        <v>360</v>
      </c>
      <c r="AM363" s="1875" t="s">
        <v>154</v>
      </c>
    </row>
    <row r="364" spans="1:39" ht="79.2">
      <c r="A364" s="1875" t="s">
        <v>351</v>
      </c>
      <c r="B364" s="1875" t="s">
        <v>860</v>
      </c>
      <c r="C364" s="1875" t="s">
        <v>651</v>
      </c>
      <c r="D364" s="1876" t="s">
        <v>154</v>
      </c>
      <c r="E364" s="1876" t="s">
        <v>354</v>
      </c>
      <c r="F364" s="1876" t="s">
        <v>355</v>
      </c>
      <c r="G364" s="1876" t="s">
        <v>356</v>
      </c>
      <c r="H364" s="1877">
        <v>2232.3522800000001</v>
      </c>
      <c r="I364" s="1877">
        <v>1200</v>
      </c>
      <c r="J364" s="1876" t="s">
        <v>357</v>
      </c>
      <c r="K364" s="1878">
        <v>44449</v>
      </c>
      <c r="L364" s="1876" t="s">
        <v>358</v>
      </c>
      <c r="M364" s="1878">
        <v>48142</v>
      </c>
      <c r="N364" s="1876" t="s">
        <v>359</v>
      </c>
      <c r="O364" s="1880">
        <v>46316</v>
      </c>
      <c r="P364" s="1875" t="s">
        <v>360</v>
      </c>
      <c r="Q364" s="1875" t="s">
        <v>462</v>
      </c>
      <c r="R364" s="1875" t="s">
        <v>671</v>
      </c>
      <c r="S364" s="1876" t="s">
        <v>361</v>
      </c>
      <c r="T364" s="1879" t="s">
        <v>653</v>
      </c>
      <c r="U364" s="1876" t="s">
        <v>360</v>
      </c>
      <c r="V364" s="1876" t="s">
        <v>363</v>
      </c>
      <c r="W364" s="1876" t="s">
        <v>360</v>
      </c>
      <c r="X364" s="1876" t="s">
        <v>154</v>
      </c>
      <c r="Y364" s="1876" t="s">
        <v>364</v>
      </c>
      <c r="Z364" s="1876" t="s">
        <v>154</v>
      </c>
      <c r="AA364" s="1876" t="s">
        <v>154</v>
      </c>
      <c r="AB364" s="1876" t="s">
        <v>154</v>
      </c>
      <c r="AC364" s="1876" t="s">
        <v>154</v>
      </c>
      <c r="AD364" s="1876" t="s">
        <v>154</v>
      </c>
      <c r="AE364" s="1876" t="s">
        <v>154</v>
      </c>
      <c r="AF364" s="1876" t="s">
        <v>359</v>
      </c>
      <c r="AG364" s="1875" t="s">
        <v>365</v>
      </c>
      <c r="AH364" s="1876" t="s">
        <v>366</v>
      </c>
      <c r="AI364" s="1876" t="s">
        <v>240</v>
      </c>
      <c r="AJ364" s="1876" t="s">
        <v>367</v>
      </c>
      <c r="AK364" s="1875" t="s">
        <v>368</v>
      </c>
      <c r="AL364" s="1876" t="s">
        <v>360</v>
      </c>
      <c r="AM364" s="1875" t="s">
        <v>154</v>
      </c>
    </row>
    <row r="365" spans="1:39" ht="79.2">
      <c r="A365" s="1875" t="s">
        <v>351</v>
      </c>
      <c r="B365" s="1875" t="s">
        <v>861</v>
      </c>
      <c r="C365" s="1875" t="s">
        <v>651</v>
      </c>
      <c r="D365" s="1876" t="s">
        <v>154</v>
      </c>
      <c r="E365" s="1876" t="s">
        <v>354</v>
      </c>
      <c r="F365" s="1876" t="s">
        <v>355</v>
      </c>
      <c r="G365" s="1876" t="s">
        <v>356</v>
      </c>
      <c r="H365" s="1877">
        <v>173379.36012999999</v>
      </c>
      <c r="I365" s="1877">
        <v>93200</v>
      </c>
      <c r="J365" s="1876" t="s">
        <v>357</v>
      </c>
      <c r="K365" s="1878">
        <v>44449</v>
      </c>
      <c r="L365" s="1876" t="s">
        <v>358</v>
      </c>
      <c r="M365" s="1878">
        <v>48142</v>
      </c>
      <c r="N365" s="1876" t="s">
        <v>359</v>
      </c>
      <c r="O365" s="1880">
        <v>46316</v>
      </c>
      <c r="P365" s="1875" t="s">
        <v>360</v>
      </c>
      <c r="Q365" s="1875" t="s">
        <v>862</v>
      </c>
      <c r="R365" s="1875" t="s">
        <v>671</v>
      </c>
      <c r="S365" s="1876" t="s">
        <v>361</v>
      </c>
      <c r="T365" s="1879" t="s">
        <v>653</v>
      </c>
      <c r="U365" s="1876" t="s">
        <v>360</v>
      </c>
      <c r="V365" s="1876" t="s">
        <v>363</v>
      </c>
      <c r="W365" s="1876" t="s">
        <v>360</v>
      </c>
      <c r="X365" s="1876" t="s">
        <v>154</v>
      </c>
      <c r="Y365" s="1876" t="s">
        <v>364</v>
      </c>
      <c r="Z365" s="1876" t="s">
        <v>154</v>
      </c>
      <c r="AA365" s="1876" t="s">
        <v>154</v>
      </c>
      <c r="AB365" s="1876" t="s">
        <v>154</v>
      </c>
      <c r="AC365" s="1876" t="s">
        <v>154</v>
      </c>
      <c r="AD365" s="1876" t="s">
        <v>154</v>
      </c>
      <c r="AE365" s="1876" t="s">
        <v>154</v>
      </c>
      <c r="AF365" s="1876" t="s">
        <v>359</v>
      </c>
      <c r="AG365" s="1875" t="s">
        <v>365</v>
      </c>
      <c r="AH365" s="1876" t="s">
        <v>366</v>
      </c>
      <c r="AI365" s="1876" t="s">
        <v>240</v>
      </c>
      <c r="AJ365" s="1876" t="s">
        <v>367</v>
      </c>
      <c r="AK365" s="1875" t="s">
        <v>368</v>
      </c>
      <c r="AL365" s="1876" t="s">
        <v>360</v>
      </c>
      <c r="AM365" s="1875" t="s">
        <v>154</v>
      </c>
    </row>
    <row r="366" spans="1:39" ht="79.2">
      <c r="A366" s="1875" t="s">
        <v>351</v>
      </c>
      <c r="B366" s="1875" t="s">
        <v>863</v>
      </c>
      <c r="C366" s="1875" t="s">
        <v>651</v>
      </c>
      <c r="D366" s="1876" t="s">
        <v>154</v>
      </c>
      <c r="E366" s="1876" t="s">
        <v>354</v>
      </c>
      <c r="F366" s="1876" t="s">
        <v>355</v>
      </c>
      <c r="G366" s="1876" t="s">
        <v>356</v>
      </c>
      <c r="H366" s="1877">
        <v>5208.8219800000006</v>
      </c>
      <c r="I366" s="1877">
        <v>2800</v>
      </c>
      <c r="J366" s="1876" t="s">
        <v>357</v>
      </c>
      <c r="K366" s="1878">
        <v>44449</v>
      </c>
      <c r="L366" s="1876" t="s">
        <v>358</v>
      </c>
      <c r="M366" s="1878">
        <v>48142</v>
      </c>
      <c r="N366" s="1876" t="s">
        <v>359</v>
      </c>
      <c r="O366" s="1880">
        <v>46316</v>
      </c>
      <c r="P366" s="1875" t="s">
        <v>360</v>
      </c>
      <c r="Q366" s="1875" t="s">
        <v>527</v>
      </c>
      <c r="R366" s="1875" t="s">
        <v>671</v>
      </c>
      <c r="S366" s="1876" t="s">
        <v>361</v>
      </c>
      <c r="T366" s="1879" t="s">
        <v>653</v>
      </c>
      <c r="U366" s="1876" t="s">
        <v>360</v>
      </c>
      <c r="V366" s="1876" t="s">
        <v>363</v>
      </c>
      <c r="W366" s="1876" t="s">
        <v>360</v>
      </c>
      <c r="X366" s="1876" t="s">
        <v>154</v>
      </c>
      <c r="Y366" s="1876" t="s">
        <v>364</v>
      </c>
      <c r="Z366" s="1876" t="s">
        <v>154</v>
      </c>
      <c r="AA366" s="1876" t="s">
        <v>154</v>
      </c>
      <c r="AB366" s="1876" t="s">
        <v>154</v>
      </c>
      <c r="AC366" s="1876" t="s">
        <v>154</v>
      </c>
      <c r="AD366" s="1876" t="s">
        <v>154</v>
      </c>
      <c r="AE366" s="1876" t="s">
        <v>154</v>
      </c>
      <c r="AF366" s="1876" t="s">
        <v>359</v>
      </c>
      <c r="AG366" s="1875" t="s">
        <v>365</v>
      </c>
      <c r="AH366" s="1876" t="s">
        <v>366</v>
      </c>
      <c r="AI366" s="1876" t="s">
        <v>240</v>
      </c>
      <c r="AJ366" s="1876" t="s">
        <v>367</v>
      </c>
      <c r="AK366" s="1875" t="s">
        <v>368</v>
      </c>
      <c r="AL366" s="1876" t="s">
        <v>360</v>
      </c>
      <c r="AM366" s="1875" t="s">
        <v>154</v>
      </c>
    </row>
    <row r="367" spans="1:39" ht="79.2">
      <c r="A367" s="1875" t="s">
        <v>351</v>
      </c>
      <c r="B367" s="1875" t="s">
        <v>864</v>
      </c>
      <c r="C367" s="1875" t="s">
        <v>651</v>
      </c>
      <c r="D367" s="1876" t="s">
        <v>154</v>
      </c>
      <c r="E367" s="1876" t="s">
        <v>354</v>
      </c>
      <c r="F367" s="1876" t="s">
        <v>355</v>
      </c>
      <c r="G367" s="1876" t="s">
        <v>356</v>
      </c>
      <c r="H367" s="1877">
        <v>37205.871270000003</v>
      </c>
      <c r="I367" s="1877">
        <v>20000</v>
      </c>
      <c r="J367" s="1876" t="s">
        <v>357</v>
      </c>
      <c r="K367" s="1878">
        <v>44449</v>
      </c>
      <c r="L367" s="1876" t="s">
        <v>358</v>
      </c>
      <c r="M367" s="1878">
        <v>48142</v>
      </c>
      <c r="N367" s="1876" t="s">
        <v>359</v>
      </c>
      <c r="O367" s="1880">
        <v>46316</v>
      </c>
      <c r="P367" s="1875" t="s">
        <v>360</v>
      </c>
      <c r="Q367" s="1875" t="s">
        <v>374</v>
      </c>
      <c r="R367" s="1875" t="s">
        <v>671</v>
      </c>
      <c r="S367" s="1876" t="s">
        <v>361</v>
      </c>
      <c r="T367" s="1879" t="s">
        <v>653</v>
      </c>
      <c r="U367" s="1876" t="s">
        <v>360</v>
      </c>
      <c r="V367" s="1876" t="s">
        <v>363</v>
      </c>
      <c r="W367" s="1876" t="s">
        <v>360</v>
      </c>
      <c r="X367" s="1876" t="s">
        <v>154</v>
      </c>
      <c r="Y367" s="1876" t="s">
        <v>364</v>
      </c>
      <c r="Z367" s="1876" t="s">
        <v>154</v>
      </c>
      <c r="AA367" s="1876" t="s">
        <v>154</v>
      </c>
      <c r="AB367" s="1876" t="s">
        <v>154</v>
      </c>
      <c r="AC367" s="1876" t="s">
        <v>154</v>
      </c>
      <c r="AD367" s="1876" t="s">
        <v>154</v>
      </c>
      <c r="AE367" s="1876" t="s">
        <v>154</v>
      </c>
      <c r="AF367" s="1876" t="s">
        <v>359</v>
      </c>
      <c r="AG367" s="1875" t="s">
        <v>365</v>
      </c>
      <c r="AH367" s="1876" t="s">
        <v>366</v>
      </c>
      <c r="AI367" s="1876" t="s">
        <v>240</v>
      </c>
      <c r="AJ367" s="1876" t="s">
        <v>367</v>
      </c>
      <c r="AK367" s="1875" t="s">
        <v>368</v>
      </c>
      <c r="AL367" s="1876" t="s">
        <v>360</v>
      </c>
      <c r="AM367" s="1875" t="s">
        <v>154</v>
      </c>
    </row>
    <row r="368" spans="1:39" ht="79.2">
      <c r="A368" s="1875" t="s">
        <v>351</v>
      </c>
      <c r="B368" s="1875" t="s">
        <v>865</v>
      </c>
      <c r="C368" s="1875" t="s">
        <v>651</v>
      </c>
      <c r="D368" s="1876" t="s">
        <v>154</v>
      </c>
      <c r="E368" s="1876" t="s">
        <v>354</v>
      </c>
      <c r="F368" s="1876" t="s">
        <v>355</v>
      </c>
      <c r="G368" s="1876" t="s">
        <v>356</v>
      </c>
      <c r="H368" s="1877">
        <v>413729.28855000006</v>
      </c>
      <c r="I368" s="1877">
        <v>222400</v>
      </c>
      <c r="J368" s="1876" t="s">
        <v>357</v>
      </c>
      <c r="K368" s="1878">
        <v>44449</v>
      </c>
      <c r="L368" s="1876" t="s">
        <v>358</v>
      </c>
      <c r="M368" s="1878">
        <v>48142</v>
      </c>
      <c r="N368" s="1876" t="s">
        <v>359</v>
      </c>
      <c r="O368" s="1880">
        <v>46316</v>
      </c>
      <c r="P368" s="1875" t="s">
        <v>360</v>
      </c>
      <c r="Q368" s="1875" t="s">
        <v>834</v>
      </c>
      <c r="R368" s="1875" t="s">
        <v>671</v>
      </c>
      <c r="S368" s="1876" t="s">
        <v>361</v>
      </c>
      <c r="T368" s="1879" t="s">
        <v>653</v>
      </c>
      <c r="U368" s="1876" t="s">
        <v>360</v>
      </c>
      <c r="V368" s="1876" t="s">
        <v>363</v>
      </c>
      <c r="W368" s="1876" t="s">
        <v>360</v>
      </c>
      <c r="X368" s="1876" t="s">
        <v>154</v>
      </c>
      <c r="Y368" s="1876" t="s">
        <v>364</v>
      </c>
      <c r="Z368" s="1876" t="s">
        <v>154</v>
      </c>
      <c r="AA368" s="1876" t="s">
        <v>154</v>
      </c>
      <c r="AB368" s="1876" t="s">
        <v>154</v>
      </c>
      <c r="AC368" s="1876" t="s">
        <v>154</v>
      </c>
      <c r="AD368" s="1876" t="s">
        <v>154</v>
      </c>
      <c r="AE368" s="1876" t="s">
        <v>154</v>
      </c>
      <c r="AF368" s="1876" t="s">
        <v>359</v>
      </c>
      <c r="AG368" s="1875" t="s">
        <v>365</v>
      </c>
      <c r="AH368" s="1876" t="s">
        <v>366</v>
      </c>
      <c r="AI368" s="1876" t="s">
        <v>240</v>
      </c>
      <c r="AJ368" s="1876" t="s">
        <v>367</v>
      </c>
      <c r="AK368" s="1875" t="s">
        <v>368</v>
      </c>
      <c r="AL368" s="1876" t="s">
        <v>360</v>
      </c>
      <c r="AM368" s="1875" t="s">
        <v>154</v>
      </c>
    </row>
    <row r="369" spans="1:39" ht="79.2">
      <c r="A369" s="1875" t="s">
        <v>351</v>
      </c>
      <c r="B369" s="1875" t="s">
        <v>866</v>
      </c>
      <c r="C369" s="1875" t="s">
        <v>651</v>
      </c>
      <c r="D369" s="1876" t="s">
        <v>154</v>
      </c>
      <c r="E369" s="1876" t="s">
        <v>354</v>
      </c>
      <c r="F369" s="1876" t="s">
        <v>355</v>
      </c>
      <c r="G369" s="1876" t="s">
        <v>356</v>
      </c>
      <c r="H369" s="1877">
        <v>98967.617579999991</v>
      </c>
      <c r="I369" s="1877">
        <v>53200</v>
      </c>
      <c r="J369" s="1876" t="s">
        <v>357</v>
      </c>
      <c r="K369" s="1878">
        <v>44449</v>
      </c>
      <c r="L369" s="1876" t="s">
        <v>358</v>
      </c>
      <c r="M369" s="1878">
        <v>48142</v>
      </c>
      <c r="N369" s="1876" t="s">
        <v>359</v>
      </c>
      <c r="O369" s="1880">
        <v>46316</v>
      </c>
      <c r="P369" s="1875" t="s">
        <v>360</v>
      </c>
      <c r="Q369" s="1875" t="s">
        <v>733</v>
      </c>
      <c r="R369" s="1875" t="s">
        <v>671</v>
      </c>
      <c r="S369" s="1876" t="s">
        <v>361</v>
      </c>
      <c r="T369" s="1879" t="s">
        <v>653</v>
      </c>
      <c r="U369" s="1876" t="s">
        <v>360</v>
      </c>
      <c r="V369" s="1876" t="s">
        <v>363</v>
      </c>
      <c r="W369" s="1876" t="s">
        <v>360</v>
      </c>
      <c r="X369" s="1876" t="s">
        <v>154</v>
      </c>
      <c r="Y369" s="1876" t="s">
        <v>364</v>
      </c>
      <c r="Z369" s="1876" t="s">
        <v>154</v>
      </c>
      <c r="AA369" s="1876" t="s">
        <v>154</v>
      </c>
      <c r="AB369" s="1876" t="s">
        <v>154</v>
      </c>
      <c r="AC369" s="1876" t="s">
        <v>154</v>
      </c>
      <c r="AD369" s="1876" t="s">
        <v>154</v>
      </c>
      <c r="AE369" s="1876" t="s">
        <v>154</v>
      </c>
      <c r="AF369" s="1876" t="s">
        <v>359</v>
      </c>
      <c r="AG369" s="1875" t="s">
        <v>365</v>
      </c>
      <c r="AH369" s="1876" t="s">
        <v>366</v>
      </c>
      <c r="AI369" s="1876" t="s">
        <v>240</v>
      </c>
      <c r="AJ369" s="1876" t="s">
        <v>367</v>
      </c>
      <c r="AK369" s="1875" t="s">
        <v>368</v>
      </c>
      <c r="AL369" s="1876" t="s">
        <v>360</v>
      </c>
      <c r="AM369" s="1875" t="s">
        <v>154</v>
      </c>
    </row>
    <row r="370" spans="1:39" ht="79.2">
      <c r="A370" s="1875" t="s">
        <v>351</v>
      </c>
      <c r="B370" s="1875" t="s">
        <v>867</v>
      </c>
      <c r="C370" s="1875" t="s">
        <v>651</v>
      </c>
      <c r="D370" s="1876" t="s">
        <v>154</v>
      </c>
      <c r="E370" s="1876" t="s">
        <v>354</v>
      </c>
      <c r="F370" s="1876" t="s">
        <v>355</v>
      </c>
      <c r="G370" s="1876" t="s">
        <v>356</v>
      </c>
      <c r="H370" s="1877">
        <v>10417.643960000001</v>
      </c>
      <c r="I370" s="1877">
        <v>5600</v>
      </c>
      <c r="J370" s="1876" t="s">
        <v>357</v>
      </c>
      <c r="K370" s="1878">
        <v>44449</v>
      </c>
      <c r="L370" s="1876" t="s">
        <v>358</v>
      </c>
      <c r="M370" s="1878">
        <v>48142</v>
      </c>
      <c r="N370" s="1876" t="s">
        <v>359</v>
      </c>
      <c r="O370" s="1880">
        <v>46316</v>
      </c>
      <c r="P370" s="1875" t="s">
        <v>360</v>
      </c>
      <c r="Q370" s="1875" t="s">
        <v>514</v>
      </c>
      <c r="R370" s="1875" t="s">
        <v>671</v>
      </c>
      <c r="S370" s="1876" t="s">
        <v>361</v>
      </c>
      <c r="T370" s="1879" t="s">
        <v>653</v>
      </c>
      <c r="U370" s="1876" t="s">
        <v>360</v>
      </c>
      <c r="V370" s="1876" t="s">
        <v>363</v>
      </c>
      <c r="W370" s="1876" t="s">
        <v>360</v>
      </c>
      <c r="X370" s="1876" t="s">
        <v>154</v>
      </c>
      <c r="Y370" s="1876" t="s">
        <v>364</v>
      </c>
      <c r="Z370" s="1876" t="s">
        <v>154</v>
      </c>
      <c r="AA370" s="1876" t="s">
        <v>154</v>
      </c>
      <c r="AB370" s="1876" t="s">
        <v>154</v>
      </c>
      <c r="AC370" s="1876" t="s">
        <v>154</v>
      </c>
      <c r="AD370" s="1876" t="s">
        <v>154</v>
      </c>
      <c r="AE370" s="1876" t="s">
        <v>154</v>
      </c>
      <c r="AF370" s="1876" t="s">
        <v>359</v>
      </c>
      <c r="AG370" s="1875" t="s">
        <v>365</v>
      </c>
      <c r="AH370" s="1876" t="s">
        <v>366</v>
      </c>
      <c r="AI370" s="1876" t="s">
        <v>240</v>
      </c>
      <c r="AJ370" s="1876" t="s">
        <v>367</v>
      </c>
      <c r="AK370" s="1875" t="s">
        <v>368</v>
      </c>
      <c r="AL370" s="1876" t="s">
        <v>360</v>
      </c>
      <c r="AM370" s="1875" t="s">
        <v>154</v>
      </c>
    </row>
    <row r="371" spans="1:39" ht="79.2">
      <c r="A371" s="1875" t="s">
        <v>351</v>
      </c>
      <c r="B371" s="1875" t="s">
        <v>868</v>
      </c>
      <c r="C371" s="1875" t="s">
        <v>651</v>
      </c>
      <c r="D371" s="1876" t="s">
        <v>154</v>
      </c>
      <c r="E371" s="1876" t="s">
        <v>354</v>
      </c>
      <c r="F371" s="1876" t="s">
        <v>355</v>
      </c>
      <c r="G371" s="1876" t="s">
        <v>356</v>
      </c>
      <c r="H371" s="1877">
        <v>1488.2348500000001</v>
      </c>
      <c r="I371" s="1877">
        <v>800</v>
      </c>
      <c r="J371" s="1876" t="s">
        <v>357</v>
      </c>
      <c r="K371" s="1878">
        <v>44449</v>
      </c>
      <c r="L371" s="1876" t="s">
        <v>358</v>
      </c>
      <c r="M371" s="1878">
        <v>48142</v>
      </c>
      <c r="N371" s="1876" t="s">
        <v>359</v>
      </c>
      <c r="O371" s="1880">
        <v>46316</v>
      </c>
      <c r="P371" s="1875" t="s">
        <v>360</v>
      </c>
      <c r="Q371" s="1875" t="s">
        <v>458</v>
      </c>
      <c r="R371" s="1875" t="s">
        <v>671</v>
      </c>
      <c r="S371" s="1876" t="s">
        <v>361</v>
      </c>
      <c r="T371" s="1879" t="s">
        <v>653</v>
      </c>
      <c r="U371" s="1876" t="s">
        <v>360</v>
      </c>
      <c r="V371" s="1876" t="s">
        <v>363</v>
      </c>
      <c r="W371" s="1876" t="s">
        <v>360</v>
      </c>
      <c r="X371" s="1876" t="s">
        <v>154</v>
      </c>
      <c r="Y371" s="1876" t="s">
        <v>364</v>
      </c>
      <c r="Z371" s="1876" t="s">
        <v>154</v>
      </c>
      <c r="AA371" s="1876" t="s">
        <v>154</v>
      </c>
      <c r="AB371" s="1876" t="s">
        <v>154</v>
      </c>
      <c r="AC371" s="1876" t="s">
        <v>154</v>
      </c>
      <c r="AD371" s="1876" t="s">
        <v>154</v>
      </c>
      <c r="AE371" s="1876" t="s">
        <v>154</v>
      </c>
      <c r="AF371" s="1876" t="s">
        <v>359</v>
      </c>
      <c r="AG371" s="1875" t="s">
        <v>365</v>
      </c>
      <c r="AH371" s="1876" t="s">
        <v>366</v>
      </c>
      <c r="AI371" s="1876" t="s">
        <v>240</v>
      </c>
      <c r="AJ371" s="1876" t="s">
        <v>367</v>
      </c>
      <c r="AK371" s="1875" t="s">
        <v>368</v>
      </c>
      <c r="AL371" s="1876" t="s">
        <v>360</v>
      </c>
      <c r="AM371" s="1875" t="s">
        <v>154</v>
      </c>
    </row>
    <row r="372" spans="1:39" ht="79.2">
      <c r="A372" s="1875" t="s">
        <v>351</v>
      </c>
      <c r="B372" s="1875" t="s">
        <v>869</v>
      </c>
      <c r="C372" s="1875" t="s">
        <v>651</v>
      </c>
      <c r="D372" s="1876" t="s">
        <v>154</v>
      </c>
      <c r="E372" s="1876" t="s">
        <v>354</v>
      </c>
      <c r="F372" s="1876" t="s">
        <v>355</v>
      </c>
      <c r="G372" s="1876" t="s">
        <v>356</v>
      </c>
      <c r="H372" s="1877">
        <v>1488.2348500000001</v>
      </c>
      <c r="I372" s="1877">
        <v>800</v>
      </c>
      <c r="J372" s="1876" t="s">
        <v>357</v>
      </c>
      <c r="K372" s="1878">
        <v>44449</v>
      </c>
      <c r="L372" s="1876" t="s">
        <v>358</v>
      </c>
      <c r="M372" s="1878">
        <v>48142</v>
      </c>
      <c r="N372" s="1876" t="s">
        <v>359</v>
      </c>
      <c r="O372" s="1880">
        <v>46316</v>
      </c>
      <c r="P372" s="1875" t="s">
        <v>360</v>
      </c>
      <c r="Q372" s="1875" t="s">
        <v>458</v>
      </c>
      <c r="R372" s="1875" t="s">
        <v>671</v>
      </c>
      <c r="S372" s="1876" t="s">
        <v>361</v>
      </c>
      <c r="T372" s="1879" t="s">
        <v>653</v>
      </c>
      <c r="U372" s="1876" t="s">
        <v>360</v>
      </c>
      <c r="V372" s="1876" t="s">
        <v>363</v>
      </c>
      <c r="W372" s="1876" t="s">
        <v>360</v>
      </c>
      <c r="X372" s="1876" t="s">
        <v>154</v>
      </c>
      <c r="Y372" s="1876" t="s">
        <v>364</v>
      </c>
      <c r="Z372" s="1876" t="s">
        <v>154</v>
      </c>
      <c r="AA372" s="1876" t="s">
        <v>154</v>
      </c>
      <c r="AB372" s="1876" t="s">
        <v>154</v>
      </c>
      <c r="AC372" s="1876" t="s">
        <v>154</v>
      </c>
      <c r="AD372" s="1876" t="s">
        <v>154</v>
      </c>
      <c r="AE372" s="1876" t="s">
        <v>154</v>
      </c>
      <c r="AF372" s="1876" t="s">
        <v>359</v>
      </c>
      <c r="AG372" s="1875" t="s">
        <v>365</v>
      </c>
      <c r="AH372" s="1876" t="s">
        <v>366</v>
      </c>
      <c r="AI372" s="1876" t="s">
        <v>240</v>
      </c>
      <c r="AJ372" s="1876" t="s">
        <v>367</v>
      </c>
      <c r="AK372" s="1875" t="s">
        <v>368</v>
      </c>
      <c r="AL372" s="1876" t="s">
        <v>360</v>
      </c>
      <c r="AM372" s="1875" t="s">
        <v>154</v>
      </c>
    </row>
    <row r="373" spans="1:39" ht="79.2">
      <c r="A373" s="1875" t="s">
        <v>351</v>
      </c>
      <c r="B373" s="1875" t="s">
        <v>870</v>
      </c>
      <c r="C373" s="1875" t="s">
        <v>651</v>
      </c>
      <c r="D373" s="1876" t="s">
        <v>154</v>
      </c>
      <c r="E373" s="1876" t="s">
        <v>354</v>
      </c>
      <c r="F373" s="1876" t="s">
        <v>355</v>
      </c>
      <c r="G373" s="1876" t="s">
        <v>356</v>
      </c>
      <c r="H373" s="1877">
        <v>5952.9394000000002</v>
      </c>
      <c r="I373" s="1877">
        <v>3200</v>
      </c>
      <c r="J373" s="1876" t="s">
        <v>357</v>
      </c>
      <c r="K373" s="1878">
        <v>44449</v>
      </c>
      <c r="L373" s="1876" t="s">
        <v>358</v>
      </c>
      <c r="M373" s="1878">
        <v>48142</v>
      </c>
      <c r="N373" s="1876" t="s">
        <v>359</v>
      </c>
      <c r="O373" s="1880">
        <v>46316</v>
      </c>
      <c r="P373" s="1875" t="s">
        <v>360</v>
      </c>
      <c r="Q373" s="1875" t="s">
        <v>456</v>
      </c>
      <c r="R373" s="1875" t="s">
        <v>671</v>
      </c>
      <c r="S373" s="1876" t="s">
        <v>361</v>
      </c>
      <c r="T373" s="1879" t="s">
        <v>653</v>
      </c>
      <c r="U373" s="1876" t="s">
        <v>360</v>
      </c>
      <c r="V373" s="1876" t="s">
        <v>363</v>
      </c>
      <c r="W373" s="1876" t="s">
        <v>360</v>
      </c>
      <c r="X373" s="1876" t="s">
        <v>154</v>
      </c>
      <c r="Y373" s="1876" t="s">
        <v>364</v>
      </c>
      <c r="Z373" s="1876" t="s">
        <v>154</v>
      </c>
      <c r="AA373" s="1876" t="s">
        <v>154</v>
      </c>
      <c r="AB373" s="1876" t="s">
        <v>154</v>
      </c>
      <c r="AC373" s="1876" t="s">
        <v>154</v>
      </c>
      <c r="AD373" s="1876" t="s">
        <v>154</v>
      </c>
      <c r="AE373" s="1876" t="s">
        <v>154</v>
      </c>
      <c r="AF373" s="1876" t="s">
        <v>359</v>
      </c>
      <c r="AG373" s="1875" t="s">
        <v>365</v>
      </c>
      <c r="AH373" s="1876" t="s">
        <v>366</v>
      </c>
      <c r="AI373" s="1876" t="s">
        <v>240</v>
      </c>
      <c r="AJ373" s="1876" t="s">
        <v>367</v>
      </c>
      <c r="AK373" s="1875" t="s">
        <v>368</v>
      </c>
      <c r="AL373" s="1876" t="s">
        <v>360</v>
      </c>
      <c r="AM373" s="1875" t="s">
        <v>154</v>
      </c>
    </row>
    <row r="374" spans="1:39" ht="79.2">
      <c r="A374" s="1875" t="s">
        <v>351</v>
      </c>
      <c r="B374" s="1875" t="s">
        <v>871</v>
      </c>
      <c r="C374" s="1875" t="s">
        <v>651</v>
      </c>
      <c r="D374" s="1876" t="s">
        <v>154</v>
      </c>
      <c r="E374" s="1876" t="s">
        <v>354</v>
      </c>
      <c r="F374" s="1876" t="s">
        <v>355</v>
      </c>
      <c r="G374" s="1876" t="s">
        <v>356</v>
      </c>
      <c r="H374" s="1877">
        <v>744.11743000000001</v>
      </c>
      <c r="I374" s="1877">
        <v>400</v>
      </c>
      <c r="J374" s="1876" t="s">
        <v>357</v>
      </c>
      <c r="K374" s="1878">
        <v>44449</v>
      </c>
      <c r="L374" s="1876" t="s">
        <v>358</v>
      </c>
      <c r="M374" s="1878">
        <v>48142</v>
      </c>
      <c r="N374" s="1876" t="s">
        <v>359</v>
      </c>
      <c r="O374" s="1880">
        <v>46316</v>
      </c>
      <c r="P374" s="1875" t="s">
        <v>360</v>
      </c>
      <c r="Q374" s="1875" t="s">
        <v>460</v>
      </c>
      <c r="R374" s="1875" t="s">
        <v>671</v>
      </c>
      <c r="S374" s="1876" t="s">
        <v>361</v>
      </c>
      <c r="T374" s="1879" t="s">
        <v>653</v>
      </c>
      <c r="U374" s="1876" t="s">
        <v>360</v>
      </c>
      <c r="V374" s="1876" t="s">
        <v>363</v>
      </c>
      <c r="W374" s="1876" t="s">
        <v>360</v>
      </c>
      <c r="X374" s="1876" t="s">
        <v>154</v>
      </c>
      <c r="Y374" s="1876" t="s">
        <v>364</v>
      </c>
      <c r="Z374" s="1876" t="s">
        <v>154</v>
      </c>
      <c r="AA374" s="1876" t="s">
        <v>154</v>
      </c>
      <c r="AB374" s="1876" t="s">
        <v>154</v>
      </c>
      <c r="AC374" s="1876" t="s">
        <v>154</v>
      </c>
      <c r="AD374" s="1876" t="s">
        <v>154</v>
      </c>
      <c r="AE374" s="1876" t="s">
        <v>154</v>
      </c>
      <c r="AF374" s="1876" t="s">
        <v>359</v>
      </c>
      <c r="AG374" s="1875" t="s">
        <v>365</v>
      </c>
      <c r="AH374" s="1876" t="s">
        <v>366</v>
      </c>
      <c r="AI374" s="1876" t="s">
        <v>240</v>
      </c>
      <c r="AJ374" s="1876" t="s">
        <v>367</v>
      </c>
      <c r="AK374" s="1875" t="s">
        <v>368</v>
      </c>
      <c r="AL374" s="1876" t="s">
        <v>360</v>
      </c>
      <c r="AM374" s="1875" t="s">
        <v>154</v>
      </c>
    </row>
    <row r="375" spans="1:39" ht="79.2">
      <c r="A375" s="1875" t="s">
        <v>351</v>
      </c>
      <c r="B375" s="1875" t="s">
        <v>872</v>
      </c>
      <c r="C375" s="1875" t="s">
        <v>651</v>
      </c>
      <c r="D375" s="1876" t="s">
        <v>154</v>
      </c>
      <c r="E375" s="1876" t="s">
        <v>354</v>
      </c>
      <c r="F375" s="1876" t="s">
        <v>355</v>
      </c>
      <c r="G375" s="1876" t="s">
        <v>356</v>
      </c>
      <c r="H375" s="1877">
        <v>293182.26563000004</v>
      </c>
      <c r="I375" s="1877">
        <v>157600</v>
      </c>
      <c r="J375" s="1876" t="s">
        <v>357</v>
      </c>
      <c r="K375" s="1878">
        <v>44449</v>
      </c>
      <c r="L375" s="1876" t="s">
        <v>358</v>
      </c>
      <c r="M375" s="1878">
        <v>48142</v>
      </c>
      <c r="N375" s="1876" t="s">
        <v>359</v>
      </c>
      <c r="O375" s="1880">
        <v>46316</v>
      </c>
      <c r="P375" s="1875" t="s">
        <v>360</v>
      </c>
      <c r="Q375" s="1875" t="s">
        <v>808</v>
      </c>
      <c r="R375" s="1875" t="s">
        <v>671</v>
      </c>
      <c r="S375" s="1876" t="s">
        <v>361</v>
      </c>
      <c r="T375" s="1879" t="s">
        <v>653</v>
      </c>
      <c r="U375" s="1876" t="s">
        <v>360</v>
      </c>
      <c r="V375" s="1876" t="s">
        <v>363</v>
      </c>
      <c r="W375" s="1876" t="s">
        <v>360</v>
      </c>
      <c r="X375" s="1876" t="s">
        <v>154</v>
      </c>
      <c r="Y375" s="1876" t="s">
        <v>364</v>
      </c>
      <c r="Z375" s="1876" t="s">
        <v>154</v>
      </c>
      <c r="AA375" s="1876" t="s">
        <v>154</v>
      </c>
      <c r="AB375" s="1876" t="s">
        <v>154</v>
      </c>
      <c r="AC375" s="1876" t="s">
        <v>154</v>
      </c>
      <c r="AD375" s="1876" t="s">
        <v>154</v>
      </c>
      <c r="AE375" s="1876" t="s">
        <v>154</v>
      </c>
      <c r="AF375" s="1876" t="s">
        <v>359</v>
      </c>
      <c r="AG375" s="1875" t="s">
        <v>365</v>
      </c>
      <c r="AH375" s="1876" t="s">
        <v>366</v>
      </c>
      <c r="AI375" s="1876" t="s">
        <v>240</v>
      </c>
      <c r="AJ375" s="1876" t="s">
        <v>367</v>
      </c>
      <c r="AK375" s="1875" t="s">
        <v>368</v>
      </c>
      <c r="AL375" s="1876" t="s">
        <v>360</v>
      </c>
      <c r="AM375" s="1875" t="s">
        <v>154</v>
      </c>
    </row>
    <row r="376" spans="1:39" ht="79.2">
      <c r="A376" s="1875" t="s">
        <v>351</v>
      </c>
      <c r="B376" s="1875" t="s">
        <v>873</v>
      </c>
      <c r="C376" s="1875" t="s">
        <v>651</v>
      </c>
      <c r="D376" s="1876" t="s">
        <v>154</v>
      </c>
      <c r="E376" s="1876" t="s">
        <v>354</v>
      </c>
      <c r="F376" s="1876" t="s">
        <v>355</v>
      </c>
      <c r="G376" s="1876" t="s">
        <v>356</v>
      </c>
      <c r="H376" s="1877">
        <v>2232.3522800000001</v>
      </c>
      <c r="I376" s="1877">
        <v>1200</v>
      </c>
      <c r="J376" s="1876" t="s">
        <v>357</v>
      </c>
      <c r="K376" s="1878">
        <v>44449</v>
      </c>
      <c r="L376" s="1876" t="s">
        <v>358</v>
      </c>
      <c r="M376" s="1878">
        <v>48142</v>
      </c>
      <c r="N376" s="1876" t="s">
        <v>359</v>
      </c>
      <c r="O376" s="1880">
        <v>46316</v>
      </c>
      <c r="P376" s="1875" t="s">
        <v>360</v>
      </c>
      <c r="Q376" s="1875" t="s">
        <v>462</v>
      </c>
      <c r="R376" s="1875" t="s">
        <v>671</v>
      </c>
      <c r="S376" s="1876" t="s">
        <v>361</v>
      </c>
      <c r="T376" s="1879" t="s">
        <v>653</v>
      </c>
      <c r="U376" s="1876" t="s">
        <v>360</v>
      </c>
      <c r="V376" s="1876" t="s">
        <v>363</v>
      </c>
      <c r="W376" s="1876" t="s">
        <v>360</v>
      </c>
      <c r="X376" s="1876" t="s">
        <v>154</v>
      </c>
      <c r="Y376" s="1876" t="s">
        <v>364</v>
      </c>
      <c r="Z376" s="1876" t="s">
        <v>154</v>
      </c>
      <c r="AA376" s="1876" t="s">
        <v>154</v>
      </c>
      <c r="AB376" s="1876" t="s">
        <v>154</v>
      </c>
      <c r="AC376" s="1876" t="s">
        <v>154</v>
      </c>
      <c r="AD376" s="1876" t="s">
        <v>154</v>
      </c>
      <c r="AE376" s="1876" t="s">
        <v>154</v>
      </c>
      <c r="AF376" s="1876" t="s">
        <v>359</v>
      </c>
      <c r="AG376" s="1875" t="s">
        <v>365</v>
      </c>
      <c r="AH376" s="1876" t="s">
        <v>366</v>
      </c>
      <c r="AI376" s="1876" t="s">
        <v>240</v>
      </c>
      <c r="AJ376" s="1876" t="s">
        <v>367</v>
      </c>
      <c r="AK376" s="1875" t="s">
        <v>368</v>
      </c>
      <c r="AL376" s="1876" t="s">
        <v>360</v>
      </c>
      <c r="AM376" s="1875" t="s">
        <v>154</v>
      </c>
    </row>
    <row r="377" spans="1:39" ht="79.2">
      <c r="A377" s="1875" t="s">
        <v>351</v>
      </c>
      <c r="B377" s="1875" t="s">
        <v>874</v>
      </c>
      <c r="C377" s="1875" t="s">
        <v>651</v>
      </c>
      <c r="D377" s="1876" t="s">
        <v>154</v>
      </c>
      <c r="E377" s="1876" t="s">
        <v>354</v>
      </c>
      <c r="F377" s="1876" t="s">
        <v>355</v>
      </c>
      <c r="G377" s="1876" t="s">
        <v>356</v>
      </c>
      <c r="H377" s="1877">
        <v>479211.62199000001</v>
      </c>
      <c r="I377" s="1877">
        <v>257600</v>
      </c>
      <c r="J377" s="1876" t="s">
        <v>357</v>
      </c>
      <c r="K377" s="1878">
        <v>44449</v>
      </c>
      <c r="L377" s="1876" t="s">
        <v>358</v>
      </c>
      <c r="M377" s="1878">
        <v>48142</v>
      </c>
      <c r="N377" s="1876" t="s">
        <v>359</v>
      </c>
      <c r="O377" s="1880">
        <v>46316</v>
      </c>
      <c r="P377" s="1875" t="s">
        <v>360</v>
      </c>
      <c r="Q377" s="1875" t="s">
        <v>837</v>
      </c>
      <c r="R377" s="1875" t="s">
        <v>671</v>
      </c>
      <c r="S377" s="1876" t="s">
        <v>361</v>
      </c>
      <c r="T377" s="1879" t="s">
        <v>653</v>
      </c>
      <c r="U377" s="1876" t="s">
        <v>360</v>
      </c>
      <c r="V377" s="1876" t="s">
        <v>363</v>
      </c>
      <c r="W377" s="1876" t="s">
        <v>360</v>
      </c>
      <c r="X377" s="1876" t="s">
        <v>154</v>
      </c>
      <c r="Y377" s="1876" t="s">
        <v>364</v>
      </c>
      <c r="Z377" s="1876" t="s">
        <v>154</v>
      </c>
      <c r="AA377" s="1876" t="s">
        <v>154</v>
      </c>
      <c r="AB377" s="1876" t="s">
        <v>154</v>
      </c>
      <c r="AC377" s="1876" t="s">
        <v>154</v>
      </c>
      <c r="AD377" s="1876" t="s">
        <v>154</v>
      </c>
      <c r="AE377" s="1876" t="s">
        <v>154</v>
      </c>
      <c r="AF377" s="1876" t="s">
        <v>359</v>
      </c>
      <c r="AG377" s="1875" t="s">
        <v>365</v>
      </c>
      <c r="AH377" s="1876" t="s">
        <v>366</v>
      </c>
      <c r="AI377" s="1876" t="s">
        <v>240</v>
      </c>
      <c r="AJ377" s="1876" t="s">
        <v>367</v>
      </c>
      <c r="AK377" s="1875" t="s">
        <v>368</v>
      </c>
      <c r="AL377" s="1876" t="s">
        <v>360</v>
      </c>
      <c r="AM377" s="1875" t="s">
        <v>154</v>
      </c>
    </row>
    <row r="378" spans="1:39" ht="79.2">
      <c r="A378" s="1875" t="s">
        <v>351</v>
      </c>
      <c r="B378" s="1875" t="s">
        <v>875</v>
      </c>
      <c r="C378" s="1875" t="s">
        <v>651</v>
      </c>
      <c r="D378" s="1876" t="s">
        <v>154</v>
      </c>
      <c r="E378" s="1876" t="s">
        <v>354</v>
      </c>
      <c r="F378" s="1876" t="s">
        <v>355</v>
      </c>
      <c r="G378" s="1876" t="s">
        <v>356</v>
      </c>
      <c r="H378" s="1877">
        <v>60273.511460000002</v>
      </c>
      <c r="I378" s="1877">
        <v>32400</v>
      </c>
      <c r="J378" s="1876" t="s">
        <v>357</v>
      </c>
      <c r="K378" s="1878">
        <v>44449</v>
      </c>
      <c r="L378" s="1876" t="s">
        <v>358</v>
      </c>
      <c r="M378" s="1878">
        <v>48142</v>
      </c>
      <c r="N378" s="1876" t="s">
        <v>359</v>
      </c>
      <c r="O378" s="1880">
        <v>46316</v>
      </c>
      <c r="P378" s="1875" t="s">
        <v>360</v>
      </c>
      <c r="Q378" s="1875" t="s">
        <v>665</v>
      </c>
      <c r="R378" s="1875" t="s">
        <v>671</v>
      </c>
      <c r="S378" s="1876" t="s">
        <v>361</v>
      </c>
      <c r="T378" s="1879" t="s">
        <v>653</v>
      </c>
      <c r="U378" s="1876" t="s">
        <v>360</v>
      </c>
      <c r="V378" s="1876" t="s">
        <v>363</v>
      </c>
      <c r="W378" s="1876" t="s">
        <v>360</v>
      </c>
      <c r="X378" s="1876" t="s">
        <v>154</v>
      </c>
      <c r="Y378" s="1876" t="s">
        <v>364</v>
      </c>
      <c r="Z378" s="1876" t="s">
        <v>154</v>
      </c>
      <c r="AA378" s="1876" t="s">
        <v>154</v>
      </c>
      <c r="AB378" s="1876" t="s">
        <v>154</v>
      </c>
      <c r="AC378" s="1876" t="s">
        <v>154</v>
      </c>
      <c r="AD378" s="1876" t="s">
        <v>154</v>
      </c>
      <c r="AE378" s="1876" t="s">
        <v>154</v>
      </c>
      <c r="AF378" s="1876" t="s">
        <v>359</v>
      </c>
      <c r="AG378" s="1875" t="s">
        <v>365</v>
      </c>
      <c r="AH378" s="1876" t="s">
        <v>366</v>
      </c>
      <c r="AI378" s="1876" t="s">
        <v>240</v>
      </c>
      <c r="AJ378" s="1876" t="s">
        <v>367</v>
      </c>
      <c r="AK378" s="1875" t="s">
        <v>368</v>
      </c>
      <c r="AL378" s="1876" t="s">
        <v>360</v>
      </c>
      <c r="AM378" s="1875" t="s">
        <v>154</v>
      </c>
    </row>
    <row r="379" spans="1:39" ht="79.2">
      <c r="A379" s="1875" t="s">
        <v>351</v>
      </c>
      <c r="B379" s="1875" t="s">
        <v>876</v>
      </c>
      <c r="C379" s="1875" t="s">
        <v>651</v>
      </c>
      <c r="D379" s="1876" t="s">
        <v>154</v>
      </c>
      <c r="E379" s="1876" t="s">
        <v>354</v>
      </c>
      <c r="F379" s="1876" t="s">
        <v>355</v>
      </c>
      <c r="G379" s="1876" t="s">
        <v>356</v>
      </c>
      <c r="H379" s="1877">
        <v>744.11743000000001</v>
      </c>
      <c r="I379" s="1877">
        <v>400</v>
      </c>
      <c r="J379" s="1876" t="s">
        <v>357</v>
      </c>
      <c r="K379" s="1878">
        <v>44449</v>
      </c>
      <c r="L379" s="1876" t="s">
        <v>358</v>
      </c>
      <c r="M379" s="1878">
        <v>48142</v>
      </c>
      <c r="N379" s="1876" t="s">
        <v>359</v>
      </c>
      <c r="O379" s="1880">
        <v>46316</v>
      </c>
      <c r="P379" s="1875" t="s">
        <v>360</v>
      </c>
      <c r="Q379" s="1875" t="s">
        <v>460</v>
      </c>
      <c r="R379" s="1875" t="s">
        <v>671</v>
      </c>
      <c r="S379" s="1876" t="s">
        <v>361</v>
      </c>
      <c r="T379" s="1879" t="s">
        <v>653</v>
      </c>
      <c r="U379" s="1876" t="s">
        <v>360</v>
      </c>
      <c r="V379" s="1876" t="s">
        <v>363</v>
      </c>
      <c r="W379" s="1876" t="s">
        <v>360</v>
      </c>
      <c r="X379" s="1876" t="s">
        <v>154</v>
      </c>
      <c r="Y379" s="1876" t="s">
        <v>364</v>
      </c>
      <c r="Z379" s="1876" t="s">
        <v>154</v>
      </c>
      <c r="AA379" s="1876" t="s">
        <v>154</v>
      </c>
      <c r="AB379" s="1876" t="s">
        <v>154</v>
      </c>
      <c r="AC379" s="1876" t="s">
        <v>154</v>
      </c>
      <c r="AD379" s="1876" t="s">
        <v>154</v>
      </c>
      <c r="AE379" s="1876" t="s">
        <v>154</v>
      </c>
      <c r="AF379" s="1876" t="s">
        <v>359</v>
      </c>
      <c r="AG379" s="1875" t="s">
        <v>365</v>
      </c>
      <c r="AH379" s="1876" t="s">
        <v>366</v>
      </c>
      <c r="AI379" s="1876" t="s">
        <v>240</v>
      </c>
      <c r="AJ379" s="1876" t="s">
        <v>367</v>
      </c>
      <c r="AK379" s="1875" t="s">
        <v>368</v>
      </c>
      <c r="AL379" s="1876" t="s">
        <v>360</v>
      </c>
      <c r="AM379" s="1875" t="s">
        <v>154</v>
      </c>
    </row>
    <row r="380" spans="1:39" ht="79.2">
      <c r="A380" s="1875" t="s">
        <v>351</v>
      </c>
      <c r="B380" s="1875" t="s">
        <v>877</v>
      </c>
      <c r="C380" s="1875" t="s">
        <v>651</v>
      </c>
      <c r="D380" s="1876" t="s">
        <v>154</v>
      </c>
      <c r="E380" s="1876" t="s">
        <v>354</v>
      </c>
      <c r="F380" s="1876" t="s">
        <v>355</v>
      </c>
      <c r="G380" s="1876" t="s">
        <v>356</v>
      </c>
      <c r="H380" s="1877">
        <v>744.11743000000001</v>
      </c>
      <c r="I380" s="1877">
        <v>400</v>
      </c>
      <c r="J380" s="1876" t="s">
        <v>357</v>
      </c>
      <c r="K380" s="1878">
        <v>44449</v>
      </c>
      <c r="L380" s="1876" t="s">
        <v>358</v>
      </c>
      <c r="M380" s="1878">
        <v>48142</v>
      </c>
      <c r="N380" s="1876" t="s">
        <v>359</v>
      </c>
      <c r="O380" s="1880">
        <v>46316</v>
      </c>
      <c r="P380" s="1875" t="s">
        <v>360</v>
      </c>
      <c r="Q380" s="1875" t="s">
        <v>460</v>
      </c>
      <c r="R380" s="1875" t="s">
        <v>671</v>
      </c>
      <c r="S380" s="1876" t="s">
        <v>361</v>
      </c>
      <c r="T380" s="1879" t="s">
        <v>653</v>
      </c>
      <c r="U380" s="1876" t="s">
        <v>360</v>
      </c>
      <c r="V380" s="1876" t="s">
        <v>363</v>
      </c>
      <c r="W380" s="1876" t="s">
        <v>360</v>
      </c>
      <c r="X380" s="1876" t="s">
        <v>154</v>
      </c>
      <c r="Y380" s="1876" t="s">
        <v>364</v>
      </c>
      <c r="Z380" s="1876" t="s">
        <v>154</v>
      </c>
      <c r="AA380" s="1876" t="s">
        <v>154</v>
      </c>
      <c r="AB380" s="1876" t="s">
        <v>154</v>
      </c>
      <c r="AC380" s="1876" t="s">
        <v>154</v>
      </c>
      <c r="AD380" s="1876" t="s">
        <v>154</v>
      </c>
      <c r="AE380" s="1876" t="s">
        <v>154</v>
      </c>
      <c r="AF380" s="1876" t="s">
        <v>359</v>
      </c>
      <c r="AG380" s="1875" t="s">
        <v>365</v>
      </c>
      <c r="AH380" s="1876" t="s">
        <v>366</v>
      </c>
      <c r="AI380" s="1876" t="s">
        <v>240</v>
      </c>
      <c r="AJ380" s="1876" t="s">
        <v>367</v>
      </c>
      <c r="AK380" s="1875" t="s">
        <v>368</v>
      </c>
      <c r="AL380" s="1876" t="s">
        <v>360</v>
      </c>
      <c r="AM380" s="1875" t="s">
        <v>154</v>
      </c>
    </row>
    <row r="381" spans="1:39" ht="79.2">
      <c r="A381" s="1875" t="s">
        <v>351</v>
      </c>
      <c r="B381" s="1875" t="s">
        <v>878</v>
      </c>
      <c r="C381" s="1875" t="s">
        <v>651</v>
      </c>
      <c r="D381" s="1876" t="s">
        <v>154</v>
      </c>
      <c r="E381" s="1876" t="s">
        <v>354</v>
      </c>
      <c r="F381" s="1876" t="s">
        <v>355</v>
      </c>
      <c r="G381" s="1876" t="s">
        <v>356</v>
      </c>
      <c r="H381" s="1877">
        <v>6697.0568299999995</v>
      </c>
      <c r="I381" s="1877">
        <v>3600</v>
      </c>
      <c r="J381" s="1876" t="s">
        <v>357</v>
      </c>
      <c r="K381" s="1878">
        <v>44449</v>
      </c>
      <c r="L381" s="1876" t="s">
        <v>358</v>
      </c>
      <c r="M381" s="1878">
        <v>48142</v>
      </c>
      <c r="N381" s="1876" t="s">
        <v>359</v>
      </c>
      <c r="O381" s="1880">
        <v>46316</v>
      </c>
      <c r="P381" s="1875" t="s">
        <v>360</v>
      </c>
      <c r="Q381" s="1875" t="s">
        <v>502</v>
      </c>
      <c r="R381" s="1875" t="s">
        <v>671</v>
      </c>
      <c r="S381" s="1876" t="s">
        <v>361</v>
      </c>
      <c r="T381" s="1879" t="s">
        <v>653</v>
      </c>
      <c r="U381" s="1876" t="s">
        <v>360</v>
      </c>
      <c r="V381" s="1876" t="s">
        <v>363</v>
      </c>
      <c r="W381" s="1876" t="s">
        <v>360</v>
      </c>
      <c r="X381" s="1876" t="s">
        <v>154</v>
      </c>
      <c r="Y381" s="1876" t="s">
        <v>364</v>
      </c>
      <c r="Z381" s="1876" t="s">
        <v>154</v>
      </c>
      <c r="AA381" s="1876" t="s">
        <v>154</v>
      </c>
      <c r="AB381" s="1876" t="s">
        <v>154</v>
      </c>
      <c r="AC381" s="1876" t="s">
        <v>154</v>
      </c>
      <c r="AD381" s="1876" t="s">
        <v>154</v>
      </c>
      <c r="AE381" s="1876" t="s">
        <v>154</v>
      </c>
      <c r="AF381" s="1876" t="s">
        <v>359</v>
      </c>
      <c r="AG381" s="1875" t="s">
        <v>365</v>
      </c>
      <c r="AH381" s="1876" t="s">
        <v>366</v>
      </c>
      <c r="AI381" s="1876" t="s">
        <v>240</v>
      </c>
      <c r="AJ381" s="1876" t="s">
        <v>367</v>
      </c>
      <c r="AK381" s="1875" t="s">
        <v>368</v>
      </c>
      <c r="AL381" s="1876" t="s">
        <v>360</v>
      </c>
      <c r="AM381" s="1875" t="s">
        <v>154</v>
      </c>
    </row>
    <row r="382" spans="1:39" ht="79.2">
      <c r="A382" s="1875" t="s">
        <v>351</v>
      </c>
      <c r="B382" s="1875" t="s">
        <v>879</v>
      </c>
      <c r="C382" s="1875" t="s">
        <v>651</v>
      </c>
      <c r="D382" s="1876" t="s">
        <v>154</v>
      </c>
      <c r="E382" s="1876" t="s">
        <v>354</v>
      </c>
      <c r="F382" s="1876" t="s">
        <v>355</v>
      </c>
      <c r="G382" s="1876" t="s">
        <v>356</v>
      </c>
      <c r="H382" s="1877">
        <v>2232.3522800000001</v>
      </c>
      <c r="I382" s="1877">
        <v>1200</v>
      </c>
      <c r="J382" s="1876" t="s">
        <v>357</v>
      </c>
      <c r="K382" s="1878">
        <v>44449</v>
      </c>
      <c r="L382" s="1876" t="s">
        <v>358</v>
      </c>
      <c r="M382" s="1878">
        <v>48142</v>
      </c>
      <c r="N382" s="1876" t="s">
        <v>359</v>
      </c>
      <c r="O382" s="1880">
        <v>46316</v>
      </c>
      <c r="P382" s="1875" t="s">
        <v>360</v>
      </c>
      <c r="Q382" s="1875" t="s">
        <v>462</v>
      </c>
      <c r="R382" s="1875" t="s">
        <v>671</v>
      </c>
      <c r="S382" s="1876" t="s">
        <v>361</v>
      </c>
      <c r="T382" s="1879" t="s">
        <v>653</v>
      </c>
      <c r="U382" s="1876" t="s">
        <v>360</v>
      </c>
      <c r="V382" s="1876" t="s">
        <v>363</v>
      </c>
      <c r="W382" s="1876" t="s">
        <v>360</v>
      </c>
      <c r="X382" s="1876" t="s">
        <v>154</v>
      </c>
      <c r="Y382" s="1876" t="s">
        <v>364</v>
      </c>
      <c r="Z382" s="1876" t="s">
        <v>154</v>
      </c>
      <c r="AA382" s="1876" t="s">
        <v>154</v>
      </c>
      <c r="AB382" s="1876" t="s">
        <v>154</v>
      </c>
      <c r="AC382" s="1876" t="s">
        <v>154</v>
      </c>
      <c r="AD382" s="1876" t="s">
        <v>154</v>
      </c>
      <c r="AE382" s="1876" t="s">
        <v>154</v>
      </c>
      <c r="AF382" s="1876" t="s">
        <v>359</v>
      </c>
      <c r="AG382" s="1875" t="s">
        <v>365</v>
      </c>
      <c r="AH382" s="1876" t="s">
        <v>366</v>
      </c>
      <c r="AI382" s="1876" t="s">
        <v>240</v>
      </c>
      <c r="AJ382" s="1876" t="s">
        <v>367</v>
      </c>
      <c r="AK382" s="1875" t="s">
        <v>368</v>
      </c>
      <c r="AL382" s="1876" t="s">
        <v>360</v>
      </c>
      <c r="AM382" s="1875" t="s">
        <v>154</v>
      </c>
    </row>
    <row r="383" spans="1:39" ht="79.2">
      <c r="A383" s="1875" t="s">
        <v>351</v>
      </c>
      <c r="B383" s="1875" t="s">
        <v>880</v>
      </c>
      <c r="C383" s="1875" t="s">
        <v>651</v>
      </c>
      <c r="D383" s="1876" t="s">
        <v>154</v>
      </c>
      <c r="E383" s="1876" t="s">
        <v>354</v>
      </c>
      <c r="F383" s="1876" t="s">
        <v>355</v>
      </c>
      <c r="G383" s="1876" t="s">
        <v>356</v>
      </c>
      <c r="H383" s="1877">
        <v>744.11743000000001</v>
      </c>
      <c r="I383" s="1877">
        <v>400</v>
      </c>
      <c r="J383" s="1876" t="s">
        <v>357</v>
      </c>
      <c r="K383" s="1878">
        <v>44449</v>
      </c>
      <c r="L383" s="1876" t="s">
        <v>358</v>
      </c>
      <c r="M383" s="1878">
        <v>48142</v>
      </c>
      <c r="N383" s="1876" t="s">
        <v>359</v>
      </c>
      <c r="O383" s="1880">
        <v>46316</v>
      </c>
      <c r="P383" s="1875" t="s">
        <v>360</v>
      </c>
      <c r="Q383" s="1875" t="s">
        <v>460</v>
      </c>
      <c r="R383" s="1875" t="s">
        <v>671</v>
      </c>
      <c r="S383" s="1876" t="s">
        <v>361</v>
      </c>
      <c r="T383" s="1879" t="s">
        <v>653</v>
      </c>
      <c r="U383" s="1876" t="s">
        <v>360</v>
      </c>
      <c r="V383" s="1876" t="s">
        <v>363</v>
      </c>
      <c r="W383" s="1876" t="s">
        <v>360</v>
      </c>
      <c r="X383" s="1876" t="s">
        <v>154</v>
      </c>
      <c r="Y383" s="1876" t="s">
        <v>364</v>
      </c>
      <c r="Z383" s="1876" t="s">
        <v>154</v>
      </c>
      <c r="AA383" s="1876" t="s">
        <v>154</v>
      </c>
      <c r="AB383" s="1876" t="s">
        <v>154</v>
      </c>
      <c r="AC383" s="1876" t="s">
        <v>154</v>
      </c>
      <c r="AD383" s="1876" t="s">
        <v>154</v>
      </c>
      <c r="AE383" s="1876" t="s">
        <v>154</v>
      </c>
      <c r="AF383" s="1876" t="s">
        <v>359</v>
      </c>
      <c r="AG383" s="1875" t="s">
        <v>365</v>
      </c>
      <c r="AH383" s="1876" t="s">
        <v>366</v>
      </c>
      <c r="AI383" s="1876" t="s">
        <v>240</v>
      </c>
      <c r="AJ383" s="1876" t="s">
        <v>367</v>
      </c>
      <c r="AK383" s="1875" t="s">
        <v>368</v>
      </c>
      <c r="AL383" s="1876" t="s">
        <v>360</v>
      </c>
      <c r="AM383" s="1875" t="s">
        <v>154</v>
      </c>
    </row>
    <row r="384" spans="1:39" ht="79.2">
      <c r="A384" s="1875" t="s">
        <v>351</v>
      </c>
      <c r="B384" s="1875" t="s">
        <v>881</v>
      </c>
      <c r="C384" s="1875" t="s">
        <v>651</v>
      </c>
      <c r="D384" s="1876" t="s">
        <v>154</v>
      </c>
      <c r="E384" s="1876" t="s">
        <v>354</v>
      </c>
      <c r="F384" s="1876" t="s">
        <v>355</v>
      </c>
      <c r="G384" s="1876" t="s">
        <v>356</v>
      </c>
      <c r="H384" s="1877">
        <v>1488.2348500000001</v>
      </c>
      <c r="I384" s="1877">
        <v>800</v>
      </c>
      <c r="J384" s="1876" t="s">
        <v>357</v>
      </c>
      <c r="K384" s="1878">
        <v>44449</v>
      </c>
      <c r="L384" s="1876" t="s">
        <v>358</v>
      </c>
      <c r="M384" s="1878">
        <v>48142</v>
      </c>
      <c r="N384" s="1876" t="s">
        <v>359</v>
      </c>
      <c r="O384" s="1880">
        <v>46316</v>
      </c>
      <c r="P384" s="1875" t="s">
        <v>360</v>
      </c>
      <c r="Q384" s="1875" t="s">
        <v>458</v>
      </c>
      <c r="R384" s="1875" t="s">
        <v>671</v>
      </c>
      <c r="S384" s="1876" t="s">
        <v>361</v>
      </c>
      <c r="T384" s="1879" t="s">
        <v>653</v>
      </c>
      <c r="U384" s="1876" t="s">
        <v>360</v>
      </c>
      <c r="V384" s="1876" t="s">
        <v>363</v>
      </c>
      <c r="W384" s="1876" t="s">
        <v>360</v>
      </c>
      <c r="X384" s="1876" t="s">
        <v>154</v>
      </c>
      <c r="Y384" s="1876" t="s">
        <v>364</v>
      </c>
      <c r="Z384" s="1876" t="s">
        <v>154</v>
      </c>
      <c r="AA384" s="1876" t="s">
        <v>154</v>
      </c>
      <c r="AB384" s="1876" t="s">
        <v>154</v>
      </c>
      <c r="AC384" s="1876" t="s">
        <v>154</v>
      </c>
      <c r="AD384" s="1876" t="s">
        <v>154</v>
      </c>
      <c r="AE384" s="1876" t="s">
        <v>154</v>
      </c>
      <c r="AF384" s="1876" t="s">
        <v>359</v>
      </c>
      <c r="AG384" s="1875" t="s">
        <v>365</v>
      </c>
      <c r="AH384" s="1876" t="s">
        <v>366</v>
      </c>
      <c r="AI384" s="1876" t="s">
        <v>240</v>
      </c>
      <c r="AJ384" s="1876" t="s">
        <v>367</v>
      </c>
      <c r="AK384" s="1875" t="s">
        <v>368</v>
      </c>
      <c r="AL384" s="1876" t="s">
        <v>360</v>
      </c>
      <c r="AM384" s="1875" t="s">
        <v>154</v>
      </c>
    </row>
    <row r="385" spans="1:39" ht="79.2">
      <c r="A385" s="1875" t="s">
        <v>351</v>
      </c>
      <c r="B385" s="1875" t="s">
        <v>882</v>
      </c>
      <c r="C385" s="1875" t="s">
        <v>651</v>
      </c>
      <c r="D385" s="1876" t="s">
        <v>154</v>
      </c>
      <c r="E385" s="1876" t="s">
        <v>354</v>
      </c>
      <c r="F385" s="1876" t="s">
        <v>355</v>
      </c>
      <c r="G385" s="1876" t="s">
        <v>356</v>
      </c>
      <c r="H385" s="1877">
        <v>16370.583360000001</v>
      </c>
      <c r="I385" s="1877">
        <v>8800</v>
      </c>
      <c r="J385" s="1876" t="s">
        <v>357</v>
      </c>
      <c r="K385" s="1878">
        <v>44449</v>
      </c>
      <c r="L385" s="1876" t="s">
        <v>358</v>
      </c>
      <c r="M385" s="1878">
        <v>48142</v>
      </c>
      <c r="N385" s="1876" t="s">
        <v>359</v>
      </c>
      <c r="O385" s="1880">
        <v>46316</v>
      </c>
      <c r="P385" s="1875" t="s">
        <v>360</v>
      </c>
      <c r="Q385" s="1875" t="s">
        <v>674</v>
      </c>
      <c r="R385" s="1875" t="s">
        <v>671</v>
      </c>
      <c r="S385" s="1876" t="s">
        <v>361</v>
      </c>
      <c r="T385" s="1879" t="s">
        <v>653</v>
      </c>
      <c r="U385" s="1876" t="s">
        <v>360</v>
      </c>
      <c r="V385" s="1876" t="s">
        <v>363</v>
      </c>
      <c r="W385" s="1876" t="s">
        <v>360</v>
      </c>
      <c r="X385" s="1876" t="s">
        <v>154</v>
      </c>
      <c r="Y385" s="1876" t="s">
        <v>364</v>
      </c>
      <c r="Z385" s="1876" t="s">
        <v>154</v>
      </c>
      <c r="AA385" s="1876" t="s">
        <v>154</v>
      </c>
      <c r="AB385" s="1876" t="s">
        <v>154</v>
      </c>
      <c r="AC385" s="1876" t="s">
        <v>154</v>
      </c>
      <c r="AD385" s="1876" t="s">
        <v>154</v>
      </c>
      <c r="AE385" s="1876" t="s">
        <v>154</v>
      </c>
      <c r="AF385" s="1876" t="s">
        <v>359</v>
      </c>
      <c r="AG385" s="1875" t="s">
        <v>365</v>
      </c>
      <c r="AH385" s="1876" t="s">
        <v>366</v>
      </c>
      <c r="AI385" s="1876" t="s">
        <v>240</v>
      </c>
      <c r="AJ385" s="1876" t="s">
        <v>367</v>
      </c>
      <c r="AK385" s="1875" t="s">
        <v>368</v>
      </c>
      <c r="AL385" s="1876" t="s">
        <v>360</v>
      </c>
      <c r="AM385" s="1875" t="s">
        <v>154</v>
      </c>
    </row>
    <row r="386" spans="1:39" ht="79.2">
      <c r="A386" s="1875" t="s">
        <v>351</v>
      </c>
      <c r="B386" s="1875" t="s">
        <v>883</v>
      </c>
      <c r="C386" s="1875" t="s">
        <v>651</v>
      </c>
      <c r="D386" s="1876" t="s">
        <v>154</v>
      </c>
      <c r="E386" s="1876" t="s">
        <v>354</v>
      </c>
      <c r="F386" s="1876" t="s">
        <v>355</v>
      </c>
      <c r="G386" s="1876" t="s">
        <v>356</v>
      </c>
      <c r="H386" s="1877">
        <v>744.11743000000001</v>
      </c>
      <c r="I386" s="1877">
        <v>400</v>
      </c>
      <c r="J386" s="1876" t="s">
        <v>357</v>
      </c>
      <c r="K386" s="1878">
        <v>44449</v>
      </c>
      <c r="L386" s="1876" t="s">
        <v>358</v>
      </c>
      <c r="M386" s="1878">
        <v>48142</v>
      </c>
      <c r="N386" s="1876" t="s">
        <v>359</v>
      </c>
      <c r="O386" s="1880">
        <v>46316</v>
      </c>
      <c r="P386" s="1875" t="s">
        <v>360</v>
      </c>
      <c r="Q386" s="1875" t="s">
        <v>460</v>
      </c>
      <c r="R386" s="1875" t="s">
        <v>671</v>
      </c>
      <c r="S386" s="1876" t="s">
        <v>361</v>
      </c>
      <c r="T386" s="1879" t="s">
        <v>653</v>
      </c>
      <c r="U386" s="1876" t="s">
        <v>360</v>
      </c>
      <c r="V386" s="1876" t="s">
        <v>363</v>
      </c>
      <c r="W386" s="1876" t="s">
        <v>360</v>
      </c>
      <c r="X386" s="1876" t="s">
        <v>154</v>
      </c>
      <c r="Y386" s="1876" t="s">
        <v>364</v>
      </c>
      <c r="Z386" s="1876" t="s">
        <v>154</v>
      </c>
      <c r="AA386" s="1876" t="s">
        <v>154</v>
      </c>
      <c r="AB386" s="1876" t="s">
        <v>154</v>
      </c>
      <c r="AC386" s="1876" t="s">
        <v>154</v>
      </c>
      <c r="AD386" s="1876" t="s">
        <v>154</v>
      </c>
      <c r="AE386" s="1876" t="s">
        <v>154</v>
      </c>
      <c r="AF386" s="1876" t="s">
        <v>359</v>
      </c>
      <c r="AG386" s="1875" t="s">
        <v>365</v>
      </c>
      <c r="AH386" s="1876" t="s">
        <v>366</v>
      </c>
      <c r="AI386" s="1876" t="s">
        <v>240</v>
      </c>
      <c r="AJ386" s="1876" t="s">
        <v>367</v>
      </c>
      <c r="AK386" s="1875" t="s">
        <v>368</v>
      </c>
      <c r="AL386" s="1876" t="s">
        <v>360</v>
      </c>
      <c r="AM386" s="1875" t="s">
        <v>154</v>
      </c>
    </row>
    <row r="387" spans="1:39" ht="79.2">
      <c r="A387" s="1875" t="s">
        <v>351</v>
      </c>
      <c r="B387" s="1875" t="s">
        <v>884</v>
      </c>
      <c r="C387" s="1875" t="s">
        <v>651</v>
      </c>
      <c r="D387" s="1876" t="s">
        <v>154</v>
      </c>
      <c r="E387" s="1876" t="s">
        <v>354</v>
      </c>
      <c r="F387" s="1876" t="s">
        <v>355</v>
      </c>
      <c r="G387" s="1876" t="s">
        <v>356</v>
      </c>
      <c r="H387" s="1877">
        <v>1488.2348500000001</v>
      </c>
      <c r="I387" s="1877">
        <v>800</v>
      </c>
      <c r="J387" s="1876" t="s">
        <v>357</v>
      </c>
      <c r="K387" s="1878">
        <v>44449</v>
      </c>
      <c r="L387" s="1876" t="s">
        <v>358</v>
      </c>
      <c r="M387" s="1878">
        <v>48142</v>
      </c>
      <c r="N387" s="1876" t="s">
        <v>359</v>
      </c>
      <c r="O387" s="1880">
        <v>46316</v>
      </c>
      <c r="P387" s="1875" t="s">
        <v>360</v>
      </c>
      <c r="Q387" s="1875" t="s">
        <v>458</v>
      </c>
      <c r="R387" s="1875" t="s">
        <v>671</v>
      </c>
      <c r="S387" s="1876" t="s">
        <v>361</v>
      </c>
      <c r="T387" s="1879" t="s">
        <v>653</v>
      </c>
      <c r="U387" s="1876" t="s">
        <v>360</v>
      </c>
      <c r="V387" s="1876" t="s">
        <v>363</v>
      </c>
      <c r="W387" s="1876" t="s">
        <v>360</v>
      </c>
      <c r="X387" s="1876" t="s">
        <v>154</v>
      </c>
      <c r="Y387" s="1876" t="s">
        <v>364</v>
      </c>
      <c r="Z387" s="1876" t="s">
        <v>154</v>
      </c>
      <c r="AA387" s="1876" t="s">
        <v>154</v>
      </c>
      <c r="AB387" s="1876" t="s">
        <v>154</v>
      </c>
      <c r="AC387" s="1876" t="s">
        <v>154</v>
      </c>
      <c r="AD387" s="1876" t="s">
        <v>154</v>
      </c>
      <c r="AE387" s="1876" t="s">
        <v>154</v>
      </c>
      <c r="AF387" s="1876" t="s">
        <v>359</v>
      </c>
      <c r="AG387" s="1875" t="s">
        <v>365</v>
      </c>
      <c r="AH387" s="1876" t="s">
        <v>366</v>
      </c>
      <c r="AI387" s="1876" t="s">
        <v>240</v>
      </c>
      <c r="AJ387" s="1876" t="s">
        <v>367</v>
      </c>
      <c r="AK387" s="1875" t="s">
        <v>368</v>
      </c>
      <c r="AL387" s="1876" t="s">
        <v>360</v>
      </c>
      <c r="AM387" s="1875" t="s">
        <v>154</v>
      </c>
    </row>
    <row r="388" spans="1:39" ht="79.2">
      <c r="A388" s="1875" t="s">
        <v>351</v>
      </c>
      <c r="B388" s="1875" t="s">
        <v>885</v>
      </c>
      <c r="C388" s="1875" t="s">
        <v>651</v>
      </c>
      <c r="D388" s="1876" t="s">
        <v>154</v>
      </c>
      <c r="E388" s="1876" t="s">
        <v>354</v>
      </c>
      <c r="F388" s="1876" t="s">
        <v>355</v>
      </c>
      <c r="G388" s="1876" t="s">
        <v>356</v>
      </c>
      <c r="H388" s="1877">
        <v>16370.583360000001</v>
      </c>
      <c r="I388" s="1877">
        <v>8800</v>
      </c>
      <c r="J388" s="1876" t="s">
        <v>357</v>
      </c>
      <c r="K388" s="1878">
        <v>44449</v>
      </c>
      <c r="L388" s="1876" t="s">
        <v>358</v>
      </c>
      <c r="M388" s="1878">
        <v>48142</v>
      </c>
      <c r="N388" s="1876" t="s">
        <v>359</v>
      </c>
      <c r="O388" s="1880">
        <v>46316</v>
      </c>
      <c r="P388" s="1875" t="s">
        <v>360</v>
      </c>
      <c r="Q388" s="1875" t="s">
        <v>674</v>
      </c>
      <c r="R388" s="1875" t="s">
        <v>671</v>
      </c>
      <c r="S388" s="1876" t="s">
        <v>361</v>
      </c>
      <c r="T388" s="1879" t="s">
        <v>653</v>
      </c>
      <c r="U388" s="1876" t="s">
        <v>360</v>
      </c>
      <c r="V388" s="1876" t="s">
        <v>363</v>
      </c>
      <c r="W388" s="1876" t="s">
        <v>360</v>
      </c>
      <c r="X388" s="1876" t="s">
        <v>154</v>
      </c>
      <c r="Y388" s="1876" t="s">
        <v>364</v>
      </c>
      <c r="Z388" s="1876" t="s">
        <v>154</v>
      </c>
      <c r="AA388" s="1876" t="s">
        <v>154</v>
      </c>
      <c r="AB388" s="1876" t="s">
        <v>154</v>
      </c>
      <c r="AC388" s="1876" t="s">
        <v>154</v>
      </c>
      <c r="AD388" s="1876" t="s">
        <v>154</v>
      </c>
      <c r="AE388" s="1876" t="s">
        <v>154</v>
      </c>
      <c r="AF388" s="1876" t="s">
        <v>359</v>
      </c>
      <c r="AG388" s="1875" t="s">
        <v>365</v>
      </c>
      <c r="AH388" s="1876" t="s">
        <v>366</v>
      </c>
      <c r="AI388" s="1876" t="s">
        <v>240</v>
      </c>
      <c r="AJ388" s="1876" t="s">
        <v>367</v>
      </c>
      <c r="AK388" s="1875" t="s">
        <v>368</v>
      </c>
      <c r="AL388" s="1876" t="s">
        <v>360</v>
      </c>
      <c r="AM388" s="1875" t="s">
        <v>154</v>
      </c>
    </row>
    <row r="389" spans="1:39" ht="79.2">
      <c r="A389" s="1875" t="s">
        <v>351</v>
      </c>
      <c r="B389" s="1875" t="s">
        <v>886</v>
      </c>
      <c r="C389" s="1875" t="s">
        <v>651</v>
      </c>
      <c r="D389" s="1876" t="s">
        <v>154</v>
      </c>
      <c r="E389" s="1876" t="s">
        <v>354</v>
      </c>
      <c r="F389" s="1876" t="s">
        <v>355</v>
      </c>
      <c r="G389" s="1876" t="s">
        <v>356</v>
      </c>
      <c r="H389" s="1877">
        <v>744.11743000000001</v>
      </c>
      <c r="I389" s="1877">
        <v>400</v>
      </c>
      <c r="J389" s="1876" t="s">
        <v>357</v>
      </c>
      <c r="K389" s="1878">
        <v>44449</v>
      </c>
      <c r="L389" s="1876" t="s">
        <v>358</v>
      </c>
      <c r="M389" s="1878">
        <v>48142</v>
      </c>
      <c r="N389" s="1876" t="s">
        <v>359</v>
      </c>
      <c r="O389" s="1880">
        <v>46316</v>
      </c>
      <c r="P389" s="1875" t="s">
        <v>360</v>
      </c>
      <c r="Q389" s="1875" t="s">
        <v>460</v>
      </c>
      <c r="R389" s="1875" t="s">
        <v>671</v>
      </c>
      <c r="S389" s="1876" t="s">
        <v>361</v>
      </c>
      <c r="T389" s="1879" t="s">
        <v>653</v>
      </c>
      <c r="U389" s="1876" t="s">
        <v>360</v>
      </c>
      <c r="V389" s="1876" t="s">
        <v>363</v>
      </c>
      <c r="W389" s="1876" t="s">
        <v>360</v>
      </c>
      <c r="X389" s="1876" t="s">
        <v>154</v>
      </c>
      <c r="Y389" s="1876" t="s">
        <v>364</v>
      </c>
      <c r="Z389" s="1876" t="s">
        <v>154</v>
      </c>
      <c r="AA389" s="1876" t="s">
        <v>154</v>
      </c>
      <c r="AB389" s="1876" t="s">
        <v>154</v>
      </c>
      <c r="AC389" s="1876" t="s">
        <v>154</v>
      </c>
      <c r="AD389" s="1876" t="s">
        <v>154</v>
      </c>
      <c r="AE389" s="1876" t="s">
        <v>154</v>
      </c>
      <c r="AF389" s="1876" t="s">
        <v>359</v>
      </c>
      <c r="AG389" s="1875" t="s">
        <v>365</v>
      </c>
      <c r="AH389" s="1876" t="s">
        <v>366</v>
      </c>
      <c r="AI389" s="1876" t="s">
        <v>240</v>
      </c>
      <c r="AJ389" s="1876" t="s">
        <v>367</v>
      </c>
      <c r="AK389" s="1875" t="s">
        <v>368</v>
      </c>
      <c r="AL389" s="1876" t="s">
        <v>360</v>
      </c>
      <c r="AM389" s="1875" t="s">
        <v>154</v>
      </c>
    </row>
    <row r="390" spans="1:39" ht="79.2">
      <c r="A390" s="1875" t="s">
        <v>351</v>
      </c>
      <c r="B390" s="1875" t="s">
        <v>887</v>
      </c>
      <c r="C390" s="1875" t="s">
        <v>651</v>
      </c>
      <c r="D390" s="1876" t="s">
        <v>154</v>
      </c>
      <c r="E390" s="1876" t="s">
        <v>354</v>
      </c>
      <c r="F390" s="1876" t="s">
        <v>355</v>
      </c>
      <c r="G390" s="1876" t="s">
        <v>356</v>
      </c>
      <c r="H390" s="1877">
        <v>22315.430520000002</v>
      </c>
      <c r="I390" s="1877">
        <v>12000</v>
      </c>
      <c r="J390" s="1876" t="s">
        <v>357</v>
      </c>
      <c r="K390" s="1878">
        <v>44452</v>
      </c>
      <c r="L390" s="1876" t="s">
        <v>358</v>
      </c>
      <c r="M390" s="1878">
        <v>48113</v>
      </c>
      <c r="N390" s="1876" t="s">
        <v>359</v>
      </c>
      <c r="O390" s="1880">
        <v>46286</v>
      </c>
      <c r="P390" s="1875" t="s">
        <v>360</v>
      </c>
      <c r="Q390" s="1875" t="s">
        <v>438</v>
      </c>
      <c r="R390" s="1875" t="s">
        <v>652</v>
      </c>
      <c r="S390" s="1876" t="s">
        <v>361</v>
      </c>
      <c r="T390" s="1879" t="s">
        <v>653</v>
      </c>
      <c r="U390" s="1876" t="s">
        <v>360</v>
      </c>
      <c r="V390" s="1876" t="s">
        <v>363</v>
      </c>
      <c r="W390" s="1876" t="s">
        <v>360</v>
      </c>
      <c r="X390" s="1876" t="s">
        <v>154</v>
      </c>
      <c r="Y390" s="1876" t="s">
        <v>364</v>
      </c>
      <c r="Z390" s="1876" t="s">
        <v>154</v>
      </c>
      <c r="AA390" s="1876" t="s">
        <v>154</v>
      </c>
      <c r="AB390" s="1876" t="s">
        <v>154</v>
      </c>
      <c r="AC390" s="1876" t="s">
        <v>154</v>
      </c>
      <c r="AD390" s="1876" t="s">
        <v>154</v>
      </c>
      <c r="AE390" s="1876" t="s">
        <v>154</v>
      </c>
      <c r="AF390" s="1876" t="s">
        <v>359</v>
      </c>
      <c r="AG390" s="1875" t="s">
        <v>365</v>
      </c>
      <c r="AH390" s="1876" t="s">
        <v>366</v>
      </c>
      <c r="AI390" s="1876" t="s">
        <v>240</v>
      </c>
      <c r="AJ390" s="1876" t="s">
        <v>367</v>
      </c>
      <c r="AK390" s="1875" t="s">
        <v>368</v>
      </c>
      <c r="AL390" s="1876" t="s">
        <v>360</v>
      </c>
      <c r="AM390" s="1875" t="s">
        <v>154</v>
      </c>
    </row>
    <row r="391" spans="1:39" ht="79.2">
      <c r="A391" s="1875" t="s">
        <v>351</v>
      </c>
      <c r="B391" s="1875" t="s">
        <v>888</v>
      </c>
      <c r="C391" s="1875" t="s">
        <v>651</v>
      </c>
      <c r="D391" s="1876" t="s">
        <v>154</v>
      </c>
      <c r="E391" s="1876" t="s">
        <v>354</v>
      </c>
      <c r="F391" s="1876" t="s">
        <v>355</v>
      </c>
      <c r="G391" s="1876" t="s">
        <v>356</v>
      </c>
      <c r="H391" s="1877">
        <v>6694.6291600000004</v>
      </c>
      <c r="I391" s="1877">
        <v>3600</v>
      </c>
      <c r="J391" s="1876" t="s">
        <v>357</v>
      </c>
      <c r="K391" s="1878">
        <v>44452</v>
      </c>
      <c r="L391" s="1876" t="s">
        <v>358</v>
      </c>
      <c r="M391" s="1878">
        <v>48113</v>
      </c>
      <c r="N391" s="1876" t="s">
        <v>359</v>
      </c>
      <c r="O391" s="1880">
        <v>46286</v>
      </c>
      <c r="P391" s="1875" t="s">
        <v>360</v>
      </c>
      <c r="Q391" s="1875" t="s">
        <v>502</v>
      </c>
      <c r="R391" s="1875" t="s">
        <v>652</v>
      </c>
      <c r="S391" s="1876" t="s">
        <v>361</v>
      </c>
      <c r="T391" s="1879" t="s">
        <v>653</v>
      </c>
      <c r="U391" s="1876" t="s">
        <v>360</v>
      </c>
      <c r="V391" s="1876" t="s">
        <v>363</v>
      </c>
      <c r="W391" s="1876" t="s">
        <v>360</v>
      </c>
      <c r="X391" s="1876" t="s">
        <v>154</v>
      </c>
      <c r="Y391" s="1876" t="s">
        <v>364</v>
      </c>
      <c r="Z391" s="1876" t="s">
        <v>154</v>
      </c>
      <c r="AA391" s="1876" t="s">
        <v>154</v>
      </c>
      <c r="AB391" s="1876" t="s">
        <v>154</v>
      </c>
      <c r="AC391" s="1876" t="s">
        <v>154</v>
      </c>
      <c r="AD391" s="1876" t="s">
        <v>154</v>
      </c>
      <c r="AE391" s="1876" t="s">
        <v>154</v>
      </c>
      <c r="AF391" s="1876" t="s">
        <v>359</v>
      </c>
      <c r="AG391" s="1875" t="s">
        <v>365</v>
      </c>
      <c r="AH391" s="1876" t="s">
        <v>366</v>
      </c>
      <c r="AI391" s="1876" t="s">
        <v>240</v>
      </c>
      <c r="AJ391" s="1876" t="s">
        <v>367</v>
      </c>
      <c r="AK391" s="1875" t="s">
        <v>368</v>
      </c>
      <c r="AL391" s="1876" t="s">
        <v>360</v>
      </c>
      <c r="AM391" s="1875" t="s">
        <v>154</v>
      </c>
    </row>
    <row r="392" spans="1:39" ht="79.2">
      <c r="A392" s="1875" t="s">
        <v>351</v>
      </c>
      <c r="B392" s="1875" t="s">
        <v>889</v>
      </c>
      <c r="C392" s="1875" t="s">
        <v>651</v>
      </c>
      <c r="D392" s="1876" t="s">
        <v>154</v>
      </c>
      <c r="E392" s="1876" t="s">
        <v>354</v>
      </c>
      <c r="F392" s="1876" t="s">
        <v>355</v>
      </c>
      <c r="G392" s="1876" t="s">
        <v>356</v>
      </c>
      <c r="H392" s="1877">
        <v>2975.3907400000003</v>
      </c>
      <c r="I392" s="1877">
        <v>1600</v>
      </c>
      <c r="J392" s="1876" t="s">
        <v>357</v>
      </c>
      <c r="K392" s="1878">
        <v>44452</v>
      </c>
      <c r="L392" s="1876" t="s">
        <v>358</v>
      </c>
      <c r="M392" s="1878">
        <v>48113</v>
      </c>
      <c r="N392" s="1876" t="s">
        <v>359</v>
      </c>
      <c r="O392" s="1880">
        <v>46286</v>
      </c>
      <c r="P392" s="1875" t="s">
        <v>360</v>
      </c>
      <c r="Q392" s="1875" t="s">
        <v>520</v>
      </c>
      <c r="R392" s="1875" t="s">
        <v>652</v>
      </c>
      <c r="S392" s="1876" t="s">
        <v>361</v>
      </c>
      <c r="T392" s="1879" t="s">
        <v>653</v>
      </c>
      <c r="U392" s="1876" t="s">
        <v>360</v>
      </c>
      <c r="V392" s="1876" t="s">
        <v>363</v>
      </c>
      <c r="W392" s="1876" t="s">
        <v>360</v>
      </c>
      <c r="X392" s="1876" t="s">
        <v>154</v>
      </c>
      <c r="Y392" s="1876" t="s">
        <v>364</v>
      </c>
      <c r="Z392" s="1876" t="s">
        <v>154</v>
      </c>
      <c r="AA392" s="1876" t="s">
        <v>154</v>
      </c>
      <c r="AB392" s="1876" t="s">
        <v>154</v>
      </c>
      <c r="AC392" s="1876" t="s">
        <v>154</v>
      </c>
      <c r="AD392" s="1876" t="s">
        <v>154</v>
      </c>
      <c r="AE392" s="1876" t="s">
        <v>154</v>
      </c>
      <c r="AF392" s="1876" t="s">
        <v>359</v>
      </c>
      <c r="AG392" s="1875" t="s">
        <v>365</v>
      </c>
      <c r="AH392" s="1876" t="s">
        <v>366</v>
      </c>
      <c r="AI392" s="1876" t="s">
        <v>240</v>
      </c>
      <c r="AJ392" s="1876" t="s">
        <v>367</v>
      </c>
      <c r="AK392" s="1875" t="s">
        <v>368</v>
      </c>
      <c r="AL392" s="1876" t="s">
        <v>360</v>
      </c>
      <c r="AM392" s="1875" t="s">
        <v>154</v>
      </c>
    </row>
    <row r="393" spans="1:39" ht="79.2">
      <c r="A393" s="1875" t="s">
        <v>351</v>
      </c>
      <c r="B393" s="1875" t="s">
        <v>890</v>
      </c>
      <c r="C393" s="1875" t="s">
        <v>651</v>
      </c>
      <c r="D393" s="1876" t="s">
        <v>154</v>
      </c>
      <c r="E393" s="1876" t="s">
        <v>354</v>
      </c>
      <c r="F393" s="1876" t="s">
        <v>355</v>
      </c>
      <c r="G393" s="1876" t="s">
        <v>356</v>
      </c>
      <c r="H393" s="1877">
        <v>7438.4768399999994</v>
      </c>
      <c r="I393" s="1877">
        <v>4000</v>
      </c>
      <c r="J393" s="1876" t="s">
        <v>357</v>
      </c>
      <c r="K393" s="1878">
        <v>44452</v>
      </c>
      <c r="L393" s="1876" t="s">
        <v>358</v>
      </c>
      <c r="M393" s="1878">
        <v>48113</v>
      </c>
      <c r="N393" s="1876" t="s">
        <v>359</v>
      </c>
      <c r="O393" s="1880">
        <v>46286</v>
      </c>
      <c r="P393" s="1875" t="s">
        <v>360</v>
      </c>
      <c r="Q393" s="1875" t="s">
        <v>451</v>
      </c>
      <c r="R393" s="1875" t="s">
        <v>652</v>
      </c>
      <c r="S393" s="1876" t="s">
        <v>361</v>
      </c>
      <c r="T393" s="1879" t="s">
        <v>653</v>
      </c>
      <c r="U393" s="1876" t="s">
        <v>360</v>
      </c>
      <c r="V393" s="1876" t="s">
        <v>363</v>
      </c>
      <c r="W393" s="1876" t="s">
        <v>360</v>
      </c>
      <c r="X393" s="1876" t="s">
        <v>154</v>
      </c>
      <c r="Y393" s="1876" t="s">
        <v>364</v>
      </c>
      <c r="Z393" s="1876" t="s">
        <v>154</v>
      </c>
      <c r="AA393" s="1876" t="s">
        <v>154</v>
      </c>
      <c r="AB393" s="1876" t="s">
        <v>154</v>
      </c>
      <c r="AC393" s="1876" t="s">
        <v>154</v>
      </c>
      <c r="AD393" s="1876" t="s">
        <v>154</v>
      </c>
      <c r="AE393" s="1876" t="s">
        <v>154</v>
      </c>
      <c r="AF393" s="1876" t="s">
        <v>359</v>
      </c>
      <c r="AG393" s="1875" t="s">
        <v>365</v>
      </c>
      <c r="AH393" s="1876" t="s">
        <v>366</v>
      </c>
      <c r="AI393" s="1876" t="s">
        <v>240</v>
      </c>
      <c r="AJ393" s="1876" t="s">
        <v>367</v>
      </c>
      <c r="AK393" s="1875" t="s">
        <v>368</v>
      </c>
      <c r="AL393" s="1876" t="s">
        <v>360</v>
      </c>
      <c r="AM393" s="1875" t="s">
        <v>154</v>
      </c>
    </row>
    <row r="394" spans="1:39" ht="79.2">
      <c r="A394" s="1875" t="s">
        <v>351</v>
      </c>
      <c r="B394" s="1875" t="s">
        <v>891</v>
      </c>
      <c r="C394" s="1875" t="s">
        <v>651</v>
      </c>
      <c r="D394" s="1876" t="s">
        <v>154</v>
      </c>
      <c r="E394" s="1876" t="s">
        <v>354</v>
      </c>
      <c r="F394" s="1876" t="s">
        <v>355</v>
      </c>
      <c r="G394" s="1876" t="s">
        <v>356</v>
      </c>
      <c r="H394" s="1877">
        <v>2975.3907400000003</v>
      </c>
      <c r="I394" s="1877">
        <v>1600</v>
      </c>
      <c r="J394" s="1876" t="s">
        <v>357</v>
      </c>
      <c r="K394" s="1878">
        <v>44452</v>
      </c>
      <c r="L394" s="1876" t="s">
        <v>358</v>
      </c>
      <c r="M394" s="1878">
        <v>48113</v>
      </c>
      <c r="N394" s="1876" t="s">
        <v>359</v>
      </c>
      <c r="O394" s="1880">
        <v>46286</v>
      </c>
      <c r="P394" s="1875" t="s">
        <v>360</v>
      </c>
      <c r="Q394" s="1875" t="s">
        <v>520</v>
      </c>
      <c r="R394" s="1875" t="s">
        <v>652</v>
      </c>
      <c r="S394" s="1876" t="s">
        <v>361</v>
      </c>
      <c r="T394" s="1879" t="s">
        <v>653</v>
      </c>
      <c r="U394" s="1876" t="s">
        <v>360</v>
      </c>
      <c r="V394" s="1876" t="s">
        <v>363</v>
      </c>
      <c r="W394" s="1876" t="s">
        <v>360</v>
      </c>
      <c r="X394" s="1876" t="s">
        <v>154</v>
      </c>
      <c r="Y394" s="1876" t="s">
        <v>364</v>
      </c>
      <c r="Z394" s="1876" t="s">
        <v>154</v>
      </c>
      <c r="AA394" s="1876" t="s">
        <v>154</v>
      </c>
      <c r="AB394" s="1876" t="s">
        <v>154</v>
      </c>
      <c r="AC394" s="1876" t="s">
        <v>154</v>
      </c>
      <c r="AD394" s="1876" t="s">
        <v>154</v>
      </c>
      <c r="AE394" s="1876" t="s">
        <v>154</v>
      </c>
      <c r="AF394" s="1876" t="s">
        <v>359</v>
      </c>
      <c r="AG394" s="1875" t="s">
        <v>365</v>
      </c>
      <c r="AH394" s="1876" t="s">
        <v>366</v>
      </c>
      <c r="AI394" s="1876" t="s">
        <v>240</v>
      </c>
      <c r="AJ394" s="1876" t="s">
        <v>367</v>
      </c>
      <c r="AK394" s="1875" t="s">
        <v>368</v>
      </c>
      <c r="AL394" s="1876" t="s">
        <v>360</v>
      </c>
      <c r="AM394" s="1875" t="s">
        <v>154</v>
      </c>
    </row>
    <row r="395" spans="1:39" ht="79.2">
      <c r="A395" s="1875" t="s">
        <v>351</v>
      </c>
      <c r="B395" s="1875" t="s">
        <v>892</v>
      </c>
      <c r="C395" s="1875" t="s">
        <v>651</v>
      </c>
      <c r="D395" s="1876" t="s">
        <v>154</v>
      </c>
      <c r="E395" s="1876" t="s">
        <v>354</v>
      </c>
      <c r="F395" s="1876" t="s">
        <v>355</v>
      </c>
      <c r="G395" s="1876" t="s">
        <v>356</v>
      </c>
      <c r="H395" s="1877">
        <v>84054.788280000008</v>
      </c>
      <c r="I395" s="1877">
        <v>45200</v>
      </c>
      <c r="J395" s="1876" t="s">
        <v>357</v>
      </c>
      <c r="K395" s="1878">
        <v>44452</v>
      </c>
      <c r="L395" s="1876" t="s">
        <v>358</v>
      </c>
      <c r="M395" s="1878">
        <v>48113</v>
      </c>
      <c r="N395" s="1876" t="s">
        <v>359</v>
      </c>
      <c r="O395" s="1880">
        <v>46286</v>
      </c>
      <c r="P395" s="1875" t="s">
        <v>360</v>
      </c>
      <c r="Q395" s="1875" t="s">
        <v>893</v>
      </c>
      <c r="R395" s="1875" t="s">
        <v>652</v>
      </c>
      <c r="S395" s="1876" t="s">
        <v>361</v>
      </c>
      <c r="T395" s="1879" t="s">
        <v>653</v>
      </c>
      <c r="U395" s="1876" t="s">
        <v>360</v>
      </c>
      <c r="V395" s="1876" t="s">
        <v>363</v>
      </c>
      <c r="W395" s="1876" t="s">
        <v>360</v>
      </c>
      <c r="X395" s="1876" t="s">
        <v>154</v>
      </c>
      <c r="Y395" s="1876" t="s">
        <v>364</v>
      </c>
      <c r="Z395" s="1876" t="s">
        <v>154</v>
      </c>
      <c r="AA395" s="1876" t="s">
        <v>154</v>
      </c>
      <c r="AB395" s="1876" t="s">
        <v>154</v>
      </c>
      <c r="AC395" s="1876" t="s">
        <v>154</v>
      </c>
      <c r="AD395" s="1876" t="s">
        <v>154</v>
      </c>
      <c r="AE395" s="1876" t="s">
        <v>154</v>
      </c>
      <c r="AF395" s="1876" t="s">
        <v>359</v>
      </c>
      <c r="AG395" s="1875" t="s">
        <v>365</v>
      </c>
      <c r="AH395" s="1876" t="s">
        <v>366</v>
      </c>
      <c r="AI395" s="1876" t="s">
        <v>240</v>
      </c>
      <c r="AJ395" s="1876" t="s">
        <v>367</v>
      </c>
      <c r="AK395" s="1875" t="s">
        <v>368</v>
      </c>
      <c r="AL395" s="1876" t="s">
        <v>360</v>
      </c>
      <c r="AM395" s="1875" t="s">
        <v>154</v>
      </c>
    </row>
    <row r="396" spans="1:39" ht="79.2">
      <c r="A396" s="1875" t="s">
        <v>351</v>
      </c>
      <c r="B396" s="1875" t="s">
        <v>894</v>
      </c>
      <c r="C396" s="1875" t="s">
        <v>651</v>
      </c>
      <c r="D396" s="1876" t="s">
        <v>154</v>
      </c>
      <c r="E396" s="1876" t="s">
        <v>354</v>
      </c>
      <c r="F396" s="1876" t="s">
        <v>355</v>
      </c>
      <c r="G396" s="1876" t="s">
        <v>356</v>
      </c>
      <c r="H396" s="1877">
        <v>83314.185029999993</v>
      </c>
      <c r="I396" s="1877">
        <v>44800</v>
      </c>
      <c r="J396" s="1876" t="s">
        <v>357</v>
      </c>
      <c r="K396" s="1878">
        <v>44452</v>
      </c>
      <c r="L396" s="1876" t="s">
        <v>358</v>
      </c>
      <c r="M396" s="1878">
        <v>48142</v>
      </c>
      <c r="N396" s="1876" t="s">
        <v>359</v>
      </c>
      <c r="O396" s="1880">
        <v>46316</v>
      </c>
      <c r="P396" s="1875" t="s">
        <v>360</v>
      </c>
      <c r="Q396" s="1875" t="s">
        <v>895</v>
      </c>
      <c r="R396" s="1875" t="s">
        <v>671</v>
      </c>
      <c r="S396" s="1876" t="s">
        <v>361</v>
      </c>
      <c r="T396" s="1879" t="s">
        <v>653</v>
      </c>
      <c r="U396" s="1876" t="s">
        <v>360</v>
      </c>
      <c r="V396" s="1876" t="s">
        <v>363</v>
      </c>
      <c r="W396" s="1876" t="s">
        <v>360</v>
      </c>
      <c r="X396" s="1876" t="s">
        <v>154</v>
      </c>
      <c r="Y396" s="1876" t="s">
        <v>364</v>
      </c>
      <c r="Z396" s="1876" t="s">
        <v>154</v>
      </c>
      <c r="AA396" s="1876" t="s">
        <v>154</v>
      </c>
      <c r="AB396" s="1876" t="s">
        <v>154</v>
      </c>
      <c r="AC396" s="1876" t="s">
        <v>154</v>
      </c>
      <c r="AD396" s="1876" t="s">
        <v>154</v>
      </c>
      <c r="AE396" s="1876" t="s">
        <v>154</v>
      </c>
      <c r="AF396" s="1876" t="s">
        <v>359</v>
      </c>
      <c r="AG396" s="1875" t="s">
        <v>365</v>
      </c>
      <c r="AH396" s="1876" t="s">
        <v>366</v>
      </c>
      <c r="AI396" s="1876" t="s">
        <v>240</v>
      </c>
      <c r="AJ396" s="1876" t="s">
        <v>367</v>
      </c>
      <c r="AK396" s="1875" t="s">
        <v>368</v>
      </c>
      <c r="AL396" s="1876" t="s">
        <v>360</v>
      </c>
      <c r="AM396" s="1875" t="s">
        <v>154</v>
      </c>
    </row>
    <row r="397" spans="1:39" ht="79.2">
      <c r="A397" s="1875" t="s">
        <v>351</v>
      </c>
      <c r="B397" s="1875" t="s">
        <v>896</v>
      </c>
      <c r="C397" s="1875" t="s">
        <v>651</v>
      </c>
      <c r="D397" s="1876" t="s">
        <v>154</v>
      </c>
      <c r="E397" s="1876" t="s">
        <v>354</v>
      </c>
      <c r="F397" s="1876" t="s">
        <v>355</v>
      </c>
      <c r="G397" s="1876" t="s">
        <v>356</v>
      </c>
      <c r="H397" s="1877">
        <v>23060.176210000001</v>
      </c>
      <c r="I397" s="1877">
        <v>12400</v>
      </c>
      <c r="J397" s="1876" t="s">
        <v>357</v>
      </c>
      <c r="K397" s="1878">
        <v>44452</v>
      </c>
      <c r="L397" s="1876" t="s">
        <v>358</v>
      </c>
      <c r="M397" s="1878">
        <v>48142</v>
      </c>
      <c r="N397" s="1876" t="s">
        <v>359</v>
      </c>
      <c r="O397" s="1880">
        <v>46316</v>
      </c>
      <c r="P397" s="1875" t="s">
        <v>360</v>
      </c>
      <c r="Q397" s="1875" t="s">
        <v>719</v>
      </c>
      <c r="R397" s="1875" t="s">
        <v>671</v>
      </c>
      <c r="S397" s="1876" t="s">
        <v>361</v>
      </c>
      <c r="T397" s="1879" t="s">
        <v>653</v>
      </c>
      <c r="U397" s="1876" t="s">
        <v>360</v>
      </c>
      <c r="V397" s="1876" t="s">
        <v>363</v>
      </c>
      <c r="W397" s="1876" t="s">
        <v>360</v>
      </c>
      <c r="X397" s="1876" t="s">
        <v>154</v>
      </c>
      <c r="Y397" s="1876" t="s">
        <v>364</v>
      </c>
      <c r="Z397" s="1876" t="s">
        <v>154</v>
      </c>
      <c r="AA397" s="1876" t="s">
        <v>154</v>
      </c>
      <c r="AB397" s="1876" t="s">
        <v>154</v>
      </c>
      <c r="AC397" s="1876" t="s">
        <v>154</v>
      </c>
      <c r="AD397" s="1876" t="s">
        <v>154</v>
      </c>
      <c r="AE397" s="1876" t="s">
        <v>154</v>
      </c>
      <c r="AF397" s="1876" t="s">
        <v>359</v>
      </c>
      <c r="AG397" s="1875" t="s">
        <v>365</v>
      </c>
      <c r="AH397" s="1876" t="s">
        <v>366</v>
      </c>
      <c r="AI397" s="1876" t="s">
        <v>240</v>
      </c>
      <c r="AJ397" s="1876" t="s">
        <v>367</v>
      </c>
      <c r="AK397" s="1875" t="s">
        <v>368</v>
      </c>
      <c r="AL397" s="1876" t="s">
        <v>360</v>
      </c>
      <c r="AM397" s="1875" t="s">
        <v>154</v>
      </c>
    </row>
    <row r="398" spans="1:39" ht="79.2">
      <c r="A398" s="1875" t="s">
        <v>351</v>
      </c>
      <c r="B398" s="1875" t="s">
        <v>897</v>
      </c>
      <c r="C398" s="1875" t="s">
        <v>651</v>
      </c>
      <c r="D398" s="1876" t="s">
        <v>154</v>
      </c>
      <c r="E398" s="1876" t="s">
        <v>354</v>
      </c>
      <c r="F398" s="1876" t="s">
        <v>355</v>
      </c>
      <c r="G398" s="1876" t="s">
        <v>356</v>
      </c>
      <c r="H398" s="1877">
        <v>5951.0132199999998</v>
      </c>
      <c r="I398" s="1877">
        <v>3200</v>
      </c>
      <c r="J398" s="1876" t="s">
        <v>357</v>
      </c>
      <c r="K398" s="1878">
        <v>44452</v>
      </c>
      <c r="L398" s="1876" t="s">
        <v>358</v>
      </c>
      <c r="M398" s="1878">
        <v>48142</v>
      </c>
      <c r="N398" s="1876" t="s">
        <v>359</v>
      </c>
      <c r="O398" s="1880">
        <v>46316</v>
      </c>
      <c r="P398" s="1875" t="s">
        <v>360</v>
      </c>
      <c r="Q398" s="1875" t="s">
        <v>456</v>
      </c>
      <c r="R398" s="1875" t="s">
        <v>671</v>
      </c>
      <c r="S398" s="1876" t="s">
        <v>361</v>
      </c>
      <c r="T398" s="1879" t="s">
        <v>653</v>
      </c>
      <c r="U398" s="1876" t="s">
        <v>360</v>
      </c>
      <c r="V398" s="1876" t="s">
        <v>363</v>
      </c>
      <c r="W398" s="1876" t="s">
        <v>360</v>
      </c>
      <c r="X398" s="1876" t="s">
        <v>154</v>
      </c>
      <c r="Y398" s="1876" t="s">
        <v>364</v>
      </c>
      <c r="Z398" s="1876" t="s">
        <v>154</v>
      </c>
      <c r="AA398" s="1876" t="s">
        <v>154</v>
      </c>
      <c r="AB398" s="1876" t="s">
        <v>154</v>
      </c>
      <c r="AC398" s="1876" t="s">
        <v>154</v>
      </c>
      <c r="AD398" s="1876" t="s">
        <v>154</v>
      </c>
      <c r="AE398" s="1876" t="s">
        <v>154</v>
      </c>
      <c r="AF398" s="1876" t="s">
        <v>359</v>
      </c>
      <c r="AG398" s="1875" t="s">
        <v>365</v>
      </c>
      <c r="AH398" s="1876" t="s">
        <v>366</v>
      </c>
      <c r="AI398" s="1876" t="s">
        <v>240</v>
      </c>
      <c r="AJ398" s="1876" t="s">
        <v>367</v>
      </c>
      <c r="AK398" s="1875" t="s">
        <v>368</v>
      </c>
      <c r="AL398" s="1876" t="s">
        <v>360</v>
      </c>
      <c r="AM398" s="1875" t="s">
        <v>154</v>
      </c>
    </row>
    <row r="399" spans="1:39" ht="79.2">
      <c r="A399" s="1875" t="s">
        <v>351</v>
      </c>
      <c r="B399" s="1875" t="s">
        <v>898</v>
      </c>
      <c r="C399" s="1875" t="s">
        <v>651</v>
      </c>
      <c r="D399" s="1876" t="s">
        <v>154</v>
      </c>
      <c r="E399" s="1876" t="s">
        <v>354</v>
      </c>
      <c r="F399" s="1876" t="s">
        <v>355</v>
      </c>
      <c r="G399" s="1876" t="s">
        <v>356</v>
      </c>
      <c r="H399" s="1877">
        <v>2231.6299600000002</v>
      </c>
      <c r="I399" s="1877">
        <v>1200</v>
      </c>
      <c r="J399" s="1876" t="s">
        <v>357</v>
      </c>
      <c r="K399" s="1878">
        <v>44452</v>
      </c>
      <c r="L399" s="1876" t="s">
        <v>358</v>
      </c>
      <c r="M399" s="1878">
        <v>48142</v>
      </c>
      <c r="N399" s="1876" t="s">
        <v>359</v>
      </c>
      <c r="O399" s="1880">
        <v>46316</v>
      </c>
      <c r="P399" s="1875" t="s">
        <v>360</v>
      </c>
      <c r="Q399" s="1875" t="s">
        <v>462</v>
      </c>
      <c r="R399" s="1875" t="s">
        <v>671</v>
      </c>
      <c r="S399" s="1876" t="s">
        <v>361</v>
      </c>
      <c r="T399" s="1879" t="s">
        <v>653</v>
      </c>
      <c r="U399" s="1876" t="s">
        <v>360</v>
      </c>
      <c r="V399" s="1876" t="s">
        <v>363</v>
      </c>
      <c r="W399" s="1876" t="s">
        <v>360</v>
      </c>
      <c r="X399" s="1876" t="s">
        <v>154</v>
      </c>
      <c r="Y399" s="1876" t="s">
        <v>364</v>
      </c>
      <c r="Z399" s="1876" t="s">
        <v>154</v>
      </c>
      <c r="AA399" s="1876" t="s">
        <v>154</v>
      </c>
      <c r="AB399" s="1876" t="s">
        <v>154</v>
      </c>
      <c r="AC399" s="1876" t="s">
        <v>154</v>
      </c>
      <c r="AD399" s="1876" t="s">
        <v>154</v>
      </c>
      <c r="AE399" s="1876" t="s">
        <v>154</v>
      </c>
      <c r="AF399" s="1876" t="s">
        <v>359</v>
      </c>
      <c r="AG399" s="1875" t="s">
        <v>365</v>
      </c>
      <c r="AH399" s="1876" t="s">
        <v>366</v>
      </c>
      <c r="AI399" s="1876" t="s">
        <v>240</v>
      </c>
      <c r="AJ399" s="1876" t="s">
        <v>367</v>
      </c>
      <c r="AK399" s="1875" t="s">
        <v>368</v>
      </c>
      <c r="AL399" s="1876" t="s">
        <v>360</v>
      </c>
      <c r="AM399" s="1875" t="s">
        <v>154</v>
      </c>
    </row>
    <row r="400" spans="1:39" ht="79.2">
      <c r="A400" s="1875" t="s">
        <v>351</v>
      </c>
      <c r="B400" s="1875" t="s">
        <v>899</v>
      </c>
      <c r="C400" s="1875" t="s">
        <v>651</v>
      </c>
      <c r="D400" s="1876" t="s">
        <v>154</v>
      </c>
      <c r="E400" s="1876" t="s">
        <v>354</v>
      </c>
      <c r="F400" s="1876" t="s">
        <v>355</v>
      </c>
      <c r="G400" s="1876" t="s">
        <v>356</v>
      </c>
      <c r="H400" s="1877">
        <v>6694.88987</v>
      </c>
      <c r="I400" s="1877">
        <v>3600</v>
      </c>
      <c r="J400" s="1876" t="s">
        <v>357</v>
      </c>
      <c r="K400" s="1878">
        <v>44452</v>
      </c>
      <c r="L400" s="1876" t="s">
        <v>358</v>
      </c>
      <c r="M400" s="1878">
        <v>48142</v>
      </c>
      <c r="N400" s="1876" t="s">
        <v>359</v>
      </c>
      <c r="O400" s="1880">
        <v>46316</v>
      </c>
      <c r="P400" s="1875" t="s">
        <v>360</v>
      </c>
      <c r="Q400" s="1875" t="s">
        <v>502</v>
      </c>
      <c r="R400" s="1875" t="s">
        <v>671</v>
      </c>
      <c r="S400" s="1876" t="s">
        <v>361</v>
      </c>
      <c r="T400" s="1879" t="s">
        <v>653</v>
      </c>
      <c r="U400" s="1876" t="s">
        <v>360</v>
      </c>
      <c r="V400" s="1876" t="s">
        <v>363</v>
      </c>
      <c r="W400" s="1876" t="s">
        <v>360</v>
      </c>
      <c r="X400" s="1876" t="s">
        <v>154</v>
      </c>
      <c r="Y400" s="1876" t="s">
        <v>364</v>
      </c>
      <c r="Z400" s="1876" t="s">
        <v>154</v>
      </c>
      <c r="AA400" s="1876" t="s">
        <v>154</v>
      </c>
      <c r="AB400" s="1876" t="s">
        <v>154</v>
      </c>
      <c r="AC400" s="1876" t="s">
        <v>154</v>
      </c>
      <c r="AD400" s="1876" t="s">
        <v>154</v>
      </c>
      <c r="AE400" s="1876" t="s">
        <v>154</v>
      </c>
      <c r="AF400" s="1876" t="s">
        <v>359</v>
      </c>
      <c r="AG400" s="1875" t="s">
        <v>365</v>
      </c>
      <c r="AH400" s="1876" t="s">
        <v>366</v>
      </c>
      <c r="AI400" s="1876" t="s">
        <v>240</v>
      </c>
      <c r="AJ400" s="1876" t="s">
        <v>367</v>
      </c>
      <c r="AK400" s="1875" t="s">
        <v>368</v>
      </c>
      <c r="AL400" s="1876" t="s">
        <v>360</v>
      </c>
      <c r="AM400" s="1875" t="s">
        <v>154</v>
      </c>
    </row>
    <row r="401" spans="1:39" ht="79.2">
      <c r="A401" s="1875" t="s">
        <v>351</v>
      </c>
      <c r="B401" s="1875" t="s">
        <v>900</v>
      </c>
      <c r="C401" s="1875" t="s">
        <v>651</v>
      </c>
      <c r="D401" s="1876" t="s">
        <v>154</v>
      </c>
      <c r="E401" s="1876" t="s">
        <v>354</v>
      </c>
      <c r="F401" s="1876" t="s">
        <v>355</v>
      </c>
      <c r="G401" s="1876" t="s">
        <v>356</v>
      </c>
      <c r="H401" s="1877">
        <v>3719.3832599999996</v>
      </c>
      <c r="I401" s="1877">
        <v>2000</v>
      </c>
      <c r="J401" s="1876" t="s">
        <v>357</v>
      </c>
      <c r="K401" s="1878">
        <v>44452</v>
      </c>
      <c r="L401" s="1876" t="s">
        <v>358</v>
      </c>
      <c r="M401" s="1878">
        <v>48142</v>
      </c>
      <c r="N401" s="1876" t="s">
        <v>359</v>
      </c>
      <c r="O401" s="1880">
        <v>46316</v>
      </c>
      <c r="P401" s="1875" t="s">
        <v>360</v>
      </c>
      <c r="Q401" s="1875" t="s">
        <v>397</v>
      </c>
      <c r="R401" s="1875" t="s">
        <v>671</v>
      </c>
      <c r="S401" s="1876" t="s">
        <v>361</v>
      </c>
      <c r="T401" s="1879" t="s">
        <v>653</v>
      </c>
      <c r="U401" s="1876" t="s">
        <v>360</v>
      </c>
      <c r="V401" s="1876" t="s">
        <v>363</v>
      </c>
      <c r="W401" s="1876" t="s">
        <v>360</v>
      </c>
      <c r="X401" s="1876" t="s">
        <v>154</v>
      </c>
      <c r="Y401" s="1876" t="s">
        <v>364</v>
      </c>
      <c r="Z401" s="1876" t="s">
        <v>154</v>
      </c>
      <c r="AA401" s="1876" t="s">
        <v>154</v>
      </c>
      <c r="AB401" s="1876" t="s">
        <v>154</v>
      </c>
      <c r="AC401" s="1876" t="s">
        <v>154</v>
      </c>
      <c r="AD401" s="1876" t="s">
        <v>154</v>
      </c>
      <c r="AE401" s="1876" t="s">
        <v>154</v>
      </c>
      <c r="AF401" s="1876" t="s">
        <v>359</v>
      </c>
      <c r="AG401" s="1875" t="s">
        <v>365</v>
      </c>
      <c r="AH401" s="1876" t="s">
        <v>366</v>
      </c>
      <c r="AI401" s="1876" t="s">
        <v>240</v>
      </c>
      <c r="AJ401" s="1876" t="s">
        <v>367</v>
      </c>
      <c r="AK401" s="1875" t="s">
        <v>368</v>
      </c>
      <c r="AL401" s="1876" t="s">
        <v>360</v>
      </c>
      <c r="AM401" s="1875" t="s">
        <v>154</v>
      </c>
    </row>
    <row r="402" spans="1:39" ht="79.2">
      <c r="A402" s="1875" t="s">
        <v>351</v>
      </c>
      <c r="B402" s="1875" t="s">
        <v>901</v>
      </c>
      <c r="C402" s="1875" t="s">
        <v>651</v>
      </c>
      <c r="D402" s="1876" t="s">
        <v>154</v>
      </c>
      <c r="E402" s="1876" t="s">
        <v>354</v>
      </c>
      <c r="F402" s="1876" t="s">
        <v>355</v>
      </c>
      <c r="G402" s="1876" t="s">
        <v>356</v>
      </c>
      <c r="H402" s="1877">
        <v>3719.3832599999996</v>
      </c>
      <c r="I402" s="1877">
        <v>2000</v>
      </c>
      <c r="J402" s="1876" t="s">
        <v>357</v>
      </c>
      <c r="K402" s="1878">
        <v>44452</v>
      </c>
      <c r="L402" s="1876" t="s">
        <v>358</v>
      </c>
      <c r="M402" s="1878">
        <v>48142</v>
      </c>
      <c r="N402" s="1876" t="s">
        <v>359</v>
      </c>
      <c r="O402" s="1880">
        <v>46316</v>
      </c>
      <c r="P402" s="1875" t="s">
        <v>360</v>
      </c>
      <c r="Q402" s="1875" t="s">
        <v>397</v>
      </c>
      <c r="R402" s="1875" t="s">
        <v>671</v>
      </c>
      <c r="S402" s="1876" t="s">
        <v>361</v>
      </c>
      <c r="T402" s="1879" t="s">
        <v>653</v>
      </c>
      <c r="U402" s="1876" t="s">
        <v>360</v>
      </c>
      <c r="V402" s="1876" t="s">
        <v>363</v>
      </c>
      <c r="W402" s="1876" t="s">
        <v>360</v>
      </c>
      <c r="X402" s="1876" t="s">
        <v>154</v>
      </c>
      <c r="Y402" s="1876" t="s">
        <v>364</v>
      </c>
      <c r="Z402" s="1876" t="s">
        <v>154</v>
      </c>
      <c r="AA402" s="1876" t="s">
        <v>154</v>
      </c>
      <c r="AB402" s="1876" t="s">
        <v>154</v>
      </c>
      <c r="AC402" s="1876" t="s">
        <v>154</v>
      </c>
      <c r="AD402" s="1876" t="s">
        <v>154</v>
      </c>
      <c r="AE402" s="1876" t="s">
        <v>154</v>
      </c>
      <c r="AF402" s="1876" t="s">
        <v>359</v>
      </c>
      <c r="AG402" s="1875" t="s">
        <v>365</v>
      </c>
      <c r="AH402" s="1876" t="s">
        <v>366</v>
      </c>
      <c r="AI402" s="1876" t="s">
        <v>240</v>
      </c>
      <c r="AJ402" s="1876" t="s">
        <v>367</v>
      </c>
      <c r="AK402" s="1875" t="s">
        <v>368</v>
      </c>
      <c r="AL402" s="1876" t="s">
        <v>360</v>
      </c>
      <c r="AM402" s="1875" t="s">
        <v>154</v>
      </c>
    </row>
    <row r="403" spans="1:39" ht="79.2">
      <c r="A403" s="1875" t="s">
        <v>351</v>
      </c>
      <c r="B403" s="1875" t="s">
        <v>902</v>
      </c>
      <c r="C403" s="1875" t="s">
        <v>651</v>
      </c>
      <c r="D403" s="1876" t="s">
        <v>154</v>
      </c>
      <c r="E403" s="1876" t="s">
        <v>354</v>
      </c>
      <c r="F403" s="1876" t="s">
        <v>355</v>
      </c>
      <c r="G403" s="1876" t="s">
        <v>356</v>
      </c>
      <c r="H403" s="1877">
        <v>18592.001759999999</v>
      </c>
      <c r="I403" s="1877">
        <v>10000</v>
      </c>
      <c r="J403" s="1876" t="s">
        <v>357</v>
      </c>
      <c r="K403" s="1878">
        <v>44453</v>
      </c>
      <c r="L403" s="1876" t="s">
        <v>358</v>
      </c>
      <c r="M403" s="1878">
        <v>48142</v>
      </c>
      <c r="N403" s="1876" t="s">
        <v>359</v>
      </c>
      <c r="O403" s="1880">
        <v>46316</v>
      </c>
      <c r="P403" s="1875" t="s">
        <v>360</v>
      </c>
      <c r="Q403" s="1875" t="s">
        <v>697</v>
      </c>
      <c r="R403" s="1875" t="s">
        <v>671</v>
      </c>
      <c r="S403" s="1876" t="s">
        <v>361</v>
      </c>
      <c r="T403" s="1879" t="s">
        <v>653</v>
      </c>
      <c r="U403" s="1876" t="s">
        <v>360</v>
      </c>
      <c r="V403" s="1876" t="s">
        <v>363</v>
      </c>
      <c r="W403" s="1876" t="s">
        <v>360</v>
      </c>
      <c r="X403" s="1876" t="s">
        <v>154</v>
      </c>
      <c r="Y403" s="1876" t="s">
        <v>364</v>
      </c>
      <c r="Z403" s="1876" t="s">
        <v>154</v>
      </c>
      <c r="AA403" s="1876" t="s">
        <v>154</v>
      </c>
      <c r="AB403" s="1876" t="s">
        <v>154</v>
      </c>
      <c r="AC403" s="1876" t="s">
        <v>154</v>
      </c>
      <c r="AD403" s="1876" t="s">
        <v>154</v>
      </c>
      <c r="AE403" s="1876" t="s">
        <v>154</v>
      </c>
      <c r="AF403" s="1876" t="s">
        <v>359</v>
      </c>
      <c r="AG403" s="1875" t="s">
        <v>365</v>
      </c>
      <c r="AH403" s="1876" t="s">
        <v>366</v>
      </c>
      <c r="AI403" s="1876" t="s">
        <v>240</v>
      </c>
      <c r="AJ403" s="1876" t="s">
        <v>367</v>
      </c>
      <c r="AK403" s="1875" t="s">
        <v>368</v>
      </c>
      <c r="AL403" s="1876" t="s">
        <v>360</v>
      </c>
      <c r="AM403" s="1875" t="s">
        <v>154</v>
      </c>
    </row>
    <row r="404" spans="1:39" ht="79.2">
      <c r="A404" s="1875" t="s">
        <v>351</v>
      </c>
      <c r="B404" s="1875" t="s">
        <v>903</v>
      </c>
      <c r="C404" s="1875" t="s">
        <v>651</v>
      </c>
      <c r="D404" s="1876" t="s">
        <v>154</v>
      </c>
      <c r="E404" s="1876" t="s">
        <v>354</v>
      </c>
      <c r="F404" s="1876" t="s">
        <v>355</v>
      </c>
      <c r="G404" s="1876" t="s">
        <v>356</v>
      </c>
      <c r="H404" s="1877">
        <v>29003.52274</v>
      </c>
      <c r="I404" s="1877">
        <v>15600</v>
      </c>
      <c r="J404" s="1876" t="s">
        <v>357</v>
      </c>
      <c r="K404" s="1878">
        <v>44453</v>
      </c>
      <c r="L404" s="1876" t="s">
        <v>358</v>
      </c>
      <c r="M404" s="1878">
        <v>48142</v>
      </c>
      <c r="N404" s="1876" t="s">
        <v>359</v>
      </c>
      <c r="O404" s="1880">
        <v>46316</v>
      </c>
      <c r="P404" s="1875" t="s">
        <v>360</v>
      </c>
      <c r="Q404" s="1875" t="s">
        <v>482</v>
      </c>
      <c r="R404" s="1875" t="s">
        <v>671</v>
      </c>
      <c r="S404" s="1876" t="s">
        <v>361</v>
      </c>
      <c r="T404" s="1879" t="s">
        <v>653</v>
      </c>
      <c r="U404" s="1876" t="s">
        <v>360</v>
      </c>
      <c r="V404" s="1876" t="s">
        <v>363</v>
      </c>
      <c r="W404" s="1876" t="s">
        <v>360</v>
      </c>
      <c r="X404" s="1876" t="s">
        <v>154</v>
      </c>
      <c r="Y404" s="1876" t="s">
        <v>364</v>
      </c>
      <c r="Z404" s="1876" t="s">
        <v>154</v>
      </c>
      <c r="AA404" s="1876" t="s">
        <v>154</v>
      </c>
      <c r="AB404" s="1876" t="s">
        <v>154</v>
      </c>
      <c r="AC404" s="1876" t="s">
        <v>154</v>
      </c>
      <c r="AD404" s="1876" t="s">
        <v>154</v>
      </c>
      <c r="AE404" s="1876" t="s">
        <v>154</v>
      </c>
      <c r="AF404" s="1876" t="s">
        <v>359</v>
      </c>
      <c r="AG404" s="1875" t="s">
        <v>365</v>
      </c>
      <c r="AH404" s="1876" t="s">
        <v>366</v>
      </c>
      <c r="AI404" s="1876" t="s">
        <v>240</v>
      </c>
      <c r="AJ404" s="1876" t="s">
        <v>367</v>
      </c>
      <c r="AK404" s="1875" t="s">
        <v>368</v>
      </c>
      <c r="AL404" s="1876" t="s">
        <v>360</v>
      </c>
      <c r="AM404" s="1875" t="s">
        <v>154</v>
      </c>
    </row>
    <row r="405" spans="1:39" ht="79.2">
      <c r="A405" s="1875" t="s">
        <v>351</v>
      </c>
      <c r="B405" s="1875" t="s">
        <v>904</v>
      </c>
      <c r="C405" s="1875" t="s">
        <v>651</v>
      </c>
      <c r="D405" s="1876" t="s">
        <v>154</v>
      </c>
      <c r="E405" s="1876" t="s">
        <v>354</v>
      </c>
      <c r="F405" s="1876" t="s">
        <v>355</v>
      </c>
      <c r="G405" s="1876" t="s">
        <v>356</v>
      </c>
      <c r="H405" s="1877">
        <v>11155.20105</v>
      </c>
      <c r="I405" s="1877">
        <v>6000</v>
      </c>
      <c r="J405" s="1876" t="s">
        <v>357</v>
      </c>
      <c r="K405" s="1878">
        <v>44453</v>
      </c>
      <c r="L405" s="1876" t="s">
        <v>358</v>
      </c>
      <c r="M405" s="1878">
        <v>48142</v>
      </c>
      <c r="N405" s="1876" t="s">
        <v>359</v>
      </c>
      <c r="O405" s="1880">
        <v>46316</v>
      </c>
      <c r="P405" s="1875" t="s">
        <v>360</v>
      </c>
      <c r="Q405" s="1875" t="s">
        <v>409</v>
      </c>
      <c r="R405" s="1875" t="s">
        <v>671</v>
      </c>
      <c r="S405" s="1876" t="s">
        <v>361</v>
      </c>
      <c r="T405" s="1879" t="s">
        <v>653</v>
      </c>
      <c r="U405" s="1876" t="s">
        <v>360</v>
      </c>
      <c r="V405" s="1876" t="s">
        <v>363</v>
      </c>
      <c r="W405" s="1876" t="s">
        <v>360</v>
      </c>
      <c r="X405" s="1876" t="s">
        <v>154</v>
      </c>
      <c r="Y405" s="1876" t="s">
        <v>364</v>
      </c>
      <c r="Z405" s="1876" t="s">
        <v>154</v>
      </c>
      <c r="AA405" s="1876" t="s">
        <v>154</v>
      </c>
      <c r="AB405" s="1876" t="s">
        <v>154</v>
      </c>
      <c r="AC405" s="1876" t="s">
        <v>154</v>
      </c>
      <c r="AD405" s="1876" t="s">
        <v>154</v>
      </c>
      <c r="AE405" s="1876" t="s">
        <v>154</v>
      </c>
      <c r="AF405" s="1876" t="s">
        <v>359</v>
      </c>
      <c r="AG405" s="1875" t="s">
        <v>365</v>
      </c>
      <c r="AH405" s="1876" t="s">
        <v>366</v>
      </c>
      <c r="AI405" s="1876" t="s">
        <v>240</v>
      </c>
      <c r="AJ405" s="1876" t="s">
        <v>367</v>
      </c>
      <c r="AK405" s="1875" t="s">
        <v>368</v>
      </c>
      <c r="AL405" s="1876" t="s">
        <v>360</v>
      </c>
      <c r="AM405" s="1875" t="s">
        <v>154</v>
      </c>
    </row>
    <row r="406" spans="1:39" ht="79.2">
      <c r="A406" s="1875" t="s">
        <v>351</v>
      </c>
      <c r="B406" s="1875" t="s">
        <v>905</v>
      </c>
      <c r="C406" s="1875" t="s">
        <v>651</v>
      </c>
      <c r="D406" s="1876" t="s">
        <v>154</v>
      </c>
      <c r="E406" s="1876" t="s">
        <v>354</v>
      </c>
      <c r="F406" s="1876" t="s">
        <v>355</v>
      </c>
      <c r="G406" s="1876" t="s">
        <v>356</v>
      </c>
      <c r="H406" s="1877">
        <v>29747.202809999999</v>
      </c>
      <c r="I406" s="1877">
        <v>16000</v>
      </c>
      <c r="J406" s="1876" t="s">
        <v>357</v>
      </c>
      <c r="K406" s="1878">
        <v>44453</v>
      </c>
      <c r="L406" s="1876" t="s">
        <v>358</v>
      </c>
      <c r="M406" s="1878">
        <v>48142</v>
      </c>
      <c r="N406" s="1876" t="s">
        <v>359</v>
      </c>
      <c r="O406" s="1880">
        <v>46316</v>
      </c>
      <c r="P406" s="1875" t="s">
        <v>360</v>
      </c>
      <c r="Q406" s="1875" t="s">
        <v>906</v>
      </c>
      <c r="R406" s="1875" t="s">
        <v>671</v>
      </c>
      <c r="S406" s="1876" t="s">
        <v>361</v>
      </c>
      <c r="T406" s="1879" t="s">
        <v>653</v>
      </c>
      <c r="U406" s="1876" t="s">
        <v>360</v>
      </c>
      <c r="V406" s="1876" t="s">
        <v>363</v>
      </c>
      <c r="W406" s="1876" t="s">
        <v>360</v>
      </c>
      <c r="X406" s="1876" t="s">
        <v>154</v>
      </c>
      <c r="Y406" s="1876" t="s">
        <v>364</v>
      </c>
      <c r="Z406" s="1876" t="s">
        <v>154</v>
      </c>
      <c r="AA406" s="1876" t="s">
        <v>154</v>
      </c>
      <c r="AB406" s="1876" t="s">
        <v>154</v>
      </c>
      <c r="AC406" s="1876" t="s">
        <v>154</v>
      </c>
      <c r="AD406" s="1876" t="s">
        <v>154</v>
      </c>
      <c r="AE406" s="1876" t="s">
        <v>154</v>
      </c>
      <c r="AF406" s="1876" t="s">
        <v>359</v>
      </c>
      <c r="AG406" s="1875" t="s">
        <v>365</v>
      </c>
      <c r="AH406" s="1876" t="s">
        <v>366</v>
      </c>
      <c r="AI406" s="1876" t="s">
        <v>240</v>
      </c>
      <c r="AJ406" s="1876" t="s">
        <v>367</v>
      </c>
      <c r="AK406" s="1875" t="s">
        <v>368</v>
      </c>
      <c r="AL406" s="1876" t="s">
        <v>360</v>
      </c>
      <c r="AM406" s="1875" t="s">
        <v>154</v>
      </c>
    </row>
    <row r="407" spans="1:39" ht="79.2">
      <c r="A407" s="1875" t="s">
        <v>351</v>
      </c>
      <c r="B407" s="1875" t="s">
        <v>907</v>
      </c>
      <c r="C407" s="1875" t="s">
        <v>651</v>
      </c>
      <c r="D407" s="1876" t="s">
        <v>154</v>
      </c>
      <c r="E407" s="1876" t="s">
        <v>354</v>
      </c>
      <c r="F407" s="1876" t="s">
        <v>355</v>
      </c>
      <c r="G407" s="1876" t="s">
        <v>356</v>
      </c>
      <c r="H407" s="1877">
        <v>282598.42670000001</v>
      </c>
      <c r="I407" s="1877">
        <v>152000</v>
      </c>
      <c r="J407" s="1876" t="s">
        <v>357</v>
      </c>
      <c r="K407" s="1878">
        <v>44453</v>
      </c>
      <c r="L407" s="1876" t="s">
        <v>358</v>
      </c>
      <c r="M407" s="1878">
        <v>48142</v>
      </c>
      <c r="N407" s="1876" t="s">
        <v>359</v>
      </c>
      <c r="O407" s="1880">
        <v>46316</v>
      </c>
      <c r="P407" s="1875" t="s">
        <v>360</v>
      </c>
      <c r="Q407" s="1875" t="s">
        <v>908</v>
      </c>
      <c r="R407" s="1875" t="s">
        <v>671</v>
      </c>
      <c r="S407" s="1876" t="s">
        <v>361</v>
      </c>
      <c r="T407" s="1879" t="s">
        <v>653</v>
      </c>
      <c r="U407" s="1876" t="s">
        <v>360</v>
      </c>
      <c r="V407" s="1876" t="s">
        <v>363</v>
      </c>
      <c r="W407" s="1876" t="s">
        <v>360</v>
      </c>
      <c r="X407" s="1876" t="s">
        <v>154</v>
      </c>
      <c r="Y407" s="1876" t="s">
        <v>364</v>
      </c>
      <c r="Z407" s="1876" t="s">
        <v>154</v>
      </c>
      <c r="AA407" s="1876" t="s">
        <v>154</v>
      </c>
      <c r="AB407" s="1876" t="s">
        <v>154</v>
      </c>
      <c r="AC407" s="1876" t="s">
        <v>154</v>
      </c>
      <c r="AD407" s="1876" t="s">
        <v>154</v>
      </c>
      <c r="AE407" s="1876" t="s">
        <v>154</v>
      </c>
      <c r="AF407" s="1876" t="s">
        <v>359</v>
      </c>
      <c r="AG407" s="1875" t="s">
        <v>365</v>
      </c>
      <c r="AH407" s="1876" t="s">
        <v>366</v>
      </c>
      <c r="AI407" s="1876" t="s">
        <v>240</v>
      </c>
      <c r="AJ407" s="1876" t="s">
        <v>367</v>
      </c>
      <c r="AK407" s="1875" t="s">
        <v>368</v>
      </c>
      <c r="AL407" s="1876" t="s">
        <v>360</v>
      </c>
      <c r="AM407" s="1875" t="s">
        <v>154</v>
      </c>
    </row>
    <row r="408" spans="1:39" ht="79.2">
      <c r="A408" s="1875" t="s">
        <v>351</v>
      </c>
      <c r="B408" s="1875" t="s">
        <v>909</v>
      </c>
      <c r="C408" s="1875" t="s">
        <v>651</v>
      </c>
      <c r="D408" s="1876" t="s">
        <v>154</v>
      </c>
      <c r="E408" s="1876" t="s">
        <v>354</v>
      </c>
      <c r="F408" s="1876" t="s">
        <v>355</v>
      </c>
      <c r="G408" s="1876" t="s">
        <v>356</v>
      </c>
      <c r="H408" s="1877">
        <v>60238.08569</v>
      </c>
      <c r="I408" s="1877">
        <v>32400</v>
      </c>
      <c r="J408" s="1876" t="s">
        <v>357</v>
      </c>
      <c r="K408" s="1878">
        <v>44453</v>
      </c>
      <c r="L408" s="1876" t="s">
        <v>358</v>
      </c>
      <c r="M408" s="1878">
        <v>48142</v>
      </c>
      <c r="N408" s="1876" t="s">
        <v>359</v>
      </c>
      <c r="O408" s="1880">
        <v>46316</v>
      </c>
      <c r="P408" s="1875" t="s">
        <v>360</v>
      </c>
      <c r="Q408" s="1875" t="s">
        <v>665</v>
      </c>
      <c r="R408" s="1875" t="s">
        <v>671</v>
      </c>
      <c r="S408" s="1876" t="s">
        <v>361</v>
      </c>
      <c r="T408" s="1879" t="s">
        <v>653</v>
      </c>
      <c r="U408" s="1876" t="s">
        <v>360</v>
      </c>
      <c r="V408" s="1876" t="s">
        <v>363</v>
      </c>
      <c r="W408" s="1876" t="s">
        <v>360</v>
      </c>
      <c r="X408" s="1876" t="s">
        <v>154</v>
      </c>
      <c r="Y408" s="1876" t="s">
        <v>364</v>
      </c>
      <c r="Z408" s="1876" t="s">
        <v>154</v>
      </c>
      <c r="AA408" s="1876" t="s">
        <v>154</v>
      </c>
      <c r="AB408" s="1876" t="s">
        <v>154</v>
      </c>
      <c r="AC408" s="1876" t="s">
        <v>154</v>
      </c>
      <c r="AD408" s="1876" t="s">
        <v>154</v>
      </c>
      <c r="AE408" s="1876" t="s">
        <v>154</v>
      </c>
      <c r="AF408" s="1876" t="s">
        <v>359</v>
      </c>
      <c r="AG408" s="1875" t="s">
        <v>365</v>
      </c>
      <c r="AH408" s="1876" t="s">
        <v>366</v>
      </c>
      <c r="AI408" s="1876" t="s">
        <v>240</v>
      </c>
      <c r="AJ408" s="1876" t="s">
        <v>367</v>
      </c>
      <c r="AK408" s="1875" t="s">
        <v>368</v>
      </c>
      <c r="AL408" s="1876" t="s">
        <v>360</v>
      </c>
      <c r="AM408" s="1875" t="s">
        <v>154</v>
      </c>
    </row>
    <row r="409" spans="1:39" ht="79.2">
      <c r="A409" s="1875" t="s">
        <v>351</v>
      </c>
      <c r="B409" s="1875" t="s">
        <v>910</v>
      </c>
      <c r="C409" s="1875" t="s">
        <v>651</v>
      </c>
      <c r="D409" s="1876" t="s">
        <v>154</v>
      </c>
      <c r="E409" s="1876" t="s">
        <v>354</v>
      </c>
      <c r="F409" s="1876" t="s">
        <v>355</v>
      </c>
      <c r="G409" s="1876" t="s">
        <v>356</v>
      </c>
      <c r="H409" s="1877">
        <v>2231.0402100000001</v>
      </c>
      <c r="I409" s="1877">
        <v>1200</v>
      </c>
      <c r="J409" s="1876" t="s">
        <v>357</v>
      </c>
      <c r="K409" s="1878">
        <v>44453</v>
      </c>
      <c r="L409" s="1876" t="s">
        <v>358</v>
      </c>
      <c r="M409" s="1878">
        <v>48142</v>
      </c>
      <c r="N409" s="1876" t="s">
        <v>359</v>
      </c>
      <c r="O409" s="1880">
        <v>46316</v>
      </c>
      <c r="P409" s="1875" t="s">
        <v>360</v>
      </c>
      <c r="Q409" s="1875" t="s">
        <v>462</v>
      </c>
      <c r="R409" s="1875" t="s">
        <v>671</v>
      </c>
      <c r="S409" s="1876" t="s">
        <v>361</v>
      </c>
      <c r="T409" s="1879" t="s">
        <v>653</v>
      </c>
      <c r="U409" s="1876" t="s">
        <v>360</v>
      </c>
      <c r="V409" s="1876" t="s">
        <v>363</v>
      </c>
      <c r="W409" s="1876" t="s">
        <v>360</v>
      </c>
      <c r="X409" s="1876" t="s">
        <v>154</v>
      </c>
      <c r="Y409" s="1876" t="s">
        <v>364</v>
      </c>
      <c r="Z409" s="1876" t="s">
        <v>154</v>
      </c>
      <c r="AA409" s="1876" t="s">
        <v>154</v>
      </c>
      <c r="AB409" s="1876" t="s">
        <v>154</v>
      </c>
      <c r="AC409" s="1876" t="s">
        <v>154</v>
      </c>
      <c r="AD409" s="1876" t="s">
        <v>154</v>
      </c>
      <c r="AE409" s="1876" t="s">
        <v>154</v>
      </c>
      <c r="AF409" s="1876" t="s">
        <v>359</v>
      </c>
      <c r="AG409" s="1875" t="s">
        <v>365</v>
      </c>
      <c r="AH409" s="1876" t="s">
        <v>366</v>
      </c>
      <c r="AI409" s="1876" t="s">
        <v>240</v>
      </c>
      <c r="AJ409" s="1876" t="s">
        <v>367</v>
      </c>
      <c r="AK409" s="1875" t="s">
        <v>368</v>
      </c>
      <c r="AL409" s="1876" t="s">
        <v>360</v>
      </c>
      <c r="AM409" s="1875" t="s">
        <v>154</v>
      </c>
    </row>
    <row r="410" spans="1:39" ht="79.2">
      <c r="A410" s="1875" t="s">
        <v>351</v>
      </c>
      <c r="B410" s="1875" t="s">
        <v>911</v>
      </c>
      <c r="C410" s="1875" t="s">
        <v>651</v>
      </c>
      <c r="D410" s="1876" t="s">
        <v>154</v>
      </c>
      <c r="E410" s="1876" t="s">
        <v>354</v>
      </c>
      <c r="F410" s="1876" t="s">
        <v>355</v>
      </c>
      <c r="G410" s="1876" t="s">
        <v>356</v>
      </c>
      <c r="H410" s="1877">
        <v>4462.0804200000002</v>
      </c>
      <c r="I410" s="1877">
        <v>2400</v>
      </c>
      <c r="J410" s="1876" t="s">
        <v>357</v>
      </c>
      <c r="K410" s="1878">
        <v>44453</v>
      </c>
      <c r="L410" s="1876" t="s">
        <v>358</v>
      </c>
      <c r="M410" s="1878">
        <v>48142</v>
      </c>
      <c r="N410" s="1876" t="s">
        <v>359</v>
      </c>
      <c r="O410" s="1880">
        <v>46316</v>
      </c>
      <c r="P410" s="1875" t="s">
        <v>360</v>
      </c>
      <c r="Q410" s="1875" t="s">
        <v>478</v>
      </c>
      <c r="R410" s="1875" t="s">
        <v>671</v>
      </c>
      <c r="S410" s="1876" t="s">
        <v>361</v>
      </c>
      <c r="T410" s="1879" t="s">
        <v>653</v>
      </c>
      <c r="U410" s="1876" t="s">
        <v>360</v>
      </c>
      <c r="V410" s="1876" t="s">
        <v>363</v>
      </c>
      <c r="W410" s="1876" t="s">
        <v>360</v>
      </c>
      <c r="X410" s="1876" t="s">
        <v>154</v>
      </c>
      <c r="Y410" s="1876" t="s">
        <v>364</v>
      </c>
      <c r="Z410" s="1876" t="s">
        <v>154</v>
      </c>
      <c r="AA410" s="1876" t="s">
        <v>154</v>
      </c>
      <c r="AB410" s="1876" t="s">
        <v>154</v>
      </c>
      <c r="AC410" s="1876" t="s">
        <v>154</v>
      </c>
      <c r="AD410" s="1876" t="s">
        <v>154</v>
      </c>
      <c r="AE410" s="1876" t="s">
        <v>154</v>
      </c>
      <c r="AF410" s="1876" t="s">
        <v>359</v>
      </c>
      <c r="AG410" s="1875" t="s">
        <v>365</v>
      </c>
      <c r="AH410" s="1876" t="s">
        <v>366</v>
      </c>
      <c r="AI410" s="1876" t="s">
        <v>240</v>
      </c>
      <c r="AJ410" s="1876" t="s">
        <v>367</v>
      </c>
      <c r="AK410" s="1875" t="s">
        <v>368</v>
      </c>
      <c r="AL410" s="1876" t="s">
        <v>360</v>
      </c>
      <c r="AM410" s="1875" t="s">
        <v>154</v>
      </c>
    </row>
    <row r="411" spans="1:39" ht="79.2">
      <c r="A411" s="1875" t="s">
        <v>351</v>
      </c>
      <c r="B411" s="1875" t="s">
        <v>912</v>
      </c>
      <c r="C411" s="1875" t="s">
        <v>651</v>
      </c>
      <c r="D411" s="1876" t="s">
        <v>154</v>
      </c>
      <c r="E411" s="1876" t="s">
        <v>354</v>
      </c>
      <c r="F411" s="1876" t="s">
        <v>355</v>
      </c>
      <c r="G411" s="1876" t="s">
        <v>356</v>
      </c>
      <c r="H411" s="1877">
        <v>4462.0804200000002</v>
      </c>
      <c r="I411" s="1877">
        <v>2400</v>
      </c>
      <c r="J411" s="1876" t="s">
        <v>357</v>
      </c>
      <c r="K411" s="1878">
        <v>44453</v>
      </c>
      <c r="L411" s="1876" t="s">
        <v>358</v>
      </c>
      <c r="M411" s="1878">
        <v>48142</v>
      </c>
      <c r="N411" s="1876" t="s">
        <v>359</v>
      </c>
      <c r="O411" s="1880">
        <v>46316</v>
      </c>
      <c r="P411" s="1875" t="s">
        <v>360</v>
      </c>
      <c r="Q411" s="1875" t="s">
        <v>478</v>
      </c>
      <c r="R411" s="1875" t="s">
        <v>671</v>
      </c>
      <c r="S411" s="1876" t="s">
        <v>361</v>
      </c>
      <c r="T411" s="1879" t="s">
        <v>653</v>
      </c>
      <c r="U411" s="1876" t="s">
        <v>360</v>
      </c>
      <c r="V411" s="1876" t="s">
        <v>363</v>
      </c>
      <c r="W411" s="1876" t="s">
        <v>360</v>
      </c>
      <c r="X411" s="1876" t="s">
        <v>154</v>
      </c>
      <c r="Y411" s="1876" t="s">
        <v>364</v>
      </c>
      <c r="Z411" s="1876" t="s">
        <v>154</v>
      </c>
      <c r="AA411" s="1876" t="s">
        <v>154</v>
      </c>
      <c r="AB411" s="1876" t="s">
        <v>154</v>
      </c>
      <c r="AC411" s="1876" t="s">
        <v>154</v>
      </c>
      <c r="AD411" s="1876" t="s">
        <v>154</v>
      </c>
      <c r="AE411" s="1876" t="s">
        <v>154</v>
      </c>
      <c r="AF411" s="1876" t="s">
        <v>359</v>
      </c>
      <c r="AG411" s="1875" t="s">
        <v>365</v>
      </c>
      <c r="AH411" s="1876" t="s">
        <v>366</v>
      </c>
      <c r="AI411" s="1876" t="s">
        <v>240</v>
      </c>
      <c r="AJ411" s="1876" t="s">
        <v>367</v>
      </c>
      <c r="AK411" s="1875" t="s">
        <v>368</v>
      </c>
      <c r="AL411" s="1876" t="s">
        <v>360</v>
      </c>
      <c r="AM411" s="1875" t="s">
        <v>154</v>
      </c>
    </row>
    <row r="412" spans="1:39" ht="79.2">
      <c r="A412" s="1875" t="s">
        <v>351</v>
      </c>
      <c r="B412" s="1875" t="s">
        <v>913</v>
      </c>
      <c r="C412" s="1875" t="s">
        <v>651</v>
      </c>
      <c r="D412" s="1876" t="s">
        <v>154</v>
      </c>
      <c r="E412" s="1876" t="s">
        <v>354</v>
      </c>
      <c r="F412" s="1876" t="s">
        <v>355</v>
      </c>
      <c r="G412" s="1876" t="s">
        <v>356</v>
      </c>
      <c r="H412" s="1877">
        <v>2231.0402100000001</v>
      </c>
      <c r="I412" s="1877">
        <v>1200</v>
      </c>
      <c r="J412" s="1876" t="s">
        <v>357</v>
      </c>
      <c r="K412" s="1878">
        <v>44453</v>
      </c>
      <c r="L412" s="1876" t="s">
        <v>358</v>
      </c>
      <c r="M412" s="1878">
        <v>48142</v>
      </c>
      <c r="N412" s="1876" t="s">
        <v>359</v>
      </c>
      <c r="O412" s="1880">
        <v>46316</v>
      </c>
      <c r="P412" s="1875" t="s">
        <v>360</v>
      </c>
      <c r="Q412" s="1875" t="s">
        <v>462</v>
      </c>
      <c r="R412" s="1875" t="s">
        <v>671</v>
      </c>
      <c r="S412" s="1876" t="s">
        <v>361</v>
      </c>
      <c r="T412" s="1879" t="s">
        <v>653</v>
      </c>
      <c r="U412" s="1876" t="s">
        <v>360</v>
      </c>
      <c r="V412" s="1876" t="s">
        <v>363</v>
      </c>
      <c r="W412" s="1876" t="s">
        <v>360</v>
      </c>
      <c r="X412" s="1876" t="s">
        <v>154</v>
      </c>
      <c r="Y412" s="1876" t="s">
        <v>364</v>
      </c>
      <c r="Z412" s="1876" t="s">
        <v>154</v>
      </c>
      <c r="AA412" s="1876" t="s">
        <v>154</v>
      </c>
      <c r="AB412" s="1876" t="s">
        <v>154</v>
      </c>
      <c r="AC412" s="1876" t="s">
        <v>154</v>
      </c>
      <c r="AD412" s="1876" t="s">
        <v>154</v>
      </c>
      <c r="AE412" s="1876" t="s">
        <v>154</v>
      </c>
      <c r="AF412" s="1876" t="s">
        <v>359</v>
      </c>
      <c r="AG412" s="1875" t="s">
        <v>365</v>
      </c>
      <c r="AH412" s="1876" t="s">
        <v>366</v>
      </c>
      <c r="AI412" s="1876" t="s">
        <v>240</v>
      </c>
      <c r="AJ412" s="1876" t="s">
        <v>367</v>
      </c>
      <c r="AK412" s="1875" t="s">
        <v>368</v>
      </c>
      <c r="AL412" s="1876" t="s">
        <v>360</v>
      </c>
      <c r="AM412" s="1875" t="s">
        <v>154</v>
      </c>
    </row>
    <row r="413" spans="1:39" ht="79.2">
      <c r="A413" s="1875" t="s">
        <v>351</v>
      </c>
      <c r="B413" s="1875" t="s">
        <v>914</v>
      </c>
      <c r="C413" s="1875" t="s">
        <v>651</v>
      </c>
      <c r="D413" s="1876" t="s">
        <v>154</v>
      </c>
      <c r="E413" s="1876" t="s">
        <v>354</v>
      </c>
      <c r="F413" s="1876" t="s">
        <v>355</v>
      </c>
      <c r="G413" s="1876" t="s">
        <v>356</v>
      </c>
      <c r="H413" s="1877">
        <v>743.68006999999989</v>
      </c>
      <c r="I413" s="1877">
        <v>400</v>
      </c>
      <c r="J413" s="1876" t="s">
        <v>357</v>
      </c>
      <c r="K413" s="1878">
        <v>44453</v>
      </c>
      <c r="L413" s="1876" t="s">
        <v>358</v>
      </c>
      <c r="M413" s="1878">
        <v>48142</v>
      </c>
      <c r="N413" s="1876" t="s">
        <v>359</v>
      </c>
      <c r="O413" s="1880">
        <v>46316</v>
      </c>
      <c r="P413" s="1875" t="s">
        <v>360</v>
      </c>
      <c r="Q413" s="1875" t="s">
        <v>460</v>
      </c>
      <c r="R413" s="1875" t="s">
        <v>671</v>
      </c>
      <c r="S413" s="1876" t="s">
        <v>361</v>
      </c>
      <c r="T413" s="1879" t="s">
        <v>653</v>
      </c>
      <c r="U413" s="1876" t="s">
        <v>360</v>
      </c>
      <c r="V413" s="1876" t="s">
        <v>363</v>
      </c>
      <c r="W413" s="1876" t="s">
        <v>360</v>
      </c>
      <c r="X413" s="1876" t="s">
        <v>154</v>
      </c>
      <c r="Y413" s="1876" t="s">
        <v>364</v>
      </c>
      <c r="Z413" s="1876" t="s">
        <v>154</v>
      </c>
      <c r="AA413" s="1876" t="s">
        <v>154</v>
      </c>
      <c r="AB413" s="1876" t="s">
        <v>154</v>
      </c>
      <c r="AC413" s="1876" t="s">
        <v>154</v>
      </c>
      <c r="AD413" s="1876" t="s">
        <v>154</v>
      </c>
      <c r="AE413" s="1876" t="s">
        <v>154</v>
      </c>
      <c r="AF413" s="1876" t="s">
        <v>359</v>
      </c>
      <c r="AG413" s="1875" t="s">
        <v>365</v>
      </c>
      <c r="AH413" s="1876" t="s">
        <v>366</v>
      </c>
      <c r="AI413" s="1876" t="s">
        <v>240</v>
      </c>
      <c r="AJ413" s="1876" t="s">
        <v>367</v>
      </c>
      <c r="AK413" s="1875" t="s">
        <v>368</v>
      </c>
      <c r="AL413" s="1876" t="s">
        <v>360</v>
      </c>
      <c r="AM413" s="1875" t="s">
        <v>154</v>
      </c>
    </row>
    <row r="414" spans="1:39" ht="79.2">
      <c r="A414" s="1875" t="s">
        <v>351</v>
      </c>
      <c r="B414" s="1875" t="s">
        <v>915</v>
      </c>
      <c r="C414" s="1875" t="s">
        <v>651</v>
      </c>
      <c r="D414" s="1876" t="s">
        <v>154</v>
      </c>
      <c r="E414" s="1876" t="s">
        <v>354</v>
      </c>
      <c r="F414" s="1876" t="s">
        <v>355</v>
      </c>
      <c r="G414" s="1876" t="s">
        <v>356</v>
      </c>
      <c r="H414" s="1877">
        <v>249132.82354000001</v>
      </c>
      <c r="I414" s="1877">
        <v>134000</v>
      </c>
      <c r="J414" s="1876" t="s">
        <v>357</v>
      </c>
      <c r="K414" s="1878">
        <v>44453</v>
      </c>
      <c r="L414" s="1876" t="s">
        <v>358</v>
      </c>
      <c r="M414" s="1878">
        <v>48142</v>
      </c>
      <c r="N414" s="1876" t="s">
        <v>359</v>
      </c>
      <c r="O414" s="1880">
        <v>46316</v>
      </c>
      <c r="P414" s="1875" t="s">
        <v>360</v>
      </c>
      <c r="Q414" s="1875" t="s">
        <v>916</v>
      </c>
      <c r="R414" s="1875" t="s">
        <v>671</v>
      </c>
      <c r="S414" s="1876" t="s">
        <v>361</v>
      </c>
      <c r="T414" s="1879" t="s">
        <v>653</v>
      </c>
      <c r="U414" s="1876" t="s">
        <v>360</v>
      </c>
      <c r="V414" s="1876" t="s">
        <v>363</v>
      </c>
      <c r="W414" s="1876" t="s">
        <v>360</v>
      </c>
      <c r="X414" s="1876" t="s">
        <v>154</v>
      </c>
      <c r="Y414" s="1876" t="s">
        <v>364</v>
      </c>
      <c r="Z414" s="1876" t="s">
        <v>154</v>
      </c>
      <c r="AA414" s="1876" t="s">
        <v>154</v>
      </c>
      <c r="AB414" s="1876" t="s">
        <v>154</v>
      </c>
      <c r="AC414" s="1876" t="s">
        <v>154</v>
      </c>
      <c r="AD414" s="1876" t="s">
        <v>154</v>
      </c>
      <c r="AE414" s="1876" t="s">
        <v>154</v>
      </c>
      <c r="AF414" s="1876" t="s">
        <v>359</v>
      </c>
      <c r="AG414" s="1875" t="s">
        <v>365</v>
      </c>
      <c r="AH414" s="1876" t="s">
        <v>366</v>
      </c>
      <c r="AI414" s="1876" t="s">
        <v>240</v>
      </c>
      <c r="AJ414" s="1876" t="s">
        <v>367</v>
      </c>
      <c r="AK414" s="1875" t="s">
        <v>368</v>
      </c>
      <c r="AL414" s="1876" t="s">
        <v>360</v>
      </c>
      <c r="AM414" s="1875" t="s">
        <v>154</v>
      </c>
    </row>
    <row r="415" spans="1:39" ht="79.2">
      <c r="A415" s="1875" t="s">
        <v>351</v>
      </c>
      <c r="B415" s="1875" t="s">
        <v>917</v>
      </c>
      <c r="C415" s="1875" t="s">
        <v>651</v>
      </c>
      <c r="D415" s="1876" t="s">
        <v>154</v>
      </c>
      <c r="E415" s="1876" t="s">
        <v>354</v>
      </c>
      <c r="F415" s="1876" t="s">
        <v>355</v>
      </c>
      <c r="G415" s="1876" t="s">
        <v>356</v>
      </c>
      <c r="H415" s="1877">
        <v>10411.520980000001</v>
      </c>
      <c r="I415" s="1877">
        <v>5600</v>
      </c>
      <c r="J415" s="1876" t="s">
        <v>357</v>
      </c>
      <c r="K415" s="1878">
        <v>44453</v>
      </c>
      <c r="L415" s="1876" t="s">
        <v>358</v>
      </c>
      <c r="M415" s="1878">
        <v>48142</v>
      </c>
      <c r="N415" s="1876" t="s">
        <v>359</v>
      </c>
      <c r="O415" s="1880">
        <v>46316</v>
      </c>
      <c r="P415" s="1875" t="s">
        <v>360</v>
      </c>
      <c r="Q415" s="1875" t="s">
        <v>514</v>
      </c>
      <c r="R415" s="1875" t="s">
        <v>671</v>
      </c>
      <c r="S415" s="1876" t="s">
        <v>361</v>
      </c>
      <c r="T415" s="1879" t="s">
        <v>653</v>
      </c>
      <c r="U415" s="1876" t="s">
        <v>360</v>
      </c>
      <c r="V415" s="1876" t="s">
        <v>363</v>
      </c>
      <c r="W415" s="1876" t="s">
        <v>360</v>
      </c>
      <c r="X415" s="1876" t="s">
        <v>154</v>
      </c>
      <c r="Y415" s="1876" t="s">
        <v>364</v>
      </c>
      <c r="Z415" s="1876" t="s">
        <v>154</v>
      </c>
      <c r="AA415" s="1876" t="s">
        <v>154</v>
      </c>
      <c r="AB415" s="1876" t="s">
        <v>154</v>
      </c>
      <c r="AC415" s="1876" t="s">
        <v>154</v>
      </c>
      <c r="AD415" s="1876" t="s">
        <v>154</v>
      </c>
      <c r="AE415" s="1876" t="s">
        <v>154</v>
      </c>
      <c r="AF415" s="1876" t="s">
        <v>359</v>
      </c>
      <c r="AG415" s="1875" t="s">
        <v>365</v>
      </c>
      <c r="AH415" s="1876" t="s">
        <v>366</v>
      </c>
      <c r="AI415" s="1876" t="s">
        <v>240</v>
      </c>
      <c r="AJ415" s="1876" t="s">
        <v>367</v>
      </c>
      <c r="AK415" s="1875" t="s">
        <v>368</v>
      </c>
      <c r="AL415" s="1876" t="s">
        <v>360</v>
      </c>
      <c r="AM415" s="1875" t="s">
        <v>154</v>
      </c>
    </row>
    <row r="416" spans="1:39" ht="79.2">
      <c r="A416" s="1875" t="s">
        <v>351</v>
      </c>
      <c r="B416" s="1875" t="s">
        <v>918</v>
      </c>
      <c r="C416" s="1875" t="s">
        <v>651</v>
      </c>
      <c r="D416" s="1876" t="s">
        <v>154</v>
      </c>
      <c r="E416" s="1876" t="s">
        <v>354</v>
      </c>
      <c r="F416" s="1876" t="s">
        <v>355</v>
      </c>
      <c r="G416" s="1876" t="s">
        <v>356</v>
      </c>
      <c r="H416" s="1877">
        <v>16360.96155</v>
      </c>
      <c r="I416" s="1877">
        <v>8800</v>
      </c>
      <c r="J416" s="1876" t="s">
        <v>357</v>
      </c>
      <c r="K416" s="1878">
        <v>44453</v>
      </c>
      <c r="L416" s="1876" t="s">
        <v>358</v>
      </c>
      <c r="M416" s="1878">
        <v>48142</v>
      </c>
      <c r="N416" s="1876" t="s">
        <v>359</v>
      </c>
      <c r="O416" s="1880">
        <v>46316</v>
      </c>
      <c r="P416" s="1875" t="s">
        <v>360</v>
      </c>
      <c r="Q416" s="1875" t="s">
        <v>674</v>
      </c>
      <c r="R416" s="1875" t="s">
        <v>671</v>
      </c>
      <c r="S416" s="1876" t="s">
        <v>361</v>
      </c>
      <c r="T416" s="1879" t="s">
        <v>653</v>
      </c>
      <c r="U416" s="1876" t="s">
        <v>360</v>
      </c>
      <c r="V416" s="1876" t="s">
        <v>363</v>
      </c>
      <c r="W416" s="1876" t="s">
        <v>360</v>
      </c>
      <c r="X416" s="1876" t="s">
        <v>154</v>
      </c>
      <c r="Y416" s="1876" t="s">
        <v>364</v>
      </c>
      <c r="Z416" s="1876" t="s">
        <v>154</v>
      </c>
      <c r="AA416" s="1876" t="s">
        <v>154</v>
      </c>
      <c r="AB416" s="1876" t="s">
        <v>154</v>
      </c>
      <c r="AC416" s="1876" t="s">
        <v>154</v>
      </c>
      <c r="AD416" s="1876" t="s">
        <v>154</v>
      </c>
      <c r="AE416" s="1876" t="s">
        <v>154</v>
      </c>
      <c r="AF416" s="1876" t="s">
        <v>359</v>
      </c>
      <c r="AG416" s="1875" t="s">
        <v>365</v>
      </c>
      <c r="AH416" s="1876" t="s">
        <v>366</v>
      </c>
      <c r="AI416" s="1876" t="s">
        <v>240</v>
      </c>
      <c r="AJ416" s="1876" t="s">
        <v>367</v>
      </c>
      <c r="AK416" s="1875" t="s">
        <v>368</v>
      </c>
      <c r="AL416" s="1876" t="s">
        <v>360</v>
      </c>
      <c r="AM416" s="1875" t="s">
        <v>154</v>
      </c>
    </row>
    <row r="417" spans="1:39" ht="79.2">
      <c r="A417" s="1875" t="s">
        <v>351</v>
      </c>
      <c r="B417" s="1875" t="s">
        <v>919</v>
      </c>
      <c r="C417" s="1875" t="s">
        <v>651</v>
      </c>
      <c r="D417" s="1876" t="s">
        <v>154</v>
      </c>
      <c r="E417" s="1876" t="s">
        <v>354</v>
      </c>
      <c r="F417" s="1876" t="s">
        <v>355</v>
      </c>
      <c r="G417" s="1876" t="s">
        <v>356</v>
      </c>
      <c r="H417" s="1877">
        <v>2974.7202799999995</v>
      </c>
      <c r="I417" s="1877">
        <v>1600</v>
      </c>
      <c r="J417" s="1876" t="s">
        <v>357</v>
      </c>
      <c r="K417" s="1878">
        <v>44453</v>
      </c>
      <c r="L417" s="1876" t="s">
        <v>358</v>
      </c>
      <c r="M417" s="1878">
        <v>48142</v>
      </c>
      <c r="N417" s="1876" t="s">
        <v>359</v>
      </c>
      <c r="O417" s="1880">
        <v>46316</v>
      </c>
      <c r="P417" s="1875" t="s">
        <v>360</v>
      </c>
      <c r="Q417" s="1875" t="s">
        <v>520</v>
      </c>
      <c r="R417" s="1875" t="s">
        <v>671</v>
      </c>
      <c r="S417" s="1876" t="s">
        <v>361</v>
      </c>
      <c r="T417" s="1879" t="s">
        <v>653</v>
      </c>
      <c r="U417" s="1876" t="s">
        <v>360</v>
      </c>
      <c r="V417" s="1876" t="s">
        <v>363</v>
      </c>
      <c r="W417" s="1876" t="s">
        <v>360</v>
      </c>
      <c r="X417" s="1876" t="s">
        <v>154</v>
      </c>
      <c r="Y417" s="1876" t="s">
        <v>364</v>
      </c>
      <c r="Z417" s="1876" t="s">
        <v>154</v>
      </c>
      <c r="AA417" s="1876" t="s">
        <v>154</v>
      </c>
      <c r="AB417" s="1876" t="s">
        <v>154</v>
      </c>
      <c r="AC417" s="1876" t="s">
        <v>154</v>
      </c>
      <c r="AD417" s="1876" t="s">
        <v>154</v>
      </c>
      <c r="AE417" s="1876" t="s">
        <v>154</v>
      </c>
      <c r="AF417" s="1876" t="s">
        <v>359</v>
      </c>
      <c r="AG417" s="1875" t="s">
        <v>365</v>
      </c>
      <c r="AH417" s="1876" t="s">
        <v>366</v>
      </c>
      <c r="AI417" s="1876" t="s">
        <v>240</v>
      </c>
      <c r="AJ417" s="1876" t="s">
        <v>367</v>
      </c>
      <c r="AK417" s="1875" t="s">
        <v>368</v>
      </c>
      <c r="AL417" s="1876" t="s">
        <v>360</v>
      </c>
      <c r="AM417" s="1875" t="s">
        <v>154</v>
      </c>
    </row>
    <row r="418" spans="1:39" ht="79.2">
      <c r="A418" s="1875" t="s">
        <v>351</v>
      </c>
      <c r="B418" s="1875" t="s">
        <v>920</v>
      </c>
      <c r="C418" s="1875" t="s">
        <v>651</v>
      </c>
      <c r="D418" s="1876" t="s">
        <v>154</v>
      </c>
      <c r="E418" s="1876" t="s">
        <v>354</v>
      </c>
      <c r="F418" s="1876" t="s">
        <v>355</v>
      </c>
      <c r="G418" s="1876" t="s">
        <v>356</v>
      </c>
      <c r="H418" s="1877">
        <v>1487.3601399999998</v>
      </c>
      <c r="I418" s="1877">
        <v>800</v>
      </c>
      <c r="J418" s="1876" t="s">
        <v>357</v>
      </c>
      <c r="K418" s="1878">
        <v>44453</v>
      </c>
      <c r="L418" s="1876" t="s">
        <v>358</v>
      </c>
      <c r="M418" s="1878">
        <v>48142</v>
      </c>
      <c r="N418" s="1876" t="s">
        <v>359</v>
      </c>
      <c r="O418" s="1880">
        <v>46316</v>
      </c>
      <c r="P418" s="1875" t="s">
        <v>360</v>
      </c>
      <c r="Q418" s="1875" t="s">
        <v>458</v>
      </c>
      <c r="R418" s="1875" t="s">
        <v>671</v>
      </c>
      <c r="S418" s="1876" t="s">
        <v>361</v>
      </c>
      <c r="T418" s="1879" t="s">
        <v>653</v>
      </c>
      <c r="U418" s="1876" t="s">
        <v>360</v>
      </c>
      <c r="V418" s="1876" t="s">
        <v>363</v>
      </c>
      <c r="W418" s="1876" t="s">
        <v>360</v>
      </c>
      <c r="X418" s="1876" t="s">
        <v>154</v>
      </c>
      <c r="Y418" s="1876" t="s">
        <v>364</v>
      </c>
      <c r="Z418" s="1876" t="s">
        <v>154</v>
      </c>
      <c r="AA418" s="1876" t="s">
        <v>154</v>
      </c>
      <c r="AB418" s="1876" t="s">
        <v>154</v>
      </c>
      <c r="AC418" s="1876" t="s">
        <v>154</v>
      </c>
      <c r="AD418" s="1876" t="s">
        <v>154</v>
      </c>
      <c r="AE418" s="1876" t="s">
        <v>154</v>
      </c>
      <c r="AF418" s="1876" t="s">
        <v>359</v>
      </c>
      <c r="AG418" s="1875" t="s">
        <v>365</v>
      </c>
      <c r="AH418" s="1876" t="s">
        <v>366</v>
      </c>
      <c r="AI418" s="1876" t="s">
        <v>240</v>
      </c>
      <c r="AJ418" s="1876" t="s">
        <v>367</v>
      </c>
      <c r="AK418" s="1875" t="s">
        <v>368</v>
      </c>
      <c r="AL418" s="1876" t="s">
        <v>360</v>
      </c>
      <c r="AM418" s="1875" t="s">
        <v>154</v>
      </c>
    </row>
    <row r="419" spans="1:39" ht="79.2">
      <c r="A419" s="1875" t="s">
        <v>351</v>
      </c>
      <c r="B419" s="1875" t="s">
        <v>921</v>
      </c>
      <c r="C419" s="1875" t="s">
        <v>651</v>
      </c>
      <c r="D419" s="1876" t="s">
        <v>154</v>
      </c>
      <c r="E419" s="1876" t="s">
        <v>354</v>
      </c>
      <c r="F419" s="1876" t="s">
        <v>355</v>
      </c>
      <c r="G419" s="1876" t="s">
        <v>356</v>
      </c>
      <c r="H419" s="1877">
        <v>1487.3601399999998</v>
      </c>
      <c r="I419" s="1877">
        <v>800</v>
      </c>
      <c r="J419" s="1876" t="s">
        <v>357</v>
      </c>
      <c r="K419" s="1878">
        <v>44453</v>
      </c>
      <c r="L419" s="1876" t="s">
        <v>358</v>
      </c>
      <c r="M419" s="1878">
        <v>48142</v>
      </c>
      <c r="N419" s="1876" t="s">
        <v>359</v>
      </c>
      <c r="O419" s="1880">
        <v>46316</v>
      </c>
      <c r="P419" s="1875" t="s">
        <v>360</v>
      </c>
      <c r="Q419" s="1875" t="s">
        <v>458</v>
      </c>
      <c r="R419" s="1875" t="s">
        <v>671</v>
      </c>
      <c r="S419" s="1876" t="s">
        <v>361</v>
      </c>
      <c r="T419" s="1879" t="s">
        <v>653</v>
      </c>
      <c r="U419" s="1876" t="s">
        <v>360</v>
      </c>
      <c r="V419" s="1876" t="s">
        <v>363</v>
      </c>
      <c r="W419" s="1876" t="s">
        <v>360</v>
      </c>
      <c r="X419" s="1876" t="s">
        <v>154</v>
      </c>
      <c r="Y419" s="1876" t="s">
        <v>364</v>
      </c>
      <c r="Z419" s="1876" t="s">
        <v>154</v>
      </c>
      <c r="AA419" s="1876" t="s">
        <v>154</v>
      </c>
      <c r="AB419" s="1876" t="s">
        <v>154</v>
      </c>
      <c r="AC419" s="1876" t="s">
        <v>154</v>
      </c>
      <c r="AD419" s="1876" t="s">
        <v>154</v>
      </c>
      <c r="AE419" s="1876" t="s">
        <v>154</v>
      </c>
      <c r="AF419" s="1876" t="s">
        <v>359</v>
      </c>
      <c r="AG419" s="1875" t="s">
        <v>365</v>
      </c>
      <c r="AH419" s="1876" t="s">
        <v>366</v>
      </c>
      <c r="AI419" s="1876" t="s">
        <v>240</v>
      </c>
      <c r="AJ419" s="1876" t="s">
        <v>367</v>
      </c>
      <c r="AK419" s="1875" t="s">
        <v>368</v>
      </c>
      <c r="AL419" s="1876" t="s">
        <v>360</v>
      </c>
      <c r="AM419" s="1875" t="s">
        <v>154</v>
      </c>
    </row>
    <row r="420" spans="1:39" ht="79.2">
      <c r="A420" s="1875" t="s">
        <v>351</v>
      </c>
      <c r="B420" s="1875" t="s">
        <v>922</v>
      </c>
      <c r="C420" s="1875" t="s">
        <v>651</v>
      </c>
      <c r="D420" s="1876" t="s">
        <v>154</v>
      </c>
      <c r="E420" s="1876" t="s">
        <v>354</v>
      </c>
      <c r="F420" s="1876" t="s">
        <v>355</v>
      </c>
      <c r="G420" s="1876" t="s">
        <v>356</v>
      </c>
      <c r="H420" s="1877">
        <v>1487.3601399999998</v>
      </c>
      <c r="I420" s="1877">
        <v>800</v>
      </c>
      <c r="J420" s="1876" t="s">
        <v>357</v>
      </c>
      <c r="K420" s="1878">
        <v>44453</v>
      </c>
      <c r="L420" s="1876" t="s">
        <v>358</v>
      </c>
      <c r="M420" s="1878">
        <v>48142</v>
      </c>
      <c r="N420" s="1876" t="s">
        <v>359</v>
      </c>
      <c r="O420" s="1880">
        <v>46316</v>
      </c>
      <c r="P420" s="1875" t="s">
        <v>360</v>
      </c>
      <c r="Q420" s="1875" t="s">
        <v>458</v>
      </c>
      <c r="R420" s="1875" t="s">
        <v>671</v>
      </c>
      <c r="S420" s="1876" t="s">
        <v>361</v>
      </c>
      <c r="T420" s="1879" t="s">
        <v>653</v>
      </c>
      <c r="U420" s="1876" t="s">
        <v>360</v>
      </c>
      <c r="V420" s="1876" t="s">
        <v>363</v>
      </c>
      <c r="W420" s="1876" t="s">
        <v>360</v>
      </c>
      <c r="X420" s="1876" t="s">
        <v>154</v>
      </c>
      <c r="Y420" s="1876" t="s">
        <v>364</v>
      </c>
      <c r="Z420" s="1876" t="s">
        <v>154</v>
      </c>
      <c r="AA420" s="1876" t="s">
        <v>154</v>
      </c>
      <c r="AB420" s="1876" t="s">
        <v>154</v>
      </c>
      <c r="AC420" s="1876" t="s">
        <v>154</v>
      </c>
      <c r="AD420" s="1876" t="s">
        <v>154</v>
      </c>
      <c r="AE420" s="1876" t="s">
        <v>154</v>
      </c>
      <c r="AF420" s="1876" t="s">
        <v>359</v>
      </c>
      <c r="AG420" s="1875" t="s">
        <v>365</v>
      </c>
      <c r="AH420" s="1876" t="s">
        <v>366</v>
      </c>
      <c r="AI420" s="1876" t="s">
        <v>240</v>
      </c>
      <c r="AJ420" s="1876" t="s">
        <v>367</v>
      </c>
      <c r="AK420" s="1875" t="s">
        <v>368</v>
      </c>
      <c r="AL420" s="1876" t="s">
        <v>360</v>
      </c>
      <c r="AM420" s="1875" t="s">
        <v>154</v>
      </c>
    </row>
    <row r="421" spans="1:39" ht="79.2">
      <c r="A421" s="1875" t="s">
        <v>351</v>
      </c>
      <c r="B421" s="1875" t="s">
        <v>923</v>
      </c>
      <c r="C421" s="1875" t="s">
        <v>651</v>
      </c>
      <c r="D421" s="1876" t="s">
        <v>154</v>
      </c>
      <c r="E421" s="1876" t="s">
        <v>354</v>
      </c>
      <c r="F421" s="1876" t="s">
        <v>355</v>
      </c>
      <c r="G421" s="1876" t="s">
        <v>356</v>
      </c>
      <c r="H421" s="1877">
        <v>2974.7202799999995</v>
      </c>
      <c r="I421" s="1877">
        <v>1600</v>
      </c>
      <c r="J421" s="1876" t="s">
        <v>357</v>
      </c>
      <c r="K421" s="1878">
        <v>44453</v>
      </c>
      <c r="L421" s="1876" t="s">
        <v>358</v>
      </c>
      <c r="M421" s="1878">
        <v>48142</v>
      </c>
      <c r="N421" s="1876" t="s">
        <v>359</v>
      </c>
      <c r="O421" s="1880">
        <v>46316</v>
      </c>
      <c r="P421" s="1875" t="s">
        <v>360</v>
      </c>
      <c r="Q421" s="1875" t="s">
        <v>520</v>
      </c>
      <c r="R421" s="1875" t="s">
        <v>671</v>
      </c>
      <c r="S421" s="1876" t="s">
        <v>361</v>
      </c>
      <c r="T421" s="1879" t="s">
        <v>653</v>
      </c>
      <c r="U421" s="1876" t="s">
        <v>360</v>
      </c>
      <c r="V421" s="1876" t="s">
        <v>363</v>
      </c>
      <c r="W421" s="1876" t="s">
        <v>360</v>
      </c>
      <c r="X421" s="1876" t="s">
        <v>154</v>
      </c>
      <c r="Y421" s="1876" t="s">
        <v>364</v>
      </c>
      <c r="Z421" s="1876" t="s">
        <v>154</v>
      </c>
      <c r="AA421" s="1876" t="s">
        <v>154</v>
      </c>
      <c r="AB421" s="1876" t="s">
        <v>154</v>
      </c>
      <c r="AC421" s="1876" t="s">
        <v>154</v>
      </c>
      <c r="AD421" s="1876" t="s">
        <v>154</v>
      </c>
      <c r="AE421" s="1876" t="s">
        <v>154</v>
      </c>
      <c r="AF421" s="1876" t="s">
        <v>359</v>
      </c>
      <c r="AG421" s="1875" t="s">
        <v>365</v>
      </c>
      <c r="AH421" s="1876" t="s">
        <v>366</v>
      </c>
      <c r="AI421" s="1876" t="s">
        <v>240</v>
      </c>
      <c r="AJ421" s="1876" t="s">
        <v>367</v>
      </c>
      <c r="AK421" s="1875" t="s">
        <v>368</v>
      </c>
      <c r="AL421" s="1876" t="s">
        <v>360</v>
      </c>
      <c r="AM421" s="1875" t="s">
        <v>154</v>
      </c>
    </row>
    <row r="422" spans="1:39" ht="79.2">
      <c r="A422" s="1875" t="s">
        <v>351</v>
      </c>
      <c r="B422" s="1875" t="s">
        <v>924</v>
      </c>
      <c r="C422" s="1875" t="s">
        <v>651</v>
      </c>
      <c r="D422" s="1876" t="s">
        <v>154</v>
      </c>
      <c r="E422" s="1876" t="s">
        <v>354</v>
      </c>
      <c r="F422" s="1876" t="s">
        <v>355</v>
      </c>
      <c r="G422" s="1876" t="s">
        <v>356</v>
      </c>
      <c r="H422" s="1877">
        <v>743.68006999999989</v>
      </c>
      <c r="I422" s="1877">
        <v>400</v>
      </c>
      <c r="J422" s="1876" t="s">
        <v>357</v>
      </c>
      <c r="K422" s="1878">
        <v>44453</v>
      </c>
      <c r="L422" s="1876" t="s">
        <v>358</v>
      </c>
      <c r="M422" s="1878">
        <v>48142</v>
      </c>
      <c r="N422" s="1876" t="s">
        <v>359</v>
      </c>
      <c r="O422" s="1880">
        <v>46316</v>
      </c>
      <c r="P422" s="1875" t="s">
        <v>360</v>
      </c>
      <c r="Q422" s="1875" t="s">
        <v>460</v>
      </c>
      <c r="R422" s="1875" t="s">
        <v>671</v>
      </c>
      <c r="S422" s="1876" t="s">
        <v>361</v>
      </c>
      <c r="T422" s="1879" t="s">
        <v>653</v>
      </c>
      <c r="U422" s="1876" t="s">
        <v>360</v>
      </c>
      <c r="V422" s="1876" t="s">
        <v>363</v>
      </c>
      <c r="W422" s="1876" t="s">
        <v>360</v>
      </c>
      <c r="X422" s="1876" t="s">
        <v>154</v>
      </c>
      <c r="Y422" s="1876" t="s">
        <v>364</v>
      </c>
      <c r="Z422" s="1876" t="s">
        <v>154</v>
      </c>
      <c r="AA422" s="1876" t="s">
        <v>154</v>
      </c>
      <c r="AB422" s="1876" t="s">
        <v>154</v>
      </c>
      <c r="AC422" s="1876" t="s">
        <v>154</v>
      </c>
      <c r="AD422" s="1876" t="s">
        <v>154</v>
      </c>
      <c r="AE422" s="1876" t="s">
        <v>154</v>
      </c>
      <c r="AF422" s="1876" t="s">
        <v>359</v>
      </c>
      <c r="AG422" s="1875" t="s">
        <v>365</v>
      </c>
      <c r="AH422" s="1876" t="s">
        <v>366</v>
      </c>
      <c r="AI422" s="1876" t="s">
        <v>240</v>
      </c>
      <c r="AJ422" s="1876" t="s">
        <v>367</v>
      </c>
      <c r="AK422" s="1875" t="s">
        <v>368</v>
      </c>
      <c r="AL422" s="1876" t="s">
        <v>360</v>
      </c>
      <c r="AM422" s="1875" t="s">
        <v>154</v>
      </c>
    </row>
    <row r="423" spans="1:39" ht="79.2">
      <c r="A423" s="1875" t="s">
        <v>351</v>
      </c>
      <c r="B423" s="1875" t="s">
        <v>925</v>
      </c>
      <c r="C423" s="1875" t="s">
        <v>651</v>
      </c>
      <c r="D423" s="1876" t="s">
        <v>154</v>
      </c>
      <c r="E423" s="1876" t="s">
        <v>354</v>
      </c>
      <c r="F423" s="1876" t="s">
        <v>355</v>
      </c>
      <c r="G423" s="1876" t="s">
        <v>356</v>
      </c>
      <c r="H423" s="1877">
        <v>1487.3601399999998</v>
      </c>
      <c r="I423" s="1877">
        <v>800</v>
      </c>
      <c r="J423" s="1876" t="s">
        <v>357</v>
      </c>
      <c r="K423" s="1878">
        <v>44453</v>
      </c>
      <c r="L423" s="1876" t="s">
        <v>358</v>
      </c>
      <c r="M423" s="1878">
        <v>48142</v>
      </c>
      <c r="N423" s="1876" t="s">
        <v>359</v>
      </c>
      <c r="O423" s="1880">
        <v>46316</v>
      </c>
      <c r="P423" s="1875" t="s">
        <v>360</v>
      </c>
      <c r="Q423" s="1875" t="s">
        <v>458</v>
      </c>
      <c r="R423" s="1875" t="s">
        <v>671</v>
      </c>
      <c r="S423" s="1876" t="s">
        <v>361</v>
      </c>
      <c r="T423" s="1879" t="s">
        <v>653</v>
      </c>
      <c r="U423" s="1876" t="s">
        <v>360</v>
      </c>
      <c r="V423" s="1876" t="s">
        <v>363</v>
      </c>
      <c r="W423" s="1876" t="s">
        <v>360</v>
      </c>
      <c r="X423" s="1876" t="s">
        <v>154</v>
      </c>
      <c r="Y423" s="1876" t="s">
        <v>364</v>
      </c>
      <c r="Z423" s="1876" t="s">
        <v>154</v>
      </c>
      <c r="AA423" s="1876" t="s">
        <v>154</v>
      </c>
      <c r="AB423" s="1876" t="s">
        <v>154</v>
      </c>
      <c r="AC423" s="1876" t="s">
        <v>154</v>
      </c>
      <c r="AD423" s="1876" t="s">
        <v>154</v>
      </c>
      <c r="AE423" s="1876" t="s">
        <v>154</v>
      </c>
      <c r="AF423" s="1876" t="s">
        <v>359</v>
      </c>
      <c r="AG423" s="1875" t="s">
        <v>365</v>
      </c>
      <c r="AH423" s="1876" t="s">
        <v>366</v>
      </c>
      <c r="AI423" s="1876" t="s">
        <v>240</v>
      </c>
      <c r="AJ423" s="1876" t="s">
        <v>367</v>
      </c>
      <c r="AK423" s="1875" t="s">
        <v>368</v>
      </c>
      <c r="AL423" s="1876" t="s">
        <v>360</v>
      </c>
      <c r="AM423" s="1875" t="s">
        <v>154</v>
      </c>
    </row>
    <row r="424" spans="1:39" ht="79.2">
      <c r="A424" s="1875" t="s">
        <v>351</v>
      </c>
      <c r="B424" s="1875" t="s">
        <v>926</v>
      </c>
      <c r="C424" s="1875" t="s">
        <v>651</v>
      </c>
      <c r="D424" s="1876" t="s">
        <v>154</v>
      </c>
      <c r="E424" s="1876" t="s">
        <v>354</v>
      </c>
      <c r="F424" s="1876" t="s">
        <v>355</v>
      </c>
      <c r="G424" s="1876" t="s">
        <v>356</v>
      </c>
      <c r="H424" s="1877">
        <v>743.68006999999989</v>
      </c>
      <c r="I424" s="1877">
        <v>400</v>
      </c>
      <c r="J424" s="1876" t="s">
        <v>357</v>
      </c>
      <c r="K424" s="1878">
        <v>44453</v>
      </c>
      <c r="L424" s="1876" t="s">
        <v>358</v>
      </c>
      <c r="M424" s="1878">
        <v>48142</v>
      </c>
      <c r="N424" s="1876" t="s">
        <v>359</v>
      </c>
      <c r="O424" s="1880">
        <v>46316</v>
      </c>
      <c r="P424" s="1875" t="s">
        <v>360</v>
      </c>
      <c r="Q424" s="1875" t="s">
        <v>460</v>
      </c>
      <c r="R424" s="1875" t="s">
        <v>671</v>
      </c>
      <c r="S424" s="1876" t="s">
        <v>361</v>
      </c>
      <c r="T424" s="1879" t="s">
        <v>653</v>
      </c>
      <c r="U424" s="1876" t="s">
        <v>360</v>
      </c>
      <c r="V424" s="1876" t="s">
        <v>363</v>
      </c>
      <c r="W424" s="1876" t="s">
        <v>360</v>
      </c>
      <c r="X424" s="1876" t="s">
        <v>154</v>
      </c>
      <c r="Y424" s="1876" t="s">
        <v>364</v>
      </c>
      <c r="Z424" s="1876" t="s">
        <v>154</v>
      </c>
      <c r="AA424" s="1876" t="s">
        <v>154</v>
      </c>
      <c r="AB424" s="1876" t="s">
        <v>154</v>
      </c>
      <c r="AC424" s="1876" t="s">
        <v>154</v>
      </c>
      <c r="AD424" s="1876" t="s">
        <v>154</v>
      </c>
      <c r="AE424" s="1876" t="s">
        <v>154</v>
      </c>
      <c r="AF424" s="1876" t="s">
        <v>359</v>
      </c>
      <c r="AG424" s="1875" t="s">
        <v>365</v>
      </c>
      <c r="AH424" s="1876" t="s">
        <v>366</v>
      </c>
      <c r="AI424" s="1876" t="s">
        <v>240</v>
      </c>
      <c r="AJ424" s="1876" t="s">
        <v>367</v>
      </c>
      <c r="AK424" s="1875" t="s">
        <v>368</v>
      </c>
      <c r="AL424" s="1876" t="s">
        <v>360</v>
      </c>
      <c r="AM424" s="1875" t="s">
        <v>154</v>
      </c>
    </row>
    <row r="425" spans="1:39" ht="79.2">
      <c r="A425" s="1875" t="s">
        <v>351</v>
      </c>
      <c r="B425" s="1875" t="s">
        <v>927</v>
      </c>
      <c r="C425" s="1875" t="s">
        <v>651</v>
      </c>
      <c r="D425" s="1876" t="s">
        <v>154</v>
      </c>
      <c r="E425" s="1876" t="s">
        <v>354</v>
      </c>
      <c r="F425" s="1876" t="s">
        <v>355</v>
      </c>
      <c r="G425" s="1876" t="s">
        <v>356</v>
      </c>
      <c r="H425" s="1877">
        <v>1487.3601399999998</v>
      </c>
      <c r="I425" s="1877">
        <v>800</v>
      </c>
      <c r="J425" s="1876" t="s">
        <v>357</v>
      </c>
      <c r="K425" s="1878">
        <v>44453</v>
      </c>
      <c r="L425" s="1876" t="s">
        <v>358</v>
      </c>
      <c r="M425" s="1878">
        <v>48142</v>
      </c>
      <c r="N425" s="1876" t="s">
        <v>359</v>
      </c>
      <c r="O425" s="1880">
        <v>46316</v>
      </c>
      <c r="P425" s="1875" t="s">
        <v>360</v>
      </c>
      <c r="Q425" s="1875" t="s">
        <v>458</v>
      </c>
      <c r="R425" s="1875" t="s">
        <v>671</v>
      </c>
      <c r="S425" s="1876" t="s">
        <v>361</v>
      </c>
      <c r="T425" s="1879" t="s">
        <v>653</v>
      </c>
      <c r="U425" s="1876" t="s">
        <v>360</v>
      </c>
      <c r="V425" s="1876" t="s">
        <v>363</v>
      </c>
      <c r="W425" s="1876" t="s">
        <v>360</v>
      </c>
      <c r="X425" s="1876" t="s">
        <v>154</v>
      </c>
      <c r="Y425" s="1876" t="s">
        <v>364</v>
      </c>
      <c r="Z425" s="1876" t="s">
        <v>154</v>
      </c>
      <c r="AA425" s="1876" t="s">
        <v>154</v>
      </c>
      <c r="AB425" s="1876" t="s">
        <v>154</v>
      </c>
      <c r="AC425" s="1876" t="s">
        <v>154</v>
      </c>
      <c r="AD425" s="1876" t="s">
        <v>154</v>
      </c>
      <c r="AE425" s="1876" t="s">
        <v>154</v>
      </c>
      <c r="AF425" s="1876" t="s">
        <v>359</v>
      </c>
      <c r="AG425" s="1875" t="s">
        <v>365</v>
      </c>
      <c r="AH425" s="1876" t="s">
        <v>366</v>
      </c>
      <c r="AI425" s="1876" t="s">
        <v>240</v>
      </c>
      <c r="AJ425" s="1876" t="s">
        <v>367</v>
      </c>
      <c r="AK425" s="1875" t="s">
        <v>368</v>
      </c>
      <c r="AL425" s="1876" t="s">
        <v>360</v>
      </c>
      <c r="AM425" s="1875" t="s">
        <v>154</v>
      </c>
    </row>
    <row r="426" spans="1:39" ht="79.2">
      <c r="A426" s="1875" t="s">
        <v>351</v>
      </c>
      <c r="B426" s="1875" t="s">
        <v>928</v>
      </c>
      <c r="C426" s="1875" t="s">
        <v>651</v>
      </c>
      <c r="D426" s="1876" t="s">
        <v>154</v>
      </c>
      <c r="E426" s="1876" t="s">
        <v>354</v>
      </c>
      <c r="F426" s="1876" t="s">
        <v>355</v>
      </c>
      <c r="G426" s="1876" t="s">
        <v>356</v>
      </c>
      <c r="H426" s="1877">
        <v>2231.0402100000001</v>
      </c>
      <c r="I426" s="1877">
        <v>1200</v>
      </c>
      <c r="J426" s="1876" t="s">
        <v>357</v>
      </c>
      <c r="K426" s="1878">
        <v>44453</v>
      </c>
      <c r="L426" s="1876" t="s">
        <v>358</v>
      </c>
      <c r="M426" s="1878">
        <v>48142</v>
      </c>
      <c r="N426" s="1876" t="s">
        <v>359</v>
      </c>
      <c r="O426" s="1880">
        <v>46316</v>
      </c>
      <c r="P426" s="1875" t="s">
        <v>360</v>
      </c>
      <c r="Q426" s="1875" t="s">
        <v>462</v>
      </c>
      <c r="R426" s="1875" t="s">
        <v>671</v>
      </c>
      <c r="S426" s="1876" t="s">
        <v>361</v>
      </c>
      <c r="T426" s="1879" t="s">
        <v>653</v>
      </c>
      <c r="U426" s="1876" t="s">
        <v>360</v>
      </c>
      <c r="V426" s="1876" t="s">
        <v>363</v>
      </c>
      <c r="W426" s="1876" t="s">
        <v>360</v>
      </c>
      <c r="X426" s="1876" t="s">
        <v>154</v>
      </c>
      <c r="Y426" s="1876" t="s">
        <v>364</v>
      </c>
      <c r="Z426" s="1876" t="s">
        <v>154</v>
      </c>
      <c r="AA426" s="1876" t="s">
        <v>154</v>
      </c>
      <c r="AB426" s="1876" t="s">
        <v>154</v>
      </c>
      <c r="AC426" s="1876" t="s">
        <v>154</v>
      </c>
      <c r="AD426" s="1876" t="s">
        <v>154</v>
      </c>
      <c r="AE426" s="1876" t="s">
        <v>154</v>
      </c>
      <c r="AF426" s="1876" t="s">
        <v>359</v>
      </c>
      <c r="AG426" s="1875" t="s">
        <v>365</v>
      </c>
      <c r="AH426" s="1876" t="s">
        <v>366</v>
      </c>
      <c r="AI426" s="1876" t="s">
        <v>240</v>
      </c>
      <c r="AJ426" s="1876" t="s">
        <v>367</v>
      </c>
      <c r="AK426" s="1875" t="s">
        <v>368</v>
      </c>
      <c r="AL426" s="1876" t="s">
        <v>360</v>
      </c>
      <c r="AM426" s="1875" t="s">
        <v>154</v>
      </c>
    </row>
    <row r="427" spans="1:39" ht="79.2">
      <c r="A427" s="1875" t="s">
        <v>351</v>
      </c>
      <c r="B427" s="1875" t="s">
        <v>929</v>
      </c>
      <c r="C427" s="1875" t="s">
        <v>651</v>
      </c>
      <c r="D427" s="1876" t="s">
        <v>154</v>
      </c>
      <c r="E427" s="1876" t="s">
        <v>354</v>
      </c>
      <c r="F427" s="1876" t="s">
        <v>355</v>
      </c>
      <c r="G427" s="1876" t="s">
        <v>356</v>
      </c>
      <c r="H427" s="1877">
        <v>743.68006999999989</v>
      </c>
      <c r="I427" s="1877">
        <v>400</v>
      </c>
      <c r="J427" s="1876" t="s">
        <v>357</v>
      </c>
      <c r="K427" s="1878">
        <v>44453</v>
      </c>
      <c r="L427" s="1876" t="s">
        <v>358</v>
      </c>
      <c r="M427" s="1878">
        <v>48142</v>
      </c>
      <c r="N427" s="1876" t="s">
        <v>359</v>
      </c>
      <c r="O427" s="1880">
        <v>46316</v>
      </c>
      <c r="P427" s="1875" t="s">
        <v>360</v>
      </c>
      <c r="Q427" s="1875" t="s">
        <v>460</v>
      </c>
      <c r="R427" s="1875" t="s">
        <v>671</v>
      </c>
      <c r="S427" s="1876" t="s">
        <v>361</v>
      </c>
      <c r="T427" s="1879" t="s">
        <v>653</v>
      </c>
      <c r="U427" s="1876" t="s">
        <v>360</v>
      </c>
      <c r="V427" s="1876" t="s">
        <v>363</v>
      </c>
      <c r="W427" s="1876" t="s">
        <v>360</v>
      </c>
      <c r="X427" s="1876" t="s">
        <v>154</v>
      </c>
      <c r="Y427" s="1876" t="s">
        <v>364</v>
      </c>
      <c r="Z427" s="1876" t="s">
        <v>154</v>
      </c>
      <c r="AA427" s="1876" t="s">
        <v>154</v>
      </c>
      <c r="AB427" s="1876" t="s">
        <v>154</v>
      </c>
      <c r="AC427" s="1876" t="s">
        <v>154</v>
      </c>
      <c r="AD427" s="1876" t="s">
        <v>154</v>
      </c>
      <c r="AE427" s="1876" t="s">
        <v>154</v>
      </c>
      <c r="AF427" s="1876" t="s">
        <v>359</v>
      </c>
      <c r="AG427" s="1875" t="s">
        <v>365</v>
      </c>
      <c r="AH427" s="1876" t="s">
        <v>366</v>
      </c>
      <c r="AI427" s="1876" t="s">
        <v>240</v>
      </c>
      <c r="AJ427" s="1876" t="s">
        <v>367</v>
      </c>
      <c r="AK427" s="1875" t="s">
        <v>368</v>
      </c>
      <c r="AL427" s="1876" t="s">
        <v>360</v>
      </c>
      <c r="AM427" s="1875" t="s">
        <v>154</v>
      </c>
    </row>
    <row r="428" spans="1:39" ht="79.2">
      <c r="A428" s="1875" t="s">
        <v>351</v>
      </c>
      <c r="B428" s="1875" t="s">
        <v>930</v>
      </c>
      <c r="C428" s="1875" t="s">
        <v>651</v>
      </c>
      <c r="D428" s="1876" t="s">
        <v>154</v>
      </c>
      <c r="E428" s="1876" t="s">
        <v>354</v>
      </c>
      <c r="F428" s="1876" t="s">
        <v>355</v>
      </c>
      <c r="G428" s="1876" t="s">
        <v>356</v>
      </c>
      <c r="H428" s="1877">
        <v>3718.4003499999999</v>
      </c>
      <c r="I428" s="1877">
        <v>2000</v>
      </c>
      <c r="J428" s="1876" t="s">
        <v>357</v>
      </c>
      <c r="K428" s="1878">
        <v>44453</v>
      </c>
      <c r="L428" s="1876" t="s">
        <v>358</v>
      </c>
      <c r="M428" s="1878">
        <v>48142</v>
      </c>
      <c r="N428" s="1876" t="s">
        <v>359</v>
      </c>
      <c r="O428" s="1880">
        <v>46316</v>
      </c>
      <c r="P428" s="1875" t="s">
        <v>360</v>
      </c>
      <c r="Q428" s="1875" t="s">
        <v>397</v>
      </c>
      <c r="R428" s="1875" t="s">
        <v>671</v>
      </c>
      <c r="S428" s="1876" t="s">
        <v>361</v>
      </c>
      <c r="T428" s="1879" t="s">
        <v>653</v>
      </c>
      <c r="U428" s="1876" t="s">
        <v>360</v>
      </c>
      <c r="V428" s="1876" t="s">
        <v>363</v>
      </c>
      <c r="W428" s="1876" t="s">
        <v>360</v>
      </c>
      <c r="X428" s="1876" t="s">
        <v>154</v>
      </c>
      <c r="Y428" s="1876" t="s">
        <v>364</v>
      </c>
      <c r="Z428" s="1876" t="s">
        <v>154</v>
      </c>
      <c r="AA428" s="1876" t="s">
        <v>154</v>
      </c>
      <c r="AB428" s="1876" t="s">
        <v>154</v>
      </c>
      <c r="AC428" s="1876" t="s">
        <v>154</v>
      </c>
      <c r="AD428" s="1876" t="s">
        <v>154</v>
      </c>
      <c r="AE428" s="1876" t="s">
        <v>154</v>
      </c>
      <c r="AF428" s="1876" t="s">
        <v>359</v>
      </c>
      <c r="AG428" s="1875" t="s">
        <v>365</v>
      </c>
      <c r="AH428" s="1876" t="s">
        <v>366</v>
      </c>
      <c r="AI428" s="1876" t="s">
        <v>240</v>
      </c>
      <c r="AJ428" s="1876" t="s">
        <v>367</v>
      </c>
      <c r="AK428" s="1875" t="s">
        <v>368</v>
      </c>
      <c r="AL428" s="1876" t="s">
        <v>360</v>
      </c>
      <c r="AM428" s="1875" t="s">
        <v>154</v>
      </c>
    </row>
    <row r="429" spans="1:39" ht="79.2">
      <c r="A429" s="1875" t="s">
        <v>351</v>
      </c>
      <c r="B429" s="1875" t="s">
        <v>931</v>
      </c>
      <c r="C429" s="1875" t="s">
        <v>651</v>
      </c>
      <c r="D429" s="1876" t="s">
        <v>154</v>
      </c>
      <c r="E429" s="1876" t="s">
        <v>354</v>
      </c>
      <c r="F429" s="1876" t="s">
        <v>355</v>
      </c>
      <c r="G429" s="1876" t="s">
        <v>356</v>
      </c>
      <c r="H429" s="1877">
        <v>743.68006999999989</v>
      </c>
      <c r="I429" s="1877">
        <v>400</v>
      </c>
      <c r="J429" s="1876" t="s">
        <v>357</v>
      </c>
      <c r="K429" s="1878">
        <v>44453</v>
      </c>
      <c r="L429" s="1876" t="s">
        <v>358</v>
      </c>
      <c r="M429" s="1878">
        <v>48142</v>
      </c>
      <c r="N429" s="1876" t="s">
        <v>359</v>
      </c>
      <c r="O429" s="1880">
        <v>46316</v>
      </c>
      <c r="P429" s="1875" t="s">
        <v>360</v>
      </c>
      <c r="Q429" s="1875" t="s">
        <v>460</v>
      </c>
      <c r="R429" s="1875" t="s">
        <v>671</v>
      </c>
      <c r="S429" s="1876" t="s">
        <v>361</v>
      </c>
      <c r="T429" s="1879" t="s">
        <v>653</v>
      </c>
      <c r="U429" s="1876" t="s">
        <v>360</v>
      </c>
      <c r="V429" s="1876" t="s">
        <v>363</v>
      </c>
      <c r="W429" s="1876" t="s">
        <v>360</v>
      </c>
      <c r="X429" s="1876" t="s">
        <v>154</v>
      </c>
      <c r="Y429" s="1876" t="s">
        <v>364</v>
      </c>
      <c r="Z429" s="1876" t="s">
        <v>154</v>
      </c>
      <c r="AA429" s="1876" t="s">
        <v>154</v>
      </c>
      <c r="AB429" s="1876" t="s">
        <v>154</v>
      </c>
      <c r="AC429" s="1876" t="s">
        <v>154</v>
      </c>
      <c r="AD429" s="1876" t="s">
        <v>154</v>
      </c>
      <c r="AE429" s="1876" t="s">
        <v>154</v>
      </c>
      <c r="AF429" s="1876" t="s">
        <v>359</v>
      </c>
      <c r="AG429" s="1875" t="s">
        <v>365</v>
      </c>
      <c r="AH429" s="1876" t="s">
        <v>366</v>
      </c>
      <c r="AI429" s="1876" t="s">
        <v>240</v>
      </c>
      <c r="AJ429" s="1876" t="s">
        <v>367</v>
      </c>
      <c r="AK429" s="1875" t="s">
        <v>368</v>
      </c>
      <c r="AL429" s="1876" t="s">
        <v>360</v>
      </c>
      <c r="AM429" s="1875" t="s">
        <v>154</v>
      </c>
    </row>
    <row r="430" spans="1:39" ht="79.2">
      <c r="A430" s="1875" t="s">
        <v>351</v>
      </c>
      <c r="B430" s="1875" t="s">
        <v>932</v>
      </c>
      <c r="C430" s="1875" t="s">
        <v>651</v>
      </c>
      <c r="D430" s="1876" t="s">
        <v>154</v>
      </c>
      <c r="E430" s="1876" t="s">
        <v>354</v>
      </c>
      <c r="F430" s="1876" t="s">
        <v>355</v>
      </c>
      <c r="G430" s="1876" t="s">
        <v>356</v>
      </c>
      <c r="H430" s="1877">
        <v>2229.2719900000002</v>
      </c>
      <c r="I430" s="1877">
        <v>1200</v>
      </c>
      <c r="J430" s="1876" t="s">
        <v>357</v>
      </c>
      <c r="K430" s="1878">
        <v>44456</v>
      </c>
      <c r="L430" s="1876" t="s">
        <v>358</v>
      </c>
      <c r="M430" s="1878">
        <v>48142</v>
      </c>
      <c r="N430" s="1876" t="s">
        <v>359</v>
      </c>
      <c r="O430" s="1880">
        <v>46316</v>
      </c>
      <c r="P430" s="1875" t="s">
        <v>360</v>
      </c>
      <c r="Q430" s="1875" t="s">
        <v>462</v>
      </c>
      <c r="R430" s="1875" t="s">
        <v>671</v>
      </c>
      <c r="S430" s="1876" t="s">
        <v>361</v>
      </c>
      <c r="T430" s="1879" t="s">
        <v>653</v>
      </c>
      <c r="U430" s="1876" t="s">
        <v>360</v>
      </c>
      <c r="V430" s="1876" t="s">
        <v>363</v>
      </c>
      <c r="W430" s="1876" t="s">
        <v>360</v>
      </c>
      <c r="X430" s="1876" t="s">
        <v>154</v>
      </c>
      <c r="Y430" s="1876" t="s">
        <v>364</v>
      </c>
      <c r="Z430" s="1876" t="s">
        <v>154</v>
      </c>
      <c r="AA430" s="1876" t="s">
        <v>154</v>
      </c>
      <c r="AB430" s="1876" t="s">
        <v>154</v>
      </c>
      <c r="AC430" s="1876" t="s">
        <v>154</v>
      </c>
      <c r="AD430" s="1876" t="s">
        <v>154</v>
      </c>
      <c r="AE430" s="1876" t="s">
        <v>154</v>
      </c>
      <c r="AF430" s="1876" t="s">
        <v>359</v>
      </c>
      <c r="AG430" s="1875" t="s">
        <v>365</v>
      </c>
      <c r="AH430" s="1876" t="s">
        <v>366</v>
      </c>
      <c r="AI430" s="1876" t="s">
        <v>240</v>
      </c>
      <c r="AJ430" s="1876" t="s">
        <v>367</v>
      </c>
      <c r="AK430" s="1875" t="s">
        <v>368</v>
      </c>
      <c r="AL430" s="1876" t="s">
        <v>360</v>
      </c>
      <c r="AM430" s="1875" t="s">
        <v>154</v>
      </c>
    </row>
    <row r="431" spans="1:39" ht="79.2">
      <c r="A431" s="1875" t="s">
        <v>351</v>
      </c>
      <c r="B431" s="1875" t="s">
        <v>933</v>
      </c>
      <c r="C431" s="1875" t="s">
        <v>651</v>
      </c>
      <c r="D431" s="1876" t="s">
        <v>154</v>
      </c>
      <c r="E431" s="1876" t="s">
        <v>354</v>
      </c>
      <c r="F431" s="1876" t="s">
        <v>355</v>
      </c>
      <c r="G431" s="1876" t="s">
        <v>356</v>
      </c>
      <c r="H431" s="1877">
        <v>32694.706109999999</v>
      </c>
      <c r="I431" s="1877">
        <v>17600</v>
      </c>
      <c r="J431" s="1876" t="s">
        <v>357</v>
      </c>
      <c r="K431" s="1878">
        <v>44456</v>
      </c>
      <c r="L431" s="1876" t="s">
        <v>358</v>
      </c>
      <c r="M431" s="1878">
        <v>48113</v>
      </c>
      <c r="N431" s="1876" t="s">
        <v>359</v>
      </c>
      <c r="O431" s="1880">
        <v>46286</v>
      </c>
      <c r="P431" s="1875" t="s">
        <v>360</v>
      </c>
      <c r="Q431" s="1875" t="s">
        <v>470</v>
      </c>
      <c r="R431" s="1875" t="s">
        <v>671</v>
      </c>
      <c r="S431" s="1876" t="s">
        <v>361</v>
      </c>
      <c r="T431" s="1879" t="s">
        <v>653</v>
      </c>
      <c r="U431" s="1876" t="s">
        <v>360</v>
      </c>
      <c r="V431" s="1876" t="s">
        <v>363</v>
      </c>
      <c r="W431" s="1876" t="s">
        <v>360</v>
      </c>
      <c r="X431" s="1876" t="s">
        <v>154</v>
      </c>
      <c r="Y431" s="1876" t="s">
        <v>364</v>
      </c>
      <c r="Z431" s="1876" t="s">
        <v>154</v>
      </c>
      <c r="AA431" s="1876" t="s">
        <v>154</v>
      </c>
      <c r="AB431" s="1876" t="s">
        <v>154</v>
      </c>
      <c r="AC431" s="1876" t="s">
        <v>154</v>
      </c>
      <c r="AD431" s="1876" t="s">
        <v>154</v>
      </c>
      <c r="AE431" s="1876" t="s">
        <v>154</v>
      </c>
      <c r="AF431" s="1876" t="s">
        <v>359</v>
      </c>
      <c r="AG431" s="1875" t="s">
        <v>365</v>
      </c>
      <c r="AH431" s="1876" t="s">
        <v>366</v>
      </c>
      <c r="AI431" s="1876" t="s">
        <v>240</v>
      </c>
      <c r="AJ431" s="1876" t="s">
        <v>367</v>
      </c>
      <c r="AK431" s="1875" t="s">
        <v>368</v>
      </c>
      <c r="AL431" s="1876" t="s">
        <v>360</v>
      </c>
      <c r="AM431" s="1875" t="s">
        <v>154</v>
      </c>
    </row>
    <row r="432" spans="1:39" ht="79.2">
      <c r="A432" s="1875" t="s">
        <v>351</v>
      </c>
      <c r="B432" s="1875" t="s">
        <v>934</v>
      </c>
      <c r="C432" s="1875" t="s">
        <v>651</v>
      </c>
      <c r="D432" s="1876" t="s">
        <v>154</v>
      </c>
      <c r="E432" s="1876" t="s">
        <v>354</v>
      </c>
      <c r="F432" s="1876" t="s">
        <v>355</v>
      </c>
      <c r="G432" s="1876" t="s">
        <v>356</v>
      </c>
      <c r="H432" s="1877">
        <v>32695.989170000001</v>
      </c>
      <c r="I432" s="1877">
        <v>17600</v>
      </c>
      <c r="J432" s="1876" t="s">
        <v>357</v>
      </c>
      <c r="K432" s="1878">
        <v>44456</v>
      </c>
      <c r="L432" s="1876" t="s">
        <v>358</v>
      </c>
      <c r="M432" s="1878">
        <v>48142</v>
      </c>
      <c r="N432" s="1876" t="s">
        <v>359</v>
      </c>
      <c r="O432" s="1880">
        <v>46316</v>
      </c>
      <c r="P432" s="1875" t="s">
        <v>360</v>
      </c>
      <c r="Q432" s="1875" t="s">
        <v>470</v>
      </c>
      <c r="R432" s="1875" t="s">
        <v>652</v>
      </c>
      <c r="S432" s="1876" t="s">
        <v>361</v>
      </c>
      <c r="T432" s="1879" t="s">
        <v>653</v>
      </c>
      <c r="U432" s="1876" t="s">
        <v>360</v>
      </c>
      <c r="V432" s="1876" t="s">
        <v>363</v>
      </c>
      <c r="W432" s="1876" t="s">
        <v>360</v>
      </c>
      <c r="X432" s="1876" t="s">
        <v>154</v>
      </c>
      <c r="Y432" s="1876" t="s">
        <v>364</v>
      </c>
      <c r="Z432" s="1876" t="s">
        <v>154</v>
      </c>
      <c r="AA432" s="1876" t="s">
        <v>154</v>
      </c>
      <c r="AB432" s="1876" t="s">
        <v>154</v>
      </c>
      <c r="AC432" s="1876" t="s">
        <v>154</v>
      </c>
      <c r="AD432" s="1876" t="s">
        <v>154</v>
      </c>
      <c r="AE432" s="1876" t="s">
        <v>154</v>
      </c>
      <c r="AF432" s="1876" t="s">
        <v>359</v>
      </c>
      <c r="AG432" s="1875" t="s">
        <v>365</v>
      </c>
      <c r="AH432" s="1876" t="s">
        <v>366</v>
      </c>
      <c r="AI432" s="1876" t="s">
        <v>240</v>
      </c>
      <c r="AJ432" s="1876" t="s">
        <v>367</v>
      </c>
      <c r="AK432" s="1875" t="s">
        <v>368</v>
      </c>
      <c r="AL432" s="1876" t="s">
        <v>360</v>
      </c>
      <c r="AM432" s="1875" t="s">
        <v>154</v>
      </c>
    </row>
    <row r="433" spans="1:39" ht="79.2">
      <c r="A433" s="1875" t="s">
        <v>351</v>
      </c>
      <c r="B433" s="1875" t="s">
        <v>935</v>
      </c>
      <c r="C433" s="1875" t="s">
        <v>651</v>
      </c>
      <c r="D433" s="1876" t="s">
        <v>154</v>
      </c>
      <c r="E433" s="1876" t="s">
        <v>354</v>
      </c>
      <c r="F433" s="1876" t="s">
        <v>355</v>
      </c>
      <c r="G433" s="1876" t="s">
        <v>356</v>
      </c>
      <c r="H433" s="1877">
        <v>8917.0879499999992</v>
      </c>
      <c r="I433" s="1877">
        <v>4800</v>
      </c>
      <c r="J433" s="1876" t="s">
        <v>357</v>
      </c>
      <c r="K433" s="1878">
        <v>44456</v>
      </c>
      <c r="L433" s="1876" t="s">
        <v>358</v>
      </c>
      <c r="M433" s="1878">
        <v>48142</v>
      </c>
      <c r="N433" s="1876" t="s">
        <v>359</v>
      </c>
      <c r="O433" s="1880">
        <v>46316</v>
      </c>
      <c r="P433" s="1875" t="s">
        <v>360</v>
      </c>
      <c r="Q433" s="1875" t="s">
        <v>480</v>
      </c>
      <c r="R433" s="1875" t="s">
        <v>671</v>
      </c>
      <c r="S433" s="1876" t="s">
        <v>361</v>
      </c>
      <c r="T433" s="1879" t="s">
        <v>653</v>
      </c>
      <c r="U433" s="1876" t="s">
        <v>360</v>
      </c>
      <c r="V433" s="1876" t="s">
        <v>363</v>
      </c>
      <c r="W433" s="1876" t="s">
        <v>360</v>
      </c>
      <c r="X433" s="1876" t="s">
        <v>154</v>
      </c>
      <c r="Y433" s="1876" t="s">
        <v>364</v>
      </c>
      <c r="Z433" s="1876" t="s">
        <v>154</v>
      </c>
      <c r="AA433" s="1876" t="s">
        <v>154</v>
      </c>
      <c r="AB433" s="1876" t="s">
        <v>154</v>
      </c>
      <c r="AC433" s="1876" t="s">
        <v>154</v>
      </c>
      <c r="AD433" s="1876" t="s">
        <v>154</v>
      </c>
      <c r="AE433" s="1876" t="s">
        <v>154</v>
      </c>
      <c r="AF433" s="1876" t="s">
        <v>359</v>
      </c>
      <c r="AG433" s="1875" t="s">
        <v>365</v>
      </c>
      <c r="AH433" s="1876" t="s">
        <v>366</v>
      </c>
      <c r="AI433" s="1876" t="s">
        <v>240</v>
      </c>
      <c r="AJ433" s="1876" t="s">
        <v>367</v>
      </c>
      <c r="AK433" s="1875" t="s">
        <v>368</v>
      </c>
      <c r="AL433" s="1876" t="s">
        <v>360</v>
      </c>
      <c r="AM433" s="1875" t="s">
        <v>154</v>
      </c>
    </row>
    <row r="434" spans="1:39" ht="79.2">
      <c r="A434" s="1875" t="s">
        <v>351</v>
      </c>
      <c r="B434" s="1875" t="s">
        <v>936</v>
      </c>
      <c r="C434" s="1875" t="s">
        <v>651</v>
      </c>
      <c r="D434" s="1876" t="s">
        <v>154</v>
      </c>
      <c r="E434" s="1876" t="s">
        <v>354</v>
      </c>
      <c r="F434" s="1876" t="s">
        <v>355</v>
      </c>
      <c r="G434" s="1876" t="s">
        <v>356</v>
      </c>
      <c r="H434" s="1877">
        <v>742.82125999999994</v>
      </c>
      <c r="I434" s="1877">
        <v>400</v>
      </c>
      <c r="J434" s="1876" t="s">
        <v>357</v>
      </c>
      <c r="K434" s="1878">
        <v>44459</v>
      </c>
      <c r="L434" s="1876" t="s">
        <v>358</v>
      </c>
      <c r="M434" s="1878">
        <v>48113</v>
      </c>
      <c r="N434" s="1876" t="s">
        <v>359</v>
      </c>
      <c r="O434" s="1880">
        <v>46286</v>
      </c>
      <c r="P434" s="1875" t="s">
        <v>360</v>
      </c>
      <c r="Q434" s="1875" t="s">
        <v>460</v>
      </c>
      <c r="R434" s="1875" t="s">
        <v>652</v>
      </c>
      <c r="S434" s="1876" t="s">
        <v>361</v>
      </c>
      <c r="T434" s="1879" t="s">
        <v>653</v>
      </c>
      <c r="U434" s="1876" t="s">
        <v>360</v>
      </c>
      <c r="V434" s="1876" t="s">
        <v>363</v>
      </c>
      <c r="W434" s="1876" t="s">
        <v>360</v>
      </c>
      <c r="X434" s="1876" t="s">
        <v>154</v>
      </c>
      <c r="Y434" s="1876" t="s">
        <v>364</v>
      </c>
      <c r="Z434" s="1876" t="s">
        <v>154</v>
      </c>
      <c r="AA434" s="1876" t="s">
        <v>154</v>
      </c>
      <c r="AB434" s="1876" t="s">
        <v>154</v>
      </c>
      <c r="AC434" s="1876" t="s">
        <v>154</v>
      </c>
      <c r="AD434" s="1876" t="s">
        <v>154</v>
      </c>
      <c r="AE434" s="1876" t="s">
        <v>154</v>
      </c>
      <c r="AF434" s="1876" t="s">
        <v>359</v>
      </c>
      <c r="AG434" s="1875" t="s">
        <v>365</v>
      </c>
      <c r="AH434" s="1876" t="s">
        <v>366</v>
      </c>
      <c r="AI434" s="1876" t="s">
        <v>240</v>
      </c>
      <c r="AJ434" s="1876" t="s">
        <v>367</v>
      </c>
      <c r="AK434" s="1875" t="s">
        <v>368</v>
      </c>
      <c r="AL434" s="1876" t="s">
        <v>360</v>
      </c>
      <c r="AM434" s="1875" t="s">
        <v>154</v>
      </c>
    </row>
    <row r="435" spans="1:39" ht="79.2">
      <c r="A435" s="1875" t="s">
        <v>351</v>
      </c>
      <c r="B435" s="1875" t="s">
        <v>937</v>
      </c>
      <c r="C435" s="1875" t="s">
        <v>651</v>
      </c>
      <c r="D435" s="1876" t="s">
        <v>154</v>
      </c>
      <c r="E435" s="1876" t="s">
        <v>354</v>
      </c>
      <c r="F435" s="1876" t="s">
        <v>355</v>
      </c>
      <c r="G435" s="1876" t="s">
        <v>356</v>
      </c>
      <c r="H435" s="1877">
        <v>742.82125999999994</v>
      </c>
      <c r="I435" s="1877">
        <v>400</v>
      </c>
      <c r="J435" s="1876" t="s">
        <v>357</v>
      </c>
      <c r="K435" s="1878">
        <v>44459</v>
      </c>
      <c r="L435" s="1876" t="s">
        <v>358</v>
      </c>
      <c r="M435" s="1878">
        <v>48113</v>
      </c>
      <c r="N435" s="1876" t="s">
        <v>359</v>
      </c>
      <c r="O435" s="1880">
        <v>46286</v>
      </c>
      <c r="P435" s="1875" t="s">
        <v>360</v>
      </c>
      <c r="Q435" s="1875" t="s">
        <v>460</v>
      </c>
      <c r="R435" s="1875" t="s">
        <v>652</v>
      </c>
      <c r="S435" s="1876" t="s">
        <v>361</v>
      </c>
      <c r="T435" s="1879" t="s">
        <v>653</v>
      </c>
      <c r="U435" s="1876" t="s">
        <v>360</v>
      </c>
      <c r="V435" s="1876" t="s">
        <v>363</v>
      </c>
      <c r="W435" s="1876" t="s">
        <v>360</v>
      </c>
      <c r="X435" s="1876" t="s">
        <v>154</v>
      </c>
      <c r="Y435" s="1876" t="s">
        <v>364</v>
      </c>
      <c r="Z435" s="1876" t="s">
        <v>154</v>
      </c>
      <c r="AA435" s="1876" t="s">
        <v>154</v>
      </c>
      <c r="AB435" s="1876" t="s">
        <v>154</v>
      </c>
      <c r="AC435" s="1876" t="s">
        <v>154</v>
      </c>
      <c r="AD435" s="1876" t="s">
        <v>154</v>
      </c>
      <c r="AE435" s="1876" t="s">
        <v>154</v>
      </c>
      <c r="AF435" s="1876" t="s">
        <v>359</v>
      </c>
      <c r="AG435" s="1875" t="s">
        <v>365</v>
      </c>
      <c r="AH435" s="1876" t="s">
        <v>366</v>
      </c>
      <c r="AI435" s="1876" t="s">
        <v>240</v>
      </c>
      <c r="AJ435" s="1876" t="s">
        <v>367</v>
      </c>
      <c r="AK435" s="1875" t="s">
        <v>368</v>
      </c>
      <c r="AL435" s="1876" t="s">
        <v>360</v>
      </c>
      <c r="AM435" s="1875" t="s">
        <v>154</v>
      </c>
    </row>
    <row r="436" spans="1:39" ht="79.2">
      <c r="A436" s="1875" t="s">
        <v>351</v>
      </c>
      <c r="B436" s="1875" t="s">
        <v>938</v>
      </c>
      <c r="C436" s="1875" t="s">
        <v>651</v>
      </c>
      <c r="D436" s="1876" t="s">
        <v>154</v>
      </c>
      <c r="E436" s="1876" t="s">
        <v>354</v>
      </c>
      <c r="F436" s="1876" t="s">
        <v>355</v>
      </c>
      <c r="G436" s="1876" t="s">
        <v>356</v>
      </c>
      <c r="H436" s="1877">
        <v>742.82125999999994</v>
      </c>
      <c r="I436" s="1877">
        <v>400</v>
      </c>
      <c r="J436" s="1876" t="s">
        <v>357</v>
      </c>
      <c r="K436" s="1878">
        <v>44459</v>
      </c>
      <c r="L436" s="1876" t="s">
        <v>358</v>
      </c>
      <c r="M436" s="1878">
        <v>48113</v>
      </c>
      <c r="N436" s="1876" t="s">
        <v>359</v>
      </c>
      <c r="O436" s="1880">
        <v>46286</v>
      </c>
      <c r="P436" s="1875" t="s">
        <v>360</v>
      </c>
      <c r="Q436" s="1875" t="s">
        <v>460</v>
      </c>
      <c r="R436" s="1875" t="s">
        <v>652</v>
      </c>
      <c r="S436" s="1876" t="s">
        <v>361</v>
      </c>
      <c r="T436" s="1879" t="s">
        <v>653</v>
      </c>
      <c r="U436" s="1876" t="s">
        <v>360</v>
      </c>
      <c r="V436" s="1876" t="s">
        <v>363</v>
      </c>
      <c r="W436" s="1876" t="s">
        <v>360</v>
      </c>
      <c r="X436" s="1876" t="s">
        <v>154</v>
      </c>
      <c r="Y436" s="1876" t="s">
        <v>364</v>
      </c>
      <c r="Z436" s="1876" t="s">
        <v>154</v>
      </c>
      <c r="AA436" s="1876" t="s">
        <v>154</v>
      </c>
      <c r="AB436" s="1876" t="s">
        <v>154</v>
      </c>
      <c r="AC436" s="1876" t="s">
        <v>154</v>
      </c>
      <c r="AD436" s="1876" t="s">
        <v>154</v>
      </c>
      <c r="AE436" s="1876" t="s">
        <v>154</v>
      </c>
      <c r="AF436" s="1876" t="s">
        <v>359</v>
      </c>
      <c r="AG436" s="1875" t="s">
        <v>365</v>
      </c>
      <c r="AH436" s="1876" t="s">
        <v>366</v>
      </c>
      <c r="AI436" s="1876" t="s">
        <v>240</v>
      </c>
      <c r="AJ436" s="1876" t="s">
        <v>367</v>
      </c>
      <c r="AK436" s="1875" t="s">
        <v>368</v>
      </c>
      <c r="AL436" s="1876" t="s">
        <v>360</v>
      </c>
      <c r="AM436" s="1875" t="s">
        <v>154</v>
      </c>
    </row>
    <row r="437" spans="1:39" ht="79.2">
      <c r="A437" s="1875" t="s">
        <v>351</v>
      </c>
      <c r="B437" s="1875" t="s">
        <v>939</v>
      </c>
      <c r="C437" s="1875" t="s">
        <v>651</v>
      </c>
      <c r="D437" s="1876" t="s">
        <v>154</v>
      </c>
      <c r="E437" s="1876" t="s">
        <v>354</v>
      </c>
      <c r="F437" s="1876" t="s">
        <v>355</v>
      </c>
      <c r="G437" s="1876" t="s">
        <v>356</v>
      </c>
      <c r="H437" s="1877">
        <v>742.82125999999994</v>
      </c>
      <c r="I437" s="1877">
        <v>400</v>
      </c>
      <c r="J437" s="1876" t="s">
        <v>357</v>
      </c>
      <c r="K437" s="1878">
        <v>44459</v>
      </c>
      <c r="L437" s="1876" t="s">
        <v>358</v>
      </c>
      <c r="M437" s="1878">
        <v>48113</v>
      </c>
      <c r="N437" s="1876" t="s">
        <v>359</v>
      </c>
      <c r="O437" s="1880">
        <v>46286</v>
      </c>
      <c r="P437" s="1875" t="s">
        <v>360</v>
      </c>
      <c r="Q437" s="1875" t="s">
        <v>460</v>
      </c>
      <c r="R437" s="1875" t="s">
        <v>652</v>
      </c>
      <c r="S437" s="1876" t="s">
        <v>361</v>
      </c>
      <c r="T437" s="1879" t="s">
        <v>653</v>
      </c>
      <c r="U437" s="1876" t="s">
        <v>360</v>
      </c>
      <c r="V437" s="1876" t="s">
        <v>363</v>
      </c>
      <c r="W437" s="1876" t="s">
        <v>360</v>
      </c>
      <c r="X437" s="1876" t="s">
        <v>154</v>
      </c>
      <c r="Y437" s="1876" t="s">
        <v>364</v>
      </c>
      <c r="Z437" s="1876" t="s">
        <v>154</v>
      </c>
      <c r="AA437" s="1876" t="s">
        <v>154</v>
      </c>
      <c r="AB437" s="1876" t="s">
        <v>154</v>
      </c>
      <c r="AC437" s="1876" t="s">
        <v>154</v>
      </c>
      <c r="AD437" s="1876" t="s">
        <v>154</v>
      </c>
      <c r="AE437" s="1876" t="s">
        <v>154</v>
      </c>
      <c r="AF437" s="1876" t="s">
        <v>359</v>
      </c>
      <c r="AG437" s="1875" t="s">
        <v>365</v>
      </c>
      <c r="AH437" s="1876" t="s">
        <v>366</v>
      </c>
      <c r="AI437" s="1876" t="s">
        <v>240</v>
      </c>
      <c r="AJ437" s="1876" t="s">
        <v>367</v>
      </c>
      <c r="AK437" s="1875" t="s">
        <v>368</v>
      </c>
      <c r="AL437" s="1876" t="s">
        <v>360</v>
      </c>
      <c r="AM437" s="1875" t="s">
        <v>154</v>
      </c>
    </row>
    <row r="438" spans="1:39" ht="79.2">
      <c r="A438" s="1875" t="s">
        <v>351</v>
      </c>
      <c r="B438" s="1875" t="s">
        <v>940</v>
      </c>
      <c r="C438" s="1875" t="s">
        <v>651</v>
      </c>
      <c r="D438" s="1876" t="s">
        <v>154</v>
      </c>
      <c r="E438" s="1876" t="s">
        <v>354</v>
      </c>
      <c r="F438" s="1876" t="s">
        <v>355</v>
      </c>
      <c r="G438" s="1876" t="s">
        <v>356</v>
      </c>
      <c r="H438" s="1877">
        <v>742.82125999999994</v>
      </c>
      <c r="I438" s="1877">
        <v>400</v>
      </c>
      <c r="J438" s="1876" t="s">
        <v>357</v>
      </c>
      <c r="K438" s="1878">
        <v>44459</v>
      </c>
      <c r="L438" s="1876" t="s">
        <v>358</v>
      </c>
      <c r="M438" s="1878">
        <v>48113</v>
      </c>
      <c r="N438" s="1876" t="s">
        <v>359</v>
      </c>
      <c r="O438" s="1880">
        <v>46286</v>
      </c>
      <c r="P438" s="1875" t="s">
        <v>360</v>
      </c>
      <c r="Q438" s="1875" t="s">
        <v>460</v>
      </c>
      <c r="R438" s="1875" t="s">
        <v>652</v>
      </c>
      <c r="S438" s="1876" t="s">
        <v>361</v>
      </c>
      <c r="T438" s="1879" t="s">
        <v>653</v>
      </c>
      <c r="U438" s="1876" t="s">
        <v>360</v>
      </c>
      <c r="V438" s="1876" t="s">
        <v>363</v>
      </c>
      <c r="W438" s="1876" t="s">
        <v>360</v>
      </c>
      <c r="X438" s="1876" t="s">
        <v>154</v>
      </c>
      <c r="Y438" s="1876" t="s">
        <v>364</v>
      </c>
      <c r="Z438" s="1876" t="s">
        <v>154</v>
      </c>
      <c r="AA438" s="1876" t="s">
        <v>154</v>
      </c>
      <c r="AB438" s="1876" t="s">
        <v>154</v>
      </c>
      <c r="AC438" s="1876" t="s">
        <v>154</v>
      </c>
      <c r="AD438" s="1876" t="s">
        <v>154</v>
      </c>
      <c r="AE438" s="1876" t="s">
        <v>154</v>
      </c>
      <c r="AF438" s="1876" t="s">
        <v>359</v>
      </c>
      <c r="AG438" s="1875" t="s">
        <v>365</v>
      </c>
      <c r="AH438" s="1876" t="s">
        <v>366</v>
      </c>
      <c r="AI438" s="1876" t="s">
        <v>240</v>
      </c>
      <c r="AJ438" s="1876" t="s">
        <v>367</v>
      </c>
      <c r="AK438" s="1875" t="s">
        <v>368</v>
      </c>
      <c r="AL438" s="1876" t="s">
        <v>360</v>
      </c>
      <c r="AM438" s="1875" t="s">
        <v>154</v>
      </c>
    </row>
    <row r="439" spans="1:39" ht="79.2">
      <c r="A439" s="1875" t="s">
        <v>351</v>
      </c>
      <c r="B439" s="1875" t="s">
        <v>941</v>
      </c>
      <c r="C439" s="1875" t="s">
        <v>651</v>
      </c>
      <c r="D439" s="1876" t="s">
        <v>154</v>
      </c>
      <c r="E439" s="1876" t="s">
        <v>354</v>
      </c>
      <c r="F439" s="1876" t="s">
        <v>355</v>
      </c>
      <c r="G439" s="1876" t="s">
        <v>356</v>
      </c>
      <c r="H439" s="1877">
        <v>2228.46378</v>
      </c>
      <c r="I439" s="1877">
        <v>1200</v>
      </c>
      <c r="J439" s="1876" t="s">
        <v>357</v>
      </c>
      <c r="K439" s="1878">
        <v>44459</v>
      </c>
      <c r="L439" s="1876" t="s">
        <v>358</v>
      </c>
      <c r="M439" s="1878">
        <v>48113</v>
      </c>
      <c r="N439" s="1876" t="s">
        <v>359</v>
      </c>
      <c r="O439" s="1880">
        <v>46286</v>
      </c>
      <c r="P439" s="1875" t="s">
        <v>360</v>
      </c>
      <c r="Q439" s="1875" t="s">
        <v>462</v>
      </c>
      <c r="R439" s="1875" t="s">
        <v>652</v>
      </c>
      <c r="S439" s="1876" t="s">
        <v>361</v>
      </c>
      <c r="T439" s="1879" t="s">
        <v>653</v>
      </c>
      <c r="U439" s="1876" t="s">
        <v>360</v>
      </c>
      <c r="V439" s="1876" t="s">
        <v>363</v>
      </c>
      <c r="W439" s="1876" t="s">
        <v>360</v>
      </c>
      <c r="X439" s="1876" t="s">
        <v>154</v>
      </c>
      <c r="Y439" s="1876" t="s">
        <v>364</v>
      </c>
      <c r="Z439" s="1876" t="s">
        <v>154</v>
      </c>
      <c r="AA439" s="1876" t="s">
        <v>154</v>
      </c>
      <c r="AB439" s="1876" t="s">
        <v>154</v>
      </c>
      <c r="AC439" s="1876" t="s">
        <v>154</v>
      </c>
      <c r="AD439" s="1876" t="s">
        <v>154</v>
      </c>
      <c r="AE439" s="1876" t="s">
        <v>154</v>
      </c>
      <c r="AF439" s="1876" t="s">
        <v>359</v>
      </c>
      <c r="AG439" s="1875" t="s">
        <v>365</v>
      </c>
      <c r="AH439" s="1876" t="s">
        <v>366</v>
      </c>
      <c r="AI439" s="1876" t="s">
        <v>240</v>
      </c>
      <c r="AJ439" s="1876" t="s">
        <v>367</v>
      </c>
      <c r="AK439" s="1875" t="s">
        <v>368</v>
      </c>
      <c r="AL439" s="1876" t="s">
        <v>360</v>
      </c>
      <c r="AM439" s="1875" t="s">
        <v>154</v>
      </c>
    </row>
    <row r="440" spans="1:39" ht="79.2">
      <c r="A440" s="1875" t="s">
        <v>351</v>
      </c>
      <c r="B440" s="1875" t="s">
        <v>942</v>
      </c>
      <c r="C440" s="1875" t="s">
        <v>651</v>
      </c>
      <c r="D440" s="1876" t="s">
        <v>154</v>
      </c>
      <c r="E440" s="1876" t="s">
        <v>354</v>
      </c>
      <c r="F440" s="1876" t="s">
        <v>355</v>
      </c>
      <c r="G440" s="1876" t="s">
        <v>356</v>
      </c>
      <c r="H440" s="1877">
        <v>3714.1063100000001</v>
      </c>
      <c r="I440" s="1877">
        <v>2000</v>
      </c>
      <c r="J440" s="1876" t="s">
        <v>357</v>
      </c>
      <c r="K440" s="1878">
        <v>44459</v>
      </c>
      <c r="L440" s="1876" t="s">
        <v>358</v>
      </c>
      <c r="M440" s="1878">
        <v>48113</v>
      </c>
      <c r="N440" s="1876" t="s">
        <v>359</v>
      </c>
      <c r="O440" s="1880">
        <v>46286</v>
      </c>
      <c r="P440" s="1875" t="s">
        <v>360</v>
      </c>
      <c r="Q440" s="1875" t="s">
        <v>397</v>
      </c>
      <c r="R440" s="1875" t="s">
        <v>652</v>
      </c>
      <c r="S440" s="1876" t="s">
        <v>361</v>
      </c>
      <c r="T440" s="1879" t="s">
        <v>653</v>
      </c>
      <c r="U440" s="1876" t="s">
        <v>360</v>
      </c>
      <c r="V440" s="1876" t="s">
        <v>363</v>
      </c>
      <c r="W440" s="1876" t="s">
        <v>360</v>
      </c>
      <c r="X440" s="1876" t="s">
        <v>154</v>
      </c>
      <c r="Y440" s="1876" t="s">
        <v>364</v>
      </c>
      <c r="Z440" s="1876" t="s">
        <v>154</v>
      </c>
      <c r="AA440" s="1876" t="s">
        <v>154</v>
      </c>
      <c r="AB440" s="1876" t="s">
        <v>154</v>
      </c>
      <c r="AC440" s="1876" t="s">
        <v>154</v>
      </c>
      <c r="AD440" s="1876" t="s">
        <v>154</v>
      </c>
      <c r="AE440" s="1876" t="s">
        <v>154</v>
      </c>
      <c r="AF440" s="1876" t="s">
        <v>359</v>
      </c>
      <c r="AG440" s="1875" t="s">
        <v>365</v>
      </c>
      <c r="AH440" s="1876" t="s">
        <v>366</v>
      </c>
      <c r="AI440" s="1876" t="s">
        <v>240</v>
      </c>
      <c r="AJ440" s="1876" t="s">
        <v>367</v>
      </c>
      <c r="AK440" s="1875" t="s">
        <v>368</v>
      </c>
      <c r="AL440" s="1876" t="s">
        <v>360</v>
      </c>
      <c r="AM440" s="1875" t="s">
        <v>154</v>
      </c>
    </row>
    <row r="441" spans="1:39" ht="79.2">
      <c r="A441" s="1875" t="s">
        <v>351</v>
      </c>
      <c r="B441" s="1875" t="s">
        <v>943</v>
      </c>
      <c r="C441" s="1875" t="s">
        <v>651</v>
      </c>
      <c r="D441" s="1876" t="s">
        <v>154</v>
      </c>
      <c r="E441" s="1876" t="s">
        <v>354</v>
      </c>
      <c r="F441" s="1876" t="s">
        <v>355</v>
      </c>
      <c r="G441" s="1876" t="s">
        <v>356</v>
      </c>
      <c r="H441" s="1877">
        <v>742.82125999999994</v>
      </c>
      <c r="I441" s="1877">
        <v>400</v>
      </c>
      <c r="J441" s="1876" t="s">
        <v>357</v>
      </c>
      <c r="K441" s="1878">
        <v>44459</v>
      </c>
      <c r="L441" s="1876" t="s">
        <v>358</v>
      </c>
      <c r="M441" s="1878">
        <v>48113</v>
      </c>
      <c r="N441" s="1876" t="s">
        <v>359</v>
      </c>
      <c r="O441" s="1880">
        <v>46286</v>
      </c>
      <c r="P441" s="1875" t="s">
        <v>360</v>
      </c>
      <c r="Q441" s="1875" t="s">
        <v>460</v>
      </c>
      <c r="R441" s="1875" t="s">
        <v>652</v>
      </c>
      <c r="S441" s="1876" t="s">
        <v>361</v>
      </c>
      <c r="T441" s="1879" t="s">
        <v>653</v>
      </c>
      <c r="U441" s="1876" t="s">
        <v>360</v>
      </c>
      <c r="V441" s="1876" t="s">
        <v>363</v>
      </c>
      <c r="W441" s="1876" t="s">
        <v>360</v>
      </c>
      <c r="X441" s="1876" t="s">
        <v>154</v>
      </c>
      <c r="Y441" s="1876" t="s">
        <v>364</v>
      </c>
      <c r="Z441" s="1876" t="s">
        <v>154</v>
      </c>
      <c r="AA441" s="1876" t="s">
        <v>154</v>
      </c>
      <c r="AB441" s="1876" t="s">
        <v>154</v>
      </c>
      <c r="AC441" s="1876" t="s">
        <v>154</v>
      </c>
      <c r="AD441" s="1876" t="s">
        <v>154</v>
      </c>
      <c r="AE441" s="1876" t="s">
        <v>154</v>
      </c>
      <c r="AF441" s="1876" t="s">
        <v>359</v>
      </c>
      <c r="AG441" s="1875" t="s">
        <v>365</v>
      </c>
      <c r="AH441" s="1876" t="s">
        <v>366</v>
      </c>
      <c r="AI441" s="1876" t="s">
        <v>240</v>
      </c>
      <c r="AJ441" s="1876" t="s">
        <v>367</v>
      </c>
      <c r="AK441" s="1875" t="s">
        <v>368</v>
      </c>
      <c r="AL441" s="1876" t="s">
        <v>360</v>
      </c>
      <c r="AM441" s="1875" t="s">
        <v>154</v>
      </c>
    </row>
    <row r="442" spans="1:39" ht="79.2">
      <c r="A442" s="1875" t="s">
        <v>351</v>
      </c>
      <c r="B442" s="1875" t="s">
        <v>944</v>
      </c>
      <c r="C442" s="1875" t="s">
        <v>651</v>
      </c>
      <c r="D442" s="1876" t="s">
        <v>154</v>
      </c>
      <c r="E442" s="1876" t="s">
        <v>354</v>
      </c>
      <c r="F442" s="1876" t="s">
        <v>355</v>
      </c>
      <c r="G442" s="1876" t="s">
        <v>356</v>
      </c>
      <c r="H442" s="1877">
        <v>7428.2126200000002</v>
      </c>
      <c r="I442" s="1877">
        <v>4000</v>
      </c>
      <c r="J442" s="1876" t="s">
        <v>357</v>
      </c>
      <c r="K442" s="1878">
        <v>44459</v>
      </c>
      <c r="L442" s="1876" t="s">
        <v>358</v>
      </c>
      <c r="M442" s="1878">
        <v>48113</v>
      </c>
      <c r="N442" s="1876" t="s">
        <v>359</v>
      </c>
      <c r="O442" s="1880">
        <v>46286</v>
      </c>
      <c r="P442" s="1875" t="s">
        <v>360</v>
      </c>
      <c r="Q442" s="1875" t="s">
        <v>451</v>
      </c>
      <c r="R442" s="1875" t="s">
        <v>652</v>
      </c>
      <c r="S442" s="1876" t="s">
        <v>361</v>
      </c>
      <c r="T442" s="1879" t="s">
        <v>653</v>
      </c>
      <c r="U442" s="1876" t="s">
        <v>360</v>
      </c>
      <c r="V442" s="1876" t="s">
        <v>363</v>
      </c>
      <c r="W442" s="1876" t="s">
        <v>360</v>
      </c>
      <c r="X442" s="1876" t="s">
        <v>154</v>
      </c>
      <c r="Y442" s="1876" t="s">
        <v>364</v>
      </c>
      <c r="Z442" s="1876" t="s">
        <v>154</v>
      </c>
      <c r="AA442" s="1876" t="s">
        <v>154</v>
      </c>
      <c r="AB442" s="1876" t="s">
        <v>154</v>
      </c>
      <c r="AC442" s="1876" t="s">
        <v>154</v>
      </c>
      <c r="AD442" s="1876" t="s">
        <v>154</v>
      </c>
      <c r="AE442" s="1876" t="s">
        <v>154</v>
      </c>
      <c r="AF442" s="1876" t="s">
        <v>359</v>
      </c>
      <c r="AG442" s="1875" t="s">
        <v>365</v>
      </c>
      <c r="AH442" s="1876" t="s">
        <v>366</v>
      </c>
      <c r="AI442" s="1876" t="s">
        <v>240</v>
      </c>
      <c r="AJ442" s="1876" t="s">
        <v>367</v>
      </c>
      <c r="AK442" s="1875" t="s">
        <v>368</v>
      </c>
      <c r="AL442" s="1876" t="s">
        <v>360</v>
      </c>
      <c r="AM442" s="1875" t="s">
        <v>154</v>
      </c>
    </row>
    <row r="443" spans="1:39" ht="79.2">
      <c r="A443" s="1875" t="s">
        <v>351</v>
      </c>
      <c r="B443" s="1875" t="s">
        <v>945</v>
      </c>
      <c r="C443" s="1875" t="s">
        <v>651</v>
      </c>
      <c r="D443" s="1876" t="s">
        <v>154</v>
      </c>
      <c r="E443" s="1876" t="s">
        <v>354</v>
      </c>
      <c r="F443" s="1876" t="s">
        <v>355</v>
      </c>
      <c r="G443" s="1876" t="s">
        <v>356</v>
      </c>
      <c r="H443" s="1877">
        <v>3714.1063100000001</v>
      </c>
      <c r="I443" s="1877">
        <v>2000</v>
      </c>
      <c r="J443" s="1876" t="s">
        <v>357</v>
      </c>
      <c r="K443" s="1878">
        <v>44459</v>
      </c>
      <c r="L443" s="1876" t="s">
        <v>358</v>
      </c>
      <c r="M443" s="1878">
        <v>48113</v>
      </c>
      <c r="N443" s="1876" t="s">
        <v>359</v>
      </c>
      <c r="O443" s="1880">
        <v>46286</v>
      </c>
      <c r="P443" s="1875" t="s">
        <v>360</v>
      </c>
      <c r="Q443" s="1875" t="s">
        <v>397</v>
      </c>
      <c r="R443" s="1875" t="s">
        <v>652</v>
      </c>
      <c r="S443" s="1876" t="s">
        <v>361</v>
      </c>
      <c r="T443" s="1879" t="s">
        <v>653</v>
      </c>
      <c r="U443" s="1876" t="s">
        <v>360</v>
      </c>
      <c r="V443" s="1876" t="s">
        <v>363</v>
      </c>
      <c r="W443" s="1876" t="s">
        <v>360</v>
      </c>
      <c r="X443" s="1876" t="s">
        <v>154</v>
      </c>
      <c r="Y443" s="1876" t="s">
        <v>364</v>
      </c>
      <c r="Z443" s="1876" t="s">
        <v>154</v>
      </c>
      <c r="AA443" s="1876" t="s">
        <v>154</v>
      </c>
      <c r="AB443" s="1876" t="s">
        <v>154</v>
      </c>
      <c r="AC443" s="1876" t="s">
        <v>154</v>
      </c>
      <c r="AD443" s="1876" t="s">
        <v>154</v>
      </c>
      <c r="AE443" s="1876" t="s">
        <v>154</v>
      </c>
      <c r="AF443" s="1876" t="s">
        <v>359</v>
      </c>
      <c r="AG443" s="1875" t="s">
        <v>365</v>
      </c>
      <c r="AH443" s="1876" t="s">
        <v>366</v>
      </c>
      <c r="AI443" s="1876" t="s">
        <v>240</v>
      </c>
      <c r="AJ443" s="1876" t="s">
        <v>367</v>
      </c>
      <c r="AK443" s="1875" t="s">
        <v>368</v>
      </c>
      <c r="AL443" s="1876" t="s">
        <v>360</v>
      </c>
      <c r="AM443" s="1875" t="s">
        <v>154</v>
      </c>
    </row>
    <row r="444" spans="1:39" ht="79.2">
      <c r="A444" s="1875" t="s">
        <v>351</v>
      </c>
      <c r="B444" s="1875" t="s">
        <v>946</v>
      </c>
      <c r="C444" s="1875" t="s">
        <v>651</v>
      </c>
      <c r="D444" s="1876" t="s">
        <v>154</v>
      </c>
      <c r="E444" s="1876" t="s">
        <v>354</v>
      </c>
      <c r="F444" s="1876" t="s">
        <v>355</v>
      </c>
      <c r="G444" s="1876" t="s">
        <v>356</v>
      </c>
      <c r="H444" s="1877">
        <v>742.82125999999994</v>
      </c>
      <c r="I444" s="1877">
        <v>400</v>
      </c>
      <c r="J444" s="1876" t="s">
        <v>357</v>
      </c>
      <c r="K444" s="1878">
        <v>44459</v>
      </c>
      <c r="L444" s="1876" t="s">
        <v>358</v>
      </c>
      <c r="M444" s="1878">
        <v>48113</v>
      </c>
      <c r="N444" s="1876" t="s">
        <v>359</v>
      </c>
      <c r="O444" s="1880">
        <v>46286</v>
      </c>
      <c r="P444" s="1875" t="s">
        <v>360</v>
      </c>
      <c r="Q444" s="1875" t="s">
        <v>460</v>
      </c>
      <c r="R444" s="1875" t="s">
        <v>652</v>
      </c>
      <c r="S444" s="1876" t="s">
        <v>361</v>
      </c>
      <c r="T444" s="1879" t="s">
        <v>653</v>
      </c>
      <c r="U444" s="1876" t="s">
        <v>360</v>
      </c>
      <c r="V444" s="1876" t="s">
        <v>363</v>
      </c>
      <c r="W444" s="1876" t="s">
        <v>360</v>
      </c>
      <c r="X444" s="1876" t="s">
        <v>154</v>
      </c>
      <c r="Y444" s="1876" t="s">
        <v>364</v>
      </c>
      <c r="Z444" s="1876" t="s">
        <v>154</v>
      </c>
      <c r="AA444" s="1876" t="s">
        <v>154</v>
      </c>
      <c r="AB444" s="1876" t="s">
        <v>154</v>
      </c>
      <c r="AC444" s="1876" t="s">
        <v>154</v>
      </c>
      <c r="AD444" s="1876" t="s">
        <v>154</v>
      </c>
      <c r="AE444" s="1876" t="s">
        <v>154</v>
      </c>
      <c r="AF444" s="1876" t="s">
        <v>359</v>
      </c>
      <c r="AG444" s="1875" t="s">
        <v>365</v>
      </c>
      <c r="AH444" s="1876" t="s">
        <v>366</v>
      </c>
      <c r="AI444" s="1876" t="s">
        <v>240</v>
      </c>
      <c r="AJ444" s="1876" t="s">
        <v>367</v>
      </c>
      <c r="AK444" s="1875" t="s">
        <v>368</v>
      </c>
      <c r="AL444" s="1876" t="s">
        <v>360</v>
      </c>
      <c r="AM444" s="1875" t="s">
        <v>154</v>
      </c>
    </row>
    <row r="445" spans="1:39" ht="79.2">
      <c r="A445" s="1875" t="s">
        <v>351</v>
      </c>
      <c r="B445" s="1875" t="s">
        <v>947</v>
      </c>
      <c r="C445" s="1875" t="s">
        <v>651</v>
      </c>
      <c r="D445" s="1876" t="s">
        <v>154</v>
      </c>
      <c r="E445" s="1876" t="s">
        <v>354</v>
      </c>
      <c r="F445" s="1876" t="s">
        <v>355</v>
      </c>
      <c r="G445" s="1876" t="s">
        <v>356</v>
      </c>
      <c r="H445" s="1877">
        <v>742.82125999999994</v>
      </c>
      <c r="I445" s="1877">
        <v>400</v>
      </c>
      <c r="J445" s="1876" t="s">
        <v>357</v>
      </c>
      <c r="K445" s="1878">
        <v>44459</v>
      </c>
      <c r="L445" s="1876" t="s">
        <v>358</v>
      </c>
      <c r="M445" s="1878">
        <v>48113</v>
      </c>
      <c r="N445" s="1876" t="s">
        <v>359</v>
      </c>
      <c r="O445" s="1880">
        <v>46286</v>
      </c>
      <c r="P445" s="1875" t="s">
        <v>360</v>
      </c>
      <c r="Q445" s="1875" t="s">
        <v>460</v>
      </c>
      <c r="R445" s="1875" t="s">
        <v>652</v>
      </c>
      <c r="S445" s="1876" t="s">
        <v>361</v>
      </c>
      <c r="T445" s="1879" t="s">
        <v>653</v>
      </c>
      <c r="U445" s="1876" t="s">
        <v>360</v>
      </c>
      <c r="V445" s="1876" t="s">
        <v>363</v>
      </c>
      <c r="W445" s="1876" t="s">
        <v>360</v>
      </c>
      <c r="X445" s="1876" t="s">
        <v>154</v>
      </c>
      <c r="Y445" s="1876" t="s">
        <v>364</v>
      </c>
      <c r="Z445" s="1876" t="s">
        <v>154</v>
      </c>
      <c r="AA445" s="1876" t="s">
        <v>154</v>
      </c>
      <c r="AB445" s="1876" t="s">
        <v>154</v>
      </c>
      <c r="AC445" s="1876" t="s">
        <v>154</v>
      </c>
      <c r="AD445" s="1876" t="s">
        <v>154</v>
      </c>
      <c r="AE445" s="1876" t="s">
        <v>154</v>
      </c>
      <c r="AF445" s="1876" t="s">
        <v>359</v>
      </c>
      <c r="AG445" s="1875" t="s">
        <v>365</v>
      </c>
      <c r="AH445" s="1876" t="s">
        <v>366</v>
      </c>
      <c r="AI445" s="1876" t="s">
        <v>240</v>
      </c>
      <c r="AJ445" s="1876" t="s">
        <v>367</v>
      </c>
      <c r="AK445" s="1875" t="s">
        <v>368</v>
      </c>
      <c r="AL445" s="1876" t="s">
        <v>360</v>
      </c>
      <c r="AM445" s="1875" t="s">
        <v>154</v>
      </c>
    </row>
    <row r="446" spans="1:39" ht="79.2">
      <c r="A446" s="1875" t="s">
        <v>351</v>
      </c>
      <c r="B446" s="1875" t="s">
        <v>948</v>
      </c>
      <c r="C446" s="1875" t="s">
        <v>651</v>
      </c>
      <c r="D446" s="1876" t="s">
        <v>154</v>
      </c>
      <c r="E446" s="1876" t="s">
        <v>354</v>
      </c>
      <c r="F446" s="1876" t="s">
        <v>355</v>
      </c>
      <c r="G446" s="1876" t="s">
        <v>356</v>
      </c>
      <c r="H446" s="1877">
        <v>742.82125999999994</v>
      </c>
      <c r="I446" s="1877">
        <v>400</v>
      </c>
      <c r="J446" s="1876" t="s">
        <v>357</v>
      </c>
      <c r="K446" s="1878">
        <v>44459</v>
      </c>
      <c r="L446" s="1876" t="s">
        <v>358</v>
      </c>
      <c r="M446" s="1878">
        <v>48113</v>
      </c>
      <c r="N446" s="1876" t="s">
        <v>359</v>
      </c>
      <c r="O446" s="1880">
        <v>46286</v>
      </c>
      <c r="P446" s="1875" t="s">
        <v>360</v>
      </c>
      <c r="Q446" s="1875" t="s">
        <v>460</v>
      </c>
      <c r="R446" s="1875" t="s">
        <v>652</v>
      </c>
      <c r="S446" s="1876" t="s">
        <v>361</v>
      </c>
      <c r="T446" s="1879" t="s">
        <v>653</v>
      </c>
      <c r="U446" s="1876" t="s">
        <v>360</v>
      </c>
      <c r="V446" s="1876" t="s">
        <v>363</v>
      </c>
      <c r="W446" s="1876" t="s">
        <v>360</v>
      </c>
      <c r="X446" s="1876" t="s">
        <v>154</v>
      </c>
      <c r="Y446" s="1876" t="s">
        <v>364</v>
      </c>
      <c r="Z446" s="1876" t="s">
        <v>154</v>
      </c>
      <c r="AA446" s="1876" t="s">
        <v>154</v>
      </c>
      <c r="AB446" s="1876" t="s">
        <v>154</v>
      </c>
      <c r="AC446" s="1876" t="s">
        <v>154</v>
      </c>
      <c r="AD446" s="1876" t="s">
        <v>154</v>
      </c>
      <c r="AE446" s="1876" t="s">
        <v>154</v>
      </c>
      <c r="AF446" s="1876" t="s">
        <v>359</v>
      </c>
      <c r="AG446" s="1875" t="s">
        <v>365</v>
      </c>
      <c r="AH446" s="1876" t="s">
        <v>366</v>
      </c>
      <c r="AI446" s="1876" t="s">
        <v>240</v>
      </c>
      <c r="AJ446" s="1876" t="s">
        <v>367</v>
      </c>
      <c r="AK446" s="1875" t="s">
        <v>368</v>
      </c>
      <c r="AL446" s="1876" t="s">
        <v>360</v>
      </c>
      <c r="AM446" s="1875" t="s">
        <v>154</v>
      </c>
    </row>
    <row r="447" spans="1:39" ht="79.2">
      <c r="A447" s="1875" t="s">
        <v>351</v>
      </c>
      <c r="B447" s="1875" t="s">
        <v>949</v>
      </c>
      <c r="C447" s="1875" t="s">
        <v>651</v>
      </c>
      <c r="D447" s="1876" t="s">
        <v>154</v>
      </c>
      <c r="E447" s="1876" t="s">
        <v>354</v>
      </c>
      <c r="F447" s="1876" t="s">
        <v>355</v>
      </c>
      <c r="G447" s="1876" t="s">
        <v>356</v>
      </c>
      <c r="H447" s="1877">
        <v>2228.46378</v>
      </c>
      <c r="I447" s="1877">
        <v>1200</v>
      </c>
      <c r="J447" s="1876" t="s">
        <v>357</v>
      </c>
      <c r="K447" s="1878">
        <v>44459</v>
      </c>
      <c r="L447" s="1876" t="s">
        <v>358</v>
      </c>
      <c r="M447" s="1878">
        <v>48113</v>
      </c>
      <c r="N447" s="1876" t="s">
        <v>359</v>
      </c>
      <c r="O447" s="1880">
        <v>46286</v>
      </c>
      <c r="P447" s="1875" t="s">
        <v>360</v>
      </c>
      <c r="Q447" s="1875" t="s">
        <v>462</v>
      </c>
      <c r="R447" s="1875" t="s">
        <v>652</v>
      </c>
      <c r="S447" s="1876" t="s">
        <v>361</v>
      </c>
      <c r="T447" s="1879" t="s">
        <v>653</v>
      </c>
      <c r="U447" s="1876" t="s">
        <v>360</v>
      </c>
      <c r="V447" s="1876" t="s">
        <v>363</v>
      </c>
      <c r="W447" s="1876" t="s">
        <v>360</v>
      </c>
      <c r="X447" s="1876" t="s">
        <v>154</v>
      </c>
      <c r="Y447" s="1876" t="s">
        <v>364</v>
      </c>
      <c r="Z447" s="1876" t="s">
        <v>154</v>
      </c>
      <c r="AA447" s="1876" t="s">
        <v>154</v>
      </c>
      <c r="AB447" s="1876" t="s">
        <v>154</v>
      </c>
      <c r="AC447" s="1876" t="s">
        <v>154</v>
      </c>
      <c r="AD447" s="1876" t="s">
        <v>154</v>
      </c>
      <c r="AE447" s="1876" t="s">
        <v>154</v>
      </c>
      <c r="AF447" s="1876" t="s">
        <v>359</v>
      </c>
      <c r="AG447" s="1875" t="s">
        <v>365</v>
      </c>
      <c r="AH447" s="1876" t="s">
        <v>366</v>
      </c>
      <c r="AI447" s="1876" t="s">
        <v>240</v>
      </c>
      <c r="AJ447" s="1876" t="s">
        <v>367</v>
      </c>
      <c r="AK447" s="1875" t="s">
        <v>368</v>
      </c>
      <c r="AL447" s="1876" t="s">
        <v>360</v>
      </c>
      <c r="AM447" s="1875" t="s">
        <v>154</v>
      </c>
    </row>
    <row r="448" spans="1:39" ht="79.2">
      <c r="A448" s="1875" t="s">
        <v>351</v>
      </c>
      <c r="B448" s="1875" t="s">
        <v>950</v>
      </c>
      <c r="C448" s="1875" t="s">
        <v>651</v>
      </c>
      <c r="D448" s="1876" t="s">
        <v>154</v>
      </c>
      <c r="E448" s="1876" t="s">
        <v>354</v>
      </c>
      <c r="F448" s="1876" t="s">
        <v>355</v>
      </c>
      <c r="G448" s="1876" t="s">
        <v>356</v>
      </c>
      <c r="H448" s="1877">
        <v>742.82125999999994</v>
      </c>
      <c r="I448" s="1877">
        <v>400</v>
      </c>
      <c r="J448" s="1876" t="s">
        <v>357</v>
      </c>
      <c r="K448" s="1878">
        <v>44459</v>
      </c>
      <c r="L448" s="1876" t="s">
        <v>358</v>
      </c>
      <c r="M448" s="1878">
        <v>48113</v>
      </c>
      <c r="N448" s="1876" t="s">
        <v>359</v>
      </c>
      <c r="O448" s="1880">
        <v>46286</v>
      </c>
      <c r="P448" s="1875" t="s">
        <v>360</v>
      </c>
      <c r="Q448" s="1875" t="s">
        <v>460</v>
      </c>
      <c r="R448" s="1875" t="s">
        <v>652</v>
      </c>
      <c r="S448" s="1876" t="s">
        <v>361</v>
      </c>
      <c r="T448" s="1879" t="s">
        <v>653</v>
      </c>
      <c r="U448" s="1876" t="s">
        <v>360</v>
      </c>
      <c r="V448" s="1876" t="s">
        <v>363</v>
      </c>
      <c r="W448" s="1876" t="s">
        <v>360</v>
      </c>
      <c r="X448" s="1876" t="s">
        <v>154</v>
      </c>
      <c r="Y448" s="1876" t="s">
        <v>364</v>
      </c>
      <c r="Z448" s="1876" t="s">
        <v>154</v>
      </c>
      <c r="AA448" s="1876" t="s">
        <v>154</v>
      </c>
      <c r="AB448" s="1876" t="s">
        <v>154</v>
      </c>
      <c r="AC448" s="1876" t="s">
        <v>154</v>
      </c>
      <c r="AD448" s="1876" t="s">
        <v>154</v>
      </c>
      <c r="AE448" s="1876" t="s">
        <v>154</v>
      </c>
      <c r="AF448" s="1876" t="s">
        <v>359</v>
      </c>
      <c r="AG448" s="1875" t="s">
        <v>365</v>
      </c>
      <c r="AH448" s="1876" t="s">
        <v>366</v>
      </c>
      <c r="AI448" s="1876" t="s">
        <v>240</v>
      </c>
      <c r="AJ448" s="1876" t="s">
        <v>367</v>
      </c>
      <c r="AK448" s="1875" t="s">
        <v>368</v>
      </c>
      <c r="AL448" s="1876" t="s">
        <v>360</v>
      </c>
      <c r="AM448" s="1875" t="s">
        <v>154</v>
      </c>
    </row>
    <row r="449" spans="1:39" ht="79.2">
      <c r="A449" s="1875" t="s">
        <v>351</v>
      </c>
      <c r="B449" s="1875" t="s">
        <v>951</v>
      </c>
      <c r="C449" s="1875" t="s">
        <v>651</v>
      </c>
      <c r="D449" s="1876" t="s">
        <v>154</v>
      </c>
      <c r="E449" s="1876" t="s">
        <v>354</v>
      </c>
      <c r="F449" s="1876" t="s">
        <v>355</v>
      </c>
      <c r="G449" s="1876" t="s">
        <v>356</v>
      </c>
      <c r="H449" s="1877">
        <v>2228.46378</v>
      </c>
      <c r="I449" s="1877">
        <v>1200</v>
      </c>
      <c r="J449" s="1876" t="s">
        <v>357</v>
      </c>
      <c r="K449" s="1878">
        <v>44459</v>
      </c>
      <c r="L449" s="1876" t="s">
        <v>358</v>
      </c>
      <c r="M449" s="1878">
        <v>48113</v>
      </c>
      <c r="N449" s="1876" t="s">
        <v>359</v>
      </c>
      <c r="O449" s="1880">
        <v>46286</v>
      </c>
      <c r="P449" s="1875" t="s">
        <v>360</v>
      </c>
      <c r="Q449" s="1875" t="s">
        <v>462</v>
      </c>
      <c r="R449" s="1875" t="s">
        <v>652</v>
      </c>
      <c r="S449" s="1876" t="s">
        <v>361</v>
      </c>
      <c r="T449" s="1879" t="s">
        <v>653</v>
      </c>
      <c r="U449" s="1876" t="s">
        <v>360</v>
      </c>
      <c r="V449" s="1876" t="s">
        <v>363</v>
      </c>
      <c r="W449" s="1876" t="s">
        <v>360</v>
      </c>
      <c r="X449" s="1876" t="s">
        <v>154</v>
      </c>
      <c r="Y449" s="1876" t="s">
        <v>364</v>
      </c>
      <c r="Z449" s="1876" t="s">
        <v>154</v>
      </c>
      <c r="AA449" s="1876" t="s">
        <v>154</v>
      </c>
      <c r="AB449" s="1876" t="s">
        <v>154</v>
      </c>
      <c r="AC449" s="1876" t="s">
        <v>154</v>
      </c>
      <c r="AD449" s="1876" t="s">
        <v>154</v>
      </c>
      <c r="AE449" s="1876" t="s">
        <v>154</v>
      </c>
      <c r="AF449" s="1876" t="s">
        <v>359</v>
      </c>
      <c r="AG449" s="1875" t="s">
        <v>365</v>
      </c>
      <c r="AH449" s="1876" t="s">
        <v>366</v>
      </c>
      <c r="AI449" s="1876" t="s">
        <v>240</v>
      </c>
      <c r="AJ449" s="1876" t="s">
        <v>367</v>
      </c>
      <c r="AK449" s="1875" t="s">
        <v>368</v>
      </c>
      <c r="AL449" s="1876" t="s">
        <v>360</v>
      </c>
      <c r="AM449" s="1875" t="s">
        <v>154</v>
      </c>
    </row>
    <row r="450" spans="1:39" ht="79.2">
      <c r="A450" s="1875" t="s">
        <v>351</v>
      </c>
      <c r="B450" s="1875" t="s">
        <v>952</v>
      </c>
      <c r="C450" s="1875" t="s">
        <v>651</v>
      </c>
      <c r="D450" s="1876" t="s">
        <v>154</v>
      </c>
      <c r="E450" s="1876" t="s">
        <v>354</v>
      </c>
      <c r="F450" s="1876" t="s">
        <v>355</v>
      </c>
      <c r="G450" s="1876" t="s">
        <v>356</v>
      </c>
      <c r="H450" s="1877">
        <v>742.82125999999994</v>
      </c>
      <c r="I450" s="1877">
        <v>400</v>
      </c>
      <c r="J450" s="1876" t="s">
        <v>357</v>
      </c>
      <c r="K450" s="1878">
        <v>44459</v>
      </c>
      <c r="L450" s="1876" t="s">
        <v>358</v>
      </c>
      <c r="M450" s="1878">
        <v>48113</v>
      </c>
      <c r="N450" s="1876" t="s">
        <v>359</v>
      </c>
      <c r="O450" s="1880">
        <v>46286</v>
      </c>
      <c r="P450" s="1875" t="s">
        <v>360</v>
      </c>
      <c r="Q450" s="1875" t="s">
        <v>460</v>
      </c>
      <c r="R450" s="1875" t="s">
        <v>652</v>
      </c>
      <c r="S450" s="1876" t="s">
        <v>361</v>
      </c>
      <c r="T450" s="1879" t="s">
        <v>653</v>
      </c>
      <c r="U450" s="1876" t="s">
        <v>360</v>
      </c>
      <c r="V450" s="1876" t="s">
        <v>363</v>
      </c>
      <c r="W450" s="1876" t="s">
        <v>360</v>
      </c>
      <c r="X450" s="1876" t="s">
        <v>154</v>
      </c>
      <c r="Y450" s="1876" t="s">
        <v>364</v>
      </c>
      <c r="Z450" s="1876" t="s">
        <v>154</v>
      </c>
      <c r="AA450" s="1876" t="s">
        <v>154</v>
      </c>
      <c r="AB450" s="1876" t="s">
        <v>154</v>
      </c>
      <c r="AC450" s="1876" t="s">
        <v>154</v>
      </c>
      <c r="AD450" s="1876" t="s">
        <v>154</v>
      </c>
      <c r="AE450" s="1876" t="s">
        <v>154</v>
      </c>
      <c r="AF450" s="1876" t="s">
        <v>359</v>
      </c>
      <c r="AG450" s="1875" t="s">
        <v>365</v>
      </c>
      <c r="AH450" s="1876" t="s">
        <v>366</v>
      </c>
      <c r="AI450" s="1876" t="s">
        <v>240</v>
      </c>
      <c r="AJ450" s="1876" t="s">
        <v>367</v>
      </c>
      <c r="AK450" s="1875" t="s">
        <v>368</v>
      </c>
      <c r="AL450" s="1876" t="s">
        <v>360</v>
      </c>
      <c r="AM450" s="1875" t="s">
        <v>154</v>
      </c>
    </row>
    <row r="451" spans="1:39" ht="79.2">
      <c r="A451" s="1875" t="s">
        <v>351</v>
      </c>
      <c r="B451" s="1875" t="s">
        <v>953</v>
      </c>
      <c r="C451" s="1875" t="s">
        <v>651</v>
      </c>
      <c r="D451" s="1876" t="s">
        <v>154</v>
      </c>
      <c r="E451" s="1876" t="s">
        <v>354</v>
      </c>
      <c r="F451" s="1876" t="s">
        <v>355</v>
      </c>
      <c r="G451" s="1876" t="s">
        <v>356</v>
      </c>
      <c r="H451" s="1877">
        <v>1485.6425199999999</v>
      </c>
      <c r="I451" s="1877">
        <v>800</v>
      </c>
      <c r="J451" s="1876" t="s">
        <v>357</v>
      </c>
      <c r="K451" s="1878">
        <v>44459</v>
      </c>
      <c r="L451" s="1876" t="s">
        <v>358</v>
      </c>
      <c r="M451" s="1878">
        <v>48113</v>
      </c>
      <c r="N451" s="1876" t="s">
        <v>359</v>
      </c>
      <c r="O451" s="1880">
        <v>46286</v>
      </c>
      <c r="P451" s="1875" t="s">
        <v>360</v>
      </c>
      <c r="Q451" s="1875" t="s">
        <v>458</v>
      </c>
      <c r="R451" s="1875" t="s">
        <v>652</v>
      </c>
      <c r="S451" s="1876" t="s">
        <v>361</v>
      </c>
      <c r="T451" s="1879" t="s">
        <v>653</v>
      </c>
      <c r="U451" s="1876" t="s">
        <v>360</v>
      </c>
      <c r="V451" s="1876" t="s">
        <v>363</v>
      </c>
      <c r="W451" s="1876" t="s">
        <v>360</v>
      </c>
      <c r="X451" s="1876" t="s">
        <v>154</v>
      </c>
      <c r="Y451" s="1876" t="s">
        <v>364</v>
      </c>
      <c r="Z451" s="1876" t="s">
        <v>154</v>
      </c>
      <c r="AA451" s="1876" t="s">
        <v>154</v>
      </c>
      <c r="AB451" s="1876" t="s">
        <v>154</v>
      </c>
      <c r="AC451" s="1876" t="s">
        <v>154</v>
      </c>
      <c r="AD451" s="1876" t="s">
        <v>154</v>
      </c>
      <c r="AE451" s="1876" t="s">
        <v>154</v>
      </c>
      <c r="AF451" s="1876" t="s">
        <v>359</v>
      </c>
      <c r="AG451" s="1875" t="s">
        <v>365</v>
      </c>
      <c r="AH451" s="1876" t="s">
        <v>366</v>
      </c>
      <c r="AI451" s="1876" t="s">
        <v>240</v>
      </c>
      <c r="AJ451" s="1876" t="s">
        <v>367</v>
      </c>
      <c r="AK451" s="1875" t="s">
        <v>368</v>
      </c>
      <c r="AL451" s="1876" t="s">
        <v>360</v>
      </c>
      <c r="AM451" s="1875" t="s">
        <v>154</v>
      </c>
    </row>
    <row r="452" spans="1:39" ht="79.2">
      <c r="A452" s="1875" t="s">
        <v>351</v>
      </c>
      <c r="B452" s="1875" t="s">
        <v>954</v>
      </c>
      <c r="C452" s="1875" t="s">
        <v>651</v>
      </c>
      <c r="D452" s="1876" t="s">
        <v>154</v>
      </c>
      <c r="E452" s="1876" t="s">
        <v>354</v>
      </c>
      <c r="F452" s="1876" t="s">
        <v>355</v>
      </c>
      <c r="G452" s="1876" t="s">
        <v>356</v>
      </c>
      <c r="H452" s="1877">
        <v>742.82125999999994</v>
      </c>
      <c r="I452" s="1877">
        <v>400</v>
      </c>
      <c r="J452" s="1876" t="s">
        <v>357</v>
      </c>
      <c r="K452" s="1878">
        <v>44459</v>
      </c>
      <c r="L452" s="1876" t="s">
        <v>358</v>
      </c>
      <c r="M452" s="1878">
        <v>48113</v>
      </c>
      <c r="N452" s="1876" t="s">
        <v>359</v>
      </c>
      <c r="O452" s="1880">
        <v>46286</v>
      </c>
      <c r="P452" s="1875" t="s">
        <v>360</v>
      </c>
      <c r="Q452" s="1875" t="s">
        <v>460</v>
      </c>
      <c r="R452" s="1875" t="s">
        <v>652</v>
      </c>
      <c r="S452" s="1876" t="s">
        <v>361</v>
      </c>
      <c r="T452" s="1879" t="s">
        <v>653</v>
      </c>
      <c r="U452" s="1876" t="s">
        <v>360</v>
      </c>
      <c r="V452" s="1876" t="s">
        <v>363</v>
      </c>
      <c r="W452" s="1876" t="s">
        <v>360</v>
      </c>
      <c r="X452" s="1876" t="s">
        <v>154</v>
      </c>
      <c r="Y452" s="1876" t="s">
        <v>364</v>
      </c>
      <c r="Z452" s="1876" t="s">
        <v>154</v>
      </c>
      <c r="AA452" s="1876" t="s">
        <v>154</v>
      </c>
      <c r="AB452" s="1876" t="s">
        <v>154</v>
      </c>
      <c r="AC452" s="1876" t="s">
        <v>154</v>
      </c>
      <c r="AD452" s="1876" t="s">
        <v>154</v>
      </c>
      <c r="AE452" s="1876" t="s">
        <v>154</v>
      </c>
      <c r="AF452" s="1876" t="s">
        <v>359</v>
      </c>
      <c r="AG452" s="1875" t="s">
        <v>365</v>
      </c>
      <c r="AH452" s="1876" t="s">
        <v>366</v>
      </c>
      <c r="AI452" s="1876" t="s">
        <v>240</v>
      </c>
      <c r="AJ452" s="1876" t="s">
        <v>367</v>
      </c>
      <c r="AK452" s="1875" t="s">
        <v>368</v>
      </c>
      <c r="AL452" s="1876" t="s">
        <v>360</v>
      </c>
      <c r="AM452" s="1875" t="s">
        <v>154</v>
      </c>
    </row>
    <row r="453" spans="1:39" ht="79.2">
      <c r="A453" s="1875" t="s">
        <v>351</v>
      </c>
      <c r="B453" s="1875" t="s">
        <v>955</v>
      </c>
      <c r="C453" s="1875" t="s">
        <v>651</v>
      </c>
      <c r="D453" s="1876" t="s">
        <v>154</v>
      </c>
      <c r="E453" s="1876" t="s">
        <v>354</v>
      </c>
      <c r="F453" s="1876" t="s">
        <v>355</v>
      </c>
      <c r="G453" s="1876" t="s">
        <v>356</v>
      </c>
      <c r="H453" s="1877">
        <v>742.82125999999994</v>
      </c>
      <c r="I453" s="1877">
        <v>400</v>
      </c>
      <c r="J453" s="1876" t="s">
        <v>357</v>
      </c>
      <c r="K453" s="1878">
        <v>44459</v>
      </c>
      <c r="L453" s="1876" t="s">
        <v>358</v>
      </c>
      <c r="M453" s="1878">
        <v>48113</v>
      </c>
      <c r="N453" s="1876" t="s">
        <v>359</v>
      </c>
      <c r="O453" s="1880">
        <v>46286</v>
      </c>
      <c r="P453" s="1875" t="s">
        <v>360</v>
      </c>
      <c r="Q453" s="1875" t="s">
        <v>460</v>
      </c>
      <c r="R453" s="1875" t="s">
        <v>652</v>
      </c>
      <c r="S453" s="1876" t="s">
        <v>361</v>
      </c>
      <c r="T453" s="1879" t="s">
        <v>653</v>
      </c>
      <c r="U453" s="1876" t="s">
        <v>360</v>
      </c>
      <c r="V453" s="1876" t="s">
        <v>363</v>
      </c>
      <c r="W453" s="1876" t="s">
        <v>360</v>
      </c>
      <c r="X453" s="1876" t="s">
        <v>154</v>
      </c>
      <c r="Y453" s="1876" t="s">
        <v>364</v>
      </c>
      <c r="Z453" s="1876" t="s">
        <v>154</v>
      </c>
      <c r="AA453" s="1876" t="s">
        <v>154</v>
      </c>
      <c r="AB453" s="1876" t="s">
        <v>154</v>
      </c>
      <c r="AC453" s="1876" t="s">
        <v>154</v>
      </c>
      <c r="AD453" s="1876" t="s">
        <v>154</v>
      </c>
      <c r="AE453" s="1876" t="s">
        <v>154</v>
      </c>
      <c r="AF453" s="1876" t="s">
        <v>359</v>
      </c>
      <c r="AG453" s="1875" t="s">
        <v>365</v>
      </c>
      <c r="AH453" s="1876" t="s">
        <v>366</v>
      </c>
      <c r="AI453" s="1876" t="s">
        <v>240</v>
      </c>
      <c r="AJ453" s="1876" t="s">
        <v>367</v>
      </c>
      <c r="AK453" s="1875" t="s">
        <v>368</v>
      </c>
      <c r="AL453" s="1876" t="s">
        <v>360</v>
      </c>
      <c r="AM453" s="1875" t="s">
        <v>154</v>
      </c>
    </row>
    <row r="454" spans="1:39" ht="79.2">
      <c r="A454" s="1875" t="s">
        <v>351</v>
      </c>
      <c r="B454" s="1875" t="s">
        <v>956</v>
      </c>
      <c r="C454" s="1875" t="s">
        <v>651</v>
      </c>
      <c r="D454" s="1876" t="s">
        <v>154</v>
      </c>
      <c r="E454" s="1876" t="s">
        <v>354</v>
      </c>
      <c r="F454" s="1876" t="s">
        <v>355</v>
      </c>
      <c r="G454" s="1876" t="s">
        <v>356</v>
      </c>
      <c r="H454" s="1877">
        <v>22284.637849999999</v>
      </c>
      <c r="I454" s="1877">
        <v>12000</v>
      </c>
      <c r="J454" s="1876" t="s">
        <v>357</v>
      </c>
      <c r="K454" s="1878">
        <v>44459</v>
      </c>
      <c r="L454" s="1876" t="s">
        <v>358</v>
      </c>
      <c r="M454" s="1878">
        <v>48113</v>
      </c>
      <c r="N454" s="1876" t="s">
        <v>359</v>
      </c>
      <c r="O454" s="1880">
        <v>46286</v>
      </c>
      <c r="P454" s="1875" t="s">
        <v>360</v>
      </c>
      <c r="Q454" s="1875" t="s">
        <v>438</v>
      </c>
      <c r="R454" s="1875" t="s">
        <v>652</v>
      </c>
      <c r="S454" s="1876" t="s">
        <v>361</v>
      </c>
      <c r="T454" s="1879" t="s">
        <v>653</v>
      </c>
      <c r="U454" s="1876" t="s">
        <v>360</v>
      </c>
      <c r="V454" s="1876" t="s">
        <v>363</v>
      </c>
      <c r="W454" s="1876" t="s">
        <v>360</v>
      </c>
      <c r="X454" s="1876" t="s">
        <v>154</v>
      </c>
      <c r="Y454" s="1876" t="s">
        <v>364</v>
      </c>
      <c r="Z454" s="1876" t="s">
        <v>154</v>
      </c>
      <c r="AA454" s="1876" t="s">
        <v>154</v>
      </c>
      <c r="AB454" s="1876" t="s">
        <v>154</v>
      </c>
      <c r="AC454" s="1876" t="s">
        <v>154</v>
      </c>
      <c r="AD454" s="1876" t="s">
        <v>154</v>
      </c>
      <c r="AE454" s="1876" t="s">
        <v>154</v>
      </c>
      <c r="AF454" s="1876" t="s">
        <v>359</v>
      </c>
      <c r="AG454" s="1875" t="s">
        <v>365</v>
      </c>
      <c r="AH454" s="1876" t="s">
        <v>366</v>
      </c>
      <c r="AI454" s="1876" t="s">
        <v>240</v>
      </c>
      <c r="AJ454" s="1876" t="s">
        <v>367</v>
      </c>
      <c r="AK454" s="1875" t="s">
        <v>368</v>
      </c>
      <c r="AL454" s="1876" t="s">
        <v>360</v>
      </c>
      <c r="AM454" s="1875" t="s">
        <v>154</v>
      </c>
    </row>
    <row r="455" spans="1:39" ht="79.2">
      <c r="A455" s="1875" t="s">
        <v>351</v>
      </c>
      <c r="B455" s="1875" t="s">
        <v>957</v>
      </c>
      <c r="C455" s="1875" t="s">
        <v>651</v>
      </c>
      <c r="D455" s="1876" t="s">
        <v>154</v>
      </c>
      <c r="E455" s="1876" t="s">
        <v>354</v>
      </c>
      <c r="F455" s="1876" t="s">
        <v>355</v>
      </c>
      <c r="G455" s="1876" t="s">
        <v>356</v>
      </c>
      <c r="H455" s="1877">
        <v>1485.7003300000001</v>
      </c>
      <c r="I455" s="1877">
        <v>800</v>
      </c>
      <c r="J455" s="1876" t="s">
        <v>357</v>
      </c>
      <c r="K455" s="1878">
        <v>44459</v>
      </c>
      <c r="L455" s="1876" t="s">
        <v>358</v>
      </c>
      <c r="M455" s="1878">
        <v>48142</v>
      </c>
      <c r="N455" s="1876" t="s">
        <v>359</v>
      </c>
      <c r="O455" s="1880">
        <v>46316</v>
      </c>
      <c r="P455" s="1875" t="s">
        <v>360</v>
      </c>
      <c r="Q455" s="1875" t="s">
        <v>458</v>
      </c>
      <c r="R455" s="1875" t="s">
        <v>671</v>
      </c>
      <c r="S455" s="1876" t="s">
        <v>361</v>
      </c>
      <c r="T455" s="1879" t="s">
        <v>653</v>
      </c>
      <c r="U455" s="1876" t="s">
        <v>360</v>
      </c>
      <c r="V455" s="1876" t="s">
        <v>363</v>
      </c>
      <c r="W455" s="1876" t="s">
        <v>360</v>
      </c>
      <c r="X455" s="1876" t="s">
        <v>154</v>
      </c>
      <c r="Y455" s="1876" t="s">
        <v>364</v>
      </c>
      <c r="Z455" s="1876" t="s">
        <v>154</v>
      </c>
      <c r="AA455" s="1876" t="s">
        <v>154</v>
      </c>
      <c r="AB455" s="1876" t="s">
        <v>154</v>
      </c>
      <c r="AC455" s="1876" t="s">
        <v>154</v>
      </c>
      <c r="AD455" s="1876" t="s">
        <v>154</v>
      </c>
      <c r="AE455" s="1876" t="s">
        <v>154</v>
      </c>
      <c r="AF455" s="1876" t="s">
        <v>359</v>
      </c>
      <c r="AG455" s="1875" t="s">
        <v>365</v>
      </c>
      <c r="AH455" s="1876" t="s">
        <v>366</v>
      </c>
      <c r="AI455" s="1876" t="s">
        <v>240</v>
      </c>
      <c r="AJ455" s="1876" t="s">
        <v>367</v>
      </c>
      <c r="AK455" s="1875" t="s">
        <v>368</v>
      </c>
      <c r="AL455" s="1876" t="s">
        <v>360</v>
      </c>
      <c r="AM455" s="1875" t="s">
        <v>154</v>
      </c>
    </row>
    <row r="456" spans="1:39" ht="79.2">
      <c r="A456" s="1875" t="s">
        <v>351</v>
      </c>
      <c r="B456" s="1875" t="s">
        <v>958</v>
      </c>
      <c r="C456" s="1875" t="s">
        <v>651</v>
      </c>
      <c r="D456" s="1876" t="s">
        <v>154</v>
      </c>
      <c r="E456" s="1876" t="s">
        <v>354</v>
      </c>
      <c r="F456" s="1876" t="s">
        <v>355</v>
      </c>
      <c r="G456" s="1876" t="s">
        <v>356</v>
      </c>
      <c r="H456" s="1877">
        <v>1485.7003300000001</v>
      </c>
      <c r="I456" s="1877">
        <v>800</v>
      </c>
      <c r="J456" s="1876" t="s">
        <v>357</v>
      </c>
      <c r="K456" s="1878">
        <v>44459</v>
      </c>
      <c r="L456" s="1876" t="s">
        <v>358</v>
      </c>
      <c r="M456" s="1878">
        <v>48142</v>
      </c>
      <c r="N456" s="1876" t="s">
        <v>359</v>
      </c>
      <c r="O456" s="1880">
        <v>46316</v>
      </c>
      <c r="P456" s="1875" t="s">
        <v>360</v>
      </c>
      <c r="Q456" s="1875" t="s">
        <v>458</v>
      </c>
      <c r="R456" s="1875" t="s">
        <v>671</v>
      </c>
      <c r="S456" s="1876" t="s">
        <v>361</v>
      </c>
      <c r="T456" s="1879" t="s">
        <v>653</v>
      </c>
      <c r="U456" s="1876" t="s">
        <v>360</v>
      </c>
      <c r="V456" s="1876" t="s">
        <v>363</v>
      </c>
      <c r="W456" s="1876" t="s">
        <v>360</v>
      </c>
      <c r="X456" s="1876" t="s">
        <v>154</v>
      </c>
      <c r="Y456" s="1876" t="s">
        <v>364</v>
      </c>
      <c r="Z456" s="1876" t="s">
        <v>154</v>
      </c>
      <c r="AA456" s="1876" t="s">
        <v>154</v>
      </c>
      <c r="AB456" s="1876" t="s">
        <v>154</v>
      </c>
      <c r="AC456" s="1876" t="s">
        <v>154</v>
      </c>
      <c r="AD456" s="1876" t="s">
        <v>154</v>
      </c>
      <c r="AE456" s="1876" t="s">
        <v>154</v>
      </c>
      <c r="AF456" s="1876" t="s">
        <v>359</v>
      </c>
      <c r="AG456" s="1875" t="s">
        <v>365</v>
      </c>
      <c r="AH456" s="1876" t="s">
        <v>366</v>
      </c>
      <c r="AI456" s="1876" t="s">
        <v>240</v>
      </c>
      <c r="AJ456" s="1876" t="s">
        <v>367</v>
      </c>
      <c r="AK456" s="1875" t="s">
        <v>368</v>
      </c>
      <c r="AL456" s="1876" t="s">
        <v>360</v>
      </c>
      <c r="AM456" s="1875" t="s">
        <v>154</v>
      </c>
    </row>
    <row r="457" spans="1:39" ht="79.2">
      <c r="A457" s="1875" t="s">
        <v>351</v>
      </c>
      <c r="B457" s="1875" t="s">
        <v>959</v>
      </c>
      <c r="C457" s="1875" t="s">
        <v>651</v>
      </c>
      <c r="D457" s="1876" t="s">
        <v>154</v>
      </c>
      <c r="E457" s="1876" t="s">
        <v>354</v>
      </c>
      <c r="F457" s="1876" t="s">
        <v>355</v>
      </c>
      <c r="G457" s="1876" t="s">
        <v>356</v>
      </c>
      <c r="H457" s="1877">
        <v>3714.2508200000002</v>
      </c>
      <c r="I457" s="1877">
        <v>2000</v>
      </c>
      <c r="J457" s="1876" t="s">
        <v>357</v>
      </c>
      <c r="K457" s="1878">
        <v>44459</v>
      </c>
      <c r="L457" s="1876" t="s">
        <v>358</v>
      </c>
      <c r="M457" s="1878">
        <v>48142</v>
      </c>
      <c r="N457" s="1876" t="s">
        <v>359</v>
      </c>
      <c r="O457" s="1880">
        <v>46316</v>
      </c>
      <c r="P457" s="1875" t="s">
        <v>360</v>
      </c>
      <c r="Q457" s="1875" t="s">
        <v>397</v>
      </c>
      <c r="R457" s="1875" t="s">
        <v>671</v>
      </c>
      <c r="S457" s="1876" t="s">
        <v>361</v>
      </c>
      <c r="T457" s="1879" t="s">
        <v>653</v>
      </c>
      <c r="U457" s="1876" t="s">
        <v>360</v>
      </c>
      <c r="V457" s="1876" t="s">
        <v>363</v>
      </c>
      <c r="W457" s="1876" t="s">
        <v>360</v>
      </c>
      <c r="X457" s="1876" t="s">
        <v>154</v>
      </c>
      <c r="Y457" s="1876" t="s">
        <v>364</v>
      </c>
      <c r="Z457" s="1876" t="s">
        <v>154</v>
      </c>
      <c r="AA457" s="1876" t="s">
        <v>154</v>
      </c>
      <c r="AB457" s="1876" t="s">
        <v>154</v>
      </c>
      <c r="AC457" s="1876" t="s">
        <v>154</v>
      </c>
      <c r="AD457" s="1876" t="s">
        <v>154</v>
      </c>
      <c r="AE457" s="1876" t="s">
        <v>154</v>
      </c>
      <c r="AF457" s="1876" t="s">
        <v>359</v>
      </c>
      <c r="AG457" s="1875" t="s">
        <v>365</v>
      </c>
      <c r="AH457" s="1876" t="s">
        <v>366</v>
      </c>
      <c r="AI457" s="1876" t="s">
        <v>240</v>
      </c>
      <c r="AJ457" s="1876" t="s">
        <v>367</v>
      </c>
      <c r="AK457" s="1875" t="s">
        <v>368</v>
      </c>
      <c r="AL457" s="1876" t="s">
        <v>360</v>
      </c>
      <c r="AM457" s="1875" t="s">
        <v>154</v>
      </c>
    </row>
    <row r="458" spans="1:39" ht="79.2">
      <c r="A458" s="1875" t="s">
        <v>351</v>
      </c>
      <c r="B458" s="1875" t="s">
        <v>960</v>
      </c>
      <c r="C458" s="1875" t="s">
        <v>651</v>
      </c>
      <c r="D458" s="1876" t="s">
        <v>154</v>
      </c>
      <c r="E458" s="1876" t="s">
        <v>354</v>
      </c>
      <c r="F458" s="1876" t="s">
        <v>355</v>
      </c>
      <c r="G458" s="1876" t="s">
        <v>356</v>
      </c>
      <c r="H458" s="1877">
        <v>3714.2508200000002</v>
      </c>
      <c r="I458" s="1877">
        <v>2000</v>
      </c>
      <c r="J458" s="1876" t="s">
        <v>357</v>
      </c>
      <c r="K458" s="1878">
        <v>44459</v>
      </c>
      <c r="L458" s="1876" t="s">
        <v>358</v>
      </c>
      <c r="M458" s="1878">
        <v>48142</v>
      </c>
      <c r="N458" s="1876" t="s">
        <v>359</v>
      </c>
      <c r="O458" s="1880">
        <v>46316</v>
      </c>
      <c r="P458" s="1875" t="s">
        <v>360</v>
      </c>
      <c r="Q458" s="1875" t="s">
        <v>397</v>
      </c>
      <c r="R458" s="1875" t="s">
        <v>671</v>
      </c>
      <c r="S458" s="1876" t="s">
        <v>361</v>
      </c>
      <c r="T458" s="1879" t="s">
        <v>653</v>
      </c>
      <c r="U458" s="1876" t="s">
        <v>360</v>
      </c>
      <c r="V458" s="1876" t="s">
        <v>363</v>
      </c>
      <c r="W458" s="1876" t="s">
        <v>360</v>
      </c>
      <c r="X458" s="1876" t="s">
        <v>154</v>
      </c>
      <c r="Y458" s="1876" t="s">
        <v>364</v>
      </c>
      <c r="Z458" s="1876" t="s">
        <v>154</v>
      </c>
      <c r="AA458" s="1876" t="s">
        <v>154</v>
      </c>
      <c r="AB458" s="1876" t="s">
        <v>154</v>
      </c>
      <c r="AC458" s="1876" t="s">
        <v>154</v>
      </c>
      <c r="AD458" s="1876" t="s">
        <v>154</v>
      </c>
      <c r="AE458" s="1876" t="s">
        <v>154</v>
      </c>
      <c r="AF458" s="1876" t="s">
        <v>359</v>
      </c>
      <c r="AG458" s="1875" t="s">
        <v>365</v>
      </c>
      <c r="AH458" s="1876" t="s">
        <v>366</v>
      </c>
      <c r="AI458" s="1876" t="s">
        <v>240</v>
      </c>
      <c r="AJ458" s="1876" t="s">
        <v>367</v>
      </c>
      <c r="AK458" s="1875" t="s">
        <v>368</v>
      </c>
      <c r="AL458" s="1876" t="s">
        <v>360</v>
      </c>
      <c r="AM458" s="1875" t="s">
        <v>154</v>
      </c>
    </row>
    <row r="459" spans="1:39" ht="79.2">
      <c r="A459" s="1875" t="s">
        <v>351</v>
      </c>
      <c r="B459" s="1875" t="s">
        <v>961</v>
      </c>
      <c r="C459" s="1875" t="s">
        <v>651</v>
      </c>
      <c r="D459" s="1876" t="s">
        <v>154</v>
      </c>
      <c r="E459" s="1876" t="s">
        <v>354</v>
      </c>
      <c r="F459" s="1876" t="s">
        <v>355</v>
      </c>
      <c r="G459" s="1876" t="s">
        <v>356</v>
      </c>
      <c r="H459" s="1877">
        <v>4457.1009800000011</v>
      </c>
      <c r="I459" s="1877">
        <v>2400</v>
      </c>
      <c r="J459" s="1876" t="s">
        <v>357</v>
      </c>
      <c r="K459" s="1878">
        <v>44459</v>
      </c>
      <c r="L459" s="1876" t="s">
        <v>358</v>
      </c>
      <c r="M459" s="1878">
        <v>48142</v>
      </c>
      <c r="N459" s="1876" t="s">
        <v>359</v>
      </c>
      <c r="O459" s="1880">
        <v>46316</v>
      </c>
      <c r="P459" s="1875" t="s">
        <v>360</v>
      </c>
      <c r="Q459" s="1875" t="s">
        <v>478</v>
      </c>
      <c r="R459" s="1875" t="s">
        <v>671</v>
      </c>
      <c r="S459" s="1876" t="s">
        <v>361</v>
      </c>
      <c r="T459" s="1879" t="s">
        <v>653</v>
      </c>
      <c r="U459" s="1876" t="s">
        <v>360</v>
      </c>
      <c r="V459" s="1876" t="s">
        <v>363</v>
      </c>
      <c r="W459" s="1876" t="s">
        <v>360</v>
      </c>
      <c r="X459" s="1876" t="s">
        <v>154</v>
      </c>
      <c r="Y459" s="1876" t="s">
        <v>364</v>
      </c>
      <c r="Z459" s="1876" t="s">
        <v>154</v>
      </c>
      <c r="AA459" s="1876" t="s">
        <v>154</v>
      </c>
      <c r="AB459" s="1876" t="s">
        <v>154</v>
      </c>
      <c r="AC459" s="1876" t="s">
        <v>154</v>
      </c>
      <c r="AD459" s="1876" t="s">
        <v>154</v>
      </c>
      <c r="AE459" s="1876" t="s">
        <v>154</v>
      </c>
      <c r="AF459" s="1876" t="s">
        <v>359</v>
      </c>
      <c r="AG459" s="1875" t="s">
        <v>365</v>
      </c>
      <c r="AH459" s="1876" t="s">
        <v>366</v>
      </c>
      <c r="AI459" s="1876" t="s">
        <v>240</v>
      </c>
      <c r="AJ459" s="1876" t="s">
        <v>367</v>
      </c>
      <c r="AK459" s="1875" t="s">
        <v>368</v>
      </c>
      <c r="AL459" s="1876" t="s">
        <v>360</v>
      </c>
      <c r="AM459" s="1875" t="s">
        <v>154</v>
      </c>
    </row>
    <row r="460" spans="1:39" ht="79.2">
      <c r="A460" s="1875" t="s">
        <v>351</v>
      </c>
      <c r="B460" s="1875" t="s">
        <v>962</v>
      </c>
      <c r="C460" s="1875" t="s">
        <v>651</v>
      </c>
      <c r="D460" s="1876" t="s">
        <v>154</v>
      </c>
      <c r="E460" s="1876" t="s">
        <v>354</v>
      </c>
      <c r="F460" s="1876" t="s">
        <v>355</v>
      </c>
      <c r="G460" s="1876" t="s">
        <v>356</v>
      </c>
      <c r="H460" s="1877">
        <v>8914.2019700000001</v>
      </c>
      <c r="I460" s="1877">
        <v>4800</v>
      </c>
      <c r="J460" s="1876" t="s">
        <v>357</v>
      </c>
      <c r="K460" s="1878">
        <v>44459</v>
      </c>
      <c r="L460" s="1876" t="s">
        <v>358</v>
      </c>
      <c r="M460" s="1878">
        <v>48142</v>
      </c>
      <c r="N460" s="1876" t="s">
        <v>359</v>
      </c>
      <c r="O460" s="1880">
        <v>46316</v>
      </c>
      <c r="P460" s="1875" t="s">
        <v>360</v>
      </c>
      <c r="Q460" s="1875" t="s">
        <v>480</v>
      </c>
      <c r="R460" s="1875" t="s">
        <v>671</v>
      </c>
      <c r="S460" s="1876" t="s">
        <v>361</v>
      </c>
      <c r="T460" s="1879" t="s">
        <v>653</v>
      </c>
      <c r="U460" s="1876" t="s">
        <v>360</v>
      </c>
      <c r="V460" s="1876" t="s">
        <v>363</v>
      </c>
      <c r="W460" s="1876" t="s">
        <v>360</v>
      </c>
      <c r="X460" s="1876" t="s">
        <v>154</v>
      </c>
      <c r="Y460" s="1876" t="s">
        <v>364</v>
      </c>
      <c r="Z460" s="1876" t="s">
        <v>154</v>
      </c>
      <c r="AA460" s="1876" t="s">
        <v>154</v>
      </c>
      <c r="AB460" s="1876" t="s">
        <v>154</v>
      </c>
      <c r="AC460" s="1876" t="s">
        <v>154</v>
      </c>
      <c r="AD460" s="1876" t="s">
        <v>154</v>
      </c>
      <c r="AE460" s="1876" t="s">
        <v>154</v>
      </c>
      <c r="AF460" s="1876" t="s">
        <v>359</v>
      </c>
      <c r="AG460" s="1875" t="s">
        <v>365</v>
      </c>
      <c r="AH460" s="1876" t="s">
        <v>366</v>
      </c>
      <c r="AI460" s="1876" t="s">
        <v>240</v>
      </c>
      <c r="AJ460" s="1876" t="s">
        <v>367</v>
      </c>
      <c r="AK460" s="1875" t="s">
        <v>368</v>
      </c>
      <c r="AL460" s="1876" t="s">
        <v>360</v>
      </c>
      <c r="AM460" s="1875" t="s">
        <v>154</v>
      </c>
    </row>
    <row r="461" spans="1:39" ht="79.2">
      <c r="A461" s="1875" t="s">
        <v>351</v>
      </c>
      <c r="B461" s="1875" t="s">
        <v>963</v>
      </c>
      <c r="C461" s="1875" t="s">
        <v>651</v>
      </c>
      <c r="D461" s="1876" t="s">
        <v>154</v>
      </c>
      <c r="E461" s="1876" t="s">
        <v>354</v>
      </c>
      <c r="F461" s="1876" t="s">
        <v>355</v>
      </c>
      <c r="G461" s="1876" t="s">
        <v>356</v>
      </c>
      <c r="H461" s="1877">
        <v>3714.2508200000002</v>
      </c>
      <c r="I461" s="1877">
        <v>2000</v>
      </c>
      <c r="J461" s="1876" t="s">
        <v>357</v>
      </c>
      <c r="K461" s="1878">
        <v>44459</v>
      </c>
      <c r="L461" s="1876" t="s">
        <v>358</v>
      </c>
      <c r="M461" s="1878">
        <v>48142</v>
      </c>
      <c r="N461" s="1876" t="s">
        <v>359</v>
      </c>
      <c r="O461" s="1880">
        <v>46316</v>
      </c>
      <c r="P461" s="1875" t="s">
        <v>360</v>
      </c>
      <c r="Q461" s="1875" t="s">
        <v>397</v>
      </c>
      <c r="R461" s="1875" t="s">
        <v>671</v>
      </c>
      <c r="S461" s="1876" t="s">
        <v>361</v>
      </c>
      <c r="T461" s="1879" t="s">
        <v>653</v>
      </c>
      <c r="U461" s="1876" t="s">
        <v>360</v>
      </c>
      <c r="V461" s="1876" t="s">
        <v>363</v>
      </c>
      <c r="W461" s="1876" t="s">
        <v>360</v>
      </c>
      <c r="X461" s="1876" t="s">
        <v>154</v>
      </c>
      <c r="Y461" s="1876" t="s">
        <v>364</v>
      </c>
      <c r="Z461" s="1876" t="s">
        <v>154</v>
      </c>
      <c r="AA461" s="1876" t="s">
        <v>154</v>
      </c>
      <c r="AB461" s="1876" t="s">
        <v>154</v>
      </c>
      <c r="AC461" s="1876" t="s">
        <v>154</v>
      </c>
      <c r="AD461" s="1876" t="s">
        <v>154</v>
      </c>
      <c r="AE461" s="1876" t="s">
        <v>154</v>
      </c>
      <c r="AF461" s="1876" t="s">
        <v>359</v>
      </c>
      <c r="AG461" s="1875" t="s">
        <v>365</v>
      </c>
      <c r="AH461" s="1876" t="s">
        <v>366</v>
      </c>
      <c r="AI461" s="1876" t="s">
        <v>240</v>
      </c>
      <c r="AJ461" s="1876" t="s">
        <v>367</v>
      </c>
      <c r="AK461" s="1875" t="s">
        <v>368</v>
      </c>
      <c r="AL461" s="1876" t="s">
        <v>360</v>
      </c>
      <c r="AM461" s="1875" t="s">
        <v>154</v>
      </c>
    </row>
    <row r="462" spans="1:39" ht="79.2">
      <c r="A462" s="1875" t="s">
        <v>351</v>
      </c>
      <c r="B462" s="1875" t="s">
        <v>964</v>
      </c>
      <c r="C462" s="1875" t="s">
        <v>651</v>
      </c>
      <c r="D462" s="1876" t="s">
        <v>154</v>
      </c>
      <c r="E462" s="1876" t="s">
        <v>354</v>
      </c>
      <c r="F462" s="1876" t="s">
        <v>355</v>
      </c>
      <c r="G462" s="1876" t="s">
        <v>356</v>
      </c>
      <c r="H462" s="1877">
        <v>2228.5504900000005</v>
      </c>
      <c r="I462" s="1877">
        <v>1200</v>
      </c>
      <c r="J462" s="1876" t="s">
        <v>357</v>
      </c>
      <c r="K462" s="1878">
        <v>44459</v>
      </c>
      <c r="L462" s="1876" t="s">
        <v>358</v>
      </c>
      <c r="M462" s="1878">
        <v>48142</v>
      </c>
      <c r="N462" s="1876" t="s">
        <v>359</v>
      </c>
      <c r="O462" s="1880">
        <v>46316</v>
      </c>
      <c r="P462" s="1875" t="s">
        <v>360</v>
      </c>
      <c r="Q462" s="1875" t="s">
        <v>462</v>
      </c>
      <c r="R462" s="1875" t="s">
        <v>671</v>
      </c>
      <c r="S462" s="1876" t="s">
        <v>361</v>
      </c>
      <c r="T462" s="1879" t="s">
        <v>653</v>
      </c>
      <c r="U462" s="1876" t="s">
        <v>360</v>
      </c>
      <c r="V462" s="1876" t="s">
        <v>363</v>
      </c>
      <c r="W462" s="1876" t="s">
        <v>360</v>
      </c>
      <c r="X462" s="1876" t="s">
        <v>154</v>
      </c>
      <c r="Y462" s="1876" t="s">
        <v>364</v>
      </c>
      <c r="Z462" s="1876" t="s">
        <v>154</v>
      </c>
      <c r="AA462" s="1876" t="s">
        <v>154</v>
      </c>
      <c r="AB462" s="1876" t="s">
        <v>154</v>
      </c>
      <c r="AC462" s="1876" t="s">
        <v>154</v>
      </c>
      <c r="AD462" s="1876" t="s">
        <v>154</v>
      </c>
      <c r="AE462" s="1876" t="s">
        <v>154</v>
      </c>
      <c r="AF462" s="1876" t="s">
        <v>359</v>
      </c>
      <c r="AG462" s="1875" t="s">
        <v>365</v>
      </c>
      <c r="AH462" s="1876" t="s">
        <v>366</v>
      </c>
      <c r="AI462" s="1876" t="s">
        <v>240</v>
      </c>
      <c r="AJ462" s="1876" t="s">
        <v>367</v>
      </c>
      <c r="AK462" s="1875" t="s">
        <v>368</v>
      </c>
      <c r="AL462" s="1876" t="s">
        <v>360</v>
      </c>
      <c r="AM462" s="1875" t="s">
        <v>154</v>
      </c>
    </row>
    <row r="463" spans="1:39" ht="79.2">
      <c r="A463" s="1875" t="s">
        <v>351</v>
      </c>
      <c r="B463" s="1875" t="s">
        <v>965</v>
      </c>
      <c r="C463" s="1875" t="s">
        <v>651</v>
      </c>
      <c r="D463" s="1876" t="s">
        <v>154</v>
      </c>
      <c r="E463" s="1876" t="s">
        <v>354</v>
      </c>
      <c r="F463" s="1876" t="s">
        <v>355</v>
      </c>
      <c r="G463" s="1876" t="s">
        <v>356</v>
      </c>
      <c r="H463" s="1877">
        <v>9657.05213</v>
      </c>
      <c r="I463" s="1877">
        <v>5200</v>
      </c>
      <c r="J463" s="1876" t="s">
        <v>357</v>
      </c>
      <c r="K463" s="1878">
        <v>44459</v>
      </c>
      <c r="L463" s="1876" t="s">
        <v>358</v>
      </c>
      <c r="M463" s="1878">
        <v>48142</v>
      </c>
      <c r="N463" s="1876" t="s">
        <v>359</v>
      </c>
      <c r="O463" s="1880">
        <v>46316</v>
      </c>
      <c r="P463" s="1875" t="s">
        <v>360</v>
      </c>
      <c r="Q463" s="1875" t="s">
        <v>669</v>
      </c>
      <c r="R463" s="1875" t="s">
        <v>671</v>
      </c>
      <c r="S463" s="1876" t="s">
        <v>361</v>
      </c>
      <c r="T463" s="1879" t="s">
        <v>653</v>
      </c>
      <c r="U463" s="1876" t="s">
        <v>360</v>
      </c>
      <c r="V463" s="1876" t="s">
        <v>363</v>
      </c>
      <c r="W463" s="1876" t="s">
        <v>360</v>
      </c>
      <c r="X463" s="1876" t="s">
        <v>154</v>
      </c>
      <c r="Y463" s="1876" t="s">
        <v>364</v>
      </c>
      <c r="Z463" s="1876" t="s">
        <v>154</v>
      </c>
      <c r="AA463" s="1876" t="s">
        <v>154</v>
      </c>
      <c r="AB463" s="1876" t="s">
        <v>154</v>
      </c>
      <c r="AC463" s="1876" t="s">
        <v>154</v>
      </c>
      <c r="AD463" s="1876" t="s">
        <v>154</v>
      </c>
      <c r="AE463" s="1876" t="s">
        <v>154</v>
      </c>
      <c r="AF463" s="1876" t="s">
        <v>359</v>
      </c>
      <c r="AG463" s="1875" t="s">
        <v>365</v>
      </c>
      <c r="AH463" s="1876" t="s">
        <v>366</v>
      </c>
      <c r="AI463" s="1876" t="s">
        <v>240</v>
      </c>
      <c r="AJ463" s="1876" t="s">
        <v>367</v>
      </c>
      <c r="AK463" s="1875" t="s">
        <v>368</v>
      </c>
      <c r="AL463" s="1876" t="s">
        <v>360</v>
      </c>
      <c r="AM463" s="1875" t="s">
        <v>154</v>
      </c>
    </row>
    <row r="464" spans="1:39" ht="79.2">
      <c r="A464" s="1875" t="s">
        <v>351</v>
      </c>
      <c r="B464" s="1875" t="s">
        <v>966</v>
      </c>
      <c r="C464" s="1875" t="s">
        <v>651</v>
      </c>
      <c r="D464" s="1876" t="s">
        <v>154</v>
      </c>
      <c r="E464" s="1876" t="s">
        <v>354</v>
      </c>
      <c r="F464" s="1876" t="s">
        <v>355</v>
      </c>
      <c r="G464" s="1876" t="s">
        <v>356</v>
      </c>
      <c r="H464" s="1877">
        <v>3714.2508200000002</v>
      </c>
      <c r="I464" s="1877">
        <v>2000</v>
      </c>
      <c r="J464" s="1876" t="s">
        <v>357</v>
      </c>
      <c r="K464" s="1878">
        <v>44459</v>
      </c>
      <c r="L464" s="1876" t="s">
        <v>358</v>
      </c>
      <c r="M464" s="1878">
        <v>48142</v>
      </c>
      <c r="N464" s="1876" t="s">
        <v>359</v>
      </c>
      <c r="O464" s="1880">
        <v>46316</v>
      </c>
      <c r="P464" s="1875" t="s">
        <v>360</v>
      </c>
      <c r="Q464" s="1875" t="s">
        <v>397</v>
      </c>
      <c r="R464" s="1875" t="s">
        <v>671</v>
      </c>
      <c r="S464" s="1876" t="s">
        <v>361</v>
      </c>
      <c r="T464" s="1879" t="s">
        <v>653</v>
      </c>
      <c r="U464" s="1876" t="s">
        <v>360</v>
      </c>
      <c r="V464" s="1876" t="s">
        <v>363</v>
      </c>
      <c r="W464" s="1876" t="s">
        <v>360</v>
      </c>
      <c r="X464" s="1876" t="s">
        <v>154</v>
      </c>
      <c r="Y464" s="1876" t="s">
        <v>364</v>
      </c>
      <c r="Z464" s="1876" t="s">
        <v>154</v>
      </c>
      <c r="AA464" s="1876" t="s">
        <v>154</v>
      </c>
      <c r="AB464" s="1876" t="s">
        <v>154</v>
      </c>
      <c r="AC464" s="1876" t="s">
        <v>154</v>
      </c>
      <c r="AD464" s="1876" t="s">
        <v>154</v>
      </c>
      <c r="AE464" s="1876" t="s">
        <v>154</v>
      </c>
      <c r="AF464" s="1876" t="s">
        <v>359</v>
      </c>
      <c r="AG464" s="1875" t="s">
        <v>365</v>
      </c>
      <c r="AH464" s="1876" t="s">
        <v>366</v>
      </c>
      <c r="AI464" s="1876" t="s">
        <v>240</v>
      </c>
      <c r="AJ464" s="1876" t="s">
        <v>367</v>
      </c>
      <c r="AK464" s="1875" t="s">
        <v>368</v>
      </c>
      <c r="AL464" s="1876" t="s">
        <v>360</v>
      </c>
      <c r="AM464" s="1875" t="s">
        <v>154</v>
      </c>
    </row>
    <row r="465" spans="1:39" ht="79.2">
      <c r="A465" s="1875" t="s">
        <v>351</v>
      </c>
      <c r="B465" s="1875" t="s">
        <v>967</v>
      </c>
      <c r="C465" s="1875" t="s">
        <v>651</v>
      </c>
      <c r="D465" s="1876" t="s">
        <v>154</v>
      </c>
      <c r="E465" s="1876" t="s">
        <v>354</v>
      </c>
      <c r="F465" s="1876" t="s">
        <v>355</v>
      </c>
      <c r="G465" s="1876" t="s">
        <v>356</v>
      </c>
      <c r="H465" s="1877">
        <v>5199.9511500000008</v>
      </c>
      <c r="I465" s="1877">
        <v>2800</v>
      </c>
      <c r="J465" s="1876" t="s">
        <v>357</v>
      </c>
      <c r="K465" s="1878">
        <v>44459</v>
      </c>
      <c r="L465" s="1876" t="s">
        <v>358</v>
      </c>
      <c r="M465" s="1878">
        <v>48142</v>
      </c>
      <c r="N465" s="1876" t="s">
        <v>359</v>
      </c>
      <c r="O465" s="1880">
        <v>46316</v>
      </c>
      <c r="P465" s="1875" t="s">
        <v>360</v>
      </c>
      <c r="Q465" s="1875" t="s">
        <v>527</v>
      </c>
      <c r="R465" s="1875" t="s">
        <v>671</v>
      </c>
      <c r="S465" s="1876" t="s">
        <v>361</v>
      </c>
      <c r="T465" s="1879" t="s">
        <v>653</v>
      </c>
      <c r="U465" s="1876" t="s">
        <v>360</v>
      </c>
      <c r="V465" s="1876" t="s">
        <v>363</v>
      </c>
      <c r="W465" s="1876" t="s">
        <v>360</v>
      </c>
      <c r="X465" s="1876" t="s">
        <v>154</v>
      </c>
      <c r="Y465" s="1876" t="s">
        <v>364</v>
      </c>
      <c r="Z465" s="1876" t="s">
        <v>154</v>
      </c>
      <c r="AA465" s="1876" t="s">
        <v>154</v>
      </c>
      <c r="AB465" s="1876" t="s">
        <v>154</v>
      </c>
      <c r="AC465" s="1876" t="s">
        <v>154</v>
      </c>
      <c r="AD465" s="1876" t="s">
        <v>154</v>
      </c>
      <c r="AE465" s="1876" t="s">
        <v>154</v>
      </c>
      <c r="AF465" s="1876" t="s">
        <v>359</v>
      </c>
      <c r="AG465" s="1875" t="s">
        <v>365</v>
      </c>
      <c r="AH465" s="1876" t="s">
        <v>366</v>
      </c>
      <c r="AI465" s="1876" t="s">
        <v>240</v>
      </c>
      <c r="AJ465" s="1876" t="s">
        <v>367</v>
      </c>
      <c r="AK465" s="1875" t="s">
        <v>368</v>
      </c>
      <c r="AL465" s="1876" t="s">
        <v>360</v>
      </c>
      <c r="AM465" s="1875" t="s">
        <v>154</v>
      </c>
    </row>
    <row r="466" spans="1:39" ht="79.2">
      <c r="A466" s="1875" t="s">
        <v>351</v>
      </c>
      <c r="B466" s="1875" t="s">
        <v>968</v>
      </c>
      <c r="C466" s="1875" t="s">
        <v>651</v>
      </c>
      <c r="D466" s="1876" t="s">
        <v>154</v>
      </c>
      <c r="E466" s="1876" t="s">
        <v>354</v>
      </c>
      <c r="F466" s="1876" t="s">
        <v>355</v>
      </c>
      <c r="G466" s="1876" t="s">
        <v>356</v>
      </c>
      <c r="H466" s="1877">
        <v>742.82125999999994</v>
      </c>
      <c r="I466" s="1877">
        <v>400</v>
      </c>
      <c r="J466" s="1876" t="s">
        <v>357</v>
      </c>
      <c r="K466" s="1878">
        <v>44459</v>
      </c>
      <c r="L466" s="1876" t="s">
        <v>358</v>
      </c>
      <c r="M466" s="1878">
        <v>48113</v>
      </c>
      <c r="N466" s="1876" t="s">
        <v>359</v>
      </c>
      <c r="O466" s="1880">
        <v>46286</v>
      </c>
      <c r="P466" s="1875" t="s">
        <v>360</v>
      </c>
      <c r="Q466" s="1875" t="s">
        <v>460</v>
      </c>
      <c r="R466" s="1875" t="s">
        <v>652</v>
      </c>
      <c r="S466" s="1876" t="s">
        <v>361</v>
      </c>
      <c r="T466" s="1879" t="s">
        <v>653</v>
      </c>
      <c r="U466" s="1876" t="s">
        <v>360</v>
      </c>
      <c r="V466" s="1876" t="s">
        <v>363</v>
      </c>
      <c r="W466" s="1876" t="s">
        <v>360</v>
      </c>
      <c r="X466" s="1876" t="s">
        <v>154</v>
      </c>
      <c r="Y466" s="1876" t="s">
        <v>364</v>
      </c>
      <c r="Z466" s="1876" t="s">
        <v>154</v>
      </c>
      <c r="AA466" s="1876" t="s">
        <v>154</v>
      </c>
      <c r="AB466" s="1876" t="s">
        <v>154</v>
      </c>
      <c r="AC466" s="1876" t="s">
        <v>154</v>
      </c>
      <c r="AD466" s="1876" t="s">
        <v>154</v>
      </c>
      <c r="AE466" s="1876" t="s">
        <v>154</v>
      </c>
      <c r="AF466" s="1876" t="s">
        <v>359</v>
      </c>
      <c r="AG466" s="1875" t="s">
        <v>365</v>
      </c>
      <c r="AH466" s="1876" t="s">
        <v>366</v>
      </c>
      <c r="AI466" s="1876" t="s">
        <v>240</v>
      </c>
      <c r="AJ466" s="1876" t="s">
        <v>367</v>
      </c>
      <c r="AK466" s="1875" t="s">
        <v>368</v>
      </c>
      <c r="AL466" s="1876" t="s">
        <v>360</v>
      </c>
      <c r="AM466" s="1875" t="s">
        <v>154</v>
      </c>
    </row>
    <row r="467" spans="1:39" ht="79.2">
      <c r="A467" s="1875" t="s">
        <v>351</v>
      </c>
      <c r="B467" s="1875" t="s">
        <v>969</v>
      </c>
      <c r="C467" s="1875" t="s">
        <v>651</v>
      </c>
      <c r="D467" s="1876" t="s">
        <v>154</v>
      </c>
      <c r="E467" s="1876" t="s">
        <v>354</v>
      </c>
      <c r="F467" s="1876" t="s">
        <v>355</v>
      </c>
      <c r="G467" s="1876" t="s">
        <v>356</v>
      </c>
      <c r="H467" s="1877">
        <v>74262.49252</v>
      </c>
      <c r="I467" s="1877">
        <v>40000</v>
      </c>
      <c r="J467" s="1876" t="s">
        <v>357</v>
      </c>
      <c r="K467" s="1878">
        <v>44460</v>
      </c>
      <c r="L467" s="1876" t="s">
        <v>358</v>
      </c>
      <c r="M467" s="1878">
        <v>48113</v>
      </c>
      <c r="N467" s="1876" t="s">
        <v>359</v>
      </c>
      <c r="O467" s="1880">
        <v>46286</v>
      </c>
      <c r="P467" s="1875" t="s">
        <v>360</v>
      </c>
      <c r="Q467" s="1875" t="s">
        <v>970</v>
      </c>
      <c r="R467" s="1875" t="s">
        <v>652</v>
      </c>
      <c r="S467" s="1876" t="s">
        <v>361</v>
      </c>
      <c r="T467" s="1879" t="s">
        <v>653</v>
      </c>
      <c r="U467" s="1876" t="s">
        <v>360</v>
      </c>
      <c r="V467" s="1876" t="s">
        <v>363</v>
      </c>
      <c r="W467" s="1876" t="s">
        <v>360</v>
      </c>
      <c r="X467" s="1876" t="s">
        <v>154</v>
      </c>
      <c r="Y467" s="1876" t="s">
        <v>364</v>
      </c>
      <c r="Z467" s="1876" t="s">
        <v>154</v>
      </c>
      <c r="AA467" s="1876" t="s">
        <v>154</v>
      </c>
      <c r="AB467" s="1876" t="s">
        <v>154</v>
      </c>
      <c r="AC467" s="1876" t="s">
        <v>154</v>
      </c>
      <c r="AD467" s="1876" t="s">
        <v>154</v>
      </c>
      <c r="AE467" s="1876" t="s">
        <v>154</v>
      </c>
      <c r="AF467" s="1876" t="s">
        <v>359</v>
      </c>
      <c r="AG467" s="1875" t="s">
        <v>365</v>
      </c>
      <c r="AH467" s="1876" t="s">
        <v>366</v>
      </c>
      <c r="AI467" s="1876" t="s">
        <v>240</v>
      </c>
      <c r="AJ467" s="1876" t="s">
        <v>367</v>
      </c>
      <c r="AK467" s="1875" t="s">
        <v>368</v>
      </c>
      <c r="AL467" s="1876" t="s">
        <v>360</v>
      </c>
      <c r="AM467" s="1875" t="s">
        <v>154</v>
      </c>
    </row>
    <row r="468" spans="1:39" ht="79.2">
      <c r="A468" s="1875" t="s">
        <v>351</v>
      </c>
      <c r="B468" s="1875" t="s">
        <v>971</v>
      </c>
      <c r="C468" s="1875" t="s">
        <v>651</v>
      </c>
      <c r="D468" s="1876" t="s">
        <v>154</v>
      </c>
      <c r="E468" s="1876" t="s">
        <v>354</v>
      </c>
      <c r="F468" s="1876" t="s">
        <v>355</v>
      </c>
      <c r="G468" s="1876" t="s">
        <v>356</v>
      </c>
      <c r="H468" s="1877">
        <v>69064.118040000001</v>
      </c>
      <c r="I468" s="1877">
        <v>37200</v>
      </c>
      <c r="J468" s="1876" t="s">
        <v>357</v>
      </c>
      <c r="K468" s="1878">
        <v>44460</v>
      </c>
      <c r="L468" s="1876" t="s">
        <v>358</v>
      </c>
      <c r="M468" s="1878">
        <v>48113</v>
      </c>
      <c r="N468" s="1876" t="s">
        <v>359</v>
      </c>
      <c r="O468" s="1880">
        <v>46286</v>
      </c>
      <c r="P468" s="1875" t="s">
        <v>360</v>
      </c>
      <c r="Q468" s="1875" t="s">
        <v>972</v>
      </c>
      <c r="R468" s="1875" t="s">
        <v>652</v>
      </c>
      <c r="S468" s="1876" t="s">
        <v>361</v>
      </c>
      <c r="T468" s="1879" t="s">
        <v>653</v>
      </c>
      <c r="U468" s="1876" t="s">
        <v>360</v>
      </c>
      <c r="V468" s="1876" t="s">
        <v>363</v>
      </c>
      <c r="W468" s="1876" t="s">
        <v>360</v>
      </c>
      <c r="X468" s="1876" t="s">
        <v>154</v>
      </c>
      <c r="Y468" s="1876" t="s">
        <v>364</v>
      </c>
      <c r="Z468" s="1876" t="s">
        <v>154</v>
      </c>
      <c r="AA468" s="1876" t="s">
        <v>154</v>
      </c>
      <c r="AB468" s="1876" t="s">
        <v>154</v>
      </c>
      <c r="AC468" s="1876" t="s">
        <v>154</v>
      </c>
      <c r="AD468" s="1876" t="s">
        <v>154</v>
      </c>
      <c r="AE468" s="1876" t="s">
        <v>154</v>
      </c>
      <c r="AF468" s="1876" t="s">
        <v>359</v>
      </c>
      <c r="AG468" s="1875" t="s">
        <v>365</v>
      </c>
      <c r="AH468" s="1876" t="s">
        <v>366</v>
      </c>
      <c r="AI468" s="1876" t="s">
        <v>240</v>
      </c>
      <c r="AJ468" s="1876" t="s">
        <v>367</v>
      </c>
      <c r="AK468" s="1875" t="s">
        <v>368</v>
      </c>
      <c r="AL468" s="1876" t="s">
        <v>360</v>
      </c>
      <c r="AM468" s="1875" t="s">
        <v>154</v>
      </c>
    </row>
    <row r="469" spans="1:39" ht="79.2">
      <c r="A469" s="1875" t="s">
        <v>351</v>
      </c>
      <c r="B469" s="1875" t="s">
        <v>973</v>
      </c>
      <c r="C469" s="1875" t="s">
        <v>651</v>
      </c>
      <c r="D469" s="1876" t="s">
        <v>154</v>
      </c>
      <c r="E469" s="1876" t="s">
        <v>354</v>
      </c>
      <c r="F469" s="1876" t="s">
        <v>355</v>
      </c>
      <c r="G469" s="1876" t="s">
        <v>356</v>
      </c>
      <c r="H469" s="1877">
        <v>50498.494909999994</v>
      </c>
      <c r="I469" s="1877">
        <v>27200</v>
      </c>
      <c r="J469" s="1876" t="s">
        <v>357</v>
      </c>
      <c r="K469" s="1878">
        <v>44460</v>
      </c>
      <c r="L469" s="1876" t="s">
        <v>358</v>
      </c>
      <c r="M469" s="1878">
        <v>48113</v>
      </c>
      <c r="N469" s="1876" t="s">
        <v>359</v>
      </c>
      <c r="O469" s="1880">
        <v>46286</v>
      </c>
      <c r="P469" s="1875" t="s">
        <v>360</v>
      </c>
      <c r="Q469" s="1875" t="s">
        <v>974</v>
      </c>
      <c r="R469" s="1875" t="s">
        <v>652</v>
      </c>
      <c r="S469" s="1876" t="s">
        <v>361</v>
      </c>
      <c r="T469" s="1879" t="s">
        <v>653</v>
      </c>
      <c r="U469" s="1876" t="s">
        <v>360</v>
      </c>
      <c r="V469" s="1876" t="s">
        <v>363</v>
      </c>
      <c r="W469" s="1876" t="s">
        <v>360</v>
      </c>
      <c r="X469" s="1876" t="s">
        <v>154</v>
      </c>
      <c r="Y469" s="1876" t="s">
        <v>364</v>
      </c>
      <c r="Z469" s="1876" t="s">
        <v>154</v>
      </c>
      <c r="AA469" s="1876" t="s">
        <v>154</v>
      </c>
      <c r="AB469" s="1876" t="s">
        <v>154</v>
      </c>
      <c r="AC469" s="1876" t="s">
        <v>154</v>
      </c>
      <c r="AD469" s="1876" t="s">
        <v>154</v>
      </c>
      <c r="AE469" s="1876" t="s">
        <v>154</v>
      </c>
      <c r="AF469" s="1876" t="s">
        <v>359</v>
      </c>
      <c r="AG469" s="1875" t="s">
        <v>365</v>
      </c>
      <c r="AH469" s="1876" t="s">
        <v>366</v>
      </c>
      <c r="AI469" s="1876" t="s">
        <v>240</v>
      </c>
      <c r="AJ469" s="1876" t="s">
        <v>367</v>
      </c>
      <c r="AK469" s="1875" t="s">
        <v>368</v>
      </c>
      <c r="AL469" s="1876" t="s">
        <v>360</v>
      </c>
      <c r="AM469" s="1875" t="s">
        <v>154</v>
      </c>
    </row>
    <row r="470" spans="1:39" ht="79.2">
      <c r="A470" s="1875" t="s">
        <v>351</v>
      </c>
      <c r="B470" s="1875" t="s">
        <v>975</v>
      </c>
      <c r="C470" s="1875" t="s">
        <v>651</v>
      </c>
      <c r="D470" s="1876" t="s">
        <v>154</v>
      </c>
      <c r="E470" s="1876" t="s">
        <v>354</v>
      </c>
      <c r="F470" s="1876" t="s">
        <v>355</v>
      </c>
      <c r="G470" s="1876" t="s">
        <v>356</v>
      </c>
      <c r="H470" s="1877">
        <v>337151.71601999999</v>
      </c>
      <c r="I470" s="1877">
        <v>181600</v>
      </c>
      <c r="J470" s="1876" t="s">
        <v>357</v>
      </c>
      <c r="K470" s="1878">
        <v>44460</v>
      </c>
      <c r="L470" s="1876" t="s">
        <v>358</v>
      </c>
      <c r="M470" s="1878">
        <v>48113</v>
      </c>
      <c r="N470" s="1876" t="s">
        <v>359</v>
      </c>
      <c r="O470" s="1880">
        <v>46286</v>
      </c>
      <c r="P470" s="1875" t="s">
        <v>360</v>
      </c>
      <c r="Q470" s="1875" t="s">
        <v>976</v>
      </c>
      <c r="R470" s="1875" t="s">
        <v>652</v>
      </c>
      <c r="S470" s="1876" t="s">
        <v>361</v>
      </c>
      <c r="T470" s="1879" t="s">
        <v>653</v>
      </c>
      <c r="U470" s="1876" t="s">
        <v>360</v>
      </c>
      <c r="V470" s="1876" t="s">
        <v>363</v>
      </c>
      <c r="W470" s="1876" t="s">
        <v>360</v>
      </c>
      <c r="X470" s="1876" t="s">
        <v>154</v>
      </c>
      <c r="Y470" s="1876" t="s">
        <v>364</v>
      </c>
      <c r="Z470" s="1876" t="s">
        <v>154</v>
      </c>
      <c r="AA470" s="1876" t="s">
        <v>154</v>
      </c>
      <c r="AB470" s="1876" t="s">
        <v>154</v>
      </c>
      <c r="AC470" s="1876" t="s">
        <v>154</v>
      </c>
      <c r="AD470" s="1876" t="s">
        <v>154</v>
      </c>
      <c r="AE470" s="1876" t="s">
        <v>154</v>
      </c>
      <c r="AF470" s="1876" t="s">
        <v>359</v>
      </c>
      <c r="AG470" s="1875" t="s">
        <v>365</v>
      </c>
      <c r="AH470" s="1876" t="s">
        <v>366</v>
      </c>
      <c r="AI470" s="1876" t="s">
        <v>240</v>
      </c>
      <c r="AJ470" s="1876" t="s">
        <v>367</v>
      </c>
      <c r="AK470" s="1875" t="s">
        <v>368</v>
      </c>
      <c r="AL470" s="1876" t="s">
        <v>360</v>
      </c>
      <c r="AM470" s="1875" t="s">
        <v>154</v>
      </c>
    </row>
    <row r="471" spans="1:39" ht="79.2">
      <c r="A471" s="1875" t="s">
        <v>351</v>
      </c>
      <c r="B471" s="1875" t="s">
        <v>977</v>
      </c>
      <c r="C471" s="1875" t="s">
        <v>651</v>
      </c>
      <c r="D471" s="1876" t="s">
        <v>154</v>
      </c>
      <c r="E471" s="1876" t="s">
        <v>354</v>
      </c>
      <c r="F471" s="1876" t="s">
        <v>355</v>
      </c>
      <c r="G471" s="1876" t="s">
        <v>356</v>
      </c>
      <c r="H471" s="1877">
        <v>18565.62313</v>
      </c>
      <c r="I471" s="1877">
        <v>10000</v>
      </c>
      <c r="J471" s="1876" t="s">
        <v>357</v>
      </c>
      <c r="K471" s="1878">
        <v>44460</v>
      </c>
      <c r="L471" s="1876" t="s">
        <v>358</v>
      </c>
      <c r="M471" s="1878">
        <v>48113</v>
      </c>
      <c r="N471" s="1876" t="s">
        <v>359</v>
      </c>
      <c r="O471" s="1880">
        <v>46286</v>
      </c>
      <c r="P471" s="1875" t="s">
        <v>360</v>
      </c>
      <c r="Q471" s="1875" t="s">
        <v>697</v>
      </c>
      <c r="R471" s="1875" t="s">
        <v>652</v>
      </c>
      <c r="S471" s="1876" t="s">
        <v>361</v>
      </c>
      <c r="T471" s="1879" t="s">
        <v>653</v>
      </c>
      <c r="U471" s="1876" t="s">
        <v>360</v>
      </c>
      <c r="V471" s="1876" t="s">
        <v>363</v>
      </c>
      <c r="W471" s="1876" t="s">
        <v>360</v>
      </c>
      <c r="X471" s="1876" t="s">
        <v>154</v>
      </c>
      <c r="Y471" s="1876" t="s">
        <v>364</v>
      </c>
      <c r="Z471" s="1876" t="s">
        <v>154</v>
      </c>
      <c r="AA471" s="1876" t="s">
        <v>154</v>
      </c>
      <c r="AB471" s="1876" t="s">
        <v>154</v>
      </c>
      <c r="AC471" s="1876" t="s">
        <v>154</v>
      </c>
      <c r="AD471" s="1876" t="s">
        <v>154</v>
      </c>
      <c r="AE471" s="1876" t="s">
        <v>154</v>
      </c>
      <c r="AF471" s="1876" t="s">
        <v>359</v>
      </c>
      <c r="AG471" s="1875" t="s">
        <v>365</v>
      </c>
      <c r="AH471" s="1876" t="s">
        <v>366</v>
      </c>
      <c r="AI471" s="1876" t="s">
        <v>240</v>
      </c>
      <c r="AJ471" s="1876" t="s">
        <v>367</v>
      </c>
      <c r="AK471" s="1875" t="s">
        <v>368</v>
      </c>
      <c r="AL471" s="1876" t="s">
        <v>360</v>
      </c>
      <c r="AM471" s="1875" t="s">
        <v>154</v>
      </c>
    </row>
    <row r="472" spans="1:39" ht="79.2">
      <c r="A472" s="1875" t="s">
        <v>351</v>
      </c>
      <c r="B472" s="1875" t="s">
        <v>978</v>
      </c>
      <c r="C472" s="1875" t="s">
        <v>651</v>
      </c>
      <c r="D472" s="1876" t="s">
        <v>154</v>
      </c>
      <c r="E472" s="1876" t="s">
        <v>354</v>
      </c>
      <c r="F472" s="1876" t="s">
        <v>355</v>
      </c>
      <c r="G472" s="1876" t="s">
        <v>356</v>
      </c>
      <c r="H472" s="1877">
        <v>742.62493000000006</v>
      </c>
      <c r="I472" s="1877">
        <v>400</v>
      </c>
      <c r="J472" s="1876" t="s">
        <v>357</v>
      </c>
      <c r="K472" s="1878">
        <v>44460</v>
      </c>
      <c r="L472" s="1876" t="s">
        <v>358</v>
      </c>
      <c r="M472" s="1878">
        <v>48113</v>
      </c>
      <c r="N472" s="1876" t="s">
        <v>359</v>
      </c>
      <c r="O472" s="1880">
        <v>46286</v>
      </c>
      <c r="P472" s="1875" t="s">
        <v>360</v>
      </c>
      <c r="Q472" s="1875" t="s">
        <v>460</v>
      </c>
      <c r="R472" s="1875" t="s">
        <v>652</v>
      </c>
      <c r="S472" s="1876" t="s">
        <v>361</v>
      </c>
      <c r="T472" s="1879" t="s">
        <v>653</v>
      </c>
      <c r="U472" s="1876" t="s">
        <v>360</v>
      </c>
      <c r="V472" s="1876" t="s">
        <v>363</v>
      </c>
      <c r="W472" s="1876" t="s">
        <v>360</v>
      </c>
      <c r="X472" s="1876" t="s">
        <v>154</v>
      </c>
      <c r="Y472" s="1876" t="s">
        <v>364</v>
      </c>
      <c r="Z472" s="1876" t="s">
        <v>154</v>
      </c>
      <c r="AA472" s="1876" t="s">
        <v>154</v>
      </c>
      <c r="AB472" s="1876" t="s">
        <v>154</v>
      </c>
      <c r="AC472" s="1876" t="s">
        <v>154</v>
      </c>
      <c r="AD472" s="1876" t="s">
        <v>154</v>
      </c>
      <c r="AE472" s="1876" t="s">
        <v>154</v>
      </c>
      <c r="AF472" s="1876" t="s">
        <v>359</v>
      </c>
      <c r="AG472" s="1875" t="s">
        <v>365</v>
      </c>
      <c r="AH472" s="1876" t="s">
        <v>366</v>
      </c>
      <c r="AI472" s="1876" t="s">
        <v>240</v>
      </c>
      <c r="AJ472" s="1876" t="s">
        <v>367</v>
      </c>
      <c r="AK472" s="1875" t="s">
        <v>368</v>
      </c>
      <c r="AL472" s="1876" t="s">
        <v>360</v>
      </c>
      <c r="AM472" s="1875" t="s">
        <v>154</v>
      </c>
    </row>
    <row r="473" spans="1:39" ht="79.2">
      <c r="A473" s="1875" t="s">
        <v>351</v>
      </c>
      <c r="B473" s="1875" t="s">
        <v>979</v>
      </c>
      <c r="C473" s="1875" t="s">
        <v>651</v>
      </c>
      <c r="D473" s="1876" t="s">
        <v>154</v>
      </c>
      <c r="E473" s="1876" t="s">
        <v>354</v>
      </c>
      <c r="F473" s="1876" t="s">
        <v>355</v>
      </c>
      <c r="G473" s="1876" t="s">
        <v>356</v>
      </c>
      <c r="H473" s="1877">
        <v>5198.3744800000004</v>
      </c>
      <c r="I473" s="1877">
        <v>2800</v>
      </c>
      <c r="J473" s="1876" t="s">
        <v>357</v>
      </c>
      <c r="K473" s="1878">
        <v>44460</v>
      </c>
      <c r="L473" s="1876" t="s">
        <v>358</v>
      </c>
      <c r="M473" s="1878">
        <v>48113</v>
      </c>
      <c r="N473" s="1876" t="s">
        <v>359</v>
      </c>
      <c r="O473" s="1880">
        <v>46286</v>
      </c>
      <c r="P473" s="1875" t="s">
        <v>360</v>
      </c>
      <c r="Q473" s="1875" t="s">
        <v>527</v>
      </c>
      <c r="R473" s="1875" t="s">
        <v>652</v>
      </c>
      <c r="S473" s="1876" t="s">
        <v>361</v>
      </c>
      <c r="T473" s="1879" t="s">
        <v>653</v>
      </c>
      <c r="U473" s="1876" t="s">
        <v>360</v>
      </c>
      <c r="V473" s="1876" t="s">
        <v>363</v>
      </c>
      <c r="W473" s="1876" t="s">
        <v>360</v>
      </c>
      <c r="X473" s="1876" t="s">
        <v>154</v>
      </c>
      <c r="Y473" s="1876" t="s">
        <v>364</v>
      </c>
      <c r="Z473" s="1876" t="s">
        <v>154</v>
      </c>
      <c r="AA473" s="1876" t="s">
        <v>154</v>
      </c>
      <c r="AB473" s="1876" t="s">
        <v>154</v>
      </c>
      <c r="AC473" s="1876" t="s">
        <v>154</v>
      </c>
      <c r="AD473" s="1876" t="s">
        <v>154</v>
      </c>
      <c r="AE473" s="1876" t="s">
        <v>154</v>
      </c>
      <c r="AF473" s="1876" t="s">
        <v>359</v>
      </c>
      <c r="AG473" s="1875" t="s">
        <v>365</v>
      </c>
      <c r="AH473" s="1876" t="s">
        <v>366</v>
      </c>
      <c r="AI473" s="1876" t="s">
        <v>240</v>
      </c>
      <c r="AJ473" s="1876" t="s">
        <v>367</v>
      </c>
      <c r="AK473" s="1875" t="s">
        <v>368</v>
      </c>
      <c r="AL473" s="1876" t="s">
        <v>360</v>
      </c>
      <c r="AM473" s="1875" t="s">
        <v>154</v>
      </c>
    </row>
    <row r="474" spans="1:39" ht="79.2">
      <c r="A474" s="1875" t="s">
        <v>351</v>
      </c>
      <c r="B474" s="1875" t="s">
        <v>980</v>
      </c>
      <c r="C474" s="1875" t="s">
        <v>651</v>
      </c>
      <c r="D474" s="1876" t="s">
        <v>154</v>
      </c>
      <c r="E474" s="1876" t="s">
        <v>354</v>
      </c>
      <c r="F474" s="1876" t="s">
        <v>355</v>
      </c>
      <c r="G474" s="1876" t="s">
        <v>356</v>
      </c>
      <c r="H474" s="1877">
        <v>11139.373880000001</v>
      </c>
      <c r="I474" s="1877">
        <v>6000</v>
      </c>
      <c r="J474" s="1876" t="s">
        <v>357</v>
      </c>
      <c r="K474" s="1878">
        <v>44460</v>
      </c>
      <c r="L474" s="1876" t="s">
        <v>358</v>
      </c>
      <c r="M474" s="1878">
        <v>48113</v>
      </c>
      <c r="N474" s="1876" t="s">
        <v>359</v>
      </c>
      <c r="O474" s="1880">
        <v>46286</v>
      </c>
      <c r="P474" s="1875" t="s">
        <v>360</v>
      </c>
      <c r="Q474" s="1875" t="s">
        <v>409</v>
      </c>
      <c r="R474" s="1875" t="s">
        <v>652</v>
      </c>
      <c r="S474" s="1876" t="s">
        <v>361</v>
      </c>
      <c r="T474" s="1879" t="s">
        <v>653</v>
      </c>
      <c r="U474" s="1876" t="s">
        <v>360</v>
      </c>
      <c r="V474" s="1876" t="s">
        <v>363</v>
      </c>
      <c r="W474" s="1876" t="s">
        <v>360</v>
      </c>
      <c r="X474" s="1876" t="s">
        <v>154</v>
      </c>
      <c r="Y474" s="1876" t="s">
        <v>364</v>
      </c>
      <c r="Z474" s="1876" t="s">
        <v>154</v>
      </c>
      <c r="AA474" s="1876" t="s">
        <v>154</v>
      </c>
      <c r="AB474" s="1876" t="s">
        <v>154</v>
      </c>
      <c r="AC474" s="1876" t="s">
        <v>154</v>
      </c>
      <c r="AD474" s="1876" t="s">
        <v>154</v>
      </c>
      <c r="AE474" s="1876" t="s">
        <v>154</v>
      </c>
      <c r="AF474" s="1876" t="s">
        <v>359</v>
      </c>
      <c r="AG474" s="1875" t="s">
        <v>365</v>
      </c>
      <c r="AH474" s="1876" t="s">
        <v>366</v>
      </c>
      <c r="AI474" s="1876" t="s">
        <v>240</v>
      </c>
      <c r="AJ474" s="1876" t="s">
        <v>367</v>
      </c>
      <c r="AK474" s="1875" t="s">
        <v>368</v>
      </c>
      <c r="AL474" s="1876" t="s">
        <v>360</v>
      </c>
      <c r="AM474" s="1875" t="s">
        <v>154</v>
      </c>
    </row>
    <row r="475" spans="1:39" ht="79.2">
      <c r="A475" s="1875" t="s">
        <v>351</v>
      </c>
      <c r="B475" s="1875" t="s">
        <v>981</v>
      </c>
      <c r="C475" s="1875" t="s">
        <v>651</v>
      </c>
      <c r="D475" s="1876" t="s">
        <v>154</v>
      </c>
      <c r="E475" s="1876" t="s">
        <v>354</v>
      </c>
      <c r="F475" s="1876" t="s">
        <v>355</v>
      </c>
      <c r="G475" s="1876" t="s">
        <v>356</v>
      </c>
      <c r="H475" s="1877">
        <v>727029.8017200001</v>
      </c>
      <c r="I475" s="1877">
        <v>391600</v>
      </c>
      <c r="J475" s="1876" t="s">
        <v>357</v>
      </c>
      <c r="K475" s="1878">
        <v>44460</v>
      </c>
      <c r="L475" s="1876" t="s">
        <v>358</v>
      </c>
      <c r="M475" s="1878">
        <v>48113</v>
      </c>
      <c r="N475" s="1876" t="s">
        <v>359</v>
      </c>
      <c r="O475" s="1880">
        <v>46286</v>
      </c>
      <c r="P475" s="1875" t="s">
        <v>360</v>
      </c>
      <c r="Q475" s="1875" t="s">
        <v>982</v>
      </c>
      <c r="R475" s="1875" t="s">
        <v>652</v>
      </c>
      <c r="S475" s="1876" t="s">
        <v>361</v>
      </c>
      <c r="T475" s="1879" t="s">
        <v>653</v>
      </c>
      <c r="U475" s="1876" t="s">
        <v>360</v>
      </c>
      <c r="V475" s="1876" t="s">
        <v>363</v>
      </c>
      <c r="W475" s="1876" t="s">
        <v>360</v>
      </c>
      <c r="X475" s="1876" t="s">
        <v>154</v>
      </c>
      <c r="Y475" s="1876" t="s">
        <v>364</v>
      </c>
      <c r="Z475" s="1876" t="s">
        <v>154</v>
      </c>
      <c r="AA475" s="1876" t="s">
        <v>154</v>
      </c>
      <c r="AB475" s="1876" t="s">
        <v>154</v>
      </c>
      <c r="AC475" s="1876" t="s">
        <v>154</v>
      </c>
      <c r="AD475" s="1876" t="s">
        <v>154</v>
      </c>
      <c r="AE475" s="1876" t="s">
        <v>154</v>
      </c>
      <c r="AF475" s="1876" t="s">
        <v>359</v>
      </c>
      <c r="AG475" s="1875" t="s">
        <v>365</v>
      </c>
      <c r="AH475" s="1876" t="s">
        <v>366</v>
      </c>
      <c r="AI475" s="1876" t="s">
        <v>240</v>
      </c>
      <c r="AJ475" s="1876" t="s">
        <v>367</v>
      </c>
      <c r="AK475" s="1875" t="s">
        <v>368</v>
      </c>
      <c r="AL475" s="1876" t="s">
        <v>360</v>
      </c>
      <c r="AM475" s="1875" t="s">
        <v>154</v>
      </c>
    </row>
    <row r="476" spans="1:39" ht="79.2">
      <c r="A476" s="1875" t="s">
        <v>351</v>
      </c>
      <c r="B476" s="1875" t="s">
        <v>983</v>
      </c>
      <c r="C476" s="1875" t="s">
        <v>651</v>
      </c>
      <c r="D476" s="1876" t="s">
        <v>154</v>
      </c>
      <c r="E476" s="1876" t="s">
        <v>354</v>
      </c>
      <c r="F476" s="1876" t="s">
        <v>355</v>
      </c>
      <c r="G476" s="1876" t="s">
        <v>356</v>
      </c>
      <c r="H476" s="1877">
        <v>74262.49252</v>
      </c>
      <c r="I476" s="1877">
        <v>40000</v>
      </c>
      <c r="J476" s="1876" t="s">
        <v>357</v>
      </c>
      <c r="K476" s="1878">
        <v>44460</v>
      </c>
      <c r="L476" s="1876" t="s">
        <v>358</v>
      </c>
      <c r="M476" s="1878">
        <v>48113</v>
      </c>
      <c r="N476" s="1876" t="s">
        <v>359</v>
      </c>
      <c r="O476" s="1880">
        <v>46286</v>
      </c>
      <c r="P476" s="1875" t="s">
        <v>360</v>
      </c>
      <c r="Q476" s="1875" t="s">
        <v>970</v>
      </c>
      <c r="R476" s="1875" t="s">
        <v>652</v>
      </c>
      <c r="S476" s="1876" t="s">
        <v>361</v>
      </c>
      <c r="T476" s="1879" t="s">
        <v>653</v>
      </c>
      <c r="U476" s="1876" t="s">
        <v>360</v>
      </c>
      <c r="V476" s="1876" t="s">
        <v>363</v>
      </c>
      <c r="W476" s="1876" t="s">
        <v>360</v>
      </c>
      <c r="X476" s="1876" t="s">
        <v>154</v>
      </c>
      <c r="Y476" s="1876" t="s">
        <v>364</v>
      </c>
      <c r="Z476" s="1876" t="s">
        <v>154</v>
      </c>
      <c r="AA476" s="1876" t="s">
        <v>154</v>
      </c>
      <c r="AB476" s="1876" t="s">
        <v>154</v>
      </c>
      <c r="AC476" s="1876" t="s">
        <v>154</v>
      </c>
      <c r="AD476" s="1876" t="s">
        <v>154</v>
      </c>
      <c r="AE476" s="1876" t="s">
        <v>154</v>
      </c>
      <c r="AF476" s="1876" t="s">
        <v>359</v>
      </c>
      <c r="AG476" s="1875" t="s">
        <v>365</v>
      </c>
      <c r="AH476" s="1876" t="s">
        <v>366</v>
      </c>
      <c r="AI476" s="1876" t="s">
        <v>240</v>
      </c>
      <c r="AJ476" s="1876" t="s">
        <v>367</v>
      </c>
      <c r="AK476" s="1875" t="s">
        <v>368</v>
      </c>
      <c r="AL476" s="1876" t="s">
        <v>360</v>
      </c>
      <c r="AM476" s="1875" t="s">
        <v>154</v>
      </c>
    </row>
    <row r="477" spans="1:39" ht="79.2">
      <c r="A477" s="1875" t="s">
        <v>351</v>
      </c>
      <c r="B477" s="1875" t="s">
        <v>984</v>
      </c>
      <c r="C477" s="1875" t="s">
        <v>651</v>
      </c>
      <c r="D477" s="1876" t="s">
        <v>154</v>
      </c>
      <c r="E477" s="1876" t="s">
        <v>354</v>
      </c>
      <c r="F477" s="1876" t="s">
        <v>355</v>
      </c>
      <c r="G477" s="1876" t="s">
        <v>356</v>
      </c>
      <c r="H477" s="1877">
        <v>121047.8628</v>
      </c>
      <c r="I477" s="1877">
        <v>65200</v>
      </c>
      <c r="J477" s="1876" t="s">
        <v>357</v>
      </c>
      <c r="K477" s="1878">
        <v>44460</v>
      </c>
      <c r="L477" s="1876" t="s">
        <v>358</v>
      </c>
      <c r="M477" s="1878">
        <v>48113</v>
      </c>
      <c r="N477" s="1876" t="s">
        <v>359</v>
      </c>
      <c r="O477" s="1880">
        <v>46286</v>
      </c>
      <c r="P477" s="1875" t="s">
        <v>360</v>
      </c>
      <c r="Q477" s="1875" t="s">
        <v>985</v>
      </c>
      <c r="R477" s="1875" t="s">
        <v>652</v>
      </c>
      <c r="S477" s="1876" t="s">
        <v>361</v>
      </c>
      <c r="T477" s="1879" t="s">
        <v>653</v>
      </c>
      <c r="U477" s="1876" t="s">
        <v>360</v>
      </c>
      <c r="V477" s="1876" t="s">
        <v>363</v>
      </c>
      <c r="W477" s="1876" t="s">
        <v>360</v>
      </c>
      <c r="X477" s="1876" t="s">
        <v>154</v>
      </c>
      <c r="Y477" s="1876" t="s">
        <v>364</v>
      </c>
      <c r="Z477" s="1876" t="s">
        <v>154</v>
      </c>
      <c r="AA477" s="1876" t="s">
        <v>154</v>
      </c>
      <c r="AB477" s="1876" t="s">
        <v>154</v>
      </c>
      <c r="AC477" s="1876" t="s">
        <v>154</v>
      </c>
      <c r="AD477" s="1876" t="s">
        <v>154</v>
      </c>
      <c r="AE477" s="1876" t="s">
        <v>154</v>
      </c>
      <c r="AF477" s="1876" t="s">
        <v>359</v>
      </c>
      <c r="AG477" s="1875" t="s">
        <v>365</v>
      </c>
      <c r="AH477" s="1876" t="s">
        <v>366</v>
      </c>
      <c r="AI477" s="1876" t="s">
        <v>240</v>
      </c>
      <c r="AJ477" s="1876" t="s">
        <v>367</v>
      </c>
      <c r="AK477" s="1875" t="s">
        <v>368</v>
      </c>
      <c r="AL477" s="1876" t="s">
        <v>360</v>
      </c>
      <c r="AM477" s="1875" t="s">
        <v>154</v>
      </c>
    </row>
    <row r="478" spans="1:39" ht="79.2">
      <c r="A478" s="1875" t="s">
        <v>351</v>
      </c>
      <c r="B478" s="1875" t="s">
        <v>986</v>
      </c>
      <c r="C478" s="1875" t="s">
        <v>651</v>
      </c>
      <c r="D478" s="1876" t="s">
        <v>154</v>
      </c>
      <c r="E478" s="1876" t="s">
        <v>354</v>
      </c>
      <c r="F478" s="1876" t="s">
        <v>355</v>
      </c>
      <c r="G478" s="1876" t="s">
        <v>356</v>
      </c>
      <c r="H478" s="1877">
        <v>10396.748949999999</v>
      </c>
      <c r="I478" s="1877">
        <v>5600</v>
      </c>
      <c r="J478" s="1876" t="s">
        <v>357</v>
      </c>
      <c r="K478" s="1878">
        <v>44460</v>
      </c>
      <c r="L478" s="1876" t="s">
        <v>358</v>
      </c>
      <c r="M478" s="1878">
        <v>48113</v>
      </c>
      <c r="N478" s="1876" t="s">
        <v>359</v>
      </c>
      <c r="O478" s="1880">
        <v>46286</v>
      </c>
      <c r="P478" s="1875" t="s">
        <v>360</v>
      </c>
      <c r="Q478" s="1875" t="s">
        <v>514</v>
      </c>
      <c r="R478" s="1875" t="s">
        <v>652</v>
      </c>
      <c r="S478" s="1876" t="s">
        <v>361</v>
      </c>
      <c r="T478" s="1879" t="s">
        <v>653</v>
      </c>
      <c r="U478" s="1876" t="s">
        <v>360</v>
      </c>
      <c r="V478" s="1876" t="s">
        <v>363</v>
      </c>
      <c r="W478" s="1876" t="s">
        <v>360</v>
      </c>
      <c r="X478" s="1876" t="s">
        <v>154</v>
      </c>
      <c r="Y478" s="1876" t="s">
        <v>364</v>
      </c>
      <c r="Z478" s="1876" t="s">
        <v>154</v>
      </c>
      <c r="AA478" s="1876" t="s">
        <v>154</v>
      </c>
      <c r="AB478" s="1876" t="s">
        <v>154</v>
      </c>
      <c r="AC478" s="1876" t="s">
        <v>154</v>
      </c>
      <c r="AD478" s="1876" t="s">
        <v>154</v>
      </c>
      <c r="AE478" s="1876" t="s">
        <v>154</v>
      </c>
      <c r="AF478" s="1876" t="s">
        <v>359</v>
      </c>
      <c r="AG478" s="1875" t="s">
        <v>365</v>
      </c>
      <c r="AH478" s="1876" t="s">
        <v>366</v>
      </c>
      <c r="AI478" s="1876" t="s">
        <v>240</v>
      </c>
      <c r="AJ478" s="1876" t="s">
        <v>367</v>
      </c>
      <c r="AK478" s="1875" t="s">
        <v>368</v>
      </c>
      <c r="AL478" s="1876" t="s">
        <v>360</v>
      </c>
      <c r="AM478" s="1875" t="s">
        <v>154</v>
      </c>
    </row>
    <row r="479" spans="1:39" ht="79.2">
      <c r="A479" s="1875" t="s">
        <v>351</v>
      </c>
      <c r="B479" s="1875" t="s">
        <v>987</v>
      </c>
      <c r="C479" s="1875" t="s">
        <v>651</v>
      </c>
      <c r="D479" s="1876" t="s">
        <v>154</v>
      </c>
      <c r="E479" s="1876" t="s">
        <v>354</v>
      </c>
      <c r="F479" s="1876" t="s">
        <v>355</v>
      </c>
      <c r="G479" s="1876" t="s">
        <v>356</v>
      </c>
      <c r="H479" s="1877">
        <v>4455.7495500000005</v>
      </c>
      <c r="I479" s="1877">
        <v>2400</v>
      </c>
      <c r="J479" s="1876" t="s">
        <v>357</v>
      </c>
      <c r="K479" s="1878">
        <v>44460</v>
      </c>
      <c r="L479" s="1876" t="s">
        <v>358</v>
      </c>
      <c r="M479" s="1878">
        <v>48113</v>
      </c>
      <c r="N479" s="1876" t="s">
        <v>359</v>
      </c>
      <c r="O479" s="1880">
        <v>46286</v>
      </c>
      <c r="P479" s="1875" t="s">
        <v>360</v>
      </c>
      <c r="Q479" s="1875" t="s">
        <v>478</v>
      </c>
      <c r="R479" s="1875" t="s">
        <v>652</v>
      </c>
      <c r="S479" s="1876" t="s">
        <v>361</v>
      </c>
      <c r="T479" s="1879" t="s">
        <v>653</v>
      </c>
      <c r="U479" s="1876" t="s">
        <v>360</v>
      </c>
      <c r="V479" s="1876" t="s">
        <v>363</v>
      </c>
      <c r="W479" s="1876" t="s">
        <v>360</v>
      </c>
      <c r="X479" s="1876" t="s">
        <v>154</v>
      </c>
      <c r="Y479" s="1876" t="s">
        <v>364</v>
      </c>
      <c r="Z479" s="1876" t="s">
        <v>154</v>
      </c>
      <c r="AA479" s="1876" t="s">
        <v>154</v>
      </c>
      <c r="AB479" s="1876" t="s">
        <v>154</v>
      </c>
      <c r="AC479" s="1876" t="s">
        <v>154</v>
      </c>
      <c r="AD479" s="1876" t="s">
        <v>154</v>
      </c>
      <c r="AE479" s="1876" t="s">
        <v>154</v>
      </c>
      <c r="AF479" s="1876" t="s">
        <v>359</v>
      </c>
      <c r="AG479" s="1875" t="s">
        <v>365</v>
      </c>
      <c r="AH479" s="1876" t="s">
        <v>366</v>
      </c>
      <c r="AI479" s="1876" t="s">
        <v>240</v>
      </c>
      <c r="AJ479" s="1876" t="s">
        <v>367</v>
      </c>
      <c r="AK479" s="1875" t="s">
        <v>368</v>
      </c>
      <c r="AL479" s="1876" t="s">
        <v>360</v>
      </c>
      <c r="AM479" s="1875" t="s">
        <v>154</v>
      </c>
    </row>
    <row r="480" spans="1:39" ht="79.2">
      <c r="A480" s="1875" t="s">
        <v>351</v>
      </c>
      <c r="B480" s="1875" t="s">
        <v>988</v>
      </c>
      <c r="C480" s="1875" t="s">
        <v>651</v>
      </c>
      <c r="D480" s="1876" t="s">
        <v>154</v>
      </c>
      <c r="E480" s="1876" t="s">
        <v>354</v>
      </c>
      <c r="F480" s="1876" t="s">
        <v>355</v>
      </c>
      <c r="G480" s="1876" t="s">
        <v>356</v>
      </c>
      <c r="H480" s="1877">
        <v>5940.9994000000006</v>
      </c>
      <c r="I480" s="1877">
        <v>3200</v>
      </c>
      <c r="J480" s="1876" t="s">
        <v>357</v>
      </c>
      <c r="K480" s="1878">
        <v>44460</v>
      </c>
      <c r="L480" s="1876" t="s">
        <v>358</v>
      </c>
      <c r="M480" s="1878">
        <v>48113</v>
      </c>
      <c r="N480" s="1876" t="s">
        <v>359</v>
      </c>
      <c r="O480" s="1880">
        <v>46286</v>
      </c>
      <c r="P480" s="1875" t="s">
        <v>360</v>
      </c>
      <c r="Q480" s="1875" t="s">
        <v>456</v>
      </c>
      <c r="R480" s="1875" t="s">
        <v>652</v>
      </c>
      <c r="S480" s="1876" t="s">
        <v>361</v>
      </c>
      <c r="T480" s="1879" t="s">
        <v>653</v>
      </c>
      <c r="U480" s="1876" t="s">
        <v>360</v>
      </c>
      <c r="V480" s="1876" t="s">
        <v>363</v>
      </c>
      <c r="W480" s="1876" t="s">
        <v>360</v>
      </c>
      <c r="X480" s="1876" t="s">
        <v>154</v>
      </c>
      <c r="Y480" s="1876" t="s">
        <v>364</v>
      </c>
      <c r="Z480" s="1876" t="s">
        <v>154</v>
      </c>
      <c r="AA480" s="1876" t="s">
        <v>154</v>
      </c>
      <c r="AB480" s="1876" t="s">
        <v>154</v>
      </c>
      <c r="AC480" s="1876" t="s">
        <v>154</v>
      </c>
      <c r="AD480" s="1876" t="s">
        <v>154</v>
      </c>
      <c r="AE480" s="1876" t="s">
        <v>154</v>
      </c>
      <c r="AF480" s="1876" t="s">
        <v>359</v>
      </c>
      <c r="AG480" s="1875" t="s">
        <v>365</v>
      </c>
      <c r="AH480" s="1876" t="s">
        <v>366</v>
      </c>
      <c r="AI480" s="1876" t="s">
        <v>240</v>
      </c>
      <c r="AJ480" s="1876" t="s">
        <v>367</v>
      </c>
      <c r="AK480" s="1875" t="s">
        <v>368</v>
      </c>
      <c r="AL480" s="1876" t="s">
        <v>360</v>
      </c>
      <c r="AM480" s="1875" t="s">
        <v>154</v>
      </c>
    </row>
    <row r="481" spans="1:39" ht="79.2">
      <c r="A481" s="1875" t="s">
        <v>351</v>
      </c>
      <c r="B481" s="1875" t="s">
        <v>989</v>
      </c>
      <c r="C481" s="1875" t="s">
        <v>651</v>
      </c>
      <c r="D481" s="1876" t="s">
        <v>154</v>
      </c>
      <c r="E481" s="1876" t="s">
        <v>354</v>
      </c>
      <c r="F481" s="1876" t="s">
        <v>355</v>
      </c>
      <c r="G481" s="1876" t="s">
        <v>356</v>
      </c>
      <c r="H481" s="1877">
        <v>42329.620729999995</v>
      </c>
      <c r="I481" s="1877">
        <v>22800</v>
      </c>
      <c r="J481" s="1876" t="s">
        <v>357</v>
      </c>
      <c r="K481" s="1878">
        <v>44460</v>
      </c>
      <c r="L481" s="1876" t="s">
        <v>358</v>
      </c>
      <c r="M481" s="1878">
        <v>48113</v>
      </c>
      <c r="N481" s="1876" t="s">
        <v>359</v>
      </c>
      <c r="O481" s="1880">
        <v>46286</v>
      </c>
      <c r="P481" s="1875" t="s">
        <v>360</v>
      </c>
      <c r="Q481" s="1875" t="s">
        <v>990</v>
      </c>
      <c r="R481" s="1875" t="s">
        <v>652</v>
      </c>
      <c r="S481" s="1876" t="s">
        <v>361</v>
      </c>
      <c r="T481" s="1879" t="s">
        <v>653</v>
      </c>
      <c r="U481" s="1876" t="s">
        <v>360</v>
      </c>
      <c r="V481" s="1876" t="s">
        <v>363</v>
      </c>
      <c r="W481" s="1876" t="s">
        <v>360</v>
      </c>
      <c r="X481" s="1876" t="s">
        <v>154</v>
      </c>
      <c r="Y481" s="1876" t="s">
        <v>364</v>
      </c>
      <c r="Z481" s="1876" t="s">
        <v>154</v>
      </c>
      <c r="AA481" s="1876" t="s">
        <v>154</v>
      </c>
      <c r="AB481" s="1876" t="s">
        <v>154</v>
      </c>
      <c r="AC481" s="1876" t="s">
        <v>154</v>
      </c>
      <c r="AD481" s="1876" t="s">
        <v>154</v>
      </c>
      <c r="AE481" s="1876" t="s">
        <v>154</v>
      </c>
      <c r="AF481" s="1876" t="s">
        <v>359</v>
      </c>
      <c r="AG481" s="1875" t="s">
        <v>365</v>
      </c>
      <c r="AH481" s="1876" t="s">
        <v>366</v>
      </c>
      <c r="AI481" s="1876" t="s">
        <v>240</v>
      </c>
      <c r="AJ481" s="1876" t="s">
        <v>367</v>
      </c>
      <c r="AK481" s="1875" t="s">
        <v>368</v>
      </c>
      <c r="AL481" s="1876" t="s">
        <v>360</v>
      </c>
      <c r="AM481" s="1875" t="s">
        <v>154</v>
      </c>
    </row>
    <row r="482" spans="1:39" ht="79.2">
      <c r="A482" s="1875" t="s">
        <v>351</v>
      </c>
      <c r="B482" s="1875" t="s">
        <v>991</v>
      </c>
      <c r="C482" s="1875" t="s">
        <v>651</v>
      </c>
      <c r="D482" s="1876" t="s">
        <v>154</v>
      </c>
      <c r="E482" s="1876" t="s">
        <v>354</v>
      </c>
      <c r="F482" s="1876" t="s">
        <v>355</v>
      </c>
      <c r="G482" s="1876" t="s">
        <v>356</v>
      </c>
      <c r="H482" s="1877">
        <v>11881.998800000001</v>
      </c>
      <c r="I482" s="1877">
        <v>6400</v>
      </c>
      <c r="J482" s="1876" t="s">
        <v>357</v>
      </c>
      <c r="K482" s="1878">
        <v>44460</v>
      </c>
      <c r="L482" s="1876" t="s">
        <v>358</v>
      </c>
      <c r="M482" s="1878">
        <v>48113</v>
      </c>
      <c r="N482" s="1876" t="s">
        <v>359</v>
      </c>
      <c r="O482" s="1880">
        <v>46286</v>
      </c>
      <c r="P482" s="1875" t="s">
        <v>360</v>
      </c>
      <c r="Q482" s="1875" t="s">
        <v>524</v>
      </c>
      <c r="R482" s="1875" t="s">
        <v>652</v>
      </c>
      <c r="S482" s="1876" t="s">
        <v>361</v>
      </c>
      <c r="T482" s="1879" t="s">
        <v>653</v>
      </c>
      <c r="U482" s="1876" t="s">
        <v>360</v>
      </c>
      <c r="V482" s="1876" t="s">
        <v>363</v>
      </c>
      <c r="W482" s="1876" t="s">
        <v>360</v>
      </c>
      <c r="X482" s="1876" t="s">
        <v>154</v>
      </c>
      <c r="Y482" s="1876" t="s">
        <v>364</v>
      </c>
      <c r="Z482" s="1876" t="s">
        <v>154</v>
      </c>
      <c r="AA482" s="1876" t="s">
        <v>154</v>
      </c>
      <c r="AB482" s="1876" t="s">
        <v>154</v>
      </c>
      <c r="AC482" s="1876" t="s">
        <v>154</v>
      </c>
      <c r="AD482" s="1876" t="s">
        <v>154</v>
      </c>
      <c r="AE482" s="1876" t="s">
        <v>154</v>
      </c>
      <c r="AF482" s="1876" t="s">
        <v>359</v>
      </c>
      <c r="AG482" s="1875" t="s">
        <v>365</v>
      </c>
      <c r="AH482" s="1876" t="s">
        <v>366</v>
      </c>
      <c r="AI482" s="1876" t="s">
        <v>240</v>
      </c>
      <c r="AJ482" s="1876" t="s">
        <v>367</v>
      </c>
      <c r="AK482" s="1875" t="s">
        <v>368</v>
      </c>
      <c r="AL482" s="1876" t="s">
        <v>360</v>
      </c>
      <c r="AM482" s="1875" t="s">
        <v>154</v>
      </c>
    </row>
    <row r="483" spans="1:39" ht="79.2">
      <c r="A483" s="1875" t="s">
        <v>351</v>
      </c>
      <c r="B483" s="1875" t="s">
        <v>992</v>
      </c>
      <c r="C483" s="1875" t="s">
        <v>651</v>
      </c>
      <c r="D483" s="1876" t="s">
        <v>154</v>
      </c>
      <c r="E483" s="1876" t="s">
        <v>354</v>
      </c>
      <c r="F483" s="1876" t="s">
        <v>355</v>
      </c>
      <c r="G483" s="1876" t="s">
        <v>356</v>
      </c>
      <c r="H483" s="1877">
        <v>1485.2498500000002</v>
      </c>
      <c r="I483" s="1877">
        <v>800</v>
      </c>
      <c r="J483" s="1876" t="s">
        <v>357</v>
      </c>
      <c r="K483" s="1878">
        <v>44460</v>
      </c>
      <c r="L483" s="1876" t="s">
        <v>358</v>
      </c>
      <c r="M483" s="1878">
        <v>48113</v>
      </c>
      <c r="N483" s="1876" t="s">
        <v>359</v>
      </c>
      <c r="O483" s="1880">
        <v>46286</v>
      </c>
      <c r="P483" s="1875" t="s">
        <v>360</v>
      </c>
      <c r="Q483" s="1875" t="s">
        <v>458</v>
      </c>
      <c r="R483" s="1875" t="s">
        <v>652</v>
      </c>
      <c r="S483" s="1876" t="s">
        <v>361</v>
      </c>
      <c r="T483" s="1879" t="s">
        <v>653</v>
      </c>
      <c r="U483" s="1876" t="s">
        <v>360</v>
      </c>
      <c r="V483" s="1876" t="s">
        <v>363</v>
      </c>
      <c r="W483" s="1876" t="s">
        <v>360</v>
      </c>
      <c r="X483" s="1876" t="s">
        <v>154</v>
      </c>
      <c r="Y483" s="1876" t="s">
        <v>364</v>
      </c>
      <c r="Z483" s="1876" t="s">
        <v>154</v>
      </c>
      <c r="AA483" s="1876" t="s">
        <v>154</v>
      </c>
      <c r="AB483" s="1876" t="s">
        <v>154</v>
      </c>
      <c r="AC483" s="1876" t="s">
        <v>154</v>
      </c>
      <c r="AD483" s="1876" t="s">
        <v>154</v>
      </c>
      <c r="AE483" s="1876" t="s">
        <v>154</v>
      </c>
      <c r="AF483" s="1876" t="s">
        <v>359</v>
      </c>
      <c r="AG483" s="1875" t="s">
        <v>365</v>
      </c>
      <c r="AH483" s="1876" t="s">
        <v>366</v>
      </c>
      <c r="AI483" s="1876" t="s">
        <v>240</v>
      </c>
      <c r="AJ483" s="1876" t="s">
        <v>367</v>
      </c>
      <c r="AK483" s="1875" t="s">
        <v>368</v>
      </c>
      <c r="AL483" s="1876" t="s">
        <v>360</v>
      </c>
      <c r="AM483" s="1875" t="s">
        <v>154</v>
      </c>
    </row>
    <row r="484" spans="1:39" ht="79.2">
      <c r="A484" s="1875" t="s">
        <v>351</v>
      </c>
      <c r="B484" s="1875" t="s">
        <v>993</v>
      </c>
      <c r="C484" s="1875" t="s">
        <v>651</v>
      </c>
      <c r="D484" s="1876" t="s">
        <v>154</v>
      </c>
      <c r="E484" s="1876" t="s">
        <v>354</v>
      </c>
      <c r="F484" s="1876" t="s">
        <v>355</v>
      </c>
      <c r="G484" s="1876" t="s">
        <v>356</v>
      </c>
      <c r="H484" s="1877">
        <v>204221.85441999999</v>
      </c>
      <c r="I484" s="1877">
        <v>110000</v>
      </c>
      <c r="J484" s="1876" t="s">
        <v>357</v>
      </c>
      <c r="K484" s="1878">
        <v>44460</v>
      </c>
      <c r="L484" s="1876" t="s">
        <v>358</v>
      </c>
      <c r="M484" s="1878">
        <v>48113</v>
      </c>
      <c r="N484" s="1876" t="s">
        <v>359</v>
      </c>
      <c r="O484" s="1880">
        <v>46286</v>
      </c>
      <c r="P484" s="1875" t="s">
        <v>360</v>
      </c>
      <c r="Q484" s="1875" t="s">
        <v>703</v>
      </c>
      <c r="R484" s="1875" t="s">
        <v>652</v>
      </c>
      <c r="S484" s="1876" t="s">
        <v>361</v>
      </c>
      <c r="T484" s="1879" t="s">
        <v>653</v>
      </c>
      <c r="U484" s="1876" t="s">
        <v>360</v>
      </c>
      <c r="V484" s="1876" t="s">
        <v>363</v>
      </c>
      <c r="W484" s="1876" t="s">
        <v>360</v>
      </c>
      <c r="X484" s="1876" t="s">
        <v>154</v>
      </c>
      <c r="Y484" s="1876" t="s">
        <v>364</v>
      </c>
      <c r="Z484" s="1876" t="s">
        <v>154</v>
      </c>
      <c r="AA484" s="1876" t="s">
        <v>154</v>
      </c>
      <c r="AB484" s="1876" t="s">
        <v>154</v>
      </c>
      <c r="AC484" s="1876" t="s">
        <v>154</v>
      </c>
      <c r="AD484" s="1876" t="s">
        <v>154</v>
      </c>
      <c r="AE484" s="1876" t="s">
        <v>154</v>
      </c>
      <c r="AF484" s="1876" t="s">
        <v>359</v>
      </c>
      <c r="AG484" s="1875" t="s">
        <v>365</v>
      </c>
      <c r="AH484" s="1876" t="s">
        <v>366</v>
      </c>
      <c r="AI484" s="1876" t="s">
        <v>240</v>
      </c>
      <c r="AJ484" s="1876" t="s">
        <v>367</v>
      </c>
      <c r="AK484" s="1875" t="s">
        <v>368</v>
      </c>
      <c r="AL484" s="1876" t="s">
        <v>360</v>
      </c>
      <c r="AM484" s="1875" t="s">
        <v>154</v>
      </c>
    </row>
    <row r="485" spans="1:39" ht="79.2">
      <c r="A485" s="1875" t="s">
        <v>351</v>
      </c>
      <c r="B485" s="1875" t="s">
        <v>994</v>
      </c>
      <c r="C485" s="1875" t="s">
        <v>651</v>
      </c>
      <c r="D485" s="1876" t="s">
        <v>154</v>
      </c>
      <c r="E485" s="1876" t="s">
        <v>354</v>
      </c>
      <c r="F485" s="1876" t="s">
        <v>355</v>
      </c>
      <c r="G485" s="1876" t="s">
        <v>356</v>
      </c>
      <c r="H485" s="1877">
        <v>742.62493000000006</v>
      </c>
      <c r="I485" s="1877">
        <v>400</v>
      </c>
      <c r="J485" s="1876" t="s">
        <v>357</v>
      </c>
      <c r="K485" s="1878">
        <v>44460</v>
      </c>
      <c r="L485" s="1876" t="s">
        <v>358</v>
      </c>
      <c r="M485" s="1878">
        <v>48113</v>
      </c>
      <c r="N485" s="1876" t="s">
        <v>359</v>
      </c>
      <c r="O485" s="1880">
        <v>46286</v>
      </c>
      <c r="P485" s="1875" t="s">
        <v>360</v>
      </c>
      <c r="Q485" s="1875" t="s">
        <v>460</v>
      </c>
      <c r="R485" s="1875" t="s">
        <v>652</v>
      </c>
      <c r="S485" s="1876" t="s">
        <v>361</v>
      </c>
      <c r="T485" s="1879" t="s">
        <v>653</v>
      </c>
      <c r="U485" s="1876" t="s">
        <v>360</v>
      </c>
      <c r="V485" s="1876" t="s">
        <v>363</v>
      </c>
      <c r="W485" s="1876" t="s">
        <v>360</v>
      </c>
      <c r="X485" s="1876" t="s">
        <v>154</v>
      </c>
      <c r="Y485" s="1876" t="s">
        <v>364</v>
      </c>
      <c r="Z485" s="1876" t="s">
        <v>154</v>
      </c>
      <c r="AA485" s="1876" t="s">
        <v>154</v>
      </c>
      <c r="AB485" s="1876" t="s">
        <v>154</v>
      </c>
      <c r="AC485" s="1876" t="s">
        <v>154</v>
      </c>
      <c r="AD485" s="1876" t="s">
        <v>154</v>
      </c>
      <c r="AE485" s="1876" t="s">
        <v>154</v>
      </c>
      <c r="AF485" s="1876" t="s">
        <v>359</v>
      </c>
      <c r="AG485" s="1875" t="s">
        <v>365</v>
      </c>
      <c r="AH485" s="1876" t="s">
        <v>366</v>
      </c>
      <c r="AI485" s="1876" t="s">
        <v>240</v>
      </c>
      <c r="AJ485" s="1876" t="s">
        <v>367</v>
      </c>
      <c r="AK485" s="1875" t="s">
        <v>368</v>
      </c>
      <c r="AL485" s="1876" t="s">
        <v>360</v>
      </c>
      <c r="AM485" s="1875" t="s">
        <v>154</v>
      </c>
    </row>
    <row r="486" spans="1:39" ht="79.2">
      <c r="A486" s="1875" t="s">
        <v>351</v>
      </c>
      <c r="B486" s="1875" t="s">
        <v>995</v>
      </c>
      <c r="C486" s="1875" t="s">
        <v>651</v>
      </c>
      <c r="D486" s="1876" t="s">
        <v>154</v>
      </c>
      <c r="E486" s="1876" t="s">
        <v>354</v>
      </c>
      <c r="F486" s="1876" t="s">
        <v>355</v>
      </c>
      <c r="G486" s="1876" t="s">
        <v>356</v>
      </c>
      <c r="H486" s="1877">
        <v>20793.497899999998</v>
      </c>
      <c r="I486" s="1877">
        <v>11200</v>
      </c>
      <c r="J486" s="1876" t="s">
        <v>357</v>
      </c>
      <c r="K486" s="1878">
        <v>44460</v>
      </c>
      <c r="L486" s="1876" t="s">
        <v>358</v>
      </c>
      <c r="M486" s="1878">
        <v>48113</v>
      </c>
      <c r="N486" s="1876" t="s">
        <v>359</v>
      </c>
      <c r="O486" s="1880">
        <v>46286</v>
      </c>
      <c r="P486" s="1875" t="s">
        <v>360</v>
      </c>
      <c r="Q486" s="1875" t="s">
        <v>548</v>
      </c>
      <c r="R486" s="1875" t="s">
        <v>652</v>
      </c>
      <c r="S486" s="1876" t="s">
        <v>361</v>
      </c>
      <c r="T486" s="1879" t="s">
        <v>653</v>
      </c>
      <c r="U486" s="1876" t="s">
        <v>360</v>
      </c>
      <c r="V486" s="1876" t="s">
        <v>363</v>
      </c>
      <c r="W486" s="1876" t="s">
        <v>360</v>
      </c>
      <c r="X486" s="1876" t="s">
        <v>154</v>
      </c>
      <c r="Y486" s="1876" t="s">
        <v>364</v>
      </c>
      <c r="Z486" s="1876" t="s">
        <v>154</v>
      </c>
      <c r="AA486" s="1876" t="s">
        <v>154</v>
      </c>
      <c r="AB486" s="1876" t="s">
        <v>154</v>
      </c>
      <c r="AC486" s="1876" t="s">
        <v>154</v>
      </c>
      <c r="AD486" s="1876" t="s">
        <v>154</v>
      </c>
      <c r="AE486" s="1876" t="s">
        <v>154</v>
      </c>
      <c r="AF486" s="1876" t="s">
        <v>359</v>
      </c>
      <c r="AG486" s="1875" t="s">
        <v>365</v>
      </c>
      <c r="AH486" s="1876" t="s">
        <v>366</v>
      </c>
      <c r="AI486" s="1876" t="s">
        <v>240</v>
      </c>
      <c r="AJ486" s="1876" t="s">
        <v>367</v>
      </c>
      <c r="AK486" s="1875" t="s">
        <v>368</v>
      </c>
      <c r="AL486" s="1876" t="s">
        <v>360</v>
      </c>
      <c r="AM486" s="1875" t="s">
        <v>154</v>
      </c>
    </row>
    <row r="487" spans="1:39" ht="79.2">
      <c r="A487" s="1875" t="s">
        <v>351</v>
      </c>
      <c r="B487" s="1875" t="s">
        <v>996</v>
      </c>
      <c r="C487" s="1875" t="s">
        <v>651</v>
      </c>
      <c r="D487" s="1876" t="s">
        <v>154</v>
      </c>
      <c r="E487" s="1876" t="s">
        <v>354</v>
      </c>
      <c r="F487" s="1876" t="s">
        <v>355</v>
      </c>
      <c r="G487" s="1876" t="s">
        <v>356</v>
      </c>
      <c r="H487" s="1877">
        <v>31932.871780000001</v>
      </c>
      <c r="I487" s="1877">
        <v>17200</v>
      </c>
      <c r="J487" s="1876" t="s">
        <v>357</v>
      </c>
      <c r="K487" s="1878">
        <v>44460</v>
      </c>
      <c r="L487" s="1876" t="s">
        <v>358</v>
      </c>
      <c r="M487" s="1878">
        <v>48113</v>
      </c>
      <c r="N487" s="1876" t="s">
        <v>359</v>
      </c>
      <c r="O487" s="1880">
        <v>46286</v>
      </c>
      <c r="P487" s="1875" t="s">
        <v>360</v>
      </c>
      <c r="Q487" s="1875" t="s">
        <v>997</v>
      </c>
      <c r="R487" s="1875" t="s">
        <v>652</v>
      </c>
      <c r="S487" s="1876" t="s">
        <v>361</v>
      </c>
      <c r="T487" s="1879" t="s">
        <v>653</v>
      </c>
      <c r="U487" s="1876" t="s">
        <v>360</v>
      </c>
      <c r="V487" s="1876" t="s">
        <v>363</v>
      </c>
      <c r="W487" s="1876" t="s">
        <v>360</v>
      </c>
      <c r="X487" s="1876" t="s">
        <v>154</v>
      </c>
      <c r="Y487" s="1876" t="s">
        <v>364</v>
      </c>
      <c r="Z487" s="1876" t="s">
        <v>154</v>
      </c>
      <c r="AA487" s="1876" t="s">
        <v>154</v>
      </c>
      <c r="AB487" s="1876" t="s">
        <v>154</v>
      </c>
      <c r="AC487" s="1876" t="s">
        <v>154</v>
      </c>
      <c r="AD487" s="1876" t="s">
        <v>154</v>
      </c>
      <c r="AE487" s="1876" t="s">
        <v>154</v>
      </c>
      <c r="AF487" s="1876" t="s">
        <v>359</v>
      </c>
      <c r="AG487" s="1875" t="s">
        <v>365</v>
      </c>
      <c r="AH487" s="1876" t="s">
        <v>366</v>
      </c>
      <c r="AI487" s="1876" t="s">
        <v>240</v>
      </c>
      <c r="AJ487" s="1876" t="s">
        <v>367</v>
      </c>
      <c r="AK487" s="1875" t="s">
        <v>368</v>
      </c>
      <c r="AL487" s="1876" t="s">
        <v>360</v>
      </c>
      <c r="AM487" s="1875" t="s">
        <v>154</v>
      </c>
    </row>
    <row r="488" spans="1:39" ht="79.2">
      <c r="A488" s="1875" t="s">
        <v>351</v>
      </c>
      <c r="B488" s="1875" t="s">
        <v>998</v>
      </c>
      <c r="C488" s="1875" t="s">
        <v>651</v>
      </c>
      <c r="D488" s="1876" t="s">
        <v>154</v>
      </c>
      <c r="E488" s="1876" t="s">
        <v>354</v>
      </c>
      <c r="F488" s="1876" t="s">
        <v>355</v>
      </c>
      <c r="G488" s="1876" t="s">
        <v>356</v>
      </c>
      <c r="H488" s="1877">
        <v>25991.872380000001</v>
      </c>
      <c r="I488" s="1877">
        <v>14000</v>
      </c>
      <c r="J488" s="1876" t="s">
        <v>357</v>
      </c>
      <c r="K488" s="1878">
        <v>44460</v>
      </c>
      <c r="L488" s="1876" t="s">
        <v>358</v>
      </c>
      <c r="M488" s="1878">
        <v>48113</v>
      </c>
      <c r="N488" s="1876" t="s">
        <v>359</v>
      </c>
      <c r="O488" s="1880">
        <v>46286</v>
      </c>
      <c r="P488" s="1875" t="s">
        <v>360</v>
      </c>
      <c r="Q488" s="1875" t="s">
        <v>583</v>
      </c>
      <c r="R488" s="1875" t="s">
        <v>652</v>
      </c>
      <c r="S488" s="1876" t="s">
        <v>361</v>
      </c>
      <c r="T488" s="1879" t="s">
        <v>653</v>
      </c>
      <c r="U488" s="1876" t="s">
        <v>360</v>
      </c>
      <c r="V488" s="1876" t="s">
        <v>363</v>
      </c>
      <c r="W488" s="1876" t="s">
        <v>360</v>
      </c>
      <c r="X488" s="1876" t="s">
        <v>154</v>
      </c>
      <c r="Y488" s="1876" t="s">
        <v>364</v>
      </c>
      <c r="Z488" s="1876" t="s">
        <v>154</v>
      </c>
      <c r="AA488" s="1876" t="s">
        <v>154</v>
      </c>
      <c r="AB488" s="1876" t="s">
        <v>154</v>
      </c>
      <c r="AC488" s="1876" t="s">
        <v>154</v>
      </c>
      <c r="AD488" s="1876" t="s">
        <v>154</v>
      </c>
      <c r="AE488" s="1876" t="s">
        <v>154</v>
      </c>
      <c r="AF488" s="1876" t="s">
        <v>359</v>
      </c>
      <c r="AG488" s="1875" t="s">
        <v>365</v>
      </c>
      <c r="AH488" s="1876" t="s">
        <v>366</v>
      </c>
      <c r="AI488" s="1876" t="s">
        <v>240</v>
      </c>
      <c r="AJ488" s="1876" t="s">
        <v>367</v>
      </c>
      <c r="AK488" s="1875" t="s">
        <v>368</v>
      </c>
      <c r="AL488" s="1876" t="s">
        <v>360</v>
      </c>
      <c r="AM488" s="1875" t="s">
        <v>154</v>
      </c>
    </row>
    <row r="489" spans="1:39" ht="79.2">
      <c r="A489" s="1875" t="s">
        <v>351</v>
      </c>
      <c r="B489" s="1875" t="s">
        <v>999</v>
      </c>
      <c r="C489" s="1875" t="s">
        <v>651</v>
      </c>
      <c r="D489" s="1876" t="s">
        <v>154</v>
      </c>
      <c r="E489" s="1876" t="s">
        <v>354</v>
      </c>
      <c r="F489" s="1876" t="s">
        <v>355</v>
      </c>
      <c r="G489" s="1876" t="s">
        <v>356</v>
      </c>
      <c r="H489" s="1877">
        <v>55696.86939</v>
      </c>
      <c r="I489" s="1877">
        <v>30000</v>
      </c>
      <c r="J489" s="1876" t="s">
        <v>357</v>
      </c>
      <c r="K489" s="1878">
        <v>44460</v>
      </c>
      <c r="L489" s="1876" t="s">
        <v>358</v>
      </c>
      <c r="M489" s="1878">
        <v>48113</v>
      </c>
      <c r="N489" s="1876" t="s">
        <v>359</v>
      </c>
      <c r="O489" s="1880">
        <v>46286</v>
      </c>
      <c r="P489" s="1875" t="s">
        <v>360</v>
      </c>
      <c r="Q489" s="1875" t="s">
        <v>1000</v>
      </c>
      <c r="R489" s="1875" t="s">
        <v>652</v>
      </c>
      <c r="S489" s="1876" t="s">
        <v>361</v>
      </c>
      <c r="T489" s="1879" t="s">
        <v>653</v>
      </c>
      <c r="U489" s="1876" t="s">
        <v>360</v>
      </c>
      <c r="V489" s="1876" t="s">
        <v>363</v>
      </c>
      <c r="W489" s="1876" t="s">
        <v>360</v>
      </c>
      <c r="X489" s="1876" t="s">
        <v>154</v>
      </c>
      <c r="Y489" s="1876" t="s">
        <v>364</v>
      </c>
      <c r="Z489" s="1876" t="s">
        <v>154</v>
      </c>
      <c r="AA489" s="1876" t="s">
        <v>154</v>
      </c>
      <c r="AB489" s="1876" t="s">
        <v>154</v>
      </c>
      <c r="AC489" s="1876" t="s">
        <v>154</v>
      </c>
      <c r="AD489" s="1876" t="s">
        <v>154</v>
      </c>
      <c r="AE489" s="1876" t="s">
        <v>154</v>
      </c>
      <c r="AF489" s="1876" t="s">
        <v>359</v>
      </c>
      <c r="AG489" s="1875" t="s">
        <v>365</v>
      </c>
      <c r="AH489" s="1876" t="s">
        <v>366</v>
      </c>
      <c r="AI489" s="1876" t="s">
        <v>240</v>
      </c>
      <c r="AJ489" s="1876" t="s">
        <v>367</v>
      </c>
      <c r="AK489" s="1875" t="s">
        <v>368</v>
      </c>
      <c r="AL489" s="1876" t="s">
        <v>360</v>
      </c>
      <c r="AM489" s="1875" t="s">
        <v>154</v>
      </c>
    </row>
    <row r="490" spans="1:39" ht="79.2">
      <c r="A490" s="1875" t="s">
        <v>351</v>
      </c>
      <c r="B490" s="1875" t="s">
        <v>1001</v>
      </c>
      <c r="C490" s="1875" t="s">
        <v>651</v>
      </c>
      <c r="D490" s="1876" t="s">
        <v>154</v>
      </c>
      <c r="E490" s="1876" t="s">
        <v>354</v>
      </c>
      <c r="F490" s="1876" t="s">
        <v>355</v>
      </c>
      <c r="G490" s="1876" t="s">
        <v>356</v>
      </c>
      <c r="H490" s="1877">
        <v>3713.1246300000003</v>
      </c>
      <c r="I490" s="1877">
        <v>2000</v>
      </c>
      <c r="J490" s="1876" t="s">
        <v>357</v>
      </c>
      <c r="K490" s="1878">
        <v>44460</v>
      </c>
      <c r="L490" s="1876" t="s">
        <v>358</v>
      </c>
      <c r="M490" s="1878">
        <v>48113</v>
      </c>
      <c r="N490" s="1876" t="s">
        <v>359</v>
      </c>
      <c r="O490" s="1880">
        <v>46286</v>
      </c>
      <c r="P490" s="1875" t="s">
        <v>360</v>
      </c>
      <c r="Q490" s="1875" t="s">
        <v>397</v>
      </c>
      <c r="R490" s="1875" t="s">
        <v>652</v>
      </c>
      <c r="S490" s="1876" t="s">
        <v>361</v>
      </c>
      <c r="T490" s="1879" t="s">
        <v>653</v>
      </c>
      <c r="U490" s="1876" t="s">
        <v>360</v>
      </c>
      <c r="V490" s="1876" t="s">
        <v>363</v>
      </c>
      <c r="W490" s="1876" t="s">
        <v>360</v>
      </c>
      <c r="X490" s="1876" t="s">
        <v>154</v>
      </c>
      <c r="Y490" s="1876" t="s">
        <v>364</v>
      </c>
      <c r="Z490" s="1876" t="s">
        <v>154</v>
      </c>
      <c r="AA490" s="1876" t="s">
        <v>154</v>
      </c>
      <c r="AB490" s="1876" t="s">
        <v>154</v>
      </c>
      <c r="AC490" s="1876" t="s">
        <v>154</v>
      </c>
      <c r="AD490" s="1876" t="s">
        <v>154</v>
      </c>
      <c r="AE490" s="1876" t="s">
        <v>154</v>
      </c>
      <c r="AF490" s="1876" t="s">
        <v>359</v>
      </c>
      <c r="AG490" s="1875" t="s">
        <v>365</v>
      </c>
      <c r="AH490" s="1876" t="s">
        <v>366</v>
      </c>
      <c r="AI490" s="1876" t="s">
        <v>240</v>
      </c>
      <c r="AJ490" s="1876" t="s">
        <v>367</v>
      </c>
      <c r="AK490" s="1875" t="s">
        <v>368</v>
      </c>
      <c r="AL490" s="1876" t="s">
        <v>360</v>
      </c>
      <c r="AM490" s="1875" t="s">
        <v>154</v>
      </c>
    </row>
    <row r="491" spans="1:39" ht="79.2">
      <c r="A491" s="1875" t="s">
        <v>351</v>
      </c>
      <c r="B491" s="1875" t="s">
        <v>1002</v>
      </c>
      <c r="C491" s="1875" t="s">
        <v>651</v>
      </c>
      <c r="D491" s="1876" t="s">
        <v>154</v>
      </c>
      <c r="E491" s="1876" t="s">
        <v>354</v>
      </c>
      <c r="F491" s="1876" t="s">
        <v>355</v>
      </c>
      <c r="G491" s="1876" t="s">
        <v>356</v>
      </c>
      <c r="H491" s="1877">
        <v>742.62493000000006</v>
      </c>
      <c r="I491" s="1877">
        <v>400</v>
      </c>
      <c r="J491" s="1876" t="s">
        <v>357</v>
      </c>
      <c r="K491" s="1878">
        <v>44460</v>
      </c>
      <c r="L491" s="1876" t="s">
        <v>358</v>
      </c>
      <c r="M491" s="1878">
        <v>48113</v>
      </c>
      <c r="N491" s="1876" t="s">
        <v>359</v>
      </c>
      <c r="O491" s="1880">
        <v>46286</v>
      </c>
      <c r="P491" s="1875" t="s">
        <v>360</v>
      </c>
      <c r="Q491" s="1875" t="s">
        <v>460</v>
      </c>
      <c r="R491" s="1875" t="s">
        <v>652</v>
      </c>
      <c r="S491" s="1876" t="s">
        <v>361</v>
      </c>
      <c r="T491" s="1879" t="s">
        <v>653</v>
      </c>
      <c r="U491" s="1876" t="s">
        <v>360</v>
      </c>
      <c r="V491" s="1876" t="s">
        <v>363</v>
      </c>
      <c r="W491" s="1876" t="s">
        <v>360</v>
      </c>
      <c r="X491" s="1876" t="s">
        <v>154</v>
      </c>
      <c r="Y491" s="1876" t="s">
        <v>364</v>
      </c>
      <c r="Z491" s="1876" t="s">
        <v>154</v>
      </c>
      <c r="AA491" s="1876" t="s">
        <v>154</v>
      </c>
      <c r="AB491" s="1876" t="s">
        <v>154</v>
      </c>
      <c r="AC491" s="1876" t="s">
        <v>154</v>
      </c>
      <c r="AD491" s="1876" t="s">
        <v>154</v>
      </c>
      <c r="AE491" s="1876" t="s">
        <v>154</v>
      </c>
      <c r="AF491" s="1876" t="s">
        <v>359</v>
      </c>
      <c r="AG491" s="1875" t="s">
        <v>365</v>
      </c>
      <c r="AH491" s="1876" t="s">
        <v>366</v>
      </c>
      <c r="AI491" s="1876" t="s">
        <v>240</v>
      </c>
      <c r="AJ491" s="1876" t="s">
        <v>367</v>
      </c>
      <c r="AK491" s="1875" t="s">
        <v>368</v>
      </c>
      <c r="AL491" s="1876" t="s">
        <v>360</v>
      </c>
      <c r="AM491" s="1875" t="s">
        <v>154</v>
      </c>
    </row>
    <row r="492" spans="1:39" ht="79.2">
      <c r="A492" s="1875" t="s">
        <v>351</v>
      </c>
      <c r="B492" s="1875" t="s">
        <v>1003</v>
      </c>
      <c r="C492" s="1875" t="s">
        <v>651</v>
      </c>
      <c r="D492" s="1876" t="s">
        <v>154</v>
      </c>
      <c r="E492" s="1876" t="s">
        <v>354</v>
      </c>
      <c r="F492" s="1876" t="s">
        <v>355</v>
      </c>
      <c r="G492" s="1876" t="s">
        <v>356</v>
      </c>
      <c r="H492" s="1877">
        <v>20050.87298</v>
      </c>
      <c r="I492" s="1877">
        <v>10800</v>
      </c>
      <c r="J492" s="1876" t="s">
        <v>357</v>
      </c>
      <c r="K492" s="1878">
        <v>44460</v>
      </c>
      <c r="L492" s="1876" t="s">
        <v>358</v>
      </c>
      <c r="M492" s="1878">
        <v>48113</v>
      </c>
      <c r="N492" s="1876" t="s">
        <v>359</v>
      </c>
      <c r="O492" s="1880">
        <v>46286</v>
      </c>
      <c r="P492" s="1875" t="s">
        <v>360</v>
      </c>
      <c r="Q492" s="1875" t="s">
        <v>730</v>
      </c>
      <c r="R492" s="1875" t="s">
        <v>652</v>
      </c>
      <c r="S492" s="1876" t="s">
        <v>361</v>
      </c>
      <c r="T492" s="1879" t="s">
        <v>653</v>
      </c>
      <c r="U492" s="1876" t="s">
        <v>360</v>
      </c>
      <c r="V492" s="1876" t="s">
        <v>363</v>
      </c>
      <c r="W492" s="1876" t="s">
        <v>360</v>
      </c>
      <c r="X492" s="1876" t="s">
        <v>154</v>
      </c>
      <c r="Y492" s="1876" t="s">
        <v>364</v>
      </c>
      <c r="Z492" s="1876" t="s">
        <v>154</v>
      </c>
      <c r="AA492" s="1876" t="s">
        <v>154</v>
      </c>
      <c r="AB492" s="1876" t="s">
        <v>154</v>
      </c>
      <c r="AC492" s="1876" t="s">
        <v>154</v>
      </c>
      <c r="AD492" s="1876" t="s">
        <v>154</v>
      </c>
      <c r="AE492" s="1876" t="s">
        <v>154</v>
      </c>
      <c r="AF492" s="1876" t="s">
        <v>359</v>
      </c>
      <c r="AG492" s="1875" t="s">
        <v>365</v>
      </c>
      <c r="AH492" s="1876" t="s">
        <v>366</v>
      </c>
      <c r="AI492" s="1876" t="s">
        <v>240</v>
      </c>
      <c r="AJ492" s="1876" t="s">
        <v>367</v>
      </c>
      <c r="AK492" s="1875" t="s">
        <v>368</v>
      </c>
      <c r="AL492" s="1876" t="s">
        <v>360</v>
      </c>
      <c r="AM492" s="1875" t="s">
        <v>154</v>
      </c>
    </row>
    <row r="493" spans="1:39" ht="79.2">
      <c r="A493" s="1875" t="s">
        <v>351</v>
      </c>
      <c r="B493" s="1875" t="s">
        <v>1004</v>
      </c>
      <c r="C493" s="1875" t="s">
        <v>651</v>
      </c>
      <c r="D493" s="1876" t="s">
        <v>154</v>
      </c>
      <c r="E493" s="1876" t="s">
        <v>354</v>
      </c>
      <c r="F493" s="1876" t="s">
        <v>355</v>
      </c>
      <c r="G493" s="1876" t="s">
        <v>356</v>
      </c>
      <c r="H493" s="1877">
        <v>2227.8747800000001</v>
      </c>
      <c r="I493" s="1877">
        <v>1200</v>
      </c>
      <c r="J493" s="1876" t="s">
        <v>357</v>
      </c>
      <c r="K493" s="1878">
        <v>44460</v>
      </c>
      <c r="L493" s="1876" t="s">
        <v>358</v>
      </c>
      <c r="M493" s="1878">
        <v>48113</v>
      </c>
      <c r="N493" s="1876" t="s">
        <v>359</v>
      </c>
      <c r="O493" s="1880">
        <v>46286</v>
      </c>
      <c r="P493" s="1875" t="s">
        <v>360</v>
      </c>
      <c r="Q493" s="1875" t="s">
        <v>462</v>
      </c>
      <c r="R493" s="1875" t="s">
        <v>652</v>
      </c>
      <c r="S493" s="1876" t="s">
        <v>361</v>
      </c>
      <c r="T493" s="1879" t="s">
        <v>653</v>
      </c>
      <c r="U493" s="1876" t="s">
        <v>360</v>
      </c>
      <c r="V493" s="1876" t="s">
        <v>363</v>
      </c>
      <c r="W493" s="1876" t="s">
        <v>360</v>
      </c>
      <c r="X493" s="1876" t="s">
        <v>154</v>
      </c>
      <c r="Y493" s="1876" t="s">
        <v>364</v>
      </c>
      <c r="Z493" s="1876" t="s">
        <v>154</v>
      </c>
      <c r="AA493" s="1876" t="s">
        <v>154</v>
      </c>
      <c r="AB493" s="1876" t="s">
        <v>154</v>
      </c>
      <c r="AC493" s="1876" t="s">
        <v>154</v>
      </c>
      <c r="AD493" s="1876" t="s">
        <v>154</v>
      </c>
      <c r="AE493" s="1876" t="s">
        <v>154</v>
      </c>
      <c r="AF493" s="1876" t="s">
        <v>359</v>
      </c>
      <c r="AG493" s="1875" t="s">
        <v>365</v>
      </c>
      <c r="AH493" s="1876" t="s">
        <v>366</v>
      </c>
      <c r="AI493" s="1876" t="s">
        <v>240</v>
      </c>
      <c r="AJ493" s="1876" t="s">
        <v>367</v>
      </c>
      <c r="AK493" s="1875" t="s">
        <v>368</v>
      </c>
      <c r="AL493" s="1876" t="s">
        <v>360</v>
      </c>
      <c r="AM493" s="1875" t="s">
        <v>154</v>
      </c>
    </row>
    <row r="494" spans="1:39" ht="79.2">
      <c r="A494" s="1875" t="s">
        <v>351</v>
      </c>
      <c r="B494" s="1875" t="s">
        <v>1005</v>
      </c>
      <c r="C494" s="1875" t="s">
        <v>651</v>
      </c>
      <c r="D494" s="1876" t="s">
        <v>154</v>
      </c>
      <c r="E494" s="1876" t="s">
        <v>354</v>
      </c>
      <c r="F494" s="1876" t="s">
        <v>355</v>
      </c>
      <c r="G494" s="1876" t="s">
        <v>356</v>
      </c>
      <c r="H494" s="1877">
        <v>3713.1246300000003</v>
      </c>
      <c r="I494" s="1877">
        <v>2000</v>
      </c>
      <c r="J494" s="1876" t="s">
        <v>357</v>
      </c>
      <c r="K494" s="1878">
        <v>44460</v>
      </c>
      <c r="L494" s="1876" t="s">
        <v>358</v>
      </c>
      <c r="M494" s="1878">
        <v>48113</v>
      </c>
      <c r="N494" s="1876" t="s">
        <v>359</v>
      </c>
      <c r="O494" s="1880">
        <v>46286</v>
      </c>
      <c r="P494" s="1875" t="s">
        <v>360</v>
      </c>
      <c r="Q494" s="1875" t="s">
        <v>397</v>
      </c>
      <c r="R494" s="1875" t="s">
        <v>652</v>
      </c>
      <c r="S494" s="1876" t="s">
        <v>361</v>
      </c>
      <c r="T494" s="1879" t="s">
        <v>653</v>
      </c>
      <c r="U494" s="1876" t="s">
        <v>360</v>
      </c>
      <c r="V494" s="1876" t="s">
        <v>363</v>
      </c>
      <c r="W494" s="1876" t="s">
        <v>360</v>
      </c>
      <c r="X494" s="1876" t="s">
        <v>154</v>
      </c>
      <c r="Y494" s="1876" t="s">
        <v>364</v>
      </c>
      <c r="Z494" s="1876" t="s">
        <v>154</v>
      </c>
      <c r="AA494" s="1876" t="s">
        <v>154</v>
      </c>
      <c r="AB494" s="1876" t="s">
        <v>154</v>
      </c>
      <c r="AC494" s="1876" t="s">
        <v>154</v>
      </c>
      <c r="AD494" s="1876" t="s">
        <v>154</v>
      </c>
      <c r="AE494" s="1876" t="s">
        <v>154</v>
      </c>
      <c r="AF494" s="1876" t="s">
        <v>359</v>
      </c>
      <c r="AG494" s="1875" t="s">
        <v>365</v>
      </c>
      <c r="AH494" s="1876" t="s">
        <v>366</v>
      </c>
      <c r="AI494" s="1876" t="s">
        <v>240</v>
      </c>
      <c r="AJ494" s="1876" t="s">
        <v>367</v>
      </c>
      <c r="AK494" s="1875" t="s">
        <v>368</v>
      </c>
      <c r="AL494" s="1876" t="s">
        <v>360</v>
      </c>
      <c r="AM494" s="1875" t="s">
        <v>154</v>
      </c>
    </row>
    <row r="495" spans="1:39" ht="79.2">
      <c r="A495" s="1875" t="s">
        <v>351</v>
      </c>
      <c r="B495" s="1875" t="s">
        <v>1006</v>
      </c>
      <c r="C495" s="1875" t="s">
        <v>651</v>
      </c>
      <c r="D495" s="1876" t="s">
        <v>154</v>
      </c>
      <c r="E495" s="1876" t="s">
        <v>354</v>
      </c>
      <c r="F495" s="1876" t="s">
        <v>355</v>
      </c>
      <c r="G495" s="1876" t="s">
        <v>356</v>
      </c>
      <c r="H495" s="1877">
        <v>25991.872380000001</v>
      </c>
      <c r="I495" s="1877">
        <v>14000</v>
      </c>
      <c r="J495" s="1876" t="s">
        <v>357</v>
      </c>
      <c r="K495" s="1878">
        <v>44460</v>
      </c>
      <c r="L495" s="1876" t="s">
        <v>358</v>
      </c>
      <c r="M495" s="1878">
        <v>48113</v>
      </c>
      <c r="N495" s="1876" t="s">
        <v>359</v>
      </c>
      <c r="O495" s="1880">
        <v>46286</v>
      </c>
      <c r="P495" s="1875" t="s">
        <v>360</v>
      </c>
      <c r="Q495" s="1875" t="s">
        <v>583</v>
      </c>
      <c r="R495" s="1875" t="s">
        <v>652</v>
      </c>
      <c r="S495" s="1876" t="s">
        <v>361</v>
      </c>
      <c r="T495" s="1879" t="s">
        <v>653</v>
      </c>
      <c r="U495" s="1876" t="s">
        <v>360</v>
      </c>
      <c r="V495" s="1876" t="s">
        <v>363</v>
      </c>
      <c r="W495" s="1876" t="s">
        <v>360</v>
      </c>
      <c r="X495" s="1876" t="s">
        <v>154</v>
      </c>
      <c r="Y495" s="1876" t="s">
        <v>364</v>
      </c>
      <c r="Z495" s="1876" t="s">
        <v>154</v>
      </c>
      <c r="AA495" s="1876" t="s">
        <v>154</v>
      </c>
      <c r="AB495" s="1876" t="s">
        <v>154</v>
      </c>
      <c r="AC495" s="1876" t="s">
        <v>154</v>
      </c>
      <c r="AD495" s="1876" t="s">
        <v>154</v>
      </c>
      <c r="AE495" s="1876" t="s">
        <v>154</v>
      </c>
      <c r="AF495" s="1876" t="s">
        <v>359</v>
      </c>
      <c r="AG495" s="1875" t="s">
        <v>365</v>
      </c>
      <c r="AH495" s="1876" t="s">
        <v>366</v>
      </c>
      <c r="AI495" s="1876" t="s">
        <v>240</v>
      </c>
      <c r="AJ495" s="1876" t="s">
        <v>367</v>
      </c>
      <c r="AK495" s="1875" t="s">
        <v>368</v>
      </c>
      <c r="AL495" s="1876" t="s">
        <v>360</v>
      </c>
      <c r="AM495" s="1875" t="s">
        <v>154</v>
      </c>
    </row>
    <row r="496" spans="1:39" ht="79.2">
      <c r="A496" s="1875" t="s">
        <v>351</v>
      </c>
      <c r="B496" s="1875" t="s">
        <v>1007</v>
      </c>
      <c r="C496" s="1875" t="s">
        <v>651</v>
      </c>
      <c r="D496" s="1876" t="s">
        <v>154</v>
      </c>
      <c r="E496" s="1876" t="s">
        <v>354</v>
      </c>
      <c r="F496" s="1876" t="s">
        <v>355</v>
      </c>
      <c r="G496" s="1876" t="s">
        <v>356</v>
      </c>
      <c r="H496" s="1877">
        <v>2227.8747800000001</v>
      </c>
      <c r="I496" s="1877">
        <v>1200</v>
      </c>
      <c r="J496" s="1876" t="s">
        <v>357</v>
      </c>
      <c r="K496" s="1878">
        <v>44460</v>
      </c>
      <c r="L496" s="1876" t="s">
        <v>358</v>
      </c>
      <c r="M496" s="1878">
        <v>48113</v>
      </c>
      <c r="N496" s="1876" t="s">
        <v>359</v>
      </c>
      <c r="O496" s="1880">
        <v>46286</v>
      </c>
      <c r="P496" s="1875" t="s">
        <v>360</v>
      </c>
      <c r="Q496" s="1875" t="s">
        <v>462</v>
      </c>
      <c r="R496" s="1875" t="s">
        <v>652</v>
      </c>
      <c r="S496" s="1876" t="s">
        <v>361</v>
      </c>
      <c r="T496" s="1879" t="s">
        <v>653</v>
      </c>
      <c r="U496" s="1876" t="s">
        <v>360</v>
      </c>
      <c r="V496" s="1876" t="s">
        <v>363</v>
      </c>
      <c r="W496" s="1876" t="s">
        <v>360</v>
      </c>
      <c r="X496" s="1876" t="s">
        <v>154</v>
      </c>
      <c r="Y496" s="1876" t="s">
        <v>364</v>
      </c>
      <c r="Z496" s="1876" t="s">
        <v>154</v>
      </c>
      <c r="AA496" s="1876" t="s">
        <v>154</v>
      </c>
      <c r="AB496" s="1876" t="s">
        <v>154</v>
      </c>
      <c r="AC496" s="1876" t="s">
        <v>154</v>
      </c>
      <c r="AD496" s="1876" t="s">
        <v>154</v>
      </c>
      <c r="AE496" s="1876" t="s">
        <v>154</v>
      </c>
      <c r="AF496" s="1876" t="s">
        <v>359</v>
      </c>
      <c r="AG496" s="1875" t="s">
        <v>365</v>
      </c>
      <c r="AH496" s="1876" t="s">
        <v>366</v>
      </c>
      <c r="AI496" s="1876" t="s">
        <v>240</v>
      </c>
      <c r="AJ496" s="1876" t="s">
        <v>367</v>
      </c>
      <c r="AK496" s="1875" t="s">
        <v>368</v>
      </c>
      <c r="AL496" s="1876" t="s">
        <v>360</v>
      </c>
      <c r="AM496" s="1875" t="s">
        <v>154</v>
      </c>
    </row>
    <row r="497" spans="1:39" ht="79.2">
      <c r="A497" s="1875" t="s">
        <v>351</v>
      </c>
      <c r="B497" s="1875" t="s">
        <v>1008</v>
      </c>
      <c r="C497" s="1875" t="s">
        <v>651</v>
      </c>
      <c r="D497" s="1876" t="s">
        <v>154</v>
      </c>
      <c r="E497" s="1876" t="s">
        <v>354</v>
      </c>
      <c r="F497" s="1876" t="s">
        <v>355</v>
      </c>
      <c r="G497" s="1876" t="s">
        <v>356</v>
      </c>
      <c r="H497" s="1877">
        <v>2970.4997000000003</v>
      </c>
      <c r="I497" s="1877">
        <v>1600</v>
      </c>
      <c r="J497" s="1876" t="s">
        <v>357</v>
      </c>
      <c r="K497" s="1878">
        <v>44460</v>
      </c>
      <c r="L497" s="1876" t="s">
        <v>358</v>
      </c>
      <c r="M497" s="1878">
        <v>48113</v>
      </c>
      <c r="N497" s="1876" t="s">
        <v>359</v>
      </c>
      <c r="O497" s="1880">
        <v>46286</v>
      </c>
      <c r="P497" s="1875" t="s">
        <v>360</v>
      </c>
      <c r="Q497" s="1875" t="s">
        <v>520</v>
      </c>
      <c r="R497" s="1875" t="s">
        <v>652</v>
      </c>
      <c r="S497" s="1876" t="s">
        <v>361</v>
      </c>
      <c r="T497" s="1879" t="s">
        <v>653</v>
      </c>
      <c r="U497" s="1876" t="s">
        <v>360</v>
      </c>
      <c r="V497" s="1876" t="s">
        <v>363</v>
      </c>
      <c r="W497" s="1876" t="s">
        <v>360</v>
      </c>
      <c r="X497" s="1876" t="s">
        <v>154</v>
      </c>
      <c r="Y497" s="1876" t="s">
        <v>364</v>
      </c>
      <c r="Z497" s="1876" t="s">
        <v>154</v>
      </c>
      <c r="AA497" s="1876" t="s">
        <v>154</v>
      </c>
      <c r="AB497" s="1876" t="s">
        <v>154</v>
      </c>
      <c r="AC497" s="1876" t="s">
        <v>154</v>
      </c>
      <c r="AD497" s="1876" t="s">
        <v>154</v>
      </c>
      <c r="AE497" s="1876" t="s">
        <v>154</v>
      </c>
      <c r="AF497" s="1876" t="s">
        <v>359</v>
      </c>
      <c r="AG497" s="1875" t="s">
        <v>365</v>
      </c>
      <c r="AH497" s="1876" t="s">
        <v>366</v>
      </c>
      <c r="AI497" s="1876" t="s">
        <v>240</v>
      </c>
      <c r="AJ497" s="1876" t="s">
        <v>367</v>
      </c>
      <c r="AK497" s="1875" t="s">
        <v>368</v>
      </c>
      <c r="AL497" s="1876" t="s">
        <v>360</v>
      </c>
      <c r="AM497" s="1875" t="s">
        <v>154</v>
      </c>
    </row>
    <row r="498" spans="1:39" ht="79.2">
      <c r="A498" s="1875" t="s">
        <v>351</v>
      </c>
      <c r="B498" s="1875" t="s">
        <v>1009</v>
      </c>
      <c r="C498" s="1875" t="s">
        <v>651</v>
      </c>
      <c r="D498" s="1876" t="s">
        <v>154</v>
      </c>
      <c r="E498" s="1876" t="s">
        <v>354</v>
      </c>
      <c r="F498" s="1876" t="s">
        <v>355</v>
      </c>
      <c r="G498" s="1876" t="s">
        <v>356</v>
      </c>
      <c r="H498" s="1877">
        <v>11139.373880000001</v>
      </c>
      <c r="I498" s="1877">
        <v>6000</v>
      </c>
      <c r="J498" s="1876" t="s">
        <v>357</v>
      </c>
      <c r="K498" s="1878">
        <v>44460</v>
      </c>
      <c r="L498" s="1876" t="s">
        <v>358</v>
      </c>
      <c r="M498" s="1878">
        <v>48113</v>
      </c>
      <c r="N498" s="1876" t="s">
        <v>359</v>
      </c>
      <c r="O498" s="1880">
        <v>46286</v>
      </c>
      <c r="P498" s="1875" t="s">
        <v>360</v>
      </c>
      <c r="Q498" s="1875" t="s">
        <v>409</v>
      </c>
      <c r="R498" s="1875" t="s">
        <v>652</v>
      </c>
      <c r="S498" s="1876" t="s">
        <v>361</v>
      </c>
      <c r="T498" s="1879" t="s">
        <v>653</v>
      </c>
      <c r="U498" s="1876" t="s">
        <v>360</v>
      </c>
      <c r="V498" s="1876" t="s">
        <v>363</v>
      </c>
      <c r="W498" s="1876" t="s">
        <v>360</v>
      </c>
      <c r="X498" s="1876" t="s">
        <v>154</v>
      </c>
      <c r="Y498" s="1876" t="s">
        <v>364</v>
      </c>
      <c r="Z498" s="1876" t="s">
        <v>154</v>
      </c>
      <c r="AA498" s="1876" t="s">
        <v>154</v>
      </c>
      <c r="AB498" s="1876" t="s">
        <v>154</v>
      </c>
      <c r="AC498" s="1876" t="s">
        <v>154</v>
      </c>
      <c r="AD498" s="1876" t="s">
        <v>154</v>
      </c>
      <c r="AE498" s="1876" t="s">
        <v>154</v>
      </c>
      <c r="AF498" s="1876" t="s">
        <v>359</v>
      </c>
      <c r="AG498" s="1875" t="s">
        <v>365</v>
      </c>
      <c r="AH498" s="1876" t="s">
        <v>366</v>
      </c>
      <c r="AI498" s="1876" t="s">
        <v>240</v>
      </c>
      <c r="AJ498" s="1876" t="s">
        <v>367</v>
      </c>
      <c r="AK498" s="1875" t="s">
        <v>368</v>
      </c>
      <c r="AL498" s="1876" t="s">
        <v>360</v>
      </c>
      <c r="AM498" s="1875" t="s">
        <v>154</v>
      </c>
    </row>
    <row r="499" spans="1:39" ht="79.2">
      <c r="A499" s="1875" t="s">
        <v>351</v>
      </c>
      <c r="B499" s="1875" t="s">
        <v>1010</v>
      </c>
      <c r="C499" s="1875" t="s">
        <v>651</v>
      </c>
      <c r="D499" s="1876" t="s">
        <v>154</v>
      </c>
      <c r="E499" s="1876" t="s">
        <v>354</v>
      </c>
      <c r="F499" s="1876" t="s">
        <v>355</v>
      </c>
      <c r="G499" s="1876" t="s">
        <v>356</v>
      </c>
      <c r="H499" s="1877">
        <v>51983.744760000001</v>
      </c>
      <c r="I499" s="1877">
        <v>28000</v>
      </c>
      <c r="J499" s="1876" t="s">
        <v>357</v>
      </c>
      <c r="K499" s="1878">
        <v>44460</v>
      </c>
      <c r="L499" s="1876" t="s">
        <v>358</v>
      </c>
      <c r="M499" s="1878">
        <v>48113</v>
      </c>
      <c r="N499" s="1876" t="s">
        <v>359</v>
      </c>
      <c r="O499" s="1880">
        <v>46286</v>
      </c>
      <c r="P499" s="1875" t="s">
        <v>360</v>
      </c>
      <c r="Q499" s="1875" t="s">
        <v>467</v>
      </c>
      <c r="R499" s="1875" t="s">
        <v>652</v>
      </c>
      <c r="S499" s="1876" t="s">
        <v>361</v>
      </c>
      <c r="T499" s="1879" t="s">
        <v>653</v>
      </c>
      <c r="U499" s="1876" t="s">
        <v>360</v>
      </c>
      <c r="V499" s="1876" t="s">
        <v>363</v>
      </c>
      <c r="W499" s="1876" t="s">
        <v>360</v>
      </c>
      <c r="X499" s="1876" t="s">
        <v>154</v>
      </c>
      <c r="Y499" s="1876" t="s">
        <v>364</v>
      </c>
      <c r="Z499" s="1876" t="s">
        <v>154</v>
      </c>
      <c r="AA499" s="1876" t="s">
        <v>154</v>
      </c>
      <c r="AB499" s="1876" t="s">
        <v>154</v>
      </c>
      <c r="AC499" s="1876" t="s">
        <v>154</v>
      </c>
      <c r="AD499" s="1876" t="s">
        <v>154</v>
      </c>
      <c r="AE499" s="1876" t="s">
        <v>154</v>
      </c>
      <c r="AF499" s="1876" t="s">
        <v>359</v>
      </c>
      <c r="AG499" s="1875" t="s">
        <v>365</v>
      </c>
      <c r="AH499" s="1876" t="s">
        <v>366</v>
      </c>
      <c r="AI499" s="1876" t="s">
        <v>240</v>
      </c>
      <c r="AJ499" s="1876" t="s">
        <v>367</v>
      </c>
      <c r="AK499" s="1875" t="s">
        <v>368</v>
      </c>
      <c r="AL499" s="1876" t="s">
        <v>360</v>
      </c>
      <c r="AM499" s="1875" t="s">
        <v>154</v>
      </c>
    </row>
    <row r="500" spans="1:39" ht="79.2">
      <c r="A500" s="1875" t="s">
        <v>351</v>
      </c>
      <c r="B500" s="1875" t="s">
        <v>1011</v>
      </c>
      <c r="C500" s="1875" t="s">
        <v>651</v>
      </c>
      <c r="D500" s="1876" t="s">
        <v>154</v>
      </c>
      <c r="E500" s="1876" t="s">
        <v>354</v>
      </c>
      <c r="F500" s="1876" t="s">
        <v>355</v>
      </c>
      <c r="G500" s="1876" t="s">
        <v>356</v>
      </c>
      <c r="H500" s="1877">
        <v>10396.748949999999</v>
      </c>
      <c r="I500" s="1877">
        <v>5600</v>
      </c>
      <c r="J500" s="1876" t="s">
        <v>357</v>
      </c>
      <c r="K500" s="1878">
        <v>44460</v>
      </c>
      <c r="L500" s="1876" t="s">
        <v>358</v>
      </c>
      <c r="M500" s="1878">
        <v>48113</v>
      </c>
      <c r="N500" s="1876" t="s">
        <v>359</v>
      </c>
      <c r="O500" s="1880">
        <v>46286</v>
      </c>
      <c r="P500" s="1875" t="s">
        <v>360</v>
      </c>
      <c r="Q500" s="1875" t="s">
        <v>514</v>
      </c>
      <c r="R500" s="1875" t="s">
        <v>652</v>
      </c>
      <c r="S500" s="1876" t="s">
        <v>361</v>
      </c>
      <c r="T500" s="1879" t="s">
        <v>653</v>
      </c>
      <c r="U500" s="1876" t="s">
        <v>360</v>
      </c>
      <c r="V500" s="1876" t="s">
        <v>363</v>
      </c>
      <c r="W500" s="1876" t="s">
        <v>360</v>
      </c>
      <c r="X500" s="1876" t="s">
        <v>154</v>
      </c>
      <c r="Y500" s="1876" t="s">
        <v>364</v>
      </c>
      <c r="Z500" s="1876" t="s">
        <v>154</v>
      </c>
      <c r="AA500" s="1876" t="s">
        <v>154</v>
      </c>
      <c r="AB500" s="1876" t="s">
        <v>154</v>
      </c>
      <c r="AC500" s="1876" t="s">
        <v>154</v>
      </c>
      <c r="AD500" s="1876" t="s">
        <v>154</v>
      </c>
      <c r="AE500" s="1876" t="s">
        <v>154</v>
      </c>
      <c r="AF500" s="1876" t="s">
        <v>359</v>
      </c>
      <c r="AG500" s="1875" t="s">
        <v>365</v>
      </c>
      <c r="AH500" s="1876" t="s">
        <v>366</v>
      </c>
      <c r="AI500" s="1876" t="s">
        <v>240</v>
      </c>
      <c r="AJ500" s="1876" t="s">
        <v>367</v>
      </c>
      <c r="AK500" s="1875" t="s">
        <v>368</v>
      </c>
      <c r="AL500" s="1876" t="s">
        <v>360</v>
      </c>
      <c r="AM500" s="1875" t="s">
        <v>154</v>
      </c>
    </row>
    <row r="501" spans="1:39" ht="79.2">
      <c r="A501" s="1875" t="s">
        <v>351</v>
      </c>
      <c r="B501" s="1875" t="s">
        <v>1012</v>
      </c>
      <c r="C501" s="1875" t="s">
        <v>651</v>
      </c>
      <c r="D501" s="1876" t="s">
        <v>154</v>
      </c>
      <c r="E501" s="1876" t="s">
        <v>354</v>
      </c>
      <c r="F501" s="1876" t="s">
        <v>355</v>
      </c>
      <c r="G501" s="1876" t="s">
        <v>356</v>
      </c>
      <c r="H501" s="1877">
        <v>8911.4991000000009</v>
      </c>
      <c r="I501" s="1877">
        <v>4800</v>
      </c>
      <c r="J501" s="1876" t="s">
        <v>357</v>
      </c>
      <c r="K501" s="1878">
        <v>44460</v>
      </c>
      <c r="L501" s="1876" t="s">
        <v>358</v>
      </c>
      <c r="M501" s="1878">
        <v>48113</v>
      </c>
      <c r="N501" s="1876" t="s">
        <v>359</v>
      </c>
      <c r="O501" s="1880">
        <v>46286</v>
      </c>
      <c r="P501" s="1875" t="s">
        <v>360</v>
      </c>
      <c r="Q501" s="1875" t="s">
        <v>480</v>
      </c>
      <c r="R501" s="1875" t="s">
        <v>652</v>
      </c>
      <c r="S501" s="1876" t="s">
        <v>361</v>
      </c>
      <c r="T501" s="1879" t="s">
        <v>653</v>
      </c>
      <c r="U501" s="1876" t="s">
        <v>360</v>
      </c>
      <c r="V501" s="1876" t="s">
        <v>363</v>
      </c>
      <c r="W501" s="1876" t="s">
        <v>360</v>
      </c>
      <c r="X501" s="1876" t="s">
        <v>154</v>
      </c>
      <c r="Y501" s="1876" t="s">
        <v>364</v>
      </c>
      <c r="Z501" s="1876" t="s">
        <v>154</v>
      </c>
      <c r="AA501" s="1876" t="s">
        <v>154</v>
      </c>
      <c r="AB501" s="1876" t="s">
        <v>154</v>
      </c>
      <c r="AC501" s="1876" t="s">
        <v>154</v>
      </c>
      <c r="AD501" s="1876" t="s">
        <v>154</v>
      </c>
      <c r="AE501" s="1876" t="s">
        <v>154</v>
      </c>
      <c r="AF501" s="1876" t="s">
        <v>359</v>
      </c>
      <c r="AG501" s="1875" t="s">
        <v>365</v>
      </c>
      <c r="AH501" s="1876" t="s">
        <v>366</v>
      </c>
      <c r="AI501" s="1876" t="s">
        <v>240</v>
      </c>
      <c r="AJ501" s="1876" t="s">
        <v>367</v>
      </c>
      <c r="AK501" s="1875" t="s">
        <v>368</v>
      </c>
      <c r="AL501" s="1876" t="s">
        <v>360</v>
      </c>
      <c r="AM501" s="1875" t="s">
        <v>154</v>
      </c>
    </row>
    <row r="502" spans="1:39" ht="79.2">
      <c r="A502" s="1875" t="s">
        <v>351</v>
      </c>
      <c r="B502" s="1875" t="s">
        <v>1013</v>
      </c>
      <c r="C502" s="1875" t="s">
        <v>651</v>
      </c>
      <c r="D502" s="1876" t="s">
        <v>154</v>
      </c>
      <c r="E502" s="1876" t="s">
        <v>354</v>
      </c>
      <c r="F502" s="1876" t="s">
        <v>355</v>
      </c>
      <c r="G502" s="1876" t="s">
        <v>356</v>
      </c>
      <c r="H502" s="1877">
        <v>6683.6243300000006</v>
      </c>
      <c r="I502" s="1877">
        <v>3600</v>
      </c>
      <c r="J502" s="1876" t="s">
        <v>357</v>
      </c>
      <c r="K502" s="1878">
        <v>44460</v>
      </c>
      <c r="L502" s="1876" t="s">
        <v>358</v>
      </c>
      <c r="M502" s="1878">
        <v>48113</v>
      </c>
      <c r="N502" s="1876" t="s">
        <v>359</v>
      </c>
      <c r="O502" s="1880">
        <v>46286</v>
      </c>
      <c r="P502" s="1875" t="s">
        <v>360</v>
      </c>
      <c r="Q502" s="1875" t="s">
        <v>502</v>
      </c>
      <c r="R502" s="1875" t="s">
        <v>652</v>
      </c>
      <c r="S502" s="1876" t="s">
        <v>361</v>
      </c>
      <c r="T502" s="1879" t="s">
        <v>653</v>
      </c>
      <c r="U502" s="1876" t="s">
        <v>360</v>
      </c>
      <c r="V502" s="1876" t="s">
        <v>363</v>
      </c>
      <c r="W502" s="1876" t="s">
        <v>360</v>
      </c>
      <c r="X502" s="1876" t="s">
        <v>154</v>
      </c>
      <c r="Y502" s="1876" t="s">
        <v>364</v>
      </c>
      <c r="Z502" s="1876" t="s">
        <v>154</v>
      </c>
      <c r="AA502" s="1876" t="s">
        <v>154</v>
      </c>
      <c r="AB502" s="1876" t="s">
        <v>154</v>
      </c>
      <c r="AC502" s="1876" t="s">
        <v>154</v>
      </c>
      <c r="AD502" s="1876" t="s">
        <v>154</v>
      </c>
      <c r="AE502" s="1876" t="s">
        <v>154</v>
      </c>
      <c r="AF502" s="1876" t="s">
        <v>359</v>
      </c>
      <c r="AG502" s="1875" t="s">
        <v>365</v>
      </c>
      <c r="AH502" s="1876" t="s">
        <v>366</v>
      </c>
      <c r="AI502" s="1876" t="s">
        <v>240</v>
      </c>
      <c r="AJ502" s="1876" t="s">
        <v>367</v>
      </c>
      <c r="AK502" s="1875" t="s">
        <v>368</v>
      </c>
      <c r="AL502" s="1876" t="s">
        <v>360</v>
      </c>
      <c r="AM502" s="1875" t="s">
        <v>154</v>
      </c>
    </row>
    <row r="503" spans="1:39" ht="79.2">
      <c r="A503" s="1875" t="s">
        <v>351</v>
      </c>
      <c r="B503" s="1875" t="s">
        <v>1014</v>
      </c>
      <c r="C503" s="1875" t="s">
        <v>651</v>
      </c>
      <c r="D503" s="1876" t="s">
        <v>154</v>
      </c>
      <c r="E503" s="1876" t="s">
        <v>354</v>
      </c>
      <c r="F503" s="1876" t="s">
        <v>355</v>
      </c>
      <c r="G503" s="1876" t="s">
        <v>356</v>
      </c>
      <c r="H503" s="1877">
        <v>37131.24626</v>
      </c>
      <c r="I503" s="1877">
        <v>20000</v>
      </c>
      <c r="J503" s="1876" t="s">
        <v>357</v>
      </c>
      <c r="K503" s="1878">
        <v>44460</v>
      </c>
      <c r="L503" s="1876" t="s">
        <v>358</v>
      </c>
      <c r="M503" s="1878">
        <v>48113</v>
      </c>
      <c r="N503" s="1876" t="s">
        <v>359</v>
      </c>
      <c r="O503" s="1880">
        <v>46286</v>
      </c>
      <c r="P503" s="1875" t="s">
        <v>360</v>
      </c>
      <c r="Q503" s="1875" t="s">
        <v>374</v>
      </c>
      <c r="R503" s="1875" t="s">
        <v>652</v>
      </c>
      <c r="S503" s="1876" t="s">
        <v>361</v>
      </c>
      <c r="T503" s="1879" t="s">
        <v>653</v>
      </c>
      <c r="U503" s="1876" t="s">
        <v>360</v>
      </c>
      <c r="V503" s="1876" t="s">
        <v>363</v>
      </c>
      <c r="W503" s="1876" t="s">
        <v>360</v>
      </c>
      <c r="X503" s="1876" t="s">
        <v>154</v>
      </c>
      <c r="Y503" s="1876" t="s">
        <v>364</v>
      </c>
      <c r="Z503" s="1876" t="s">
        <v>154</v>
      </c>
      <c r="AA503" s="1876" t="s">
        <v>154</v>
      </c>
      <c r="AB503" s="1876" t="s">
        <v>154</v>
      </c>
      <c r="AC503" s="1876" t="s">
        <v>154</v>
      </c>
      <c r="AD503" s="1876" t="s">
        <v>154</v>
      </c>
      <c r="AE503" s="1876" t="s">
        <v>154</v>
      </c>
      <c r="AF503" s="1876" t="s">
        <v>359</v>
      </c>
      <c r="AG503" s="1875" t="s">
        <v>365</v>
      </c>
      <c r="AH503" s="1876" t="s">
        <v>366</v>
      </c>
      <c r="AI503" s="1876" t="s">
        <v>240</v>
      </c>
      <c r="AJ503" s="1876" t="s">
        <v>367</v>
      </c>
      <c r="AK503" s="1875" t="s">
        <v>368</v>
      </c>
      <c r="AL503" s="1876" t="s">
        <v>360</v>
      </c>
      <c r="AM503" s="1875" t="s">
        <v>154</v>
      </c>
    </row>
    <row r="504" spans="1:39" ht="79.2">
      <c r="A504" s="1875" t="s">
        <v>351</v>
      </c>
      <c r="B504" s="1875" t="s">
        <v>1015</v>
      </c>
      <c r="C504" s="1875" t="s">
        <v>651</v>
      </c>
      <c r="D504" s="1876" t="s">
        <v>154</v>
      </c>
      <c r="E504" s="1876" t="s">
        <v>354</v>
      </c>
      <c r="F504" s="1876" t="s">
        <v>355</v>
      </c>
      <c r="G504" s="1876" t="s">
        <v>356</v>
      </c>
      <c r="H504" s="1877">
        <v>37131.24626</v>
      </c>
      <c r="I504" s="1877">
        <v>20000</v>
      </c>
      <c r="J504" s="1876" t="s">
        <v>357</v>
      </c>
      <c r="K504" s="1878">
        <v>44460</v>
      </c>
      <c r="L504" s="1876" t="s">
        <v>358</v>
      </c>
      <c r="M504" s="1878">
        <v>48113</v>
      </c>
      <c r="N504" s="1876" t="s">
        <v>359</v>
      </c>
      <c r="O504" s="1880">
        <v>46286</v>
      </c>
      <c r="P504" s="1875" t="s">
        <v>360</v>
      </c>
      <c r="Q504" s="1875" t="s">
        <v>374</v>
      </c>
      <c r="R504" s="1875" t="s">
        <v>652</v>
      </c>
      <c r="S504" s="1876" t="s">
        <v>361</v>
      </c>
      <c r="T504" s="1879" t="s">
        <v>653</v>
      </c>
      <c r="U504" s="1876" t="s">
        <v>360</v>
      </c>
      <c r="V504" s="1876" t="s">
        <v>363</v>
      </c>
      <c r="W504" s="1876" t="s">
        <v>360</v>
      </c>
      <c r="X504" s="1876" t="s">
        <v>154</v>
      </c>
      <c r="Y504" s="1876" t="s">
        <v>364</v>
      </c>
      <c r="Z504" s="1876" t="s">
        <v>154</v>
      </c>
      <c r="AA504" s="1876" t="s">
        <v>154</v>
      </c>
      <c r="AB504" s="1876" t="s">
        <v>154</v>
      </c>
      <c r="AC504" s="1876" t="s">
        <v>154</v>
      </c>
      <c r="AD504" s="1876" t="s">
        <v>154</v>
      </c>
      <c r="AE504" s="1876" t="s">
        <v>154</v>
      </c>
      <c r="AF504" s="1876" t="s">
        <v>359</v>
      </c>
      <c r="AG504" s="1875" t="s">
        <v>365</v>
      </c>
      <c r="AH504" s="1876" t="s">
        <v>366</v>
      </c>
      <c r="AI504" s="1876" t="s">
        <v>240</v>
      </c>
      <c r="AJ504" s="1876" t="s">
        <v>367</v>
      </c>
      <c r="AK504" s="1875" t="s">
        <v>368</v>
      </c>
      <c r="AL504" s="1876" t="s">
        <v>360</v>
      </c>
      <c r="AM504" s="1875" t="s">
        <v>154</v>
      </c>
    </row>
    <row r="505" spans="1:39" ht="79.2">
      <c r="A505" s="1875" t="s">
        <v>351</v>
      </c>
      <c r="B505" s="1875" t="s">
        <v>1016</v>
      </c>
      <c r="C505" s="1875" t="s">
        <v>651</v>
      </c>
      <c r="D505" s="1876" t="s">
        <v>154</v>
      </c>
      <c r="E505" s="1876" t="s">
        <v>354</v>
      </c>
      <c r="F505" s="1876" t="s">
        <v>355</v>
      </c>
      <c r="G505" s="1876" t="s">
        <v>356</v>
      </c>
      <c r="H505" s="1877">
        <v>18565.62313</v>
      </c>
      <c r="I505" s="1877">
        <v>10000</v>
      </c>
      <c r="J505" s="1876" t="s">
        <v>357</v>
      </c>
      <c r="K505" s="1878">
        <v>44460</v>
      </c>
      <c r="L505" s="1876" t="s">
        <v>358</v>
      </c>
      <c r="M505" s="1878">
        <v>48113</v>
      </c>
      <c r="N505" s="1876" t="s">
        <v>359</v>
      </c>
      <c r="O505" s="1880">
        <v>46286</v>
      </c>
      <c r="P505" s="1875" t="s">
        <v>360</v>
      </c>
      <c r="Q505" s="1875" t="s">
        <v>697</v>
      </c>
      <c r="R505" s="1875" t="s">
        <v>652</v>
      </c>
      <c r="S505" s="1876" t="s">
        <v>361</v>
      </c>
      <c r="T505" s="1879" t="s">
        <v>653</v>
      </c>
      <c r="U505" s="1876" t="s">
        <v>360</v>
      </c>
      <c r="V505" s="1876" t="s">
        <v>363</v>
      </c>
      <c r="W505" s="1876" t="s">
        <v>360</v>
      </c>
      <c r="X505" s="1876" t="s">
        <v>154</v>
      </c>
      <c r="Y505" s="1876" t="s">
        <v>364</v>
      </c>
      <c r="Z505" s="1876" t="s">
        <v>154</v>
      </c>
      <c r="AA505" s="1876" t="s">
        <v>154</v>
      </c>
      <c r="AB505" s="1876" t="s">
        <v>154</v>
      </c>
      <c r="AC505" s="1876" t="s">
        <v>154</v>
      </c>
      <c r="AD505" s="1876" t="s">
        <v>154</v>
      </c>
      <c r="AE505" s="1876" t="s">
        <v>154</v>
      </c>
      <c r="AF505" s="1876" t="s">
        <v>359</v>
      </c>
      <c r="AG505" s="1875" t="s">
        <v>365</v>
      </c>
      <c r="AH505" s="1876" t="s">
        <v>366</v>
      </c>
      <c r="AI505" s="1876" t="s">
        <v>240</v>
      </c>
      <c r="AJ505" s="1876" t="s">
        <v>367</v>
      </c>
      <c r="AK505" s="1875" t="s">
        <v>368</v>
      </c>
      <c r="AL505" s="1876" t="s">
        <v>360</v>
      </c>
      <c r="AM505" s="1875" t="s">
        <v>154</v>
      </c>
    </row>
    <row r="506" spans="1:39" ht="79.2">
      <c r="A506" s="1875" t="s">
        <v>351</v>
      </c>
      <c r="B506" s="1875" t="s">
        <v>1017</v>
      </c>
      <c r="C506" s="1875" t="s">
        <v>651</v>
      </c>
      <c r="D506" s="1876" t="s">
        <v>154</v>
      </c>
      <c r="E506" s="1876" t="s">
        <v>354</v>
      </c>
      <c r="F506" s="1876" t="s">
        <v>355</v>
      </c>
      <c r="G506" s="1876" t="s">
        <v>356</v>
      </c>
      <c r="H506" s="1877">
        <v>1485.2498500000002</v>
      </c>
      <c r="I506" s="1877">
        <v>800</v>
      </c>
      <c r="J506" s="1876" t="s">
        <v>357</v>
      </c>
      <c r="K506" s="1878">
        <v>44460</v>
      </c>
      <c r="L506" s="1876" t="s">
        <v>358</v>
      </c>
      <c r="M506" s="1878">
        <v>48113</v>
      </c>
      <c r="N506" s="1876" t="s">
        <v>359</v>
      </c>
      <c r="O506" s="1880">
        <v>46286</v>
      </c>
      <c r="P506" s="1875" t="s">
        <v>360</v>
      </c>
      <c r="Q506" s="1875" t="s">
        <v>458</v>
      </c>
      <c r="R506" s="1875" t="s">
        <v>652</v>
      </c>
      <c r="S506" s="1876" t="s">
        <v>361</v>
      </c>
      <c r="T506" s="1879" t="s">
        <v>653</v>
      </c>
      <c r="U506" s="1876" t="s">
        <v>360</v>
      </c>
      <c r="V506" s="1876" t="s">
        <v>363</v>
      </c>
      <c r="W506" s="1876" t="s">
        <v>360</v>
      </c>
      <c r="X506" s="1876" t="s">
        <v>154</v>
      </c>
      <c r="Y506" s="1876" t="s">
        <v>364</v>
      </c>
      <c r="Z506" s="1876" t="s">
        <v>154</v>
      </c>
      <c r="AA506" s="1876" t="s">
        <v>154</v>
      </c>
      <c r="AB506" s="1876" t="s">
        <v>154</v>
      </c>
      <c r="AC506" s="1876" t="s">
        <v>154</v>
      </c>
      <c r="AD506" s="1876" t="s">
        <v>154</v>
      </c>
      <c r="AE506" s="1876" t="s">
        <v>154</v>
      </c>
      <c r="AF506" s="1876" t="s">
        <v>359</v>
      </c>
      <c r="AG506" s="1875" t="s">
        <v>365</v>
      </c>
      <c r="AH506" s="1876" t="s">
        <v>366</v>
      </c>
      <c r="AI506" s="1876" t="s">
        <v>240</v>
      </c>
      <c r="AJ506" s="1876" t="s">
        <v>367</v>
      </c>
      <c r="AK506" s="1875" t="s">
        <v>368</v>
      </c>
      <c r="AL506" s="1876" t="s">
        <v>360</v>
      </c>
      <c r="AM506" s="1875" t="s">
        <v>154</v>
      </c>
    </row>
    <row r="507" spans="1:39" ht="79.2">
      <c r="A507" s="1875" t="s">
        <v>351</v>
      </c>
      <c r="B507" s="1875" t="s">
        <v>1018</v>
      </c>
      <c r="C507" s="1875" t="s">
        <v>651</v>
      </c>
      <c r="D507" s="1876" t="s">
        <v>154</v>
      </c>
      <c r="E507" s="1876" t="s">
        <v>354</v>
      </c>
      <c r="F507" s="1876" t="s">
        <v>355</v>
      </c>
      <c r="G507" s="1876" t="s">
        <v>356</v>
      </c>
      <c r="H507" s="1877">
        <v>742.62493000000006</v>
      </c>
      <c r="I507" s="1877">
        <v>400</v>
      </c>
      <c r="J507" s="1876" t="s">
        <v>357</v>
      </c>
      <c r="K507" s="1878">
        <v>44460</v>
      </c>
      <c r="L507" s="1876" t="s">
        <v>358</v>
      </c>
      <c r="M507" s="1878">
        <v>48113</v>
      </c>
      <c r="N507" s="1876" t="s">
        <v>359</v>
      </c>
      <c r="O507" s="1880">
        <v>46286</v>
      </c>
      <c r="P507" s="1875" t="s">
        <v>360</v>
      </c>
      <c r="Q507" s="1875" t="s">
        <v>460</v>
      </c>
      <c r="R507" s="1875" t="s">
        <v>652</v>
      </c>
      <c r="S507" s="1876" t="s">
        <v>361</v>
      </c>
      <c r="T507" s="1879" t="s">
        <v>653</v>
      </c>
      <c r="U507" s="1876" t="s">
        <v>360</v>
      </c>
      <c r="V507" s="1876" t="s">
        <v>363</v>
      </c>
      <c r="W507" s="1876" t="s">
        <v>360</v>
      </c>
      <c r="X507" s="1876" t="s">
        <v>154</v>
      </c>
      <c r="Y507" s="1876" t="s">
        <v>364</v>
      </c>
      <c r="Z507" s="1876" t="s">
        <v>154</v>
      </c>
      <c r="AA507" s="1876" t="s">
        <v>154</v>
      </c>
      <c r="AB507" s="1876" t="s">
        <v>154</v>
      </c>
      <c r="AC507" s="1876" t="s">
        <v>154</v>
      </c>
      <c r="AD507" s="1876" t="s">
        <v>154</v>
      </c>
      <c r="AE507" s="1876" t="s">
        <v>154</v>
      </c>
      <c r="AF507" s="1876" t="s">
        <v>359</v>
      </c>
      <c r="AG507" s="1875" t="s">
        <v>365</v>
      </c>
      <c r="AH507" s="1876" t="s">
        <v>366</v>
      </c>
      <c r="AI507" s="1876" t="s">
        <v>240</v>
      </c>
      <c r="AJ507" s="1876" t="s">
        <v>367</v>
      </c>
      <c r="AK507" s="1875" t="s">
        <v>368</v>
      </c>
      <c r="AL507" s="1876" t="s">
        <v>360</v>
      </c>
      <c r="AM507" s="1875" t="s">
        <v>154</v>
      </c>
    </row>
    <row r="508" spans="1:39" ht="79.2">
      <c r="A508" s="1875" t="s">
        <v>351</v>
      </c>
      <c r="B508" s="1875" t="s">
        <v>1019</v>
      </c>
      <c r="C508" s="1875" t="s">
        <v>651</v>
      </c>
      <c r="D508" s="1876" t="s">
        <v>154</v>
      </c>
      <c r="E508" s="1876" t="s">
        <v>354</v>
      </c>
      <c r="F508" s="1876" t="s">
        <v>355</v>
      </c>
      <c r="G508" s="1876" t="s">
        <v>356</v>
      </c>
      <c r="H508" s="1877">
        <v>5940.9994000000006</v>
      </c>
      <c r="I508" s="1877">
        <v>3200</v>
      </c>
      <c r="J508" s="1876" t="s">
        <v>357</v>
      </c>
      <c r="K508" s="1878">
        <v>44460</v>
      </c>
      <c r="L508" s="1876" t="s">
        <v>358</v>
      </c>
      <c r="M508" s="1878">
        <v>48113</v>
      </c>
      <c r="N508" s="1876" t="s">
        <v>359</v>
      </c>
      <c r="O508" s="1880">
        <v>46286</v>
      </c>
      <c r="P508" s="1875" t="s">
        <v>360</v>
      </c>
      <c r="Q508" s="1875" t="s">
        <v>456</v>
      </c>
      <c r="R508" s="1875" t="s">
        <v>652</v>
      </c>
      <c r="S508" s="1876" t="s">
        <v>361</v>
      </c>
      <c r="T508" s="1879" t="s">
        <v>653</v>
      </c>
      <c r="U508" s="1876" t="s">
        <v>360</v>
      </c>
      <c r="V508" s="1876" t="s">
        <v>363</v>
      </c>
      <c r="W508" s="1876" t="s">
        <v>360</v>
      </c>
      <c r="X508" s="1876" t="s">
        <v>154</v>
      </c>
      <c r="Y508" s="1876" t="s">
        <v>364</v>
      </c>
      <c r="Z508" s="1876" t="s">
        <v>154</v>
      </c>
      <c r="AA508" s="1876" t="s">
        <v>154</v>
      </c>
      <c r="AB508" s="1876" t="s">
        <v>154</v>
      </c>
      <c r="AC508" s="1876" t="s">
        <v>154</v>
      </c>
      <c r="AD508" s="1876" t="s">
        <v>154</v>
      </c>
      <c r="AE508" s="1876" t="s">
        <v>154</v>
      </c>
      <c r="AF508" s="1876" t="s">
        <v>359</v>
      </c>
      <c r="AG508" s="1875" t="s">
        <v>365</v>
      </c>
      <c r="AH508" s="1876" t="s">
        <v>366</v>
      </c>
      <c r="AI508" s="1876" t="s">
        <v>240</v>
      </c>
      <c r="AJ508" s="1876" t="s">
        <v>367</v>
      </c>
      <c r="AK508" s="1875" t="s">
        <v>368</v>
      </c>
      <c r="AL508" s="1876" t="s">
        <v>360</v>
      </c>
      <c r="AM508" s="1875" t="s">
        <v>154</v>
      </c>
    </row>
    <row r="509" spans="1:39" ht="79.2">
      <c r="A509" s="1875" t="s">
        <v>351</v>
      </c>
      <c r="B509" s="1875" t="s">
        <v>1020</v>
      </c>
      <c r="C509" s="1875" t="s">
        <v>651</v>
      </c>
      <c r="D509" s="1876" t="s">
        <v>154</v>
      </c>
      <c r="E509" s="1876" t="s">
        <v>354</v>
      </c>
      <c r="F509" s="1876" t="s">
        <v>355</v>
      </c>
      <c r="G509" s="1876" t="s">
        <v>356</v>
      </c>
      <c r="H509" s="1877">
        <v>6683.6243300000006</v>
      </c>
      <c r="I509" s="1877">
        <v>3600</v>
      </c>
      <c r="J509" s="1876" t="s">
        <v>357</v>
      </c>
      <c r="K509" s="1878">
        <v>44460</v>
      </c>
      <c r="L509" s="1876" t="s">
        <v>358</v>
      </c>
      <c r="M509" s="1878">
        <v>48113</v>
      </c>
      <c r="N509" s="1876" t="s">
        <v>359</v>
      </c>
      <c r="O509" s="1880">
        <v>46286</v>
      </c>
      <c r="P509" s="1875" t="s">
        <v>360</v>
      </c>
      <c r="Q509" s="1875" t="s">
        <v>502</v>
      </c>
      <c r="R509" s="1875" t="s">
        <v>652</v>
      </c>
      <c r="S509" s="1876" t="s">
        <v>361</v>
      </c>
      <c r="T509" s="1879" t="s">
        <v>653</v>
      </c>
      <c r="U509" s="1876" t="s">
        <v>360</v>
      </c>
      <c r="V509" s="1876" t="s">
        <v>363</v>
      </c>
      <c r="W509" s="1876" t="s">
        <v>360</v>
      </c>
      <c r="X509" s="1876" t="s">
        <v>154</v>
      </c>
      <c r="Y509" s="1876" t="s">
        <v>364</v>
      </c>
      <c r="Z509" s="1876" t="s">
        <v>154</v>
      </c>
      <c r="AA509" s="1876" t="s">
        <v>154</v>
      </c>
      <c r="AB509" s="1876" t="s">
        <v>154</v>
      </c>
      <c r="AC509" s="1876" t="s">
        <v>154</v>
      </c>
      <c r="AD509" s="1876" t="s">
        <v>154</v>
      </c>
      <c r="AE509" s="1876" t="s">
        <v>154</v>
      </c>
      <c r="AF509" s="1876" t="s">
        <v>359</v>
      </c>
      <c r="AG509" s="1875" t="s">
        <v>365</v>
      </c>
      <c r="AH509" s="1876" t="s">
        <v>366</v>
      </c>
      <c r="AI509" s="1876" t="s">
        <v>240</v>
      </c>
      <c r="AJ509" s="1876" t="s">
        <v>367</v>
      </c>
      <c r="AK509" s="1875" t="s">
        <v>368</v>
      </c>
      <c r="AL509" s="1876" t="s">
        <v>360</v>
      </c>
      <c r="AM509" s="1875" t="s">
        <v>154</v>
      </c>
    </row>
    <row r="510" spans="1:39" ht="79.2">
      <c r="A510" s="1875" t="s">
        <v>351</v>
      </c>
      <c r="B510" s="1875" t="s">
        <v>1021</v>
      </c>
      <c r="C510" s="1875" t="s">
        <v>651</v>
      </c>
      <c r="D510" s="1876" t="s">
        <v>154</v>
      </c>
      <c r="E510" s="1876" t="s">
        <v>354</v>
      </c>
      <c r="F510" s="1876" t="s">
        <v>355</v>
      </c>
      <c r="G510" s="1876" t="s">
        <v>356</v>
      </c>
      <c r="H510" s="1877">
        <v>3713.2693799999997</v>
      </c>
      <c r="I510" s="1877">
        <v>2000</v>
      </c>
      <c r="J510" s="1876" t="s">
        <v>357</v>
      </c>
      <c r="K510" s="1878">
        <v>44460</v>
      </c>
      <c r="L510" s="1876" t="s">
        <v>358</v>
      </c>
      <c r="M510" s="1878">
        <v>48142</v>
      </c>
      <c r="N510" s="1876" t="s">
        <v>359</v>
      </c>
      <c r="O510" s="1880">
        <v>46316</v>
      </c>
      <c r="P510" s="1875" t="s">
        <v>360</v>
      </c>
      <c r="Q510" s="1875" t="s">
        <v>397</v>
      </c>
      <c r="R510" s="1875" t="s">
        <v>671</v>
      </c>
      <c r="S510" s="1876" t="s">
        <v>361</v>
      </c>
      <c r="T510" s="1879" t="s">
        <v>653</v>
      </c>
      <c r="U510" s="1876" t="s">
        <v>360</v>
      </c>
      <c r="V510" s="1876" t="s">
        <v>363</v>
      </c>
      <c r="W510" s="1876" t="s">
        <v>360</v>
      </c>
      <c r="X510" s="1876" t="s">
        <v>154</v>
      </c>
      <c r="Y510" s="1876" t="s">
        <v>364</v>
      </c>
      <c r="Z510" s="1876" t="s">
        <v>154</v>
      </c>
      <c r="AA510" s="1876" t="s">
        <v>154</v>
      </c>
      <c r="AB510" s="1876" t="s">
        <v>154</v>
      </c>
      <c r="AC510" s="1876" t="s">
        <v>154</v>
      </c>
      <c r="AD510" s="1876" t="s">
        <v>154</v>
      </c>
      <c r="AE510" s="1876" t="s">
        <v>154</v>
      </c>
      <c r="AF510" s="1876" t="s">
        <v>359</v>
      </c>
      <c r="AG510" s="1875" t="s">
        <v>365</v>
      </c>
      <c r="AH510" s="1876" t="s">
        <v>366</v>
      </c>
      <c r="AI510" s="1876" t="s">
        <v>240</v>
      </c>
      <c r="AJ510" s="1876" t="s">
        <v>367</v>
      </c>
      <c r="AK510" s="1875" t="s">
        <v>368</v>
      </c>
      <c r="AL510" s="1876" t="s">
        <v>360</v>
      </c>
      <c r="AM510" s="1875" t="s">
        <v>154</v>
      </c>
    </row>
    <row r="511" spans="1:39" ht="79.2">
      <c r="A511" s="1875" t="s">
        <v>351</v>
      </c>
      <c r="B511" s="1875" t="s">
        <v>1022</v>
      </c>
      <c r="C511" s="1875" t="s">
        <v>651</v>
      </c>
      <c r="D511" s="1876" t="s">
        <v>154</v>
      </c>
      <c r="E511" s="1876" t="s">
        <v>354</v>
      </c>
      <c r="F511" s="1876" t="s">
        <v>355</v>
      </c>
      <c r="G511" s="1876" t="s">
        <v>356</v>
      </c>
      <c r="H511" s="1877">
        <v>3713.2693799999997</v>
      </c>
      <c r="I511" s="1877">
        <v>2000</v>
      </c>
      <c r="J511" s="1876" t="s">
        <v>357</v>
      </c>
      <c r="K511" s="1878">
        <v>44460</v>
      </c>
      <c r="L511" s="1876" t="s">
        <v>358</v>
      </c>
      <c r="M511" s="1878">
        <v>48142</v>
      </c>
      <c r="N511" s="1876" t="s">
        <v>359</v>
      </c>
      <c r="O511" s="1880">
        <v>46316</v>
      </c>
      <c r="P511" s="1875" t="s">
        <v>360</v>
      </c>
      <c r="Q511" s="1875" t="s">
        <v>397</v>
      </c>
      <c r="R511" s="1875" t="s">
        <v>671</v>
      </c>
      <c r="S511" s="1876" t="s">
        <v>361</v>
      </c>
      <c r="T511" s="1879" t="s">
        <v>653</v>
      </c>
      <c r="U511" s="1876" t="s">
        <v>360</v>
      </c>
      <c r="V511" s="1876" t="s">
        <v>363</v>
      </c>
      <c r="W511" s="1876" t="s">
        <v>360</v>
      </c>
      <c r="X511" s="1876" t="s">
        <v>154</v>
      </c>
      <c r="Y511" s="1876" t="s">
        <v>364</v>
      </c>
      <c r="Z511" s="1876" t="s">
        <v>154</v>
      </c>
      <c r="AA511" s="1876" t="s">
        <v>154</v>
      </c>
      <c r="AB511" s="1876" t="s">
        <v>154</v>
      </c>
      <c r="AC511" s="1876" t="s">
        <v>154</v>
      </c>
      <c r="AD511" s="1876" t="s">
        <v>154</v>
      </c>
      <c r="AE511" s="1876" t="s">
        <v>154</v>
      </c>
      <c r="AF511" s="1876" t="s">
        <v>359</v>
      </c>
      <c r="AG511" s="1875" t="s">
        <v>365</v>
      </c>
      <c r="AH511" s="1876" t="s">
        <v>366</v>
      </c>
      <c r="AI511" s="1876" t="s">
        <v>240</v>
      </c>
      <c r="AJ511" s="1876" t="s">
        <v>367</v>
      </c>
      <c r="AK511" s="1875" t="s">
        <v>368</v>
      </c>
      <c r="AL511" s="1876" t="s">
        <v>360</v>
      </c>
      <c r="AM511" s="1875" t="s">
        <v>154</v>
      </c>
    </row>
    <row r="512" spans="1:39" ht="66">
      <c r="A512" s="1875" t="s">
        <v>351</v>
      </c>
      <c r="B512" s="1875" t="s">
        <v>1023</v>
      </c>
      <c r="C512" s="1875" t="s">
        <v>1024</v>
      </c>
      <c r="D512" s="1876" t="s">
        <v>154</v>
      </c>
      <c r="E512" s="1876" t="s">
        <v>371</v>
      </c>
      <c r="F512" s="1876" t="s">
        <v>355</v>
      </c>
      <c r="G512" s="1876" t="s">
        <v>356</v>
      </c>
      <c r="H512" s="1877">
        <v>645.77912000000003</v>
      </c>
      <c r="I512" s="1877">
        <v>600</v>
      </c>
      <c r="J512" s="1876" t="s">
        <v>357</v>
      </c>
      <c r="K512" s="1878">
        <v>44826</v>
      </c>
      <c r="L512" s="1876" t="s">
        <v>372</v>
      </c>
      <c r="M512" s="1878" t="s">
        <v>373</v>
      </c>
      <c r="N512" s="1876" t="s">
        <v>359</v>
      </c>
      <c r="O512" s="1880">
        <v>46675</v>
      </c>
      <c r="P512" s="1875" t="s">
        <v>360</v>
      </c>
      <c r="Q512" s="1875" t="s">
        <v>386</v>
      </c>
      <c r="R512" s="1875" t="s">
        <v>1025</v>
      </c>
      <c r="S512" s="1876" t="s">
        <v>361</v>
      </c>
      <c r="T512" s="1879" t="s">
        <v>1026</v>
      </c>
      <c r="U512" s="1876" t="s">
        <v>360</v>
      </c>
      <c r="V512" s="1876" t="s">
        <v>377</v>
      </c>
      <c r="W512" s="1876" t="s">
        <v>360</v>
      </c>
      <c r="X512" s="1876" t="s">
        <v>378</v>
      </c>
      <c r="Y512" s="1876" t="s">
        <v>364</v>
      </c>
      <c r="Z512" s="1876" t="s">
        <v>154</v>
      </c>
      <c r="AA512" s="1876" t="s">
        <v>154</v>
      </c>
      <c r="AB512" s="1876" t="s">
        <v>154</v>
      </c>
      <c r="AC512" s="1876" t="s">
        <v>154</v>
      </c>
      <c r="AD512" s="1876" t="s">
        <v>154</v>
      </c>
      <c r="AE512" s="1876" t="s">
        <v>154</v>
      </c>
      <c r="AF512" s="1876" t="s">
        <v>359</v>
      </c>
      <c r="AG512" s="1875" t="s">
        <v>1027</v>
      </c>
      <c r="AH512" s="1876" t="s">
        <v>380</v>
      </c>
      <c r="AI512" s="1876" t="s">
        <v>240</v>
      </c>
      <c r="AJ512" s="1876" t="s">
        <v>367</v>
      </c>
      <c r="AK512" s="1875" t="s">
        <v>381</v>
      </c>
      <c r="AL512" s="1876" t="s">
        <v>360</v>
      </c>
      <c r="AM512" s="1875" t="s">
        <v>154</v>
      </c>
    </row>
    <row r="513" spans="1:39" ht="66">
      <c r="A513" s="1875" t="s">
        <v>351</v>
      </c>
      <c r="B513" s="1875" t="s">
        <v>1028</v>
      </c>
      <c r="C513" s="1875" t="s">
        <v>1024</v>
      </c>
      <c r="D513" s="1876" t="s">
        <v>154</v>
      </c>
      <c r="E513" s="1876" t="s">
        <v>371</v>
      </c>
      <c r="F513" s="1876" t="s">
        <v>355</v>
      </c>
      <c r="G513" s="1876" t="s">
        <v>356</v>
      </c>
      <c r="H513" s="1877">
        <v>7103.5702700000002</v>
      </c>
      <c r="I513" s="1877">
        <v>6600</v>
      </c>
      <c r="J513" s="1876" t="s">
        <v>357</v>
      </c>
      <c r="K513" s="1878">
        <v>44826</v>
      </c>
      <c r="L513" s="1876" t="s">
        <v>372</v>
      </c>
      <c r="M513" s="1878" t="s">
        <v>373</v>
      </c>
      <c r="N513" s="1876" t="s">
        <v>359</v>
      </c>
      <c r="O513" s="1880">
        <v>46675</v>
      </c>
      <c r="P513" s="1875" t="s">
        <v>360</v>
      </c>
      <c r="Q513" s="1875" t="s">
        <v>1029</v>
      </c>
      <c r="R513" s="1875" t="s">
        <v>1025</v>
      </c>
      <c r="S513" s="1876" t="s">
        <v>361</v>
      </c>
      <c r="T513" s="1879" t="s">
        <v>1026</v>
      </c>
      <c r="U513" s="1876" t="s">
        <v>360</v>
      </c>
      <c r="V513" s="1876" t="s">
        <v>377</v>
      </c>
      <c r="W513" s="1876" t="s">
        <v>360</v>
      </c>
      <c r="X513" s="1876" t="s">
        <v>378</v>
      </c>
      <c r="Y513" s="1876" t="s">
        <v>364</v>
      </c>
      <c r="Z513" s="1876" t="s">
        <v>154</v>
      </c>
      <c r="AA513" s="1876" t="s">
        <v>154</v>
      </c>
      <c r="AB513" s="1876" t="s">
        <v>154</v>
      </c>
      <c r="AC513" s="1876" t="s">
        <v>154</v>
      </c>
      <c r="AD513" s="1876" t="s">
        <v>154</v>
      </c>
      <c r="AE513" s="1876" t="s">
        <v>154</v>
      </c>
      <c r="AF513" s="1876" t="s">
        <v>359</v>
      </c>
      <c r="AG513" s="1875" t="s">
        <v>1027</v>
      </c>
      <c r="AH513" s="1876" t="s">
        <v>380</v>
      </c>
      <c r="AI513" s="1876" t="s">
        <v>240</v>
      </c>
      <c r="AJ513" s="1876" t="s">
        <v>367</v>
      </c>
      <c r="AK513" s="1875" t="s">
        <v>381</v>
      </c>
      <c r="AL513" s="1876" t="s">
        <v>360</v>
      </c>
      <c r="AM513" s="1875" t="s">
        <v>154</v>
      </c>
    </row>
    <row r="514" spans="1:39" ht="66">
      <c r="A514" s="1875" t="s">
        <v>351</v>
      </c>
      <c r="B514" s="1875" t="s">
        <v>1030</v>
      </c>
      <c r="C514" s="1875" t="s">
        <v>1024</v>
      </c>
      <c r="D514" s="1876" t="s">
        <v>154</v>
      </c>
      <c r="E514" s="1876" t="s">
        <v>371</v>
      </c>
      <c r="F514" s="1876" t="s">
        <v>355</v>
      </c>
      <c r="G514" s="1876" t="s">
        <v>356</v>
      </c>
      <c r="H514" s="1877">
        <v>968.66867000000002</v>
      </c>
      <c r="I514" s="1877">
        <v>900</v>
      </c>
      <c r="J514" s="1876" t="s">
        <v>357</v>
      </c>
      <c r="K514" s="1878">
        <v>44826</v>
      </c>
      <c r="L514" s="1876" t="s">
        <v>372</v>
      </c>
      <c r="M514" s="1878" t="s">
        <v>373</v>
      </c>
      <c r="N514" s="1876" t="s">
        <v>359</v>
      </c>
      <c r="O514" s="1880">
        <v>46675</v>
      </c>
      <c r="P514" s="1875" t="s">
        <v>360</v>
      </c>
      <c r="Q514" s="1875" t="s">
        <v>600</v>
      </c>
      <c r="R514" s="1875" t="s">
        <v>1025</v>
      </c>
      <c r="S514" s="1876" t="s">
        <v>361</v>
      </c>
      <c r="T514" s="1879" t="s">
        <v>1026</v>
      </c>
      <c r="U514" s="1876" t="s">
        <v>360</v>
      </c>
      <c r="V514" s="1876" t="s">
        <v>377</v>
      </c>
      <c r="W514" s="1876" t="s">
        <v>360</v>
      </c>
      <c r="X514" s="1876" t="s">
        <v>378</v>
      </c>
      <c r="Y514" s="1876" t="s">
        <v>364</v>
      </c>
      <c r="Z514" s="1876" t="s">
        <v>154</v>
      </c>
      <c r="AA514" s="1876" t="s">
        <v>154</v>
      </c>
      <c r="AB514" s="1876" t="s">
        <v>154</v>
      </c>
      <c r="AC514" s="1876" t="s">
        <v>154</v>
      </c>
      <c r="AD514" s="1876" t="s">
        <v>154</v>
      </c>
      <c r="AE514" s="1876" t="s">
        <v>154</v>
      </c>
      <c r="AF514" s="1876" t="s">
        <v>359</v>
      </c>
      <c r="AG514" s="1875" t="s">
        <v>1027</v>
      </c>
      <c r="AH514" s="1876" t="s">
        <v>380</v>
      </c>
      <c r="AI514" s="1876" t="s">
        <v>240</v>
      </c>
      <c r="AJ514" s="1876" t="s">
        <v>367</v>
      </c>
      <c r="AK514" s="1875" t="s">
        <v>381</v>
      </c>
      <c r="AL514" s="1876" t="s">
        <v>360</v>
      </c>
      <c r="AM514" s="1875" t="s">
        <v>154</v>
      </c>
    </row>
    <row r="515" spans="1:39" ht="66">
      <c r="A515" s="1875" t="s">
        <v>351</v>
      </c>
      <c r="B515" s="1875" t="s">
        <v>1031</v>
      </c>
      <c r="C515" s="1875" t="s">
        <v>1024</v>
      </c>
      <c r="D515" s="1876" t="s">
        <v>154</v>
      </c>
      <c r="E515" s="1876" t="s">
        <v>371</v>
      </c>
      <c r="F515" s="1876" t="s">
        <v>355</v>
      </c>
      <c r="G515" s="1876" t="s">
        <v>356</v>
      </c>
      <c r="H515" s="1877">
        <v>968.66867000000002</v>
      </c>
      <c r="I515" s="1877">
        <v>900</v>
      </c>
      <c r="J515" s="1876" t="s">
        <v>357</v>
      </c>
      <c r="K515" s="1878">
        <v>44826</v>
      </c>
      <c r="L515" s="1876" t="s">
        <v>372</v>
      </c>
      <c r="M515" s="1878" t="s">
        <v>373</v>
      </c>
      <c r="N515" s="1876" t="s">
        <v>359</v>
      </c>
      <c r="O515" s="1880">
        <v>46675</v>
      </c>
      <c r="P515" s="1875" t="s">
        <v>360</v>
      </c>
      <c r="Q515" s="1875" t="s">
        <v>600</v>
      </c>
      <c r="R515" s="1875" t="s">
        <v>1025</v>
      </c>
      <c r="S515" s="1876" t="s">
        <v>361</v>
      </c>
      <c r="T515" s="1879" t="s">
        <v>1026</v>
      </c>
      <c r="U515" s="1876" t="s">
        <v>360</v>
      </c>
      <c r="V515" s="1876" t="s">
        <v>377</v>
      </c>
      <c r="W515" s="1876" t="s">
        <v>360</v>
      </c>
      <c r="X515" s="1876" t="s">
        <v>378</v>
      </c>
      <c r="Y515" s="1876" t="s">
        <v>364</v>
      </c>
      <c r="Z515" s="1876" t="s">
        <v>154</v>
      </c>
      <c r="AA515" s="1876" t="s">
        <v>154</v>
      </c>
      <c r="AB515" s="1876" t="s">
        <v>154</v>
      </c>
      <c r="AC515" s="1876" t="s">
        <v>154</v>
      </c>
      <c r="AD515" s="1876" t="s">
        <v>154</v>
      </c>
      <c r="AE515" s="1876" t="s">
        <v>154</v>
      </c>
      <c r="AF515" s="1876" t="s">
        <v>359</v>
      </c>
      <c r="AG515" s="1875" t="s">
        <v>1027</v>
      </c>
      <c r="AH515" s="1876" t="s">
        <v>380</v>
      </c>
      <c r="AI515" s="1876" t="s">
        <v>240</v>
      </c>
      <c r="AJ515" s="1876" t="s">
        <v>367</v>
      </c>
      <c r="AK515" s="1875" t="s">
        <v>381</v>
      </c>
      <c r="AL515" s="1876" t="s">
        <v>360</v>
      </c>
      <c r="AM515" s="1875" t="s">
        <v>154</v>
      </c>
    </row>
    <row r="516" spans="1:39" ht="66">
      <c r="A516" s="1875" t="s">
        <v>351</v>
      </c>
      <c r="B516" s="1875" t="s">
        <v>1032</v>
      </c>
      <c r="C516" s="1875" t="s">
        <v>1024</v>
      </c>
      <c r="D516" s="1876" t="s">
        <v>154</v>
      </c>
      <c r="E516" s="1876" t="s">
        <v>371</v>
      </c>
      <c r="F516" s="1876" t="s">
        <v>355</v>
      </c>
      <c r="G516" s="1876" t="s">
        <v>356</v>
      </c>
      <c r="H516" s="1877">
        <v>322.88956000000002</v>
      </c>
      <c r="I516" s="1877">
        <v>300</v>
      </c>
      <c r="J516" s="1876" t="s">
        <v>357</v>
      </c>
      <c r="K516" s="1878">
        <v>44826</v>
      </c>
      <c r="L516" s="1876" t="s">
        <v>372</v>
      </c>
      <c r="M516" s="1878" t="s">
        <v>373</v>
      </c>
      <c r="N516" s="1876" t="s">
        <v>359</v>
      </c>
      <c r="O516" s="1880">
        <v>46675</v>
      </c>
      <c r="P516" s="1875" t="s">
        <v>360</v>
      </c>
      <c r="Q516" s="1875" t="s">
        <v>531</v>
      </c>
      <c r="R516" s="1875" t="s">
        <v>1025</v>
      </c>
      <c r="S516" s="1876" t="s">
        <v>361</v>
      </c>
      <c r="T516" s="1879" t="s">
        <v>1026</v>
      </c>
      <c r="U516" s="1876" t="s">
        <v>360</v>
      </c>
      <c r="V516" s="1876" t="s">
        <v>377</v>
      </c>
      <c r="W516" s="1876" t="s">
        <v>360</v>
      </c>
      <c r="X516" s="1876" t="s">
        <v>378</v>
      </c>
      <c r="Y516" s="1876" t="s">
        <v>364</v>
      </c>
      <c r="Z516" s="1876" t="s">
        <v>154</v>
      </c>
      <c r="AA516" s="1876" t="s">
        <v>154</v>
      </c>
      <c r="AB516" s="1876" t="s">
        <v>154</v>
      </c>
      <c r="AC516" s="1876" t="s">
        <v>154</v>
      </c>
      <c r="AD516" s="1876" t="s">
        <v>154</v>
      </c>
      <c r="AE516" s="1876" t="s">
        <v>154</v>
      </c>
      <c r="AF516" s="1876" t="s">
        <v>359</v>
      </c>
      <c r="AG516" s="1875" t="s">
        <v>1027</v>
      </c>
      <c r="AH516" s="1876" t="s">
        <v>380</v>
      </c>
      <c r="AI516" s="1876" t="s">
        <v>240</v>
      </c>
      <c r="AJ516" s="1876" t="s">
        <v>367</v>
      </c>
      <c r="AK516" s="1875" t="s">
        <v>381</v>
      </c>
      <c r="AL516" s="1876" t="s">
        <v>360</v>
      </c>
      <c r="AM516" s="1875" t="s">
        <v>154</v>
      </c>
    </row>
    <row r="517" spans="1:39" ht="66">
      <c r="A517" s="1875" t="s">
        <v>351</v>
      </c>
      <c r="B517" s="1875" t="s">
        <v>1033</v>
      </c>
      <c r="C517" s="1875" t="s">
        <v>1024</v>
      </c>
      <c r="D517" s="1876" t="s">
        <v>154</v>
      </c>
      <c r="E517" s="1876" t="s">
        <v>371</v>
      </c>
      <c r="F517" s="1876" t="s">
        <v>355</v>
      </c>
      <c r="G517" s="1876" t="s">
        <v>356</v>
      </c>
      <c r="H517" s="1877">
        <v>1614.4477899999999</v>
      </c>
      <c r="I517" s="1877">
        <v>1500</v>
      </c>
      <c r="J517" s="1876" t="s">
        <v>357</v>
      </c>
      <c r="K517" s="1878">
        <v>44826</v>
      </c>
      <c r="L517" s="1876" t="s">
        <v>372</v>
      </c>
      <c r="M517" s="1878" t="s">
        <v>373</v>
      </c>
      <c r="N517" s="1876" t="s">
        <v>359</v>
      </c>
      <c r="O517" s="1880">
        <v>46675</v>
      </c>
      <c r="P517" s="1875" t="s">
        <v>360</v>
      </c>
      <c r="Q517" s="1875" t="s">
        <v>399</v>
      </c>
      <c r="R517" s="1875" t="s">
        <v>1025</v>
      </c>
      <c r="S517" s="1876" t="s">
        <v>361</v>
      </c>
      <c r="T517" s="1879" t="s">
        <v>1026</v>
      </c>
      <c r="U517" s="1876" t="s">
        <v>360</v>
      </c>
      <c r="V517" s="1876" t="s">
        <v>377</v>
      </c>
      <c r="W517" s="1876" t="s">
        <v>360</v>
      </c>
      <c r="X517" s="1876" t="s">
        <v>378</v>
      </c>
      <c r="Y517" s="1876" t="s">
        <v>364</v>
      </c>
      <c r="Z517" s="1876" t="s">
        <v>154</v>
      </c>
      <c r="AA517" s="1876" t="s">
        <v>154</v>
      </c>
      <c r="AB517" s="1876" t="s">
        <v>154</v>
      </c>
      <c r="AC517" s="1876" t="s">
        <v>154</v>
      </c>
      <c r="AD517" s="1876" t="s">
        <v>154</v>
      </c>
      <c r="AE517" s="1876" t="s">
        <v>154</v>
      </c>
      <c r="AF517" s="1876" t="s">
        <v>359</v>
      </c>
      <c r="AG517" s="1875" t="s">
        <v>1027</v>
      </c>
      <c r="AH517" s="1876" t="s">
        <v>380</v>
      </c>
      <c r="AI517" s="1876" t="s">
        <v>240</v>
      </c>
      <c r="AJ517" s="1876" t="s">
        <v>367</v>
      </c>
      <c r="AK517" s="1875" t="s">
        <v>381</v>
      </c>
      <c r="AL517" s="1876" t="s">
        <v>360</v>
      </c>
      <c r="AM517" s="1875" t="s">
        <v>154</v>
      </c>
    </row>
    <row r="518" spans="1:39" ht="66">
      <c r="A518" s="1875" t="s">
        <v>351</v>
      </c>
      <c r="B518" s="1875" t="s">
        <v>1034</v>
      </c>
      <c r="C518" s="1875" t="s">
        <v>1024</v>
      </c>
      <c r="D518" s="1876" t="s">
        <v>154</v>
      </c>
      <c r="E518" s="1876" t="s">
        <v>371</v>
      </c>
      <c r="F518" s="1876" t="s">
        <v>355</v>
      </c>
      <c r="G518" s="1876" t="s">
        <v>356</v>
      </c>
      <c r="H518" s="1877">
        <v>50047.88147</v>
      </c>
      <c r="I518" s="1877">
        <v>46500</v>
      </c>
      <c r="J518" s="1876" t="s">
        <v>357</v>
      </c>
      <c r="K518" s="1878">
        <v>44826</v>
      </c>
      <c r="L518" s="1876" t="s">
        <v>372</v>
      </c>
      <c r="M518" s="1878" t="s">
        <v>373</v>
      </c>
      <c r="N518" s="1876" t="s">
        <v>359</v>
      </c>
      <c r="O518" s="1880">
        <v>46675</v>
      </c>
      <c r="P518" s="1875" t="s">
        <v>360</v>
      </c>
      <c r="Q518" s="1875" t="s">
        <v>1035</v>
      </c>
      <c r="R518" s="1875" t="s">
        <v>1025</v>
      </c>
      <c r="S518" s="1876" t="s">
        <v>361</v>
      </c>
      <c r="T518" s="1879" t="s">
        <v>1026</v>
      </c>
      <c r="U518" s="1876" t="s">
        <v>360</v>
      </c>
      <c r="V518" s="1876" t="s">
        <v>377</v>
      </c>
      <c r="W518" s="1876" t="s">
        <v>360</v>
      </c>
      <c r="X518" s="1876" t="s">
        <v>378</v>
      </c>
      <c r="Y518" s="1876" t="s">
        <v>364</v>
      </c>
      <c r="Z518" s="1876" t="s">
        <v>154</v>
      </c>
      <c r="AA518" s="1876" t="s">
        <v>154</v>
      </c>
      <c r="AB518" s="1876" t="s">
        <v>154</v>
      </c>
      <c r="AC518" s="1876" t="s">
        <v>154</v>
      </c>
      <c r="AD518" s="1876" t="s">
        <v>154</v>
      </c>
      <c r="AE518" s="1876" t="s">
        <v>154</v>
      </c>
      <c r="AF518" s="1876" t="s">
        <v>359</v>
      </c>
      <c r="AG518" s="1875" t="s">
        <v>1027</v>
      </c>
      <c r="AH518" s="1876" t="s">
        <v>380</v>
      </c>
      <c r="AI518" s="1876" t="s">
        <v>240</v>
      </c>
      <c r="AJ518" s="1876" t="s">
        <v>367</v>
      </c>
      <c r="AK518" s="1875" t="s">
        <v>381</v>
      </c>
      <c r="AL518" s="1876" t="s">
        <v>360</v>
      </c>
      <c r="AM518" s="1875" t="s">
        <v>154</v>
      </c>
    </row>
    <row r="519" spans="1:39" ht="66">
      <c r="A519" s="1875" t="s">
        <v>351</v>
      </c>
      <c r="B519" s="1875" t="s">
        <v>1036</v>
      </c>
      <c r="C519" s="1875" t="s">
        <v>1024</v>
      </c>
      <c r="D519" s="1876" t="s">
        <v>154</v>
      </c>
      <c r="E519" s="1876" t="s">
        <v>371</v>
      </c>
      <c r="F519" s="1876" t="s">
        <v>355</v>
      </c>
      <c r="G519" s="1876" t="s">
        <v>356</v>
      </c>
      <c r="H519" s="1877">
        <v>968.66867000000002</v>
      </c>
      <c r="I519" s="1877">
        <v>900</v>
      </c>
      <c r="J519" s="1876" t="s">
        <v>357</v>
      </c>
      <c r="K519" s="1878">
        <v>44826</v>
      </c>
      <c r="L519" s="1876" t="s">
        <v>372</v>
      </c>
      <c r="M519" s="1878" t="s">
        <v>373</v>
      </c>
      <c r="N519" s="1876" t="s">
        <v>359</v>
      </c>
      <c r="O519" s="1880">
        <v>46675</v>
      </c>
      <c r="P519" s="1875" t="s">
        <v>360</v>
      </c>
      <c r="Q519" s="1875" t="s">
        <v>600</v>
      </c>
      <c r="R519" s="1875" t="s">
        <v>1025</v>
      </c>
      <c r="S519" s="1876" t="s">
        <v>361</v>
      </c>
      <c r="T519" s="1879" t="s">
        <v>1026</v>
      </c>
      <c r="U519" s="1876" t="s">
        <v>360</v>
      </c>
      <c r="V519" s="1876" t="s">
        <v>377</v>
      </c>
      <c r="W519" s="1876" t="s">
        <v>360</v>
      </c>
      <c r="X519" s="1876" t="s">
        <v>378</v>
      </c>
      <c r="Y519" s="1876" t="s">
        <v>364</v>
      </c>
      <c r="Z519" s="1876" t="s">
        <v>154</v>
      </c>
      <c r="AA519" s="1876" t="s">
        <v>154</v>
      </c>
      <c r="AB519" s="1876" t="s">
        <v>154</v>
      </c>
      <c r="AC519" s="1876" t="s">
        <v>154</v>
      </c>
      <c r="AD519" s="1876" t="s">
        <v>154</v>
      </c>
      <c r="AE519" s="1876" t="s">
        <v>154</v>
      </c>
      <c r="AF519" s="1876" t="s">
        <v>359</v>
      </c>
      <c r="AG519" s="1875" t="s">
        <v>1027</v>
      </c>
      <c r="AH519" s="1876" t="s">
        <v>380</v>
      </c>
      <c r="AI519" s="1876" t="s">
        <v>240</v>
      </c>
      <c r="AJ519" s="1876" t="s">
        <v>367</v>
      </c>
      <c r="AK519" s="1875" t="s">
        <v>381</v>
      </c>
      <c r="AL519" s="1876" t="s">
        <v>360</v>
      </c>
      <c r="AM519" s="1875" t="s">
        <v>154</v>
      </c>
    </row>
    <row r="520" spans="1:39" ht="66">
      <c r="A520" s="1875" t="s">
        <v>351</v>
      </c>
      <c r="B520" s="1875" t="s">
        <v>1037</v>
      </c>
      <c r="C520" s="1875" t="s">
        <v>1024</v>
      </c>
      <c r="D520" s="1876" t="s">
        <v>154</v>
      </c>
      <c r="E520" s="1876" t="s">
        <v>371</v>
      </c>
      <c r="F520" s="1876" t="s">
        <v>355</v>
      </c>
      <c r="G520" s="1876" t="s">
        <v>356</v>
      </c>
      <c r="H520" s="1877">
        <v>19696.263030000002</v>
      </c>
      <c r="I520" s="1877">
        <v>18300</v>
      </c>
      <c r="J520" s="1876" t="s">
        <v>357</v>
      </c>
      <c r="K520" s="1878">
        <v>44826</v>
      </c>
      <c r="L520" s="1876" t="s">
        <v>372</v>
      </c>
      <c r="M520" s="1878" t="s">
        <v>373</v>
      </c>
      <c r="N520" s="1876" t="s">
        <v>359</v>
      </c>
      <c r="O520" s="1880">
        <v>46675</v>
      </c>
      <c r="P520" s="1875" t="s">
        <v>360</v>
      </c>
      <c r="Q520" s="1875" t="s">
        <v>1038</v>
      </c>
      <c r="R520" s="1875" t="s">
        <v>1025</v>
      </c>
      <c r="S520" s="1876" t="s">
        <v>361</v>
      </c>
      <c r="T520" s="1879" t="s">
        <v>1026</v>
      </c>
      <c r="U520" s="1876" t="s">
        <v>360</v>
      </c>
      <c r="V520" s="1876" t="s">
        <v>377</v>
      </c>
      <c r="W520" s="1876" t="s">
        <v>360</v>
      </c>
      <c r="X520" s="1876" t="s">
        <v>378</v>
      </c>
      <c r="Y520" s="1876" t="s">
        <v>364</v>
      </c>
      <c r="Z520" s="1876" t="s">
        <v>154</v>
      </c>
      <c r="AA520" s="1876" t="s">
        <v>154</v>
      </c>
      <c r="AB520" s="1876" t="s">
        <v>154</v>
      </c>
      <c r="AC520" s="1876" t="s">
        <v>154</v>
      </c>
      <c r="AD520" s="1876" t="s">
        <v>154</v>
      </c>
      <c r="AE520" s="1876" t="s">
        <v>154</v>
      </c>
      <c r="AF520" s="1876" t="s">
        <v>359</v>
      </c>
      <c r="AG520" s="1875" t="s">
        <v>1027</v>
      </c>
      <c r="AH520" s="1876" t="s">
        <v>380</v>
      </c>
      <c r="AI520" s="1876" t="s">
        <v>240</v>
      </c>
      <c r="AJ520" s="1876" t="s">
        <v>367</v>
      </c>
      <c r="AK520" s="1875" t="s">
        <v>381</v>
      </c>
      <c r="AL520" s="1876" t="s">
        <v>360</v>
      </c>
      <c r="AM520" s="1875" t="s">
        <v>154</v>
      </c>
    </row>
    <row r="521" spans="1:39" ht="66">
      <c r="A521" s="1875" t="s">
        <v>351</v>
      </c>
      <c r="B521" s="1875" t="s">
        <v>1039</v>
      </c>
      <c r="C521" s="1875" t="s">
        <v>1024</v>
      </c>
      <c r="D521" s="1876" t="s">
        <v>154</v>
      </c>
      <c r="E521" s="1876" t="s">
        <v>371</v>
      </c>
      <c r="F521" s="1876" t="s">
        <v>355</v>
      </c>
      <c r="G521" s="1876" t="s">
        <v>356</v>
      </c>
      <c r="H521" s="1877">
        <v>5812.0120399999996</v>
      </c>
      <c r="I521" s="1877">
        <v>5400</v>
      </c>
      <c r="J521" s="1876" t="s">
        <v>357</v>
      </c>
      <c r="K521" s="1878">
        <v>44826</v>
      </c>
      <c r="L521" s="1876" t="s">
        <v>372</v>
      </c>
      <c r="M521" s="1878" t="s">
        <v>373</v>
      </c>
      <c r="N521" s="1876" t="s">
        <v>359</v>
      </c>
      <c r="O521" s="1880">
        <v>46675</v>
      </c>
      <c r="P521" s="1875" t="s">
        <v>360</v>
      </c>
      <c r="Q521" s="1875" t="s">
        <v>1040</v>
      </c>
      <c r="R521" s="1875" t="s">
        <v>1025</v>
      </c>
      <c r="S521" s="1876" t="s">
        <v>361</v>
      </c>
      <c r="T521" s="1879" t="s">
        <v>1026</v>
      </c>
      <c r="U521" s="1876" t="s">
        <v>360</v>
      </c>
      <c r="V521" s="1876" t="s">
        <v>377</v>
      </c>
      <c r="W521" s="1876" t="s">
        <v>360</v>
      </c>
      <c r="X521" s="1876" t="s">
        <v>378</v>
      </c>
      <c r="Y521" s="1876" t="s">
        <v>364</v>
      </c>
      <c r="Z521" s="1876" t="s">
        <v>154</v>
      </c>
      <c r="AA521" s="1876" t="s">
        <v>154</v>
      </c>
      <c r="AB521" s="1876" t="s">
        <v>154</v>
      </c>
      <c r="AC521" s="1876" t="s">
        <v>154</v>
      </c>
      <c r="AD521" s="1876" t="s">
        <v>154</v>
      </c>
      <c r="AE521" s="1876" t="s">
        <v>154</v>
      </c>
      <c r="AF521" s="1876" t="s">
        <v>359</v>
      </c>
      <c r="AG521" s="1875" t="s">
        <v>1027</v>
      </c>
      <c r="AH521" s="1876" t="s">
        <v>380</v>
      </c>
      <c r="AI521" s="1876" t="s">
        <v>240</v>
      </c>
      <c r="AJ521" s="1876" t="s">
        <v>367</v>
      </c>
      <c r="AK521" s="1875" t="s">
        <v>381</v>
      </c>
      <c r="AL521" s="1876" t="s">
        <v>360</v>
      </c>
      <c r="AM521" s="1875" t="s">
        <v>154</v>
      </c>
    </row>
    <row r="522" spans="1:39" ht="66">
      <c r="A522" s="1875" t="s">
        <v>351</v>
      </c>
      <c r="B522" s="1875" t="s">
        <v>1041</v>
      </c>
      <c r="C522" s="1875" t="s">
        <v>1024</v>
      </c>
      <c r="D522" s="1876" t="s">
        <v>154</v>
      </c>
      <c r="E522" s="1876" t="s">
        <v>371</v>
      </c>
      <c r="F522" s="1876" t="s">
        <v>355</v>
      </c>
      <c r="G522" s="1876" t="s">
        <v>356</v>
      </c>
      <c r="H522" s="1877">
        <v>6457.7911599999998</v>
      </c>
      <c r="I522" s="1877">
        <v>6000</v>
      </c>
      <c r="J522" s="1876" t="s">
        <v>357</v>
      </c>
      <c r="K522" s="1878">
        <v>44826</v>
      </c>
      <c r="L522" s="1876" t="s">
        <v>372</v>
      </c>
      <c r="M522" s="1878" t="s">
        <v>373</v>
      </c>
      <c r="N522" s="1876" t="s">
        <v>359</v>
      </c>
      <c r="O522" s="1880">
        <v>46675</v>
      </c>
      <c r="P522" s="1875" t="s">
        <v>360</v>
      </c>
      <c r="Q522" s="1875" t="s">
        <v>409</v>
      </c>
      <c r="R522" s="1875" t="s">
        <v>1025</v>
      </c>
      <c r="S522" s="1876" t="s">
        <v>361</v>
      </c>
      <c r="T522" s="1879" t="s">
        <v>1026</v>
      </c>
      <c r="U522" s="1876" t="s">
        <v>360</v>
      </c>
      <c r="V522" s="1876" t="s">
        <v>377</v>
      </c>
      <c r="W522" s="1876" t="s">
        <v>360</v>
      </c>
      <c r="X522" s="1876" t="s">
        <v>378</v>
      </c>
      <c r="Y522" s="1876" t="s">
        <v>364</v>
      </c>
      <c r="Z522" s="1876" t="s">
        <v>154</v>
      </c>
      <c r="AA522" s="1876" t="s">
        <v>154</v>
      </c>
      <c r="AB522" s="1876" t="s">
        <v>154</v>
      </c>
      <c r="AC522" s="1876" t="s">
        <v>154</v>
      </c>
      <c r="AD522" s="1876" t="s">
        <v>154</v>
      </c>
      <c r="AE522" s="1876" t="s">
        <v>154</v>
      </c>
      <c r="AF522" s="1876" t="s">
        <v>359</v>
      </c>
      <c r="AG522" s="1875" t="s">
        <v>1027</v>
      </c>
      <c r="AH522" s="1876" t="s">
        <v>380</v>
      </c>
      <c r="AI522" s="1876" t="s">
        <v>240</v>
      </c>
      <c r="AJ522" s="1876" t="s">
        <v>367</v>
      </c>
      <c r="AK522" s="1875" t="s">
        <v>381</v>
      </c>
      <c r="AL522" s="1876" t="s">
        <v>360</v>
      </c>
      <c r="AM522" s="1875" t="s">
        <v>154</v>
      </c>
    </row>
    <row r="523" spans="1:39" ht="66">
      <c r="A523" s="1875" t="s">
        <v>351</v>
      </c>
      <c r="B523" s="1875" t="s">
        <v>1042</v>
      </c>
      <c r="C523" s="1875" t="s">
        <v>1024</v>
      </c>
      <c r="D523" s="1876" t="s">
        <v>154</v>
      </c>
      <c r="E523" s="1876" t="s">
        <v>371</v>
      </c>
      <c r="F523" s="1876" t="s">
        <v>355</v>
      </c>
      <c r="G523" s="1876" t="s">
        <v>356</v>
      </c>
      <c r="H523" s="1877">
        <v>7426.4598299999998</v>
      </c>
      <c r="I523" s="1877">
        <v>6900</v>
      </c>
      <c r="J523" s="1876" t="s">
        <v>357</v>
      </c>
      <c r="K523" s="1878">
        <v>44826</v>
      </c>
      <c r="L523" s="1876" t="s">
        <v>372</v>
      </c>
      <c r="M523" s="1878" t="s">
        <v>373</v>
      </c>
      <c r="N523" s="1876" t="s">
        <v>359</v>
      </c>
      <c r="O523" s="1880">
        <v>46675</v>
      </c>
      <c r="P523" s="1875" t="s">
        <v>360</v>
      </c>
      <c r="Q523" s="1875" t="s">
        <v>1043</v>
      </c>
      <c r="R523" s="1875" t="s">
        <v>1025</v>
      </c>
      <c r="S523" s="1876" t="s">
        <v>361</v>
      </c>
      <c r="T523" s="1879" t="s">
        <v>1026</v>
      </c>
      <c r="U523" s="1876" t="s">
        <v>360</v>
      </c>
      <c r="V523" s="1876" t="s">
        <v>377</v>
      </c>
      <c r="W523" s="1876" t="s">
        <v>360</v>
      </c>
      <c r="X523" s="1876" t="s">
        <v>378</v>
      </c>
      <c r="Y523" s="1876" t="s">
        <v>364</v>
      </c>
      <c r="Z523" s="1876" t="s">
        <v>154</v>
      </c>
      <c r="AA523" s="1876" t="s">
        <v>154</v>
      </c>
      <c r="AB523" s="1876" t="s">
        <v>154</v>
      </c>
      <c r="AC523" s="1876" t="s">
        <v>154</v>
      </c>
      <c r="AD523" s="1876" t="s">
        <v>154</v>
      </c>
      <c r="AE523" s="1876" t="s">
        <v>154</v>
      </c>
      <c r="AF523" s="1876" t="s">
        <v>359</v>
      </c>
      <c r="AG523" s="1875" t="s">
        <v>1027</v>
      </c>
      <c r="AH523" s="1876" t="s">
        <v>380</v>
      </c>
      <c r="AI523" s="1876" t="s">
        <v>240</v>
      </c>
      <c r="AJ523" s="1876" t="s">
        <v>367</v>
      </c>
      <c r="AK523" s="1875" t="s">
        <v>381</v>
      </c>
      <c r="AL523" s="1876" t="s">
        <v>360</v>
      </c>
      <c r="AM523" s="1875" t="s">
        <v>154</v>
      </c>
    </row>
    <row r="524" spans="1:39" ht="66">
      <c r="A524" s="1875" t="s">
        <v>351</v>
      </c>
      <c r="B524" s="1875" t="s">
        <v>1044</v>
      </c>
      <c r="C524" s="1875" t="s">
        <v>1024</v>
      </c>
      <c r="D524" s="1876" t="s">
        <v>154</v>
      </c>
      <c r="E524" s="1876" t="s">
        <v>371</v>
      </c>
      <c r="F524" s="1876" t="s">
        <v>355</v>
      </c>
      <c r="G524" s="1876" t="s">
        <v>356</v>
      </c>
      <c r="H524" s="1877">
        <v>15175.809219999999</v>
      </c>
      <c r="I524" s="1877">
        <v>14100</v>
      </c>
      <c r="J524" s="1876" t="s">
        <v>357</v>
      </c>
      <c r="K524" s="1878">
        <v>44826</v>
      </c>
      <c r="L524" s="1876" t="s">
        <v>372</v>
      </c>
      <c r="M524" s="1878" t="s">
        <v>373</v>
      </c>
      <c r="N524" s="1876" t="s">
        <v>359</v>
      </c>
      <c r="O524" s="1880">
        <v>46675</v>
      </c>
      <c r="P524" s="1875" t="s">
        <v>360</v>
      </c>
      <c r="Q524" s="1875" t="s">
        <v>1045</v>
      </c>
      <c r="R524" s="1875" t="s">
        <v>1025</v>
      </c>
      <c r="S524" s="1876" t="s">
        <v>361</v>
      </c>
      <c r="T524" s="1879" t="s">
        <v>1026</v>
      </c>
      <c r="U524" s="1876" t="s">
        <v>360</v>
      </c>
      <c r="V524" s="1876" t="s">
        <v>377</v>
      </c>
      <c r="W524" s="1876" t="s">
        <v>360</v>
      </c>
      <c r="X524" s="1876" t="s">
        <v>378</v>
      </c>
      <c r="Y524" s="1876" t="s">
        <v>364</v>
      </c>
      <c r="Z524" s="1876" t="s">
        <v>154</v>
      </c>
      <c r="AA524" s="1876" t="s">
        <v>154</v>
      </c>
      <c r="AB524" s="1876" t="s">
        <v>154</v>
      </c>
      <c r="AC524" s="1876" t="s">
        <v>154</v>
      </c>
      <c r="AD524" s="1876" t="s">
        <v>154</v>
      </c>
      <c r="AE524" s="1876" t="s">
        <v>154</v>
      </c>
      <c r="AF524" s="1876" t="s">
        <v>359</v>
      </c>
      <c r="AG524" s="1875" t="s">
        <v>1027</v>
      </c>
      <c r="AH524" s="1876" t="s">
        <v>380</v>
      </c>
      <c r="AI524" s="1876" t="s">
        <v>240</v>
      </c>
      <c r="AJ524" s="1876" t="s">
        <v>367</v>
      </c>
      <c r="AK524" s="1875" t="s">
        <v>381</v>
      </c>
      <c r="AL524" s="1876" t="s">
        <v>360</v>
      </c>
      <c r="AM524" s="1875" t="s">
        <v>154</v>
      </c>
    </row>
    <row r="525" spans="1:39" ht="66">
      <c r="A525" s="1875" t="s">
        <v>351</v>
      </c>
      <c r="B525" s="1875" t="s">
        <v>1046</v>
      </c>
      <c r="C525" s="1875" t="s">
        <v>1024</v>
      </c>
      <c r="D525" s="1876" t="s">
        <v>154</v>
      </c>
      <c r="E525" s="1876" t="s">
        <v>371</v>
      </c>
      <c r="F525" s="1876" t="s">
        <v>355</v>
      </c>
      <c r="G525" s="1876" t="s">
        <v>356</v>
      </c>
      <c r="H525" s="1877">
        <v>7103.5702700000002</v>
      </c>
      <c r="I525" s="1877">
        <v>6600</v>
      </c>
      <c r="J525" s="1876" t="s">
        <v>357</v>
      </c>
      <c r="K525" s="1878">
        <v>44826</v>
      </c>
      <c r="L525" s="1876" t="s">
        <v>372</v>
      </c>
      <c r="M525" s="1878" t="s">
        <v>373</v>
      </c>
      <c r="N525" s="1876" t="s">
        <v>359</v>
      </c>
      <c r="O525" s="1880">
        <v>46675</v>
      </c>
      <c r="P525" s="1875" t="s">
        <v>360</v>
      </c>
      <c r="Q525" s="1875" t="s">
        <v>1029</v>
      </c>
      <c r="R525" s="1875" t="s">
        <v>1025</v>
      </c>
      <c r="S525" s="1876" t="s">
        <v>361</v>
      </c>
      <c r="T525" s="1879" t="s">
        <v>1026</v>
      </c>
      <c r="U525" s="1876" t="s">
        <v>360</v>
      </c>
      <c r="V525" s="1876" t="s">
        <v>377</v>
      </c>
      <c r="W525" s="1876" t="s">
        <v>360</v>
      </c>
      <c r="X525" s="1876" t="s">
        <v>378</v>
      </c>
      <c r="Y525" s="1876" t="s">
        <v>364</v>
      </c>
      <c r="Z525" s="1876" t="s">
        <v>154</v>
      </c>
      <c r="AA525" s="1876" t="s">
        <v>154</v>
      </c>
      <c r="AB525" s="1876" t="s">
        <v>154</v>
      </c>
      <c r="AC525" s="1876" t="s">
        <v>154</v>
      </c>
      <c r="AD525" s="1876" t="s">
        <v>154</v>
      </c>
      <c r="AE525" s="1876" t="s">
        <v>154</v>
      </c>
      <c r="AF525" s="1876" t="s">
        <v>359</v>
      </c>
      <c r="AG525" s="1875" t="s">
        <v>1027</v>
      </c>
      <c r="AH525" s="1876" t="s">
        <v>380</v>
      </c>
      <c r="AI525" s="1876" t="s">
        <v>240</v>
      </c>
      <c r="AJ525" s="1876" t="s">
        <v>367</v>
      </c>
      <c r="AK525" s="1875" t="s">
        <v>381</v>
      </c>
      <c r="AL525" s="1876" t="s">
        <v>360</v>
      </c>
      <c r="AM525" s="1875" t="s">
        <v>154</v>
      </c>
    </row>
    <row r="526" spans="1:39" ht="66">
      <c r="A526" s="1875" t="s">
        <v>351</v>
      </c>
      <c r="B526" s="1875" t="s">
        <v>1047</v>
      </c>
      <c r="C526" s="1875" t="s">
        <v>1024</v>
      </c>
      <c r="D526" s="1876" t="s">
        <v>154</v>
      </c>
      <c r="E526" s="1876" t="s">
        <v>371</v>
      </c>
      <c r="F526" s="1876" t="s">
        <v>355</v>
      </c>
      <c r="G526" s="1876" t="s">
        <v>356</v>
      </c>
      <c r="H526" s="1877">
        <v>9686.6867399999992</v>
      </c>
      <c r="I526" s="1877">
        <v>9000</v>
      </c>
      <c r="J526" s="1876" t="s">
        <v>357</v>
      </c>
      <c r="K526" s="1878">
        <v>44826</v>
      </c>
      <c r="L526" s="1876" t="s">
        <v>372</v>
      </c>
      <c r="M526" s="1878" t="s">
        <v>373</v>
      </c>
      <c r="N526" s="1876" t="s">
        <v>359</v>
      </c>
      <c r="O526" s="1880">
        <v>46675</v>
      </c>
      <c r="P526" s="1875" t="s">
        <v>360</v>
      </c>
      <c r="Q526" s="1875" t="s">
        <v>553</v>
      </c>
      <c r="R526" s="1875" t="s">
        <v>1025</v>
      </c>
      <c r="S526" s="1876" t="s">
        <v>361</v>
      </c>
      <c r="T526" s="1879" t="s">
        <v>1026</v>
      </c>
      <c r="U526" s="1876" t="s">
        <v>360</v>
      </c>
      <c r="V526" s="1876" t="s">
        <v>377</v>
      </c>
      <c r="W526" s="1876" t="s">
        <v>360</v>
      </c>
      <c r="X526" s="1876" t="s">
        <v>378</v>
      </c>
      <c r="Y526" s="1876" t="s">
        <v>364</v>
      </c>
      <c r="Z526" s="1876" t="s">
        <v>154</v>
      </c>
      <c r="AA526" s="1876" t="s">
        <v>154</v>
      </c>
      <c r="AB526" s="1876" t="s">
        <v>154</v>
      </c>
      <c r="AC526" s="1876" t="s">
        <v>154</v>
      </c>
      <c r="AD526" s="1876" t="s">
        <v>154</v>
      </c>
      <c r="AE526" s="1876" t="s">
        <v>154</v>
      </c>
      <c r="AF526" s="1876" t="s">
        <v>359</v>
      </c>
      <c r="AG526" s="1875" t="s">
        <v>1027</v>
      </c>
      <c r="AH526" s="1876" t="s">
        <v>380</v>
      </c>
      <c r="AI526" s="1876" t="s">
        <v>240</v>
      </c>
      <c r="AJ526" s="1876" t="s">
        <v>367</v>
      </c>
      <c r="AK526" s="1875" t="s">
        <v>381</v>
      </c>
      <c r="AL526" s="1876" t="s">
        <v>360</v>
      </c>
      <c r="AM526" s="1875" t="s">
        <v>154</v>
      </c>
    </row>
    <row r="527" spans="1:39" ht="66">
      <c r="A527" s="1875" t="s">
        <v>351</v>
      </c>
      <c r="B527" s="1875" t="s">
        <v>1048</v>
      </c>
      <c r="C527" s="1875" t="s">
        <v>1024</v>
      </c>
      <c r="D527" s="1876" t="s">
        <v>154</v>
      </c>
      <c r="E527" s="1876" t="s">
        <v>371</v>
      </c>
      <c r="F527" s="1876" t="s">
        <v>355</v>
      </c>
      <c r="G527" s="1876" t="s">
        <v>356</v>
      </c>
      <c r="H527" s="1877">
        <v>645.77912000000003</v>
      </c>
      <c r="I527" s="1877">
        <v>600</v>
      </c>
      <c r="J527" s="1876" t="s">
        <v>357</v>
      </c>
      <c r="K527" s="1878">
        <v>44826</v>
      </c>
      <c r="L527" s="1876" t="s">
        <v>372</v>
      </c>
      <c r="M527" s="1878" t="s">
        <v>373</v>
      </c>
      <c r="N527" s="1876" t="s">
        <v>359</v>
      </c>
      <c r="O527" s="1880">
        <v>46675</v>
      </c>
      <c r="P527" s="1875" t="s">
        <v>360</v>
      </c>
      <c r="Q527" s="1875" t="s">
        <v>386</v>
      </c>
      <c r="R527" s="1875" t="s">
        <v>1025</v>
      </c>
      <c r="S527" s="1876" t="s">
        <v>361</v>
      </c>
      <c r="T527" s="1879" t="s">
        <v>1026</v>
      </c>
      <c r="U527" s="1876" t="s">
        <v>360</v>
      </c>
      <c r="V527" s="1876" t="s">
        <v>377</v>
      </c>
      <c r="W527" s="1876" t="s">
        <v>360</v>
      </c>
      <c r="X527" s="1876" t="s">
        <v>378</v>
      </c>
      <c r="Y527" s="1876" t="s">
        <v>364</v>
      </c>
      <c r="Z527" s="1876" t="s">
        <v>154</v>
      </c>
      <c r="AA527" s="1876" t="s">
        <v>154</v>
      </c>
      <c r="AB527" s="1876" t="s">
        <v>154</v>
      </c>
      <c r="AC527" s="1876" t="s">
        <v>154</v>
      </c>
      <c r="AD527" s="1876" t="s">
        <v>154</v>
      </c>
      <c r="AE527" s="1876" t="s">
        <v>154</v>
      </c>
      <c r="AF527" s="1876" t="s">
        <v>359</v>
      </c>
      <c r="AG527" s="1875" t="s">
        <v>1027</v>
      </c>
      <c r="AH527" s="1876" t="s">
        <v>380</v>
      </c>
      <c r="AI527" s="1876" t="s">
        <v>240</v>
      </c>
      <c r="AJ527" s="1876" t="s">
        <v>367</v>
      </c>
      <c r="AK527" s="1875" t="s">
        <v>381</v>
      </c>
      <c r="AL527" s="1876" t="s">
        <v>360</v>
      </c>
      <c r="AM527" s="1875" t="s">
        <v>154</v>
      </c>
    </row>
    <row r="528" spans="1:39" ht="66">
      <c r="A528" s="1875" t="s">
        <v>351</v>
      </c>
      <c r="B528" s="1875" t="s">
        <v>1049</v>
      </c>
      <c r="C528" s="1875" t="s">
        <v>1024</v>
      </c>
      <c r="D528" s="1876" t="s">
        <v>154</v>
      </c>
      <c r="E528" s="1876" t="s">
        <v>371</v>
      </c>
      <c r="F528" s="1876" t="s">
        <v>355</v>
      </c>
      <c r="G528" s="1876" t="s">
        <v>356</v>
      </c>
      <c r="H528" s="1877">
        <v>322.88956000000002</v>
      </c>
      <c r="I528" s="1877">
        <v>300</v>
      </c>
      <c r="J528" s="1876" t="s">
        <v>357</v>
      </c>
      <c r="K528" s="1878">
        <v>44826</v>
      </c>
      <c r="L528" s="1876" t="s">
        <v>372</v>
      </c>
      <c r="M528" s="1878" t="s">
        <v>373</v>
      </c>
      <c r="N528" s="1876" t="s">
        <v>359</v>
      </c>
      <c r="O528" s="1880">
        <v>46675</v>
      </c>
      <c r="P528" s="1875" t="s">
        <v>360</v>
      </c>
      <c r="Q528" s="1875" t="s">
        <v>531</v>
      </c>
      <c r="R528" s="1875" t="s">
        <v>1025</v>
      </c>
      <c r="S528" s="1876" t="s">
        <v>361</v>
      </c>
      <c r="T528" s="1879" t="s">
        <v>1026</v>
      </c>
      <c r="U528" s="1876" t="s">
        <v>360</v>
      </c>
      <c r="V528" s="1876" t="s">
        <v>377</v>
      </c>
      <c r="W528" s="1876" t="s">
        <v>360</v>
      </c>
      <c r="X528" s="1876" t="s">
        <v>378</v>
      </c>
      <c r="Y528" s="1876" t="s">
        <v>364</v>
      </c>
      <c r="Z528" s="1876" t="s">
        <v>154</v>
      </c>
      <c r="AA528" s="1876" t="s">
        <v>154</v>
      </c>
      <c r="AB528" s="1876" t="s">
        <v>154</v>
      </c>
      <c r="AC528" s="1876" t="s">
        <v>154</v>
      </c>
      <c r="AD528" s="1876" t="s">
        <v>154</v>
      </c>
      <c r="AE528" s="1876" t="s">
        <v>154</v>
      </c>
      <c r="AF528" s="1876" t="s">
        <v>359</v>
      </c>
      <c r="AG528" s="1875" t="s">
        <v>1027</v>
      </c>
      <c r="AH528" s="1876" t="s">
        <v>380</v>
      </c>
      <c r="AI528" s="1876" t="s">
        <v>240</v>
      </c>
      <c r="AJ528" s="1876" t="s">
        <v>367</v>
      </c>
      <c r="AK528" s="1875" t="s">
        <v>381</v>
      </c>
      <c r="AL528" s="1876" t="s">
        <v>360</v>
      </c>
      <c r="AM528" s="1875" t="s">
        <v>154</v>
      </c>
    </row>
    <row r="529" spans="1:39" ht="66">
      <c r="A529" s="1875" t="s">
        <v>351</v>
      </c>
      <c r="B529" s="1875" t="s">
        <v>1050</v>
      </c>
      <c r="C529" s="1875" t="s">
        <v>1024</v>
      </c>
      <c r="D529" s="1876" t="s">
        <v>154</v>
      </c>
      <c r="E529" s="1876" t="s">
        <v>371</v>
      </c>
      <c r="F529" s="1876" t="s">
        <v>355</v>
      </c>
      <c r="G529" s="1876" t="s">
        <v>356</v>
      </c>
      <c r="H529" s="1877">
        <v>2583.1164600000002</v>
      </c>
      <c r="I529" s="1877">
        <v>2400</v>
      </c>
      <c r="J529" s="1876" t="s">
        <v>357</v>
      </c>
      <c r="K529" s="1878">
        <v>44826</v>
      </c>
      <c r="L529" s="1876" t="s">
        <v>372</v>
      </c>
      <c r="M529" s="1878" t="s">
        <v>373</v>
      </c>
      <c r="N529" s="1876" t="s">
        <v>359</v>
      </c>
      <c r="O529" s="1880">
        <v>46675</v>
      </c>
      <c r="P529" s="1875" t="s">
        <v>360</v>
      </c>
      <c r="Q529" s="1875" t="s">
        <v>478</v>
      </c>
      <c r="R529" s="1875" t="s">
        <v>1025</v>
      </c>
      <c r="S529" s="1876" t="s">
        <v>361</v>
      </c>
      <c r="T529" s="1879" t="s">
        <v>1026</v>
      </c>
      <c r="U529" s="1876" t="s">
        <v>360</v>
      </c>
      <c r="V529" s="1876" t="s">
        <v>377</v>
      </c>
      <c r="W529" s="1876" t="s">
        <v>360</v>
      </c>
      <c r="X529" s="1876" t="s">
        <v>378</v>
      </c>
      <c r="Y529" s="1876" t="s">
        <v>364</v>
      </c>
      <c r="Z529" s="1876" t="s">
        <v>154</v>
      </c>
      <c r="AA529" s="1876" t="s">
        <v>154</v>
      </c>
      <c r="AB529" s="1876" t="s">
        <v>154</v>
      </c>
      <c r="AC529" s="1876" t="s">
        <v>154</v>
      </c>
      <c r="AD529" s="1876" t="s">
        <v>154</v>
      </c>
      <c r="AE529" s="1876" t="s">
        <v>154</v>
      </c>
      <c r="AF529" s="1876" t="s">
        <v>359</v>
      </c>
      <c r="AG529" s="1875" t="s">
        <v>1027</v>
      </c>
      <c r="AH529" s="1876" t="s">
        <v>380</v>
      </c>
      <c r="AI529" s="1876" t="s">
        <v>240</v>
      </c>
      <c r="AJ529" s="1876" t="s">
        <v>367</v>
      </c>
      <c r="AK529" s="1875" t="s">
        <v>381</v>
      </c>
      <c r="AL529" s="1876" t="s">
        <v>360</v>
      </c>
      <c r="AM529" s="1875" t="s">
        <v>154</v>
      </c>
    </row>
    <row r="530" spans="1:39" ht="66">
      <c r="A530" s="1875" t="s">
        <v>351</v>
      </c>
      <c r="B530" s="1875" t="s">
        <v>1051</v>
      </c>
      <c r="C530" s="1875" t="s">
        <v>1024</v>
      </c>
      <c r="D530" s="1876" t="s">
        <v>154</v>
      </c>
      <c r="E530" s="1876" t="s">
        <v>371</v>
      </c>
      <c r="F530" s="1876" t="s">
        <v>355</v>
      </c>
      <c r="G530" s="1876" t="s">
        <v>356</v>
      </c>
      <c r="H530" s="1877">
        <v>8718.0180600000003</v>
      </c>
      <c r="I530" s="1877">
        <v>8100</v>
      </c>
      <c r="J530" s="1876" t="s">
        <v>357</v>
      </c>
      <c r="K530" s="1878">
        <v>44826</v>
      </c>
      <c r="L530" s="1876" t="s">
        <v>372</v>
      </c>
      <c r="M530" s="1878" t="s">
        <v>373</v>
      </c>
      <c r="N530" s="1876" t="s">
        <v>359</v>
      </c>
      <c r="O530" s="1880">
        <v>46675</v>
      </c>
      <c r="P530" s="1875" t="s">
        <v>360</v>
      </c>
      <c r="Q530" s="1875" t="s">
        <v>1052</v>
      </c>
      <c r="R530" s="1875" t="s">
        <v>1025</v>
      </c>
      <c r="S530" s="1876" t="s">
        <v>361</v>
      </c>
      <c r="T530" s="1879" t="s">
        <v>1026</v>
      </c>
      <c r="U530" s="1876" t="s">
        <v>360</v>
      </c>
      <c r="V530" s="1876" t="s">
        <v>377</v>
      </c>
      <c r="W530" s="1876" t="s">
        <v>360</v>
      </c>
      <c r="X530" s="1876" t="s">
        <v>378</v>
      </c>
      <c r="Y530" s="1876" t="s">
        <v>364</v>
      </c>
      <c r="Z530" s="1876" t="s">
        <v>154</v>
      </c>
      <c r="AA530" s="1876" t="s">
        <v>154</v>
      </c>
      <c r="AB530" s="1876" t="s">
        <v>154</v>
      </c>
      <c r="AC530" s="1876" t="s">
        <v>154</v>
      </c>
      <c r="AD530" s="1876" t="s">
        <v>154</v>
      </c>
      <c r="AE530" s="1876" t="s">
        <v>154</v>
      </c>
      <c r="AF530" s="1876" t="s">
        <v>359</v>
      </c>
      <c r="AG530" s="1875" t="s">
        <v>1027</v>
      </c>
      <c r="AH530" s="1876" t="s">
        <v>380</v>
      </c>
      <c r="AI530" s="1876" t="s">
        <v>240</v>
      </c>
      <c r="AJ530" s="1876" t="s">
        <v>367</v>
      </c>
      <c r="AK530" s="1875" t="s">
        <v>381</v>
      </c>
      <c r="AL530" s="1876" t="s">
        <v>360</v>
      </c>
      <c r="AM530" s="1875" t="s">
        <v>154</v>
      </c>
    </row>
    <row r="531" spans="1:39" ht="66">
      <c r="A531" s="1875" t="s">
        <v>351</v>
      </c>
      <c r="B531" s="1875" t="s">
        <v>1053</v>
      </c>
      <c r="C531" s="1875" t="s">
        <v>1024</v>
      </c>
      <c r="D531" s="1876" t="s">
        <v>154</v>
      </c>
      <c r="E531" s="1876" t="s">
        <v>371</v>
      </c>
      <c r="F531" s="1876" t="s">
        <v>355</v>
      </c>
      <c r="G531" s="1876" t="s">
        <v>356</v>
      </c>
      <c r="H531" s="1877">
        <v>10332.465850000001</v>
      </c>
      <c r="I531" s="1877">
        <v>9600</v>
      </c>
      <c r="J531" s="1876" t="s">
        <v>357</v>
      </c>
      <c r="K531" s="1878">
        <v>44826</v>
      </c>
      <c r="L531" s="1876" t="s">
        <v>372</v>
      </c>
      <c r="M531" s="1878" t="s">
        <v>373</v>
      </c>
      <c r="N531" s="1876" t="s">
        <v>359</v>
      </c>
      <c r="O531" s="1880">
        <v>46675</v>
      </c>
      <c r="P531" s="1875" t="s">
        <v>360</v>
      </c>
      <c r="Q531" s="1875" t="s">
        <v>559</v>
      </c>
      <c r="R531" s="1875" t="s">
        <v>1025</v>
      </c>
      <c r="S531" s="1876" t="s">
        <v>361</v>
      </c>
      <c r="T531" s="1879" t="s">
        <v>1026</v>
      </c>
      <c r="U531" s="1876" t="s">
        <v>360</v>
      </c>
      <c r="V531" s="1876" t="s">
        <v>377</v>
      </c>
      <c r="W531" s="1876" t="s">
        <v>360</v>
      </c>
      <c r="X531" s="1876" t="s">
        <v>378</v>
      </c>
      <c r="Y531" s="1876" t="s">
        <v>364</v>
      </c>
      <c r="Z531" s="1876" t="s">
        <v>154</v>
      </c>
      <c r="AA531" s="1876" t="s">
        <v>154</v>
      </c>
      <c r="AB531" s="1876" t="s">
        <v>154</v>
      </c>
      <c r="AC531" s="1876" t="s">
        <v>154</v>
      </c>
      <c r="AD531" s="1876" t="s">
        <v>154</v>
      </c>
      <c r="AE531" s="1876" t="s">
        <v>154</v>
      </c>
      <c r="AF531" s="1876" t="s">
        <v>359</v>
      </c>
      <c r="AG531" s="1875" t="s">
        <v>1027</v>
      </c>
      <c r="AH531" s="1876" t="s">
        <v>380</v>
      </c>
      <c r="AI531" s="1876" t="s">
        <v>240</v>
      </c>
      <c r="AJ531" s="1876" t="s">
        <v>367</v>
      </c>
      <c r="AK531" s="1875" t="s">
        <v>381</v>
      </c>
      <c r="AL531" s="1876" t="s">
        <v>360</v>
      </c>
      <c r="AM531" s="1875" t="s">
        <v>154</v>
      </c>
    </row>
    <row r="532" spans="1:39" ht="66">
      <c r="A532" s="1875" t="s">
        <v>351</v>
      </c>
      <c r="B532" s="1875" t="s">
        <v>1054</v>
      </c>
      <c r="C532" s="1875" t="s">
        <v>1024</v>
      </c>
      <c r="D532" s="1876" t="s">
        <v>154</v>
      </c>
      <c r="E532" s="1876" t="s">
        <v>371</v>
      </c>
      <c r="F532" s="1876" t="s">
        <v>355</v>
      </c>
      <c r="G532" s="1876" t="s">
        <v>356</v>
      </c>
      <c r="H532" s="1877">
        <v>2260.2269099999999</v>
      </c>
      <c r="I532" s="1877">
        <v>2100</v>
      </c>
      <c r="J532" s="1876" t="s">
        <v>357</v>
      </c>
      <c r="K532" s="1878">
        <v>44826</v>
      </c>
      <c r="L532" s="1876" t="s">
        <v>372</v>
      </c>
      <c r="M532" s="1878" t="s">
        <v>373</v>
      </c>
      <c r="N532" s="1876" t="s">
        <v>359</v>
      </c>
      <c r="O532" s="1880">
        <v>46675</v>
      </c>
      <c r="P532" s="1875" t="s">
        <v>360</v>
      </c>
      <c r="Q532" s="1875" t="s">
        <v>604</v>
      </c>
      <c r="R532" s="1875" t="s">
        <v>1025</v>
      </c>
      <c r="S532" s="1876" t="s">
        <v>361</v>
      </c>
      <c r="T532" s="1879" t="s">
        <v>1026</v>
      </c>
      <c r="U532" s="1876" t="s">
        <v>360</v>
      </c>
      <c r="V532" s="1876" t="s">
        <v>377</v>
      </c>
      <c r="W532" s="1876" t="s">
        <v>360</v>
      </c>
      <c r="X532" s="1876" t="s">
        <v>378</v>
      </c>
      <c r="Y532" s="1876" t="s">
        <v>364</v>
      </c>
      <c r="Z532" s="1876" t="s">
        <v>154</v>
      </c>
      <c r="AA532" s="1876" t="s">
        <v>154</v>
      </c>
      <c r="AB532" s="1876" t="s">
        <v>154</v>
      </c>
      <c r="AC532" s="1876" t="s">
        <v>154</v>
      </c>
      <c r="AD532" s="1876" t="s">
        <v>154</v>
      </c>
      <c r="AE532" s="1876" t="s">
        <v>154</v>
      </c>
      <c r="AF532" s="1876" t="s">
        <v>359</v>
      </c>
      <c r="AG532" s="1875" t="s">
        <v>1027</v>
      </c>
      <c r="AH532" s="1876" t="s">
        <v>380</v>
      </c>
      <c r="AI532" s="1876" t="s">
        <v>240</v>
      </c>
      <c r="AJ532" s="1876" t="s">
        <v>367</v>
      </c>
      <c r="AK532" s="1875" t="s">
        <v>381</v>
      </c>
      <c r="AL532" s="1876" t="s">
        <v>360</v>
      </c>
      <c r="AM532" s="1875" t="s">
        <v>154</v>
      </c>
    </row>
    <row r="533" spans="1:39" ht="66">
      <c r="A533" s="1875" t="s">
        <v>351</v>
      </c>
      <c r="B533" s="1875" t="s">
        <v>1055</v>
      </c>
      <c r="C533" s="1875" t="s">
        <v>1024</v>
      </c>
      <c r="D533" s="1876" t="s">
        <v>154</v>
      </c>
      <c r="E533" s="1876" t="s">
        <v>371</v>
      </c>
      <c r="F533" s="1876" t="s">
        <v>355</v>
      </c>
      <c r="G533" s="1876" t="s">
        <v>356</v>
      </c>
      <c r="H533" s="1877">
        <v>20664.931710000001</v>
      </c>
      <c r="I533" s="1877">
        <v>19200</v>
      </c>
      <c r="J533" s="1876" t="s">
        <v>357</v>
      </c>
      <c r="K533" s="1878">
        <v>44826</v>
      </c>
      <c r="L533" s="1876" t="s">
        <v>372</v>
      </c>
      <c r="M533" s="1878" t="s">
        <v>373</v>
      </c>
      <c r="N533" s="1876" t="s">
        <v>359</v>
      </c>
      <c r="O533" s="1880">
        <v>46675</v>
      </c>
      <c r="P533" s="1875" t="s">
        <v>360</v>
      </c>
      <c r="Q533" s="1875" t="s">
        <v>516</v>
      </c>
      <c r="R533" s="1875" t="s">
        <v>1025</v>
      </c>
      <c r="S533" s="1876" t="s">
        <v>361</v>
      </c>
      <c r="T533" s="1879" t="s">
        <v>1026</v>
      </c>
      <c r="U533" s="1876" t="s">
        <v>360</v>
      </c>
      <c r="V533" s="1876" t="s">
        <v>377</v>
      </c>
      <c r="W533" s="1876" t="s">
        <v>360</v>
      </c>
      <c r="X533" s="1876" t="s">
        <v>378</v>
      </c>
      <c r="Y533" s="1876" t="s">
        <v>364</v>
      </c>
      <c r="Z533" s="1876" t="s">
        <v>154</v>
      </c>
      <c r="AA533" s="1876" t="s">
        <v>154</v>
      </c>
      <c r="AB533" s="1876" t="s">
        <v>154</v>
      </c>
      <c r="AC533" s="1876" t="s">
        <v>154</v>
      </c>
      <c r="AD533" s="1876" t="s">
        <v>154</v>
      </c>
      <c r="AE533" s="1876" t="s">
        <v>154</v>
      </c>
      <c r="AF533" s="1876" t="s">
        <v>359</v>
      </c>
      <c r="AG533" s="1875" t="s">
        <v>1027</v>
      </c>
      <c r="AH533" s="1876" t="s">
        <v>380</v>
      </c>
      <c r="AI533" s="1876" t="s">
        <v>240</v>
      </c>
      <c r="AJ533" s="1876" t="s">
        <v>367</v>
      </c>
      <c r="AK533" s="1875" t="s">
        <v>381</v>
      </c>
      <c r="AL533" s="1876" t="s">
        <v>360</v>
      </c>
      <c r="AM533" s="1875" t="s">
        <v>154</v>
      </c>
    </row>
    <row r="534" spans="1:39" ht="66">
      <c r="A534" s="1875" t="s">
        <v>351</v>
      </c>
      <c r="B534" s="1875" t="s">
        <v>1056</v>
      </c>
      <c r="C534" s="1875" t="s">
        <v>1024</v>
      </c>
      <c r="D534" s="1876" t="s">
        <v>154</v>
      </c>
      <c r="E534" s="1876" t="s">
        <v>371</v>
      </c>
      <c r="F534" s="1876" t="s">
        <v>355</v>
      </c>
      <c r="G534" s="1876" t="s">
        <v>356</v>
      </c>
      <c r="H534" s="1877">
        <v>5489.12248</v>
      </c>
      <c r="I534" s="1877">
        <v>5100</v>
      </c>
      <c r="J534" s="1876" t="s">
        <v>357</v>
      </c>
      <c r="K534" s="1878">
        <v>44826</v>
      </c>
      <c r="L534" s="1876" t="s">
        <v>372</v>
      </c>
      <c r="M534" s="1878" t="s">
        <v>373</v>
      </c>
      <c r="N534" s="1876" t="s">
        <v>359</v>
      </c>
      <c r="O534" s="1880">
        <v>46675</v>
      </c>
      <c r="P534" s="1875" t="s">
        <v>360</v>
      </c>
      <c r="Q534" s="1875" t="s">
        <v>628</v>
      </c>
      <c r="R534" s="1875" t="s">
        <v>1025</v>
      </c>
      <c r="S534" s="1876" t="s">
        <v>361</v>
      </c>
      <c r="T534" s="1879" t="s">
        <v>1026</v>
      </c>
      <c r="U534" s="1876" t="s">
        <v>360</v>
      </c>
      <c r="V534" s="1876" t="s">
        <v>377</v>
      </c>
      <c r="W534" s="1876" t="s">
        <v>360</v>
      </c>
      <c r="X534" s="1876" t="s">
        <v>378</v>
      </c>
      <c r="Y534" s="1876" t="s">
        <v>364</v>
      </c>
      <c r="Z534" s="1876" t="s">
        <v>154</v>
      </c>
      <c r="AA534" s="1876" t="s">
        <v>154</v>
      </c>
      <c r="AB534" s="1876" t="s">
        <v>154</v>
      </c>
      <c r="AC534" s="1876" t="s">
        <v>154</v>
      </c>
      <c r="AD534" s="1876" t="s">
        <v>154</v>
      </c>
      <c r="AE534" s="1876" t="s">
        <v>154</v>
      </c>
      <c r="AF534" s="1876" t="s">
        <v>359</v>
      </c>
      <c r="AG534" s="1875" t="s">
        <v>1027</v>
      </c>
      <c r="AH534" s="1876" t="s">
        <v>380</v>
      </c>
      <c r="AI534" s="1876" t="s">
        <v>240</v>
      </c>
      <c r="AJ534" s="1876" t="s">
        <v>367</v>
      </c>
      <c r="AK534" s="1875" t="s">
        <v>381</v>
      </c>
      <c r="AL534" s="1876" t="s">
        <v>360</v>
      </c>
      <c r="AM534" s="1875" t="s">
        <v>154</v>
      </c>
    </row>
    <row r="535" spans="1:39" ht="66">
      <c r="A535" s="1875" t="s">
        <v>351</v>
      </c>
      <c r="B535" s="1875" t="s">
        <v>1057</v>
      </c>
      <c r="C535" s="1875" t="s">
        <v>1024</v>
      </c>
      <c r="D535" s="1876" t="s">
        <v>154</v>
      </c>
      <c r="E535" s="1876" t="s">
        <v>371</v>
      </c>
      <c r="F535" s="1876" t="s">
        <v>355</v>
      </c>
      <c r="G535" s="1876" t="s">
        <v>356</v>
      </c>
      <c r="H535" s="1877">
        <v>8718.0180600000003</v>
      </c>
      <c r="I535" s="1877">
        <v>8100</v>
      </c>
      <c r="J535" s="1876" t="s">
        <v>357</v>
      </c>
      <c r="K535" s="1878">
        <v>44826</v>
      </c>
      <c r="L535" s="1876" t="s">
        <v>372</v>
      </c>
      <c r="M535" s="1878" t="s">
        <v>373</v>
      </c>
      <c r="N535" s="1876" t="s">
        <v>359</v>
      </c>
      <c r="O535" s="1880">
        <v>46675</v>
      </c>
      <c r="P535" s="1875" t="s">
        <v>360</v>
      </c>
      <c r="Q535" s="1875" t="s">
        <v>1052</v>
      </c>
      <c r="R535" s="1875" t="s">
        <v>1025</v>
      </c>
      <c r="S535" s="1876" t="s">
        <v>361</v>
      </c>
      <c r="T535" s="1879" t="s">
        <v>1026</v>
      </c>
      <c r="U535" s="1876" t="s">
        <v>360</v>
      </c>
      <c r="V535" s="1876" t="s">
        <v>377</v>
      </c>
      <c r="W535" s="1876" t="s">
        <v>360</v>
      </c>
      <c r="X535" s="1876" t="s">
        <v>378</v>
      </c>
      <c r="Y535" s="1876" t="s">
        <v>364</v>
      </c>
      <c r="Z535" s="1876" t="s">
        <v>154</v>
      </c>
      <c r="AA535" s="1876" t="s">
        <v>154</v>
      </c>
      <c r="AB535" s="1876" t="s">
        <v>154</v>
      </c>
      <c r="AC535" s="1876" t="s">
        <v>154</v>
      </c>
      <c r="AD535" s="1876" t="s">
        <v>154</v>
      </c>
      <c r="AE535" s="1876" t="s">
        <v>154</v>
      </c>
      <c r="AF535" s="1876" t="s">
        <v>359</v>
      </c>
      <c r="AG535" s="1875" t="s">
        <v>1027</v>
      </c>
      <c r="AH535" s="1876" t="s">
        <v>380</v>
      </c>
      <c r="AI535" s="1876" t="s">
        <v>240</v>
      </c>
      <c r="AJ535" s="1876" t="s">
        <v>367</v>
      </c>
      <c r="AK535" s="1875" t="s">
        <v>381</v>
      </c>
      <c r="AL535" s="1876" t="s">
        <v>360</v>
      </c>
      <c r="AM535" s="1875" t="s">
        <v>154</v>
      </c>
    </row>
    <row r="536" spans="1:39" ht="66">
      <c r="A536" s="1875" t="s">
        <v>351</v>
      </c>
      <c r="B536" s="1875" t="s">
        <v>1058</v>
      </c>
      <c r="C536" s="1875" t="s">
        <v>1024</v>
      </c>
      <c r="D536" s="1876" t="s">
        <v>154</v>
      </c>
      <c r="E536" s="1876" t="s">
        <v>371</v>
      </c>
      <c r="F536" s="1876" t="s">
        <v>355</v>
      </c>
      <c r="G536" s="1876" t="s">
        <v>356</v>
      </c>
      <c r="H536" s="1877">
        <v>48433.433680000002</v>
      </c>
      <c r="I536" s="1877">
        <v>45000</v>
      </c>
      <c r="J536" s="1876" t="s">
        <v>357</v>
      </c>
      <c r="K536" s="1878">
        <v>44826</v>
      </c>
      <c r="L536" s="1876" t="s">
        <v>372</v>
      </c>
      <c r="M536" s="1878" t="s">
        <v>373</v>
      </c>
      <c r="N536" s="1876" t="s">
        <v>359</v>
      </c>
      <c r="O536" s="1880">
        <v>46675</v>
      </c>
      <c r="P536" s="1875" t="s">
        <v>360</v>
      </c>
      <c r="Q536" s="1875" t="s">
        <v>489</v>
      </c>
      <c r="R536" s="1875" t="s">
        <v>1025</v>
      </c>
      <c r="S536" s="1876" t="s">
        <v>361</v>
      </c>
      <c r="T536" s="1879" t="s">
        <v>1026</v>
      </c>
      <c r="U536" s="1876" t="s">
        <v>360</v>
      </c>
      <c r="V536" s="1876" t="s">
        <v>377</v>
      </c>
      <c r="W536" s="1876" t="s">
        <v>360</v>
      </c>
      <c r="X536" s="1876" t="s">
        <v>378</v>
      </c>
      <c r="Y536" s="1876" t="s">
        <v>364</v>
      </c>
      <c r="Z536" s="1876" t="s">
        <v>154</v>
      </c>
      <c r="AA536" s="1876" t="s">
        <v>154</v>
      </c>
      <c r="AB536" s="1876" t="s">
        <v>154</v>
      </c>
      <c r="AC536" s="1876" t="s">
        <v>154</v>
      </c>
      <c r="AD536" s="1876" t="s">
        <v>154</v>
      </c>
      <c r="AE536" s="1876" t="s">
        <v>154</v>
      </c>
      <c r="AF536" s="1876" t="s">
        <v>359</v>
      </c>
      <c r="AG536" s="1875" t="s">
        <v>1027</v>
      </c>
      <c r="AH536" s="1876" t="s">
        <v>380</v>
      </c>
      <c r="AI536" s="1876" t="s">
        <v>240</v>
      </c>
      <c r="AJ536" s="1876" t="s">
        <v>367</v>
      </c>
      <c r="AK536" s="1875" t="s">
        <v>381</v>
      </c>
      <c r="AL536" s="1876" t="s">
        <v>360</v>
      </c>
      <c r="AM536" s="1875" t="s">
        <v>154</v>
      </c>
    </row>
    <row r="537" spans="1:39" ht="66">
      <c r="A537" s="1875" t="s">
        <v>351</v>
      </c>
      <c r="B537" s="1875" t="s">
        <v>1059</v>
      </c>
      <c r="C537" s="1875" t="s">
        <v>1024</v>
      </c>
      <c r="D537" s="1876" t="s">
        <v>154</v>
      </c>
      <c r="E537" s="1876" t="s">
        <v>371</v>
      </c>
      <c r="F537" s="1876" t="s">
        <v>355</v>
      </c>
      <c r="G537" s="1876" t="s">
        <v>356</v>
      </c>
      <c r="H537" s="1877">
        <v>39715.41562</v>
      </c>
      <c r="I537" s="1877">
        <v>36900</v>
      </c>
      <c r="J537" s="1876" t="s">
        <v>357</v>
      </c>
      <c r="K537" s="1878">
        <v>44826</v>
      </c>
      <c r="L537" s="1876" t="s">
        <v>372</v>
      </c>
      <c r="M537" s="1878" t="s">
        <v>373</v>
      </c>
      <c r="N537" s="1876" t="s">
        <v>359</v>
      </c>
      <c r="O537" s="1880">
        <v>46675</v>
      </c>
      <c r="P537" s="1875" t="s">
        <v>360</v>
      </c>
      <c r="Q537" s="1875" t="s">
        <v>1060</v>
      </c>
      <c r="R537" s="1875" t="s">
        <v>1025</v>
      </c>
      <c r="S537" s="1876" t="s">
        <v>361</v>
      </c>
      <c r="T537" s="1879" t="s">
        <v>1026</v>
      </c>
      <c r="U537" s="1876" t="s">
        <v>360</v>
      </c>
      <c r="V537" s="1876" t="s">
        <v>377</v>
      </c>
      <c r="W537" s="1876" t="s">
        <v>360</v>
      </c>
      <c r="X537" s="1876" t="s">
        <v>378</v>
      </c>
      <c r="Y537" s="1876" t="s">
        <v>364</v>
      </c>
      <c r="Z537" s="1876" t="s">
        <v>154</v>
      </c>
      <c r="AA537" s="1876" t="s">
        <v>154</v>
      </c>
      <c r="AB537" s="1876" t="s">
        <v>154</v>
      </c>
      <c r="AC537" s="1876" t="s">
        <v>154</v>
      </c>
      <c r="AD537" s="1876" t="s">
        <v>154</v>
      </c>
      <c r="AE537" s="1876" t="s">
        <v>154</v>
      </c>
      <c r="AF537" s="1876" t="s">
        <v>359</v>
      </c>
      <c r="AG537" s="1875" t="s">
        <v>1027</v>
      </c>
      <c r="AH537" s="1876" t="s">
        <v>380</v>
      </c>
      <c r="AI537" s="1876" t="s">
        <v>240</v>
      </c>
      <c r="AJ537" s="1876" t="s">
        <v>367</v>
      </c>
      <c r="AK537" s="1875" t="s">
        <v>381</v>
      </c>
      <c r="AL537" s="1876" t="s">
        <v>360</v>
      </c>
      <c r="AM537" s="1875" t="s">
        <v>154</v>
      </c>
    </row>
    <row r="538" spans="1:39" ht="66">
      <c r="A538" s="1875" t="s">
        <v>351</v>
      </c>
      <c r="B538" s="1875" t="s">
        <v>1061</v>
      </c>
      <c r="C538" s="1875" t="s">
        <v>1024</v>
      </c>
      <c r="D538" s="1876" t="s">
        <v>154</v>
      </c>
      <c r="E538" s="1876" t="s">
        <v>371</v>
      </c>
      <c r="F538" s="1876" t="s">
        <v>355</v>
      </c>
      <c r="G538" s="1876" t="s">
        <v>356</v>
      </c>
      <c r="H538" s="1877">
        <v>6457.7911599999998</v>
      </c>
      <c r="I538" s="1877">
        <v>6000</v>
      </c>
      <c r="J538" s="1876" t="s">
        <v>357</v>
      </c>
      <c r="K538" s="1878">
        <v>44826</v>
      </c>
      <c r="L538" s="1876" t="s">
        <v>372</v>
      </c>
      <c r="M538" s="1878" t="s">
        <v>373</v>
      </c>
      <c r="N538" s="1876" t="s">
        <v>359</v>
      </c>
      <c r="O538" s="1880">
        <v>46675</v>
      </c>
      <c r="P538" s="1875" t="s">
        <v>360</v>
      </c>
      <c r="Q538" s="1875" t="s">
        <v>409</v>
      </c>
      <c r="R538" s="1875" t="s">
        <v>1025</v>
      </c>
      <c r="S538" s="1876" t="s">
        <v>361</v>
      </c>
      <c r="T538" s="1879" t="s">
        <v>1026</v>
      </c>
      <c r="U538" s="1876" t="s">
        <v>360</v>
      </c>
      <c r="V538" s="1876" t="s">
        <v>377</v>
      </c>
      <c r="W538" s="1876" t="s">
        <v>360</v>
      </c>
      <c r="X538" s="1876" t="s">
        <v>378</v>
      </c>
      <c r="Y538" s="1876" t="s">
        <v>364</v>
      </c>
      <c r="Z538" s="1876" t="s">
        <v>154</v>
      </c>
      <c r="AA538" s="1876" t="s">
        <v>154</v>
      </c>
      <c r="AB538" s="1876" t="s">
        <v>154</v>
      </c>
      <c r="AC538" s="1876" t="s">
        <v>154</v>
      </c>
      <c r="AD538" s="1876" t="s">
        <v>154</v>
      </c>
      <c r="AE538" s="1876" t="s">
        <v>154</v>
      </c>
      <c r="AF538" s="1876" t="s">
        <v>359</v>
      </c>
      <c r="AG538" s="1875" t="s">
        <v>1027</v>
      </c>
      <c r="AH538" s="1876" t="s">
        <v>380</v>
      </c>
      <c r="AI538" s="1876" t="s">
        <v>240</v>
      </c>
      <c r="AJ538" s="1876" t="s">
        <v>367</v>
      </c>
      <c r="AK538" s="1875" t="s">
        <v>381</v>
      </c>
      <c r="AL538" s="1876" t="s">
        <v>360</v>
      </c>
      <c r="AM538" s="1875" t="s">
        <v>154</v>
      </c>
    </row>
    <row r="539" spans="1:39" ht="66">
      <c r="A539" s="1875" t="s">
        <v>351</v>
      </c>
      <c r="B539" s="1875" t="s">
        <v>1062</v>
      </c>
      <c r="C539" s="1875" t="s">
        <v>1024</v>
      </c>
      <c r="D539" s="1876" t="s">
        <v>154</v>
      </c>
      <c r="E539" s="1876" t="s">
        <v>371</v>
      </c>
      <c r="F539" s="1876" t="s">
        <v>355</v>
      </c>
      <c r="G539" s="1876" t="s">
        <v>356</v>
      </c>
      <c r="H539" s="1877">
        <v>322.88956000000002</v>
      </c>
      <c r="I539" s="1877">
        <v>300</v>
      </c>
      <c r="J539" s="1876" t="s">
        <v>357</v>
      </c>
      <c r="K539" s="1878">
        <v>44826</v>
      </c>
      <c r="L539" s="1876" t="s">
        <v>372</v>
      </c>
      <c r="M539" s="1878" t="s">
        <v>373</v>
      </c>
      <c r="N539" s="1876" t="s">
        <v>359</v>
      </c>
      <c r="O539" s="1880">
        <v>46675</v>
      </c>
      <c r="P539" s="1875" t="s">
        <v>360</v>
      </c>
      <c r="Q539" s="1875" t="s">
        <v>531</v>
      </c>
      <c r="R539" s="1875" t="s">
        <v>1025</v>
      </c>
      <c r="S539" s="1876" t="s">
        <v>361</v>
      </c>
      <c r="T539" s="1879" t="s">
        <v>1026</v>
      </c>
      <c r="U539" s="1876" t="s">
        <v>360</v>
      </c>
      <c r="V539" s="1876" t="s">
        <v>377</v>
      </c>
      <c r="W539" s="1876" t="s">
        <v>360</v>
      </c>
      <c r="X539" s="1876" t="s">
        <v>378</v>
      </c>
      <c r="Y539" s="1876" t="s">
        <v>364</v>
      </c>
      <c r="Z539" s="1876" t="s">
        <v>154</v>
      </c>
      <c r="AA539" s="1876" t="s">
        <v>154</v>
      </c>
      <c r="AB539" s="1876" t="s">
        <v>154</v>
      </c>
      <c r="AC539" s="1876" t="s">
        <v>154</v>
      </c>
      <c r="AD539" s="1876" t="s">
        <v>154</v>
      </c>
      <c r="AE539" s="1876" t="s">
        <v>154</v>
      </c>
      <c r="AF539" s="1876" t="s">
        <v>359</v>
      </c>
      <c r="AG539" s="1875" t="s">
        <v>1027</v>
      </c>
      <c r="AH539" s="1876" t="s">
        <v>380</v>
      </c>
      <c r="AI539" s="1876" t="s">
        <v>240</v>
      </c>
      <c r="AJ539" s="1876" t="s">
        <v>367</v>
      </c>
      <c r="AK539" s="1875" t="s">
        <v>381</v>
      </c>
      <c r="AL539" s="1876" t="s">
        <v>360</v>
      </c>
      <c r="AM539" s="1875" t="s">
        <v>154</v>
      </c>
    </row>
    <row r="540" spans="1:39" ht="66">
      <c r="A540" s="1875" t="s">
        <v>351</v>
      </c>
      <c r="B540" s="1875" t="s">
        <v>1063</v>
      </c>
      <c r="C540" s="1875" t="s">
        <v>1024</v>
      </c>
      <c r="D540" s="1876" t="s">
        <v>154</v>
      </c>
      <c r="E540" s="1876" t="s">
        <v>371</v>
      </c>
      <c r="F540" s="1876" t="s">
        <v>355</v>
      </c>
      <c r="G540" s="1876" t="s">
        <v>356</v>
      </c>
      <c r="H540" s="1877">
        <v>322.88956000000002</v>
      </c>
      <c r="I540" s="1877">
        <v>300</v>
      </c>
      <c r="J540" s="1876" t="s">
        <v>357</v>
      </c>
      <c r="K540" s="1878">
        <v>44826</v>
      </c>
      <c r="L540" s="1876" t="s">
        <v>372</v>
      </c>
      <c r="M540" s="1878" t="s">
        <v>373</v>
      </c>
      <c r="N540" s="1876" t="s">
        <v>359</v>
      </c>
      <c r="O540" s="1880">
        <v>46675</v>
      </c>
      <c r="P540" s="1875" t="s">
        <v>360</v>
      </c>
      <c r="Q540" s="1875" t="s">
        <v>531</v>
      </c>
      <c r="R540" s="1875" t="s">
        <v>1025</v>
      </c>
      <c r="S540" s="1876" t="s">
        <v>361</v>
      </c>
      <c r="T540" s="1879" t="s">
        <v>1026</v>
      </c>
      <c r="U540" s="1876" t="s">
        <v>360</v>
      </c>
      <c r="V540" s="1876" t="s">
        <v>377</v>
      </c>
      <c r="W540" s="1876" t="s">
        <v>360</v>
      </c>
      <c r="X540" s="1876" t="s">
        <v>378</v>
      </c>
      <c r="Y540" s="1876" t="s">
        <v>364</v>
      </c>
      <c r="Z540" s="1876" t="s">
        <v>154</v>
      </c>
      <c r="AA540" s="1876" t="s">
        <v>154</v>
      </c>
      <c r="AB540" s="1876" t="s">
        <v>154</v>
      </c>
      <c r="AC540" s="1876" t="s">
        <v>154</v>
      </c>
      <c r="AD540" s="1876" t="s">
        <v>154</v>
      </c>
      <c r="AE540" s="1876" t="s">
        <v>154</v>
      </c>
      <c r="AF540" s="1876" t="s">
        <v>359</v>
      </c>
      <c r="AG540" s="1875" t="s">
        <v>1027</v>
      </c>
      <c r="AH540" s="1876" t="s">
        <v>380</v>
      </c>
      <c r="AI540" s="1876" t="s">
        <v>240</v>
      </c>
      <c r="AJ540" s="1876" t="s">
        <v>367</v>
      </c>
      <c r="AK540" s="1875" t="s">
        <v>381</v>
      </c>
      <c r="AL540" s="1876" t="s">
        <v>360</v>
      </c>
      <c r="AM540" s="1875" t="s">
        <v>154</v>
      </c>
    </row>
    <row r="541" spans="1:39" ht="66">
      <c r="A541" s="1875" t="s">
        <v>351</v>
      </c>
      <c r="B541" s="1875" t="s">
        <v>1064</v>
      </c>
      <c r="C541" s="1875" t="s">
        <v>1024</v>
      </c>
      <c r="D541" s="1876" t="s">
        <v>154</v>
      </c>
      <c r="E541" s="1876" t="s">
        <v>371</v>
      </c>
      <c r="F541" s="1876" t="s">
        <v>355</v>
      </c>
      <c r="G541" s="1876" t="s">
        <v>356</v>
      </c>
      <c r="H541" s="1877">
        <v>1937.33735</v>
      </c>
      <c r="I541" s="1877">
        <v>1800</v>
      </c>
      <c r="J541" s="1876" t="s">
        <v>357</v>
      </c>
      <c r="K541" s="1878">
        <v>44826</v>
      </c>
      <c r="L541" s="1876" t="s">
        <v>372</v>
      </c>
      <c r="M541" s="1878" t="s">
        <v>373</v>
      </c>
      <c r="N541" s="1876" t="s">
        <v>359</v>
      </c>
      <c r="O541" s="1880">
        <v>46675</v>
      </c>
      <c r="P541" s="1875" t="s">
        <v>360</v>
      </c>
      <c r="Q541" s="1875" t="s">
        <v>529</v>
      </c>
      <c r="R541" s="1875" t="s">
        <v>1025</v>
      </c>
      <c r="S541" s="1876" t="s">
        <v>361</v>
      </c>
      <c r="T541" s="1879" t="s">
        <v>1026</v>
      </c>
      <c r="U541" s="1876" t="s">
        <v>360</v>
      </c>
      <c r="V541" s="1876" t="s">
        <v>377</v>
      </c>
      <c r="W541" s="1876" t="s">
        <v>360</v>
      </c>
      <c r="X541" s="1876" t="s">
        <v>378</v>
      </c>
      <c r="Y541" s="1876" t="s">
        <v>364</v>
      </c>
      <c r="Z541" s="1876" t="s">
        <v>154</v>
      </c>
      <c r="AA541" s="1876" t="s">
        <v>154</v>
      </c>
      <c r="AB541" s="1876" t="s">
        <v>154</v>
      </c>
      <c r="AC541" s="1876" t="s">
        <v>154</v>
      </c>
      <c r="AD541" s="1876" t="s">
        <v>154</v>
      </c>
      <c r="AE541" s="1876" t="s">
        <v>154</v>
      </c>
      <c r="AF541" s="1876" t="s">
        <v>359</v>
      </c>
      <c r="AG541" s="1875" t="s">
        <v>1027</v>
      </c>
      <c r="AH541" s="1876" t="s">
        <v>380</v>
      </c>
      <c r="AI541" s="1876" t="s">
        <v>240</v>
      </c>
      <c r="AJ541" s="1876" t="s">
        <v>367</v>
      </c>
      <c r="AK541" s="1875" t="s">
        <v>381</v>
      </c>
      <c r="AL541" s="1876" t="s">
        <v>360</v>
      </c>
      <c r="AM541" s="1875" t="s">
        <v>154</v>
      </c>
    </row>
    <row r="542" spans="1:39" ht="66">
      <c r="A542" s="1875" t="s">
        <v>351</v>
      </c>
      <c r="B542" s="1875" t="s">
        <v>1065</v>
      </c>
      <c r="C542" s="1875" t="s">
        <v>1024</v>
      </c>
      <c r="D542" s="1876" t="s">
        <v>154</v>
      </c>
      <c r="E542" s="1876" t="s">
        <v>371</v>
      </c>
      <c r="F542" s="1876" t="s">
        <v>355</v>
      </c>
      <c r="G542" s="1876" t="s">
        <v>356</v>
      </c>
      <c r="H542" s="1877">
        <v>2583.1164600000002</v>
      </c>
      <c r="I542" s="1877">
        <v>2400</v>
      </c>
      <c r="J542" s="1876" t="s">
        <v>357</v>
      </c>
      <c r="K542" s="1878">
        <v>44826</v>
      </c>
      <c r="L542" s="1876" t="s">
        <v>372</v>
      </c>
      <c r="M542" s="1878" t="s">
        <v>373</v>
      </c>
      <c r="N542" s="1876" t="s">
        <v>359</v>
      </c>
      <c r="O542" s="1880">
        <v>46675</v>
      </c>
      <c r="P542" s="1875" t="s">
        <v>360</v>
      </c>
      <c r="Q542" s="1875" t="s">
        <v>478</v>
      </c>
      <c r="R542" s="1875" t="s">
        <v>1025</v>
      </c>
      <c r="S542" s="1876" t="s">
        <v>361</v>
      </c>
      <c r="T542" s="1879" t="s">
        <v>1026</v>
      </c>
      <c r="U542" s="1876" t="s">
        <v>360</v>
      </c>
      <c r="V542" s="1876" t="s">
        <v>377</v>
      </c>
      <c r="W542" s="1876" t="s">
        <v>360</v>
      </c>
      <c r="X542" s="1876" t="s">
        <v>378</v>
      </c>
      <c r="Y542" s="1876" t="s">
        <v>364</v>
      </c>
      <c r="Z542" s="1876" t="s">
        <v>154</v>
      </c>
      <c r="AA542" s="1876" t="s">
        <v>154</v>
      </c>
      <c r="AB542" s="1876" t="s">
        <v>154</v>
      </c>
      <c r="AC542" s="1876" t="s">
        <v>154</v>
      </c>
      <c r="AD542" s="1876" t="s">
        <v>154</v>
      </c>
      <c r="AE542" s="1876" t="s">
        <v>154</v>
      </c>
      <c r="AF542" s="1876" t="s">
        <v>359</v>
      </c>
      <c r="AG542" s="1875" t="s">
        <v>1027</v>
      </c>
      <c r="AH542" s="1876" t="s">
        <v>380</v>
      </c>
      <c r="AI542" s="1876" t="s">
        <v>240</v>
      </c>
      <c r="AJ542" s="1876" t="s">
        <v>367</v>
      </c>
      <c r="AK542" s="1875" t="s">
        <v>381</v>
      </c>
      <c r="AL542" s="1876" t="s">
        <v>360</v>
      </c>
      <c r="AM542" s="1875" t="s">
        <v>154</v>
      </c>
    </row>
    <row r="543" spans="1:39" ht="66">
      <c r="A543" s="1875" t="s">
        <v>351</v>
      </c>
      <c r="B543" s="1875" t="s">
        <v>1066</v>
      </c>
      <c r="C543" s="1875" t="s">
        <v>1024</v>
      </c>
      <c r="D543" s="1876" t="s">
        <v>154</v>
      </c>
      <c r="E543" s="1876" t="s">
        <v>371</v>
      </c>
      <c r="F543" s="1876" t="s">
        <v>355</v>
      </c>
      <c r="G543" s="1876" t="s">
        <v>356</v>
      </c>
      <c r="H543" s="1877">
        <v>7749.3493900000003</v>
      </c>
      <c r="I543" s="1877">
        <v>7200</v>
      </c>
      <c r="J543" s="1876" t="s">
        <v>357</v>
      </c>
      <c r="K543" s="1878">
        <v>44826</v>
      </c>
      <c r="L543" s="1876" t="s">
        <v>372</v>
      </c>
      <c r="M543" s="1878" t="s">
        <v>373</v>
      </c>
      <c r="N543" s="1876" t="s">
        <v>359</v>
      </c>
      <c r="O543" s="1880">
        <v>46675</v>
      </c>
      <c r="P543" s="1875" t="s">
        <v>360</v>
      </c>
      <c r="Q543" s="1875" t="s">
        <v>681</v>
      </c>
      <c r="R543" s="1875" t="s">
        <v>1025</v>
      </c>
      <c r="S543" s="1876" t="s">
        <v>361</v>
      </c>
      <c r="T543" s="1879" t="s">
        <v>1026</v>
      </c>
      <c r="U543" s="1876" t="s">
        <v>360</v>
      </c>
      <c r="V543" s="1876" t="s">
        <v>377</v>
      </c>
      <c r="W543" s="1876" t="s">
        <v>360</v>
      </c>
      <c r="X543" s="1876" t="s">
        <v>378</v>
      </c>
      <c r="Y543" s="1876" t="s">
        <v>364</v>
      </c>
      <c r="Z543" s="1876" t="s">
        <v>154</v>
      </c>
      <c r="AA543" s="1876" t="s">
        <v>154</v>
      </c>
      <c r="AB543" s="1876" t="s">
        <v>154</v>
      </c>
      <c r="AC543" s="1876" t="s">
        <v>154</v>
      </c>
      <c r="AD543" s="1876" t="s">
        <v>154</v>
      </c>
      <c r="AE543" s="1876" t="s">
        <v>154</v>
      </c>
      <c r="AF543" s="1876" t="s">
        <v>359</v>
      </c>
      <c r="AG543" s="1875" t="s">
        <v>1027</v>
      </c>
      <c r="AH543" s="1876" t="s">
        <v>380</v>
      </c>
      <c r="AI543" s="1876" t="s">
        <v>240</v>
      </c>
      <c r="AJ543" s="1876" t="s">
        <v>367</v>
      </c>
      <c r="AK543" s="1875" t="s">
        <v>381</v>
      </c>
      <c r="AL543" s="1876" t="s">
        <v>360</v>
      </c>
      <c r="AM543" s="1875" t="s">
        <v>154</v>
      </c>
    </row>
    <row r="544" spans="1:39" ht="66">
      <c r="A544" s="1875" t="s">
        <v>351</v>
      </c>
      <c r="B544" s="1875" t="s">
        <v>1067</v>
      </c>
      <c r="C544" s="1875" t="s">
        <v>1024</v>
      </c>
      <c r="D544" s="1876" t="s">
        <v>154</v>
      </c>
      <c r="E544" s="1876" t="s">
        <v>371</v>
      </c>
      <c r="F544" s="1876" t="s">
        <v>355</v>
      </c>
      <c r="G544" s="1876" t="s">
        <v>356</v>
      </c>
      <c r="H544" s="1877">
        <v>8072.2389499999999</v>
      </c>
      <c r="I544" s="1877">
        <v>7500</v>
      </c>
      <c r="J544" s="1876" t="s">
        <v>357</v>
      </c>
      <c r="K544" s="1878">
        <v>44826</v>
      </c>
      <c r="L544" s="1876" t="s">
        <v>372</v>
      </c>
      <c r="M544" s="1878" t="s">
        <v>373</v>
      </c>
      <c r="N544" s="1876" t="s">
        <v>359</v>
      </c>
      <c r="O544" s="1880">
        <v>46675</v>
      </c>
      <c r="P544" s="1875" t="s">
        <v>360</v>
      </c>
      <c r="Q544" s="1875" t="s">
        <v>402</v>
      </c>
      <c r="R544" s="1875" t="s">
        <v>1025</v>
      </c>
      <c r="S544" s="1876" t="s">
        <v>361</v>
      </c>
      <c r="T544" s="1879" t="s">
        <v>1026</v>
      </c>
      <c r="U544" s="1876" t="s">
        <v>360</v>
      </c>
      <c r="V544" s="1876" t="s">
        <v>377</v>
      </c>
      <c r="W544" s="1876" t="s">
        <v>360</v>
      </c>
      <c r="X544" s="1876" t="s">
        <v>378</v>
      </c>
      <c r="Y544" s="1876" t="s">
        <v>364</v>
      </c>
      <c r="Z544" s="1876" t="s">
        <v>154</v>
      </c>
      <c r="AA544" s="1876" t="s">
        <v>154</v>
      </c>
      <c r="AB544" s="1876" t="s">
        <v>154</v>
      </c>
      <c r="AC544" s="1876" t="s">
        <v>154</v>
      </c>
      <c r="AD544" s="1876" t="s">
        <v>154</v>
      </c>
      <c r="AE544" s="1876" t="s">
        <v>154</v>
      </c>
      <c r="AF544" s="1876" t="s">
        <v>359</v>
      </c>
      <c r="AG544" s="1875" t="s">
        <v>1027</v>
      </c>
      <c r="AH544" s="1876" t="s">
        <v>380</v>
      </c>
      <c r="AI544" s="1876" t="s">
        <v>240</v>
      </c>
      <c r="AJ544" s="1876" t="s">
        <v>367</v>
      </c>
      <c r="AK544" s="1875" t="s">
        <v>381</v>
      </c>
      <c r="AL544" s="1876" t="s">
        <v>360</v>
      </c>
      <c r="AM544" s="1875" t="s">
        <v>154</v>
      </c>
    </row>
    <row r="545" spans="1:39" ht="66">
      <c r="A545" s="1875" t="s">
        <v>351</v>
      </c>
      <c r="B545" s="1875" t="s">
        <v>1068</v>
      </c>
      <c r="C545" s="1875" t="s">
        <v>1024</v>
      </c>
      <c r="D545" s="1876" t="s">
        <v>154</v>
      </c>
      <c r="E545" s="1876" t="s">
        <v>371</v>
      </c>
      <c r="F545" s="1876" t="s">
        <v>355</v>
      </c>
      <c r="G545" s="1876" t="s">
        <v>356</v>
      </c>
      <c r="H545" s="1877">
        <v>968.66867000000002</v>
      </c>
      <c r="I545" s="1877">
        <v>900</v>
      </c>
      <c r="J545" s="1876" t="s">
        <v>357</v>
      </c>
      <c r="K545" s="1878">
        <v>44826</v>
      </c>
      <c r="L545" s="1876" t="s">
        <v>372</v>
      </c>
      <c r="M545" s="1878" t="s">
        <v>373</v>
      </c>
      <c r="N545" s="1876" t="s">
        <v>359</v>
      </c>
      <c r="O545" s="1880">
        <v>46675</v>
      </c>
      <c r="P545" s="1875" t="s">
        <v>360</v>
      </c>
      <c r="Q545" s="1875" t="s">
        <v>600</v>
      </c>
      <c r="R545" s="1875" t="s">
        <v>1025</v>
      </c>
      <c r="S545" s="1876" t="s">
        <v>361</v>
      </c>
      <c r="T545" s="1879" t="s">
        <v>1026</v>
      </c>
      <c r="U545" s="1876" t="s">
        <v>360</v>
      </c>
      <c r="V545" s="1876" t="s">
        <v>377</v>
      </c>
      <c r="W545" s="1876" t="s">
        <v>360</v>
      </c>
      <c r="X545" s="1876" t="s">
        <v>378</v>
      </c>
      <c r="Y545" s="1876" t="s">
        <v>364</v>
      </c>
      <c r="Z545" s="1876" t="s">
        <v>154</v>
      </c>
      <c r="AA545" s="1876" t="s">
        <v>154</v>
      </c>
      <c r="AB545" s="1876" t="s">
        <v>154</v>
      </c>
      <c r="AC545" s="1876" t="s">
        <v>154</v>
      </c>
      <c r="AD545" s="1876" t="s">
        <v>154</v>
      </c>
      <c r="AE545" s="1876" t="s">
        <v>154</v>
      </c>
      <c r="AF545" s="1876" t="s">
        <v>359</v>
      </c>
      <c r="AG545" s="1875" t="s">
        <v>1027</v>
      </c>
      <c r="AH545" s="1876" t="s">
        <v>380</v>
      </c>
      <c r="AI545" s="1876" t="s">
        <v>240</v>
      </c>
      <c r="AJ545" s="1876" t="s">
        <v>367</v>
      </c>
      <c r="AK545" s="1875" t="s">
        <v>381</v>
      </c>
      <c r="AL545" s="1876" t="s">
        <v>360</v>
      </c>
      <c r="AM545" s="1875" t="s">
        <v>154</v>
      </c>
    </row>
    <row r="546" spans="1:39" ht="66">
      <c r="A546" s="1875" t="s">
        <v>351</v>
      </c>
      <c r="B546" s="1875" t="s">
        <v>1069</v>
      </c>
      <c r="C546" s="1875" t="s">
        <v>1024</v>
      </c>
      <c r="D546" s="1876" t="s">
        <v>154</v>
      </c>
      <c r="E546" s="1876" t="s">
        <v>371</v>
      </c>
      <c r="F546" s="1876" t="s">
        <v>355</v>
      </c>
      <c r="G546" s="1876" t="s">
        <v>356</v>
      </c>
      <c r="H546" s="1877">
        <v>6134.9016000000001</v>
      </c>
      <c r="I546" s="1877">
        <v>5700</v>
      </c>
      <c r="J546" s="1876" t="s">
        <v>357</v>
      </c>
      <c r="K546" s="1878">
        <v>44826</v>
      </c>
      <c r="L546" s="1876" t="s">
        <v>372</v>
      </c>
      <c r="M546" s="1878" t="s">
        <v>373</v>
      </c>
      <c r="N546" s="1876" t="s">
        <v>359</v>
      </c>
      <c r="O546" s="1880">
        <v>46675</v>
      </c>
      <c r="P546" s="1875" t="s">
        <v>360</v>
      </c>
      <c r="Q546" s="1875" t="s">
        <v>1070</v>
      </c>
      <c r="R546" s="1875" t="s">
        <v>1025</v>
      </c>
      <c r="S546" s="1876" t="s">
        <v>361</v>
      </c>
      <c r="T546" s="1879" t="s">
        <v>1026</v>
      </c>
      <c r="U546" s="1876" t="s">
        <v>360</v>
      </c>
      <c r="V546" s="1876" t="s">
        <v>377</v>
      </c>
      <c r="W546" s="1876" t="s">
        <v>360</v>
      </c>
      <c r="X546" s="1876" t="s">
        <v>378</v>
      </c>
      <c r="Y546" s="1876" t="s">
        <v>364</v>
      </c>
      <c r="Z546" s="1876" t="s">
        <v>154</v>
      </c>
      <c r="AA546" s="1876" t="s">
        <v>154</v>
      </c>
      <c r="AB546" s="1876" t="s">
        <v>154</v>
      </c>
      <c r="AC546" s="1876" t="s">
        <v>154</v>
      </c>
      <c r="AD546" s="1876" t="s">
        <v>154</v>
      </c>
      <c r="AE546" s="1876" t="s">
        <v>154</v>
      </c>
      <c r="AF546" s="1876" t="s">
        <v>359</v>
      </c>
      <c r="AG546" s="1875" t="s">
        <v>1027</v>
      </c>
      <c r="AH546" s="1876" t="s">
        <v>380</v>
      </c>
      <c r="AI546" s="1876" t="s">
        <v>240</v>
      </c>
      <c r="AJ546" s="1876" t="s">
        <v>367</v>
      </c>
      <c r="AK546" s="1875" t="s">
        <v>381</v>
      </c>
      <c r="AL546" s="1876" t="s">
        <v>360</v>
      </c>
      <c r="AM546" s="1875" t="s">
        <v>154</v>
      </c>
    </row>
    <row r="547" spans="1:39" ht="66">
      <c r="A547" s="1875" t="s">
        <v>351</v>
      </c>
      <c r="B547" s="1875" t="s">
        <v>1071</v>
      </c>
      <c r="C547" s="1875" t="s">
        <v>1024</v>
      </c>
      <c r="D547" s="1876" t="s">
        <v>154</v>
      </c>
      <c r="E547" s="1876" t="s">
        <v>371</v>
      </c>
      <c r="F547" s="1876" t="s">
        <v>355</v>
      </c>
      <c r="G547" s="1876" t="s">
        <v>356</v>
      </c>
      <c r="H547" s="1877">
        <v>4520.45381</v>
      </c>
      <c r="I547" s="1877">
        <v>4200</v>
      </c>
      <c r="J547" s="1876" t="s">
        <v>357</v>
      </c>
      <c r="K547" s="1878">
        <v>44826</v>
      </c>
      <c r="L547" s="1876" t="s">
        <v>372</v>
      </c>
      <c r="M547" s="1878" t="s">
        <v>373</v>
      </c>
      <c r="N547" s="1876" t="s">
        <v>359</v>
      </c>
      <c r="O547" s="1880">
        <v>46675</v>
      </c>
      <c r="P547" s="1875" t="s">
        <v>360</v>
      </c>
      <c r="Q547" s="1875" t="s">
        <v>1072</v>
      </c>
      <c r="R547" s="1875" t="s">
        <v>1025</v>
      </c>
      <c r="S547" s="1876" t="s">
        <v>361</v>
      </c>
      <c r="T547" s="1879" t="s">
        <v>1026</v>
      </c>
      <c r="U547" s="1876" t="s">
        <v>360</v>
      </c>
      <c r="V547" s="1876" t="s">
        <v>377</v>
      </c>
      <c r="W547" s="1876" t="s">
        <v>360</v>
      </c>
      <c r="X547" s="1876" t="s">
        <v>378</v>
      </c>
      <c r="Y547" s="1876" t="s">
        <v>364</v>
      </c>
      <c r="Z547" s="1876" t="s">
        <v>154</v>
      </c>
      <c r="AA547" s="1876" t="s">
        <v>154</v>
      </c>
      <c r="AB547" s="1876" t="s">
        <v>154</v>
      </c>
      <c r="AC547" s="1876" t="s">
        <v>154</v>
      </c>
      <c r="AD547" s="1876" t="s">
        <v>154</v>
      </c>
      <c r="AE547" s="1876" t="s">
        <v>154</v>
      </c>
      <c r="AF547" s="1876" t="s">
        <v>359</v>
      </c>
      <c r="AG547" s="1875" t="s">
        <v>1027</v>
      </c>
      <c r="AH547" s="1876" t="s">
        <v>380</v>
      </c>
      <c r="AI547" s="1876" t="s">
        <v>240</v>
      </c>
      <c r="AJ547" s="1876" t="s">
        <v>367</v>
      </c>
      <c r="AK547" s="1875" t="s">
        <v>381</v>
      </c>
      <c r="AL547" s="1876" t="s">
        <v>360</v>
      </c>
      <c r="AM547" s="1875" t="s">
        <v>154</v>
      </c>
    </row>
    <row r="548" spans="1:39" ht="66">
      <c r="A548" s="1875" t="s">
        <v>351</v>
      </c>
      <c r="B548" s="1875" t="s">
        <v>1073</v>
      </c>
      <c r="C548" s="1875" t="s">
        <v>1024</v>
      </c>
      <c r="D548" s="1876" t="s">
        <v>154</v>
      </c>
      <c r="E548" s="1876" t="s">
        <v>371</v>
      </c>
      <c r="F548" s="1876" t="s">
        <v>355</v>
      </c>
      <c r="G548" s="1876" t="s">
        <v>356</v>
      </c>
      <c r="H548" s="1877">
        <v>1614.4477899999999</v>
      </c>
      <c r="I548" s="1877">
        <v>1500</v>
      </c>
      <c r="J548" s="1876" t="s">
        <v>357</v>
      </c>
      <c r="K548" s="1878">
        <v>44826</v>
      </c>
      <c r="L548" s="1876" t="s">
        <v>372</v>
      </c>
      <c r="M548" s="1878" t="s">
        <v>373</v>
      </c>
      <c r="N548" s="1876" t="s">
        <v>359</v>
      </c>
      <c r="O548" s="1880">
        <v>46675</v>
      </c>
      <c r="P548" s="1875" t="s">
        <v>360</v>
      </c>
      <c r="Q548" s="1875" t="s">
        <v>399</v>
      </c>
      <c r="R548" s="1875" t="s">
        <v>1025</v>
      </c>
      <c r="S548" s="1876" t="s">
        <v>361</v>
      </c>
      <c r="T548" s="1879" t="s">
        <v>1026</v>
      </c>
      <c r="U548" s="1876" t="s">
        <v>360</v>
      </c>
      <c r="V548" s="1876" t="s">
        <v>377</v>
      </c>
      <c r="W548" s="1876" t="s">
        <v>360</v>
      </c>
      <c r="X548" s="1876" t="s">
        <v>378</v>
      </c>
      <c r="Y548" s="1876" t="s">
        <v>364</v>
      </c>
      <c r="Z548" s="1876" t="s">
        <v>154</v>
      </c>
      <c r="AA548" s="1876" t="s">
        <v>154</v>
      </c>
      <c r="AB548" s="1876" t="s">
        <v>154</v>
      </c>
      <c r="AC548" s="1876" t="s">
        <v>154</v>
      </c>
      <c r="AD548" s="1876" t="s">
        <v>154</v>
      </c>
      <c r="AE548" s="1876" t="s">
        <v>154</v>
      </c>
      <c r="AF548" s="1876" t="s">
        <v>359</v>
      </c>
      <c r="AG548" s="1875" t="s">
        <v>1027</v>
      </c>
      <c r="AH548" s="1876" t="s">
        <v>380</v>
      </c>
      <c r="AI548" s="1876" t="s">
        <v>240</v>
      </c>
      <c r="AJ548" s="1876" t="s">
        <v>367</v>
      </c>
      <c r="AK548" s="1875" t="s">
        <v>381</v>
      </c>
      <c r="AL548" s="1876" t="s">
        <v>360</v>
      </c>
      <c r="AM548" s="1875" t="s">
        <v>154</v>
      </c>
    </row>
    <row r="549" spans="1:39" ht="66">
      <c r="A549" s="1875" t="s">
        <v>351</v>
      </c>
      <c r="B549" s="1875" t="s">
        <v>1074</v>
      </c>
      <c r="C549" s="1875" t="s">
        <v>1024</v>
      </c>
      <c r="D549" s="1876" t="s">
        <v>154</v>
      </c>
      <c r="E549" s="1876" t="s">
        <v>371</v>
      </c>
      <c r="F549" s="1876" t="s">
        <v>355</v>
      </c>
      <c r="G549" s="1876" t="s">
        <v>356</v>
      </c>
      <c r="H549" s="1877">
        <v>19696.263030000002</v>
      </c>
      <c r="I549" s="1877">
        <v>18300</v>
      </c>
      <c r="J549" s="1876" t="s">
        <v>357</v>
      </c>
      <c r="K549" s="1878">
        <v>44826</v>
      </c>
      <c r="L549" s="1876" t="s">
        <v>372</v>
      </c>
      <c r="M549" s="1878" t="s">
        <v>373</v>
      </c>
      <c r="N549" s="1876" t="s">
        <v>359</v>
      </c>
      <c r="O549" s="1880">
        <v>46675</v>
      </c>
      <c r="P549" s="1875" t="s">
        <v>360</v>
      </c>
      <c r="Q549" s="1875" t="s">
        <v>1038</v>
      </c>
      <c r="R549" s="1875" t="s">
        <v>1025</v>
      </c>
      <c r="S549" s="1876" t="s">
        <v>361</v>
      </c>
      <c r="T549" s="1879" t="s">
        <v>1026</v>
      </c>
      <c r="U549" s="1876" t="s">
        <v>360</v>
      </c>
      <c r="V549" s="1876" t="s">
        <v>377</v>
      </c>
      <c r="W549" s="1876" t="s">
        <v>360</v>
      </c>
      <c r="X549" s="1876" t="s">
        <v>378</v>
      </c>
      <c r="Y549" s="1876" t="s">
        <v>364</v>
      </c>
      <c r="Z549" s="1876" t="s">
        <v>154</v>
      </c>
      <c r="AA549" s="1876" t="s">
        <v>154</v>
      </c>
      <c r="AB549" s="1876" t="s">
        <v>154</v>
      </c>
      <c r="AC549" s="1876" t="s">
        <v>154</v>
      </c>
      <c r="AD549" s="1876" t="s">
        <v>154</v>
      </c>
      <c r="AE549" s="1876" t="s">
        <v>154</v>
      </c>
      <c r="AF549" s="1876" t="s">
        <v>359</v>
      </c>
      <c r="AG549" s="1875" t="s">
        <v>1027</v>
      </c>
      <c r="AH549" s="1876" t="s">
        <v>380</v>
      </c>
      <c r="AI549" s="1876" t="s">
        <v>240</v>
      </c>
      <c r="AJ549" s="1876" t="s">
        <v>367</v>
      </c>
      <c r="AK549" s="1875" t="s">
        <v>381</v>
      </c>
      <c r="AL549" s="1876" t="s">
        <v>360</v>
      </c>
      <c r="AM549" s="1875" t="s">
        <v>154</v>
      </c>
    </row>
    <row r="550" spans="1:39" ht="66">
      <c r="A550" s="1875" t="s">
        <v>351</v>
      </c>
      <c r="B550" s="1875" t="s">
        <v>1075</v>
      </c>
      <c r="C550" s="1875" t="s">
        <v>1024</v>
      </c>
      <c r="D550" s="1876" t="s">
        <v>154</v>
      </c>
      <c r="E550" s="1876" t="s">
        <v>371</v>
      </c>
      <c r="F550" s="1876" t="s">
        <v>355</v>
      </c>
      <c r="G550" s="1876" t="s">
        <v>356</v>
      </c>
      <c r="H550" s="1877">
        <v>3228.8955799999999</v>
      </c>
      <c r="I550" s="1877">
        <v>3000</v>
      </c>
      <c r="J550" s="1876" t="s">
        <v>357</v>
      </c>
      <c r="K550" s="1878">
        <v>44826</v>
      </c>
      <c r="L550" s="1876" t="s">
        <v>372</v>
      </c>
      <c r="M550" s="1878" t="s">
        <v>373</v>
      </c>
      <c r="N550" s="1876" t="s">
        <v>359</v>
      </c>
      <c r="O550" s="1880">
        <v>46675</v>
      </c>
      <c r="P550" s="1875" t="s">
        <v>360</v>
      </c>
      <c r="Q550" s="1875" t="s">
        <v>570</v>
      </c>
      <c r="R550" s="1875" t="s">
        <v>1025</v>
      </c>
      <c r="S550" s="1876" t="s">
        <v>361</v>
      </c>
      <c r="T550" s="1879" t="s">
        <v>1026</v>
      </c>
      <c r="U550" s="1876" t="s">
        <v>360</v>
      </c>
      <c r="V550" s="1876" t="s">
        <v>377</v>
      </c>
      <c r="W550" s="1876" t="s">
        <v>360</v>
      </c>
      <c r="X550" s="1876" t="s">
        <v>378</v>
      </c>
      <c r="Y550" s="1876" t="s">
        <v>364</v>
      </c>
      <c r="Z550" s="1876" t="s">
        <v>154</v>
      </c>
      <c r="AA550" s="1876" t="s">
        <v>154</v>
      </c>
      <c r="AB550" s="1876" t="s">
        <v>154</v>
      </c>
      <c r="AC550" s="1876" t="s">
        <v>154</v>
      </c>
      <c r="AD550" s="1876" t="s">
        <v>154</v>
      </c>
      <c r="AE550" s="1876" t="s">
        <v>154</v>
      </c>
      <c r="AF550" s="1876" t="s">
        <v>359</v>
      </c>
      <c r="AG550" s="1875" t="s">
        <v>1027</v>
      </c>
      <c r="AH550" s="1876" t="s">
        <v>380</v>
      </c>
      <c r="AI550" s="1876" t="s">
        <v>240</v>
      </c>
      <c r="AJ550" s="1876" t="s">
        <v>367</v>
      </c>
      <c r="AK550" s="1875" t="s">
        <v>381</v>
      </c>
      <c r="AL550" s="1876" t="s">
        <v>360</v>
      </c>
      <c r="AM550" s="1875" t="s">
        <v>154</v>
      </c>
    </row>
    <row r="551" spans="1:39" ht="66">
      <c r="A551" s="1875" t="s">
        <v>351</v>
      </c>
      <c r="B551" s="1875" t="s">
        <v>1076</v>
      </c>
      <c r="C551" s="1875" t="s">
        <v>1024</v>
      </c>
      <c r="D551" s="1876" t="s">
        <v>154</v>
      </c>
      <c r="E551" s="1876" t="s">
        <v>371</v>
      </c>
      <c r="F551" s="1876" t="s">
        <v>355</v>
      </c>
      <c r="G551" s="1876" t="s">
        <v>356</v>
      </c>
      <c r="H551" s="1877">
        <v>3228.8955799999999</v>
      </c>
      <c r="I551" s="1877">
        <v>3000</v>
      </c>
      <c r="J551" s="1876" t="s">
        <v>357</v>
      </c>
      <c r="K551" s="1878">
        <v>44826</v>
      </c>
      <c r="L551" s="1876" t="s">
        <v>372</v>
      </c>
      <c r="M551" s="1878" t="s">
        <v>373</v>
      </c>
      <c r="N551" s="1876" t="s">
        <v>359</v>
      </c>
      <c r="O551" s="1880">
        <v>46675</v>
      </c>
      <c r="P551" s="1875" t="s">
        <v>360</v>
      </c>
      <c r="Q551" s="1875" t="s">
        <v>570</v>
      </c>
      <c r="R551" s="1875" t="s">
        <v>1025</v>
      </c>
      <c r="S551" s="1876" t="s">
        <v>361</v>
      </c>
      <c r="T551" s="1879" t="s">
        <v>1026</v>
      </c>
      <c r="U551" s="1876" t="s">
        <v>360</v>
      </c>
      <c r="V551" s="1876" t="s">
        <v>377</v>
      </c>
      <c r="W551" s="1876" t="s">
        <v>360</v>
      </c>
      <c r="X551" s="1876" t="s">
        <v>378</v>
      </c>
      <c r="Y551" s="1876" t="s">
        <v>364</v>
      </c>
      <c r="Z551" s="1876" t="s">
        <v>154</v>
      </c>
      <c r="AA551" s="1876" t="s">
        <v>154</v>
      </c>
      <c r="AB551" s="1876" t="s">
        <v>154</v>
      </c>
      <c r="AC551" s="1876" t="s">
        <v>154</v>
      </c>
      <c r="AD551" s="1876" t="s">
        <v>154</v>
      </c>
      <c r="AE551" s="1876" t="s">
        <v>154</v>
      </c>
      <c r="AF551" s="1876" t="s">
        <v>359</v>
      </c>
      <c r="AG551" s="1875" t="s">
        <v>1027</v>
      </c>
      <c r="AH551" s="1876" t="s">
        <v>380</v>
      </c>
      <c r="AI551" s="1876" t="s">
        <v>240</v>
      </c>
      <c r="AJ551" s="1876" t="s">
        <v>367</v>
      </c>
      <c r="AK551" s="1875" t="s">
        <v>381</v>
      </c>
      <c r="AL551" s="1876" t="s">
        <v>360</v>
      </c>
      <c r="AM551" s="1875" t="s">
        <v>154</v>
      </c>
    </row>
    <row r="552" spans="1:39" ht="66">
      <c r="A552" s="1875" t="s">
        <v>351</v>
      </c>
      <c r="B552" s="1875" t="s">
        <v>1077</v>
      </c>
      <c r="C552" s="1875" t="s">
        <v>1024</v>
      </c>
      <c r="D552" s="1876" t="s">
        <v>154</v>
      </c>
      <c r="E552" s="1876" t="s">
        <v>371</v>
      </c>
      <c r="F552" s="1876" t="s">
        <v>355</v>
      </c>
      <c r="G552" s="1876" t="s">
        <v>356</v>
      </c>
      <c r="H552" s="1877">
        <v>3228.8955799999999</v>
      </c>
      <c r="I552" s="1877">
        <v>3000</v>
      </c>
      <c r="J552" s="1876" t="s">
        <v>357</v>
      </c>
      <c r="K552" s="1878">
        <v>44826</v>
      </c>
      <c r="L552" s="1876" t="s">
        <v>372</v>
      </c>
      <c r="M552" s="1878" t="s">
        <v>373</v>
      </c>
      <c r="N552" s="1876" t="s">
        <v>359</v>
      </c>
      <c r="O552" s="1880">
        <v>46675</v>
      </c>
      <c r="P552" s="1875" t="s">
        <v>360</v>
      </c>
      <c r="Q552" s="1875" t="s">
        <v>570</v>
      </c>
      <c r="R552" s="1875" t="s">
        <v>1025</v>
      </c>
      <c r="S552" s="1876" t="s">
        <v>361</v>
      </c>
      <c r="T552" s="1879" t="s">
        <v>1026</v>
      </c>
      <c r="U552" s="1876" t="s">
        <v>360</v>
      </c>
      <c r="V552" s="1876" t="s">
        <v>377</v>
      </c>
      <c r="W552" s="1876" t="s">
        <v>360</v>
      </c>
      <c r="X552" s="1876" t="s">
        <v>378</v>
      </c>
      <c r="Y552" s="1876" t="s">
        <v>364</v>
      </c>
      <c r="Z552" s="1876" t="s">
        <v>154</v>
      </c>
      <c r="AA552" s="1876" t="s">
        <v>154</v>
      </c>
      <c r="AB552" s="1876" t="s">
        <v>154</v>
      </c>
      <c r="AC552" s="1876" t="s">
        <v>154</v>
      </c>
      <c r="AD552" s="1876" t="s">
        <v>154</v>
      </c>
      <c r="AE552" s="1876" t="s">
        <v>154</v>
      </c>
      <c r="AF552" s="1876" t="s">
        <v>359</v>
      </c>
      <c r="AG552" s="1875" t="s">
        <v>1027</v>
      </c>
      <c r="AH552" s="1876" t="s">
        <v>380</v>
      </c>
      <c r="AI552" s="1876" t="s">
        <v>240</v>
      </c>
      <c r="AJ552" s="1876" t="s">
        <v>367</v>
      </c>
      <c r="AK552" s="1875" t="s">
        <v>381</v>
      </c>
      <c r="AL552" s="1876" t="s">
        <v>360</v>
      </c>
      <c r="AM552" s="1875" t="s">
        <v>154</v>
      </c>
    </row>
    <row r="553" spans="1:39" ht="66">
      <c r="A553" s="1875" t="s">
        <v>351</v>
      </c>
      <c r="B553" s="1875" t="s">
        <v>1078</v>
      </c>
      <c r="C553" s="1875" t="s">
        <v>1024</v>
      </c>
      <c r="D553" s="1876" t="s">
        <v>154</v>
      </c>
      <c r="E553" s="1876" t="s">
        <v>371</v>
      </c>
      <c r="F553" s="1876" t="s">
        <v>355</v>
      </c>
      <c r="G553" s="1876" t="s">
        <v>356</v>
      </c>
      <c r="H553" s="1877">
        <v>645.77912000000003</v>
      </c>
      <c r="I553" s="1877">
        <v>600</v>
      </c>
      <c r="J553" s="1876" t="s">
        <v>357</v>
      </c>
      <c r="K553" s="1878">
        <v>44826</v>
      </c>
      <c r="L553" s="1876" t="s">
        <v>372</v>
      </c>
      <c r="M553" s="1878" t="s">
        <v>373</v>
      </c>
      <c r="N553" s="1876" t="s">
        <v>359</v>
      </c>
      <c r="O553" s="1880">
        <v>46675</v>
      </c>
      <c r="P553" s="1875" t="s">
        <v>360</v>
      </c>
      <c r="Q553" s="1875" t="s">
        <v>386</v>
      </c>
      <c r="R553" s="1875" t="s">
        <v>1025</v>
      </c>
      <c r="S553" s="1876" t="s">
        <v>361</v>
      </c>
      <c r="T553" s="1879" t="s">
        <v>1026</v>
      </c>
      <c r="U553" s="1876" t="s">
        <v>360</v>
      </c>
      <c r="V553" s="1876" t="s">
        <v>377</v>
      </c>
      <c r="W553" s="1876" t="s">
        <v>360</v>
      </c>
      <c r="X553" s="1876" t="s">
        <v>378</v>
      </c>
      <c r="Y553" s="1876" t="s">
        <v>364</v>
      </c>
      <c r="Z553" s="1876" t="s">
        <v>154</v>
      </c>
      <c r="AA553" s="1876" t="s">
        <v>154</v>
      </c>
      <c r="AB553" s="1876" t="s">
        <v>154</v>
      </c>
      <c r="AC553" s="1876" t="s">
        <v>154</v>
      </c>
      <c r="AD553" s="1876" t="s">
        <v>154</v>
      </c>
      <c r="AE553" s="1876" t="s">
        <v>154</v>
      </c>
      <c r="AF553" s="1876" t="s">
        <v>359</v>
      </c>
      <c r="AG553" s="1875" t="s">
        <v>1027</v>
      </c>
      <c r="AH553" s="1876" t="s">
        <v>380</v>
      </c>
      <c r="AI553" s="1876" t="s">
        <v>240</v>
      </c>
      <c r="AJ553" s="1876" t="s">
        <v>367</v>
      </c>
      <c r="AK553" s="1875" t="s">
        <v>381</v>
      </c>
      <c r="AL553" s="1876" t="s">
        <v>360</v>
      </c>
      <c r="AM553" s="1875" t="s">
        <v>154</v>
      </c>
    </row>
    <row r="554" spans="1:39" ht="66">
      <c r="A554" s="1875" t="s">
        <v>351</v>
      </c>
      <c r="B554" s="1875" t="s">
        <v>1079</v>
      </c>
      <c r="C554" s="1875" t="s">
        <v>1024</v>
      </c>
      <c r="D554" s="1876" t="s">
        <v>154</v>
      </c>
      <c r="E554" s="1876" t="s">
        <v>371</v>
      </c>
      <c r="F554" s="1876" t="s">
        <v>355</v>
      </c>
      <c r="G554" s="1876" t="s">
        <v>356</v>
      </c>
      <c r="H554" s="1877">
        <v>6457.7911599999998</v>
      </c>
      <c r="I554" s="1877">
        <v>6000</v>
      </c>
      <c r="J554" s="1876" t="s">
        <v>357</v>
      </c>
      <c r="K554" s="1878">
        <v>44826</v>
      </c>
      <c r="L554" s="1876" t="s">
        <v>372</v>
      </c>
      <c r="M554" s="1878" t="s">
        <v>373</v>
      </c>
      <c r="N554" s="1876" t="s">
        <v>359</v>
      </c>
      <c r="O554" s="1880">
        <v>46675</v>
      </c>
      <c r="P554" s="1875" t="s">
        <v>360</v>
      </c>
      <c r="Q554" s="1875" t="s">
        <v>409</v>
      </c>
      <c r="R554" s="1875" t="s">
        <v>1025</v>
      </c>
      <c r="S554" s="1876" t="s">
        <v>361</v>
      </c>
      <c r="T554" s="1879" t="s">
        <v>1026</v>
      </c>
      <c r="U554" s="1876" t="s">
        <v>360</v>
      </c>
      <c r="V554" s="1876" t="s">
        <v>377</v>
      </c>
      <c r="W554" s="1876" t="s">
        <v>360</v>
      </c>
      <c r="X554" s="1876" t="s">
        <v>378</v>
      </c>
      <c r="Y554" s="1876" t="s">
        <v>364</v>
      </c>
      <c r="Z554" s="1876" t="s">
        <v>154</v>
      </c>
      <c r="AA554" s="1876" t="s">
        <v>154</v>
      </c>
      <c r="AB554" s="1876" t="s">
        <v>154</v>
      </c>
      <c r="AC554" s="1876" t="s">
        <v>154</v>
      </c>
      <c r="AD554" s="1876" t="s">
        <v>154</v>
      </c>
      <c r="AE554" s="1876" t="s">
        <v>154</v>
      </c>
      <c r="AF554" s="1876" t="s">
        <v>359</v>
      </c>
      <c r="AG554" s="1875" t="s">
        <v>1027</v>
      </c>
      <c r="AH554" s="1876" t="s">
        <v>380</v>
      </c>
      <c r="AI554" s="1876" t="s">
        <v>240</v>
      </c>
      <c r="AJ554" s="1876" t="s">
        <v>367</v>
      </c>
      <c r="AK554" s="1875" t="s">
        <v>381</v>
      </c>
      <c r="AL554" s="1876" t="s">
        <v>360</v>
      </c>
      <c r="AM554" s="1875" t="s">
        <v>154</v>
      </c>
    </row>
    <row r="555" spans="1:39" ht="66">
      <c r="A555" s="1875" t="s">
        <v>351</v>
      </c>
      <c r="B555" s="1875" t="s">
        <v>1080</v>
      </c>
      <c r="C555" s="1875" t="s">
        <v>1024</v>
      </c>
      <c r="D555" s="1876" t="s">
        <v>154</v>
      </c>
      <c r="E555" s="1876" t="s">
        <v>371</v>
      </c>
      <c r="F555" s="1876" t="s">
        <v>355</v>
      </c>
      <c r="G555" s="1876" t="s">
        <v>356</v>
      </c>
      <c r="H555" s="1877">
        <v>645.77912000000003</v>
      </c>
      <c r="I555" s="1877">
        <v>600</v>
      </c>
      <c r="J555" s="1876" t="s">
        <v>357</v>
      </c>
      <c r="K555" s="1878">
        <v>44826</v>
      </c>
      <c r="L555" s="1876" t="s">
        <v>372</v>
      </c>
      <c r="M555" s="1878" t="s">
        <v>373</v>
      </c>
      <c r="N555" s="1876" t="s">
        <v>359</v>
      </c>
      <c r="O555" s="1880">
        <v>46675</v>
      </c>
      <c r="P555" s="1875" t="s">
        <v>360</v>
      </c>
      <c r="Q555" s="1875" t="s">
        <v>386</v>
      </c>
      <c r="R555" s="1875" t="s">
        <v>1025</v>
      </c>
      <c r="S555" s="1876" t="s">
        <v>361</v>
      </c>
      <c r="T555" s="1879" t="s">
        <v>1026</v>
      </c>
      <c r="U555" s="1876" t="s">
        <v>360</v>
      </c>
      <c r="V555" s="1876" t="s">
        <v>377</v>
      </c>
      <c r="W555" s="1876" t="s">
        <v>360</v>
      </c>
      <c r="X555" s="1876" t="s">
        <v>378</v>
      </c>
      <c r="Y555" s="1876" t="s">
        <v>364</v>
      </c>
      <c r="Z555" s="1876" t="s">
        <v>154</v>
      </c>
      <c r="AA555" s="1876" t="s">
        <v>154</v>
      </c>
      <c r="AB555" s="1876" t="s">
        <v>154</v>
      </c>
      <c r="AC555" s="1876" t="s">
        <v>154</v>
      </c>
      <c r="AD555" s="1876" t="s">
        <v>154</v>
      </c>
      <c r="AE555" s="1876" t="s">
        <v>154</v>
      </c>
      <c r="AF555" s="1876" t="s">
        <v>359</v>
      </c>
      <c r="AG555" s="1875" t="s">
        <v>1027</v>
      </c>
      <c r="AH555" s="1876" t="s">
        <v>380</v>
      </c>
      <c r="AI555" s="1876" t="s">
        <v>240</v>
      </c>
      <c r="AJ555" s="1876" t="s">
        <v>367</v>
      </c>
      <c r="AK555" s="1875" t="s">
        <v>381</v>
      </c>
      <c r="AL555" s="1876" t="s">
        <v>360</v>
      </c>
      <c r="AM555" s="1875" t="s">
        <v>154</v>
      </c>
    </row>
    <row r="556" spans="1:39" ht="66">
      <c r="A556" s="1875" t="s">
        <v>351</v>
      </c>
      <c r="B556" s="1875" t="s">
        <v>1081</v>
      </c>
      <c r="C556" s="1875" t="s">
        <v>1024</v>
      </c>
      <c r="D556" s="1876" t="s">
        <v>154</v>
      </c>
      <c r="E556" s="1876" t="s">
        <v>371</v>
      </c>
      <c r="F556" s="1876" t="s">
        <v>355</v>
      </c>
      <c r="G556" s="1876" t="s">
        <v>356</v>
      </c>
      <c r="H556" s="1877">
        <v>968.66867000000002</v>
      </c>
      <c r="I556" s="1877">
        <v>900</v>
      </c>
      <c r="J556" s="1876" t="s">
        <v>357</v>
      </c>
      <c r="K556" s="1878">
        <v>44826</v>
      </c>
      <c r="L556" s="1876" t="s">
        <v>372</v>
      </c>
      <c r="M556" s="1878" t="s">
        <v>373</v>
      </c>
      <c r="N556" s="1876" t="s">
        <v>359</v>
      </c>
      <c r="O556" s="1880">
        <v>46675</v>
      </c>
      <c r="P556" s="1875" t="s">
        <v>360</v>
      </c>
      <c r="Q556" s="1875" t="s">
        <v>600</v>
      </c>
      <c r="R556" s="1875" t="s">
        <v>1025</v>
      </c>
      <c r="S556" s="1876" t="s">
        <v>361</v>
      </c>
      <c r="T556" s="1879" t="s">
        <v>1026</v>
      </c>
      <c r="U556" s="1876" t="s">
        <v>360</v>
      </c>
      <c r="V556" s="1876" t="s">
        <v>377</v>
      </c>
      <c r="W556" s="1876" t="s">
        <v>360</v>
      </c>
      <c r="X556" s="1876" t="s">
        <v>378</v>
      </c>
      <c r="Y556" s="1876" t="s">
        <v>364</v>
      </c>
      <c r="Z556" s="1876" t="s">
        <v>154</v>
      </c>
      <c r="AA556" s="1876" t="s">
        <v>154</v>
      </c>
      <c r="AB556" s="1876" t="s">
        <v>154</v>
      </c>
      <c r="AC556" s="1876" t="s">
        <v>154</v>
      </c>
      <c r="AD556" s="1876" t="s">
        <v>154</v>
      </c>
      <c r="AE556" s="1876" t="s">
        <v>154</v>
      </c>
      <c r="AF556" s="1876" t="s">
        <v>359</v>
      </c>
      <c r="AG556" s="1875" t="s">
        <v>1027</v>
      </c>
      <c r="AH556" s="1876" t="s">
        <v>380</v>
      </c>
      <c r="AI556" s="1876" t="s">
        <v>240</v>
      </c>
      <c r="AJ556" s="1876" t="s">
        <v>367</v>
      </c>
      <c r="AK556" s="1875" t="s">
        <v>381</v>
      </c>
      <c r="AL556" s="1876" t="s">
        <v>360</v>
      </c>
      <c r="AM556" s="1875" t="s">
        <v>154</v>
      </c>
    </row>
    <row r="557" spans="1:39" ht="66">
      <c r="A557" s="1875" t="s">
        <v>351</v>
      </c>
      <c r="B557" s="1875" t="s">
        <v>1082</v>
      </c>
      <c r="C557" s="1875" t="s">
        <v>1024</v>
      </c>
      <c r="D557" s="1876" t="s">
        <v>154</v>
      </c>
      <c r="E557" s="1876" t="s">
        <v>371</v>
      </c>
      <c r="F557" s="1876" t="s">
        <v>355</v>
      </c>
      <c r="G557" s="1876" t="s">
        <v>356</v>
      </c>
      <c r="H557" s="1877">
        <v>968.66867000000002</v>
      </c>
      <c r="I557" s="1877">
        <v>900</v>
      </c>
      <c r="J557" s="1876" t="s">
        <v>357</v>
      </c>
      <c r="K557" s="1878">
        <v>44826</v>
      </c>
      <c r="L557" s="1876" t="s">
        <v>372</v>
      </c>
      <c r="M557" s="1878" t="s">
        <v>373</v>
      </c>
      <c r="N557" s="1876" t="s">
        <v>359</v>
      </c>
      <c r="O557" s="1880">
        <v>46675</v>
      </c>
      <c r="P557" s="1875" t="s">
        <v>360</v>
      </c>
      <c r="Q557" s="1875" t="s">
        <v>600</v>
      </c>
      <c r="R557" s="1875" t="s">
        <v>1025</v>
      </c>
      <c r="S557" s="1876" t="s">
        <v>361</v>
      </c>
      <c r="T557" s="1879" t="s">
        <v>1026</v>
      </c>
      <c r="U557" s="1876" t="s">
        <v>360</v>
      </c>
      <c r="V557" s="1876" t="s">
        <v>377</v>
      </c>
      <c r="W557" s="1876" t="s">
        <v>360</v>
      </c>
      <c r="X557" s="1876" t="s">
        <v>378</v>
      </c>
      <c r="Y557" s="1876" t="s">
        <v>364</v>
      </c>
      <c r="Z557" s="1876" t="s">
        <v>154</v>
      </c>
      <c r="AA557" s="1876" t="s">
        <v>154</v>
      </c>
      <c r="AB557" s="1876" t="s">
        <v>154</v>
      </c>
      <c r="AC557" s="1876" t="s">
        <v>154</v>
      </c>
      <c r="AD557" s="1876" t="s">
        <v>154</v>
      </c>
      <c r="AE557" s="1876" t="s">
        <v>154</v>
      </c>
      <c r="AF557" s="1876" t="s">
        <v>359</v>
      </c>
      <c r="AG557" s="1875" t="s">
        <v>1027</v>
      </c>
      <c r="AH557" s="1876" t="s">
        <v>380</v>
      </c>
      <c r="AI557" s="1876" t="s">
        <v>240</v>
      </c>
      <c r="AJ557" s="1876" t="s">
        <v>367</v>
      </c>
      <c r="AK557" s="1875" t="s">
        <v>381</v>
      </c>
      <c r="AL557" s="1876" t="s">
        <v>360</v>
      </c>
      <c r="AM557" s="1875" t="s">
        <v>154</v>
      </c>
    </row>
    <row r="558" spans="1:39" ht="66">
      <c r="A558" s="1875" t="s">
        <v>351</v>
      </c>
      <c r="B558" s="1875" t="s">
        <v>1083</v>
      </c>
      <c r="C558" s="1875" t="s">
        <v>1024</v>
      </c>
      <c r="D558" s="1876" t="s">
        <v>154</v>
      </c>
      <c r="E558" s="1876" t="s">
        <v>371</v>
      </c>
      <c r="F558" s="1876" t="s">
        <v>355</v>
      </c>
      <c r="G558" s="1876" t="s">
        <v>356</v>
      </c>
      <c r="H558" s="1877">
        <v>6457.7911599999998</v>
      </c>
      <c r="I558" s="1877">
        <v>6000</v>
      </c>
      <c r="J558" s="1876" t="s">
        <v>357</v>
      </c>
      <c r="K558" s="1878">
        <v>44826</v>
      </c>
      <c r="L558" s="1876" t="s">
        <v>372</v>
      </c>
      <c r="M558" s="1878" t="s">
        <v>373</v>
      </c>
      <c r="N558" s="1876" t="s">
        <v>359</v>
      </c>
      <c r="O558" s="1880">
        <v>46675</v>
      </c>
      <c r="P558" s="1875" t="s">
        <v>360</v>
      </c>
      <c r="Q558" s="1875" t="s">
        <v>409</v>
      </c>
      <c r="R558" s="1875" t="s">
        <v>1025</v>
      </c>
      <c r="S558" s="1876" t="s">
        <v>361</v>
      </c>
      <c r="T558" s="1879" t="s">
        <v>1026</v>
      </c>
      <c r="U558" s="1876" t="s">
        <v>360</v>
      </c>
      <c r="V558" s="1876" t="s">
        <v>377</v>
      </c>
      <c r="W558" s="1876" t="s">
        <v>360</v>
      </c>
      <c r="X558" s="1876" t="s">
        <v>378</v>
      </c>
      <c r="Y558" s="1876" t="s">
        <v>364</v>
      </c>
      <c r="Z558" s="1876" t="s">
        <v>154</v>
      </c>
      <c r="AA558" s="1876" t="s">
        <v>154</v>
      </c>
      <c r="AB558" s="1876" t="s">
        <v>154</v>
      </c>
      <c r="AC558" s="1876" t="s">
        <v>154</v>
      </c>
      <c r="AD558" s="1876" t="s">
        <v>154</v>
      </c>
      <c r="AE558" s="1876" t="s">
        <v>154</v>
      </c>
      <c r="AF558" s="1876" t="s">
        <v>359</v>
      </c>
      <c r="AG558" s="1875" t="s">
        <v>1027</v>
      </c>
      <c r="AH558" s="1876" t="s">
        <v>380</v>
      </c>
      <c r="AI558" s="1876" t="s">
        <v>240</v>
      </c>
      <c r="AJ558" s="1876" t="s">
        <v>367</v>
      </c>
      <c r="AK558" s="1875" t="s">
        <v>381</v>
      </c>
      <c r="AL558" s="1876" t="s">
        <v>360</v>
      </c>
      <c r="AM558" s="1875" t="s">
        <v>154</v>
      </c>
    </row>
    <row r="559" spans="1:39" ht="66">
      <c r="A559" s="1875" t="s">
        <v>351</v>
      </c>
      <c r="B559" s="1875" t="s">
        <v>1084</v>
      </c>
      <c r="C559" s="1875" t="s">
        <v>1024</v>
      </c>
      <c r="D559" s="1876" t="s">
        <v>154</v>
      </c>
      <c r="E559" s="1876" t="s">
        <v>371</v>
      </c>
      <c r="F559" s="1876" t="s">
        <v>355</v>
      </c>
      <c r="G559" s="1876" t="s">
        <v>356</v>
      </c>
      <c r="H559" s="1877">
        <v>3228.8955799999999</v>
      </c>
      <c r="I559" s="1877">
        <v>3000</v>
      </c>
      <c r="J559" s="1876" t="s">
        <v>357</v>
      </c>
      <c r="K559" s="1878">
        <v>44826</v>
      </c>
      <c r="L559" s="1876" t="s">
        <v>372</v>
      </c>
      <c r="M559" s="1878" t="s">
        <v>373</v>
      </c>
      <c r="N559" s="1876" t="s">
        <v>359</v>
      </c>
      <c r="O559" s="1880">
        <v>46675</v>
      </c>
      <c r="P559" s="1875" t="s">
        <v>360</v>
      </c>
      <c r="Q559" s="1875" t="s">
        <v>570</v>
      </c>
      <c r="R559" s="1875" t="s">
        <v>1025</v>
      </c>
      <c r="S559" s="1876" t="s">
        <v>361</v>
      </c>
      <c r="T559" s="1879" t="s">
        <v>1026</v>
      </c>
      <c r="U559" s="1876" t="s">
        <v>360</v>
      </c>
      <c r="V559" s="1876" t="s">
        <v>377</v>
      </c>
      <c r="W559" s="1876" t="s">
        <v>360</v>
      </c>
      <c r="X559" s="1876" t="s">
        <v>378</v>
      </c>
      <c r="Y559" s="1876" t="s">
        <v>364</v>
      </c>
      <c r="Z559" s="1876" t="s">
        <v>154</v>
      </c>
      <c r="AA559" s="1876" t="s">
        <v>154</v>
      </c>
      <c r="AB559" s="1876" t="s">
        <v>154</v>
      </c>
      <c r="AC559" s="1876" t="s">
        <v>154</v>
      </c>
      <c r="AD559" s="1876" t="s">
        <v>154</v>
      </c>
      <c r="AE559" s="1876" t="s">
        <v>154</v>
      </c>
      <c r="AF559" s="1876" t="s">
        <v>359</v>
      </c>
      <c r="AG559" s="1875" t="s">
        <v>1027</v>
      </c>
      <c r="AH559" s="1876" t="s">
        <v>380</v>
      </c>
      <c r="AI559" s="1876" t="s">
        <v>240</v>
      </c>
      <c r="AJ559" s="1876" t="s">
        <v>367</v>
      </c>
      <c r="AK559" s="1875" t="s">
        <v>381</v>
      </c>
      <c r="AL559" s="1876" t="s">
        <v>360</v>
      </c>
      <c r="AM559" s="1875" t="s">
        <v>154</v>
      </c>
    </row>
    <row r="560" spans="1:39" ht="66">
      <c r="A560" s="1875" t="s">
        <v>351</v>
      </c>
      <c r="B560" s="1875" t="s">
        <v>1085</v>
      </c>
      <c r="C560" s="1875" t="s">
        <v>1024</v>
      </c>
      <c r="D560" s="1876" t="s">
        <v>154</v>
      </c>
      <c r="E560" s="1876" t="s">
        <v>371</v>
      </c>
      <c r="F560" s="1876" t="s">
        <v>355</v>
      </c>
      <c r="G560" s="1876" t="s">
        <v>356</v>
      </c>
      <c r="H560" s="1877">
        <v>1614.4477899999999</v>
      </c>
      <c r="I560" s="1877">
        <v>1500</v>
      </c>
      <c r="J560" s="1876" t="s">
        <v>357</v>
      </c>
      <c r="K560" s="1878">
        <v>44826</v>
      </c>
      <c r="L560" s="1876" t="s">
        <v>372</v>
      </c>
      <c r="M560" s="1878" t="s">
        <v>373</v>
      </c>
      <c r="N560" s="1876" t="s">
        <v>359</v>
      </c>
      <c r="O560" s="1880">
        <v>46675</v>
      </c>
      <c r="P560" s="1875" t="s">
        <v>360</v>
      </c>
      <c r="Q560" s="1875" t="s">
        <v>399</v>
      </c>
      <c r="R560" s="1875" t="s">
        <v>1025</v>
      </c>
      <c r="S560" s="1876" t="s">
        <v>361</v>
      </c>
      <c r="T560" s="1879" t="s">
        <v>1026</v>
      </c>
      <c r="U560" s="1876" t="s">
        <v>360</v>
      </c>
      <c r="V560" s="1876" t="s">
        <v>377</v>
      </c>
      <c r="W560" s="1876" t="s">
        <v>360</v>
      </c>
      <c r="X560" s="1876" t="s">
        <v>378</v>
      </c>
      <c r="Y560" s="1876" t="s">
        <v>364</v>
      </c>
      <c r="Z560" s="1876" t="s">
        <v>154</v>
      </c>
      <c r="AA560" s="1876" t="s">
        <v>154</v>
      </c>
      <c r="AB560" s="1876" t="s">
        <v>154</v>
      </c>
      <c r="AC560" s="1876" t="s">
        <v>154</v>
      </c>
      <c r="AD560" s="1876" t="s">
        <v>154</v>
      </c>
      <c r="AE560" s="1876" t="s">
        <v>154</v>
      </c>
      <c r="AF560" s="1876" t="s">
        <v>359</v>
      </c>
      <c r="AG560" s="1875" t="s">
        <v>1027</v>
      </c>
      <c r="AH560" s="1876" t="s">
        <v>380</v>
      </c>
      <c r="AI560" s="1876" t="s">
        <v>240</v>
      </c>
      <c r="AJ560" s="1876" t="s">
        <v>367</v>
      </c>
      <c r="AK560" s="1875" t="s">
        <v>381</v>
      </c>
      <c r="AL560" s="1876" t="s">
        <v>360</v>
      </c>
      <c r="AM560" s="1875" t="s">
        <v>154</v>
      </c>
    </row>
    <row r="561" spans="1:39" ht="66">
      <c r="A561" s="1875" t="s">
        <v>351</v>
      </c>
      <c r="B561" s="1875" t="s">
        <v>1086</v>
      </c>
      <c r="C561" s="1875" t="s">
        <v>1024</v>
      </c>
      <c r="D561" s="1876" t="s">
        <v>154</v>
      </c>
      <c r="E561" s="1876" t="s">
        <v>371</v>
      </c>
      <c r="F561" s="1876" t="s">
        <v>355</v>
      </c>
      <c r="G561" s="1876" t="s">
        <v>356</v>
      </c>
      <c r="H561" s="1877">
        <v>1937.33735</v>
      </c>
      <c r="I561" s="1877">
        <v>1800</v>
      </c>
      <c r="J561" s="1876" t="s">
        <v>357</v>
      </c>
      <c r="K561" s="1878">
        <v>44827</v>
      </c>
      <c r="L561" s="1876" t="s">
        <v>372</v>
      </c>
      <c r="M561" s="1878" t="s">
        <v>373</v>
      </c>
      <c r="N561" s="1876" t="s">
        <v>359</v>
      </c>
      <c r="O561" s="1880">
        <v>46675</v>
      </c>
      <c r="P561" s="1875" t="s">
        <v>360</v>
      </c>
      <c r="Q561" s="1875" t="s">
        <v>529</v>
      </c>
      <c r="R561" s="1875" t="s">
        <v>1025</v>
      </c>
      <c r="S561" s="1876" t="s">
        <v>361</v>
      </c>
      <c r="T561" s="1879" t="s">
        <v>1026</v>
      </c>
      <c r="U561" s="1876" t="s">
        <v>360</v>
      </c>
      <c r="V561" s="1876" t="s">
        <v>377</v>
      </c>
      <c r="W561" s="1876" t="s">
        <v>360</v>
      </c>
      <c r="X561" s="1876" t="s">
        <v>378</v>
      </c>
      <c r="Y561" s="1876" t="s">
        <v>364</v>
      </c>
      <c r="Z561" s="1876" t="s">
        <v>154</v>
      </c>
      <c r="AA561" s="1876" t="s">
        <v>154</v>
      </c>
      <c r="AB561" s="1876" t="s">
        <v>154</v>
      </c>
      <c r="AC561" s="1876" t="s">
        <v>154</v>
      </c>
      <c r="AD561" s="1876" t="s">
        <v>154</v>
      </c>
      <c r="AE561" s="1876" t="s">
        <v>154</v>
      </c>
      <c r="AF561" s="1876" t="s">
        <v>359</v>
      </c>
      <c r="AG561" s="1875" t="s">
        <v>1027</v>
      </c>
      <c r="AH561" s="1876" t="s">
        <v>380</v>
      </c>
      <c r="AI561" s="1876" t="s">
        <v>240</v>
      </c>
      <c r="AJ561" s="1876" t="s">
        <v>367</v>
      </c>
      <c r="AK561" s="1875" t="s">
        <v>381</v>
      </c>
      <c r="AL561" s="1876" t="s">
        <v>360</v>
      </c>
      <c r="AM561" s="1875" t="s">
        <v>154</v>
      </c>
    </row>
    <row r="562" spans="1:39" ht="66">
      <c r="A562" s="1875" t="s">
        <v>351</v>
      </c>
      <c r="B562" s="1875" t="s">
        <v>1087</v>
      </c>
      <c r="C562" s="1875" t="s">
        <v>1024</v>
      </c>
      <c r="D562" s="1876" t="s">
        <v>154</v>
      </c>
      <c r="E562" s="1876" t="s">
        <v>371</v>
      </c>
      <c r="F562" s="1876" t="s">
        <v>355</v>
      </c>
      <c r="G562" s="1876" t="s">
        <v>356</v>
      </c>
      <c r="H562" s="1877">
        <v>2260.2269099999999</v>
      </c>
      <c r="I562" s="1877">
        <v>2100</v>
      </c>
      <c r="J562" s="1876" t="s">
        <v>357</v>
      </c>
      <c r="K562" s="1878">
        <v>44827</v>
      </c>
      <c r="L562" s="1876" t="s">
        <v>372</v>
      </c>
      <c r="M562" s="1878" t="s">
        <v>373</v>
      </c>
      <c r="N562" s="1876" t="s">
        <v>359</v>
      </c>
      <c r="O562" s="1880">
        <v>46675</v>
      </c>
      <c r="P562" s="1875" t="s">
        <v>360</v>
      </c>
      <c r="Q562" s="1875" t="s">
        <v>604</v>
      </c>
      <c r="R562" s="1875" t="s">
        <v>1025</v>
      </c>
      <c r="S562" s="1876" t="s">
        <v>361</v>
      </c>
      <c r="T562" s="1879" t="s">
        <v>1026</v>
      </c>
      <c r="U562" s="1876" t="s">
        <v>360</v>
      </c>
      <c r="V562" s="1876" t="s">
        <v>377</v>
      </c>
      <c r="W562" s="1876" t="s">
        <v>360</v>
      </c>
      <c r="X562" s="1876" t="s">
        <v>378</v>
      </c>
      <c r="Y562" s="1876" t="s">
        <v>364</v>
      </c>
      <c r="Z562" s="1876" t="s">
        <v>154</v>
      </c>
      <c r="AA562" s="1876" t="s">
        <v>154</v>
      </c>
      <c r="AB562" s="1876" t="s">
        <v>154</v>
      </c>
      <c r="AC562" s="1876" t="s">
        <v>154</v>
      </c>
      <c r="AD562" s="1876" t="s">
        <v>154</v>
      </c>
      <c r="AE562" s="1876" t="s">
        <v>154</v>
      </c>
      <c r="AF562" s="1876" t="s">
        <v>359</v>
      </c>
      <c r="AG562" s="1875" t="s">
        <v>1027</v>
      </c>
      <c r="AH562" s="1876" t="s">
        <v>380</v>
      </c>
      <c r="AI562" s="1876" t="s">
        <v>240</v>
      </c>
      <c r="AJ562" s="1876" t="s">
        <v>367</v>
      </c>
      <c r="AK562" s="1875" t="s">
        <v>381</v>
      </c>
      <c r="AL562" s="1876" t="s">
        <v>360</v>
      </c>
      <c r="AM562" s="1875" t="s">
        <v>154</v>
      </c>
    </row>
    <row r="563" spans="1:39" ht="66">
      <c r="A563" s="1875" t="s">
        <v>351</v>
      </c>
      <c r="B563" s="1875" t="s">
        <v>1088</v>
      </c>
      <c r="C563" s="1875" t="s">
        <v>1024</v>
      </c>
      <c r="D563" s="1876" t="s">
        <v>154</v>
      </c>
      <c r="E563" s="1876" t="s">
        <v>371</v>
      </c>
      <c r="F563" s="1876" t="s">
        <v>355</v>
      </c>
      <c r="G563" s="1876" t="s">
        <v>356</v>
      </c>
      <c r="H563" s="1877">
        <v>5166.2329300000001</v>
      </c>
      <c r="I563" s="1877">
        <v>4800</v>
      </c>
      <c r="J563" s="1876" t="s">
        <v>357</v>
      </c>
      <c r="K563" s="1878">
        <v>44827</v>
      </c>
      <c r="L563" s="1876" t="s">
        <v>372</v>
      </c>
      <c r="M563" s="1878" t="s">
        <v>373</v>
      </c>
      <c r="N563" s="1876" t="s">
        <v>359</v>
      </c>
      <c r="O563" s="1880">
        <v>46675</v>
      </c>
      <c r="P563" s="1875" t="s">
        <v>360</v>
      </c>
      <c r="Q563" s="1875" t="s">
        <v>480</v>
      </c>
      <c r="R563" s="1875" t="s">
        <v>1025</v>
      </c>
      <c r="S563" s="1876" t="s">
        <v>361</v>
      </c>
      <c r="T563" s="1879" t="s">
        <v>1026</v>
      </c>
      <c r="U563" s="1876" t="s">
        <v>360</v>
      </c>
      <c r="V563" s="1876" t="s">
        <v>377</v>
      </c>
      <c r="W563" s="1876" t="s">
        <v>360</v>
      </c>
      <c r="X563" s="1876" t="s">
        <v>378</v>
      </c>
      <c r="Y563" s="1876" t="s">
        <v>364</v>
      </c>
      <c r="Z563" s="1876" t="s">
        <v>154</v>
      </c>
      <c r="AA563" s="1876" t="s">
        <v>154</v>
      </c>
      <c r="AB563" s="1876" t="s">
        <v>154</v>
      </c>
      <c r="AC563" s="1876" t="s">
        <v>154</v>
      </c>
      <c r="AD563" s="1876" t="s">
        <v>154</v>
      </c>
      <c r="AE563" s="1876" t="s">
        <v>154</v>
      </c>
      <c r="AF563" s="1876" t="s">
        <v>359</v>
      </c>
      <c r="AG563" s="1875" t="s">
        <v>1027</v>
      </c>
      <c r="AH563" s="1876" t="s">
        <v>380</v>
      </c>
      <c r="AI563" s="1876" t="s">
        <v>240</v>
      </c>
      <c r="AJ563" s="1876" t="s">
        <v>367</v>
      </c>
      <c r="AK563" s="1875" t="s">
        <v>381</v>
      </c>
      <c r="AL563" s="1876" t="s">
        <v>360</v>
      </c>
      <c r="AM563" s="1875" t="s">
        <v>154</v>
      </c>
    </row>
    <row r="564" spans="1:39" ht="66">
      <c r="A564" s="1875" t="s">
        <v>351</v>
      </c>
      <c r="B564" s="1875" t="s">
        <v>1089</v>
      </c>
      <c r="C564" s="1875" t="s">
        <v>1024</v>
      </c>
      <c r="D564" s="1876" t="s">
        <v>154</v>
      </c>
      <c r="E564" s="1876" t="s">
        <v>371</v>
      </c>
      <c r="F564" s="1876" t="s">
        <v>355</v>
      </c>
      <c r="G564" s="1876" t="s">
        <v>356</v>
      </c>
      <c r="H564" s="1877">
        <v>968.66867000000002</v>
      </c>
      <c r="I564" s="1877">
        <v>900</v>
      </c>
      <c r="J564" s="1876" t="s">
        <v>357</v>
      </c>
      <c r="K564" s="1878">
        <v>44827</v>
      </c>
      <c r="L564" s="1876" t="s">
        <v>372</v>
      </c>
      <c r="M564" s="1878" t="s">
        <v>373</v>
      </c>
      <c r="N564" s="1876" t="s">
        <v>359</v>
      </c>
      <c r="O564" s="1880">
        <v>46675</v>
      </c>
      <c r="P564" s="1875" t="s">
        <v>360</v>
      </c>
      <c r="Q564" s="1875" t="s">
        <v>600</v>
      </c>
      <c r="R564" s="1875" t="s">
        <v>1025</v>
      </c>
      <c r="S564" s="1876" t="s">
        <v>361</v>
      </c>
      <c r="T564" s="1879" t="s">
        <v>1026</v>
      </c>
      <c r="U564" s="1876" t="s">
        <v>360</v>
      </c>
      <c r="V564" s="1876" t="s">
        <v>377</v>
      </c>
      <c r="W564" s="1876" t="s">
        <v>360</v>
      </c>
      <c r="X564" s="1876" t="s">
        <v>378</v>
      </c>
      <c r="Y564" s="1876" t="s">
        <v>364</v>
      </c>
      <c r="Z564" s="1876" t="s">
        <v>154</v>
      </c>
      <c r="AA564" s="1876" t="s">
        <v>154</v>
      </c>
      <c r="AB564" s="1876" t="s">
        <v>154</v>
      </c>
      <c r="AC564" s="1876" t="s">
        <v>154</v>
      </c>
      <c r="AD564" s="1876" t="s">
        <v>154</v>
      </c>
      <c r="AE564" s="1876" t="s">
        <v>154</v>
      </c>
      <c r="AF564" s="1876" t="s">
        <v>359</v>
      </c>
      <c r="AG564" s="1875" t="s">
        <v>1027</v>
      </c>
      <c r="AH564" s="1876" t="s">
        <v>380</v>
      </c>
      <c r="AI564" s="1876" t="s">
        <v>240</v>
      </c>
      <c r="AJ564" s="1876" t="s">
        <v>367</v>
      </c>
      <c r="AK564" s="1875" t="s">
        <v>381</v>
      </c>
      <c r="AL564" s="1876" t="s">
        <v>360</v>
      </c>
      <c r="AM564" s="1875" t="s">
        <v>154</v>
      </c>
    </row>
    <row r="565" spans="1:39" ht="66">
      <c r="A565" s="1875" t="s">
        <v>351</v>
      </c>
      <c r="B565" s="1875" t="s">
        <v>1090</v>
      </c>
      <c r="C565" s="1875" t="s">
        <v>1024</v>
      </c>
      <c r="D565" s="1876" t="s">
        <v>154</v>
      </c>
      <c r="E565" s="1876" t="s">
        <v>371</v>
      </c>
      <c r="F565" s="1876" t="s">
        <v>355</v>
      </c>
      <c r="G565" s="1876" t="s">
        <v>356</v>
      </c>
      <c r="H565" s="1877">
        <v>322.88956000000002</v>
      </c>
      <c r="I565" s="1877">
        <v>300</v>
      </c>
      <c r="J565" s="1876" t="s">
        <v>357</v>
      </c>
      <c r="K565" s="1878">
        <v>44827</v>
      </c>
      <c r="L565" s="1876" t="s">
        <v>372</v>
      </c>
      <c r="M565" s="1878" t="s">
        <v>373</v>
      </c>
      <c r="N565" s="1876" t="s">
        <v>359</v>
      </c>
      <c r="O565" s="1880">
        <v>46675</v>
      </c>
      <c r="P565" s="1875" t="s">
        <v>360</v>
      </c>
      <c r="Q565" s="1875" t="s">
        <v>531</v>
      </c>
      <c r="R565" s="1875" t="s">
        <v>1025</v>
      </c>
      <c r="S565" s="1876" t="s">
        <v>361</v>
      </c>
      <c r="T565" s="1879" t="s">
        <v>1026</v>
      </c>
      <c r="U565" s="1876" t="s">
        <v>360</v>
      </c>
      <c r="V565" s="1876" t="s">
        <v>377</v>
      </c>
      <c r="W565" s="1876" t="s">
        <v>360</v>
      </c>
      <c r="X565" s="1876" t="s">
        <v>378</v>
      </c>
      <c r="Y565" s="1876" t="s">
        <v>364</v>
      </c>
      <c r="Z565" s="1876" t="s">
        <v>154</v>
      </c>
      <c r="AA565" s="1876" t="s">
        <v>154</v>
      </c>
      <c r="AB565" s="1876" t="s">
        <v>154</v>
      </c>
      <c r="AC565" s="1876" t="s">
        <v>154</v>
      </c>
      <c r="AD565" s="1876" t="s">
        <v>154</v>
      </c>
      <c r="AE565" s="1876" t="s">
        <v>154</v>
      </c>
      <c r="AF565" s="1876" t="s">
        <v>359</v>
      </c>
      <c r="AG565" s="1875" t="s">
        <v>1027</v>
      </c>
      <c r="AH565" s="1876" t="s">
        <v>380</v>
      </c>
      <c r="AI565" s="1876" t="s">
        <v>240</v>
      </c>
      <c r="AJ565" s="1876" t="s">
        <v>367</v>
      </c>
      <c r="AK565" s="1875" t="s">
        <v>381</v>
      </c>
      <c r="AL565" s="1876" t="s">
        <v>360</v>
      </c>
      <c r="AM565" s="1875" t="s">
        <v>154</v>
      </c>
    </row>
    <row r="566" spans="1:39" ht="66">
      <c r="A566" s="1875" t="s">
        <v>351</v>
      </c>
      <c r="B566" s="1875" t="s">
        <v>1091</v>
      </c>
      <c r="C566" s="1875" t="s">
        <v>1024</v>
      </c>
      <c r="D566" s="1876" t="s">
        <v>154</v>
      </c>
      <c r="E566" s="1876" t="s">
        <v>371</v>
      </c>
      <c r="F566" s="1876" t="s">
        <v>355</v>
      </c>
      <c r="G566" s="1876" t="s">
        <v>356</v>
      </c>
      <c r="H566" s="1877">
        <v>1937.33735</v>
      </c>
      <c r="I566" s="1877">
        <v>1800</v>
      </c>
      <c r="J566" s="1876" t="s">
        <v>357</v>
      </c>
      <c r="K566" s="1878">
        <v>44827</v>
      </c>
      <c r="L566" s="1876" t="s">
        <v>372</v>
      </c>
      <c r="M566" s="1878" t="s">
        <v>373</v>
      </c>
      <c r="N566" s="1876" t="s">
        <v>359</v>
      </c>
      <c r="O566" s="1880">
        <v>46675</v>
      </c>
      <c r="P566" s="1875" t="s">
        <v>360</v>
      </c>
      <c r="Q566" s="1875" t="s">
        <v>529</v>
      </c>
      <c r="R566" s="1875" t="s">
        <v>1025</v>
      </c>
      <c r="S566" s="1876" t="s">
        <v>361</v>
      </c>
      <c r="T566" s="1879" t="s">
        <v>1026</v>
      </c>
      <c r="U566" s="1876" t="s">
        <v>360</v>
      </c>
      <c r="V566" s="1876" t="s">
        <v>377</v>
      </c>
      <c r="W566" s="1876" t="s">
        <v>360</v>
      </c>
      <c r="X566" s="1876" t="s">
        <v>378</v>
      </c>
      <c r="Y566" s="1876" t="s">
        <v>364</v>
      </c>
      <c r="Z566" s="1876" t="s">
        <v>154</v>
      </c>
      <c r="AA566" s="1876" t="s">
        <v>154</v>
      </c>
      <c r="AB566" s="1876" t="s">
        <v>154</v>
      </c>
      <c r="AC566" s="1876" t="s">
        <v>154</v>
      </c>
      <c r="AD566" s="1876" t="s">
        <v>154</v>
      </c>
      <c r="AE566" s="1876" t="s">
        <v>154</v>
      </c>
      <c r="AF566" s="1876" t="s">
        <v>359</v>
      </c>
      <c r="AG566" s="1875" t="s">
        <v>1027</v>
      </c>
      <c r="AH566" s="1876" t="s">
        <v>380</v>
      </c>
      <c r="AI566" s="1876" t="s">
        <v>240</v>
      </c>
      <c r="AJ566" s="1876" t="s">
        <v>367</v>
      </c>
      <c r="AK566" s="1875" t="s">
        <v>381</v>
      </c>
      <c r="AL566" s="1876" t="s">
        <v>360</v>
      </c>
      <c r="AM566" s="1875" t="s">
        <v>154</v>
      </c>
    </row>
    <row r="567" spans="1:39" ht="66">
      <c r="A567" s="1875" t="s">
        <v>351</v>
      </c>
      <c r="B567" s="1875" t="s">
        <v>1092</v>
      </c>
      <c r="C567" s="1875" t="s">
        <v>1024</v>
      </c>
      <c r="D567" s="1876" t="s">
        <v>154</v>
      </c>
      <c r="E567" s="1876" t="s">
        <v>371</v>
      </c>
      <c r="F567" s="1876" t="s">
        <v>355</v>
      </c>
      <c r="G567" s="1876" t="s">
        <v>356</v>
      </c>
      <c r="H567" s="1877">
        <v>968.66867000000002</v>
      </c>
      <c r="I567" s="1877">
        <v>900</v>
      </c>
      <c r="J567" s="1876" t="s">
        <v>357</v>
      </c>
      <c r="K567" s="1878">
        <v>44827</v>
      </c>
      <c r="L567" s="1876" t="s">
        <v>372</v>
      </c>
      <c r="M567" s="1878" t="s">
        <v>373</v>
      </c>
      <c r="N567" s="1876" t="s">
        <v>359</v>
      </c>
      <c r="O567" s="1880">
        <v>46675</v>
      </c>
      <c r="P567" s="1875" t="s">
        <v>360</v>
      </c>
      <c r="Q567" s="1875" t="s">
        <v>600</v>
      </c>
      <c r="R567" s="1875" t="s">
        <v>1025</v>
      </c>
      <c r="S567" s="1876" t="s">
        <v>361</v>
      </c>
      <c r="T567" s="1879" t="s">
        <v>1026</v>
      </c>
      <c r="U567" s="1876" t="s">
        <v>360</v>
      </c>
      <c r="V567" s="1876" t="s">
        <v>377</v>
      </c>
      <c r="W567" s="1876" t="s">
        <v>360</v>
      </c>
      <c r="X567" s="1876" t="s">
        <v>378</v>
      </c>
      <c r="Y567" s="1876" t="s">
        <v>364</v>
      </c>
      <c r="Z567" s="1876" t="s">
        <v>154</v>
      </c>
      <c r="AA567" s="1876" t="s">
        <v>154</v>
      </c>
      <c r="AB567" s="1876" t="s">
        <v>154</v>
      </c>
      <c r="AC567" s="1876" t="s">
        <v>154</v>
      </c>
      <c r="AD567" s="1876" t="s">
        <v>154</v>
      </c>
      <c r="AE567" s="1876" t="s">
        <v>154</v>
      </c>
      <c r="AF567" s="1876" t="s">
        <v>359</v>
      </c>
      <c r="AG567" s="1875" t="s">
        <v>1027</v>
      </c>
      <c r="AH567" s="1876" t="s">
        <v>380</v>
      </c>
      <c r="AI567" s="1876" t="s">
        <v>240</v>
      </c>
      <c r="AJ567" s="1876" t="s">
        <v>367</v>
      </c>
      <c r="AK567" s="1875" t="s">
        <v>381</v>
      </c>
      <c r="AL567" s="1876" t="s">
        <v>360</v>
      </c>
      <c r="AM567" s="1875" t="s">
        <v>154</v>
      </c>
    </row>
    <row r="568" spans="1:39" ht="66">
      <c r="A568" s="1875" t="s">
        <v>351</v>
      </c>
      <c r="B568" s="1875" t="s">
        <v>1093</v>
      </c>
      <c r="C568" s="1875" t="s">
        <v>1024</v>
      </c>
      <c r="D568" s="1876" t="s">
        <v>154</v>
      </c>
      <c r="E568" s="1876" t="s">
        <v>371</v>
      </c>
      <c r="F568" s="1876" t="s">
        <v>355</v>
      </c>
      <c r="G568" s="1876" t="s">
        <v>356</v>
      </c>
      <c r="H568" s="1877">
        <v>5166.2329300000001</v>
      </c>
      <c r="I568" s="1877">
        <v>4800</v>
      </c>
      <c r="J568" s="1876" t="s">
        <v>357</v>
      </c>
      <c r="K568" s="1878">
        <v>44827</v>
      </c>
      <c r="L568" s="1876" t="s">
        <v>372</v>
      </c>
      <c r="M568" s="1878" t="s">
        <v>373</v>
      </c>
      <c r="N568" s="1876" t="s">
        <v>359</v>
      </c>
      <c r="O568" s="1880">
        <v>46675</v>
      </c>
      <c r="P568" s="1875" t="s">
        <v>360</v>
      </c>
      <c r="Q568" s="1875" t="s">
        <v>480</v>
      </c>
      <c r="R568" s="1875" t="s">
        <v>1025</v>
      </c>
      <c r="S568" s="1876" t="s">
        <v>361</v>
      </c>
      <c r="T568" s="1879" t="s">
        <v>1026</v>
      </c>
      <c r="U568" s="1876" t="s">
        <v>360</v>
      </c>
      <c r="V568" s="1876" t="s">
        <v>377</v>
      </c>
      <c r="W568" s="1876" t="s">
        <v>360</v>
      </c>
      <c r="X568" s="1876" t="s">
        <v>378</v>
      </c>
      <c r="Y568" s="1876" t="s">
        <v>364</v>
      </c>
      <c r="Z568" s="1876" t="s">
        <v>154</v>
      </c>
      <c r="AA568" s="1876" t="s">
        <v>154</v>
      </c>
      <c r="AB568" s="1876" t="s">
        <v>154</v>
      </c>
      <c r="AC568" s="1876" t="s">
        <v>154</v>
      </c>
      <c r="AD568" s="1876" t="s">
        <v>154</v>
      </c>
      <c r="AE568" s="1876" t="s">
        <v>154</v>
      </c>
      <c r="AF568" s="1876" t="s">
        <v>359</v>
      </c>
      <c r="AG568" s="1875" t="s">
        <v>1027</v>
      </c>
      <c r="AH568" s="1876" t="s">
        <v>380</v>
      </c>
      <c r="AI568" s="1876" t="s">
        <v>240</v>
      </c>
      <c r="AJ568" s="1876" t="s">
        <v>367</v>
      </c>
      <c r="AK568" s="1875" t="s">
        <v>381</v>
      </c>
      <c r="AL568" s="1876" t="s">
        <v>360</v>
      </c>
      <c r="AM568" s="1875" t="s">
        <v>154</v>
      </c>
    </row>
    <row r="569" spans="1:39" ht="66">
      <c r="A569" s="1875" t="s">
        <v>351</v>
      </c>
      <c r="B569" s="1875" t="s">
        <v>1094</v>
      </c>
      <c r="C569" s="1875" t="s">
        <v>1024</v>
      </c>
      <c r="D569" s="1876" t="s">
        <v>154</v>
      </c>
      <c r="E569" s="1876" t="s">
        <v>371</v>
      </c>
      <c r="F569" s="1876" t="s">
        <v>355</v>
      </c>
      <c r="G569" s="1876" t="s">
        <v>356</v>
      </c>
      <c r="H569" s="1877">
        <v>6780.6807200000003</v>
      </c>
      <c r="I569" s="1877">
        <v>6300</v>
      </c>
      <c r="J569" s="1876" t="s">
        <v>357</v>
      </c>
      <c r="K569" s="1878">
        <v>44827</v>
      </c>
      <c r="L569" s="1876" t="s">
        <v>372</v>
      </c>
      <c r="M569" s="1878" t="s">
        <v>373</v>
      </c>
      <c r="N569" s="1876" t="s">
        <v>359</v>
      </c>
      <c r="O569" s="1880">
        <v>46675</v>
      </c>
      <c r="P569" s="1875" t="s">
        <v>360</v>
      </c>
      <c r="Q569" s="1875" t="s">
        <v>1095</v>
      </c>
      <c r="R569" s="1875" t="s">
        <v>1025</v>
      </c>
      <c r="S569" s="1876" t="s">
        <v>361</v>
      </c>
      <c r="T569" s="1879" t="s">
        <v>1026</v>
      </c>
      <c r="U569" s="1876" t="s">
        <v>360</v>
      </c>
      <c r="V569" s="1876" t="s">
        <v>377</v>
      </c>
      <c r="W569" s="1876" t="s">
        <v>360</v>
      </c>
      <c r="X569" s="1876" t="s">
        <v>378</v>
      </c>
      <c r="Y569" s="1876" t="s">
        <v>364</v>
      </c>
      <c r="Z569" s="1876" t="s">
        <v>154</v>
      </c>
      <c r="AA569" s="1876" t="s">
        <v>154</v>
      </c>
      <c r="AB569" s="1876" t="s">
        <v>154</v>
      </c>
      <c r="AC569" s="1876" t="s">
        <v>154</v>
      </c>
      <c r="AD569" s="1876" t="s">
        <v>154</v>
      </c>
      <c r="AE569" s="1876" t="s">
        <v>154</v>
      </c>
      <c r="AF569" s="1876" t="s">
        <v>359</v>
      </c>
      <c r="AG569" s="1875" t="s">
        <v>1027</v>
      </c>
      <c r="AH569" s="1876" t="s">
        <v>380</v>
      </c>
      <c r="AI569" s="1876" t="s">
        <v>240</v>
      </c>
      <c r="AJ569" s="1876" t="s">
        <v>367</v>
      </c>
      <c r="AK569" s="1875" t="s">
        <v>381</v>
      </c>
      <c r="AL569" s="1876" t="s">
        <v>360</v>
      </c>
      <c r="AM569" s="1875" t="s">
        <v>154</v>
      </c>
    </row>
    <row r="570" spans="1:39" ht="66">
      <c r="A570" s="1875" t="s">
        <v>351</v>
      </c>
      <c r="B570" s="1875" t="s">
        <v>1096</v>
      </c>
      <c r="C570" s="1875" t="s">
        <v>1024</v>
      </c>
      <c r="D570" s="1876" t="s">
        <v>154</v>
      </c>
      <c r="E570" s="1876" t="s">
        <v>371</v>
      </c>
      <c r="F570" s="1876" t="s">
        <v>355</v>
      </c>
      <c r="G570" s="1876" t="s">
        <v>356</v>
      </c>
      <c r="H570" s="1877">
        <v>10655.35541</v>
      </c>
      <c r="I570" s="1877">
        <v>9900</v>
      </c>
      <c r="J570" s="1876" t="s">
        <v>357</v>
      </c>
      <c r="K570" s="1878">
        <v>44827</v>
      </c>
      <c r="L570" s="1876" t="s">
        <v>372</v>
      </c>
      <c r="M570" s="1878" t="s">
        <v>373</v>
      </c>
      <c r="N570" s="1876" t="s">
        <v>359</v>
      </c>
      <c r="O570" s="1880">
        <v>46675</v>
      </c>
      <c r="P570" s="1875" t="s">
        <v>360</v>
      </c>
      <c r="Q570" s="1875" t="s">
        <v>591</v>
      </c>
      <c r="R570" s="1875" t="s">
        <v>1025</v>
      </c>
      <c r="S570" s="1876" t="s">
        <v>361</v>
      </c>
      <c r="T570" s="1879" t="s">
        <v>1026</v>
      </c>
      <c r="U570" s="1876" t="s">
        <v>360</v>
      </c>
      <c r="V570" s="1876" t="s">
        <v>377</v>
      </c>
      <c r="W570" s="1876" t="s">
        <v>360</v>
      </c>
      <c r="X570" s="1876" t="s">
        <v>378</v>
      </c>
      <c r="Y570" s="1876" t="s">
        <v>364</v>
      </c>
      <c r="Z570" s="1876" t="s">
        <v>154</v>
      </c>
      <c r="AA570" s="1876" t="s">
        <v>154</v>
      </c>
      <c r="AB570" s="1876" t="s">
        <v>154</v>
      </c>
      <c r="AC570" s="1876" t="s">
        <v>154</v>
      </c>
      <c r="AD570" s="1876" t="s">
        <v>154</v>
      </c>
      <c r="AE570" s="1876" t="s">
        <v>154</v>
      </c>
      <c r="AF570" s="1876" t="s">
        <v>359</v>
      </c>
      <c r="AG570" s="1875" t="s">
        <v>1027</v>
      </c>
      <c r="AH570" s="1876" t="s">
        <v>380</v>
      </c>
      <c r="AI570" s="1876" t="s">
        <v>240</v>
      </c>
      <c r="AJ570" s="1876" t="s">
        <v>367</v>
      </c>
      <c r="AK570" s="1875" t="s">
        <v>381</v>
      </c>
      <c r="AL570" s="1876" t="s">
        <v>360</v>
      </c>
      <c r="AM570" s="1875" t="s">
        <v>154</v>
      </c>
    </row>
    <row r="571" spans="1:39" ht="66">
      <c r="A571" s="1875" t="s">
        <v>351</v>
      </c>
      <c r="B571" s="1875" t="s">
        <v>1097</v>
      </c>
      <c r="C571" s="1875" t="s">
        <v>1024</v>
      </c>
      <c r="D571" s="1876" t="s">
        <v>154</v>
      </c>
      <c r="E571" s="1876" t="s">
        <v>371</v>
      </c>
      <c r="F571" s="1876" t="s">
        <v>355</v>
      </c>
      <c r="G571" s="1876" t="s">
        <v>356</v>
      </c>
      <c r="H571" s="1877">
        <v>322.88956000000002</v>
      </c>
      <c r="I571" s="1877">
        <v>300</v>
      </c>
      <c r="J571" s="1876" t="s">
        <v>357</v>
      </c>
      <c r="K571" s="1878">
        <v>44827</v>
      </c>
      <c r="L571" s="1876" t="s">
        <v>372</v>
      </c>
      <c r="M571" s="1878" t="s">
        <v>373</v>
      </c>
      <c r="N571" s="1876" t="s">
        <v>359</v>
      </c>
      <c r="O571" s="1880">
        <v>46675</v>
      </c>
      <c r="P571" s="1875" t="s">
        <v>360</v>
      </c>
      <c r="Q571" s="1875" t="s">
        <v>531</v>
      </c>
      <c r="R571" s="1875" t="s">
        <v>1025</v>
      </c>
      <c r="S571" s="1876" t="s">
        <v>361</v>
      </c>
      <c r="T571" s="1879" t="s">
        <v>1026</v>
      </c>
      <c r="U571" s="1876" t="s">
        <v>360</v>
      </c>
      <c r="V571" s="1876" t="s">
        <v>377</v>
      </c>
      <c r="W571" s="1876" t="s">
        <v>360</v>
      </c>
      <c r="X571" s="1876" t="s">
        <v>378</v>
      </c>
      <c r="Y571" s="1876" t="s">
        <v>364</v>
      </c>
      <c r="Z571" s="1876" t="s">
        <v>154</v>
      </c>
      <c r="AA571" s="1876" t="s">
        <v>154</v>
      </c>
      <c r="AB571" s="1876" t="s">
        <v>154</v>
      </c>
      <c r="AC571" s="1876" t="s">
        <v>154</v>
      </c>
      <c r="AD571" s="1876" t="s">
        <v>154</v>
      </c>
      <c r="AE571" s="1876" t="s">
        <v>154</v>
      </c>
      <c r="AF571" s="1876" t="s">
        <v>359</v>
      </c>
      <c r="AG571" s="1875" t="s">
        <v>1027</v>
      </c>
      <c r="AH571" s="1876" t="s">
        <v>380</v>
      </c>
      <c r="AI571" s="1876" t="s">
        <v>240</v>
      </c>
      <c r="AJ571" s="1876" t="s">
        <v>367</v>
      </c>
      <c r="AK571" s="1875" t="s">
        <v>381</v>
      </c>
      <c r="AL571" s="1876" t="s">
        <v>360</v>
      </c>
      <c r="AM571" s="1875" t="s">
        <v>154</v>
      </c>
    </row>
    <row r="572" spans="1:39" ht="66">
      <c r="A572" s="1875" t="s">
        <v>351</v>
      </c>
      <c r="B572" s="1875" t="s">
        <v>1098</v>
      </c>
      <c r="C572" s="1875" t="s">
        <v>1024</v>
      </c>
      <c r="D572" s="1876" t="s">
        <v>154</v>
      </c>
      <c r="E572" s="1876" t="s">
        <v>371</v>
      </c>
      <c r="F572" s="1876" t="s">
        <v>355</v>
      </c>
      <c r="G572" s="1876" t="s">
        <v>356</v>
      </c>
      <c r="H572" s="1877">
        <v>19050.483919999999</v>
      </c>
      <c r="I572" s="1877">
        <v>17700</v>
      </c>
      <c r="J572" s="1876" t="s">
        <v>357</v>
      </c>
      <c r="K572" s="1878">
        <v>44827</v>
      </c>
      <c r="L572" s="1876" t="s">
        <v>372</v>
      </c>
      <c r="M572" s="1878" t="s">
        <v>373</v>
      </c>
      <c r="N572" s="1876" t="s">
        <v>359</v>
      </c>
      <c r="O572" s="1880">
        <v>46675</v>
      </c>
      <c r="P572" s="1875" t="s">
        <v>360</v>
      </c>
      <c r="Q572" s="1875" t="s">
        <v>1099</v>
      </c>
      <c r="R572" s="1875" t="s">
        <v>1025</v>
      </c>
      <c r="S572" s="1876" t="s">
        <v>361</v>
      </c>
      <c r="T572" s="1879" t="s">
        <v>1026</v>
      </c>
      <c r="U572" s="1876" t="s">
        <v>360</v>
      </c>
      <c r="V572" s="1876" t="s">
        <v>377</v>
      </c>
      <c r="W572" s="1876" t="s">
        <v>360</v>
      </c>
      <c r="X572" s="1876" t="s">
        <v>378</v>
      </c>
      <c r="Y572" s="1876" t="s">
        <v>364</v>
      </c>
      <c r="Z572" s="1876" t="s">
        <v>154</v>
      </c>
      <c r="AA572" s="1876" t="s">
        <v>154</v>
      </c>
      <c r="AB572" s="1876" t="s">
        <v>154</v>
      </c>
      <c r="AC572" s="1876" t="s">
        <v>154</v>
      </c>
      <c r="AD572" s="1876" t="s">
        <v>154</v>
      </c>
      <c r="AE572" s="1876" t="s">
        <v>154</v>
      </c>
      <c r="AF572" s="1876" t="s">
        <v>359</v>
      </c>
      <c r="AG572" s="1875" t="s">
        <v>1027</v>
      </c>
      <c r="AH572" s="1876" t="s">
        <v>380</v>
      </c>
      <c r="AI572" s="1876" t="s">
        <v>240</v>
      </c>
      <c r="AJ572" s="1876" t="s">
        <v>367</v>
      </c>
      <c r="AK572" s="1875" t="s">
        <v>381</v>
      </c>
      <c r="AL572" s="1876" t="s">
        <v>360</v>
      </c>
      <c r="AM572" s="1875" t="s">
        <v>154</v>
      </c>
    </row>
    <row r="573" spans="1:39" ht="66">
      <c r="A573" s="1875" t="s">
        <v>351</v>
      </c>
      <c r="B573" s="1875" t="s">
        <v>1100</v>
      </c>
      <c r="C573" s="1875" t="s">
        <v>1024</v>
      </c>
      <c r="D573" s="1876" t="s">
        <v>154</v>
      </c>
      <c r="E573" s="1876" t="s">
        <v>371</v>
      </c>
      <c r="F573" s="1876" t="s">
        <v>355</v>
      </c>
      <c r="G573" s="1876" t="s">
        <v>356</v>
      </c>
      <c r="H573" s="1877">
        <v>322.88956000000002</v>
      </c>
      <c r="I573" s="1877">
        <v>300</v>
      </c>
      <c r="J573" s="1876" t="s">
        <v>357</v>
      </c>
      <c r="K573" s="1878">
        <v>44827</v>
      </c>
      <c r="L573" s="1876" t="s">
        <v>372</v>
      </c>
      <c r="M573" s="1878" t="s">
        <v>373</v>
      </c>
      <c r="N573" s="1876" t="s">
        <v>359</v>
      </c>
      <c r="O573" s="1880">
        <v>46675</v>
      </c>
      <c r="P573" s="1875" t="s">
        <v>360</v>
      </c>
      <c r="Q573" s="1875" t="s">
        <v>531</v>
      </c>
      <c r="R573" s="1875" t="s">
        <v>1025</v>
      </c>
      <c r="S573" s="1876" t="s">
        <v>361</v>
      </c>
      <c r="T573" s="1879" t="s">
        <v>1026</v>
      </c>
      <c r="U573" s="1876" t="s">
        <v>360</v>
      </c>
      <c r="V573" s="1876" t="s">
        <v>377</v>
      </c>
      <c r="W573" s="1876" t="s">
        <v>360</v>
      </c>
      <c r="X573" s="1876" t="s">
        <v>378</v>
      </c>
      <c r="Y573" s="1876" t="s">
        <v>364</v>
      </c>
      <c r="Z573" s="1876" t="s">
        <v>154</v>
      </c>
      <c r="AA573" s="1876" t="s">
        <v>154</v>
      </c>
      <c r="AB573" s="1876" t="s">
        <v>154</v>
      </c>
      <c r="AC573" s="1876" t="s">
        <v>154</v>
      </c>
      <c r="AD573" s="1876" t="s">
        <v>154</v>
      </c>
      <c r="AE573" s="1876" t="s">
        <v>154</v>
      </c>
      <c r="AF573" s="1876" t="s">
        <v>359</v>
      </c>
      <c r="AG573" s="1875" t="s">
        <v>1027</v>
      </c>
      <c r="AH573" s="1876" t="s">
        <v>380</v>
      </c>
      <c r="AI573" s="1876" t="s">
        <v>240</v>
      </c>
      <c r="AJ573" s="1876" t="s">
        <v>367</v>
      </c>
      <c r="AK573" s="1875" t="s">
        <v>381</v>
      </c>
      <c r="AL573" s="1876" t="s">
        <v>360</v>
      </c>
      <c r="AM573" s="1875" t="s">
        <v>154</v>
      </c>
    </row>
    <row r="574" spans="1:39" ht="66">
      <c r="A574" s="1875" t="s">
        <v>351</v>
      </c>
      <c r="B574" s="1875" t="s">
        <v>1101</v>
      </c>
      <c r="C574" s="1875" t="s">
        <v>1024</v>
      </c>
      <c r="D574" s="1876" t="s">
        <v>154</v>
      </c>
      <c r="E574" s="1876" t="s">
        <v>371</v>
      </c>
      <c r="F574" s="1876" t="s">
        <v>355</v>
      </c>
      <c r="G574" s="1876" t="s">
        <v>356</v>
      </c>
      <c r="H574" s="1877">
        <v>7749.3493900000003</v>
      </c>
      <c r="I574" s="1877">
        <v>7200</v>
      </c>
      <c r="J574" s="1876" t="s">
        <v>357</v>
      </c>
      <c r="K574" s="1878">
        <v>44827</v>
      </c>
      <c r="L574" s="1876" t="s">
        <v>372</v>
      </c>
      <c r="M574" s="1878" t="s">
        <v>373</v>
      </c>
      <c r="N574" s="1876" t="s">
        <v>359</v>
      </c>
      <c r="O574" s="1880">
        <v>46675</v>
      </c>
      <c r="P574" s="1875" t="s">
        <v>360</v>
      </c>
      <c r="Q574" s="1875" t="s">
        <v>681</v>
      </c>
      <c r="R574" s="1875" t="s">
        <v>1025</v>
      </c>
      <c r="S574" s="1876" t="s">
        <v>361</v>
      </c>
      <c r="T574" s="1879" t="s">
        <v>1026</v>
      </c>
      <c r="U574" s="1876" t="s">
        <v>360</v>
      </c>
      <c r="V574" s="1876" t="s">
        <v>377</v>
      </c>
      <c r="W574" s="1876" t="s">
        <v>360</v>
      </c>
      <c r="X574" s="1876" t="s">
        <v>378</v>
      </c>
      <c r="Y574" s="1876" t="s">
        <v>364</v>
      </c>
      <c r="Z574" s="1876" t="s">
        <v>154</v>
      </c>
      <c r="AA574" s="1876" t="s">
        <v>154</v>
      </c>
      <c r="AB574" s="1876" t="s">
        <v>154</v>
      </c>
      <c r="AC574" s="1876" t="s">
        <v>154</v>
      </c>
      <c r="AD574" s="1876" t="s">
        <v>154</v>
      </c>
      <c r="AE574" s="1876" t="s">
        <v>154</v>
      </c>
      <c r="AF574" s="1876" t="s">
        <v>359</v>
      </c>
      <c r="AG574" s="1875" t="s">
        <v>1027</v>
      </c>
      <c r="AH574" s="1876" t="s">
        <v>380</v>
      </c>
      <c r="AI574" s="1876" t="s">
        <v>240</v>
      </c>
      <c r="AJ574" s="1876" t="s">
        <v>367</v>
      </c>
      <c r="AK574" s="1875" t="s">
        <v>381</v>
      </c>
      <c r="AL574" s="1876" t="s">
        <v>360</v>
      </c>
      <c r="AM574" s="1875" t="s">
        <v>154</v>
      </c>
    </row>
    <row r="575" spans="1:39" ht="66">
      <c r="A575" s="1875" t="s">
        <v>351</v>
      </c>
      <c r="B575" s="1875" t="s">
        <v>1102</v>
      </c>
      <c r="C575" s="1875" t="s">
        <v>1024</v>
      </c>
      <c r="D575" s="1876" t="s">
        <v>154</v>
      </c>
      <c r="E575" s="1876" t="s">
        <v>371</v>
      </c>
      <c r="F575" s="1876" t="s">
        <v>355</v>
      </c>
      <c r="G575" s="1876" t="s">
        <v>356</v>
      </c>
      <c r="H575" s="1877">
        <v>322.88956000000002</v>
      </c>
      <c r="I575" s="1877">
        <v>300</v>
      </c>
      <c r="J575" s="1876" t="s">
        <v>357</v>
      </c>
      <c r="K575" s="1878">
        <v>44827</v>
      </c>
      <c r="L575" s="1876" t="s">
        <v>372</v>
      </c>
      <c r="M575" s="1878" t="s">
        <v>373</v>
      </c>
      <c r="N575" s="1876" t="s">
        <v>359</v>
      </c>
      <c r="O575" s="1880">
        <v>46675</v>
      </c>
      <c r="P575" s="1875" t="s">
        <v>360</v>
      </c>
      <c r="Q575" s="1875" t="s">
        <v>531</v>
      </c>
      <c r="R575" s="1875" t="s">
        <v>1025</v>
      </c>
      <c r="S575" s="1876" t="s">
        <v>361</v>
      </c>
      <c r="T575" s="1879" t="s">
        <v>1026</v>
      </c>
      <c r="U575" s="1876" t="s">
        <v>360</v>
      </c>
      <c r="V575" s="1876" t="s">
        <v>377</v>
      </c>
      <c r="W575" s="1876" t="s">
        <v>360</v>
      </c>
      <c r="X575" s="1876" t="s">
        <v>378</v>
      </c>
      <c r="Y575" s="1876" t="s">
        <v>364</v>
      </c>
      <c r="Z575" s="1876" t="s">
        <v>154</v>
      </c>
      <c r="AA575" s="1876" t="s">
        <v>154</v>
      </c>
      <c r="AB575" s="1876" t="s">
        <v>154</v>
      </c>
      <c r="AC575" s="1876" t="s">
        <v>154</v>
      </c>
      <c r="AD575" s="1876" t="s">
        <v>154</v>
      </c>
      <c r="AE575" s="1876" t="s">
        <v>154</v>
      </c>
      <c r="AF575" s="1876" t="s">
        <v>359</v>
      </c>
      <c r="AG575" s="1875" t="s">
        <v>1027</v>
      </c>
      <c r="AH575" s="1876" t="s">
        <v>380</v>
      </c>
      <c r="AI575" s="1876" t="s">
        <v>240</v>
      </c>
      <c r="AJ575" s="1876" t="s">
        <v>367</v>
      </c>
      <c r="AK575" s="1875" t="s">
        <v>381</v>
      </c>
      <c r="AL575" s="1876" t="s">
        <v>360</v>
      </c>
      <c r="AM575" s="1875" t="s">
        <v>154</v>
      </c>
    </row>
    <row r="576" spans="1:39" ht="66">
      <c r="A576" s="1875" t="s">
        <v>351</v>
      </c>
      <c r="B576" s="1875" t="s">
        <v>1103</v>
      </c>
      <c r="C576" s="1875" t="s">
        <v>1024</v>
      </c>
      <c r="D576" s="1876" t="s">
        <v>154</v>
      </c>
      <c r="E576" s="1876" t="s">
        <v>371</v>
      </c>
      <c r="F576" s="1876" t="s">
        <v>355</v>
      </c>
      <c r="G576" s="1876" t="s">
        <v>356</v>
      </c>
      <c r="H576" s="1877">
        <v>968.66867000000002</v>
      </c>
      <c r="I576" s="1877">
        <v>900</v>
      </c>
      <c r="J576" s="1876" t="s">
        <v>357</v>
      </c>
      <c r="K576" s="1878">
        <v>44827</v>
      </c>
      <c r="L576" s="1876" t="s">
        <v>372</v>
      </c>
      <c r="M576" s="1878" t="s">
        <v>373</v>
      </c>
      <c r="N576" s="1876" t="s">
        <v>359</v>
      </c>
      <c r="O576" s="1880">
        <v>46675</v>
      </c>
      <c r="P576" s="1875" t="s">
        <v>360</v>
      </c>
      <c r="Q576" s="1875" t="s">
        <v>600</v>
      </c>
      <c r="R576" s="1875" t="s">
        <v>1025</v>
      </c>
      <c r="S576" s="1876" t="s">
        <v>361</v>
      </c>
      <c r="T576" s="1879" t="s">
        <v>1026</v>
      </c>
      <c r="U576" s="1876" t="s">
        <v>360</v>
      </c>
      <c r="V576" s="1876" t="s">
        <v>377</v>
      </c>
      <c r="W576" s="1876" t="s">
        <v>360</v>
      </c>
      <c r="X576" s="1876" t="s">
        <v>378</v>
      </c>
      <c r="Y576" s="1876" t="s">
        <v>364</v>
      </c>
      <c r="Z576" s="1876" t="s">
        <v>154</v>
      </c>
      <c r="AA576" s="1876" t="s">
        <v>154</v>
      </c>
      <c r="AB576" s="1876" t="s">
        <v>154</v>
      </c>
      <c r="AC576" s="1876" t="s">
        <v>154</v>
      </c>
      <c r="AD576" s="1876" t="s">
        <v>154</v>
      </c>
      <c r="AE576" s="1876" t="s">
        <v>154</v>
      </c>
      <c r="AF576" s="1876" t="s">
        <v>359</v>
      </c>
      <c r="AG576" s="1875" t="s">
        <v>1027</v>
      </c>
      <c r="AH576" s="1876" t="s">
        <v>380</v>
      </c>
      <c r="AI576" s="1876" t="s">
        <v>240</v>
      </c>
      <c r="AJ576" s="1876" t="s">
        <v>367</v>
      </c>
      <c r="AK576" s="1875" t="s">
        <v>381</v>
      </c>
      <c r="AL576" s="1876" t="s">
        <v>360</v>
      </c>
      <c r="AM576" s="1875" t="s">
        <v>154</v>
      </c>
    </row>
    <row r="577" spans="1:39" ht="66">
      <c r="A577" s="1875" t="s">
        <v>351</v>
      </c>
      <c r="B577" s="1875" t="s">
        <v>1104</v>
      </c>
      <c r="C577" s="1875" t="s">
        <v>1024</v>
      </c>
      <c r="D577" s="1876" t="s">
        <v>154</v>
      </c>
      <c r="E577" s="1876" t="s">
        <v>371</v>
      </c>
      <c r="F577" s="1876" t="s">
        <v>355</v>
      </c>
      <c r="G577" s="1876" t="s">
        <v>356</v>
      </c>
      <c r="H577" s="1877">
        <v>968.66867000000002</v>
      </c>
      <c r="I577" s="1877">
        <v>900</v>
      </c>
      <c r="J577" s="1876" t="s">
        <v>357</v>
      </c>
      <c r="K577" s="1878">
        <v>44827</v>
      </c>
      <c r="L577" s="1876" t="s">
        <v>372</v>
      </c>
      <c r="M577" s="1878" t="s">
        <v>373</v>
      </c>
      <c r="N577" s="1876" t="s">
        <v>359</v>
      </c>
      <c r="O577" s="1880">
        <v>46675</v>
      </c>
      <c r="P577" s="1875" t="s">
        <v>360</v>
      </c>
      <c r="Q577" s="1875" t="s">
        <v>600</v>
      </c>
      <c r="R577" s="1875" t="s">
        <v>1025</v>
      </c>
      <c r="S577" s="1876" t="s">
        <v>361</v>
      </c>
      <c r="T577" s="1879" t="s">
        <v>1026</v>
      </c>
      <c r="U577" s="1876" t="s">
        <v>360</v>
      </c>
      <c r="V577" s="1876" t="s">
        <v>377</v>
      </c>
      <c r="W577" s="1876" t="s">
        <v>360</v>
      </c>
      <c r="X577" s="1876" t="s">
        <v>378</v>
      </c>
      <c r="Y577" s="1876" t="s">
        <v>364</v>
      </c>
      <c r="Z577" s="1876" t="s">
        <v>154</v>
      </c>
      <c r="AA577" s="1876" t="s">
        <v>154</v>
      </c>
      <c r="AB577" s="1876" t="s">
        <v>154</v>
      </c>
      <c r="AC577" s="1876" t="s">
        <v>154</v>
      </c>
      <c r="AD577" s="1876" t="s">
        <v>154</v>
      </c>
      <c r="AE577" s="1876" t="s">
        <v>154</v>
      </c>
      <c r="AF577" s="1876" t="s">
        <v>359</v>
      </c>
      <c r="AG577" s="1875" t="s">
        <v>1027</v>
      </c>
      <c r="AH577" s="1876" t="s">
        <v>380</v>
      </c>
      <c r="AI577" s="1876" t="s">
        <v>240</v>
      </c>
      <c r="AJ577" s="1876" t="s">
        <v>367</v>
      </c>
      <c r="AK577" s="1875" t="s">
        <v>381</v>
      </c>
      <c r="AL577" s="1876" t="s">
        <v>360</v>
      </c>
      <c r="AM577" s="1875" t="s">
        <v>154</v>
      </c>
    </row>
    <row r="578" spans="1:39" ht="66">
      <c r="A578" s="1875" t="s">
        <v>351</v>
      </c>
      <c r="B578" s="1875" t="s">
        <v>1105</v>
      </c>
      <c r="C578" s="1875" t="s">
        <v>1024</v>
      </c>
      <c r="D578" s="1876" t="s">
        <v>154</v>
      </c>
      <c r="E578" s="1876" t="s">
        <v>371</v>
      </c>
      <c r="F578" s="1876" t="s">
        <v>355</v>
      </c>
      <c r="G578" s="1876" t="s">
        <v>356</v>
      </c>
      <c r="H578" s="1877">
        <v>322.88956000000002</v>
      </c>
      <c r="I578" s="1877">
        <v>300</v>
      </c>
      <c r="J578" s="1876" t="s">
        <v>357</v>
      </c>
      <c r="K578" s="1878">
        <v>44827</v>
      </c>
      <c r="L578" s="1876" t="s">
        <v>372</v>
      </c>
      <c r="M578" s="1878" t="s">
        <v>373</v>
      </c>
      <c r="N578" s="1876" t="s">
        <v>359</v>
      </c>
      <c r="O578" s="1880">
        <v>46675</v>
      </c>
      <c r="P578" s="1875" t="s">
        <v>360</v>
      </c>
      <c r="Q578" s="1875" t="s">
        <v>531</v>
      </c>
      <c r="R578" s="1875" t="s">
        <v>1025</v>
      </c>
      <c r="S578" s="1876" t="s">
        <v>361</v>
      </c>
      <c r="T578" s="1879" t="s">
        <v>1026</v>
      </c>
      <c r="U578" s="1876" t="s">
        <v>360</v>
      </c>
      <c r="V578" s="1876" t="s">
        <v>377</v>
      </c>
      <c r="W578" s="1876" t="s">
        <v>360</v>
      </c>
      <c r="X578" s="1876" t="s">
        <v>378</v>
      </c>
      <c r="Y578" s="1876" t="s">
        <v>364</v>
      </c>
      <c r="Z578" s="1876" t="s">
        <v>154</v>
      </c>
      <c r="AA578" s="1876" t="s">
        <v>154</v>
      </c>
      <c r="AB578" s="1876" t="s">
        <v>154</v>
      </c>
      <c r="AC578" s="1876" t="s">
        <v>154</v>
      </c>
      <c r="AD578" s="1876" t="s">
        <v>154</v>
      </c>
      <c r="AE578" s="1876" t="s">
        <v>154</v>
      </c>
      <c r="AF578" s="1876" t="s">
        <v>359</v>
      </c>
      <c r="AG578" s="1875" t="s">
        <v>1027</v>
      </c>
      <c r="AH578" s="1876" t="s">
        <v>380</v>
      </c>
      <c r="AI578" s="1876" t="s">
        <v>240</v>
      </c>
      <c r="AJ578" s="1876" t="s">
        <v>367</v>
      </c>
      <c r="AK578" s="1875" t="s">
        <v>381</v>
      </c>
      <c r="AL578" s="1876" t="s">
        <v>360</v>
      </c>
      <c r="AM578" s="1875" t="s">
        <v>154</v>
      </c>
    </row>
    <row r="579" spans="1:39" ht="66">
      <c r="A579" s="1875" t="s">
        <v>351</v>
      </c>
      <c r="B579" s="1875" t="s">
        <v>1106</v>
      </c>
      <c r="C579" s="1875" t="s">
        <v>1024</v>
      </c>
      <c r="D579" s="1876" t="s">
        <v>154</v>
      </c>
      <c r="E579" s="1876" t="s">
        <v>371</v>
      </c>
      <c r="F579" s="1876" t="s">
        <v>355</v>
      </c>
      <c r="G579" s="1876" t="s">
        <v>356</v>
      </c>
      <c r="H579" s="1877">
        <v>2260.2269099999999</v>
      </c>
      <c r="I579" s="1877">
        <v>2100</v>
      </c>
      <c r="J579" s="1876" t="s">
        <v>357</v>
      </c>
      <c r="K579" s="1878">
        <v>44827</v>
      </c>
      <c r="L579" s="1876" t="s">
        <v>372</v>
      </c>
      <c r="M579" s="1878" t="s">
        <v>373</v>
      </c>
      <c r="N579" s="1876" t="s">
        <v>359</v>
      </c>
      <c r="O579" s="1880">
        <v>46675</v>
      </c>
      <c r="P579" s="1875" t="s">
        <v>360</v>
      </c>
      <c r="Q579" s="1875" t="s">
        <v>604</v>
      </c>
      <c r="R579" s="1875" t="s">
        <v>1025</v>
      </c>
      <c r="S579" s="1876" t="s">
        <v>361</v>
      </c>
      <c r="T579" s="1879" t="s">
        <v>1026</v>
      </c>
      <c r="U579" s="1876" t="s">
        <v>360</v>
      </c>
      <c r="V579" s="1876" t="s">
        <v>377</v>
      </c>
      <c r="W579" s="1876" t="s">
        <v>360</v>
      </c>
      <c r="X579" s="1876" t="s">
        <v>378</v>
      </c>
      <c r="Y579" s="1876" t="s">
        <v>364</v>
      </c>
      <c r="Z579" s="1876" t="s">
        <v>154</v>
      </c>
      <c r="AA579" s="1876" t="s">
        <v>154</v>
      </c>
      <c r="AB579" s="1876" t="s">
        <v>154</v>
      </c>
      <c r="AC579" s="1876" t="s">
        <v>154</v>
      </c>
      <c r="AD579" s="1876" t="s">
        <v>154</v>
      </c>
      <c r="AE579" s="1876" t="s">
        <v>154</v>
      </c>
      <c r="AF579" s="1876" t="s">
        <v>359</v>
      </c>
      <c r="AG579" s="1875" t="s">
        <v>1027</v>
      </c>
      <c r="AH579" s="1876" t="s">
        <v>380</v>
      </c>
      <c r="AI579" s="1876" t="s">
        <v>240</v>
      </c>
      <c r="AJ579" s="1876" t="s">
        <v>367</v>
      </c>
      <c r="AK579" s="1875" t="s">
        <v>381</v>
      </c>
      <c r="AL579" s="1876" t="s">
        <v>360</v>
      </c>
      <c r="AM579" s="1875" t="s">
        <v>154</v>
      </c>
    </row>
    <row r="580" spans="1:39" ht="66">
      <c r="A580" s="1875" t="s">
        <v>351</v>
      </c>
      <c r="B580" s="1875" t="s">
        <v>1107</v>
      </c>
      <c r="C580" s="1875" t="s">
        <v>1024</v>
      </c>
      <c r="D580" s="1876" t="s">
        <v>154</v>
      </c>
      <c r="E580" s="1876" t="s">
        <v>371</v>
      </c>
      <c r="F580" s="1876" t="s">
        <v>355</v>
      </c>
      <c r="G580" s="1876" t="s">
        <v>356</v>
      </c>
      <c r="H580" s="1877">
        <v>5489.12248</v>
      </c>
      <c r="I580" s="1877">
        <v>5100</v>
      </c>
      <c r="J580" s="1876" t="s">
        <v>357</v>
      </c>
      <c r="K580" s="1878">
        <v>44827</v>
      </c>
      <c r="L580" s="1876" t="s">
        <v>372</v>
      </c>
      <c r="M580" s="1878" t="s">
        <v>373</v>
      </c>
      <c r="N580" s="1876" t="s">
        <v>359</v>
      </c>
      <c r="O580" s="1880">
        <v>46675</v>
      </c>
      <c r="P580" s="1875" t="s">
        <v>360</v>
      </c>
      <c r="Q580" s="1875" t="s">
        <v>628</v>
      </c>
      <c r="R580" s="1875" t="s">
        <v>1025</v>
      </c>
      <c r="S580" s="1876" t="s">
        <v>361</v>
      </c>
      <c r="T580" s="1879" t="s">
        <v>1026</v>
      </c>
      <c r="U580" s="1876" t="s">
        <v>360</v>
      </c>
      <c r="V580" s="1876" t="s">
        <v>377</v>
      </c>
      <c r="W580" s="1876" t="s">
        <v>360</v>
      </c>
      <c r="X580" s="1876" t="s">
        <v>378</v>
      </c>
      <c r="Y580" s="1876" t="s">
        <v>364</v>
      </c>
      <c r="Z580" s="1876" t="s">
        <v>154</v>
      </c>
      <c r="AA580" s="1876" t="s">
        <v>154</v>
      </c>
      <c r="AB580" s="1876" t="s">
        <v>154</v>
      </c>
      <c r="AC580" s="1876" t="s">
        <v>154</v>
      </c>
      <c r="AD580" s="1876" t="s">
        <v>154</v>
      </c>
      <c r="AE580" s="1876" t="s">
        <v>154</v>
      </c>
      <c r="AF580" s="1876" t="s">
        <v>359</v>
      </c>
      <c r="AG580" s="1875" t="s">
        <v>1027</v>
      </c>
      <c r="AH580" s="1876" t="s">
        <v>380</v>
      </c>
      <c r="AI580" s="1876" t="s">
        <v>240</v>
      </c>
      <c r="AJ580" s="1876" t="s">
        <v>367</v>
      </c>
      <c r="AK580" s="1875" t="s">
        <v>381</v>
      </c>
      <c r="AL580" s="1876" t="s">
        <v>360</v>
      </c>
      <c r="AM580" s="1875" t="s">
        <v>154</v>
      </c>
    </row>
    <row r="581" spans="1:39" ht="66">
      <c r="A581" s="1875" t="s">
        <v>351</v>
      </c>
      <c r="B581" s="1875" t="s">
        <v>1108</v>
      </c>
      <c r="C581" s="1875" t="s">
        <v>1024</v>
      </c>
      <c r="D581" s="1876" t="s">
        <v>154</v>
      </c>
      <c r="E581" s="1876" t="s">
        <v>371</v>
      </c>
      <c r="F581" s="1876" t="s">
        <v>355</v>
      </c>
      <c r="G581" s="1876" t="s">
        <v>356</v>
      </c>
      <c r="H581" s="1877">
        <v>2583.1164600000002</v>
      </c>
      <c r="I581" s="1877">
        <v>2400</v>
      </c>
      <c r="J581" s="1876" t="s">
        <v>357</v>
      </c>
      <c r="K581" s="1878">
        <v>44827</v>
      </c>
      <c r="L581" s="1876" t="s">
        <v>372</v>
      </c>
      <c r="M581" s="1878" t="s">
        <v>373</v>
      </c>
      <c r="N581" s="1876" t="s">
        <v>359</v>
      </c>
      <c r="O581" s="1880">
        <v>46675</v>
      </c>
      <c r="P581" s="1875" t="s">
        <v>360</v>
      </c>
      <c r="Q581" s="1875" t="s">
        <v>478</v>
      </c>
      <c r="R581" s="1875" t="s">
        <v>1025</v>
      </c>
      <c r="S581" s="1876" t="s">
        <v>361</v>
      </c>
      <c r="T581" s="1879" t="s">
        <v>1026</v>
      </c>
      <c r="U581" s="1876" t="s">
        <v>360</v>
      </c>
      <c r="V581" s="1876" t="s">
        <v>377</v>
      </c>
      <c r="W581" s="1876" t="s">
        <v>360</v>
      </c>
      <c r="X581" s="1876" t="s">
        <v>378</v>
      </c>
      <c r="Y581" s="1876" t="s">
        <v>364</v>
      </c>
      <c r="Z581" s="1876" t="s">
        <v>154</v>
      </c>
      <c r="AA581" s="1876" t="s">
        <v>154</v>
      </c>
      <c r="AB581" s="1876" t="s">
        <v>154</v>
      </c>
      <c r="AC581" s="1876" t="s">
        <v>154</v>
      </c>
      <c r="AD581" s="1876" t="s">
        <v>154</v>
      </c>
      <c r="AE581" s="1876" t="s">
        <v>154</v>
      </c>
      <c r="AF581" s="1876" t="s">
        <v>359</v>
      </c>
      <c r="AG581" s="1875" t="s">
        <v>1027</v>
      </c>
      <c r="AH581" s="1876" t="s">
        <v>380</v>
      </c>
      <c r="AI581" s="1876" t="s">
        <v>240</v>
      </c>
      <c r="AJ581" s="1876" t="s">
        <v>367</v>
      </c>
      <c r="AK581" s="1875" t="s">
        <v>381</v>
      </c>
      <c r="AL581" s="1876" t="s">
        <v>360</v>
      </c>
      <c r="AM581" s="1875" t="s">
        <v>154</v>
      </c>
    </row>
    <row r="582" spans="1:39" ht="66">
      <c r="A582" s="1875" t="s">
        <v>351</v>
      </c>
      <c r="B582" s="1875" t="s">
        <v>1109</v>
      </c>
      <c r="C582" s="1875" t="s">
        <v>1024</v>
      </c>
      <c r="D582" s="1876" t="s">
        <v>154</v>
      </c>
      <c r="E582" s="1876" t="s">
        <v>371</v>
      </c>
      <c r="F582" s="1876" t="s">
        <v>355</v>
      </c>
      <c r="G582" s="1876" t="s">
        <v>356</v>
      </c>
      <c r="H582" s="1877">
        <v>322.88956000000002</v>
      </c>
      <c r="I582" s="1877">
        <v>300</v>
      </c>
      <c r="J582" s="1876" t="s">
        <v>357</v>
      </c>
      <c r="K582" s="1878">
        <v>44827</v>
      </c>
      <c r="L582" s="1876" t="s">
        <v>372</v>
      </c>
      <c r="M582" s="1878" t="s">
        <v>373</v>
      </c>
      <c r="N582" s="1876" t="s">
        <v>359</v>
      </c>
      <c r="O582" s="1880">
        <v>46675</v>
      </c>
      <c r="P582" s="1875" t="s">
        <v>360</v>
      </c>
      <c r="Q582" s="1875" t="s">
        <v>531</v>
      </c>
      <c r="R582" s="1875" t="s">
        <v>1025</v>
      </c>
      <c r="S582" s="1876" t="s">
        <v>361</v>
      </c>
      <c r="T582" s="1879" t="s">
        <v>1026</v>
      </c>
      <c r="U582" s="1876" t="s">
        <v>360</v>
      </c>
      <c r="V582" s="1876" t="s">
        <v>377</v>
      </c>
      <c r="W582" s="1876" t="s">
        <v>360</v>
      </c>
      <c r="X582" s="1876" t="s">
        <v>378</v>
      </c>
      <c r="Y582" s="1876" t="s">
        <v>364</v>
      </c>
      <c r="Z582" s="1876" t="s">
        <v>154</v>
      </c>
      <c r="AA582" s="1876" t="s">
        <v>154</v>
      </c>
      <c r="AB582" s="1876" t="s">
        <v>154</v>
      </c>
      <c r="AC582" s="1876" t="s">
        <v>154</v>
      </c>
      <c r="AD582" s="1876" t="s">
        <v>154</v>
      </c>
      <c r="AE582" s="1876" t="s">
        <v>154</v>
      </c>
      <c r="AF582" s="1876" t="s">
        <v>359</v>
      </c>
      <c r="AG582" s="1875" t="s">
        <v>1027</v>
      </c>
      <c r="AH582" s="1876" t="s">
        <v>380</v>
      </c>
      <c r="AI582" s="1876" t="s">
        <v>240</v>
      </c>
      <c r="AJ582" s="1876" t="s">
        <v>367</v>
      </c>
      <c r="AK582" s="1875" t="s">
        <v>381</v>
      </c>
      <c r="AL582" s="1876" t="s">
        <v>360</v>
      </c>
      <c r="AM582" s="1875" t="s">
        <v>154</v>
      </c>
    </row>
    <row r="583" spans="1:39" ht="66">
      <c r="A583" s="1875" t="s">
        <v>351</v>
      </c>
      <c r="B583" s="1875" t="s">
        <v>1110</v>
      </c>
      <c r="C583" s="1875" t="s">
        <v>1024</v>
      </c>
      <c r="D583" s="1876" t="s">
        <v>154</v>
      </c>
      <c r="E583" s="1876" t="s">
        <v>371</v>
      </c>
      <c r="F583" s="1876" t="s">
        <v>355</v>
      </c>
      <c r="G583" s="1876" t="s">
        <v>356</v>
      </c>
      <c r="H583" s="1877">
        <v>4197.5642500000004</v>
      </c>
      <c r="I583" s="1877">
        <v>3900</v>
      </c>
      <c r="J583" s="1876" t="s">
        <v>357</v>
      </c>
      <c r="K583" s="1878">
        <v>44827</v>
      </c>
      <c r="L583" s="1876" t="s">
        <v>372</v>
      </c>
      <c r="M583" s="1878" t="s">
        <v>373</v>
      </c>
      <c r="N583" s="1876" t="s">
        <v>359</v>
      </c>
      <c r="O583" s="1880">
        <v>46675</v>
      </c>
      <c r="P583" s="1875" t="s">
        <v>360</v>
      </c>
      <c r="Q583" s="1875" t="s">
        <v>606</v>
      </c>
      <c r="R583" s="1875" t="s">
        <v>1025</v>
      </c>
      <c r="S583" s="1876" t="s">
        <v>361</v>
      </c>
      <c r="T583" s="1879" t="s">
        <v>1026</v>
      </c>
      <c r="U583" s="1876" t="s">
        <v>360</v>
      </c>
      <c r="V583" s="1876" t="s">
        <v>377</v>
      </c>
      <c r="W583" s="1876" t="s">
        <v>360</v>
      </c>
      <c r="X583" s="1876" t="s">
        <v>378</v>
      </c>
      <c r="Y583" s="1876" t="s">
        <v>364</v>
      </c>
      <c r="Z583" s="1876" t="s">
        <v>154</v>
      </c>
      <c r="AA583" s="1876" t="s">
        <v>154</v>
      </c>
      <c r="AB583" s="1876" t="s">
        <v>154</v>
      </c>
      <c r="AC583" s="1876" t="s">
        <v>154</v>
      </c>
      <c r="AD583" s="1876" t="s">
        <v>154</v>
      </c>
      <c r="AE583" s="1876" t="s">
        <v>154</v>
      </c>
      <c r="AF583" s="1876" t="s">
        <v>359</v>
      </c>
      <c r="AG583" s="1875" t="s">
        <v>1027</v>
      </c>
      <c r="AH583" s="1876" t="s">
        <v>380</v>
      </c>
      <c r="AI583" s="1876" t="s">
        <v>240</v>
      </c>
      <c r="AJ583" s="1876" t="s">
        <v>367</v>
      </c>
      <c r="AK583" s="1875" t="s">
        <v>381</v>
      </c>
      <c r="AL583" s="1876" t="s">
        <v>360</v>
      </c>
      <c r="AM583" s="1875" t="s">
        <v>154</v>
      </c>
    </row>
    <row r="584" spans="1:39" ht="66">
      <c r="A584" s="1875" t="s">
        <v>351</v>
      </c>
      <c r="B584" s="1875" t="s">
        <v>1111</v>
      </c>
      <c r="C584" s="1875" t="s">
        <v>1024</v>
      </c>
      <c r="D584" s="1876" t="s">
        <v>154</v>
      </c>
      <c r="E584" s="1876" t="s">
        <v>371</v>
      </c>
      <c r="F584" s="1876" t="s">
        <v>355</v>
      </c>
      <c r="G584" s="1876" t="s">
        <v>356</v>
      </c>
      <c r="H584" s="1877">
        <v>6457.7911599999998</v>
      </c>
      <c r="I584" s="1877">
        <v>6000</v>
      </c>
      <c r="J584" s="1876" t="s">
        <v>357</v>
      </c>
      <c r="K584" s="1878">
        <v>44827</v>
      </c>
      <c r="L584" s="1876" t="s">
        <v>372</v>
      </c>
      <c r="M584" s="1878" t="s">
        <v>373</v>
      </c>
      <c r="N584" s="1876" t="s">
        <v>359</v>
      </c>
      <c r="O584" s="1880">
        <v>46675</v>
      </c>
      <c r="P584" s="1875" t="s">
        <v>360</v>
      </c>
      <c r="Q584" s="1875" t="s">
        <v>409</v>
      </c>
      <c r="R584" s="1875" t="s">
        <v>1025</v>
      </c>
      <c r="S584" s="1876" t="s">
        <v>361</v>
      </c>
      <c r="T584" s="1879" t="s">
        <v>1026</v>
      </c>
      <c r="U584" s="1876" t="s">
        <v>360</v>
      </c>
      <c r="V584" s="1876" t="s">
        <v>377</v>
      </c>
      <c r="W584" s="1876" t="s">
        <v>360</v>
      </c>
      <c r="X584" s="1876" t="s">
        <v>378</v>
      </c>
      <c r="Y584" s="1876" t="s">
        <v>364</v>
      </c>
      <c r="Z584" s="1876" t="s">
        <v>154</v>
      </c>
      <c r="AA584" s="1876" t="s">
        <v>154</v>
      </c>
      <c r="AB584" s="1876" t="s">
        <v>154</v>
      </c>
      <c r="AC584" s="1876" t="s">
        <v>154</v>
      </c>
      <c r="AD584" s="1876" t="s">
        <v>154</v>
      </c>
      <c r="AE584" s="1876" t="s">
        <v>154</v>
      </c>
      <c r="AF584" s="1876" t="s">
        <v>359</v>
      </c>
      <c r="AG584" s="1875" t="s">
        <v>1027</v>
      </c>
      <c r="AH584" s="1876" t="s">
        <v>380</v>
      </c>
      <c r="AI584" s="1876" t="s">
        <v>240</v>
      </c>
      <c r="AJ584" s="1876" t="s">
        <v>367</v>
      </c>
      <c r="AK584" s="1875" t="s">
        <v>381</v>
      </c>
      <c r="AL584" s="1876" t="s">
        <v>360</v>
      </c>
      <c r="AM584" s="1875" t="s">
        <v>154</v>
      </c>
    </row>
    <row r="585" spans="1:39" ht="66">
      <c r="A585" s="1875" t="s">
        <v>351</v>
      </c>
      <c r="B585" s="1875" t="s">
        <v>1112</v>
      </c>
      <c r="C585" s="1875" t="s">
        <v>1024</v>
      </c>
      <c r="D585" s="1876" t="s">
        <v>154</v>
      </c>
      <c r="E585" s="1876" t="s">
        <v>371</v>
      </c>
      <c r="F585" s="1876" t="s">
        <v>355</v>
      </c>
      <c r="G585" s="1876" t="s">
        <v>356</v>
      </c>
      <c r="H585" s="1877">
        <v>645.77912000000003</v>
      </c>
      <c r="I585" s="1877">
        <v>600</v>
      </c>
      <c r="J585" s="1876" t="s">
        <v>357</v>
      </c>
      <c r="K585" s="1878">
        <v>44827</v>
      </c>
      <c r="L585" s="1876" t="s">
        <v>372</v>
      </c>
      <c r="M585" s="1878" t="s">
        <v>373</v>
      </c>
      <c r="N585" s="1876" t="s">
        <v>359</v>
      </c>
      <c r="O585" s="1880">
        <v>46675</v>
      </c>
      <c r="P585" s="1875" t="s">
        <v>360</v>
      </c>
      <c r="Q585" s="1875" t="s">
        <v>386</v>
      </c>
      <c r="R585" s="1875" t="s">
        <v>1025</v>
      </c>
      <c r="S585" s="1876" t="s">
        <v>361</v>
      </c>
      <c r="T585" s="1879" t="s">
        <v>1026</v>
      </c>
      <c r="U585" s="1876" t="s">
        <v>360</v>
      </c>
      <c r="V585" s="1876" t="s">
        <v>377</v>
      </c>
      <c r="W585" s="1876" t="s">
        <v>360</v>
      </c>
      <c r="X585" s="1876" t="s">
        <v>378</v>
      </c>
      <c r="Y585" s="1876" t="s">
        <v>364</v>
      </c>
      <c r="Z585" s="1876" t="s">
        <v>154</v>
      </c>
      <c r="AA585" s="1876" t="s">
        <v>154</v>
      </c>
      <c r="AB585" s="1876" t="s">
        <v>154</v>
      </c>
      <c r="AC585" s="1876" t="s">
        <v>154</v>
      </c>
      <c r="AD585" s="1876" t="s">
        <v>154</v>
      </c>
      <c r="AE585" s="1876" t="s">
        <v>154</v>
      </c>
      <c r="AF585" s="1876" t="s">
        <v>359</v>
      </c>
      <c r="AG585" s="1875" t="s">
        <v>1027</v>
      </c>
      <c r="AH585" s="1876" t="s">
        <v>380</v>
      </c>
      <c r="AI585" s="1876" t="s">
        <v>240</v>
      </c>
      <c r="AJ585" s="1876" t="s">
        <v>367</v>
      </c>
      <c r="AK585" s="1875" t="s">
        <v>381</v>
      </c>
      <c r="AL585" s="1876" t="s">
        <v>360</v>
      </c>
      <c r="AM585" s="1875" t="s">
        <v>154</v>
      </c>
    </row>
    <row r="586" spans="1:39" ht="66">
      <c r="A586" s="1875" t="s">
        <v>351</v>
      </c>
      <c r="B586" s="1875" t="s">
        <v>1113</v>
      </c>
      <c r="C586" s="1875" t="s">
        <v>1024</v>
      </c>
      <c r="D586" s="1876" t="s">
        <v>154</v>
      </c>
      <c r="E586" s="1876" t="s">
        <v>371</v>
      </c>
      <c r="F586" s="1876" t="s">
        <v>355</v>
      </c>
      <c r="G586" s="1876" t="s">
        <v>356</v>
      </c>
      <c r="H586" s="1877">
        <v>1614.4477899999999</v>
      </c>
      <c r="I586" s="1877">
        <v>1500</v>
      </c>
      <c r="J586" s="1876" t="s">
        <v>357</v>
      </c>
      <c r="K586" s="1878">
        <v>44827</v>
      </c>
      <c r="L586" s="1876" t="s">
        <v>372</v>
      </c>
      <c r="M586" s="1878" t="s">
        <v>373</v>
      </c>
      <c r="N586" s="1876" t="s">
        <v>359</v>
      </c>
      <c r="O586" s="1880">
        <v>46675</v>
      </c>
      <c r="P586" s="1875" t="s">
        <v>360</v>
      </c>
      <c r="Q586" s="1875" t="s">
        <v>399</v>
      </c>
      <c r="R586" s="1875" t="s">
        <v>1025</v>
      </c>
      <c r="S586" s="1876" t="s">
        <v>361</v>
      </c>
      <c r="T586" s="1879" t="s">
        <v>1026</v>
      </c>
      <c r="U586" s="1876" t="s">
        <v>360</v>
      </c>
      <c r="V586" s="1876" t="s">
        <v>377</v>
      </c>
      <c r="W586" s="1876" t="s">
        <v>360</v>
      </c>
      <c r="X586" s="1876" t="s">
        <v>378</v>
      </c>
      <c r="Y586" s="1876" t="s">
        <v>364</v>
      </c>
      <c r="Z586" s="1876" t="s">
        <v>154</v>
      </c>
      <c r="AA586" s="1876" t="s">
        <v>154</v>
      </c>
      <c r="AB586" s="1876" t="s">
        <v>154</v>
      </c>
      <c r="AC586" s="1876" t="s">
        <v>154</v>
      </c>
      <c r="AD586" s="1876" t="s">
        <v>154</v>
      </c>
      <c r="AE586" s="1876" t="s">
        <v>154</v>
      </c>
      <c r="AF586" s="1876" t="s">
        <v>359</v>
      </c>
      <c r="AG586" s="1875" t="s">
        <v>1027</v>
      </c>
      <c r="AH586" s="1876" t="s">
        <v>380</v>
      </c>
      <c r="AI586" s="1876" t="s">
        <v>240</v>
      </c>
      <c r="AJ586" s="1876" t="s">
        <v>367</v>
      </c>
      <c r="AK586" s="1875" t="s">
        <v>381</v>
      </c>
      <c r="AL586" s="1876" t="s">
        <v>360</v>
      </c>
      <c r="AM586" s="1875" t="s">
        <v>154</v>
      </c>
    </row>
    <row r="587" spans="1:39" ht="66">
      <c r="A587" s="1875" t="s">
        <v>351</v>
      </c>
      <c r="B587" s="1875" t="s">
        <v>1114</v>
      </c>
      <c r="C587" s="1875" t="s">
        <v>1024</v>
      </c>
      <c r="D587" s="1876" t="s">
        <v>154</v>
      </c>
      <c r="E587" s="1876" t="s">
        <v>371</v>
      </c>
      <c r="F587" s="1876" t="s">
        <v>355</v>
      </c>
      <c r="G587" s="1876" t="s">
        <v>356</v>
      </c>
      <c r="H587" s="1877">
        <v>5812.0120399999996</v>
      </c>
      <c r="I587" s="1877">
        <v>5400</v>
      </c>
      <c r="J587" s="1876" t="s">
        <v>357</v>
      </c>
      <c r="K587" s="1878">
        <v>44827</v>
      </c>
      <c r="L587" s="1876" t="s">
        <v>372</v>
      </c>
      <c r="M587" s="1878" t="s">
        <v>373</v>
      </c>
      <c r="N587" s="1876" t="s">
        <v>359</v>
      </c>
      <c r="O587" s="1880">
        <v>46675</v>
      </c>
      <c r="P587" s="1875" t="s">
        <v>360</v>
      </c>
      <c r="Q587" s="1875" t="s">
        <v>1040</v>
      </c>
      <c r="R587" s="1875" t="s">
        <v>1025</v>
      </c>
      <c r="S587" s="1876" t="s">
        <v>361</v>
      </c>
      <c r="T587" s="1879" t="s">
        <v>1026</v>
      </c>
      <c r="U587" s="1876" t="s">
        <v>360</v>
      </c>
      <c r="V587" s="1876" t="s">
        <v>377</v>
      </c>
      <c r="W587" s="1876" t="s">
        <v>360</v>
      </c>
      <c r="X587" s="1876" t="s">
        <v>378</v>
      </c>
      <c r="Y587" s="1876" t="s">
        <v>364</v>
      </c>
      <c r="Z587" s="1876" t="s">
        <v>154</v>
      </c>
      <c r="AA587" s="1876" t="s">
        <v>154</v>
      </c>
      <c r="AB587" s="1876" t="s">
        <v>154</v>
      </c>
      <c r="AC587" s="1876" t="s">
        <v>154</v>
      </c>
      <c r="AD587" s="1876" t="s">
        <v>154</v>
      </c>
      <c r="AE587" s="1876" t="s">
        <v>154</v>
      </c>
      <c r="AF587" s="1876" t="s">
        <v>359</v>
      </c>
      <c r="AG587" s="1875" t="s">
        <v>1027</v>
      </c>
      <c r="AH587" s="1876" t="s">
        <v>380</v>
      </c>
      <c r="AI587" s="1876" t="s">
        <v>240</v>
      </c>
      <c r="AJ587" s="1876" t="s">
        <v>367</v>
      </c>
      <c r="AK587" s="1875" t="s">
        <v>381</v>
      </c>
      <c r="AL587" s="1876" t="s">
        <v>360</v>
      </c>
      <c r="AM587" s="1875" t="s">
        <v>154</v>
      </c>
    </row>
    <row r="588" spans="1:39" ht="66">
      <c r="A588" s="1875" t="s">
        <v>351</v>
      </c>
      <c r="B588" s="1875" t="s">
        <v>1115</v>
      </c>
      <c r="C588" s="1875" t="s">
        <v>1024</v>
      </c>
      <c r="D588" s="1876" t="s">
        <v>154</v>
      </c>
      <c r="E588" s="1876" t="s">
        <v>371</v>
      </c>
      <c r="F588" s="1876" t="s">
        <v>355</v>
      </c>
      <c r="G588" s="1876" t="s">
        <v>356</v>
      </c>
      <c r="H588" s="1877">
        <v>3228.8955799999999</v>
      </c>
      <c r="I588" s="1877">
        <v>3000</v>
      </c>
      <c r="J588" s="1876" t="s">
        <v>357</v>
      </c>
      <c r="K588" s="1878">
        <v>44827</v>
      </c>
      <c r="L588" s="1876" t="s">
        <v>372</v>
      </c>
      <c r="M588" s="1878" t="s">
        <v>373</v>
      </c>
      <c r="N588" s="1876" t="s">
        <v>359</v>
      </c>
      <c r="O588" s="1880">
        <v>46675</v>
      </c>
      <c r="P588" s="1875" t="s">
        <v>360</v>
      </c>
      <c r="Q588" s="1875" t="s">
        <v>570</v>
      </c>
      <c r="R588" s="1875" t="s">
        <v>1025</v>
      </c>
      <c r="S588" s="1876" t="s">
        <v>361</v>
      </c>
      <c r="T588" s="1879" t="s">
        <v>1026</v>
      </c>
      <c r="U588" s="1876" t="s">
        <v>360</v>
      </c>
      <c r="V588" s="1876" t="s">
        <v>377</v>
      </c>
      <c r="W588" s="1876" t="s">
        <v>360</v>
      </c>
      <c r="X588" s="1876" t="s">
        <v>378</v>
      </c>
      <c r="Y588" s="1876" t="s">
        <v>364</v>
      </c>
      <c r="Z588" s="1876" t="s">
        <v>154</v>
      </c>
      <c r="AA588" s="1876" t="s">
        <v>154</v>
      </c>
      <c r="AB588" s="1876" t="s">
        <v>154</v>
      </c>
      <c r="AC588" s="1876" t="s">
        <v>154</v>
      </c>
      <c r="AD588" s="1876" t="s">
        <v>154</v>
      </c>
      <c r="AE588" s="1876" t="s">
        <v>154</v>
      </c>
      <c r="AF588" s="1876" t="s">
        <v>359</v>
      </c>
      <c r="AG588" s="1875" t="s">
        <v>1027</v>
      </c>
      <c r="AH588" s="1876" t="s">
        <v>380</v>
      </c>
      <c r="AI588" s="1876" t="s">
        <v>240</v>
      </c>
      <c r="AJ588" s="1876" t="s">
        <v>367</v>
      </c>
      <c r="AK588" s="1875" t="s">
        <v>381</v>
      </c>
      <c r="AL588" s="1876" t="s">
        <v>360</v>
      </c>
      <c r="AM588" s="1875" t="s">
        <v>154</v>
      </c>
    </row>
    <row r="589" spans="1:39" ht="66">
      <c r="A589" s="1875" t="s">
        <v>351</v>
      </c>
      <c r="B589" s="1875" t="s">
        <v>1116</v>
      </c>
      <c r="C589" s="1875" t="s">
        <v>1024</v>
      </c>
      <c r="D589" s="1876" t="s">
        <v>154</v>
      </c>
      <c r="E589" s="1876" t="s">
        <v>371</v>
      </c>
      <c r="F589" s="1876" t="s">
        <v>355</v>
      </c>
      <c r="G589" s="1876" t="s">
        <v>356</v>
      </c>
      <c r="H589" s="1877">
        <v>19373.373469999999</v>
      </c>
      <c r="I589" s="1877">
        <v>18000</v>
      </c>
      <c r="J589" s="1876" t="s">
        <v>357</v>
      </c>
      <c r="K589" s="1878">
        <v>44827</v>
      </c>
      <c r="L589" s="1876" t="s">
        <v>372</v>
      </c>
      <c r="M589" s="1878" t="s">
        <v>373</v>
      </c>
      <c r="N589" s="1876" t="s">
        <v>359</v>
      </c>
      <c r="O589" s="1880">
        <v>46675</v>
      </c>
      <c r="P589" s="1875" t="s">
        <v>360</v>
      </c>
      <c r="Q589" s="1875" t="s">
        <v>641</v>
      </c>
      <c r="R589" s="1875" t="s">
        <v>1025</v>
      </c>
      <c r="S589" s="1876" t="s">
        <v>361</v>
      </c>
      <c r="T589" s="1879" t="s">
        <v>1026</v>
      </c>
      <c r="U589" s="1876" t="s">
        <v>360</v>
      </c>
      <c r="V589" s="1876" t="s">
        <v>377</v>
      </c>
      <c r="W589" s="1876" t="s">
        <v>360</v>
      </c>
      <c r="X589" s="1876" t="s">
        <v>378</v>
      </c>
      <c r="Y589" s="1876" t="s">
        <v>364</v>
      </c>
      <c r="Z589" s="1876" t="s">
        <v>154</v>
      </c>
      <c r="AA589" s="1876" t="s">
        <v>154</v>
      </c>
      <c r="AB589" s="1876" t="s">
        <v>154</v>
      </c>
      <c r="AC589" s="1876" t="s">
        <v>154</v>
      </c>
      <c r="AD589" s="1876" t="s">
        <v>154</v>
      </c>
      <c r="AE589" s="1876" t="s">
        <v>154</v>
      </c>
      <c r="AF589" s="1876" t="s">
        <v>359</v>
      </c>
      <c r="AG589" s="1875" t="s">
        <v>1027</v>
      </c>
      <c r="AH589" s="1876" t="s">
        <v>380</v>
      </c>
      <c r="AI589" s="1876" t="s">
        <v>240</v>
      </c>
      <c r="AJ589" s="1876" t="s">
        <v>367</v>
      </c>
      <c r="AK589" s="1875" t="s">
        <v>381</v>
      </c>
      <c r="AL589" s="1876" t="s">
        <v>360</v>
      </c>
      <c r="AM589" s="1875" t="s">
        <v>154</v>
      </c>
    </row>
    <row r="590" spans="1:39" ht="66">
      <c r="A590" s="1875" t="s">
        <v>351</v>
      </c>
      <c r="B590" s="1875" t="s">
        <v>1117</v>
      </c>
      <c r="C590" s="1875" t="s">
        <v>1024</v>
      </c>
      <c r="D590" s="1876" t="s">
        <v>154</v>
      </c>
      <c r="E590" s="1876" t="s">
        <v>371</v>
      </c>
      <c r="F590" s="1876" t="s">
        <v>355</v>
      </c>
      <c r="G590" s="1876" t="s">
        <v>356</v>
      </c>
      <c r="H590" s="1877">
        <v>322.88956000000002</v>
      </c>
      <c r="I590" s="1877">
        <v>300</v>
      </c>
      <c r="J590" s="1876" t="s">
        <v>357</v>
      </c>
      <c r="K590" s="1878">
        <v>44827</v>
      </c>
      <c r="L590" s="1876" t="s">
        <v>372</v>
      </c>
      <c r="M590" s="1878" t="s">
        <v>373</v>
      </c>
      <c r="N590" s="1876" t="s">
        <v>359</v>
      </c>
      <c r="O590" s="1880">
        <v>46675</v>
      </c>
      <c r="P590" s="1875" t="s">
        <v>360</v>
      </c>
      <c r="Q590" s="1875" t="s">
        <v>531</v>
      </c>
      <c r="R590" s="1875" t="s">
        <v>1025</v>
      </c>
      <c r="S590" s="1876" t="s">
        <v>361</v>
      </c>
      <c r="T590" s="1879" t="s">
        <v>1026</v>
      </c>
      <c r="U590" s="1876" t="s">
        <v>360</v>
      </c>
      <c r="V590" s="1876" t="s">
        <v>377</v>
      </c>
      <c r="W590" s="1876" t="s">
        <v>360</v>
      </c>
      <c r="X590" s="1876" t="s">
        <v>378</v>
      </c>
      <c r="Y590" s="1876" t="s">
        <v>364</v>
      </c>
      <c r="Z590" s="1876" t="s">
        <v>154</v>
      </c>
      <c r="AA590" s="1876" t="s">
        <v>154</v>
      </c>
      <c r="AB590" s="1876" t="s">
        <v>154</v>
      </c>
      <c r="AC590" s="1876" t="s">
        <v>154</v>
      </c>
      <c r="AD590" s="1876" t="s">
        <v>154</v>
      </c>
      <c r="AE590" s="1876" t="s">
        <v>154</v>
      </c>
      <c r="AF590" s="1876" t="s">
        <v>359</v>
      </c>
      <c r="AG590" s="1875" t="s">
        <v>1027</v>
      </c>
      <c r="AH590" s="1876" t="s">
        <v>380</v>
      </c>
      <c r="AI590" s="1876" t="s">
        <v>240</v>
      </c>
      <c r="AJ590" s="1876" t="s">
        <v>367</v>
      </c>
      <c r="AK590" s="1875" t="s">
        <v>381</v>
      </c>
      <c r="AL590" s="1876" t="s">
        <v>360</v>
      </c>
      <c r="AM590" s="1875" t="s">
        <v>154</v>
      </c>
    </row>
    <row r="591" spans="1:39" ht="66">
      <c r="A591" s="1875" t="s">
        <v>351</v>
      </c>
      <c r="B591" s="1875" t="s">
        <v>1118</v>
      </c>
      <c r="C591" s="1875" t="s">
        <v>1024</v>
      </c>
      <c r="D591" s="1876" t="s">
        <v>154</v>
      </c>
      <c r="E591" s="1876" t="s">
        <v>371</v>
      </c>
      <c r="F591" s="1876" t="s">
        <v>355</v>
      </c>
      <c r="G591" s="1876" t="s">
        <v>356</v>
      </c>
      <c r="H591" s="1877">
        <v>5166.2329300000001</v>
      </c>
      <c r="I591" s="1877">
        <v>4800</v>
      </c>
      <c r="J591" s="1876" t="s">
        <v>357</v>
      </c>
      <c r="K591" s="1878">
        <v>44827</v>
      </c>
      <c r="L591" s="1876" t="s">
        <v>372</v>
      </c>
      <c r="M591" s="1878" t="s">
        <v>373</v>
      </c>
      <c r="N591" s="1876" t="s">
        <v>359</v>
      </c>
      <c r="O591" s="1880">
        <v>46675</v>
      </c>
      <c r="P591" s="1875" t="s">
        <v>360</v>
      </c>
      <c r="Q591" s="1875" t="s">
        <v>480</v>
      </c>
      <c r="R591" s="1875" t="s">
        <v>1025</v>
      </c>
      <c r="S591" s="1876" t="s">
        <v>361</v>
      </c>
      <c r="T591" s="1879" t="s">
        <v>1026</v>
      </c>
      <c r="U591" s="1876" t="s">
        <v>360</v>
      </c>
      <c r="V591" s="1876" t="s">
        <v>377</v>
      </c>
      <c r="W591" s="1876" t="s">
        <v>360</v>
      </c>
      <c r="X591" s="1876" t="s">
        <v>378</v>
      </c>
      <c r="Y591" s="1876" t="s">
        <v>364</v>
      </c>
      <c r="Z591" s="1876" t="s">
        <v>154</v>
      </c>
      <c r="AA591" s="1876" t="s">
        <v>154</v>
      </c>
      <c r="AB591" s="1876" t="s">
        <v>154</v>
      </c>
      <c r="AC591" s="1876" t="s">
        <v>154</v>
      </c>
      <c r="AD591" s="1876" t="s">
        <v>154</v>
      </c>
      <c r="AE591" s="1876" t="s">
        <v>154</v>
      </c>
      <c r="AF591" s="1876" t="s">
        <v>359</v>
      </c>
      <c r="AG591" s="1875" t="s">
        <v>1027</v>
      </c>
      <c r="AH591" s="1876" t="s">
        <v>380</v>
      </c>
      <c r="AI591" s="1876" t="s">
        <v>240</v>
      </c>
      <c r="AJ591" s="1876" t="s">
        <v>367</v>
      </c>
      <c r="AK591" s="1875" t="s">
        <v>381</v>
      </c>
      <c r="AL591" s="1876" t="s">
        <v>360</v>
      </c>
      <c r="AM591" s="1875" t="s">
        <v>154</v>
      </c>
    </row>
    <row r="592" spans="1:39" ht="66">
      <c r="A592" s="1875" t="s">
        <v>351</v>
      </c>
      <c r="B592" s="1875" t="s">
        <v>1119</v>
      </c>
      <c r="C592" s="1875" t="s">
        <v>1024</v>
      </c>
      <c r="D592" s="1876" t="s">
        <v>154</v>
      </c>
      <c r="E592" s="1876" t="s">
        <v>371</v>
      </c>
      <c r="F592" s="1876" t="s">
        <v>355</v>
      </c>
      <c r="G592" s="1876" t="s">
        <v>356</v>
      </c>
      <c r="H592" s="1877">
        <v>17436.03613</v>
      </c>
      <c r="I592" s="1877">
        <v>16200</v>
      </c>
      <c r="J592" s="1876" t="s">
        <v>357</v>
      </c>
      <c r="K592" s="1878">
        <v>44827</v>
      </c>
      <c r="L592" s="1876" t="s">
        <v>372</v>
      </c>
      <c r="M592" s="1878" t="s">
        <v>373</v>
      </c>
      <c r="N592" s="1876" t="s">
        <v>359</v>
      </c>
      <c r="O592" s="1880">
        <v>46675</v>
      </c>
      <c r="P592" s="1875" t="s">
        <v>360</v>
      </c>
      <c r="Q592" s="1875" t="s">
        <v>1120</v>
      </c>
      <c r="R592" s="1875" t="s">
        <v>1025</v>
      </c>
      <c r="S592" s="1876" t="s">
        <v>361</v>
      </c>
      <c r="T592" s="1879" t="s">
        <v>1026</v>
      </c>
      <c r="U592" s="1876" t="s">
        <v>360</v>
      </c>
      <c r="V592" s="1876" t="s">
        <v>377</v>
      </c>
      <c r="W592" s="1876" t="s">
        <v>360</v>
      </c>
      <c r="X592" s="1876" t="s">
        <v>378</v>
      </c>
      <c r="Y592" s="1876" t="s">
        <v>364</v>
      </c>
      <c r="Z592" s="1876" t="s">
        <v>154</v>
      </c>
      <c r="AA592" s="1876" t="s">
        <v>154</v>
      </c>
      <c r="AB592" s="1876" t="s">
        <v>154</v>
      </c>
      <c r="AC592" s="1876" t="s">
        <v>154</v>
      </c>
      <c r="AD592" s="1876" t="s">
        <v>154</v>
      </c>
      <c r="AE592" s="1876" t="s">
        <v>154</v>
      </c>
      <c r="AF592" s="1876" t="s">
        <v>359</v>
      </c>
      <c r="AG592" s="1875" t="s">
        <v>1027</v>
      </c>
      <c r="AH592" s="1876" t="s">
        <v>380</v>
      </c>
      <c r="AI592" s="1876" t="s">
        <v>240</v>
      </c>
      <c r="AJ592" s="1876" t="s">
        <v>367</v>
      </c>
      <c r="AK592" s="1875" t="s">
        <v>381</v>
      </c>
      <c r="AL592" s="1876" t="s">
        <v>360</v>
      </c>
      <c r="AM592" s="1875" t="s">
        <v>154</v>
      </c>
    </row>
    <row r="593" spans="1:39" ht="66">
      <c r="A593" s="1875" t="s">
        <v>351</v>
      </c>
      <c r="B593" s="1875" t="s">
        <v>1121</v>
      </c>
      <c r="C593" s="1875" t="s">
        <v>1024</v>
      </c>
      <c r="D593" s="1876" t="s">
        <v>154</v>
      </c>
      <c r="E593" s="1876" t="s">
        <v>371</v>
      </c>
      <c r="F593" s="1876" t="s">
        <v>355</v>
      </c>
      <c r="G593" s="1876" t="s">
        <v>356</v>
      </c>
      <c r="H593" s="1877">
        <v>322.88956000000002</v>
      </c>
      <c r="I593" s="1877">
        <v>300</v>
      </c>
      <c r="J593" s="1876" t="s">
        <v>357</v>
      </c>
      <c r="K593" s="1878">
        <v>44827</v>
      </c>
      <c r="L593" s="1876" t="s">
        <v>372</v>
      </c>
      <c r="M593" s="1878" t="s">
        <v>373</v>
      </c>
      <c r="N593" s="1876" t="s">
        <v>359</v>
      </c>
      <c r="O593" s="1880">
        <v>46675</v>
      </c>
      <c r="P593" s="1875" t="s">
        <v>360</v>
      </c>
      <c r="Q593" s="1875" t="s">
        <v>531</v>
      </c>
      <c r="R593" s="1875" t="s">
        <v>1025</v>
      </c>
      <c r="S593" s="1876" t="s">
        <v>361</v>
      </c>
      <c r="T593" s="1879" t="s">
        <v>1026</v>
      </c>
      <c r="U593" s="1876" t="s">
        <v>360</v>
      </c>
      <c r="V593" s="1876" t="s">
        <v>377</v>
      </c>
      <c r="W593" s="1876" t="s">
        <v>360</v>
      </c>
      <c r="X593" s="1876" t="s">
        <v>378</v>
      </c>
      <c r="Y593" s="1876" t="s">
        <v>364</v>
      </c>
      <c r="Z593" s="1876" t="s">
        <v>154</v>
      </c>
      <c r="AA593" s="1876" t="s">
        <v>154</v>
      </c>
      <c r="AB593" s="1876" t="s">
        <v>154</v>
      </c>
      <c r="AC593" s="1876" t="s">
        <v>154</v>
      </c>
      <c r="AD593" s="1876" t="s">
        <v>154</v>
      </c>
      <c r="AE593" s="1876" t="s">
        <v>154</v>
      </c>
      <c r="AF593" s="1876" t="s">
        <v>359</v>
      </c>
      <c r="AG593" s="1875" t="s">
        <v>1027</v>
      </c>
      <c r="AH593" s="1876" t="s">
        <v>380</v>
      </c>
      <c r="AI593" s="1876" t="s">
        <v>240</v>
      </c>
      <c r="AJ593" s="1876" t="s">
        <v>367</v>
      </c>
      <c r="AK593" s="1875" t="s">
        <v>381</v>
      </c>
      <c r="AL593" s="1876" t="s">
        <v>360</v>
      </c>
      <c r="AM593" s="1875" t="s">
        <v>154</v>
      </c>
    </row>
    <row r="594" spans="1:39" ht="66">
      <c r="A594" s="1875" t="s">
        <v>351</v>
      </c>
      <c r="B594" s="1875" t="s">
        <v>1122</v>
      </c>
      <c r="C594" s="1875" t="s">
        <v>1024</v>
      </c>
      <c r="D594" s="1876" t="s">
        <v>154</v>
      </c>
      <c r="E594" s="1876" t="s">
        <v>371</v>
      </c>
      <c r="F594" s="1876" t="s">
        <v>355</v>
      </c>
      <c r="G594" s="1876" t="s">
        <v>356</v>
      </c>
      <c r="H594" s="1877">
        <v>645.77912000000003</v>
      </c>
      <c r="I594" s="1877">
        <v>600</v>
      </c>
      <c r="J594" s="1876" t="s">
        <v>357</v>
      </c>
      <c r="K594" s="1878">
        <v>44827</v>
      </c>
      <c r="L594" s="1876" t="s">
        <v>372</v>
      </c>
      <c r="M594" s="1878" t="s">
        <v>373</v>
      </c>
      <c r="N594" s="1876" t="s">
        <v>359</v>
      </c>
      <c r="O594" s="1880">
        <v>46675</v>
      </c>
      <c r="P594" s="1875" t="s">
        <v>360</v>
      </c>
      <c r="Q594" s="1875" t="s">
        <v>386</v>
      </c>
      <c r="R594" s="1875" t="s">
        <v>1025</v>
      </c>
      <c r="S594" s="1876" t="s">
        <v>361</v>
      </c>
      <c r="T594" s="1879" t="s">
        <v>1026</v>
      </c>
      <c r="U594" s="1876" t="s">
        <v>360</v>
      </c>
      <c r="V594" s="1876" t="s">
        <v>377</v>
      </c>
      <c r="W594" s="1876" t="s">
        <v>360</v>
      </c>
      <c r="X594" s="1876" t="s">
        <v>378</v>
      </c>
      <c r="Y594" s="1876" t="s">
        <v>364</v>
      </c>
      <c r="Z594" s="1876" t="s">
        <v>154</v>
      </c>
      <c r="AA594" s="1876" t="s">
        <v>154</v>
      </c>
      <c r="AB594" s="1876" t="s">
        <v>154</v>
      </c>
      <c r="AC594" s="1876" t="s">
        <v>154</v>
      </c>
      <c r="AD594" s="1876" t="s">
        <v>154</v>
      </c>
      <c r="AE594" s="1876" t="s">
        <v>154</v>
      </c>
      <c r="AF594" s="1876" t="s">
        <v>359</v>
      </c>
      <c r="AG594" s="1875" t="s">
        <v>1027</v>
      </c>
      <c r="AH594" s="1876" t="s">
        <v>380</v>
      </c>
      <c r="AI594" s="1876" t="s">
        <v>240</v>
      </c>
      <c r="AJ594" s="1876" t="s">
        <v>367</v>
      </c>
      <c r="AK594" s="1875" t="s">
        <v>381</v>
      </c>
      <c r="AL594" s="1876" t="s">
        <v>360</v>
      </c>
      <c r="AM594" s="1875" t="s">
        <v>154</v>
      </c>
    </row>
    <row r="595" spans="1:39" ht="66">
      <c r="A595" s="1875" t="s">
        <v>351</v>
      </c>
      <c r="B595" s="1875" t="s">
        <v>1123</v>
      </c>
      <c r="C595" s="1875" t="s">
        <v>1024</v>
      </c>
      <c r="D595" s="1876" t="s">
        <v>154</v>
      </c>
      <c r="E595" s="1876" t="s">
        <v>371</v>
      </c>
      <c r="F595" s="1876" t="s">
        <v>355</v>
      </c>
      <c r="G595" s="1876" t="s">
        <v>356</v>
      </c>
      <c r="H595" s="1877">
        <v>322.88956000000002</v>
      </c>
      <c r="I595" s="1877">
        <v>300</v>
      </c>
      <c r="J595" s="1876" t="s">
        <v>357</v>
      </c>
      <c r="K595" s="1878">
        <v>44827</v>
      </c>
      <c r="L595" s="1876" t="s">
        <v>372</v>
      </c>
      <c r="M595" s="1878" t="s">
        <v>373</v>
      </c>
      <c r="N595" s="1876" t="s">
        <v>359</v>
      </c>
      <c r="O595" s="1880">
        <v>46675</v>
      </c>
      <c r="P595" s="1875" t="s">
        <v>360</v>
      </c>
      <c r="Q595" s="1875" t="s">
        <v>531</v>
      </c>
      <c r="R595" s="1875" t="s">
        <v>1025</v>
      </c>
      <c r="S595" s="1876" t="s">
        <v>361</v>
      </c>
      <c r="T595" s="1879" t="s">
        <v>1026</v>
      </c>
      <c r="U595" s="1876" t="s">
        <v>360</v>
      </c>
      <c r="V595" s="1876" t="s">
        <v>377</v>
      </c>
      <c r="W595" s="1876" t="s">
        <v>360</v>
      </c>
      <c r="X595" s="1876" t="s">
        <v>378</v>
      </c>
      <c r="Y595" s="1876" t="s">
        <v>364</v>
      </c>
      <c r="Z595" s="1876" t="s">
        <v>154</v>
      </c>
      <c r="AA595" s="1876" t="s">
        <v>154</v>
      </c>
      <c r="AB595" s="1876" t="s">
        <v>154</v>
      </c>
      <c r="AC595" s="1876" t="s">
        <v>154</v>
      </c>
      <c r="AD595" s="1876" t="s">
        <v>154</v>
      </c>
      <c r="AE595" s="1876" t="s">
        <v>154</v>
      </c>
      <c r="AF595" s="1876" t="s">
        <v>359</v>
      </c>
      <c r="AG595" s="1875" t="s">
        <v>1027</v>
      </c>
      <c r="AH595" s="1876" t="s">
        <v>380</v>
      </c>
      <c r="AI595" s="1876" t="s">
        <v>240</v>
      </c>
      <c r="AJ595" s="1876" t="s">
        <v>367</v>
      </c>
      <c r="AK595" s="1875" t="s">
        <v>381</v>
      </c>
      <c r="AL595" s="1876" t="s">
        <v>360</v>
      </c>
      <c r="AM595" s="1875" t="s">
        <v>154</v>
      </c>
    </row>
    <row r="596" spans="1:39" ht="66">
      <c r="A596" s="1875" t="s">
        <v>351</v>
      </c>
      <c r="B596" s="1875" t="s">
        <v>1124</v>
      </c>
      <c r="C596" s="1875" t="s">
        <v>1024</v>
      </c>
      <c r="D596" s="1876" t="s">
        <v>154</v>
      </c>
      <c r="E596" s="1876" t="s">
        <v>371</v>
      </c>
      <c r="F596" s="1876" t="s">
        <v>355</v>
      </c>
      <c r="G596" s="1876" t="s">
        <v>356</v>
      </c>
      <c r="H596" s="1877">
        <v>322.88956000000002</v>
      </c>
      <c r="I596" s="1877">
        <v>300</v>
      </c>
      <c r="J596" s="1876" t="s">
        <v>357</v>
      </c>
      <c r="K596" s="1878">
        <v>44827</v>
      </c>
      <c r="L596" s="1876" t="s">
        <v>372</v>
      </c>
      <c r="M596" s="1878" t="s">
        <v>373</v>
      </c>
      <c r="N596" s="1876" t="s">
        <v>359</v>
      </c>
      <c r="O596" s="1880">
        <v>46675</v>
      </c>
      <c r="P596" s="1875" t="s">
        <v>360</v>
      </c>
      <c r="Q596" s="1875" t="s">
        <v>531</v>
      </c>
      <c r="R596" s="1875" t="s">
        <v>1025</v>
      </c>
      <c r="S596" s="1876" t="s">
        <v>361</v>
      </c>
      <c r="T596" s="1879" t="s">
        <v>1026</v>
      </c>
      <c r="U596" s="1876" t="s">
        <v>360</v>
      </c>
      <c r="V596" s="1876" t="s">
        <v>377</v>
      </c>
      <c r="W596" s="1876" t="s">
        <v>360</v>
      </c>
      <c r="X596" s="1876" t="s">
        <v>378</v>
      </c>
      <c r="Y596" s="1876" t="s">
        <v>364</v>
      </c>
      <c r="Z596" s="1876" t="s">
        <v>154</v>
      </c>
      <c r="AA596" s="1876" t="s">
        <v>154</v>
      </c>
      <c r="AB596" s="1876" t="s">
        <v>154</v>
      </c>
      <c r="AC596" s="1876" t="s">
        <v>154</v>
      </c>
      <c r="AD596" s="1876" t="s">
        <v>154</v>
      </c>
      <c r="AE596" s="1876" t="s">
        <v>154</v>
      </c>
      <c r="AF596" s="1876" t="s">
        <v>359</v>
      </c>
      <c r="AG596" s="1875" t="s">
        <v>1027</v>
      </c>
      <c r="AH596" s="1876" t="s">
        <v>380</v>
      </c>
      <c r="AI596" s="1876" t="s">
        <v>240</v>
      </c>
      <c r="AJ596" s="1876" t="s">
        <v>367</v>
      </c>
      <c r="AK596" s="1875" t="s">
        <v>381</v>
      </c>
      <c r="AL596" s="1876" t="s">
        <v>360</v>
      </c>
      <c r="AM596" s="1875" t="s">
        <v>154</v>
      </c>
    </row>
    <row r="597" spans="1:39" ht="66">
      <c r="A597" s="1875" t="s">
        <v>351</v>
      </c>
      <c r="B597" s="1875" t="s">
        <v>1125</v>
      </c>
      <c r="C597" s="1875" t="s">
        <v>1024</v>
      </c>
      <c r="D597" s="1876" t="s">
        <v>154</v>
      </c>
      <c r="E597" s="1876" t="s">
        <v>371</v>
      </c>
      <c r="F597" s="1876" t="s">
        <v>355</v>
      </c>
      <c r="G597" s="1876" t="s">
        <v>356</v>
      </c>
      <c r="H597" s="1877">
        <v>36809.409599999999</v>
      </c>
      <c r="I597" s="1877">
        <v>34200</v>
      </c>
      <c r="J597" s="1876" t="s">
        <v>357</v>
      </c>
      <c r="K597" s="1878">
        <v>44827</v>
      </c>
      <c r="L597" s="1876" t="s">
        <v>372</v>
      </c>
      <c r="M597" s="1878" t="s">
        <v>373</v>
      </c>
      <c r="N597" s="1876" t="s">
        <v>359</v>
      </c>
      <c r="O597" s="1880">
        <v>46675</v>
      </c>
      <c r="P597" s="1875" t="s">
        <v>360</v>
      </c>
      <c r="Q597" s="1875" t="s">
        <v>1126</v>
      </c>
      <c r="R597" s="1875" t="s">
        <v>1025</v>
      </c>
      <c r="S597" s="1876" t="s">
        <v>361</v>
      </c>
      <c r="T597" s="1879" t="s">
        <v>1026</v>
      </c>
      <c r="U597" s="1876" t="s">
        <v>360</v>
      </c>
      <c r="V597" s="1876" t="s">
        <v>377</v>
      </c>
      <c r="W597" s="1876" t="s">
        <v>360</v>
      </c>
      <c r="X597" s="1876" t="s">
        <v>378</v>
      </c>
      <c r="Y597" s="1876" t="s">
        <v>364</v>
      </c>
      <c r="Z597" s="1876" t="s">
        <v>154</v>
      </c>
      <c r="AA597" s="1876" t="s">
        <v>154</v>
      </c>
      <c r="AB597" s="1876" t="s">
        <v>154</v>
      </c>
      <c r="AC597" s="1876" t="s">
        <v>154</v>
      </c>
      <c r="AD597" s="1876" t="s">
        <v>154</v>
      </c>
      <c r="AE597" s="1876" t="s">
        <v>154</v>
      </c>
      <c r="AF597" s="1876" t="s">
        <v>359</v>
      </c>
      <c r="AG597" s="1875" t="s">
        <v>1027</v>
      </c>
      <c r="AH597" s="1876" t="s">
        <v>380</v>
      </c>
      <c r="AI597" s="1876" t="s">
        <v>240</v>
      </c>
      <c r="AJ597" s="1876" t="s">
        <v>367</v>
      </c>
      <c r="AK597" s="1875" t="s">
        <v>381</v>
      </c>
      <c r="AL597" s="1876" t="s">
        <v>360</v>
      </c>
      <c r="AM597" s="1875" t="s">
        <v>154</v>
      </c>
    </row>
    <row r="598" spans="1:39" ht="66">
      <c r="A598" s="1875" t="s">
        <v>351</v>
      </c>
      <c r="B598" s="1875" t="s">
        <v>1127</v>
      </c>
      <c r="C598" s="1875" t="s">
        <v>1024</v>
      </c>
      <c r="D598" s="1876" t="s">
        <v>154</v>
      </c>
      <c r="E598" s="1876" t="s">
        <v>371</v>
      </c>
      <c r="F598" s="1876" t="s">
        <v>355</v>
      </c>
      <c r="G598" s="1876" t="s">
        <v>356</v>
      </c>
      <c r="H598" s="1877">
        <v>5489.12248</v>
      </c>
      <c r="I598" s="1877">
        <v>5100</v>
      </c>
      <c r="J598" s="1876" t="s">
        <v>357</v>
      </c>
      <c r="K598" s="1878">
        <v>44827</v>
      </c>
      <c r="L598" s="1876" t="s">
        <v>372</v>
      </c>
      <c r="M598" s="1878" t="s">
        <v>373</v>
      </c>
      <c r="N598" s="1876" t="s">
        <v>359</v>
      </c>
      <c r="O598" s="1880">
        <v>46675</v>
      </c>
      <c r="P598" s="1875" t="s">
        <v>360</v>
      </c>
      <c r="Q598" s="1875" t="s">
        <v>628</v>
      </c>
      <c r="R598" s="1875" t="s">
        <v>1025</v>
      </c>
      <c r="S598" s="1876" t="s">
        <v>361</v>
      </c>
      <c r="T598" s="1879" t="s">
        <v>1026</v>
      </c>
      <c r="U598" s="1876" t="s">
        <v>360</v>
      </c>
      <c r="V598" s="1876" t="s">
        <v>377</v>
      </c>
      <c r="W598" s="1876" t="s">
        <v>360</v>
      </c>
      <c r="X598" s="1876" t="s">
        <v>378</v>
      </c>
      <c r="Y598" s="1876" t="s">
        <v>364</v>
      </c>
      <c r="Z598" s="1876" t="s">
        <v>154</v>
      </c>
      <c r="AA598" s="1876" t="s">
        <v>154</v>
      </c>
      <c r="AB598" s="1876" t="s">
        <v>154</v>
      </c>
      <c r="AC598" s="1876" t="s">
        <v>154</v>
      </c>
      <c r="AD598" s="1876" t="s">
        <v>154</v>
      </c>
      <c r="AE598" s="1876" t="s">
        <v>154</v>
      </c>
      <c r="AF598" s="1876" t="s">
        <v>359</v>
      </c>
      <c r="AG598" s="1875" t="s">
        <v>1027</v>
      </c>
      <c r="AH598" s="1876" t="s">
        <v>380</v>
      </c>
      <c r="AI598" s="1876" t="s">
        <v>240</v>
      </c>
      <c r="AJ598" s="1876" t="s">
        <v>367</v>
      </c>
      <c r="AK598" s="1875" t="s">
        <v>381</v>
      </c>
      <c r="AL598" s="1876" t="s">
        <v>360</v>
      </c>
      <c r="AM598" s="1875" t="s">
        <v>154</v>
      </c>
    </row>
    <row r="599" spans="1:39" ht="66">
      <c r="A599" s="1875" t="s">
        <v>351</v>
      </c>
      <c r="B599" s="1875" t="s">
        <v>1128</v>
      </c>
      <c r="C599" s="1875" t="s">
        <v>1024</v>
      </c>
      <c r="D599" s="1876" t="s">
        <v>154</v>
      </c>
      <c r="E599" s="1876" t="s">
        <v>371</v>
      </c>
      <c r="F599" s="1876" t="s">
        <v>355</v>
      </c>
      <c r="G599" s="1876" t="s">
        <v>356</v>
      </c>
      <c r="H599" s="1877">
        <v>1291.5582300000001</v>
      </c>
      <c r="I599" s="1877">
        <v>1200</v>
      </c>
      <c r="J599" s="1876" t="s">
        <v>357</v>
      </c>
      <c r="K599" s="1878">
        <v>44827</v>
      </c>
      <c r="L599" s="1876" t="s">
        <v>372</v>
      </c>
      <c r="M599" s="1878" t="s">
        <v>373</v>
      </c>
      <c r="N599" s="1876" t="s">
        <v>359</v>
      </c>
      <c r="O599" s="1880">
        <v>46675</v>
      </c>
      <c r="P599" s="1875" t="s">
        <v>360</v>
      </c>
      <c r="Q599" s="1875" t="s">
        <v>462</v>
      </c>
      <c r="R599" s="1875" t="s">
        <v>1025</v>
      </c>
      <c r="S599" s="1876" t="s">
        <v>361</v>
      </c>
      <c r="T599" s="1879" t="s">
        <v>1026</v>
      </c>
      <c r="U599" s="1876" t="s">
        <v>360</v>
      </c>
      <c r="V599" s="1876" t="s">
        <v>377</v>
      </c>
      <c r="W599" s="1876" t="s">
        <v>360</v>
      </c>
      <c r="X599" s="1876" t="s">
        <v>378</v>
      </c>
      <c r="Y599" s="1876" t="s">
        <v>364</v>
      </c>
      <c r="Z599" s="1876" t="s">
        <v>154</v>
      </c>
      <c r="AA599" s="1876" t="s">
        <v>154</v>
      </c>
      <c r="AB599" s="1876" t="s">
        <v>154</v>
      </c>
      <c r="AC599" s="1876" t="s">
        <v>154</v>
      </c>
      <c r="AD599" s="1876" t="s">
        <v>154</v>
      </c>
      <c r="AE599" s="1876" t="s">
        <v>154</v>
      </c>
      <c r="AF599" s="1876" t="s">
        <v>359</v>
      </c>
      <c r="AG599" s="1875" t="s">
        <v>1027</v>
      </c>
      <c r="AH599" s="1876" t="s">
        <v>380</v>
      </c>
      <c r="AI599" s="1876" t="s">
        <v>240</v>
      </c>
      <c r="AJ599" s="1876" t="s">
        <v>367</v>
      </c>
      <c r="AK599" s="1875" t="s">
        <v>381</v>
      </c>
      <c r="AL599" s="1876" t="s">
        <v>360</v>
      </c>
      <c r="AM599" s="1875" t="s">
        <v>154</v>
      </c>
    </row>
    <row r="600" spans="1:39" ht="66">
      <c r="A600" s="1875" t="s">
        <v>351</v>
      </c>
      <c r="B600" s="1875" t="s">
        <v>1129</v>
      </c>
      <c r="C600" s="1875" t="s">
        <v>1024</v>
      </c>
      <c r="D600" s="1876" t="s">
        <v>154</v>
      </c>
      <c r="E600" s="1876" t="s">
        <v>371</v>
      </c>
      <c r="F600" s="1876" t="s">
        <v>355</v>
      </c>
      <c r="G600" s="1876" t="s">
        <v>356</v>
      </c>
      <c r="H600" s="1877">
        <v>322.88956000000002</v>
      </c>
      <c r="I600" s="1877">
        <v>300</v>
      </c>
      <c r="J600" s="1876" t="s">
        <v>357</v>
      </c>
      <c r="K600" s="1878">
        <v>44827</v>
      </c>
      <c r="L600" s="1876" t="s">
        <v>372</v>
      </c>
      <c r="M600" s="1878" t="s">
        <v>373</v>
      </c>
      <c r="N600" s="1876" t="s">
        <v>359</v>
      </c>
      <c r="O600" s="1880">
        <v>46675</v>
      </c>
      <c r="P600" s="1875" t="s">
        <v>360</v>
      </c>
      <c r="Q600" s="1875" t="s">
        <v>531</v>
      </c>
      <c r="R600" s="1875" t="s">
        <v>1025</v>
      </c>
      <c r="S600" s="1876" t="s">
        <v>361</v>
      </c>
      <c r="T600" s="1879" t="s">
        <v>1026</v>
      </c>
      <c r="U600" s="1876" t="s">
        <v>360</v>
      </c>
      <c r="V600" s="1876" t="s">
        <v>377</v>
      </c>
      <c r="W600" s="1876" t="s">
        <v>360</v>
      </c>
      <c r="X600" s="1876" t="s">
        <v>378</v>
      </c>
      <c r="Y600" s="1876" t="s">
        <v>364</v>
      </c>
      <c r="Z600" s="1876" t="s">
        <v>154</v>
      </c>
      <c r="AA600" s="1876" t="s">
        <v>154</v>
      </c>
      <c r="AB600" s="1876" t="s">
        <v>154</v>
      </c>
      <c r="AC600" s="1876" t="s">
        <v>154</v>
      </c>
      <c r="AD600" s="1876" t="s">
        <v>154</v>
      </c>
      <c r="AE600" s="1876" t="s">
        <v>154</v>
      </c>
      <c r="AF600" s="1876" t="s">
        <v>359</v>
      </c>
      <c r="AG600" s="1875" t="s">
        <v>1027</v>
      </c>
      <c r="AH600" s="1876" t="s">
        <v>380</v>
      </c>
      <c r="AI600" s="1876" t="s">
        <v>240</v>
      </c>
      <c r="AJ600" s="1876" t="s">
        <v>367</v>
      </c>
      <c r="AK600" s="1875" t="s">
        <v>381</v>
      </c>
      <c r="AL600" s="1876" t="s">
        <v>360</v>
      </c>
      <c r="AM600" s="1875" t="s">
        <v>154</v>
      </c>
    </row>
    <row r="601" spans="1:39" ht="66">
      <c r="A601" s="1875" t="s">
        <v>351</v>
      </c>
      <c r="B601" s="1875" t="s">
        <v>1130</v>
      </c>
      <c r="C601" s="1875" t="s">
        <v>1024</v>
      </c>
      <c r="D601" s="1876" t="s">
        <v>154</v>
      </c>
      <c r="E601" s="1876" t="s">
        <v>371</v>
      </c>
      <c r="F601" s="1876" t="s">
        <v>355</v>
      </c>
      <c r="G601" s="1876" t="s">
        <v>356</v>
      </c>
      <c r="H601" s="1877">
        <v>3874.6746899999998</v>
      </c>
      <c r="I601" s="1877">
        <v>3600</v>
      </c>
      <c r="J601" s="1876" t="s">
        <v>357</v>
      </c>
      <c r="K601" s="1878">
        <v>44827</v>
      </c>
      <c r="L601" s="1876" t="s">
        <v>372</v>
      </c>
      <c r="M601" s="1878" t="s">
        <v>373</v>
      </c>
      <c r="N601" s="1876" t="s">
        <v>359</v>
      </c>
      <c r="O601" s="1880">
        <v>46675</v>
      </c>
      <c r="P601" s="1875" t="s">
        <v>360</v>
      </c>
      <c r="Q601" s="1875" t="s">
        <v>502</v>
      </c>
      <c r="R601" s="1875" t="s">
        <v>1025</v>
      </c>
      <c r="S601" s="1876" t="s">
        <v>361</v>
      </c>
      <c r="T601" s="1879" t="s">
        <v>1026</v>
      </c>
      <c r="U601" s="1876" t="s">
        <v>360</v>
      </c>
      <c r="V601" s="1876" t="s">
        <v>377</v>
      </c>
      <c r="W601" s="1876" t="s">
        <v>360</v>
      </c>
      <c r="X601" s="1876" t="s">
        <v>378</v>
      </c>
      <c r="Y601" s="1876" t="s">
        <v>364</v>
      </c>
      <c r="Z601" s="1876" t="s">
        <v>154</v>
      </c>
      <c r="AA601" s="1876" t="s">
        <v>154</v>
      </c>
      <c r="AB601" s="1876" t="s">
        <v>154</v>
      </c>
      <c r="AC601" s="1876" t="s">
        <v>154</v>
      </c>
      <c r="AD601" s="1876" t="s">
        <v>154</v>
      </c>
      <c r="AE601" s="1876" t="s">
        <v>154</v>
      </c>
      <c r="AF601" s="1876" t="s">
        <v>359</v>
      </c>
      <c r="AG601" s="1875" t="s">
        <v>1027</v>
      </c>
      <c r="AH601" s="1876" t="s">
        <v>380</v>
      </c>
      <c r="AI601" s="1876" t="s">
        <v>240</v>
      </c>
      <c r="AJ601" s="1876" t="s">
        <v>367</v>
      </c>
      <c r="AK601" s="1875" t="s">
        <v>381</v>
      </c>
      <c r="AL601" s="1876" t="s">
        <v>360</v>
      </c>
      <c r="AM601" s="1875" t="s">
        <v>154</v>
      </c>
    </row>
    <row r="602" spans="1:39" ht="66">
      <c r="A602" s="1875" t="s">
        <v>351</v>
      </c>
      <c r="B602" s="1875" t="s">
        <v>1131</v>
      </c>
      <c r="C602" s="1875" t="s">
        <v>1024</v>
      </c>
      <c r="D602" s="1876" t="s">
        <v>154</v>
      </c>
      <c r="E602" s="1876" t="s">
        <v>371</v>
      </c>
      <c r="F602" s="1876" t="s">
        <v>355</v>
      </c>
      <c r="G602" s="1876" t="s">
        <v>356</v>
      </c>
      <c r="H602" s="1877">
        <v>9040.90762</v>
      </c>
      <c r="I602" s="1877">
        <v>8400</v>
      </c>
      <c r="J602" s="1876" t="s">
        <v>357</v>
      </c>
      <c r="K602" s="1878">
        <v>44827</v>
      </c>
      <c r="L602" s="1876" t="s">
        <v>372</v>
      </c>
      <c r="M602" s="1878" t="s">
        <v>373</v>
      </c>
      <c r="N602" s="1876" t="s">
        <v>359</v>
      </c>
      <c r="O602" s="1880">
        <v>46675</v>
      </c>
      <c r="P602" s="1875" t="s">
        <v>360</v>
      </c>
      <c r="Q602" s="1875" t="s">
        <v>728</v>
      </c>
      <c r="R602" s="1875" t="s">
        <v>1025</v>
      </c>
      <c r="S602" s="1876" t="s">
        <v>361</v>
      </c>
      <c r="T602" s="1879" t="s">
        <v>1026</v>
      </c>
      <c r="U602" s="1876" t="s">
        <v>360</v>
      </c>
      <c r="V602" s="1876" t="s">
        <v>377</v>
      </c>
      <c r="W602" s="1876" t="s">
        <v>360</v>
      </c>
      <c r="X602" s="1876" t="s">
        <v>378</v>
      </c>
      <c r="Y602" s="1876" t="s">
        <v>364</v>
      </c>
      <c r="Z602" s="1876" t="s">
        <v>154</v>
      </c>
      <c r="AA602" s="1876" t="s">
        <v>154</v>
      </c>
      <c r="AB602" s="1876" t="s">
        <v>154</v>
      </c>
      <c r="AC602" s="1876" t="s">
        <v>154</v>
      </c>
      <c r="AD602" s="1876" t="s">
        <v>154</v>
      </c>
      <c r="AE602" s="1876" t="s">
        <v>154</v>
      </c>
      <c r="AF602" s="1876" t="s">
        <v>359</v>
      </c>
      <c r="AG602" s="1875" t="s">
        <v>1027</v>
      </c>
      <c r="AH602" s="1876" t="s">
        <v>380</v>
      </c>
      <c r="AI602" s="1876" t="s">
        <v>240</v>
      </c>
      <c r="AJ602" s="1876" t="s">
        <v>367</v>
      </c>
      <c r="AK602" s="1875" t="s">
        <v>381</v>
      </c>
      <c r="AL602" s="1876" t="s">
        <v>360</v>
      </c>
      <c r="AM602" s="1875" t="s">
        <v>154</v>
      </c>
    </row>
    <row r="603" spans="1:39" ht="66">
      <c r="A603" s="1875" t="s">
        <v>351</v>
      </c>
      <c r="B603" s="1875" t="s">
        <v>1132</v>
      </c>
      <c r="C603" s="1875" t="s">
        <v>1024</v>
      </c>
      <c r="D603" s="1876" t="s">
        <v>154</v>
      </c>
      <c r="E603" s="1876" t="s">
        <v>371</v>
      </c>
      <c r="F603" s="1876" t="s">
        <v>355</v>
      </c>
      <c r="G603" s="1876" t="s">
        <v>356</v>
      </c>
      <c r="H603" s="1877">
        <v>9040.90762</v>
      </c>
      <c r="I603" s="1877">
        <v>8400</v>
      </c>
      <c r="J603" s="1876" t="s">
        <v>357</v>
      </c>
      <c r="K603" s="1878">
        <v>44827</v>
      </c>
      <c r="L603" s="1876" t="s">
        <v>372</v>
      </c>
      <c r="M603" s="1878" t="s">
        <v>373</v>
      </c>
      <c r="N603" s="1876" t="s">
        <v>359</v>
      </c>
      <c r="O603" s="1880">
        <v>46675</v>
      </c>
      <c r="P603" s="1875" t="s">
        <v>360</v>
      </c>
      <c r="Q603" s="1875" t="s">
        <v>728</v>
      </c>
      <c r="R603" s="1875" t="s">
        <v>1025</v>
      </c>
      <c r="S603" s="1876" t="s">
        <v>361</v>
      </c>
      <c r="T603" s="1879" t="s">
        <v>1026</v>
      </c>
      <c r="U603" s="1876" t="s">
        <v>360</v>
      </c>
      <c r="V603" s="1876" t="s">
        <v>377</v>
      </c>
      <c r="W603" s="1876" t="s">
        <v>360</v>
      </c>
      <c r="X603" s="1876" t="s">
        <v>378</v>
      </c>
      <c r="Y603" s="1876" t="s">
        <v>364</v>
      </c>
      <c r="Z603" s="1876" t="s">
        <v>154</v>
      </c>
      <c r="AA603" s="1876" t="s">
        <v>154</v>
      </c>
      <c r="AB603" s="1876" t="s">
        <v>154</v>
      </c>
      <c r="AC603" s="1876" t="s">
        <v>154</v>
      </c>
      <c r="AD603" s="1876" t="s">
        <v>154</v>
      </c>
      <c r="AE603" s="1876" t="s">
        <v>154</v>
      </c>
      <c r="AF603" s="1876" t="s">
        <v>359</v>
      </c>
      <c r="AG603" s="1875" t="s">
        <v>1027</v>
      </c>
      <c r="AH603" s="1876" t="s">
        <v>380</v>
      </c>
      <c r="AI603" s="1876" t="s">
        <v>240</v>
      </c>
      <c r="AJ603" s="1876" t="s">
        <v>367</v>
      </c>
      <c r="AK603" s="1875" t="s">
        <v>381</v>
      </c>
      <c r="AL603" s="1876" t="s">
        <v>360</v>
      </c>
      <c r="AM603" s="1875" t="s">
        <v>154</v>
      </c>
    </row>
    <row r="604" spans="1:39" ht="66">
      <c r="A604" s="1875" t="s">
        <v>351</v>
      </c>
      <c r="B604" s="1875" t="s">
        <v>1133</v>
      </c>
      <c r="C604" s="1875" t="s">
        <v>1024</v>
      </c>
      <c r="D604" s="1876" t="s">
        <v>154</v>
      </c>
      <c r="E604" s="1876" t="s">
        <v>371</v>
      </c>
      <c r="F604" s="1876" t="s">
        <v>355</v>
      </c>
      <c r="G604" s="1876" t="s">
        <v>356</v>
      </c>
      <c r="H604" s="1877">
        <v>1937.33735</v>
      </c>
      <c r="I604" s="1877">
        <v>1800</v>
      </c>
      <c r="J604" s="1876" t="s">
        <v>357</v>
      </c>
      <c r="K604" s="1878">
        <v>44827</v>
      </c>
      <c r="L604" s="1876" t="s">
        <v>372</v>
      </c>
      <c r="M604" s="1878" t="s">
        <v>373</v>
      </c>
      <c r="N604" s="1876" t="s">
        <v>359</v>
      </c>
      <c r="O604" s="1880">
        <v>46675</v>
      </c>
      <c r="P604" s="1875" t="s">
        <v>360</v>
      </c>
      <c r="Q604" s="1875" t="s">
        <v>529</v>
      </c>
      <c r="R604" s="1875" t="s">
        <v>1025</v>
      </c>
      <c r="S604" s="1876" t="s">
        <v>361</v>
      </c>
      <c r="T604" s="1879" t="s">
        <v>1026</v>
      </c>
      <c r="U604" s="1876" t="s">
        <v>360</v>
      </c>
      <c r="V604" s="1876" t="s">
        <v>377</v>
      </c>
      <c r="W604" s="1876" t="s">
        <v>360</v>
      </c>
      <c r="X604" s="1876" t="s">
        <v>378</v>
      </c>
      <c r="Y604" s="1876" t="s">
        <v>364</v>
      </c>
      <c r="Z604" s="1876" t="s">
        <v>154</v>
      </c>
      <c r="AA604" s="1876" t="s">
        <v>154</v>
      </c>
      <c r="AB604" s="1876" t="s">
        <v>154</v>
      </c>
      <c r="AC604" s="1876" t="s">
        <v>154</v>
      </c>
      <c r="AD604" s="1876" t="s">
        <v>154</v>
      </c>
      <c r="AE604" s="1876" t="s">
        <v>154</v>
      </c>
      <c r="AF604" s="1876" t="s">
        <v>359</v>
      </c>
      <c r="AG604" s="1875" t="s">
        <v>1027</v>
      </c>
      <c r="AH604" s="1876" t="s">
        <v>380</v>
      </c>
      <c r="AI604" s="1876" t="s">
        <v>240</v>
      </c>
      <c r="AJ604" s="1876" t="s">
        <v>367</v>
      </c>
      <c r="AK604" s="1875" t="s">
        <v>381</v>
      </c>
      <c r="AL604" s="1876" t="s">
        <v>360</v>
      </c>
      <c r="AM604" s="1875" t="s">
        <v>154</v>
      </c>
    </row>
    <row r="605" spans="1:39" ht="66">
      <c r="A605" s="1875" t="s">
        <v>351</v>
      </c>
      <c r="B605" s="1875" t="s">
        <v>1134</v>
      </c>
      <c r="C605" s="1875" t="s">
        <v>1024</v>
      </c>
      <c r="D605" s="1876" t="s">
        <v>154</v>
      </c>
      <c r="E605" s="1876" t="s">
        <v>371</v>
      </c>
      <c r="F605" s="1876" t="s">
        <v>355</v>
      </c>
      <c r="G605" s="1876" t="s">
        <v>356</v>
      </c>
      <c r="H605" s="1877">
        <v>1937.33735</v>
      </c>
      <c r="I605" s="1877">
        <v>1800</v>
      </c>
      <c r="J605" s="1876" t="s">
        <v>357</v>
      </c>
      <c r="K605" s="1878">
        <v>44827</v>
      </c>
      <c r="L605" s="1876" t="s">
        <v>372</v>
      </c>
      <c r="M605" s="1878" t="s">
        <v>373</v>
      </c>
      <c r="N605" s="1876" t="s">
        <v>359</v>
      </c>
      <c r="O605" s="1880">
        <v>46675</v>
      </c>
      <c r="P605" s="1875" t="s">
        <v>360</v>
      </c>
      <c r="Q605" s="1875" t="s">
        <v>529</v>
      </c>
      <c r="R605" s="1875" t="s">
        <v>1025</v>
      </c>
      <c r="S605" s="1876" t="s">
        <v>361</v>
      </c>
      <c r="T605" s="1879" t="s">
        <v>1026</v>
      </c>
      <c r="U605" s="1876" t="s">
        <v>360</v>
      </c>
      <c r="V605" s="1876" t="s">
        <v>377</v>
      </c>
      <c r="W605" s="1876" t="s">
        <v>360</v>
      </c>
      <c r="X605" s="1876" t="s">
        <v>378</v>
      </c>
      <c r="Y605" s="1876" t="s">
        <v>364</v>
      </c>
      <c r="Z605" s="1876" t="s">
        <v>154</v>
      </c>
      <c r="AA605" s="1876" t="s">
        <v>154</v>
      </c>
      <c r="AB605" s="1876" t="s">
        <v>154</v>
      </c>
      <c r="AC605" s="1876" t="s">
        <v>154</v>
      </c>
      <c r="AD605" s="1876" t="s">
        <v>154</v>
      </c>
      <c r="AE605" s="1876" t="s">
        <v>154</v>
      </c>
      <c r="AF605" s="1876" t="s">
        <v>359</v>
      </c>
      <c r="AG605" s="1875" t="s">
        <v>1027</v>
      </c>
      <c r="AH605" s="1876" t="s">
        <v>380</v>
      </c>
      <c r="AI605" s="1876" t="s">
        <v>240</v>
      </c>
      <c r="AJ605" s="1876" t="s">
        <v>367</v>
      </c>
      <c r="AK605" s="1875" t="s">
        <v>381</v>
      </c>
      <c r="AL605" s="1876" t="s">
        <v>360</v>
      </c>
      <c r="AM605" s="1875" t="s">
        <v>154</v>
      </c>
    </row>
    <row r="606" spans="1:39" ht="66">
      <c r="A606" s="1875" t="s">
        <v>351</v>
      </c>
      <c r="B606" s="1875" t="s">
        <v>1135</v>
      </c>
      <c r="C606" s="1875" t="s">
        <v>1024</v>
      </c>
      <c r="D606" s="1876" t="s">
        <v>154</v>
      </c>
      <c r="E606" s="1876" t="s">
        <v>371</v>
      </c>
      <c r="F606" s="1876" t="s">
        <v>355</v>
      </c>
      <c r="G606" s="1876" t="s">
        <v>356</v>
      </c>
      <c r="H606" s="1877">
        <v>322.88956000000002</v>
      </c>
      <c r="I606" s="1877">
        <v>300</v>
      </c>
      <c r="J606" s="1876" t="s">
        <v>357</v>
      </c>
      <c r="K606" s="1878">
        <v>44827</v>
      </c>
      <c r="L606" s="1876" t="s">
        <v>372</v>
      </c>
      <c r="M606" s="1878" t="s">
        <v>373</v>
      </c>
      <c r="N606" s="1876" t="s">
        <v>359</v>
      </c>
      <c r="O606" s="1880">
        <v>46675</v>
      </c>
      <c r="P606" s="1875" t="s">
        <v>360</v>
      </c>
      <c r="Q606" s="1875" t="s">
        <v>531</v>
      </c>
      <c r="R606" s="1875" t="s">
        <v>1025</v>
      </c>
      <c r="S606" s="1876" t="s">
        <v>361</v>
      </c>
      <c r="T606" s="1879" t="s">
        <v>1026</v>
      </c>
      <c r="U606" s="1876" t="s">
        <v>360</v>
      </c>
      <c r="V606" s="1876" t="s">
        <v>377</v>
      </c>
      <c r="W606" s="1876" t="s">
        <v>360</v>
      </c>
      <c r="X606" s="1876" t="s">
        <v>378</v>
      </c>
      <c r="Y606" s="1876" t="s">
        <v>364</v>
      </c>
      <c r="Z606" s="1876" t="s">
        <v>154</v>
      </c>
      <c r="AA606" s="1876" t="s">
        <v>154</v>
      </c>
      <c r="AB606" s="1876" t="s">
        <v>154</v>
      </c>
      <c r="AC606" s="1876" t="s">
        <v>154</v>
      </c>
      <c r="AD606" s="1876" t="s">
        <v>154</v>
      </c>
      <c r="AE606" s="1876" t="s">
        <v>154</v>
      </c>
      <c r="AF606" s="1876" t="s">
        <v>359</v>
      </c>
      <c r="AG606" s="1875" t="s">
        <v>1027</v>
      </c>
      <c r="AH606" s="1876" t="s">
        <v>380</v>
      </c>
      <c r="AI606" s="1876" t="s">
        <v>240</v>
      </c>
      <c r="AJ606" s="1876" t="s">
        <v>367</v>
      </c>
      <c r="AK606" s="1875" t="s">
        <v>381</v>
      </c>
      <c r="AL606" s="1876" t="s">
        <v>360</v>
      </c>
      <c r="AM606" s="1875" t="s">
        <v>154</v>
      </c>
    </row>
    <row r="607" spans="1:39" ht="66">
      <c r="A607" s="1875" t="s">
        <v>351</v>
      </c>
      <c r="B607" s="1875" t="s">
        <v>1136</v>
      </c>
      <c r="C607" s="1875" t="s">
        <v>1024</v>
      </c>
      <c r="D607" s="1876" t="s">
        <v>154</v>
      </c>
      <c r="E607" s="1876" t="s">
        <v>371</v>
      </c>
      <c r="F607" s="1876" t="s">
        <v>355</v>
      </c>
      <c r="G607" s="1876" t="s">
        <v>356</v>
      </c>
      <c r="H607" s="1877">
        <v>1937.33735</v>
      </c>
      <c r="I607" s="1877">
        <v>1800</v>
      </c>
      <c r="J607" s="1876" t="s">
        <v>357</v>
      </c>
      <c r="K607" s="1878">
        <v>44827</v>
      </c>
      <c r="L607" s="1876" t="s">
        <v>372</v>
      </c>
      <c r="M607" s="1878" t="s">
        <v>373</v>
      </c>
      <c r="N607" s="1876" t="s">
        <v>359</v>
      </c>
      <c r="O607" s="1880">
        <v>46675</v>
      </c>
      <c r="P607" s="1875" t="s">
        <v>360</v>
      </c>
      <c r="Q607" s="1875" t="s">
        <v>529</v>
      </c>
      <c r="R607" s="1875" t="s">
        <v>1025</v>
      </c>
      <c r="S607" s="1876" t="s">
        <v>361</v>
      </c>
      <c r="T607" s="1879" t="s">
        <v>1026</v>
      </c>
      <c r="U607" s="1876" t="s">
        <v>360</v>
      </c>
      <c r="V607" s="1876" t="s">
        <v>377</v>
      </c>
      <c r="W607" s="1876" t="s">
        <v>360</v>
      </c>
      <c r="X607" s="1876" t="s">
        <v>378</v>
      </c>
      <c r="Y607" s="1876" t="s">
        <v>364</v>
      </c>
      <c r="Z607" s="1876" t="s">
        <v>154</v>
      </c>
      <c r="AA607" s="1876" t="s">
        <v>154</v>
      </c>
      <c r="AB607" s="1876" t="s">
        <v>154</v>
      </c>
      <c r="AC607" s="1876" t="s">
        <v>154</v>
      </c>
      <c r="AD607" s="1876" t="s">
        <v>154</v>
      </c>
      <c r="AE607" s="1876" t="s">
        <v>154</v>
      </c>
      <c r="AF607" s="1876" t="s">
        <v>359</v>
      </c>
      <c r="AG607" s="1875" t="s">
        <v>1027</v>
      </c>
      <c r="AH607" s="1876" t="s">
        <v>380</v>
      </c>
      <c r="AI607" s="1876" t="s">
        <v>240</v>
      </c>
      <c r="AJ607" s="1876" t="s">
        <v>367</v>
      </c>
      <c r="AK607" s="1875" t="s">
        <v>381</v>
      </c>
      <c r="AL607" s="1876" t="s">
        <v>360</v>
      </c>
      <c r="AM607" s="1875" t="s">
        <v>154</v>
      </c>
    </row>
    <row r="608" spans="1:39" ht="66">
      <c r="A608" s="1875" t="s">
        <v>351</v>
      </c>
      <c r="B608" s="1875" t="s">
        <v>1137</v>
      </c>
      <c r="C608" s="1875" t="s">
        <v>1024</v>
      </c>
      <c r="D608" s="1876" t="s">
        <v>154</v>
      </c>
      <c r="E608" s="1876" t="s">
        <v>371</v>
      </c>
      <c r="F608" s="1876" t="s">
        <v>355</v>
      </c>
      <c r="G608" s="1876" t="s">
        <v>356</v>
      </c>
      <c r="H608" s="1877">
        <v>7426.4598299999998</v>
      </c>
      <c r="I608" s="1877">
        <v>6900</v>
      </c>
      <c r="J608" s="1876" t="s">
        <v>357</v>
      </c>
      <c r="K608" s="1878">
        <v>44827</v>
      </c>
      <c r="L608" s="1876" t="s">
        <v>372</v>
      </c>
      <c r="M608" s="1878" t="s">
        <v>373</v>
      </c>
      <c r="N608" s="1876" t="s">
        <v>359</v>
      </c>
      <c r="O608" s="1880">
        <v>46675</v>
      </c>
      <c r="P608" s="1875" t="s">
        <v>360</v>
      </c>
      <c r="Q608" s="1875" t="s">
        <v>1043</v>
      </c>
      <c r="R608" s="1875" t="s">
        <v>1025</v>
      </c>
      <c r="S608" s="1876" t="s">
        <v>361</v>
      </c>
      <c r="T608" s="1879" t="s">
        <v>1026</v>
      </c>
      <c r="U608" s="1876" t="s">
        <v>360</v>
      </c>
      <c r="V608" s="1876" t="s">
        <v>377</v>
      </c>
      <c r="W608" s="1876" t="s">
        <v>360</v>
      </c>
      <c r="X608" s="1876" t="s">
        <v>378</v>
      </c>
      <c r="Y608" s="1876" t="s">
        <v>364</v>
      </c>
      <c r="Z608" s="1876" t="s">
        <v>154</v>
      </c>
      <c r="AA608" s="1876" t="s">
        <v>154</v>
      </c>
      <c r="AB608" s="1876" t="s">
        <v>154</v>
      </c>
      <c r="AC608" s="1876" t="s">
        <v>154</v>
      </c>
      <c r="AD608" s="1876" t="s">
        <v>154</v>
      </c>
      <c r="AE608" s="1876" t="s">
        <v>154</v>
      </c>
      <c r="AF608" s="1876" t="s">
        <v>359</v>
      </c>
      <c r="AG608" s="1875" t="s">
        <v>1027</v>
      </c>
      <c r="AH608" s="1876" t="s">
        <v>380</v>
      </c>
      <c r="AI608" s="1876" t="s">
        <v>240</v>
      </c>
      <c r="AJ608" s="1876" t="s">
        <v>367</v>
      </c>
      <c r="AK608" s="1875" t="s">
        <v>381</v>
      </c>
      <c r="AL608" s="1876" t="s">
        <v>360</v>
      </c>
      <c r="AM608" s="1875" t="s">
        <v>154</v>
      </c>
    </row>
    <row r="609" spans="1:39" ht="66">
      <c r="A609" s="1875" t="s">
        <v>351</v>
      </c>
      <c r="B609" s="1875" t="s">
        <v>1138</v>
      </c>
      <c r="C609" s="1875" t="s">
        <v>1024</v>
      </c>
      <c r="D609" s="1876" t="s">
        <v>154</v>
      </c>
      <c r="E609" s="1876" t="s">
        <v>371</v>
      </c>
      <c r="F609" s="1876" t="s">
        <v>355</v>
      </c>
      <c r="G609" s="1876" t="s">
        <v>356</v>
      </c>
      <c r="H609" s="1877">
        <v>645.77912000000003</v>
      </c>
      <c r="I609" s="1877">
        <v>600</v>
      </c>
      <c r="J609" s="1876" t="s">
        <v>357</v>
      </c>
      <c r="K609" s="1878">
        <v>44827</v>
      </c>
      <c r="L609" s="1876" t="s">
        <v>372</v>
      </c>
      <c r="M609" s="1878" t="s">
        <v>373</v>
      </c>
      <c r="N609" s="1876" t="s">
        <v>359</v>
      </c>
      <c r="O609" s="1880">
        <v>46675</v>
      </c>
      <c r="P609" s="1875" t="s">
        <v>360</v>
      </c>
      <c r="Q609" s="1875" t="s">
        <v>386</v>
      </c>
      <c r="R609" s="1875" t="s">
        <v>1025</v>
      </c>
      <c r="S609" s="1876" t="s">
        <v>361</v>
      </c>
      <c r="T609" s="1879" t="s">
        <v>1026</v>
      </c>
      <c r="U609" s="1876" t="s">
        <v>360</v>
      </c>
      <c r="V609" s="1876" t="s">
        <v>377</v>
      </c>
      <c r="W609" s="1876" t="s">
        <v>360</v>
      </c>
      <c r="X609" s="1876" t="s">
        <v>378</v>
      </c>
      <c r="Y609" s="1876" t="s">
        <v>364</v>
      </c>
      <c r="Z609" s="1876" t="s">
        <v>154</v>
      </c>
      <c r="AA609" s="1876" t="s">
        <v>154</v>
      </c>
      <c r="AB609" s="1876" t="s">
        <v>154</v>
      </c>
      <c r="AC609" s="1876" t="s">
        <v>154</v>
      </c>
      <c r="AD609" s="1876" t="s">
        <v>154</v>
      </c>
      <c r="AE609" s="1876" t="s">
        <v>154</v>
      </c>
      <c r="AF609" s="1876" t="s">
        <v>359</v>
      </c>
      <c r="AG609" s="1875" t="s">
        <v>1027</v>
      </c>
      <c r="AH609" s="1876" t="s">
        <v>380</v>
      </c>
      <c r="AI609" s="1876" t="s">
        <v>240</v>
      </c>
      <c r="AJ609" s="1876" t="s">
        <v>367</v>
      </c>
      <c r="AK609" s="1875" t="s">
        <v>381</v>
      </c>
      <c r="AL609" s="1876" t="s">
        <v>360</v>
      </c>
      <c r="AM609" s="1875" t="s">
        <v>154</v>
      </c>
    </row>
    <row r="610" spans="1:39" ht="66">
      <c r="A610" s="1875" t="s">
        <v>351</v>
      </c>
      <c r="B610" s="1875" t="s">
        <v>1139</v>
      </c>
      <c r="C610" s="1875" t="s">
        <v>1024</v>
      </c>
      <c r="D610" s="1876" t="s">
        <v>154</v>
      </c>
      <c r="E610" s="1876" t="s">
        <v>371</v>
      </c>
      <c r="F610" s="1876" t="s">
        <v>355</v>
      </c>
      <c r="G610" s="1876" t="s">
        <v>356</v>
      </c>
      <c r="H610" s="1877">
        <v>1291.5582300000001</v>
      </c>
      <c r="I610" s="1877">
        <v>1200</v>
      </c>
      <c r="J610" s="1876" t="s">
        <v>357</v>
      </c>
      <c r="K610" s="1878">
        <v>44827</v>
      </c>
      <c r="L610" s="1876" t="s">
        <v>372</v>
      </c>
      <c r="M610" s="1878" t="s">
        <v>373</v>
      </c>
      <c r="N610" s="1876" t="s">
        <v>359</v>
      </c>
      <c r="O610" s="1880">
        <v>46675</v>
      </c>
      <c r="P610" s="1875" t="s">
        <v>360</v>
      </c>
      <c r="Q610" s="1875" t="s">
        <v>462</v>
      </c>
      <c r="R610" s="1875" t="s">
        <v>1025</v>
      </c>
      <c r="S610" s="1876" t="s">
        <v>361</v>
      </c>
      <c r="T610" s="1879" t="s">
        <v>1026</v>
      </c>
      <c r="U610" s="1876" t="s">
        <v>360</v>
      </c>
      <c r="V610" s="1876" t="s">
        <v>377</v>
      </c>
      <c r="W610" s="1876" t="s">
        <v>360</v>
      </c>
      <c r="X610" s="1876" t="s">
        <v>378</v>
      </c>
      <c r="Y610" s="1876" t="s">
        <v>364</v>
      </c>
      <c r="Z610" s="1876" t="s">
        <v>154</v>
      </c>
      <c r="AA610" s="1876" t="s">
        <v>154</v>
      </c>
      <c r="AB610" s="1876" t="s">
        <v>154</v>
      </c>
      <c r="AC610" s="1876" t="s">
        <v>154</v>
      </c>
      <c r="AD610" s="1876" t="s">
        <v>154</v>
      </c>
      <c r="AE610" s="1876" t="s">
        <v>154</v>
      </c>
      <c r="AF610" s="1876" t="s">
        <v>359</v>
      </c>
      <c r="AG610" s="1875" t="s">
        <v>1027</v>
      </c>
      <c r="AH610" s="1876" t="s">
        <v>380</v>
      </c>
      <c r="AI610" s="1876" t="s">
        <v>240</v>
      </c>
      <c r="AJ610" s="1876" t="s">
        <v>367</v>
      </c>
      <c r="AK610" s="1875" t="s">
        <v>381</v>
      </c>
      <c r="AL610" s="1876" t="s">
        <v>360</v>
      </c>
      <c r="AM610" s="1875" t="s">
        <v>154</v>
      </c>
    </row>
    <row r="611" spans="1:39" ht="66">
      <c r="A611" s="1875" t="s">
        <v>351</v>
      </c>
      <c r="B611" s="1875" t="s">
        <v>1140</v>
      </c>
      <c r="C611" s="1875" t="s">
        <v>1024</v>
      </c>
      <c r="D611" s="1876" t="s">
        <v>154</v>
      </c>
      <c r="E611" s="1876" t="s">
        <v>371</v>
      </c>
      <c r="F611" s="1876" t="s">
        <v>355</v>
      </c>
      <c r="G611" s="1876" t="s">
        <v>356</v>
      </c>
      <c r="H611" s="1877">
        <v>322.88956000000002</v>
      </c>
      <c r="I611" s="1877">
        <v>300</v>
      </c>
      <c r="J611" s="1876" t="s">
        <v>357</v>
      </c>
      <c r="K611" s="1878">
        <v>44827</v>
      </c>
      <c r="L611" s="1876" t="s">
        <v>372</v>
      </c>
      <c r="M611" s="1878" t="s">
        <v>373</v>
      </c>
      <c r="N611" s="1876" t="s">
        <v>359</v>
      </c>
      <c r="O611" s="1880">
        <v>46675</v>
      </c>
      <c r="P611" s="1875" t="s">
        <v>360</v>
      </c>
      <c r="Q611" s="1875" t="s">
        <v>531</v>
      </c>
      <c r="R611" s="1875" t="s">
        <v>1025</v>
      </c>
      <c r="S611" s="1876" t="s">
        <v>361</v>
      </c>
      <c r="T611" s="1879" t="s">
        <v>1026</v>
      </c>
      <c r="U611" s="1876" t="s">
        <v>360</v>
      </c>
      <c r="V611" s="1876" t="s">
        <v>377</v>
      </c>
      <c r="W611" s="1876" t="s">
        <v>360</v>
      </c>
      <c r="X611" s="1876" t="s">
        <v>378</v>
      </c>
      <c r="Y611" s="1876" t="s">
        <v>364</v>
      </c>
      <c r="Z611" s="1876" t="s">
        <v>154</v>
      </c>
      <c r="AA611" s="1876" t="s">
        <v>154</v>
      </c>
      <c r="AB611" s="1876" t="s">
        <v>154</v>
      </c>
      <c r="AC611" s="1876" t="s">
        <v>154</v>
      </c>
      <c r="AD611" s="1876" t="s">
        <v>154</v>
      </c>
      <c r="AE611" s="1876" t="s">
        <v>154</v>
      </c>
      <c r="AF611" s="1876" t="s">
        <v>359</v>
      </c>
      <c r="AG611" s="1875" t="s">
        <v>1027</v>
      </c>
      <c r="AH611" s="1876" t="s">
        <v>380</v>
      </c>
      <c r="AI611" s="1876" t="s">
        <v>240</v>
      </c>
      <c r="AJ611" s="1876" t="s">
        <v>367</v>
      </c>
      <c r="AK611" s="1875" t="s">
        <v>381</v>
      </c>
      <c r="AL611" s="1876" t="s">
        <v>360</v>
      </c>
      <c r="AM611" s="1875" t="s">
        <v>154</v>
      </c>
    </row>
    <row r="612" spans="1:39" ht="66">
      <c r="A612" s="1875" t="s">
        <v>351</v>
      </c>
      <c r="B612" s="1875" t="s">
        <v>1141</v>
      </c>
      <c r="C612" s="1875" t="s">
        <v>1024</v>
      </c>
      <c r="D612" s="1876" t="s">
        <v>154</v>
      </c>
      <c r="E612" s="1876" t="s">
        <v>371</v>
      </c>
      <c r="F612" s="1876" t="s">
        <v>355</v>
      </c>
      <c r="G612" s="1876" t="s">
        <v>356</v>
      </c>
      <c r="H612" s="1877">
        <v>35517.851370000004</v>
      </c>
      <c r="I612" s="1877">
        <v>33000</v>
      </c>
      <c r="J612" s="1876" t="s">
        <v>357</v>
      </c>
      <c r="K612" s="1878">
        <v>44827</v>
      </c>
      <c r="L612" s="1876" t="s">
        <v>372</v>
      </c>
      <c r="M612" s="1878" t="s">
        <v>373</v>
      </c>
      <c r="N612" s="1876" t="s">
        <v>359</v>
      </c>
      <c r="O612" s="1880">
        <v>46675</v>
      </c>
      <c r="P612" s="1875" t="s">
        <v>360</v>
      </c>
      <c r="Q612" s="1875" t="s">
        <v>1142</v>
      </c>
      <c r="R612" s="1875" t="s">
        <v>1025</v>
      </c>
      <c r="S612" s="1876" t="s">
        <v>361</v>
      </c>
      <c r="T612" s="1879" t="s">
        <v>1026</v>
      </c>
      <c r="U612" s="1876" t="s">
        <v>360</v>
      </c>
      <c r="V612" s="1876" t="s">
        <v>377</v>
      </c>
      <c r="W612" s="1876" t="s">
        <v>360</v>
      </c>
      <c r="X612" s="1876" t="s">
        <v>378</v>
      </c>
      <c r="Y612" s="1876" t="s">
        <v>364</v>
      </c>
      <c r="Z612" s="1876" t="s">
        <v>154</v>
      </c>
      <c r="AA612" s="1876" t="s">
        <v>154</v>
      </c>
      <c r="AB612" s="1876" t="s">
        <v>154</v>
      </c>
      <c r="AC612" s="1876" t="s">
        <v>154</v>
      </c>
      <c r="AD612" s="1876" t="s">
        <v>154</v>
      </c>
      <c r="AE612" s="1876" t="s">
        <v>154</v>
      </c>
      <c r="AF612" s="1876" t="s">
        <v>359</v>
      </c>
      <c r="AG612" s="1875" t="s">
        <v>1027</v>
      </c>
      <c r="AH612" s="1876" t="s">
        <v>380</v>
      </c>
      <c r="AI612" s="1876" t="s">
        <v>240</v>
      </c>
      <c r="AJ612" s="1876" t="s">
        <v>367</v>
      </c>
      <c r="AK612" s="1875" t="s">
        <v>381</v>
      </c>
      <c r="AL612" s="1876" t="s">
        <v>360</v>
      </c>
      <c r="AM612" s="1875" t="s">
        <v>154</v>
      </c>
    </row>
    <row r="613" spans="1:39" ht="66">
      <c r="A613" s="1875" t="s">
        <v>351</v>
      </c>
      <c r="B613" s="1875" t="s">
        <v>1143</v>
      </c>
      <c r="C613" s="1875" t="s">
        <v>1024</v>
      </c>
      <c r="D613" s="1876" t="s">
        <v>154</v>
      </c>
      <c r="E613" s="1876" t="s">
        <v>371</v>
      </c>
      <c r="F613" s="1876" t="s">
        <v>355</v>
      </c>
      <c r="G613" s="1876" t="s">
        <v>356</v>
      </c>
      <c r="H613" s="1877">
        <v>1291.5582300000001</v>
      </c>
      <c r="I613" s="1877">
        <v>1200</v>
      </c>
      <c r="J613" s="1876" t="s">
        <v>357</v>
      </c>
      <c r="K613" s="1878">
        <v>44827</v>
      </c>
      <c r="L613" s="1876" t="s">
        <v>372</v>
      </c>
      <c r="M613" s="1878" t="s">
        <v>373</v>
      </c>
      <c r="N613" s="1876" t="s">
        <v>359</v>
      </c>
      <c r="O613" s="1880">
        <v>46675</v>
      </c>
      <c r="P613" s="1875" t="s">
        <v>360</v>
      </c>
      <c r="Q613" s="1875" t="s">
        <v>462</v>
      </c>
      <c r="R613" s="1875" t="s">
        <v>1025</v>
      </c>
      <c r="S613" s="1876" t="s">
        <v>361</v>
      </c>
      <c r="T613" s="1879" t="s">
        <v>1026</v>
      </c>
      <c r="U613" s="1876" t="s">
        <v>360</v>
      </c>
      <c r="V613" s="1876" t="s">
        <v>377</v>
      </c>
      <c r="W613" s="1876" t="s">
        <v>360</v>
      </c>
      <c r="X613" s="1876" t="s">
        <v>378</v>
      </c>
      <c r="Y613" s="1876" t="s">
        <v>364</v>
      </c>
      <c r="Z613" s="1876" t="s">
        <v>154</v>
      </c>
      <c r="AA613" s="1876" t="s">
        <v>154</v>
      </c>
      <c r="AB613" s="1876" t="s">
        <v>154</v>
      </c>
      <c r="AC613" s="1876" t="s">
        <v>154</v>
      </c>
      <c r="AD613" s="1876" t="s">
        <v>154</v>
      </c>
      <c r="AE613" s="1876" t="s">
        <v>154</v>
      </c>
      <c r="AF613" s="1876" t="s">
        <v>359</v>
      </c>
      <c r="AG613" s="1875" t="s">
        <v>1027</v>
      </c>
      <c r="AH613" s="1876" t="s">
        <v>380</v>
      </c>
      <c r="AI613" s="1876" t="s">
        <v>240</v>
      </c>
      <c r="AJ613" s="1876" t="s">
        <v>367</v>
      </c>
      <c r="AK613" s="1875" t="s">
        <v>381</v>
      </c>
      <c r="AL613" s="1876" t="s">
        <v>360</v>
      </c>
      <c r="AM613" s="1875" t="s">
        <v>154</v>
      </c>
    </row>
    <row r="614" spans="1:39" ht="66">
      <c r="A614" s="1875" t="s">
        <v>351</v>
      </c>
      <c r="B614" s="1875" t="s">
        <v>1144</v>
      </c>
      <c r="C614" s="1875" t="s">
        <v>1024</v>
      </c>
      <c r="D614" s="1876" t="s">
        <v>154</v>
      </c>
      <c r="E614" s="1876" t="s">
        <v>371</v>
      </c>
      <c r="F614" s="1876" t="s">
        <v>355</v>
      </c>
      <c r="G614" s="1876" t="s">
        <v>356</v>
      </c>
      <c r="H614" s="1877">
        <v>322.88956000000002</v>
      </c>
      <c r="I614" s="1877">
        <v>300</v>
      </c>
      <c r="J614" s="1876" t="s">
        <v>357</v>
      </c>
      <c r="K614" s="1878">
        <v>44827</v>
      </c>
      <c r="L614" s="1876" t="s">
        <v>372</v>
      </c>
      <c r="M614" s="1878" t="s">
        <v>373</v>
      </c>
      <c r="N614" s="1876" t="s">
        <v>359</v>
      </c>
      <c r="O614" s="1880">
        <v>46675</v>
      </c>
      <c r="P614" s="1875" t="s">
        <v>360</v>
      </c>
      <c r="Q614" s="1875" t="s">
        <v>531</v>
      </c>
      <c r="R614" s="1875" t="s">
        <v>1025</v>
      </c>
      <c r="S614" s="1876" t="s">
        <v>361</v>
      </c>
      <c r="T614" s="1879" t="s">
        <v>1026</v>
      </c>
      <c r="U614" s="1876" t="s">
        <v>360</v>
      </c>
      <c r="V614" s="1876" t="s">
        <v>377</v>
      </c>
      <c r="W614" s="1876" t="s">
        <v>360</v>
      </c>
      <c r="X614" s="1876" t="s">
        <v>378</v>
      </c>
      <c r="Y614" s="1876" t="s">
        <v>364</v>
      </c>
      <c r="Z614" s="1876" t="s">
        <v>154</v>
      </c>
      <c r="AA614" s="1876" t="s">
        <v>154</v>
      </c>
      <c r="AB614" s="1876" t="s">
        <v>154</v>
      </c>
      <c r="AC614" s="1876" t="s">
        <v>154</v>
      </c>
      <c r="AD614" s="1876" t="s">
        <v>154</v>
      </c>
      <c r="AE614" s="1876" t="s">
        <v>154</v>
      </c>
      <c r="AF614" s="1876" t="s">
        <v>359</v>
      </c>
      <c r="AG614" s="1875" t="s">
        <v>1027</v>
      </c>
      <c r="AH614" s="1876" t="s">
        <v>380</v>
      </c>
      <c r="AI614" s="1876" t="s">
        <v>240</v>
      </c>
      <c r="AJ614" s="1876" t="s">
        <v>367</v>
      </c>
      <c r="AK614" s="1875" t="s">
        <v>381</v>
      </c>
      <c r="AL614" s="1876" t="s">
        <v>360</v>
      </c>
      <c r="AM614" s="1875" t="s">
        <v>154</v>
      </c>
    </row>
    <row r="615" spans="1:39" ht="66">
      <c r="A615" s="1875" t="s">
        <v>351</v>
      </c>
      <c r="B615" s="1875" t="s">
        <v>1145</v>
      </c>
      <c r="C615" s="1875" t="s">
        <v>1024</v>
      </c>
      <c r="D615" s="1876" t="s">
        <v>154</v>
      </c>
      <c r="E615" s="1876" t="s">
        <v>371</v>
      </c>
      <c r="F615" s="1876" t="s">
        <v>355</v>
      </c>
      <c r="G615" s="1876" t="s">
        <v>356</v>
      </c>
      <c r="H615" s="1877">
        <v>322.88956000000002</v>
      </c>
      <c r="I615" s="1877">
        <v>300</v>
      </c>
      <c r="J615" s="1876" t="s">
        <v>357</v>
      </c>
      <c r="K615" s="1878">
        <v>44827</v>
      </c>
      <c r="L615" s="1876" t="s">
        <v>372</v>
      </c>
      <c r="M615" s="1878" t="s">
        <v>373</v>
      </c>
      <c r="N615" s="1876" t="s">
        <v>359</v>
      </c>
      <c r="O615" s="1880">
        <v>46675</v>
      </c>
      <c r="P615" s="1875" t="s">
        <v>360</v>
      </c>
      <c r="Q615" s="1875" t="s">
        <v>531</v>
      </c>
      <c r="R615" s="1875" t="s">
        <v>1025</v>
      </c>
      <c r="S615" s="1876" t="s">
        <v>361</v>
      </c>
      <c r="T615" s="1879" t="s">
        <v>1026</v>
      </c>
      <c r="U615" s="1876" t="s">
        <v>360</v>
      </c>
      <c r="V615" s="1876" t="s">
        <v>377</v>
      </c>
      <c r="W615" s="1876" t="s">
        <v>360</v>
      </c>
      <c r="X615" s="1876" t="s">
        <v>378</v>
      </c>
      <c r="Y615" s="1876" t="s">
        <v>364</v>
      </c>
      <c r="Z615" s="1876" t="s">
        <v>154</v>
      </c>
      <c r="AA615" s="1876" t="s">
        <v>154</v>
      </c>
      <c r="AB615" s="1876" t="s">
        <v>154</v>
      </c>
      <c r="AC615" s="1876" t="s">
        <v>154</v>
      </c>
      <c r="AD615" s="1876" t="s">
        <v>154</v>
      </c>
      <c r="AE615" s="1876" t="s">
        <v>154</v>
      </c>
      <c r="AF615" s="1876" t="s">
        <v>359</v>
      </c>
      <c r="AG615" s="1875" t="s">
        <v>1027</v>
      </c>
      <c r="AH615" s="1876" t="s">
        <v>380</v>
      </c>
      <c r="AI615" s="1876" t="s">
        <v>240</v>
      </c>
      <c r="AJ615" s="1876" t="s">
        <v>367</v>
      </c>
      <c r="AK615" s="1875" t="s">
        <v>381</v>
      </c>
      <c r="AL615" s="1876" t="s">
        <v>360</v>
      </c>
      <c r="AM615" s="1875" t="s">
        <v>154</v>
      </c>
    </row>
    <row r="616" spans="1:39" ht="66">
      <c r="A616" s="1875" t="s">
        <v>351</v>
      </c>
      <c r="B616" s="1875" t="s">
        <v>1146</v>
      </c>
      <c r="C616" s="1875" t="s">
        <v>1024</v>
      </c>
      <c r="D616" s="1876" t="s">
        <v>154</v>
      </c>
      <c r="E616" s="1876" t="s">
        <v>371</v>
      </c>
      <c r="F616" s="1876" t="s">
        <v>355</v>
      </c>
      <c r="G616" s="1876" t="s">
        <v>356</v>
      </c>
      <c r="H616" s="1877">
        <v>645.77912000000003</v>
      </c>
      <c r="I616" s="1877">
        <v>600</v>
      </c>
      <c r="J616" s="1876" t="s">
        <v>357</v>
      </c>
      <c r="K616" s="1878">
        <v>44827</v>
      </c>
      <c r="L616" s="1876" t="s">
        <v>372</v>
      </c>
      <c r="M616" s="1878" t="s">
        <v>373</v>
      </c>
      <c r="N616" s="1876" t="s">
        <v>359</v>
      </c>
      <c r="O616" s="1880">
        <v>46675</v>
      </c>
      <c r="P616" s="1875" t="s">
        <v>360</v>
      </c>
      <c r="Q616" s="1875" t="s">
        <v>386</v>
      </c>
      <c r="R616" s="1875" t="s">
        <v>1025</v>
      </c>
      <c r="S616" s="1876" t="s">
        <v>361</v>
      </c>
      <c r="T616" s="1879" t="s">
        <v>1026</v>
      </c>
      <c r="U616" s="1876" t="s">
        <v>360</v>
      </c>
      <c r="V616" s="1876" t="s">
        <v>377</v>
      </c>
      <c r="W616" s="1876" t="s">
        <v>360</v>
      </c>
      <c r="X616" s="1876" t="s">
        <v>378</v>
      </c>
      <c r="Y616" s="1876" t="s">
        <v>364</v>
      </c>
      <c r="Z616" s="1876" t="s">
        <v>154</v>
      </c>
      <c r="AA616" s="1876" t="s">
        <v>154</v>
      </c>
      <c r="AB616" s="1876" t="s">
        <v>154</v>
      </c>
      <c r="AC616" s="1876" t="s">
        <v>154</v>
      </c>
      <c r="AD616" s="1876" t="s">
        <v>154</v>
      </c>
      <c r="AE616" s="1876" t="s">
        <v>154</v>
      </c>
      <c r="AF616" s="1876" t="s">
        <v>359</v>
      </c>
      <c r="AG616" s="1875" t="s">
        <v>1027</v>
      </c>
      <c r="AH616" s="1876" t="s">
        <v>380</v>
      </c>
      <c r="AI616" s="1876" t="s">
        <v>240</v>
      </c>
      <c r="AJ616" s="1876" t="s">
        <v>367</v>
      </c>
      <c r="AK616" s="1875" t="s">
        <v>381</v>
      </c>
      <c r="AL616" s="1876" t="s">
        <v>360</v>
      </c>
      <c r="AM616" s="1875" t="s">
        <v>154</v>
      </c>
    </row>
    <row r="617" spans="1:39" ht="66">
      <c r="A617" s="1875" t="s">
        <v>351</v>
      </c>
      <c r="B617" s="1875" t="s">
        <v>1147</v>
      </c>
      <c r="C617" s="1875" t="s">
        <v>1024</v>
      </c>
      <c r="D617" s="1876" t="s">
        <v>154</v>
      </c>
      <c r="E617" s="1876" t="s">
        <v>371</v>
      </c>
      <c r="F617" s="1876" t="s">
        <v>355</v>
      </c>
      <c r="G617" s="1876" t="s">
        <v>356</v>
      </c>
      <c r="H617" s="1877">
        <v>322.88956000000002</v>
      </c>
      <c r="I617" s="1877">
        <v>300</v>
      </c>
      <c r="J617" s="1876" t="s">
        <v>357</v>
      </c>
      <c r="K617" s="1878">
        <v>44827</v>
      </c>
      <c r="L617" s="1876" t="s">
        <v>372</v>
      </c>
      <c r="M617" s="1878" t="s">
        <v>373</v>
      </c>
      <c r="N617" s="1876" t="s">
        <v>359</v>
      </c>
      <c r="O617" s="1880">
        <v>46675</v>
      </c>
      <c r="P617" s="1875" t="s">
        <v>360</v>
      </c>
      <c r="Q617" s="1875" t="s">
        <v>531</v>
      </c>
      <c r="R617" s="1875" t="s">
        <v>1025</v>
      </c>
      <c r="S617" s="1876" t="s">
        <v>361</v>
      </c>
      <c r="T617" s="1879" t="s">
        <v>1026</v>
      </c>
      <c r="U617" s="1876" t="s">
        <v>360</v>
      </c>
      <c r="V617" s="1876" t="s">
        <v>377</v>
      </c>
      <c r="W617" s="1876" t="s">
        <v>360</v>
      </c>
      <c r="X617" s="1876" t="s">
        <v>378</v>
      </c>
      <c r="Y617" s="1876" t="s">
        <v>364</v>
      </c>
      <c r="Z617" s="1876" t="s">
        <v>154</v>
      </c>
      <c r="AA617" s="1876" t="s">
        <v>154</v>
      </c>
      <c r="AB617" s="1876" t="s">
        <v>154</v>
      </c>
      <c r="AC617" s="1876" t="s">
        <v>154</v>
      </c>
      <c r="AD617" s="1876" t="s">
        <v>154</v>
      </c>
      <c r="AE617" s="1876" t="s">
        <v>154</v>
      </c>
      <c r="AF617" s="1876" t="s">
        <v>359</v>
      </c>
      <c r="AG617" s="1875" t="s">
        <v>1027</v>
      </c>
      <c r="AH617" s="1876" t="s">
        <v>380</v>
      </c>
      <c r="AI617" s="1876" t="s">
        <v>240</v>
      </c>
      <c r="AJ617" s="1876" t="s">
        <v>367</v>
      </c>
      <c r="AK617" s="1875" t="s">
        <v>381</v>
      </c>
      <c r="AL617" s="1876" t="s">
        <v>360</v>
      </c>
      <c r="AM617" s="1875" t="s">
        <v>154</v>
      </c>
    </row>
    <row r="618" spans="1:39" ht="66">
      <c r="A618" s="1875" t="s">
        <v>351</v>
      </c>
      <c r="B618" s="1875" t="s">
        <v>1148</v>
      </c>
      <c r="C618" s="1875" t="s">
        <v>1024</v>
      </c>
      <c r="D618" s="1876" t="s">
        <v>154</v>
      </c>
      <c r="E618" s="1876" t="s">
        <v>371</v>
      </c>
      <c r="F618" s="1876" t="s">
        <v>355</v>
      </c>
      <c r="G618" s="1876" t="s">
        <v>356</v>
      </c>
      <c r="H618" s="1877">
        <v>4843.3433699999996</v>
      </c>
      <c r="I618" s="1877">
        <v>4500</v>
      </c>
      <c r="J618" s="1876" t="s">
        <v>357</v>
      </c>
      <c r="K618" s="1878">
        <v>44827</v>
      </c>
      <c r="L618" s="1876" t="s">
        <v>372</v>
      </c>
      <c r="M618" s="1878" t="s">
        <v>373</v>
      </c>
      <c r="N618" s="1876" t="s">
        <v>359</v>
      </c>
      <c r="O618" s="1880">
        <v>46675</v>
      </c>
      <c r="P618" s="1875" t="s">
        <v>360</v>
      </c>
      <c r="Q618" s="1875" t="s">
        <v>395</v>
      </c>
      <c r="R618" s="1875" t="s">
        <v>1025</v>
      </c>
      <c r="S618" s="1876" t="s">
        <v>361</v>
      </c>
      <c r="T618" s="1879" t="s">
        <v>1026</v>
      </c>
      <c r="U618" s="1876" t="s">
        <v>360</v>
      </c>
      <c r="V618" s="1876" t="s">
        <v>377</v>
      </c>
      <c r="W618" s="1876" t="s">
        <v>360</v>
      </c>
      <c r="X618" s="1876" t="s">
        <v>378</v>
      </c>
      <c r="Y618" s="1876" t="s">
        <v>364</v>
      </c>
      <c r="Z618" s="1876" t="s">
        <v>154</v>
      </c>
      <c r="AA618" s="1876" t="s">
        <v>154</v>
      </c>
      <c r="AB618" s="1876" t="s">
        <v>154</v>
      </c>
      <c r="AC618" s="1876" t="s">
        <v>154</v>
      </c>
      <c r="AD618" s="1876" t="s">
        <v>154</v>
      </c>
      <c r="AE618" s="1876" t="s">
        <v>154</v>
      </c>
      <c r="AF618" s="1876" t="s">
        <v>359</v>
      </c>
      <c r="AG618" s="1875" t="s">
        <v>1027</v>
      </c>
      <c r="AH618" s="1876" t="s">
        <v>380</v>
      </c>
      <c r="AI618" s="1876" t="s">
        <v>240</v>
      </c>
      <c r="AJ618" s="1876" t="s">
        <v>367</v>
      </c>
      <c r="AK618" s="1875" t="s">
        <v>381</v>
      </c>
      <c r="AL618" s="1876" t="s">
        <v>360</v>
      </c>
      <c r="AM618" s="1875" t="s">
        <v>154</v>
      </c>
    </row>
    <row r="619" spans="1:39" ht="66">
      <c r="A619" s="1875" t="s">
        <v>351</v>
      </c>
      <c r="B619" s="1875" t="s">
        <v>1149</v>
      </c>
      <c r="C619" s="1875" t="s">
        <v>1024</v>
      </c>
      <c r="D619" s="1876" t="s">
        <v>154</v>
      </c>
      <c r="E619" s="1876" t="s">
        <v>371</v>
      </c>
      <c r="F619" s="1876" t="s">
        <v>355</v>
      </c>
      <c r="G619" s="1876" t="s">
        <v>356</v>
      </c>
      <c r="H619" s="1877">
        <v>4520.45381</v>
      </c>
      <c r="I619" s="1877">
        <v>4200</v>
      </c>
      <c r="J619" s="1876" t="s">
        <v>357</v>
      </c>
      <c r="K619" s="1878">
        <v>44827</v>
      </c>
      <c r="L619" s="1876" t="s">
        <v>372</v>
      </c>
      <c r="M619" s="1878" t="s">
        <v>373</v>
      </c>
      <c r="N619" s="1876" t="s">
        <v>359</v>
      </c>
      <c r="O619" s="1880">
        <v>46675</v>
      </c>
      <c r="P619" s="1875" t="s">
        <v>360</v>
      </c>
      <c r="Q619" s="1875" t="s">
        <v>1072</v>
      </c>
      <c r="R619" s="1875" t="s">
        <v>1025</v>
      </c>
      <c r="S619" s="1876" t="s">
        <v>361</v>
      </c>
      <c r="T619" s="1879" t="s">
        <v>1026</v>
      </c>
      <c r="U619" s="1876" t="s">
        <v>360</v>
      </c>
      <c r="V619" s="1876" t="s">
        <v>377</v>
      </c>
      <c r="W619" s="1876" t="s">
        <v>360</v>
      </c>
      <c r="X619" s="1876" t="s">
        <v>378</v>
      </c>
      <c r="Y619" s="1876" t="s">
        <v>364</v>
      </c>
      <c r="Z619" s="1876" t="s">
        <v>154</v>
      </c>
      <c r="AA619" s="1876" t="s">
        <v>154</v>
      </c>
      <c r="AB619" s="1876" t="s">
        <v>154</v>
      </c>
      <c r="AC619" s="1876" t="s">
        <v>154</v>
      </c>
      <c r="AD619" s="1876" t="s">
        <v>154</v>
      </c>
      <c r="AE619" s="1876" t="s">
        <v>154</v>
      </c>
      <c r="AF619" s="1876" t="s">
        <v>359</v>
      </c>
      <c r="AG619" s="1875" t="s">
        <v>1027</v>
      </c>
      <c r="AH619" s="1876" t="s">
        <v>380</v>
      </c>
      <c r="AI619" s="1876" t="s">
        <v>240</v>
      </c>
      <c r="AJ619" s="1876" t="s">
        <v>367</v>
      </c>
      <c r="AK619" s="1875" t="s">
        <v>381</v>
      </c>
      <c r="AL619" s="1876" t="s">
        <v>360</v>
      </c>
      <c r="AM619" s="1875" t="s">
        <v>154</v>
      </c>
    </row>
    <row r="620" spans="1:39" ht="66">
      <c r="A620" s="1875" t="s">
        <v>351</v>
      </c>
      <c r="B620" s="1875" t="s">
        <v>1150</v>
      </c>
      <c r="C620" s="1875" t="s">
        <v>1024</v>
      </c>
      <c r="D620" s="1876" t="s">
        <v>154</v>
      </c>
      <c r="E620" s="1876" t="s">
        <v>371</v>
      </c>
      <c r="F620" s="1876" t="s">
        <v>355</v>
      </c>
      <c r="G620" s="1876" t="s">
        <v>356</v>
      </c>
      <c r="H620" s="1877">
        <v>7749.3493900000003</v>
      </c>
      <c r="I620" s="1877">
        <v>7200</v>
      </c>
      <c r="J620" s="1876" t="s">
        <v>357</v>
      </c>
      <c r="K620" s="1878">
        <v>44830</v>
      </c>
      <c r="L620" s="1876" t="s">
        <v>372</v>
      </c>
      <c r="M620" s="1878" t="s">
        <v>373</v>
      </c>
      <c r="N620" s="1876" t="s">
        <v>359</v>
      </c>
      <c r="O620" s="1880">
        <v>46675</v>
      </c>
      <c r="P620" s="1875" t="s">
        <v>360</v>
      </c>
      <c r="Q620" s="1875" t="s">
        <v>681</v>
      </c>
      <c r="R620" s="1875" t="s">
        <v>1025</v>
      </c>
      <c r="S620" s="1876" t="s">
        <v>361</v>
      </c>
      <c r="T620" s="1879" t="s">
        <v>1026</v>
      </c>
      <c r="U620" s="1876" t="s">
        <v>360</v>
      </c>
      <c r="V620" s="1876" t="s">
        <v>377</v>
      </c>
      <c r="W620" s="1876" t="s">
        <v>360</v>
      </c>
      <c r="X620" s="1876" t="s">
        <v>378</v>
      </c>
      <c r="Y620" s="1876" t="s">
        <v>364</v>
      </c>
      <c r="Z620" s="1876" t="s">
        <v>154</v>
      </c>
      <c r="AA620" s="1876" t="s">
        <v>154</v>
      </c>
      <c r="AB620" s="1876" t="s">
        <v>154</v>
      </c>
      <c r="AC620" s="1876" t="s">
        <v>154</v>
      </c>
      <c r="AD620" s="1876" t="s">
        <v>154</v>
      </c>
      <c r="AE620" s="1876" t="s">
        <v>154</v>
      </c>
      <c r="AF620" s="1876" t="s">
        <v>359</v>
      </c>
      <c r="AG620" s="1875" t="s">
        <v>1027</v>
      </c>
      <c r="AH620" s="1876" t="s">
        <v>380</v>
      </c>
      <c r="AI620" s="1876" t="s">
        <v>240</v>
      </c>
      <c r="AJ620" s="1876" t="s">
        <v>367</v>
      </c>
      <c r="AK620" s="1875" t="s">
        <v>381</v>
      </c>
      <c r="AL620" s="1876" t="s">
        <v>360</v>
      </c>
      <c r="AM620" s="1875" t="s">
        <v>154</v>
      </c>
    </row>
    <row r="621" spans="1:39" ht="66">
      <c r="A621" s="1875" t="s">
        <v>351</v>
      </c>
      <c r="B621" s="1875" t="s">
        <v>1151</v>
      </c>
      <c r="C621" s="1875" t="s">
        <v>1024</v>
      </c>
      <c r="D621" s="1876" t="s">
        <v>154</v>
      </c>
      <c r="E621" s="1876" t="s">
        <v>371</v>
      </c>
      <c r="F621" s="1876" t="s">
        <v>355</v>
      </c>
      <c r="G621" s="1876" t="s">
        <v>356</v>
      </c>
      <c r="H621" s="1877">
        <v>5489.12248</v>
      </c>
      <c r="I621" s="1877">
        <v>5100</v>
      </c>
      <c r="J621" s="1876" t="s">
        <v>357</v>
      </c>
      <c r="K621" s="1878">
        <v>44830</v>
      </c>
      <c r="L621" s="1876" t="s">
        <v>372</v>
      </c>
      <c r="M621" s="1878" t="s">
        <v>373</v>
      </c>
      <c r="N621" s="1876" t="s">
        <v>359</v>
      </c>
      <c r="O621" s="1880">
        <v>46675</v>
      </c>
      <c r="P621" s="1875" t="s">
        <v>360</v>
      </c>
      <c r="Q621" s="1875" t="s">
        <v>628</v>
      </c>
      <c r="R621" s="1875" t="s">
        <v>1025</v>
      </c>
      <c r="S621" s="1876" t="s">
        <v>361</v>
      </c>
      <c r="T621" s="1879" t="s">
        <v>1026</v>
      </c>
      <c r="U621" s="1876" t="s">
        <v>360</v>
      </c>
      <c r="V621" s="1876" t="s">
        <v>377</v>
      </c>
      <c r="W621" s="1876" t="s">
        <v>360</v>
      </c>
      <c r="X621" s="1876" t="s">
        <v>378</v>
      </c>
      <c r="Y621" s="1876" t="s">
        <v>364</v>
      </c>
      <c r="Z621" s="1876" t="s">
        <v>154</v>
      </c>
      <c r="AA621" s="1876" t="s">
        <v>154</v>
      </c>
      <c r="AB621" s="1876" t="s">
        <v>154</v>
      </c>
      <c r="AC621" s="1876" t="s">
        <v>154</v>
      </c>
      <c r="AD621" s="1876" t="s">
        <v>154</v>
      </c>
      <c r="AE621" s="1876" t="s">
        <v>154</v>
      </c>
      <c r="AF621" s="1876" t="s">
        <v>359</v>
      </c>
      <c r="AG621" s="1875" t="s">
        <v>1027</v>
      </c>
      <c r="AH621" s="1876" t="s">
        <v>380</v>
      </c>
      <c r="AI621" s="1876" t="s">
        <v>240</v>
      </c>
      <c r="AJ621" s="1876" t="s">
        <v>367</v>
      </c>
      <c r="AK621" s="1875" t="s">
        <v>381</v>
      </c>
      <c r="AL621" s="1876" t="s">
        <v>360</v>
      </c>
      <c r="AM621" s="1875" t="s">
        <v>154</v>
      </c>
    </row>
    <row r="622" spans="1:39" ht="66">
      <c r="A622" s="1875" t="s">
        <v>351</v>
      </c>
      <c r="B622" s="1875" t="s">
        <v>1152</v>
      </c>
      <c r="C622" s="1875" t="s">
        <v>1024</v>
      </c>
      <c r="D622" s="1876" t="s">
        <v>154</v>
      </c>
      <c r="E622" s="1876" t="s">
        <v>371</v>
      </c>
      <c r="F622" s="1876" t="s">
        <v>355</v>
      </c>
      <c r="G622" s="1876" t="s">
        <v>356</v>
      </c>
      <c r="H622" s="1877">
        <v>14207.14055</v>
      </c>
      <c r="I622" s="1877">
        <v>13200</v>
      </c>
      <c r="J622" s="1876" t="s">
        <v>357</v>
      </c>
      <c r="K622" s="1878">
        <v>44830</v>
      </c>
      <c r="L622" s="1876" t="s">
        <v>372</v>
      </c>
      <c r="M622" s="1878" t="s">
        <v>373</v>
      </c>
      <c r="N622" s="1876" t="s">
        <v>359</v>
      </c>
      <c r="O622" s="1880">
        <v>46675</v>
      </c>
      <c r="P622" s="1875" t="s">
        <v>360</v>
      </c>
      <c r="Q622" s="1875" t="s">
        <v>1153</v>
      </c>
      <c r="R622" s="1875" t="s">
        <v>1025</v>
      </c>
      <c r="S622" s="1876" t="s">
        <v>361</v>
      </c>
      <c r="T622" s="1879" t="s">
        <v>1026</v>
      </c>
      <c r="U622" s="1876" t="s">
        <v>360</v>
      </c>
      <c r="V622" s="1876" t="s">
        <v>377</v>
      </c>
      <c r="W622" s="1876" t="s">
        <v>360</v>
      </c>
      <c r="X622" s="1876" t="s">
        <v>378</v>
      </c>
      <c r="Y622" s="1876" t="s">
        <v>364</v>
      </c>
      <c r="Z622" s="1876" t="s">
        <v>154</v>
      </c>
      <c r="AA622" s="1876" t="s">
        <v>154</v>
      </c>
      <c r="AB622" s="1876" t="s">
        <v>154</v>
      </c>
      <c r="AC622" s="1876" t="s">
        <v>154</v>
      </c>
      <c r="AD622" s="1876" t="s">
        <v>154</v>
      </c>
      <c r="AE622" s="1876" t="s">
        <v>154</v>
      </c>
      <c r="AF622" s="1876" t="s">
        <v>359</v>
      </c>
      <c r="AG622" s="1875" t="s">
        <v>1027</v>
      </c>
      <c r="AH622" s="1876" t="s">
        <v>380</v>
      </c>
      <c r="AI622" s="1876" t="s">
        <v>240</v>
      </c>
      <c r="AJ622" s="1876" t="s">
        <v>367</v>
      </c>
      <c r="AK622" s="1875" t="s">
        <v>381</v>
      </c>
      <c r="AL622" s="1876" t="s">
        <v>360</v>
      </c>
      <c r="AM622" s="1875" t="s">
        <v>154</v>
      </c>
    </row>
    <row r="623" spans="1:39" ht="66">
      <c r="A623" s="1875" t="s">
        <v>351</v>
      </c>
      <c r="B623" s="1875" t="s">
        <v>1154</v>
      </c>
      <c r="C623" s="1875" t="s">
        <v>1024</v>
      </c>
      <c r="D623" s="1876" t="s">
        <v>154</v>
      </c>
      <c r="E623" s="1876" t="s">
        <v>371</v>
      </c>
      <c r="F623" s="1876" t="s">
        <v>355</v>
      </c>
      <c r="G623" s="1876" t="s">
        <v>356</v>
      </c>
      <c r="H623" s="1877">
        <v>3228.8955799999999</v>
      </c>
      <c r="I623" s="1877">
        <v>3000</v>
      </c>
      <c r="J623" s="1876" t="s">
        <v>357</v>
      </c>
      <c r="K623" s="1878">
        <v>44830</v>
      </c>
      <c r="L623" s="1876" t="s">
        <v>372</v>
      </c>
      <c r="M623" s="1878" t="s">
        <v>373</v>
      </c>
      <c r="N623" s="1876" t="s">
        <v>359</v>
      </c>
      <c r="O623" s="1880">
        <v>46675</v>
      </c>
      <c r="P623" s="1875" t="s">
        <v>360</v>
      </c>
      <c r="Q623" s="1875" t="s">
        <v>570</v>
      </c>
      <c r="R623" s="1875" t="s">
        <v>1025</v>
      </c>
      <c r="S623" s="1876" t="s">
        <v>361</v>
      </c>
      <c r="T623" s="1879" t="s">
        <v>1026</v>
      </c>
      <c r="U623" s="1876" t="s">
        <v>360</v>
      </c>
      <c r="V623" s="1876" t="s">
        <v>377</v>
      </c>
      <c r="W623" s="1876" t="s">
        <v>360</v>
      </c>
      <c r="X623" s="1876" t="s">
        <v>378</v>
      </c>
      <c r="Y623" s="1876" t="s">
        <v>364</v>
      </c>
      <c r="Z623" s="1876" t="s">
        <v>154</v>
      </c>
      <c r="AA623" s="1876" t="s">
        <v>154</v>
      </c>
      <c r="AB623" s="1876" t="s">
        <v>154</v>
      </c>
      <c r="AC623" s="1876" t="s">
        <v>154</v>
      </c>
      <c r="AD623" s="1876" t="s">
        <v>154</v>
      </c>
      <c r="AE623" s="1876" t="s">
        <v>154</v>
      </c>
      <c r="AF623" s="1876" t="s">
        <v>359</v>
      </c>
      <c r="AG623" s="1875" t="s">
        <v>1027</v>
      </c>
      <c r="AH623" s="1876" t="s">
        <v>380</v>
      </c>
      <c r="AI623" s="1876" t="s">
        <v>240</v>
      </c>
      <c r="AJ623" s="1876" t="s">
        <v>367</v>
      </c>
      <c r="AK623" s="1875" t="s">
        <v>381</v>
      </c>
      <c r="AL623" s="1876" t="s">
        <v>360</v>
      </c>
      <c r="AM623" s="1875" t="s">
        <v>154</v>
      </c>
    </row>
    <row r="624" spans="1:39" ht="66">
      <c r="A624" s="1875" t="s">
        <v>351</v>
      </c>
      <c r="B624" s="1875" t="s">
        <v>1155</v>
      </c>
      <c r="C624" s="1875" t="s">
        <v>1024</v>
      </c>
      <c r="D624" s="1876" t="s">
        <v>154</v>
      </c>
      <c r="E624" s="1876" t="s">
        <v>371</v>
      </c>
      <c r="F624" s="1876" t="s">
        <v>355</v>
      </c>
      <c r="G624" s="1876" t="s">
        <v>356</v>
      </c>
      <c r="H624" s="1877">
        <v>16467.367450000002</v>
      </c>
      <c r="I624" s="1877">
        <v>15300</v>
      </c>
      <c r="J624" s="1876" t="s">
        <v>357</v>
      </c>
      <c r="K624" s="1878">
        <v>44830</v>
      </c>
      <c r="L624" s="1876" t="s">
        <v>372</v>
      </c>
      <c r="M624" s="1878" t="s">
        <v>373</v>
      </c>
      <c r="N624" s="1876" t="s">
        <v>359</v>
      </c>
      <c r="O624" s="1880">
        <v>46675</v>
      </c>
      <c r="P624" s="1875" t="s">
        <v>360</v>
      </c>
      <c r="Q624" s="1875" t="s">
        <v>1156</v>
      </c>
      <c r="R624" s="1875" t="s">
        <v>1025</v>
      </c>
      <c r="S624" s="1876" t="s">
        <v>361</v>
      </c>
      <c r="T624" s="1879" t="s">
        <v>1026</v>
      </c>
      <c r="U624" s="1876" t="s">
        <v>360</v>
      </c>
      <c r="V624" s="1876" t="s">
        <v>377</v>
      </c>
      <c r="W624" s="1876" t="s">
        <v>360</v>
      </c>
      <c r="X624" s="1876" t="s">
        <v>378</v>
      </c>
      <c r="Y624" s="1876" t="s">
        <v>364</v>
      </c>
      <c r="Z624" s="1876" t="s">
        <v>154</v>
      </c>
      <c r="AA624" s="1876" t="s">
        <v>154</v>
      </c>
      <c r="AB624" s="1876" t="s">
        <v>154</v>
      </c>
      <c r="AC624" s="1876" t="s">
        <v>154</v>
      </c>
      <c r="AD624" s="1876" t="s">
        <v>154</v>
      </c>
      <c r="AE624" s="1876" t="s">
        <v>154</v>
      </c>
      <c r="AF624" s="1876" t="s">
        <v>359</v>
      </c>
      <c r="AG624" s="1875" t="s">
        <v>1027</v>
      </c>
      <c r="AH624" s="1876" t="s">
        <v>380</v>
      </c>
      <c r="AI624" s="1876" t="s">
        <v>240</v>
      </c>
      <c r="AJ624" s="1876" t="s">
        <v>367</v>
      </c>
      <c r="AK624" s="1875" t="s">
        <v>381</v>
      </c>
      <c r="AL624" s="1876" t="s">
        <v>360</v>
      </c>
      <c r="AM624" s="1875" t="s">
        <v>154</v>
      </c>
    </row>
    <row r="625" spans="1:39" ht="66">
      <c r="A625" s="1875" t="s">
        <v>351</v>
      </c>
      <c r="B625" s="1875" t="s">
        <v>1157</v>
      </c>
      <c r="C625" s="1875" t="s">
        <v>1024</v>
      </c>
      <c r="D625" s="1876" t="s">
        <v>154</v>
      </c>
      <c r="E625" s="1876" t="s">
        <v>371</v>
      </c>
      <c r="F625" s="1876" t="s">
        <v>355</v>
      </c>
      <c r="G625" s="1876" t="s">
        <v>356</v>
      </c>
      <c r="H625" s="1877">
        <v>7426.4598299999998</v>
      </c>
      <c r="I625" s="1877">
        <v>6900</v>
      </c>
      <c r="J625" s="1876" t="s">
        <v>357</v>
      </c>
      <c r="K625" s="1878">
        <v>44830</v>
      </c>
      <c r="L625" s="1876" t="s">
        <v>372</v>
      </c>
      <c r="M625" s="1878" t="s">
        <v>373</v>
      </c>
      <c r="N625" s="1876" t="s">
        <v>359</v>
      </c>
      <c r="O625" s="1880">
        <v>46675</v>
      </c>
      <c r="P625" s="1875" t="s">
        <v>360</v>
      </c>
      <c r="Q625" s="1875" t="s">
        <v>1043</v>
      </c>
      <c r="R625" s="1875" t="s">
        <v>1025</v>
      </c>
      <c r="S625" s="1876" t="s">
        <v>361</v>
      </c>
      <c r="T625" s="1879" t="s">
        <v>1026</v>
      </c>
      <c r="U625" s="1876" t="s">
        <v>360</v>
      </c>
      <c r="V625" s="1876" t="s">
        <v>377</v>
      </c>
      <c r="W625" s="1876" t="s">
        <v>360</v>
      </c>
      <c r="X625" s="1876" t="s">
        <v>378</v>
      </c>
      <c r="Y625" s="1876" t="s">
        <v>364</v>
      </c>
      <c r="Z625" s="1876" t="s">
        <v>154</v>
      </c>
      <c r="AA625" s="1876" t="s">
        <v>154</v>
      </c>
      <c r="AB625" s="1876" t="s">
        <v>154</v>
      </c>
      <c r="AC625" s="1876" t="s">
        <v>154</v>
      </c>
      <c r="AD625" s="1876" t="s">
        <v>154</v>
      </c>
      <c r="AE625" s="1876" t="s">
        <v>154</v>
      </c>
      <c r="AF625" s="1876" t="s">
        <v>359</v>
      </c>
      <c r="AG625" s="1875" t="s">
        <v>1027</v>
      </c>
      <c r="AH625" s="1876" t="s">
        <v>380</v>
      </c>
      <c r="AI625" s="1876" t="s">
        <v>240</v>
      </c>
      <c r="AJ625" s="1876" t="s">
        <v>367</v>
      </c>
      <c r="AK625" s="1875" t="s">
        <v>381</v>
      </c>
      <c r="AL625" s="1876" t="s">
        <v>360</v>
      </c>
      <c r="AM625" s="1875" t="s">
        <v>154</v>
      </c>
    </row>
    <row r="626" spans="1:39" ht="66">
      <c r="A626" s="1875" t="s">
        <v>351</v>
      </c>
      <c r="B626" s="1875" t="s">
        <v>1158</v>
      </c>
      <c r="C626" s="1875" t="s">
        <v>1024</v>
      </c>
      <c r="D626" s="1876" t="s">
        <v>154</v>
      </c>
      <c r="E626" s="1876" t="s">
        <v>371</v>
      </c>
      <c r="F626" s="1876" t="s">
        <v>355</v>
      </c>
      <c r="G626" s="1876" t="s">
        <v>356</v>
      </c>
      <c r="H626" s="1877">
        <v>2260.2269099999999</v>
      </c>
      <c r="I626" s="1877">
        <v>2100</v>
      </c>
      <c r="J626" s="1876" t="s">
        <v>357</v>
      </c>
      <c r="K626" s="1878">
        <v>44830</v>
      </c>
      <c r="L626" s="1876" t="s">
        <v>372</v>
      </c>
      <c r="M626" s="1878" t="s">
        <v>373</v>
      </c>
      <c r="N626" s="1876" t="s">
        <v>359</v>
      </c>
      <c r="O626" s="1880">
        <v>46675</v>
      </c>
      <c r="P626" s="1875" t="s">
        <v>360</v>
      </c>
      <c r="Q626" s="1875" t="s">
        <v>604</v>
      </c>
      <c r="R626" s="1875" t="s">
        <v>1025</v>
      </c>
      <c r="S626" s="1876" t="s">
        <v>361</v>
      </c>
      <c r="T626" s="1879" t="s">
        <v>1026</v>
      </c>
      <c r="U626" s="1876" t="s">
        <v>360</v>
      </c>
      <c r="V626" s="1876" t="s">
        <v>377</v>
      </c>
      <c r="W626" s="1876" t="s">
        <v>360</v>
      </c>
      <c r="X626" s="1876" t="s">
        <v>378</v>
      </c>
      <c r="Y626" s="1876" t="s">
        <v>364</v>
      </c>
      <c r="Z626" s="1876" t="s">
        <v>154</v>
      </c>
      <c r="AA626" s="1876" t="s">
        <v>154</v>
      </c>
      <c r="AB626" s="1876" t="s">
        <v>154</v>
      </c>
      <c r="AC626" s="1876" t="s">
        <v>154</v>
      </c>
      <c r="AD626" s="1876" t="s">
        <v>154</v>
      </c>
      <c r="AE626" s="1876" t="s">
        <v>154</v>
      </c>
      <c r="AF626" s="1876" t="s">
        <v>359</v>
      </c>
      <c r="AG626" s="1875" t="s">
        <v>1027</v>
      </c>
      <c r="AH626" s="1876" t="s">
        <v>380</v>
      </c>
      <c r="AI626" s="1876" t="s">
        <v>240</v>
      </c>
      <c r="AJ626" s="1876" t="s">
        <v>367</v>
      </c>
      <c r="AK626" s="1875" t="s">
        <v>381</v>
      </c>
      <c r="AL626" s="1876" t="s">
        <v>360</v>
      </c>
      <c r="AM626" s="1875" t="s">
        <v>154</v>
      </c>
    </row>
    <row r="627" spans="1:39" ht="66">
      <c r="A627" s="1875" t="s">
        <v>351</v>
      </c>
      <c r="B627" s="1875" t="s">
        <v>1159</v>
      </c>
      <c r="C627" s="1875" t="s">
        <v>1024</v>
      </c>
      <c r="D627" s="1876" t="s">
        <v>154</v>
      </c>
      <c r="E627" s="1876" t="s">
        <v>371</v>
      </c>
      <c r="F627" s="1876" t="s">
        <v>355</v>
      </c>
      <c r="G627" s="1876" t="s">
        <v>356</v>
      </c>
      <c r="H627" s="1877">
        <v>322.88956000000002</v>
      </c>
      <c r="I627" s="1877">
        <v>300</v>
      </c>
      <c r="J627" s="1876" t="s">
        <v>357</v>
      </c>
      <c r="K627" s="1878">
        <v>44830</v>
      </c>
      <c r="L627" s="1876" t="s">
        <v>372</v>
      </c>
      <c r="M627" s="1878" t="s">
        <v>373</v>
      </c>
      <c r="N627" s="1876" t="s">
        <v>359</v>
      </c>
      <c r="O627" s="1880">
        <v>46675</v>
      </c>
      <c r="P627" s="1875" t="s">
        <v>360</v>
      </c>
      <c r="Q627" s="1875" t="s">
        <v>531</v>
      </c>
      <c r="R627" s="1875" t="s">
        <v>1025</v>
      </c>
      <c r="S627" s="1876" t="s">
        <v>361</v>
      </c>
      <c r="T627" s="1879" t="s">
        <v>1026</v>
      </c>
      <c r="U627" s="1876" t="s">
        <v>360</v>
      </c>
      <c r="V627" s="1876" t="s">
        <v>377</v>
      </c>
      <c r="W627" s="1876" t="s">
        <v>360</v>
      </c>
      <c r="X627" s="1876" t="s">
        <v>378</v>
      </c>
      <c r="Y627" s="1876" t="s">
        <v>364</v>
      </c>
      <c r="Z627" s="1876" t="s">
        <v>154</v>
      </c>
      <c r="AA627" s="1876" t="s">
        <v>154</v>
      </c>
      <c r="AB627" s="1876" t="s">
        <v>154</v>
      </c>
      <c r="AC627" s="1876" t="s">
        <v>154</v>
      </c>
      <c r="AD627" s="1876" t="s">
        <v>154</v>
      </c>
      <c r="AE627" s="1876" t="s">
        <v>154</v>
      </c>
      <c r="AF627" s="1876" t="s">
        <v>359</v>
      </c>
      <c r="AG627" s="1875" t="s">
        <v>1027</v>
      </c>
      <c r="AH627" s="1876" t="s">
        <v>380</v>
      </c>
      <c r="AI627" s="1876" t="s">
        <v>240</v>
      </c>
      <c r="AJ627" s="1876" t="s">
        <v>367</v>
      </c>
      <c r="AK627" s="1875" t="s">
        <v>381</v>
      </c>
      <c r="AL627" s="1876" t="s">
        <v>360</v>
      </c>
      <c r="AM627" s="1875" t="s">
        <v>154</v>
      </c>
    </row>
    <row r="628" spans="1:39" ht="66">
      <c r="A628" s="1875" t="s">
        <v>351</v>
      </c>
      <c r="B628" s="1875" t="s">
        <v>1160</v>
      </c>
      <c r="C628" s="1875" t="s">
        <v>1024</v>
      </c>
      <c r="D628" s="1876" t="s">
        <v>154</v>
      </c>
      <c r="E628" s="1876" t="s">
        <v>371</v>
      </c>
      <c r="F628" s="1876" t="s">
        <v>355</v>
      </c>
      <c r="G628" s="1876" t="s">
        <v>356</v>
      </c>
      <c r="H628" s="1877">
        <v>31320.287120000001</v>
      </c>
      <c r="I628" s="1877">
        <v>29100</v>
      </c>
      <c r="J628" s="1876" t="s">
        <v>357</v>
      </c>
      <c r="K628" s="1878">
        <v>44830</v>
      </c>
      <c r="L628" s="1876" t="s">
        <v>372</v>
      </c>
      <c r="M628" s="1878" t="s">
        <v>373</v>
      </c>
      <c r="N628" s="1876" t="s">
        <v>359</v>
      </c>
      <c r="O628" s="1880">
        <v>46675</v>
      </c>
      <c r="P628" s="1875" t="s">
        <v>360</v>
      </c>
      <c r="Q628" s="1875" t="s">
        <v>1161</v>
      </c>
      <c r="R628" s="1875" t="s">
        <v>1025</v>
      </c>
      <c r="S628" s="1876" t="s">
        <v>361</v>
      </c>
      <c r="T628" s="1879" t="s">
        <v>1026</v>
      </c>
      <c r="U628" s="1876" t="s">
        <v>360</v>
      </c>
      <c r="V628" s="1876" t="s">
        <v>377</v>
      </c>
      <c r="W628" s="1876" t="s">
        <v>360</v>
      </c>
      <c r="X628" s="1876" t="s">
        <v>378</v>
      </c>
      <c r="Y628" s="1876" t="s">
        <v>364</v>
      </c>
      <c r="Z628" s="1876" t="s">
        <v>154</v>
      </c>
      <c r="AA628" s="1876" t="s">
        <v>154</v>
      </c>
      <c r="AB628" s="1876" t="s">
        <v>154</v>
      </c>
      <c r="AC628" s="1876" t="s">
        <v>154</v>
      </c>
      <c r="AD628" s="1876" t="s">
        <v>154</v>
      </c>
      <c r="AE628" s="1876" t="s">
        <v>154</v>
      </c>
      <c r="AF628" s="1876" t="s">
        <v>359</v>
      </c>
      <c r="AG628" s="1875" t="s">
        <v>1027</v>
      </c>
      <c r="AH628" s="1876" t="s">
        <v>380</v>
      </c>
      <c r="AI628" s="1876" t="s">
        <v>240</v>
      </c>
      <c r="AJ628" s="1876" t="s">
        <v>367</v>
      </c>
      <c r="AK628" s="1875" t="s">
        <v>381</v>
      </c>
      <c r="AL628" s="1876" t="s">
        <v>360</v>
      </c>
      <c r="AM628" s="1875" t="s">
        <v>154</v>
      </c>
    </row>
    <row r="629" spans="1:39" ht="66">
      <c r="A629" s="1875" t="s">
        <v>351</v>
      </c>
      <c r="B629" s="1875" t="s">
        <v>1162</v>
      </c>
      <c r="C629" s="1875" t="s">
        <v>1024</v>
      </c>
      <c r="D629" s="1876" t="s">
        <v>154</v>
      </c>
      <c r="E629" s="1876" t="s">
        <v>371</v>
      </c>
      <c r="F629" s="1876" t="s">
        <v>355</v>
      </c>
      <c r="G629" s="1876" t="s">
        <v>356</v>
      </c>
      <c r="H629" s="1877">
        <v>1614.4477899999999</v>
      </c>
      <c r="I629" s="1877">
        <v>1500</v>
      </c>
      <c r="J629" s="1876" t="s">
        <v>357</v>
      </c>
      <c r="K629" s="1878">
        <v>44830</v>
      </c>
      <c r="L629" s="1876" t="s">
        <v>372</v>
      </c>
      <c r="M629" s="1878" t="s">
        <v>373</v>
      </c>
      <c r="N629" s="1876" t="s">
        <v>359</v>
      </c>
      <c r="O629" s="1880">
        <v>46675</v>
      </c>
      <c r="P629" s="1875" t="s">
        <v>360</v>
      </c>
      <c r="Q629" s="1875" t="s">
        <v>399</v>
      </c>
      <c r="R629" s="1875" t="s">
        <v>1025</v>
      </c>
      <c r="S629" s="1876" t="s">
        <v>361</v>
      </c>
      <c r="T629" s="1879" t="s">
        <v>1026</v>
      </c>
      <c r="U629" s="1876" t="s">
        <v>360</v>
      </c>
      <c r="V629" s="1876" t="s">
        <v>377</v>
      </c>
      <c r="W629" s="1876" t="s">
        <v>360</v>
      </c>
      <c r="X629" s="1876" t="s">
        <v>378</v>
      </c>
      <c r="Y629" s="1876" t="s">
        <v>364</v>
      </c>
      <c r="Z629" s="1876" t="s">
        <v>154</v>
      </c>
      <c r="AA629" s="1876" t="s">
        <v>154</v>
      </c>
      <c r="AB629" s="1876" t="s">
        <v>154</v>
      </c>
      <c r="AC629" s="1876" t="s">
        <v>154</v>
      </c>
      <c r="AD629" s="1876" t="s">
        <v>154</v>
      </c>
      <c r="AE629" s="1876" t="s">
        <v>154</v>
      </c>
      <c r="AF629" s="1876" t="s">
        <v>359</v>
      </c>
      <c r="AG629" s="1875" t="s">
        <v>1027</v>
      </c>
      <c r="AH629" s="1876" t="s">
        <v>380</v>
      </c>
      <c r="AI629" s="1876" t="s">
        <v>240</v>
      </c>
      <c r="AJ629" s="1876" t="s">
        <v>367</v>
      </c>
      <c r="AK629" s="1875" t="s">
        <v>381</v>
      </c>
      <c r="AL629" s="1876" t="s">
        <v>360</v>
      </c>
      <c r="AM629" s="1875" t="s">
        <v>154</v>
      </c>
    </row>
    <row r="630" spans="1:39" ht="66">
      <c r="A630" s="1875" t="s">
        <v>351</v>
      </c>
      <c r="B630" s="1875" t="s">
        <v>1163</v>
      </c>
      <c r="C630" s="1875" t="s">
        <v>1024</v>
      </c>
      <c r="D630" s="1876" t="s">
        <v>154</v>
      </c>
      <c r="E630" s="1876" t="s">
        <v>371</v>
      </c>
      <c r="F630" s="1876" t="s">
        <v>355</v>
      </c>
      <c r="G630" s="1876" t="s">
        <v>356</v>
      </c>
      <c r="H630" s="1877">
        <v>322.88956000000002</v>
      </c>
      <c r="I630" s="1877">
        <v>300</v>
      </c>
      <c r="J630" s="1876" t="s">
        <v>357</v>
      </c>
      <c r="K630" s="1878">
        <v>44830</v>
      </c>
      <c r="L630" s="1876" t="s">
        <v>372</v>
      </c>
      <c r="M630" s="1878" t="s">
        <v>373</v>
      </c>
      <c r="N630" s="1876" t="s">
        <v>359</v>
      </c>
      <c r="O630" s="1880">
        <v>46675</v>
      </c>
      <c r="P630" s="1875" t="s">
        <v>360</v>
      </c>
      <c r="Q630" s="1875" t="s">
        <v>531</v>
      </c>
      <c r="R630" s="1875" t="s">
        <v>1025</v>
      </c>
      <c r="S630" s="1876" t="s">
        <v>361</v>
      </c>
      <c r="T630" s="1879" t="s">
        <v>1026</v>
      </c>
      <c r="U630" s="1876" t="s">
        <v>360</v>
      </c>
      <c r="V630" s="1876" t="s">
        <v>377</v>
      </c>
      <c r="W630" s="1876" t="s">
        <v>360</v>
      </c>
      <c r="X630" s="1876" t="s">
        <v>378</v>
      </c>
      <c r="Y630" s="1876" t="s">
        <v>364</v>
      </c>
      <c r="Z630" s="1876" t="s">
        <v>154</v>
      </c>
      <c r="AA630" s="1876" t="s">
        <v>154</v>
      </c>
      <c r="AB630" s="1876" t="s">
        <v>154</v>
      </c>
      <c r="AC630" s="1876" t="s">
        <v>154</v>
      </c>
      <c r="AD630" s="1876" t="s">
        <v>154</v>
      </c>
      <c r="AE630" s="1876" t="s">
        <v>154</v>
      </c>
      <c r="AF630" s="1876" t="s">
        <v>359</v>
      </c>
      <c r="AG630" s="1875" t="s">
        <v>1027</v>
      </c>
      <c r="AH630" s="1876" t="s">
        <v>380</v>
      </c>
      <c r="AI630" s="1876" t="s">
        <v>240</v>
      </c>
      <c r="AJ630" s="1876" t="s">
        <v>367</v>
      </c>
      <c r="AK630" s="1875" t="s">
        <v>381</v>
      </c>
      <c r="AL630" s="1876" t="s">
        <v>360</v>
      </c>
      <c r="AM630" s="1875" t="s">
        <v>154</v>
      </c>
    </row>
    <row r="631" spans="1:39" ht="66">
      <c r="A631" s="1875" t="s">
        <v>351</v>
      </c>
      <c r="B631" s="1875" t="s">
        <v>1164</v>
      </c>
      <c r="C631" s="1875" t="s">
        <v>1024</v>
      </c>
      <c r="D631" s="1876" t="s">
        <v>154</v>
      </c>
      <c r="E631" s="1876" t="s">
        <v>371</v>
      </c>
      <c r="F631" s="1876" t="s">
        <v>355</v>
      </c>
      <c r="G631" s="1876" t="s">
        <v>356</v>
      </c>
      <c r="H631" s="1877">
        <v>22279.379499999999</v>
      </c>
      <c r="I631" s="1877">
        <v>20700</v>
      </c>
      <c r="J631" s="1876" t="s">
        <v>357</v>
      </c>
      <c r="K631" s="1878">
        <v>44830</v>
      </c>
      <c r="L631" s="1876" t="s">
        <v>372</v>
      </c>
      <c r="M631" s="1878" t="s">
        <v>373</v>
      </c>
      <c r="N631" s="1876" t="s">
        <v>359</v>
      </c>
      <c r="O631" s="1880">
        <v>46675</v>
      </c>
      <c r="P631" s="1875" t="s">
        <v>360</v>
      </c>
      <c r="Q631" s="1875" t="s">
        <v>1165</v>
      </c>
      <c r="R631" s="1875" t="s">
        <v>1025</v>
      </c>
      <c r="S631" s="1876" t="s">
        <v>361</v>
      </c>
      <c r="T631" s="1879" t="s">
        <v>1026</v>
      </c>
      <c r="U631" s="1876" t="s">
        <v>360</v>
      </c>
      <c r="V631" s="1876" t="s">
        <v>377</v>
      </c>
      <c r="W631" s="1876" t="s">
        <v>360</v>
      </c>
      <c r="X631" s="1876" t="s">
        <v>378</v>
      </c>
      <c r="Y631" s="1876" t="s">
        <v>364</v>
      </c>
      <c r="Z631" s="1876" t="s">
        <v>154</v>
      </c>
      <c r="AA631" s="1876" t="s">
        <v>154</v>
      </c>
      <c r="AB631" s="1876" t="s">
        <v>154</v>
      </c>
      <c r="AC631" s="1876" t="s">
        <v>154</v>
      </c>
      <c r="AD631" s="1876" t="s">
        <v>154</v>
      </c>
      <c r="AE631" s="1876" t="s">
        <v>154</v>
      </c>
      <c r="AF631" s="1876" t="s">
        <v>359</v>
      </c>
      <c r="AG631" s="1875" t="s">
        <v>1027</v>
      </c>
      <c r="AH631" s="1876" t="s">
        <v>380</v>
      </c>
      <c r="AI631" s="1876" t="s">
        <v>240</v>
      </c>
      <c r="AJ631" s="1876" t="s">
        <v>367</v>
      </c>
      <c r="AK631" s="1875" t="s">
        <v>381</v>
      </c>
      <c r="AL631" s="1876" t="s">
        <v>360</v>
      </c>
      <c r="AM631" s="1875" t="s">
        <v>154</v>
      </c>
    </row>
    <row r="632" spans="1:39" ht="66">
      <c r="A632" s="1875" t="s">
        <v>351</v>
      </c>
      <c r="B632" s="1875" t="s">
        <v>1166</v>
      </c>
      <c r="C632" s="1875" t="s">
        <v>1024</v>
      </c>
      <c r="D632" s="1876" t="s">
        <v>154</v>
      </c>
      <c r="E632" s="1876" t="s">
        <v>371</v>
      </c>
      <c r="F632" s="1876" t="s">
        <v>355</v>
      </c>
      <c r="G632" s="1876" t="s">
        <v>356</v>
      </c>
      <c r="H632" s="1877">
        <v>63609.242910000001</v>
      </c>
      <c r="I632" s="1877">
        <v>59100</v>
      </c>
      <c r="J632" s="1876" t="s">
        <v>357</v>
      </c>
      <c r="K632" s="1878">
        <v>44830</v>
      </c>
      <c r="L632" s="1876" t="s">
        <v>372</v>
      </c>
      <c r="M632" s="1878" t="s">
        <v>373</v>
      </c>
      <c r="N632" s="1876" t="s">
        <v>359</v>
      </c>
      <c r="O632" s="1880">
        <v>46675</v>
      </c>
      <c r="P632" s="1875" t="s">
        <v>360</v>
      </c>
      <c r="Q632" s="1875" t="s">
        <v>1167</v>
      </c>
      <c r="R632" s="1875" t="s">
        <v>1025</v>
      </c>
      <c r="S632" s="1876" t="s">
        <v>361</v>
      </c>
      <c r="T632" s="1879" t="s">
        <v>1026</v>
      </c>
      <c r="U632" s="1876" t="s">
        <v>360</v>
      </c>
      <c r="V632" s="1876" t="s">
        <v>377</v>
      </c>
      <c r="W632" s="1876" t="s">
        <v>360</v>
      </c>
      <c r="X632" s="1876" t="s">
        <v>378</v>
      </c>
      <c r="Y632" s="1876" t="s">
        <v>364</v>
      </c>
      <c r="Z632" s="1876" t="s">
        <v>154</v>
      </c>
      <c r="AA632" s="1876" t="s">
        <v>154</v>
      </c>
      <c r="AB632" s="1876" t="s">
        <v>154</v>
      </c>
      <c r="AC632" s="1876" t="s">
        <v>154</v>
      </c>
      <c r="AD632" s="1876" t="s">
        <v>154</v>
      </c>
      <c r="AE632" s="1876" t="s">
        <v>154</v>
      </c>
      <c r="AF632" s="1876" t="s">
        <v>359</v>
      </c>
      <c r="AG632" s="1875" t="s">
        <v>1027</v>
      </c>
      <c r="AH632" s="1876" t="s">
        <v>380</v>
      </c>
      <c r="AI632" s="1876" t="s">
        <v>240</v>
      </c>
      <c r="AJ632" s="1876" t="s">
        <v>367</v>
      </c>
      <c r="AK632" s="1875" t="s">
        <v>381</v>
      </c>
      <c r="AL632" s="1876" t="s">
        <v>360</v>
      </c>
      <c r="AM632" s="1875" t="s">
        <v>154</v>
      </c>
    </row>
    <row r="633" spans="1:39" ht="66">
      <c r="A633" s="1875" t="s">
        <v>351</v>
      </c>
      <c r="B633" s="1875" t="s">
        <v>1168</v>
      </c>
      <c r="C633" s="1875" t="s">
        <v>1024</v>
      </c>
      <c r="D633" s="1876" t="s">
        <v>154</v>
      </c>
      <c r="E633" s="1876" t="s">
        <v>371</v>
      </c>
      <c r="F633" s="1876" t="s">
        <v>355</v>
      </c>
      <c r="G633" s="1876" t="s">
        <v>356</v>
      </c>
      <c r="H633" s="1877">
        <v>37778.078269999998</v>
      </c>
      <c r="I633" s="1877">
        <v>35100</v>
      </c>
      <c r="J633" s="1876" t="s">
        <v>357</v>
      </c>
      <c r="K633" s="1878">
        <v>44830</v>
      </c>
      <c r="L633" s="1876" t="s">
        <v>372</v>
      </c>
      <c r="M633" s="1878" t="s">
        <v>373</v>
      </c>
      <c r="N633" s="1876" t="s">
        <v>359</v>
      </c>
      <c r="O633" s="1880">
        <v>46675</v>
      </c>
      <c r="P633" s="1875" t="s">
        <v>360</v>
      </c>
      <c r="Q633" s="1875" t="s">
        <v>1169</v>
      </c>
      <c r="R633" s="1875" t="s">
        <v>1025</v>
      </c>
      <c r="S633" s="1876" t="s">
        <v>361</v>
      </c>
      <c r="T633" s="1879" t="s">
        <v>1026</v>
      </c>
      <c r="U633" s="1876" t="s">
        <v>360</v>
      </c>
      <c r="V633" s="1876" t="s">
        <v>377</v>
      </c>
      <c r="W633" s="1876" t="s">
        <v>360</v>
      </c>
      <c r="X633" s="1876" t="s">
        <v>378</v>
      </c>
      <c r="Y633" s="1876" t="s">
        <v>364</v>
      </c>
      <c r="Z633" s="1876" t="s">
        <v>154</v>
      </c>
      <c r="AA633" s="1876" t="s">
        <v>154</v>
      </c>
      <c r="AB633" s="1876" t="s">
        <v>154</v>
      </c>
      <c r="AC633" s="1876" t="s">
        <v>154</v>
      </c>
      <c r="AD633" s="1876" t="s">
        <v>154</v>
      </c>
      <c r="AE633" s="1876" t="s">
        <v>154</v>
      </c>
      <c r="AF633" s="1876" t="s">
        <v>359</v>
      </c>
      <c r="AG633" s="1875" t="s">
        <v>1027</v>
      </c>
      <c r="AH633" s="1876" t="s">
        <v>380</v>
      </c>
      <c r="AI633" s="1876" t="s">
        <v>240</v>
      </c>
      <c r="AJ633" s="1876" t="s">
        <v>367</v>
      </c>
      <c r="AK633" s="1875" t="s">
        <v>381</v>
      </c>
      <c r="AL633" s="1876" t="s">
        <v>360</v>
      </c>
      <c r="AM633" s="1875" t="s">
        <v>154</v>
      </c>
    </row>
    <row r="634" spans="1:39" ht="66">
      <c r="A634" s="1875" t="s">
        <v>351</v>
      </c>
      <c r="B634" s="1875" t="s">
        <v>1170</v>
      </c>
      <c r="C634" s="1875" t="s">
        <v>1024</v>
      </c>
      <c r="D634" s="1876" t="s">
        <v>154</v>
      </c>
      <c r="E634" s="1876" t="s">
        <v>371</v>
      </c>
      <c r="F634" s="1876" t="s">
        <v>355</v>
      </c>
      <c r="G634" s="1876" t="s">
        <v>356</v>
      </c>
      <c r="H634" s="1877">
        <v>8072.2389499999999</v>
      </c>
      <c r="I634" s="1877">
        <v>7500</v>
      </c>
      <c r="J634" s="1876" t="s">
        <v>357</v>
      </c>
      <c r="K634" s="1878">
        <v>44830</v>
      </c>
      <c r="L634" s="1876" t="s">
        <v>372</v>
      </c>
      <c r="M634" s="1878" t="s">
        <v>373</v>
      </c>
      <c r="N634" s="1876" t="s">
        <v>359</v>
      </c>
      <c r="O634" s="1880">
        <v>46675</v>
      </c>
      <c r="P634" s="1875" t="s">
        <v>360</v>
      </c>
      <c r="Q634" s="1875" t="s">
        <v>402</v>
      </c>
      <c r="R634" s="1875" t="s">
        <v>1025</v>
      </c>
      <c r="S634" s="1876" t="s">
        <v>361</v>
      </c>
      <c r="T634" s="1879" t="s">
        <v>1026</v>
      </c>
      <c r="U634" s="1876" t="s">
        <v>360</v>
      </c>
      <c r="V634" s="1876" t="s">
        <v>377</v>
      </c>
      <c r="W634" s="1876" t="s">
        <v>360</v>
      </c>
      <c r="X634" s="1876" t="s">
        <v>378</v>
      </c>
      <c r="Y634" s="1876" t="s">
        <v>364</v>
      </c>
      <c r="Z634" s="1876" t="s">
        <v>154</v>
      </c>
      <c r="AA634" s="1876" t="s">
        <v>154</v>
      </c>
      <c r="AB634" s="1876" t="s">
        <v>154</v>
      </c>
      <c r="AC634" s="1876" t="s">
        <v>154</v>
      </c>
      <c r="AD634" s="1876" t="s">
        <v>154</v>
      </c>
      <c r="AE634" s="1876" t="s">
        <v>154</v>
      </c>
      <c r="AF634" s="1876" t="s">
        <v>359</v>
      </c>
      <c r="AG634" s="1875" t="s">
        <v>1027</v>
      </c>
      <c r="AH634" s="1876" t="s">
        <v>380</v>
      </c>
      <c r="AI634" s="1876" t="s">
        <v>240</v>
      </c>
      <c r="AJ634" s="1876" t="s">
        <v>367</v>
      </c>
      <c r="AK634" s="1875" t="s">
        <v>381</v>
      </c>
      <c r="AL634" s="1876" t="s">
        <v>360</v>
      </c>
      <c r="AM634" s="1875" t="s">
        <v>154</v>
      </c>
    </row>
    <row r="635" spans="1:39" ht="66">
      <c r="A635" s="1875" t="s">
        <v>351</v>
      </c>
      <c r="B635" s="1875" t="s">
        <v>1171</v>
      </c>
      <c r="C635" s="1875" t="s">
        <v>1024</v>
      </c>
      <c r="D635" s="1876" t="s">
        <v>154</v>
      </c>
      <c r="E635" s="1876" t="s">
        <v>371</v>
      </c>
      <c r="F635" s="1876" t="s">
        <v>355</v>
      </c>
      <c r="G635" s="1876" t="s">
        <v>356</v>
      </c>
      <c r="H635" s="1877">
        <v>322.88956000000002</v>
      </c>
      <c r="I635" s="1877">
        <v>300</v>
      </c>
      <c r="J635" s="1876" t="s">
        <v>357</v>
      </c>
      <c r="K635" s="1878">
        <v>44830</v>
      </c>
      <c r="L635" s="1876" t="s">
        <v>372</v>
      </c>
      <c r="M635" s="1878" t="s">
        <v>373</v>
      </c>
      <c r="N635" s="1876" t="s">
        <v>359</v>
      </c>
      <c r="O635" s="1880">
        <v>46675</v>
      </c>
      <c r="P635" s="1875" t="s">
        <v>360</v>
      </c>
      <c r="Q635" s="1875" t="s">
        <v>531</v>
      </c>
      <c r="R635" s="1875" t="s">
        <v>1025</v>
      </c>
      <c r="S635" s="1876" t="s">
        <v>361</v>
      </c>
      <c r="T635" s="1879" t="s">
        <v>1026</v>
      </c>
      <c r="U635" s="1876" t="s">
        <v>360</v>
      </c>
      <c r="V635" s="1876" t="s">
        <v>377</v>
      </c>
      <c r="W635" s="1876" t="s">
        <v>360</v>
      </c>
      <c r="X635" s="1876" t="s">
        <v>378</v>
      </c>
      <c r="Y635" s="1876" t="s">
        <v>364</v>
      </c>
      <c r="Z635" s="1876" t="s">
        <v>154</v>
      </c>
      <c r="AA635" s="1876" t="s">
        <v>154</v>
      </c>
      <c r="AB635" s="1876" t="s">
        <v>154</v>
      </c>
      <c r="AC635" s="1876" t="s">
        <v>154</v>
      </c>
      <c r="AD635" s="1876" t="s">
        <v>154</v>
      </c>
      <c r="AE635" s="1876" t="s">
        <v>154</v>
      </c>
      <c r="AF635" s="1876" t="s">
        <v>359</v>
      </c>
      <c r="AG635" s="1875" t="s">
        <v>1027</v>
      </c>
      <c r="AH635" s="1876" t="s">
        <v>380</v>
      </c>
      <c r="AI635" s="1876" t="s">
        <v>240</v>
      </c>
      <c r="AJ635" s="1876" t="s">
        <v>367</v>
      </c>
      <c r="AK635" s="1875" t="s">
        <v>381</v>
      </c>
      <c r="AL635" s="1876" t="s">
        <v>360</v>
      </c>
      <c r="AM635" s="1875" t="s">
        <v>154</v>
      </c>
    </row>
    <row r="636" spans="1:39" ht="66">
      <c r="A636" s="1875" t="s">
        <v>351</v>
      </c>
      <c r="B636" s="1875" t="s">
        <v>1172</v>
      </c>
      <c r="C636" s="1875" t="s">
        <v>1024</v>
      </c>
      <c r="D636" s="1876" t="s">
        <v>154</v>
      </c>
      <c r="E636" s="1876" t="s">
        <v>371</v>
      </c>
      <c r="F636" s="1876" t="s">
        <v>355</v>
      </c>
      <c r="G636" s="1876" t="s">
        <v>356</v>
      </c>
      <c r="H636" s="1877">
        <v>4197.5642500000004</v>
      </c>
      <c r="I636" s="1877">
        <v>3900</v>
      </c>
      <c r="J636" s="1876" t="s">
        <v>357</v>
      </c>
      <c r="K636" s="1878">
        <v>44830</v>
      </c>
      <c r="L636" s="1876" t="s">
        <v>372</v>
      </c>
      <c r="M636" s="1878" t="s">
        <v>373</v>
      </c>
      <c r="N636" s="1876" t="s">
        <v>359</v>
      </c>
      <c r="O636" s="1880">
        <v>46675</v>
      </c>
      <c r="P636" s="1875" t="s">
        <v>360</v>
      </c>
      <c r="Q636" s="1875" t="s">
        <v>606</v>
      </c>
      <c r="R636" s="1875" t="s">
        <v>1025</v>
      </c>
      <c r="S636" s="1876" t="s">
        <v>361</v>
      </c>
      <c r="T636" s="1879" t="s">
        <v>1026</v>
      </c>
      <c r="U636" s="1876" t="s">
        <v>360</v>
      </c>
      <c r="V636" s="1876" t="s">
        <v>377</v>
      </c>
      <c r="W636" s="1876" t="s">
        <v>360</v>
      </c>
      <c r="X636" s="1876" t="s">
        <v>378</v>
      </c>
      <c r="Y636" s="1876" t="s">
        <v>364</v>
      </c>
      <c r="Z636" s="1876" t="s">
        <v>154</v>
      </c>
      <c r="AA636" s="1876" t="s">
        <v>154</v>
      </c>
      <c r="AB636" s="1876" t="s">
        <v>154</v>
      </c>
      <c r="AC636" s="1876" t="s">
        <v>154</v>
      </c>
      <c r="AD636" s="1876" t="s">
        <v>154</v>
      </c>
      <c r="AE636" s="1876" t="s">
        <v>154</v>
      </c>
      <c r="AF636" s="1876" t="s">
        <v>359</v>
      </c>
      <c r="AG636" s="1875" t="s">
        <v>1027</v>
      </c>
      <c r="AH636" s="1876" t="s">
        <v>380</v>
      </c>
      <c r="AI636" s="1876" t="s">
        <v>240</v>
      </c>
      <c r="AJ636" s="1876" t="s">
        <v>367</v>
      </c>
      <c r="AK636" s="1875" t="s">
        <v>381</v>
      </c>
      <c r="AL636" s="1876" t="s">
        <v>360</v>
      </c>
      <c r="AM636" s="1875" t="s">
        <v>154</v>
      </c>
    </row>
    <row r="637" spans="1:39" ht="66">
      <c r="A637" s="1875" t="s">
        <v>351</v>
      </c>
      <c r="B637" s="1875" t="s">
        <v>1173</v>
      </c>
      <c r="C637" s="1875" t="s">
        <v>1024</v>
      </c>
      <c r="D637" s="1876" t="s">
        <v>154</v>
      </c>
      <c r="E637" s="1876" t="s">
        <v>371</v>
      </c>
      <c r="F637" s="1876" t="s">
        <v>355</v>
      </c>
      <c r="G637" s="1876" t="s">
        <v>356</v>
      </c>
      <c r="H637" s="1877">
        <v>1937.33735</v>
      </c>
      <c r="I637" s="1877">
        <v>1800</v>
      </c>
      <c r="J637" s="1876" t="s">
        <v>357</v>
      </c>
      <c r="K637" s="1878">
        <v>44830</v>
      </c>
      <c r="L637" s="1876" t="s">
        <v>372</v>
      </c>
      <c r="M637" s="1878" t="s">
        <v>373</v>
      </c>
      <c r="N637" s="1876" t="s">
        <v>359</v>
      </c>
      <c r="O637" s="1880">
        <v>46675</v>
      </c>
      <c r="P637" s="1875" t="s">
        <v>360</v>
      </c>
      <c r="Q637" s="1875" t="s">
        <v>529</v>
      </c>
      <c r="R637" s="1875" t="s">
        <v>1025</v>
      </c>
      <c r="S637" s="1876" t="s">
        <v>361</v>
      </c>
      <c r="T637" s="1879" t="s">
        <v>1026</v>
      </c>
      <c r="U637" s="1876" t="s">
        <v>360</v>
      </c>
      <c r="V637" s="1876" t="s">
        <v>377</v>
      </c>
      <c r="W637" s="1876" t="s">
        <v>360</v>
      </c>
      <c r="X637" s="1876" t="s">
        <v>378</v>
      </c>
      <c r="Y637" s="1876" t="s">
        <v>364</v>
      </c>
      <c r="Z637" s="1876" t="s">
        <v>154</v>
      </c>
      <c r="AA637" s="1876" t="s">
        <v>154</v>
      </c>
      <c r="AB637" s="1876" t="s">
        <v>154</v>
      </c>
      <c r="AC637" s="1876" t="s">
        <v>154</v>
      </c>
      <c r="AD637" s="1876" t="s">
        <v>154</v>
      </c>
      <c r="AE637" s="1876" t="s">
        <v>154</v>
      </c>
      <c r="AF637" s="1876" t="s">
        <v>359</v>
      </c>
      <c r="AG637" s="1875" t="s">
        <v>1027</v>
      </c>
      <c r="AH637" s="1876" t="s">
        <v>380</v>
      </c>
      <c r="AI637" s="1876" t="s">
        <v>240</v>
      </c>
      <c r="AJ637" s="1876" t="s">
        <v>367</v>
      </c>
      <c r="AK637" s="1875" t="s">
        <v>381</v>
      </c>
      <c r="AL637" s="1876" t="s">
        <v>360</v>
      </c>
      <c r="AM637" s="1875" t="s">
        <v>154</v>
      </c>
    </row>
    <row r="638" spans="1:39" ht="66">
      <c r="A638" s="1875" t="s">
        <v>351</v>
      </c>
      <c r="B638" s="1875" t="s">
        <v>1174</v>
      </c>
      <c r="C638" s="1875" t="s">
        <v>1024</v>
      </c>
      <c r="D638" s="1876" t="s">
        <v>154</v>
      </c>
      <c r="E638" s="1876" t="s">
        <v>371</v>
      </c>
      <c r="F638" s="1876" t="s">
        <v>355</v>
      </c>
      <c r="G638" s="1876" t="s">
        <v>356</v>
      </c>
      <c r="H638" s="1877">
        <v>2906.0060199999998</v>
      </c>
      <c r="I638" s="1877">
        <v>2700</v>
      </c>
      <c r="J638" s="1876" t="s">
        <v>357</v>
      </c>
      <c r="K638" s="1878">
        <v>44830</v>
      </c>
      <c r="L638" s="1876" t="s">
        <v>372</v>
      </c>
      <c r="M638" s="1878" t="s">
        <v>373</v>
      </c>
      <c r="N638" s="1876" t="s">
        <v>359</v>
      </c>
      <c r="O638" s="1880">
        <v>46675</v>
      </c>
      <c r="P638" s="1875" t="s">
        <v>360</v>
      </c>
      <c r="Q638" s="1875" t="s">
        <v>1175</v>
      </c>
      <c r="R638" s="1875" t="s">
        <v>1025</v>
      </c>
      <c r="S638" s="1876" t="s">
        <v>361</v>
      </c>
      <c r="T638" s="1879" t="s">
        <v>1026</v>
      </c>
      <c r="U638" s="1876" t="s">
        <v>360</v>
      </c>
      <c r="V638" s="1876" t="s">
        <v>377</v>
      </c>
      <c r="W638" s="1876" t="s">
        <v>360</v>
      </c>
      <c r="X638" s="1876" t="s">
        <v>378</v>
      </c>
      <c r="Y638" s="1876" t="s">
        <v>364</v>
      </c>
      <c r="Z638" s="1876" t="s">
        <v>154</v>
      </c>
      <c r="AA638" s="1876" t="s">
        <v>154</v>
      </c>
      <c r="AB638" s="1876" t="s">
        <v>154</v>
      </c>
      <c r="AC638" s="1876" t="s">
        <v>154</v>
      </c>
      <c r="AD638" s="1876" t="s">
        <v>154</v>
      </c>
      <c r="AE638" s="1876" t="s">
        <v>154</v>
      </c>
      <c r="AF638" s="1876" t="s">
        <v>359</v>
      </c>
      <c r="AG638" s="1875" t="s">
        <v>1027</v>
      </c>
      <c r="AH638" s="1876" t="s">
        <v>380</v>
      </c>
      <c r="AI638" s="1876" t="s">
        <v>240</v>
      </c>
      <c r="AJ638" s="1876" t="s">
        <v>367</v>
      </c>
      <c r="AK638" s="1875" t="s">
        <v>381</v>
      </c>
      <c r="AL638" s="1876" t="s">
        <v>360</v>
      </c>
      <c r="AM638" s="1875" t="s">
        <v>154</v>
      </c>
    </row>
    <row r="639" spans="1:39" ht="66">
      <c r="A639" s="1875" t="s">
        <v>351</v>
      </c>
      <c r="B639" s="1875" t="s">
        <v>1176</v>
      </c>
      <c r="C639" s="1875" t="s">
        <v>1024</v>
      </c>
      <c r="D639" s="1876" t="s">
        <v>154</v>
      </c>
      <c r="E639" s="1876" t="s">
        <v>371</v>
      </c>
      <c r="F639" s="1876" t="s">
        <v>355</v>
      </c>
      <c r="G639" s="1876" t="s">
        <v>356</v>
      </c>
      <c r="H639" s="1877">
        <v>19373.373469999999</v>
      </c>
      <c r="I639" s="1877">
        <v>18000</v>
      </c>
      <c r="J639" s="1876" t="s">
        <v>357</v>
      </c>
      <c r="K639" s="1878">
        <v>44830</v>
      </c>
      <c r="L639" s="1876" t="s">
        <v>372</v>
      </c>
      <c r="M639" s="1878" t="s">
        <v>373</v>
      </c>
      <c r="N639" s="1876" t="s">
        <v>359</v>
      </c>
      <c r="O639" s="1880">
        <v>46675</v>
      </c>
      <c r="P639" s="1875" t="s">
        <v>360</v>
      </c>
      <c r="Q639" s="1875" t="s">
        <v>641</v>
      </c>
      <c r="R639" s="1875" t="s">
        <v>1025</v>
      </c>
      <c r="S639" s="1876" t="s">
        <v>361</v>
      </c>
      <c r="T639" s="1879" t="s">
        <v>1026</v>
      </c>
      <c r="U639" s="1876" t="s">
        <v>360</v>
      </c>
      <c r="V639" s="1876" t="s">
        <v>377</v>
      </c>
      <c r="W639" s="1876" t="s">
        <v>360</v>
      </c>
      <c r="X639" s="1876" t="s">
        <v>378</v>
      </c>
      <c r="Y639" s="1876" t="s">
        <v>364</v>
      </c>
      <c r="Z639" s="1876" t="s">
        <v>154</v>
      </c>
      <c r="AA639" s="1876" t="s">
        <v>154</v>
      </c>
      <c r="AB639" s="1876" t="s">
        <v>154</v>
      </c>
      <c r="AC639" s="1876" t="s">
        <v>154</v>
      </c>
      <c r="AD639" s="1876" t="s">
        <v>154</v>
      </c>
      <c r="AE639" s="1876" t="s">
        <v>154</v>
      </c>
      <c r="AF639" s="1876" t="s">
        <v>359</v>
      </c>
      <c r="AG639" s="1875" t="s">
        <v>1027</v>
      </c>
      <c r="AH639" s="1876" t="s">
        <v>380</v>
      </c>
      <c r="AI639" s="1876" t="s">
        <v>240</v>
      </c>
      <c r="AJ639" s="1876" t="s">
        <v>367</v>
      </c>
      <c r="AK639" s="1875" t="s">
        <v>381</v>
      </c>
      <c r="AL639" s="1876" t="s">
        <v>360</v>
      </c>
      <c r="AM639" s="1875" t="s">
        <v>154</v>
      </c>
    </row>
    <row r="640" spans="1:39" ht="66">
      <c r="A640" s="1875" t="s">
        <v>351</v>
      </c>
      <c r="B640" s="1875" t="s">
        <v>1177</v>
      </c>
      <c r="C640" s="1875" t="s">
        <v>1024</v>
      </c>
      <c r="D640" s="1876" t="s">
        <v>154</v>
      </c>
      <c r="E640" s="1876" t="s">
        <v>371</v>
      </c>
      <c r="F640" s="1876" t="s">
        <v>355</v>
      </c>
      <c r="G640" s="1876" t="s">
        <v>356</v>
      </c>
      <c r="H640" s="1877">
        <v>2906.0060199999998</v>
      </c>
      <c r="I640" s="1877">
        <v>2700</v>
      </c>
      <c r="J640" s="1876" t="s">
        <v>357</v>
      </c>
      <c r="K640" s="1878">
        <v>44830</v>
      </c>
      <c r="L640" s="1876" t="s">
        <v>372</v>
      </c>
      <c r="M640" s="1878" t="s">
        <v>373</v>
      </c>
      <c r="N640" s="1876" t="s">
        <v>359</v>
      </c>
      <c r="O640" s="1880">
        <v>46675</v>
      </c>
      <c r="P640" s="1875" t="s">
        <v>360</v>
      </c>
      <c r="Q640" s="1875" t="s">
        <v>1175</v>
      </c>
      <c r="R640" s="1875" t="s">
        <v>1025</v>
      </c>
      <c r="S640" s="1876" t="s">
        <v>361</v>
      </c>
      <c r="T640" s="1879" t="s">
        <v>1026</v>
      </c>
      <c r="U640" s="1876" t="s">
        <v>360</v>
      </c>
      <c r="V640" s="1876" t="s">
        <v>377</v>
      </c>
      <c r="W640" s="1876" t="s">
        <v>360</v>
      </c>
      <c r="X640" s="1876" t="s">
        <v>378</v>
      </c>
      <c r="Y640" s="1876" t="s">
        <v>364</v>
      </c>
      <c r="Z640" s="1876" t="s">
        <v>154</v>
      </c>
      <c r="AA640" s="1876" t="s">
        <v>154</v>
      </c>
      <c r="AB640" s="1876" t="s">
        <v>154</v>
      </c>
      <c r="AC640" s="1876" t="s">
        <v>154</v>
      </c>
      <c r="AD640" s="1876" t="s">
        <v>154</v>
      </c>
      <c r="AE640" s="1876" t="s">
        <v>154</v>
      </c>
      <c r="AF640" s="1876" t="s">
        <v>359</v>
      </c>
      <c r="AG640" s="1875" t="s">
        <v>1027</v>
      </c>
      <c r="AH640" s="1876" t="s">
        <v>380</v>
      </c>
      <c r="AI640" s="1876" t="s">
        <v>240</v>
      </c>
      <c r="AJ640" s="1876" t="s">
        <v>367</v>
      </c>
      <c r="AK640" s="1875" t="s">
        <v>381</v>
      </c>
      <c r="AL640" s="1876" t="s">
        <v>360</v>
      </c>
      <c r="AM640" s="1875" t="s">
        <v>154</v>
      </c>
    </row>
    <row r="641" spans="1:39" ht="66">
      <c r="A641" s="1875" t="s">
        <v>351</v>
      </c>
      <c r="B641" s="1875" t="s">
        <v>1178</v>
      </c>
      <c r="C641" s="1875" t="s">
        <v>1024</v>
      </c>
      <c r="D641" s="1876" t="s">
        <v>154</v>
      </c>
      <c r="E641" s="1876" t="s">
        <v>371</v>
      </c>
      <c r="F641" s="1876" t="s">
        <v>355</v>
      </c>
      <c r="G641" s="1876" t="s">
        <v>356</v>
      </c>
      <c r="H641" s="1877">
        <v>6134.9016000000001</v>
      </c>
      <c r="I641" s="1877">
        <v>5700</v>
      </c>
      <c r="J641" s="1876" t="s">
        <v>357</v>
      </c>
      <c r="K641" s="1878">
        <v>44830</v>
      </c>
      <c r="L641" s="1876" t="s">
        <v>372</v>
      </c>
      <c r="M641" s="1878" t="s">
        <v>373</v>
      </c>
      <c r="N641" s="1876" t="s">
        <v>359</v>
      </c>
      <c r="O641" s="1880">
        <v>46675</v>
      </c>
      <c r="P641" s="1875" t="s">
        <v>360</v>
      </c>
      <c r="Q641" s="1875" t="s">
        <v>1070</v>
      </c>
      <c r="R641" s="1875" t="s">
        <v>1025</v>
      </c>
      <c r="S641" s="1876" t="s">
        <v>361</v>
      </c>
      <c r="T641" s="1879" t="s">
        <v>1026</v>
      </c>
      <c r="U641" s="1876" t="s">
        <v>360</v>
      </c>
      <c r="V641" s="1876" t="s">
        <v>377</v>
      </c>
      <c r="W641" s="1876" t="s">
        <v>360</v>
      </c>
      <c r="X641" s="1876" t="s">
        <v>378</v>
      </c>
      <c r="Y641" s="1876" t="s">
        <v>364</v>
      </c>
      <c r="Z641" s="1876" t="s">
        <v>154</v>
      </c>
      <c r="AA641" s="1876" t="s">
        <v>154</v>
      </c>
      <c r="AB641" s="1876" t="s">
        <v>154</v>
      </c>
      <c r="AC641" s="1876" t="s">
        <v>154</v>
      </c>
      <c r="AD641" s="1876" t="s">
        <v>154</v>
      </c>
      <c r="AE641" s="1876" t="s">
        <v>154</v>
      </c>
      <c r="AF641" s="1876" t="s">
        <v>359</v>
      </c>
      <c r="AG641" s="1875" t="s">
        <v>1027</v>
      </c>
      <c r="AH641" s="1876" t="s">
        <v>380</v>
      </c>
      <c r="AI641" s="1876" t="s">
        <v>240</v>
      </c>
      <c r="AJ641" s="1876" t="s">
        <v>367</v>
      </c>
      <c r="AK641" s="1875" t="s">
        <v>381</v>
      </c>
      <c r="AL641" s="1876" t="s">
        <v>360</v>
      </c>
      <c r="AM641" s="1875" t="s">
        <v>154</v>
      </c>
    </row>
    <row r="642" spans="1:39" ht="66">
      <c r="A642" s="1875" t="s">
        <v>351</v>
      </c>
      <c r="B642" s="1875" t="s">
        <v>1179</v>
      </c>
      <c r="C642" s="1875" t="s">
        <v>1024</v>
      </c>
      <c r="D642" s="1876" t="s">
        <v>154</v>
      </c>
      <c r="E642" s="1876" t="s">
        <v>371</v>
      </c>
      <c r="F642" s="1876" t="s">
        <v>355</v>
      </c>
      <c r="G642" s="1876" t="s">
        <v>356</v>
      </c>
      <c r="H642" s="1877">
        <v>2906.0060199999998</v>
      </c>
      <c r="I642" s="1877">
        <v>2700</v>
      </c>
      <c r="J642" s="1876" t="s">
        <v>357</v>
      </c>
      <c r="K642" s="1878">
        <v>44830</v>
      </c>
      <c r="L642" s="1876" t="s">
        <v>372</v>
      </c>
      <c r="M642" s="1878" t="s">
        <v>373</v>
      </c>
      <c r="N642" s="1876" t="s">
        <v>359</v>
      </c>
      <c r="O642" s="1880">
        <v>46675</v>
      </c>
      <c r="P642" s="1875" t="s">
        <v>360</v>
      </c>
      <c r="Q642" s="1875" t="s">
        <v>1175</v>
      </c>
      <c r="R642" s="1875" t="s">
        <v>1025</v>
      </c>
      <c r="S642" s="1876" t="s">
        <v>361</v>
      </c>
      <c r="T642" s="1879" t="s">
        <v>1026</v>
      </c>
      <c r="U642" s="1876" t="s">
        <v>360</v>
      </c>
      <c r="V642" s="1876" t="s">
        <v>377</v>
      </c>
      <c r="W642" s="1876" t="s">
        <v>360</v>
      </c>
      <c r="X642" s="1876" t="s">
        <v>378</v>
      </c>
      <c r="Y642" s="1876" t="s">
        <v>364</v>
      </c>
      <c r="Z642" s="1876" t="s">
        <v>154</v>
      </c>
      <c r="AA642" s="1876" t="s">
        <v>154</v>
      </c>
      <c r="AB642" s="1876" t="s">
        <v>154</v>
      </c>
      <c r="AC642" s="1876" t="s">
        <v>154</v>
      </c>
      <c r="AD642" s="1876" t="s">
        <v>154</v>
      </c>
      <c r="AE642" s="1876" t="s">
        <v>154</v>
      </c>
      <c r="AF642" s="1876" t="s">
        <v>359</v>
      </c>
      <c r="AG642" s="1875" t="s">
        <v>1027</v>
      </c>
      <c r="AH642" s="1876" t="s">
        <v>380</v>
      </c>
      <c r="AI642" s="1876" t="s">
        <v>240</v>
      </c>
      <c r="AJ642" s="1876" t="s">
        <v>367</v>
      </c>
      <c r="AK642" s="1875" t="s">
        <v>381</v>
      </c>
      <c r="AL642" s="1876" t="s">
        <v>360</v>
      </c>
      <c r="AM642" s="1875" t="s">
        <v>154</v>
      </c>
    </row>
    <row r="643" spans="1:39" ht="66">
      <c r="A643" s="1875" t="s">
        <v>351</v>
      </c>
      <c r="B643" s="1875" t="s">
        <v>1180</v>
      </c>
      <c r="C643" s="1875" t="s">
        <v>1024</v>
      </c>
      <c r="D643" s="1876" t="s">
        <v>154</v>
      </c>
      <c r="E643" s="1876" t="s">
        <v>371</v>
      </c>
      <c r="F643" s="1876" t="s">
        <v>355</v>
      </c>
      <c r="G643" s="1876" t="s">
        <v>356</v>
      </c>
      <c r="H643" s="1877">
        <v>6134.9016000000001</v>
      </c>
      <c r="I643" s="1877">
        <v>5700</v>
      </c>
      <c r="J643" s="1876" t="s">
        <v>357</v>
      </c>
      <c r="K643" s="1878">
        <v>44830</v>
      </c>
      <c r="L643" s="1876" t="s">
        <v>372</v>
      </c>
      <c r="M643" s="1878" t="s">
        <v>373</v>
      </c>
      <c r="N643" s="1876" t="s">
        <v>359</v>
      </c>
      <c r="O643" s="1880">
        <v>46675</v>
      </c>
      <c r="P643" s="1875" t="s">
        <v>360</v>
      </c>
      <c r="Q643" s="1875" t="s">
        <v>1070</v>
      </c>
      <c r="R643" s="1875" t="s">
        <v>1025</v>
      </c>
      <c r="S643" s="1876" t="s">
        <v>361</v>
      </c>
      <c r="T643" s="1879" t="s">
        <v>1026</v>
      </c>
      <c r="U643" s="1876" t="s">
        <v>360</v>
      </c>
      <c r="V643" s="1876" t="s">
        <v>377</v>
      </c>
      <c r="W643" s="1876" t="s">
        <v>360</v>
      </c>
      <c r="X643" s="1876" t="s">
        <v>378</v>
      </c>
      <c r="Y643" s="1876" t="s">
        <v>364</v>
      </c>
      <c r="Z643" s="1876" t="s">
        <v>154</v>
      </c>
      <c r="AA643" s="1876" t="s">
        <v>154</v>
      </c>
      <c r="AB643" s="1876" t="s">
        <v>154</v>
      </c>
      <c r="AC643" s="1876" t="s">
        <v>154</v>
      </c>
      <c r="AD643" s="1876" t="s">
        <v>154</v>
      </c>
      <c r="AE643" s="1876" t="s">
        <v>154</v>
      </c>
      <c r="AF643" s="1876" t="s">
        <v>359</v>
      </c>
      <c r="AG643" s="1875" t="s">
        <v>1027</v>
      </c>
      <c r="AH643" s="1876" t="s">
        <v>380</v>
      </c>
      <c r="AI643" s="1876" t="s">
        <v>240</v>
      </c>
      <c r="AJ643" s="1876" t="s">
        <v>367</v>
      </c>
      <c r="AK643" s="1875" t="s">
        <v>381</v>
      </c>
      <c r="AL643" s="1876" t="s">
        <v>360</v>
      </c>
      <c r="AM643" s="1875" t="s">
        <v>154</v>
      </c>
    </row>
    <row r="644" spans="1:39" ht="66">
      <c r="A644" s="1875" t="s">
        <v>351</v>
      </c>
      <c r="B644" s="1875" t="s">
        <v>1181</v>
      </c>
      <c r="C644" s="1875" t="s">
        <v>1024</v>
      </c>
      <c r="D644" s="1876" t="s">
        <v>154</v>
      </c>
      <c r="E644" s="1876" t="s">
        <v>371</v>
      </c>
      <c r="F644" s="1876" t="s">
        <v>355</v>
      </c>
      <c r="G644" s="1876" t="s">
        <v>356</v>
      </c>
      <c r="H644" s="1877">
        <v>3551.78514</v>
      </c>
      <c r="I644" s="1877">
        <v>3300</v>
      </c>
      <c r="J644" s="1876" t="s">
        <v>357</v>
      </c>
      <c r="K644" s="1878">
        <v>44830</v>
      </c>
      <c r="L644" s="1876" t="s">
        <v>372</v>
      </c>
      <c r="M644" s="1878" t="s">
        <v>373</v>
      </c>
      <c r="N644" s="1876" t="s">
        <v>359</v>
      </c>
      <c r="O644" s="1880">
        <v>46675</v>
      </c>
      <c r="P644" s="1875" t="s">
        <v>360</v>
      </c>
      <c r="Q644" s="1875" t="s">
        <v>1182</v>
      </c>
      <c r="R644" s="1875" t="s">
        <v>1025</v>
      </c>
      <c r="S644" s="1876" t="s">
        <v>361</v>
      </c>
      <c r="T644" s="1879" t="s">
        <v>1026</v>
      </c>
      <c r="U644" s="1876" t="s">
        <v>360</v>
      </c>
      <c r="V644" s="1876" t="s">
        <v>377</v>
      </c>
      <c r="W644" s="1876" t="s">
        <v>360</v>
      </c>
      <c r="X644" s="1876" t="s">
        <v>378</v>
      </c>
      <c r="Y644" s="1876" t="s">
        <v>364</v>
      </c>
      <c r="Z644" s="1876" t="s">
        <v>154</v>
      </c>
      <c r="AA644" s="1876" t="s">
        <v>154</v>
      </c>
      <c r="AB644" s="1876" t="s">
        <v>154</v>
      </c>
      <c r="AC644" s="1876" t="s">
        <v>154</v>
      </c>
      <c r="AD644" s="1876" t="s">
        <v>154</v>
      </c>
      <c r="AE644" s="1876" t="s">
        <v>154</v>
      </c>
      <c r="AF644" s="1876" t="s">
        <v>359</v>
      </c>
      <c r="AG644" s="1875" t="s">
        <v>1027</v>
      </c>
      <c r="AH644" s="1876" t="s">
        <v>380</v>
      </c>
      <c r="AI644" s="1876" t="s">
        <v>240</v>
      </c>
      <c r="AJ644" s="1876" t="s">
        <v>367</v>
      </c>
      <c r="AK644" s="1875" t="s">
        <v>381</v>
      </c>
      <c r="AL644" s="1876" t="s">
        <v>360</v>
      </c>
      <c r="AM644" s="1875" t="s">
        <v>154</v>
      </c>
    </row>
    <row r="645" spans="1:39" ht="66">
      <c r="A645" s="1875" t="s">
        <v>351</v>
      </c>
      <c r="B645" s="1875" t="s">
        <v>1183</v>
      </c>
      <c r="C645" s="1875" t="s">
        <v>1024</v>
      </c>
      <c r="D645" s="1876" t="s">
        <v>154</v>
      </c>
      <c r="E645" s="1876" t="s">
        <v>371</v>
      </c>
      <c r="F645" s="1876" t="s">
        <v>355</v>
      </c>
      <c r="G645" s="1876" t="s">
        <v>356</v>
      </c>
      <c r="H645" s="1877">
        <v>50370.771030000004</v>
      </c>
      <c r="I645" s="1877">
        <v>46800</v>
      </c>
      <c r="J645" s="1876" t="s">
        <v>357</v>
      </c>
      <c r="K645" s="1878">
        <v>44830</v>
      </c>
      <c r="L645" s="1876" t="s">
        <v>372</v>
      </c>
      <c r="M645" s="1878" t="s">
        <v>373</v>
      </c>
      <c r="N645" s="1876" t="s">
        <v>359</v>
      </c>
      <c r="O645" s="1880">
        <v>46675</v>
      </c>
      <c r="P645" s="1875" t="s">
        <v>360</v>
      </c>
      <c r="Q645" s="1875" t="s">
        <v>816</v>
      </c>
      <c r="R645" s="1875" t="s">
        <v>1025</v>
      </c>
      <c r="S645" s="1876" t="s">
        <v>361</v>
      </c>
      <c r="T645" s="1879" t="s">
        <v>1026</v>
      </c>
      <c r="U645" s="1876" t="s">
        <v>360</v>
      </c>
      <c r="V645" s="1876" t="s">
        <v>377</v>
      </c>
      <c r="W645" s="1876" t="s">
        <v>360</v>
      </c>
      <c r="X645" s="1876" t="s">
        <v>378</v>
      </c>
      <c r="Y645" s="1876" t="s">
        <v>364</v>
      </c>
      <c r="Z645" s="1876" t="s">
        <v>154</v>
      </c>
      <c r="AA645" s="1876" t="s">
        <v>154</v>
      </c>
      <c r="AB645" s="1876" t="s">
        <v>154</v>
      </c>
      <c r="AC645" s="1876" t="s">
        <v>154</v>
      </c>
      <c r="AD645" s="1876" t="s">
        <v>154</v>
      </c>
      <c r="AE645" s="1876" t="s">
        <v>154</v>
      </c>
      <c r="AF645" s="1876" t="s">
        <v>359</v>
      </c>
      <c r="AG645" s="1875" t="s">
        <v>1027</v>
      </c>
      <c r="AH645" s="1876" t="s">
        <v>380</v>
      </c>
      <c r="AI645" s="1876" t="s">
        <v>240</v>
      </c>
      <c r="AJ645" s="1876" t="s">
        <v>367</v>
      </c>
      <c r="AK645" s="1875" t="s">
        <v>381</v>
      </c>
      <c r="AL645" s="1876" t="s">
        <v>360</v>
      </c>
      <c r="AM645" s="1875" t="s">
        <v>154</v>
      </c>
    </row>
    <row r="646" spans="1:39" ht="66">
      <c r="A646" s="1875" t="s">
        <v>351</v>
      </c>
      <c r="B646" s="1875" t="s">
        <v>1184</v>
      </c>
      <c r="C646" s="1875" t="s">
        <v>1024</v>
      </c>
      <c r="D646" s="1876" t="s">
        <v>154</v>
      </c>
      <c r="E646" s="1876" t="s">
        <v>371</v>
      </c>
      <c r="F646" s="1876" t="s">
        <v>355</v>
      </c>
      <c r="G646" s="1876" t="s">
        <v>356</v>
      </c>
      <c r="H646" s="1877">
        <v>645.77912000000003</v>
      </c>
      <c r="I646" s="1877">
        <v>600</v>
      </c>
      <c r="J646" s="1876" t="s">
        <v>357</v>
      </c>
      <c r="K646" s="1878">
        <v>44830</v>
      </c>
      <c r="L646" s="1876" t="s">
        <v>372</v>
      </c>
      <c r="M646" s="1878" t="s">
        <v>373</v>
      </c>
      <c r="N646" s="1876" t="s">
        <v>359</v>
      </c>
      <c r="O646" s="1880">
        <v>46675</v>
      </c>
      <c r="P646" s="1875" t="s">
        <v>360</v>
      </c>
      <c r="Q646" s="1875" t="s">
        <v>386</v>
      </c>
      <c r="R646" s="1875" t="s">
        <v>1025</v>
      </c>
      <c r="S646" s="1876" t="s">
        <v>361</v>
      </c>
      <c r="T646" s="1879" t="s">
        <v>1026</v>
      </c>
      <c r="U646" s="1876" t="s">
        <v>360</v>
      </c>
      <c r="V646" s="1876" t="s">
        <v>377</v>
      </c>
      <c r="W646" s="1876" t="s">
        <v>360</v>
      </c>
      <c r="X646" s="1876" t="s">
        <v>378</v>
      </c>
      <c r="Y646" s="1876" t="s">
        <v>364</v>
      </c>
      <c r="Z646" s="1876" t="s">
        <v>154</v>
      </c>
      <c r="AA646" s="1876" t="s">
        <v>154</v>
      </c>
      <c r="AB646" s="1876" t="s">
        <v>154</v>
      </c>
      <c r="AC646" s="1876" t="s">
        <v>154</v>
      </c>
      <c r="AD646" s="1876" t="s">
        <v>154</v>
      </c>
      <c r="AE646" s="1876" t="s">
        <v>154</v>
      </c>
      <c r="AF646" s="1876" t="s">
        <v>359</v>
      </c>
      <c r="AG646" s="1875" t="s">
        <v>1027</v>
      </c>
      <c r="AH646" s="1876" t="s">
        <v>380</v>
      </c>
      <c r="AI646" s="1876" t="s">
        <v>240</v>
      </c>
      <c r="AJ646" s="1876" t="s">
        <v>367</v>
      </c>
      <c r="AK646" s="1875" t="s">
        <v>381</v>
      </c>
      <c r="AL646" s="1876" t="s">
        <v>360</v>
      </c>
      <c r="AM646" s="1875" t="s">
        <v>154</v>
      </c>
    </row>
    <row r="647" spans="1:39" ht="66">
      <c r="A647" s="1875" t="s">
        <v>351</v>
      </c>
      <c r="B647" s="1875" t="s">
        <v>1185</v>
      </c>
      <c r="C647" s="1875" t="s">
        <v>1024</v>
      </c>
      <c r="D647" s="1876" t="s">
        <v>154</v>
      </c>
      <c r="E647" s="1876" t="s">
        <v>371</v>
      </c>
      <c r="F647" s="1876" t="s">
        <v>355</v>
      </c>
      <c r="G647" s="1876" t="s">
        <v>356</v>
      </c>
      <c r="H647" s="1877">
        <v>6457.7911599999998</v>
      </c>
      <c r="I647" s="1877">
        <v>6000</v>
      </c>
      <c r="J647" s="1876" t="s">
        <v>357</v>
      </c>
      <c r="K647" s="1878">
        <v>44831</v>
      </c>
      <c r="L647" s="1876" t="s">
        <v>372</v>
      </c>
      <c r="M647" s="1878" t="s">
        <v>373</v>
      </c>
      <c r="N647" s="1876" t="s">
        <v>359</v>
      </c>
      <c r="O647" s="1880">
        <v>46675</v>
      </c>
      <c r="P647" s="1875" t="s">
        <v>360</v>
      </c>
      <c r="Q647" s="1875" t="s">
        <v>409</v>
      </c>
      <c r="R647" s="1875" t="s">
        <v>1025</v>
      </c>
      <c r="S647" s="1876" t="s">
        <v>361</v>
      </c>
      <c r="T647" s="1879" t="s">
        <v>1026</v>
      </c>
      <c r="U647" s="1876" t="s">
        <v>360</v>
      </c>
      <c r="V647" s="1876" t="s">
        <v>377</v>
      </c>
      <c r="W647" s="1876" t="s">
        <v>360</v>
      </c>
      <c r="X647" s="1876" t="s">
        <v>378</v>
      </c>
      <c r="Y647" s="1876" t="s">
        <v>364</v>
      </c>
      <c r="Z647" s="1876" t="s">
        <v>154</v>
      </c>
      <c r="AA647" s="1876" t="s">
        <v>154</v>
      </c>
      <c r="AB647" s="1876" t="s">
        <v>154</v>
      </c>
      <c r="AC647" s="1876" t="s">
        <v>154</v>
      </c>
      <c r="AD647" s="1876" t="s">
        <v>154</v>
      </c>
      <c r="AE647" s="1876" t="s">
        <v>154</v>
      </c>
      <c r="AF647" s="1876" t="s">
        <v>359</v>
      </c>
      <c r="AG647" s="1875" t="s">
        <v>1027</v>
      </c>
      <c r="AH647" s="1876" t="s">
        <v>380</v>
      </c>
      <c r="AI647" s="1876" t="s">
        <v>240</v>
      </c>
      <c r="AJ647" s="1876" t="s">
        <v>367</v>
      </c>
      <c r="AK647" s="1875" t="s">
        <v>381</v>
      </c>
      <c r="AL647" s="1876" t="s">
        <v>360</v>
      </c>
      <c r="AM647" s="1875" t="s">
        <v>154</v>
      </c>
    </row>
    <row r="648" spans="1:39" ht="66">
      <c r="A648" s="1875" t="s">
        <v>351</v>
      </c>
      <c r="B648" s="1875" t="s">
        <v>1186</v>
      </c>
      <c r="C648" s="1875" t="s">
        <v>1024</v>
      </c>
      <c r="D648" s="1876" t="s">
        <v>154</v>
      </c>
      <c r="E648" s="1876" t="s">
        <v>371</v>
      </c>
      <c r="F648" s="1876" t="s">
        <v>355</v>
      </c>
      <c r="G648" s="1876" t="s">
        <v>356</v>
      </c>
      <c r="H648" s="1877">
        <v>2260.2269099999999</v>
      </c>
      <c r="I648" s="1877">
        <v>2100</v>
      </c>
      <c r="J648" s="1876" t="s">
        <v>357</v>
      </c>
      <c r="K648" s="1878">
        <v>44831</v>
      </c>
      <c r="L648" s="1876" t="s">
        <v>372</v>
      </c>
      <c r="M648" s="1878" t="s">
        <v>373</v>
      </c>
      <c r="N648" s="1876" t="s">
        <v>359</v>
      </c>
      <c r="O648" s="1880">
        <v>46675</v>
      </c>
      <c r="P648" s="1875" t="s">
        <v>360</v>
      </c>
      <c r="Q648" s="1875" t="s">
        <v>604</v>
      </c>
      <c r="R648" s="1875" t="s">
        <v>1025</v>
      </c>
      <c r="S648" s="1876" t="s">
        <v>361</v>
      </c>
      <c r="T648" s="1879" t="s">
        <v>1026</v>
      </c>
      <c r="U648" s="1876" t="s">
        <v>360</v>
      </c>
      <c r="V648" s="1876" t="s">
        <v>377</v>
      </c>
      <c r="W648" s="1876" t="s">
        <v>360</v>
      </c>
      <c r="X648" s="1876" t="s">
        <v>378</v>
      </c>
      <c r="Y648" s="1876" t="s">
        <v>364</v>
      </c>
      <c r="Z648" s="1876" t="s">
        <v>154</v>
      </c>
      <c r="AA648" s="1876" t="s">
        <v>154</v>
      </c>
      <c r="AB648" s="1876" t="s">
        <v>154</v>
      </c>
      <c r="AC648" s="1876" t="s">
        <v>154</v>
      </c>
      <c r="AD648" s="1876" t="s">
        <v>154</v>
      </c>
      <c r="AE648" s="1876" t="s">
        <v>154</v>
      </c>
      <c r="AF648" s="1876" t="s">
        <v>359</v>
      </c>
      <c r="AG648" s="1875" t="s">
        <v>1027</v>
      </c>
      <c r="AH648" s="1876" t="s">
        <v>380</v>
      </c>
      <c r="AI648" s="1876" t="s">
        <v>240</v>
      </c>
      <c r="AJ648" s="1876" t="s">
        <v>367</v>
      </c>
      <c r="AK648" s="1875" t="s">
        <v>381</v>
      </c>
      <c r="AL648" s="1876" t="s">
        <v>360</v>
      </c>
      <c r="AM648" s="1875" t="s">
        <v>154</v>
      </c>
    </row>
    <row r="649" spans="1:39" ht="66">
      <c r="A649" s="1875" t="s">
        <v>351</v>
      </c>
      <c r="B649" s="1875" t="s">
        <v>1187</v>
      </c>
      <c r="C649" s="1875" t="s">
        <v>1024</v>
      </c>
      <c r="D649" s="1876" t="s">
        <v>154</v>
      </c>
      <c r="E649" s="1876" t="s">
        <v>371</v>
      </c>
      <c r="F649" s="1876" t="s">
        <v>355</v>
      </c>
      <c r="G649" s="1876" t="s">
        <v>356</v>
      </c>
      <c r="H649" s="1877">
        <v>322.88956000000002</v>
      </c>
      <c r="I649" s="1877">
        <v>300</v>
      </c>
      <c r="J649" s="1876" t="s">
        <v>357</v>
      </c>
      <c r="K649" s="1878">
        <v>44831</v>
      </c>
      <c r="L649" s="1876" t="s">
        <v>372</v>
      </c>
      <c r="M649" s="1878" t="s">
        <v>373</v>
      </c>
      <c r="N649" s="1876" t="s">
        <v>359</v>
      </c>
      <c r="O649" s="1880">
        <v>46675</v>
      </c>
      <c r="P649" s="1875" t="s">
        <v>360</v>
      </c>
      <c r="Q649" s="1875" t="s">
        <v>531</v>
      </c>
      <c r="R649" s="1875" t="s">
        <v>1025</v>
      </c>
      <c r="S649" s="1876" t="s">
        <v>361</v>
      </c>
      <c r="T649" s="1879" t="s">
        <v>1026</v>
      </c>
      <c r="U649" s="1876" t="s">
        <v>360</v>
      </c>
      <c r="V649" s="1876" t="s">
        <v>377</v>
      </c>
      <c r="W649" s="1876" t="s">
        <v>360</v>
      </c>
      <c r="X649" s="1876" t="s">
        <v>378</v>
      </c>
      <c r="Y649" s="1876" t="s">
        <v>364</v>
      </c>
      <c r="Z649" s="1876" t="s">
        <v>154</v>
      </c>
      <c r="AA649" s="1876" t="s">
        <v>154</v>
      </c>
      <c r="AB649" s="1876" t="s">
        <v>154</v>
      </c>
      <c r="AC649" s="1876" t="s">
        <v>154</v>
      </c>
      <c r="AD649" s="1876" t="s">
        <v>154</v>
      </c>
      <c r="AE649" s="1876" t="s">
        <v>154</v>
      </c>
      <c r="AF649" s="1876" t="s">
        <v>359</v>
      </c>
      <c r="AG649" s="1875" t="s">
        <v>1027</v>
      </c>
      <c r="AH649" s="1876" t="s">
        <v>380</v>
      </c>
      <c r="AI649" s="1876" t="s">
        <v>240</v>
      </c>
      <c r="AJ649" s="1876" t="s">
        <v>367</v>
      </c>
      <c r="AK649" s="1875" t="s">
        <v>381</v>
      </c>
      <c r="AL649" s="1876" t="s">
        <v>360</v>
      </c>
      <c r="AM649" s="1875" t="s">
        <v>154</v>
      </c>
    </row>
    <row r="650" spans="1:39" ht="66">
      <c r="A650" s="1875" t="s">
        <v>351</v>
      </c>
      <c r="B650" s="1875" t="s">
        <v>1188</v>
      </c>
      <c r="C650" s="1875" t="s">
        <v>1024</v>
      </c>
      <c r="D650" s="1876" t="s">
        <v>154</v>
      </c>
      <c r="E650" s="1876" t="s">
        <v>371</v>
      </c>
      <c r="F650" s="1876" t="s">
        <v>355</v>
      </c>
      <c r="G650" s="1876" t="s">
        <v>356</v>
      </c>
      <c r="H650" s="1877">
        <v>322.88956000000002</v>
      </c>
      <c r="I650" s="1877">
        <v>300</v>
      </c>
      <c r="J650" s="1876" t="s">
        <v>357</v>
      </c>
      <c r="K650" s="1878">
        <v>44831</v>
      </c>
      <c r="L650" s="1876" t="s">
        <v>372</v>
      </c>
      <c r="M650" s="1878" t="s">
        <v>373</v>
      </c>
      <c r="N650" s="1876" t="s">
        <v>359</v>
      </c>
      <c r="O650" s="1880">
        <v>46675</v>
      </c>
      <c r="P650" s="1875" t="s">
        <v>360</v>
      </c>
      <c r="Q650" s="1875" t="s">
        <v>531</v>
      </c>
      <c r="R650" s="1875" t="s">
        <v>1025</v>
      </c>
      <c r="S650" s="1876" t="s">
        <v>361</v>
      </c>
      <c r="T650" s="1879" t="s">
        <v>1026</v>
      </c>
      <c r="U650" s="1876" t="s">
        <v>360</v>
      </c>
      <c r="V650" s="1876" t="s">
        <v>377</v>
      </c>
      <c r="W650" s="1876" t="s">
        <v>360</v>
      </c>
      <c r="X650" s="1876" t="s">
        <v>378</v>
      </c>
      <c r="Y650" s="1876" t="s">
        <v>364</v>
      </c>
      <c r="Z650" s="1876" t="s">
        <v>154</v>
      </c>
      <c r="AA650" s="1876" t="s">
        <v>154</v>
      </c>
      <c r="AB650" s="1876" t="s">
        <v>154</v>
      </c>
      <c r="AC650" s="1876" t="s">
        <v>154</v>
      </c>
      <c r="AD650" s="1876" t="s">
        <v>154</v>
      </c>
      <c r="AE650" s="1876" t="s">
        <v>154</v>
      </c>
      <c r="AF650" s="1876" t="s">
        <v>359</v>
      </c>
      <c r="AG650" s="1875" t="s">
        <v>1027</v>
      </c>
      <c r="AH650" s="1876" t="s">
        <v>380</v>
      </c>
      <c r="AI650" s="1876" t="s">
        <v>240</v>
      </c>
      <c r="AJ650" s="1876" t="s">
        <v>367</v>
      </c>
      <c r="AK650" s="1875" t="s">
        <v>381</v>
      </c>
      <c r="AL650" s="1876" t="s">
        <v>360</v>
      </c>
      <c r="AM650" s="1875" t="s">
        <v>154</v>
      </c>
    </row>
    <row r="651" spans="1:39" ht="66">
      <c r="A651" s="1875" t="s">
        <v>351</v>
      </c>
      <c r="B651" s="1875" t="s">
        <v>1189</v>
      </c>
      <c r="C651" s="1875" t="s">
        <v>1024</v>
      </c>
      <c r="D651" s="1876" t="s">
        <v>154</v>
      </c>
      <c r="E651" s="1876" t="s">
        <v>371</v>
      </c>
      <c r="F651" s="1876" t="s">
        <v>355</v>
      </c>
      <c r="G651" s="1876" t="s">
        <v>356</v>
      </c>
      <c r="H651" s="1877">
        <v>8072.2389499999999</v>
      </c>
      <c r="I651" s="1877">
        <v>7500</v>
      </c>
      <c r="J651" s="1876" t="s">
        <v>357</v>
      </c>
      <c r="K651" s="1878">
        <v>44831</v>
      </c>
      <c r="L651" s="1876" t="s">
        <v>372</v>
      </c>
      <c r="M651" s="1878" t="s">
        <v>373</v>
      </c>
      <c r="N651" s="1876" t="s">
        <v>359</v>
      </c>
      <c r="O651" s="1880">
        <v>46675</v>
      </c>
      <c r="P651" s="1875" t="s">
        <v>360</v>
      </c>
      <c r="Q651" s="1875" t="s">
        <v>402</v>
      </c>
      <c r="R651" s="1875" t="s">
        <v>1025</v>
      </c>
      <c r="S651" s="1876" t="s">
        <v>361</v>
      </c>
      <c r="T651" s="1879" t="s">
        <v>1026</v>
      </c>
      <c r="U651" s="1876" t="s">
        <v>360</v>
      </c>
      <c r="V651" s="1876" t="s">
        <v>377</v>
      </c>
      <c r="W651" s="1876" t="s">
        <v>360</v>
      </c>
      <c r="X651" s="1876" t="s">
        <v>378</v>
      </c>
      <c r="Y651" s="1876" t="s">
        <v>364</v>
      </c>
      <c r="Z651" s="1876" t="s">
        <v>154</v>
      </c>
      <c r="AA651" s="1876" t="s">
        <v>154</v>
      </c>
      <c r="AB651" s="1876" t="s">
        <v>154</v>
      </c>
      <c r="AC651" s="1876" t="s">
        <v>154</v>
      </c>
      <c r="AD651" s="1876" t="s">
        <v>154</v>
      </c>
      <c r="AE651" s="1876" t="s">
        <v>154</v>
      </c>
      <c r="AF651" s="1876" t="s">
        <v>359</v>
      </c>
      <c r="AG651" s="1875" t="s">
        <v>1027</v>
      </c>
      <c r="AH651" s="1876" t="s">
        <v>380</v>
      </c>
      <c r="AI651" s="1876" t="s">
        <v>240</v>
      </c>
      <c r="AJ651" s="1876" t="s">
        <v>367</v>
      </c>
      <c r="AK651" s="1875" t="s">
        <v>381</v>
      </c>
      <c r="AL651" s="1876" t="s">
        <v>360</v>
      </c>
      <c r="AM651" s="1875" t="s">
        <v>154</v>
      </c>
    </row>
    <row r="652" spans="1:39" ht="66">
      <c r="A652" s="1875" t="s">
        <v>351</v>
      </c>
      <c r="B652" s="1875" t="s">
        <v>1190</v>
      </c>
      <c r="C652" s="1875" t="s">
        <v>1024</v>
      </c>
      <c r="D652" s="1876" t="s">
        <v>154</v>
      </c>
      <c r="E652" s="1876" t="s">
        <v>371</v>
      </c>
      <c r="F652" s="1876" t="s">
        <v>355</v>
      </c>
      <c r="G652" s="1876" t="s">
        <v>356</v>
      </c>
      <c r="H652" s="1877">
        <v>4843.3433699999996</v>
      </c>
      <c r="I652" s="1877">
        <v>4500</v>
      </c>
      <c r="J652" s="1876" t="s">
        <v>357</v>
      </c>
      <c r="K652" s="1878">
        <v>44831</v>
      </c>
      <c r="L652" s="1876" t="s">
        <v>372</v>
      </c>
      <c r="M652" s="1878" t="s">
        <v>373</v>
      </c>
      <c r="N652" s="1876" t="s">
        <v>359</v>
      </c>
      <c r="O652" s="1880">
        <v>46675</v>
      </c>
      <c r="P652" s="1875" t="s">
        <v>360</v>
      </c>
      <c r="Q652" s="1875" t="s">
        <v>395</v>
      </c>
      <c r="R652" s="1875" t="s">
        <v>1025</v>
      </c>
      <c r="S652" s="1876" t="s">
        <v>361</v>
      </c>
      <c r="T652" s="1879" t="s">
        <v>1026</v>
      </c>
      <c r="U652" s="1876" t="s">
        <v>360</v>
      </c>
      <c r="V652" s="1876" t="s">
        <v>377</v>
      </c>
      <c r="W652" s="1876" t="s">
        <v>360</v>
      </c>
      <c r="X652" s="1876" t="s">
        <v>378</v>
      </c>
      <c r="Y652" s="1876" t="s">
        <v>364</v>
      </c>
      <c r="Z652" s="1876" t="s">
        <v>154</v>
      </c>
      <c r="AA652" s="1876" t="s">
        <v>154</v>
      </c>
      <c r="AB652" s="1876" t="s">
        <v>154</v>
      </c>
      <c r="AC652" s="1876" t="s">
        <v>154</v>
      </c>
      <c r="AD652" s="1876" t="s">
        <v>154</v>
      </c>
      <c r="AE652" s="1876" t="s">
        <v>154</v>
      </c>
      <c r="AF652" s="1876" t="s">
        <v>359</v>
      </c>
      <c r="AG652" s="1875" t="s">
        <v>1027</v>
      </c>
      <c r="AH652" s="1876" t="s">
        <v>380</v>
      </c>
      <c r="AI652" s="1876" t="s">
        <v>240</v>
      </c>
      <c r="AJ652" s="1876" t="s">
        <v>367</v>
      </c>
      <c r="AK652" s="1875" t="s">
        <v>381</v>
      </c>
      <c r="AL652" s="1876" t="s">
        <v>360</v>
      </c>
      <c r="AM652" s="1875" t="s">
        <v>154</v>
      </c>
    </row>
    <row r="653" spans="1:39" ht="66">
      <c r="A653" s="1875" t="s">
        <v>351</v>
      </c>
      <c r="B653" s="1875" t="s">
        <v>1191</v>
      </c>
      <c r="C653" s="1875" t="s">
        <v>1024</v>
      </c>
      <c r="D653" s="1876" t="s">
        <v>154</v>
      </c>
      <c r="E653" s="1876" t="s">
        <v>371</v>
      </c>
      <c r="F653" s="1876" t="s">
        <v>355</v>
      </c>
      <c r="G653" s="1876" t="s">
        <v>356</v>
      </c>
      <c r="H653" s="1877">
        <v>18404.7048</v>
      </c>
      <c r="I653" s="1877">
        <v>17100</v>
      </c>
      <c r="J653" s="1876" t="s">
        <v>357</v>
      </c>
      <c r="K653" s="1878">
        <v>44831</v>
      </c>
      <c r="L653" s="1876" t="s">
        <v>372</v>
      </c>
      <c r="M653" s="1878" t="s">
        <v>373</v>
      </c>
      <c r="N653" s="1876" t="s">
        <v>359</v>
      </c>
      <c r="O653" s="1880">
        <v>46675</v>
      </c>
      <c r="P653" s="1875" t="s">
        <v>360</v>
      </c>
      <c r="Q653" s="1875" t="s">
        <v>1192</v>
      </c>
      <c r="R653" s="1875" t="s">
        <v>1025</v>
      </c>
      <c r="S653" s="1876" t="s">
        <v>361</v>
      </c>
      <c r="T653" s="1879" t="s">
        <v>1026</v>
      </c>
      <c r="U653" s="1876" t="s">
        <v>360</v>
      </c>
      <c r="V653" s="1876" t="s">
        <v>377</v>
      </c>
      <c r="W653" s="1876" t="s">
        <v>360</v>
      </c>
      <c r="X653" s="1876" t="s">
        <v>378</v>
      </c>
      <c r="Y653" s="1876" t="s">
        <v>364</v>
      </c>
      <c r="Z653" s="1876" t="s">
        <v>154</v>
      </c>
      <c r="AA653" s="1876" t="s">
        <v>154</v>
      </c>
      <c r="AB653" s="1876" t="s">
        <v>154</v>
      </c>
      <c r="AC653" s="1876" t="s">
        <v>154</v>
      </c>
      <c r="AD653" s="1876" t="s">
        <v>154</v>
      </c>
      <c r="AE653" s="1876" t="s">
        <v>154</v>
      </c>
      <c r="AF653" s="1876" t="s">
        <v>359</v>
      </c>
      <c r="AG653" s="1875" t="s">
        <v>1027</v>
      </c>
      <c r="AH653" s="1876" t="s">
        <v>380</v>
      </c>
      <c r="AI653" s="1876" t="s">
        <v>240</v>
      </c>
      <c r="AJ653" s="1876" t="s">
        <v>367</v>
      </c>
      <c r="AK653" s="1875" t="s">
        <v>381</v>
      </c>
      <c r="AL653" s="1876" t="s">
        <v>360</v>
      </c>
      <c r="AM653" s="1875" t="s">
        <v>154</v>
      </c>
    </row>
    <row r="654" spans="1:39" ht="66">
      <c r="A654" s="1875" t="s">
        <v>351</v>
      </c>
      <c r="B654" s="1875" t="s">
        <v>1193</v>
      </c>
      <c r="C654" s="1875" t="s">
        <v>1024</v>
      </c>
      <c r="D654" s="1876" t="s">
        <v>154</v>
      </c>
      <c r="E654" s="1876" t="s">
        <v>371</v>
      </c>
      <c r="F654" s="1876" t="s">
        <v>355</v>
      </c>
      <c r="G654" s="1876" t="s">
        <v>356</v>
      </c>
      <c r="H654" s="1877">
        <v>4197.5642500000004</v>
      </c>
      <c r="I654" s="1877">
        <v>3900</v>
      </c>
      <c r="J654" s="1876" t="s">
        <v>357</v>
      </c>
      <c r="K654" s="1878">
        <v>44831</v>
      </c>
      <c r="L654" s="1876" t="s">
        <v>372</v>
      </c>
      <c r="M654" s="1878" t="s">
        <v>373</v>
      </c>
      <c r="N654" s="1876" t="s">
        <v>359</v>
      </c>
      <c r="O654" s="1880">
        <v>46675</v>
      </c>
      <c r="P654" s="1875" t="s">
        <v>360</v>
      </c>
      <c r="Q654" s="1875" t="s">
        <v>606</v>
      </c>
      <c r="R654" s="1875" t="s">
        <v>1025</v>
      </c>
      <c r="S654" s="1876" t="s">
        <v>361</v>
      </c>
      <c r="T654" s="1879" t="s">
        <v>1026</v>
      </c>
      <c r="U654" s="1876" t="s">
        <v>360</v>
      </c>
      <c r="V654" s="1876" t="s">
        <v>377</v>
      </c>
      <c r="W654" s="1876" t="s">
        <v>360</v>
      </c>
      <c r="X654" s="1876" t="s">
        <v>378</v>
      </c>
      <c r="Y654" s="1876" t="s">
        <v>364</v>
      </c>
      <c r="Z654" s="1876" t="s">
        <v>154</v>
      </c>
      <c r="AA654" s="1876" t="s">
        <v>154</v>
      </c>
      <c r="AB654" s="1876" t="s">
        <v>154</v>
      </c>
      <c r="AC654" s="1876" t="s">
        <v>154</v>
      </c>
      <c r="AD654" s="1876" t="s">
        <v>154</v>
      </c>
      <c r="AE654" s="1876" t="s">
        <v>154</v>
      </c>
      <c r="AF654" s="1876" t="s">
        <v>359</v>
      </c>
      <c r="AG654" s="1875" t="s">
        <v>1027</v>
      </c>
      <c r="AH654" s="1876" t="s">
        <v>380</v>
      </c>
      <c r="AI654" s="1876" t="s">
        <v>240</v>
      </c>
      <c r="AJ654" s="1876" t="s">
        <v>367</v>
      </c>
      <c r="AK654" s="1875" t="s">
        <v>381</v>
      </c>
      <c r="AL654" s="1876" t="s">
        <v>360</v>
      </c>
      <c r="AM654" s="1875" t="s">
        <v>154</v>
      </c>
    </row>
    <row r="655" spans="1:39" ht="66">
      <c r="A655" s="1875" t="s">
        <v>351</v>
      </c>
      <c r="B655" s="1875" t="s">
        <v>1194</v>
      </c>
      <c r="C655" s="1875" t="s">
        <v>1024</v>
      </c>
      <c r="D655" s="1876" t="s">
        <v>154</v>
      </c>
      <c r="E655" s="1876" t="s">
        <v>371</v>
      </c>
      <c r="F655" s="1876" t="s">
        <v>355</v>
      </c>
      <c r="G655" s="1876" t="s">
        <v>356</v>
      </c>
      <c r="H655" s="1877">
        <v>968.66867000000002</v>
      </c>
      <c r="I655" s="1877">
        <v>900</v>
      </c>
      <c r="J655" s="1876" t="s">
        <v>357</v>
      </c>
      <c r="K655" s="1878">
        <v>44831</v>
      </c>
      <c r="L655" s="1876" t="s">
        <v>372</v>
      </c>
      <c r="M655" s="1878" t="s">
        <v>373</v>
      </c>
      <c r="N655" s="1876" t="s">
        <v>359</v>
      </c>
      <c r="O655" s="1880">
        <v>46675</v>
      </c>
      <c r="P655" s="1875" t="s">
        <v>360</v>
      </c>
      <c r="Q655" s="1875" t="s">
        <v>600</v>
      </c>
      <c r="R655" s="1875" t="s">
        <v>1025</v>
      </c>
      <c r="S655" s="1876" t="s">
        <v>361</v>
      </c>
      <c r="T655" s="1879" t="s">
        <v>1026</v>
      </c>
      <c r="U655" s="1876" t="s">
        <v>360</v>
      </c>
      <c r="V655" s="1876" t="s">
        <v>377</v>
      </c>
      <c r="W655" s="1876" t="s">
        <v>360</v>
      </c>
      <c r="X655" s="1876" t="s">
        <v>378</v>
      </c>
      <c r="Y655" s="1876" t="s">
        <v>364</v>
      </c>
      <c r="Z655" s="1876" t="s">
        <v>154</v>
      </c>
      <c r="AA655" s="1876" t="s">
        <v>154</v>
      </c>
      <c r="AB655" s="1876" t="s">
        <v>154</v>
      </c>
      <c r="AC655" s="1876" t="s">
        <v>154</v>
      </c>
      <c r="AD655" s="1876" t="s">
        <v>154</v>
      </c>
      <c r="AE655" s="1876" t="s">
        <v>154</v>
      </c>
      <c r="AF655" s="1876" t="s">
        <v>359</v>
      </c>
      <c r="AG655" s="1875" t="s">
        <v>1027</v>
      </c>
      <c r="AH655" s="1876" t="s">
        <v>380</v>
      </c>
      <c r="AI655" s="1876" t="s">
        <v>240</v>
      </c>
      <c r="AJ655" s="1876" t="s">
        <v>367</v>
      </c>
      <c r="AK655" s="1875" t="s">
        <v>381</v>
      </c>
      <c r="AL655" s="1876" t="s">
        <v>360</v>
      </c>
      <c r="AM655" s="1875" t="s">
        <v>154</v>
      </c>
    </row>
    <row r="656" spans="1:39" ht="66">
      <c r="A656" s="1875" t="s">
        <v>351</v>
      </c>
      <c r="B656" s="1875" t="s">
        <v>1195</v>
      </c>
      <c r="C656" s="1875" t="s">
        <v>1024</v>
      </c>
      <c r="D656" s="1876" t="s">
        <v>154</v>
      </c>
      <c r="E656" s="1876" t="s">
        <v>371</v>
      </c>
      <c r="F656" s="1876" t="s">
        <v>355</v>
      </c>
      <c r="G656" s="1876" t="s">
        <v>356</v>
      </c>
      <c r="H656" s="1877">
        <v>2583.1164600000002</v>
      </c>
      <c r="I656" s="1877">
        <v>2400</v>
      </c>
      <c r="J656" s="1876" t="s">
        <v>357</v>
      </c>
      <c r="K656" s="1878">
        <v>44831</v>
      </c>
      <c r="L656" s="1876" t="s">
        <v>372</v>
      </c>
      <c r="M656" s="1878" t="s">
        <v>373</v>
      </c>
      <c r="N656" s="1876" t="s">
        <v>359</v>
      </c>
      <c r="O656" s="1880">
        <v>46675</v>
      </c>
      <c r="P656" s="1875" t="s">
        <v>360</v>
      </c>
      <c r="Q656" s="1875" t="s">
        <v>478</v>
      </c>
      <c r="R656" s="1875" t="s">
        <v>1025</v>
      </c>
      <c r="S656" s="1876" t="s">
        <v>361</v>
      </c>
      <c r="T656" s="1879" t="s">
        <v>1026</v>
      </c>
      <c r="U656" s="1876" t="s">
        <v>360</v>
      </c>
      <c r="V656" s="1876" t="s">
        <v>377</v>
      </c>
      <c r="W656" s="1876" t="s">
        <v>360</v>
      </c>
      <c r="X656" s="1876" t="s">
        <v>378</v>
      </c>
      <c r="Y656" s="1876" t="s">
        <v>364</v>
      </c>
      <c r="Z656" s="1876" t="s">
        <v>154</v>
      </c>
      <c r="AA656" s="1876" t="s">
        <v>154</v>
      </c>
      <c r="AB656" s="1876" t="s">
        <v>154</v>
      </c>
      <c r="AC656" s="1876" t="s">
        <v>154</v>
      </c>
      <c r="AD656" s="1876" t="s">
        <v>154</v>
      </c>
      <c r="AE656" s="1876" t="s">
        <v>154</v>
      </c>
      <c r="AF656" s="1876" t="s">
        <v>359</v>
      </c>
      <c r="AG656" s="1875" t="s">
        <v>1027</v>
      </c>
      <c r="AH656" s="1876" t="s">
        <v>380</v>
      </c>
      <c r="AI656" s="1876" t="s">
        <v>240</v>
      </c>
      <c r="AJ656" s="1876" t="s">
        <v>367</v>
      </c>
      <c r="AK656" s="1875" t="s">
        <v>381</v>
      </c>
      <c r="AL656" s="1876" t="s">
        <v>360</v>
      </c>
      <c r="AM656" s="1875" t="s">
        <v>154</v>
      </c>
    </row>
    <row r="657" spans="1:39" ht="66">
      <c r="A657" s="1875" t="s">
        <v>351</v>
      </c>
      <c r="B657" s="1875" t="s">
        <v>1196</v>
      </c>
      <c r="C657" s="1875" t="s">
        <v>1024</v>
      </c>
      <c r="D657" s="1876" t="s">
        <v>154</v>
      </c>
      <c r="E657" s="1876" t="s">
        <v>371</v>
      </c>
      <c r="F657" s="1876" t="s">
        <v>355</v>
      </c>
      <c r="G657" s="1876" t="s">
        <v>356</v>
      </c>
      <c r="H657" s="1877">
        <v>5166.2329300000001</v>
      </c>
      <c r="I657" s="1877">
        <v>4800</v>
      </c>
      <c r="J657" s="1876" t="s">
        <v>357</v>
      </c>
      <c r="K657" s="1878">
        <v>44831</v>
      </c>
      <c r="L657" s="1876" t="s">
        <v>372</v>
      </c>
      <c r="M657" s="1878" t="s">
        <v>373</v>
      </c>
      <c r="N657" s="1876" t="s">
        <v>359</v>
      </c>
      <c r="O657" s="1880">
        <v>46675</v>
      </c>
      <c r="P657" s="1875" t="s">
        <v>360</v>
      </c>
      <c r="Q657" s="1875" t="s">
        <v>480</v>
      </c>
      <c r="R657" s="1875" t="s">
        <v>1025</v>
      </c>
      <c r="S657" s="1876" t="s">
        <v>361</v>
      </c>
      <c r="T657" s="1879" t="s">
        <v>1026</v>
      </c>
      <c r="U657" s="1876" t="s">
        <v>360</v>
      </c>
      <c r="V657" s="1876" t="s">
        <v>377</v>
      </c>
      <c r="W657" s="1876" t="s">
        <v>360</v>
      </c>
      <c r="X657" s="1876" t="s">
        <v>378</v>
      </c>
      <c r="Y657" s="1876" t="s">
        <v>364</v>
      </c>
      <c r="Z657" s="1876" t="s">
        <v>154</v>
      </c>
      <c r="AA657" s="1876" t="s">
        <v>154</v>
      </c>
      <c r="AB657" s="1876" t="s">
        <v>154</v>
      </c>
      <c r="AC657" s="1876" t="s">
        <v>154</v>
      </c>
      <c r="AD657" s="1876" t="s">
        <v>154</v>
      </c>
      <c r="AE657" s="1876" t="s">
        <v>154</v>
      </c>
      <c r="AF657" s="1876" t="s">
        <v>359</v>
      </c>
      <c r="AG657" s="1875" t="s">
        <v>1027</v>
      </c>
      <c r="AH657" s="1876" t="s">
        <v>380</v>
      </c>
      <c r="AI657" s="1876" t="s">
        <v>240</v>
      </c>
      <c r="AJ657" s="1876" t="s">
        <v>367</v>
      </c>
      <c r="AK657" s="1875" t="s">
        <v>381</v>
      </c>
      <c r="AL657" s="1876" t="s">
        <v>360</v>
      </c>
      <c r="AM657" s="1875" t="s">
        <v>154</v>
      </c>
    </row>
    <row r="658" spans="1:39" ht="66">
      <c r="A658" s="1875" t="s">
        <v>351</v>
      </c>
      <c r="B658" s="1875" t="s">
        <v>1197</v>
      </c>
      <c r="C658" s="1875" t="s">
        <v>1024</v>
      </c>
      <c r="D658" s="1876" t="s">
        <v>154</v>
      </c>
      <c r="E658" s="1876" t="s">
        <v>371</v>
      </c>
      <c r="F658" s="1876" t="s">
        <v>355</v>
      </c>
      <c r="G658" s="1876" t="s">
        <v>356</v>
      </c>
      <c r="H658" s="1877">
        <v>322.88956000000002</v>
      </c>
      <c r="I658" s="1877">
        <v>300</v>
      </c>
      <c r="J658" s="1876" t="s">
        <v>357</v>
      </c>
      <c r="K658" s="1878">
        <v>44831</v>
      </c>
      <c r="L658" s="1876" t="s">
        <v>372</v>
      </c>
      <c r="M658" s="1878" t="s">
        <v>373</v>
      </c>
      <c r="N658" s="1876" t="s">
        <v>359</v>
      </c>
      <c r="O658" s="1880">
        <v>46675</v>
      </c>
      <c r="P658" s="1875" t="s">
        <v>360</v>
      </c>
      <c r="Q658" s="1875" t="s">
        <v>531</v>
      </c>
      <c r="R658" s="1875" t="s">
        <v>1025</v>
      </c>
      <c r="S658" s="1876" t="s">
        <v>361</v>
      </c>
      <c r="T658" s="1879" t="s">
        <v>1026</v>
      </c>
      <c r="U658" s="1876" t="s">
        <v>360</v>
      </c>
      <c r="V658" s="1876" t="s">
        <v>377</v>
      </c>
      <c r="W658" s="1876" t="s">
        <v>360</v>
      </c>
      <c r="X658" s="1876" t="s">
        <v>378</v>
      </c>
      <c r="Y658" s="1876" t="s">
        <v>364</v>
      </c>
      <c r="Z658" s="1876" t="s">
        <v>154</v>
      </c>
      <c r="AA658" s="1876" t="s">
        <v>154</v>
      </c>
      <c r="AB658" s="1876" t="s">
        <v>154</v>
      </c>
      <c r="AC658" s="1876" t="s">
        <v>154</v>
      </c>
      <c r="AD658" s="1876" t="s">
        <v>154</v>
      </c>
      <c r="AE658" s="1876" t="s">
        <v>154</v>
      </c>
      <c r="AF658" s="1876" t="s">
        <v>359</v>
      </c>
      <c r="AG658" s="1875" t="s">
        <v>1027</v>
      </c>
      <c r="AH658" s="1876" t="s">
        <v>380</v>
      </c>
      <c r="AI658" s="1876" t="s">
        <v>240</v>
      </c>
      <c r="AJ658" s="1876" t="s">
        <v>367</v>
      </c>
      <c r="AK658" s="1875" t="s">
        <v>381</v>
      </c>
      <c r="AL658" s="1876" t="s">
        <v>360</v>
      </c>
      <c r="AM658" s="1875" t="s">
        <v>154</v>
      </c>
    </row>
    <row r="659" spans="1:39" ht="66">
      <c r="A659" s="1875" t="s">
        <v>351</v>
      </c>
      <c r="B659" s="1875" t="s">
        <v>1198</v>
      </c>
      <c r="C659" s="1875" t="s">
        <v>1024</v>
      </c>
      <c r="D659" s="1876" t="s">
        <v>154</v>
      </c>
      <c r="E659" s="1876" t="s">
        <v>371</v>
      </c>
      <c r="F659" s="1876" t="s">
        <v>355</v>
      </c>
      <c r="G659" s="1876" t="s">
        <v>356</v>
      </c>
      <c r="H659" s="1877">
        <v>968.66867000000002</v>
      </c>
      <c r="I659" s="1877">
        <v>900</v>
      </c>
      <c r="J659" s="1876" t="s">
        <v>357</v>
      </c>
      <c r="K659" s="1878">
        <v>44832</v>
      </c>
      <c r="L659" s="1876" t="s">
        <v>372</v>
      </c>
      <c r="M659" s="1878" t="s">
        <v>373</v>
      </c>
      <c r="N659" s="1876" t="s">
        <v>359</v>
      </c>
      <c r="O659" s="1880">
        <v>46675</v>
      </c>
      <c r="P659" s="1875" t="s">
        <v>360</v>
      </c>
      <c r="Q659" s="1875" t="s">
        <v>600</v>
      </c>
      <c r="R659" s="1875" t="s">
        <v>1025</v>
      </c>
      <c r="S659" s="1876" t="s">
        <v>361</v>
      </c>
      <c r="T659" s="1879" t="s">
        <v>1026</v>
      </c>
      <c r="U659" s="1876" t="s">
        <v>360</v>
      </c>
      <c r="V659" s="1876" t="s">
        <v>377</v>
      </c>
      <c r="W659" s="1876" t="s">
        <v>360</v>
      </c>
      <c r="X659" s="1876" t="s">
        <v>378</v>
      </c>
      <c r="Y659" s="1876" t="s">
        <v>364</v>
      </c>
      <c r="Z659" s="1876" t="s">
        <v>154</v>
      </c>
      <c r="AA659" s="1876" t="s">
        <v>154</v>
      </c>
      <c r="AB659" s="1876" t="s">
        <v>154</v>
      </c>
      <c r="AC659" s="1876" t="s">
        <v>154</v>
      </c>
      <c r="AD659" s="1876" t="s">
        <v>154</v>
      </c>
      <c r="AE659" s="1876" t="s">
        <v>154</v>
      </c>
      <c r="AF659" s="1876" t="s">
        <v>359</v>
      </c>
      <c r="AG659" s="1875" t="s">
        <v>1027</v>
      </c>
      <c r="AH659" s="1876" t="s">
        <v>380</v>
      </c>
      <c r="AI659" s="1876" t="s">
        <v>240</v>
      </c>
      <c r="AJ659" s="1876" t="s">
        <v>367</v>
      </c>
      <c r="AK659" s="1875" t="s">
        <v>381</v>
      </c>
      <c r="AL659" s="1876" t="s">
        <v>360</v>
      </c>
      <c r="AM659" s="1875" t="s">
        <v>154</v>
      </c>
    </row>
    <row r="660" spans="1:39" ht="66">
      <c r="A660" s="1875" t="s">
        <v>351</v>
      </c>
      <c r="B660" s="1875" t="s">
        <v>1199</v>
      </c>
      <c r="C660" s="1875" t="s">
        <v>1024</v>
      </c>
      <c r="D660" s="1876" t="s">
        <v>154</v>
      </c>
      <c r="E660" s="1876" t="s">
        <v>371</v>
      </c>
      <c r="F660" s="1876" t="s">
        <v>355</v>
      </c>
      <c r="G660" s="1876" t="s">
        <v>356</v>
      </c>
      <c r="H660" s="1877">
        <v>968.66867000000002</v>
      </c>
      <c r="I660" s="1877">
        <v>900</v>
      </c>
      <c r="J660" s="1876" t="s">
        <v>357</v>
      </c>
      <c r="K660" s="1878">
        <v>44832</v>
      </c>
      <c r="L660" s="1876" t="s">
        <v>372</v>
      </c>
      <c r="M660" s="1878" t="s">
        <v>373</v>
      </c>
      <c r="N660" s="1876" t="s">
        <v>359</v>
      </c>
      <c r="O660" s="1880">
        <v>46675</v>
      </c>
      <c r="P660" s="1875" t="s">
        <v>360</v>
      </c>
      <c r="Q660" s="1875" t="s">
        <v>600</v>
      </c>
      <c r="R660" s="1875" t="s">
        <v>1025</v>
      </c>
      <c r="S660" s="1876" t="s">
        <v>361</v>
      </c>
      <c r="T660" s="1879" t="s">
        <v>1026</v>
      </c>
      <c r="U660" s="1876" t="s">
        <v>360</v>
      </c>
      <c r="V660" s="1876" t="s">
        <v>377</v>
      </c>
      <c r="W660" s="1876" t="s">
        <v>360</v>
      </c>
      <c r="X660" s="1876" t="s">
        <v>378</v>
      </c>
      <c r="Y660" s="1876" t="s">
        <v>364</v>
      </c>
      <c r="Z660" s="1876" t="s">
        <v>154</v>
      </c>
      <c r="AA660" s="1876" t="s">
        <v>154</v>
      </c>
      <c r="AB660" s="1876" t="s">
        <v>154</v>
      </c>
      <c r="AC660" s="1876" t="s">
        <v>154</v>
      </c>
      <c r="AD660" s="1876" t="s">
        <v>154</v>
      </c>
      <c r="AE660" s="1876" t="s">
        <v>154</v>
      </c>
      <c r="AF660" s="1876" t="s">
        <v>359</v>
      </c>
      <c r="AG660" s="1875" t="s">
        <v>1027</v>
      </c>
      <c r="AH660" s="1876" t="s">
        <v>380</v>
      </c>
      <c r="AI660" s="1876" t="s">
        <v>240</v>
      </c>
      <c r="AJ660" s="1876" t="s">
        <v>367</v>
      </c>
      <c r="AK660" s="1875" t="s">
        <v>381</v>
      </c>
      <c r="AL660" s="1876" t="s">
        <v>360</v>
      </c>
      <c r="AM660" s="1875" t="s">
        <v>154</v>
      </c>
    </row>
    <row r="661" spans="1:39" ht="66">
      <c r="A661" s="1875" t="s">
        <v>351</v>
      </c>
      <c r="B661" s="1875" t="s">
        <v>1200</v>
      </c>
      <c r="C661" s="1875" t="s">
        <v>1024</v>
      </c>
      <c r="D661" s="1876" t="s">
        <v>154</v>
      </c>
      <c r="E661" s="1876" t="s">
        <v>371</v>
      </c>
      <c r="F661" s="1876" t="s">
        <v>355</v>
      </c>
      <c r="G661" s="1876" t="s">
        <v>356</v>
      </c>
      <c r="H661" s="1877">
        <v>1291.5582300000001</v>
      </c>
      <c r="I661" s="1877">
        <v>1200</v>
      </c>
      <c r="J661" s="1876" t="s">
        <v>357</v>
      </c>
      <c r="K661" s="1878">
        <v>44832</v>
      </c>
      <c r="L661" s="1876" t="s">
        <v>372</v>
      </c>
      <c r="M661" s="1878" t="s">
        <v>373</v>
      </c>
      <c r="N661" s="1876" t="s">
        <v>359</v>
      </c>
      <c r="O661" s="1880">
        <v>46675</v>
      </c>
      <c r="P661" s="1875" t="s">
        <v>360</v>
      </c>
      <c r="Q661" s="1875" t="s">
        <v>462</v>
      </c>
      <c r="R661" s="1875" t="s">
        <v>1025</v>
      </c>
      <c r="S661" s="1876" t="s">
        <v>361</v>
      </c>
      <c r="T661" s="1879" t="s">
        <v>1026</v>
      </c>
      <c r="U661" s="1876" t="s">
        <v>360</v>
      </c>
      <c r="V661" s="1876" t="s">
        <v>377</v>
      </c>
      <c r="W661" s="1876" t="s">
        <v>360</v>
      </c>
      <c r="X661" s="1876" t="s">
        <v>378</v>
      </c>
      <c r="Y661" s="1876" t="s">
        <v>364</v>
      </c>
      <c r="Z661" s="1876" t="s">
        <v>154</v>
      </c>
      <c r="AA661" s="1876" t="s">
        <v>154</v>
      </c>
      <c r="AB661" s="1876" t="s">
        <v>154</v>
      </c>
      <c r="AC661" s="1876" t="s">
        <v>154</v>
      </c>
      <c r="AD661" s="1876" t="s">
        <v>154</v>
      </c>
      <c r="AE661" s="1876" t="s">
        <v>154</v>
      </c>
      <c r="AF661" s="1876" t="s">
        <v>359</v>
      </c>
      <c r="AG661" s="1875" t="s">
        <v>1027</v>
      </c>
      <c r="AH661" s="1876" t="s">
        <v>380</v>
      </c>
      <c r="AI661" s="1876" t="s">
        <v>240</v>
      </c>
      <c r="AJ661" s="1876" t="s">
        <v>367</v>
      </c>
      <c r="AK661" s="1875" t="s">
        <v>381</v>
      </c>
      <c r="AL661" s="1876" t="s">
        <v>360</v>
      </c>
      <c r="AM661" s="1875" t="s">
        <v>154</v>
      </c>
    </row>
    <row r="662" spans="1:39" ht="66">
      <c r="A662" s="1875" t="s">
        <v>351</v>
      </c>
      <c r="B662" s="1875" t="s">
        <v>1201</v>
      </c>
      <c r="C662" s="1875" t="s">
        <v>1024</v>
      </c>
      <c r="D662" s="1876" t="s">
        <v>154</v>
      </c>
      <c r="E662" s="1876" t="s">
        <v>371</v>
      </c>
      <c r="F662" s="1876" t="s">
        <v>355</v>
      </c>
      <c r="G662" s="1876" t="s">
        <v>356</v>
      </c>
      <c r="H662" s="1877">
        <v>968.66867000000002</v>
      </c>
      <c r="I662" s="1877">
        <v>900</v>
      </c>
      <c r="J662" s="1876" t="s">
        <v>357</v>
      </c>
      <c r="K662" s="1878">
        <v>44832</v>
      </c>
      <c r="L662" s="1876" t="s">
        <v>372</v>
      </c>
      <c r="M662" s="1878" t="s">
        <v>373</v>
      </c>
      <c r="N662" s="1876" t="s">
        <v>359</v>
      </c>
      <c r="O662" s="1880">
        <v>46675</v>
      </c>
      <c r="P662" s="1875" t="s">
        <v>360</v>
      </c>
      <c r="Q662" s="1875" t="s">
        <v>600</v>
      </c>
      <c r="R662" s="1875" t="s">
        <v>1025</v>
      </c>
      <c r="S662" s="1876" t="s">
        <v>361</v>
      </c>
      <c r="T662" s="1879" t="s">
        <v>1026</v>
      </c>
      <c r="U662" s="1876" t="s">
        <v>360</v>
      </c>
      <c r="V662" s="1876" t="s">
        <v>377</v>
      </c>
      <c r="W662" s="1876" t="s">
        <v>360</v>
      </c>
      <c r="X662" s="1876" t="s">
        <v>378</v>
      </c>
      <c r="Y662" s="1876" t="s">
        <v>364</v>
      </c>
      <c r="Z662" s="1876" t="s">
        <v>154</v>
      </c>
      <c r="AA662" s="1876" t="s">
        <v>154</v>
      </c>
      <c r="AB662" s="1876" t="s">
        <v>154</v>
      </c>
      <c r="AC662" s="1876" t="s">
        <v>154</v>
      </c>
      <c r="AD662" s="1876" t="s">
        <v>154</v>
      </c>
      <c r="AE662" s="1876" t="s">
        <v>154</v>
      </c>
      <c r="AF662" s="1876" t="s">
        <v>359</v>
      </c>
      <c r="AG662" s="1875" t="s">
        <v>1027</v>
      </c>
      <c r="AH662" s="1876" t="s">
        <v>380</v>
      </c>
      <c r="AI662" s="1876" t="s">
        <v>240</v>
      </c>
      <c r="AJ662" s="1876" t="s">
        <v>367</v>
      </c>
      <c r="AK662" s="1875" t="s">
        <v>381</v>
      </c>
      <c r="AL662" s="1876" t="s">
        <v>360</v>
      </c>
      <c r="AM662" s="1875" t="s">
        <v>154</v>
      </c>
    </row>
    <row r="663" spans="1:39" ht="66">
      <c r="A663" s="1875" t="s">
        <v>351</v>
      </c>
      <c r="B663" s="1875" t="s">
        <v>1202</v>
      </c>
      <c r="C663" s="1875" t="s">
        <v>1024</v>
      </c>
      <c r="D663" s="1876" t="s">
        <v>154</v>
      </c>
      <c r="E663" s="1876" t="s">
        <v>371</v>
      </c>
      <c r="F663" s="1876" t="s">
        <v>355</v>
      </c>
      <c r="G663" s="1876" t="s">
        <v>356</v>
      </c>
      <c r="H663" s="1877">
        <v>968.66867000000002</v>
      </c>
      <c r="I663" s="1877">
        <v>900</v>
      </c>
      <c r="J663" s="1876" t="s">
        <v>357</v>
      </c>
      <c r="K663" s="1878">
        <v>44832</v>
      </c>
      <c r="L663" s="1876" t="s">
        <v>372</v>
      </c>
      <c r="M663" s="1878" t="s">
        <v>373</v>
      </c>
      <c r="N663" s="1876" t="s">
        <v>359</v>
      </c>
      <c r="O663" s="1880">
        <v>46675</v>
      </c>
      <c r="P663" s="1875" t="s">
        <v>360</v>
      </c>
      <c r="Q663" s="1875" t="s">
        <v>600</v>
      </c>
      <c r="R663" s="1875" t="s">
        <v>1025</v>
      </c>
      <c r="S663" s="1876" t="s">
        <v>361</v>
      </c>
      <c r="T663" s="1879" t="s">
        <v>1026</v>
      </c>
      <c r="U663" s="1876" t="s">
        <v>360</v>
      </c>
      <c r="V663" s="1876" t="s">
        <v>377</v>
      </c>
      <c r="W663" s="1876" t="s">
        <v>360</v>
      </c>
      <c r="X663" s="1876" t="s">
        <v>378</v>
      </c>
      <c r="Y663" s="1876" t="s">
        <v>364</v>
      </c>
      <c r="Z663" s="1876" t="s">
        <v>154</v>
      </c>
      <c r="AA663" s="1876" t="s">
        <v>154</v>
      </c>
      <c r="AB663" s="1876" t="s">
        <v>154</v>
      </c>
      <c r="AC663" s="1876" t="s">
        <v>154</v>
      </c>
      <c r="AD663" s="1876" t="s">
        <v>154</v>
      </c>
      <c r="AE663" s="1876" t="s">
        <v>154</v>
      </c>
      <c r="AF663" s="1876" t="s">
        <v>359</v>
      </c>
      <c r="AG663" s="1875" t="s">
        <v>1027</v>
      </c>
      <c r="AH663" s="1876" t="s">
        <v>380</v>
      </c>
      <c r="AI663" s="1876" t="s">
        <v>240</v>
      </c>
      <c r="AJ663" s="1876" t="s">
        <v>367</v>
      </c>
      <c r="AK663" s="1875" t="s">
        <v>381</v>
      </c>
      <c r="AL663" s="1876" t="s">
        <v>360</v>
      </c>
      <c r="AM663" s="1875" t="s">
        <v>154</v>
      </c>
    </row>
    <row r="664" spans="1:39" ht="66">
      <c r="A664" s="1875" t="s">
        <v>351</v>
      </c>
      <c r="B664" s="1875" t="s">
        <v>1203</v>
      </c>
      <c r="C664" s="1875" t="s">
        <v>1024</v>
      </c>
      <c r="D664" s="1876" t="s">
        <v>154</v>
      </c>
      <c r="E664" s="1876" t="s">
        <v>371</v>
      </c>
      <c r="F664" s="1876" t="s">
        <v>355</v>
      </c>
      <c r="G664" s="1876" t="s">
        <v>356</v>
      </c>
      <c r="H664" s="1877">
        <v>1614.4477899999999</v>
      </c>
      <c r="I664" s="1877">
        <v>1500</v>
      </c>
      <c r="J664" s="1876" t="s">
        <v>357</v>
      </c>
      <c r="K664" s="1878">
        <v>44832</v>
      </c>
      <c r="L664" s="1876" t="s">
        <v>372</v>
      </c>
      <c r="M664" s="1878" t="s">
        <v>373</v>
      </c>
      <c r="N664" s="1876" t="s">
        <v>359</v>
      </c>
      <c r="O664" s="1880">
        <v>46675</v>
      </c>
      <c r="P664" s="1875" t="s">
        <v>360</v>
      </c>
      <c r="Q664" s="1875" t="s">
        <v>399</v>
      </c>
      <c r="R664" s="1875" t="s">
        <v>1025</v>
      </c>
      <c r="S664" s="1876" t="s">
        <v>361</v>
      </c>
      <c r="T664" s="1879" t="s">
        <v>1026</v>
      </c>
      <c r="U664" s="1876" t="s">
        <v>360</v>
      </c>
      <c r="V664" s="1876" t="s">
        <v>377</v>
      </c>
      <c r="W664" s="1876" t="s">
        <v>360</v>
      </c>
      <c r="X664" s="1876" t="s">
        <v>378</v>
      </c>
      <c r="Y664" s="1876" t="s">
        <v>364</v>
      </c>
      <c r="Z664" s="1876" t="s">
        <v>154</v>
      </c>
      <c r="AA664" s="1876" t="s">
        <v>154</v>
      </c>
      <c r="AB664" s="1876" t="s">
        <v>154</v>
      </c>
      <c r="AC664" s="1876" t="s">
        <v>154</v>
      </c>
      <c r="AD664" s="1876" t="s">
        <v>154</v>
      </c>
      <c r="AE664" s="1876" t="s">
        <v>154</v>
      </c>
      <c r="AF664" s="1876" t="s">
        <v>359</v>
      </c>
      <c r="AG664" s="1875" t="s">
        <v>1027</v>
      </c>
      <c r="AH664" s="1876" t="s">
        <v>380</v>
      </c>
      <c r="AI664" s="1876" t="s">
        <v>240</v>
      </c>
      <c r="AJ664" s="1876" t="s">
        <v>367</v>
      </c>
      <c r="AK664" s="1875" t="s">
        <v>381</v>
      </c>
      <c r="AL664" s="1876" t="s">
        <v>360</v>
      </c>
      <c r="AM664" s="1875" t="s">
        <v>154</v>
      </c>
    </row>
    <row r="665" spans="1:39" ht="66">
      <c r="A665" s="1875" t="s">
        <v>351</v>
      </c>
      <c r="B665" s="1875" t="s">
        <v>1204</v>
      </c>
      <c r="C665" s="1875" t="s">
        <v>1024</v>
      </c>
      <c r="D665" s="1876" t="s">
        <v>154</v>
      </c>
      <c r="E665" s="1876" t="s">
        <v>371</v>
      </c>
      <c r="F665" s="1876" t="s">
        <v>355</v>
      </c>
      <c r="G665" s="1876" t="s">
        <v>356</v>
      </c>
      <c r="H665" s="1877">
        <v>968.66867000000002</v>
      </c>
      <c r="I665" s="1877">
        <v>900</v>
      </c>
      <c r="J665" s="1876" t="s">
        <v>357</v>
      </c>
      <c r="K665" s="1878">
        <v>44832</v>
      </c>
      <c r="L665" s="1876" t="s">
        <v>372</v>
      </c>
      <c r="M665" s="1878" t="s">
        <v>373</v>
      </c>
      <c r="N665" s="1876" t="s">
        <v>359</v>
      </c>
      <c r="O665" s="1880">
        <v>46675</v>
      </c>
      <c r="P665" s="1875" t="s">
        <v>360</v>
      </c>
      <c r="Q665" s="1875" t="s">
        <v>600</v>
      </c>
      <c r="R665" s="1875" t="s">
        <v>1025</v>
      </c>
      <c r="S665" s="1876" t="s">
        <v>361</v>
      </c>
      <c r="T665" s="1879" t="s">
        <v>1026</v>
      </c>
      <c r="U665" s="1876" t="s">
        <v>360</v>
      </c>
      <c r="V665" s="1876" t="s">
        <v>377</v>
      </c>
      <c r="W665" s="1876" t="s">
        <v>360</v>
      </c>
      <c r="X665" s="1876" t="s">
        <v>378</v>
      </c>
      <c r="Y665" s="1876" t="s">
        <v>364</v>
      </c>
      <c r="Z665" s="1876" t="s">
        <v>154</v>
      </c>
      <c r="AA665" s="1876" t="s">
        <v>154</v>
      </c>
      <c r="AB665" s="1876" t="s">
        <v>154</v>
      </c>
      <c r="AC665" s="1876" t="s">
        <v>154</v>
      </c>
      <c r="AD665" s="1876" t="s">
        <v>154</v>
      </c>
      <c r="AE665" s="1876" t="s">
        <v>154</v>
      </c>
      <c r="AF665" s="1876" t="s">
        <v>359</v>
      </c>
      <c r="AG665" s="1875" t="s">
        <v>1027</v>
      </c>
      <c r="AH665" s="1876" t="s">
        <v>380</v>
      </c>
      <c r="AI665" s="1876" t="s">
        <v>240</v>
      </c>
      <c r="AJ665" s="1876" t="s">
        <v>367</v>
      </c>
      <c r="AK665" s="1875" t="s">
        <v>381</v>
      </c>
      <c r="AL665" s="1876" t="s">
        <v>360</v>
      </c>
      <c r="AM665" s="1875" t="s">
        <v>154</v>
      </c>
    </row>
    <row r="666" spans="1:39" ht="66">
      <c r="A666" s="1875" t="s">
        <v>351</v>
      </c>
      <c r="B666" s="1875" t="s">
        <v>1205</v>
      </c>
      <c r="C666" s="1875" t="s">
        <v>1024</v>
      </c>
      <c r="D666" s="1876" t="s">
        <v>154</v>
      </c>
      <c r="E666" s="1876" t="s">
        <v>371</v>
      </c>
      <c r="F666" s="1876" t="s">
        <v>355</v>
      </c>
      <c r="G666" s="1876" t="s">
        <v>356</v>
      </c>
      <c r="H666" s="1877">
        <v>968.66867000000002</v>
      </c>
      <c r="I666" s="1877">
        <v>900</v>
      </c>
      <c r="J666" s="1876" t="s">
        <v>357</v>
      </c>
      <c r="K666" s="1878">
        <v>44832</v>
      </c>
      <c r="L666" s="1876" t="s">
        <v>372</v>
      </c>
      <c r="M666" s="1878" t="s">
        <v>373</v>
      </c>
      <c r="N666" s="1876" t="s">
        <v>359</v>
      </c>
      <c r="O666" s="1880">
        <v>46675</v>
      </c>
      <c r="P666" s="1875" t="s">
        <v>360</v>
      </c>
      <c r="Q666" s="1875" t="s">
        <v>600</v>
      </c>
      <c r="R666" s="1875" t="s">
        <v>1025</v>
      </c>
      <c r="S666" s="1876" t="s">
        <v>361</v>
      </c>
      <c r="T666" s="1879" t="s">
        <v>1026</v>
      </c>
      <c r="U666" s="1876" t="s">
        <v>360</v>
      </c>
      <c r="V666" s="1876" t="s">
        <v>377</v>
      </c>
      <c r="W666" s="1876" t="s">
        <v>360</v>
      </c>
      <c r="X666" s="1876" t="s">
        <v>378</v>
      </c>
      <c r="Y666" s="1876" t="s">
        <v>364</v>
      </c>
      <c r="Z666" s="1876" t="s">
        <v>154</v>
      </c>
      <c r="AA666" s="1876" t="s">
        <v>154</v>
      </c>
      <c r="AB666" s="1876" t="s">
        <v>154</v>
      </c>
      <c r="AC666" s="1876" t="s">
        <v>154</v>
      </c>
      <c r="AD666" s="1876" t="s">
        <v>154</v>
      </c>
      <c r="AE666" s="1876" t="s">
        <v>154</v>
      </c>
      <c r="AF666" s="1876" t="s">
        <v>359</v>
      </c>
      <c r="AG666" s="1875" t="s">
        <v>1027</v>
      </c>
      <c r="AH666" s="1876" t="s">
        <v>380</v>
      </c>
      <c r="AI666" s="1876" t="s">
        <v>240</v>
      </c>
      <c r="AJ666" s="1876" t="s">
        <v>367</v>
      </c>
      <c r="AK666" s="1875" t="s">
        <v>381</v>
      </c>
      <c r="AL666" s="1876" t="s">
        <v>360</v>
      </c>
      <c r="AM666" s="1875" t="s">
        <v>154</v>
      </c>
    </row>
    <row r="667" spans="1:39" ht="66">
      <c r="A667" s="1875" t="s">
        <v>351</v>
      </c>
      <c r="B667" s="1875" t="s">
        <v>1206</v>
      </c>
      <c r="C667" s="1875" t="s">
        <v>1024</v>
      </c>
      <c r="D667" s="1876" t="s">
        <v>154</v>
      </c>
      <c r="E667" s="1876" t="s">
        <v>371</v>
      </c>
      <c r="F667" s="1876" t="s">
        <v>355</v>
      </c>
      <c r="G667" s="1876" t="s">
        <v>356</v>
      </c>
      <c r="H667" s="1877">
        <v>968.66867000000002</v>
      </c>
      <c r="I667" s="1877">
        <v>900</v>
      </c>
      <c r="J667" s="1876" t="s">
        <v>357</v>
      </c>
      <c r="K667" s="1878">
        <v>44832</v>
      </c>
      <c r="L667" s="1876" t="s">
        <v>372</v>
      </c>
      <c r="M667" s="1878" t="s">
        <v>373</v>
      </c>
      <c r="N667" s="1876" t="s">
        <v>359</v>
      </c>
      <c r="O667" s="1880">
        <v>46675</v>
      </c>
      <c r="P667" s="1875" t="s">
        <v>360</v>
      </c>
      <c r="Q667" s="1875" t="s">
        <v>600</v>
      </c>
      <c r="R667" s="1875" t="s">
        <v>1025</v>
      </c>
      <c r="S667" s="1876" t="s">
        <v>361</v>
      </c>
      <c r="T667" s="1879" t="s">
        <v>1026</v>
      </c>
      <c r="U667" s="1876" t="s">
        <v>360</v>
      </c>
      <c r="V667" s="1876" t="s">
        <v>377</v>
      </c>
      <c r="W667" s="1876" t="s">
        <v>360</v>
      </c>
      <c r="X667" s="1876" t="s">
        <v>378</v>
      </c>
      <c r="Y667" s="1876" t="s">
        <v>364</v>
      </c>
      <c r="Z667" s="1876" t="s">
        <v>154</v>
      </c>
      <c r="AA667" s="1876" t="s">
        <v>154</v>
      </c>
      <c r="AB667" s="1876" t="s">
        <v>154</v>
      </c>
      <c r="AC667" s="1876" t="s">
        <v>154</v>
      </c>
      <c r="AD667" s="1876" t="s">
        <v>154</v>
      </c>
      <c r="AE667" s="1876" t="s">
        <v>154</v>
      </c>
      <c r="AF667" s="1876" t="s">
        <v>359</v>
      </c>
      <c r="AG667" s="1875" t="s">
        <v>1027</v>
      </c>
      <c r="AH667" s="1876" t="s">
        <v>380</v>
      </c>
      <c r="AI667" s="1876" t="s">
        <v>240</v>
      </c>
      <c r="AJ667" s="1876" t="s">
        <v>367</v>
      </c>
      <c r="AK667" s="1875" t="s">
        <v>381</v>
      </c>
      <c r="AL667" s="1876" t="s">
        <v>360</v>
      </c>
      <c r="AM667" s="1875" t="s">
        <v>154</v>
      </c>
    </row>
    <row r="668" spans="1:39" ht="66">
      <c r="A668" s="1875" t="s">
        <v>351</v>
      </c>
      <c r="B668" s="1875" t="s">
        <v>1207</v>
      </c>
      <c r="C668" s="1875" t="s">
        <v>1024</v>
      </c>
      <c r="D668" s="1876" t="s">
        <v>154</v>
      </c>
      <c r="E668" s="1876" t="s">
        <v>371</v>
      </c>
      <c r="F668" s="1876" t="s">
        <v>355</v>
      </c>
      <c r="G668" s="1876" t="s">
        <v>356</v>
      </c>
      <c r="H668" s="1877">
        <v>1614.4477899999999</v>
      </c>
      <c r="I668" s="1877">
        <v>1500</v>
      </c>
      <c r="J668" s="1876" t="s">
        <v>357</v>
      </c>
      <c r="K668" s="1878">
        <v>44832</v>
      </c>
      <c r="L668" s="1876" t="s">
        <v>372</v>
      </c>
      <c r="M668" s="1878" t="s">
        <v>373</v>
      </c>
      <c r="N668" s="1876" t="s">
        <v>359</v>
      </c>
      <c r="O668" s="1880">
        <v>46675</v>
      </c>
      <c r="P668" s="1875" t="s">
        <v>360</v>
      </c>
      <c r="Q668" s="1875" t="s">
        <v>399</v>
      </c>
      <c r="R668" s="1875" t="s">
        <v>1025</v>
      </c>
      <c r="S668" s="1876" t="s">
        <v>361</v>
      </c>
      <c r="T668" s="1879" t="s">
        <v>1026</v>
      </c>
      <c r="U668" s="1876" t="s">
        <v>360</v>
      </c>
      <c r="V668" s="1876" t="s">
        <v>377</v>
      </c>
      <c r="W668" s="1876" t="s">
        <v>360</v>
      </c>
      <c r="X668" s="1876" t="s">
        <v>378</v>
      </c>
      <c r="Y668" s="1876" t="s">
        <v>364</v>
      </c>
      <c r="Z668" s="1876" t="s">
        <v>154</v>
      </c>
      <c r="AA668" s="1876" t="s">
        <v>154</v>
      </c>
      <c r="AB668" s="1876" t="s">
        <v>154</v>
      </c>
      <c r="AC668" s="1876" t="s">
        <v>154</v>
      </c>
      <c r="AD668" s="1876" t="s">
        <v>154</v>
      </c>
      <c r="AE668" s="1876" t="s">
        <v>154</v>
      </c>
      <c r="AF668" s="1876" t="s">
        <v>359</v>
      </c>
      <c r="AG668" s="1875" t="s">
        <v>1027</v>
      </c>
      <c r="AH668" s="1876" t="s">
        <v>380</v>
      </c>
      <c r="AI668" s="1876" t="s">
        <v>240</v>
      </c>
      <c r="AJ668" s="1876" t="s">
        <v>367</v>
      </c>
      <c r="AK668" s="1875" t="s">
        <v>381</v>
      </c>
      <c r="AL668" s="1876" t="s">
        <v>360</v>
      </c>
      <c r="AM668" s="1875" t="s">
        <v>154</v>
      </c>
    </row>
    <row r="669" spans="1:39" ht="66">
      <c r="A669" s="1875" t="s">
        <v>351</v>
      </c>
      <c r="B669" s="1875" t="s">
        <v>1208</v>
      </c>
      <c r="C669" s="1875" t="s">
        <v>1024</v>
      </c>
      <c r="D669" s="1876" t="s">
        <v>154</v>
      </c>
      <c r="E669" s="1876" t="s">
        <v>371</v>
      </c>
      <c r="F669" s="1876" t="s">
        <v>355</v>
      </c>
      <c r="G669" s="1876" t="s">
        <v>356</v>
      </c>
      <c r="H669" s="1877">
        <v>5166.2329300000001</v>
      </c>
      <c r="I669" s="1877">
        <v>4800</v>
      </c>
      <c r="J669" s="1876" t="s">
        <v>357</v>
      </c>
      <c r="K669" s="1878">
        <v>44832</v>
      </c>
      <c r="L669" s="1876" t="s">
        <v>372</v>
      </c>
      <c r="M669" s="1878" t="s">
        <v>373</v>
      </c>
      <c r="N669" s="1876" t="s">
        <v>359</v>
      </c>
      <c r="O669" s="1880">
        <v>46675</v>
      </c>
      <c r="P669" s="1875" t="s">
        <v>360</v>
      </c>
      <c r="Q669" s="1875" t="s">
        <v>480</v>
      </c>
      <c r="R669" s="1875" t="s">
        <v>1025</v>
      </c>
      <c r="S669" s="1876" t="s">
        <v>361</v>
      </c>
      <c r="T669" s="1879" t="s">
        <v>1026</v>
      </c>
      <c r="U669" s="1876" t="s">
        <v>360</v>
      </c>
      <c r="V669" s="1876" t="s">
        <v>377</v>
      </c>
      <c r="W669" s="1876" t="s">
        <v>360</v>
      </c>
      <c r="X669" s="1876" t="s">
        <v>378</v>
      </c>
      <c r="Y669" s="1876" t="s">
        <v>364</v>
      </c>
      <c r="Z669" s="1876" t="s">
        <v>154</v>
      </c>
      <c r="AA669" s="1876" t="s">
        <v>154</v>
      </c>
      <c r="AB669" s="1876" t="s">
        <v>154</v>
      </c>
      <c r="AC669" s="1876" t="s">
        <v>154</v>
      </c>
      <c r="AD669" s="1876" t="s">
        <v>154</v>
      </c>
      <c r="AE669" s="1876" t="s">
        <v>154</v>
      </c>
      <c r="AF669" s="1876" t="s">
        <v>359</v>
      </c>
      <c r="AG669" s="1875" t="s">
        <v>1027</v>
      </c>
      <c r="AH669" s="1876" t="s">
        <v>380</v>
      </c>
      <c r="AI669" s="1876" t="s">
        <v>240</v>
      </c>
      <c r="AJ669" s="1876" t="s">
        <v>367</v>
      </c>
      <c r="AK669" s="1875" t="s">
        <v>381</v>
      </c>
      <c r="AL669" s="1876" t="s">
        <v>360</v>
      </c>
      <c r="AM669" s="1875" t="s">
        <v>154</v>
      </c>
    </row>
    <row r="670" spans="1:39" ht="66">
      <c r="A670" s="1875" t="s">
        <v>351</v>
      </c>
      <c r="B670" s="1875" t="s">
        <v>1209</v>
      </c>
      <c r="C670" s="1875" t="s">
        <v>1024</v>
      </c>
      <c r="D670" s="1876" t="s">
        <v>154</v>
      </c>
      <c r="E670" s="1876" t="s">
        <v>371</v>
      </c>
      <c r="F670" s="1876" t="s">
        <v>355</v>
      </c>
      <c r="G670" s="1876" t="s">
        <v>356</v>
      </c>
      <c r="H670" s="1877">
        <v>1291.5582300000001</v>
      </c>
      <c r="I670" s="1877">
        <v>1200</v>
      </c>
      <c r="J670" s="1876" t="s">
        <v>357</v>
      </c>
      <c r="K670" s="1878">
        <v>44832</v>
      </c>
      <c r="L670" s="1876" t="s">
        <v>372</v>
      </c>
      <c r="M670" s="1878" t="s">
        <v>373</v>
      </c>
      <c r="N670" s="1876" t="s">
        <v>359</v>
      </c>
      <c r="O670" s="1880">
        <v>46675</v>
      </c>
      <c r="P670" s="1875" t="s">
        <v>360</v>
      </c>
      <c r="Q670" s="1875" t="s">
        <v>462</v>
      </c>
      <c r="R670" s="1875" t="s">
        <v>1025</v>
      </c>
      <c r="S670" s="1876" t="s">
        <v>361</v>
      </c>
      <c r="T670" s="1879" t="s">
        <v>1026</v>
      </c>
      <c r="U670" s="1876" t="s">
        <v>360</v>
      </c>
      <c r="V670" s="1876" t="s">
        <v>377</v>
      </c>
      <c r="W670" s="1876" t="s">
        <v>360</v>
      </c>
      <c r="X670" s="1876" t="s">
        <v>378</v>
      </c>
      <c r="Y670" s="1876" t="s">
        <v>364</v>
      </c>
      <c r="Z670" s="1876" t="s">
        <v>154</v>
      </c>
      <c r="AA670" s="1876" t="s">
        <v>154</v>
      </c>
      <c r="AB670" s="1876" t="s">
        <v>154</v>
      </c>
      <c r="AC670" s="1876" t="s">
        <v>154</v>
      </c>
      <c r="AD670" s="1876" t="s">
        <v>154</v>
      </c>
      <c r="AE670" s="1876" t="s">
        <v>154</v>
      </c>
      <c r="AF670" s="1876" t="s">
        <v>359</v>
      </c>
      <c r="AG670" s="1875" t="s">
        <v>1027</v>
      </c>
      <c r="AH670" s="1876" t="s">
        <v>380</v>
      </c>
      <c r="AI670" s="1876" t="s">
        <v>240</v>
      </c>
      <c r="AJ670" s="1876" t="s">
        <v>367</v>
      </c>
      <c r="AK670" s="1875" t="s">
        <v>381</v>
      </c>
      <c r="AL670" s="1876" t="s">
        <v>360</v>
      </c>
      <c r="AM670" s="1875" t="s">
        <v>154</v>
      </c>
    </row>
    <row r="671" spans="1:39" ht="66">
      <c r="A671" s="1875" t="s">
        <v>351</v>
      </c>
      <c r="B671" s="1875" t="s">
        <v>1210</v>
      </c>
      <c r="C671" s="1875" t="s">
        <v>1024</v>
      </c>
      <c r="D671" s="1876" t="s">
        <v>154</v>
      </c>
      <c r="E671" s="1876" t="s">
        <v>371</v>
      </c>
      <c r="F671" s="1876" t="s">
        <v>355</v>
      </c>
      <c r="G671" s="1876" t="s">
        <v>356</v>
      </c>
      <c r="H671" s="1877">
        <v>1937.33735</v>
      </c>
      <c r="I671" s="1877">
        <v>1800</v>
      </c>
      <c r="J671" s="1876" t="s">
        <v>357</v>
      </c>
      <c r="K671" s="1878">
        <v>44832</v>
      </c>
      <c r="L671" s="1876" t="s">
        <v>372</v>
      </c>
      <c r="M671" s="1878" t="s">
        <v>373</v>
      </c>
      <c r="N671" s="1876" t="s">
        <v>359</v>
      </c>
      <c r="O671" s="1880">
        <v>46675</v>
      </c>
      <c r="P671" s="1875" t="s">
        <v>360</v>
      </c>
      <c r="Q671" s="1875" t="s">
        <v>529</v>
      </c>
      <c r="R671" s="1875" t="s">
        <v>1025</v>
      </c>
      <c r="S671" s="1876" t="s">
        <v>361</v>
      </c>
      <c r="T671" s="1879" t="s">
        <v>1026</v>
      </c>
      <c r="U671" s="1876" t="s">
        <v>360</v>
      </c>
      <c r="V671" s="1876" t="s">
        <v>377</v>
      </c>
      <c r="W671" s="1876" t="s">
        <v>360</v>
      </c>
      <c r="X671" s="1876" t="s">
        <v>378</v>
      </c>
      <c r="Y671" s="1876" t="s">
        <v>364</v>
      </c>
      <c r="Z671" s="1876" t="s">
        <v>154</v>
      </c>
      <c r="AA671" s="1876" t="s">
        <v>154</v>
      </c>
      <c r="AB671" s="1876" t="s">
        <v>154</v>
      </c>
      <c r="AC671" s="1876" t="s">
        <v>154</v>
      </c>
      <c r="AD671" s="1876" t="s">
        <v>154</v>
      </c>
      <c r="AE671" s="1876" t="s">
        <v>154</v>
      </c>
      <c r="AF671" s="1876" t="s">
        <v>359</v>
      </c>
      <c r="AG671" s="1875" t="s">
        <v>1027</v>
      </c>
      <c r="AH671" s="1876" t="s">
        <v>380</v>
      </c>
      <c r="AI671" s="1876" t="s">
        <v>240</v>
      </c>
      <c r="AJ671" s="1876" t="s">
        <v>367</v>
      </c>
      <c r="AK671" s="1875" t="s">
        <v>381</v>
      </c>
      <c r="AL671" s="1876" t="s">
        <v>360</v>
      </c>
      <c r="AM671" s="1875" t="s">
        <v>154</v>
      </c>
    </row>
    <row r="672" spans="1:39" ht="66">
      <c r="A672" s="1875" t="s">
        <v>351</v>
      </c>
      <c r="B672" s="1875" t="s">
        <v>1211</v>
      </c>
      <c r="C672" s="1875" t="s">
        <v>1024</v>
      </c>
      <c r="D672" s="1876" t="s">
        <v>154</v>
      </c>
      <c r="E672" s="1876" t="s">
        <v>371</v>
      </c>
      <c r="F672" s="1876" t="s">
        <v>355</v>
      </c>
      <c r="G672" s="1876" t="s">
        <v>356</v>
      </c>
      <c r="H672" s="1877">
        <v>968.66867000000002</v>
      </c>
      <c r="I672" s="1877">
        <v>900</v>
      </c>
      <c r="J672" s="1876" t="s">
        <v>357</v>
      </c>
      <c r="K672" s="1878">
        <v>44832</v>
      </c>
      <c r="L672" s="1876" t="s">
        <v>372</v>
      </c>
      <c r="M672" s="1878" t="s">
        <v>373</v>
      </c>
      <c r="N672" s="1876" t="s">
        <v>359</v>
      </c>
      <c r="O672" s="1880">
        <v>46675</v>
      </c>
      <c r="P672" s="1875" t="s">
        <v>360</v>
      </c>
      <c r="Q672" s="1875" t="s">
        <v>600</v>
      </c>
      <c r="R672" s="1875" t="s">
        <v>1025</v>
      </c>
      <c r="S672" s="1876" t="s">
        <v>361</v>
      </c>
      <c r="T672" s="1879" t="s">
        <v>1026</v>
      </c>
      <c r="U672" s="1876" t="s">
        <v>360</v>
      </c>
      <c r="V672" s="1876" t="s">
        <v>377</v>
      </c>
      <c r="W672" s="1876" t="s">
        <v>360</v>
      </c>
      <c r="X672" s="1876" t="s">
        <v>378</v>
      </c>
      <c r="Y672" s="1876" t="s">
        <v>364</v>
      </c>
      <c r="Z672" s="1876" t="s">
        <v>154</v>
      </c>
      <c r="AA672" s="1876" t="s">
        <v>154</v>
      </c>
      <c r="AB672" s="1876" t="s">
        <v>154</v>
      </c>
      <c r="AC672" s="1876" t="s">
        <v>154</v>
      </c>
      <c r="AD672" s="1876" t="s">
        <v>154</v>
      </c>
      <c r="AE672" s="1876" t="s">
        <v>154</v>
      </c>
      <c r="AF672" s="1876" t="s">
        <v>359</v>
      </c>
      <c r="AG672" s="1875" t="s">
        <v>1027</v>
      </c>
      <c r="AH672" s="1876" t="s">
        <v>380</v>
      </c>
      <c r="AI672" s="1876" t="s">
        <v>240</v>
      </c>
      <c r="AJ672" s="1876" t="s">
        <v>367</v>
      </c>
      <c r="AK672" s="1875" t="s">
        <v>381</v>
      </c>
      <c r="AL672" s="1876" t="s">
        <v>360</v>
      </c>
      <c r="AM672" s="1875" t="s">
        <v>154</v>
      </c>
    </row>
    <row r="673" spans="1:39" ht="66">
      <c r="A673" s="1875" t="s">
        <v>351</v>
      </c>
      <c r="B673" s="1875" t="s">
        <v>1212</v>
      </c>
      <c r="C673" s="1875" t="s">
        <v>1024</v>
      </c>
      <c r="D673" s="1876" t="s">
        <v>154</v>
      </c>
      <c r="E673" s="1876" t="s">
        <v>371</v>
      </c>
      <c r="F673" s="1876" t="s">
        <v>355</v>
      </c>
      <c r="G673" s="1876" t="s">
        <v>356</v>
      </c>
      <c r="H673" s="1877">
        <v>1614.4477899999999</v>
      </c>
      <c r="I673" s="1877">
        <v>1500</v>
      </c>
      <c r="J673" s="1876" t="s">
        <v>357</v>
      </c>
      <c r="K673" s="1878">
        <v>44832</v>
      </c>
      <c r="L673" s="1876" t="s">
        <v>372</v>
      </c>
      <c r="M673" s="1878" t="s">
        <v>373</v>
      </c>
      <c r="N673" s="1876" t="s">
        <v>359</v>
      </c>
      <c r="O673" s="1880">
        <v>46675</v>
      </c>
      <c r="P673" s="1875" t="s">
        <v>360</v>
      </c>
      <c r="Q673" s="1875" t="s">
        <v>399</v>
      </c>
      <c r="R673" s="1875" t="s">
        <v>1025</v>
      </c>
      <c r="S673" s="1876" t="s">
        <v>361</v>
      </c>
      <c r="T673" s="1879" t="s">
        <v>1026</v>
      </c>
      <c r="U673" s="1876" t="s">
        <v>360</v>
      </c>
      <c r="V673" s="1876" t="s">
        <v>377</v>
      </c>
      <c r="W673" s="1876" t="s">
        <v>360</v>
      </c>
      <c r="X673" s="1876" t="s">
        <v>378</v>
      </c>
      <c r="Y673" s="1876" t="s">
        <v>364</v>
      </c>
      <c r="Z673" s="1876" t="s">
        <v>154</v>
      </c>
      <c r="AA673" s="1876" t="s">
        <v>154</v>
      </c>
      <c r="AB673" s="1876" t="s">
        <v>154</v>
      </c>
      <c r="AC673" s="1876" t="s">
        <v>154</v>
      </c>
      <c r="AD673" s="1876" t="s">
        <v>154</v>
      </c>
      <c r="AE673" s="1876" t="s">
        <v>154</v>
      </c>
      <c r="AF673" s="1876" t="s">
        <v>359</v>
      </c>
      <c r="AG673" s="1875" t="s">
        <v>1027</v>
      </c>
      <c r="AH673" s="1876" t="s">
        <v>380</v>
      </c>
      <c r="AI673" s="1876" t="s">
        <v>240</v>
      </c>
      <c r="AJ673" s="1876" t="s">
        <v>367</v>
      </c>
      <c r="AK673" s="1875" t="s">
        <v>381</v>
      </c>
      <c r="AL673" s="1876" t="s">
        <v>360</v>
      </c>
      <c r="AM673" s="1875" t="s">
        <v>154</v>
      </c>
    </row>
    <row r="674" spans="1:39" ht="66">
      <c r="A674" s="1875" t="s">
        <v>351</v>
      </c>
      <c r="B674" s="1875" t="s">
        <v>1213</v>
      </c>
      <c r="C674" s="1875" t="s">
        <v>1024</v>
      </c>
      <c r="D674" s="1876" t="s">
        <v>154</v>
      </c>
      <c r="E674" s="1876" t="s">
        <v>371</v>
      </c>
      <c r="F674" s="1876" t="s">
        <v>355</v>
      </c>
      <c r="G674" s="1876" t="s">
        <v>356</v>
      </c>
      <c r="H674" s="1877">
        <v>968.66867000000002</v>
      </c>
      <c r="I674" s="1877">
        <v>900</v>
      </c>
      <c r="J674" s="1876" t="s">
        <v>357</v>
      </c>
      <c r="K674" s="1878">
        <v>44832</v>
      </c>
      <c r="L674" s="1876" t="s">
        <v>372</v>
      </c>
      <c r="M674" s="1878" t="s">
        <v>373</v>
      </c>
      <c r="N674" s="1876" t="s">
        <v>359</v>
      </c>
      <c r="O674" s="1880">
        <v>46675</v>
      </c>
      <c r="P674" s="1875" t="s">
        <v>360</v>
      </c>
      <c r="Q674" s="1875" t="s">
        <v>600</v>
      </c>
      <c r="R674" s="1875" t="s">
        <v>1025</v>
      </c>
      <c r="S674" s="1876" t="s">
        <v>361</v>
      </c>
      <c r="T674" s="1879" t="s">
        <v>1026</v>
      </c>
      <c r="U674" s="1876" t="s">
        <v>360</v>
      </c>
      <c r="V674" s="1876" t="s">
        <v>377</v>
      </c>
      <c r="W674" s="1876" t="s">
        <v>360</v>
      </c>
      <c r="X674" s="1876" t="s">
        <v>378</v>
      </c>
      <c r="Y674" s="1876" t="s">
        <v>364</v>
      </c>
      <c r="Z674" s="1876" t="s">
        <v>154</v>
      </c>
      <c r="AA674" s="1876" t="s">
        <v>154</v>
      </c>
      <c r="AB674" s="1876" t="s">
        <v>154</v>
      </c>
      <c r="AC674" s="1876" t="s">
        <v>154</v>
      </c>
      <c r="AD674" s="1876" t="s">
        <v>154</v>
      </c>
      <c r="AE674" s="1876" t="s">
        <v>154</v>
      </c>
      <c r="AF674" s="1876" t="s">
        <v>359</v>
      </c>
      <c r="AG674" s="1875" t="s">
        <v>1027</v>
      </c>
      <c r="AH674" s="1876" t="s">
        <v>380</v>
      </c>
      <c r="AI674" s="1876" t="s">
        <v>240</v>
      </c>
      <c r="AJ674" s="1876" t="s">
        <v>367</v>
      </c>
      <c r="AK674" s="1875" t="s">
        <v>381</v>
      </c>
      <c r="AL674" s="1876" t="s">
        <v>360</v>
      </c>
      <c r="AM674" s="1875" t="s">
        <v>154</v>
      </c>
    </row>
    <row r="675" spans="1:39" ht="66">
      <c r="A675" s="1875" t="s">
        <v>351</v>
      </c>
      <c r="B675" s="1875" t="s">
        <v>1214</v>
      </c>
      <c r="C675" s="1875" t="s">
        <v>1024</v>
      </c>
      <c r="D675" s="1876" t="s">
        <v>154</v>
      </c>
      <c r="E675" s="1876" t="s">
        <v>371</v>
      </c>
      <c r="F675" s="1876" t="s">
        <v>355</v>
      </c>
      <c r="G675" s="1876" t="s">
        <v>356</v>
      </c>
      <c r="H675" s="1877">
        <v>1291.5582300000001</v>
      </c>
      <c r="I675" s="1877">
        <v>1200</v>
      </c>
      <c r="J675" s="1876" t="s">
        <v>357</v>
      </c>
      <c r="K675" s="1878">
        <v>44832</v>
      </c>
      <c r="L675" s="1876" t="s">
        <v>372</v>
      </c>
      <c r="M675" s="1878" t="s">
        <v>373</v>
      </c>
      <c r="N675" s="1876" t="s">
        <v>359</v>
      </c>
      <c r="O675" s="1880">
        <v>46675</v>
      </c>
      <c r="P675" s="1875" t="s">
        <v>360</v>
      </c>
      <c r="Q675" s="1875" t="s">
        <v>462</v>
      </c>
      <c r="R675" s="1875" t="s">
        <v>1025</v>
      </c>
      <c r="S675" s="1876" t="s">
        <v>361</v>
      </c>
      <c r="T675" s="1879" t="s">
        <v>1026</v>
      </c>
      <c r="U675" s="1876" t="s">
        <v>360</v>
      </c>
      <c r="V675" s="1876" t="s">
        <v>377</v>
      </c>
      <c r="W675" s="1876" t="s">
        <v>360</v>
      </c>
      <c r="X675" s="1876" t="s">
        <v>378</v>
      </c>
      <c r="Y675" s="1876" t="s">
        <v>364</v>
      </c>
      <c r="Z675" s="1876" t="s">
        <v>154</v>
      </c>
      <c r="AA675" s="1876" t="s">
        <v>154</v>
      </c>
      <c r="AB675" s="1876" t="s">
        <v>154</v>
      </c>
      <c r="AC675" s="1876" t="s">
        <v>154</v>
      </c>
      <c r="AD675" s="1876" t="s">
        <v>154</v>
      </c>
      <c r="AE675" s="1876" t="s">
        <v>154</v>
      </c>
      <c r="AF675" s="1876" t="s">
        <v>359</v>
      </c>
      <c r="AG675" s="1875" t="s">
        <v>1027</v>
      </c>
      <c r="AH675" s="1876" t="s">
        <v>380</v>
      </c>
      <c r="AI675" s="1876" t="s">
        <v>240</v>
      </c>
      <c r="AJ675" s="1876" t="s">
        <v>367</v>
      </c>
      <c r="AK675" s="1875" t="s">
        <v>381</v>
      </c>
      <c r="AL675" s="1876" t="s">
        <v>360</v>
      </c>
      <c r="AM675" s="1875" t="s">
        <v>154</v>
      </c>
    </row>
    <row r="676" spans="1:39" ht="66">
      <c r="A676" s="1875" t="s">
        <v>351</v>
      </c>
      <c r="B676" s="1875" t="s">
        <v>1215</v>
      </c>
      <c r="C676" s="1875" t="s">
        <v>1024</v>
      </c>
      <c r="D676" s="1876" t="s">
        <v>154</v>
      </c>
      <c r="E676" s="1876" t="s">
        <v>371</v>
      </c>
      <c r="F676" s="1876" t="s">
        <v>355</v>
      </c>
      <c r="G676" s="1876" t="s">
        <v>356</v>
      </c>
      <c r="H676" s="1877">
        <v>322.88956000000002</v>
      </c>
      <c r="I676" s="1877">
        <v>300</v>
      </c>
      <c r="J676" s="1876" t="s">
        <v>357</v>
      </c>
      <c r="K676" s="1878">
        <v>44833</v>
      </c>
      <c r="L676" s="1876" t="s">
        <v>372</v>
      </c>
      <c r="M676" s="1878" t="s">
        <v>373</v>
      </c>
      <c r="N676" s="1876" t="s">
        <v>359</v>
      </c>
      <c r="O676" s="1880">
        <v>46675</v>
      </c>
      <c r="P676" s="1875" t="s">
        <v>360</v>
      </c>
      <c r="Q676" s="1875" t="s">
        <v>531</v>
      </c>
      <c r="R676" s="1875" t="s">
        <v>1025</v>
      </c>
      <c r="S676" s="1876" t="s">
        <v>361</v>
      </c>
      <c r="T676" s="1879" t="s">
        <v>1026</v>
      </c>
      <c r="U676" s="1876" t="s">
        <v>360</v>
      </c>
      <c r="V676" s="1876" t="s">
        <v>377</v>
      </c>
      <c r="W676" s="1876" t="s">
        <v>360</v>
      </c>
      <c r="X676" s="1876" t="s">
        <v>378</v>
      </c>
      <c r="Y676" s="1876" t="s">
        <v>364</v>
      </c>
      <c r="Z676" s="1876" t="s">
        <v>154</v>
      </c>
      <c r="AA676" s="1876" t="s">
        <v>154</v>
      </c>
      <c r="AB676" s="1876" t="s">
        <v>154</v>
      </c>
      <c r="AC676" s="1876" t="s">
        <v>154</v>
      </c>
      <c r="AD676" s="1876" t="s">
        <v>154</v>
      </c>
      <c r="AE676" s="1876" t="s">
        <v>154</v>
      </c>
      <c r="AF676" s="1876" t="s">
        <v>359</v>
      </c>
      <c r="AG676" s="1875" t="s">
        <v>1027</v>
      </c>
      <c r="AH676" s="1876" t="s">
        <v>380</v>
      </c>
      <c r="AI676" s="1876" t="s">
        <v>240</v>
      </c>
      <c r="AJ676" s="1876" t="s">
        <v>367</v>
      </c>
      <c r="AK676" s="1875" t="s">
        <v>381</v>
      </c>
      <c r="AL676" s="1876" t="s">
        <v>360</v>
      </c>
      <c r="AM676" s="1875" t="s">
        <v>154</v>
      </c>
    </row>
    <row r="677" spans="1:39" ht="66">
      <c r="A677" s="1875" t="s">
        <v>351</v>
      </c>
      <c r="B677" s="1875" t="s">
        <v>1216</v>
      </c>
      <c r="C677" s="1875" t="s">
        <v>1024</v>
      </c>
      <c r="D677" s="1876" t="s">
        <v>154</v>
      </c>
      <c r="E677" s="1876" t="s">
        <v>371</v>
      </c>
      <c r="F677" s="1876" t="s">
        <v>355</v>
      </c>
      <c r="G677" s="1876" t="s">
        <v>356</v>
      </c>
      <c r="H677" s="1877">
        <v>322.88956000000002</v>
      </c>
      <c r="I677" s="1877">
        <v>300</v>
      </c>
      <c r="J677" s="1876" t="s">
        <v>357</v>
      </c>
      <c r="K677" s="1878">
        <v>44833</v>
      </c>
      <c r="L677" s="1876" t="s">
        <v>372</v>
      </c>
      <c r="M677" s="1878" t="s">
        <v>373</v>
      </c>
      <c r="N677" s="1876" t="s">
        <v>359</v>
      </c>
      <c r="O677" s="1880">
        <v>46675</v>
      </c>
      <c r="P677" s="1875" t="s">
        <v>360</v>
      </c>
      <c r="Q677" s="1875" t="s">
        <v>531</v>
      </c>
      <c r="R677" s="1875" t="s">
        <v>1025</v>
      </c>
      <c r="S677" s="1876" t="s">
        <v>361</v>
      </c>
      <c r="T677" s="1879" t="s">
        <v>1026</v>
      </c>
      <c r="U677" s="1876" t="s">
        <v>360</v>
      </c>
      <c r="V677" s="1876" t="s">
        <v>377</v>
      </c>
      <c r="W677" s="1876" t="s">
        <v>360</v>
      </c>
      <c r="X677" s="1876" t="s">
        <v>378</v>
      </c>
      <c r="Y677" s="1876" t="s">
        <v>364</v>
      </c>
      <c r="Z677" s="1876" t="s">
        <v>154</v>
      </c>
      <c r="AA677" s="1876" t="s">
        <v>154</v>
      </c>
      <c r="AB677" s="1876" t="s">
        <v>154</v>
      </c>
      <c r="AC677" s="1876" t="s">
        <v>154</v>
      </c>
      <c r="AD677" s="1876" t="s">
        <v>154</v>
      </c>
      <c r="AE677" s="1876" t="s">
        <v>154</v>
      </c>
      <c r="AF677" s="1876" t="s">
        <v>359</v>
      </c>
      <c r="AG677" s="1875" t="s">
        <v>1027</v>
      </c>
      <c r="AH677" s="1876" t="s">
        <v>380</v>
      </c>
      <c r="AI677" s="1876" t="s">
        <v>240</v>
      </c>
      <c r="AJ677" s="1876" t="s">
        <v>367</v>
      </c>
      <c r="AK677" s="1875" t="s">
        <v>381</v>
      </c>
      <c r="AL677" s="1876" t="s">
        <v>360</v>
      </c>
      <c r="AM677" s="1875" t="s">
        <v>154</v>
      </c>
    </row>
    <row r="678" spans="1:39" ht="66">
      <c r="A678" s="1875" t="s">
        <v>351</v>
      </c>
      <c r="B678" s="1875" t="s">
        <v>1217</v>
      </c>
      <c r="C678" s="1875" t="s">
        <v>1024</v>
      </c>
      <c r="D678" s="1876" t="s">
        <v>154</v>
      </c>
      <c r="E678" s="1876" t="s">
        <v>371</v>
      </c>
      <c r="F678" s="1876" t="s">
        <v>355</v>
      </c>
      <c r="G678" s="1876" t="s">
        <v>356</v>
      </c>
      <c r="H678" s="1877">
        <v>322.88956000000002</v>
      </c>
      <c r="I678" s="1877">
        <v>300</v>
      </c>
      <c r="J678" s="1876" t="s">
        <v>357</v>
      </c>
      <c r="K678" s="1878">
        <v>44833</v>
      </c>
      <c r="L678" s="1876" t="s">
        <v>372</v>
      </c>
      <c r="M678" s="1878" t="s">
        <v>373</v>
      </c>
      <c r="N678" s="1876" t="s">
        <v>359</v>
      </c>
      <c r="O678" s="1880">
        <v>46675</v>
      </c>
      <c r="P678" s="1875" t="s">
        <v>360</v>
      </c>
      <c r="Q678" s="1875" t="s">
        <v>531</v>
      </c>
      <c r="R678" s="1875" t="s">
        <v>1025</v>
      </c>
      <c r="S678" s="1876" t="s">
        <v>361</v>
      </c>
      <c r="T678" s="1879" t="s">
        <v>1026</v>
      </c>
      <c r="U678" s="1876" t="s">
        <v>360</v>
      </c>
      <c r="V678" s="1876" t="s">
        <v>377</v>
      </c>
      <c r="W678" s="1876" t="s">
        <v>360</v>
      </c>
      <c r="X678" s="1876" t="s">
        <v>378</v>
      </c>
      <c r="Y678" s="1876" t="s">
        <v>364</v>
      </c>
      <c r="Z678" s="1876" t="s">
        <v>154</v>
      </c>
      <c r="AA678" s="1876" t="s">
        <v>154</v>
      </c>
      <c r="AB678" s="1876" t="s">
        <v>154</v>
      </c>
      <c r="AC678" s="1876" t="s">
        <v>154</v>
      </c>
      <c r="AD678" s="1876" t="s">
        <v>154</v>
      </c>
      <c r="AE678" s="1876" t="s">
        <v>154</v>
      </c>
      <c r="AF678" s="1876" t="s">
        <v>359</v>
      </c>
      <c r="AG678" s="1875" t="s">
        <v>1027</v>
      </c>
      <c r="AH678" s="1876" t="s">
        <v>380</v>
      </c>
      <c r="AI678" s="1876" t="s">
        <v>240</v>
      </c>
      <c r="AJ678" s="1876" t="s">
        <v>367</v>
      </c>
      <c r="AK678" s="1875" t="s">
        <v>381</v>
      </c>
      <c r="AL678" s="1876" t="s">
        <v>360</v>
      </c>
      <c r="AM678" s="1875" t="s">
        <v>154</v>
      </c>
    </row>
    <row r="679" spans="1:39" ht="66">
      <c r="A679" s="1875" t="s">
        <v>351</v>
      </c>
      <c r="B679" s="1875" t="s">
        <v>1218</v>
      </c>
      <c r="C679" s="1875" t="s">
        <v>1024</v>
      </c>
      <c r="D679" s="1876" t="s">
        <v>154</v>
      </c>
      <c r="E679" s="1876" t="s">
        <v>371</v>
      </c>
      <c r="F679" s="1876" t="s">
        <v>355</v>
      </c>
      <c r="G679" s="1876" t="s">
        <v>356</v>
      </c>
      <c r="H679" s="1877">
        <v>322.88956000000002</v>
      </c>
      <c r="I679" s="1877">
        <v>300</v>
      </c>
      <c r="J679" s="1876" t="s">
        <v>357</v>
      </c>
      <c r="K679" s="1878">
        <v>44833</v>
      </c>
      <c r="L679" s="1876" t="s">
        <v>372</v>
      </c>
      <c r="M679" s="1878" t="s">
        <v>373</v>
      </c>
      <c r="N679" s="1876" t="s">
        <v>359</v>
      </c>
      <c r="O679" s="1880">
        <v>46675</v>
      </c>
      <c r="P679" s="1875" t="s">
        <v>360</v>
      </c>
      <c r="Q679" s="1875" t="s">
        <v>531</v>
      </c>
      <c r="R679" s="1875" t="s">
        <v>1025</v>
      </c>
      <c r="S679" s="1876" t="s">
        <v>361</v>
      </c>
      <c r="T679" s="1879" t="s">
        <v>1026</v>
      </c>
      <c r="U679" s="1876" t="s">
        <v>360</v>
      </c>
      <c r="V679" s="1876" t="s">
        <v>377</v>
      </c>
      <c r="W679" s="1876" t="s">
        <v>360</v>
      </c>
      <c r="X679" s="1876" t="s">
        <v>378</v>
      </c>
      <c r="Y679" s="1876" t="s">
        <v>364</v>
      </c>
      <c r="Z679" s="1876" t="s">
        <v>154</v>
      </c>
      <c r="AA679" s="1876" t="s">
        <v>154</v>
      </c>
      <c r="AB679" s="1876" t="s">
        <v>154</v>
      </c>
      <c r="AC679" s="1876" t="s">
        <v>154</v>
      </c>
      <c r="AD679" s="1876" t="s">
        <v>154</v>
      </c>
      <c r="AE679" s="1876" t="s">
        <v>154</v>
      </c>
      <c r="AF679" s="1876" t="s">
        <v>359</v>
      </c>
      <c r="AG679" s="1875" t="s">
        <v>1027</v>
      </c>
      <c r="AH679" s="1876" t="s">
        <v>380</v>
      </c>
      <c r="AI679" s="1876" t="s">
        <v>240</v>
      </c>
      <c r="AJ679" s="1876" t="s">
        <v>367</v>
      </c>
      <c r="AK679" s="1875" t="s">
        <v>381</v>
      </c>
      <c r="AL679" s="1876" t="s">
        <v>360</v>
      </c>
      <c r="AM679" s="1875" t="s">
        <v>154</v>
      </c>
    </row>
    <row r="680" spans="1:39" ht="66">
      <c r="A680" s="1875" t="s">
        <v>351</v>
      </c>
      <c r="B680" s="1875" t="s">
        <v>1219</v>
      </c>
      <c r="C680" s="1875" t="s">
        <v>1024</v>
      </c>
      <c r="D680" s="1876" t="s">
        <v>154</v>
      </c>
      <c r="E680" s="1876" t="s">
        <v>371</v>
      </c>
      <c r="F680" s="1876" t="s">
        <v>355</v>
      </c>
      <c r="G680" s="1876" t="s">
        <v>356</v>
      </c>
      <c r="H680" s="1877">
        <v>3874.6746899999998</v>
      </c>
      <c r="I680" s="1877">
        <v>3600</v>
      </c>
      <c r="J680" s="1876" t="s">
        <v>357</v>
      </c>
      <c r="K680" s="1878">
        <v>44833</v>
      </c>
      <c r="L680" s="1876" t="s">
        <v>372</v>
      </c>
      <c r="M680" s="1878" t="s">
        <v>373</v>
      </c>
      <c r="N680" s="1876" t="s">
        <v>359</v>
      </c>
      <c r="O680" s="1880">
        <v>46675</v>
      </c>
      <c r="P680" s="1875" t="s">
        <v>360</v>
      </c>
      <c r="Q680" s="1875" t="s">
        <v>502</v>
      </c>
      <c r="R680" s="1875" t="s">
        <v>1025</v>
      </c>
      <c r="S680" s="1876" t="s">
        <v>361</v>
      </c>
      <c r="T680" s="1879" t="s">
        <v>1026</v>
      </c>
      <c r="U680" s="1876" t="s">
        <v>360</v>
      </c>
      <c r="V680" s="1876" t="s">
        <v>377</v>
      </c>
      <c r="W680" s="1876" t="s">
        <v>360</v>
      </c>
      <c r="X680" s="1876" t="s">
        <v>378</v>
      </c>
      <c r="Y680" s="1876" t="s">
        <v>364</v>
      </c>
      <c r="Z680" s="1876" t="s">
        <v>154</v>
      </c>
      <c r="AA680" s="1876" t="s">
        <v>154</v>
      </c>
      <c r="AB680" s="1876" t="s">
        <v>154</v>
      </c>
      <c r="AC680" s="1876" t="s">
        <v>154</v>
      </c>
      <c r="AD680" s="1876" t="s">
        <v>154</v>
      </c>
      <c r="AE680" s="1876" t="s">
        <v>154</v>
      </c>
      <c r="AF680" s="1876" t="s">
        <v>359</v>
      </c>
      <c r="AG680" s="1875" t="s">
        <v>1027</v>
      </c>
      <c r="AH680" s="1876" t="s">
        <v>380</v>
      </c>
      <c r="AI680" s="1876" t="s">
        <v>240</v>
      </c>
      <c r="AJ680" s="1876" t="s">
        <v>367</v>
      </c>
      <c r="AK680" s="1875" t="s">
        <v>381</v>
      </c>
      <c r="AL680" s="1876" t="s">
        <v>360</v>
      </c>
      <c r="AM680" s="1875" t="s">
        <v>154</v>
      </c>
    </row>
    <row r="681" spans="1:39" ht="66">
      <c r="A681" s="1875" t="s">
        <v>351</v>
      </c>
      <c r="B681" s="1875" t="s">
        <v>1220</v>
      </c>
      <c r="C681" s="1875" t="s">
        <v>1024</v>
      </c>
      <c r="D681" s="1876" t="s">
        <v>154</v>
      </c>
      <c r="E681" s="1876" t="s">
        <v>371</v>
      </c>
      <c r="F681" s="1876" t="s">
        <v>355</v>
      </c>
      <c r="G681" s="1876" t="s">
        <v>356</v>
      </c>
      <c r="H681" s="1877">
        <v>1614.4477899999999</v>
      </c>
      <c r="I681" s="1877">
        <v>1500</v>
      </c>
      <c r="J681" s="1876" t="s">
        <v>357</v>
      </c>
      <c r="K681" s="1878">
        <v>44833</v>
      </c>
      <c r="L681" s="1876" t="s">
        <v>372</v>
      </c>
      <c r="M681" s="1878" t="s">
        <v>373</v>
      </c>
      <c r="N681" s="1876" t="s">
        <v>359</v>
      </c>
      <c r="O681" s="1880">
        <v>46675</v>
      </c>
      <c r="P681" s="1875" t="s">
        <v>360</v>
      </c>
      <c r="Q681" s="1875" t="s">
        <v>399</v>
      </c>
      <c r="R681" s="1875" t="s">
        <v>1025</v>
      </c>
      <c r="S681" s="1876" t="s">
        <v>361</v>
      </c>
      <c r="T681" s="1879" t="s">
        <v>1026</v>
      </c>
      <c r="U681" s="1876" t="s">
        <v>360</v>
      </c>
      <c r="V681" s="1876" t="s">
        <v>377</v>
      </c>
      <c r="W681" s="1876" t="s">
        <v>360</v>
      </c>
      <c r="X681" s="1876" t="s">
        <v>378</v>
      </c>
      <c r="Y681" s="1876" t="s">
        <v>364</v>
      </c>
      <c r="Z681" s="1876" t="s">
        <v>154</v>
      </c>
      <c r="AA681" s="1876" t="s">
        <v>154</v>
      </c>
      <c r="AB681" s="1876" t="s">
        <v>154</v>
      </c>
      <c r="AC681" s="1876" t="s">
        <v>154</v>
      </c>
      <c r="AD681" s="1876" t="s">
        <v>154</v>
      </c>
      <c r="AE681" s="1876" t="s">
        <v>154</v>
      </c>
      <c r="AF681" s="1876" t="s">
        <v>359</v>
      </c>
      <c r="AG681" s="1875" t="s">
        <v>1027</v>
      </c>
      <c r="AH681" s="1876" t="s">
        <v>380</v>
      </c>
      <c r="AI681" s="1876" t="s">
        <v>240</v>
      </c>
      <c r="AJ681" s="1876" t="s">
        <v>367</v>
      </c>
      <c r="AK681" s="1875" t="s">
        <v>381</v>
      </c>
      <c r="AL681" s="1876" t="s">
        <v>360</v>
      </c>
      <c r="AM681" s="1875" t="s">
        <v>154</v>
      </c>
    </row>
    <row r="682" spans="1:39" ht="66">
      <c r="A682" s="1875" t="s">
        <v>351</v>
      </c>
      <c r="B682" s="1875" t="s">
        <v>1221</v>
      </c>
      <c r="C682" s="1875" t="s">
        <v>1024</v>
      </c>
      <c r="D682" s="1876" t="s">
        <v>154</v>
      </c>
      <c r="E682" s="1876" t="s">
        <v>371</v>
      </c>
      <c r="F682" s="1876" t="s">
        <v>355</v>
      </c>
      <c r="G682" s="1876" t="s">
        <v>356</v>
      </c>
      <c r="H682" s="1877">
        <v>322.88956000000002</v>
      </c>
      <c r="I682" s="1877">
        <v>300</v>
      </c>
      <c r="J682" s="1876" t="s">
        <v>357</v>
      </c>
      <c r="K682" s="1878">
        <v>44833</v>
      </c>
      <c r="L682" s="1876" t="s">
        <v>372</v>
      </c>
      <c r="M682" s="1878" t="s">
        <v>373</v>
      </c>
      <c r="N682" s="1876" t="s">
        <v>359</v>
      </c>
      <c r="O682" s="1880">
        <v>46675</v>
      </c>
      <c r="P682" s="1875" t="s">
        <v>360</v>
      </c>
      <c r="Q682" s="1875" t="s">
        <v>531</v>
      </c>
      <c r="R682" s="1875" t="s">
        <v>1025</v>
      </c>
      <c r="S682" s="1876" t="s">
        <v>361</v>
      </c>
      <c r="T682" s="1879" t="s">
        <v>1026</v>
      </c>
      <c r="U682" s="1876" t="s">
        <v>360</v>
      </c>
      <c r="V682" s="1876" t="s">
        <v>377</v>
      </c>
      <c r="W682" s="1876" t="s">
        <v>360</v>
      </c>
      <c r="X682" s="1876" t="s">
        <v>378</v>
      </c>
      <c r="Y682" s="1876" t="s">
        <v>364</v>
      </c>
      <c r="Z682" s="1876" t="s">
        <v>154</v>
      </c>
      <c r="AA682" s="1876" t="s">
        <v>154</v>
      </c>
      <c r="AB682" s="1876" t="s">
        <v>154</v>
      </c>
      <c r="AC682" s="1876" t="s">
        <v>154</v>
      </c>
      <c r="AD682" s="1876" t="s">
        <v>154</v>
      </c>
      <c r="AE682" s="1876" t="s">
        <v>154</v>
      </c>
      <c r="AF682" s="1876" t="s">
        <v>359</v>
      </c>
      <c r="AG682" s="1875" t="s">
        <v>1027</v>
      </c>
      <c r="AH682" s="1876" t="s">
        <v>380</v>
      </c>
      <c r="AI682" s="1876" t="s">
        <v>240</v>
      </c>
      <c r="AJ682" s="1876" t="s">
        <v>367</v>
      </c>
      <c r="AK682" s="1875" t="s">
        <v>381</v>
      </c>
      <c r="AL682" s="1876" t="s">
        <v>360</v>
      </c>
      <c r="AM682" s="1875" t="s">
        <v>154</v>
      </c>
    </row>
    <row r="683" spans="1:39" ht="66">
      <c r="A683" s="1875" t="s">
        <v>351</v>
      </c>
      <c r="B683" s="1875" t="s">
        <v>1222</v>
      </c>
      <c r="C683" s="1875" t="s">
        <v>1024</v>
      </c>
      <c r="D683" s="1876" t="s">
        <v>154</v>
      </c>
      <c r="E683" s="1876" t="s">
        <v>371</v>
      </c>
      <c r="F683" s="1876" t="s">
        <v>355</v>
      </c>
      <c r="G683" s="1876" t="s">
        <v>356</v>
      </c>
      <c r="H683" s="1877">
        <v>1291.5582300000001</v>
      </c>
      <c r="I683" s="1877">
        <v>1200</v>
      </c>
      <c r="J683" s="1876" t="s">
        <v>357</v>
      </c>
      <c r="K683" s="1878">
        <v>44833</v>
      </c>
      <c r="L683" s="1876" t="s">
        <v>372</v>
      </c>
      <c r="M683" s="1878" t="s">
        <v>373</v>
      </c>
      <c r="N683" s="1876" t="s">
        <v>359</v>
      </c>
      <c r="O683" s="1880">
        <v>46675</v>
      </c>
      <c r="P683" s="1875" t="s">
        <v>360</v>
      </c>
      <c r="Q683" s="1875" t="s">
        <v>462</v>
      </c>
      <c r="R683" s="1875" t="s">
        <v>1025</v>
      </c>
      <c r="S683" s="1876" t="s">
        <v>361</v>
      </c>
      <c r="T683" s="1879" t="s">
        <v>1026</v>
      </c>
      <c r="U683" s="1876" t="s">
        <v>360</v>
      </c>
      <c r="V683" s="1876" t="s">
        <v>377</v>
      </c>
      <c r="W683" s="1876" t="s">
        <v>360</v>
      </c>
      <c r="X683" s="1876" t="s">
        <v>378</v>
      </c>
      <c r="Y683" s="1876" t="s">
        <v>364</v>
      </c>
      <c r="Z683" s="1876" t="s">
        <v>154</v>
      </c>
      <c r="AA683" s="1876" t="s">
        <v>154</v>
      </c>
      <c r="AB683" s="1876" t="s">
        <v>154</v>
      </c>
      <c r="AC683" s="1876" t="s">
        <v>154</v>
      </c>
      <c r="AD683" s="1876" t="s">
        <v>154</v>
      </c>
      <c r="AE683" s="1876" t="s">
        <v>154</v>
      </c>
      <c r="AF683" s="1876" t="s">
        <v>359</v>
      </c>
      <c r="AG683" s="1875" t="s">
        <v>1027</v>
      </c>
      <c r="AH683" s="1876" t="s">
        <v>380</v>
      </c>
      <c r="AI683" s="1876" t="s">
        <v>240</v>
      </c>
      <c r="AJ683" s="1876" t="s">
        <v>367</v>
      </c>
      <c r="AK683" s="1875" t="s">
        <v>381</v>
      </c>
      <c r="AL683" s="1876" t="s">
        <v>360</v>
      </c>
      <c r="AM683" s="1875" t="s">
        <v>154</v>
      </c>
    </row>
    <row r="684" spans="1:39" ht="66">
      <c r="A684" s="1875" t="s">
        <v>351</v>
      </c>
      <c r="B684" s="1875" t="s">
        <v>1223</v>
      </c>
      <c r="C684" s="1875" t="s">
        <v>1024</v>
      </c>
      <c r="D684" s="1876" t="s">
        <v>154</v>
      </c>
      <c r="E684" s="1876" t="s">
        <v>371</v>
      </c>
      <c r="F684" s="1876" t="s">
        <v>355</v>
      </c>
      <c r="G684" s="1876" t="s">
        <v>356</v>
      </c>
      <c r="H684" s="1877">
        <v>322.88956000000002</v>
      </c>
      <c r="I684" s="1877">
        <v>300</v>
      </c>
      <c r="J684" s="1876" t="s">
        <v>357</v>
      </c>
      <c r="K684" s="1878">
        <v>44833</v>
      </c>
      <c r="L684" s="1876" t="s">
        <v>372</v>
      </c>
      <c r="M684" s="1878" t="s">
        <v>373</v>
      </c>
      <c r="N684" s="1876" t="s">
        <v>359</v>
      </c>
      <c r="O684" s="1880">
        <v>46675</v>
      </c>
      <c r="P684" s="1875" t="s">
        <v>360</v>
      </c>
      <c r="Q684" s="1875" t="s">
        <v>531</v>
      </c>
      <c r="R684" s="1875" t="s">
        <v>1025</v>
      </c>
      <c r="S684" s="1876" t="s">
        <v>361</v>
      </c>
      <c r="T684" s="1879" t="s">
        <v>1026</v>
      </c>
      <c r="U684" s="1876" t="s">
        <v>360</v>
      </c>
      <c r="V684" s="1876" t="s">
        <v>377</v>
      </c>
      <c r="W684" s="1876" t="s">
        <v>360</v>
      </c>
      <c r="X684" s="1876" t="s">
        <v>378</v>
      </c>
      <c r="Y684" s="1876" t="s">
        <v>364</v>
      </c>
      <c r="Z684" s="1876" t="s">
        <v>154</v>
      </c>
      <c r="AA684" s="1876" t="s">
        <v>154</v>
      </c>
      <c r="AB684" s="1876" t="s">
        <v>154</v>
      </c>
      <c r="AC684" s="1876" t="s">
        <v>154</v>
      </c>
      <c r="AD684" s="1876" t="s">
        <v>154</v>
      </c>
      <c r="AE684" s="1876" t="s">
        <v>154</v>
      </c>
      <c r="AF684" s="1876" t="s">
        <v>359</v>
      </c>
      <c r="AG684" s="1875" t="s">
        <v>1027</v>
      </c>
      <c r="AH684" s="1876" t="s">
        <v>380</v>
      </c>
      <c r="AI684" s="1876" t="s">
        <v>240</v>
      </c>
      <c r="AJ684" s="1876" t="s">
        <v>367</v>
      </c>
      <c r="AK684" s="1875" t="s">
        <v>381</v>
      </c>
      <c r="AL684" s="1876" t="s">
        <v>360</v>
      </c>
      <c r="AM684" s="1875" t="s">
        <v>154</v>
      </c>
    </row>
    <row r="685" spans="1:39" ht="66">
      <c r="A685" s="1875" t="s">
        <v>351</v>
      </c>
      <c r="B685" s="1875" t="s">
        <v>1224</v>
      </c>
      <c r="C685" s="1875" t="s">
        <v>1024</v>
      </c>
      <c r="D685" s="1876" t="s">
        <v>154</v>
      </c>
      <c r="E685" s="1876" t="s">
        <v>371</v>
      </c>
      <c r="F685" s="1876" t="s">
        <v>355</v>
      </c>
      <c r="G685" s="1876" t="s">
        <v>356</v>
      </c>
      <c r="H685" s="1877">
        <v>322.88956000000002</v>
      </c>
      <c r="I685" s="1877">
        <v>300</v>
      </c>
      <c r="J685" s="1876" t="s">
        <v>357</v>
      </c>
      <c r="K685" s="1878">
        <v>44833</v>
      </c>
      <c r="L685" s="1876" t="s">
        <v>372</v>
      </c>
      <c r="M685" s="1878" t="s">
        <v>373</v>
      </c>
      <c r="N685" s="1876" t="s">
        <v>359</v>
      </c>
      <c r="O685" s="1880">
        <v>46675</v>
      </c>
      <c r="P685" s="1875" t="s">
        <v>360</v>
      </c>
      <c r="Q685" s="1875" t="s">
        <v>531</v>
      </c>
      <c r="R685" s="1875" t="s">
        <v>1025</v>
      </c>
      <c r="S685" s="1876" t="s">
        <v>361</v>
      </c>
      <c r="T685" s="1879" t="s">
        <v>1026</v>
      </c>
      <c r="U685" s="1876" t="s">
        <v>360</v>
      </c>
      <c r="V685" s="1876" t="s">
        <v>377</v>
      </c>
      <c r="W685" s="1876" t="s">
        <v>360</v>
      </c>
      <c r="X685" s="1876" t="s">
        <v>378</v>
      </c>
      <c r="Y685" s="1876" t="s">
        <v>364</v>
      </c>
      <c r="Z685" s="1876" t="s">
        <v>154</v>
      </c>
      <c r="AA685" s="1876" t="s">
        <v>154</v>
      </c>
      <c r="AB685" s="1876" t="s">
        <v>154</v>
      </c>
      <c r="AC685" s="1876" t="s">
        <v>154</v>
      </c>
      <c r="AD685" s="1876" t="s">
        <v>154</v>
      </c>
      <c r="AE685" s="1876" t="s">
        <v>154</v>
      </c>
      <c r="AF685" s="1876" t="s">
        <v>359</v>
      </c>
      <c r="AG685" s="1875" t="s">
        <v>1027</v>
      </c>
      <c r="AH685" s="1876" t="s">
        <v>380</v>
      </c>
      <c r="AI685" s="1876" t="s">
        <v>240</v>
      </c>
      <c r="AJ685" s="1876" t="s">
        <v>367</v>
      </c>
      <c r="AK685" s="1875" t="s">
        <v>381</v>
      </c>
      <c r="AL685" s="1876" t="s">
        <v>360</v>
      </c>
      <c r="AM685" s="1875" t="s">
        <v>154</v>
      </c>
    </row>
    <row r="686" spans="1:39" ht="66">
      <c r="A686" s="1875" t="s">
        <v>351</v>
      </c>
      <c r="B686" s="1875" t="s">
        <v>1225</v>
      </c>
      <c r="C686" s="1875" t="s">
        <v>1024</v>
      </c>
      <c r="D686" s="1876" t="s">
        <v>154</v>
      </c>
      <c r="E686" s="1876" t="s">
        <v>371</v>
      </c>
      <c r="F686" s="1876" t="s">
        <v>355</v>
      </c>
      <c r="G686" s="1876" t="s">
        <v>356</v>
      </c>
      <c r="H686" s="1877">
        <v>645.77912000000003</v>
      </c>
      <c r="I686" s="1877">
        <v>600</v>
      </c>
      <c r="J686" s="1876" t="s">
        <v>357</v>
      </c>
      <c r="K686" s="1878">
        <v>44833</v>
      </c>
      <c r="L686" s="1876" t="s">
        <v>372</v>
      </c>
      <c r="M686" s="1878" t="s">
        <v>373</v>
      </c>
      <c r="N686" s="1876" t="s">
        <v>359</v>
      </c>
      <c r="O686" s="1880">
        <v>46675</v>
      </c>
      <c r="P686" s="1875" t="s">
        <v>360</v>
      </c>
      <c r="Q686" s="1875" t="s">
        <v>386</v>
      </c>
      <c r="R686" s="1875" t="s">
        <v>1025</v>
      </c>
      <c r="S686" s="1876" t="s">
        <v>361</v>
      </c>
      <c r="T686" s="1879" t="s">
        <v>1026</v>
      </c>
      <c r="U686" s="1876" t="s">
        <v>360</v>
      </c>
      <c r="V686" s="1876" t="s">
        <v>377</v>
      </c>
      <c r="W686" s="1876" t="s">
        <v>360</v>
      </c>
      <c r="X686" s="1876" t="s">
        <v>378</v>
      </c>
      <c r="Y686" s="1876" t="s">
        <v>364</v>
      </c>
      <c r="Z686" s="1876" t="s">
        <v>154</v>
      </c>
      <c r="AA686" s="1876" t="s">
        <v>154</v>
      </c>
      <c r="AB686" s="1876" t="s">
        <v>154</v>
      </c>
      <c r="AC686" s="1876" t="s">
        <v>154</v>
      </c>
      <c r="AD686" s="1876" t="s">
        <v>154</v>
      </c>
      <c r="AE686" s="1876" t="s">
        <v>154</v>
      </c>
      <c r="AF686" s="1876" t="s">
        <v>359</v>
      </c>
      <c r="AG686" s="1875" t="s">
        <v>1027</v>
      </c>
      <c r="AH686" s="1876" t="s">
        <v>380</v>
      </c>
      <c r="AI686" s="1876" t="s">
        <v>240</v>
      </c>
      <c r="AJ686" s="1876" t="s">
        <v>367</v>
      </c>
      <c r="AK686" s="1875" t="s">
        <v>381</v>
      </c>
      <c r="AL686" s="1876" t="s">
        <v>360</v>
      </c>
      <c r="AM686" s="1875" t="s">
        <v>154</v>
      </c>
    </row>
    <row r="687" spans="1:39" ht="66">
      <c r="A687" s="1875" t="s">
        <v>351</v>
      </c>
      <c r="B687" s="1875" t="s">
        <v>1226</v>
      </c>
      <c r="C687" s="1875" t="s">
        <v>1024</v>
      </c>
      <c r="D687" s="1876" t="s">
        <v>154</v>
      </c>
      <c r="E687" s="1876" t="s">
        <v>371</v>
      </c>
      <c r="F687" s="1876" t="s">
        <v>355</v>
      </c>
      <c r="G687" s="1876" t="s">
        <v>356</v>
      </c>
      <c r="H687" s="1877">
        <v>322.88956000000002</v>
      </c>
      <c r="I687" s="1877">
        <v>300</v>
      </c>
      <c r="J687" s="1876" t="s">
        <v>357</v>
      </c>
      <c r="K687" s="1878">
        <v>44833</v>
      </c>
      <c r="L687" s="1876" t="s">
        <v>372</v>
      </c>
      <c r="M687" s="1878" t="s">
        <v>373</v>
      </c>
      <c r="N687" s="1876" t="s">
        <v>359</v>
      </c>
      <c r="O687" s="1880">
        <v>46675</v>
      </c>
      <c r="P687" s="1875" t="s">
        <v>360</v>
      </c>
      <c r="Q687" s="1875" t="s">
        <v>531</v>
      </c>
      <c r="R687" s="1875" t="s">
        <v>1025</v>
      </c>
      <c r="S687" s="1876" t="s">
        <v>361</v>
      </c>
      <c r="T687" s="1879" t="s">
        <v>1026</v>
      </c>
      <c r="U687" s="1876" t="s">
        <v>360</v>
      </c>
      <c r="V687" s="1876" t="s">
        <v>377</v>
      </c>
      <c r="W687" s="1876" t="s">
        <v>360</v>
      </c>
      <c r="X687" s="1876" t="s">
        <v>378</v>
      </c>
      <c r="Y687" s="1876" t="s">
        <v>364</v>
      </c>
      <c r="Z687" s="1876" t="s">
        <v>154</v>
      </c>
      <c r="AA687" s="1876" t="s">
        <v>154</v>
      </c>
      <c r="AB687" s="1876" t="s">
        <v>154</v>
      </c>
      <c r="AC687" s="1876" t="s">
        <v>154</v>
      </c>
      <c r="AD687" s="1876" t="s">
        <v>154</v>
      </c>
      <c r="AE687" s="1876" t="s">
        <v>154</v>
      </c>
      <c r="AF687" s="1876" t="s">
        <v>359</v>
      </c>
      <c r="AG687" s="1875" t="s">
        <v>1027</v>
      </c>
      <c r="AH687" s="1876" t="s">
        <v>380</v>
      </c>
      <c r="AI687" s="1876" t="s">
        <v>240</v>
      </c>
      <c r="AJ687" s="1876" t="s">
        <v>367</v>
      </c>
      <c r="AK687" s="1875" t="s">
        <v>381</v>
      </c>
      <c r="AL687" s="1876" t="s">
        <v>360</v>
      </c>
      <c r="AM687" s="1875" t="s">
        <v>154</v>
      </c>
    </row>
    <row r="688" spans="1:39" ht="66">
      <c r="A688" s="1875" t="s">
        <v>351</v>
      </c>
      <c r="B688" s="1875" t="s">
        <v>1227</v>
      </c>
      <c r="C688" s="1875" t="s">
        <v>1024</v>
      </c>
      <c r="D688" s="1876" t="s">
        <v>154</v>
      </c>
      <c r="E688" s="1876" t="s">
        <v>371</v>
      </c>
      <c r="F688" s="1876" t="s">
        <v>355</v>
      </c>
      <c r="G688" s="1876" t="s">
        <v>356</v>
      </c>
      <c r="H688" s="1877">
        <v>3228.8955799999999</v>
      </c>
      <c r="I688" s="1877">
        <v>3000</v>
      </c>
      <c r="J688" s="1876" t="s">
        <v>357</v>
      </c>
      <c r="K688" s="1878">
        <v>44833</v>
      </c>
      <c r="L688" s="1876" t="s">
        <v>372</v>
      </c>
      <c r="M688" s="1878" t="s">
        <v>373</v>
      </c>
      <c r="N688" s="1876" t="s">
        <v>359</v>
      </c>
      <c r="O688" s="1880">
        <v>46675</v>
      </c>
      <c r="P688" s="1875" t="s">
        <v>360</v>
      </c>
      <c r="Q688" s="1875" t="s">
        <v>570</v>
      </c>
      <c r="R688" s="1875" t="s">
        <v>1025</v>
      </c>
      <c r="S688" s="1876" t="s">
        <v>361</v>
      </c>
      <c r="T688" s="1879" t="s">
        <v>1026</v>
      </c>
      <c r="U688" s="1876" t="s">
        <v>360</v>
      </c>
      <c r="V688" s="1876" t="s">
        <v>377</v>
      </c>
      <c r="W688" s="1876" t="s">
        <v>360</v>
      </c>
      <c r="X688" s="1876" t="s">
        <v>378</v>
      </c>
      <c r="Y688" s="1876" t="s">
        <v>364</v>
      </c>
      <c r="Z688" s="1876" t="s">
        <v>154</v>
      </c>
      <c r="AA688" s="1876" t="s">
        <v>154</v>
      </c>
      <c r="AB688" s="1876" t="s">
        <v>154</v>
      </c>
      <c r="AC688" s="1876" t="s">
        <v>154</v>
      </c>
      <c r="AD688" s="1876" t="s">
        <v>154</v>
      </c>
      <c r="AE688" s="1876" t="s">
        <v>154</v>
      </c>
      <c r="AF688" s="1876" t="s">
        <v>359</v>
      </c>
      <c r="AG688" s="1875" t="s">
        <v>1027</v>
      </c>
      <c r="AH688" s="1876" t="s">
        <v>380</v>
      </c>
      <c r="AI688" s="1876" t="s">
        <v>240</v>
      </c>
      <c r="AJ688" s="1876" t="s">
        <v>367</v>
      </c>
      <c r="AK688" s="1875" t="s">
        <v>381</v>
      </c>
      <c r="AL688" s="1876" t="s">
        <v>360</v>
      </c>
      <c r="AM688" s="1875" t="s">
        <v>154</v>
      </c>
    </row>
    <row r="689" spans="1:39" ht="66">
      <c r="A689" s="1875" t="s">
        <v>351</v>
      </c>
      <c r="B689" s="1875" t="s">
        <v>1228</v>
      </c>
      <c r="C689" s="1875" t="s">
        <v>1024</v>
      </c>
      <c r="D689" s="1876" t="s">
        <v>154</v>
      </c>
      <c r="E689" s="1876" t="s">
        <v>371</v>
      </c>
      <c r="F689" s="1876" t="s">
        <v>355</v>
      </c>
      <c r="G689" s="1876" t="s">
        <v>356</v>
      </c>
      <c r="H689" s="1877">
        <v>2583.1164600000002</v>
      </c>
      <c r="I689" s="1877">
        <v>2400</v>
      </c>
      <c r="J689" s="1876" t="s">
        <v>357</v>
      </c>
      <c r="K689" s="1878">
        <v>44833</v>
      </c>
      <c r="L689" s="1876" t="s">
        <v>372</v>
      </c>
      <c r="M689" s="1878" t="s">
        <v>373</v>
      </c>
      <c r="N689" s="1876" t="s">
        <v>359</v>
      </c>
      <c r="O689" s="1880">
        <v>46675</v>
      </c>
      <c r="P689" s="1875" t="s">
        <v>360</v>
      </c>
      <c r="Q689" s="1875" t="s">
        <v>478</v>
      </c>
      <c r="R689" s="1875" t="s">
        <v>1025</v>
      </c>
      <c r="S689" s="1876" t="s">
        <v>361</v>
      </c>
      <c r="T689" s="1879" t="s">
        <v>1026</v>
      </c>
      <c r="U689" s="1876" t="s">
        <v>360</v>
      </c>
      <c r="V689" s="1876" t="s">
        <v>377</v>
      </c>
      <c r="W689" s="1876" t="s">
        <v>360</v>
      </c>
      <c r="X689" s="1876" t="s">
        <v>378</v>
      </c>
      <c r="Y689" s="1876" t="s">
        <v>364</v>
      </c>
      <c r="Z689" s="1876" t="s">
        <v>154</v>
      </c>
      <c r="AA689" s="1876" t="s">
        <v>154</v>
      </c>
      <c r="AB689" s="1876" t="s">
        <v>154</v>
      </c>
      <c r="AC689" s="1876" t="s">
        <v>154</v>
      </c>
      <c r="AD689" s="1876" t="s">
        <v>154</v>
      </c>
      <c r="AE689" s="1876" t="s">
        <v>154</v>
      </c>
      <c r="AF689" s="1876" t="s">
        <v>359</v>
      </c>
      <c r="AG689" s="1875" t="s">
        <v>1027</v>
      </c>
      <c r="AH689" s="1876" t="s">
        <v>380</v>
      </c>
      <c r="AI689" s="1876" t="s">
        <v>240</v>
      </c>
      <c r="AJ689" s="1876" t="s">
        <v>367</v>
      </c>
      <c r="AK689" s="1875" t="s">
        <v>381</v>
      </c>
      <c r="AL689" s="1876" t="s">
        <v>360</v>
      </c>
      <c r="AM689" s="1875" t="s">
        <v>154</v>
      </c>
    </row>
    <row r="690" spans="1:39" ht="66">
      <c r="A690" s="1875" t="s">
        <v>351</v>
      </c>
      <c r="B690" s="1875" t="s">
        <v>1229</v>
      </c>
      <c r="C690" s="1875" t="s">
        <v>1024</v>
      </c>
      <c r="D690" s="1876" t="s">
        <v>154</v>
      </c>
      <c r="E690" s="1876" t="s">
        <v>371</v>
      </c>
      <c r="F690" s="1876" t="s">
        <v>355</v>
      </c>
      <c r="G690" s="1876" t="s">
        <v>356</v>
      </c>
      <c r="H690" s="1877">
        <v>322.88956000000002</v>
      </c>
      <c r="I690" s="1877">
        <v>300</v>
      </c>
      <c r="J690" s="1876" t="s">
        <v>357</v>
      </c>
      <c r="K690" s="1878">
        <v>44833</v>
      </c>
      <c r="L690" s="1876" t="s">
        <v>372</v>
      </c>
      <c r="M690" s="1878" t="s">
        <v>373</v>
      </c>
      <c r="N690" s="1876" t="s">
        <v>359</v>
      </c>
      <c r="O690" s="1880">
        <v>46675</v>
      </c>
      <c r="P690" s="1875" t="s">
        <v>360</v>
      </c>
      <c r="Q690" s="1875" t="s">
        <v>531</v>
      </c>
      <c r="R690" s="1875" t="s">
        <v>1025</v>
      </c>
      <c r="S690" s="1876" t="s">
        <v>361</v>
      </c>
      <c r="T690" s="1879" t="s">
        <v>1026</v>
      </c>
      <c r="U690" s="1876" t="s">
        <v>360</v>
      </c>
      <c r="V690" s="1876" t="s">
        <v>377</v>
      </c>
      <c r="W690" s="1876" t="s">
        <v>360</v>
      </c>
      <c r="X690" s="1876" t="s">
        <v>378</v>
      </c>
      <c r="Y690" s="1876" t="s">
        <v>364</v>
      </c>
      <c r="Z690" s="1876" t="s">
        <v>154</v>
      </c>
      <c r="AA690" s="1876" t="s">
        <v>154</v>
      </c>
      <c r="AB690" s="1876" t="s">
        <v>154</v>
      </c>
      <c r="AC690" s="1876" t="s">
        <v>154</v>
      </c>
      <c r="AD690" s="1876" t="s">
        <v>154</v>
      </c>
      <c r="AE690" s="1876" t="s">
        <v>154</v>
      </c>
      <c r="AF690" s="1876" t="s">
        <v>359</v>
      </c>
      <c r="AG690" s="1875" t="s">
        <v>1027</v>
      </c>
      <c r="AH690" s="1876" t="s">
        <v>380</v>
      </c>
      <c r="AI690" s="1876" t="s">
        <v>240</v>
      </c>
      <c r="AJ690" s="1876" t="s">
        <v>367</v>
      </c>
      <c r="AK690" s="1875" t="s">
        <v>381</v>
      </c>
      <c r="AL690" s="1876" t="s">
        <v>360</v>
      </c>
      <c r="AM690" s="1875" t="s">
        <v>154</v>
      </c>
    </row>
    <row r="691" spans="1:39" ht="66">
      <c r="A691" s="1875" t="s">
        <v>351</v>
      </c>
      <c r="B691" s="1875" t="s">
        <v>1230</v>
      </c>
      <c r="C691" s="1875" t="s">
        <v>1024</v>
      </c>
      <c r="D691" s="1876" t="s">
        <v>154</v>
      </c>
      <c r="E691" s="1876" t="s">
        <v>371</v>
      </c>
      <c r="F691" s="1876" t="s">
        <v>355</v>
      </c>
      <c r="G691" s="1876" t="s">
        <v>356</v>
      </c>
      <c r="H691" s="1877">
        <v>645.77912000000003</v>
      </c>
      <c r="I691" s="1877">
        <v>600</v>
      </c>
      <c r="J691" s="1876" t="s">
        <v>357</v>
      </c>
      <c r="K691" s="1878">
        <v>44833</v>
      </c>
      <c r="L691" s="1876" t="s">
        <v>372</v>
      </c>
      <c r="M691" s="1878" t="s">
        <v>373</v>
      </c>
      <c r="N691" s="1876" t="s">
        <v>359</v>
      </c>
      <c r="O691" s="1880">
        <v>46675</v>
      </c>
      <c r="P691" s="1875" t="s">
        <v>360</v>
      </c>
      <c r="Q691" s="1875" t="s">
        <v>386</v>
      </c>
      <c r="R691" s="1875" t="s">
        <v>1025</v>
      </c>
      <c r="S691" s="1876" t="s">
        <v>361</v>
      </c>
      <c r="T691" s="1879" t="s">
        <v>1026</v>
      </c>
      <c r="U691" s="1876" t="s">
        <v>360</v>
      </c>
      <c r="V691" s="1876" t="s">
        <v>377</v>
      </c>
      <c r="W691" s="1876" t="s">
        <v>360</v>
      </c>
      <c r="X691" s="1876" t="s">
        <v>378</v>
      </c>
      <c r="Y691" s="1876" t="s">
        <v>364</v>
      </c>
      <c r="Z691" s="1876" t="s">
        <v>154</v>
      </c>
      <c r="AA691" s="1876" t="s">
        <v>154</v>
      </c>
      <c r="AB691" s="1876" t="s">
        <v>154</v>
      </c>
      <c r="AC691" s="1876" t="s">
        <v>154</v>
      </c>
      <c r="AD691" s="1876" t="s">
        <v>154</v>
      </c>
      <c r="AE691" s="1876" t="s">
        <v>154</v>
      </c>
      <c r="AF691" s="1876" t="s">
        <v>359</v>
      </c>
      <c r="AG691" s="1875" t="s">
        <v>1027</v>
      </c>
      <c r="AH691" s="1876" t="s">
        <v>380</v>
      </c>
      <c r="AI691" s="1876" t="s">
        <v>240</v>
      </c>
      <c r="AJ691" s="1876" t="s">
        <v>367</v>
      </c>
      <c r="AK691" s="1875" t="s">
        <v>381</v>
      </c>
      <c r="AL691" s="1876" t="s">
        <v>360</v>
      </c>
      <c r="AM691" s="1875" t="s">
        <v>154</v>
      </c>
    </row>
    <row r="692" spans="1:39" ht="66">
      <c r="A692" s="1875" t="s">
        <v>351</v>
      </c>
      <c r="B692" s="1875" t="s">
        <v>1231</v>
      </c>
      <c r="C692" s="1875" t="s">
        <v>1024</v>
      </c>
      <c r="D692" s="1876" t="s">
        <v>154</v>
      </c>
      <c r="E692" s="1876" t="s">
        <v>371</v>
      </c>
      <c r="F692" s="1876" t="s">
        <v>355</v>
      </c>
      <c r="G692" s="1876" t="s">
        <v>356</v>
      </c>
      <c r="H692" s="1877">
        <v>645.77912000000003</v>
      </c>
      <c r="I692" s="1877">
        <v>600</v>
      </c>
      <c r="J692" s="1876" t="s">
        <v>357</v>
      </c>
      <c r="K692" s="1878">
        <v>44833</v>
      </c>
      <c r="L692" s="1876" t="s">
        <v>372</v>
      </c>
      <c r="M692" s="1878" t="s">
        <v>373</v>
      </c>
      <c r="N692" s="1876" t="s">
        <v>359</v>
      </c>
      <c r="O692" s="1880">
        <v>46675</v>
      </c>
      <c r="P692" s="1875" t="s">
        <v>360</v>
      </c>
      <c r="Q692" s="1875" t="s">
        <v>386</v>
      </c>
      <c r="R692" s="1875" t="s">
        <v>1025</v>
      </c>
      <c r="S692" s="1876" t="s">
        <v>361</v>
      </c>
      <c r="T692" s="1879" t="s">
        <v>1026</v>
      </c>
      <c r="U692" s="1876" t="s">
        <v>360</v>
      </c>
      <c r="V692" s="1876" t="s">
        <v>377</v>
      </c>
      <c r="W692" s="1876" t="s">
        <v>360</v>
      </c>
      <c r="X692" s="1876" t="s">
        <v>378</v>
      </c>
      <c r="Y692" s="1876" t="s">
        <v>364</v>
      </c>
      <c r="Z692" s="1876" t="s">
        <v>154</v>
      </c>
      <c r="AA692" s="1876" t="s">
        <v>154</v>
      </c>
      <c r="AB692" s="1876" t="s">
        <v>154</v>
      </c>
      <c r="AC692" s="1876" t="s">
        <v>154</v>
      </c>
      <c r="AD692" s="1876" t="s">
        <v>154</v>
      </c>
      <c r="AE692" s="1876" t="s">
        <v>154</v>
      </c>
      <c r="AF692" s="1876" t="s">
        <v>359</v>
      </c>
      <c r="AG692" s="1875" t="s">
        <v>1027</v>
      </c>
      <c r="AH692" s="1876" t="s">
        <v>380</v>
      </c>
      <c r="AI692" s="1876" t="s">
        <v>240</v>
      </c>
      <c r="AJ692" s="1876" t="s">
        <v>367</v>
      </c>
      <c r="AK692" s="1875" t="s">
        <v>381</v>
      </c>
      <c r="AL692" s="1876" t="s">
        <v>360</v>
      </c>
      <c r="AM692" s="1875" t="s">
        <v>154</v>
      </c>
    </row>
    <row r="693" spans="1:39" ht="66">
      <c r="A693" s="1875" t="s">
        <v>351</v>
      </c>
      <c r="B693" s="1875" t="s">
        <v>1232</v>
      </c>
      <c r="C693" s="1875" t="s">
        <v>1024</v>
      </c>
      <c r="D693" s="1876" t="s">
        <v>154</v>
      </c>
      <c r="E693" s="1876" t="s">
        <v>371</v>
      </c>
      <c r="F693" s="1876" t="s">
        <v>355</v>
      </c>
      <c r="G693" s="1876" t="s">
        <v>356</v>
      </c>
      <c r="H693" s="1877">
        <v>322.88956000000002</v>
      </c>
      <c r="I693" s="1877">
        <v>300</v>
      </c>
      <c r="J693" s="1876" t="s">
        <v>357</v>
      </c>
      <c r="K693" s="1878">
        <v>44833</v>
      </c>
      <c r="L693" s="1876" t="s">
        <v>372</v>
      </c>
      <c r="M693" s="1878" t="s">
        <v>373</v>
      </c>
      <c r="N693" s="1876" t="s">
        <v>359</v>
      </c>
      <c r="O693" s="1880">
        <v>46675</v>
      </c>
      <c r="P693" s="1875" t="s">
        <v>360</v>
      </c>
      <c r="Q693" s="1875" t="s">
        <v>531</v>
      </c>
      <c r="R693" s="1875" t="s">
        <v>1025</v>
      </c>
      <c r="S693" s="1876" t="s">
        <v>361</v>
      </c>
      <c r="T693" s="1879" t="s">
        <v>1026</v>
      </c>
      <c r="U693" s="1876" t="s">
        <v>360</v>
      </c>
      <c r="V693" s="1876" t="s">
        <v>377</v>
      </c>
      <c r="W693" s="1876" t="s">
        <v>360</v>
      </c>
      <c r="X693" s="1876" t="s">
        <v>378</v>
      </c>
      <c r="Y693" s="1876" t="s">
        <v>364</v>
      </c>
      <c r="Z693" s="1876" t="s">
        <v>154</v>
      </c>
      <c r="AA693" s="1876" t="s">
        <v>154</v>
      </c>
      <c r="AB693" s="1876" t="s">
        <v>154</v>
      </c>
      <c r="AC693" s="1876" t="s">
        <v>154</v>
      </c>
      <c r="AD693" s="1876" t="s">
        <v>154</v>
      </c>
      <c r="AE693" s="1876" t="s">
        <v>154</v>
      </c>
      <c r="AF693" s="1876" t="s">
        <v>359</v>
      </c>
      <c r="AG693" s="1875" t="s">
        <v>1027</v>
      </c>
      <c r="AH693" s="1876" t="s">
        <v>380</v>
      </c>
      <c r="AI693" s="1876" t="s">
        <v>240</v>
      </c>
      <c r="AJ693" s="1876" t="s">
        <v>367</v>
      </c>
      <c r="AK693" s="1875" t="s">
        <v>381</v>
      </c>
      <c r="AL693" s="1876" t="s">
        <v>360</v>
      </c>
      <c r="AM693" s="1875" t="s">
        <v>154</v>
      </c>
    </row>
    <row r="694" spans="1:39" ht="66">
      <c r="A694" s="1875" t="s">
        <v>351</v>
      </c>
      <c r="B694" s="1875" t="s">
        <v>1233</v>
      </c>
      <c r="C694" s="1875" t="s">
        <v>1024</v>
      </c>
      <c r="D694" s="1876" t="s">
        <v>154</v>
      </c>
      <c r="E694" s="1876" t="s">
        <v>371</v>
      </c>
      <c r="F694" s="1876" t="s">
        <v>355</v>
      </c>
      <c r="G694" s="1876" t="s">
        <v>356</v>
      </c>
      <c r="H694" s="1877">
        <v>645.77912000000003</v>
      </c>
      <c r="I694" s="1877">
        <v>600</v>
      </c>
      <c r="J694" s="1876" t="s">
        <v>357</v>
      </c>
      <c r="K694" s="1878">
        <v>44833</v>
      </c>
      <c r="L694" s="1876" t="s">
        <v>372</v>
      </c>
      <c r="M694" s="1878" t="s">
        <v>373</v>
      </c>
      <c r="N694" s="1876" t="s">
        <v>359</v>
      </c>
      <c r="O694" s="1880">
        <v>46675</v>
      </c>
      <c r="P694" s="1875" t="s">
        <v>360</v>
      </c>
      <c r="Q694" s="1875" t="s">
        <v>386</v>
      </c>
      <c r="R694" s="1875" t="s">
        <v>1025</v>
      </c>
      <c r="S694" s="1876" t="s">
        <v>361</v>
      </c>
      <c r="T694" s="1879" t="s">
        <v>1026</v>
      </c>
      <c r="U694" s="1876" t="s">
        <v>360</v>
      </c>
      <c r="V694" s="1876" t="s">
        <v>377</v>
      </c>
      <c r="W694" s="1876" t="s">
        <v>360</v>
      </c>
      <c r="X694" s="1876" t="s">
        <v>378</v>
      </c>
      <c r="Y694" s="1876" t="s">
        <v>364</v>
      </c>
      <c r="Z694" s="1876" t="s">
        <v>154</v>
      </c>
      <c r="AA694" s="1876" t="s">
        <v>154</v>
      </c>
      <c r="AB694" s="1876" t="s">
        <v>154</v>
      </c>
      <c r="AC694" s="1876" t="s">
        <v>154</v>
      </c>
      <c r="AD694" s="1876" t="s">
        <v>154</v>
      </c>
      <c r="AE694" s="1876" t="s">
        <v>154</v>
      </c>
      <c r="AF694" s="1876" t="s">
        <v>359</v>
      </c>
      <c r="AG694" s="1875" t="s">
        <v>1027</v>
      </c>
      <c r="AH694" s="1876" t="s">
        <v>380</v>
      </c>
      <c r="AI694" s="1876" t="s">
        <v>240</v>
      </c>
      <c r="AJ694" s="1876" t="s">
        <v>367</v>
      </c>
      <c r="AK694" s="1875" t="s">
        <v>381</v>
      </c>
      <c r="AL694" s="1876" t="s">
        <v>360</v>
      </c>
      <c r="AM694" s="1875" t="s">
        <v>154</v>
      </c>
    </row>
    <row r="695" spans="1:39" ht="66">
      <c r="A695" s="1875" t="s">
        <v>351</v>
      </c>
      <c r="B695" s="1875" t="s">
        <v>1234</v>
      </c>
      <c r="C695" s="1875" t="s">
        <v>1024</v>
      </c>
      <c r="D695" s="1876" t="s">
        <v>154</v>
      </c>
      <c r="E695" s="1876" t="s">
        <v>371</v>
      </c>
      <c r="F695" s="1876" t="s">
        <v>355</v>
      </c>
      <c r="G695" s="1876" t="s">
        <v>356</v>
      </c>
      <c r="H695" s="1877">
        <v>645.77912000000003</v>
      </c>
      <c r="I695" s="1877">
        <v>600</v>
      </c>
      <c r="J695" s="1876" t="s">
        <v>357</v>
      </c>
      <c r="K695" s="1878">
        <v>44833</v>
      </c>
      <c r="L695" s="1876" t="s">
        <v>372</v>
      </c>
      <c r="M695" s="1878" t="s">
        <v>373</v>
      </c>
      <c r="N695" s="1876" t="s">
        <v>359</v>
      </c>
      <c r="O695" s="1880">
        <v>46675</v>
      </c>
      <c r="P695" s="1875" t="s">
        <v>360</v>
      </c>
      <c r="Q695" s="1875" t="s">
        <v>386</v>
      </c>
      <c r="R695" s="1875" t="s">
        <v>1025</v>
      </c>
      <c r="S695" s="1876" t="s">
        <v>361</v>
      </c>
      <c r="T695" s="1879" t="s">
        <v>1026</v>
      </c>
      <c r="U695" s="1876" t="s">
        <v>360</v>
      </c>
      <c r="V695" s="1876" t="s">
        <v>377</v>
      </c>
      <c r="W695" s="1876" t="s">
        <v>360</v>
      </c>
      <c r="X695" s="1876" t="s">
        <v>378</v>
      </c>
      <c r="Y695" s="1876" t="s">
        <v>364</v>
      </c>
      <c r="Z695" s="1876" t="s">
        <v>154</v>
      </c>
      <c r="AA695" s="1876" t="s">
        <v>154</v>
      </c>
      <c r="AB695" s="1876" t="s">
        <v>154</v>
      </c>
      <c r="AC695" s="1876" t="s">
        <v>154</v>
      </c>
      <c r="AD695" s="1876" t="s">
        <v>154</v>
      </c>
      <c r="AE695" s="1876" t="s">
        <v>154</v>
      </c>
      <c r="AF695" s="1876" t="s">
        <v>359</v>
      </c>
      <c r="AG695" s="1875" t="s">
        <v>1027</v>
      </c>
      <c r="AH695" s="1876" t="s">
        <v>380</v>
      </c>
      <c r="AI695" s="1876" t="s">
        <v>240</v>
      </c>
      <c r="AJ695" s="1876" t="s">
        <v>367</v>
      </c>
      <c r="AK695" s="1875" t="s">
        <v>381</v>
      </c>
      <c r="AL695" s="1876" t="s">
        <v>360</v>
      </c>
      <c r="AM695" s="1875" t="s">
        <v>154</v>
      </c>
    </row>
    <row r="696" spans="1:39" ht="66">
      <c r="A696" s="1875" t="s">
        <v>351</v>
      </c>
      <c r="B696" s="1875" t="s">
        <v>1235</v>
      </c>
      <c r="C696" s="1875" t="s">
        <v>1024</v>
      </c>
      <c r="D696" s="1876" t="s">
        <v>154</v>
      </c>
      <c r="E696" s="1876" t="s">
        <v>371</v>
      </c>
      <c r="F696" s="1876" t="s">
        <v>355</v>
      </c>
      <c r="G696" s="1876" t="s">
        <v>356</v>
      </c>
      <c r="H696" s="1877">
        <v>645.77912000000003</v>
      </c>
      <c r="I696" s="1877">
        <v>600</v>
      </c>
      <c r="J696" s="1876" t="s">
        <v>357</v>
      </c>
      <c r="K696" s="1878">
        <v>44833</v>
      </c>
      <c r="L696" s="1876" t="s">
        <v>372</v>
      </c>
      <c r="M696" s="1878" t="s">
        <v>373</v>
      </c>
      <c r="N696" s="1876" t="s">
        <v>359</v>
      </c>
      <c r="O696" s="1880">
        <v>46675</v>
      </c>
      <c r="P696" s="1875" t="s">
        <v>360</v>
      </c>
      <c r="Q696" s="1875" t="s">
        <v>386</v>
      </c>
      <c r="R696" s="1875" t="s">
        <v>1025</v>
      </c>
      <c r="S696" s="1876" t="s">
        <v>361</v>
      </c>
      <c r="T696" s="1879" t="s">
        <v>1026</v>
      </c>
      <c r="U696" s="1876" t="s">
        <v>360</v>
      </c>
      <c r="V696" s="1876" t="s">
        <v>377</v>
      </c>
      <c r="W696" s="1876" t="s">
        <v>360</v>
      </c>
      <c r="X696" s="1876" t="s">
        <v>378</v>
      </c>
      <c r="Y696" s="1876" t="s">
        <v>364</v>
      </c>
      <c r="Z696" s="1876" t="s">
        <v>154</v>
      </c>
      <c r="AA696" s="1876" t="s">
        <v>154</v>
      </c>
      <c r="AB696" s="1876" t="s">
        <v>154</v>
      </c>
      <c r="AC696" s="1876" t="s">
        <v>154</v>
      </c>
      <c r="AD696" s="1876" t="s">
        <v>154</v>
      </c>
      <c r="AE696" s="1876" t="s">
        <v>154</v>
      </c>
      <c r="AF696" s="1876" t="s">
        <v>359</v>
      </c>
      <c r="AG696" s="1875" t="s">
        <v>1027</v>
      </c>
      <c r="AH696" s="1876" t="s">
        <v>380</v>
      </c>
      <c r="AI696" s="1876" t="s">
        <v>240</v>
      </c>
      <c r="AJ696" s="1876" t="s">
        <v>367</v>
      </c>
      <c r="AK696" s="1875" t="s">
        <v>381</v>
      </c>
      <c r="AL696" s="1876" t="s">
        <v>360</v>
      </c>
      <c r="AM696" s="1875" t="s">
        <v>154</v>
      </c>
    </row>
    <row r="697" spans="1:39" ht="66">
      <c r="A697" s="1875" t="s">
        <v>351</v>
      </c>
      <c r="B697" s="1875" t="s">
        <v>1236</v>
      </c>
      <c r="C697" s="1875" t="s">
        <v>1024</v>
      </c>
      <c r="D697" s="1876" t="s">
        <v>154</v>
      </c>
      <c r="E697" s="1876" t="s">
        <v>371</v>
      </c>
      <c r="F697" s="1876" t="s">
        <v>355</v>
      </c>
      <c r="G697" s="1876" t="s">
        <v>356</v>
      </c>
      <c r="H697" s="1877">
        <v>322.88956000000002</v>
      </c>
      <c r="I697" s="1877">
        <v>300</v>
      </c>
      <c r="J697" s="1876" t="s">
        <v>357</v>
      </c>
      <c r="K697" s="1878">
        <v>44833</v>
      </c>
      <c r="L697" s="1876" t="s">
        <v>372</v>
      </c>
      <c r="M697" s="1878" t="s">
        <v>373</v>
      </c>
      <c r="N697" s="1876" t="s">
        <v>359</v>
      </c>
      <c r="O697" s="1880">
        <v>46675</v>
      </c>
      <c r="P697" s="1875" t="s">
        <v>360</v>
      </c>
      <c r="Q697" s="1875" t="s">
        <v>531</v>
      </c>
      <c r="R697" s="1875" t="s">
        <v>1025</v>
      </c>
      <c r="S697" s="1876" t="s">
        <v>361</v>
      </c>
      <c r="T697" s="1879" t="s">
        <v>1026</v>
      </c>
      <c r="U697" s="1876" t="s">
        <v>360</v>
      </c>
      <c r="V697" s="1876" t="s">
        <v>377</v>
      </c>
      <c r="W697" s="1876" t="s">
        <v>360</v>
      </c>
      <c r="X697" s="1876" t="s">
        <v>378</v>
      </c>
      <c r="Y697" s="1876" t="s">
        <v>364</v>
      </c>
      <c r="Z697" s="1876" t="s">
        <v>154</v>
      </c>
      <c r="AA697" s="1876" t="s">
        <v>154</v>
      </c>
      <c r="AB697" s="1876" t="s">
        <v>154</v>
      </c>
      <c r="AC697" s="1876" t="s">
        <v>154</v>
      </c>
      <c r="AD697" s="1876" t="s">
        <v>154</v>
      </c>
      <c r="AE697" s="1876" t="s">
        <v>154</v>
      </c>
      <c r="AF697" s="1876" t="s">
        <v>359</v>
      </c>
      <c r="AG697" s="1875" t="s">
        <v>1027</v>
      </c>
      <c r="AH697" s="1876" t="s">
        <v>380</v>
      </c>
      <c r="AI697" s="1876" t="s">
        <v>240</v>
      </c>
      <c r="AJ697" s="1876" t="s">
        <v>367</v>
      </c>
      <c r="AK697" s="1875" t="s">
        <v>381</v>
      </c>
      <c r="AL697" s="1876" t="s">
        <v>360</v>
      </c>
      <c r="AM697" s="1875" t="s">
        <v>154</v>
      </c>
    </row>
    <row r="698" spans="1:39" ht="66">
      <c r="A698" s="1875" t="s">
        <v>351</v>
      </c>
      <c r="B698" s="1875" t="s">
        <v>1237</v>
      </c>
      <c r="C698" s="1875" t="s">
        <v>1024</v>
      </c>
      <c r="D698" s="1876" t="s">
        <v>154</v>
      </c>
      <c r="E698" s="1876" t="s">
        <v>371</v>
      </c>
      <c r="F698" s="1876" t="s">
        <v>355</v>
      </c>
      <c r="G698" s="1876" t="s">
        <v>356</v>
      </c>
      <c r="H698" s="1877">
        <v>645.77912000000003</v>
      </c>
      <c r="I698" s="1877">
        <v>600</v>
      </c>
      <c r="J698" s="1876" t="s">
        <v>357</v>
      </c>
      <c r="K698" s="1878">
        <v>44833</v>
      </c>
      <c r="L698" s="1876" t="s">
        <v>372</v>
      </c>
      <c r="M698" s="1878" t="s">
        <v>373</v>
      </c>
      <c r="N698" s="1876" t="s">
        <v>359</v>
      </c>
      <c r="O698" s="1880">
        <v>46675</v>
      </c>
      <c r="P698" s="1875" t="s">
        <v>360</v>
      </c>
      <c r="Q698" s="1875" t="s">
        <v>386</v>
      </c>
      <c r="R698" s="1875" t="s">
        <v>1025</v>
      </c>
      <c r="S698" s="1876" t="s">
        <v>361</v>
      </c>
      <c r="T698" s="1879" t="s">
        <v>1026</v>
      </c>
      <c r="U698" s="1876" t="s">
        <v>360</v>
      </c>
      <c r="V698" s="1876" t="s">
        <v>377</v>
      </c>
      <c r="W698" s="1876" t="s">
        <v>360</v>
      </c>
      <c r="X698" s="1876" t="s">
        <v>378</v>
      </c>
      <c r="Y698" s="1876" t="s">
        <v>364</v>
      </c>
      <c r="Z698" s="1876" t="s">
        <v>154</v>
      </c>
      <c r="AA698" s="1876" t="s">
        <v>154</v>
      </c>
      <c r="AB698" s="1876" t="s">
        <v>154</v>
      </c>
      <c r="AC698" s="1876" t="s">
        <v>154</v>
      </c>
      <c r="AD698" s="1876" t="s">
        <v>154</v>
      </c>
      <c r="AE698" s="1876" t="s">
        <v>154</v>
      </c>
      <c r="AF698" s="1876" t="s">
        <v>359</v>
      </c>
      <c r="AG698" s="1875" t="s">
        <v>1027</v>
      </c>
      <c r="AH698" s="1876" t="s">
        <v>380</v>
      </c>
      <c r="AI698" s="1876" t="s">
        <v>240</v>
      </c>
      <c r="AJ698" s="1876" t="s">
        <v>367</v>
      </c>
      <c r="AK698" s="1875" t="s">
        <v>381</v>
      </c>
      <c r="AL698" s="1876" t="s">
        <v>360</v>
      </c>
      <c r="AM698" s="1875" t="s">
        <v>154</v>
      </c>
    </row>
    <row r="699" spans="1:39" ht="66">
      <c r="A699" s="1875" t="s">
        <v>351</v>
      </c>
      <c r="B699" s="1875" t="s">
        <v>1238</v>
      </c>
      <c r="C699" s="1875" t="s">
        <v>1024</v>
      </c>
      <c r="D699" s="1876" t="s">
        <v>154</v>
      </c>
      <c r="E699" s="1876" t="s">
        <v>371</v>
      </c>
      <c r="F699" s="1876" t="s">
        <v>355</v>
      </c>
      <c r="G699" s="1876" t="s">
        <v>356</v>
      </c>
      <c r="H699" s="1877">
        <v>645.77912000000003</v>
      </c>
      <c r="I699" s="1877">
        <v>600</v>
      </c>
      <c r="J699" s="1876" t="s">
        <v>357</v>
      </c>
      <c r="K699" s="1878">
        <v>44833</v>
      </c>
      <c r="L699" s="1876" t="s">
        <v>372</v>
      </c>
      <c r="M699" s="1878" t="s">
        <v>373</v>
      </c>
      <c r="N699" s="1876" t="s">
        <v>359</v>
      </c>
      <c r="O699" s="1880">
        <v>46675</v>
      </c>
      <c r="P699" s="1875" t="s">
        <v>360</v>
      </c>
      <c r="Q699" s="1875" t="s">
        <v>386</v>
      </c>
      <c r="R699" s="1875" t="s">
        <v>1025</v>
      </c>
      <c r="S699" s="1876" t="s">
        <v>361</v>
      </c>
      <c r="T699" s="1879" t="s">
        <v>1026</v>
      </c>
      <c r="U699" s="1876" t="s">
        <v>360</v>
      </c>
      <c r="V699" s="1876" t="s">
        <v>377</v>
      </c>
      <c r="W699" s="1876" t="s">
        <v>360</v>
      </c>
      <c r="X699" s="1876" t="s">
        <v>378</v>
      </c>
      <c r="Y699" s="1876" t="s">
        <v>364</v>
      </c>
      <c r="Z699" s="1876" t="s">
        <v>154</v>
      </c>
      <c r="AA699" s="1876" t="s">
        <v>154</v>
      </c>
      <c r="AB699" s="1876" t="s">
        <v>154</v>
      </c>
      <c r="AC699" s="1876" t="s">
        <v>154</v>
      </c>
      <c r="AD699" s="1876" t="s">
        <v>154</v>
      </c>
      <c r="AE699" s="1876" t="s">
        <v>154</v>
      </c>
      <c r="AF699" s="1876" t="s">
        <v>359</v>
      </c>
      <c r="AG699" s="1875" t="s">
        <v>1027</v>
      </c>
      <c r="AH699" s="1876" t="s">
        <v>380</v>
      </c>
      <c r="AI699" s="1876" t="s">
        <v>240</v>
      </c>
      <c r="AJ699" s="1876" t="s">
        <v>367</v>
      </c>
      <c r="AK699" s="1875" t="s">
        <v>381</v>
      </c>
      <c r="AL699" s="1876" t="s">
        <v>360</v>
      </c>
      <c r="AM699" s="1875" t="s">
        <v>154</v>
      </c>
    </row>
    <row r="700" spans="1:39" ht="66">
      <c r="A700" s="1875" t="s">
        <v>351</v>
      </c>
      <c r="B700" s="1875" t="s">
        <v>1239</v>
      </c>
      <c r="C700" s="1875" t="s">
        <v>1024</v>
      </c>
      <c r="D700" s="1876" t="s">
        <v>154</v>
      </c>
      <c r="E700" s="1876" t="s">
        <v>371</v>
      </c>
      <c r="F700" s="1876" t="s">
        <v>355</v>
      </c>
      <c r="G700" s="1876" t="s">
        <v>356</v>
      </c>
      <c r="H700" s="1877">
        <v>322.88956000000002</v>
      </c>
      <c r="I700" s="1877">
        <v>300</v>
      </c>
      <c r="J700" s="1876" t="s">
        <v>357</v>
      </c>
      <c r="K700" s="1878">
        <v>44833</v>
      </c>
      <c r="L700" s="1876" t="s">
        <v>372</v>
      </c>
      <c r="M700" s="1878" t="s">
        <v>373</v>
      </c>
      <c r="N700" s="1876" t="s">
        <v>359</v>
      </c>
      <c r="O700" s="1880">
        <v>46675</v>
      </c>
      <c r="P700" s="1875" t="s">
        <v>360</v>
      </c>
      <c r="Q700" s="1875" t="s">
        <v>531</v>
      </c>
      <c r="R700" s="1875" t="s">
        <v>1025</v>
      </c>
      <c r="S700" s="1876" t="s">
        <v>361</v>
      </c>
      <c r="T700" s="1879" t="s">
        <v>1026</v>
      </c>
      <c r="U700" s="1876" t="s">
        <v>360</v>
      </c>
      <c r="V700" s="1876" t="s">
        <v>377</v>
      </c>
      <c r="W700" s="1876" t="s">
        <v>360</v>
      </c>
      <c r="X700" s="1876" t="s">
        <v>378</v>
      </c>
      <c r="Y700" s="1876" t="s">
        <v>364</v>
      </c>
      <c r="Z700" s="1876" t="s">
        <v>154</v>
      </c>
      <c r="AA700" s="1876" t="s">
        <v>154</v>
      </c>
      <c r="AB700" s="1876" t="s">
        <v>154</v>
      </c>
      <c r="AC700" s="1876" t="s">
        <v>154</v>
      </c>
      <c r="AD700" s="1876" t="s">
        <v>154</v>
      </c>
      <c r="AE700" s="1876" t="s">
        <v>154</v>
      </c>
      <c r="AF700" s="1876" t="s">
        <v>359</v>
      </c>
      <c r="AG700" s="1875" t="s">
        <v>1027</v>
      </c>
      <c r="AH700" s="1876" t="s">
        <v>380</v>
      </c>
      <c r="AI700" s="1876" t="s">
        <v>240</v>
      </c>
      <c r="AJ700" s="1876" t="s">
        <v>367</v>
      </c>
      <c r="AK700" s="1875" t="s">
        <v>381</v>
      </c>
      <c r="AL700" s="1876" t="s">
        <v>360</v>
      </c>
      <c r="AM700" s="1875" t="s">
        <v>154</v>
      </c>
    </row>
    <row r="701" spans="1:39" ht="66">
      <c r="A701" s="1875" t="s">
        <v>351</v>
      </c>
      <c r="B701" s="1875" t="s">
        <v>1240</v>
      </c>
      <c r="C701" s="1875" t="s">
        <v>1024</v>
      </c>
      <c r="D701" s="1876" t="s">
        <v>154</v>
      </c>
      <c r="E701" s="1876" t="s">
        <v>371</v>
      </c>
      <c r="F701" s="1876" t="s">
        <v>355</v>
      </c>
      <c r="G701" s="1876" t="s">
        <v>356</v>
      </c>
      <c r="H701" s="1877">
        <v>645.77912000000003</v>
      </c>
      <c r="I701" s="1877">
        <v>600</v>
      </c>
      <c r="J701" s="1876" t="s">
        <v>357</v>
      </c>
      <c r="K701" s="1878">
        <v>44833</v>
      </c>
      <c r="L701" s="1876" t="s">
        <v>372</v>
      </c>
      <c r="M701" s="1878" t="s">
        <v>373</v>
      </c>
      <c r="N701" s="1876" t="s">
        <v>359</v>
      </c>
      <c r="O701" s="1880">
        <v>46675</v>
      </c>
      <c r="P701" s="1875" t="s">
        <v>360</v>
      </c>
      <c r="Q701" s="1875" t="s">
        <v>386</v>
      </c>
      <c r="R701" s="1875" t="s">
        <v>1025</v>
      </c>
      <c r="S701" s="1876" t="s">
        <v>361</v>
      </c>
      <c r="T701" s="1879" t="s">
        <v>1026</v>
      </c>
      <c r="U701" s="1876" t="s">
        <v>360</v>
      </c>
      <c r="V701" s="1876" t="s">
        <v>377</v>
      </c>
      <c r="W701" s="1876" t="s">
        <v>360</v>
      </c>
      <c r="X701" s="1876" t="s">
        <v>378</v>
      </c>
      <c r="Y701" s="1876" t="s">
        <v>364</v>
      </c>
      <c r="Z701" s="1876" t="s">
        <v>154</v>
      </c>
      <c r="AA701" s="1876" t="s">
        <v>154</v>
      </c>
      <c r="AB701" s="1876" t="s">
        <v>154</v>
      </c>
      <c r="AC701" s="1876" t="s">
        <v>154</v>
      </c>
      <c r="AD701" s="1876" t="s">
        <v>154</v>
      </c>
      <c r="AE701" s="1876" t="s">
        <v>154</v>
      </c>
      <c r="AF701" s="1876" t="s">
        <v>359</v>
      </c>
      <c r="AG701" s="1875" t="s">
        <v>1027</v>
      </c>
      <c r="AH701" s="1876" t="s">
        <v>380</v>
      </c>
      <c r="AI701" s="1876" t="s">
        <v>240</v>
      </c>
      <c r="AJ701" s="1876" t="s">
        <v>367</v>
      </c>
      <c r="AK701" s="1875" t="s">
        <v>381</v>
      </c>
      <c r="AL701" s="1876" t="s">
        <v>360</v>
      </c>
      <c r="AM701" s="1875" t="s">
        <v>154</v>
      </c>
    </row>
    <row r="702" spans="1:39" ht="66">
      <c r="A702" s="1875" t="s">
        <v>351</v>
      </c>
      <c r="B702" s="1875" t="s">
        <v>1241</v>
      </c>
      <c r="C702" s="1875" t="s">
        <v>1024</v>
      </c>
      <c r="D702" s="1876" t="s">
        <v>154</v>
      </c>
      <c r="E702" s="1876" t="s">
        <v>371</v>
      </c>
      <c r="F702" s="1876" t="s">
        <v>355</v>
      </c>
      <c r="G702" s="1876" t="s">
        <v>356</v>
      </c>
      <c r="H702" s="1877">
        <v>645.77912000000003</v>
      </c>
      <c r="I702" s="1877">
        <v>600</v>
      </c>
      <c r="J702" s="1876" t="s">
        <v>357</v>
      </c>
      <c r="K702" s="1878">
        <v>44833</v>
      </c>
      <c r="L702" s="1876" t="s">
        <v>372</v>
      </c>
      <c r="M702" s="1878" t="s">
        <v>373</v>
      </c>
      <c r="N702" s="1876" t="s">
        <v>359</v>
      </c>
      <c r="O702" s="1880">
        <v>46675</v>
      </c>
      <c r="P702" s="1875" t="s">
        <v>360</v>
      </c>
      <c r="Q702" s="1875" t="s">
        <v>386</v>
      </c>
      <c r="R702" s="1875" t="s">
        <v>1025</v>
      </c>
      <c r="S702" s="1876" t="s">
        <v>361</v>
      </c>
      <c r="T702" s="1879" t="s">
        <v>1026</v>
      </c>
      <c r="U702" s="1876" t="s">
        <v>360</v>
      </c>
      <c r="V702" s="1876" t="s">
        <v>377</v>
      </c>
      <c r="W702" s="1876" t="s">
        <v>360</v>
      </c>
      <c r="X702" s="1876" t="s">
        <v>378</v>
      </c>
      <c r="Y702" s="1876" t="s">
        <v>364</v>
      </c>
      <c r="Z702" s="1876" t="s">
        <v>154</v>
      </c>
      <c r="AA702" s="1876" t="s">
        <v>154</v>
      </c>
      <c r="AB702" s="1876" t="s">
        <v>154</v>
      </c>
      <c r="AC702" s="1876" t="s">
        <v>154</v>
      </c>
      <c r="AD702" s="1876" t="s">
        <v>154</v>
      </c>
      <c r="AE702" s="1876" t="s">
        <v>154</v>
      </c>
      <c r="AF702" s="1876" t="s">
        <v>359</v>
      </c>
      <c r="AG702" s="1875" t="s">
        <v>1027</v>
      </c>
      <c r="AH702" s="1876" t="s">
        <v>380</v>
      </c>
      <c r="AI702" s="1876" t="s">
        <v>240</v>
      </c>
      <c r="AJ702" s="1876" t="s">
        <v>367</v>
      </c>
      <c r="AK702" s="1875" t="s">
        <v>381</v>
      </c>
      <c r="AL702" s="1876" t="s">
        <v>360</v>
      </c>
      <c r="AM702" s="1875" t="s">
        <v>154</v>
      </c>
    </row>
    <row r="703" spans="1:39" ht="66">
      <c r="A703" s="1875" t="s">
        <v>351</v>
      </c>
      <c r="B703" s="1875" t="s">
        <v>1242</v>
      </c>
      <c r="C703" s="1875" t="s">
        <v>1024</v>
      </c>
      <c r="D703" s="1876" t="s">
        <v>154</v>
      </c>
      <c r="E703" s="1876" t="s">
        <v>371</v>
      </c>
      <c r="F703" s="1876" t="s">
        <v>355</v>
      </c>
      <c r="G703" s="1876" t="s">
        <v>356</v>
      </c>
      <c r="H703" s="1877">
        <v>322.88956000000002</v>
      </c>
      <c r="I703" s="1877">
        <v>300</v>
      </c>
      <c r="J703" s="1876" t="s">
        <v>357</v>
      </c>
      <c r="K703" s="1878">
        <v>44833</v>
      </c>
      <c r="L703" s="1876" t="s">
        <v>372</v>
      </c>
      <c r="M703" s="1878" t="s">
        <v>373</v>
      </c>
      <c r="N703" s="1876" t="s">
        <v>359</v>
      </c>
      <c r="O703" s="1880">
        <v>46675</v>
      </c>
      <c r="P703" s="1875" t="s">
        <v>360</v>
      </c>
      <c r="Q703" s="1875" t="s">
        <v>531</v>
      </c>
      <c r="R703" s="1875" t="s">
        <v>1025</v>
      </c>
      <c r="S703" s="1876" t="s">
        <v>361</v>
      </c>
      <c r="T703" s="1879" t="s">
        <v>1026</v>
      </c>
      <c r="U703" s="1876" t="s">
        <v>360</v>
      </c>
      <c r="V703" s="1876" t="s">
        <v>377</v>
      </c>
      <c r="W703" s="1876" t="s">
        <v>360</v>
      </c>
      <c r="X703" s="1876" t="s">
        <v>378</v>
      </c>
      <c r="Y703" s="1876" t="s">
        <v>364</v>
      </c>
      <c r="Z703" s="1876" t="s">
        <v>154</v>
      </c>
      <c r="AA703" s="1876" t="s">
        <v>154</v>
      </c>
      <c r="AB703" s="1876" t="s">
        <v>154</v>
      </c>
      <c r="AC703" s="1876" t="s">
        <v>154</v>
      </c>
      <c r="AD703" s="1876" t="s">
        <v>154</v>
      </c>
      <c r="AE703" s="1876" t="s">
        <v>154</v>
      </c>
      <c r="AF703" s="1876" t="s">
        <v>359</v>
      </c>
      <c r="AG703" s="1875" t="s">
        <v>1027</v>
      </c>
      <c r="AH703" s="1876" t="s">
        <v>380</v>
      </c>
      <c r="AI703" s="1876" t="s">
        <v>240</v>
      </c>
      <c r="AJ703" s="1876" t="s">
        <v>367</v>
      </c>
      <c r="AK703" s="1875" t="s">
        <v>381</v>
      </c>
      <c r="AL703" s="1876" t="s">
        <v>360</v>
      </c>
      <c r="AM703" s="1875" t="s">
        <v>154</v>
      </c>
    </row>
    <row r="704" spans="1:39" ht="66">
      <c r="A704" s="1875" t="s">
        <v>351</v>
      </c>
      <c r="B704" s="1875" t="s">
        <v>1243</v>
      </c>
      <c r="C704" s="1875" t="s">
        <v>1024</v>
      </c>
      <c r="D704" s="1876" t="s">
        <v>154</v>
      </c>
      <c r="E704" s="1876" t="s">
        <v>371</v>
      </c>
      <c r="F704" s="1876" t="s">
        <v>355</v>
      </c>
      <c r="G704" s="1876" t="s">
        <v>356</v>
      </c>
      <c r="H704" s="1877">
        <v>322.88956000000002</v>
      </c>
      <c r="I704" s="1877">
        <v>300</v>
      </c>
      <c r="J704" s="1876" t="s">
        <v>357</v>
      </c>
      <c r="K704" s="1878">
        <v>44833</v>
      </c>
      <c r="L704" s="1876" t="s">
        <v>372</v>
      </c>
      <c r="M704" s="1878" t="s">
        <v>373</v>
      </c>
      <c r="N704" s="1876" t="s">
        <v>359</v>
      </c>
      <c r="O704" s="1880">
        <v>46675</v>
      </c>
      <c r="P704" s="1875" t="s">
        <v>360</v>
      </c>
      <c r="Q704" s="1875" t="s">
        <v>531</v>
      </c>
      <c r="R704" s="1875" t="s">
        <v>1025</v>
      </c>
      <c r="S704" s="1876" t="s">
        <v>361</v>
      </c>
      <c r="T704" s="1879" t="s">
        <v>1026</v>
      </c>
      <c r="U704" s="1876" t="s">
        <v>360</v>
      </c>
      <c r="V704" s="1876" t="s">
        <v>377</v>
      </c>
      <c r="W704" s="1876" t="s">
        <v>360</v>
      </c>
      <c r="X704" s="1876" t="s">
        <v>378</v>
      </c>
      <c r="Y704" s="1876" t="s">
        <v>364</v>
      </c>
      <c r="Z704" s="1876" t="s">
        <v>154</v>
      </c>
      <c r="AA704" s="1876" t="s">
        <v>154</v>
      </c>
      <c r="AB704" s="1876" t="s">
        <v>154</v>
      </c>
      <c r="AC704" s="1876" t="s">
        <v>154</v>
      </c>
      <c r="AD704" s="1876" t="s">
        <v>154</v>
      </c>
      <c r="AE704" s="1876" t="s">
        <v>154</v>
      </c>
      <c r="AF704" s="1876" t="s">
        <v>359</v>
      </c>
      <c r="AG704" s="1875" t="s">
        <v>1027</v>
      </c>
      <c r="AH704" s="1876" t="s">
        <v>380</v>
      </c>
      <c r="AI704" s="1876" t="s">
        <v>240</v>
      </c>
      <c r="AJ704" s="1876" t="s">
        <v>367</v>
      </c>
      <c r="AK704" s="1875" t="s">
        <v>381</v>
      </c>
      <c r="AL704" s="1876" t="s">
        <v>360</v>
      </c>
      <c r="AM704" s="1875" t="s">
        <v>154</v>
      </c>
    </row>
    <row r="705" spans="1:39" ht="66">
      <c r="A705" s="1875" t="s">
        <v>351</v>
      </c>
      <c r="B705" s="1875" t="s">
        <v>1244</v>
      </c>
      <c r="C705" s="1875" t="s">
        <v>1024</v>
      </c>
      <c r="D705" s="1876" t="s">
        <v>154</v>
      </c>
      <c r="E705" s="1876" t="s">
        <v>371</v>
      </c>
      <c r="F705" s="1876" t="s">
        <v>355</v>
      </c>
      <c r="G705" s="1876" t="s">
        <v>356</v>
      </c>
      <c r="H705" s="1877">
        <v>968.66867000000002</v>
      </c>
      <c r="I705" s="1877">
        <v>900</v>
      </c>
      <c r="J705" s="1876" t="s">
        <v>357</v>
      </c>
      <c r="K705" s="1878">
        <v>44833</v>
      </c>
      <c r="L705" s="1876" t="s">
        <v>372</v>
      </c>
      <c r="M705" s="1878" t="s">
        <v>373</v>
      </c>
      <c r="N705" s="1876" t="s">
        <v>359</v>
      </c>
      <c r="O705" s="1880">
        <v>46675</v>
      </c>
      <c r="P705" s="1875" t="s">
        <v>360</v>
      </c>
      <c r="Q705" s="1875" t="s">
        <v>600</v>
      </c>
      <c r="R705" s="1875" t="s">
        <v>1025</v>
      </c>
      <c r="S705" s="1876" t="s">
        <v>361</v>
      </c>
      <c r="T705" s="1879" t="s">
        <v>1026</v>
      </c>
      <c r="U705" s="1876" t="s">
        <v>360</v>
      </c>
      <c r="V705" s="1876" t="s">
        <v>377</v>
      </c>
      <c r="W705" s="1876" t="s">
        <v>360</v>
      </c>
      <c r="X705" s="1876" t="s">
        <v>378</v>
      </c>
      <c r="Y705" s="1876" t="s">
        <v>364</v>
      </c>
      <c r="Z705" s="1876" t="s">
        <v>154</v>
      </c>
      <c r="AA705" s="1876" t="s">
        <v>154</v>
      </c>
      <c r="AB705" s="1876" t="s">
        <v>154</v>
      </c>
      <c r="AC705" s="1876" t="s">
        <v>154</v>
      </c>
      <c r="AD705" s="1876" t="s">
        <v>154</v>
      </c>
      <c r="AE705" s="1876" t="s">
        <v>154</v>
      </c>
      <c r="AF705" s="1876" t="s">
        <v>359</v>
      </c>
      <c r="AG705" s="1875" t="s">
        <v>1027</v>
      </c>
      <c r="AH705" s="1876" t="s">
        <v>380</v>
      </c>
      <c r="AI705" s="1876" t="s">
        <v>240</v>
      </c>
      <c r="AJ705" s="1876" t="s">
        <v>367</v>
      </c>
      <c r="AK705" s="1875" t="s">
        <v>381</v>
      </c>
      <c r="AL705" s="1876" t="s">
        <v>360</v>
      </c>
      <c r="AM705" s="1875" t="s">
        <v>154</v>
      </c>
    </row>
    <row r="706" spans="1:39" ht="66">
      <c r="A706" s="1875" t="s">
        <v>351</v>
      </c>
      <c r="B706" s="1875" t="s">
        <v>1245</v>
      </c>
      <c r="C706" s="1875" t="s">
        <v>1024</v>
      </c>
      <c r="D706" s="1876" t="s">
        <v>154</v>
      </c>
      <c r="E706" s="1876" t="s">
        <v>371</v>
      </c>
      <c r="F706" s="1876" t="s">
        <v>355</v>
      </c>
      <c r="G706" s="1876" t="s">
        <v>356</v>
      </c>
      <c r="H706" s="1877">
        <v>645.77912000000003</v>
      </c>
      <c r="I706" s="1877">
        <v>600</v>
      </c>
      <c r="J706" s="1876" t="s">
        <v>357</v>
      </c>
      <c r="K706" s="1878">
        <v>44833</v>
      </c>
      <c r="L706" s="1876" t="s">
        <v>372</v>
      </c>
      <c r="M706" s="1878" t="s">
        <v>373</v>
      </c>
      <c r="N706" s="1876" t="s">
        <v>359</v>
      </c>
      <c r="O706" s="1880">
        <v>46675</v>
      </c>
      <c r="P706" s="1875" t="s">
        <v>360</v>
      </c>
      <c r="Q706" s="1875" t="s">
        <v>386</v>
      </c>
      <c r="R706" s="1875" t="s">
        <v>1025</v>
      </c>
      <c r="S706" s="1876" t="s">
        <v>361</v>
      </c>
      <c r="T706" s="1879" t="s">
        <v>1026</v>
      </c>
      <c r="U706" s="1876" t="s">
        <v>360</v>
      </c>
      <c r="V706" s="1876" t="s">
        <v>377</v>
      </c>
      <c r="W706" s="1876" t="s">
        <v>360</v>
      </c>
      <c r="X706" s="1876" t="s">
        <v>378</v>
      </c>
      <c r="Y706" s="1876" t="s">
        <v>364</v>
      </c>
      <c r="Z706" s="1876" t="s">
        <v>154</v>
      </c>
      <c r="AA706" s="1876" t="s">
        <v>154</v>
      </c>
      <c r="AB706" s="1876" t="s">
        <v>154</v>
      </c>
      <c r="AC706" s="1876" t="s">
        <v>154</v>
      </c>
      <c r="AD706" s="1876" t="s">
        <v>154</v>
      </c>
      <c r="AE706" s="1876" t="s">
        <v>154</v>
      </c>
      <c r="AF706" s="1876" t="s">
        <v>359</v>
      </c>
      <c r="AG706" s="1875" t="s">
        <v>1027</v>
      </c>
      <c r="AH706" s="1876" t="s">
        <v>380</v>
      </c>
      <c r="AI706" s="1876" t="s">
        <v>240</v>
      </c>
      <c r="AJ706" s="1876" t="s">
        <v>367</v>
      </c>
      <c r="AK706" s="1875" t="s">
        <v>381</v>
      </c>
      <c r="AL706" s="1876" t="s">
        <v>360</v>
      </c>
      <c r="AM706" s="1875" t="s">
        <v>154</v>
      </c>
    </row>
    <row r="707" spans="1:39" ht="66">
      <c r="A707" s="1875" t="s">
        <v>351</v>
      </c>
      <c r="B707" s="1875" t="s">
        <v>1246</v>
      </c>
      <c r="C707" s="1875" t="s">
        <v>1024</v>
      </c>
      <c r="D707" s="1876" t="s">
        <v>154</v>
      </c>
      <c r="E707" s="1876" t="s">
        <v>371</v>
      </c>
      <c r="F707" s="1876" t="s">
        <v>355</v>
      </c>
      <c r="G707" s="1876" t="s">
        <v>356</v>
      </c>
      <c r="H707" s="1877">
        <v>968.66867000000002</v>
      </c>
      <c r="I707" s="1877">
        <v>900</v>
      </c>
      <c r="J707" s="1876" t="s">
        <v>357</v>
      </c>
      <c r="K707" s="1878">
        <v>44833</v>
      </c>
      <c r="L707" s="1876" t="s">
        <v>372</v>
      </c>
      <c r="M707" s="1878" t="s">
        <v>373</v>
      </c>
      <c r="N707" s="1876" t="s">
        <v>359</v>
      </c>
      <c r="O707" s="1880">
        <v>46675</v>
      </c>
      <c r="P707" s="1875" t="s">
        <v>360</v>
      </c>
      <c r="Q707" s="1875" t="s">
        <v>600</v>
      </c>
      <c r="R707" s="1875" t="s">
        <v>1025</v>
      </c>
      <c r="S707" s="1876" t="s">
        <v>361</v>
      </c>
      <c r="T707" s="1879" t="s">
        <v>1026</v>
      </c>
      <c r="U707" s="1876" t="s">
        <v>360</v>
      </c>
      <c r="V707" s="1876" t="s">
        <v>377</v>
      </c>
      <c r="W707" s="1876" t="s">
        <v>360</v>
      </c>
      <c r="X707" s="1876" t="s">
        <v>378</v>
      </c>
      <c r="Y707" s="1876" t="s">
        <v>364</v>
      </c>
      <c r="Z707" s="1876" t="s">
        <v>154</v>
      </c>
      <c r="AA707" s="1876" t="s">
        <v>154</v>
      </c>
      <c r="AB707" s="1876" t="s">
        <v>154</v>
      </c>
      <c r="AC707" s="1876" t="s">
        <v>154</v>
      </c>
      <c r="AD707" s="1876" t="s">
        <v>154</v>
      </c>
      <c r="AE707" s="1876" t="s">
        <v>154</v>
      </c>
      <c r="AF707" s="1876" t="s">
        <v>359</v>
      </c>
      <c r="AG707" s="1875" t="s">
        <v>1027</v>
      </c>
      <c r="AH707" s="1876" t="s">
        <v>380</v>
      </c>
      <c r="AI707" s="1876" t="s">
        <v>240</v>
      </c>
      <c r="AJ707" s="1876" t="s">
        <v>367</v>
      </c>
      <c r="AK707" s="1875" t="s">
        <v>381</v>
      </c>
      <c r="AL707" s="1876" t="s">
        <v>360</v>
      </c>
      <c r="AM707" s="1875" t="s">
        <v>154</v>
      </c>
    </row>
    <row r="708" spans="1:39" ht="66">
      <c r="A708" s="1875" t="s">
        <v>351</v>
      </c>
      <c r="B708" s="1875" t="s">
        <v>1247</v>
      </c>
      <c r="C708" s="1875" t="s">
        <v>1024</v>
      </c>
      <c r="D708" s="1876" t="s">
        <v>154</v>
      </c>
      <c r="E708" s="1876" t="s">
        <v>371</v>
      </c>
      <c r="F708" s="1876" t="s">
        <v>355</v>
      </c>
      <c r="G708" s="1876" t="s">
        <v>356</v>
      </c>
      <c r="H708" s="1877">
        <v>645.77912000000003</v>
      </c>
      <c r="I708" s="1877">
        <v>600</v>
      </c>
      <c r="J708" s="1876" t="s">
        <v>357</v>
      </c>
      <c r="K708" s="1878">
        <v>44833</v>
      </c>
      <c r="L708" s="1876" t="s">
        <v>372</v>
      </c>
      <c r="M708" s="1878" t="s">
        <v>373</v>
      </c>
      <c r="N708" s="1876" t="s">
        <v>359</v>
      </c>
      <c r="O708" s="1880">
        <v>46675</v>
      </c>
      <c r="P708" s="1875" t="s">
        <v>360</v>
      </c>
      <c r="Q708" s="1875" t="s">
        <v>386</v>
      </c>
      <c r="R708" s="1875" t="s">
        <v>1025</v>
      </c>
      <c r="S708" s="1876" t="s">
        <v>361</v>
      </c>
      <c r="T708" s="1879" t="s">
        <v>1026</v>
      </c>
      <c r="U708" s="1876" t="s">
        <v>360</v>
      </c>
      <c r="V708" s="1876" t="s">
        <v>377</v>
      </c>
      <c r="W708" s="1876" t="s">
        <v>360</v>
      </c>
      <c r="X708" s="1876" t="s">
        <v>378</v>
      </c>
      <c r="Y708" s="1876" t="s">
        <v>364</v>
      </c>
      <c r="Z708" s="1876" t="s">
        <v>154</v>
      </c>
      <c r="AA708" s="1876" t="s">
        <v>154</v>
      </c>
      <c r="AB708" s="1876" t="s">
        <v>154</v>
      </c>
      <c r="AC708" s="1876" t="s">
        <v>154</v>
      </c>
      <c r="AD708" s="1876" t="s">
        <v>154</v>
      </c>
      <c r="AE708" s="1876" t="s">
        <v>154</v>
      </c>
      <c r="AF708" s="1876" t="s">
        <v>359</v>
      </c>
      <c r="AG708" s="1875" t="s">
        <v>1027</v>
      </c>
      <c r="AH708" s="1876" t="s">
        <v>380</v>
      </c>
      <c r="AI708" s="1876" t="s">
        <v>240</v>
      </c>
      <c r="AJ708" s="1876" t="s">
        <v>367</v>
      </c>
      <c r="AK708" s="1875" t="s">
        <v>381</v>
      </c>
      <c r="AL708" s="1876" t="s">
        <v>360</v>
      </c>
      <c r="AM708" s="1875" t="s">
        <v>154</v>
      </c>
    </row>
    <row r="709" spans="1:39" ht="66">
      <c r="A709" s="1875" t="s">
        <v>351</v>
      </c>
      <c r="B709" s="1875" t="s">
        <v>1248</v>
      </c>
      <c r="C709" s="1875" t="s">
        <v>1024</v>
      </c>
      <c r="D709" s="1876" t="s">
        <v>154</v>
      </c>
      <c r="E709" s="1876" t="s">
        <v>371</v>
      </c>
      <c r="F709" s="1876" t="s">
        <v>355</v>
      </c>
      <c r="G709" s="1876" t="s">
        <v>356</v>
      </c>
      <c r="H709" s="1877">
        <v>645.77912000000003</v>
      </c>
      <c r="I709" s="1877">
        <v>600</v>
      </c>
      <c r="J709" s="1876" t="s">
        <v>357</v>
      </c>
      <c r="K709" s="1878">
        <v>44833</v>
      </c>
      <c r="L709" s="1876" t="s">
        <v>372</v>
      </c>
      <c r="M709" s="1878" t="s">
        <v>373</v>
      </c>
      <c r="N709" s="1876" t="s">
        <v>359</v>
      </c>
      <c r="O709" s="1880">
        <v>46675</v>
      </c>
      <c r="P709" s="1875" t="s">
        <v>360</v>
      </c>
      <c r="Q709" s="1875" t="s">
        <v>386</v>
      </c>
      <c r="R709" s="1875" t="s">
        <v>1025</v>
      </c>
      <c r="S709" s="1876" t="s">
        <v>361</v>
      </c>
      <c r="T709" s="1879" t="s">
        <v>1026</v>
      </c>
      <c r="U709" s="1876" t="s">
        <v>360</v>
      </c>
      <c r="V709" s="1876" t="s">
        <v>377</v>
      </c>
      <c r="W709" s="1876" t="s">
        <v>360</v>
      </c>
      <c r="X709" s="1876" t="s">
        <v>378</v>
      </c>
      <c r="Y709" s="1876" t="s">
        <v>364</v>
      </c>
      <c r="Z709" s="1876" t="s">
        <v>154</v>
      </c>
      <c r="AA709" s="1876" t="s">
        <v>154</v>
      </c>
      <c r="AB709" s="1876" t="s">
        <v>154</v>
      </c>
      <c r="AC709" s="1876" t="s">
        <v>154</v>
      </c>
      <c r="AD709" s="1876" t="s">
        <v>154</v>
      </c>
      <c r="AE709" s="1876" t="s">
        <v>154</v>
      </c>
      <c r="AF709" s="1876" t="s">
        <v>359</v>
      </c>
      <c r="AG709" s="1875" t="s">
        <v>1027</v>
      </c>
      <c r="AH709" s="1876" t="s">
        <v>380</v>
      </c>
      <c r="AI709" s="1876" t="s">
        <v>240</v>
      </c>
      <c r="AJ709" s="1876" t="s">
        <v>367</v>
      </c>
      <c r="AK709" s="1875" t="s">
        <v>381</v>
      </c>
      <c r="AL709" s="1876" t="s">
        <v>360</v>
      </c>
      <c r="AM709" s="1875" t="s">
        <v>154</v>
      </c>
    </row>
    <row r="710" spans="1:39" ht="66">
      <c r="A710" s="1875" t="s">
        <v>351</v>
      </c>
      <c r="B710" s="1875" t="s">
        <v>1249</v>
      </c>
      <c r="C710" s="1875" t="s">
        <v>1024</v>
      </c>
      <c r="D710" s="1876" t="s">
        <v>154</v>
      </c>
      <c r="E710" s="1876" t="s">
        <v>371</v>
      </c>
      <c r="F710" s="1876" t="s">
        <v>355</v>
      </c>
      <c r="G710" s="1876" t="s">
        <v>356</v>
      </c>
      <c r="H710" s="1877">
        <v>645.77912000000003</v>
      </c>
      <c r="I710" s="1877">
        <v>600</v>
      </c>
      <c r="J710" s="1876" t="s">
        <v>357</v>
      </c>
      <c r="K710" s="1878">
        <v>44833</v>
      </c>
      <c r="L710" s="1876" t="s">
        <v>372</v>
      </c>
      <c r="M710" s="1878" t="s">
        <v>373</v>
      </c>
      <c r="N710" s="1876" t="s">
        <v>359</v>
      </c>
      <c r="O710" s="1880">
        <v>46675</v>
      </c>
      <c r="P710" s="1875" t="s">
        <v>360</v>
      </c>
      <c r="Q710" s="1875" t="s">
        <v>386</v>
      </c>
      <c r="R710" s="1875" t="s">
        <v>1025</v>
      </c>
      <c r="S710" s="1876" t="s">
        <v>361</v>
      </c>
      <c r="T710" s="1879" t="s">
        <v>1026</v>
      </c>
      <c r="U710" s="1876" t="s">
        <v>360</v>
      </c>
      <c r="V710" s="1876" t="s">
        <v>377</v>
      </c>
      <c r="W710" s="1876" t="s">
        <v>360</v>
      </c>
      <c r="X710" s="1876" t="s">
        <v>378</v>
      </c>
      <c r="Y710" s="1876" t="s">
        <v>364</v>
      </c>
      <c r="Z710" s="1876" t="s">
        <v>154</v>
      </c>
      <c r="AA710" s="1876" t="s">
        <v>154</v>
      </c>
      <c r="AB710" s="1876" t="s">
        <v>154</v>
      </c>
      <c r="AC710" s="1876" t="s">
        <v>154</v>
      </c>
      <c r="AD710" s="1876" t="s">
        <v>154</v>
      </c>
      <c r="AE710" s="1876" t="s">
        <v>154</v>
      </c>
      <c r="AF710" s="1876" t="s">
        <v>359</v>
      </c>
      <c r="AG710" s="1875" t="s">
        <v>1027</v>
      </c>
      <c r="AH710" s="1876" t="s">
        <v>380</v>
      </c>
      <c r="AI710" s="1876" t="s">
        <v>240</v>
      </c>
      <c r="AJ710" s="1876" t="s">
        <v>367</v>
      </c>
      <c r="AK710" s="1875" t="s">
        <v>381</v>
      </c>
      <c r="AL710" s="1876" t="s">
        <v>360</v>
      </c>
      <c r="AM710" s="1875" t="s">
        <v>154</v>
      </c>
    </row>
    <row r="711" spans="1:39" ht="66">
      <c r="A711" s="1875" t="s">
        <v>351</v>
      </c>
      <c r="B711" s="1875" t="s">
        <v>1250</v>
      </c>
      <c r="C711" s="1875" t="s">
        <v>1024</v>
      </c>
      <c r="D711" s="1876" t="s">
        <v>154</v>
      </c>
      <c r="E711" s="1876" t="s">
        <v>371</v>
      </c>
      <c r="F711" s="1876" t="s">
        <v>355</v>
      </c>
      <c r="G711" s="1876" t="s">
        <v>356</v>
      </c>
      <c r="H711" s="1877">
        <v>322.88956000000002</v>
      </c>
      <c r="I711" s="1877">
        <v>300</v>
      </c>
      <c r="J711" s="1876" t="s">
        <v>357</v>
      </c>
      <c r="K711" s="1878">
        <v>44834</v>
      </c>
      <c r="L711" s="1876" t="s">
        <v>372</v>
      </c>
      <c r="M711" s="1878" t="s">
        <v>373</v>
      </c>
      <c r="N711" s="1876" t="s">
        <v>359</v>
      </c>
      <c r="O711" s="1880">
        <v>46675</v>
      </c>
      <c r="P711" s="1875" t="s">
        <v>360</v>
      </c>
      <c r="Q711" s="1875" t="s">
        <v>531</v>
      </c>
      <c r="R711" s="1875" t="s">
        <v>1025</v>
      </c>
      <c r="S711" s="1876" t="s">
        <v>361</v>
      </c>
      <c r="T711" s="1879" t="s">
        <v>1026</v>
      </c>
      <c r="U711" s="1876" t="s">
        <v>360</v>
      </c>
      <c r="V711" s="1876" t="s">
        <v>377</v>
      </c>
      <c r="W711" s="1876" t="s">
        <v>360</v>
      </c>
      <c r="X711" s="1876" t="s">
        <v>378</v>
      </c>
      <c r="Y711" s="1876" t="s">
        <v>364</v>
      </c>
      <c r="Z711" s="1876" t="s">
        <v>154</v>
      </c>
      <c r="AA711" s="1876" t="s">
        <v>154</v>
      </c>
      <c r="AB711" s="1876" t="s">
        <v>154</v>
      </c>
      <c r="AC711" s="1876" t="s">
        <v>154</v>
      </c>
      <c r="AD711" s="1876" t="s">
        <v>154</v>
      </c>
      <c r="AE711" s="1876" t="s">
        <v>154</v>
      </c>
      <c r="AF711" s="1876" t="s">
        <v>359</v>
      </c>
      <c r="AG711" s="1875" t="s">
        <v>1027</v>
      </c>
      <c r="AH711" s="1876" t="s">
        <v>380</v>
      </c>
      <c r="AI711" s="1876" t="s">
        <v>240</v>
      </c>
      <c r="AJ711" s="1876" t="s">
        <v>367</v>
      </c>
      <c r="AK711" s="1875" t="s">
        <v>381</v>
      </c>
      <c r="AL711" s="1876" t="s">
        <v>360</v>
      </c>
      <c r="AM711" s="1875" t="s">
        <v>154</v>
      </c>
    </row>
    <row r="712" spans="1:39" ht="66">
      <c r="A712" s="1875" t="s">
        <v>351</v>
      </c>
      <c r="B712" s="1875" t="s">
        <v>1251</v>
      </c>
      <c r="C712" s="1875" t="s">
        <v>1024</v>
      </c>
      <c r="D712" s="1876" t="s">
        <v>154</v>
      </c>
      <c r="E712" s="1876" t="s">
        <v>371</v>
      </c>
      <c r="F712" s="1876" t="s">
        <v>355</v>
      </c>
      <c r="G712" s="1876" t="s">
        <v>356</v>
      </c>
      <c r="H712" s="1877">
        <v>968.66867000000002</v>
      </c>
      <c r="I712" s="1877">
        <v>900</v>
      </c>
      <c r="J712" s="1876" t="s">
        <v>357</v>
      </c>
      <c r="K712" s="1878">
        <v>44834</v>
      </c>
      <c r="L712" s="1876" t="s">
        <v>372</v>
      </c>
      <c r="M712" s="1878" t="s">
        <v>373</v>
      </c>
      <c r="N712" s="1876" t="s">
        <v>359</v>
      </c>
      <c r="O712" s="1880">
        <v>46675</v>
      </c>
      <c r="P712" s="1875" t="s">
        <v>360</v>
      </c>
      <c r="Q712" s="1875" t="s">
        <v>600</v>
      </c>
      <c r="R712" s="1875" t="s">
        <v>1025</v>
      </c>
      <c r="S712" s="1876" t="s">
        <v>361</v>
      </c>
      <c r="T712" s="1879" t="s">
        <v>1026</v>
      </c>
      <c r="U712" s="1876" t="s">
        <v>360</v>
      </c>
      <c r="V712" s="1876" t="s">
        <v>377</v>
      </c>
      <c r="W712" s="1876" t="s">
        <v>360</v>
      </c>
      <c r="X712" s="1876" t="s">
        <v>378</v>
      </c>
      <c r="Y712" s="1876" t="s">
        <v>364</v>
      </c>
      <c r="Z712" s="1876" t="s">
        <v>154</v>
      </c>
      <c r="AA712" s="1876" t="s">
        <v>154</v>
      </c>
      <c r="AB712" s="1876" t="s">
        <v>154</v>
      </c>
      <c r="AC712" s="1876" t="s">
        <v>154</v>
      </c>
      <c r="AD712" s="1876" t="s">
        <v>154</v>
      </c>
      <c r="AE712" s="1876" t="s">
        <v>154</v>
      </c>
      <c r="AF712" s="1876" t="s">
        <v>359</v>
      </c>
      <c r="AG712" s="1875" t="s">
        <v>1027</v>
      </c>
      <c r="AH712" s="1876" t="s">
        <v>380</v>
      </c>
      <c r="AI712" s="1876" t="s">
        <v>240</v>
      </c>
      <c r="AJ712" s="1876" t="s">
        <v>367</v>
      </c>
      <c r="AK712" s="1875" t="s">
        <v>381</v>
      </c>
      <c r="AL712" s="1876" t="s">
        <v>360</v>
      </c>
      <c r="AM712" s="1875" t="s">
        <v>154</v>
      </c>
    </row>
    <row r="713" spans="1:39" ht="66">
      <c r="A713" s="1875" t="s">
        <v>351</v>
      </c>
      <c r="B713" s="1875" t="s">
        <v>1252</v>
      </c>
      <c r="C713" s="1875" t="s">
        <v>1024</v>
      </c>
      <c r="D713" s="1876" t="s">
        <v>154</v>
      </c>
      <c r="E713" s="1876" t="s">
        <v>371</v>
      </c>
      <c r="F713" s="1876" t="s">
        <v>355</v>
      </c>
      <c r="G713" s="1876" t="s">
        <v>356</v>
      </c>
      <c r="H713" s="1877">
        <v>743.30515000000003</v>
      </c>
      <c r="I713" s="1877">
        <v>700</v>
      </c>
      <c r="J713" s="1876" t="s">
        <v>357</v>
      </c>
      <c r="K713" s="1878">
        <v>45239</v>
      </c>
      <c r="L713" s="1876" t="s">
        <v>372</v>
      </c>
      <c r="M713" s="1878" t="s">
        <v>373</v>
      </c>
      <c r="N713" s="1876" t="s">
        <v>359</v>
      </c>
      <c r="O713" s="1880">
        <v>47067</v>
      </c>
      <c r="P713" s="1875" t="s">
        <v>360</v>
      </c>
      <c r="Q713" s="1875" t="s">
        <v>1253</v>
      </c>
      <c r="R713" s="1875" t="s">
        <v>1254</v>
      </c>
      <c r="S713" s="1876" t="s">
        <v>361</v>
      </c>
      <c r="T713" s="1879" t="s">
        <v>1255</v>
      </c>
      <c r="U713" s="1876" t="s">
        <v>360</v>
      </c>
      <c r="V713" s="1876" t="s">
        <v>377</v>
      </c>
      <c r="W713" s="1876" t="s">
        <v>360</v>
      </c>
      <c r="X713" s="1876" t="s">
        <v>378</v>
      </c>
      <c r="Y713" s="1876" t="s">
        <v>364</v>
      </c>
      <c r="Z713" s="1876" t="s">
        <v>154</v>
      </c>
      <c r="AA713" s="1876" t="s">
        <v>154</v>
      </c>
      <c r="AB713" s="1876" t="s">
        <v>154</v>
      </c>
      <c r="AC713" s="1876" t="s">
        <v>154</v>
      </c>
      <c r="AD713" s="1876" t="s">
        <v>154</v>
      </c>
      <c r="AE713" s="1876" t="s">
        <v>154</v>
      </c>
      <c r="AF713" s="1876" t="s">
        <v>359</v>
      </c>
      <c r="AG713" s="1875" t="s">
        <v>1027</v>
      </c>
      <c r="AH713" s="1876" t="s">
        <v>380</v>
      </c>
      <c r="AI713" s="1876" t="s">
        <v>240</v>
      </c>
      <c r="AJ713" s="1876" t="s">
        <v>367</v>
      </c>
      <c r="AK713" s="1875" t="s">
        <v>381</v>
      </c>
      <c r="AL713" s="1876" t="s">
        <v>360</v>
      </c>
      <c r="AM713" s="1875" t="s">
        <v>154</v>
      </c>
    </row>
    <row r="714" spans="1:39" ht="66">
      <c r="A714" s="1875" t="s">
        <v>351</v>
      </c>
      <c r="B714" s="1875" t="s">
        <v>1256</v>
      </c>
      <c r="C714" s="1875" t="s">
        <v>1024</v>
      </c>
      <c r="D714" s="1876" t="s">
        <v>154</v>
      </c>
      <c r="E714" s="1876" t="s">
        <v>371</v>
      </c>
      <c r="F714" s="1876" t="s">
        <v>355</v>
      </c>
      <c r="G714" s="1876" t="s">
        <v>356</v>
      </c>
      <c r="H714" s="1877">
        <v>371.65257000000003</v>
      </c>
      <c r="I714" s="1877">
        <v>350</v>
      </c>
      <c r="J714" s="1876" t="s">
        <v>357</v>
      </c>
      <c r="K714" s="1878">
        <v>45239</v>
      </c>
      <c r="L714" s="1876" t="s">
        <v>372</v>
      </c>
      <c r="M714" s="1878" t="s">
        <v>373</v>
      </c>
      <c r="N714" s="1876" t="s">
        <v>359</v>
      </c>
      <c r="O714" s="1880">
        <v>47067</v>
      </c>
      <c r="P714" s="1875" t="s">
        <v>360</v>
      </c>
      <c r="Q714" s="1875" t="s">
        <v>1257</v>
      </c>
      <c r="R714" s="1875" t="s">
        <v>1254</v>
      </c>
      <c r="S714" s="1876" t="s">
        <v>361</v>
      </c>
      <c r="T714" s="1879" t="s">
        <v>1255</v>
      </c>
      <c r="U714" s="1876" t="s">
        <v>360</v>
      </c>
      <c r="V714" s="1876" t="s">
        <v>377</v>
      </c>
      <c r="W714" s="1876" t="s">
        <v>360</v>
      </c>
      <c r="X714" s="1876" t="s">
        <v>378</v>
      </c>
      <c r="Y714" s="1876" t="s">
        <v>364</v>
      </c>
      <c r="Z714" s="1876" t="s">
        <v>154</v>
      </c>
      <c r="AA714" s="1876" t="s">
        <v>154</v>
      </c>
      <c r="AB714" s="1876" t="s">
        <v>154</v>
      </c>
      <c r="AC714" s="1876" t="s">
        <v>154</v>
      </c>
      <c r="AD714" s="1876" t="s">
        <v>154</v>
      </c>
      <c r="AE714" s="1876" t="s">
        <v>154</v>
      </c>
      <c r="AF714" s="1876" t="s">
        <v>359</v>
      </c>
      <c r="AG714" s="1875" t="s">
        <v>1027</v>
      </c>
      <c r="AH714" s="1876" t="s">
        <v>380</v>
      </c>
      <c r="AI714" s="1876" t="s">
        <v>240</v>
      </c>
      <c r="AJ714" s="1876" t="s">
        <v>367</v>
      </c>
      <c r="AK714" s="1875" t="s">
        <v>381</v>
      </c>
      <c r="AL714" s="1876" t="s">
        <v>360</v>
      </c>
      <c r="AM714" s="1875" t="s">
        <v>154</v>
      </c>
    </row>
    <row r="715" spans="1:39" ht="66">
      <c r="A715" s="1875" t="s">
        <v>351</v>
      </c>
      <c r="B715" s="1875" t="s">
        <v>1258</v>
      </c>
      <c r="C715" s="1875" t="s">
        <v>1024</v>
      </c>
      <c r="D715" s="1876" t="s">
        <v>154</v>
      </c>
      <c r="E715" s="1876" t="s">
        <v>371</v>
      </c>
      <c r="F715" s="1876" t="s">
        <v>355</v>
      </c>
      <c r="G715" s="1876" t="s">
        <v>356</v>
      </c>
      <c r="H715" s="1877">
        <v>17467.670979999999</v>
      </c>
      <c r="I715" s="1877">
        <v>16450</v>
      </c>
      <c r="J715" s="1876" t="s">
        <v>357</v>
      </c>
      <c r="K715" s="1878">
        <v>45239</v>
      </c>
      <c r="L715" s="1876" t="s">
        <v>372</v>
      </c>
      <c r="M715" s="1878" t="s">
        <v>373</v>
      </c>
      <c r="N715" s="1876" t="s">
        <v>359</v>
      </c>
      <c r="O715" s="1880">
        <v>47067</v>
      </c>
      <c r="P715" s="1875" t="s">
        <v>360</v>
      </c>
      <c r="Q715" s="1875" t="s">
        <v>1259</v>
      </c>
      <c r="R715" s="1875" t="s">
        <v>1254</v>
      </c>
      <c r="S715" s="1876" t="s">
        <v>361</v>
      </c>
      <c r="T715" s="1879" t="s">
        <v>1255</v>
      </c>
      <c r="U715" s="1876" t="s">
        <v>360</v>
      </c>
      <c r="V715" s="1876" t="s">
        <v>377</v>
      </c>
      <c r="W715" s="1876" t="s">
        <v>360</v>
      </c>
      <c r="X715" s="1876" t="s">
        <v>378</v>
      </c>
      <c r="Y715" s="1876" t="s">
        <v>364</v>
      </c>
      <c r="Z715" s="1876" t="s">
        <v>154</v>
      </c>
      <c r="AA715" s="1876" t="s">
        <v>154</v>
      </c>
      <c r="AB715" s="1876" t="s">
        <v>154</v>
      </c>
      <c r="AC715" s="1876" t="s">
        <v>154</v>
      </c>
      <c r="AD715" s="1876" t="s">
        <v>154</v>
      </c>
      <c r="AE715" s="1876" t="s">
        <v>154</v>
      </c>
      <c r="AF715" s="1876" t="s">
        <v>359</v>
      </c>
      <c r="AG715" s="1875" t="s">
        <v>1027</v>
      </c>
      <c r="AH715" s="1876" t="s">
        <v>380</v>
      </c>
      <c r="AI715" s="1876" t="s">
        <v>240</v>
      </c>
      <c r="AJ715" s="1876" t="s">
        <v>367</v>
      </c>
      <c r="AK715" s="1875" t="s">
        <v>381</v>
      </c>
      <c r="AL715" s="1876" t="s">
        <v>360</v>
      </c>
      <c r="AM715" s="1875" t="s">
        <v>154</v>
      </c>
    </row>
    <row r="716" spans="1:39" ht="66">
      <c r="A716" s="1875" t="s">
        <v>351</v>
      </c>
      <c r="B716" s="1875" t="s">
        <v>1260</v>
      </c>
      <c r="C716" s="1875" t="s">
        <v>1024</v>
      </c>
      <c r="D716" s="1876" t="s">
        <v>154</v>
      </c>
      <c r="E716" s="1876" t="s">
        <v>371</v>
      </c>
      <c r="F716" s="1876" t="s">
        <v>355</v>
      </c>
      <c r="G716" s="1876" t="s">
        <v>356</v>
      </c>
      <c r="H716" s="1877">
        <v>1114.9577200000001</v>
      </c>
      <c r="I716" s="1877">
        <v>1050</v>
      </c>
      <c r="J716" s="1876" t="s">
        <v>357</v>
      </c>
      <c r="K716" s="1878">
        <v>45239</v>
      </c>
      <c r="L716" s="1876" t="s">
        <v>372</v>
      </c>
      <c r="M716" s="1878" t="s">
        <v>373</v>
      </c>
      <c r="N716" s="1876" t="s">
        <v>359</v>
      </c>
      <c r="O716" s="1880">
        <v>47067</v>
      </c>
      <c r="P716" s="1875" t="s">
        <v>360</v>
      </c>
      <c r="Q716" s="1875" t="s">
        <v>1261</v>
      </c>
      <c r="R716" s="1875" t="s">
        <v>1254</v>
      </c>
      <c r="S716" s="1876" t="s">
        <v>361</v>
      </c>
      <c r="T716" s="1879" t="s">
        <v>1255</v>
      </c>
      <c r="U716" s="1876" t="s">
        <v>360</v>
      </c>
      <c r="V716" s="1876" t="s">
        <v>377</v>
      </c>
      <c r="W716" s="1876" t="s">
        <v>360</v>
      </c>
      <c r="X716" s="1876" t="s">
        <v>378</v>
      </c>
      <c r="Y716" s="1876" t="s">
        <v>364</v>
      </c>
      <c r="Z716" s="1876" t="s">
        <v>154</v>
      </c>
      <c r="AA716" s="1876" t="s">
        <v>154</v>
      </c>
      <c r="AB716" s="1876" t="s">
        <v>154</v>
      </c>
      <c r="AC716" s="1876" t="s">
        <v>154</v>
      </c>
      <c r="AD716" s="1876" t="s">
        <v>154</v>
      </c>
      <c r="AE716" s="1876" t="s">
        <v>154</v>
      </c>
      <c r="AF716" s="1876" t="s">
        <v>359</v>
      </c>
      <c r="AG716" s="1875" t="s">
        <v>1027</v>
      </c>
      <c r="AH716" s="1876" t="s">
        <v>380</v>
      </c>
      <c r="AI716" s="1876" t="s">
        <v>240</v>
      </c>
      <c r="AJ716" s="1876" t="s">
        <v>367</v>
      </c>
      <c r="AK716" s="1875" t="s">
        <v>381</v>
      </c>
      <c r="AL716" s="1876" t="s">
        <v>360</v>
      </c>
      <c r="AM716" s="1875" t="s">
        <v>154</v>
      </c>
    </row>
    <row r="717" spans="1:39" ht="66">
      <c r="A717" s="1875" t="s">
        <v>351</v>
      </c>
      <c r="B717" s="1875" t="s">
        <v>1262</v>
      </c>
      <c r="C717" s="1875" t="s">
        <v>1024</v>
      </c>
      <c r="D717" s="1876" t="s">
        <v>154</v>
      </c>
      <c r="E717" s="1876" t="s">
        <v>371</v>
      </c>
      <c r="F717" s="1876" t="s">
        <v>355</v>
      </c>
      <c r="G717" s="1876" t="s">
        <v>356</v>
      </c>
      <c r="H717" s="1877">
        <v>1486.6103000000001</v>
      </c>
      <c r="I717" s="1877">
        <v>1400</v>
      </c>
      <c r="J717" s="1876" t="s">
        <v>357</v>
      </c>
      <c r="K717" s="1878">
        <v>45239</v>
      </c>
      <c r="L717" s="1876" t="s">
        <v>372</v>
      </c>
      <c r="M717" s="1878" t="s">
        <v>373</v>
      </c>
      <c r="N717" s="1876" t="s">
        <v>359</v>
      </c>
      <c r="O717" s="1880">
        <v>47067</v>
      </c>
      <c r="P717" s="1875" t="s">
        <v>360</v>
      </c>
      <c r="Q717" s="1875" t="s">
        <v>1263</v>
      </c>
      <c r="R717" s="1875" t="s">
        <v>1254</v>
      </c>
      <c r="S717" s="1876" t="s">
        <v>361</v>
      </c>
      <c r="T717" s="1879" t="s">
        <v>1255</v>
      </c>
      <c r="U717" s="1876" t="s">
        <v>360</v>
      </c>
      <c r="V717" s="1876" t="s">
        <v>377</v>
      </c>
      <c r="W717" s="1876" t="s">
        <v>360</v>
      </c>
      <c r="X717" s="1876" t="s">
        <v>378</v>
      </c>
      <c r="Y717" s="1876" t="s">
        <v>364</v>
      </c>
      <c r="Z717" s="1876" t="s">
        <v>154</v>
      </c>
      <c r="AA717" s="1876" t="s">
        <v>154</v>
      </c>
      <c r="AB717" s="1876" t="s">
        <v>154</v>
      </c>
      <c r="AC717" s="1876" t="s">
        <v>154</v>
      </c>
      <c r="AD717" s="1876" t="s">
        <v>154</v>
      </c>
      <c r="AE717" s="1876" t="s">
        <v>154</v>
      </c>
      <c r="AF717" s="1876" t="s">
        <v>359</v>
      </c>
      <c r="AG717" s="1875" t="s">
        <v>1027</v>
      </c>
      <c r="AH717" s="1876" t="s">
        <v>380</v>
      </c>
      <c r="AI717" s="1876" t="s">
        <v>240</v>
      </c>
      <c r="AJ717" s="1876" t="s">
        <v>367</v>
      </c>
      <c r="AK717" s="1875" t="s">
        <v>381</v>
      </c>
      <c r="AL717" s="1876" t="s">
        <v>360</v>
      </c>
      <c r="AM717" s="1875" t="s">
        <v>154</v>
      </c>
    </row>
    <row r="718" spans="1:39" ht="66">
      <c r="A718" s="1875" t="s">
        <v>351</v>
      </c>
      <c r="B718" s="1875" t="s">
        <v>1264</v>
      </c>
      <c r="C718" s="1875" t="s">
        <v>1024</v>
      </c>
      <c r="D718" s="1876" t="s">
        <v>154</v>
      </c>
      <c r="E718" s="1876" t="s">
        <v>371</v>
      </c>
      <c r="F718" s="1876" t="s">
        <v>355</v>
      </c>
      <c r="G718" s="1876" t="s">
        <v>356</v>
      </c>
      <c r="H718" s="1877">
        <v>743.30515000000003</v>
      </c>
      <c r="I718" s="1877">
        <v>700</v>
      </c>
      <c r="J718" s="1876" t="s">
        <v>357</v>
      </c>
      <c r="K718" s="1878">
        <v>45239</v>
      </c>
      <c r="L718" s="1876" t="s">
        <v>372</v>
      </c>
      <c r="M718" s="1878" t="s">
        <v>373</v>
      </c>
      <c r="N718" s="1876" t="s">
        <v>359</v>
      </c>
      <c r="O718" s="1880">
        <v>47067</v>
      </c>
      <c r="P718" s="1875" t="s">
        <v>360</v>
      </c>
      <c r="Q718" s="1875" t="s">
        <v>1253</v>
      </c>
      <c r="R718" s="1875" t="s">
        <v>1254</v>
      </c>
      <c r="S718" s="1876" t="s">
        <v>361</v>
      </c>
      <c r="T718" s="1879" t="s">
        <v>1255</v>
      </c>
      <c r="U718" s="1876" t="s">
        <v>360</v>
      </c>
      <c r="V718" s="1876" t="s">
        <v>377</v>
      </c>
      <c r="W718" s="1876" t="s">
        <v>360</v>
      </c>
      <c r="X718" s="1876" t="s">
        <v>378</v>
      </c>
      <c r="Y718" s="1876" t="s">
        <v>364</v>
      </c>
      <c r="Z718" s="1876" t="s">
        <v>154</v>
      </c>
      <c r="AA718" s="1876" t="s">
        <v>154</v>
      </c>
      <c r="AB718" s="1876" t="s">
        <v>154</v>
      </c>
      <c r="AC718" s="1876" t="s">
        <v>154</v>
      </c>
      <c r="AD718" s="1876" t="s">
        <v>154</v>
      </c>
      <c r="AE718" s="1876" t="s">
        <v>154</v>
      </c>
      <c r="AF718" s="1876" t="s">
        <v>359</v>
      </c>
      <c r="AG718" s="1875" t="s">
        <v>1027</v>
      </c>
      <c r="AH718" s="1876" t="s">
        <v>380</v>
      </c>
      <c r="AI718" s="1876" t="s">
        <v>240</v>
      </c>
      <c r="AJ718" s="1876" t="s">
        <v>367</v>
      </c>
      <c r="AK718" s="1875" t="s">
        <v>381</v>
      </c>
      <c r="AL718" s="1876" t="s">
        <v>360</v>
      </c>
      <c r="AM718" s="1875" t="s">
        <v>154</v>
      </c>
    </row>
    <row r="719" spans="1:39" ht="66">
      <c r="A719" s="1875" t="s">
        <v>351</v>
      </c>
      <c r="B719" s="1875" t="s">
        <v>1265</v>
      </c>
      <c r="C719" s="1875" t="s">
        <v>1024</v>
      </c>
      <c r="D719" s="1876" t="s">
        <v>154</v>
      </c>
      <c r="E719" s="1876" t="s">
        <v>371</v>
      </c>
      <c r="F719" s="1876" t="s">
        <v>355</v>
      </c>
      <c r="G719" s="1876" t="s">
        <v>356</v>
      </c>
      <c r="H719" s="1877">
        <v>1486.6103000000001</v>
      </c>
      <c r="I719" s="1877">
        <v>1400</v>
      </c>
      <c r="J719" s="1876" t="s">
        <v>357</v>
      </c>
      <c r="K719" s="1878">
        <v>45239</v>
      </c>
      <c r="L719" s="1876" t="s">
        <v>372</v>
      </c>
      <c r="M719" s="1878" t="s">
        <v>373</v>
      </c>
      <c r="N719" s="1876" t="s">
        <v>359</v>
      </c>
      <c r="O719" s="1880">
        <v>47067</v>
      </c>
      <c r="P719" s="1875" t="s">
        <v>360</v>
      </c>
      <c r="Q719" s="1875" t="s">
        <v>1263</v>
      </c>
      <c r="R719" s="1875" t="s">
        <v>1254</v>
      </c>
      <c r="S719" s="1876" t="s">
        <v>361</v>
      </c>
      <c r="T719" s="1879" t="s">
        <v>1255</v>
      </c>
      <c r="U719" s="1876" t="s">
        <v>360</v>
      </c>
      <c r="V719" s="1876" t="s">
        <v>377</v>
      </c>
      <c r="W719" s="1876" t="s">
        <v>360</v>
      </c>
      <c r="X719" s="1876" t="s">
        <v>378</v>
      </c>
      <c r="Y719" s="1876" t="s">
        <v>364</v>
      </c>
      <c r="Z719" s="1876" t="s">
        <v>154</v>
      </c>
      <c r="AA719" s="1876" t="s">
        <v>154</v>
      </c>
      <c r="AB719" s="1876" t="s">
        <v>154</v>
      </c>
      <c r="AC719" s="1876" t="s">
        <v>154</v>
      </c>
      <c r="AD719" s="1876" t="s">
        <v>154</v>
      </c>
      <c r="AE719" s="1876" t="s">
        <v>154</v>
      </c>
      <c r="AF719" s="1876" t="s">
        <v>359</v>
      </c>
      <c r="AG719" s="1875" t="s">
        <v>1027</v>
      </c>
      <c r="AH719" s="1876" t="s">
        <v>380</v>
      </c>
      <c r="AI719" s="1876" t="s">
        <v>240</v>
      </c>
      <c r="AJ719" s="1876" t="s">
        <v>367</v>
      </c>
      <c r="AK719" s="1875" t="s">
        <v>381</v>
      </c>
      <c r="AL719" s="1876" t="s">
        <v>360</v>
      </c>
      <c r="AM719" s="1875" t="s">
        <v>154</v>
      </c>
    </row>
    <row r="720" spans="1:39" ht="66">
      <c r="A720" s="1875" t="s">
        <v>351</v>
      </c>
      <c r="B720" s="1875" t="s">
        <v>1266</v>
      </c>
      <c r="C720" s="1875" t="s">
        <v>1024</v>
      </c>
      <c r="D720" s="1876" t="s">
        <v>154</v>
      </c>
      <c r="E720" s="1876" t="s">
        <v>371</v>
      </c>
      <c r="F720" s="1876" t="s">
        <v>355</v>
      </c>
      <c r="G720" s="1876" t="s">
        <v>356</v>
      </c>
      <c r="H720" s="1877">
        <v>2229.9154400000002</v>
      </c>
      <c r="I720" s="1877">
        <v>2100</v>
      </c>
      <c r="J720" s="1876" t="s">
        <v>357</v>
      </c>
      <c r="K720" s="1878">
        <v>45239</v>
      </c>
      <c r="L720" s="1876" t="s">
        <v>372</v>
      </c>
      <c r="M720" s="1878" t="s">
        <v>373</v>
      </c>
      <c r="N720" s="1876" t="s">
        <v>359</v>
      </c>
      <c r="O720" s="1880">
        <v>47067</v>
      </c>
      <c r="P720" s="1875" t="s">
        <v>360</v>
      </c>
      <c r="Q720" s="1875" t="s">
        <v>604</v>
      </c>
      <c r="R720" s="1875" t="s">
        <v>1254</v>
      </c>
      <c r="S720" s="1876" t="s">
        <v>361</v>
      </c>
      <c r="T720" s="1879" t="s">
        <v>1255</v>
      </c>
      <c r="U720" s="1876" t="s">
        <v>360</v>
      </c>
      <c r="V720" s="1876" t="s">
        <v>377</v>
      </c>
      <c r="W720" s="1876" t="s">
        <v>360</v>
      </c>
      <c r="X720" s="1876" t="s">
        <v>378</v>
      </c>
      <c r="Y720" s="1876" t="s">
        <v>364</v>
      </c>
      <c r="Z720" s="1876" t="s">
        <v>154</v>
      </c>
      <c r="AA720" s="1876" t="s">
        <v>154</v>
      </c>
      <c r="AB720" s="1876" t="s">
        <v>154</v>
      </c>
      <c r="AC720" s="1876" t="s">
        <v>154</v>
      </c>
      <c r="AD720" s="1876" t="s">
        <v>154</v>
      </c>
      <c r="AE720" s="1876" t="s">
        <v>154</v>
      </c>
      <c r="AF720" s="1876" t="s">
        <v>359</v>
      </c>
      <c r="AG720" s="1875" t="s">
        <v>1027</v>
      </c>
      <c r="AH720" s="1876" t="s">
        <v>380</v>
      </c>
      <c r="AI720" s="1876" t="s">
        <v>240</v>
      </c>
      <c r="AJ720" s="1876" t="s">
        <v>367</v>
      </c>
      <c r="AK720" s="1875" t="s">
        <v>381</v>
      </c>
      <c r="AL720" s="1876" t="s">
        <v>360</v>
      </c>
      <c r="AM720" s="1875" t="s">
        <v>154</v>
      </c>
    </row>
    <row r="721" spans="1:39" ht="66">
      <c r="A721" s="1875" t="s">
        <v>351</v>
      </c>
      <c r="B721" s="1875" t="s">
        <v>1267</v>
      </c>
      <c r="C721" s="1875" t="s">
        <v>1024</v>
      </c>
      <c r="D721" s="1876" t="s">
        <v>154</v>
      </c>
      <c r="E721" s="1876" t="s">
        <v>371</v>
      </c>
      <c r="F721" s="1876" t="s">
        <v>355</v>
      </c>
      <c r="G721" s="1876" t="s">
        <v>356</v>
      </c>
      <c r="H721" s="1877">
        <v>47943.182059999999</v>
      </c>
      <c r="I721" s="1877">
        <v>45150</v>
      </c>
      <c r="J721" s="1876" t="s">
        <v>357</v>
      </c>
      <c r="K721" s="1878">
        <v>45239</v>
      </c>
      <c r="L721" s="1876" t="s">
        <v>372</v>
      </c>
      <c r="M721" s="1878" t="s">
        <v>373</v>
      </c>
      <c r="N721" s="1876" t="s">
        <v>359</v>
      </c>
      <c r="O721" s="1880">
        <v>47067</v>
      </c>
      <c r="P721" s="1875" t="s">
        <v>360</v>
      </c>
      <c r="Q721" s="1875" t="s">
        <v>1268</v>
      </c>
      <c r="R721" s="1875" t="s">
        <v>1254</v>
      </c>
      <c r="S721" s="1876" t="s">
        <v>361</v>
      </c>
      <c r="T721" s="1879" t="s">
        <v>1255</v>
      </c>
      <c r="U721" s="1876" t="s">
        <v>360</v>
      </c>
      <c r="V721" s="1876" t="s">
        <v>377</v>
      </c>
      <c r="W721" s="1876" t="s">
        <v>360</v>
      </c>
      <c r="X721" s="1876" t="s">
        <v>378</v>
      </c>
      <c r="Y721" s="1876" t="s">
        <v>364</v>
      </c>
      <c r="Z721" s="1876" t="s">
        <v>154</v>
      </c>
      <c r="AA721" s="1876" t="s">
        <v>154</v>
      </c>
      <c r="AB721" s="1876" t="s">
        <v>154</v>
      </c>
      <c r="AC721" s="1876" t="s">
        <v>154</v>
      </c>
      <c r="AD721" s="1876" t="s">
        <v>154</v>
      </c>
      <c r="AE721" s="1876" t="s">
        <v>154</v>
      </c>
      <c r="AF721" s="1876" t="s">
        <v>359</v>
      </c>
      <c r="AG721" s="1875" t="s">
        <v>1027</v>
      </c>
      <c r="AH721" s="1876" t="s">
        <v>380</v>
      </c>
      <c r="AI721" s="1876" t="s">
        <v>240</v>
      </c>
      <c r="AJ721" s="1876" t="s">
        <v>367</v>
      </c>
      <c r="AK721" s="1875" t="s">
        <v>381</v>
      </c>
      <c r="AL721" s="1876" t="s">
        <v>360</v>
      </c>
      <c r="AM721" s="1875" t="s">
        <v>154</v>
      </c>
    </row>
    <row r="722" spans="1:39" ht="66">
      <c r="A722" s="1875" t="s">
        <v>351</v>
      </c>
      <c r="B722" s="1875" t="s">
        <v>1269</v>
      </c>
      <c r="C722" s="1875" t="s">
        <v>1024</v>
      </c>
      <c r="D722" s="1876" t="s">
        <v>154</v>
      </c>
      <c r="E722" s="1876" t="s">
        <v>371</v>
      </c>
      <c r="F722" s="1876" t="s">
        <v>355</v>
      </c>
      <c r="G722" s="1876" t="s">
        <v>356</v>
      </c>
      <c r="H722" s="1877">
        <v>2229.9154400000002</v>
      </c>
      <c r="I722" s="1877">
        <v>2100</v>
      </c>
      <c r="J722" s="1876" t="s">
        <v>357</v>
      </c>
      <c r="K722" s="1878">
        <v>45239</v>
      </c>
      <c r="L722" s="1876" t="s">
        <v>372</v>
      </c>
      <c r="M722" s="1878" t="s">
        <v>373</v>
      </c>
      <c r="N722" s="1876" t="s">
        <v>359</v>
      </c>
      <c r="O722" s="1880">
        <v>47067</v>
      </c>
      <c r="P722" s="1875" t="s">
        <v>360</v>
      </c>
      <c r="Q722" s="1875" t="s">
        <v>604</v>
      </c>
      <c r="R722" s="1875" t="s">
        <v>1254</v>
      </c>
      <c r="S722" s="1876" t="s">
        <v>361</v>
      </c>
      <c r="T722" s="1879" t="s">
        <v>1255</v>
      </c>
      <c r="U722" s="1876" t="s">
        <v>360</v>
      </c>
      <c r="V722" s="1876" t="s">
        <v>377</v>
      </c>
      <c r="W722" s="1876" t="s">
        <v>360</v>
      </c>
      <c r="X722" s="1876" t="s">
        <v>378</v>
      </c>
      <c r="Y722" s="1876" t="s">
        <v>364</v>
      </c>
      <c r="Z722" s="1876" t="s">
        <v>154</v>
      </c>
      <c r="AA722" s="1876" t="s">
        <v>154</v>
      </c>
      <c r="AB722" s="1876" t="s">
        <v>154</v>
      </c>
      <c r="AC722" s="1876" t="s">
        <v>154</v>
      </c>
      <c r="AD722" s="1876" t="s">
        <v>154</v>
      </c>
      <c r="AE722" s="1876" t="s">
        <v>154</v>
      </c>
      <c r="AF722" s="1876" t="s">
        <v>359</v>
      </c>
      <c r="AG722" s="1875" t="s">
        <v>1027</v>
      </c>
      <c r="AH722" s="1876" t="s">
        <v>380</v>
      </c>
      <c r="AI722" s="1876" t="s">
        <v>240</v>
      </c>
      <c r="AJ722" s="1876" t="s">
        <v>367</v>
      </c>
      <c r="AK722" s="1875" t="s">
        <v>381</v>
      </c>
      <c r="AL722" s="1876" t="s">
        <v>360</v>
      </c>
      <c r="AM722" s="1875" t="s">
        <v>154</v>
      </c>
    </row>
    <row r="723" spans="1:39" ht="66">
      <c r="A723" s="1875" t="s">
        <v>351</v>
      </c>
      <c r="B723" s="1875" t="s">
        <v>1270</v>
      </c>
      <c r="C723" s="1875" t="s">
        <v>1024</v>
      </c>
      <c r="D723" s="1876" t="s">
        <v>154</v>
      </c>
      <c r="E723" s="1876" t="s">
        <v>371</v>
      </c>
      <c r="F723" s="1876" t="s">
        <v>355</v>
      </c>
      <c r="G723" s="1876" t="s">
        <v>356</v>
      </c>
      <c r="H723" s="1877">
        <v>13379.49267</v>
      </c>
      <c r="I723" s="1877">
        <v>12600</v>
      </c>
      <c r="J723" s="1876" t="s">
        <v>357</v>
      </c>
      <c r="K723" s="1878">
        <v>45239</v>
      </c>
      <c r="L723" s="1876" t="s">
        <v>372</v>
      </c>
      <c r="M723" s="1878" t="s">
        <v>373</v>
      </c>
      <c r="N723" s="1876" t="s">
        <v>359</v>
      </c>
      <c r="O723" s="1880">
        <v>47067</v>
      </c>
      <c r="P723" s="1875" t="s">
        <v>360</v>
      </c>
      <c r="Q723" s="1875" t="s">
        <v>1271</v>
      </c>
      <c r="R723" s="1875" t="s">
        <v>1254</v>
      </c>
      <c r="S723" s="1876" t="s">
        <v>361</v>
      </c>
      <c r="T723" s="1879" t="s">
        <v>1255</v>
      </c>
      <c r="U723" s="1876" t="s">
        <v>360</v>
      </c>
      <c r="V723" s="1876" t="s">
        <v>377</v>
      </c>
      <c r="W723" s="1876" t="s">
        <v>360</v>
      </c>
      <c r="X723" s="1876" t="s">
        <v>378</v>
      </c>
      <c r="Y723" s="1876" t="s">
        <v>364</v>
      </c>
      <c r="Z723" s="1876" t="s">
        <v>154</v>
      </c>
      <c r="AA723" s="1876" t="s">
        <v>154</v>
      </c>
      <c r="AB723" s="1876" t="s">
        <v>154</v>
      </c>
      <c r="AC723" s="1876" t="s">
        <v>154</v>
      </c>
      <c r="AD723" s="1876" t="s">
        <v>154</v>
      </c>
      <c r="AE723" s="1876" t="s">
        <v>154</v>
      </c>
      <c r="AF723" s="1876" t="s">
        <v>359</v>
      </c>
      <c r="AG723" s="1875" t="s">
        <v>1027</v>
      </c>
      <c r="AH723" s="1876" t="s">
        <v>380</v>
      </c>
      <c r="AI723" s="1876" t="s">
        <v>240</v>
      </c>
      <c r="AJ723" s="1876" t="s">
        <v>367</v>
      </c>
      <c r="AK723" s="1875" t="s">
        <v>381</v>
      </c>
      <c r="AL723" s="1876" t="s">
        <v>360</v>
      </c>
      <c r="AM723" s="1875" t="s">
        <v>154</v>
      </c>
    </row>
    <row r="724" spans="1:39" ht="66">
      <c r="A724" s="1875" t="s">
        <v>351</v>
      </c>
      <c r="B724" s="1875" t="s">
        <v>1272</v>
      </c>
      <c r="C724" s="1875" t="s">
        <v>1024</v>
      </c>
      <c r="D724" s="1876" t="s">
        <v>154</v>
      </c>
      <c r="E724" s="1876" t="s">
        <v>371</v>
      </c>
      <c r="F724" s="1876" t="s">
        <v>355</v>
      </c>
      <c r="G724" s="1876" t="s">
        <v>356</v>
      </c>
      <c r="H724" s="1877">
        <v>1858.26287</v>
      </c>
      <c r="I724" s="1877">
        <v>1750</v>
      </c>
      <c r="J724" s="1876" t="s">
        <v>357</v>
      </c>
      <c r="K724" s="1878">
        <v>45239</v>
      </c>
      <c r="L724" s="1876" t="s">
        <v>372</v>
      </c>
      <c r="M724" s="1878" t="s">
        <v>373</v>
      </c>
      <c r="N724" s="1876" t="s">
        <v>359</v>
      </c>
      <c r="O724" s="1880">
        <v>47067</v>
      </c>
      <c r="P724" s="1875" t="s">
        <v>360</v>
      </c>
      <c r="Q724" s="1875" t="s">
        <v>1273</v>
      </c>
      <c r="R724" s="1875" t="s">
        <v>1254</v>
      </c>
      <c r="S724" s="1876" t="s">
        <v>361</v>
      </c>
      <c r="T724" s="1879" t="s">
        <v>1255</v>
      </c>
      <c r="U724" s="1876" t="s">
        <v>360</v>
      </c>
      <c r="V724" s="1876" t="s">
        <v>377</v>
      </c>
      <c r="W724" s="1876" t="s">
        <v>360</v>
      </c>
      <c r="X724" s="1876" t="s">
        <v>378</v>
      </c>
      <c r="Y724" s="1876" t="s">
        <v>364</v>
      </c>
      <c r="Z724" s="1876" t="s">
        <v>154</v>
      </c>
      <c r="AA724" s="1876" t="s">
        <v>154</v>
      </c>
      <c r="AB724" s="1876" t="s">
        <v>154</v>
      </c>
      <c r="AC724" s="1876" t="s">
        <v>154</v>
      </c>
      <c r="AD724" s="1876" t="s">
        <v>154</v>
      </c>
      <c r="AE724" s="1876" t="s">
        <v>154</v>
      </c>
      <c r="AF724" s="1876" t="s">
        <v>359</v>
      </c>
      <c r="AG724" s="1875" t="s">
        <v>1027</v>
      </c>
      <c r="AH724" s="1876" t="s">
        <v>380</v>
      </c>
      <c r="AI724" s="1876" t="s">
        <v>240</v>
      </c>
      <c r="AJ724" s="1876" t="s">
        <v>367</v>
      </c>
      <c r="AK724" s="1875" t="s">
        <v>381</v>
      </c>
      <c r="AL724" s="1876" t="s">
        <v>360</v>
      </c>
      <c r="AM724" s="1875" t="s">
        <v>154</v>
      </c>
    </row>
    <row r="725" spans="1:39" ht="66">
      <c r="A725" s="1875" t="s">
        <v>351</v>
      </c>
      <c r="B725" s="1875" t="s">
        <v>1274</v>
      </c>
      <c r="C725" s="1875" t="s">
        <v>1024</v>
      </c>
      <c r="D725" s="1876" t="s">
        <v>154</v>
      </c>
      <c r="E725" s="1876" t="s">
        <v>371</v>
      </c>
      <c r="F725" s="1876" t="s">
        <v>355</v>
      </c>
      <c r="G725" s="1876" t="s">
        <v>356</v>
      </c>
      <c r="H725" s="1877">
        <v>743.30515000000003</v>
      </c>
      <c r="I725" s="1877">
        <v>700</v>
      </c>
      <c r="J725" s="1876" t="s">
        <v>357</v>
      </c>
      <c r="K725" s="1878">
        <v>45239</v>
      </c>
      <c r="L725" s="1876" t="s">
        <v>372</v>
      </c>
      <c r="M725" s="1878" t="s">
        <v>373</v>
      </c>
      <c r="N725" s="1876" t="s">
        <v>359</v>
      </c>
      <c r="O725" s="1880">
        <v>47067</v>
      </c>
      <c r="P725" s="1875" t="s">
        <v>360</v>
      </c>
      <c r="Q725" s="1875" t="s">
        <v>1253</v>
      </c>
      <c r="R725" s="1875" t="s">
        <v>1254</v>
      </c>
      <c r="S725" s="1876" t="s">
        <v>361</v>
      </c>
      <c r="T725" s="1879" t="s">
        <v>1255</v>
      </c>
      <c r="U725" s="1876" t="s">
        <v>360</v>
      </c>
      <c r="V725" s="1876" t="s">
        <v>377</v>
      </c>
      <c r="W725" s="1876" t="s">
        <v>360</v>
      </c>
      <c r="X725" s="1876" t="s">
        <v>378</v>
      </c>
      <c r="Y725" s="1876" t="s">
        <v>364</v>
      </c>
      <c r="Z725" s="1876" t="s">
        <v>154</v>
      </c>
      <c r="AA725" s="1876" t="s">
        <v>154</v>
      </c>
      <c r="AB725" s="1876" t="s">
        <v>154</v>
      </c>
      <c r="AC725" s="1876" t="s">
        <v>154</v>
      </c>
      <c r="AD725" s="1876" t="s">
        <v>154</v>
      </c>
      <c r="AE725" s="1876" t="s">
        <v>154</v>
      </c>
      <c r="AF725" s="1876" t="s">
        <v>359</v>
      </c>
      <c r="AG725" s="1875" t="s">
        <v>1027</v>
      </c>
      <c r="AH725" s="1876" t="s">
        <v>380</v>
      </c>
      <c r="AI725" s="1876" t="s">
        <v>240</v>
      </c>
      <c r="AJ725" s="1876" t="s">
        <v>367</v>
      </c>
      <c r="AK725" s="1875" t="s">
        <v>381</v>
      </c>
      <c r="AL725" s="1876" t="s">
        <v>360</v>
      </c>
      <c r="AM725" s="1875" t="s">
        <v>154</v>
      </c>
    </row>
    <row r="726" spans="1:39" ht="66">
      <c r="A726" s="1875" t="s">
        <v>351</v>
      </c>
      <c r="B726" s="1875" t="s">
        <v>1275</v>
      </c>
      <c r="C726" s="1875" t="s">
        <v>1024</v>
      </c>
      <c r="D726" s="1876" t="s">
        <v>154</v>
      </c>
      <c r="E726" s="1876" t="s">
        <v>371</v>
      </c>
      <c r="F726" s="1876" t="s">
        <v>355</v>
      </c>
      <c r="G726" s="1876" t="s">
        <v>356</v>
      </c>
      <c r="H726" s="1877">
        <v>37536.90999</v>
      </c>
      <c r="I726" s="1877">
        <v>35350</v>
      </c>
      <c r="J726" s="1876" t="s">
        <v>357</v>
      </c>
      <c r="K726" s="1878">
        <v>45239</v>
      </c>
      <c r="L726" s="1876" t="s">
        <v>372</v>
      </c>
      <c r="M726" s="1878" t="s">
        <v>373</v>
      </c>
      <c r="N726" s="1876" t="s">
        <v>359</v>
      </c>
      <c r="O726" s="1880">
        <v>47067</v>
      </c>
      <c r="P726" s="1875" t="s">
        <v>360</v>
      </c>
      <c r="Q726" s="1875" t="s">
        <v>1276</v>
      </c>
      <c r="R726" s="1875" t="s">
        <v>1254</v>
      </c>
      <c r="S726" s="1876" t="s">
        <v>361</v>
      </c>
      <c r="T726" s="1879" t="s">
        <v>1255</v>
      </c>
      <c r="U726" s="1876" t="s">
        <v>360</v>
      </c>
      <c r="V726" s="1876" t="s">
        <v>377</v>
      </c>
      <c r="W726" s="1876" t="s">
        <v>360</v>
      </c>
      <c r="X726" s="1876" t="s">
        <v>378</v>
      </c>
      <c r="Y726" s="1876" t="s">
        <v>364</v>
      </c>
      <c r="Z726" s="1876" t="s">
        <v>154</v>
      </c>
      <c r="AA726" s="1876" t="s">
        <v>154</v>
      </c>
      <c r="AB726" s="1876" t="s">
        <v>154</v>
      </c>
      <c r="AC726" s="1876" t="s">
        <v>154</v>
      </c>
      <c r="AD726" s="1876" t="s">
        <v>154</v>
      </c>
      <c r="AE726" s="1876" t="s">
        <v>154</v>
      </c>
      <c r="AF726" s="1876" t="s">
        <v>359</v>
      </c>
      <c r="AG726" s="1875" t="s">
        <v>1027</v>
      </c>
      <c r="AH726" s="1876" t="s">
        <v>380</v>
      </c>
      <c r="AI726" s="1876" t="s">
        <v>240</v>
      </c>
      <c r="AJ726" s="1876" t="s">
        <v>367</v>
      </c>
      <c r="AK726" s="1875" t="s">
        <v>381</v>
      </c>
      <c r="AL726" s="1876" t="s">
        <v>360</v>
      </c>
      <c r="AM726" s="1875" t="s">
        <v>154</v>
      </c>
    </row>
    <row r="727" spans="1:39" ht="66">
      <c r="A727" s="1875" t="s">
        <v>351</v>
      </c>
      <c r="B727" s="1875" t="s">
        <v>1277</v>
      </c>
      <c r="C727" s="1875" t="s">
        <v>1024</v>
      </c>
      <c r="D727" s="1876" t="s">
        <v>154</v>
      </c>
      <c r="E727" s="1876" t="s">
        <v>371</v>
      </c>
      <c r="F727" s="1876" t="s">
        <v>355</v>
      </c>
      <c r="G727" s="1876" t="s">
        <v>356</v>
      </c>
      <c r="H727" s="1877">
        <v>743.30515000000003</v>
      </c>
      <c r="I727" s="1877">
        <v>700</v>
      </c>
      <c r="J727" s="1876" t="s">
        <v>357</v>
      </c>
      <c r="K727" s="1878">
        <v>45239</v>
      </c>
      <c r="L727" s="1876" t="s">
        <v>372</v>
      </c>
      <c r="M727" s="1878" t="s">
        <v>373</v>
      </c>
      <c r="N727" s="1876" t="s">
        <v>359</v>
      </c>
      <c r="O727" s="1880">
        <v>47067</v>
      </c>
      <c r="P727" s="1875" t="s">
        <v>360</v>
      </c>
      <c r="Q727" s="1875" t="s">
        <v>1253</v>
      </c>
      <c r="R727" s="1875" t="s">
        <v>1254</v>
      </c>
      <c r="S727" s="1876" t="s">
        <v>361</v>
      </c>
      <c r="T727" s="1879" t="s">
        <v>1255</v>
      </c>
      <c r="U727" s="1876" t="s">
        <v>360</v>
      </c>
      <c r="V727" s="1876" t="s">
        <v>377</v>
      </c>
      <c r="W727" s="1876" t="s">
        <v>360</v>
      </c>
      <c r="X727" s="1876" t="s">
        <v>378</v>
      </c>
      <c r="Y727" s="1876" t="s">
        <v>364</v>
      </c>
      <c r="Z727" s="1876" t="s">
        <v>154</v>
      </c>
      <c r="AA727" s="1876" t="s">
        <v>154</v>
      </c>
      <c r="AB727" s="1876" t="s">
        <v>154</v>
      </c>
      <c r="AC727" s="1876" t="s">
        <v>154</v>
      </c>
      <c r="AD727" s="1876" t="s">
        <v>154</v>
      </c>
      <c r="AE727" s="1876" t="s">
        <v>154</v>
      </c>
      <c r="AF727" s="1876" t="s">
        <v>359</v>
      </c>
      <c r="AG727" s="1875" t="s">
        <v>1027</v>
      </c>
      <c r="AH727" s="1876" t="s">
        <v>380</v>
      </c>
      <c r="AI727" s="1876" t="s">
        <v>240</v>
      </c>
      <c r="AJ727" s="1876" t="s">
        <v>367</v>
      </c>
      <c r="AK727" s="1875" t="s">
        <v>381</v>
      </c>
      <c r="AL727" s="1876" t="s">
        <v>360</v>
      </c>
      <c r="AM727" s="1875" t="s">
        <v>154</v>
      </c>
    </row>
    <row r="728" spans="1:39" ht="66">
      <c r="A728" s="1875" t="s">
        <v>351</v>
      </c>
      <c r="B728" s="1875" t="s">
        <v>1278</v>
      </c>
      <c r="C728" s="1875" t="s">
        <v>1024</v>
      </c>
      <c r="D728" s="1876" t="s">
        <v>154</v>
      </c>
      <c r="E728" s="1876" t="s">
        <v>371</v>
      </c>
      <c r="F728" s="1876" t="s">
        <v>355</v>
      </c>
      <c r="G728" s="1876" t="s">
        <v>356</v>
      </c>
      <c r="H728" s="1877">
        <v>371.65257000000003</v>
      </c>
      <c r="I728" s="1877">
        <v>350</v>
      </c>
      <c r="J728" s="1876" t="s">
        <v>357</v>
      </c>
      <c r="K728" s="1878">
        <v>45239</v>
      </c>
      <c r="L728" s="1876" t="s">
        <v>372</v>
      </c>
      <c r="M728" s="1878" t="s">
        <v>373</v>
      </c>
      <c r="N728" s="1876" t="s">
        <v>359</v>
      </c>
      <c r="O728" s="1880">
        <v>47067</v>
      </c>
      <c r="P728" s="1875" t="s">
        <v>360</v>
      </c>
      <c r="Q728" s="1875" t="s">
        <v>1257</v>
      </c>
      <c r="R728" s="1875" t="s">
        <v>1254</v>
      </c>
      <c r="S728" s="1876" t="s">
        <v>361</v>
      </c>
      <c r="T728" s="1879" t="s">
        <v>1255</v>
      </c>
      <c r="U728" s="1876" t="s">
        <v>360</v>
      </c>
      <c r="V728" s="1876" t="s">
        <v>377</v>
      </c>
      <c r="W728" s="1876" t="s">
        <v>360</v>
      </c>
      <c r="X728" s="1876" t="s">
        <v>378</v>
      </c>
      <c r="Y728" s="1876" t="s">
        <v>364</v>
      </c>
      <c r="Z728" s="1876" t="s">
        <v>154</v>
      </c>
      <c r="AA728" s="1876" t="s">
        <v>154</v>
      </c>
      <c r="AB728" s="1876" t="s">
        <v>154</v>
      </c>
      <c r="AC728" s="1876" t="s">
        <v>154</v>
      </c>
      <c r="AD728" s="1876" t="s">
        <v>154</v>
      </c>
      <c r="AE728" s="1876" t="s">
        <v>154</v>
      </c>
      <c r="AF728" s="1876" t="s">
        <v>359</v>
      </c>
      <c r="AG728" s="1875" t="s">
        <v>1027</v>
      </c>
      <c r="AH728" s="1876" t="s">
        <v>380</v>
      </c>
      <c r="AI728" s="1876" t="s">
        <v>240</v>
      </c>
      <c r="AJ728" s="1876" t="s">
        <v>367</v>
      </c>
      <c r="AK728" s="1875" t="s">
        <v>381</v>
      </c>
      <c r="AL728" s="1876" t="s">
        <v>360</v>
      </c>
      <c r="AM728" s="1875" t="s">
        <v>154</v>
      </c>
    </row>
    <row r="729" spans="1:39" ht="66">
      <c r="A729" s="1875" t="s">
        <v>351</v>
      </c>
      <c r="B729" s="1875" t="s">
        <v>1279</v>
      </c>
      <c r="C729" s="1875" t="s">
        <v>1024</v>
      </c>
      <c r="D729" s="1876" t="s">
        <v>154</v>
      </c>
      <c r="E729" s="1876" t="s">
        <v>371</v>
      </c>
      <c r="F729" s="1876" t="s">
        <v>355</v>
      </c>
      <c r="G729" s="1876" t="s">
        <v>356</v>
      </c>
      <c r="H729" s="1877">
        <v>4088.17832</v>
      </c>
      <c r="I729" s="1877">
        <v>3850</v>
      </c>
      <c r="J729" s="1876" t="s">
        <v>357</v>
      </c>
      <c r="K729" s="1878">
        <v>45239</v>
      </c>
      <c r="L729" s="1876" t="s">
        <v>372</v>
      </c>
      <c r="M729" s="1878" t="s">
        <v>373</v>
      </c>
      <c r="N729" s="1876" t="s">
        <v>359</v>
      </c>
      <c r="O729" s="1880">
        <v>47067</v>
      </c>
      <c r="P729" s="1875" t="s">
        <v>360</v>
      </c>
      <c r="Q729" s="1875" t="s">
        <v>1280</v>
      </c>
      <c r="R729" s="1875" t="s">
        <v>1254</v>
      </c>
      <c r="S729" s="1876" t="s">
        <v>361</v>
      </c>
      <c r="T729" s="1879" t="s">
        <v>1255</v>
      </c>
      <c r="U729" s="1876" t="s">
        <v>360</v>
      </c>
      <c r="V729" s="1876" t="s">
        <v>377</v>
      </c>
      <c r="W729" s="1876" t="s">
        <v>360</v>
      </c>
      <c r="X729" s="1876" t="s">
        <v>378</v>
      </c>
      <c r="Y729" s="1876" t="s">
        <v>364</v>
      </c>
      <c r="Z729" s="1876" t="s">
        <v>154</v>
      </c>
      <c r="AA729" s="1876" t="s">
        <v>154</v>
      </c>
      <c r="AB729" s="1876" t="s">
        <v>154</v>
      </c>
      <c r="AC729" s="1876" t="s">
        <v>154</v>
      </c>
      <c r="AD729" s="1876" t="s">
        <v>154</v>
      </c>
      <c r="AE729" s="1876" t="s">
        <v>154</v>
      </c>
      <c r="AF729" s="1876" t="s">
        <v>359</v>
      </c>
      <c r="AG729" s="1875" t="s">
        <v>1027</v>
      </c>
      <c r="AH729" s="1876" t="s">
        <v>380</v>
      </c>
      <c r="AI729" s="1876" t="s">
        <v>240</v>
      </c>
      <c r="AJ729" s="1876" t="s">
        <v>367</v>
      </c>
      <c r="AK729" s="1875" t="s">
        <v>381</v>
      </c>
      <c r="AL729" s="1876" t="s">
        <v>360</v>
      </c>
      <c r="AM729" s="1875" t="s">
        <v>154</v>
      </c>
    </row>
    <row r="730" spans="1:39" ht="66">
      <c r="A730" s="1875" t="s">
        <v>351</v>
      </c>
      <c r="B730" s="1875" t="s">
        <v>1281</v>
      </c>
      <c r="C730" s="1875" t="s">
        <v>1024</v>
      </c>
      <c r="D730" s="1876" t="s">
        <v>154</v>
      </c>
      <c r="E730" s="1876" t="s">
        <v>371</v>
      </c>
      <c r="F730" s="1876" t="s">
        <v>355</v>
      </c>
      <c r="G730" s="1876" t="s">
        <v>356</v>
      </c>
      <c r="H730" s="1877">
        <v>9291.3143500000006</v>
      </c>
      <c r="I730" s="1877">
        <v>8750</v>
      </c>
      <c r="J730" s="1876" t="s">
        <v>357</v>
      </c>
      <c r="K730" s="1878">
        <v>45239</v>
      </c>
      <c r="L730" s="1876" t="s">
        <v>372</v>
      </c>
      <c r="M730" s="1878" t="s">
        <v>373</v>
      </c>
      <c r="N730" s="1876" t="s">
        <v>359</v>
      </c>
      <c r="O730" s="1880">
        <v>47067</v>
      </c>
      <c r="P730" s="1875" t="s">
        <v>360</v>
      </c>
      <c r="Q730" s="1875" t="s">
        <v>1282</v>
      </c>
      <c r="R730" s="1875" t="s">
        <v>1254</v>
      </c>
      <c r="S730" s="1876" t="s">
        <v>361</v>
      </c>
      <c r="T730" s="1879" t="s">
        <v>1255</v>
      </c>
      <c r="U730" s="1876" t="s">
        <v>360</v>
      </c>
      <c r="V730" s="1876" t="s">
        <v>377</v>
      </c>
      <c r="W730" s="1876" t="s">
        <v>360</v>
      </c>
      <c r="X730" s="1876" t="s">
        <v>378</v>
      </c>
      <c r="Y730" s="1876" t="s">
        <v>364</v>
      </c>
      <c r="Z730" s="1876" t="s">
        <v>154</v>
      </c>
      <c r="AA730" s="1876" t="s">
        <v>154</v>
      </c>
      <c r="AB730" s="1876" t="s">
        <v>154</v>
      </c>
      <c r="AC730" s="1876" t="s">
        <v>154</v>
      </c>
      <c r="AD730" s="1876" t="s">
        <v>154</v>
      </c>
      <c r="AE730" s="1876" t="s">
        <v>154</v>
      </c>
      <c r="AF730" s="1876" t="s">
        <v>359</v>
      </c>
      <c r="AG730" s="1875" t="s">
        <v>1027</v>
      </c>
      <c r="AH730" s="1876" t="s">
        <v>380</v>
      </c>
      <c r="AI730" s="1876" t="s">
        <v>240</v>
      </c>
      <c r="AJ730" s="1876" t="s">
        <v>367</v>
      </c>
      <c r="AK730" s="1875" t="s">
        <v>381</v>
      </c>
      <c r="AL730" s="1876" t="s">
        <v>360</v>
      </c>
      <c r="AM730" s="1875" t="s">
        <v>154</v>
      </c>
    </row>
    <row r="731" spans="1:39" ht="66">
      <c r="A731" s="1875" t="s">
        <v>351</v>
      </c>
      <c r="B731" s="1875" t="s">
        <v>1283</v>
      </c>
      <c r="C731" s="1875" t="s">
        <v>1024</v>
      </c>
      <c r="D731" s="1876" t="s">
        <v>154</v>
      </c>
      <c r="E731" s="1876" t="s">
        <v>371</v>
      </c>
      <c r="F731" s="1876" t="s">
        <v>355</v>
      </c>
      <c r="G731" s="1876" t="s">
        <v>356</v>
      </c>
      <c r="H731" s="1877">
        <v>1486.6103000000001</v>
      </c>
      <c r="I731" s="1877">
        <v>1400</v>
      </c>
      <c r="J731" s="1876" t="s">
        <v>357</v>
      </c>
      <c r="K731" s="1878">
        <v>45239</v>
      </c>
      <c r="L731" s="1876" t="s">
        <v>372</v>
      </c>
      <c r="M731" s="1878" t="s">
        <v>373</v>
      </c>
      <c r="N731" s="1876" t="s">
        <v>359</v>
      </c>
      <c r="O731" s="1880">
        <v>47067</v>
      </c>
      <c r="P731" s="1875" t="s">
        <v>360</v>
      </c>
      <c r="Q731" s="1875" t="s">
        <v>1263</v>
      </c>
      <c r="R731" s="1875" t="s">
        <v>1254</v>
      </c>
      <c r="S731" s="1876" t="s">
        <v>361</v>
      </c>
      <c r="T731" s="1879" t="s">
        <v>1255</v>
      </c>
      <c r="U731" s="1876" t="s">
        <v>360</v>
      </c>
      <c r="V731" s="1876" t="s">
        <v>377</v>
      </c>
      <c r="W731" s="1876" t="s">
        <v>360</v>
      </c>
      <c r="X731" s="1876" t="s">
        <v>378</v>
      </c>
      <c r="Y731" s="1876" t="s">
        <v>364</v>
      </c>
      <c r="Z731" s="1876" t="s">
        <v>154</v>
      </c>
      <c r="AA731" s="1876" t="s">
        <v>154</v>
      </c>
      <c r="AB731" s="1876" t="s">
        <v>154</v>
      </c>
      <c r="AC731" s="1876" t="s">
        <v>154</v>
      </c>
      <c r="AD731" s="1876" t="s">
        <v>154</v>
      </c>
      <c r="AE731" s="1876" t="s">
        <v>154</v>
      </c>
      <c r="AF731" s="1876" t="s">
        <v>359</v>
      </c>
      <c r="AG731" s="1875" t="s">
        <v>1027</v>
      </c>
      <c r="AH731" s="1876" t="s">
        <v>380</v>
      </c>
      <c r="AI731" s="1876" t="s">
        <v>240</v>
      </c>
      <c r="AJ731" s="1876" t="s">
        <v>367</v>
      </c>
      <c r="AK731" s="1875" t="s">
        <v>381</v>
      </c>
      <c r="AL731" s="1876" t="s">
        <v>360</v>
      </c>
      <c r="AM731" s="1875" t="s">
        <v>154</v>
      </c>
    </row>
    <row r="732" spans="1:39" ht="66">
      <c r="A732" s="1875" t="s">
        <v>351</v>
      </c>
      <c r="B732" s="1875" t="s">
        <v>1284</v>
      </c>
      <c r="C732" s="1875" t="s">
        <v>1024</v>
      </c>
      <c r="D732" s="1876" t="s">
        <v>154</v>
      </c>
      <c r="E732" s="1876" t="s">
        <v>371</v>
      </c>
      <c r="F732" s="1876" t="s">
        <v>355</v>
      </c>
      <c r="G732" s="1876" t="s">
        <v>356</v>
      </c>
      <c r="H732" s="1877">
        <v>3716.52574</v>
      </c>
      <c r="I732" s="1877">
        <v>3500</v>
      </c>
      <c r="J732" s="1876" t="s">
        <v>357</v>
      </c>
      <c r="K732" s="1878">
        <v>45239</v>
      </c>
      <c r="L732" s="1876" t="s">
        <v>372</v>
      </c>
      <c r="M732" s="1878" t="s">
        <v>373</v>
      </c>
      <c r="N732" s="1876" t="s">
        <v>359</v>
      </c>
      <c r="O732" s="1880">
        <v>47067</v>
      </c>
      <c r="P732" s="1875" t="s">
        <v>360</v>
      </c>
      <c r="Q732" s="1875" t="s">
        <v>499</v>
      </c>
      <c r="R732" s="1875" t="s">
        <v>1254</v>
      </c>
      <c r="S732" s="1876" t="s">
        <v>361</v>
      </c>
      <c r="T732" s="1879" t="s">
        <v>1255</v>
      </c>
      <c r="U732" s="1876" t="s">
        <v>360</v>
      </c>
      <c r="V732" s="1876" t="s">
        <v>377</v>
      </c>
      <c r="W732" s="1876" t="s">
        <v>360</v>
      </c>
      <c r="X732" s="1876" t="s">
        <v>378</v>
      </c>
      <c r="Y732" s="1876" t="s">
        <v>364</v>
      </c>
      <c r="Z732" s="1876" t="s">
        <v>154</v>
      </c>
      <c r="AA732" s="1876" t="s">
        <v>154</v>
      </c>
      <c r="AB732" s="1876" t="s">
        <v>154</v>
      </c>
      <c r="AC732" s="1876" t="s">
        <v>154</v>
      </c>
      <c r="AD732" s="1876" t="s">
        <v>154</v>
      </c>
      <c r="AE732" s="1876" t="s">
        <v>154</v>
      </c>
      <c r="AF732" s="1876" t="s">
        <v>359</v>
      </c>
      <c r="AG732" s="1875" t="s">
        <v>1027</v>
      </c>
      <c r="AH732" s="1876" t="s">
        <v>380</v>
      </c>
      <c r="AI732" s="1876" t="s">
        <v>240</v>
      </c>
      <c r="AJ732" s="1876" t="s">
        <v>367</v>
      </c>
      <c r="AK732" s="1875" t="s">
        <v>381</v>
      </c>
      <c r="AL732" s="1876" t="s">
        <v>360</v>
      </c>
      <c r="AM732" s="1875" t="s">
        <v>154</v>
      </c>
    </row>
    <row r="733" spans="1:39" ht="66">
      <c r="A733" s="1875" t="s">
        <v>351</v>
      </c>
      <c r="B733" s="1875" t="s">
        <v>1285</v>
      </c>
      <c r="C733" s="1875" t="s">
        <v>1024</v>
      </c>
      <c r="D733" s="1876" t="s">
        <v>154</v>
      </c>
      <c r="E733" s="1876" t="s">
        <v>371</v>
      </c>
      <c r="F733" s="1876" t="s">
        <v>355</v>
      </c>
      <c r="G733" s="1876" t="s">
        <v>356</v>
      </c>
      <c r="H733" s="1877">
        <v>371.65257000000003</v>
      </c>
      <c r="I733" s="1877">
        <v>350</v>
      </c>
      <c r="J733" s="1876" t="s">
        <v>357</v>
      </c>
      <c r="K733" s="1878">
        <v>45239</v>
      </c>
      <c r="L733" s="1876" t="s">
        <v>372</v>
      </c>
      <c r="M733" s="1878" t="s">
        <v>373</v>
      </c>
      <c r="N733" s="1876" t="s">
        <v>359</v>
      </c>
      <c r="O733" s="1880">
        <v>47067</v>
      </c>
      <c r="P733" s="1875" t="s">
        <v>360</v>
      </c>
      <c r="Q733" s="1875" t="s">
        <v>1257</v>
      </c>
      <c r="R733" s="1875" t="s">
        <v>1254</v>
      </c>
      <c r="S733" s="1876" t="s">
        <v>361</v>
      </c>
      <c r="T733" s="1879" t="s">
        <v>1255</v>
      </c>
      <c r="U733" s="1876" t="s">
        <v>360</v>
      </c>
      <c r="V733" s="1876" t="s">
        <v>377</v>
      </c>
      <c r="W733" s="1876" t="s">
        <v>360</v>
      </c>
      <c r="X733" s="1876" t="s">
        <v>378</v>
      </c>
      <c r="Y733" s="1876" t="s">
        <v>364</v>
      </c>
      <c r="Z733" s="1876" t="s">
        <v>154</v>
      </c>
      <c r="AA733" s="1876" t="s">
        <v>154</v>
      </c>
      <c r="AB733" s="1876" t="s">
        <v>154</v>
      </c>
      <c r="AC733" s="1876" t="s">
        <v>154</v>
      </c>
      <c r="AD733" s="1876" t="s">
        <v>154</v>
      </c>
      <c r="AE733" s="1876" t="s">
        <v>154</v>
      </c>
      <c r="AF733" s="1876" t="s">
        <v>359</v>
      </c>
      <c r="AG733" s="1875" t="s">
        <v>1027</v>
      </c>
      <c r="AH733" s="1876" t="s">
        <v>380</v>
      </c>
      <c r="AI733" s="1876" t="s">
        <v>240</v>
      </c>
      <c r="AJ733" s="1876" t="s">
        <v>367</v>
      </c>
      <c r="AK733" s="1875" t="s">
        <v>381</v>
      </c>
      <c r="AL733" s="1876" t="s">
        <v>360</v>
      </c>
      <c r="AM733" s="1875" t="s">
        <v>154</v>
      </c>
    </row>
    <row r="734" spans="1:39" ht="66">
      <c r="A734" s="1875" t="s">
        <v>351</v>
      </c>
      <c r="B734" s="1875" t="s">
        <v>1286</v>
      </c>
      <c r="C734" s="1875" t="s">
        <v>1024</v>
      </c>
      <c r="D734" s="1876" t="s">
        <v>154</v>
      </c>
      <c r="E734" s="1876" t="s">
        <v>371</v>
      </c>
      <c r="F734" s="1876" t="s">
        <v>355</v>
      </c>
      <c r="G734" s="1876" t="s">
        <v>356</v>
      </c>
      <c r="H734" s="1877">
        <v>14494.45039</v>
      </c>
      <c r="I734" s="1877">
        <v>13650</v>
      </c>
      <c r="J734" s="1876" t="s">
        <v>357</v>
      </c>
      <c r="K734" s="1878">
        <v>45239</v>
      </c>
      <c r="L734" s="1876" t="s">
        <v>372</v>
      </c>
      <c r="M734" s="1878" t="s">
        <v>373</v>
      </c>
      <c r="N734" s="1876" t="s">
        <v>359</v>
      </c>
      <c r="O734" s="1880">
        <v>47067</v>
      </c>
      <c r="P734" s="1875" t="s">
        <v>360</v>
      </c>
      <c r="Q734" s="1875" t="s">
        <v>1287</v>
      </c>
      <c r="R734" s="1875" t="s">
        <v>1254</v>
      </c>
      <c r="S734" s="1876" t="s">
        <v>361</v>
      </c>
      <c r="T734" s="1879" t="s">
        <v>1255</v>
      </c>
      <c r="U734" s="1876" t="s">
        <v>360</v>
      </c>
      <c r="V734" s="1876" t="s">
        <v>377</v>
      </c>
      <c r="W734" s="1876" t="s">
        <v>360</v>
      </c>
      <c r="X734" s="1876" t="s">
        <v>378</v>
      </c>
      <c r="Y734" s="1876" t="s">
        <v>364</v>
      </c>
      <c r="Z734" s="1876" t="s">
        <v>154</v>
      </c>
      <c r="AA734" s="1876" t="s">
        <v>154</v>
      </c>
      <c r="AB734" s="1876" t="s">
        <v>154</v>
      </c>
      <c r="AC734" s="1876" t="s">
        <v>154</v>
      </c>
      <c r="AD734" s="1876" t="s">
        <v>154</v>
      </c>
      <c r="AE734" s="1876" t="s">
        <v>154</v>
      </c>
      <c r="AF734" s="1876" t="s">
        <v>359</v>
      </c>
      <c r="AG734" s="1875" t="s">
        <v>1027</v>
      </c>
      <c r="AH734" s="1876" t="s">
        <v>380</v>
      </c>
      <c r="AI734" s="1876" t="s">
        <v>240</v>
      </c>
      <c r="AJ734" s="1876" t="s">
        <v>367</v>
      </c>
      <c r="AK734" s="1875" t="s">
        <v>381</v>
      </c>
      <c r="AL734" s="1876" t="s">
        <v>360</v>
      </c>
      <c r="AM734" s="1875" t="s">
        <v>154</v>
      </c>
    </row>
    <row r="735" spans="1:39" ht="66">
      <c r="A735" s="1875" t="s">
        <v>351</v>
      </c>
      <c r="B735" s="1875" t="s">
        <v>1288</v>
      </c>
      <c r="C735" s="1875" t="s">
        <v>1024</v>
      </c>
      <c r="D735" s="1876" t="s">
        <v>154</v>
      </c>
      <c r="E735" s="1876" t="s">
        <v>371</v>
      </c>
      <c r="F735" s="1876" t="s">
        <v>355</v>
      </c>
      <c r="G735" s="1876" t="s">
        <v>356</v>
      </c>
      <c r="H735" s="1877">
        <v>61322.674729999999</v>
      </c>
      <c r="I735" s="1877">
        <v>57750</v>
      </c>
      <c r="J735" s="1876" t="s">
        <v>357</v>
      </c>
      <c r="K735" s="1878">
        <v>45239</v>
      </c>
      <c r="L735" s="1876" t="s">
        <v>372</v>
      </c>
      <c r="M735" s="1878" t="s">
        <v>373</v>
      </c>
      <c r="N735" s="1876" t="s">
        <v>359</v>
      </c>
      <c r="O735" s="1880">
        <v>47067</v>
      </c>
      <c r="P735" s="1875" t="s">
        <v>360</v>
      </c>
      <c r="Q735" s="1875" t="s">
        <v>1289</v>
      </c>
      <c r="R735" s="1875" t="s">
        <v>1254</v>
      </c>
      <c r="S735" s="1876" t="s">
        <v>361</v>
      </c>
      <c r="T735" s="1879" t="s">
        <v>1255</v>
      </c>
      <c r="U735" s="1876" t="s">
        <v>360</v>
      </c>
      <c r="V735" s="1876" t="s">
        <v>377</v>
      </c>
      <c r="W735" s="1876" t="s">
        <v>360</v>
      </c>
      <c r="X735" s="1876" t="s">
        <v>378</v>
      </c>
      <c r="Y735" s="1876" t="s">
        <v>364</v>
      </c>
      <c r="Z735" s="1876" t="s">
        <v>154</v>
      </c>
      <c r="AA735" s="1876" t="s">
        <v>154</v>
      </c>
      <c r="AB735" s="1876" t="s">
        <v>154</v>
      </c>
      <c r="AC735" s="1876" t="s">
        <v>154</v>
      </c>
      <c r="AD735" s="1876" t="s">
        <v>154</v>
      </c>
      <c r="AE735" s="1876" t="s">
        <v>154</v>
      </c>
      <c r="AF735" s="1876" t="s">
        <v>359</v>
      </c>
      <c r="AG735" s="1875" t="s">
        <v>1027</v>
      </c>
      <c r="AH735" s="1876" t="s">
        <v>380</v>
      </c>
      <c r="AI735" s="1876" t="s">
        <v>240</v>
      </c>
      <c r="AJ735" s="1876" t="s">
        <v>367</v>
      </c>
      <c r="AK735" s="1875" t="s">
        <v>381</v>
      </c>
      <c r="AL735" s="1876" t="s">
        <v>360</v>
      </c>
      <c r="AM735" s="1875" t="s">
        <v>154</v>
      </c>
    </row>
    <row r="736" spans="1:39" ht="66">
      <c r="A736" s="1875" t="s">
        <v>351</v>
      </c>
      <c r="B736" s="1875" t="s">
        <v>1290</v>
      </c>
      <c r="C736" s="1875" t="s">
        <v>1024</v>
      </c>
      <c r="D736" s="1876" t="s">
        <v>154</v>
      </c>
      <c r="E736" s="1876" t="s">
        <v>371</v>
      </c>
      <c r="F736" s="1876" t="s">
        <v>355</v>
      </c>
      <c r="G736" s="1876" t="s">
        <v>356</v>
      </c>
      <c r="H736" s="1877">
        <v>371.65257000000003</v>
      </c>
      <c r="I736" s="1877">
        <v>350</v>
      </c>
      <c r="J736" s="1876" t="s">
        <v>357</v>
      </c>
      <c r="K736" s="1878">
        <v>45239</v>
      </c>
      <c r="L736" s="1876" t="s">
        <v>372</v>
      </c>
      <c r="M736" s="1878" t="s">
        <v>373</v>
      </c>
      <c r="N736" s="1876" t="s">
        <v>359</v>
      </c>
      <c r="O736" s="1880">
        <v>47067</v>
      </c>
      <c r="P736" s="1875" t="s">
        <v>360</v>
      </c>
      <c r="Q736" s="1875" t="s">
        <v>1257</v>
      </c>
      <c r="R736" s="1875" t="s">
        <v>1254</v>
      </c>
      <c r="S736" s="1876" t="s">
        <v>361</v>
      </c>
      <c r="T736" s="1879" t="s">
        <v>1255</v>
      </c>
      <c r="U736" s="1876" t="s">
        <v>360</v>
      </c>
      <c r="V736" s="1876" t="s">
        <v>377</v>
      </c>
      <c r="W736" s="1876" t="s">
        <v>360</v>
      </c>
      <c r="X736" s="1876" t="s">
        <v>378</v>
      </c>
      <c r="Y736" s="1876" t="s">
        <v>364</v>
      </c>
      <c r="Z736" s="1876" t="s">
        <v>154</v>
      </c>
      <c r="AA736" s="1876" t="s">
        <v>154</v>
      </c>
      <c r="AB736" s="1876" t="s">
        <v>154</v>
      </c>
      <c r="AC736" s="1876" t="s">
        <v>154</v>
      </c>
      <c r="AD736" s="1876" t="s">
        <v>154</v>
      </c>
      <c r="AE736" s="1876" t="s">
        <v>154</v>
      </c>
      <c r="AF736" s="1876" t="s">
        <v>359</v>
      </c>
      <c r="AG736" s="1875" t="s">
        <v>1027</v>
      </c>
      <c r="AH736" s="1876" t="s">
        <v>380</v>
      </c>
      <c r="AI736" s="1876" t="s">
        <v>240</v>
      </c>
      <c r="AJ736" s="1876" t="s">
        <v>367</v>
      </c>
      <c r="AK736" s="1875" t="s">
        <v>381</v>
      </c>
      <c r="AL736" s="1876" t="s">
        <v>360</v>
      </c>
      <c r="AM736" s="1875" t="s">
        <v>154</v>
      </c>
    </row>
    <row r="737" spans="1:39" ht="66">
      <c r="A737" s="1875" t="s">
        <v>351</v>
      </c>
      <c r="B737" s="1875" t="s">
        <v>1291</v>
      </c>
      <c r="C737" s="1875" t="s">
        <v>1024</v>
      </c>
      <c r="D737" s="1876" t="s">
        <v>154</v>
      </c>
      <c r="E737" s="1876" t="s">
        <v>371</v>
      </c>
      <c r="F737" s="1876" t="s">
        <v>355</v>
      </c>
      <c r="G737" s="1876" t="s">
        <v>356</v>
      </c>
      <c r="H737" s="1877">
        <v>1114.9577200000001</v>
      </c>
      <c r="I737" s="1877">
        <v>1050</v>
      </c>
      <c r="J737" s="1876" t="s">
        <v>357</v>
      </c>
      <c r="K737" s="1878">
        <v>45239</v>
      </c>
      <c r="L737" s="1876" t="s">
        <v>372</v>
      </c>
      <c r="M737" s="1878" t="s">
        <v>373</v>
      </c>
      <c r="N737" s="1876" t="s">
        <v>359</v>
      </c>
      <c r="O737" s="1880">
        <v>47067</v>
      </c>
      <c r="P737" s="1875" t="s">
        <v>360</v>
      </c>
      <c r="Q737" s="1875" t="s">
        <v>1261</v>
      </c>
      <c r="R737" s="1875" t="s">
        <v>1254</v>
      </c>
      <c r="S737" s="1876" t="s">
        <v>361</v>
      </c>
      <c r="T737" s="1879" t="s">
        <v>1255</v>
      </c>
      <c r="U737" s="1876" t="s">
        <v>360</v>
      </c>
      <c r="V737" s="1876" t="s">
        <v>377</v>
      </c>
      <c r="W737" s="1876" t="s">
        <v>360</v>
      </c>
      <c r="X737" s="1876" t="s">
        <v>378</v>
      </c>
      <c r="Y737" s="1876" t="s">
        <v>364</v>
      </c>
      <c r="Z737" s="1876" t="s">
        <v>154</v>
      </c>
      <c r="AA737" s="1876" t="s">
        <v>154</v>
      </c>
      <c r="AB737" s="1876" t="s">
        <v>154</v>
      </c>
      <c r="AC737" s="1876" t="s">
        <v>154</v>
      </c>
      <c r="AD737" s="1876" t="s">
        <v>154</v>
      </c>
      <c r="AE737" s="1876" t="s">
        <v>154</v>
      </c>
      <c r="AF737" s="1876" t="s">
        <v>359</v>
      </c>
      <c r="AG737" s="1875" t="s">
        <v>1027</v>
      </c>
      <c r="AH737" s="1876" t="s">
        <v>380</v>
      </c>
      <c r="AI737" s="1876" t="s">
        <v>240</v>
      </c>
      <c r="AJ737" s="1876" t="s">
        <v>367</v>
      </c>
      <c r="AK737" s="1875" t="s">
        <v>381</v>
      </c>
      <c r="AL737" s="1876" t="s">
        <v>360</v>
      </c>
      <c r="AM737" s="1875" t="s">
        <v>154</v>
      </c>
    </row>
    <row r="738" spans="1:39" ht="66">
      <c r="A738" s="1875" t="s">
        <v>351</v>
      </c>
      <c r="B738" s="1875" t="s">
        <v>1292</v>
      </c>
      <c r="C738" s="1875" t="s">
        <v>1024</v>
      </c>
      <c r="D738" s="1876" t="s">
        <v>154</v>
      </c>
      <c r="E738" s="1876" t="s">
        <v>371</v>
      </c>
      <c r="F738" s="1876" t="s">
        <v>355</v>
      </c>
      <c r="G738" s="1876" t="s">
        <v>356</v>
      </c>
      <c r="H738" s="1877">
        <v>743.30515000000003</v>
      </c>
      <c r="I738" s="1877">
        <v>700</v>
      </c>
      <c r="J738" s="1876" t="s">
        <v>357</v>
      </c>
      <c r="K738" s="1878">
        <v>45239</v>
      </c>
      <c r="L738" s="1876" t="s">
        <v>372</v>
      </c>
      <c r="M738" s="1878" t="s">
        <v>373</v>
      </c>
      <c r="N738" s="1876" t="s">
        <v>359</v>
      </c>
      <c r="O738" s="1880">
        <v>47067</v>
      </c>
      <c r="P738" s="1875" t="s">
        <v>360</v>
      </c>
      <c r="Q738" s="1875" t="s">
        <v>1253</v>
      </c>
      <c r="R738" s="1875" t="s">
        <v>1254</v>
      </c>
      <c r="S738" s="1876" t="s">
        <v>361</v>
      </c>
      <c r="T738" s="1879" t="s">
        <v>1255</v>
      </c>
      <c r="U738" s="1876" t="s">
        <v>360</v>
      </c>
      <c r="V738" s="1876" t="s">
        <v>377</v>
      </c>
      <c r="W738" s="1876" t="s">
        <v>360</v>
      </c>
      <c r="X738" s="1876" t="s">
        <v>378</v>
      </c>
      <c r="Y738" s="1876" t="s">
        <v>364</v>
      </c>
      <c r="Z738" s="1876" t="s">
        <v>154</v>
      </c>
      <c r="AA738" s="1876" t="s">
        <v>154</v>
      </c>
      <c r="AB738" s="1876" t="s">
        <v>154</v>
      </c>
      <c r="AC738" s="1876" t="s">
        <v>154</v>
      </c>
      <c r="AD738" s="1876" t="s">
        <v>154</v>
      </c>
      <c r="AE738" s="1876" t="s">
        <v>154</v>
      </c>
      <c r="AF738" s="1876" t="s">
        <v>359</v>
      </c>
      <c r="AG738" s="1875" t="s">
        <v>1027</v>
      </c>
      <c r="AH738" s="1876" t="s">
        <v>380</v>
      </c>
      <c r="AI738" s="1876" t="s">
        <v>240</v>
      </c>
      <c r="AJ738" s="1876" t="s">
        <v>367</v>
      </c>
      <c r="AK738" s="1875" t="s">
        <v>381</v>
      </c>
      <c r="AL738" s="1876" t="s">
        <v>360</v>
      </c>
      <c r="AM738" s="1875" t="s">
        <v>154</v>
      </c>
    </row>
    <row r="739" spans="1:39" ht="66">
      <c r="A739" s="1875" t="s">
        <v>351</v>
      </c>
      <c r="B739" s="1875" t="s">
        <v>1293</v>
      </c>
      <c r="C739" s="1875" t="s">
        <v>1024</v>
      </c>
      <c r="D739" s="1876" t="s">
        <v>154</v>
      </c>
      <c r="E739" s="1876" t="s">
        <v>371</v>
      </c>
      <c r="F739" s="1876" t="s">
        <v>355</v>
      </c>
      <c r="G739" s="1876" t="s">
        <v>356</v>
      </c>
      <c r="H739" s="1877">
        <v>4831.4834600000004</v>
      </c>
      <c r="I739" s="1877">
        <v>4550</v>
      </c>
      <c r="J739" s="1876" t="s">
        <v>357</v>
      </c>
      <c r="K739" s="1878">
        <v>45239</v>
      </c>
      <c r="L739" s="1876" t="s">
        <v>372</v>
      </c>
      <c r="M739" s="1878" t="s">
        <v>373</v>
      </c>
      <c r="N739" s="1876" t="s">
        <v>359</v>
      </c>
      <c r="O739" s="1880">
        <v>47067</v>
      </c>
      <c r="P739" s="1875" t="s">
        <v>360</v>
      </c>
      <c r="Q739" s="1875" t="s">
        <v>1294</v>
      </c>
      <c r="R739" s="1875" t="s">
        <v>1254</v>
      </c>
      <c r="S739" s="1876" t="s">
        <v>361</v>
      </c>
      <c r="T739" s="1879" t="s">
        <v>1255</v>
      </c>
      <c r="U739" s="1876" t="s">
        <v>360</v>
      </c>
      <c r="V739" s="1876" t="s">
        <v>377</v>
      </c>
      <c r="W739" s="1876" t="s">
        <v>360</v>
      </c>
      <c r="X739" s="1876" t="s">
        <v>378</v>
      </c>
      <c r="Y739" s="1876" t="s">
        <v>364</v>
      </c>
      <c r="Z739" s="1876" t="s">
        <v>154</v>
      </c>
      <c r="AA739" s="1876" t="s">
        <v>154</v>
      </c>
      <c r="AB739" s="1876" t="s">
        <v>154</v>
      </c>
      <c r="AC739" s="1876" t="s">
        <v>154</v>
      </c>
      <c r="AD739" s="1876" t="s">
        <v>154</v>
      </c>
      <c r="AE739" s="1876" t="s">
        <v>154</v>
      </c>
      <c r="AF739" s="1876" t="s">
        <v>359</v>
      </c>
      <c r="AG739" s="1875" t="s">
        <v>1027</v>
      </c>
      <c r="AH739" s="1876" t="s">
        <v>380</v>
      </c>
      <c r="AI739" s="1876" t="s">
        <v>240</v>
      </c>
      <c r="AJ739" s="1876" t="s">
        <v>367</v>
      </c>
      <c r="AK739" s="1875" t="s">
        <v>381</v>
      </c>
      <c r="AL739" s="1876" t="s">
        <v>360</v>
      </c>
      <c r="AM739" s="1875" t="s">
        <v>154</v>
      </c>
    </row>
    <row r="740" spans="1:39" ht="66">
      <c r="A740" s="1875" t="s">
        <v>351</v>
      </c>
      <c r="B740" s="1875" t="s">
        <v>1295</v>
      </c>
      <c r="C740" s="1875" t="s">
        <v>1024</v>
      </c>
      <c r="D740" s="1876" t="s">
        <v>154</v>
      </c>
      <c r="E740" s="1876" t="s">
        <v>371</v>
      </c>
      <c r="F740" s="1876" t="s">
        <v>355</v>
      </c>
      <c r="G740" s="1876" t="s">
        <v>356</v>
      </c>
      <c r="H740" s="1877">
        <v>371.65257000000003</v>
      </c>
      <c r="I740" s="1877">
        <v>350</v>
      </c>
      <c r="J740" s="1876" t="s">
        <v>357</v>
      </c>
      <c r="K740" s="1878">
        <v>45239</v>
      </c>
      <c r="L740" s="1876" t="s">
        <v>372</v>
      </c>
      <c r="M740" s="1878" t="s">
        <v>373</v>
      </c>
      <c r="N740" s="1876" t="s">
        <v>359</v>
      </c>
      <c r="O740" s="1880">
        <v>47067</v>
      </c>
      <c r="P740" s="1875" t="s">
        <v>360</v>
      </c>
      <c r="Q740" s="1875" t="s">
        <v>1257</v>
      </c>
      <c r="R740" s="1875" t="s">
        <v>1254</v>
      </c>
      <c r="S740" s="1876" t="s">
        <v>361</v>
      </c>
      <c r="T740" s="1879" t="s">
        <v>1255</v>
      </c>
      <c r="U740" s="1876" t="s">
        <v>360</v>
      </c>
      <c r="V740" s="1876" t="s">
        <v>377</v>
      </c>
      <c r="W740" s="1876" t="s">
        <v>360</v>
      </c>
      <c r="X740" s="1876" t="s">
        <v>378</v>
      </c>
      <c r="Y740" s="1876" t="s">
        <v>364</v>
      </c>
      <c r="Z740" s="1876" t="s">
        <v>154</v>
      </c>
      <c r="AA740" s="1876" t="s">
        <v>154</v>
      </c>
      <c r="AB740" s="1876" t="s">
        <v>154</v>
      </c>
      <c r="AC740" s="1876" t="s">
        <v>154</v>
      </c>
      <c r="AD740" s="1876" t="s">
        <v>154</v>
      </c>
      <c r="AE740" s="1876" t="s">
        <v>154</v>
      </c>
      <c r="AF740" s="1876" t="s">
        <v>359</v>
      </c>
      <c r="AG740" s="1875" t="s">
        <v>1027</v>
      </c>
      <c r="AH740" s="1876" t="s">
        <v>380</v>
      </c>
      <c r="AI740" s="1876" t="s">
        <v>240</v>
      </c>
      <c r="AJ740" s="1876" t="s">
        <v>367</v>
      </c>
      <c r="AK740" s="1875" t="s">
        <v>381</v>
      </c>
      <c r="AL740" s="1876" t="s">
        <v>360</v>
      </c>
      <c r="AM740" s="1875" t="s">
        <v>154</v>
      </c>
    </row>
    <row r="741" spans="1:39" ht="66">
      <c r="A741" s="1875" t="s">
        <v>351</v>
      </c>
      <c r="B741" s="1875" t="s">
        <v>1296</v>
      </c>
      <c r="C741" s="1875" t="s">
        <v>1024</v>
      </c>
      <c r="D741" s="1876" t="s">
        <v>154</v>
      </c>
      <c r="E741" s="1876" t="s">
        <v>371</v>
      </c>
      <c r="F741" s="1876" t="s">
        <v>355</v>
      </c>
      <c r="G741" s="1876" t="s">
        <v>356</v>
      </c>
      <c r="H741" s="1877">
        <v>743.30515000000003</v>
      </c>
      <c r="I741" s="1877">
        <v>700</v>
      </c>
      <c r="J741" s="1876" t="s">
        <v>357</v>
      </c>
      <c r="K741" s="1878">
        <v>45239</v>
      </c>
      <c r="L741" s="1876" t="s">
        <v>372</v>
      </c>
      <c r="M741" s="1878" t="s">
        <v>373</v>
      </c>
      <c r="N741" s="1876" t="s">
        <v>359</v>
      </c>
      <c r="O741" s="1880">
        <v>47067</v>
      </c>
      <c r="P741" s="1875" t="s">
        <v>360</v>
      </c>
      <c r="Q741" s="1875" t="s">
        <v>1253</v>
      </c>
      <c r="R741" s="1875" t="s">
        <v>1254</v>
      </c>
      <c r="S741" s="1876" t="s">
        <v>361</v>
      </c>
      <c r="T741" s="1879" t="s">
        <v>1255</v>
      </c>
      <c r="U741" s="1876" t="s">
        <v>360</v>
      </c>
      <c r="V741" s="1876" t="s">
        <v>377</v>
      </c>
      <c r="W741" s="1876" t="s">
        <v>360</v>
      </c>
      <c r="X741" s="1876" t="s">
        <v>378</v>
      </c>
      <c r="Y741" s="1876" t="s">
        <v>364</v>
      </c>
      <c r="Z741" s="1876" t="s">
        <v>154</v>
      </c>
      <c r="AA741" s="1876" t="s">
        <v>154</v>
      </c>
      <c r="AB741" s="1876" t="s">
        <v>154</v>
      </c>
      <c r="AC741" s="1876" t="s">
        <v>154</v>
      </c>
      <c r="AD741" s="1876" t="s">
        <v>154</v>
      </c>
      <c r="AE741" s="1876" t="s">
        <v>154</v>
      </c>
      <c r="AF741" s="1876" t="s">
        <v>359</v>
      </c>
      <c r="AG741" s="1875" t="s">
        <v>1027</v>
      </c>
      <c r="AH741" s="1876" t="s">
        <v>380</v>
      </c>
      <c r="AI741" s="1876" t="s">
        <v>240</v>
      </c>
      <c r="AJ741" s="1876" t="s">
        <v>367</v>
      </c>
      <c r="AK741" s="1875" t="s">
        <v>381</v>
      </c>
      <c r="AL741" s="1876" t="s">
        <v>360</v>
      </c>
      <c r="AM741" s="1875" t="s">
        <v>154</v>
      </c>
    </row>
    <row r="742" spans="1:39" ht="66">
      <c r="A742" s="1875" t="s">
        <v>351</v>
      </c>
      <c r="B742" s="1875" t="s">
        <v>1297</v>
      </c>
      <c r="C742" s="1875" t="s">
        <v>1024</v>
      </c>
      <c r="D742" s="1876" t="s">
        <v>154</v>
      </c>
      <c r="E742" s="1876" t="s">
        <v>371</v>
      </c>
      <c r="F742" s="1876" t="s">
        <v>355</v>
      </c>
      <c r="G742" s="1876" t="s">
        <v>356</v>
      </c>
      <c r="H742" s="1877">
        <v>59836.064440000002</v>
      </c>
      <c r="I742" s="1877">
        <v>56350</v>
      </c>
      <c r="J742" s="1876" t="s">
        <v>357</v>
      </c>
      <c r="K742" s="1878">
        <v>45239</v>
      </c>
      <c r="L742" s="1876" t="s">
        <v>372</v>
      </c>
      <c r="M742" s="1878" t="s">
        <v>373</v>
      </c>
      <c r="N742" s="1876" t="s">
        <v>359</v>
      </c>
      <c r="O742" s="1880">
        <v>47067</v>
      </c>
      <c r="P742" s="1875" t="s">
        <v>360</v>
      </c>
      <c r="Q742" s="1875" t="s">
        <v>1298</v>
      </c>
      <c r="R742" s="1875" t="s">
        <v>1254</v>
      </c>
      <c r="S742" s="1876" t="s">
        <v>361</v>
      </c>
      <c r="T742" s="1879" t="s">
        <v>1255</v>
      </c>
      <c r="U742" s="1876" t="s">
        <v>360</v>
      </c>
      <c r="V742" s="1876" t="s">
        <v>377</v>
      </c>
      <c r="W742" s="1876" t="s">
        <v>360</v>
      </c>
      <c r="X742" s="1876" t="s">
        <v>378</v>
      </c>
      <c r="Y742" s="1876" t="s">
        <v>364</v>
      </c>
      <c r="Z742" s="1876" t="s">
        <v>154</v>
      </c>
      <c r="AA742" s="1876" t="s">
        <v>154</v>
      </c>
      <c r="AB742" s="1876" t="s">
        <v>154</v>
      </c>
      <c r="AC742" s="1876" t="s">
        <v>154</v>
      </c>
      <c r="AD742" s="1876" t="s">
        <v>154</v>
      </c>
      <c r="AE742" s="1876" t="s">
        <v>154</v>
      </c>
      <c r="AF742" s="1876" t="s">
        <v>359</v>
      </c>
      <c r="AG742" s="1875" t="s">
        <v>1027</v>
      </c>
      <c r="AH742" s="1876" t="s">
        <v>380</v>
      </c>
      <c r="AI742" s="1876" t="s">
        <v>240</v>
      </c>
      <c r="AJ742" s="1876" t="s">
        <v>367</v>
      </c>
      <c r="AK742" s="1875" t="s">
        <v>381</v>
      </c>
      <c r="AL742" s="1876" t="s">
        <v>360</v>
      </c>
      <c r="AM742" s="1875" t="s">
        <v>154</v>
      </c>
    </row>
    <row r="743" spans="1:39" ht="66">
      <c r="A743" s="1875" t="s">
        <v>351</v>
      </c>
      <c r="B743" s="1875" t="s">
        <v>1299</v>
      </c>
      <c r="C743" s="1875" t="s">
        <v>1024</v>
      </c>
      <c r="D743" s="1876" t="s">
        <v>154</v>
      </c>
      <c r="E743" s="1876" t="s">
        <v>371</v>
      </c>
      <c r="F743" s="1876" t="s">
        <v>355</v>
      </c>
      <c r="G743" s="1876" t="s">
        <v>356</v>
      </c>
      <c r="H743" s="1877">
        <v>5203.1360400000003</v>
      </c>
      <c r="I743" s="1877">
        <v>4900</v>
      </c>
      <c r="J743" s="1876" t="s">
        <v>357</v>
      </c>
      <c r="K743" s="1878">
        <v>45239</v>
      </c>
      <c r="L743" s="1876" t="s">
        <v>372</v>
      </c>
      <c r="M743" s="1878" t="s">
        <v>373</v>
      </c>
      <c r="N743" s="1876" t="s">
        <v>359</v>
      </c>
      <c r="O743" s="1880">
        <v>47067</v>
      </c>
      <c r="P743" s="1875" t="s">
        <v>360</v>
      </c>
      <c r="Q743" s="1875" t="s">
        <v>1300</v>
      </c>
      <c r="R743" s="1875" t="s">
        <v>1254</v>
      </c>
      <c r="S743" s="1876" t="s">
        <v>361</v>
      </c>
      <c r="T743" s="1879" t="s">
        <v>1255</v>
      </c>
      <c r="U743" s="1876" t="s">
        <v>360</v>
      </c>
      <c r="V743" s="1876" t="s">
        <v>377</v>
      </c>
      <c r="W743" s="1876" t="s">
        <v>360</v>
      </c>
      <c r="X743" s="1876" t="s">
        <v>378</v>
      </c>
      <c r="Y743" s="1876" t="s">
        <v>364</v>
      </c>
      <c r="Z743" s="1876" t="s">
        <v>154</v>
      </c>
      <c r="AA743" s="1876" t="s">
        <v>154</v>
      </c>
      <c r="AB743" s="1876" t="s">
        <v>154</v>
      </c>
      <c r="AC743" s="1876" t="s">
        <v>154</v>
      </c>
      <c r="AD743" s="1876" t="s">
        <v>154</v>
      </c>
      <c r="AE743" s="1876" t="s">
        <v>154</v>
      </c>
      <c r="AF743" s="1876" t="s">
        <v>359</v>
      </c>
      <c r="AG743" s="1875" t="s">
        <v>1027</v>
      </c>
      <c r="AH743" s="1876" t="s">
        <v>380</v>
      </c>
      <c r="AI743" s="1876" t="s">
        <v>240</v>
      </c>
      <c r="AJ743" s="1876" t="s">
        <v>367</v>
      </c>
      <c r="AK743" s="1875" t="s">
        <v>381</v>
      </c>
      <c r="AL743" s="1876" t="s">
        <v>360</v>
      </c>
      <c r="AM743" s="1875" t="s">
        <v>154</v>
      </c>
    </row>
    <row r="744" spans="1:39" ht="66">
      <c r="A744" s="1875" t="s">
        <v>351</v>
      </c>
      <c r="B744" s="1875" t="s">
        <v>1301</v>
      </c>
      <c r="C744" s="1875" t="s">
        <v>1024</v>
      </c>
      <c r="D744" s="1876" t="s">
        <v>154</v>
      </c>
      <c r="E744" s="1876" t="s">
        <v>371</v>
      </c>
      <c r="F744" s="1876" t="s">
        <v>355</v>
      </c>
      <c r="G744" s="1876" t="s">
        <v>356</v>
      </c>
      <c r="H744" s="1877">
        <v>1486.6103000000001</v>
      </c>
      <c r="I744" s="1877">
        <v>1400</v>
      </c>
      <c r="J744" s="1876" t="s">
        <v>357</v>
      </c>
      <c r="K744" s="1878">
        <v>45239</v>
      </c>
      <c r="L744" s="1876" t="s">
        <v>372</v>
      </c>
      <c r="M744" s="1878" t="s">
        <v>373</v>
      </c>
      <c r="N744" s="1876" t="s">
        <v>359</v>
      </c>
      <c r="O744" s="1880">
        <v>47067</v>
      </c>
      <c r="P744" s="1875" t="s">
        <v>360</v>
      </c>
      <c r="Q744" s="1875" t="s">
        <v>1263</v>
      </c>
      <c r="R744" s="1875" t="s">
        <v>1254</v>
      </c>
      <c r="S744" s="1876" t="s">
        <v>361</v>
      </c>
      <c r="T744" s="1879" t="s">
        <v>1255</v>
      </c>
      <c r="U744" s="1876" t="s">
        <v>360</v>
      </c>
      <c r="V744" s="1876" t="s">
        <v>377</v>
      </c>
      <c r="W744" s="1876" t="s">
        <v>360</v>
      </c>
      <c r="X744" s="1876" t="s">
        <v>378</v>
      </c>
      <c r="Y744" s="1876" t="s">
        <v>364</v>
      </c>
      <c r="Z744" s="1876" t="s">
        <v>154</v>
      </c>
      <c r="AA744" s="1876" t="s">
        <v>154</v>
      </c>
      <c r="AB744" s="1876" t="s">
        <v>154</v>
      </c>
      <c r="AC744" s="1876" t="s">
        <v>154</v>
      </c>
      <c r="AD744" s="1876" t="s">
        <v>154</v>
      </c>
      <c r="AE744" s="1876" t="s">
        <v>154</v>
      </c>
      <c r="AF744" s="1876" t="s">
        <v>359</v>
      </c>
      <c r="AG744" s="1875" t="s">
        <v>1027</v>
      </c>
      <c r="AH744" s="1876" t="s">
        <v>380</v>
      </c>
      <c r="AI744" s="1876" t="s">
        <v>240</v>
      </c>
      <c r="AJ744" s="1876" t="s">
        <v>367</v>
      </c>
      <c r="AK744" s="1875" t="s">
        <v>381</v>
      </c>
      <c r="AL744" s="1876" t="s">
        <v>360</v>
      </c>
      <c r="AM744" s="1875" t="s">
        <v>154</v>
      </c>
    </row>
    <row r="745" spans="1:39" ht="66">
      <c r="A745" s="1875" t="s">
        <v>351</v>
      </c>
      <c r="B745" s="1875" t="s">
        <v>1302</v>
      </c>
      <c r="C745" s="1875" t="s">
        <v>1024</v>
      </c>
      <c r="D745" s="1876" t="s">
        <v>154</v>
      </c>
      <c r="E745" s="1876" t="s">
        <v>371</v>
      </c>
      <c r="F745" s="1876" t="s">
        <v>355</v>
      </c>
      <c r="G745" s="1876" t="s">
        <v>356</v>
      </c>
      <c r="H745" s="1877">
        <v>743.30515000000003</v>
      </c>
      <c r="I745" s="1877">
        <v>700</v>
      </c>
      <c r="J745" s="1876" t="s">
        <v>357</v>
      </c>
      <c r="K745" s="1878">
        <v>45239</v>
      </c>
      <c r="L745" s="1876" t="s">
        <v>372</v>
      </c>
      <c r="M745" s="1878" t="s">
        <v>373</v>
      </c>
      <c r="N745" s="1876" t="s">
        <v>359</v>
      </c>
      <c r="O745" s="1880">
        <v>47067</v>
      </c>
      <c r="P745" s="1875" t="s">
        <v>360</v>
      </c>
      <c r="Q745" s="1875" t="s">
        <v>1253</v>
      </c>
      <c r="R745" s="1875" t="s">
        <v>1254</v>
      </c>
      <c r="S745" s="1876" t="s">
        <v>361</v>
      </c>
      <c r="T745" s="1879" t="s">
        <v>1255</v>
      </c>
      <c r="U745" s="1876" t="s">
        <v>360</v>
      </c>
      <c r="V745" s="1876" t="s">
        <v>377</v>
      </c>
      <c r="W745" s="1876" t="s">
        <v>360</v>
      </c>
      <c r="X745" s="1876" t="s">
        <v>378</v>
      </c>
      <c r="Y745" s="1876" t="s">
        <v>364</v>
      </c>
      <c r="Z745" s="1876" t="s">
        <v>154</v>
      </c>
      <c r="AA745" s="1876" t="s">
        <v>154</v>
      </c>
      <c r="AB745" s="1876" t="s">
        <v>154</v>
      </c>
      <c r="AC745" s="1876" t="s">
        <v>154</v>
      </c>
      <c r="AD745" s="1876" t="s">
        <v>154</v>
      </c>
      <c r="AE745" s="1876" t="s">
        <v>154</v>
      </c>
      <c r="AF745" s="1876" t="s">
        <v>359</v>
      </c>
      <c r="AG745" s="1875" t="s">
        <v>1027</v>
      </c>
      <c r="AH745" s="1876" t="s">
        <v>380</v>
      </c>
      <c r="AI745" s="1876" t="s">
        <v>240</v>
      </c>
      <c r="AJ745" s="1876" t="s">
        <v>367</v>
      </c>
      <c r="AK745" s="1875" t="s">
        <v>381</v>
      </c>
      <c r="AL745" s="1876" t="s">
        <v>360</v>
      </c>
      <c r="AM745" s="1875" t="s">
        <v>154</v>
      </c>
    </row>
    <row r="746" spans="1:39" ht="66">
      <c r="A746" s="1875" t="s">
        <v>351</v>
      </c>
      <c r="B746" s="1875" t="s">
        <v>1303</v>
      </c>
      <c r="C746" s="1875" t="s">
        <v>1024</v>
      </c>
      <c r="D746" s="1876" t="s">
        <v>154</v>
      </c>
      <c r="E746" s="1876" t="s">
        <v>371</v>
      </c>
      <c r="F746" s="1876" t="s">
        <v>355</v>
      </c>
      <c r="G746" s="1876" t="s">
        <v>356</v>
      </c>
      <c r="H746" s="1877">
        <v>4088.17832</v>
      </c>
      <c r="I746" s="1877">
        <v>3850</v>
      </c>
      <c r="J746" s="1876" t="s">
        <v>357</v>
      </c>
      <c r="K746" s="1878">
        <v>45239</v>
      </c>
      <c r="L746" s="1876" t="s">
        <v>372</v>
      </c>
      <c r="M746" s="1878" t="s">
        <v>373</v>
      </c>
      <c r="N746" s="1876" t="s">
        <v>359</v>
      </c>
      <c r="O746" s="1880">
        <v>47067</v>
      </c>
      <c r="P746" s="1875" t="s">
        <v>360</v>
      </c>
      <c r="Q746" s="1875" t="s">
        <v>1280</v>
      </c>
      <c r="R746" s="1875" t="s">
        <v>1254</v>
      </c>
      <c r="S746" s="1876" t="s">
        <v>361</v>
      </c>
      <c r="T746" s="1879" t="s">
        <v>1255</v>
      </c>
      <c r="U746" s="1876" t="s">
        <v>360</v>
      </c>
      <c r="V746" s="1876" t="s">
        <v>377</v>
      </c>
      <c r="W746" s="1876" t="s">
        <v>360</v>
      </c>
      <c r="X746" s="1876" t="s">
        <v>378</v>
      </c>
      <c r="Y746" s="1876" t="s">
        <v>364</v>
      </c>
      <c r="Z746" s="1876" t="s">
        <v>154</v>
      </c>
      <c r="AA746" s="1876" t="s">
        <v>154</v>
      </c>
      <c r="AB746" s="1876" t="s">
        <v>154</v>
      </c>
      <c r="AC746" s="1876" t="s">
        <v>154</v>
      </c>
      <c r="AD746" s="1876" t="s">
        <v>154</v>
      </c>
      <c r="AE746" s="1876" t="s">
        <v>154</v>
      </c>
      <c r="AF746" s="1876" t="s">
        <v>359</v>
      </c>
      <c r="AG746" s="1875" t="s">
        <v>1027</v>
      </c>
      <c r="AH746" s="1876" t="s">
        <v>380</v>
      </c>
      <c r="AI746" s="1876" t="s">
        <v>240</v>
      </c>
      <c r="AJ746" s="1876" t="s">
        <v>367</v>
      </c>
      <c r="AK746" s="1875" t="s">
        <v>381</v>
      </c>
      <c r="AL746" s="1876" t="s">
        <v>360</v>
      </c>
      <c r="AM746" s="1875" t="s">
        <v>154</v>
      </c>
    </row>
    <row r="747" spans="1:39" ht="66">
      <c r="A747" s="1875" t="s">
        <v>351</v>
      </c>
      <c r="B747" s="1875" t="s">
        <v>1304</v>
      </c>
      <c r="C747" s="1875" t="s">
        <v>1024</v>
      </c>
      <c r="D747" s="1876" t="s">
        <v>154</v>
      </c>
      <c r="E747" s="1876" t="s">
        <v>371</v>
      </c>
      <c r="F747" s="1876" t="s">
        <v>355</v>
      </c>
      <c r="G747" s="1876" t="s">
        <v>356</v>
      </c>
      <c r="H747" s="1877">
        <v>4088.17832</v>
      </c>
      <c r="I747" s="1877">
        <v>3850</v>
      </c>
      <c r="J747" s="1876" t="s">
        <v>357</v>
      </c>
      <c r="K747" s="1878">
        <v>45239</v>
      </c>
      <c r="L747" s="1876" t="s">
        <v>372</v>
      </c>
      <c r="M747" s="1878" t="s">
        <v>373</v>
      </c>
      <c r="N747" s="1876" t="s">
        <v>359</v>
      </c>
      <c r="O747" s="1880">
        <v>47067</v>
      </c>
      <c r="P747" s="1875" t="s">
        <v>360</v>
      </c>
      <c r="Q747" s="1875" t="s">
        <v>1280</v>
      </c>
      <c r="R747" s="1875" t="s">
        <v>1254</v>
      </c>
      <c r="S747" s="1876" t="s">
        <v>361</v>
      </c>
      <c r="T747" s="1879" t="s">
        <v>1255</v>
      </c>
      <c r="U747" s="1876" t="s">
        <v>360</v>
      </c>
      <c r="V747" s="1876" t="s">
        <v>377</v>
      </c>
      <c r="W747" s="1876" t="s">
        <v>360</v>
      </c>
      <c r="X747" s="1876" t="s">
        <v>378</v>
      </c>
      <c r="Y747" s="1876" t="s">
        <v>364</v>
      </c>
      <c r="Z747" s="1876" t="s">
        <v>154</v>
      </c>
      <c r="AA747" s="1876" t="s">
        <v>154</v>
      </c>
      <c r="AB747" s="1876" t="s">
        <v>154</v>
      </c>
      <c r="AC747" s="1876" t="s">
        <v>154</v>
      </c>
      <c r="AD747" s="1876" t="s">
        <v>154</v>
      </c>
      <c r="AE747" s="1876" t="s">
        <v>154</v>
      </c>
      <c r="AF747" s="1876" t="s">
        <v>359</v>
      </c>
      <c r="AG747" s="1875" t="s">
        <v>1027</v>
      </c>
      <c r="AH747" s="1876" t="s">
        <v>380</v>
      </c>
      <c r="AI747" s="1876" t="s">
        <v>240</v>
      </c>
      <c r="AJ747" s="1876" t="s">
        <v>367</v>
      </c>
      <c r="AK747" s="1875" t="s">
        <v>381</v>
      </c>
      <c r="AL747" s="1876" t="s">
        <v>360</v>
      </c>
      <c r="AM747" s="1875" t="s">
        <v>154</v>
      </c>
    </row>
    <row r="748" spans="1:39" ht="66">
      <c r="A748" s="1875" t="s">
        <v>351</v>
      </c>
      <c r="B748" s="1875" t="s">
        <v>1305</v>
      </c>
      <c r="C748" s="1875" t="s">
        <v>1024</v>
      </c>
      <c r="D748" s="1876" t="s">
        <v>154</v>
      </c>
      <c r="E748" s="1876" t="s">
        <v>371</v>
      </c>
      <c r="F748" s="1876" t="s">
        <v>355</v>
      </c>
      <c r="G748" s="1876" t="s">
        <v>356</v>
      </c>
      <c r="H748" s="1877">
        <v>1486.6103000000001</v>
      </c>
      <c r="I748" s="1877">
        <v>1400</v>
      </c>
      <c r="J748" s="1876" t="s">
        <v>357</v>
      </c>
      <c r="K748" s="1878">
        <v>45239</v>
      </c>
      <c r="L748" s="1876" t="s">
        <v>372</v>
      </c>
      <c r="M748" s="1878" t="s">
        <v>373</v>
      </c>
      <c r="N748" s="1876" t="s">
        <v>359</v>
      </c>
      <c r="O748" s="1880">
        <v>47067</v>
      </c>
      <c r="P748" s="1875" t="s">
        <v>360</v>
      </c>
      <c r="Q748" s="1875" t="s">
        <v>1263</v>
      </c>
      <c r="R748" s="1875" t="s">
        <v>1254</v>
      </c>
      <c r="S748" s="1876" t="s">
        <v>361</v>
      </c>
      <c r="T748" s="1879" t="s">
        <v>1255</v>
      </c>
      <c r="U748" s="1876" t="s">
        <v>360</v>
      </c>
      <c r="V748" s="1876" t="s">
        <v>377</v>
      </c>
      <c r="W748" s="1876" t="s">
        <v>360</v>
      </c>
      <c r="X748" s="1876" t="s">
        <v>378</v>
      </c>
      <c r="Y748" s="1876" t="s">
        <v>364</v>
      </c>
      <c r="Z748" s="1876" t="s">
        <v>154</v>
      </c>
      <c r="AA748" s="1876" t="s">
        <v>154</v>
      </c>
      <c r="AB748" s="1876" t="s">
        <v>154</v>
      </c>
      <c r="AC748" s="1876" t="s">
        <v>154</v>
      </c>
      <c r="AD748" s="1876" t="s">
        <v>154</v>
      </c>
      <c r="AE748" s="1876" t="s">
        <v>154</v>
      </c>
      <c r="AF748" s="1876" t="s">
        <v>359</v>
      </c>
      <c r="AG748" s="1875" t="s">
        <v>1027</v>
      </c>
      <c r="AH748" s="1876" t="s">
        <v>380</v>
      </c>
      <c r="AI748" s="1876" t="s">
        <v>240</v>
      </c>
      <c r="AJ748" s="1876" t="s">
        <v>367</v>
      </c>
      <c r="AK748" s="1875" t="s">
        <v>381</v>
      </c>
      <c r="AL748" s="1876" t="s">
        <v>360</v>
      </c>
      <c r="AM748" s="1875" t="s">
        <v>154</v>
      </c>
    </row>
    <row r="749" spans="1:39" ht="66">
      <c r="A749" s="1875" t="s">
        <v>351</v>
      </c>
      <c r="B749" s="1875" t="s">
        <v>1306</v>
      </c>
      <c r="C749" s="1875" t="s">
        <v>1024</v>
      </c>
      <c r="D749" s="1876" t="s">
        <v>154</v>
      </c>
      <c r="E749" s="1876" t="s">
        <v>371</v>
      </c>
      <c r="F749" s="1876" t="s">
        <v>355</v>
      </c>
      <c r="G749" s="1876" t="s">
        <v>356</v>
      </c>
      <c r="H749" s="1877">
        <v>371.65257000000003</v>
      </c>
      <c r="I749" s="1877">
        <v>350</v>
      </c>
      <c r="J749" s="1876" t="s">
        <v>357</v>
      </c>
      <c r="K749" s="1878">
        <v>45239</v>
      </c>
      <c r="L749" s="1876" t="s">
        <v>372</v>
      </c>
      <c r="M749" s="1878" t="s">
        <v>373</v>
      </c>
      <c r="N749" s="1876" t="s">
        <v>359</v>
      </c>
      <c r="O749" s="1880">
        <v>47067</v>
      </c>
      <c r="P749" s="1875" t="s">
        <v>360</v>
      </c>
      <c r="Q749" s="1875" t="s">
        <v>1257</v>
      </c>
      <c r="R749" s="1875" t="s">
        <v>1254</v>
      </c>
      <c r="S749" s="1876" t="s">
        <v>361</v>
      </c>
      <c r="T749" s="1879" t="s">
        <v>1255</v>
      </c>
      <c r="U749" s="1876" t="s">
        <v>360</v>
      </c>
      <c r="V749" s="1876" t="s">
        <v>377</v>
      </c>
      <c r="W749" s="1876" t="s">
        <v>360</v>
      </c>
      <c r="X749" s="1876" t="s">
        <v>378</v>
      </c>
      <c r="Y749" s="1876" t="s">
        <v>364</v>
      </c>
      <c r="Z749" s="1876" t="s">
        <v>154</v>
      </c>
      <c r="AA749" s="1876" t="s">
        <v>154</v>
      </c>
      <c r="AB749" s="1876" t="s">
        <v>154</v>
      </c>
      <c r="AC749" s="1876" t="s">
        <v>154</v>
      </c>
      <c r="AD749" s="1876" t="s">
        <v>154</v>
      </c>
      <c r="AE749" s="1876" t="s">
        <v>154</v>
      </c>
      <c r="AF749" s="1876" t="s">
        <v>359</v>
      </c>
      <c r="AG749" s="1875" t="s">
        <v>1027</v>
      </c>
      <c r="AH749" s="1876" t="s">
        <v>380</v>
      </c>
      <c r="AI749" s="1876" t="s">
        <v>240</v>
      </c>
      <c r="AJ749" s="1876" t="s">
        <v>367</v>
      </c>
      <c r="AK749" s="1875" t="s">
        <v>381</v>
      </c>
      <c r="AL749" s="1876" t="s">
        <v>360</v>
      </c>
      <c r="AM749" s="1875" t="s">
        <v>154</v>
      </c>
    </row>
    <row r="750" spans="1:39" ht="66">
      <c r="A750" s="1875" t="s">
        <v>351</v>
      </c>
      <c r="B750" s="1875" t="s">
        <v>1307</v>
      </c>
      <c r="C750" s="1875" t="s">
        <v>1024</v>
      </c>
      <c r="D750" s="1876" t="s">
        <v>154</v>
      </c>
      <c r="E750" s="1876" t="s">
        <v>371</v>
      </c>
      <c r="F750" s="1876" t="s">
        <v>355</v>
      </c>
      <c r="G750" s="1876" t="s">
        <v>356</v>
      </c>
      <c r="H750" s="1877">
        <v>25272.375039999999</v>
      </c>
      <c r="I750" s="1877">
        <v>23800</v>
      </c>
      <c r="J750" s="1876" t="s">
        <v>357</v>
      </c>
      <c r="K750" s="1878">
        <v>45239</v>
      </c>
      <c r="L750" s="1876" t="s">
        <v>372</v>
      </c>
      <c r="M750" s="1878" t="s">
        <v>373</v>
      </c>
      <c r="N750" s="1876" t="s">
        <v>359</v>
      </c>
      <c r="O750" s="1880">
        <v>47067</v>
      </c>
      <c r="P750" s="1875" t="s">
        <v>360</v>
      </c>
      <c r="Q750" s="1875" t="s">
        <v>1308</v>
      </c>
      <c r="R750" s="1875" t="s">
        <v>1254</v>
      </c>
      <c r="S750" s="1876" t="s">
        <v>361</v>
      </c>
      <c r="T750" s="1879" t="s">
        <v>1255</v>
      </c>
      <c r="U750" s="1876" t="s">
        <v>360</v>
      </c>
      <c r="V750" s="1876" t="s">
        <v>377</v>
      </c>
      <c r="W750" s="1876" t="s">
        <v>360</v>
      </c>
      <c r="X750" s="1876" t="s">
        <v>378</v>
      </c>
      <c r="Y750" s="1876" t="s">
        <v>364</v>
      </c>
      <c r="Z750" s="1876" t="s">
        <v>154</v>
      </c>
      <c r="AA750" s="1876" t="s">
        <v>154</v>
      </c>
      <c r="AB750" s="1876" t="s">
        <v>154</v>
      </c>
      <c r="AC750" s="1876" t="s">
        <v>154</v>
      </c>
      <c r="AD750" s="1876" t="s">
        <v>154</v>
      </c>
      <c r="AE750" s="1876" t="s">
        <v>154</v>
      </c>
      <c r="AF750" s="1876" t="s">
        <v>359</v>
      </c>
      <c r="AG750" s="1875" t="s">
        <v>1027</v>
      </c>
      <c r="AH750" s="1876" t="s">
        <v>380</v>
      </c>
      <c r="AI750" s="1876" t="s">
        <v>240</v>
      </c>
      <c r="AJ750" s="1876" t="s">
        <v>367</v>
      </c>
      <c r="AK750" s="1875" t="s">
        <v>381</v>
      </c>
      <c r="AL750" s="1876" t="s">
        <v>360</v>
      </c>
      <c r="AM750" s="1875" t="s">
        <v>154</v>
      </c>
    </row>
    <row r="751" spans="1:39" ht="66">
      <c r="A751" s="1875" t="s">
        <v>351</v>
      </c>
      <c r="B751" s="1875" t="s">
        <v>1309</v>
      </c>
      <c r="C751" s="1875" t="s">
        <v>1024</v>
      </c>
      <c r="D751" s="1876" t="s">
        <v>154</v>
      </c>
      <c r="E751" s="1876" t="s">
        <v>371</v>
      </c>
      <c r="F751" s="1876" t="s">
        <v>355</v>
      </c>
      <c r="G751" s="1876" t="s">
        <v>356</v>
      </c>
      <c r="H751" s="1877">
        <v>371.65257000000003</v>
      </c>
      <c r="I751" s="1877">
        <v>350</v>
      </c>
      <c r="J751" s="1876" t="s">
        <v>357</v>
      </c>
      <c r="K751" s="1878">
        <v>45239</v>
      </c>
      <c r="L751" s="1876" t="s">
        <v>372</v>
      </c>
      <c r="M751" s="1878" t="s">
        <v>373</v>
      </c>
      <c r="N751" s="1876" t="s">
        <v>359</v>
      </c>
      <c r="O751" s="1880">
        <v>47067</v>
      </c>
      <c r="P751" s="1875" t="s">
        <v>360</v>
      </c>
      <c r="Q751" s="1875" t="s">
        <v>1257</v>
      </c>
      <c r="R751" s="1875" t="s">
        <v>1254</v>
      </c>
      <c r="S751" s="1876" t="s">
        <v>361</v>
      </c>
      <c r="T751" s="1879" t="s">
        <v>1255</v>
      </c>
      <c r="U751" s="1876" t="s">
        <v>360</v>
      </c>
      <c r="V751" s="1876" t="s">
        <v>377</v>
      </c>
      <c r="W751" s="1876" t="s">
        <v>360</v>
      </c>
      <c r="X751" s="1876" t="s">
        <v>378</v>
      </c>
      <c r="Y751" s="1876" t="s">
        <v>364</v>
      </c>
      <c r="Z751" s="1876" t="s">
        <v>154</v>
      </c>
      <c r="AA751" s="1876" t="s">
        <v>154</v>
      </c>
      <c r="AB751" s="1876" t="s">
        <v>154</v>
      </c>
      <c r="AC751" s="1876" t="s">
        <v>154</v>
      </c>
      <c r="AD751" s="1876" t="s">
        <v>154</v>
      </c>
      <c r="AE751" s="1876" t="s">
        <v>154</v>
      </c>
      <c r="AF751" s="1876" t="s">
        <v>359</v>
      </c>
      <c r="AG751" s="1875" t="s">
        <v>1027</v>
      </c>
      <c r="AH751" s="1876" t="s">
        <v>380</v>
      </c>
      <c r="AI751" s="1876" t="s">
        <v>240</v>
      </c>
      <c r="AJ751" s="1876" t="s">
        <v>367</v>
      </c>
      <c r="AK751" s="1875" t="s">
        <v>381</v>
      </c>
      <c r="AL751" s="1876" t="s">
        <v>360</v>
      </c>
      <c r="AM751" s="1875" t="s">
        <v>154</v>
      </c>
    </row>
    <row r="752" spans="1:39" ht="66">
      <c r="A752" s="1875" t="s">
        <v>351</v>
      </c>
      <c r="B752" s="1875" t="s">
        <v>1310</v>
      </c>
      <c r="C752" s="1875" t="s">
        <v>1024</v>
      </c>
      <c r="D752" s="1876" t="s">
        <v>154</v>
      </c>
      <c r="E752" s="1876" t="s">
        <v>371</v>
      </c>
      <c r="F752" s="1876" t="s">
        <v>355</v>
      </c>
      <c r="G752" s="1876" t="s">
        <v>356</v>
      </c>
      <c r="H752" s="1877">
        <v>1486.6103000000001</v>
      </c>
      <c r="I752" s="1877">
        <v>1400</v>
      </c>
      <c r="J752" s="1876" t="s">
        <v>357</v>
      </c>
      <c r="K752" s="1878">
        <v>45239</v>
      </c>
      <c r="L752" s="1876" t="s">
        <v>372</v>
      </c>
      <c r="M752" s="1878" t="s">
        <v>373</v>
      </c>
      <c r="N752" s="1876" t="s">
        <v>359</v>
      </c>
      <c r="O752" s="1880">
        <v>47067</v>
      </c>
      <c r="P752" s="1875" t="s">
        <v>360</v>
      </c>
      <c r="Q752" s="1875" t="s">
        <v>1263</v>
      </c>
      <c r="R752" s="1875" t="s">
        <v>1254</v>
      </c>
      <c r="S752" s="1876" t="s">
        <v>361</v>
      </c>
      <c r="T752" s="1879" t="s">
        <v>1255</v>
      </c>
      <c r="U752" s="1876" t="s">
        <v>360</v>
      </c>
      <c r="V752" s="1876" t="s">
        <v>377</v>
      </c>
      <c r="W752" s="1876" t="s">
        <v>360</v>
      </c>
      <c r="X752" s="1876" t="s">
        <v>378</v>
      </c>
      <c r="Y752" s="1876" t="s">
        <v>364</v>
      </c>
      <c r="Z752" s="1876" t="s">
        <v>154</v>
      </c>
      <c r="AA752" s="1876" t="s">
        <v>154</v>
      </c>
      <c r="AB752" s="1876" t="s">
        <v>154</v>
      </c>
      <c r="AC752" s="1876" t="s">
        <v>154</v>
      </c>
      <c r="AD752" s="1876" t="s">
        <v>154</v>
      </c>
      <c r="AE752" s="1876" t="s">
        <v>154</v>
      </c>
      <c r="AF752" s="1876" t="s">
        <v>359</v>
      </c>
      <c r="AG752" s="1875" t="s">
        <v>1027</v>
      </c>
      <c r="AH752" s="1876" t="s">
        <v>380</v>
      </c>
      <c r="AI752" s="1876" t="s">
        <v>240</v>
      </c>
      <c r="AJ752" s="1876" t="s">
        <v>367</v>
      </c>
      <c r="AK752" s="1875" t="s">
        <v>381</v>
      </c>
      <c r="AL752" s="1876" t="s">
        <v>360</v>
      </c>
      <c r="AM752" s="1875" t="s">
        <v>154</v>
      </c>
    </row>
    <row r="753" spans="1:39" ht="66">
      <c r="A753" s="1875" t="s">
        <v>351</v>
      </c>
      <c r="B753" s="1875" t="s">
        <v>1311</v>
      </c>
      <c r="C753" s="1875" t="s">
        <v>1024</v>
      </c>
      <c r="D753" s="1876" t="s">
        <v>154</v>
      </c>
      <c r="E753" s="1876" t="s">
        <v>371</v>
      </c>
      <c r="F753" s="1876" t="s">
        <v>355</v>
      </c>
      <c r="G753" s="1876" t="s">
        <v>356</v>
      </c>
      <c r="H753" s="1877">
        <v>93284.796109999996</v>
      </c>
      <c r="I753" s="1877">
        <v>87850</v>
      </c>
      <c r="J753" s="1876" t="s">
        <v>357</v>
      </c>
      <c r="K753" s="1878">
        <v>45239</v>
      </c>
      <c r="L753" s="1876" t="s">
        <v>372</v>
      </c>
      <c r="M753" s="1878" t="s">
        <v>373</v>
      </c>
      <c r="N753" s="1876" t="s">
        <v>359</v>
      </c>
      <c r="O753" s="1880">
        <v>47067</v>
      </c>
      <c r="P753" s="1875" t="s">
        <v>360</v>
      </c>
      <c r="Q753" s="1875" t="s">
        <v>1312</v>
      </c>
      <c r="R753" s="1875" t="s">
        <v>1254</v>
      </c>
      <c r="S753" s="1876" t="s">
        <v>361</v>
      </c>
      <c r="T753" s="1879" t="s">
        <v>1255</v>
      </c>
      <c r="U753" s="1876" t="s">
        <v>360</v>
      </c>
      <c r="V753" s="1876" t="s">
        <v>377</v>
      </c>
      <c r="W753" s="1876" t="s">
        <v>360</v>
      </c>
      <c r="X753" s="1876" t="s">
        <v>378</v>
      </c>
      <c r="Y753" s="1876" t="s">
        <v>364</v>
      </c>
      <c r="Z753" s="1876" t="s">
        <v>154</v>
      </c>
      <c r="AA753" s="1876" t="s">
        <v>154</v>
      </c>
      <c r="AB753" s="1876" t="s">
        <v>154</v>
      </c>
      <c r="AC753" s="1876" t="s">
        <v>154</v>
      </c>
      <c r="AD753" s="1876" t="s">
        <v>154</v>
      </c>
      <c r="AE753" s="1876" t="s">
        <v>154</v>
      </c>
      <c r="AF753" s="1876" t="s">
        <v>359</v>
      </c>
      <c r="AG753" s="1875" t="s">
        <v>1027</v>
      </c>
      <c r="AH753" s="1876" t="s">
        <v>380</v>
      </c>
      <c r="AI753" s="1876" t="s">
        <v>240</v>
      </c>
      <c r="AJ753" s="1876" t="s">
        <v>367</v>
      </c>
      <c r="AK753" s="1875" t="s">
        <v>381</v>
      </c>
      <c r="AL753" s="1876" t="s">
        <v>360</v>
      </c>
      <c r="AM753" s="1875" t="s">
        <v>154</v>
      </c>
    </row>
    <row r="754" spans="1:39" ht="66">
      <c r="A754" s="1875" t="s">
        <v>351</v>
      </c>
      <c r="B754" s="1875" t="s">
        <v>1313</v>
      </c>
      <c r="C754" s="1875" t="s">
        <v>1024</v>
      </c>
      <c r="D754" s="1876" t="s">
        <v>154</v>
      </c>
      <c r="E754" s="1876" t="s">
        <v>371</v>
      </c>
      <c r="F754" s="1876" t="s">
        <v>355</v>
      </c>
      <c r="G754" s="1876" t="s">
        <v>356</v>
      </c>
      <c r="H754" s="1877">
        <v>6689.7463299999999</v>
      </c>
      <c r="I754" s="1877">
        <v>6300</v>
      </c>
      <c r="J754" s="1876" t="s">
        <v>357</v>
      </c>
      <c r="K754" s="1878">
        <v>45239</v>
      </c>
      <c r="L754" s="1876" t="s">
        <v>372</v>
      </c>
      <c r="M754" s="1878" t="s">
        <v>373</v>
      </c>
      <c r="N754" s="1876" t="s">
        <v>359</v>
      </c>
      <c r="O754" s="1880">
        <v>47067</v>
      </c>
      <c r="P754" s="1875" t="s">
        <v>360</v>
      </c>
      <c r="Q754" s="1875" t="s">
        <v>1095</v>
      </c>
      <c r="R754" s="1875" t="s">
        <v>1254</v>
      </c>
      <c r="S754" s="1876" t="s">
        <v>361</v>
      </c>
      <c r="T754" s="1879" t="s">
        <v>1255</v>
      </c>
      <c r="U754" s="1876" t="s">
        <v>360</v>
      </c>
      <c r="V754" s="1876" t="s">
        <v>377</v>
      </c>
      <c r="W754" s="1876" t="s">
        <v>360</v>
      </c>
      <c r="X754" s="1876" t="s">
        <v>378</v>
      </c>
      <c r="Y754" s="1876" t="s">
        <v>364</v>
      </c>
      <c r="Z754" s="1876" t="s">
        <v>154</v>
      </c>
      <c r="AA754" s="1876" t="s">
        <v>154</v>
      </c>
      <c r="AB754" s="1876" t="s">
        <v>154</v>
      </c>
      <c r="AC754" s="1876" t="s">
        <v>154</v>
      </c>
      <c r="AD754" s="1876" t="s">
        <v>154</v>
      </c>
      <c r="AE754" s="1876" t="s">
        <v>154</v>
      </c>
      <c r="AF754" s="1876" t="s">
        <v>359</v>
      </c>
      <c r="AG754" s="1875" t="s">
        <v>1027</v>
      </c>
      <c r="AH754" s="1876" t="s">
        <v>380</v>
      </c>
      <c r="AI754" s="1876" t="s">
        <v>240</v>
      </c>
      <c r="AJ754" s="1876" t="s">
        <v>367</v>
      </c>
      <c r="AK754" s="1875" t="s">
        <v>381</v>
      </c>
      <c r="AL754" s="1876" t="s">
        <v>360</v>
      </c>
      <c r="AM754" s="1875" t="s">
        <v>154</v>
      </c>
    </row>
    <row r="755" spans="1:39" ht="66">
      <c r="A755" s="1875" t="s">
        <v>351</v>
      </c>
      <c r="B755" s="1875" t="s">
        <v>1314</v>
      </c>
      <c r="C755" s="1875" t="s">
        <v>1024</v>
      </c>
      <c r="D755" s="1876" t="s">
        <v>154</v>
      </c>
      <c r="E755" s="1876" t="s">
        <v>371</v>
      </c>
      <c r="F755" s="1876" t="s">
        <v>355</v>
      </c>
      <c r="G755" s="1876" t="s">
        <v>356</v>
      </c>
      <c r="H755" s="1877">
        <v>743.30515000000003</v>
      </c>
      <c r="I755" s="1877">
        <v>700</v>
      </c>
      <c r="J755" s="1876" t="s">
        <v>357</v>
      </c>
      <c r="K755" s="1878">
        <v>45239</v>
      </c>
      <c r="L755" s="1876" t="s">
        <v>372</v>
      </c>
      <c r="M755" s="1878" t="s">
        <v>373</v>
      </c>
      <c r="N755" s="1876" t="s">
        <v>359</v>
      </c>
      <c r="O755" s="1880">
        <v>47067</v>
      </c>
      <c r="P755" s="1875" t="s">
        <v>360</v>
      </c>
      <c r="Q755" s="1875" t="s">
        <v>1253</v>
      </c>
      <c r="R755" s="1875" t="s">
        <v>1254</v>
      </c>
      <c r="S755" s="1876" t="s">
        <v>361</v>
      </c>
      <c r="T755" s="1879" t="s">
        <v>1255</v>
      </c>
      <c r="U755" s="1876" t="s">
        <v>360</v>
      </c>
      <c r="V755" s="1876" t="s">
        <v>377</v>
      </c>
      <c r="W755" s="1876" t="s">
        <v>360</v>
      </c>
      <c r="X755" s="1876" t="s">
        <v>378</v>
      </c>
      <c r="Y755" s="1876" t="s">
        <v>364</v>
      </c>
      <c r="Z755" s="1876" t="s">
        <v>154</v>
      </c>
      <c r="AA755" s="1876" t="s">
        <v>154</v>
      </c>
      <c r="AB755" s="1876" t="s">
        <v>154</v>
      </c>
      <c r="AC755" s="1876" t="s">
        <v>154</v>
      </c>
      <c r="AD755" s="1876" t="s">
        <v>154</v>
      </c>
      <c r="AE755" s="1876" t="s">
        <v>154</v>
      </c>
      <c r="AF755" s="1876" t="s">
        <v>359</v>
      </c>
      <c r="AG755" s="1875" t="s">
        <v>1027</v>
      </c>
      <c r="AH755" s="1876" t="s">
        <v>380</v>
      </c>
      <c r="AI755" s="1876" t="s">
        <v>240</v>
      </c>
      <c r="AJ755" s="1876" t="s">
        <v>367</v>
      </c>
      <c r="AK755" s="1875" t="s">
        <v>381</v>
      </c>
      <c r="AL755" s="1876" t="s">
        <v>360</v>
      </c>
      <c r="AM755" s="1875" t="s">
        <v>154</v>
      </c>
    </row>
    <row r="756" spans="1:39" ht="66">
      <c r="A756" s="1875" t="s">
        <v>351</v>
      </c>
      <c r="B756" s="1875" t="s">
        <v>1315</v>
      </c>
      <c r="C756" s="1875" t="s">
        <v>1024</v>
      </c>
      <c r="D756" s="1876" t="s">
        <v>154</v>
      </c>
      <c r="E756" s="1876" t="s">
        <v>371</v>
      </c>
      <c r="F756" s="1876" t="s">
        <v>355</v>
      </c>
      <c r="G756" s="1876" t="s">
        <v>356</v>
      </c>
      <c r="H756" s="1877">
        <v>4831.4834600000004</v>
      </c>
      <c r="I756" s="1877">
        <v>4550</v>
      </c>
      <c r="J756" s="1876" t="s">
        <v>357</v>
      </c>
      <c r="K756" s="1878">
        <v>45239</v>
      </c>
      <c r="L756" s="1876" t="s">
        <v>372</v>
      </c>
      <c r="M756" s="1878" t="s">
        <v>373</v>
      </c>
      <c r="N756" s="1876" t="s">
        <v>359</v>
      </c>
      <c r="O756" s="1880">
        <v>47067</v>
      </c>
      <c r="P756" s="1875" t="s">
        <v>360</v>
      </c>
      <c r="Q756" s="1875" t="s">
        <v>1294</v>
      </c>
      <c r="R756" s="1875" t="s">
        <v>1254</v>
      </c>
      <c r="S756" s="1876" t="s">
        <v>361</v>
      </c>
      <c r="T756" s="1879" t="s">
        <v>1255</v>
      </c>
      <c r="U756" s="1876" t="s">
        <v>360</v>
      </c>
      <c r="V756" s="1876" t="s">
        <v>377</v>
      </c>
      <c r="W756" s="1876" t="s">
        <v>360</v>
      </c>
      <c r="X756" s="1876" t="s">
        <v>378</v>
      </c>
      <c r="Y756" s="1876" t="s">
        <v>364</v>
      </c>
      <c r="Z756" s="1876" t="s">
        <v>154</v>
      </c>
      <c r="AA756" s="1876" t="s">
        <v>154</v>
      </c>
      <c r="AB756" s="1876" t="s">
        <v>154</v>
      </c>
      <c r="AC756" s="1876" t="s">
        <v>154</v>
      </c>
      <c r="AD756" s="1876" t="s">
        <v>154</v>
      </c>
      <c r="AE756" s="1876" t="s">
        <v>154</v>
      </c>
      <c r="AF756" s="1876" t="s">
        <v>359</v>
      </c>
      <c r="AG756" s="1875" t="s">
        <v>1027</v>
      </c>
      <c r="AH756" s="1876" t="s">
        <v>380</v>
      </c>
      <c r="AI756" s="1876" t="s">
        <v>240</v>
      </c>
      <c r="AJ756" s="1876" t="s">
        <v>367</v>
      </c>
      <c r="AK756" s="1875" t="s">
        <v>381</v>
      </c>
      <c r="AL756" s="1876" t="s">
        <v>360</v>
      </c>
      <c r="AM756" s="1875" t="s">
        <v>154</v>
      </c>
    </row>
    <row r="757" spans="1:39" ht="66">
      <c r="A757" s="1875" t="s">
        <v>351</v>
      </c>
      <c r="B757" s="1875" t="s">
        <v>1316</v>
      </c>
      <c r="C757" s="1875" t="s">
        <v>1024</v>
      </c>
      <c r="D757" s="1876" t="s">
        <v>154</v>
      </c>
      <c r="E757" s="1876" t="s">
        <v>371</v>
      </c>
      <c r="F757" s="1876" t="s">
        <v>355</v>
      </c>
      <c r="G757" s="1876" t="s">
        <v>356</v>
      </c>
      <c r="H757" s="1877">
        <v>3716.52574</v>
      </c>
      <c r="I757" s="1877">
        <v>3500</v>
      </c>
      <c r="J757" s="1876" t="s">
        <v>357</v>
      </c>
      <c r="K757" s="1878">
        <v>45239</v>
      </c>
      <c r="L757" s="1876" t="s">
        <v>372</v>
      </c>
      <c r="M757" s="1878" t="s">
        <v>373</v>
      </c>
      <c r="N757" s="1876" t="s">
        <v>359</v>
      </c>
      <c r="O757" s="1880">
        <v>47067</v>
      </c>
      <c r="P757" s="1875" t="s">
        <v>360</v>
      </c>
      <c r="Q757" s="1875" t="s">
        <v>499</v>
      </c>
      <c r="R757" s="1875" t="s">
        <v>1254</v>
      </c>
      <c r="S757" s="1876" t="s">
        <v>361</v>
      </c>
      <c r="T757" s="1879" t="s">
        <v>1255</v>
      </c>
      <c r="U757" s="1876" t="s">
        <v>360</v>
      </c>
      <c r="V757" s="1876" t="s">
        <v>377</v>
      </c>
      <c r="W757" s="1876" t="s">
        <v>360</v>
      </c>
      <c r="X757" s="1876" t="s">
        <v>378</v>
      </c>
      <c r="Y757" s="1876" t="s">
        <v>364</v>
      </c>
      <c r="Z757" s="1876" t="s">
        <v>154</v>
      </c>
      <c r="AA757" s="1876" t="s">
        <v>154</v>
      </c>
      <c r="AB757" s="1876" t="s">
        <v>154</v>
      </c>
      <c r="AC757" s="1876" t="s">
        <v>154</v>
      </c>
      <c r="AD757" s="1876" t="s">
        <v>154</v>
      </c>
      <c r="AE757" s="1876" t="s">
        <v>154</v>
      </c>
      <c r="AF757" s="1876" t="s">
        <v>359</v>
      </c>
      <c r="AG757" s="1875" t="s">
        <v>1027</v>
      </c>
      <c r="AH757" s="1876" t="s">
        <v>380</v>
      </c>
      <c r="AI757" s="1876" t="s">
        <v>240</v>
      </c>
      <c r="AJ757" s="1876" t="s">
        <v>367</v>
      </c>
      <c r="AK757" s="1875" t="s">
        <v>381</v>
      </c>
      <c r="AL757" s="1876" t="s">
        <v>360</v>
      </c>
      <c r="AM757" s="1875" t="s">
        <v>154</v>
      </c>
    </row>
    <row r="758" spans="1:39" ht="66">
      <c r="A758" s="1875" t="s">
        <v>351</v>
      </c>
      <c r="B758" s="1875" t="s">
        <v>1317</v>
      </c>
      <c r="C758" s="1875" t="s">
        <v>1024</v>
      </c>
      <c r="D758" s="1876" t="s">
        <v>154</v>
      </c>
      <c r="E758" s="1876" t="s">
        <v>371</v>
      </c>
      <c r="F758" s="1876" t="s">
        <v>355</v>
      </c>
      <c r="G758" s="1876" t="s">
        <v>356</v>
      </c>
      <c r="H758" s="1877">
        <v>743.30515000000003</v>
      </c>
      <c r="I758" s="1877">
        <v>700</v>
      </c>
      <c r="J758" s="1876" t="s">
        <v>357</v>
      </c>
      <c r="K758" s="1878">
        <v>45239</v>
      </c>
      <c r="L758" s="1876" t="s">
        <v>372</v>
      </c>
      <c r="M758" s="1878" t="s">
        <v>373</v>
      </c>
      <c r="N758" s="1876" t="s">
        <v>359</v>
      </c>
      <c r="O758" s="1880">
        <v>47067</v>
      </c>
      <c r="P758" s="1875" t="s">
        <v>360</v>
      </c>
      <c r="Q758" s="1875" t="s">
        <v>1253</v>
      </c>
      <c r="R758" s="1875" t="s">
        <v>1254</v>
      </c>
      <c r="S758" s="1876" t="s">
        <v>361</v>
      </c>
      <c r="T758" s="1879" t="s">
        <v>1255</v>
      </c>
      <c r="U758" s="1876" t="s">
        <v>360</v>
      </c>
      <c r="V758" s="1876" t="s">
        <v>377</v>
      </c>
      <c r="W758" s="1876" t="s">
        <v>360</v>
      </c>
      <c r="X758" s="1876" t="s">
        <v>378</v>
      </c>
      <c r="Y758" s="1876" t="s">
        <v>364</v>
      </c>
      <c r="Z758" s="1876" t="s">
        <v>154</v>
      </c>
      <c r="AA758" s="1876" t="s">
        <v>154</v>
      </c>
      <c r="AB758" s="1876" t="s">
        <v>154</v>
      </c>
      <c r="AC758" s="1876" t="s">
        <v>154</v>
      </c>
      <c r="AD758" s="1876" t="s">
        <v>154</v>
      </c>
      <c r="AE758" s="1876" t="s">
        <v>154</v>
      </c>
      <c r="AF758" s="1876" t="s">
        <v>359</v>
      </c>
      <c r="AG758" s="1875" t="s">
        <v>1027</v>
      </c>
      <c r="AH758" s="1876" t="s">
        <v>380</v>
      </c>
      <c r="AI758" s="1876" t="s">
        <v>240</v>
      </c>
      <c r="AJ758" s="1876" t="s">
        <v>367</v>
      </c>
      <c r="AK758" s="1875" t="s">
        <v>381</v>
      </c>
      <c r="AL758" s="1876" t="s">
        <v>360</v>
      </c>
      <c r="AM758" s="1875" t="s">
        <v>154</v>
      </c>
    </row>
    <row r="759" spans="1:39" ht="66">
      <c r="A759" s="1875" t="s">
        <v>351</v>
      </c>
      <c r="B759" s="1875" t="s">
        <v>1318</v>
      </c>
      <c r="C759" s="1875" t="s">
        <v>1024</v>
      </c>
      <c r="D759" s="1876" t="s">
        <v>154</v>
      </c>
      <c r="E759" s="1876" t="s">
        <v>371</v>
      </c>
      <c r="F759" s="1876" t="s">
        <v>355</v>
      </c>
      <c r="G759" s="1876" t="s">
        <v>356</v>
      </c>
      <c r="H759" s="1877">
        <v>3344.8731699999998</v>
      </c>
      <c r="I759" s="1877">
        <v>3150</v>
      </c>
      <c r="J759" s="1876" t="s">
        <v>357</v>
      </c>
      <c r="K759" s="1878">
        <v>45239</v>
      </c>
      <c r="L759" s="1876" t="s">
        <v>372</v>
      </c>
      <c r="M759" s="1878" t="s">
        <v>373</v>
      </c>
      <c r="N759" s="1876" t="s">
        <v>359</v>
      </c>
      <c r="O759" s="1880">
        <v>47067</v>
      </c>
      <c r="P759" s="1875" t="s">
        <v>360</v>
      </c>
      <c r="Q759" s="1875" t="s">
        <v>1319</v>
      </c>
      <c r="R759" s="1875" t="s">
        <v>1254</v>
      </c>
      <c r="S759" s="1876" t="s">
        <v>361</v>
      </c>
      <c r="T759" s="1879" t="s">
        <v>1255</v>
      </c>
      <c r="U759" s="1876" t="s">
        <v>360</v>
      </c>
      <c r="V759" s="1876" t="s">
        <v>377</v>
      </c>
      <c r="W759" s="1876" t="s">
        <v>360</v>
      </c>
      <c r="X759" s="1876" t="s">
        <v>378</v>
      </c>
      <c r="Y759" s="1876" t="s">
        <v>364</v>
      </c>
      <c r="Z759" s="1876" t="s">
        <v>154</v>
      </c>
      <c r="AA759" s="1876" t="s">
        <v>154</v>
      </c>
      <c r="AB759" s="1876" t="s">
        <v>154</v>
      </c>
      <c r="AC759" s="1876" t="s">
        <v>154</v>
      </c>
      <c r="AD759" s="1876" t="s">
        <v>154</v>
      </c>
      <c r="AE759" s="1876" t="s">
        <v>154</v>
      </c>
      <c r="AF759" s="1876" t="s">
        <v>359</v>
      </c>
      <c r="AG759" s="1875" t="s">
        <v>1027</v>
      </c>
      <c r="AH759" s="1876" t="s">
        <v>380</v>
      </c>
      <c r="AI759" s="1876" t="s">
        <v>240</v>
      </c>
      <c r="AJ759" s="1876" t="s">
        <v>367</v>
      </c>
      <c r="AK759" s="1875" t="s">
        <v>381</v>
      </c>
      <c r="AL759" s="1876" t="s">
        <v>360</v>
      </c>
      <c r="AM759" s="1875" t="s">
        <v>154</v>
      </c>
    </row>
    <row r="760" spans="1:39" ht="66">
      <c r="A760" s="1875" t="s">
        <v>351</v>
      </c>
      <c r="B760" s="1875" t="s">
        <v>1320</v>
      </c>
      <c r="C760" s="1875" t="s">
        <v>1024</v>
      </c>
      <c r="D760" s="1876" t="s">
        <v>154</v>
      </c>
      <c r="E760" s="1876" t="s">
        <v>371</v>
      </c>
      <c r="F760" s="1876" t="s">
        <v>355</v>
      </c>
      <c r="G760" s="1876" t="s">
        <v>356</v>
      </c>
      <c r="H760" s="1877">
        <v>371.65257000000003</v>
      </c>
      <c r="I760" s="1877">
        <v>350</v>
      </c>
      <c r="J760" s="1876" t="s">
        <v>357</v>
      </c>
      <c r="K760" s="1878">
        <v>45239</v>
      </c>
      <c r="L760" s="1876" t="s">
        <v>372</v>
      </c>
      <c r="M760" s="1878" t="s">
        <v>373</v>
      </c>
      <c r="N760" s="1876" t="s">
        <v>359</v>
      </c>
      <c r="O760" s="1880">
        <v>47067</v>
      </c>
      <c r="P760" s="1875" t="s">
        <v>360</v>
      </c>
      <c r="Q760" s="1875" t="s">
        <v>1257</v>
      </c>
      <c r="R760" s="1875" t="s">
        <v>1254</v>
      </c>
      <c r="S760" s="1876" t="s">
        <v>361</v>
      </c>
      <c r="T760" s="1879" t="s">
        <v>1255</v>
      </c>
      <c r="U760" s="1876" t="s">
        <v>360</v>
      </c>
      <c r="V760" s="1876" t="s">
        <v>377</v>
      </c>
      <c r="W760" s="1876" t="s">
        <v>360</v>
      </c>
      <c r="X760" s="1876" t="s">
        <v>378</v>
      </c>
      <c r="Y760" s="1876" t="s">
        <v>364</v>
      </c>
      <c r="Z760" s="1876" t="s">
        <v>154</v>
      </c>
      <c r="AA760" s="1876" t="s">
        <v>154</v>
      </c>
      <c r="AB760" s="1876" t="s">
        <v>154</v>
      </c>
      <c r="AC760" s="1876" t="s">
        <v>154</v>
      </c>
      <c r="AD760" s="1876" t="s">
        <v>154</v>
      </c>
      <c r="AE760" s="1876" t="s">
        <v>154</v>
      </c>
      <c r="AF760" s="1876" t="s">
        <v>359</v>
      </c>
      <c r="AG760" s="1875" t="s">
        <v>1027</v>
      </c>
      <c r="AH760" s="1876" t="s">
        <v>380</v>
      </c>
      <c r="AI760" s="1876" t="s">
        <v>240</v>
      </c>
      <c r="AJ760" s="1876" t="s">
        <v>367</v>
      </c>
      <c r="AK760" s="1875" t="s">
        <v>381</v>
      </c>
      <c r="AL760" s="1876" t="s">
        <v>360</v>
      </c>
      <c r="AM760" s="1875" t="s">
        <v>154</v>
      </c>
    </row>
    <row r="761" spans="1:39" ht="66">
      <c r="A761" s="1875" t="s">
        <v>351</v>
      </c>
      <c r="B761" s="1875" t="s">
        <v>1321</v>
      </c>
      <c r="C761" s="1875" t="s">
        <v>1024</v>
      </c>
      <c r="D761" s="1876" t="s">
        <v>154</v>
      </c>
      <c r="E761" s="1876" t="s">
        <v>371</v>
      </c>
      <c r="F761" s="1876" t="s">
        <v>355</v>
      </c>
      <c r="G761" s="1876" t="s">
        <v>356</v>
      </c>
      <c r="H761" s="1877">
        <v>371.65257000000003</v>
      </c>
      <c r="I761" s="1877">
        <v>350</v>
      </c>
      <c r="J761" s="1876" t="s">
        <v>357</v>
      </c>
      <c r="K761" s="1878">
        <v>45239</v>
      </c>
      <c r="L761" s="1876" t="s">
        <v>372</v>
      </c>
      <c r="M761" s="1878" t="s">
        <v>373</v>
      </c>
      <c r="N761" s="1876" t="s">
        <v>359</v>
      </c>
      <c r="O761" s="1880">
        <v>47067</v>
      </c>
      <c r="P761" s="1875" t="s">
        <v>360</v>
      </c>
      <c r="Q761" s="1875" t="s">
        <v>1257</v>
      </c>
      <c r="R761" s="1875" t="s">
        <v>1254</v>
      </c>
      <c r="S761" s="1876" t="s">
        <v>361</v>
      </c>
      <c r="T761" s="1879" t="s">
        <v>1255</v>
      </c>
      <c r="U761" s="1876" t="s">
        <v>360</v>
      </c>
      <c r="V761" s="1876" t="s">
        <v>377</v>
      </c>
      <c r="W761" s="1876" t="s">
        <v>360</v>
      </c>
      <c r="X761" s="1876" t="s">
        <v>378</v>
      </c>
      <c r="Y761" s="1876" t="s">
        <v>364</v>
      </c>
      <c r="Z761" s="1876" t="s">
        <v>154</v>
      </c>
      <c r="AA761" s="1876" t="s">
        <v>154</v>
      </c>
      <c r="AB761" s="1876" t="s">
        <v>154</v>
      </c>
      <c r="AC761" s="1876" t="s">
        <v>154</v>
      </c>
      <c r="AD761" s="1876" t="s">
        <v>154</v>
      </c>
      <c r="AE761" s="1876" t="s">
        <v>154</v>
      </c>
      <c r="AF761" s="1876" t="s">
        <v>359</v>
      </c>
      <c r="AG761" s="1875" t="s">
        <v>1027</v>
      </c>
      <c r="AH761" s="1876" t="s">
        <v>380</v>
      </c>
      <c r="AI761" s="1876" t="s">
        <v>240</v>
      </c>
      <c r="AJ761" s="1876" t="s">
        <v>367</v>
      </c>
      <c r="AK761" s="1875" t="s">
        <v>381</v>
      </c>
      <c r="AL761" s="1876" t="s">
        <v>360</v>
      </c>
      <c r="AM761" s="1875" t="s">
        <v>154</v>
      </c>
    </row>
    <row r="762" spans="1:39" ht="66">
      <c r="A762" s="1875" t="s">
        <v>351</v>
      </c>
      <c r="B762" s="1875" t="s">
        <v>1322</v>
      </c>
      <c r="C762" s="1875" t="s">
        <v>1024</v>
      </c>
      <c r="D762" s="1876" t="s">
        <v>154</v>
      </c>
      <c r="E762" s="1876" t="s">
        <v>371</v>
      </c>
      <c r="F762" s="1876" t="s">
        <v>355</v>
      </c>
      <c r="G762" s="1876" t="s">
        <v>356</v>
      </c>
      <c r="H762" s="1877">
        <v>743.30515000000003</v>
      </c>
      <c r="I762" s="1877">
        <v>700</v>
      </c>
      <c r="J762" s="1876" t="s">
        <v>357</v>
      </c>
      <c r="K762" s="1878">
        <v>45239</v>
      </c>
      <c r="L762" s="1876" t="s">
        <v>372</v>
      </c>
      <c r="M762" s="1878" t="s">
        <v>373</v>
      </c>
      <c r="N762" s="1876" t="s">
        <v>359</v>
      </c>
      <c r="O762" s="1880">
        <v>47067</v>
      </c>
      <c r="P762" s="1875" t="s">
        <v>360</v>
      </c>
      <c r="Q762" s="1875" t="s">
        <v>1253</v>
      </c>
      <c r="R762" s="1875" t="s">
        <v>1254</v>
      </c>
      <c r="S762" s="1876" t="s">
        <v>361</v>
      </c>
      <c r="T762" s="1879" t="s">
        <v>1255</v>
      </c>
      <c r="U762" s="1876" t="s">
        <v>360</v>
      </c>
      <c r="V762" s="1876" t="s">
        <v>377</v>
      </c>
      <c r="W762" s="1876" t="s">
        <v>360</v>
      </c>
      <c r="X762" s="1876" t="s">
        <v>378</v>
      </c>
      <c r="Y762" s="1876" t="s">
        <v>364</v>
      </c>
      <c r="Z762" s="1876" t="s">
        <v>154</v>
      </c>
      <c r="AA762" s="1876" t="s">
        <v>154</v>
      </c>
      <c r="AB762" s="1876" t="s">
        <v>154</v>
      </c>
      <c r="AC762" s="1876" t="s">
        <v>154</v>
      </c>
      <c r="AD762" s="1876" t="s">
        <v>154</v>
      </c>
      <c r="AE762" s="1876" t="s">
        <v>154</v>
      </c>
      <c r="AF762" s="1876" t="s">
        <v>359</v>
      </c>
      <c r="AG762" s="1875" t="s">
        <v>1027</v>
      </c>
      <c r="AH762" s="1876" t="s">
        <v>380</v>
      </c>
      <c r="AI762" s="1876" t="s">
        <v>240</v>
      </c>
      <c r="AJ762" s="1876" t="s">
        <v>367</v>
      </c>
      <c r="AK762" s="1875" t="s">
        <v>381</v>
      </c>
      <c r="AL762" s="1876" t="s">
        <v>360</v>
      </c>
      <c r="AM762" s="1875" t="s">
        <v>154</v>
      </c>
    </row>
    <row r="763" spans="1:39" ht="66">
      <c r="A763" s="1875" t="s">
        <v>351</v>
      </c>
      <c r="B763" s="1875" t="s">
        <v>1323</v>
      </c>
      <c r="C763" s="1875" t="s">
        <v>1024</v>
      </c>
      <c r="D763" s="1876" t="s">
        <v>154</v>
      </c>
      <c r="E763" s="1876" t="s">
        <v>371</v>
      </c>
      <c r="F763" s="1876" t="s">
        <v>355</v>
      </c>
      <c r="G763" s="1876" t="s">
        <v>356</v>
      </c>
      <c r="H763" s="1877">
        <v>371.65257000000003</v>
      </c>
      <c r="I763" s="1877">
        <v>350</v>
      </c>
      <c r="J763" s="1876" t="s">
        <v>357</v>
      </c>
      <c r="K763" s="1878">
        <v>45239</v>
      </c>
      <c r="L763" s="1876" t="s">
        <v>372</v>
      </c>
      <c r="M763" s="1878" t="s">
        <v>373</v>
      </c>
      <c r="N763" s="1876" t="s">
        <v>359</v>
      </c>
      <c r="O763" s="1880">
        <v>47067</v>
      </c>
      <c r="P763" s="1875" t="s">
        <v>360</v>
      </c>
      <c r="Q763" s="1875" t="s">
        <v>1257</v>
      </c>
      <c r="R763" s="1875" t="s">
        <v>1254</v>
      </c>
      <c r="S763" s="1876" t="s">
        <v>361</v>
      </c>
      <c r="T763" s="1879" t="s">
        <v>1255</v>
      </c>
      <c r="U763" s="1876" t="s">
        <v>360</v>
      </c>
      <c r="V763" s="1876" t="s">
        <v>377</v>
      </c>
      <c r="W763" s="1876" t="s">
        <v>360</v>
      </c>
      <c r="X763" s="1876" t="s">
        <v>378</v>
      </c>
      <c r="Y763" s="1876" t="s">
        <v>364</v>
      </c>
      <c r="Z763" s="1876" t="s">
        <v>154</v>
      </c>
      <c r="AA763" s="1876" t="s">
        <v>154</v>
      </c>
      <c r="AB763" s="1876" t="s">
        <v>154</v>
      </c>
      <c r="AC763" s="1876" t="s">
        <v>154</v>
      </c>
      <c r="AD763" s="1876" t="s">
        <v>154</v>
      </c>
      <c r="AE763" s="1876" t="s">
        <v>154</v>
      </c>
      <c r="AF763" s="1876" t="s">
        <v>359</v>
      </c>
      <c r="AG763" s="1875" t="s">
        <v>1027</v>
      </c>
      <c r="AH763" s="1876" t="s">
        <v>380</v>
      </c>
      <c r="AI763" s="1876" t="s">
        <v>240</v>
      </c>
      <c r="AJ763" s="1876" t="s">
        <v>367</v>
      </c>
      <c r="AK763" s="1875" t="s">
        <v>381</v>
      </c>
      <c r="AL763" s="1876" t="s">
        <v>360</v>
      </c>
      <c r="AM763" s="1875" t="s">
        <v>154</v>
      </c>
    </row>
    <row r="764" spans="1:39" ht="66">
      <c r="A764" s="1875" t="s">
        <v>351</v>
      </c>
      <c r="B764" s="1875" t="s">
        <v>1324</v>
      </c>
      <c r="C764" s="1875" t="s">
        <v>1024</v>
      </c>
      <c r="D764" s="1876" t="s">
        <v>154</v>
      </c>
      <c r="E764" s="1876" t="s">
        <v>371</v>
      </c>
      <c r="F764" s="1876" t="s">
        <v>355</v>
      </c>
      <c r="G764" s="1876" t="s">
        <v>356</v>
      </c>
      <c r="H764" s="1877">
        <v>743.30515000000003</v>
      </c>
      <c r="I764" s="1877">
        <v>700</v>
      </c>
      <c r="J764" s="1876" t="s">
        <v>357</v>
      </c>
      <c r="K764" s="1878">
        <v>45239</v>
      </c>
      <c r="L764" s="1876" t="s">
        <v>372</v>
      </c>
      <c r="M764" s="1878" t="s">
        <v>373</v>
      </c>
      <c r="N764" s="1876" t="s">
        <v>359</v>
      </c>
      <c r="O764" s="1880">
        <v>47067</v>
      </c>
      <c r="P764" s="1875" t="s">
        <v>360</v>
      </c>
      <c r="Q764" s="1875" t="s">
        <v>1253</v>
      </c>
      <c r="R764" s="1875" t="s">
        <v>1254</v>
      </c>
      <c r="S764" s="1876" t="s">
        <v>361</v>
      </c>
      <c r="T764" s="1879" t="s">
        <v>1255</v>
      </c>
      <c r="U764" s="1876" t="s">
        <v>360</v>
      </c>
      <c r="V764" s="1876" t="s">
        <v>377</v>
      </c>
      <c r="W764" s="1876" t="s">
        <v>360</v>
      </c>
      <c r="X764" s="1876" t="s">
        <v>378</v>
      </c>
      <c r="Y764" s="1876" t="s">
        <v>364</v>
      </c>
      <c r="Z764" s="1876" t="s">
        <v>154</v>
      </c>
      <c r="AA764" s="1876" t="s">
        <v>154</v>
      </c>
      <c r="AB764" s="1876" t="s">
        <v>154</v>
      </c>
      <c r="AC764" s="1876" t="s">
        <v>154</v>
      </c>
      <c r="AD764" s="1876" t="s">
        <v>154</v>
      </c>
      <c r="AE764" s="1876" t="s">
        <v>154</v>
      </c>
      <c r="AF764" s="1876" t="s">
        <v>359</v>
      </c>
      <c r="AG764" s="1875" t="s">
        <v>1027</v>
      </c>
      <c r="AH764" s="1876" t="s">
        <v>380</v>
      </c>
      <c r="AI764" s="1876" t="s">
        <v>240</v>
      </c>
      <c r="AJ764" s="1876" t="s">
        <v>367</v>
      </c>
      <c r="AK764" s="1875" t="s">
        <v>381</v>
      </c>
      <c r="AL764" s="1876" t="s">
        <v>360</v>
      </c>
      <c r="AM764" s="1875" t="s">
        <v>154</v>
      </c>
    </row>
    <row r="765" spans="1:39" ht="66">
      <c r="A765" s="1875" t="s">
        <v>351</v>
      </c>
      <c r="B765" s="1875" t="s">
        <v>1325</v>
      </c>
      <c r="C765" s="1875" t="s">
        <v>1024</v>
      </c>
      <c r="D765" s="1876" t="s">
        <v>154</v>
      </c>
      <c r="E765" s="1876" t="s">
        <v>371</v>
      </c>
      <c r="F765" s="1876" t="s">
        <v>355</v>
      </c>
      <c r="G765" s="1876" t="s">
        <v>356</v>
      </c>
      <c r="H765" s="1877">
        <v>2229.9154400000002</v>
      </c>
      <c r="I765" s="1877">
        <v>2100</v>
      </c>
      <c r="J765" s="1876" t="s">
        <v>357</v>
      </c>
      <c r="K765" s="1878">
        <v>45239</v>
      </c>
      <c r="L765" s="1876" t="s">
        <v>372</v>
      </c>
      <c r="M765" s="1878" t="s">
        <v>373</v>
      </c>
      <c r="N765" s="1876" t="s">
        <v>359</v>
      </c>
      <c r="O765" s="1880">
        <v>47067</v>
      </c>
      <c r="P765" s="1875" t="s">
        <v>360</v>
      </c>
      <c r="Q765" s="1875" t="s">
        <v>604</v>
      </c>
      <c r="R765" s="1875" t="s">
        <v>1254</v>
      </c>
      <c r="S765" s="1876" t="s">
        <v>361</v>
      </c>
      <c r="T765" s="1879" t="s">
        <v>1255</v>
      </c>
      <c r="U765" s="1876" t="s">
        <v>360</v>
      </c>
      <c r="V765" s="1876" t="s">
        <v>377</v>
      </c>
      <c r="W765" s="1876" t="s">
        <v>360</v>
      </c>
      <c r="X765" s="1876" t="s">
        <v>378</v>
      </c>
      <c r="Y765" s="1876" t="s">
        <v>364</v>
      </c>
      <c r="Z765" s="1876" t="s">
        <v>154</v>
      </c>
      <c r="AA765" s="1876" t="s">
        <v>154</v>
      </c>
      <c r="AB765" s="1876" t="s">
        <v>154</v>
      </c>
      <c r="AC765" s="1876" t="s">
        <v>154</v>
      </c>
      <c r="AD765" s="1876" t="s">
        <v>154</v>
      </c>
      <c r="AE765" s="1876" t="s">
        <v>154</v>
      </c>
      <c r="AF765" s="1876" t="s">
        <v>359</v>
      </c>
      <c r="AG765" s="1875" t="s">
        <v>1027</v>
      </c>
      <c r="AH765" s="1876" t="s">
        <v>380</v>
      </c>
      <c r="AI765" s="1876" t="s">
        <v>240</v>
      </c>
      <c r="AJ765" s="1876" t="s">
        <v>367</v>
      </c>
      <c r="AK765" s="1875" t="s">
        <v>381</v>
      </c>
      <c r="AL765" s="1876" t="s">
        <v>360</v>
      </c>
      <c r="AM765" s="1875" t="s">
        <v>154</v>
      </c>
    </row>
    <row r="766" spans="1:39" ht="66">
      <c r="A766" s="1875" t="s">
        <v>351</v>
      </c>
      <c r="B766" s="1875" t="s">
        <v>1326</v>
      </c>
      <c r="C766" s="1875" t="s">
        <v>1024</v>
      </c>
      <c r="D766" s="1876" t="s">
        <v>154</v>
      </c>
      <c r="E766" s="1876" t="s">
        <v>371</v>
      </c>
      <c r="F766" s="1876" t="s">
        <v>355</v>
      </c>
      <c r="G766" s="1876" t="s">
        <v>356</v>
      </c>
      <c r="H766" s="1877">
        <v>3344.8731699999998</v>
      </c>
      <c r="I766" s="1877">
        <v>3150</v>
      </c>
      <c r="J766" s="1876" t="s">
        <v>357</v>
      </c>
      <c r="K766" s="1878">
        <v>45239</v>
      </c>
      <c r="L766" s="1876" t="s">
        <v>372</v>
      </c>
      <c r="M766" s="1878" t="s">
        <v>373</v>
      </c>
      <c r="N766" s="1876" t="s">
        <v>359</v>
      </c>
      <c r="O766" s="1880">
        <v>47067</v>
      </c>
      <c r="P766" s="1875" t="s">
        <v>360</v>
      </c>
      <c r="Q766" s="1875" t="s">
        <v>1319</v>
      </c>
      <c r="R766" s="1875" t="s">
        <v>1254</v>
      </c>
      <c r="S766" s="1876" t="s">
        <v>361</v>
      </c>
      <c r="T766" s="1879" t="s">
        <v>1255</v>
      </c>
      <c r="U766" s="1876" t="s">
        <v>360</v>
      </c>
      <c r="V766" s="1876" t="s">
        <v>377</v>
      </c>
      <c r="W766" s="1876" t="s">
        <v>360</v>
      </c>
      <c r="X766" s="1876" t="s">
        <v>378</v>
      </c>
      <c r="Y766" s="1876" t="s">
        <v>364</v>
      </c>
      <c r="Z766" s="1876" t="s">
        <v>154</v>
      </c>
      <c r="AA766" s="1876" t="s">
        <v>154</v>
      </c>
      <c r="AB766" s="1876" t="s">
        <v>154</v>
      </c>
      <c r="AC766" s="1876" t="s">
        <v>154</v>
      </c>
      <c r="AD766" s="1876" t="s">
        <v>154</v>
      </c>
      <c r="AE766" s="1876" t="s">
        <v>154</v>
      </c>
      <c r="AF766" s="1876" t="s">
        <v>359</v>
      </c>
      <c r="AG766" s="1875" t="s">
        <v>1027</v>
      </c>
      <c r="AH766" s="1876" t="s">
        <v>380</v>
      </c>
      <c r="AI766" s="1876" t="s">
        <v>240</v>
      </c>
      <c r="AJ766" s="1876" t="s">
        <v>367</v>
      </c>
      <c r="AK766" s="1875" t="s">
        <v>381</v>
      </c>
      <c r="AL766" s="1876" t="s">
        <v>360</v>
      </c>
      <c r="AM766" s="1875" t="s">
        <v>154</v>
      </c>
    </row>
    <row r="767" spans="1:39" ht="66">
      <c r="A767" s="1875" t="s">
        <v>351</v>
      </c>
      <c r="B767" s="1875" t="s">
        <v>1327</v>
      </c>
      <c r="C767" s="1875" t="s">
        <v>1024</v>
      </c>
      <c r="D767" s="1876" t="s">
        <v>154</v>
      </c>
      <c r="E767" s="1876" t="s">
        <v>371</v>
      </c>
      <c r="F767" s="1876" t="s">
        <v>355</v>
      </c>
      <c r="G767" s="1876" t="s">
        <v>356</v>
      </c>
      <c r="H767" s="1877">
        <v>23414.11217</v>
      </c>
      <c r="I767" s="1877">
        <v>22050</v>
      </c>
      <c r="J767" s="1876" t="s">
        <v>357</v>
      </c>
      <c r="K767" s="1878">
        <v>45239</v>
      </c>
      <c r="L767" s="1876" t="s">
        <v>372</v>
      </c>
      <c r="M767" s="1878" t="s">
        <v>373</v>
      </c>
      <c r="N767" s="1876" t="s">
        <v>359</v>
      </c>
      <c r="O767" s="1880">
        <v>47067</v>
      </c>
      <c r="P767" s="1875" t="s">
        <v>360</v>
      </c>
      <c r="Q767" s="1875" t="s">
        <v>1328</v>
      </c>
      <c r="R767" s="1875" t="s">
        <v>1254</v>
      </c>
      <c r="S767" s="1876" t="s">
        <v>361</v>
      </c>
      <c r="T767" s="1879" t="s">
        <v>1255</v>
      </c>
      <c r="U767" s="1876" t="s">
        <v>360</v>
      </c>
      <c r="V767" s="1876" t="s">
        <v>377</v>
      </c>
      <c r="W767" s="1876" t="s">
        <v>360</v>
      </c>
      <c r="X767" s="1876" t="s">
        <v>378</v>
      </c>
      <c r="Y767" s="1876" t="s">
        <v>364</v>
      </c>
      <c r="Z767" s="1876" t="s">
        <v>154</v>
      </c>
      <c r="AA767" s="1876" t="s">
        <v>154</v>
      </c>
      <c r="AB767" s="1876" t="s">
        <v>154</v>
      </c>
      <c r="AC767" s="1876" t="s">
        <v>154</v>
      </c>
      <c r="AD767" s="1876" t="s">
        <v>154</v>
      </c>
      <c r="AE767" s="1876" t="s">
        <v>154</v>
      </c>
      <c r="AF767" s="1876" t="s">
        <v>359</v>
      </c>
      <c r="AG767" s="1875" t="s">
        <v>1027</v>
      </c>
      <c r="AH767" s="1876" t="s">
        <v>380</v>
      </c>
      <c r="AI767" s="1876" t="s">
        <v>240</v>
      </c>
      <c r="AJ767" s="1876" t="s">
        <v>367</v>
      </c>
      <c r="AK767" s="1875" t="s">
        <v>381</v>
      </c>
      <c r="AL767" s="1876" t="s">
        <v>360</v>
      </c>
      <c r="AM767" s="1875" t="s">
        <v>154</v>
      </c>
    </row>
    <row r="768" spans="1:39" ht="66">
      <c r="A768" s="1875" t="s">
        <v>351</v>
      </c>
      <c r="B768" s="1875" t="s">
        <v>1329</v>
      </c>
      <c r="C768" s="1875" t="s">
        <v>1024</v>
      </c>
      <c r="D768" s="1876" t="s">
        <v>154</v>
      </c>
      <c r="E768" s="1876" t="s">
        <v>371</v>
      </c>
      <c r="F768" s="1876" t="s">
        <v>355</v>
      </c>
      <c r="G768" s="1876" t="s">
        <v>356</v>
      </c>
      <c r="H768" s="1877">
        <v>371.65257000000003</v>
      </c>
      <c r="I768" s="1877">
        <v>350</v>
      </c>
      <c r="J768" s="1876" t="s">
        <v>357</v>
      </c>
      <c r="K768" s="1878">
        <v>45239</v>
      </c>
      <c r="L768" s="1876" t="s">
        <v>372</v>
      </c>
      <c r="M768" s="1878" t="s">
        <v>373</v>
      </c>
      <c r="N768" s="1876" t="s">
        <v>359</v>
      </c>
      <c r="O768" s="1880">
        <v>47067</v>
      </c>
      <c r="P768" s="1875" t="s">
        <v>360</v>
      </c>
      <c r="Q768" s="1875" t="s">
        <v>1257</v>
      </c>
      <c r="R768" s="1875" t="s">
        <v>1254</v>
      </c>
      <c r="S768" s="1876" t="s">
        <v>361</v>
      </c>
      <c r="T768" s="1879" t="s">
        <v>1255</v>
      </c>
      <c r="U768" s="1876" t="s">
        <v>360</v>
      </c>
      <c r="V768" s="1876" t="s">
        <v>377</v>
      </c>
      <c r="W768" s="1876" t="s">
        <v>360</v>
      </c>
      <c r="X768" s="1876" t="s">
        <v>378</v>
      </c>
      <c r="Y768" s="1876" t="s">
        <v>364</v>
      </c>
      <c r="Z768" s="1876" t="s">
        <v>154</v>
      </c>
      <c r="AA768" s="1876" t="s">
        <v>154</v>
      </c>
      <c r="AB768" s="1876" t="s">
        <v>154</v>
      </c>
      <c r="AC768" s="1876" t="s">
        <v>154</v>
      </c>
      <c r="AD768" s="1876" t="s">
        <v>154</v>
      </c>
      <c r="AE768" s="1876" t="s">
        <v>154</v>
      </c>
      <c r="AF768" s="1876" t="s">
        <v>359</v>
      </c>
      <c r="AG768" s="1875" t="s">
        <v>1027</v>
      </c>
      <c r="AH768" s="1876" t="s">
        <v>380</v>
      </c>
      <c r="AI768" s="1876" t="s">
        <v>240</v>
      </c>
      <c r="AJ768" s="1876" t="s">
        <v>367</v>
      </c>
      <c r="AK768" s="1875" t="s">
        <v>381</v>
      </c>
      <c r="AL768" s="1876" t="s">
        <v>360</v>
      </c>
      <c r="AM768" s="1875" t="s">
        <v>154</v>
      </c>
    </row>
    <row r="769" spans="1:39" ht="66">
      <c r="A769" s="1875" t="s">
        <v>351</v>
      </c>
      <c r="B769" s="1875" t="s">
        <v>1330</v>
      </c>
      <c r="C769" s="1875" t="s">
        <v>1024</v>
      </c>
      <c r="D769" s="1876" t="s">
        <v>154</v>
      </c>
      <c r="E769" s="1876" t="s">
        <v>371</v>
      </c>
      <c r="F769" s="1876" t="s">
        <v>355</v>
      </c>
      <c r="G769" s="1876" t="s">
        <v>356</v>
      </c>
      <c r="H769" s="1877">
        <v>743.30515000000003</v>
      </c>
      <c r="I769" s="1877">
        <v>700</v>
      </c>
      <c r="J769" s="1876" t="s">
        <v>357</v>
      </c>
      <c r="K769" s="1878">
        <v>45239</v>
      </c>
      <c r="L769" s="1876" t="s">
        <v>372</v>
      </c>
      <c r="M769" s="1878" t="s">
        <v>373</v>
      </c>
      <c r="N769" s="1876" t="s">
        <v>359</v>
      </c>
      <c r="O769" s="1880">
        <v>47067</v>
      </c>
      <c r="P769" s="1875" t="s">
        <v>360</v>
      </c>
      <c r="Q769" s="1875" t="s">
        <v>1253</v>
      </c>
      <c r="R769" s="1875" t="s">
        <v>1254</v>
      </c>
      <c r="S769" s="1876" t="s">
        <v>361</v>
      </c>
      <c r="T769" s="1879" t="s">
        <v>1255</v>
      </c>
      <c r="U769" s="1876" t="s">
        <v>360</v>
      </c>
      <c r="V769" s="1876" t="s">
        <v>377</v>
      </c>
      <c r="W769" s="1876" t="s">
        <v>360</v>
      </c>
      <c r="X769" s="1876" t="s">
        <v>378</v>
      </c>
      <c r="Y769" s="1876" t="s">
        <v>364</v>
      </c>
      <c r="Z769" s="1876" t="s">
        <v>154</v>
      </c>
      <c r="AA769" s="1876" t="s">
        <v>154</v>
      </c>
      <c r="AB769" s="1876" t="s">
        <v>154</v>
      </c>
      <c r="AC769" s="1876" t="s">
        <v>154</v>
      </c>
      <c r="AD769" s="1876" t="s">
        <v>154</v>
      </c>
      <c r="AE769" s="1876" t="s">
        <v>154</v>
      </c>
      <c r="AF769" s="1876" t="s">
        <v>359</v>
      </c>
      <c r="AG769" s="1875" t="s">
        <v>1027</v>
      </c>
      <c r="AH769" s="1876" t="s">
        <v>380</v>
      </c>
      <c r="AI769" s="1876" t="s">
        <v>240</v>
      </c>
      <c r="AJ769" s="1876" t="s">
        <v>367</v>
      </c>
      <c r="AK769" s="1875" t="s">
        <v>381</v>
      </c>
      <c r="AL769" s="1876" t="s">
        <v>360</v>
      </c>
      <c r="AM769" s="1875" t="s">
        <v>154</v>
      </c>
    </row>
    <row r="770" spans="1:39" ht="66">
      <c r="A770" s="1875" t="s">
        <v>351</v>
      </c>
      <c r="B770" s="1875" t="s">
        <v>1331</v>
      </c>
      <c r="C770" s="1875" t="s">
        <v>1024</v>
      </c>
      <c r="D770" s="1876" t="s">
        <v>154</v>
      </c>
      <c r="E770" s="1876" t="s">
        <v>371</v>
      </c>
      <c r="F770" s="1876" t="s">
        <v>355</v>
      </c>
      <c r="G770" s="1876" t="s">
        <v>356</v>
      </c>
      <c r="H770" s="1877">
        <v>371.65257000000003</v>
      </c>
      <c r="I770" s="1877">
        <v>350</v>
      </c>
      <c r="J770" s="1876" t="s">
        <v>357</v>
      </c>
      <c r="K770" s="1878">
        <v>45239</v>
      </c>
      <c r="L770" s="1876" t="s">
        <v>372</v>
      </c>
      <c r="M770" s="1878" t="s">
        <v>373</v>
      </c>
      <c r="N770" s="1876" t="s">
        <v>359</v>
      </c>
      <c r="O770" s="1880">
        <v>47067</v>
      </c>
      <c r="P770" s="1875" t="s">
        <v>360</v>
      </c>
      <c r="Q770" s="1875" t="s">
        <v>1257</v>
      </c>
      <c r="R770" s="1875" t="s">
        <v>1254</v>
      </c>
      <c r="S770" s="1876" t="s">
        <v>361</v>
      </c>
      <c r="T770" s="1879" t="s">
        <v>1255</v>
      </c>
      <c r="U770" s="1876" t="s">
        <v>360</v>
      </c>
      <c r="V770" s="1876" t="s">
        <v>377</v>
      </c>
      <c r="W770" s="1876" t="s">
        <v>360</v>
      </c>
      <c r="X770" s="1876" t="s">
        <v>378</v>
      </c>
      <c r="Y770" s="1876" t="s">
        <v>364</v>
      </c>
      <c r="Z770" s="1876" t="s">
        <v>154</v>
      </c>
      <c r="AA770" s="1876" t="s">
        <v>154</v>
      </c>
      <c r="AB770" s="1876" t="s">
        <v>154</v>
      </c>
      <c r="AC770" s="1876" t="s">
        <v>154</v>
      </c>
      <c r="AD770" s="1876" t="s">
        <v>154</v>
      </c>
      <c r="AE770" s="1876" t="s">
        <v>154</v>
      </c>
      <c r="AF770" s="1876" t="s">
        <v>359</v>
      </c>
      <c r="AG770" s="1875" t="s">
        <v>1027</v>
      </c>
      <c r="AH770" s="1876" t="s">
        <v>380</v>
      </c>
      <c r="AI770" s="1876" t="s">
        <v>240</v>
      </c>
      <c r="AJ770" s="1876" t="s">
        <v>367</v>
      </c>
      <c r="AK770" s="1875" t="s">
        <v>381</v>
      </c>
      <c r="AL770" s="1876" t="s">
        <v>360</v>
      </c>
      <c r="AM770" s="1875" t="s">
        <v>154</v>
      </c>
    </row>
    <row r="771" spans="1:39" ht="66">
      <c r="A771" s="1875" t="s">
        <v>351</v>
      </c>
      <c r="B771" s="1875" t="s">
        <v>1332</v>
      </c>
      <c r="C771" s="1875" t="s">
        <v>1024</v>
      </c>
      <c r="D771" s="1876" t="s">
        <v>154</v>
      </c>
      <c r="E771" s="1876" t="s">
        <v>371</v>
      </c>
      <c r="F771" s="1876" t="s">
        <v>355</v>
      </c>
      <c r="G771" s="1876" t="s">
        <v>356</v>
      </c>
      <c r="H771" s="1877">
        <v>23414.11217</v>
      </c>
      <c r="I771" s="1877">
        <v>22050</v>
      </c>
      <c r="J771" s="1876" t="s">
        <v>357</v>
      </c>
      <c r="K771" s="1878">
        <v>45239</v>
      </c>
      <c r="L771" s="1876" t="s">
        <v>372</v>
      </c>
      <c r="M771" s="1878" t="s">
        <v>373</v>
      </c>
      <c r="N771" s="1876" t="s">
        <v>359</v>
      </c>
      <c r="O771" s="1880">
        <v>47067</v>
      </c>
      <c r="P771" s="1875" t="s">
        <v>360</v>
      </c>
      <c r="Q771" s="1875" t="s">
        <v>1328</v>
      </c>
      <c r="R771" s="1875" t="s">
        <v>1254</v>
      </c>
      <c r="S771" s="1876" t="s">
        <v>361</v>
      </c>
      <c r="T771" s="1879" t="s">
        <v>1255</v>
      </c>
      <c r="U771" s="1876" t="s">
        <v>360</v>
      </c>
      <c r="V771" s="1876" t="s">
        <v>377</v>
      </c>
      <c r="W771" s="1876" t="s">
        <v>360</v>
      </c>
      <c r="X771" s="1876" t="s">
        <v>378</v>
      </c>
      <c r="Y771" s="1876" t="s">
        <v>364</v>
      </c>
      <c r="Z771" s="1876" t="s">
        <v>154</v>
      </c>
      <c r="AA771" s="1876" t="s">
        <v>154</v>
      </c>
      <c r="AB771" s="1876" t="s">
        <v>154</v>
      </c>
      <c r="AC771" s="1876" t="s">
        <v>154</v>
      </c>
      <c r="AD771" s="1876" t="s">
        <v>154</v>
      </c>
      <c r="AE771" s="1876" t="s">
        <v>154</v>
      </c>
      <c r="AF771" s="1876" t="s">
        <v>359</v>
      </c>
      <c r="AG771" s="1875" t="s">
        <v>1027</v>
      </c>
      <c r="AH771" s="1876" t="s">
        <v>380</v>
      </c>
      <c r="AI771" s="1876" t="s">
        <v>240</v>
      </c>
      <c r="AJ771" s="1876" t="s">
        <v>367</v>
      </c>
      <c r="AK771" s="1875" t="s">
        <v>381</v>
      </c>
      <c r="AL771" s="1876" t="s">
        <v>360</v>
      </c>
      <c r="AM771" s="1875" t="s">
        <v>154</v>
      </c>
    </row>
    <row r="772" spans="1:39" ht="66">
      <c r="A772" s="1875" t="s">
        <v>351</v>
      </c>
      <c r="B772" s="1875" t="s">
        <v>1333</v>
      </c>
      <c r="C772" s="1875" t="s">
        <v>1024</v>
      </c>
      <c r="D772" s="1876" t="s">
        <v>154</v>
      </c>
      <c r="E772" s="1876" t="s">
        <v>371</v>
      </c>
      <c r="F772" s="1876" t="s">
        <v>355</v>
      </c>
      <c r="G772" s="1876" t="s">
        <v>356</v>
      </c>
      <c r="H772" s="1877">
        <v>1114.9577200000001</v>
      </c>
      <c r="I772" s="1877">
        <v>1050</v>
      </c>
      <c r="J772" s="1876" t="s">
        <v>357</v>
      </c>
      <c r="K772" s="1878">
        <v>45238</v>
      </c>
      <c r="L772" s="1876" t="s">
        <v>372</v>
      </c>
      <c r="M772" s="1878" t="s">
        <v>373</v>
      </c>
      <c r="N772" s="1876" t="s">
        <v>359</v>
      </c>
      <c r="O772" s="1880">
        <v>47067</v>
      </c>
      <c r="P772" s="1875" t="s">
        <v>360</v>
      </c>
      <c r="Q772" s="1875" t="s">
        <v>1261</v>
      </c>
      <c r="R772" s="1875" t="s">
        <v>1254</v>
      </c>
      <c r="S772" s="1876" t="s">
        <v>361</v>
      </c>
      <c r="T772" s="1879" t="s">
        <v>1255</v>
      </c>
      <c r="U772" s="1876" t="s">
        <v>360</v>
      </c>
      <c r="V772" s="1876" t="s">
        <v>377</v>
      </c>
      <c r="W772" s="1876" t="s">
        <v>360</v>
      </c>
      <c r="X772" s="1876" t="s">
        <v>378</v>
      </c>
      <c r="Y772" s="1876" t="s">
        <v>364</v>
      </c>
      <c r="Z772" s="1876" t="s">
        <v>154</v>
      </c>
      <c r="AA772" s="1876" t="s">
        <v>154</v>
      </c>
      <c r="AB772" s="1876" t="s">
        <v>154</v>
      </c>
      <c r="AC772" s="1876" t="s">
        <v>154</v>
      </c>
      <c r="AD772" s="1876" t="s">
        <v>154</v>
      </c>
      <c r="AE772" s="1876" t="s">
        <v>154</v>
      </c>
      <c r="AF772" s="1876" t="s">
        <v>359</v>
      </c>
      <c r="AG772" s="1875" t="s">
        <v>1027</v>
      </c>
      <c r="AH772" s="1876" t="s">
        <v>380</v>
      </c>
      <c r="AI772" s="1876" t="s">
        <v>240</v>
      </c>
      <c r="AJ772" s="1876" t="s">
        <v>367</v>
      </c>
      <c r="AK772" s="1875" t="s">
        <v>381</v>
      </c>
      <c r="AL772" s="1876" t="s">
        <v>360</v>
      </c>
      <c r="AM772" s="1875" t="s">
        <v>154</v>
      </c>
    </row>
    <row r="773" spans="1:39" ht="66">
      <c r="A773" s="1875" t="s">
        <v>351</v>
      </c>
      <c r="B773" s="1875" t="s">
        <v>1334</v>
      </c>
      <c r="C773" s="1875" t="s">
        <v>1024</v>
      </c>
      <c r="D773" s="1876" t="s">
        <v>154</v>
      </c>
      <c r="E773" s="1876" t="s">
        <v>371</v>
      </c>
      <c r="F773" s="1876" t="s">
        <v>355</v>
      </c>
      <c r="G773" s="1876" t="s">
        <v>356</v>
      </c>
      <c r="H773" s="1877">
        <v>17839.323560000001</v>
      </c>
      <c r="I773" s="1877">
        <v>16800</v>
      </c>
      <c r="J773" s="1876" t="s">
        <v>357</v>
      </c>
      <c r="K773" s="1878">
        <v>45238</v>
      </c>
      <c r="L773" s="1876" t="s">
        <v>372</v>
      </c>
      <c r="M773" s="1878" t="s">
        <v>373</v>
      </c>
      <c r="N773" s="1876" t="s">
        <v>359</v>
      </c>
      <c r="O773" s="1880">
        <v>47067</v>
      </c>
      <c r="P773" s="1875" t="s">
        <v>360</v>
      </c>
      <c r="Q773" s="1875" t="s">
        <v>715</v>
      </c>
      <c r="R773" s="1875" t="s">
        <v>1254</v>
      </c>
      <c r="S773" s="1876" t="s">
        <v>361</v>
      </c>
      <c r="T773" s="1879" t="s">
        <v>1255</v>
      </c>
      <c r="U773" s="1876" t="s">
        <v>360</v>
      </c>
      <c r="V773" s="1876" t="s">
        <v>377</v>
      </c>
      <c r="W773" s="1876" t="s">
        <v>360</v>
      </c>
      <c r="X773" s="1876" t="s">
        <v>378</v>
      </c>
      <c r="Y773" s="1876" t="s">
        <v>364</v>
      </c>
      <c r="Z773" s="1876" t="s">
        <v>154</v>
      </c>
      <c r="AA773" s="1876" t="s">
        <v>154</v>
      </c>
      <c r="AB773" s="1876" t="s">
        <v>154</v>
      </c>
      <c r="AC773" s="1876" t="s">
        <v>154</v>
      </c>
      <c r="AD773" s="1876" t="s">
        <v>154</v>
      </c>
      <c r="AE773" s="1876" t="s">
        <v>154</v>
      </c>
      <c r="AF773" s="1876" t="s">
        <v>359</v>
      </c>
      <c r="AG773" s="1875" t="s">
        <v>1027</v>
      </c>
      <c r="AH773" s="1876" t="s">
        <v>380</v>
      </c>
      <c r="AI773" s="1876" t="s">
        <v>240</v>
      </c>
      <c r="AJ773" s="1876" t="s">
        <v>367</v>
      </c>
      <c r="AK773" s="1875" t="s">
        <v>381</v>
      </c>
      <c r="AL773" s="1876" t="s">
        <v>360</v>
      </c>
      <c r="AM773" s="1875" t="s">
        <v>154</v>
      </c>
    </row>
    <row r="774" spans="1:39" ht="66">
      <c r="A774" s="1875" t="s">
        <v>351</v>
      </c>
      <c r="B774" s="1875" t="s">
        <v>1335</v>
      </c>
      <c r="C774" s="1875" t="s">
        <v>1024</v>
      </c>
      <c r="D774" s="1876" t="s">
        <v>154</v>
      </c>
      <c r="E774" s="1876" t="s">
        <v>371</v>
      </c>
      <c r="F774" s="1876" t="s">
        <v>355</v>
      </c>
      <c r="G774" s="1876" t="s">
        <v>356</v>
      </c>
      <c r="H774" s="1877">
        <v>1486.6103000000001</v>
      </c>
      <c r="I774" s="1877">
        <v>1400</v>
      </c>
      <c r="J774" s="1876" t="s">
        <v>357</v>
      </c>
      <c r="K774" s="1878">
        <v>45238</v>
      </c>
      <c r="L774" s="1876" t="s">
        <v>372</v>
      </c>
      <c r="M774" s="1878" t="s">
        <v>373</v>
      </c>
      <c r="N774" s="1876" t="s">
        <v>359</v>
      </c>
      <c r="O774" s="1880">
        <v>47067</v>
      </c>
      <c r="P774" s="1875" t="s">
        <v>360</v>
      </c>
      <c r="Q774" s="1875" t="s">
        <v>1263</v>
      </c>
      <c r="R774" s="1875" t="s">
        <v>1254</v>
      </c>
      <c r="S774" s="1876" t="s">
        <v>361</v>
      </c>
      <c r="T774" s="1879" t="s">
        <v>1255</v>
      </c>
      <c r="U774" s="1876" t="s">
        <v>360</v>
      </c>
      <c r="V774" s="1876" t="s">
        <v>377</v>
      </c>
      <c r="W774" s="1876" t="s">
        <v>360</v>
      </c>
      <c r="X774" s="1876" t="s">
        <v>378</v>
      </c>
      <c r="Y774" s="1876" t="s">
        <v>364</v>
      </c>
      <c r="Z774" s="1876" t="s">
        <v>154</v>
      </c>
      <c r="AA774" s="1876" t="s">
        <v>154</v>
      </c>
      <c r="AB774" s="1876" t="s">
        <v>154</v>
      </c>
      <c r="AC774" s="1876" t="s">
        <v>154</v>
      </c>
      <c r="AD774" s="1876" t="s">
        <v>154</v>
      </c>
      <c r="AE774" s="1876" t="s">
        <v>154</v>
      </c>
      <c r="AF774" s="1876" t="s">
        <v>359</v>
      </c>
      <c r="AG774" s="1875" t="s">
        <v>1027</v>
      </c>
      <c r="AH774" s="1876" t="s">
        <v>380</v>
      </c>
      <c r="AI774" s="1876" t="s">
        <v>240</v>
      </c>
      <c r="AJ774" s="1876" t="s">
        <v>367</v>
      </c>
      <c r="AK774" s="1875" t="s">
        <v>381</v>
      </c>
      <c r="AL774" s="1876" t="s">
        <v>360</v>
      </c>
      <c r="AM774" s="1875" t="s">
        <v>154</v>
      </c>
    </row>
    <row r="775" spans="1:39" ht="66">
      <c r="A775" s="1875" t="s">
        <v>351</v>
      </c>
      <c r="B775" s="1875" t="s">
        <v>1336</v>
      </c>
      <c r="C775" s="1875" t="s">
        <v>1024</v>
      </c>
      <c r="D775" s="1876" t="s">
        <v>154</v>
      </c>
      <c r="E775" s="1876" t="s">
        <v>371</v>
      </c>
      <c r="F775" s="1876" t="s">
        <v>355</v>
      </c>
      <c r="G775" s="1876" t="s">
        <v>356</v>
      </c>
      <c r="H775" s="1877">
        <v>371.65257000000003</v>
      </c>
      <c r="I775" s="1877">
        <v>350</v>
      </c>
      <c r="J775" s="1876" t="s">
        <v>357</v>
      </c>
      <c r="K775" s="1878">
        <v>45238</v>
      </c>
      <c r="L775" s="1876" t="s">
        <v>372</v>
      </c>
      <c r="M775" s="1878" t="s">
        <v>373</v>
      </c>
      <c r="N775" s="1876" t="s">
        <v>359</v>
      </c>
      <c r="O775" s="1880">
        <v>47067</v>
      </c>
      <c r="P775" s="1875" t="s">
        <v>360</v>
      </c>
      <c r="Q775" s="1875" t="s">
        <v>1257</v>
      </c>
      <c r="R775" s="1875" t="s">
        <v>1254</v>
      </c>
      <c r="S775" s="1876" t="s">
        <v>361</v>
      </c>
      <c r="T775" s="1879" t="s">
        <v>1255</v>
      </c>
      <c r="U775" s="1876" t="s">
        <v>360</v>
      </c>
      <c r="V775" s="1876" t="s">
        <v>377</v>
      </c>
      <c r="W775" s="1876" t="s">
        <v>360</v>
      </c>
      <c r="X775" s="1876" t="s">
        <v>378</v>
      </c>
      <c r="Y775" s="1876" t="s">
        <v>364</v>
      </c>
      <c r="Z775" s="1876" t="s">
        <v>154</v>
      </c>
      <c r="AA775" s="1876" t="s">
        <v>154</v>
      </c>
      <c r="AB775" s="1876" t="s">
        <v>154</v>
      </c>
      <c r="AC775" s="1876" t="s">
        <v>154</v>
      </c>
      <c r="AD775" s="1876" t="s">
        <v>154</v>
      </c>
      <c r="AE775" s="1876" t="s">
        <v>154</v>
      </c>
      <c r="AF775" s="1876" t="s">
        <v>359</v>
      </c>
      <c r="AG775" s="1875" t="s">
        <v>1027</v>
      </c>
      <c r="AH775" s="1876" t="s">
        <v>380</v>
      </c>
      <c r="AI775" s="1876" t="s">
        <v>240</v>
      </c>
      <c r="AJ775" s="1876" t="s">
        <v>367</v>
      </c>
      <c r="AK775" s="1875" t="s">
        <v>381</v>
      </c>
      <c r="AL775" s="1876" t="s">
        <v>360</v>
      </c>
      <c r="AM775" s="1875" t="s">
        <v>154</v>
      </c>
    </row>
    <row r="776" spans="1:39" ht="66">
      <c r="A776" s="1875" t="s">
        <v>351</v>
      </c>
      <c r="B776" s="1875" t="s">
        <v>1337</v>
      </c>
      <c r="C776" s="1875" t="s">
        <v>1024</v>
      </c>
      <c r="D776" s="1876" t="s">
        <v>154</v>
      </c>
      <c r="E776" s="1876" t="s">
        <v>371</v>
      </c>
      <c r="F776" s="1876" t="s">
        <v>355</v>
      </c>
      <c r="G776" s="1876" t="s">
        <v>356</v>
      </c>
      <c r="H776" s="1877">
        <v>2973.2205899999999</v>
      </c>
      <c r="I776" s="1877">
        <v>2800</v>
      </c>
      <c r="J776" s="1876" t="s">
        <v>357</v>
      </c>
      <c r="K776" s="1878">
        <v>45238</v>
      </c>
      <c r="L776" s="1876" t="s">
        <v>372</v>
      </c>
      <c r="M776" s="1878" t="s">
        <v>373</v>
      </c>
      <c r="N776" s="1876" t="s">
        <v>359</v>
      </c>
      <c r="O776" s="1880">
        <v>47067</v>
      </c>
      <c r="P776" s="1875" t="s">
        <v>360</v>
      </c>
      <c r="Q776" s="1875" t="s">
        <v>527</v>
      </c>
      <c r="R776" s="1875" t="s">
        <v>1254</v>
      </c>
      <c r="S776" s="1876" t="s">
        <v>361</v>
      </c>
      <c r="T776" s="1879" t="s">
        <v>1255</v>
      </c>
      <c r="U776" s="1876" t="s">
        <v>360</v>
      </c>
      <c r="V776" s="1876" t="s">
        <v>377</v>
      </c>
      <c r="W776" s="1876" t="s">
        <v>360</v>
      </c>
      <c r="X776" s="1876" t="s">
        <v>378</v>
      </c>
      <c r="Y776" s="1876" t="s">
        <v>364</v>
      </c>
      <c r="Z776" s="1876" t="s">
        <v>154</v>
      </c>
      <c r="AA776" s="1876" t="s">
        <v>154</v>
      </c>
      <c r="AB776" s="1876" t="s">
        <v>154</v>
      </c>
      <c r="AC776" s="1876" t="s">
        <v>154</v>
      </c>
      <c r="AD776" s="1876" t="s">
        <v>154</v>
      </c>
      <c r="AE776" s="1876" t="s">
        <v>154</v>
      </c>
      <c r="AF776" s="1876" t="s">
        <v>359</v>
      </c>
      <c r="AG776" s="1875" t="s">
        <v>1027</v>
      </c>
      <c r="AH776" s="1876" t="s">
        <v>380</v>
      </c>
      <c r="AI776" s="1876" t="s">
        <v>240</v>
      </c>
      <c r="AJ776" s="1876" t="s">
        <v>367</v>
      </c>
      <c r="AK776" s="1875" t="s">
        <v>381</v>
      </c>
      <c r="AL776" s="1876" t="s">
        <v>360</v>
      </c>
      <c r="AM776" s="1875" t="s">
        <v>154</v>
      </c>
    </row>
    <row r="777" spans="1:39" ht="66">
      <c r="A777" s="1875" t="s">
        <v>351</v>
      </c>
      <c r="B777" s="1875" t="s">
        <v>1338</v>
      </c>
      <c r="C777" s="1875" t="s">
        <v>1024</v>
      </c>
      <c r="D777" s="1876" t="s">
        <v>154</v>
      </c>
      <c r="E777" s="1876" t="s">
        <v>371</v>
      </c>
      <c r="F777" s="1876" t="s">
        <v>355</v>
      </c>
      <c r="G777" s="1876" t="s">
        <v>356</v>
      </c>
      <c r="H777" s="1877">
        <v>2973.2205899999999</v>
      </c>
      <c r="I777" s="1877">
        <v>2800</v>
      </c>
      <c r="J777" s="1876" t="s">
        <v>357</v>
      </c>
      <c r="K777" s="1878">
        <v>45238</v>
      </c>
      <c r="L777" s="1876" t="s">
        <v>372</v>
      </c>
      <c r="M777" s="1878" t="s">
        <v>373</v>
      </c>
      <c r="N777" s="1876" t="s">
        <v>359</v>
      </c>
      <c r="O777" s="1880">
        <v>47067</v>
      </c>
      <c r="P777" s="1875" t="s">
        <v>360</v>
      </c>
      <c r="Q777" s="1875" t="s">
        <v>527</v>
      </c>
      <c r="R777" s="1875" t="s">
        <v>1254</v>
      </c>
      <c r="S777" s="1876" t="s">
        <v>361</v>
      </c>
      <c r="T777" s="1879" t="s">
        <v>1255</v>
      </c>
      <c r="U777" s="1876" t="s">
        <v>360</v>
      </c>
      <c r="V777" s="1876" t="s">
        <v>377</v>
      </c>
      <c r="W777" s="1876" t="s">
        <v>360</v>
      </c>
      <c r="X777" s="1876" t="s">
        <v>378</v>
      </c>
      <c r="Y777" s="1876" t="s">
        <v>364</v>
      </c>
      <c r="Z777" s="1876" t="s">
        <v>154</v>
      </c>
      <c r="AA777" s="1876" t="s">
        <v>154</v>
      </c>
      <c r="AB777" s="1876" t="s">
        <v>154</v>
      </c>
      <c r="AC777" s="1876" t="s">
        <v>154</v>
      </c>
      <c r="AD777" s="1876" t="s">
        <v>154</v>
      </c>
      <c r="AE777" s="1876" t="s">
        <v>154</v>
      </c>
      <c r="AF777" s="1876" t="s">
        <v>359</v>
      </c>
      <c r="AG777" s="1875" t="s">
        <v>1027</v>
      </c>
      <c r="AH777" s="1876" t="s">
        <v>380</v>
      </c>
      <c r="AI777" s="1876" t="s">
        <v>240</v>
      </c>
      <c r="AJ777" s="1876" t="s">
        <v>367</v>
      </c>
      <c r="AK777" s="1875" t="s">
        <v>381</v>
      </c>
      <c r="AL777" s="1876" t="s">
        <v>360</v>
      </c>
      <c r="AM777" s="1875" t="s">
        <v>154</v>
      </c>
    </row>
    <row r="778" spans="1:39" ht="66">
      <c r="A778" s="1875" t="s">
        <v>351</v>
      </c>
      <c r="B778" s="1875" t="s">
        <v>1339</v>
      </c>
      <c r="C778" s="1875" t="s">
        <v>1024</v>
      </c>
      <c r="D778" s="1876" t="s">
        <v>154</v>
      </c>
      <c r="E778" s="1876" t="s">
        <v>371</v>
      </c>
      <c r="F778" s="1876" t="s">
        <v>355</v>
      </c>
      <c r="G778" s="1876" t="s">
        <v>356</v>
      </c>
      <c r="H778" s="1877">
        <v>743.30515000000003</v>
      </c>
      <c r="I778" s="1877">
        <v>700</v>
      </c>
      <c r="J778" s="1876" t="s">
        <v>357</v>
      </c>
      <c r="K778" s="1878">
        <v>45238</v>
      </c>
      <c r="L778" s="1876" t="s">
        <v>372</v>
      </c>
      <c r="M778" s="1878" t="s">
        <v>373</v>
      </c>
      <c r="N778" s="1876" t="s">
        <v>359</v>
      </c>
      <c r="O778" s="1880">
        <v>47067</v>
      </c>
      <c r="P778" s="1875" t="s">
        <v>360</v>
      </c>
      <c r="Q778" s="1875" t="s">
        <v>1253</v>
      </c>
      <c r="R778" s="1875" t="s">
        <v>1254</v>
      </c>
      <c r="S778" s="1876" t="s">
        <v>361</v>
      </c>
      <c r="T778" s="1879" t="s">
        <v>1255</v>
      </c>
      <c r="U778" s="1876" t="s">
        <v>360</v>
      </c>
      <c r="V778" s="1876" t="s">
        <v>377</v>
      </c>
      <c r="W778" s="1876" t="s">
        <v>360</v>
      </c>
      <c r="X778" s="1876" t="s">
        <v>378</v>
      </c>
      <c r="Y778" s="1876" t="s">
        <v>364</v>
      </c>
      <c r="Z778" s="1876" t="s">
        <v>154</v>
      </c>
      <c r="AA778" s="1876" t="s">
        <v>154</v>
      </c>
      <c r="AB778" s="1876" t="s">
        <v>154</v>
      </c>
      <c r="AC778" s="1876" t="s">
        <v>154</v>
      </c>
      <c r="AD778" s="1876" t="s">
        <v>154</v>
      </c>
      <c r="AE778" s="1876" t="s">
        <v>154</v>
      </c>
      <c r="AF778" s="1876" t="s">
        <v>359</v>
      </c>
      <c r="AG778" s="1875" t="s">
        <v>1027</v>
      </c>
      <c r="AH778" s="1876" t="s">
        <v>380</v>
      </c>
      <c r="AI778" s="1876" t="s">
        <v>240</v>
      </c>
      <c r="AJ778" s="1876" t="s">
        <v>367</v>
      </c>
      <c r="AK778" s="1875" t="s">
        <v>381</v>
      </c>
      <c r="AL778" s="1876" t="s">
        <v>360</v>
      </c>
      <c r="AM778" s="1875" t="s">
        <v>154</v>
      </c>
    </row>
    <row r="779" spans="1:39" ht="66">
      <c r="A779" s="1875" t="s">
        <v>351</v>
      </c>
      <c r="B779" s="1875" t="s">
        <v>1340</v>
      </c>
      <c r="C779" s="1875" t="s">
        <v>1024</v>
      </c>
      <c r="D779" s="1876" t="s">
        <v>154</v>
      </c>
      <c r="E779" s="1876" t="s">
        <v>371</v>
      </c>
      <c r="F779" s="1876" t="s">
        <v>355</v>
      </c>
      <c r="G779" s="1876" t="s">
        <v>356</v>
      </c>
      <c r="H779" s="1877">
        <v>743.30515000000003</v>
      </c>
      <c r="I779" s="1877">
        <v>700</v>
      </c>
      <c r="J779" s="1876" t="s">
        <v>357</v>
      </c>
      <c r="K779" s="1878">
        <v>45238</v>
      </c>
      <c r="L779" s="1876" t="s">
        <v>372</v>
      </c>
      <c r="M779" s="1878" t="s">
        <v>373</v>
      </c>
      <c r="N779" s="1876" t="s">
        <v>359</v>
      </c>
      <c r="O779" s="1880">
        <v>47067</v>
      </c>
      <c r="P779" s="1875" t="s">
        <v>360</v>
      </c>
      <c r="Q779" s="1875" t="s">
        <v>1253</v>
      </c>
      <c r="R779" s="1875" t="s">
        <v>1254</v>
      </c>
      <c r="S779" s="1876" t="s">
        <v>361</v>
      </c>
      <c r="T779" s="1879" t="s">
        <v>1255</v>
      </c>
      <c r="U779" s="1876" t="s">
        <v>360</v>
      </c>
      <c r="V779" s="1876" t="s">
        <v>377</v>
      </c>
      <c r="W779" s="1876" t="s">
        <v>360</v>
      </c>
      <c r="X779" s="1876" t="s">
        <v>378</v>
      </c>
      <c r="Y779" s="1876" t="s">
        <v>364</v>
      </c>
      <c r="Z779" s="1876" t="s">
        <v>154</v>
      </c>
      <c r="AA779" s="1876" t="s">
        <v>154</v>
      </c>
      <c r="AB779" s="1876" t="s">
        <v>154</v>
      </c>
      <c r="AC779" s="1876" t="s">
        <v>154</v>
      </c>
      <c r="AD779" s="1876" t="s">
        <v>154</v>
      </c>
      <c r="AE779" s="1876" t="s">
        <v>154</v>
      </c>
      <c r="AF779" s="1876" t="s">
        <v>359</v>
      </c>
      <c r="AG779" s="1875" t="s">
        <v>1027</v>
      </c>
      <c r="AH779" s="1876" t="s">
        <v>380</v>
      </c>
      <c r="AI779" s="1876" t="s">
        <v>240</v>
      </c>
      <c r="AJ779" s="1876" t="s">
        <v>367</v>
      </c>
      <c r="AK779" s="1875" t="s">
        <v>381</v>
      </c>
      <c r="AL779" s="1876" t="s">
        <v>360</v>
      </c>
      <c r="AM779" s="1875" t="s">
        <v>154</v>
      </c>
    </row>
    <row r="780" spans="1:39" ht="66">
      <c r="A780" s="1875" t="s">
        <v>351</v>
      </c>
      <c r="B780" s="1875" t="s">
        <v>1341</v>
      </c>
      <c r="C780" s="1875" t="s">
        <v>1024</v>
      </c>
      <c r="D780" s="1876" t="s">
        <v>154</v>
      </c>
      <c r="E780" s="1876" t="s">
        <v>371</v>
      </c>
      <c r="F780" s="1876" t="s">
        <v>355</v>
      </c>
      <c r="G780" s="1876" t="s">
        <v>356</v>
      </c>
      <c r="H780" s="1877">
        <v>371.65257000000003</v>
      </c>
      <c r="I780" s="1877">
        <v>350</v>
      </c>
      <c r="J780" s="1876" t="s">
        <v>357</v>
      </c>
      <c r="K780" s="1878">
        <v>45238</v>
      </c>
      <c r="L780" s="1876" t="s">
        <v>372</v>
      </c>
      <c r="M780" s="1878" t="s">
        <v>373</v>
      </c>
      <c r="N780" s="1876" t="s">
        <v>359</v>
      </c>
      <c r="O780" s="1880">
        <v>47067</v>
      </c>
      <c r="P780" s="1875" t="s">
        <v>360</v>
      </c>
      <c r="Q780" s="1875" t="s">
        <v>1257</v>
      </c>
      <c r="R780" s="1875" t="s">
        <v>1254</v>
      </c>
      <c r="S780" s="1876" t="s">
        <v>361</v>
      </c>
      <c r="T780" s="1879" t="s">
        <v>1255</v>
      </c>
      <c r="U780" s="1876" t="s">
        <v>360</v>
      </c>
      <c r="V780" s="1876" t="s">
        <v>377</v>
      </c>
      <c r="W780" s="1876" t="s">
        <v>360</v>
      </c>
      <c r="X780" s="1876" t="s">
        <v>378</v>
      </c>
      <c r="Y780" s="1876" t="s">
        <v>364</v>
      </c>
      <c r="Z780" s="1876" t="s">
        <v>154</v>
      </c>
      <c r="AA780" s="1876" t="s">
        <v>154</v>
      </c>
      <c r="AB780" s="1876" t="s">
        <v>154</v>
      </c>
      <c r="AC780" s="1876" t="s">
        <v>154</v>
      </c>
      <c r="AD780" s="1876" t="s">
        <v>154</v>
      </c>
      <c r="AE780" s="1876" t="s">
        <v>154</v>
      </c>
      <c r="AF780" s="1876" t="s">
        <v>359</v>
      </c>
      <c r="AG780" s="1875" t="s">
        <v>1027</v>
      </c>
      <c r="AH780" s="1876" t="s">
        <v>380</v>
      </c>
      <c r="AI780" s="1876" t="s">
        <v>240</v>
      </c>
      <c r="AJ780" s="1876" t="s">
        <v>367</v>
      </c>
      <c r="AK780" s="1875" t="s">
        <v>381</v>
      </c>
      <c r="AL780" s="1876" t="s">
        <v>360</v>
      </c>
      <c r="AM780" s="1875" t="s">
        <v>154</v>
      </c>
    </row>
    <row r="781" spans="1:39" ht="66">
      <c r="A781" s="1875" t="s">
        <v>351</v>
      </c>
      <c r="B781" s="1875" t="s">
        <v>1342</v>
      </c>
      <c r="C781" s="1875" t="s">
        <v>1024</v>
      </c>
      <c r="D781" s="1876" t="s">
        <v>154</v>
      </c>
      <c r="E781" s="1876" t="s">
        <v>371</v>
      </c>
      <c r="F781" s="1876" t="s">
        <v>355</v>
      </c>
      <c r="G781" s="1876" t="s">
        <v>356</v>
      </c>
      <c r="H781" s="1877">
        <v>26015.680189999999</v>
      </c>
      <c r="I781" s="1877">
        <v>24500</v>
      </c>
      <c r="J781" s="1876" t="s">
        <v>357</v>
      </c>
      <c r="K781" s="1878">
        <v>45238</v>
      </c>
      <c r="L781" s="1876" t="s">
        <v>372</v>
      </c>
      <c r="M781" s="1878" t="s">
        <v>373</v>
      </c>
      <c r="N781" s="1876" t="s">
        <v>359</v>
      </c>
      <c r="O781" s="1880">
        <v>47067</v>
      </c>
      <c r="P781" s="1875" t="s">
        <v>360</v>
      </c>
      <c r="Q781" s="1875" t="s">
        <v>1343</v>
      </c>
      <c r="R781" s="1875" t="s">
        <v>1254</v>
      </c>
      <c r="S781" s="1876" t="s">
        <v>361</v>
      </c>
      <c r="T781" s="1879" t="s">
        <v>1255</v>
      </c>
      <c r="U781" s="1876" t="s">
        <v>360</v>
      </c>
      <c r="V781" s="1876" t="s">
        <v>377</v>
      </c>
      <c r="W781" s="1876" t="s">
        <v>360</v>
      </c>
      <c r="X781" s="1876" t="s">
        <v>378</v>
      </c>
      <c r="Y781" s="1876" t="s">
        <v>364</v>
      </c>
      <c r="Z781" s="1876" t="s">
        <v>154</v>
      </c>
      <c r="AA781" s="1876" t="s">
        <v>154</v>
      </c>
      <c r="AB781" s="1876" t="s">
        <v>154</v>
      </c>
      <c r="AC781" s="1876" t="s">
        <v>154</v>
      </c>
      <c r="AD781" s="1876" t="s">
        <v>154</v>
      </c>
      <c r="AE781" s="1876" t="s">
        <v>154</v>
      </c>
      <c r="AF781" s="1876" t="s">
        <v>359</v>
      </c>
      <c r="AG781" s="1875" t="s">
        <v>1027</v>
      </c>
      <c r="AH781" s="1876" t="s">
        <v>380</v>
      </c>
      <c r="AI781" s="1876" t="s">
        <v>240</v>
      </c>
      <c r="AJ781" s="1876" t="s">
        <v>367</v>
      </c>
      <c r="AK781" s="1875" t="s">
        <v>381</v>
      </c>
      <c r="AL781" s="1876" t="s">
        <v>360</v>
      </c>
      <c r="AM781" s="1875" t="s">
        <v>154</v>
      </c>
    </row>
    <row r="782" spans="1:39" ht="66">
      <c r="A782" s="1875" t="s">
        <v>351</v>
      </c>
      <c r="B782" s="1875" t="s">
        <v>1344</v>
      </c>
      <c r="C782" s="1875" t="s">
        <v>1024</v>
      </c>
      <c r="D782" s="1876" t="s">
        <v>154</v>
      </c>
      <c r="E782" s="1876" t="s">
        <v>371</v>
      </c>
      <c r="F782" s="1876" t="s">
        <v>355</v>
      </c>
      <c r="G782" s="1876" t="s">
        <v>356</v>
      </c>
      <c r="H782" s="1877">
        <v>371.65257000000003</v>
      </c>
      <c r="I782" s="1877">
        <v>350</v>
      </c>
      <c r="J782" s="1876" t="s">
        <v>357</v>
      </c>
      <c r="K782" s="1878">
        <v>45238</v>
      </c>
      <c r="L782" s="1876" t="s">
        <v>372</v>
      </c>
      <c r="M782" s="1878" t="s">
        <v>373</v>
      </c>
      <c r="N782" s="1876" t="s">
        <v>359</v>
      </c>
      <c r="O782" s="1880">
        <v>47067</v>
      </c>
      <c r="P782" s="1875" t="s">
        <v>360</v>
      </c>
      <c r="Q782" s="1875" t="s">
        <v>1257</v>
      </c>
      <c r="R782" s="1875" t="s">
        <v>1254</v>
      </c>
      <c r="S782" s="1876" t="s">
        <v>361</v>
      </c>
      <c r="T782" s="1879" t="s">
        <v>1255</v>
      </c>
      <c r="U782" s="1876" t="s">
        <v>360</v>
      </c>
      <c r="V782" s="1876" t="s">
        <v>377</v>
      </c>
      <c r="W782" s="1876" t="s">
        <v>360</v>
      </c>
      <c r="X782" s="1876" t="s">
        <v>378</v>
      </c>
      <c r="Y782" s="1876" t="s">
        <v>364</v>
      </c>
      <c r="Z782" s="1876" t="s">
        <v>154</v>
      </c>
      <c r="AA782" s="1876" t="s">
        <v>154</v>
      </c>
      <c r="AB782" s="1876" t="s">
        <v>154</v>
      </c>
      <c r="AC782" s="1876" t="s">
        <v>154</v>
      </c>
      <c r="AD782" s="1876" t="s">
        <v>154</v>
      </c>
      <c r="AE782" s="1876" t="s">
        <v>154</v>
      </c>
      <c r="AF782" s="1876" t="s">
        <v>359</v>
      </c>
      <c r="AG782" s="1875" t="s">
        <v>1027</v>
      </c>
      <c r="AH782" s="1876" t="s">
        <v>380</v>
      </c>
      <c r="AI782" s="1876" t="s">
        <v>240</v>
      </c>
      <c r="AJ782" s="1876" t="s">
        <v>367</v>
      </c>
      <c r="AK782" s="1875" t="s">
        <v>381</v>
      </c>
      <c r="AL782" s="1876" t="s">
        <v>360</v>
      </c>
      <c r="AM782" s="1875" t="s">
        <v>154</v>
      </c>
    </row>
    <row r="783" spans="1:39" ht="66">
      <c r="A783" s="1875" t="s">
        <v>351</v>
      </c>
      <c r="B783" s="1875" t="s">
        <v>1345</v>
      </c>
      <c r="C783" s="1875" t="s">
        <v>1024</v>
      </c>
      <c r="D783" s="1876" t="s">
        <v>154</v>
      </c>
      <c r="E783" s="1876" t="s">
        <v>371</v>
      </c>
      <c r="F783" s="1876" t="s">
        <v>355</v>
      </c>
      <c r="G783" s="1876" t="s">
        <v>356</v>
      </c>
      <c r="H783" s="1877">
        <v>1114.9577200000001</v>
      </c>
      <c r="I783" s="1877">
        <v>1050</v>
      </c>
      <c r="J783" s="1876" t="s">
        <v>357</v>
      </c>
      <c r="K783" s="1878">
        <v>45238</v>
      </c>
      <c r="L783" s="1876" t="s">
        <v>372</v>
      </c>
      <c r="M783" s="1878" t="s">
        <v>373</v>
      </c>
      <c r="N783" s="1876" t="s">
        <v>359</v>
      </c>
      <c r="O783" s="1880">
        <v>47067</v>
      </c>
      <c r="P783" s="1875" t="s">
        <v>360</v>
      </c>
      <c r="Q783" s="1875" t="s">
        <v>1261</v>
      </c>
      <c r="R783" s="1875" t="s">
        <v>1254</v>
      </c>
      <c r="S783" s="1876" t="s">
        <v>361</v>
      </c>
      <c r="T783" s="1879" t="s">
        <v>1255</v>
      </c>
      <c r="U783" s="1876" t="s">
        <v>360</v>
      </c>
      <c r="V783" s="1876" t="s">
        <v>377</v>
      </c>
      <c r="W783" s="1876" t="s">
        <v>360</v>
      </c>
      <c r="X783" s="1876" t="s">
        <v>378</v>
      </c>
      <c r="Y783" s="1876" t="s">
        <v>364</v>
      </c>
      <c r="Z783" s="1876" t="s">
        <v>154</v>
      </c>
      <c r="AA783" s="1876" t="s">
        <v>154</v>
      </c>
      <c r="AB783" s="1876" t="s">
        <v>154</v>
      </c>
      <c r="AC783" s="1876" t="s">
        <v>154</v>
      </c>
      <c r="AD783" s="1876" t="s">
        <v>154</v>
      </c>
      <c r="AE783" s="1876" t="s">
        <v>154</v>
      </c>
      <c r="AF783" s="1876" t="s">
        <v>359</v>
      </c>
      <c r="AG783" s="1875" t="s">
        <v>1027</v>
      </c>
      <c r="AH783" s="1876" t="s">
        <v>380</v>
      </c>
      <c r="AI783" s="1876" t="s">
        <v>240</v>
      </c>
      <c r="AJ783" s="1876" t="s">
        <v>367</v>
      </c>
      <c r="AK783" s="1875" t="s">
        <v>381</v>
      </c>
      <c r="AL783" s="1876" t="s">
        <v>360</v>
      </c>
      <c r="AM783" s="1875" t="s">
        <v>154</v>
      </c>
    </row>
    <row r="784" spans="1:39" ht="66">
      <c r="A784" s="1875" t="s">
        <v>351</v>
      </c>
      <c r="B784" s="1875" t="s">
        <v>1346</v>
      </c>
      <c r="C784" s="1875" t="s">
        <v>1024</v>
      </c>
      <c r="D784" s="1876" t="s">
        <v>154</v>
      </c>
      <c r="E784" s="1876" t="s">
        <v>371</v>
      </c>
      <c r="F784" s="1876" t="s">
        <v>355</v>
      </c>
      <c r="G784" s="1876" t="s">
        <v>356</v>
      </c>
      <c r="H784" s="1877">
        <v>12636.187519999999</v>
      </c>
      <c r="I784" s="1877">
        <v>11900</v>
      </c>
      <c r="J784" s="1876" t="s">
        <v>357</v>
      </c>
      <c r="K784" s="1878">
        <v>45238</v>
      </c>
      <c r="L784" s="1876" t="s">
        <v>372</v>
      </c>
      <c r="M784" s="1878" t="s">
        <v>373</v>
      </c>
      <c r="N784" s="1876" t="s">
        <v>359</v>
      </c>
      <c r="O784" s="1880">
        <v>47067</v>
      </c>
      <c r="P784" s="1875" t="s">
        <v>360</v>
      </c>
      <c r="Q784" s="1875" t="s">
        <v>1347</v>
      </c>
      <c r="R784" s="1875" t="s">
        <v>1254</v>
      </c>
      <c r="S784" s="1876" t="s">
        <v>361</v>
      </c>
      <c r="T784" s="1879" t="s">
        <v>1255</v>
      </c>
      <c r="U784" s="1876" t="s">
        <v>360</v>
      </c>
      <c r="V784" s="1876" t="s">
        <v>377</v>
      </c>
      <c r="W784" s="1876" t="s">
        <v>360</v>
      </c>
      <c r="X784" s="1876" t="s">
        <v>378</v>
      </c>
      <c r="Y784" s="1876" t="s">
        <v>364</v>
      </c>
      <c r="Z784" s="1876" t="s">
        <v>154</v>
      </c>
      <c r="AA784" s="1876" t="s">
        <v>154</v>
      </c>
      <c r="AB784" s="1876" t="s">
        <v>154</v>
      </c>
      <c r="AC784" s="1876" t="s">
        <v>154</v>
      </c>
      <c r="AD784" s="1876" t="s">
        <v>154</v>
      </c>
      <c r="AE784" s="1876" t="s">
        <v>154</v>
      </c>
      <c r="AF784" s="1876" t="s">
        <v>359</v>
      </c>
      <c r="AG784" s="1875" t="s">
        <v>1027</v>
      </c>
      <c r="AH784" s="1876" t="s">
        <v>380</v>
      </c>
      <c r="AI784" s="1876" t="s">
        <v>240</v>
      </c>
      <c r="AJ784" s="1876" t="s">
        <v>367</v>
      </c>
      <c r="AK784" s="1875" t="s">
        <v>381</v>
      </c>
      <c r="AL784" s="1876" t="s">
        <v>360</v>
      </c>
      <c r="AM784" s="1875" t="s">
        <v>154</v>
      </c>
    </row>
    <row r="785" spans="1:39" ht="66">
      <c r="A785" s="1875" t="s">
        <v>351</v>
      </c>
      <c r="B785" s="1875" t="s">
        <v>1348</v>
      </c>
      <c r="C785" s="1875" t="s">
        <v>1024</v>
      </c>
      <c r="D785" s="1876" t="s">
        <v>154</v>
      </c>
      <c r="E785" s="1876" t="s">
        <v>371</v>
      </c>
      <c r="F785" s="1876" t="s">
        <v>355</v>
      </c>
      <c r="G785" s="1876" t="s">
        <v>356</v>
      </c>
      <c r="H785" s="1877">
        <v>80648.608590000003</v>
      </c>
      <c r="I785" s="1877">
        <v>75950</v>
      </c>
      <c r="J785" s="1876" t="s">
        <v>357</v>
      </c>
      <c r="K785" s="1878">
        <v>45238</v>
      </c>
      <c r="L785" s="1876" t="s">
        <v>372</v>
      </c>
      <c r="M785" s="1878" t="s">
        <v>373</v>
      </c>
      <c r="N785" s="1876" t="s">
        <v>359</v>
      </c>
      <c r="O785" s="1880">
        <v>47067</v>
      </c>
      <c r="P785" s="1875" t="s">
        <v>360</v>
      </c>
      <c r="Q785" s="1875" t="s">
        <v>1349</v>
      </c>
      <c r="R785" s="1875" t="s">
        <v>1254</v>
      </c>
      <c r="S785" s="1876" t="s">
        <v>361</v>
      </c>
      <c r="T785" s="1879" t="s">
        <v>1255</v>
      </c>
      <c r="U785" s="1876" t="s">
        <v>360</v>
      </c>
      <c r="V785" s="1876" t="s">
        <v>377</v>
      </c>
      <c r="W785" s="1876" t="s">
        <v>360</v>
      </c>
      <c r="X785" s="1876" t="s">
        <v>378</v>
      </c>
      <c r="Y785" s="1876" t="s">
        <v>364</v>
      </c>
      <c r="Z785" s="1876" t="s">
        <v>154</v>
      </c>
      <c r="AA785" s="1876" t="s">
        <v>154</v>
      </c>
      <c r="AB785" s="1876" t="s">
        <v>154</v>
      </c>
      <c r="AC785" s="1876" t="s">
        <v>154</v>
      </c>
      <c r="AD785" s="1876" t="s">
        <v>154</v>
      </c>
      <c r="AE785" s="1876" t="s">
        <v>154</v>
      </c>
      <c r="AF785" s="1876" t="s">
        <v>359</v>
      </c>
      <c r="AG785" s="1875" t="s">
        <v>1027</v>
      </c>
      <c r="AH785" s="1876" t="s">
        <v>380</v>
      </c>
      <c r="AI785" s="1876" t="s">
        <v>240</v>
      </c>
      <c r="AJ785" s="1876" t="s">
        <v>367</v>
      </c>
      <c r="AK785" s="1875" t="s">
        <v>381</v>
      </c>
      <c r="AL785" s="1876" t="s">
        <v>360</v>
      </c>
      <c r="AM785" s="1875" t="s">
        <v>154</v>
      </c>
    </row>
    <row r="786" spans="1:39" ht="66">
      <c r="A786" s="1875" t="s">
        <v>351</v>
      </c>
      <c r="B786" s="1875" t="s">
        <v>1350</v>
      </c>
      <c r="C786" s="1875" t="s">
        <v>1024</v>
      </c>
      <c r="D786" s="1876" t="s">
        <v>154</v>
      </c>
      <c r="E786" s="1876" t="s">
        <v>371</v>
      </c>
      <c r="F786" s="1876" t="s">
        <v>355</v>
      </c>
      <c r="G786" s="1876" t="s">
        <v>356</v>
      </c>
      <c r="H786" s="1877">
        <v>1486.6103000000001</v>
      </c>
      <c r="I786" s="1877">
        <v>1400</v>
      </c>
      <c r="J786" s="1876" t="s">
        <v>357</v>
      </c>
      <c r="K786" s="1878">
        <v>45238</v>
      </c>
      <c r="L786" s="1876" t="s">
        <v>372</v>
      </c>
      <c r="M786" s="1878" t="s">
        <v>373</v>
      </c>
      <c r="N786" s="1876" t="s">
        <v>359</v>
      </c>
      <c r="O786" s="1880">
        <v>47067</v>
      </c>
      <c r="P786" s="1875" t="s">
        <v>360</v>
      </c>
      <c r="Q786" s="1875" t="s">
        <v>1263</v>
      </c>
      <c r="R786" s="1875" t="s">
        <v>1254</v>
      </c>
      <c r="S786" s="1876" t="s">
        <v>361</v>
      </c>
      <c r="T786" s="1879" t="s">
        <v>1255</v>
      </c>
      <c r="U786" s="1876" t="s">
        <v>360</v>
      </c>
      <c r="V786" s="1876" t="s">
        <v>377</v>
      </c>
      <c r="W786" s="1876" t="s">
        <v>360</v>
      </c>
      <c r="X786" s="1876" t="s">
        <v>378</v>
      </c>
      <c r="Y786" s="1876" t="s">
        <v>364</v>
      </c>
      <c r="Z786" s="1876" t="s">
        <v>154</v>
      </c>
      <c r="AA786" s="1876" t="s">
        <v>154</v>
      </c>
      <c r="AB786" s="1876" t="s">
        <v>154</v>
      </c>
      <c r="AC786" s="1876" t="s">
        <v>154</v>
      </c>
      <c r="AD786" s="1876" t="s">
        <v>154</v>
      </c>
      <c r="AE786" s="1876" t="s">
        <v>154</v>
      </c>
      <c r="AF786" s="1876" t="s">
        <v>359</v>
      </c>
      <c r="AG786" s="1875" t="s">
        <v>1027</v>
      </c>
      <c r="AH786" s="1876" t="s">
        <v>380</v>
      </c>
      <c r="AI786" s="1876" t="s">
        <v>240</v>
      </c>
      <c r="AJ786" s="1876" t="s">
        <v>367</v>
      </c>
      <c r="AK786" s="1875" t="s">
        <v>381</v>
      </c>
      <c r="AL786" s="1876" t="s">
        <v>360</v>
      </c>
      <c r="AM786" s="1875" t="s">
        <v>154</v>
      </c>
    </row>
    <row r="787" spans="1:39" ht="66">
      <c r="A787" s="1875" t="s">
        <v>351</v>
      </c>
      <c r="B787" s="1875" t="s">
        <v>1351</v>
      </c>
      <c r="C787" s="1875" t="s">
        <v>1024</v>
      </c>
      <c r="D787" s="1876" t="s">
        <v>154</v>
      </c>
      <c r="E787" s="1876" t="s">
        <v>371</v>
      </c>
      <c r="F787" s="1876" t="s">
        <v>355</v>
      </c>
      <c r="G787" s="1876" t="s">
        <v>356</v>
      </c>
      <c r="H787" s="1877">
        <v>371.65257000000003</v>
      </c>
      <c r="I787" s="1877">
        <v>350</v>
      </c>
      <c r="J787" s="1876" t="s">
        <v>357</v>
      </c>
      <c r="K787" s="1878">
        <v>45238</v>
      </c>
      <c r="L787" s="1876" t="s">
        <v>372</v>
      </c>
      <c r="M787" s="1878" t="s">
        <v>373</v>
      </c>
      <c r="N787" s="1876" t="s">
        <v>359</v>
      </c>
      <c r="O787" s="1880">
        <v>47067</v>
      </c>
      <c r="P787" s="1875" t="s">
        <v>360</v>
      </c>
      <c r="Q787" s="1875" t="s">
        <v>1257</v>
      </c>
      <c r="R787" s="1875" t="s">
        <v>1254</v>
      </c>
      <c r="S787" s="1876" t="s">
        <v>361</v>
      </c>
      <c r="T787" s="1879" t="s">
        <v>1255</v>
      </c>
      <c r="U787" s="1876" t="s">
        <v>360</v>
      </c>
      <c r="V787" s="1876" t="s">
        <v>377</v>
      </c>
      <c r="W787" s="1876" t="s">
        <v>360</v>
      </c>
      <c r="X787" s="1876" t="s">
        <v>378</v>
      </c>
      <c r="Y787" s="1876" t="s">
        <v>364</v>
      </c>
      <c r="Z787" s="1876" t="s">
        <v>154</v>
      </c>
      <c r="AA787" s="1876" t="s">
        <v>154</v>
      </c>
      <c r="AB787" s="1876" t="s">
        <v>154</v>
      </c>
      <c r="AC787" s="1876" t="s">
        <v>154</v>
      </c>
      <c r="AD787" s="1876" t="s">
        <v>154</v>
      </c>
      <c r="AE787" s="1876" t="s">
        <v>154</v>
      </c>
      <c r="AF787" s="1876" t="s">
        <v>359</v>
      </c>
      <c r="AG787" s="1875" t="s">
        <v>1027</v>
      </c>
      <c r="AH787" s="1876" t="s">
        <v>380</v>
      </c>
      <c r="AI787" s="1876" t="s">
        <v>240</v>
      </c>
      <c r="AJ787" s="1876" t="s">
        <v>367</v>
      </c>
      <c r="AK787" s="1875" t="s">
        <v>381</v>
      </c>
      <c r="AL787" s="1876" t="s">
        <v>360</v>
      </c>
      <c r="AM787" s="1875" t="s">
        <v>154</v>
      </c>
    </row>
    <row r="788" spans="1:39" ht="66">
      <c r="A788" s="1875" t="s">
        <v>351</v>
      </c>
      <c r="B788" s="1875" t="s">
        <v>1352</v>
      </c>
      <c r="C788" s="1875" t="s">
        <v>1024</v>
      </c>
      <c r="D788" s="1876" t="s">
        <v>154</v>
      </c>
      <c r="E788" s="1876" t="s">
        <v>371</v>
      </c>
      <c r="F788" s="1876" t="s">
        <v>355</v>
      </c>
      <c r="G788" s="1876" t="s">
        <v>356</v>
      </c>
      <c r="H788" s="1877">
        <v>1486.6103000000001</v>
      </c>
      <c r="I788" s="1877">
        <v>1400</v>
      </c>
      <c r="J788" s="1876" t="s">
        <v>357</v>
      </c>
      <c r="K788" s="1878">
        <v>45238</v>
      </c>
      <c r="L788" s="1876" t="s">
        <v>372</v>
      </c>
      <c r="M788" s="1878" t="s">
        <v>373</v>
      </c>
      <c r="N788" s="1876" t="s">
        <v>359</v>
      </c>
      <c r="O788" s="1880">
        <v>47067</v>
      </c>
      <c r="P788" s="1875" t="s">
        <v>360</v>
      </c>
      <c r="Q788" s="1875" t="s">
        <v>1263</v>
      </c>
      <c r="R788" s="1875" t="s">
        <v>1254</v>
      </c>
      <c r="S788" s="1876" t="s">
        <v>361</v>
      </c>
      <c r="T788" s="1879" t="s">
        <v>1255</v>
      </c>
      <c r="U788" s="1876" t="s">
        <v>360</v>
      </c>
      <c r="V788" s="1876" t="s">
        <v>377</v>
      </c>
      <c r="W788" s="1876" t="s">
        <v>360</v>
      </c>
      <c r="X788" s="1876" t="s">
        <v>378</v>
      </c>
      <c r="Y788" s="1876" t="s">
        <v>364</v>
      </c>
      <c r="Z788" s="1876" t="s">
        <v>154</v>
      </c>
      <c r="AA788" s="1876" t="s">
        <v>154</v>
      </c>
      <c r="AB788" s="1876" t="s">
        <v>154</v>
      </c>
      <c r="AC788" s="1876" t="s">
        <v>154</v>
      </c>
      <c r="AD788" s="1876" t="s">
        <v>154</v>
      </c>
      <c r="AE788" s="1876" t="s">
        <v>154</v>
      </c>
      <c r="AF788" s="1876" t="s">
        <v>359</v>
      </c>
      <c r="AG788" s="1875" t="s">
        <v>1027</v>
      </c>
      <c r="AH788" s="1876" t="s">
        <v>380</v>
      </c>
      <c r="AI788" s="1876" t="s">
        <v>240</v>
      </c>
      <c r="AJ788" s="1876" t="s">
        <v>367</v>
      </c>
      <c r="AK788" s="1875" t="s">
        <v>381</v>
      </c>
      <c r="AL788" s="1876" t="s">
        <v>360</v>
      </c>
      <c r="AM788" s="1875" t="s">
        <v>154</v>
      </c>
    </row>
    <row r="789" spans="1:39" ht="66">
      <c r="A789" s="1875" t="s">
        <v>351</v>
      </c>
      <c r="B789" s="1875" t="s">
        <v>1353</v>
      </c>
      <c r="C789" s="1875" t="s">
        <v>1024</v>
      </c>
      <c r="D789" s="1876" t="s">
        <v>154</v>
      </c>
      <c r="E789" s="1876" t="s">
        <v>371</v>
      </c>
      <c r="F789" s="1876" t="s">
        <v>355</v>
      </c>
      <c r="G789" s="1876" t="s">
        <v>356</v>
      </c>
      <c r="H789" s="1877">
        <v>2229.9154400000002</v>
      </c>
      <c r="I789" s="1877">
        <v>2100</v>
      </c>
      <c r="J789" s="1876" t="s">
        <v>357</v>
      </c>
      <c r="K789" s="1878">
        <v>45238</v>
      </c>
      <c r="L789" s="1876" t="s">
        <v>372</v>
      </c>
      <c r="M789" s="1878" t="s">
        <v>373</v>
      </c>
      <c r="N789" s="1876" t="s">
        <v>359</v>
      </c>
      <c r="O789" s="1880">
        <v>47067</v>
      </c>
      <c r="P789" s="1875" t="s">
        <v>360</v>
      </c>
      <c r="Q789" s="1875" t="s">
        <v>604</v>
      </c>
      <c r="R789" s="1875" t="s">
        <v>1254</v>
      </c>
      <c r="S789" s="1876" t="s">
        <v>361</v>
      </c>
      <c r="T789" s="1879" t="s">
        <v>1255</v>
      </c>
      <c r="U789" s="1876" t="s">
        <v>360</v>
      </c>
      <c r="V789" s="1876" t="s">
        <v>377</v>
      </c>
      <c r="W789" s="1876" t="s">
        <v>360</v>
      </c>
      <c r="X789" s="1876" t="s">
        <v>378</v>
      </c>
      <c r="Y789" s="1876" t="s">
        <v>364</v>
      </c>
      <c r="Z789" s="1876" t="s">
        <v>154</v>
      </c>
      <c r="AA789" s="1876" t="s">
        <v>154</v>
      </c>
      <c r="AB789" s="1876" t="s">
        <v>154</v>
      </c>
      <c r="AC789" s="1876" t="s">
        <v>154</v>
      </c>
      <c r="AD789" s="1876" t="s">
        <v>154</v>
      </c>
      <c r="AE789" s="1876" t="s">
        <v>154</v>
      </c>
      <c r="AF789" s="1876" t="s">
        <v>359</v>
      </c>
      <c r="AG789" s="1875" t="s">
        <v>1027</v>
      </c>
      <c r="AH789" s="1876" t="s">
        <v>380</v>
      </c>
      <c r="AI789" s="1876" t="s">
        <v>240</v>
      </c>
      <c r="AJ789" s="1876" t="s">
        <v>367</v>
      </c>
      <c r="AK789" s="1875" t="s">
        <v>381</v>
      </c>
      <c r="AL789" s="1876" t="s">
        <v>360</v>
      </c>
      <c r="AM789" s="1875" t="s">
        <v>154</v>
      </c>
    </row>
    <row r="790" spans="1:39" ht="66">
      <c r="A790" s="1875" t="s">
        <v>351</v>
      </c>
      <c r="B790" s="1875" t="s">
        <v>1354</v>
      </c>
      <c r="C790" s="1875" t="s">
        <v>1024</v>
      </c>
      <c r="D790" s="1876" t="s">
        <v>154</v>
      </c>
      <c r="E790" s="1876" t="s">
        <v>371</v>
      </c>
      <c r="F790" s="1876" t="s">
        <v>355</v>
      </c>
      <c r="G790" s="1876" t="s">
        <v>356</v>
      </c>
      <c r="H790" s="1877">
        <v>743.30515000000003</v>
      </c>
      <c r="I790" s="1877">
        <v>700</v>
      </c>
      <c r="J790" s="1876" t="s">
        <v>357</v>
      </c>
      <c r="K790" s="1878">
        <v>45238</v>
      </c>
      <c r="L790" s="1876" t="s">
        <v>372</v>
      </c>
      <c r="M790" s="1878" t="s">
        <v>373</v>
      </c>
      <c r="N790" s="1876" t="s">
        <v>359</v>
      </c>
      <c r="O790" s="1880">
        <v>47067</v>
      </c>
      <c r="P790" s="1875" t="s">
        <v>360</v>
      </c>
      <c r="Q790" s="1875" t="s">
        <v>1253</v>
      </c>
      <c r="R790" s="1875" t="s">
        <v>1254</v>
      </c>
      <c r="S790" s="1876" t="s">
        <v>361</v>
      </c>
      <c r="T790" s="1879" t="s">
        <v>1255</v>
      </c>
      <c r="U790" s="1876" t="s">
        <v>360</v>
      </c>
      <c r="V790" s="1876" t="s">
        <v>377</v>
      </c>
      <c r="W790" s="1876" t="s">
        <v>360</v>
      </c>
      <c r="X790" s="1876" t="s">
        <v>378</v>
      </c>
      <c r="Y790" s="1876" t="s">
        <v>364</v>
      </c>
      <c r="Z790" s="1876" t="s">
        <v>154</v>
      </c>
      <c r="AA790" s="1876" t="s">
        <v>154</v>
      </c>
      <c r="AB790" s="1876" t="s">
        <v>154</v>
      </c>
      <c r="AC790" s="1876" t="s">
        <v>154</v>
      </c>
      <c r="AD790" s="1876" t="s">
        <v>154</v>
      </c>
      <c r="AE790" s="1876" t="s">
        <v>154</v>
      </c>
      <c r="AF790" s="1876" t="s">
        <v>359</v>
      </c>
      <c r="AG790" s="1875" t="s">
        <v>1027</v>
      </c>
      <c r="AH790" s="1876" t="s">
        <v>380</v>
      </c>
      <c r="AI790" s="1876" t="s">
        <v>240</v>
      </c>
      <c r="AJ790" s="1876" t="s">
        <v>367</v>
      </c>
      <c r="AK790" s="1875" t="s">
        <v>381</v>
      </c>
      <c r="AL790" s="1876" t="s">
        <v>360</v>
      </c>
      <c r="AM790" s="1875" t="s">
        <v>154</v>
      </c>
    </row>
    <row r="791" spans="1:39" ht="66">
      <c r="A791" s="1875" t="s">
        <v>351</v>
      </c>
      <c r="B791" s="1875" t="s">
        <v>1355</v>
      </c>
      <c r="C791" s="1875" t="s">
        <v>1024</v>
      </c>
      <c r="D791" s="1876" t="s">
        <v>154</v>
      </c>
      <c r="E791" s="1876" t="s">
        <v>371</v>
      </c>
      <c r="F791" s="1876" t="s">
        <v>355</v>
      </c>
      <c r="G791" s="1876" t="s">
        <v>356</v>
      </c>
      <c r="H791" s="1877">
        <v>38280.21514</v>
      </c>
      <c r="I791" s="1877">
        <v>36050</v>
      </c>
      <c r="J791" s="1876" t="s">
        <v>357</v>
      </c>
      <c r="K791" s="1878">
        <v>45238</v>
      </c>
      <c r="L791" s="1876" t="s">
        <v>372</v>
      </c>
      <c r="M791" s="1878" t="s">
        <v>373</v>
      </c>
      <c r="N791" s="1876" t="s">
        <v>359</v>
      </c>
      <c r="O791" s="1880">
        <v>47067</v>
      </c>
      <c r="P791" s="1875" t="s">
        <v>360</v>
      </c>
      <c r="Q791" s="1875" t="s">
        <v>1356</v>
      </c>
      <c r="R791" s="1875" t="s">
        <v>1254</v>
      </c>
      <c r="S791" s="1876" t="s">
        <v>361</v>
      </c>
      <c r="T791" s="1879" t="s">
        <v>1255</v>
      </c>
      <c r="U791" s="1876" t="s">
        <v>360</v>
      </c>
      <c r="V791" s="1876" t="s">
        <v>377</v>
      </c>
      <c r="W791" s="1876" t="s">
        <v>360</v>
      </c>
      <c r="X791" s="1876" t="s">
        <v>378</v>
      </c>
      <c r="Y791" s="1876" t="s">
        <v>364</v>
      </c>
      <c r="Z791" s="1876" t="s">
        <v>154</v>
      </c>
      <c r="AA791" s="1876" t="s">
        <v>154</v>
      </c>
      <c r="AB791" s="1876" t="s">
        <v>154</v>
      </c>
      <c r="AC791" s="1876" t="s">
        <v>154</v>
      </c>
      <c r="AD791" s="1876" t="s">
        <v>154</v>
      </c>
      <c r="AE791" s="1876" t="s">
        <v>154</v>
      </c>
      <c r="AF791" s="1876" t="s">
        <v>359</v>
      </c>
      <c r="AG791" s="1875" t="s">
        <v>1027</v>
      </c>
      <c r="AH791" s="1876" t="s">
        <v>380</v>
      </c>
      <c r="AI791" s="1876" t="s">
        <v>240</v>
      </c>
      <c r="AJ791" s="1876" t="s">
        <v>367</v>
      </c>
      <c r="AK791" s="1875" t="s">
        <v>381</v>
      </c>
      <c r="AL791" s="1876" t="s">
        <v>360</v>
      </c>
      <c r="AM791" s="1875" t="s">
        <v>154</v>
      </c>
    </row>
    <row r="792" spans="1:39" ht="66">
      <c r="A792" s="1875" t="s">
        <v>351</v>
      </c>
      <c r="B792" s="1875" t="s">
        <v>1357</v>
      </c>
      <c r="C792" s="1875" t="s">
        <v>1024</v>
      </c>
      <c r="D792" s="1876" t="s">
        <v>154</v>
      </c>
      <c r="E792" s="1876" t="s">
        <v>371</v>
      </c>
      <c r="F792" s="1876" t="s">
        <v>355</v>
      </c>
      <c r="G792" s="1876" t="s">
        <v>356</v>
      </c>
      <c r="H792" s="1877">
        <v>371.65257000000003</v>
      </c>
      <c r="I792" s="1877">
        <v>350</v>
      </c>
      <c r="J792" s="1876" t="s">
        <v>357</v>
      </c>
      <c r="K792" s="1878">
        <v>45238</v>
      </c>
      <c r="L792" s="1876" t="s">
        <v>372</v>
      </c>
      <c r="M792" s="1878" t="s">
        <v>373</v>
      </c>
      <c r="N792" s="1876" t="s">
        <v>359</v>
      </c>
      <c r="O792" s="1880">
        <v>47067</v>
      </c>
      <c r="P792" s="1875" t="s">
        <v>360</v>
      </c>
      <c r="Q792" s="1875" t="s">
        <v>1257</v>
      </c>
      <c r="R792" s="1875" t="s">
        <v>1254</v>
      </c>
      <c r="S792" s="1876" t="s">
        <v>361</v>
      </c>
      <c r="T792" s="1879" t="s">
        <v>1255</v>
      </c>
      <c r="U792" s="1876" t="s">
        <v>360</v>
      </c>
      <c r="V792" s="1876" t="s">
        <v>377</v>
      </c>
      <c r="W792" s="1876" t="s">
        <v>360</v>
      </c>
      <c r="X792" s="1876" t="s">
        <v>378</v>
      </c>
      <c r="Y792" s="1876" t="s">
        <v>364</v>
      </c>
      <c r="Z792" s="1876" t="s">
        <v>154</v>
      </c>
      <c r="AA792" s="1876" t="s">
        <v>154</v>
      </c>
      <c r="AB792" s="1876" t="s">
        <v>154</v>
      </c>
      <c r="AC792" s="1876" t="s">
        <v>154</v>
      </c>
      <c r="AD792" s="1876" t="s">
        <v>154</v>
      </c>
      <c r="AE792" s="1876" t="s">
        <v>154</v>
      </c>
      <c r="AF792" s="1876" t="s">
        <v>359</v>
      </c>
      <c r="AG792" s="1875" t="s">
        <v>1027</v>
      </c>
      <c r="AH792" s="1876" t="s">
        <v>380</v>
      </c>
      <c r="AI792" s="1876" t="s">
        <v>240</v>
      </c>
      <c r="AJ792" s="1876" t="s">
        <v>367</v>
      </c>
      <c r="AK792" s="1875" t="s">
        <v>381</v>
      </c>
      <c r="AL792" s="1876" t="s">
        <v>360</v>
      </c>
      <c r="AM792" s="1875" t="s">
        <v>154</v>
      </c>
    </row>
    <row r="793" spans="1:39" ht="66">
      <c r="A793" s="1875" t="s">
        <v>351</v>
      </c>
      <c r="B793" s="1875" t="s">
        <v>1358</v>
      </c>
      <c r="C793" s="1875" t="s">
        <v>1024</v>
      </c>
      <c r="D793" s="1876" t="s">
        <v>154</v>
      </c>
      <c r="E793" s="1876" t="s">
        <v>371</v>
      </c>
      <c r="F793" s="1876" t="s">
        <v>355</v>
      </c>
      <c r="G793" s="1876" t="s">
        <v>356</v>
      </c>
      <c r="H793" s="1877">
        <v>371.65257000000003</v>
      </c>
      <c r="I793" s="1877">
        <v>350</v>
      </c>
      <c r="J793" s="1876" t="s">
        <v>357</v>
      </c>
      <c r="K793" s="1878">
        <v>45238</v>
      </c>
      <c r="L793" s="1876" t="s">
        <v>372</v>
      </c>
      <c r="M793" s="1878" t="s">
        <v>373</v>
      </c>
      <c r="N793" s="1876" t="s">
        <v>359</v>
      </c>
      <c r="O793" s="1880">
        <v>47067</v>
      </c>
      <c r="P793" s="1875" t="s">
        <v>360</v>
      </c>
      <c r="Q793" s="1875" t="s">
        <v>1257</v>
      </c>
      <c r="R793" s="1875" t="s">
        <v>1254</v>
      </c>
      <c r="S793" s="1876" t="s">
        <v>361</v>
      </c>
      <c r="T793" s="1879" t="s">
        <v>1255</v>
      </c>
      <c r="U793" s="1876" t="s">
        <v>360</v>
      </c>
      <c r="V793" s="1876" t="s">
        <v>377</v>
      </c>
      <c r="W793" s="1876" t="s">
        <v>360</v>
      </c>
      <c r="X793" s="1876" t="s">
        <v>378</v>
      </c>
      <c r="Y793" s="1876" t="s">
        <v>364</v>
      </c>
      <c r="Z793" s="1876" t="s">
        <v>154</v>
      </c>
      <c r="AA793" s="1876" t="s">
        <v>154</v>
      </c>
      <c r="AB793" s="1876" t="s">
        <v>154</v>
      </c>
      <c r="AC793" s="1876" t="s">
        <v>154</v>
      </c>
      <c r="AD793" s="1876" t="s">
        <v>154</v>
      </c>
      <c r="AE793" s="1876" t="s">
        <v>154</v>
      </c>
      <c r="AF793" s="1876" t="s">
        <v>359</v>
      </c>
      <c r="AG793" s="1875" t="s">
        <v>1027</v>
      </c>
      <c r="AH793" s="1876" t="s">
        <v>380</v>
      </c>
      <c r="AI793" s="1876" t="s">
        <v>240</v>
      </c>
      <c r="AJ793" s="1876" t="s">
        <v>367</v>
      </c>
      <c r="AK793" s="1875" t="s">
        <v>381</v>
      </c>
      <c r="AL793" s="1876" t="s">
        <v>360</v>
      </c>
      <c r="AM793" s="1875" t="s">
        <v>154</v>
      </c>
    </row>
    <row r="794" spans="1:39" ht="66">
      <c r="A794" s="1875" t="s">
        <v>351</v>
      </c>
      <c r="B794" s="1875" t="s">
        <v>1359</v>
      </c>
      <c r="C794" s="1875" t="s">
        <v>1024</v>
      </c>
      <c r="D794" s="1876" t="s">
        <v>154</v>
      </c>
      <c r="E794" s="1876" t="s">
        <v>371</v>
      </c>
      <c r="F794" s="1876" t="s">
        <v>355</v>
      </c>
      <c r="G794" s="1876" t="s">
        <v>356</v>
      </c>
      <c r="H794" s="1877">
        <v>5203.1360400000003</v>
      </c>
      <c r="I794" s="1877">
        <v>4900</v>
      </c>
      <c r="J794" s="1876" t="s">
        <v>357</v>
      </c>
      <c r="K794" s="1878">
        <v>45238</v>
      </c>
      <c r="L794" s="1876" t="s">
        <v>372</v>
      </c>
      <c r="M794" s="1878" t="s">
        <v>373</v>
      </c>
      <c r="N794" s="1876" t="s">
        <v>359</v>
      </c>
      <c r="O794" s="1880">
        <v>47067</v>
      </c>
      <c r="P794" s="1875" t="s">
        <v>360</v>
      </c>
      <c r="Q794" s="1875" t="s">
        <v>1300</v>
      </c>
      <c r="R794" s="1875" t="s">
        <v>1254</v>
      </c>
      <c r="S794" s="1876" t="s">
        <v>361</v>
      </c>
      <c r="T794" s="1879" t="s">
        <v>1255</v>
      </c>
      <c r="U794" s="1876" t="s">
        <v>360</v>
      </c>
      <c r="V794" s="1876" t="s">
        <v>377</v>
      </c>
      <c r="W794" s="1876" t="s">
        <v>360</v>
      </c>
      <c r="X794" s="1876" t="s">
        <v>378</v>
      </c>
      <c r="Y794" s="1876" t="s">
        <v>364</v>
      </c>
      <c r="Z794" s="1876" t="s">
        <v>154</v>
      </c>
      <c r="AA794" s="1876" t="s">
        <v>154</v>
      </c>
      <c r="AB794" s="1876" t="s">
        <v>154</v>
      </c>
      <c r="AC794" s="1876" t="s">
        <v>154</v>
      </c>
      <c r="AD794" s="1876" t="s">
        <v>154</v>
      </c>
      <c r="AE794" s="1876" t="s">
        <v>154</v>
      </c>
      <c r="AF794" s="1876" t="s">
        <v>359</v>
      </c>
      <c r="AG794" s="1875" t="s">
        <v>1027</v>
      </c>
      <c r="AH794" s="1876" t="s">
        <v>380</v>
      </c>
      <c r="AI794" s="1876" t="s">
        <v>240</v>
      </c>
      <c r="AJ794" s="1876" t="s">
        <v>367</v>
      </c>
      <c r="AK794" s="1875" t="s">
        <v>381</v>
      </c>
      <c r="AL794" s="1876" t="s">
        <v>360</v>
      </c>
      <c r="AM794" s="1875" t="s">
        <v>154</v>
      </c>
    </row>
    <row r="795" spans="1:39" ht="66">
      <c r="A795" s="1875" t="s">
        <v>351</v>
      </c>
      <c r="B795" s="1875" t="s">
        <v>1360</v>
      </c>
      <c r="C795" s="1875" t="s">
        <v>1024</v>
      </c>
      <c r="D795" s="1876" t="s">
        <v>154</v>
      </c>
      <c r="E795" s="1876" t="s">
        <v>371</v>
      </c>
      <c r="F795" s="1876" t="s">
        <v>355</v>
      </c>
      <c r="G795" s="1876" t="s">
        <v>356</v>
      </c>
      <c r="H795" s="1877">
        <v>2601.5680200000002</v>
      </c>
      <c r="I795" s="1877">
        <v>2450</v>
      </c>
      <c r="J795" s="1876" t="s">
        <v>357</v>
      </c>
      <c r="K795" s="1878">
        <v>45238</v>
      </c>
      <c r="L795" s="1876" t="s">
        <v>372</v>
      </c>
      <c r="M795" s="1878" t="s">
        <v>373</v>
      </c>
      <c r="N795" s="1876" t="s">
        <v>359</v>
      </c>
      <c r="O795" s="1880">
        <v>47067</v>
      </c>
      <c r="P795" s="1875" t="s">
        <v>360</v>
      </c>
      <c r="Q795" s="1875" t="s">
        <v>1361</v>
      </c>
      <c r="R795" s="1875" t="s">
        <v>1254</v>
      </c>
      <c r="S795" s="1876" t="s">
        <v>361</v>
      </c>
      <c r="T795" s="1879" t="s">
        <v>1255</v>
      </c>
      <c r="U795" s="1876" t="s">
        <v>360</v>
      </c>
      <c r="V795" s="1876" t="s">
        <v>377</v>
      </c>
      <c r="W795" s="1876" t="s">
        <v>360</v>
      </c>
      <c r="X795" s="1876" t="s">
        <v>378</v>
      </c>
      <c r="Y795" s="1876" t="s">
        <v>364</v>
      </c>
      <c r="Z795" s="1876" t="s">
        <v>154</v>
      </c>
      <c r="AA795" s="1876" t="s">
        <v>154</v>
      </c>
      <c r="AB795" s="1876" t="s">
        <v>154</v>
      </c>
      <c r="AC795" s="1876" t="s">
        <v>154</v>
      </c>
      <c r="AD795" s="1876" t="s">
        <v>154</v>
      </c>
      <c r="AE795" s="1876" t="s">
        <v>154</v>
      </c>
      <c r="AF795" s="1876" t="s">
        <v>359</v>
      </c>
      <c r="AG795" s="1875" t="s">
        <v>1027</v>
      </c>
      <c r="AH795" s="1876" t="s">
        <v>380</v>
      </c>
      <c r="AI795" s="1876" t="s">
        <v>240</v>
      </c>
      <c r="AJ795" s="1876" t="s">
        <v>367</v>
      </c>
      <c r="AK795" s="1875" t="s">
        <v>381</v>
      </c>
      <c r="AL795" s="1876" t="s">
        <v>360</v>
      </c>
      <c r="AM795" s="1875" t="s">
        <v>154</v>
      </c>
    </row>
    <row r="796" spans="1:39" ht="66">
      <c r="A796" s="1875" t="s">
        <v>351</v>
      </c>
      <c r="B796" s="1875" t="s">
        <v>1362</v>
      </c>
      <c r="C796" s="1875" t="s">
        <v>1024</v>
      </c>
      <c r="D796" s="1876" t="s">
        <v>154</v>
      </c>
      <c r="E796" s="1876" t="s">
        <v>371</v>
      </c>
      <c r="F796" s="1876" t="s">
        <v>355</v>
      </c>
      <c r="G796" s="1876" t="s">
        <v>356</v>
      </c>
      <c r="H796" s="1877">
        <v>11149.577219999999</v>
      </c>
      <c r="I796" s="1877">
        <v>10500</v>
      </c>
      <c r="J796" s="1876" t="s">
        <v>357</v>
      </c>
      <c r="K796" s="1878">
        <v>45238</v>
      </c>
      <c r="L796" s="1876" t="s">
        <v>372</v>
      </c>
      <c r="M796" s="1878" t="s">
        <v>373</v>
      </c>
      <c r="N796" s="1876" t="s">
        <v>359</v>
      </c>
      <c r="O796" s="1880">
        <v>47067</v>
      </c>
      <c r="P796" s="1875" t="s">
        <v>360</v>
      </c>
      <c r="Q796" s="1875" t="s">
        <v>447</v>
      </c>
      <c r="R796" s="1875" t="s">
        <v>1254</v>
      </c>
      <c r="S796" s="1876" t="s">
        <v>361</v>
      </c>
      <c r="T796" s="1879" t="s">
        <v>1255</v>
      </c>
      <c r="U796" s="1876" t="s">
        <v>360</v>
      </c>
      <c r="V796" s="1876" t="s">
        <v>377</v>
      </c>
      <c r="W796" s="1876" t="s">
        <v>360</v>
      </c>
      <c r="X796" s="1876" t="s">
        <v>378</v>
      </c>
      <c r="Y796" s="1876" t="s">
        <v>364</v>
      </c>
      <c r="Z796" s="1876" t="s">
        <v>154</v>
      </c>
      <c r="AA796" s="1876" t="s">
        <v>154</v>
      </c>
      <c r="AB796" s="1876" t="s">
        <v>154</v>
      </c>
      <c r="AC796" s="1876" t="s">
        <v>154</v>
      </c>
      <c r="AD796" s="1876" t="s">
        <v>154</v>
      </c>
      <c r="AE796" s="1876" t="s">
        <v>154</v>
      </c>
      <c r="AF796" s="1876" t="s">
        <v>359</v>
      </c>
      <c r="AG796" s="1875" t="s">
        <v>1027</v>
      </c>
      <c r="AH796" s="1876" t="s">
        <v>380</v>
      </c>
      <c r="AI796" s="1876" t="s">
        <v>240</v>
      </c>
      <c r="AJ796" s="1876" t="s">
        <v>367</v>
      </c>
      <c r="AK796" s="1875" t="s">
        <v>381</v>
      </c>
      <c r="AL796" s="1876" t="s">
        <v>360</v>
      </c>
      <c r="AM796" s="1875" t="s">
        <v>154</v>
      </c>
    </row>
    <row r="797" spans="1:39" ht="66">
      <c r="A797" s="1875" t="s">
        <v>351</v>
      </c>
      <c r="B797" s="1875" t="s">
        <v>1363</v>
      </c>
      <c r="C797" s="1875" t="s">
        <v>1024</v>
      </c>
      <c r="D797" s="1876" t="s">
        <v>154</v>
      </c>
      <c r="E797" s="1876" t="s">
        <v>371</v>
      </c>
      <c r="F797" s="1876" t="s">
        <v>355</v>
      </c>
      <c r="G797" s="1876" t="s">
        <v>356</v>
      </c>
      <c r="H797" s="1877">
        <v>371.65257000000003</v>
      </c>
      <c r="I797" s="1877">
        <v>350</v>
      </c>
      <c r="J797" s="1876" t="s">
        <v>357</v>
      </c>
      <c r="K797" s="1878">
        <v>45238</v>
      </c>
      <c r="L797" s="1876" t="s">
        <v>372</v>
      </c>
      <c r="M797" s="1878" t="s">
        <v>373</v>
      </c>
      <c r="N797" s="1876" t="s">
        <v>359</v>
      </c>
      <c r="O797" s="1880">
        <v>47067</v>
      </c>
      <c r="P797" s="1875" t="s">
        <v>360</v>
      </c>
      <c r="Q797" s="1875" t="s">
        <v>1257</v>
      </c>
      <c r="R797" s="1875" t="s">
        <v>1254</v>
      </c>
      <c r="S797" s="1876" t="s">
        <v>361</v>
      </c>
      <c r="T797" s="1879" t="s">
        <v>1255</v>
      </c>
      <c r="U797" s="1876" t="s">
        <v>360</v>
      </c>
      <c r="V797" s="1876" t="s">
        <v>377</v>
      </c>
      <c r="W797" s="1876" t="s">
        <v>360</v>
      </c>
      <c r="X797" s="1876" t="s">
        <v>378</v>
      </c>
      <c r="Y797" s="1876" t="s">
        <v>364</v>
      </c>
      <c r="Z797" s="1876" t="s">
        <v>154</v>
      </c>
      <c r="AA797" s="1876" t="s">
        <v>154</v>
      </c>
      <c r="AB797" s="1876" t="s">
        <v>154</v>
      </c>
      <c r="AC797" s="1876" t="s">
        <v>154</v>
      </c>
      <c r="AD797" s="1876" t="s">
        <v>154</v>
      </c>
      <c r="AE797" s="1876" t="s">
        <v>154</v>
      </c>
      <c r="AF797" s="1876" t="s">
        <v>359</v>
      </c>
      <c r="AG797" s="1875" t="s">
        <v>1027</v>
      </c>
      <c r="AH797" s="1876" t="s">
        <v>380</v>
      </c>
      <c r="AI797" s="1876" t="s">
        <v>240</v>
      </c>
      <c r="AJ797" s="1876" t="s">
        <v>367</v>
      </c>
      <c r="AK797" s="1875" t="s">
        <v>381</v>
      </c>
      <c r="AL797" s="1876" t="s">
        <v>360</v>
      </c>
      <c r="AM797" s="1875" t="s">
        <v>154</v>
      </c>
    </row>
    <row r="798" spans="1:39" ht="66">
      <c r="A798" s="1875" t="s">
        <v>351</v>
      </c>
      <c r="B798" s="1875" t="s">
        <v>1364</v>
      </c>
      <c r="C798" s="1875" t="s">
        <v>1024</v>
      </c>
      <c r="D798" s="1876" t="s">
        <v>154</v>
      </c>
      <c r="E798" s="1876" t="s">
        <v>371</v>
      </c>
      <c r="F798" s="1876" t="s">
        <v>355</v>
      </c>
      <c r="G798" s="1876" t="s">
        <v>356</v>
      </c>
      <c r="H798" s="1877">
        <v>5946.4411899999996</v>
      </c>
      <c r="I798" s="1877">
        <v>5600</v>
      </c>
      <c r="J798" s="1876" t="s">
        <v>357</v>
      </c>
      <c r="K798" s="1878">
        <v>45238</v>
      </c>
      <c r="L798" s="1876" t="s">
        <v>372</v>
      </c>
      <c r="M798" s="1878" t="s">
        <v>373</v>
      </c>
      <c r="N798" s="1876" t="s">
        <v>359</v>
      </c>
      <c r="O798" s="1880">
        <v>47067</v>
      </c>
      <c r="P798" s="1875" t="s">
        <v>360</v>
      </c>
      <c r="Q798" s="1875" t="s">
        <v>514</v>
      </c>
      <c r="R798" s="1875" t="s">
        <v>1254</v>
      </c>
      <c r="S798" s="1876" t="s">
        <v>361</v>
      </c>
      <c r="T798" s="1879" t="s">
        <v>1255</v>
      </c>
      <c r="U798" s="1876" t="s">
        <v>360</v>
      </c>
      <c r="V798" s="1876" t="s">
        <v>377</v>
      </c>
      <c r="W798" s="1876" t="s">
        <v>360</v>
      </c>
      <c r="X798" s="1876" t="s">
        <v>378</v>
      </c>
      <c r="Y798" s="1876" t="s">
        <v>364</v>
      </c>
      <c r="Z798" s="1876" t="s">
        <v>154</v>
      </c>
      <c r="AA798" s="1876" t="s">
        <v>154</v>
      </c>
      <c r="AB798" s="1876" t="s">
        <v>154</v>
      </c>
      <c r="AC798" s="1876" t="s">
        <v>154</v>
      </c>
      <c r="AD798" s="1876" t="s">
        <v>154</v>
      </c>
      <c r="AE798" s="1876" t="s">
        <v>154</v>
      </c>
      <c r="AF798" s="1876" t="s">
        <v>359</v>
      </c>
      <c r="AG798" s="1875" t="s">
        <v>1027</v>
      </c>
      <c r="AH798" s="1876" t="s">
        <v>380</v>
      </c>
      <c r="AI798" s="1876" t="s">
        <v>240</v>
      </c>
      <c r="AJ798" s="1876" t="s">
        <v>367</v>
      </c>
      <c r="AK798" s="1875" t="s">
        <v>381</v>
      </c>
      <c r="AL798" s="1876" t="s">
        <v>360</v>
      </c>
      <c r="AM798" s="1875" t="s">
        <v>154</v>
      </c>
    </row>
    <row r="799" spans="1:39" ht="66">
      <c r="A799" s="1875" t="s">
        <v>351</v>
      </c>
      <c r="B799" s="1875" t="s">
        <v>1365</v>
      </c>
      <c r="C799" s="1875" t="s">
        <v>1024</v>
      </c>
      <c r="D799" s="1876" t="s">
        <v>154</v>
      </c>
      <c r="E799" s="1876" t="s">
        <v>371</v>
      </c>
      <c r="F799" s="1876" t="s">
        <v>355</v>
      </c>
      <c r="G799" s="1876" t="s">
        <v>356</v>
      </c>
      <c r="H799" s="1877">
        <v>743.30515000000003</v>
      </c>
      <c r="I799" s="1877">
        <v>700</v>
      </c>
      <c r="J799" s="1876" t="s">
        <v>357</v>
      </c>
      <c r="K799" s="1878">
        <v>45238</v>
      </c>
      <c r="L799" s="1876" t="s">
        <v>372</v>
      </c>
      <c r="M799" s="1878" t="s">
        <v>373</v>
      </c>
      <c r="N799" s="1876" t="s">
        <v>359</v>
      </c>
      <c r="O799" s="1880">
        <v>47067</v>
      </c>
      <c r="P799" s="1875" t="s">
        <v>360</v>
      </c>
      <c r="Q799" s="1875" t="s">
        <v>1253</v>
      </c>
      <c r="R799" s="1875" t="s">
        <v>1254</v>
      </c>
      <c r="S799" s="1876" t="s">
        <v>361</v>
      </c>
      <c r="T799" s="1879" t="s">
        <v>1255</v>
      </c>
      <c r="U799" s="1876" t="s">
        <v>360</v>
      </c>
      <c r="V799" s="1876" t="s">
        <v>377</v>
      </c>
      <c r="W799" s="1876" t="s">
        <v>360</v>
      </c>
      <c r="X799" s="1876" t="s">
        <v>378</v>
      </c>
      <c r="Y799" s="1876" t="s">
        <v>364</v>
      </c>
      <c r="Z799" s="1876" t="s">
        <v>154</v>
      </c>
      <c r="AA799" s="1876" t="s">
        <v>154</v>
      </c>
      <c r="AB799" s="1876" t="s">
        <v>154</v>
      </c>
      <c r="AC799" s="1876" t="s">
        <v>154</v>
      </c>
      <c r="AD799" s="1876" t="s">
        <v>154</v>
      </c>
      <c r="AE799" s="1876" t="s">
        <v>154</v>
      </c>
      <c r="AF799" s="1876" t="s">
        <v>359</v>
      </c>
      <c r="AG799" s="1875" t="s">
        <v>1027</v>
      </c>
      <c r="AH799" s="1876" t="s">
        <v>380</v>
      </c>
      <c r="AI799" s="1876" t="s">
        <v>240</v>
      </c>
      <c r="AJ799" s="1876" t="s">
        <v>367</v>
      </c>
      <c r="AK799" s="1875" t="s">
        <v>381</v>
      </c>
      <c r="AL799" s="1876" t="s">
        <v>360</v>
      </c>
      <c r="AM799" s="1875" t="s">
        <v>154</v>
      </c>
    </row>
    <row r="800" spans="1:39" ht="66">
      <c r="A800" s="1875" t="s">
        <v>351</v>
      </c>
      <c r="B800" s="1875" t="s">
        <v>1366</v>
      </c>
      <c r="C800" s="1875" t="s">
        <v>1024</v>
      </c>
      <c r="D800" s="1876" t="s">
        <v>154</v>
      </c>
      <c r="E800" s="1876" t="s">
        <v>371</v>
      </c>
      <c r="F800" s="1876" t="s">
        <v>355</v>
      </c>
      <c r="G800" s="1876" t="s">
        <v>356</v>
      </c>
      <c r="H800" s="1877">
        <v>371.65257000000003</v>
      </c>
      <c r="I800" s="1877">
        <v>350</v>
      </c>
      <c r="J800" s="1876" t="s">
        <v>357</v>
      </c>
      <c r="K800" s="1878">
        <v>45238</v>
      </c>
      <c r="L800" s="1876" t="s">
        <v>372</v>
      </c>
      <c r="M800" s="1878" t="s">
        <v>373</v>
      </c>
      <c r="N800" s="1876" t="s">
        <v>359</v>
      </c>
      <c r="O800" s="1880">
        <v>47067</v>
      </c>
      <c r="P800" s="1875" t="s">
        <v>360</v>
      </c>
      <c r="Q800" s="1875" t="s">
        <v>1257</v>
      </c>
      <c r="R800" s="1875" t="s">
        <v>1254</v>
      </c>
      <c r="S800" s="1876" t="s">
        <v>361</v>
      </c>
      <c r="T800" s="1879" t="s">
        <v>1255</v>
      </c>
      <c r="U800" s="1876" t="s">
        <v>360</v>
      </c>
      <c r="V800" s="1876" t="s">
        <v>377</v>
      </c>
      <c r="W800" s="1876" t="s">
        <v>360</v>
      </c>
      <c r="X800" s="1876" t="s">
        <v>378</v>
      </c>
      <c r="Y800" s="1876" t="s">
        <v>364</v>
      </c>
      <c r="Z800" s="1876" t="s">
        <v>154</v>
      </c>
      <c r="AA800" s="1876" t="s">
        <v>154</v>
      </c>
      <c r="AB800" s="1876" t="s">
        <v>154</v>
      </c>
      <c r="AC800" s="1876" t="s">
        <v>154</v>
      </c>
      <c r="AD800" s="1876" t="s">
        <v>154</v>
      </c>
      <c r="AE800" s="1876" t="s">
        <v>154</v>
      </c>
      <c r="AF800" s="1876" t="s">
        <v>359</v>
      </c>
      <c r="AG800" s="1875" t="s">
        <v>1027</v>
      </c>
      <c r="AH800" s="1876" t="s">
        <v>380</v>
      </c>
      <c r="AI800" s="1876" t="s">
        <v>240</v>
      </c>
      <c r="AJ800" s="1876" t="s">
        <v>367</v>
      </c>
      <c r="AK800" s="1875" t="s">
        <v>381</v>
      </c>
      <c r="AL800" s="1876" t="s">
        <v>360</v>
      </c>
      <c r="AM800" s="1875" t="s">
        <v>154</v>
      </c>
    </row>
    <row r="801" spans="1:39" ht="66">
      <c r="A801" s="1875" t="s">
        <v>351</v>
      </c>
      <c r="B801" s="1875" t="s">
        <v>1367</v>
      </c>
      <c r="C801" s="1875" t="s">
        <v>1024</v>
      </c>
      <c r="D801" s="1876" t="s">
        <v>154</v>
      </c>
      <c r="E801" s="1876" t="s">
        <v>371</v>
      </c>
      <c r="F801" s="1876" t="s">
        <v>355</v>
      </c>
      <c r="G801" s="1876" t="s">
        <v>356</v>
      </c>
      <c r="H801" s="1877">
        <v>7061.3989099999999</v>
      </c>
      <c r="I801" s="1877">
        <v>6650</v>
      </c>
      <c r="J801" s="1876" t="s">
        <v>357</v>
      </c>
      <c r="K801" s="1878">
        <v>45237</v>
      </c>
      <c r="L801" s="1876" t="s">
        <v>372</v>
      </c>
      <c r="M801" s="1878" t="s">
        <v>373</v>
      </c>
      <c r="N801" s="1876" t="s">
        <v>359</v>
      </c>
      <c r="O801" s="1880">
        <v>47067</v>
      </c>
      <c r="P801" s="1875" t="s">
        <v>360</v>
      </c>
      <c r="Q801" s="1875" t="s">
        <v>1368</v>
      </c>
      <c r="R801" s="1875" t="s">
        <v>1254</v>
      </c>
      <c r="S801" s="1876" t="s">
        <v>361</v>
      </c>
      <c r="T801" s="1879" t="s">
        <v>1255</v>
      </c>
      <c r="U801" s="1876" t="s">
        <v>360</v>
      </c>
      <c r="V801" s="1876" t="s">
        <v>377</v>
      </c>
      <c r="W801" s="1876" t="s">
        <v>360</v>
      </c>
      <c r="X801" s="1876" t="s">
        <v>378</v>
      </c>
      <c r="Y801" s="1876" t="s">
        <v>364</v>
      </c>
      <c r="Z801" s="1876" t="s">
        <v>154</v>
      </c>
      <c r="AA801" s="1876" t="s">
        <v>154</v>
      </c>
      <c r="AB801" s="1876" t="s">
        <v>154</v>
      </c>
      <c r="AC801" s="1876" t="s">
        <v>154</v>
      </c>
      <c r="AD801" s="1876" t="s">
        <v>154</v>
      </c>
      <c r="AE801" s="1876" t="s">
        <v>154</v>
      </c>
      <c r="AF801" s="1876" t="s">
        <v>359</v>
      </c>
      <c r="AG801" s="1875" t="s">
        <v>1027</v>
      </c>
      <c r="AH801" s="1876" t="s">
        <v>380</v>
      </c>
      <c r="AI801" s="1876" t="s">
        <v>240</v>
      </c>
      <c r="AJ801" s="1876" t="s">
        <v>367</v>
      </c>
      <c r="AK801" s="1875" t="s">
        <v>381</v>
      </c>
      <c r="AL801" s="1876" t="s">
        <v>360</v>
      </c>
      <c r="AM801" s="1875" t="s">
        <v>154</v>
      </c>
    </row>
    <row r="802" spans="1:39" ht="66">
      <c r="A802" s="1875" t="s">
        <v>351</v>
      </c>
      <c r="B802" s="1875" t="s">
        <v>1369</v>
      </c>
      <c r="C802" s="1875" t="s">
        <v>1024</v>
      </c>
      <c r="D802" s="1876" t="s">
        <v>154</v>
      </c>
      <c r="E802" s="1876" t="s">
        <v>371</v>
      </c>
      <c r="F802" s="1876" t="s">
        <v>355</v>
      </c>
      <c r="G802" s="1876" t="s">
        <v>356</v>
      </c>
      <c r="H802" s="1877">
        <v>371.65257000000003</v>
      </c>
      <c r="I802" s="1877">
        <v>350</v>
      </c>
      <c r="J802" s="1876" t="s">
        <v>357</v>
      </c>
      <c r="K802" s="1878">
        <v>45237</v>
      </c>
      <c r="L802" s="1876" t="s">
        <v>372</v>
      </c>
      <c r="M802" s="1878" t="s">
        <v>373</v>
      </c>
      <c r="N802" s="1876" t="s">
        <v>359</v>
      </c>
      <c r="O802" s="1880">
        <v>47067</v>
      </c>
      <c r="P802" s="1875" t="s">
        <v>360</v>
      </c>
      <c r="Q802" s="1875" t="s">
        <v>1257</v>
      </c>
      <c r="R802" s="1875" t="s">
        <v>1254</v>
      </c>
      <c r="S802" s="1876" t="s">
        <v>361</v>
      </c>
      <c r="T802" s="1879" t="s">
        <v>1255</v>
      </c>
      <c r="U802" s="1876" t="s">
        <v>360</v>
      </c>
      <c r="V802" s="1876" t="s">
        <v>377</v>
      </c>
      <c r="W802" s="1876" t="s">
        <v>360</v>
      </c>
      <c r="X802" s="1876" t="s">
        <v>378</v>
      </c>
      <c r="Y802" s="1876" t="s">
        <v>364</v>
      </c>
      <c r="Z802" s="1876" t="s">
        <v>154</v>
      </c>
      <c r="AA802" s="1876" t="s">
        <v>154</v>
      </c>
      <c r="AB802" s="1876" t="s">
        <v>154</v>
      </c>
      <c r="AC802" s="1876" t="s">
        <v>154</v>
      </c>
      <c r="AD802" s="1876" t="s">
        <v>154</v>
      </c>
      <c r="AE802" s="1876" t="s">
        <v>154</v>
      </c>
      <c r="AF802" s="1876" t="s">
        <v>359</v>
      </c>
      <c r="AG802" s="1875" t="s">
        <v>1027</v>
      </c>
      <c r="AH802" s="1876" t="s">
        <v>380</v>
      </c>
      <c r="AI802" s="1876" t="s">
        <v>240</v>
      </c>
      <c r="AJ802" s="1876" t="s">
        <v>367</v>
      </c>
      <c r="AK802" s="1875" t="s">
        <v>381</v>
      </c>
      <c r="AL802" s="1876" t="s">
        <v>360</v>
      </c>
      <c r="AM802" s="1875" t="s">
        <v>154</v>
      </c>
    </row>
    <row r="803" spans="1:39" ht="66">
      <c r="A803" s="1875" t="s">
        <v>351</v>
      </c>
      <c r="B803" s="1875" t="s">
        <v>1370</v>
      </c>
      <c r="C803" s="1875" t="s">
        <v>1024</v>
      </c>
      <c r="D803" s="1876" t="s">
        <v>154</v>
      </c>
      <c r="E803" s="1876" t="s">
        <v>371</v>
      </c>
      <c r="F803" s="1876" t="s">
        <v>355</v>
      </c>
      <c r="G803" s="1876" t="s">
        <v>356</v>
      </c>
      <c r="H803" s="1877">
        <v>4088.17832</v>
      </c>
      <c r="I803" s="1877">
        <v>3850</v>
      </c>
      <c r="J803" s="1876" t="s">
        <v>357</v>
      </c>
      <c r="K803" s="1878">
        <v>45237</v>
      </c>
      <c r="L803" s="1876" t="s">
        <v>372</v>
      </c>
      <c r="M803" s="1878" t="s">
        <v>373</v>
      </c>
      <c r="N803" s="1876" t="s">
        <v>359</v>
      </c>
      <c r="O803" s="1880">
        <v>47067</v>
      </c>
      <c r="P803" s="1875" t="s">
        <v>360</v>
      </c>
      <c r="Q803" s="1875" t="s">
        <v>1280</v>
      </c>
      <c r="R803" s="1875" t="s">
        <v>1254</v>
      </c>
      <c r="S803" s="1876" t="s">
        <v>361</v>
      </c>
      <c r="T803" s="1879" t="s">
        <v>1255</v>
      </c>
      <c r="U803" s="1876" t="s">
        <v>360</v>
      </c>
      <c r="V803" s="1876" t="s">
        <v>377</v>
      </c>
      <c r="W803" s="1876" t="s">
        <v>360</v>
      </c>
      <c r="X803" s="1876" t="s">
        <v>378</v>
      </c>
      <c r="Y803" s="1876" t="s">
        <v>364</v>
      </c>
      <c r="Z803" s="1876" t="s">
        <v>154</v>
      </c>
      <c r="AA803" s="1876" t="s">
        <v>154</v>
      </c>
      <c r="AB803" s="1876" t="s">
        <v>154</v>
      </c>
      <c r="AC803" s="1876" t="s">
        <v>154</v>
      </c>
      <c r="AD803" s="1876" t="s">
        <v>154</v>
      </c>
      <c r="AE803" s="1876" t="s">
        <v>154</v>
      </c>
      <c r="AF803" s="1876" t="s">
        <v>359</v>
      </c>
      <c r="AG803" s="1875" t="s">
        <v>1027</v>
      </c>
      <c r="AH803" s="1876" t="s">
        <v>380</v>
      </c>
      <c r="AI803" s="1876" t="s">
        <v>240</v>
      </c>
      <c r="AJ803" s="1876" t="s">
        <v>367</v>
      </c>
      <c r="AK803" s="1875" t="s">
        <v>381</v>
      </c>
      <c r="AL803" s="1876" t="s">
        <v>360</v>
      </c>
      <c r="AM803" s="1875" t="s">
        <v>154</v>
      </c>
    </row>
    <row r="804" spans="1:39" ht="66">
      <c r="A804" s="1875" t="s">
        <v>351</v>
      </c>
      <c r="B804" s="1875" t="s">
        <v>1371</v>
      </c>
      <c r="C804" s="1875" t="s">
        <v>1024</v>
      </c>
      <c r="D804" s="1876" t="s">
        <v>154</v>
      </c>
      <c r="E804" s="1876" t="s">
        <v>371</v>
      </c>
      <c r="F804" s="1876" t="s">
        <v>355</v>
      </c>
      <c r="G804" s="1876" t="s">
        <v>356</v>
      </c>
      <c r="H804" s="1877">
        <v>743.30515000000003</v>
      </c>
      <c r="I804" s="1877">
        <v>700</v>
      </c>
      <c r="J804" s="1876" t="s">
        <v>357</v>
      </c>
      <c r="K804" s="1878">
        <v>45237</v>
      </c>
      <c r="L804" s="1876" t="s">
        <v>372</v>
      </c>
      <c r="M804" s="1878" t="s">
        <v>373</v>
      </c>
      <c r="N804" s="1876" t="s">
        <v>359</v>
      </c>
      <c r="O804" s="1880">
        <v>47067</v>
      </c>
      <c r="P804" s="1875" t="s">
        <v>360</v>
      </c>
      <c r="Q804" s="1875" t="s">
        <v>1253</v>
      </c>
      <c r="R804" s="1875" t="s">
        <v>1254</v>
      </c>
      <c r="S804" s="1876" t="s">
        <v>361</v>
      </c>
      <c r="T804" s="1879" t="s">
        <v>1255</v>
      </c>
      <c r="U804" s="1876" t="s">
        <v>360</v>
      </c>
      <c r="V804" s="1876" t="s">
        <v>377</v>
      </c>
      <c r="W804" s="1876" t="s">
        <v>360</v>
      </c>
      <c r="X804" s="1876" t="s">
        <v>378</v>
      </c>
      <c r="Y804" s="1876" t="s">
        <v>364</v>
      </c>
      <c r="Z804" s="1876" t="s">
        <v>154</v>
      </c>
      <c r="AA804" s="1876" t="s">
        <v>154</v>
      </c>
      <c r="AB804" s="1876" t="s">
        <v>154</v>
      </c>
      <c r="AC804" s="1876" t="s">
        <v>154</v>
      </c>
      <c r="AD804" s="1876" t="s">
        <v>154</v>
      </c>
      <c r="AE804" s="1876" t="s">
        <v>154</v>
      </c>
      <c r="AF804" s="1876" t="s">
        <v>359</v>
      </c>
      <c r="AG804" s="1875" t="s">
        <v>1027</v>
      </c>
      <c r="AH804" s="1876" t="s">
        <v>380</v>
      </c>
      <c r="AI804" s="1876" t="s">
        <v>240</v>
      </c>
      <c r="AJ804" s="1876" t="s">
        <v>367</v>
      </c>
      <c r="AK804" s="1875" t="s">
        <v>381</v>
      </c>
      <c r="AL804" s="1876" t="s">
        <v>360</v>
      </c>
      <c r="AM804" s="1875" t="s">
        <v>154</v>
      </c>
    </row>
    <row r="805" spans="1:39" ht="66">
      <c r="A805" s="1875" t="s">
        <v>351</v>
      </c>
      <c r="B805" s="1875" t="s">
        <v>1372</v>
      </c>
      <c r="C805" s="1875" t="s">
        <v>1024</v>
      </c>
      <c r="D805" s="1876" t="s">
        <v>154</v>
      </c>
      <c r="E805" s="1876" t="s">
        <v>371</v>
      </c>
      <c r="F805" s="1876" t="s">
        <v>355</v>
      </c>
      <c r="G805" s="1876" t="s">
        <v>356</v>
      </c>
      <c r="H805" s="1877">
        <v>371.65257000000003</v>
      </c>
      <c r="I805" s="1877">
        <v>350</v>
      </c>
      <c r="J805" s="1876" t="s">
        <v>357</v>
      </c>
      <c r="K805" s="1878">
        <v>45237</v>
      </c>
      <c r="L805" s="1876" t="s">
        <v>372</v>
      </c>
      <c r="M805" s="1878" t="s">
        <v>373</v>
      </c>
      <c r="N805" s="1876" t="s">
        <v>359</v>
      </c>
      <c r="O805" s="1880">
        <v>47067</v>
      </c>
      <c r="P805" s="1875" t="s">
        <v>360</v>
      </c>
      <c r="Q805" s="1875" t="s">
        <v>1257</v>
      </c>
      <c r="R805" s="1875" t="s">
        <v>1254</v>
      </c>
      <c r="S805" s="1876" t="s">
        <v>361</v>
      </c>
      <c r="T805" s="1879" t="s">
        <v>1255</v>
      </c>
      <c r="U805" s="1876" t="s">
        <v>360</v>
      </c>
      <c r="V805" s="1876" t="s">
        <v>377</v>
      </c>
      <c r="W805" s="1876" t="s">
        <v>360</v>
      </c>
      <c r="X805" s="1876" t="s">
        <v>378</v>
      </c>
      <c r="Y805" s="1876" t="s">
        <v>364</v>
      </c>
      <c r="Z805" s="1876" t="s">
        <v>154</v>
      </c>
      <c r="AA805" s="1876" t="s">
        <v>154</v>
      </c>
      <c r="AB805" s="1876" t="s">
        <v>154</v>
      </c>
      <c r="AC805" s="1876" t="s">
        <v>154</v>
      </c>
      <c r="AD805" s="1876" t="s">
        <v>154</v>
      </c>
      <c r="AE805" s="1876" t="s">
        <v>154</v>
      </c>
      <c r="AF805" s="1876" t="s">
        <v>359</v>
      </c>
      <c r="AG805" s="1875" t="s">
        <v>1027</v>
      </c>
      <c r="AH805" s="1876" t="s">
        <v>380</v>
      </c>
      <c r="AI805" s="1876" t="s">
        <v>240</v>
      </c>
      <c r="AJ805" s="1876" t="s">
        <v>367</v>
      </c>
      <c r="AK805" s="1875" t="s">
        <v>381</v>
      </c>
      <c r="AL805" s="1876" t="s">
        <v>360</v>
      </c>
      <c r="AM805" s="1875" t="s">
        <v>154</v>
      </c>
    </row>
    <row r="806" spans="1:39" ht="66">
      <c r="A806" s="1875" t="s">
        <v>351</v>
      </c>
      <c r="B806" s="1875" t="s">
        <v>1373</v>
      </c>
      <c r="C806" s="1875" t="s">
        <v>1024</v>
      </c>
      <c r="D806" s="1876" t="s">
        <v>154</v>
      </c>
      <c r="E806" s="1876" t="s">
        <v>371</v>
      </c>
      <c r="F806" s="1876" t="s">
        <v>355</v>
      </c>
      <c r="G806" s="1876" t="s">
        <v>356</v>
      </c>
      <c r="H806" s="1877">
        <v>743.30515000000003</v>
      </c>
      <c r="I806" s="1877">
        <v>700</v>
      </c>
      <c r="J806" s="1876" t="s">
        <v>357</v>
      </c>
      <c r="K806" s="1878">
        <v>45237</v>
      </c>
      <c r="L806" s="1876" t="s">
        <v>372</v>
      </c>
      <c r="M806" s="1878" t="s">
        <v>373</v>
      </c>
      <c r="N806" s="1876" t="s">
        <v>359</v>
      </c>
      <c r="O806" s="1880">
        <v>47067</v>
      </c>
      <c r="P806" s="1875" t="s">
        <v>360</v>
      </c>
      <c r="Q806" s="1875" t="s">
        <v>1253</v>
      </c>
      <c r="R806" s="1875" t="s">
        <v>1254</v>
      </c>
      <c r="S806" s="1876" t="s">
        <v>361</v>
      </c>
      <c r="T806" s="1879" t="s">
        <v>1255</v>
      </c>
      <c r="U806" s="1876" t="s">
        <v>360</v>
      </c>
      <c r="V806" s="1876" t="s">
        <v>377</v>
      </c>
      <c r="W806" s="1876" t="s">
        <v>360</v>
      </c>
      <c r="X806" s="1876" t="s">
        <v>378</v>
      </c>
      <c r="Y806" s="1876" t="s">
        <v>364</v>
      </c>
      <c r="Z806" s="1876" t="s">
        <v>154</v>
      </c>
      <c r="AA806" s="1876" t="s">
        <v>154</v>
      </c>
      <c r="AB806" s="1876" t="s">
        <v>154</v>
      </c>
      <c r="AC806" s="1876" t="s">
        <v>154</v>
      </c>
      <c r="AD806" s="1876" t="s">
        <v>154</v>
      </c>
      <c r="AE806" s="1876" t="s">
        <v>154</v>
      </c>
      <c r="AF806" s="1876" t="s">
        <v>359</v>
      </c>
      <c r="AG806" s="1875" t="s">
        <v>1027</v>
      </c>
      <c r="AH806" s="1876" t="s">
        <v>380</v>
      </c>
      <c r="AI806" s="1876" t="s">
        <v>240</v>
      </c>
      <c r="AJ806" s="1876" t="s">
        <v>367</v>
      </c>
      <c r="AK806" s="1875" t="s">
        <v>381</v>
      </c>
      <c r="AL806" s="1876" t="s">
        <v>360</v>
      </c>
      <c r="AM806" s="1875" t="s">
        <v>154</v>
      </c>
    </row>
    <row r="807" spans="1:39" ht="66">
      <c r="A807" s="1875" t="s">
        <v>351</v>
      </c>
      <c r="B807" s="1875" t="s">
        <v>1374</v>
      </c>
      <c r="C807" s="1875" t="s">
        <v>1024</v>
      </c>
      <c r="D807" s="1876" t="s">
        <v>154</v>
      </c>
      <c r="E807" s="1876" t="s">
        <v>371</v>
      </c>
      <c r="F807" s="1876" t="s">
        <v>355</v>
      </c>
      <c r="G807" s="1876" t="s">
        <v>356</v>
      </c>
      <c r="H807" s="1877">
        <v>371.65257000000003</v>
      </c>
      <c r="I807" s="1877">
        <v>350</v>
      </c>
      <c r="J807" s="1876" t="s">
        <v>357</v>
      </c>
      <c r="K807" s="1878">
        <v>45237</v>
      </c>
      <c r="L807" s="1876" t="s">
        <v>372</v>
      </c>
      <c r="M807" s="1878" t="s">
        <v>373</v>
      </c>
      <c r="N807" s="1876" t="s">
        <v>359</v>
      </c>
      <c r="O807" s="1880">
        <v>47067</v>
      </c>
      <c r="P807" s="1875" t="s">
        <v>360</v>
      </c>
      <c r="Q807" s="1875" t="s">
        <v>1257</v>
      </c>
      <c r="R807" s="1875" t="s">
        <v>1254</v>
      </c>
      <c r="S807" s="1876" t="s">
        <v>361</v>
      </c>
      <c r="T807" s="1879" t="s">
        <v>1255</v>
      </c>
      <c r="U807" s="1876" t="s">
        <v>360</v>
      </c>
      <c r="V807" s="1876" t="s">
        <v>377</v>
      </c>
      <c r="W807" s="1876" t="s">
        <v>360</v>
      </c>
      <c r="X807" s="1876" t="s">
        <v>378</v>
      </c>
      <c r="Y807" s="1876" t="s">
        <v>364</v>
      </c>
      <c r="Z807" s="1876" t="s">
        <v>154</v>
      </c>
      <c r="AA807" s="1876" t="s">
        <v>154</v>
      </c>
      <c r="AB807" s="1876" t="s">
        <v>154</v>
      </c>
      <c r="AC807" s="1876" t="s">
        <v>154</v>
      </c>
      <c r="AD807" s="1876" t="s">
        <v>154</v>
      </c>
      <c r="AE807" s="1876" t="s">
        <v>154</v>
      </c>
      <c r="AF807" s="1876" t="s">
        <v>359</v>
      </c>
      <c r="AG807" s="1875" t="s">
        <v>1027</v>
      </c>
      <c r="AH807" s="1876" t="s">
        <v>380</v>
      </c>
      <c r="AI807" s="1876" t="s">
        <v>240</v>
      </c>
      <c r="AJ807" s="1876" t="s">
        <v>367</v>
      </c>
      <c r="AK807" s="1875" t="s">
        <v>381</v>
      </c>
      <c r="AL807" s="1876" t="s">
        <v>360</v>
      </c>
      <c r="AM807" s="1875" t="s">
        <v>154</v>
      </c>
    </row>
    <row r="808" spans="1:39" ht="66">
      <c r="A808" s="1875" t="s">
        <v>351</v>
      </c>
      <c r="B808" s="1875" t="s">
        <v>1375</v>
      </c>
      <c r="C808" s="1875" t="s">
        <v>1024</v>
      </c>
      <c r="D808" s="1876" t="s">
        <v>154</v>
      </c>
      <c r="E808" s="1876" t="s">
        <v>371</v>
      </c>
      <c r="F808" s="1876" t="s">
        <v>355</v>
      </c>
      <c r="G808" s="1876" t="s">
        <v>356</v>
      </c>
      <c r="H808" s="1877">
        <v>743.30515000000003</v>
      </c>
      <c r="I808" s="1877">
        <v>700</v>
      </c>
      <c r="J808" s="1876" t="s">
        <v>357</v>
      </c>
      <c r="K808" s="1878">
        <v>45237</v>
      </c>
      <c r="L808" s="1876" t="s">
        <v>372</v>
      </c>
      <c r="M808" s="1878" t="s">
        <v>373</v>
      </c>
      <c r="N808" s="1876" t="s">
        <v>359</v>
      </c>
      <c r="O808" s="1880">
        <v>47067</v>
      </c>
      <c r="P808" s="1875" t="s">
        <v>360</v>
      </c>
      <c r="Q808" s="1875" t="s">
        <v>1253</v>
      </c>
      <c r="R808" s="1875" t="s">
        <v>1254</v>
      </c>
      <c r="S808" s="1876" t="s">
        <v>361</v>
      </c>
      <c r="T808" s="1879" t="s">
        <v>1255</v>
      </c>
      <c r="U808" s="1876" t="s">
        <v>360</v>
      </c>
      <c r="V808" s="1876" t="s">
        <v>377</v>
      </c>
      <c r="W808" s="1876" t="s">
        <v>360</v>
      </c>
      <c r="X808" s="1876" t="s">
        <v>378</v>
      </c>
      <c r="Y808" s="1876" t="s">
        <v>364</v>
      </c>
      <c r="Z808" s="1876" t="s">
        <v>154</v>
      </c>
      <c r="AA808" s="1876" t="s">
        <v>154</v>
      </c>
      <c r="AB808" s="1876" t="s">
        <v>154</v>
      </c>
      <c r="AC808" s="1876" t="s">
        <v>154</v>
      </c>
      <c r="AD808" s="1876" t="s">
        <v>154</v>
      </c>
      <c r="AE808" s="1876" t="s">
        <v>154</v>
      </c>
      <c r="AF808" s="1876" t="s">
        <v>359</v>
      </c>
      <c r="AG808" s="1875" t="s">
        <v>1027</v>
      </c>
      <c r="AH808" s="1876" t="s">
        <v>380</v>
      </c>
      <c r="AI808" s="1876" t="s">
        <v>240</v>
      </c>
      <c r="AJ808" s="1876" t="s">
        <v>367</v>
      </c>
      <c r="AK808" s="1875" t="s">
        <v>381</v>
      </c>
      <c r="AL808" s="1876" t="s">
        <v>360</v>
      </c>
      <c r="AM808" s="1875" t="s">
        <v>154</v>
      </c>
    </row>
    <row r="809" spans="1:39" ht="79.2">
      <c r="A809" s="1875" t="s">
        <v>351</v>
      </c>
      <c r="B809" s="1875" t="s">
        <v>1376</v>
      </c>
      <c r="C809" s="1875" t="s">
        <v>1377</v>
      </c>
      <c r="D809" s="1876" t="s">
        <v>154</v>
      </c>
      <c r="E809" s="1876" t="s">
        <v>354</v>
      </c>
      <c r="F809" s="1876" t="s">
        <v>355</v>
      </c>
      <c r="G809" s="1876" t="s">
        <v>356</v>
      </c>
      <c r="H809" s="1877">
        <v>110343.66323999999</v>
      </c>
      <c r="I809" s="1877">
        <v>108900</v>
      </c>
      <c r="J809" s="1876" t="s">
        <v>357</v>
      </c>
      <c r="K809" s="1878">
        <v>45280</v>
      </c>
      <c r="L809" s="1876" t="s">
        <v>358</v>
      </c>
      <c r="M809" s="1878">
        <v>48960</v>
      </c>
      <c r="N809" s="1876" t="s">
        <v>360</v>
      </c>
      <c r="O809" s="1880" t="s">
        <v>154</v>
      </c>
      <c r="P809" s="1875" t="s">
        <v>360</v>
      </c>
      <c r="Q809" s="1875" t="s">
        <v>1378</v>
      </c>
      <c r="R809" s="1875" t="s">
        <v>154</v>
      </c>
      <c r="S809" s="1876" t="s">
        <v>361</v>
      </c>
      <c r="T809" s="1879" t="s">
        <v>1379</v>
      </c>
      <c r="U809" s="1876" t="s">
        <v>360</v>
      </c>
      <c r="V809" s="1876" t="s">
        <v>363</v>
      </c>
      <c r="W809" s="1876" t="s">
        <v>360</v>
      </c>
      <c r="X809" s="1876" t="s">
        <v>154</v>
      </c>
      <c r="Y809" s="1876" t="s">
        <v>364</v>
      </c>
      <c r="Z809" s="1876" t="s">
        <v>154</v>
      </c>
      <c r="AA809" s="1876" t="s">
        <v>154</v>
      </c>
      <c r="AB809" s="1876" t="s">
        <v>154</v>
      </c>
      <c r="AC809" s="1876" t="s">
        <v>154</v>
      </c>
      <c r="AD809" s="1876" t="s">
        <v>154</v>
      </c>
      <c r="AE809" s="1876" t="s">
        <v>154</v>
      </c>
      <c r="AF809" s="1876" t="s">
        <v>359</v>
      </c>
      <c r="AG809" s="1875" t="s">
        <v>1380</v>
      </c>
      <c r="AH809" s="1876" t="s">
        <v>366</v>
      </c>
      <c r="AI809" s="1876" t="s">
        <v>240</v>
      </c>
      <c r="AJ809" s="1876" t="s">
        <v>367</v>
      </c>
      <c r="AK809" s="1875" t="s">
        <v>368</v>
      </c>
      <c r="AL809" s="1876" t="s">
        <v>360</v>
      </c>
      <c r="AM809" s="1875" t="s">
        <v>154</v>
      </c>
    </row>
    <row r="810" spans="1:39" ht="79.2">
      <c r="A810" s="1875" t="s">
        <v>351</v>
      </c>
      <c r="B810" s="1875" t="s">
        <v>1381</v>
      </c>
      <c r="C810" s="1875" t="s">
        <v>1377</v>
      </c>
      <c r="D810" s="1876" t="s">
        <v>154</v>
      </c>
      <c r="E810" s="1876" t="s">
        <v>354</v>
      </c>
      <c r="F810" s="1876" t="s">
        <v>355</v>
      </c>
      <c r="G810" s="1876" t="s">
        <v>356</v>
      </c>
      <c r="H810" s="1877">
        <v>1176578.1509799999</v>
      </c>
      <c r="I810" s="1877">
        <v>1161000</v>
      </c>
      <c r="J810" s="1876" t="s">
        <v>357</v>
      </c>
      <c r="K810" s="1878">
        <v>45280</v>
      </c>
      <c r="L810" s="1876" t="s">
        <v>358</v>
      </c>
      <c r="M810" s="1878">
        <v>48960</v>
      </c>
      <c r="N810" s="1876" t="s">
        <v>360</v>
      </c>
      <c r="O810" s="1880" t="s">
        <v>154</v>
      </c>
      <c r="P810" s="1875" t="s">
        <v>360</v>
      </c>
      <c r="Q810" s="1875" t="s">
        <v>1382</v>
      </c>
      <c r="R810" s="1875" t="s">
        <v>154</v>
      </c>
      <c r="S810" s="1876" t="s">
        <v>361</v>
      </c>
      <c r="T810" s="1879" t="s">
        <v>1383</v>
      </c>
      <c r="U810" s="1876" t="s">
        <v>360</v>
      </c>
      <c r="V810" s="1876" t="s">
        <v>363</v>
      </c>
      <c r="W810" s="1876" t="s">
        <v>360</v>
      </c>
      <c r="X810" s="1876" t="s">
        <v>154</v>
      </c>
      <c r="Y810" s="1876" t="s">
        <v>364</v>
      </c>
      <c r="Z810" s="1876" t="s">
        <v>154</v>
      </c>
      <c r="AA810" s="1876" t="s">
        <v>154</v>
      </c>
      <c r="AB810" s="1876" t="s">
        <v>154</v>
      </c>
      <c r="AC810" s="1876" t="s">
        <v>154</v>
      </c>
      <c r="AD810" s="1876" t="s">
        <v>154</v>
      </c>
      <c r="AE810" s="1876" t="s">
        <v>154</v>
      </c>
      <c r="AF810" s="1876" t="s">
        <v>359</v>
      </c>
      <c r="AG810" s="1875" t="s">
        <v>1380</v>
      </c>
      <c r="AH810" s="1876" t="s">
        <v>366</v>
      </c>
      <c r="AI810" s="1876" t="s">
        <v>240</v>
      </c>
      <c r="AJ810" s="1876" t="s">
        <v>367</v>
      </c>
      <c r="AK810" s="1875" t="s">
        <v>368</v>
      </c>
      <c r="AL810" s="1876" t="s">
        <v>360</v>
      </c>
      <c r="AM810" s="1875" t="s">
        <v>154</v>
      </c>
    </row>
    <row r="811" spans="1:39" ht="79.2">
      <c r="A811" s="1875" t="s">
        <v>351</v>
      </c>
      <c r="B811" s="1875" t="s">
        <v>1384</v>
      </c>
      <c r="C811" s="1875" t="s">
        <v>1377</v>
      </c>
      <c r="D811" s="1876" t="s">
        <v>154</v>
      </c>
      <c r="E811" s="1876" t="s">
        <v>354</v>
      </c>
      <c r="F811" s="1876" t="s">
        <v>355</v>
      </c>
      <c r="G811" s="1876" t="s">
        <v>356</v>
      </c>
      <c r="H811" s="1877">
        <v>123319.32834000001</v>
      </c>
      <c r="I811" s="1877">
        <v>122700</v>
      </c>
      <c r="J811" s="1876" t="s">
        <v>357</v>
      </c>
      <c r="K811" s="1878">
        <v>45280</v>
      </c>
      <c r="L811" s="1876" t="s">
        <v>358</v>
      </c>
      <c r="M811" s="1878">
        <v>48960</v>
      </c>
      <c r="N811" s="1876" t="s">
        <v>360</v>
      </c>
      <c r="O811" s="1880" t="s">
        <v>154</v>
      </c>
      <c r="P811" s="1875" t="s">
        <v>360</v>
      </c>
      <c r="Q811" s="1875" t="s">
        <v>1385</v>
      </c>
      <c r="R811" s="1875" t="s">
        <v>154</v>
      </c>
      <c r="S811" s="1876" t="s">
        <v>649</v>
      </c>
      <c r="T811" s="1879">
        <v>0.10630000000000001</v>
      </c>
      <c r="U811" s="1876" t="s">
        <v>360</v>
      </c>
      <c r="V811" s="1876" t="s">
        <v>363</v>
      </c>
      <c r="W811" s="1876" t="s">
        <v>360</v>
      </c>
      <c r="X811" s="1876" t="s">
        <v>154</v>
      </c>
      <c r="Y811" s="1876" t="s">
        <v>364</v>
      </c>
      <c r="Z811" s="1876" t="s">
        <v>154</v>
      </c>
      <c r="AA811" s="1876" t="s">
        <v>154</v>
      </c>
      <c r="AB811" s="1876" t="s">
        <v>154</v>
      </c>
      <c r="AC811" s="1876" t="s">
        <v>154</v>
      </c>
      <c r="AD811" s="1876" t="s">
        <v>154</v>
      </c>
      <c r="AE811" s="1876" t="s">
        <v>154</v>
      </c>
      <c r="AF811" s="1876" t="s">
        <v>359</v>
      </c>
      <c r="AG811" s="1875" t="s">
        <v>1380</v>
      </c>
      <c r="AH811" s="1876" t="s">
        <v>366</v>
      </c>
      <c r="AI811" s="1876" t="s">
        <v>240</v>
      </c>
      <c r="AJ811" s="1876" t="s">
        <v>367</v>
      </c>
      <c r="AK811" s="1875" t="s">
        <v>368</v>
      </c>
      <c r="AL811" s="1876" t="s">
        <v>360</v>
      </c>
      <c r="AM811" s="1875" t="s">
        <v>154</v>
      </c>
    </row>
    <row r="812" spans="1:39" ht="79.2">
      <c r="A812" s="1875" t="s">
        <v>351</v>
      </c>
      <c r="B812" s="1875" t="s">
        <v>1386</v>
      </c>
      <c r="C812" s="1875" t="s">
        <v>1377</v>
      </c>
      <c r="D812" s="1876" t="s">
        <v>154</v>
      </c>
      <c r="E812" s="1876" t="s">
        <v>354</v>
      </c>
      <c r="F812" s="1876" t="s">
        <v>355</v>
      </c>
      <c r="G812" s="1876" t="s">
        <v>356</v>
      </c>
      <c r="H812" s="1877">
        <v>119210.58768000001</v>
      </c>
      <c r="I812" s="1877">
        <v>107400</v>
      </c>
      <c r="J812" s="1876" t="s">
        <v>357</v>
      </c>
      <c r="K812" s="1878">
        <v>45280</v>
      </c>
      <c r="L812" s="1876" t="s">
        <v>358</v>
      </c>
      <c r="M812" s="1878">
        <v>48960</v>
      </c>
      <c r="N812" s="1876" t="s">
        <v>360</v>
      </c>
      <c r="O812" s="1880" t="s">
        <v>154</v>
      </c>
      <c r="P812" s="1875" t="s">
        <v>360</v>
      </c>
      <c r="Q812" s="1875" t="s">
        <v>1387</v>
      </c>
      <c r="R812" s="1875" t="s">
        <v>154</v>
      </c>
      <c r="S812" s="1876" t="s">
        <v>361</v>
      </c>
      <c r="T812" s="1879" t="s">
        <v>1388</v>
      </c>
      <c r="U812" s="1876" t="s">
        <v>360</v>
      </c>
      <c r="V812" s="1876" t="s">
        <v>363</v>
      </c>
      <c r="W812" s="1876" t="s">
        <v>360</v>
      </c>
      <c r="X812" s="1876" t="s">
        <v>154</v>
      </c>
      <c r="Y812" s="1876" t="s">
        <v>364</v>
      </c>
      <c r="Z812" s="1876" t="s">
        <v>154</v>
      </c>
      <c r="AA812" s="1876" t="s">
        <v>154</v>
      </c>
      <c r="AB812" s="1876" t="s">
        <v>154</v>
      </c>
      <c r="AC812" s="1876" t="s">
        <v>154</v>
      </c>
      <c r="AD812" s="1876" t="s">
        <v>154</v>
      </c>
      <c r="AE812" s="1876" t="s">
        <v>154</v>
      </c>
      <c r="AF812" s="1876" t="s">
        <v>359</v>
      </c>
      <c r="AG812" s="1875" t="s">
        <v>1380</v>
      </c>
      <c r="AH812" s="1876" t="s">
        <v>366</v>
      </c>
      <c r="AI812" s="1876" t="s">
        <v>240</v>
      </c>
      <c r="AJ812" s="1876" t="s">
        <v>367</v>
      </c>
      <c r="AK812" s="1875" t="s">
        <v>368</v>
      </c>
      <c r="AL812" s="1876" t="s">
        <v>360</v>
      </c>
      <c r="AM812" s="1875" t="s">
        <v>154</v>
      </c>
    </row>
    <row r="813" spans="1:39" ht="79.2">
      <c r="A813" s="1875" t="s">
        <v>351</v>
      </c>
      <c r="B813" s="1875" t="s">
        <v>1389</v>
      </c>
      <c r="C813" s="1875" t="s">
        <v>1377</v>
      </c>
      <c r="D813" s="1876" t="s">
        <v>154</v>
      </c>
      <c r="E813" s="1876" t="s">
        <v>354</v>
      </c>
      <c r="F813" s="1876" t="s">
        <v>355</v>
      </c>
      <c r="G813" s="1876" t="s">
        <v>356</v>
      </c>
      <c r="H813" s="1877">
        <v>529578.11078999995</v>
      </c>
      <c r="I813" s="1877">
        <v>529800</v>
      </c>
      <c r="J813" s="1876" t="s">
        <v>357</v>
      </c>
      <c r="K813" s="1878">
        <v>45324</v>
      </c>
      <c r="L813" s="1876" t="s">
        <v>358</v>
      </c>
      <c r="M813" s="1878">
        <v>48990</v>
      </c>
      <c r="N813" s="1876" t="s">
        <v>359</v>
      </c>
      <c r="O813" s="1880">
        <v>47164</v>
      </c>
      <c r="P813" s="1875" t="s">
        <v>360</v>
      </c>
      <c r="Q813" s="1875" t="s">
        <v>1390</v>
      </c>
      <c r="R813" s="1875" t="s">
        <v>1391</v>
      </c>
      <c r="S813" s="1876" t="s">
        <v>361</v>
      </c>
      <c r="T813" s="1879" t="s">
        <v>1392</v>
      </c>
      <c r="U813" s="1876" t="s">
        <v>360</v>
      </c>
      <c r="V813" s="1876" t="s">
        <v>363</v>
      </c>
      <c r="W813" s="1876" t="s">
        <v>360</v>
      </c>
      <c r="X813" s="1876" t="s">
        <v>154</v>
      </c>
      <c r="Y813" s="1876" t="s">
        <v>364</v>
      </c>
      <c r="Z813" s="1876" t="s">
        <v>154</v>
      </c>
      <c r="AA813" s="1876" t="s">
        <v>154</v>
      </c>
      <c r="AB813" s="1876" t="s">
        <v>154</v>
      </c>
      <c r="AC813" s="1876" t="s">
        <v>154</v>
      </c>
      <c r="AD813" s="1876" t="s">
        <v>154</v>
      </c>
      <c r="AE813" s="1876" t="s">
        <v>154</v>
      </c>
      <c r="AF813" s="1876" t="s">
        <v>359</v>
      </c>
      <c r="AG813" s="1875" t="s">
        <v>1380</v>
      </c>
      <c r="AH813" s="1876" t="s">
        <v>366</v>
      </c>
      <c r="AI813" s="1876" t="s">
        <v>240</v>
      </c>
      <c r="AJ813" s="1876" t="s">
        <v>367</v>
      </c>
      <c r="AK813" s="1875" t="s">
        <v>368</v>
      </c>
      <c r="AL813" s="1876" t="s">
        <v>360</v>
      </c>
      <c r="AM813" s="1875" t="s">
        <v>154</v>
      </c>
    </row>
    <row r="814" spans="1:39" ht="79.2">
      <c r="A814" s="1875" t="s">
        <v>351</v>
      </c>
      <c r="B814" s="1875" t="s">
        <v>1393</v>
      </c>
      <c r="C814" s="1875" t="s">
        <v>1377</v>
      </c>
      <c r="D814" s="1876" t="s">
        <v>154</v>
      </c>
      <c r="E814" s="1876" t="s">
        <v>354</v>
      </c>
      <c r="F814" s="1876" t="s">
        <v>355</v>
      </c>
      <c r="G814" s="1876" t="s">
        <v>356</v>
      </c>
      <c r="H814" s="1877">
        <v>469350.69361000002</v>
      </c>
      <c r="I814" s="1877">
        <v>470100</v>
      </c>
      <c r="J814" s="1876" t="s">
        <v>357</v>
      </c>
      <c r="K814" s="1878">
        <v>45324</v>
      </c>
      <c r="L814" s="1876" t="s">
        <v>358</v>
      </c>
      <c r="M814" s="1878">
        <v>50816</v>
      </c>
      <c r="N814" s="1876" t="s">
        <v>359</v>
      </c>
      <c r="O814" s="1880">
        <v>48990</v>
      </c>
      <c r="P814" s="1875" t="s">
        <v>360</v>
      </c>
      <c r="Q814" s="1875" t="s">
        <v>1394</v>
      </c>
      <c r="R814" s="1875" t="s">
        <v>1395</v>
      </c>
      <c r="S814" s="1876" t="s">
        <v>361</v>
      </c>
      <c r="T814" s="1879" t="s">
        <v>1383</v>
      </c>
      <c r="U814" s="1876" t="s">
        <v>360</v>
      </c>
      <c r="V814" s="1876" t="s">
        <v>363</v>
      </c>
      <c r="W814" s="1876" t="s">
        <v>360</v>
      </c>
      <c r="X814" s="1876" t="s">
        <v>154</v>
      </c>
      <c r="Y814" s="1876" t="s">
        <v>364</v>
      </c>
      <c r="Z814" s="1876" t="s">
        <v>154</v>
      </c>
      <c r="AA814" s="1876" t="s">
        <v>154</v>
      </c>
      <c r="AB814" s="1876" t="s">
        <v>154</v>
      </c>
      <c r="AC814" s="1876" t="s">
        <v>154</v>
      </c>
      <c r="AD814" s="1876" t="s">
        <v>154</v>
      </c>
      <c r="AE814" s="1876" t="s">
        <v>154</v>
      </c>
      <c r="AF814" s="1876" t="s">
        <v>359</v>
      </c>
      <c r="AG814" s="1875" t="s">
        <v>1380</v>
      </c>
      <c r="AH814" s="1876" t="s">
        <v>366</v>
      </c>
      <c r="AI814" s="1876" t="s">
        <v>240</v>
      </c>
      <c r="AJ814" s="1876" t="s">
        <v>367</v>
      </c>
      <c r="AK814" s="1875" t="s">
        <v>368</v>
      </c>
      <c r="AL814" s="1876" t="s">
        <v>360</v>
      </c>
      <c r="AM814" s="1875" t="s">
        <v>154</v>
      </c>
    </row>
    <row r="815" spans="1:39" ht="79.2">
      <c r="A815" s="1875" t="s">
        <v>351</v>
      </c>
      <c r="B815" s="1875" t="s">
        <v>1396</v>
      </c>
      <c r="C815" s="1875" t="s">
        <v>1377</v>
      </c>
      <c r="D815" s="1876" t="s">
        <v>154</v>
      </c>
      <c r="E815" s="1876" t="s">
        <v>354</v>
      </c>
      <c r="F815" s="1876" t="s">
        <v>355</v>
      </c>
      <c r="G815" s="1876" t="s">
        <v>356</v>
      </c>
      <c r="H815" s="1877">
        <v>2054525.9214399999</v>
      </c>
      <c r="I815" s="1877">
        <v>1656900</v>
      </c>
      <c r="J815" s="1876" t="s">
        <v>357</v>
      </c>
      <c r="K815" s="1878">
        <v>45525</v>
      </c>
      <c r="L815" s="1876" t="s">
        <v>358</v>
      </c>
      <c r="M815" s="1878">
        <v>49202</v>
      </c>
      <c r="N815" s="1876" t="s">
        <v>359</v>
      </c>
      <c r="O815" s="1880">
        <v>47376</v>
      </c>
      <c r="P815" s="1875" t="s">
        <v>360</v>
      </c>
      <c r="Q815" s="1875" t="s">
        <v>1397</v>
      </c>
      <c r="R815" s="1875" t="s">
        <v>1398</v>
      </c>
      <c r="S815" s="1876" t="s">
        <v>361</v>
      </c>
      <c r="T815" s="1879" t="s">
        <v>1399</v>
      </c>
      <c r="U815" s="1876" t="s">
        <v>360</v>
      </c>
      <c r="V815" s="1876" t="s">
        <v>363</v>
      </c>
      <c r="W815" s="1876" t="s">
        <v>360</v>
      </c>
      <c r="X815" s="1876" t="s">
        <v>154</v>
      </c>
      <c r="Y815" s="1876" t="s">
        <v>364</v>
      </c>
      <c r="Z815" s="1876" t="s">
        <v>154</v>
      </c>
      <c r="AA815" s="1876" t="s">
        <v>154</v>
      </c>
      <c r="AB815" s="1876" t="s">
        <v>154</v>
      </c>
      <c r="AC815" s="1876" t="s">
        <v>154</v>
      </c>
      <c r="AD815" s="1876" t="s">
        <v>154</v>
      </c>
      <c r="AE815" s="1876" t="s">
        <v>154</v>
      </c>
      <c r="AF815" s="1876" t="s">
        <v>359</v>
      </c>
      <c r="AG815" s="1875" t="s">
        <v>1380</v>
      </c>
      <c r="AH815" s="1876" t="s">
        <v>366</v>
      </c>
      <c r="AI815" s="1876" t="s">
        <v>240</v>
      </c>
      <c r="AJ815" s="1876" t="s">
        <v>367</v>
      </c>
      <c r="AK815" s="1875" t="s">
        <v>368</v>
      </c>
      <c r="AL815" s="1876" t="s">
        <v>360</v>
      </c>
      <c r="AM815" s="1875" t="s">
        <v>154</v>
      </c>
    </row>
    <row r="816" spans="1:39" ht="79.2">
      <c r="A816" s="1875" t="s">
        <v>351</v>
      </c>
      <c r="B816" s="1875" t="s">
        <v>1400</v>
      </c>
      <c r="C816" s="1875" t="s">
        <v>1377</v>
      </c>
      <c r="D816" s="1876" t="s">
        <v>154</v>
      </c>
      <c r="E816" s="1876" t="s">
        <v>354</v>
      </c>
      <c r="F816" s="1876" t="s">
        <v>355</v>
      </c>
      <c r="G816" s="1876" t="s">
        <v>356</v>
      </c>
      <c r="H816" s="1877">
        <v>1789656.4186800001</v>
      </c>
      <c r="I816" s="1877">
        <v>1443300</v>
      </c>
      <c r="J816" s="1876" t="s">
        <v>357</v>
      </c>
      <c r="K816" s="1878">
        <v>45525</v>
      </c>
      <c r="L816" s="1876" t="s">
        <v>358</v>
      </c>
      <c r="M816" s="1878">
        <v>49233</v>
      </c>
      <c r="N816" s="1876" t="s">
        <v>359</v>
      </c>
      <c r="O816" s="1880">
        <v>47406</v>
      </c>
      <c r="P816" s="1875" t="s">
        <v>360</v>
      </c>
      <c r="Q816" s="1875" t="s">
        <v>1401</v>
      </c>
      <c r="R816" s="1875" t="s">
        <v>1402</v>
      </c>
      <c r="S816" s="1876" t="s">
        <v>361</v>
      </c>
      <c r="T816" s="1879" t="s">
        <v>1399</v>
      </c>
      <c r="U816" s="1876" t="s">
        <v>360</v>
      </c>
      <c r="V816" s="1876" t="s">
        <v>363</v>
      </c>
      <c r="W816" s="1876" t="s">
        <v>360</v>
      </c>
      <c r="X816" s="1876" t="s">
        <v>154</v>
      </c>
      <c r="Y816" s="1876" t="s">
        <v>364</v>
      </c>
      <c r="Z816" s="1876" t="s">
        <v>154</v>
      </c>
      <c r="AA816" s="1876" t="s">
        <v>154</v>
      </c>
      <c r="AB816" s="1876" t="s">
        <v>154</v>
      </c>
      <c r="AC816" s="1876" t="s">
        <v>154</v>
      </c>
      <c r="AD816" s="1876" t="s">
        <v>154</v>
      </c>
      <c r="AE816" s="1876" t="s">
        <v>154</v>
      </c>
      <c r="AF816" s="1876" t="s">
        <v>359</v>
      </c>
      <c r="AG816" s="1875" t="s">
        <v>1380</v>
      </c>
      <c r="AH816" s="1876" t="s">
        <v>366</v>
      </c>
      <c r="AI816" s="1876" t="s">
        <v>240</v>
      </c>
      <c r="AJ816" s="1876" t="s">
        <v>367</v>
      </c>
      <c r="AK816" s="1875" t="s">
        <v>368</v>
      </c>
      <c r="AL816" s="1876" t="s">
        <v>360</v>
      </c>
      <c r="AM816" s="1875" t="s">
        <v>154</v>
      </c>
    </row>
    <row r="817" spans="1:39" ht="66">
      <c r="A817" s="1875" t="s">
        <v>351</v>
      </c>
      <c r="B817" s="1875" t="s">
        <v>1403</v>
      </c>
      <c r="C817" s="1875" t="s">
        <v>1024</v>
      </c>
      <c r="D817" s="1876" t="s">
        <v>154</v>
      </c>
      <c r="E817" s="1876" t="s">
        <v>371</v>
      </c>
      <c r="F817" s="1876" t="s">
        <v>355</v>
      </c>
      <c r="G817" s="1876" t="s">
        <v>356</v>
      </c>
      <c r="H817" s="1877">
        <v>1054990.97266</v>
      </c>
      <c r="I817" s="1877">
        <v>1000200</v>
      </c>
      <c r="J817" s="1876" t="s">
        <v>357</v>
      </c>
      <c r="K817" s="1878">
        <v>45553</v>
      </c>
      <c r="L817" s="1876" t="s">
        <v>372</v>
      </c>
      <c r="M817" s="1878" t="s">
        <v>373</v>
      </c>
      <c r="N817" s="1876" t="s">
        <v>359</v>
      </c>
      <c r="O817" s="1880">
        <v>47438</v>
      </c>
      <c r="P817" s="1875" t="s">
        <v>360</v>
      </c>
      <c r="Q817" s="1875" t="s">
        <v>1404</v>
      </c>
      <c r="R817" s="1875" t="s">
        <v>1405</v>
      </c>
      <c r="S817" s="1876" t="s">
        <v>361</v>
      </c>
      <c r="T817" s="1879" t="s">
        <v>1406</v>
      </c>
      <c r="U817" s="1876" t="s">
        <v>360</v>
      </c>
      <c r="V817" s="1876" t="s">
        <v>377</v>
      </c>
      <c r="W817" s="1876" t="s">
        <v>360</v>
      </c>
      <c r="X817" s="1876" t="s">
        <v>378</v>
      </c>
      <c r="Y817" s="1876" t="s">
        <v>364</v>
      </c>
      <c r="Z817" s="1876" t="s">
        <v>154</v>
      </c>
      <c r="AA817" s="1876" t="s">
        <v>154</v>
      </c>
      <c r="AB817" s="1876" t="s">
        <v>154</v>
      </c>
      <c r="AC817" s="1876" t="s">
        <v>154</v>
      </c>
      <c r="AD817" s="1876" t="s">
        <v>154</v>
      </c>
      <c r="AE817" s="1876" t="s">
        <v>154</v>
      </c>
      <c r="AF817" s="1876" t="s">
        <v>359</v>
      </c>
      <c r="AG817" s="1875" t="s">
        <v>1027</v>
      </c>
      <c r="AH817" s="1876" t="s">
        <v>380</v>
      </c>
      <c r="AI817" s="1876" t="s">
        <v>240</v>
      </c>
      <c r="AJ817" s="1876" t="s">
        <v>367</v>
      </c>
      <c r="AK817" s="1875" t="s">
        <v>381</v>
      </c>
      <c r="AL817" s="1876" t="s">
        <v>360</v>
      </c>
      <c r="AM817" s="1875" t="s">
        <v>154</v>
      </c>
    </row>
    <row r="818" spans="1:39" ht="66">
      <c r="A818" s="1875" t="s">
        <v>351</v>
      </c>
      <c r="B818" s="1875" t="s">
        <v>1407</v>
      </c>
      <c r="C818" s="1875" t="s">
        <v>1024</v>
      </c>
      <c r="D818" s="1876" t="s">
        <v>154</v>
      </c>
      <c r="E818" s="1876" t="s">
        <v>371</v>
      </c>
      <c r="F818" s="1876" t="s">
        <v>355</v>
      </c>
      <c r="G818" s="1876" t="s">
        <v>356</v>
      </c>
      <c r="H818" s="1877">
        <v>2936392.0091800001</v>
      </c>
      <c r="I818" s="1877">
        <v>2780100</v>
      </c>
      <c r="J818" s="1876" t="s">
        <v>357</v>
      </c>
      <c r="K818" s="1878">
        <v>45595</v>
      </c>
      <c r="L818" s="1876" t="s">
        <v>372</v>
      </c>
      <c r="M818" s="1878" t="s">
        <v>373</v>
      </c>
      <c r="N818" s="1876" t="s">
        <v>359</v>
      </c>
      <c r="O818" s="1880">
        <v>47436</v>
      </c>
      <c r="P818" s="1875" t="s">
        <v>360</v>
      </c>
      <c r="Q818" s="1875" t="s">
        <v>1408</v>
      </c>
      <c r="R818" s="1875" t="s">
        <v>1409</v>
      </c>
      <c r="S818" s="1876" t="s">
        <v>361</v>
      </c>
      <c r="T818" s="1879" t="s">
        <v>1410</v>
      </c>
      <c r="U818" s="1876" t="s">
        <v>360</v>
      </c>
      <c r="V818" s="1876" t="s">
        <v>377</v>
      </c>
      <c r="W818" s="1876" t="s">
        <v>360</v>
      </c>
      <c r="X818" s="1876" t="s">
        <v>378</v>
      </c>
      <c r="Y818" s="1876" t="s">
        <v>364</v>
      </c>
      <c r="Z818" s="1876" t="s">
        <v>154</v>
      </c>
      <c r="AA818" s="1876" t="s">
        <v>154</v>
      </c>
      <c r="AB818" s="1876" t="s">
        <v>154</v>
      </c>
      <c r="AC818" s="1876" t="s">
        <v>154</v>
      </c>
      <c r="AD818" s="1876" t="s">
        <v>154</v>
      </c>
      <c r="AE818" s="1876" t="s">
        <v>154</v>
      </c>
      <c r="AF818" s="1876" t="s">
        <v>359</v>
      </c>
      <c r="AG818" s="1875" t="s">
        <v>1027</v>
      </c>
      <c r="AH818" s="1876" t="s">
        <v>380</v>
      </c>
      <c r="AI818" s="1876" t="s">
        <v>240</v>
      </c>
      <c r="AJ818" s="1876" t="s">
        <v>367</v>
      </c>
      <c r="AK818" s="1875" t="s">
        <v>381</v>
      </c>
      <c r="AL818" s="1876" t="s">
        <v>360</v>
      </c>
      <c r="AM818" s="1875" t="s">
        <v>154</v>
      </c>
    </row>
    <row r="819" spans="1:39" ht="66">
      <c r="A819" s="1875" t="s">
        <v>351</v>
      </c>
      <c r="B819" s="1875" t="s">
        <v>1411</v>
      </c>
      <c r="C819" s="1875" t="s">
        <v>1024</v>
      </c>
      <c r="D819" s="1876" t="s">
        <v>154</v>
      </c>
      <c r="E819" s="1876" t="s">
        <v>371</v>
      </c>
      <c r="F819" s="1876" t="s">
        <v>355</v>
      </c>
      <c r="G819" s="1876" t="s">
        <v>356</v>
      </c>
      <c r="H819" s="1877">
        <v>2561289.5584499999</v>
      </c>
      <c r="I819" s="1877">
        <v>2544600</v>
      </c>
      <c r="J819" s="1876" t="s">
        <v>357</v>
      </c>
      <c r="K819" s="1878">
        <v>45716</v>
      </c>
      <c r="L819" s="1876" t="s">
        <v>372</v>
      </c>
      <c r="M819" s="1878" t="s">
        <v>373</v>
      </c>
      <c r="N819" s="1876" t="s">
        <v>359</v>
      </c>
      <c r="O819" s="1880">
        <v>47557</v>
      </c>
      <c r="P819" s="1875" t="s">
        <v>360</v>
      </c>
      <c r="Q819" s="1875" t="s">
        <v>1412</v>
      </c>
      <c r="R819" s="1875" t="s">
        <v>1413</v>
      </c>
      <c r="S819" s="1876" t="s">
        <v>361</v>
      </c>
      <c r="T819" s="1879" t="s">
        <v>1414</v>
      </c>
      <c r="U819" s="1876" t="s">
        <v>360</v>
      </c>
      <c r="V819" s="1876" t="s">
        <v>377</v>
      </c>
      <c r="W819" s="1876" t="s">
        <v>360</v>
      </c>
      <c r="X819" s="1876" t="s">
        <v>378</v>
      </c>
      <c r="Y819" s="1876" t="s">
        <v>364</v>
      </c>
      <c r="Z819" s="1876" t="s">
        <v>154</v>
      </c>
      <c r="AA819" s="1876" t="s">
        <v>154</v>
      </c>
      <c r="AB819" s="1876" t="s">
        <v>154</v>
      </c>
      <c r="AC819" s="1876" t="s">
        <v>154</v>
      </c>
      <c r="AD819" s="1876" t="s">
        <v>154</v>
      </c>
      <c r="AE819" s="1876" t="s">
        <v>154</v>
      </c>
      <c r="AF819" s="1876" t="s">
        <v>359</v>
      </c>
      <c r="AG819" s="1875" t="s">
        <v>1027</v>
      </c>
      <c r="AH819" s="1876" t="s">
        <v>380</v>
      </c>
      <c r="AI819" s="1876" t="s">
        <v>240</v>
      </c>
      <c r="AJ819" s="1876" t="s">
        <v>367</v>
      </c>
      <c r="AK819" s="1875" t="s">
        <v>381</v>
      </c>
      <c r="AL819" s="1876" t="s">
        <v>360</v>
      </c>
      <c r="AM819" s="1875" t="s">
        <v>154</v>
      </c>
    </row>
    <row r="820" spans="1:39" ht="66">
      <c r="A820" s="1875" t="s">
        <v>351</v>
      </c>
      <c r="B820" s="1875" t="s">
        <v>1415</v>
      </c>
      <c r="C820" s="1875" t="s">
        <v>1024</v>
      </c>
      <c r="D820" s="1876" t="s">
        <v>154</v>
      </c>
      <c r="E820" s="1876" t="s">
        <v>371</v>
      </c>
      <c r="F820" s="1876" t="s">
        <v>355</v>
      </c>
      <c r="G820" s="1876" t="s">
        <v>356</v>
      </c>
      <c r="H820" s="1877">
        <v>1882768.2618400001</v>
      </c>
      <c r="I820" s="1877">
        <v>1870500</v>
      </c>
      <c r="J820" s="1876" t="s">
        <v>357</v>
      </c>
      <c r="K820" s="1878">
        <v>45722</v>
      </c>
      <c r="L820" s="1876" t="s">
        <v>372</v>
      </c>
      <c r="M820" s="1878" t="s">
        <v>373</v>
      </c>
      <c r="N820" s="1876" t="s">
        <v>359</v>
      </c>
      <c r="O820" s="1880">
        <v>47557</v>
      </c>
      <c r="P820" s="1875" t="s">
        <v>360</v>
      </c>
      <c r="Q820" s="1875" t="s">
        <v>1416</v>
      </c>
      <c r="R820" s="1875" t="s">
        <v>1413</v>
      </c>
      <c r="S820" s="1876" t="s">
        <v>361</v>
      </c>
      <c r="T820" s="1879" t="s">
        <v>1414</v>
      </c>
      <c r="U820" s="1876" t="s">
        <v>360</v>
      </c>
      <c r="V820" s="1876" t="s">
        <v>377</v>
      </c>
      <c r="W820" s="1876" t="s">
        <v>360</v>
      </c>
      <c r="X820" s="1876" t="s">
        <v>378</v>
      </c>
      <c r="Y820" s="1876" t="s">
        <v>364</v>
      </c>
      <c r="Z820" s="1876" t="s">
        <v>154</v>
      </c>
      <c r="AA820" s="1876" t="s">
        <v>154</v>
      </c>
      <c r="AB820" s="1876" t="s">
        <v>154</v>
      </c>
      <c r="AC820" s="1876" t="s">
        <v>154</v>
      </c>
      <c r="AD820" s="1876" t="s">
        <v>154</v>
      </c>
      <c r="AE820" s="1876" t="s">
        <v>154</v>
      </c>
      <c r="AF820" s="1876" t="s">
        <v>359</v>
      </c>
      <c r="AG820" s="1875" t="s">
        <v>1027</v>
      </c>
      <c r="AH820" s="1876" t="s">
        <v>380</v>
      </c>
      <c r="AI820" s="1876" t="s">
        <v>240</v>
      </c>
      <c r="AJ820" s="1876" t="s">
        <v>367</v>
      </c>
      <c r="AK820" s="1875" t="s">
        <v>381</v>
      </c>
      <c r="AL820" s="1876" t="s">
        <v>360</v>
      </c>
      <c r="AM820" s="1875" t="s">
        <v>154</v>
      </c>
    </row>
    <row r="821" spans="1:39" ht="66">
      <c r="A821" s="1875" t="s">
        <v>351</v>
      </c>
      <c r="B821" s="1875" t="s">
        <v>1417</v>
      </c>
      <c r="C821" s="1875" t="s">
        <v>1024</v>
      </c>
      <c r="D821" s="1876" t="s">
        <v>154</v>
      </c>
      <c r="E821" s="1876" t="s">
        <v>371</v>
      </c>
      <c r="F821" s="1876" t="s">
        <v>355</v>
      </c>
      <c r="G821" s="1876" t="s">
        <v>356</v>
      </c>
      <c r="H821" s="1877">
        <v>975730.24561999994</v>
      </c>
      <c r="I821" s="1877">
        <v>859800</v>
      </c>
      <c r="J821" s="1876" t="s">
        <v>357</v>
      </c>
      <c r="K821" s="1878">
        <v>45807</v>
      </c>
      <c r="L821" s="1876" t="s">
        <v>372</v>
      </c>
      <c r="M821" s="1878" t="s">
        <v>373</v>
      </c>
      <c r="N821" s="1876" t="s">
        <v>359</v>
      </c>
      <c r="O821" s="1880">
        <v>47743</v>
      </c>
      <c r="P821" s="1875" t="s">
        <v>360</v>
      </c>
      <c r="Q821" s="1875" t="s">
        <v>1418</v>
      </c>
      <c r="R821" s="1875" t="s">
        <v>3263</v>
      </c>
      <c r="S821" s="1876" t="s">
        <v>361</v>
      </c>
      <c r="T821" s="1879" t="s">
        <v>1419</v>
      </c>
      <c r="U821" s="1876" t="s">
        <v>360</v>
      </c>
      <c r="V821" s="1876" t="s">
        <v>377</v>
      </c>
      <c r="W821" s="1876" t="s">
        <v>360</v>
      </c>
      <c r="X821" s="1876" t="s">
        <v>378</v>
      </c>
      <c r="Y821" s="1876" t="s">
        <v>364</v>
      </c>
      <c r="Z821" s="1876" t="s">
        <v>154</v>
      </c>
      <c r="AA821" s="1876" t="s">
        <v>154</v>
      </c>
      <c r="AB821" s="1876" t="s">
        <v>154</v>
      </c>
      <c r="AC821" s="1876" t="s">
        <v>154</v>
      </c>
      <c r="AD821" s="1876" t="s">
        <v>154</v>
      </c>
      <c r="AE821" s="1876" t="s">
        <v>154</v>
      </c>
      <c r="AF821" s="1876" t="s">
        <v>359</v>
      </c>
      <c r="AG821" s="1875" t="s">
        <v>1027</v>
      </c>
      <c r="AH821" s="1876" t="s">
        <v>380</v>
      </c>
      <c r="AI821" s="1876" t="s">
        <v>240</v>
      </c>
      <c r="AJ821" s="1876" t="s">
        <v>367</v>
      </c>
      <c r="AK821" s="1875" t="s">
        <v>381</v>
      </c>
      <c r="AL821" s="1876" t="s">
        <v>360</v>
      </c>
      <c r="AM821" s="1875" t="s">
        <v>154</v>
      </c>
    </row>
    <row r="822" spans="1:39" ht="66">
      <c r="A822" s="1875" t="s">
        <v>351</v>
      </c>
      <c r="B822" s="1875" t="s">
        <v>1420</v>
      </c>
      <c r="C822" s="1875" t="s">
        <v>1024</v>
      </c>
      <c r="D822" s="1876" t="s">
        <v>154</v>
      </c>
      <c r="E822" s="1876" t="s">
        <v>371</v>
      </c>
      <c r="F822" s="1876" t="s">
        <v>355</v>
      </c>
      <c r="G822" s="1876" t="s">
        <v>356</v>
      </c>
      <c r="H822" s="1877">
        <v>1870992.3781699999</v>
      </c>
      <c r="I822" s="1877">
        <v>1649700</v>
      </c>
      <c r="J822" s="1876" t="s">
        <v>357</v>
      </c>
      <c r="K822" s="1878">
        <v>45810</v>
      </c>
      <c r="L822" s="1876" t="s">
        <v>372</v>
      </c>
      <c r="M822" s="1878" t="s">
        <v>373</v>
      </c>
      <c r="N822" s="1876" t="s">
        <v>359</v>
      </c>
      <c r="O822" s="1880">
        <v>47743</v>
      </c>
      <c r="P822" s="1875" t="s">
        <v>360</v>
      </c>
      <c r="Q822" s="1875" t="s">
        <v>1421</v>
      </c>
      <c r="R822" s="1875" t="s">
        <v>3263</v>
      </c>
      <c r="S822" s="1876" t="s">
        <v>361</v>
      </c>
      <c r="T822" s="1879" t="s">
        <v>1419</v>
      </c>
      <c r="U822" s="1876" t="s">
        <v>360</v>
      </c>
      <c r="V822" s="1876" t="s">
        <v>377</v>
      </c>
      <c r="W822" s="1876" t="s">
        <v>360</v>
      </c>
      <c r="X822" s="1876" t="s">
        <v>378</v>
      </c>
      <c r="Y822" s="1876" t="s">
        <v>364</v>
      </c>
      <c r="Z822" s="1876" t="s">
        <v>154</v>
      </c>
      <c r="AA822" s="1876" t="s">
        <v>154</v>
      </c>
      <c r="AB822" s="1876" t="s">
        <v>154</v>
      </c>
      <c r="AC822" s="1876" t="s">
        <v>154</v>
      </c>
      <c r="AD822" s="1876" t="s">
        <v>154</v>
      </c>
      <c r="AE822" s="1876" t="s">
        <v>154</v>
      </c>
      <c r="AF822" s="1876" t="s">
        <v>359</v>
      </c>
      <c r="AG822" s="1875" t="s">
        <v>1027</v>
      </c>
      <c r="AH822" s="1876" t="s">
        <v>380</v>
      </c>
      <c r="AI822" s="1876" t="s">
        <v>240</v>
      </c>
      <c r="AJ822" s="1876" t="s">
        <v>367</v>
      </c>
      <c r="AK822" s="1875" t="s">
        <v>381</v>
      </c>
      <c r="AL822" s="1876" t="s">
        <v>360</v>
      </c>
      <c r="AM822" s="1875" t="s">
        <v>154</v>
      </c>
    </row>
    <row r="823" spans="1:39" ht="66">
      <c r="A823" s="1875" t="s">
        <v>351</v>
      </c>
      <c r="B823" s="1875" t="s">
        <v>1422</v>
      </c>
      <c r="C823" s="1875" t="s">
        <v>1024</v>
      </c>
      <c r="D823" s="1876" t="s">
        <v>154</v>
      </c>
      <c r="E823" s="1876" t="s">
        <v>371</v>
      </c>
      <c r="F823" s="1876" t="s">
        <v>355</v>
      </c>
      <c r="G823" s="1876" t="s">
        <v>356</v>
      </c>
      <c r="H823" s="1877">
        <v>2805611.6566099999</v>
      </c>
      <c r="I823" s="1877">
        <v>2475300</v>
      </c>
      <c r="J823" s="1876" t="s">
        <v>357</v>
      </c>
      <c r="K823" s="1878">
        <v>45811</v>
      </c>
      <c r="L823" s="1876" t="s">
        <v>372</v>
      </c>
      <c r="M823" s="1878" t="s">
        <v>373</v>
      </c>
      <c r="N823" s="1876" t="s">
        <v>359</v>
      </c>
      <c r="O823" s="1880">
        <v>47669</v>
      </c>
      <c r="P823" s="1875" t="s">
        <v>360</v>
      </c>
      <c r="Q823" s="1875" t="s">
        <v>1423</v>
      </c>
      <c r="R823" s="1875" t="s">
        <v>3264</v>
      </c>
      <c r="S823" s="1876" t="s">
        <v>361</v>
      </c>
      <c r="T823" s="1879" t="s">
        <v>1419</v>
      </c>
      <c r="U823" s="1876" t="s">
        <v>360</v>
      </c>
      <c r="V823" s="1876" t="s">
        <v>377</v>
      </c>
      <c r="W823" s="1876" t="s">
        <v>360</v>
      </c>
      <c r="X823" s="1876" t="s">
        <v>378</v>
      </c>
      <c r="Y823" s="1876" t="s">
        <v>364</v>
      </c>
      <c r="Z823" s="1876" t="s">
        <v>154</v>
      </c>
      <c r="AA823" s="1876" t="s">
        <v>154</v>
      </c>
      <c r="AB823" s="1876" t="s">
        <v>154</v>
      </c>
      <c r="AC823" s="1876" t="s">
        <v>154</v>
      </c>
      <c r="AD823" s="1876" t="s">
        <v>154</v>
      </c>
      <c r="AE823" s="1876" t="s">
        <v>154</v>
      </c>
      <c r="AF823" s="1876" t="s">
        <v>359</v>
      </c>
      <c r="AG823" s="1875" t="s">
        <v>1027</v>
      </c>
      <c r="AH823" s="1876" t="s">
        <v>380</v>
      </c>
      <c r="AI823" s="1876" t="s">
        <v>240</v>
      </c>
      <c r="AJ823" s="1876" t="s">
        <v>367</v>
      </c>
      <c r="AK823" s="1875" t="s">
        <v>381</v>
      </c>
      <c r="AL823" s="1876" t="s">
        <v>360</v>
      </c>
      <c r="AM823" s="1875" t="s">
        <v>154</v>
      </c>
    </row>
    <row r="824" spans="1:39" ht="66">
      <c r="A824" s="1875" t="s">
        <v>351</v>
      </c>
      <c r="B824" s="1875" t="s">
        <v>1425</v>
      </c>
      <c r="C824" s="1875" t="s">
        <v>1024</v>
      </c>
      <c r="D824" s="1876" t="s">
        <v>154</v>
      </c>
      <c r="E824" s="1876" t="s">
        <v>371</v>
      </c>
      <c r="F824" s="1876" t="s">
        <v>355</v>
      </c>
      <c r="G824" s="1876" t="s">
        <v>356</v>
      </c>
      <c r="H824" s="1877">
        <v>1488604.18032</v>
      </c>
      <c r="I824" s="1877">
        <v>1385100</v>
      </c>
      <c r="J824" s="1876" t="s">
        <v>357</v>
      </c>
      <c r="K824" s="1878">
        <v>45936</v>
      </c>
      <c r="L824" s="1876" t="s">
        <v>372</v>
      </c>
      <c r="M824" s="1878" t="s">
        <v>373</v>
      </c>
      <c r="N824" s="1876" t="s">
        <v>359</v>
      </c>
      <c r="O824" s="1880">
        <v>47966</v>
      </c>
      <c r="P824" s="1875" t="s">
        <v>360</v>
      </c>
      <c r="Q824" s="1875" t="s">
        <v>3265</v>
      </c>
      <c r="R824" s="1875" t="s">
        <v>3266</v>
      </c>
      <c r="S824" s="1876" t="s">
        <v>361</v>
      </c>
      <c r="T824" s="1879" t="s">
        <v>3267</v>
      </c>
      <c r="U824" s="1876" t="s">
        <v>360</v>
      </c>
      <c r="V824" s="1876" t="s">
        <v>377</v>
      </c>
      <c r="W824" s="1876" t="s">
        <v>360</v>
      </c>
      <c r="X824" s="1876" t="s">
        <v>378</v>
      </c>
      <c r="Y824" s="1876" t="s">
        <v>364</v>
      </c>
      <c r="Z824" s="1876" t="s">
        <v>154</v>
      </c>
      <c r="AA824" s="1876" t="s">
        <v>154</v>
      </c>
      <c r="AB824" s="1876" t="s">
        <v>154</v>
      </c>
      <c r="AC824" s="1876" t="s">
        <v>154</v>
      </c>
      <c r="AD824" s="1876" t="s">
        <v>154</v>
      </c>
      <c r="AE824" s="1876" t="s">
        <v>154</v>
      </c>
      <c r="AF824" s="1876" t="s">
        <v>359</v>
      </c>
      <c r="AG824" s="1875" t="s">
        <v>1027</v>
      </c>
      <c r="AH824" s="1876" t="s">
        <v>380</v>
      </c>
      <c r="AI824" s="1876" t="s">
        <v>240</v>
      </c>
      <c r="AJ824" s="1876" t="s">
        <v>367</v>
      </c>
      <c r="AK824" s="1875" t="s">
        <v>381</v>
      </c>
      <c r="AL824" s="1876" t="s">
        <v>360</v>
      </c>
      <c r="AM824" s="1875" t="s">
        <v>154</v>
      </c>
    </row>
    <row r="825" spans="1:39" ht="66">
      <c r="A825" s="1875" t="s">
        <v>351</v>
      </c>
      <c r="B825" s="1875" t="s">
        <v>1424</v>
      </c>
      <c r="C825" s="1875" t="s">
        <v>1024</v>
      </c>
      <c r="D825" s="1876" t="s">
        <v>154</v>
      </c>
      <c r="E825" s="1876" t="s">
        <v>371</v>
      </c>
      <c r="F825" s="1876" t="s">
        <v>355</v>
      </c>
      <c r="G825" s="1876" t="s">
        <v>356</v>
      </c>
      <c r="H825" s="1877">
        <v>1734550.2358200001</v>
      </c>
      <c r="I825" s="1877">
        <v>1614900</v>
      </c>
      <c r="J825" s="1876" t="s">
        <v>357</v>
      </c>
      <c r="K825" s="1878">
        <v>45937</v>
      </c>
      <c r="L825" s="1876" t="s">
        <v>372</v>
      </c>
      <c r="M825" s="1878" t="s">
        <v>373</v>
      </c>
      <c r="N825" s="1876" t="s">
        <v>359</v>
      </c>
      <c r="O825" s="1880">
        <v>47896</v>
      </c>
      <c r="P825" s="1875" t="s">
        <v>360</v>
      </c>
      <c r="Q825" s="1875" t="s">
        <v>3268</v>
      </c>
      <c r="R825" s="1875" t="s">
        <v>3269</v>
      </c>
      <c r="S825" s="1876" t="s">
        <v>361</v>
      </c>
      <c r="T825" s="1879" t="s">
        <v>3267</v>
      </c>
      <c r="U825" s="1876" t="s">
        <v>360</v>
      </c>
      <c r="V825" s="1876" t="s">
        <v>377</v>
      </c>
      <c r="W825" s="1876" t="s">
        <v>360</v>
      </c>
      <c r="X825" s="1876" t="s">
        <v>378</v>
      </c>
      <c r="Y825" s="1876" t="s">
        <v>364</v>
      </c>
      <c r="Z825" s="1876" t="s">
        <v>154</v>
      </c>
      <c r="AA825" s="1876" t="s">
        <v>154</v>
      </c>
      <c r="AB825" s="1876" t="s">
        <v>154</v>
      </c>
      <c r="AC825" s="1876" t="s">
        <v>154</v>
      </c>
      <c r="AD825" s="1876" t="s">
        <v>154</v>
      </c>
      <c r="AE825" s="1876" t="s">
        <v>154</v>
      </c>
      <c r="AF825" s="1876" t="s">
        <v>359</v>
      </c>
      <c r="AG825" s="1875" t="s">
        <v>1027</v>
      </c>
      <c r="AH825" s="1876" t="s">
        <v>380</v>
      </c>
      <c r="AI825" s="1876" t="s">
        <v>240</v>
      </c>
      <c r="AJ825" s="1876" t="s">
        <v>367</v>
      </c>
      <c r="AK825" s="1875" t="s">
        <v>381</v>
      </c>
      <c r="AL825" s="1876" t="s">
        <v>360</v>
      </c>
      <c r="AM825" s="1875" t="s">
        <v>154</v>
      </c>
    </row>
    <row r="826" spans="1:39" ht="66">
      <c r="A826" s="1875" t="s">
        <v>351</v>
      </c>
      <c r="B826" s="1875" t="s">
        <v>352</v>
      </c>
      <c r="C826" s="1875" t="s">
        <v>353</v>
      </c>
      <c r="D826" s="1876" t="s">
        <v>154</v>
      </c>
      <c r="E826" s="1876" t="s">
        <v>354</v>
      </c>
      <c r="F826" s="1876" t="s">
        <v>355</v>
      </c>
      <c r="G826" s="1876" t="s">
        <v>356</v>
      </c>
      <c r="H826" s="1877">
        <v>149061.04228800003</v>
      </c>
      <c r="I826" s="1877">
        <v>1443300</v>
      </c>
      <c r="J826" s="1876" t="s">
        <v>357</v>
      </c>
      <c r="K826" s="1878">
        <v>44152</v>
      </c>
      <c r="L826" s="1876" t="s">
        <v>358</v>
      </c>
      <c r="M826" s="1878">
        <v>47805</v>
      </c>
      <c r="N826" s="1876" t="s">
        <v>359</v>
      </c>
      <c r="O826" s="1880">
        <v>46343</v>
      </c>
      <c r="P826" s="1875" t="s">
        <v>360</v>
      </c>
      <c r="Q826" s="1875" t="s">
        <v>1401</v>
      </c>
      <c r="R826" s="1875" t="s">
        <v>3269</v>
      </c>
      <c r="S826" s="1876" t="s">
        <v>361</v>
      </c>
      <c r="T826" s="1879" t="s">
        <v>362</v>
      </c>
      <c r="U826" s="1876" t="s">
        <v>360</v>
      </c>
      <c r="V826" s="1876" t="s">
        <v>363</v>
      </c>
      <c r="W826" s="1876" t="s">
        <v>360</v>
      </c>
      <c r="X826" s="1876" t="s">
        <v>154</v>
      </c>
      <c r="Y826" s="1876" t="s">
        <v>364</v>
      </c>
      <c r="Z826" s="1876" t="s">
        <v>154</v>
      </c>
      <c r="AA826" s="1876" t="s">
        <v>154</v>
      </c>
      <c r="AB826" s="1876" t="s">
        <v>154</v>
      </c>
      <c r="AC826" s="1876" t="s">
        <v>154</v>
      </c>
      <c r="AD826" s="1876" t="s">
        <v>154</v>
      </c>
      <c r="AE826" s="1876" t="s">
        <v>154</v>
      </c>
      <c r="AF826" s="1876" t="s">
        <v>359</v>
      </c>
      <c r="AG826" s="1875" t="s">
        <v>365</v>
      </c>
      <c r="AH826" s="1876" t="s">
        <v>366</v>
      </c>
      <c r="AI826" s="1876" t="s">
        <v>240</v>
      </c>
      <c r="AJ826" s="1876" t="s">
        <v>367</v>
      </c>
      <c r="AK826" s="1875" t="s">
        <v>368</v>
      </c>
      <c r="AL826" s="1876" t="s">
        <v>360</v>
      </c>
      <c r="AM826" s="1875" t="s">
        <v>154</v>
      </c>
    </row>
    <row r="827" spans="1:39" ht="79.2">
      <c r="A827" s="1875" t="s">
        <v>351</v>
      </c>
      <c r="B827" s="1875" t="s">
        <v>3270</v>
      </c>
      <c r="C827" s="1875" t="s">
        <v>1377</v>
      </c>
      <c r="D827" s="1876" t="s">
        <v>154</v>
      </c>
      <c r="E827" s="1876" t="s">
        <v>354</v>
      </c>
      <c r="F827" s="1876" t="s">
        <v>355</v>
      </c>
      <c r="G827" s="1876" t="s">
        <v>356</v>
      </c>
      <c r="H827" s="1877">
        <v>1669066.9439900001</v>
      </c>
      <c r="I827" s="1877">
        <v>1665300</v>
      </c>
      <c r="J827" s="1876" t="s">
        <v>357</v>
      </c>
      <c r="K827" s="1878">
        <v>46106</v>
      </c>
      <c r="L827" s="1876" t="s">
        <v>358</v>
      </c>
      <c r="M827" s="1878">
        <v>49810</v>
      </c>
      <c r="N827" s="1876" t="s">
        <v>359</v>
      </c>
      <c r="O827" s="1880">
        <v>47983</v>
      </c>
      <c r="P827" s="1875" t="s">
        <v>360</v>
      </c>
      <c r="Q827" s="1875" t="s">
        <v>3271</v>
      </c>
      <c r="R827" s="1875" t="s">
        <v>3272</v>
      </c>
      <c r="S827" s="1876" t="s">
        <v>361</v>
      </c>
      <c r="T827" s="1879" t="s">
        <v>3273</v>
      </c>
      <c r="U827" s="1876" t="s">
        <v>360</v>
      </c>
      <c r="V827" s="1876" t="s">
        <v>363</v>
      </c>
      <c r="W827" s="1876" t="s">
        <v>360</v>
      </c>
      <c r="X827" s="1876" t="s">
        <v>154</v>
      </c>
      <c r="Y827" s="1876" t="s">
        <v>364</v>
      </c>
      <c r="Z827" s="1876" t="s">
        <v>154</v>
      </c>
      <c r="AA827" s="1876" t="s">
        <v>154</v>
      </c>
      <c r="AB827" s="1876" t="s">
        <v>154</v>
      </c>
      <c r="AC827" s="1876" t="s">
        <v>154</v>
      </c>
      <c r="AD827" s="1876" t="s">
        <v>154</v>
      </c>
      <c r="AE827" s="1876" t="s">
        <v>154</v>
      </c>
      <c r="AF827" s="1876" t="s">
        <v>359</v>
      </c>
      <c r="AG827" s="1875" t="s">
        <v>1380</v>
      </c>
      <c r="AH827" s="1876" t="s">
        <v>366</v>
      </c>
      <c r="AI827" s="1876" t="s">
        <v>240</v>
      </c>
      <c r="AJ827" s="1876" t="s">
        <v>367</v>
      </c>
      <c r="AK827" s="1875" t="s">
        <v>368</v>
      </c>
      <c r="AL827" s="1876" t="s">
        <v>360</v>
      </c>
      <c r="AM827" s="1875" t="s">
        <v>154</v>
      </c>
    </row>
    <row r="828" spans="1:39" ht="79.2">
      <c r="A828" s="1875" t="s">
        <v>351</v>
      </c>
      <c r="B828" s="1875" t="s">
        <v>3274</v>
      </c>
      <c r="C828" s="1875" t="s">
        <v>1377</v>
      </c>
      <c r="D828" s="1876" t="s">
        <v>154</v>
      </c>
      <c r="E828" s="1876" t="s">
        <v>354</v>
      </c>
      <c r="F828" s="1876" t="s">
        <v>355</v>
      </c>
      <c r="G828" s="1876" t="s">
        <v>356</v>
      </c>
      <c r="H828" s="1877">
        <v>1652810.83513</v>
      </c>
      <c r="I828" s="1877">
        <v>1650000</v>
      </c>
      <c r="J828" s="1876" t="s">
        <v>357</v>
      </c>
      <c r="K828" s="1878">
        <v>46107</v>
      </c>
      <c r="L828" s="1876" t="s">
        <v>358</v>
      </c>
      <c r="M828" s="1878">
        <v>49933</v>
      </c>
      <c r="N828" s="1876" t="s">
        <v>359</v>
      </c>
      <c r="O828" s="1880">
        <v>48106</v>
      </c>
      <c r="P828" s="1875" t="s">
        <v>360</v>
      </c>
      <c r="Q828" s="1875" t="s">
        <v>3275</v>
      </c>
      <c r="R828" s="1875" t="s">
        <v>3276</v>
      </c>
      <c r="S828" s="1876" t="s">
        <v>361</v>
      </c>
      <c r="T828" s="1879" t="s">
        <v>3273</v>
      </c>
      <c r="U828" s="1876" t="s">
        <v>360</v>
      </c>
      <c r="V828" s="1876" t="s">
        <v>363</v>
      </c>
      <c r="W828" s="1876" t="s">
        <v>360</v>
      </c>
      <c r="X828" s="1876" t="s">
        <v>154</v>
      </c>
      <c r="Y828" s="1876" t="s">
        <v>364</v>
      </c>
      <c r="Z828" s="1876" t="s">
        <v>154</v>
      </c>
      <c r="AA828" s="1876" t="s">
        <v>154</v>
      </c>
      <c r="AB828" s="1876" t="s">
        <v>154</v>
      </c>
      <c r="AC828" s="1876" t="s">
        <v>154</v>
      </c>
      <c r="AD828" s="1876" t="s">
        <v>154</v>
      </c>
      <c r="AE828" s="1876" t="s">
        <v>154</v>
      </c>
      <c r="AF828" s="1876" t="s">
        <v>359</v>
      </c>
      <c r="AG828" s="1875" t="s">
        <v>1380</v>
      </c>
      <c r="AH828" s="1876" t="s">
        <v>366</v>
      </c>
      <c r="AI828" s="1876" t="s">
        <v>240</v>
      </c>
      <c r="AJ828" s="1876" t="s">
        <v>367</v>
      </c>
      <c r="AK828" s="1875" t="s">
        <v>368</v>
      </c>
      <c r="AL828" s="1876" t="s">
        <v>360</v>
      </c>
      <c r="AM828" s="1875" t="s">
        <v>154</v>
      </c>
    </row>
    <row r="830" spans="1:39">
      <c r="G830" s="1881" t="s">
        <v>1426</v>
      </c>
      <c r="H830" s="1882">
        <f>SUM(H8:H828)</f>
        <v>41528180.235307984</v>
      </c>
    </row>
    <row r="832" spans="1:39">
      <c r="F832" s="1883"/>
      <c r="G832" s="1881"/>
      <c r="H832" s="1884"/>
    </row>
    <row r="833" spans="1:39">
      <c r="H833" s="1885"/>
    </row>
    <row r="834" spans="1:39">
      <c r="H834" s="1885"/>
    </row>
    <row r="835" spans="1:39">
      <c r="A835" s="1983"/>
      <c r="B835" s="1983"/>
      <c r="C835" s="1983"/>
      <c r="D835" s="1983"/>
      <c r="E835" s="1983"/>
      <c r="F835" s="1983"/>
      <c r="G835" s="1983"/>
      <c r="H835" s="1983"/>
      <c r="I835" s="1886"/>
      <c r="J835" s="58"/>
      <c r="K835" s="58"/>
      <c r="L835" s="58"/>
      <c r="M835" s="58"/>
      <c r="N835" s="58"/>
      <c r="O835" s="58"/>
      <c r="P835" s="58"/>
      <c r="Q835" s="58"/>
      <c r="R835" s="58"/>
      <c r="S835" s="58"/>
      <c r="T835" s="58"/>
      <c r="U835" s="58"/>
      <c r="V835" s="58"/>
      <c r="W835" s="58"/>
      <c r="X835" s="58"/>
      <c r="Y835" s="58"/>
      <c r="Z835" s="58"/>
      <c r="AA835" s="58"/>
      <c r="AB835" s="58"/>
      <c r="AC835" s="58"/>
      <c r="AD835" s="58"/>
      <c r="AE835" s="58"/>
      <c r="AF835" s="58"/>
      <c r="AG835" s="58"/>
      <c r="AH835" s="58"/>
      <c r="AI835" s="58"/>
      <c r="AJ835" s="58"/>
      <c r="AK835" s="58"/>
      <c r="AL835" s="58"/>
      <c r="AM835" s="58"/>
    </row>
  </sheetData>
  <mergeCells count="1">
    <mergeCell ref="E3:F3"/>
  </mergeCells>
  <hyperlinks>
    <hyperlink ref="A4" location="Índice!A1" display="Principais Características dos Instrumentos que compõe o Patrimônio de Referência (PR)" xr:uid="{32F4440D-D398-4381-AA61-55E91F0C539E}"/>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C6F46-35F4-4883-874B-1290A7900B06}">
  <sheetPr codeName="Planilha19">
    <tabColor rgb="FF73C6A1"/>
  </sheetPr>
  <dimension ref="A1:AG1048573"/>
  <sheetViews>
    <sheetView showGridLines="0" topLeftCell="A1048535" zoomScale="80" zoomScaleNormal="80" workbookViewId="0">
      <selection activeCell="C1048573" sqref="C1048573"/>
    </sheetView>
  </sheetViews>
  <sheetFormatPr defaultColWidth="8.5546875" defaultRowHeight="13.8"/>
  <cols>
    <col min="1" max="1" width="5.21875" style="3" customWidth="1"/>
    <col min="2" max="2" width="85.5546875" style="3" customWidth="1"/>
    <col min="3" max="3" width="17.21875" style="3" bestFit="1" customWidth="1"/>
    <col min="4" max="5" width="14.77734375" style="3" customWidth="1"/>
    <col min="6" max="6" width="16.77734375" style="3" customWidth="1"/>
    <col min="7" max="7" width="13.5546875" style="3" customWidth="1"/>
    <col min="8" max="27" width="13.77734375" style="3" bestFit="1" customWidth="1"/>
    <col min="28" max="16384" width="8.5546875" style="3"/>
  </cols>
  <sheetData>
    <row r="1" spans="1:33" s="21" customFormat="1" ht="10.199999999999999">
      <c r="A1" s="12"/>
      <c r="B1" s="13"/>
      <c r="C1" s="13"/>
      <c r="D1" s="13"/>
      <c r="E1" s="13"/>
      <c r="F1" s="13"/>
      <c r="G1" s="13"/>
      <c r="H1" s="13"/>
      <c r="I1" s="13"/>
      <c r="J1" s="13"/>
      <c r="K1" s="13"/>
      <c r="L1" s="13"/>
      <c r="M1" s="13"/>
      <c r="N1" s="13"/>
      <c r="O1" s="13"/>
      <c r="P1" s="13"/>
      <c r="Q1" s="13"/>
      <c r="R1" s="13"/>
      <c r="S1" s="13"/>
      <c r="T1" s="13"/>
      <c r="U1" s="13"/>
      <c r="V1" s="13"/>
      <c r="W1" s="13"/>
      <c r="X1" s="13"/>
      <c r="Y1" s="13"/>
      <c r="Z1" s="13"/>
      <c r="AA1" s="14"/>
      <c r="AB1" s="15"/>
      <c r="AC1" s="16"/>
      <c r="AD1" s="17"/>
      <c r="AE1" s="18"/>
      <c r="AF1" s="19"/>
      <c r="AG1" s="20"/>
    </row>
    <row r="2" spans="1:33" ht="16.2">
      <c r="A2" s="23" t="s">
        <v>1427</v>
      </c>
      <c r="B2" s="23"/>
      <c r="C2" s="24"/>
      <c r="D2" s="24"/>
      <c r="E2" s="24"/>
      <c r="F2" s="24"/>
      <c r="G2" s="24"/>
      <c r="H2" s="24"/>
      <c r="I2" s="24"/>
      <c r="J2" s="24"/>
      <c r="K2" s="24"/>
      <c r="L2" s="24"/>
      <c r="M2" s="24"/>
      <c r="N2" s="24"/>
      <c r="O2" s="24"/>
      <c r="P2" s="24"/>
      <c r="Q2" s="24"/>
      <c r="R2" s="24"/>
      <c r="S2" s="24"/>
      <c r="T2" s="24"/>
      <c r="U2" s="24"/>
      <c r="V2" s="24"/>
      <c r="W2" s="24"/>
      <c r="X2" s="24"/>
      <c r="Y2" s="24"/>
      <c r="Z2" s="24"/>
      <c r="AA2" s="1209"/>
    </row>
    <row r="3" spans="1:33" ht="14.4" thickBot="1">
      <c r="A3" s="2396"/>
      <c r="B3" s="2396"/>
      <c r="C3" s="1797">
        <v>46203</v>
      </c>
      <c r="D3" s="1797">
        <v>46112</v>
      </c>
      <c r="E3" s="1797">
        <v>46022</v>
      </c>
      <c r="F3" s="1797">
        <v>45930</v>
      </c>
      <c r="G3" s="1797">
        <v>45838</v>
      </c>
      <c r="H3" s="1797">
        <v>45747</v>
      </c>
      <c r="I3" s="1797">
        <v>45657</v>
      </c>
      <c r="J3" s="1797">
        <v>45565</v>
      </c>
      <c r="K3" s="1797">
        <v>45473</v>
      </c>
      <c r="L3" s="1797">
        <v>45382</v>
      </c>
      <c r="M3" s="1797">
        <v>45291</v>
      </c>
      <c r="N3" s="1797">
        <v>45199</v>
      </c>
      <c r="O3" s="1797">
        <v>45107</v>
      </c>
      <c r="P3" s="1797">
        <v>45016</v>
      </c>
      <c r="Q3" s="1797">
        <v>44926</v>
      </c>
      <c r="R3" s="1797">
        <v>44834</v>
      </c>
      <c r="S3" s="1797">
        <v>44742</v>
      </c>
      <c r="T3" s="1797">
        <v>44651</v>
      </c>
      <c r="U3" s="1797">
        <v>44561</v>
      </c>
      <c r="V3" s="1797">
        <v>44469</v>
      </c>
      <c r="W3" s="1797">
        <v>44377</v>
      </c>
      <c r="X3" s="1797">
        <v>44286</v>
      </c>
      <c r="Y3" s="1797">
        <v>44196</v>
      </c>
      <c r="Z3" s="1797">
        <v>44104</v>
      </c>
      <c r="AA3" s="1797">
        <v>44012</v>
      </c>
    </row>
    <row r="4" spans="1:33">
      <c r="A4" s="1798"/>
      <c r="B4" s="1798"/>
      <c r="C4" s="1798"/>
      <c r="D4" s="1798"/>
      <c r="E4" s="1798"/>
      <c r="F4" s="1798"/>
      <c r="G4" s="1798"/>
      <c r="H4" s="1798"/>
      <c r="I4" s="1798"/>
      <c r="J4" s="1798"/>
      <c r="K4" s="1798"/>
      <c r="L4" s="1798"/>
      <c r="M4" s="1798"/>
      <c r="N4" s="1798"/>
      <c r="O4" s="1798"/>
      <c r="P4" s="1798"/>
      <c r="Q4" s="1798"/>
      <c r="R4" s="1798"/>
      <c r="S4" s="1798"/>
      <c r="T4" s="1798"/>
      <c r="U4" s="1798"/>
      <c r="V4" s="1798"/>
      <c r="W4" s="1798"/>
      <c r="X4" s="1798"/>
      <c r="Y4" s="1798"/>
      <c r="Z4" s="1798"/>
      <c r="AA4" s="1799" t="s">
        <v>124</v>
      </c>
    </row>
    <row r="5" spans="1:33" ht="14.4" thickBot="1">
      <c r="A5" s="1798"/>
      <c r="B5" s="1798"/>
      <c r="C5" s="1800" t="s">
        <v>1428</v>
      </c>
      <c r="D5" s="1800" t="s">
        <v>1428</v>
      </c>
      <c r="E5" s="1800" t="s">
        <v>1428</v>
      </c>
      <c r="F5" s="1800" t="s">
        <v>1428</v>
      </c>
      <c r="G5" s="1800" t="s">
        <v>1428</v>
      </c>
      <c r="H5" s="1800" t="s">
        <v>1428</v>
      </c>
      <c r="I5" s="1800" t="s">
        <v>1428</v>
      </c>
      <c r="J5" s="1800" t="s">
        <v>1428</v>
      </c>
      <c r="K5" s="1800" t="s">
        <v>1428</v>
      </c>
      <c r="L5" s="1800" t="s">
        <v>1428</v>
      </c>
      <c r="M5" s="1800" t="s">
        <v>1428</v>
      </c>
      <c r="N5" s="1800" t="s">
        <v>1428</v>
      </c>
      <c r="O5" s="1800" t="s">
        <v>1428</v>
      </c>
      <c r="P5" s="1800" t="s">
        <v>1428</v>
      </c>
      <c r="Q5" s="1800" t="s">
        <v>1428</v>
      </c>
      <c r="R5" s="1800" t="s">
        <v>1428</v>
      </c>
      <c r="S5" s="1800" t="s">
        <v>1428</v>
      </c>
      <c r="T5" s="1800" t="s">
        <v>1428</v>
      </c>
      <c r="U5" s="1800" t="s">
        <v>1428</v>
      </c>
      <c r="V5" s="1800" t="s">
        <v>1428</v>
      </c>
      <c r="W5" s="1800" t="s">
        <v>1428</v>
      </c>
      <c r="X5" s="1800" t="s">
        <v>1428</v>
      </c>
      <c r="Y5" s="1800" t="s">
        <v>1428</v>
      </c>
      <c r="Z5" s="1800" t="s">
        <v>1428</v>
      </c>
      <c r="AA5" s="1800" t="s">
        <v>1428</v>
      </c>
    </row>
    <row r="6" spans="1:33" ht="14.4" thickBot="1">
      <c r="A6" s="2397" t="s">
        <v>1429</v>
      </c>
      <c r="B6" s="2397"/>
      <c r="C6" s="1801"/>
      <c r="D6" s="1801"/>
      <c r="E6" s="1801"/>
      <c r="F6" s="1801"/>
      <c r="G6" s="1801"/>
      <c r="H6" s="1801"/>
      <c r="I6" s="1801"/>
      <c r="J6" s="1801"/>
      <c r="K6" s="1801"/>
      <c r="L6" s="1801"/>
      <c r="M6" s="1801"/>
      <c r="N6" s="1801"/>
      <c r="O6" s="1801"/>
      <c r="P6" s="1801"/>
      <c r="Q6" s="1801"/>
      <c r="R6" s="1801"/>
      <c r="S6" s="1801"/>
      <c r="T6" s="1801"/>
      <c r="U6" s="1801"/>
      <c r="V6" s="1801"/>
      <c r="W6" s="1801"/>
      <c r="X6" s="1801"/>
      <c r="Y6" s="1801"/>
      <c r="Z6" s="1801"/>
      <c r="AA6" s="1801"/>
    </row>
    <row r="7" spans="1:33">
      <c r="A7" s="1802">
        <v>1</v>
      </c>
      <c r="B7" s="1803" t="s">
        <v>1430</v>
      </c>
      <c r="C7" s="2269">
        <v>136909898</v>
      </c>
      <c r="D7" s="2269">
        <v>136909898</v>
      </c>
      <c r="E7" s="2269">
        <v>136909898</v>
      </c>
      <c r="F7" s="2016">
        <v>124063060</v>
      </c>
      <c r="G7" s="2016">
        <v>124063060</v>
      </c>
      <c r="H7" s="2016">
        <v>123756478</v>
      </c>
      <c r="I7" s="2016">
        <v>90417313</v>
      </c>
      <c r="J7" s="2016">
        <v>90431452</v>
      </c>
      <c r="K7" s="2016">
        <v>90729000</v>
      </c>
      <c r="L7" s="1804">
        <v>90729000</v>
      </c>
      <c r="M7" s="1804">
        <v>90729000</v>
      </c>
      <c r="N7" s="1804">
        <v>90729000</v>
      </c>
      <c r="O7" s="1804">
        <v>90729000</v>
      </c>
      <c r="P7" s="1804">
        <v>90978131</v>
      </c>
      <c r="Q7" s="1804">
        <v>90729000</v>
      </c>
      <c r="R7" s="1804">
        <v>90729000</v>
      </c>
      <c r="S7" s="1804">
        <v>90729000</v>
      </c>
      <c r="T7" s="1804">
        <v>90729000</v>
      </c>
      <c r="U7" s="1804">
        <v>90729000</v>
      </c>
      <c r="V7" s="1804">
        <v>90729000</v>
      </c>
      <c r="W7" s="1804">
        <v>90729000</v>
      </c>
      <c r="X7" s="1804">
        <v>97148000</v>
      </c>
      <c r="Y7" s="1804">
        <v>97148000</v>
      </c>
      <c r="Z7" s="1804">
        <v>97148000</v>
      </c>
      <c r="AA7" s="1805">
        <v>97148000</v>
      </c>
    </row>
    <row r="8" spans="1:33">
      <c r="A8" s="1802">
        <v>2</v>
      </c>
      <c r="B8" s="1803" t="s">
        <v>1431</v>
      </c>
      <c r="C8" s="2017">
        <v>72643175</v>
      </c>
      <c r="D8" s="2017">
        <v>65015812</v>
      </c>
      <c r="E8" s="2017">
        <v>57481239</v>
      </c>
      <c r="F8" s="2017">
        <v>85556318</v>
      </c>
      <c r="G8" s="2017">
        <v>76978021</v>
      </c>
      <c r="H8" s="2017">
        <v>64274724</v>
      </c>
      <c r="I8" s="2017">
        <v>111196457</v>
      </c>
      <c r="J8" s="2017">
        <v>104461382</v>
      </c>
      <c r="K8" s="2017">
        <v>97416380</v>
      </c>
      <c r="L8" s="1806">
        <v>90453715</v>
      </c>
      <c r="M8" s="1806">
        <v>94968719</v>
      </c>
      <c r="N8" s="1806">
        <v>88631498</v>
      </c>
      <c r="O8" s="1806">
        <v>86393149</v>
      </c>
      <c r="P8" s="1806">
        <v>80767842</v>
      </c>
      <c r="Q8" s="1806">
        <v>75894127</v>
      </c>
      <c r="R8" s="1806">
        <v>71848357</v>
      </c>
      <c r="S8" s="1806">
        <v>66176421</v>
      </c>
      <c r="T8" s="1806">
        <v>60801341</v>
      </c>
      <c r="U8" s="1806">
        <v>55903361</v>
      </c>
      <c r="V8" s="1806">
        <v>50255321</v>
      </c>
      <c r="W8" s="1806">
        <v>45978232</v>
      </c>
      <c r="X8" s="1806">
        <v>43808326</v>
      </c>
      <c r="Y8" s="1806">
        <v>39582824</v>
      </c>
      <c r="Z8" s="1806">
        <v>34141682</v>
      </c>
      <c r="AA8" s="1807">
        <v>30804643</v>
      </c>
    </row>
    <row r="9" spans="1:33">
      <c r="A9" s="1802">
        <v>3</v>
      </c>
      <c r="B9" s="1803" t="s">
        <v>1432</v>
      </c>
      <c r="C9" s="2018">
        <v>-815240</v>
      </c>
      <c r="D9" s="2018">
        <v>-1576796</v>
      </c>
      <c r="E9" s="2018">
        <v>1752918</v>
      </c>
      <c r="F9" s="2018">
        <v>-633594</v>
      </c>
      <c r="G9" s="2018">
        <v>-209504</v>
      </c>
      <c r="H9" s="2018">
        <v>5581599</v>
      </c>
      <c r="I9" s="2018">
        <v>35769</v>
      </c>
      <c r="J9" s="2018">
        <v>-2307448</v>
      </c>
      <c r="K9" s="2018">
        <v>-3742504</v>
      </c>
      <c r="L9" s="1794">
        <v>-4922044</v>
      </c>
      <c r="M9" s="1794">
        <v>-4716581</v>
      </c>
      <c r="N9" s="1794">
        <v>-5133322</v>
      </c>
      <c r="O9" s="1794">
        <v>-7687892</v>
      </c>
      <c r="P9" s="1794">
        <v>-6593778</v>
      </c>
      <c r="Q9" s="1794">
        <v>-5543796</v>
      </c>
      <c r="R9" s="1794">
        <v>-5271892</v>
      </c>
      <c r="S9" s="1794">
        <v>-6162562</v>
      </c>
      <c r="T9" s="1794">
        <v>-7047020</v>
      </c>
      <c r="U9" s="1794">
        <v>-1448055</v>
      </c>
      <c r="V9" s="1794">
        <v>-1003882</v>
      </c>
      <c r="W9" s="1794">
        <v>-49926</v>
      </c>
      <c r="X9" s="1794">
        <v>51156</v>
      </c>
      <c r="Y9" s="1794">
        <v>878313</v>
      </c>
      <c r="Z9" s="1794">
        <v>287522</v>
      </c>
      <c r="AA9" s="1808">
        <v>-625680</v>
      </c>
    </row>
    <row r="10" spans="1:33" ht="26.4">
      <c r="A10" s="1802">
        <v>5</v>
      </c>
      <c r="B10" s="1803" t="s">
        <v>1433</v>
      </c>
      <c r="C10" s="2019">
        <v>6051288</v>
      </c>
      <c r="D10" s="2019">
        <v>5909651</v>
      </c>
      <c r="E10" s="2019">
        <v>6192303</v>
      </c>
      <c r="F10" s="2019">
        <v>5751483</v>
      </c>
      <c r="G10" s="2019">
        <v>5852920</v>
      </c>
      <c r="H10" s="2019">
        <v>6083238</v>
      </c>
      <c r="I10" s="2019">
        <v>6595600</v>
      </c>
      <c r="J10" s="2019">
        <v>6366719</v>
      </c>
      <c r="K10" s="2019">
        <v>6072230</v>
      </c>
      <c r="L10" s="1809">
        <v>5348859</v>
      </c>
      <c r="M10" s="1809">
        <v>5408511</v>
      </c>
      <c r="N10" s="1809">
        <v>5630694</v>
      </c>
      <c r="O10" s="1809">
        <v>6068039</v>
      </c>
      <c r="P10" s="1809">
        <v>6647571</v>
      </c>
      <c r="Q10" s="1809">
        <v>6441240</v>
      </c>
      <c r="R10" s="1809">
        <v>6220145</v>
      </c>
      <c r="S10" s="1809">
        <v>7802574</v>
      </c>
      <c r="T10" s="1809">
        <v>7956527</v>
      </c>
      <c r="U10" s="1809">
        <v>9054481</v>
      </c>
      <c r="V10" s="1809">
        <v>10059304</v>
      </c>
      <c r="W10" s="1809">
        <v>9886585</v>
      </c>
      <c r="X10" s="1809">
        <v>11325274</v>
      </c>
      <c r="Y10" s="1809">
        <v>10473117</v>
      </c>
      <c r="Z10" s="1809">
        <v>11176764</v>
      </c>
      <c r="AA10" s="1810">
        <v>10890748</v>
      </c>
    </row>
    <row r="11" spans="1:33">
      <c r="A11" s="1811">
        <v>6</v>
      </c>
      <c r="B11" s="1812" t="s">
        <v>1434</v>
      </c>
      <c r="C11" s="2020">
        <v>214789121</v>
      </c>
      <c r="D11" s="2020">
        <v>206258565</v>
      </c>
      <c r="E11" s="2020">
        <v>202336358</v>
      </c>
      <c r="F11" s="2020">
        <v>214737267</v>
      </c>
      <c r="G11" s="2020">
        <v>206684497</v>
      </c>
      <c r="H11" s="2020">
        <v>199696039</v>
      </c>
      <c r="I11" s="2020">
        <v>208245139</v>
      </c>
      <c r="J11" s="2020">
        <v>198952105</v>
      </c>
      <c r="K11" s="2020">
        <v>190475106</v>
      </c>
      <c r="L11" s="1813">
        <v>181609530</v>
      </c>
      <c r="M11" s="1813">
        <v>186389649</v>
      </c>
      <c r="N11" s="1813">
        <v>179857870</v>
      </c>
      <c r="O11" s="1813">
        <v>175502296</v>
      </c>
      <c r="P11" s="1813">
        <v>171799766</v>
      </c>
      <c r="Q11" s="1813">
        <v>167520571</v>
      </c>
      <c r="R11" s="1813">
        <v>163525610</v>
      </c>
      <c r="S11" s="1813">
        <v>158545433</v>
      </c>
      <c r="T11" s="1813">
        <v>152439848</v>
      </c>
      <c r="U11" s="1813">
        <v>154238787</v>
      </c>
      <c r="V11" s="1813">
        <v>150039743</v>
      </c>
      <c r="W11" s="1813">
        <v>146543891</v>
      </c>
      <c r="X11" s="1813">
        <v>152332756</v>
      </c>
      <c r="Y11" s="1813">
        <v>148082254</v>
      </c>
      <c r="Z11" s="1813">
        <v>142753968</v>
      </c>
      <c r="AA11" s="1814">
        <v>138217711</v>
      </c>
    </row>
    <row r="12" spans="1:33" ht="14.4" thickBot="1">
      <c r="A12" s="2398" t="s">
        <v>1435</v>
      </c>
      <c r="B12" s="2398"/>
      <c r="C12" s="1815"/>
      <c r="D12" s="1815"/>
      <c r="E12" s="1815"/>
      <c r="F12" s="1815"/>
      <c r="G12" s="1815"/>
      <c r="H12" s="1815"/>
      <c r="I12" s="1815"/>
      <c r="J12" s="1815"/>
      <c r="K12" s="1815"/>
      <c r="L12" s="1815"/>
      <c r="M12" s="1815"/>
      <c r="N12" s="1815"/>
      <c r="O12" s="1815"/>
      <c r="P12" s="1815"/>
      <c r="Q12" s="1815"/>
      <c r="R12" s="1815"/>
      <c r="S12" s="1815"/>
      <c r="T12" s="1815"/>
      <c r="U12" s="1815"/>
      <c r="V12" s="1815"/>
      <c r="W12" s="1815"/>
      <c r="X12" s="1815"/>
      <c r="Y12" s="1815"/>
      <c r="Z12" s="1815"/>
      <c r="AA12" s="1815"/>
    </row>
    <row r="13" spans="1:33">
      <c r="A13" s="1802">
        <v>7</v>
      </c>
      <c r="B13" s="1803" t="s">
        <v>1436</v>
      </c>
      <c r="C13" s="2018">
        <v>112976</v>
      </c>
      <c r="D13" s="2018">
        <v>84061</v>
      </c>
      <c r="E13" s="2018">
        <v>211633</v>
      </c>
      <c r="F13" s="2018">
        <v>229961</v>
      </c>
      <c r="G13" s="2018">
        <v>231908</v>
      </c>
      <c r="H13" s="2018">
        <v>253507</v>
      </c>
      <c r="I13" s="2018">
        <v>244386</v>
      </c>
      <c r="J13" s="2018">
        <v>261005</v>
      </c>
      <c r="K13" s="2018">
        <v>251110</v>
      </c>
      <c r="L13" s="1794">
        <v>202365</v>
      </c>
      <c r="M13" s="1794">
        <v>216913</v>
      </c>
      <c r="N13" s="1794">
        <v>224474</v>
      </c>
      <c r="O13" s="1794">
        <v>239770</v>
      </c>
      <c r="P13" s="1794">
        <v>235137</v>
      </c>
      <c r="Q13" s="1794">
        <v>232756</v>
      </c>
      <c r="R13" s="1794">
        <v>251259</v>
      </c>
      <c r="S13" s="1794">
        <v>296305</v>
      </c>
      <c r="T13" s="1794">
        <v>226623</v>
      </c>
      <c r="U13" s="1794">
        <v>229060</v>
      </c>
      <c r="V13" s="1794">
        <v>234913</v>
      </c>
      <c r="W13" s="1794">
        <v>268595</v>
      </c>
      <c r="X13" s="1794">
        <v>275754</v>
      </c>
      <c r="Y13" s="1794">
        <v>368038</v>
      </c>
      <c r="Z13" s="1794">
        <v>404847</v>
      </c>
      <c r="AA13" s="1808">
        <v>499794</v>
      </c>
    </row>
    <row r="14" spans="1:33">
      <c r="A14" s="1802">
        <v>8</v>
      </c>
      <c r="B14" s="1803" t="s">
        <v>1437</v>
      </c>
      <c r="C14" s="2018">
        <v>1483152</v>
      </c>
      <c r="D14" s="2018">
        <v>1558674</v>
      </c>
      <c r="E14" s="2018">
        <v>1149720</v>
      </c>
      <c r="F14" s="2018">
        <v>1319589</v>
      </c>
      <c r="G14" s="2018">
        <v>1522623</v>
      </c>
      <c r="H14" s="2018">
        <v>1664138</v>
      </c>
      <c r="I14" s="2018">
        <v>1897893</v>
      </c>
      <c r="J14" s="2018">
        <v>2089634</v>
      </c>
      <c r="K14" s="2018">
        <v>2239129</v>
      </c>
      <c r="L14" s="1794">
        <v>2302803</v>
      </c>
      <c r="M14" s="1794">
        <v>2547994</v>
      </c>
      <c r="N14" s="1794">
        <v>2765812</v>
      </c>
      <c r="O14" s="1794">
        <v>2665390</v>
      </c>
      <c r="P14" s="1794">
        <v>2941358</v>
      </c>
      <c r="Q14" s="1794">
        <v>2463921</v>
      </c>
      <c r="R14" s="1794">
        <v>2491552</v>
      </c>
      <c r="S14" s="1794">
        <v>2677392</v>
      </c>
      <c r="T14" s="1794">
        <v>2981845</v>
      </c>
      <c r="U14" s="1794">
        <v>3442725</v>
      </c>
      <c r="V14" s="1794">
        <v>3766398</v>
      </c>
      <c r="W14" s="1794">
        <v>4091462</v>
      </c>
      <c r="X14" s="1794">
        <v>4827353</v>
      </c>
      <c r="Y14" s="1794">
        <v>4859403</v>
      </c>
      <c r="Z14" s="1794">
        <v>5080082</v>
      </c>
      <c r="AA14" s="1808">
        <v>5035223</v>
      </c>
    </row>
    <row r="15" spans="1:33">
      <c r="A15" s="1802">
        <v>9</v>
      </c>
      <c r="B15" s="1803" t="s">
        <v>1438</v>
      </c>
      <c r="C15" s="2018">
        <v>15666516</v>
      </c>
      <c r="D15" s="2018">
        <v>15522176</v>
      </c>
      <c r="E15" s="2018">
        <v>15632730</v>
      </c>
      <c r="F15" s="2018">
        <v>15670236</v>
      </c>
      <c r="G15" s="2018">
        <v>15832374</v>
      </c>
      <c r="H15" s="2018">
        <v>15719374</v>
      </c>
      <c r="I15" s="2018">
        <v>15543800</v>
      </c>
      <c r="J15" s="2018">
        <v>15615077</v>
      </c>
      <c r="K15" s="2018">
        <v>15628313</v>
      </c>
      <c r="L15" s="1794">
        <v>15319099</v>
      </c>
      <c r="M15" s="1794">
        <v>15436249</v>
      </c>
      <c r="N15" s="1794">
        <v>15473630</v>
      </c>
      <c r="O15" s="1794">
        <v>15507935</v>
      </c>
      <c r="P15" s="1794">
        <v>15439539</v>
      </c>
      <c r="Q15" s="1794">
        <v>15295407</v>
      </c>
      <c r="R15" s="1794">
        <v>14632701</v>
      </c>
      <c r="S15" s="1794">
        <v>14192220</v>
      </c>
      <c r="T15" s="1794">
        <v>13442833</v>
      </c>
      <c r="U15" s="1794">
        <v>13087816</v>
      </c>
      <c r="V15" s="1794">
        <v>12726296</v>
      </c>
      <c r="W15" s="1794">
        <v>9408409</v>
      </c>
      <c r="X15" s="1794">
        <v>9379601</v>
      </c>
      <c r="Y15" s="1794">
        <v>8947710</v>
      </c>
      <c r="Z15" s="1794">
        <v>8925374</v>
      </c>
      <c r="AA15" s="1808">
        <v>8576520</v>
      </c>
    </row>
    <row r="16" spans="1:33" ht="39.6">
      <c r="A16" s="1802">
        <v>10</v>
      </c>
      <c r="B16" s="1803" t="s">
        <v>1439</v>
      </c>
      <c r="C16" s="2018">
        <v>1584208</v>
      </c>
      <c r="D16" s="2018">
        <v>2353108</v>
      </c>
      <c r="E16" s="2018">
        <v>53059</v>
      </c>
      <c r="F16" s="2018">
        <v>73331</v>
      </c>
      <c r="G16" s="2018">
        <v>995821</v>
      </c>
      <c r="H16" s="2018">
        <v>1715352</v>
      </c>
      <c r="I16" s="2018">
        <v>1308189</v>
      </c>
      <c r="J16" s="2018">
        <v>1808669</v>
      </c>
      <c r="K16" s="2018">
        <v>1657614</v>
      </c>
      <c r="L16" s="1794">
        <v>2078914</v>
      </c>
      <c r="M16" s="1794">
        <v>1599529</v>
      </c>
      <c r="N16" s="1794">
        <v>1901128</v>
      </c>
      <c r="O16" s="1794">
        <v>1626211</v>
      </c>
      <c r="P16" s="1794">
        <v>2133602</v>
      </c>
      <c r="Q16" s="1794">
        <v>1626035</v>
      </c>
      <c r="R16" s="1794">
        <v>3283124</v>
      </c>
      <c r="S16" s="1794">
        <v>4355549</v>
      </c>
      <c r="T16" s="1794">
        <v>3160661</v>
      </c>
      <c r="U16" s="1794">
        <v>2658045</v>
      </c>
      <c r="V16" s="1794">
        <v>3557031</v>
      </c>
      <c r="W16" s="1794">
        <v>2974810</v>
      </c>
      <c r="X16" s="1794">
        <v>4394573</v>
      </c>
      <c r="Y16" s="1794">
        <v>4054049</v>
      </c>
      <c r="Z16" s="1794">
        <v>4494057</v>
      </c>
      <c r="AA16" s="1808">
        <v>3366104</v>
      </c>
    </row>
    <row r="17" spans="1:28" ht="39.6">
      <c r="A17" s="1816">
        <v>11</v>
      </c>
      <c r="B17" s="1803" t="s">
        <v>1440</v>
      </c>
      <c r="C17" s="2018">
        <v>-279614</v>
      </c>
      <c r="D17" s="2018">
        <v>-271367</v>
      </c>
      <c r="E17" s="2018">
        <v>-277567</v>
      </c>
      <c r="F17" s="2018">
        <v>-260807</v>
      </c>
      <c r="G17" s="2018">
        <v>-271116</v>
      </c>
      <c r="H17" s="2018">
        <v>-315691</v>
      </c>
      <c r="I17" s="2018">
        <v>-389559</v>
      </c>
      <c r="J17" s="2018">
        <v>-83061</v>
      </c>
      <c r="K17" s="2018">
        <v>-129049</v>
      </c>
      <c r="L17" s="1794">
        <v>-34807</v>
      </c>
      <c r="M17" s="1794">
        <v>-65960</v>
      </c>
      <c r="N17" s="1794">
        <v>-64765</v>
      </c>
      <c r="O17" s="1794">
        <v>-18236</v>
      </c>
      <c r="P17" s="1794">
        <v>58472</v>
      </c>
      <c r="Q17" s="1794">
        <v>39653</v>
      </c>
      <c r="R17" s="1794">
        <v>-23272</v>
      </c>
      <c r="S17" s="1794">
        <v>-62248</v>
      </c>
      <c r="T17" s="1794">
        <v>-167231</v>
      </c>
      <c r="U17" s="1794">
        <v>84908</v>
      </c>
      <c r="V17" s="1794">
        <v>-7662</v>
      </c>
      <c r="W17" s="1794">
        <v>-223755</v>
      </c>
      <c r="X17" s="1794">
        <v>-272776</v>
      </c>
      <c r="Y17" s="1794">
        <v>-972788</v>
      </c>
      <c r="Z17" s="1794">
        <v>-900683</v>
      </c>
      <c r="AA17" s="1808">
        <v>-1321094</v>
      </c>
    </row>
    <row r="18" spans="1:28">
      <c r="A18" s="1816">
        <v>12</v>
      </c>
      <c r="B18" s="1817" t="s">
        <v>1441</v>
      </c>
      <c r="C18" s="2018">
        <v>0</v>
      </c>
      <c r="D18" s="2018">
        <v>0</v>
      </c>
      <c r="E18" s="2018">
        <v>0</v>
      </c>
      <c r="F18" s="2018">
        <v>0</v>
      </c>
      <c r="G18" s="2018">
        <v>0</v>
      </c>
      <c r="H18" s="2018">
        <v>53512</v>
      </c>
      <c r="I18" s="2018">
        <v>466118</v>
      </c>
      <c r="J18" s="2018">
        <v>568912</v>
      </c>
      <c r="K18" s="2018">
        <v>407078</v>
      </c>
      <c r="L18" s="1794">
        <v>326933</v>
      </c>
      <c r="M18" s="1794">
        <v>248234</v>
      </c>
      <c r="N18" s="1818">
        <v>284007</v>
      </c>
      <c r="O18" s="1794">
        <v>0</v>
      </c>
      <c r="P18" s="1794">
        <v>0</v>
      </c>
      <c r="Q18" s="1794">
        <v>0</v>
      </c>
      <c r="R18" s="1794">
        <v>0</v>
      </c>
      <c r="S18" s="1794">
        <v>0</v>
      </c>
      <c r="T18" s="1794">
        <v>0</v>
      </c>
      <c r="U18" s="1794">
        <v>0</v>
      </c>
      <c r="V18" s="1794">
        <v>0</v>
      </c>
      <c r="W18" s="1794">
        <v>0</v>
      </c>
      <c r="X18" s="1794">
        <v>0</v>
      </c>
      <c r="Y18" s="1794">
        <v>0</v>
      </c>
      <c r="Z18" s="1794">
        <v>0</v>
      </c>
      <c r="AA18" s="1794">
        <v>0</v>
      </c>
    </row>
    <row r="19" spans="1:28">
      <c r="A19" s="1802">
        <v>15</v>
      </c>
      <c r="B19" s="1803" t="s">
        <v>1442</v>
      </c>
      <c r="C19" s="2018">
        <v>0</v>
      </c>
      <c r="D19" s="2018">
        <v>0</v>
      </c>
      <c r="E19" s="2018">
        <v>0</v>
      </c>
      <c r="F19" s="2018">
        <v>0</v>
      </c>
      <c r="G19" s="2018">
        <v>0</v>
      </c>
      <c r="H19" s="2018">
        <v>0</v>
      </c>
      <c r="I19" s="2018">
        <v>0</v>
      </c>
      <c r="J19" s="2018">
        <v>0</v>
      </c>
      <c r="K19" s="2018">
        <v>0</v>
      </c>
      <c r="L19" s="1794">
        <v>0</v>
      </c>
      <c r="M19" s="1794">
        <v>6196</v>
      </c>
      <c r="N19" s="1794">
        <v>13971</v>
      </c>
      <c r="O19" s="1794">
        <v>200</v>
      </c>
      <c r="P19" s="1794">
        <v>0</v>
      </c>
      <c r="Q19" s="1794">
        <v>10641</v>
      </c>
      <c r="R19" s="1794">
        <v>38901</v>
      </c>
      <c r="S19" s="1794">
        <v>37570</v>
      </c>
      <c r="T19" s="1794">
        <v>39983</v>
      </c>
      <c r="U19" s="1794">
        <v>35361</v>
      </c>
      <c r="V19" s="1794">
        <v>0</v>
      </c>
      <c r="W19" s="1794">
        <v>0</v>
      </c>
      <c r="X19" s="1794">
        <v>0</v>
      </c>
      <c r="Y19" s="1794">
        <v>0</v>
      </c>
      <c r="Z19" s="1794">
        <v>0</v>
      </c>
      <c r="AA19" s="1808">
        <v>0</v>
      </c>
    </row>
    <row r="20" spans="1:28" ht="26.4">
      <c r="A20" s="1802">
        <v>16</v>
      </c>
      <c r="B20" s="1803" t="s">
        <v>1443</v>
      </c>
      <c r="C20" s="2021">
        <v>240143</v>
      </c>
      <c r="D20" s="2021">
        <v>264828</v>
      </c>
      <c r="E20" s="2021">
        <v>12731</v>
      </c>
      <c r="F20" s="2021">
        <v>1822169</v>
      </c>
      <c r="G20" s="2021">
        <v>18018</v>
      </c>
      <c r="H20" s="2021">
        <v>29735</v>
      </c>
      <c r="I20" s="2021">
        <v>908947</v>
      </c>
      <c r="J20" s="2021">
        <v>368252</v>
      </c>
      <c r="K20" s="2021">
        <v>375829</v>
      </c>
      <c r="L20" s="1818">
        <v>68262</v>
      </c>
      <c r="M20" s="1818">
        <v>11345</v>
      </c>
      <c r="N20" s="1818">
        <v>32622</v>
      </c>
      <c r="O20" s="1818">
        <v>108886</v>
      </c>
      <c r="P20" s="1818">
        <v>118359</v>
      </c>
      <c r="Q20" s="1818">
        <v>71149</v>
      </c>
      <c r="R20" s="1818">
        <v>71149</v>
      </c>
      <c r="S20" s="1818">
        <v>71276</v>
      </c>
      <c r="T20" s="1818">
        <v>79212</v>
      </c>
      <c r="U20" s="1818">
        <v>527733</v>
      </c>
      <c r="V20" s="1818">
        <v>527809</v>
      </c>
      <c r="W20" s="1818">
        <v>527809</v>
      </c>
      <c r="X20" s="1818">
        <v>532765</v>
      </c>
      <c r="Y20" s="1818">
        <v>907211</v>
      </c>
      <c r="Z20" s="1818">
        <v>907212</v>
      </c>
      <c r="AA20" s="1819">
        <v>907230</v>
      </c>
    </row>
    <row r="21" spans="1:28">
      <c r="A21" s="1802">
        <v>17</v>
      </c>
      <c r="B21" s="1803" t="s">
        <v>1444</v>
      </c>
      <c r="C21" s="2021">
        <v>0</v>
      </c>
      <c r="D21" s="2021">
        <v>0</v>
      </c>
      <c r="E21" s="2021">
        <v>0</v>
      </c>
      <c r="F21" s="2021">
        <v>0</v>
      </c>
      <c r="G21" s="2021">
        <v>0</v>
      </c>
      <c r="H21" s="2021">
        <v>0</v>
      </c>
      <c r="I21" s="2021">
        <v>0</v>
      </c>
      <c r="J21" s="2021">
        <v>0</v>
      </c>
      <c r="K21" s="2021">
        <v>0</v>
      </c>
      <c r="L21" s="1818">
        <v>0</v>
      </c>
      <c r="M21" s="1818">
        <v>0</v>
      </c>
      <c r="N21" s="1818">
        <v>0</v>
      </c>
      <c r="O21" s="1818">
        <v>0</v>
      </c>
      <c r="P21" s="1818">
        <v>0</v>
      </c>
      <c r="Q21" s="1818">
        <v>0</v>
      </c>
      <c r="R21" s="1818">
        <v>0</v>
      </c>
      <c r="S21" s="1818">
        <v>0</v>
      </c>
      <c r="T21" s="1818">
        <v>0</v>
      </c>
      <c r="U21" s="1818">
        <v>0</v>
      </c>
      <c r="V21" s="1818">
        <v>0</v>
      </c>
      <c r="W21" s="1818">
        <v>0</v>
      </c>
      <c r="X21" s="1818">
        <v>0</v>
      </c>
      <c r="Y21" s="1818">
        <v>0</v>
      </c>
      <c r="Z21" s="1818">
        <v>0</v>
      </c>
      <c r="AA21" s="1819">
        <v>0</v>
      </c>
    </row>
    <row r="22" spans="1:28" ht="66">
      <c r="A22" s="1816">
        <v>18</v>
      </c>
      <c r="B22" s="1803" t="s">
        <v>1445</v>
      </c>
      <c r="C22" s="2019">
        <v>0</v>
      </c>
      <c r="D22" s="2019">
        <v>0</v>
      </c>
      <c r="E22" s="2019">
        <v>0</v>
      </c>
      <c r="F22" s="2019">
        <v>0</v>
      </c>
      <c r="G22" s="2019">
        <v>0</v>
      </c>
      <c r="H22" s="2019">
        <v>0</v>
      </c>
      <c r="I22" s="2019">
        <v>0</v>
      </c>
      <c r="J22" s="2019">
        <v>0</v>
      </c>
      <c r="K22" s="2019">
        <v>0</v>
      </c>
      <c r="L22" s="1809">
        <v>0</v>
      </c>
      <c r="M22" s="1809">
        <v>0</v>
      </c>
      <c r="N22" s="1809">
        <v>0</v>
      </c>
      <c r="O22" s="1809">
        <v>0</v>
      </c>
      <c r="P22" s="1809">
        <v>0</v>
      </c>
      <c r="Q22" s="1809">
        <v>0</v>
      </c>
      <c r="R22" s="1809">
        <v>0</v>
      </c>
      <c r="S22" s="1809">
        <v>0</v>
      </c>
      <c r="T22" s="1809">
        <v>0</v>
      </c>
      <c r="U22" s="1809">
        <v>0</v>
      </c>
      <c r="V22" s="1809">
        <v>0</v>
      </c>
      <c r="W22" s="1809">
        <v>0</v>
      </c>
      <c r="X22" s="1809">
        <v>0</v>
      </c>
      <c r="Y22" s="1809">
        <v>0</v>
      </c>
      <c r="Z22" s="1809">
        <v>0</v>
      </c>
      <c r="AA22" s="1810">
        <v>0</v>
      </c>
    </row>
    <row r="23" spans="1:28" ht="79.2">
      <c r="A23" s="1816">
        <v>19</v>
      </c>
      <c r="B23" s="1803" t="s">
        <v>1446</v>
      </c>
      <c r="C23" s="2018">
        <v>0</v>
      </c>
      <c r="D23" s="2018">
        <v>0</v>
      </c>
      <c r="E23" s="2018">
        <v>0</v>
      </c>
      <c r="F23" s="2018">
        <v>0</v>
      </c>
      <c r="G23" s="2018">
        <v>0</v>
      </c>
      <c r="H23" s="2018">
        <v>0</v>
      </c>
      <c r="I23" s="2018">
        <v>0</v>
      </c>
      <c r="J23" s="2018">
        <v>0</v>
      </c>
      <c r="K23" s="2018">
        <v>0</v>
      </c>
      <c r="L23" s="1794">
        <v>0</v>
      </c>
      <c r="M23" s="1794">
        <v>0</v>
      </c>
      <c r="N23" s="1794">
        <v>0</v>
      </c>
      <c r="O23" s="1794">
        <v>0</v>
      </c>
      <c r="P23" s="1794">
        <v>0</v>
      </c>
      <c r="Q23" s="1794">
        <v>0</v>
      </c>
      <c r="R23" s="1794">
        <v>0</v>
      </c>
      <c r="S23" s="1794">
        <v>0</v>
      </c>
      <c r="T23" s="1794">
        <v>0</v>
      </c>
      <c r="U23" s="1794">
        <v>0</v>
      </c>
      <c r="V23" s="1794">
        <v>0</v>
      </c>
      <c r="W23" s="1794">
        <v>0</v>
      </c>
      <c r="X23" s="1794">
        <v>6006095</v>
      </c>
      <c r="Y23" s="1794">
        <v>6399454</v>
      </c>
      <c r="Z23" s="1794">
        <v>6907719</v>
      </c>
      <c r="AA23" s="1808">
        <v>6851688</v>
      </c>
    </row>
    <row r="24" spans="1:28" ht="52.8">
      <c r="A24" s="1802">
        <v>21</v>
      </c>
      <c r="B24" s="1803" t="s">
        <v>1447</v>
      </c>
      <c r="C24" s="2018">
        <v>0</v>
      </c>
      <c r="D24" s="2018">
        <v>0</v>
      </c>
      <c r="E24" s="2018">
        <v>0</v>
      </c>
      <c r="F24" s="2018">
        <v>0</v>
      </c>
      <c r="G24" s="2018">
        <v>0</v>
      </c>
      <c r="H24" s="2018">
        <v>0</v>
      </c>
      <c r="I24" s="2018">
        <v>0</v>
      </c>
      <c r="J24" s="2018">
        <v>0</v>
      </c>
      <c r="K24" s="2018">
        <v>0</v>
      </c>
      <c r="L24" s="1794">
        <v>0</v>
      </c>
      <c r="M24" s="1794">
        <v>0</v>
      </c>
      <c r="N24" s="1794">
        <v>0</v>
      </c>
      <c r="O24" s="1794">
        <v>0</v>
      </c>
      <c r="P24" s="1794">
        <v>0</v>
      </c>
      <c r="Q24" s="1794">
        <v>0</v>
      </c>
      <c r="R24" s="1794">
        <v>0</v>
      </c>
      <c r="S24" s="1794">
        <v>0</v>
      </c>
      <c r="T24" s="1794">
        <v>0</v>
      </c>
      <c r="U24" s="1794">
        <v>0</v>
      </c>
      <c r="V24" s="1794">
        <v>1467093</v>
      </c>
      <c r="W24" s="1794">
        <v>399796</v>
      </c>
      <c r="X24" s="1794">
        <v>0</v>
      </c>
      <c r="Y24" s="1794">
        <v>0</v>
      </c>
      <c r="Z24" s="1794">
        <v>0</v>
      </c>
      <c r="AA24" s="1808">
        <v>0</v>
      </c>
    </row>
    <row r="25" spans="1:28" ht="26.4">
      <c r="A25" s="1802">
        <v>22</v>
      </c>
      <c r="B25" s="1803" t="s">
        <v>1448</v>
      </c>
      <c r="C25" s="2018">
        <v>1265695</v>
      </c>
      <c r="D25" s="2018">
        <v>0</v>
      </c>
      <c r="E25" s="2018">
        <v>0</v>
      </c>
      <c r="F25" s="2018">
        <v>0</v>
      </c>
      <c r="G25" s="2018">
        <v>0</v>
      </c>
      <c r="H25" s="2018">
        <v>0</v>
      </c>
      <c r="I25" s="2018">
        <v>0</v>
      </c>
      <c r="J25" s="2018">
        <v>0</v>
      </c>
      <c r="K25" s="2018">
        <v>0</v>
      </c>
      <c r="L25" s="1794">
        <v>0</v>
      </c>
      <c r="M25" s="1794">
        <v>0</v>
      </c>
      <c r="N25" s="1794">
        <v>0</v>
      </c>
      <c r="O25" s="1794">
        <v>0</v>
      </c>
      <c r="P25" s="1794">
        <v>0</v>
      </c>
      <c r="Q25" s="1794">
        <v>0</v>
      </c>
      <c r="R25" s="1794">
        <v>0</v>
      </c>
      <c r="S25" s="1794">
        <v>3326190</v>
      </c>
      <c r="T25" s="1794">
        <v>3622679</v>
      </c>
      <c r="U25" s="1794">
        <v>3457637</v>
      </c>
      <c r="V25" s="1794">
        <v>4220991</v>
      </c>
      <c r="W25" s="1794">
        <v>4132429</v>
      </c>
      <c r="X25" s="1794">
        <v>6164737</v>
      </c>
      <c r="Y25" s="1794">
        <v>3558814</v>
      </c>
      <c r="Z25" s="1794">
        <v>3025499</v>
      </c>
      <c r="AA25" s="1808">
        <v>6183384</v>
      </c>
    </row>
    <row r="26" spans="1:28" ht="66">
      <c r="A26" s="1816">
        <v>23</v>
      </c>
      <c r="B26" s="1820" t="s">
        <v>1449</v>
      </c>
      <c r="C26" s="2018">
        <v>736619</v>
      </c>
      <c r="D26" s="2018">
        <v>0</v>
      </c>
      <c r="E26" s="2018">
        <v>0</v>
      </c>
      <c r="F26" s="2018">
        <v>0</v>
      </c>
      <c r="G26" s="2018">
        <v>0</v>
      </c>
      <c r="H26" s="2018">
        <v>0</v>
      </c>
      <c r="I26" s="2018">
        <v>0</v>
      </c>
      <c r="J26" s="2018">
        <v>0</v>
      </c>
      <c r="K26" s="2018">
        <v>0</v>
      </c>
      <c r="L26" s="1794">
        <v>0</v>
      </c>
      <c r="M26" s="1794">
        <v>0</v>
      </c>
      <c r="N26" s="1794">
        <v>0</v>
      </c>
      <c r="O26" s="1794">
        <v>0</v>
      </c>
      <c r="P26" s="1794">
        <v>0</v>
      </c>
      <c r="Q26" s="1794">
        <v>0</v>
      </c>
      <c r="R26" s="1794">
        <v>0</v>
      </c>
      <c r="S26" s="1794">
        <v>1425397</v>
      </c>
      <c r="T26" s="1794">
        <v>1651751</v>
      </c>
      <c r="U26" s="1794">
        <v>1502043</v>
      </c>
      <c r="V26" s="1794">
        <v>1823509</v>
      </c>
      <c r="W26" s="1794">
        <v>1793252</v>
      </c>
      <c r="X26" s="1794">
        <v>3376513</v>
      </c>
      <c r="Y26" s="1794">
        <v>2145219</v>
      </c>
      <c r="Z26" s="1794">
        <v>1863005</v>
      </c>
      <c r="AA26" s="1808">
        <v>3344200</v>
      </c>
      <c r="AB26" s="1821"/>
    </row>
    <row r="27" spans="1:28" ht="26.4">
      <c r="A27" s="1802">
        <v>25</v>
      </c>
      <c r="B27" s="1820" t="s">
        <v>1450</v>
      </c>
      <c r="C27" s="2021">
        <v>529076</v>
      </c>
      <c r="D27" s="2021">
        <v>0</v>
      </c>
      <c r="E27" s="2021">
        <v>0</v>
      </c>
      <c r="F27" s="2021">
        <v>0</v>
      </c>
      <c r="G27" s="2021">
        <v>0</v>
      </c>
      <c r="H27" s="2021">
        <v>0</v>
      </c>
      <c r="I27" s="2021">
        <v>0</v>
      </c>
      <c r="J27" s="2021">
        <v>0</v>
      </c>
      <c r="K27" s="2021">
        <v>0</v>
      </c>
      <c r="L27" s="1818">
        <v>0</v>
      </c>
      <c r="M27" s="1818">
        <v>0</v>
      </c>
      <c r="N27" s="1818">
        <v>0</v>
      </c>
      <c r="O27" s="1818">
        <v>0</v>
      </c>
      <c r="P27" s="1818">
        <v>0</v>
      </c>
      <c r="Q27" s="1818">
        <v>0</v>
      </c>
      <c r="R27" s="1818">
        <v>0</v>
      </c>
      <c r="S27" s="1818">
        <v>1900793</v>
      </c>
      <c r="T27" s="1818">
        <v>1970928</v>
      </c>
      <c r="U27" s="1818">
        <v>1955594</v>
      </c>
      <c r="V27" s="1818">
        <v>2397482</v>
      </c>
      <c r="W27" s="1818">
        <v>2339177</v>
      </c>
      <c r="X27" s="1818">
        <v>2788224</v>
      </c>
      <c r="Y27" s="1818">
        <v>1413595</v>
      </c>
      <c r="Z27" s="1818">
        <v>1162494</v>
      </c>
      <c r="AA27" s="1819">
        <v>2839184</v>
      </c>
    </row>
    <row r="28" spans="1:28">
      <c r="A28" s="1802">
        <v>26</v>
      </c>
      <c r="B28" s="1803" t="s">
        <v>1451</v>
      </c>
      <c r="C28" s="2018">
        <v>-25656</v>
      </c>
      <c r="D28" s="2018">
        <v>-23734</v>
      </c>
      <c r="E28" s="2018">
        <v>-41038</v>
      </c>
      <c r="F28" s="2018">
        <v>-34033</v>
      </c>
      <c r="G28" s="2018">
        <v>-33985</v>
      </c>
      <c r="H28" s="2018">
        <v>-34436</v>
      </c>
      <c r="I28" s="2021">
        <v>0</v>
      </c>
      <c r="J28" s="2021">
        <v>0</v>
      </c>
      <c r="K28" s="2021">
        <v>0</v>
      </c>
      <c r="L28" s="1818">
        <v>0</v>
      </c>
      <c r="M28" s="1818">
        <v>0</v>
      </c>
      <c r="N28" s="1818">
        <v>0</v>
      </c>
      <c r="O28" s="1818">
        <v>0</v>
      </c>
      <c r="P28" s="1818">
        <v>0</v>
      </c>
      <c r="Q28" s="1818">
        <v>0</v>
      </c>
      <c r="R28" s="1818">
        <v>0</v>
      </c>
      <c r="S28" s="1818">
        <v>0</v>
      </c>
      <c r="T28" s="1818">
        <v>0</v>
      </c>
      <c r="U28" s="1818">
        <v>0</v>
      </c>
      <c r="V28" s="1818">
        <v>0</v>
      </c>
      <c r="W28" s="1818">
        <v>0</v>
      </c>
      <c r="X28" s="1818">
        <v>0</v>
      </c>
      <c r="Y28" s="1818">
        <v>0</v>
      </c>
      <c r="Z28" s="1818">
        <v>0</v>
      </c>
      <c r="AA28" s="1819">
        <v>0</v>
      </c>
    </row>
    <row r="29" spans="1:28">
      <c r="A29" s="1799" t="s">
        <v>1452</v>
      </c>
      <c r="B29" s="1820" t="s">
        <v>1453</v>
      </c>
      <c r="C29" s="2021">
        <v>0</v>
      </c>
      <c r="D29" s="2021">
        <v>0</v>
      </c>
      <c r="E29" s="2021">
        <v>0</v>
      </c>
      <c r="F29" s="2021">
        <v>0</v>
      </c>
      <c r="G29" s="2021">
        <v>0</v>
      </c>
      <c r="H29" s="2021">
        <v>0</v>
      </c>
      <c r="I29" s="2021">
        <v>0</v>
      </c>
      <c r="J29" s="2021">
        <v>0</v>
      </c>
      <c r="K29" s="2021">
        <v>0</v>
      </c>
      <c r="L29" s="1818">
        <v>0</v>
      </c>
      <c r="M29" s="1818">
        <v>0</v>
      </c>
      <c r="N29" s="1818">
        <v>0</v>
      </c>
      <c r="O29" s="1818">
        <v>0</v>
      </c>
      <c r="P29" s="1818">
        <v>0</v>
      </c>
      <c r="Q29" s="1818">
        <v>0</v>
      </c>
      <c r="R29" s="1818">
        <v>0</v>
      </c>
      <c r="S29" s="1818">
        <v>0</v>
      </c>
      <c r="T29" s="1818">
        <v>0</v>
      </c>
      <c r="U29" s="1818">
        <v>0</v>
      </c>
      <c r="V29" s="1818">
        <v>0</v>
      </c>
      <c r="W29" s="1818">
        <v>0</v>
      </c>
      <c r="X29" s="1818">
        <v>0</v>
      </c>
      <c r="Y29" s="1818">
        <v>0</v>
      </c>
      <c r="Z29" s="1818">
        <v>0</v>
      </c>
      <c r="AA29" s="1819">
        <v>0</v>
      </c>
    </row>
    <row r="30" spans="1:28" ht="39.6">
      <c r="A30" s="1799" t="s">
        <v>1454</v>
      </c>
      <c r="B30" s="1820" t="s">
        <v>1455</v>
      </c>
      <c r="C30" s="2019">
        <v>0</v>
      </c>
      <c r="D30" s="2019">
        <v>0</v>
      </c>
      <c r="E30" s="2019">
        <v>0</v>
      </c>
      <c r="F30" s="2019">
        <v>0</v>
      </c>
      <c r="G30" s="2019">
        <v>0</v>
      </c>
      <c r="H30" s="2019">
        <v>0</v>
      </c>
      <c r="I30" s="2019">
        <v>0</v>
      </c>
      <c r="J30" s="2019">
        <v>0</v>
      </c>
      <c r="K30" s="2019">
        <v>0</v>
      </c>
      <c r="L30" s="1809">
        <v>0</v>
      </c>
      <c r="M30" s="1809">
        <v>0</v>
      </c>
      <c r="N30" s="1818">
        <v>0</v>
      </c>
      <c r="O30" s="1809">
        <v>0</v>
      </c>
      <c r="P30" s="1809">
        <v>0</v>
      </c>
      <c r="Q30" s="1809">
        <v>0</v>
      </c>
      <c r="R30" s="1809">
        <v>0</v>
      </c>
      <c r="S30" s="1809">
        <v>0</v>
      </c>
      <c r="T30" s="1809">
        <v>0</v>
      </c>
      <c r="U30" s="1809">
        <v>0</v>
      </c>
      <c r="V30" s="1809">
        <v>0</v>
      </c>
      <c r="W30" s="1809">
        <v>0</v>
      </c>
      <c r="X30" s="1809">
        <v>0</v>
      </c>
      <c r="Y30" s="1809">
        <v>0</v>
      </c>
      <c r="Z30" s="1809">
        <v>0</v>
      </c>
      <c r="AA30" s="1810">
        <v>0</v>
      </c>
    </row>
    <row r="31" spans="1:28">
      <c r="A31" s="1799" t="s">
        <v>1456</v>
      </c>
      <c r="B31" s="1820" t="s">
        <v>1457</v>
      </c>
      <c r="C31" s="2021">
        <v>0</v>
      </c>
      <c r="D31" s="2021">
        <v>0</v>
      </c>
      <c r="E31" s="2021">
        <v>0</v>
      </c>
      <c r="F31" s="2021">
        <v>0</v>
      </c>
      <c r="G31" s="2021">
        <v>0</v>
      </c>
      <c r="H31" s="2021">
        <v>0</v>
      </c>
      <c r="I31" s="2021">
        <v>0</v>
      </c>
      <c r="J31" s="2021">
        <v>0</v>
      </c>
      <c r="K31" s="2021">
        <v>0</v>
      </c>
      <c r="L31" s="1818">
        <v>0</v>
      </c>
      <c r="M31" s="1818">
        <v>0</v>
      </c>
      <c r="N31" s="1818">
        <v>0</v>
      </c>
      <c r="O31" s="1818">
        <v>0</v>
      </c>
      <c r="P31" s="1818">
        <v>0</v>
      </c>
      <c r="Q31" s="1818">
        <v>0</v>
      </c>
      <c r="R31" s="1818">
        <v>0</v>
      </c>
      <c r="S31" s="1818">
        <v>0</v>
      </c>
      <c r="T31" s="1818">
        <v>0</v>
      </c>
      <c r="U31" s="1818">
        <v>0</v>
      </c>
      <c r="V31" s="1818">
        <v>0</v>
      </c>
      <c r="W31" s="1818">
        <v>0</v>
      </c>
      <c r="X31" s="1818">
        <v>0</v>
      </c>
      <c r="Y31" s="1818">
        <v>0</v>
      </c>
      <c r="Z31" s="1818">
        <v>0</v>
      </c>
      <c r="AA31" s="1819">
        <v>0</v>
      </c>
    </row>
    <row r="32" spans="1:28">
      <c r="A32" s="1799" t="s">
        <v>1458</v>
      </c>
      <c r="B32" s="1820" t="s">
        <v>1459</v>
      </c>
      <c r="C32" s="2021">
        <v>0</v>
      </c>
      <c r="D32" s="2021">
        <v>0</v>
      </c>
      <c r="E32" s="2021">
        <v>0</v>
      </c>
      <c r="F32" s="2021">
        <v>0</v>
      </c>
      <c r="G32" s="2021">
        <v>0</v>
      </c>
      <c r="H32" s="2021">
        <v>0</v>
      </c>
      <c r="I32" s="2021">
        <v>0</v>
      </c>
      <c r="J32" s="2021">
        <v>0</v>
      </c>
      <c r="K32" s="2021">
        <v>0</v>
      </c>
      <c r="L32" s="1818">
        <v>0</v>
      </c>
      <c r="M32" s="1818">
        <v>0</v>
      </c>
      <c r="N32" s="1818">
        <v>0</v>
      </c>
      <c r="O32" s="1818">
        <v>0</v>
      </c>
      <c r="P32" s="1818">
        <v>0</v>
      </c>
      <c r="Q32" s="1818">
        <v>0</v>
      </c>
      <c r="R32" s="1818">
        <v>0</v>
      </c>
      <c r="S32" s="1818">
        <v>0</v>
      </c>
      <c r="T32" s="1818">
        <v>0</v>
      </c>
      <c r="U32" s="1818">
        <v>0</v>
      </c>
      <c r="V32" s="1818">
        <v>0</v>
      </c>
      <c r="W32" s="1818">
        <v>0</v>
      </c>
      <c r="X32" s="1818">
        <v>0</v>
      </c>
      <c r="Y32" s="1818">
        <v>0</v>
      </c>
      <c r="Z32" s="1818">
        <v>0</v>
      </c>
      <c r="AA32" s="1819">
        <v>0</v>
      </c>
    </row>
    <row r="33" spans="1:27">
      <c r="A33" s="1799" t="s">
        <v>1460</v>
      </c>
      <c r="B33" s="1820" t="s">
        <v>1461</v>
      </c>
      <c r="C33" s="2021">
        <v>0</v>
      </c>
      <c r="D33" s="2021">
        <v>0</v>
      </c>
      <c r="E33" s="2021">
        <v>0</v>
      </c>
      <c r="F33" s="2021">
        <v>0</v>
      </c>
      <c r="G33" s="2021">
        <v>0</v>
      </c>
      <c r="H33" s="2021">
        <v>0</v>
      </c>
      <c r="I33" s="2021">
        <v>0</v>
      </c>
      <c r="J33" s="2021">
        <v>0</v>
      </c>
      <c r="K33" s="2021">
        <v>0</v>
      </c>
      <c r="L33" s="1818">
        <v>0</v>
      </c>
      <c r="M33" s="1818">
        <v>0</v>
      </c>
      <c r="N33" s="1818">
        <v>0</v>
      </c>
      <c r="O33" s="1818">
        <v>0</v>
      </c>
      <c r="P33" s="1818">
        <v>0</v>
      </c>
      <c r="Q33" s="1818">
        <v>0</v>
      </c>
      <c r="R33" s="1818">
        <v>0</v>
      </c>
      <c r="S33" s="1818">
        <v>0</v>
      </c>
      <c r="T33" s="1818">
        <v>0</v>
      </c>
      <c r="U33" s="1818">
        <v>0</v>
      </c>
      <c r="V33" s="1818">
        <v>0</v>
      </c>
      <c r="W33" s="1818">
        <v>0</v>
      </c>
      <c r="X33" s="1818">
        <v>0</v>
      </c>
      <c r="Y33" s="1818">
        <v>0</v>
      </c>
      <c r="Z33" s="1818">
        <v>0</v>
      </c>
      <c r="AA33" s="1819">
        <v>0</v>
      </c>
    </row>
    <row r="34" spans="1:27" ht="26.4">
      <c r="A34" s="1799" t="s">
        <v>1462</v>
      </c>
      <c r="B34" s="1820" t="s">
        <v>1463</v>
      </c>
      <c r="C34" s="2021">
        <v>0</v>
      </c>
      <c r="D34" s="2021">
        <v>0</v>
      </c>
      <c r="E34" s="2021">
        <v>0</v>
      </c>
      <c r="F34" s="2021">
        <v>0</v>
      </c>
      <c r="G34" s="2021">
        <v>0</v>
      </c>
      <c r="H34" s="2021">
        <v>0</v>
      </c>
      <c r="I34" s="2021">
        <v>0</v>
      </c>
      <c r="J34" s="2021">
        <v>0</v>
      </c>
      <c r="K34" s="2021">
        <v>0</v>
      </c>
      <c r="L34" s="1818">
        <v>0</v>
      </c>
      <c r="M34" s="1818">
        <v>0</v>
      </c>
      <c r="N34" s="1818">
        <v>0</v>
      </c>
      <c r="O34" s="1818">
        <v>0</v>
      </c>
      <c r="P34" s="1818">
        <v>0</v>
      </c>
      <c r="Q34" s="1818">
        <v>0</v>
      </c>
      <c r="R34" s="1818">
        <v>0</v>
      </c>
      <c r="S34" s="1818">
        <v>0</v>
      </c>
      <c r="T34" s="1818">
        <v>0</v>
      </c>
      <c r="U34" s="1818">
        <v>0</v>
      </c>
      <c r="V34" s="1818">
        <v>0</v>
      </c>
      <c r="W34" s="1818">
        <v>0</v>
      </c>
      <c r="X34" s="1818">
        <v>0</v>
      </c>
      <c r="Y34" s="1818">
        <v>0</v>
      </c>
      <c r="Z34" s="1818">
        <v>0</v>
      </c>
      <c r="AA34" s="1819">
        <v>0</v>
      </c>
    </row>
    <row r="35" spans="1:27">
      <c r="A35" s="1799" t="s">
        <v>1464</v>
      </c>
      <c r="B35" s="1820" t="s">
        <v>1465</v>
      </c>
      <c r="C35" s="2021">
        <v>0</v>
      </c>
      <c r="D35" s="2021">
        <v>0</v>
      </c>
      <c r="E35" s="2021">
        <v>0</v>
      </c>
      <c r="F35" s="2021">
        <v>0</v>
      </c>
      <c r="G35" s="2021">
        <v>0</v>
      </c>
      <c r="H35" s="2021">
        <v>0</v>
      </c>
      <c r="I35" s="2021">
        <v>0</v>
      </c>
      <c r="J35" s="2021">
        <v>0</v>
      </c>
      <c r="K35" s="2021">
        <v>0</v>
      </c>
      <c r="L35" s="1818">
        <v>0</v>
      </c>
      <c r="M35" s="1818">
        <v>0</v>
      </c>
      <c r="N35" s="1818">
        <v>0</v>
      </c>
      <c r="O35" s="1818">
        <v>0</v>
      </c>
      <c r="P35" s="1818">
        <v>0</v>
      </c>
      <c r="Q35" s="1818">
        <v>0</v>
      </c>
      <c r="R35" s="1818">
        <v>0</v>
      </c>
      <c r="S35" s="1818">
        <v>0</v>
      </c>
      <c r="T35" s="1818">
        <v>0</v>
      </c>
      <c r="U35" s="1818">
        <v>0</v>
      </c>
      <c r="V35" s="1818">
        <v>0</v>
      </c>
      <c r="W35" s="1818">
        <v>0</v>
      </c>
      <c r="X35" s="1818">
        <v>0</v>
      </c>
      <c r="Y35" s="1818">
        <v>0</v>
      </c>
      <c r="Z35" s="1818">
        <v>0</v>
      </c>
      <c r="AA35" s="1819">
        <v>0</v>
      </c>
    </row>
    <row r="36" spans="1:27">
      <c r="A36" s="1799" t="s">
        <v>1466</v>
      </c>
      <c r="B36" s="1820" t="s">
        <v>1467</v>
      </c>
      <c r="C36" s="2021">
        <v>0</v>
      </c>
      <c r="D36" s="2021">
        <v>0</v>
      </c>
      <c r="E36" s="2021">
        <v>0</v>
      </c>
      <c r="F36" s="2021">
        <v>0</v>
      </c>
      <c r="G36" s="2021">
        <v>0</v>
      </c>
      <c r="H36" s="2021">
        <v>0</v>
      </c>
      <c r="I36" s="2021">
        <v>0</v>
      </c>
      <c r="J36" s="2021">
        <v>0</v>
      </c>
      <c r="K36" s="2021">
        <v>0</v>
      </c>
      <c r="L36" s="1818">
        <v>0</v>
      </c>
      <c r="M36" s="1818">
        <v>0</v>
      </c>
      <c r="N36" s="1818">
        <v>0</v>
      </c>
      <c r="O36" s="1818">
        <v>0</v>
      </c>
      <c r="P36" s="1818">
        <v>0</v>
      </c>
      <c r="Q36" s="1818">
        <v>0</v>
      </c>
      <c r="R36" s="1818">
        <v>0</v>
      </c>
      <c r="S36" s="1818">
        <v>0</v>
      </c>
      <c r="T36" s="1818">
        <v>0</v>
      </c>
      <c r="U36" s="1818">
        <v>0</v>
      </c>
      <c r="V36" s="1818">
        <v>0</v>
      </c>
      <c r="W36" s="1818">
        <v>0</v>
      </c>
      <c r="X36" s="1818">
        <v>0</v>
      </c>
      <c r="Y36" s="1818">
        <v>0</v>
      </c>
      <c r="Z36" s="1818">
        <v>0</v>
      </c>
      <c r="AA36" s="1819">
        <v>0</v>
      </c>
    </row>
    <row r="37" spans="1:27" ht="26.4">
      <c r="A37" s="1799" t="s">
        <v>1468</v>
      </c>
      <c r="B37" s="1820" t="s">
        <v>1469</v>
      </c>
      <c r="C37" s="2018">
        <v>-25656</v>
      </c>
      <c r="D37" s="2018">
        <v>-23734</v>
      </c>
      <c r="E37" s="2018">
        <v>-41038</v>
      </c>
      <c r="F37" s="2018">
        <v>-34033</v>
      </c>
      <c r="G37" s="2018">
        <v>-33985</v>
      </c>
      <c r="H37" s="2018">
        <v>-34436</v>
      </c>
      <c r="I37" s="2021">
        <v>0</v>
      </c>
      <c r="J37" s="2021">
        <v>0</v>
      </c>
      <c r="K37" s="2021">
        <v>0</v>
      </c>
      <c r="L37" s="1818">
        <v>0</v>
      </c>
      <c r="M37" s="1818">
        <v>0</v>
      </c>
      <c r="N37" s="1818">
        <v>0</v>
      </c>
      <c r="O37" s="1818">
        <v>0</v>
      </c>
      <c r="P37" s="1818">
        <v>0</v>
      </c>
      <c r="Q37" s="1818">
        <v>0</v>
      </c>
      <c r="R37" s="1818">
        <v>0</v>
      </c>
      <c r="S37" s="1818">
        <v>0</v>
      </c>
      <c r="T37" s="1818">
        <v>0</v>
      </c>
      <c r="U37" s="1818">
        <v>0</v>
      </c>
      <c r="V37" s="1818">
        <v>0</v>
      </c>
      <c r="W37" s="1818">
        <v>0</v>
      </c>
      <c r="X37" s="1818">
        <v>0</v>
      </c>
      <c r="Y37" s="1818">
        <v>0</v>
      </c>
      <c r="Z37" s="1818">
        <v>0</v>
      </c>
      <c r="AA37" s="1819">
        <v>0</v>
      </c>
    </row>
    <row r="38" spans="1:27" ht="26.4">
      <c r="A38" s="1802">
        <v>27</v>
      </c>
      <c r="B38" s="1803" t="s">
        <v>1470</v>
      </c>
      <c r="C38" s="2021">
        <v>0</v>
      </c>
      <c r="D38" s="2021">
        <v>0</v>
      </c>
      <c r="E38" s="2021">
        <v>0</v>
      </c>
      <c r="F38" s="2021">
        <v>0</v>
      </c>
      <c r="G38" s="2021">
        <v>0</v>
      </c>
      <c r="H38" s="2021">
        <v>0</v>
      </c>
      <c r="I38" s="2021">
        <v>0</v>
      </c>
      <c r="J38" s="2021">
        <v>0</v>
      </c>
      <c r="K38" s="2021">
        <v>0</v>
      </c>
      <c r="L38" s="1818">
        <v>0</v>
      </c>
      <c r="M38" s="1818">
        <v>0</v>
      </c>
      <c r="N38" s="1818">
        <v>0</v>
      </c>
      <c r="O38" s="1818">
        <v>0</v>
      </c>
      <c r="P38" s="1818">
        <v>0</v>
      </c>
      <c r="Q38" s="1818">
        <v>0</v>
      </c>
      <c r="R38" s="1818">
        <v>0</v>
      </c>
      <c r="S38" s="1818">
        <v>0</v>
      </c>
      <c r="T38" s="1818">
        <v>0</v>
      </c>
      <c r="U38" s="1818">
        <v>0</v>
      </c>
      <c r="V38" s="1818">
        <v>0</v>
      </c>
      <c r="W38" s="1818">
        <v>0</v>
      </c>
      <c r="X38" s="1818">
        <v>0</v>
      </c>
      <c r="Y38" s="1818">
        <v>0</v>
      </c>
      <c r="Z38" s="1818">
        <v>0</v>
      </c>
      <c r="AA38" s="1819">
        <v>0</v>
      </c>
    </row>
    <row r="39" spans="1:27">
      <c r="A39" s="1811">
        <v>28</v>
      </c>
      <c r="B39" s="1812" t="s">
        <v>1471</v>
      </c>
      <c r="C39" s="2022">
        <v>20047420</v>
      </c>
      <c r="D39" s="2022">
        <v>19487746</v>
      </c>
      <c r="E39" s="2022">
        <v>16741268</v>
      </c>
      <c r="F39" s="2022">
        <v>18820446</v>
      </c>
      <c r="G39" s="2022">
        <v>18295643</v>
      </c>
      <c r="H39" s="2022">
        <v>19085491</v>
      </c>
      <c r="I39" s="2022">
        <v>19979774</v>
      </c>
      <c r="J39" s="2022">
        <v>20628488</v>
      </c>
      <c r="K39" s="2022">
        <v>20430024</v>
      </c>
      <c r="L39" s="1822">
        <v>20263569</v>
      </c>
      <c r="M39" s="1822">
        <v>20000500</v>
      </c>
      <c r="N39" s="1822">
        <v>20630879</v>
      </c>
      <c r="O39" s="1822">
        <v>20130156</v>
      </c>
      <c r="P39" s="1822">
        <v>20926467</v>
      </c>
      <c r="Q39" s="1822">
        <v>19739562</v>
      </c>
      <c r="R39" s="1822">
        <v>20745414</v>
      </c>
      <c r="S39" s="1822">
        <v>24894254</v>
      </c>
      <c r="T39" s="1822">
        <v>23386605</v>
      </c>
      <c r="U39" s="1822">
        <v>23523285</v>
      </c>
      <c r="V39" s="1822">
        <v>26492869</v>
      </c>
      <c r="W39" s="1822">
        <v>21579555</v>
      </c>
      <c r="X39" s="1822">
        <v>31308102</v>
      </c>
      <c r="Y39" s="1822">
        <v>28121891</v>
      </c>
      <c r="Z39" s="1822">
        <v>28844107</v>
      </c>
      <c r="AA39" s="1823">
        <v>30098849</v>
      </c>
    </row>
    <row r="40" spans="1:27">
      <c r="A40" s="1811">
        <v>29</v>
      </c>
      <c r="B40" s="1812" t="s">
        <v>70</v>
      </c>
      <c r="C40" s="2023">
        <v>194741701</v>
      </c>
      <c r="D40" s="2023">
        <v>186770818</v>
      </c>
      <c r="E40" s="2023">
        <v>185595090</v>
      </c>
      <c r="F40" s="2023">
        <v>195916822</v>
      </c>
      <c r="G40" s="2023">
        <v>188388854</v>
      </c>
      <c r="H40" s="2023">
        <v>180610547</v>
      </c>
      <c r="I40" s="2023">
        <v>188265366</v>
      </c>
      <c r="J40" s="2023">
        <v>178323617</v>
      </c>
      <c r="K40" s="2023">
        <v>170045081</v>
      </c>
      <c r="L40" s="1824">
        <v>161345961</v>
      </c>
      <c r="M40" s="1824">
        <v>166389149</v>
      </c>
      <c r="N40" s="1824">
        <v>159226991</v>
      </c>
      <c r="O40" s="1824">
        <v>155372139</v>
      </c>
      <c r="P40" s="1824">
        <v>150873300</v>
      </c>
      <c r="Q40" s="1824">
        <v>147781009</v>
      </c>
      <c r="R40" s="1824">
        <v>142780197</v>
      </c>
      <c r="S40" s="1824">
        <v>133651180</v>
      </c>
      <c r="T40" s="1824">
        <v>129053243</v>
      </c>
      <c r="U40" s="1824">
        <v>130715502</v>
      </c>
      <c r="V40" s="1824">
        <v>123546874</v>
      </c>
      <c r="W40" s="1824">
        <v>124964336</v>
      </c>
      <c r="X40" s="1824">
        <v>121024654</v>
      </c>
      <c r="Y40" s="1824">
        <v>119960363</v>
      </c>
      <c r="Z40" s="1824">
        <v>113909861</v>
      </c>
      <c r="AA40" s="1824">
        <v>108118862</v>
      </c>
    </row>
    <row r="41" spans="1:27" ht="14.4" thickBot="1">
      <c r="A41" s="2398" t="s">
        <v>1472</v>
      </c>
      <c r="B41" s="2398"/>
      <c r="C41" s="1815"/>
      <c r="D41" s="1815"/>
      <c r="E41" s="1815"/>
      <c r="F41" s="1815"/>
      <c r="G41" s="1815"/>
      <c r="H41" s="1815"/>
      <c r="I41" s="1815"/>
      <c r="J41" s="1815"/>
      <c r="K41" s="1815"/>
      <c r="L41" s="1815"/>
      <c r="M41" s="1815"/>
      <c r="N41" s="1815"/>
      <c r="O41" s="1815"/>
      <c r="P41" s="1815"/>
      <c r="Q41" s="1815"/>
      <c r="R41" s="1815"/>
      <c r="S41" s="1815"/>
      <c r="T41" s="1815"/>
      <c r="U41" s="1815"/>
      <c r="V41" s="1815"/>
      <c r="W41" s="1815"/>
      <c r="X41" s="1815"/>
      <c r="Y41" s="1815"/>
      <c r="Z41" s="1815"/>
      <c r="AA41" s="1815"/>
    </row>
    <row r="42" spans="1:27">
      <c r="A42" s="1802">
        <v>30</v>
      </c>
      <c r="B42" s="1825" t="s">
        <v>1473</v>
      </c>
      <c r="C42" s="2270">
        <v>25267203</v>
      </c>
      <c r="D42" s="2270">
        <v>21455898</v>
      </c>
      <c r="E42" s="2270">
        <v>21542997</v>
      </c>
      <c r="F42" s="2024">
        <v>18599404</v>
      </c>
      <c r="G42" s="2024">
        <v>25996890</v>
      </c>
      <c r="H42" s="2024">
        <v>20781437</v>
      </c>
      <c r="I42" s="2024">
        <v>16957220</v>
      </c>
      <c r="J42" s="2024">
        <v>19820133</v>
      </c>
      <c r="K42" s="2024">
        <v>20145501</v>
      </c>
      <c r="L42" s="1826">
        <v>18505709</v>
      </c>
      <c r="M42" s="1826">
        <v>18027955</v>
      </c>
      <c r="N42" s="1826">
        <v>17809400</v>
      </c>
      <c r="O42" s="1826">
        <v>17469979</v>
      </c>
      <c r="P42" s="1826">
        <v>18017424</v>
      </c>
      <c r="Q42" s="1826">
        <v>18335806</v>
      </c>
      <c r="R42" s="1826">
        <v>18656151</v>
      </c>
      <c r="S42" s="1826">
        <v>17310328</v>
      </c>
      <c r="T42" s="1826">
        <v>15926131</v>
      </c>
      <c r="U42" s="1826">
        <v>18166554</v>
      </c>
      <c r="V42" s="1826">
        <v>17713001</v>
      </c>
      <c r="W42" s="1826">
        <v>16564114</v>
      </c>
      <c r="X42" s="1826">
        <v>18397061</v>
      </c>
      <c r="Y42" s="1826">
        <v>17078345</v>
      </c>
      <c r="Z42" s="1826">
        <v>18246691</v>
      </c>
      <c r="AA42" s="1827">
        <v>17981489</v>
      </c>
    </row>
    <row r="43" spans="1:27">
      <c r="A43" s="1802">
        <v>31</v>
      </c>
      <c r="B43" s="1828" t="s">
        <v>1474</v>
      </c>
      <c r="C43" s="2021">
        <v>0</v>
      </c>
      <c r="D43" s="2021">
        <v>0</v>
      </c>
      <c r="E43" s="2021">
        <v>0</v>
      </c>
      <c r="F43" s="2021">
        <v>0</v>
      </c>
      <c r="G43" s="2021">
        <v>0</v>
      </c>
      <c r="H43" s="2021">
        <v>0</v>
      </c>
      <c r="I43" s="2021">
        <v>0</v>
      </c>
      <c r="J43" s="2021">
        <v>0</v>
      </c>
      <c r="K43" s="2021">
        <v>0</v>
      </c>
      <c r="L43" s="1818">
        <v>0</v>
      </c>
      <c r="M43" s="1818">
        <v>0</v>
      </c>
      <c r="N43" s="1818">
        <v>0</v>
      </c>
      <c r="O43" s="1818">
        <v>0</v>
      </c>
      <c r="P43" s="1818">
        <v>0</v>
      </c>
      <c r="Q43" s="1818">
        <v>0</v>
      </c>
      <c r="R43" s="1818">
        <v>0</v>
      </c>
      <c r="S43" s="1818">
        <v>0</v>
      </c>
      <c r="T43" s="1818">
        <v>0</v>
      </c>
      <c r="U43" s="1818">
        <v>0</v>
      </c>
      <c r="V43" s="1818">
        <v>0</v>
      </c>
      <c r="W43" s="1818">
        <v>0</v>
      </c>
      <c r="X43" s="1818">
        <v>0</v>
      </c>
      <c r="Y43" s="1818">
        <v>0</v>
      </c>
      <c r="Z43" s="1818">
        <v>0</v>
      </c>
      <c r="AA43" s="1819">
        <v>0</v>
      </c>
    </row>
    <row r="44" spans="1:27">
      <c r="A44" s="1802">
        <v>32</v>
      </c>
      <c r="B44" s="1828" t="s">
        <v>1475</v>
      </c>
      <c r="C44" s="2021">
        <v>25267203</v>
      </c>
      <c r="D44" s="2021">
        <v>21455898</v>
      </c>
      <c r="E44" s="2021">
        <v>21542997</v>
      </c>
      <c r="F44" s="2021">
        <v>18599404</v>
      </c>
      <c r="G44" s="2021">
        <v>25996890</v>
      </c>
      <c r="H44" s="2021">
        <v>20781437</v>
      </c>
      <c r="I44" s="2021">
        <v>16957220</v>
      </c>
      <c r="J44" s="2021">
        <v>19820133</v>
      </c>
      <c r="K44" s="2021">
        <v>20145501</v>
      </c>
      <c r="L44" s="1818">
        <v>18505709</v>
      </c>
      <c r="M44" s="1818">
        <v>18027955</v>
      </c>
      <c r="N44" s="1818">
        <v>17809400</v>
      </c>
      <c r="O44" s="1818">
        <v>17469979</v>
      </c>
      <c r="P44" s="1818">
        <v>18017424</v>
      </c>
      <c r="Q44" s="1818">
        <v>18335806</v>
      </c>
      <c r="R44" s="1818">
        <v>18656151</v>
      </c>
      <c r="S44" s="1818">
        <v>17310328</v>
      </c>
      <c r="T44" s="1818">
        <v>15926131</v>
      </c>
      <c r="U44" s="1818">
        <v>18166554</v>
      </c>
      <c r="V44" s="1818">
        <v>17713001</v>
      </c>
      <c r="W44" s="1818">
        <v>16564114</v>
      </c>
      <c r="X44" s="1818">
        <v>18397061</v>
      </c>
      <c r="Y44" s="1818">
        <v>17078345</v>
      </c>
      <c r="Z44" s="1818">
        <v>18246691</v>
      </c>
      <c r="AA44" s="1819">
        <v>17981489</v>
      </c>
    </row>
    <row r="45" spans="1:27" ht="26.4">
      <c r="A45" s="1802">
        <v>33</v>
      </c>
      <c r="B45" s="2200" t="s">
        <v>1476</v>
      </c>
      <c r="C45" s="2021">
        <v>0</v>
      </c>
      <c r="D45" s="2021">
        <v>0</v>
      </c>
      <c r="E45" s="2021">
        <v>0</v>
      </c>
      <c r="F45" s="2021">
        <v>0</v>
      </c>
      <c r="G45" s="2021">
        <v>0</v>
      </c>
      <c r="H45" s="2021">
        <v>0</v>
      </c>
      <c r="I45" s="2021">
        <v>0</v>
      </c>
      <c r="J45" s="2021">
        <v>0</v>
      </c>
      <c r="K45" s="2021">
        <v>0</v>
      </c>
      <c r="L45" s="1818">
        <v>0</v>
      </c>
      <c r="M45" s="1818">
        <v>0</v>
      </c>
      <c r="N45" s="1818">
        <v>0</v>
      </c>
      <c r="O45" s="1818">
        <v>0</v>
      </c>
      <c r="P45" s="1818">
        <v>0</v>
      </c>
      <c r="Q45" s="1818">
        <v>0</v>
      </c>
      <c r="R45" s="1818">
        <v>0</v>
      </c>
      <c r="S45" s="1818">
        <v>0</v>
      </c>
      <c r="T45" s="1818">
        <v>0</v>
      </c>
      <c r="U45" s="1818">
        <v>0</v>
      </c>
      <c r="V45" s="1818">
        <v>0</v>
      </c>
      <c r="W45" s="1818">
        <v>0</v>
      </c>
      <c r="X45" s="1818">
        <v>0</v>
      </c>
      <c r="Y45" s="1818">
        <v>0</v>
      </c>
      <c r="Z45" s="1818">
        <v>0</v>
      </c>
      <c r="AA45" s="1819">
        <v>0</v>
      </c>
    </row>
    <row r="46" spans="1:27" ht="26.4">
      <c r="A46" s="1802">
        <v>34</v>
      </c>
      <c r="B46" s="1825" t="s">
        <v>1477</v>
      </c>
      <c r="C46" s="2021">
        <v>964368</v>
      </c>
      <c r="D46" s="2021">
        <v>956098</v>
      </c>
      <c r="E46" s="2021">
        <v>1023065</v>
      </c>
      <c r="F46" s="2021">
        <v>949761</v>
      </c>
      <c r="G46" s="2021">
        <v>995493</v>
      </c>
      <c r="H46" s="2021">
        <v>951995</v>
      </c>
      <c r="I46" s="2021">
        <v>973859</v>
      </c>
      <c r="J46" s="2021">
        <v>944444</v>
      </c>
      <c r="K46" s="2021">
        <v>910832</v>
      </c>
      <c r="L46" s="1818">
        <v>723538</v>
      </c>
      <c r="M46" s="1818">
        <v>724086</v>
      </c>
      <c r="N46" s="1818">
        <v>758962</v>
      </c>
      <c r="O46" s="1809">
        <v>828321</v>
      </c>
      <c r="P46" s="1809">
        <v>896706</v>
      </c>
      <c r="Q46" s="1809">
        <v>751644</v>
      </c>
      <c r="R46" s="1809">
        <v>435992</v>
      </c>
      <c r="S46" s="1809">
        <v>283015</v>
      </c>
      <c r="T46" s="1809">
        <v>422764</v>
      </c>
      <c r="U46" s="1809">
        <v>1029774</v>
      </c>
      <c r="V46" s="1809">
        <v>149280</v>
      </c>
      <c r="W46" s="1809">
        <v>145914</v>
      </c>
      <c r="X46" s="1809">
        <v>130641</v>
      </c>
      <c r="Y46" s="1809">
        <v>117892</v>
      </c>
      <c r="Z46" s="1809">
        <v>115790</v>
      </c>
      <c r="AA46" s="1810">
        <v>113706</v>
      </c>
    </row>
    <row r="47" spans="1:27" ht="26.4">
      <c r="A47" s="1802">
        <v>35</v>
      </c>
      <c r="B47" s="1829" t="s">
        <v>1478</v>
      </c>
      <c r="C47" s="2021">
        <v>0</v>
      </c>
      <c r="D47" s="2021">
        <v>0</v>
      </c>
      <c r="E47" s="2021">
        <v>0</v>
      </c>
      <c r="F47" s="2021">
        <v>0</v>
      </c>
      <c r="G47" s="2021">
        <v>0</v>
      </c>
      <c r="H47" s="2021">
        <v>0</v>
      </c>
      <c r="I47" s="2021">
        <v>0</v>
      </c>
      <c r="J47" s="2021">
        <v>0</v>
      </c>
      <c r="K47" s="2021">
        <v>0</v>
      </c>
      <c r="L47" s="1818">
        <v>0</v>
      </c>
      <c r="M47" s="1818">
        <v>0</v>
      </c>
      <c r="N47" s="1818">
        <v>0</v>
      </c>
      <c r="O47" s="1818">
        <v>0</v>
      </c>
      <c r="P47" s="1818">
        <v>0</v>
      </c>
      <c r="Q47" s="1818">
        <v>0</v>
      </c>
      <c r="R47" s="1818">
        <v>0</v>
      </c>
      <c r="S47" s="1818">
        <v>0</v>
      </c>
      <c r="T47" s="1818">
        <v>0</v>
      </c>
      <c r="U47" s="1818">
        <v>0</v>
      </c>
      <c r="V47" s="1818">
        <v>0</v>
      </c>
      <c r="W47" s="1818">
        <v>0</v>
      </c>
      <c r="X47" s="1818">
        <v>0</v>
      </c>
      <c r="Y47" s="1818">
        <v>0</v>
      </c>
      <c r="Z47" s="1818">
        <v>0</v>
      </c>
      <c r="AA47" s="1819">
        <v>0</v>
      </c>
    </row>
    <row r="48" spans="1:27">
      <c r="A48" s="1802">
        <v>36</v>
      </c>
      <c r="B48" s="1825" t="s">
        <v>1479</v>
      </c>
      <c r="C48" s="2019">
        <v>26231571</v>
      </c>
      <c r="D48" s="2019">
        <v>22411996</v>
      </c>
      <c r="E48" s="2019">
        <v>22566062</v>
      </c>
      <c r="F48" s="2019">
        <v>19549165</v>
      </c>
      <c r="G48" s="2019">
        <v>26992383</v>
      </c>
      <c r="H48" s="2019">
        <v>21733432</v>
      </c>
      <c r="I48" s="2019">
        <v>17931079</v>
      </c>
      <c r="J48" s="2019">
        <v>20764577</v>
      </c>
      <c r="K48" s="2019">
        <v>21056333</v>
      </c>
      <c r="L48" s="1809">
        <v>19229247</v>
      </c>
      <c r="M48" s="1809">
        <v>18752041</v>
      </c>
      <c r="N48" s="1809">
        <v>18568362</v>
      </c>
      <c r="O48" s="1818">
        <v>18298300</v>
      </c>
      <c r="P48" s="1818">
        <v>18914130</v>
      </c>
      <c r="Q48" s="1818">
        <v>19087450</v>
      </c>
      <c r="R48" s="1818">
        <v>19092143</v>
      </c>
      <c r="S48" s="1818">
        <v>17593343</v>
      </c>
      <c r="T48" s="1818">
        <v>16348895</v>
      </c>
      <c r="U48" s="1818">
        <v>19196328</v>
      </c>
      <c r="V48" s="1818">
        <v>17862281</v>
      </c>
      <c r="W48" s="1818">
        <v>16710028</v>
      </c>
      <c r="X48" s="1818">
        <v>18527702</v>
      </c>
      <c r="Y48" s="1818">
        <v>17196237</v>
      </c>
      <c r="Z48" s="1818">
        <v>18362481</v>
      </c>
      <c r="AA48" s="1819">
        <v>18095195</v>
      </c>
    </row>
    <row r="49" spans="1:27" ht="14.4" thickBot="1">
      <c r="A49" s="2395" t="s">
        <v>1480</v>
      </c>
      <c r="B49" s="2395"/>
      <c r="C49" s="1815"/>
      <c r="D49" s="1815"/>
      <c r="E49" s="1815"/>
      <c r="F49" s="1815"/>
      <c r="G49" s="1815"/>
      <c r="H49" s="1815"/>
      <c r="I49" s="1815"/>
      <c r="J49" s="1815"/>
      <c r="K49" s="1815"/>
      <c r="L49" s="1815"/>
      <c r="M49" s="1815"/>
      <c r="N49" s="1815"/>
      <c r="O49" s="1815"/>
      <c r="P49" s="1815"/>
      <c r="Q49" s="1815"/>
      <c r="R49" s="1815"/>
      <c r="S49" s="1815"/>
      <c r="T49" s="1815"/>
      <c r="U49" s="1815"/>
      <c r="V49" s="1815"/>
      <c r="W49" s="1815"/>
      <c r="X49" s="1815"/>
      <c r="Y49" s="1815"/>
      <c r="Z49" s="1815"/>
      <c r="AA49" s="1815"/>
    </row>
    <row r="50" spans="1:27" ht="26.4">
      <c r="A50" s="1816">
        <v>37</v>
      </c>
      <c r="B50" s="1831" t="s">
        <v>1481</v>
      </c>
      <c r="C50" s="2271">
        <v>0</v>
      </c>
      <c r="D50" s="2271">
        <v>0</v>
      </c>
      <c r="E50" s="2271">
        <v>0</v>
      </c>
      <c r="F50" s="2025">
        <v>0</v>
      </c>
      <c r="G50" s="2025">
        <v>0</v>
      </c>
      <c r="H50" s="2025">
        <v>0</v>
      </c>
      <c r="I50" s="2025">
        <v>0</v>
      </c>
      <c r="J50" s="2025">
        <v>0</v>
      </c>
      <c r="K50" s="2025">
        <v>0</v>
      </c>
      <c r="L50" s="1832">
        <v>0</v>
      </c>
      <c r="M50" s="1832">
        <v>0</v>
      </c>
      <c r="N50" s="1832">
        <v>0</v>
      </c>
      <c r="O50" s="1832">
        <v>0</v>
      </c>
      <c r="P50" s="1832">
        <v>0</v>
      </c>
      <c r="Q50" s="1832">
        <v>0</v>
      </c>
      <c r="R50" s="1832">
        <v>0</v>
      </c>
      <c r="S50" s="1832">
        <v>0</v>
      </c>
      <c r="T50" s="1832">
        <v>0</v>
      </c>
      <c r="U50" s="1832">
        <v>0</v>
      </c>
      <c r="V50" s="1832">
        <v>0</v>
      </c>
      <c r="W50" s="1832">
        <v>0</v>
      </c>
      <c r="X50" s="1832">
        <v>0</v>
      </c>
      <c r="Y50" s="1832">
        <v>0</v>
      </c>
      <c r="Z50" s="1832">
        <v>0</v>
      </c>
      <c r="AA50" s="1805">
        <v>0</v>
      </c>
    </row>
    <row r="51" spans="1:27">
      <c r="A51" s="1816">
        <v>38</v>
      </c>
      <c r="B51" s="1831" t="s">
        <v>1482</v>
      </c>
      <c r="C51" s="2026">
        <v>0</v>
      </c>
      <c r="D51" s="2026">
        <v>0</v>
      </c>
      <c r="E51" s="2026">
        <v>0</v>
      </c>
      <c r="F51" s="2026">
        <v>0</v>
      </c>
      <c r="G51" s="2026">
        <v>0</v>
      </c>
      <c r="H51" s="2026">
        <v>0</v>
      </c>
      <c r="I51" s="2026">
        <v>0</v>
      </c>
      <c r="J51" s="2026">
        <v>0</v>
      </c>
      <c r="K51" s="2026">
        <v>0</v>
      </c>
      <c r="L51" s="1833">
        <v>0</v>
      </c>
      <c r="M51" s="1833">
        <v>0</v>
      </c>
      <c r="N51" s="1833">
        <v>0</v>
      </c>
      <c r="O51" s="1833">
        <v>0</v>
      </c>
      <c r="P51" s="1833">
        <v>0</v>
      </c>
      <c r="Q51" s="1833">
        <v>0</v>
      </c>
      <c r="R51" s="1833">
        <v>0</v>
      </c>
      <c r="S51" s="1833">
        <v>0</v>
      </c>
      <c r="T51" s="1833">
        <v>0</v>
      </c>
      <c r="U51" s="1833">
        <v>0</v>
      </c>
      <c r="V51" s="1833">
        <v>0</v>
      </c>
      <c r="W51" s="1833">
        <v>0</v>
      </c>
      <c r="X51" s="1833">
        <v>0</v>
      </c>
      <c r="Y51" s="1833">
        <v>0</v>
      </c>
      <c r="Z51" s="1833">
        <v>0</v>
      </c>
      <c r="AA51" s="1810">
        <v>0</v>
      </c>
    </row>
    <row r="52" spans="1:27" ht="39.6">
      <c r="A52" s="1816">
        <v>39</v>
      </c>
      <c r="B52" s="1831" t="s">
        <v>1483</v>
      </c>
      <c r="C52" s="2026">
        <v>0</v>
      </c>
      <c r="D52" s="2026">
        <v>0</v>
      </c>
      <c r="E52" s="2026">
        <v>0</v>
      </c>
      <c r="F52" s="2026">
        <v>0</v>
      </c>
      <c r="G52" s="2026">
        <v>0</v>
      </c>
      <c r="H52" s="2026">
        <v>0</v>
      </c>
      <c r="I52" s="2026">
        <v>0</v>
      </c>
      <c r="J52" s="2026">
        <v>0</v>
      </c>
      <c r="K52" s="2026">
        <v>0</v>
      </c>
      <c r="L52" s="1833">
        <v>0</v>
      </c>
      <c r="M52" s="1833">
        <v>0</v>
      </c>
      <c r="N52" s="1833">
        <v>0</v>
      </c>
      <c r="O52" s="1833">
        <v>0</v>
      </c>
      <c r="P52" s="1833">
        <v>0</v>
      </c>
      <c r="Q52" s="1833">
        <v>0</v>
      </c>
      <c r="R52" s="1833">
        <v>0</v>
      </c>
      <c r="S52" s="1833">
        <v>0</v>
      </c>
      <c r="T52" s="1833">
        <v>0</v>
      </c>
      <c r="U52" s="1833">
        <v>0</v>
      </c>
      <c r="V52" s="1833">
        <v>0</v>
      </c>
      <c r="W52" s="1833">
        <v>0</v>
      </c>
      <c r="X52" s="1833">
        <v>0</v>
      </c>
      <c r="Y52" s="1833">
        <v>0</v>
      </c>
      <c r="Z52" s="1833">
        <v>0</v>
      </c>
      <c r="AA52" s="1810">
        <v>0</v>
      </c>
    </row>
    <row r="53" spans="1:27" ht="39.6">
      <c r="A53" s="1816">
        <v>40</v>
      </c>
      <c r="B53" s="1831" t="s">
        <v>1484</v>
      </c>
      <c r="C53" s="2026">
        <v>0</v>
      </c>
      <c r="D53" s="2026">
        <v>0</v>
      </c>
      <c r="E53" s="2026">
        <v>0</v>
      </c>
      <c r="F53" s="2026">
        <v>0</v>
      </c>
      <c r="G53" s="2026">
        <v>0</v>
      </c>
      <c r="H53" s="2026">
        <v>0</v>
      </c>
      <c r="I53" s="2026">
        <v>0</v>
      </c>
      <c r="J53" s="2026">
        <v>0</v>
      </c>
      <c r="K53" s="2026">
        <v>0</v>
      </c>
      <c r="L53" s="1833">
        <v>0</v>
      </c>
      <c r="M53" s="1833">
        <v>0</v>
      </c>
      <c r="N53" s="1833">
        <v>0</v>
      </c>
      <c r="O53" s="1833">
        <v>0</v>
      </c>
      <c r="P53" s="1833">
        <v>0</v>
      </c>
      <c r="Q53" s="1833">
        <v>0</v>
      </c>
      <c r="R53" s="1833">
        <v>0</v>
      </c>
      <c r="S53" s="1833">
        <v>0</v>
      </c>
      <c r="T53" s="1833">
        <v>0</v>
      </c>
      <c r="U53" s="1833">
        <v>0</v>
      </c>
      <c r="V53" s="1833">
        <v>0</v>
      </c>
      <c r="W53" s="1833">
        <v>0</v>
      </c>
      <c r="X53" s="1833">
        <v>0</v>
      </c>
      <c r="Y53" s="1833">
        <v>0</v>
      </c>
      <c r="Z53" s="1833">
        <v>0</v>
      </c>
      <c r="AA53" s="1810">
        <v>0</v>
      </c>
    </row>
    <row r="54" spans="1:27">
      <c r="A54" s="1816">
        <v>41</v>
      </c>
      <c r="B54" s="1831" t="s">
        <v>1451</v>
      </c>
      <c r="C54" s="2026">
        <v>0</v>
      </c>
      <c r="D54" s="2026">
        <v>0</v>
      </c>
      <c r="E54" s="2026">
        <v>0</v>
      </c>
      <c r="F54" s="2026">
        <v>0</v>
      </c>
      <c r="G54" s="2026">
        <v>0</v>
      </c>
      <c r="H54" s="2026">
        <v>0</v>
      </c>
      <c r="I54" s="2026">
        <v>0</v>
      </c>
      <c r="J54" s="2026">
        <v>0</v>
      </c>
      <c r="K54" s="2026">
        <v>0</v>
      </c>
      <c r="L54" s="1833">
        <v>0</v>
      </c>
      <c r="M54" s="1833">
        <v>0</v>
      </c>
      <c r="N54" s="1833">
        <v>0</v>
      </c>
      <c r="O54" s="1833">
        <v>0</v>
      </c>
      <c r="P54" s="1833">
        <v>0</v>
      </c>
      <c r="Q54" s="1833">
        <v>0</v>
      </c>
      <c r="R54" s="1833">
        <v>0</v>
      </c>
      <c r="S54" s="1833">
        <v>0</v>
      </c>
      <c r="T54" s="1833">
        <v>0</v>
      </c>
      <c r="U54" s="1833">
        <v>0</v>
      </c>
      <c r="V54" s="1833">
        <v>0</v>
      </c>
      <c r="W54" s="1833">
        <v>0</v>
      </c>
      <c r="X54" s="1833">
        <v>0</v>
      </c>
      <c r="Y54" s="1833">
        <v>0</v>
      </c>
      <c r="Z54" s="1833">
        <v>0</v>
      </c>
      <c r="AA54" s="1810">
        <v>0</v>
      </c>
    </row>
    <row r="55" spans="1:27">
      <c r="A55" s="1834" t="s">
        <v>1485</v>
      </c>
      <c r="B55" s="1835" t="s">
        <v>1486</v>
      </c>
      <c r="C55" s="2026">
        <v>0</v>
      </c>
      <c r="D55" s="2026">
        <v>0</v>
      </c>
      <c r="E55" s="2026">
        <v>0</v>
      </c>
      <c r="F55" s="2026">
        <v>0</v>
      </c>
      <c r="G55" s="2026">
        <v>0</v>
      </c>
      <c r="H55" s="2026">
        <v>0</v>
      </c>
      <c r="I55" s="2026">
        <v>0</v>
      </c>
      <c r="J55" s="2026">
        <v>0</v>
      </c>
      <c r="K55" s="2026">
        <v>0</v>
      </c>
      <c r="L55" s="1833">
        <v>0</v>
      </c>
      <c r="M55" s="1833">
        <v>0</v>
      </c>
      <c r="N55" s="1833">
        <v>0</v>
      </c>
      <c r="O55" s="1833">
        <v>0</v>
      </c>
      <c r="P55" s="1833">
        <v>0</v>
      </c>
      <c r="Q55" s="1833">
        <v>0</v>
      </c>
      <c r="R55" s="1833">
        <v>0</v>
      </c>
      <c r="S55" s="1833">
        <v>0</v>
      </c>
      <c r="T55" s="1833">
        <v>0</v>
      </c>
      <c r="U55" s="1833">
        <v>0</v>
      </c>
      <c r="V55" s="1833">
        <v>0</v>
      </c>
      <c r="W55" s="1833">
        <v>0</v>
      </c>
      <c r="X55" s="1833">
        <v>0</v>
      </c>
      <c r="Y55" s="1833">
        <v>0</v>
      </c>
      <c r="Z55" s="1833">
        <v>0</v>
      </c>
      <c r="AA55" s="1810">
        <v>0</v>
      </c>
    </row>
    <row r="56" spans="1:27" ht="26.4">
      <c r="A56" s="1834" t="s">
        <v>1487</v>
      </c>
      <c r="B56" s="1835" t="s">
        <v>1488</v>
      </c>
      <c r="C56" s="2026">
        <v>0</v>
      </c>
      <c r="D56" s="2026">
        <v>0</v>
      </c>
      <c r="E56" s="2026">
        <v>0</v>
      </c>
      <c r="F56" s="2026">
        <v>0</v>
      </c>
      <c r="G56" s="2026">
        <v>0</v>
      </c>
      <c r="H56" s="2026">
        <v>0</v>
      </c>
      <c r="I56" s="2026">
        <v>0</v>
      </c>
      <c r="J56" s="2026">
        <v>0</v>
      </c>
      <c r="K56" s="2026">
        <v>0</v>
      </c>
      <c r="L56" s="1833">
        <v>0</v>
      </c>
      <c r="M56" s="1833">
        <v>0</v>
      </c>
      <c r="N56" s="1833">
        <v>0</v>
      </c>
      <c r="O56" s="1833">
        <v>0</v>
      </c>
      <c r="P56" s="1833">
        <v>0</v>
      </c>
      <c r="Q56" s="1833">
        <v>0</v>
      </c>
      <c r="R56" s="1833">
        <v>0</v>
      </c>
      <c r="S56" s="1833">
        <v>0</v>
      </c>
      <c r="T56" s="1833">
        <v>0</v>
      </c>
      <c r="U56" s="1833">
        <v>0</v>
      </c>
      <c r="V56" s="1833">
        <v>0</v>
      </c>
      <c r="W56" s="1833">
        <v>0</v>
      </c>
      <c r="X56" s="1833">
        <v>0</v>
      </c>
      <c r="Y56" s="1833">
        <v>0</v>
      </c>
      <c r="Z56" s="1833">
        <v>0</v>
      </c>
      <c r="AA56" s="1810">
        <v>0</v>
      </c>
    </row>
    <row r="57" spans="1:27" ht="26.4">
      <c r="A57" s="1816">
        <v>42</v>
      </c>
      <c r="B57" s="1831" t="s">
        <v>1489</v>
      </c>
      <c r="C57" s="2026">
        <v>0</v>
      </c>
      <c r="D57" s="2026">
        <v>0</v>
      </c>
      <c r="E57" s="2026">
        <v>0</v>
      </c>
      <c r="F57" s="2026">
        <v>0</v>
      </c>
      <c r="G57" s="2026">
        <v>0</v>
      </c>
      <c r="H57" s="2026">
        <v>0</v>
      </c>
      <c r="I57" s="2026">
        <v>0</v>
      </c>
      <c r="J57" s="2026">
        <v>0</v>
      </c>
      <c r="K57" s="2026">
        <v>0</v>
      </c>
      <c r="L57" s="1833">
        <v>0</v>
      </c>
      <c r="M57" s="1833">
        <v>0</v>
      </c>
      <c r="N57" s="1833">
        <v>0</v>
      </c>
      <c r="O57" s="1833">
        <v>0</v>
      </c>
      <c r="P57" s="1833">
        <v>0</v>
      </c>
      <c r="Q57" s="1833">
        <v>0</v>
      </c>
      <c r="R57" s="1833">
        <v>0</v>
      </c>
      <c r="S57" s="1833">
        <v>0</v>
      </c>
      <c r="T57" s="1833">
        <v>0</v>
      </c>
      <c r="U57" s="1833">
        <v>0</v>
      </c>
      <c r="V57" s="1833">
        <v>0</v>
      </c>
      <c r="W57" s="1833">
        <v>0</v>
      </c>
      <c r="X57" s="1833">
        <v>0</v>
      </c>
      <c r="Y57" s="1833">
        <v>0</v>
      </c>
      <c r="Z57" s="1833">
        <v>0</v>
      </c>
      <c r="AA57" s="1810">
        <v>0</v>
      </c>
    </row>
    <row r="58" spans="1:27">
      <c r="A58" s="1836">
        <v>43</v>
      </c>
      <c r="B58" s="1837" t="s">
        <v>1490</v>
      </c>
      <c r="C58" s="2027">
        <v>0</v>
      </c>
      <c r="D58" s="2027">
        <v>0</v>
      </c>
      <c r="E58" s="2027">
        <v>0</v>
      </c>
      <c r="F58" s="2027">
        <v>0</v>
      </c>
      <c r="G58" s="2027">
        <v>0</v>
      </c>
      <c r="H58" s="2027">
        <v>0</v>
      </c>
      <c r="I58" s="2027">
        <v>0</v>
      </c>
      <c r="J58" s="2027">
        <v>0</v>
      </c>
      <c r="K58" s="2027">
        <v>0</v>
      </c>
      <c r="L58" s="1838">
        <v>0</v>
      </c>
      <c r="M58" s="1838">
        <v>0</v>
      </c>
      <c r="N58" s="1838">
        <v>0</v>
      </c>
      <c r="O58" s="1838">
        <v>0</v>
      </c>
      <c r="P58" s="1838">
        <v>0</v>
      </c>
      <c r="Q58" s="1838">
        <v>0</v>
      </c>
      <c r="R58" s="1838">
        <v>0</v>
      </c>
      <c r="S58" s="1838">
        <v>0</v>
      </c>
      <c r="T58" s="1838">
        <v>0</v>
      </c>
      <c r="U58" s="1838">
        <v>0</v>
      </c>
      <c r="V58" s="1838">
        <v>0</v>
      </c>
      <c r="W58" s="1838">
        <v>0</v>
      </c>
      <c r="X58" s="1838">
        <v>0</v>
      </c>
      <c r="Y58" s="1838">
        <v>0</v>
      </c>
      <c r="Z58" s="1838">
        <v>0</v>
      </c>
      <c r="AA58" s="1839">
        <v>0</v>
      </c>
    </row>
    <row r="59" spans="1:27">
      <c r="A59" s="1836">
        <v>44</v>
      </c>
      <c r="B59" s="1837" t="s">
        <v>371</v>
      </c>
      <c r="C59" s="2027">
        <v>26231571</v>
      </c>
      <c r="D59" s="2027">
        <v>22411996</v>
      </c>
      <c r="E59" s="2027">
        <v>22566062</v>
      </c>
      <c r="F59" s="2027">
        <v>19549165</v>
      </c>
      <c r="G59" s="2027">
        <v>26992383</v>
      </c>
      <c r="H59" s="2027">
        <v>21733432</v>
      </c>
      <c r="I59" s="2027">
        <v>17931079</v>
      </c>
      <c r="J59" s="2027">
        <v>20764577</v>
      </c>
      <c r="K59" s="2027">
        <v>21056333</v>
      </c>
      <c r="L59" s="1838">
        <v>19229247</v>
      </c>
      <c r="M59" s="1838">
        <v>18752041</v>
      </c>
      <c r="N59" s="1838">
        <v>18568362</v>
      </c>
      <c r="O59" s="1838">
        <v>18298300</v>
      </c>
      <c r="P59" s="1838">
        <v>18914130</v>
      </c>
      <c r="Q59" s="1838">
        <v>19087450</v>
      </c>
      <c r="R59" s="1838">
        <v>19092143</v>
      </c>
      <c r="S59" s="1838">
        <v>17593343</v>
      </c>
      <c r="T59" s="1838">
        <v>16348895</v>
      </c>
      <c r="U59" s="1838">
        <v>19196328</v>
      </c>
      <c r="V59" s="1838">
        <v>17862281</v>
      </c>
      <c r="W59" s="1838">
        <v>16710028</v>
      </c>
      <c r="X59" s="1838">
        <v>18527702</v>
      </c>
      <c r="Y59" s="1838">
        <v>17196237</v>
      </c>
      <c r="Z59" s="1838">
        <v>18362481</v>
      </c>
      <c r="AA59" s="1839">
        <v>18095195</v>
      </c>
    </row>
    <row r="60" spans="1:27">
      <c r="A60" s="1836">
        <v>45</v>
      </c>
      <c r="B60" s="1837" t="s">
        <v>73</v>
      </c>
      <c r="C60" s="2027">
        <v>220973272</v>
      </c>
      <c r="D60" s="2027">
        <v>209182814</v>
      </c>
      <c r="E60" s="2027">
        <v>208161152</v>
      </c>
      <c r="F60" s="2027">
        <v>215465987</v>
      </c>
      <c r="G60" s="2027">
        <v>215381237</v>
      </c>
      <c r="H60" s="2027">
        <v>202343979</v>
      </c>
      <c r="I60" s="2027">
        <v>206196445</v>
      </c>
      <c r="J60" s="2027">
        <v>199088194</v>
      </c>
      <c r="K60" s="2027">
        <v>191101414</v>
      </c>
      <c r="L60" s="1838">
        <v>180575208</v>
      </c>
      <c r="M60" s="1838">
        <v>185141190</v>
      </c>
      <c r="N60" s="1838">
        <v>177795353</v>
      </c>
      <c r="O60" s="1838">
        <v>173670439</v>
      </c>
      <c r="P60" s="1838">
        <v>169787430</v>
      </c>
      <c r="Q60" s="1838">
        <v>166868459</v>
      </c>
      <c r="R60" s="1838">
        <v>161872340</v>
      </c>
      <c r="S60" s="1838">
        <v>151244523</v>
      </c>
      <c r="T60" s="1838">
        <v>145402138</v>
      </c>
      <c r="U60" s="1838">
        <v>149911830</v>
      </c>
      <c r="V60" s="1838">
        <v>141409155</v>
      </c>
      <c r="W60" s="1838">
        <v>141674364</v>
      </c>
      <c r="X60" s="1838">
        <v>139552356</v>
      </c>
      <c r="Y60" s="1838">
        <v>137156600</v>
      </c>
      <c r="Z60" s="1838">
        <v>132272342</v>
      </c>
      <c r="AA60" s="1814">
        <v>126214057</v>
      </c>
    </row>
    <row r="61" spans="1:27" ht="14.4" thickBot="1">
      <c r="A61" s="2395" t="s">
        <v>1491</v>
      </c>
      <c r="B61" s="2395"/>
      <c r="C61" s="1815"/>
      <c r="D61" s="1815"/>
      <c r="E61" s="1815"/>
      <c r="F61" s="1815"/>
      <c r="G61" s="1815"/>
      <c r="H61" s="1815"/>
      <c r="I61" s="1815"/>
      <c r="J61" s="1815"/>
      <c r="K61" s="1830"/>
      <c r="L61" s="1830"/>
      <c r="M61" s="1830"/>
      <c r="N61" s="1830"/>
      <c r="O61" s="1830"/>
      <c r="P61" s="1830"/>
      <c r="Q61" s="1830"/>
      <c r="R61" s="1830"/>
      <c r="S61" s="1830"/>
      <c r="T61" s="1830"/>
      <c r="U61" s="1830"/>
      <c r="V61" s="1830"/>
      <c r="W61" s="1830"/>
      <c r="X61" s="1830"/>
      <c r="Y61" s="1830"/>
      <c r="Z61" s="1830"/>
      <c r="AA61" s="1830"/>
    </row>
    <row r="62" spans="1:27">
      <c r="A62" s="1816">
        <v>46</v>
      </c>
      <c r="B62" s="1831" t="s">
        <v>1492</v>
      </c>
      <c r="C62" s="2271">
        <v>20804566</v>
      </c>
      <c r="D62" s="2271">
        <v>20072282</v>
      </c>
      <c r="E62" s="2271">
        <v>19033726</v>
      </c>
      <c r="F62" s="2025">
        <v>21813129</v>
      </c>
      <c r="G62" s="2025">
        <v>21271371</v>
      </c>
      <c r="H62" s="2025">
        <v>20781011</v>
      </c>
      <c r="I62" s="2025">
        <v>20496987</v>
      </c>
      <c r="J62" s="2025">
        <v>27443418</v>
      </c>
      <c r="K62" s="2025">
        <v>24038182</v>
      </c>
      <c r="L62" s="1832">
        <v>22936062</v>
      </c>
      <c r="M62" s="1832">
        <v>21208297</v>
      </c>
      <c r="N62" s="1832">
        <v>19584591</v>
      </c>
      <c r="O62" s="1832">
        <v>18817610</v>
      </c>
      <c r="P62" s="1832">
        <v>18765731</v>
      </c>
      <c r="Q62" s="1832">
        <v>18430994</v>
      </c>
      <c r="R62" s="1832">
        <v>18315277</v>
      </c>
      <c r="S62" s="1832">
        <v>17622966</v>
      </c>
      <c r="T62" s="1832">
        <v>16707126</v>
      </c>
      <c r="U62" s="1832">
        <v>17389928</v>
      </c>
      <c r="V62" s="1832">
        <v>17050159</v>
      </c>
      <c r="W62" s="1832">
        <v>10842591</v>
      </c>
      <c r="X62" s="1832">
        <v>11697657</v>
      </c>
      <c r="Y62" s="1832">
        <v>6296154</v>
      </c>
      <c r="Z62" s="1832">
        <v>6657378</v>
      </c>
      <c r="AA62" s="1805">
        <v>6471110</v>
      </c>
    </row>
    <row r="63" spans="1:27" ht="26.4">
      <c r="A63" s="1816">
        <v>47</v>
      </c>
      <c r="B63" s="1831" t="s">
        <v>1493</v>
      </c>
      <c r="C63" s="2028">
        <v>0</v>
      </c>
      <c r="D63" s="2028">
        <v>0</v>
      </c>
      <c r="E63" s="2028">
        <v>0</v>
      </c>
      <c r="F63" s="2028">
        <v>0</v>
      </c>
      <c r="G63" s="2028">
        <v>0</v>
      </c>
      <c r="H63" s="2028">
        <v>0</v>
      </c>
      <c r="I63" s="2028">
        <v>0</v>
      </c>
      <c r="J63" s="2028">
        <v>0</v>
      </c>
      <c r="K63" s="2028">
        <v>0</v>
      </c>
      <c r="L63" s="1840">
        <v>0</v>
      </c>
      <c r="M63" s="1840">
        <v>0</v>
      </c>
      <c r="N63" s="1840">
        <v>0</v>
      </c>
      <c r="O63" s="1840">
        <v>0</v>
      </c>
      <c r="P63" s="1840">
        <v>0</v>
      </c>
      <c r="Q63" s="1840">
        <v>0</v>
      </c>
      <c r="R63" s="1840">
        <v>0</v>
      </c>
      <c r="S63" s="1840">
        <v>0</v>
      </c>
      <c r="T63" s="1840">
        <v>0</v>
      </c>
      <c r="U63" s="1840">
        <v>2079166</v>
      </c>
      <c r="V63" s="1840">
        <v>2559815</v>
      </c>
      <c r="W63" s="1840">
        <v>3944513</v>
      </c>
      <c r="X63" s="1840">
        <v>3944513</v>
      </c>
      <c r="Y63" s="1840">
        <v>7727808</v>
      </c>
      <c r="Z63" s="1840">
        <v>7889025</v>
      </c>
      <c r="AA63" s="1819">
        <v>7889025</v>
      </c>
    </row>
    <row r="64" spans="1:27" ht="26.4">
      <c r="A64" s="1816">
        <v>48</v>
      </c>
      <c r="B64" s="1831" t="s">
        <v>1494</v>
      </c>
      <c r="C64" s="2028">
        <v>1050925</v>
      </c>
      <c r="D64" s="2028">
        <v>1271958</v>
      </c>
      <c r="E64" s="2028">
        <v>1361714</v>
      </c>
      <c r="F64" s="2028">
        <v>1092353</v>
      </c>
      <c r="G64" s="2028">
        <v>786784</v>
      </c>
      <c r="H64" s="2028">
        <v>967090</v>
      </c>
      <c r="I64" s="2028">
        <v>908387</v>
      </c>
      <c r="J64" s="2028">
        <v>718144</v>
      </c>
      <c r="K64" s="2028">
        <v>417308</v>
      </c>
      <c r="L64" s="1840">
        <v>373248</v>
      </c>
      <c r="M64" s="1840">
        <v>512372</v>
      </c>
      <c r="N64" s="1840">
        <v>273081</v>
      </c>
      <c r="O64" s="1840">
        <v>340383</v>
      </c>
      <c r="P64" s="1840">
        <v>199308</v>
      </c>
      <c r="Q64" s="1840">
        <v>115250</v>
      </c>
      <c r="R64" s="1840">
        <v>116142</v>
      </c>
      <c r="S64" s="1840">
        <v>88631</v>
      </c>
      <c r="T64" s="1840">
        <v>94115</v>
      </c>
      <c r="U64" s="1840">
        <v>416356</v>
      </c>
      <c r="V64" s="1840">
        <v>79572</v>
      </c>
      <c r="W64" s="1840">
        <v>99927</v>
      </c>
      <c r="X64" s="1840">
        <v>85708</v>
      </c>
      <c r="Y64" s="1840">
        <v>63721</v>
      </c>
      <c r="Z64" s="1840">
        <v>75360</v>
      </c>
      <c r="AA64" s="1819">
        <v>75540</v>
      </c>
    </row>
    <row r="65" spans="1:27" ht="26.4">
      <c r="A65" s="1816">
        <v>49</v>
      </c>
      <c r="B65" s="1841" t="s">
        <v>1478</v>
      </c>
      <c r="C65" s="2028">
        <v>0</v>
      </c>
      <c r="D65" s="2028">
        <v>0</v>
      </c>
      <c r="E65" s="2028">
        <v>0</v>
      </c>
      <c r="F65" s="2028">
        <v>0</v>
      </c>
      <c r="G65" s="2028">
        <v>0</v>
      </c>
      <c r="H65" s="2028">
        <v>0</v>
      </c>
      <c r="I65" s="2028">
        <v>0</v>
      </c>
      <c r="J65" s="2028">
        <v>0</v>
      </c>
      <c r="K65" s="2028">
        <v>0</v>
      </c>
      <c r="L65" s="1840">
        <v>0</v>
      </c>
      <c r="M65" s="1840">
        <v>0</v>
      </c>
      <c r="N65" s="1840">
        <v>0</v>
      </c>
      <c r="O65" s="1840">
        <v>0</v>
      </c>
      <c r="P65" s="1840">
        <v>0</v>
      </c>
      <c r="Q65" s="1840">
        <v>0</v>
      </c>
      <c r="R65" s="1840">
        <v>0</v>
      </c>
      <c r="S65" s="1840">
        <v>0</v>
      </c>
      <c r="T65" s="1840">
        <v>0</v>
      </c>
      <c r="U65" s="1840">
        <v>0</v>
      </c>
      <c r="V65" s="1840">
        <v>0</v>
      </c>
      <c r="W65" s="1840">
        <v>0</v>
      </c>
      <c r="X65" s="1840">
        <v>0</v>
      </c>
      <c r="Y65" s="1840">
        <v>0</v>
      </c>
      <c r="Z65" s="1840">
        <v>0</v>
      </c>
      <c r="AA65" s="1819">
        <v>0</v>
      </c>
    </row>
    <row r="66" spans="1:27">
      <c r="A66" s="1816">
        <v>50</v>
      </c>
      <c r="B66" s="1831" t="s">
        <v>1495</v>
      </c>
      <c r="C66" s="2028">
        <v>56409</v>
      </c>
      <c r="D66" s="2028">
        <v>308</v>
      </c>
      <c r="E66" s="2028">
        <v>32568</v>
      </c>
      <c r="F66" s="2028">
        <v>58445</v>
      </c>
      <c r="G66" s="2028">
        <v>15105</v>
      </c>
      <c r="H66" s="2028">
        <v>0</v>
      </c>
      <c r="I66" s="2028">
        <v>0</v>
      </c>
      <c r="J66" s="2028">
        <v>0</v>
      </c>
      <c r="K66" s="2028">
        <v>0</v>
      </c>
      <c r="L66" s="2028">
        <v>0</v>
      </c>
      <c r="M66" s="2028">
        <v>0</v>
      </c>
      <c r="N66" s="2028">
        <v>0</v>
      </c>
      <c r="O66" s="2028">
        <v>0</v>
      </c>
      <c r="P66" s="2028">
        <v>0</v>
      </c>
      <c r="Q66" s="2028">
        <v>0</v>
      </c>
      <c r="R66" s="2028">
        <v>0</v>
      </c>
      <c r="S66" s="2028">
        <v>0</v>
      </c>
      <c r="T66" s="2028">
        <v>0</v>
      </c>
      <c r="U66" s="2028">
        <v>0</v>
      </c>
      <c r="V66" s="2028">
        <v>0</v>
      </c>
      <c r="W66" s="2028">
        <v>0</v>
      </c>
      <c r="X66" s="2028">
        <v>0</v>
      </c>
      <c r="Y66" s="2028">
        <v>0</v>
      </c>
      <c r="Z66" s="2028">
        <v>0</v>
      </c>
      <c r="AA66" s="2028">
        <v>0</v>
      </c>
    </row>
    <row r="67" spans="1:27">
      <c r="A67" s="1836">
        <v>51</v>
      </c>
      <c r="B67" s="1837" t="s">
        <v>1496</v>
      </c>
      <c r="C67" s="2027">
        <v>21911900</v>
      </c>
      <c r="D67" s="2027">
        <v>21344548</v>
      </c>
      <c r="E67" s="2027">
        <v>20428008</v>
      </c>
      <c r="F67" s="2027">
        <v>22963927</v>
      </c>
      <c r="G67" s="2027">
        <v>22073260</v>
      </c>
      <c r="H67" s="2027">
        <v>21748101</v>
      </c>
      <c r="I67" s="2027">
        <v>21405374</v>
      </c>
      <c r="J67" s="2027">
        <v>28161562</v>
      </c>
      <c r="K67" s="2027">
        <v>24455490</v>
      </c>
      <c r="L67" s="1838">
        <v>23309310</v>
      </c>
      <c r="M67" s="1838">
        <v>21720669</v>
      </c>
      <c r="N67" s="1838">
        <v>19857672</v>
      </c>
      <c r="O67" s="1838">
        <v>19157993</v>
      </c>
      <c r="P67" s="1838">
        <v>18965039</v>
      </c>
      <c r="Q67" s="1838">
        <v>18546244</v>
      </c>
      <c r="R67" s="1838">
        <v>18431419</v>
      </c>
      <c r="S67" s="1838">
        <v>17711597</v>
      </c>
      <c r="T67" s="1838">
        <v>16801241</v>
      </c>
      <c r="U67" s="1838">
        <v>19885450</v>
      </c>
      <c r="V67" s="1838">
        <v>19689546</v>
      </c>
      <c r="W67" s="1838">
        <v>14887031</v>
      </c>
      <c r="X67" s="1838">
        <v>15727878</v>
      </c>
      <c r="Y67" s="1838">
        <v>14087683</v>
      </c>
      <c r="Z67" s="1838">
        <v>14621763</v>
      </c>
      <c r="AA67" s="1839">
        <v>14435675</v>
      </c>
    </row>
    <row r="68" spans="1:27" ht="14.4" thickBot="1">
      <c r="A68" s="2395" t="s">
        <v>1497</v>
      </c>
      <c r="B68" s="2395"/>
      <c r="C68" s="1815"/>
      <c r="D68" s="1815"/>
      <c r="E68" s="1815"/>
      <c r="F68" s="1815"/>
      <c r="G68" s="1815"/>
      <c r="H68" s="1815"/>
      <c r="I68" s="1815"/>
      <c r="J68" s="1815"/>
      <c r="K68" s="1830"/>
      <c r="L68" s="1830"/>
      <c r="M68" s="1830"/>
      <c r="N68" s="1830"/>
      <c r="O68" s="1830"/>
      <c r="P68" s="1830"/>
      <c r="Q68" s="1830"/>
      <c r="R68" s="1830"/>
      <c r="S68" s="1830"/>
      <c r="T68" s="1830"/>
      <c r="U68" s="1830"/>
      <c r="V68" s="1830"/>
      <c r="W68" s="1830"/>
      <c r="X68" s="1830"/>
      <c r="Y68" s="1830"/>
      <c r="Z68" s="1830"/>
      <c r="AA68" s="1830"/>
    </row>
    <row r="69" spans="1:27" ht="26.4">
      <c r="A69" s="1816">
        <v>52</v>
      </c>
      <c r="B69" s="1831" t="s">
        <v>1498</v>
      </c>
      <c r="C69" s="2271">
        <v>0</v>
      </c>
      <c r="D69" s="2271">
        <v>0</v>
      </c>
      <c r="E69" s="2271">
        <v>0</v>
      </c>
      <c r="F69" s="2025">
        <v>0</v>
      </c>
      <c r="G69" s="2025">
        <v>0</v>
      </c>
      <c r="H69" s="2025">
        <v>0</v>
      </c>
      <c r="I69" s="2025">
        <v>0</v>
      </c>
      <c r="J69" s="2025">
        <v>0</v>
      </c>
      <c r="K69" s="2025">
        <v>0</v>
      </c>
      <c r="L69" s="1832">
        <v>0</v>
      </c>
      <c r="M69" s="1832">
        <v>0</v>
      </c>
      <c r="N69" s="1832">
        <v>0</v>
      </c>
      <c r="O69" s="1832">
        <v>0</v>
      </c>
      <c r="P69" s="1832">
        <v>0</v>
      </c>
      <c r="Q69" s="1832">
        <v>0</v>
      </c>
      <c r="R69" s="1832">
        <v>0</v>
      </c>
      <c r="S69" s="1832">
        <v>0</v>
      </c>
      <c r="T69" s="1832">
        <v>0</v>
      </c>
      <c r="U69" s="1832">
        <v>0</v>
      </c>
      <c r="V69" s="1832">
        <v>0</v>
      </c>
      <c r="W69" s="1832">
        <v>0</v>
      </c>
      <c r="X69" s="1832">
        <v>0</v>
      </c>
      <c r="Y69" s="1832">
        <v>0</v>
      </c>
      <c r="Z69" s="1832">
        <v>0</v>
      </c>
      <c r="AA69" s="1805">
        <v>0</v>
      </c>
    </row>
    <row r="70" spans="1:27">
      <c r="A70" s="1816">
        <v>53</v>
      </c>
      <c r="B70" s="1831" t="s">
        <v>1499</v>
      </c>
      <c r="C70" s="2028">
        <v>0</v>
      </c>
      <c r="D70" s="2028">
        <v>0</v>
      </c>
      <c r="E70" s="2028">
        <v>0</v>
      </c>
      <c r="F70" s="2028">
        <v>0</v>
      </c>
      <c r="G70" s="2028">
        <v>0</v>
      </c>
      <c r="H70" s="2028">
        <v>0</v>
      </c>
      <c r="I70" s="2028">
        <v>0</v>
      </c>
      <c r="J70" s="2028">
        <v>0</v>
      </c>
      <c r="K70" s="2028">
        <v>0</v>
      </c>
      <c r="L70" s="1840">
        <v>0</v>
      </c>
      <c r="M70" s="1840">
        <v>0</v>
      </c>
      <c r="N70" s="1840">
        <v>0</v>
      </c>
      <c r="O70" s="1840">
        <v>0</v>
      </c>
      <c r="P70" s="1840">
        <v>0</v>
      </c>
      <c r="Q70" s="1840">
        <v>0</v>
      </c>
      <c r="R70" s="1840">
        <v>0</v>
      </c>
      <c r="S70" s="1840">
        <v>0</v>
      </c>
      <c r="T70" s="1840">
        <v>0</v>
      </c>
      <c r="U70" s="1840">
        <v>0</v>
      </c>
      <c r="V70" s="1840">
        <v>0</v>
      </c>
      <c r="W70" s="1840">
        <v>0</v>
      </c>
      <c r="X70" s="1840">
        <v>0</v>
      </c>
      <c r="Y70" s="1840">
        <v>0</v>
      </c>
      <c r="Z70" s="1840">
        <v>0</v>
      </c>
      <c r="AA70" s="1810">
        <v>0</v>
      </c>
    </row>
    <row r="71" spans="1:27" ht="39.6">
      <c r="A71" s="1816">
        <v>54</v>
      </c>
      <c r="B71" s="1831" t="s">
        <v>1500</v>
      </c>
      <c r="C71" s="2028">
        <v>0</v>
      </c>
      <c r="D71" s="2028">
        <v>0</v>
      </c>
      <c r="E71" s="2028">
        <v>0</v>
      </c>
      <c r="F71" s="2028">
        <v>0</v>
      </c>
      <c r="G71" s="2028">
        <v>0</v>
      </c>
      <c r="H71" s="2028">
        <v>0</v>
      </c>
      <c r="I71" s="2028">
        <v>0</v>
      </c>
      <c r="J71" s="2028">
        <v>0</v>
      </c>
      <c r="K71" s="2028">
        <v>0</v>
      </c>
      <c r="L71" s="1840">
        <v>0</v>
      </c>
      <c r="M71" s="1840">
        <v>0</v>
      </c>
      <c r="N71" s="1840">
        <v>0</v>
      </c>
      <c r="O71" s="1840">
        <v>0</v>
      </c>
      <c r="P71" s="1840">
        <v>0</v>
      </c>
      <c r="Q71" s="1840">
        <v>0</v>
      </c>
      <c r="R71" s="1840">
        <v>0</v>
      </c>
      <c r="S71" s="1840">
        <v>0</v>
      </c>
      <c r="T71" s="1840">
        <v>0</v>
      </c>
      <c r="U71" s="1840">
        <v>0</v>
      </c>
      <c r="V71" s="1840">
        <v>0</v>
      </c>
      <c r="W71" s="1840">
        <v>0</v>
      </c>
      <c r="X71" s="1840">
        <v>0</v>
      </c>
      <c r="Y71" s="1840">
        <v>0</v>
      </c>
      <c r="Z71" s="1840">
        <v>0</v>
      </c>
      <c r="AA71" s="1810">
        <v>0</v>
      </c>
    </row>
    <row r="72" spans="1:27" ht="39.6">
      <c r="A72" s="1816">
        <v>55</v>
      </c>
      <c r="B72" s="1831" t="s">
        <v>1501</v>
      </c>
      <c r="C72" s="2028">
        <v>0</v>
      </c>
      <c r="D72" s="2028">
        <v>0</v>
      </c>
      <c r="E72" s="2028">
        <v>0</v>
      </c>
      <c r="F72" s="2028">
        <v>0</v>
      </c>
      <c r="G72" s="2028">
        <v>0</v>
      </c>
      <c r="H72" s="2028">
        <v>0</v>
      </c>
      <c r="I72" s="2028">
        <v>0</v>
      </c>
      <c r="J72" s="2028">
        <v>0</v>
      </c>
      <c r="K72" s="2028">
        <v>0</v>
      </c>
      <c r="L72" s="1840">
        <v>0</v>
      </c>
      <c r="M72" s="1840">
        <v>0</v>
      </c>
      <c r="N72" s="1840">
        <v>0</v>
      </c>
      <c r="O72" s="1840">
        <v>0</v>
      </c>
      <c r="P72" s="1840">
        <v>0</v>
      </c>
      <c r="Q72" s="1840">
        <v>0</v>
      </c>
      <c r="R72" s="1840">
        <v>0</v>
      </c>
      <c r="S72" s="1840">
        <v>0</v>
      </c>
      <c r="T72" s="1840">
        <v>0</v>
      </c>
      <c r="U72" s="1840">
        <v>0</v>
      </c>
      <c r="V72" s="1840">
        <v>0</v>
      </c>
      <c r="W72" s="1840">
        <v>0</v>
      </c>
      <c r="X72" s="1840">
        <v>0</v>
      </c>
      <c r="Y72" s="1840">
        <v>0</v>
      </c>
      <c r="Z72" s="1840">
        <v>0</v>
      </c>
      <c r="AA72" s="1810">
        <v>0</v>
      </c>
    </row>
    <row r="73" spans="1:27">
      <c r="A73" s="1816">
        <v>56</v>
      </c>
      <c r="B73" s="1831" t="s">
        <v>1451</v>
      </c>
      <c r="C73" s="2029">
        <v>0</v>
      </c>
      <c r="D73" s="2029">
        <v>0</v>
      </c>
      <c r="E73" s="2029">
        <v>0</v>
      </c>
      <c r="F73" s="2029">
        <v>0</v>
      </c>
      <c r="G73" s="2029">
        <v>0</v>
      </c>
      <c r="H73" s="2029">
        <v>0</v>
      </c>
      <c r="I73" s="2029">
        <v>0</v>
      </c>
      <c r="J73" s="2029">
        <v>0</v>
      </c>
      <c r="K73" s="2029">
        <v>0</v>
      </c>
      <c r="L73" s="1842">
        <v>0</v>
      </c>
      <c r="M73" s="1842">
        <v>0</v>
      </c>
      <c r="N73" s="1842">
        <v>0</v>
      </c>
      <c r="O73" s="1842">
        <v>0</v>
      </c>
      <c r="P73" s="1842">
        <v>0</v>
      </c>
      <c r="Q73" s="1842">
        <v>0</v>
      </c>
      <c r="R73" s="1842">
        <v>0</v>
      </c>
      <c r="S73" s="1842">
        <v>0</v>
      </c>
      <c r="T73" s="1842">
        <v>0</v>
      </c>
      <c r="U73" s="1842">
        <v>0</v>
      </c>
      <c r="V73" s="1842">
        <v>0</v>
      </c>
      <c r="W73" s="1842">
        <v>0</v>
      </c>
      <c r="X73" s="1842">
        <v>0</v>
      </c>
      <c r="Y73" s="1842">
        <v>0</v>
      </c>
      <c r="Z73" s="1842">
        <v>0</v>
      </c>
      <c r="AA73" s="1810">
        <v>0</v>
      </c>
    </row>
    <row r="74" spans="1:27">
      <c r="A74" s="1834" t="s">
        <v>1502</v>
      </c>
      <c r="B74" s="1835" t="s">
        <v>1503</v>
      </c>
      <c r="C74" s="2029">
        <v>0</v>
      </c>
      <c r="D74" s="2029">
        <v>0</v>
      </c>
      <c r="E74" s="2029">
        <v>0</v>
      </c>
      <c r="F74" s="2029">
        <v>0</v>
      </c>
      <c r="G74" s="2029">
        <v>0</v>
      </c>
      <c r="H74" s="2029">
        <v>0</v>
      </c>
      <c r="I74" s="2029">
        <v>0</v>
      </c>
      <c r="J74" s="2029">
        <v>0</v>
      </c>
      <c r="K74" s="2029">
        <v>0</v>
      </c>
      <c r="L74" s="1842">
        <v>0</v>
      </c>
      <c r="M74" s="1842">
        <v>0</v>
      </c>
      <c r="N74" s="1842">
        <v>0</v>
      </c>
      <c r="O74" s="1842">
        <v>0</v>
      </c>
      <c r="P74" s="1842">
        <v>0</v>
      </c>
      <c r="Q74" s="1842">
        <v>0</v>
      </c>
      <c r="R74" s="1842">
        <v>0</v>
      </c>
      <c r="S74" s="1842">
        <v>0</v>
      </c>
      <c r="T74" s="1842">
        <v>0</v>
      </c>
      <c r="U74" s="1842">
        <v>0</v>
      </c>
      <c r="V74" s="1842">
        <v>0</v>
      </c>
      <c r="W74" s="1842">
        <v>0</v>
      </c>
      <c r="X74" s="1842">
        <v>0</v>
      </c>
      <c r="Y74" s="1842">
        <v>0</v>
      </c>
      <c r="Z74" s="1842">
        <v>0</v>
      </c>
      <c r="AA74" s="1810">
        <v>0</v>
      </c>
    </row>
    <row r="75" spans="1:27" ht="26.4">
      <c r="A75" s="1834" t="s">
        <v>1504</v>
      </c>
      <c r="B75" s="1835" t="s">
        <v>1505</v>
      </c>
      <c r="C75" s="2028">
        <v>0</v>
      </c>
      <c r="D75" s="2028">
        <v>0</v>
      </c>
      <c r="E75" s="2028">
        <v>0</v>
      </c>
      <c r="F75" s="2028">
        <v>0</v>
      </c>
      <c r="G75" s="2028">
        <v>0</v>
      </c>
      <c r="H75" s="2028">
        <v>0</v>
      </c>
      <c r="I75" s="2028">
        <v>0</v>
      </c>
      <c r="J75" s="2028">
        <v>0</v>
      </c>
      <c r="K75" s="2028">
        <v>0</v>
      </c>
      <c r="L75" s="1840">
        <v>0</v>
      </c>
      <c r="M75" s="1840">
        <v>0</v>
      </c>
      <c r="N75" s="1840">
        <v>0</v>
      </c>
      <c r="O75" s="1840">
        <v>0</v>
      </c>
      <c r="P75" s="1840">
        <v>0</v>
      </c>
      <c r="Q75" s="1840">
        <v>0</v>
      </c>
      <c r="R75" s="1840">
        <v>0</v>
      </c>
      <c r="S75" s="1840">
        <v>0</v>
      </c>
      <c r="T75" s="1840">
        <v>0</v>
      </c>
      <c r="U75" s="1840">
        <v>0</v>
      </c>
      <c r="V75" s="1840">
        <v>0</v>
      </c>
      <c r="W75" s="1840">
        <v>0</v>
      </c>
      <c r="X75" s="1840">
        <v>0</v>
      </c>
      <c r="Y75" s="1840">
        <v>0</v>
      </c>
      <c r="Z75" s="1840">
        <v>0</v>
      </c>
      <c r="AA75" s="1810">
        <v>0</v>
      </c>
    </row>
    <row r="76" spans="1:27">
      <c r="A76" s="1836">
        <v>57</v>
      </c>
      <c r="B76" s="1837" t="s">
        <v>1506</v>
      </c>
      <c r="C76" s="2027">
        <v>0</v>
      </c>
      <c r="D76" s="2027">
        <v>0</v>
      </c>
      <c r="E76" s="2027">
        <v>0</v>
      </c>
      <c r="F76" s="2027">
        <v>0</v>
      </c>
      <c r="G76" s="2027">
        <v>0</v>
      </c>
      <c r="H76" s="2027">
        <v>0</v>
      </c>
      <c r="I76" s="2027">
        <v>0</v>
      </c>
      <c r="J76" s="2027">
        <v>0</v>
      </c>
      <c r="K76" s="2027">
        <v>0</v>
      </c>
      <c r="L76" s="1838">
        <v>0</v>
      </c>
      <c r="M76" s="1838">
        <v>0</v>
      </c>
      <c r="N76" s="1838">
        <v>0</v>
      </c>
      <c r="O76" s="1838">
        <v>0</v>
      </c>
      <c r="P76" s="1838">
        <v>0</v>
      </c>
      <c r="Q76" s="1838">
        <v>0</v>
      </c>
      <c r="R76" s="1838">
        <v>0</v>
      </c>
      <c r="S76" s="1838">
        <v>0</v>
      </c>
      <c r="T76" s="1838">
        <v>0</v>
      </c>
      <c r="U76" s="1838">
        <v>0</v>
      </c>
      <c r="V76" s="1838">
        <v>0</v>
      </c>
      <c r="W76" s="1838">
        <v>0</v>
      </c>
      <c r="X76" s="1838">
        <v>0</v>
      </c>
      <c r="Y76" s="1838">
        <v>0</v>
      </c>
      <c r="Z76" s="1838">
        <v>0</v>
      </c>
      <c r="AA76" s="1839">
        <v>0</v>
      </c>
    </row>
    <row r="77" spans="1:27">
      <c r="A77" s="1836">
        <v>58</v>
      </c>
      <c r="B77" s="1837" t="s">
        <v>354</v>
      </c>
      <c r="C77" s="2027">
        <v>21911900</v>
      </c>
      <c r="D77" s="2027">
        <v>21344548</v>
      </c>
      <c r="E77" s="2027">
        <v>20428008</v>
      </c>
      <c r="F77" s="2027">
        <v>22963927</v>
      </c>
      <c r="G77" s="2027">
        <v>22073260</v>
      </c>
      <c r="H77" s="2027">
        <v>21748101</v>
      </c>
      <c r="I77" s="2027">
        <v>21405374</v>
      </c>
      <c r="J77" s="2027">
        <v>28161562</v>
      </c>
      <c r="K77" s="2027">
        <v>24455490</v>
      </c>
      <c r="L77" s="1838">
        <v>23309310</v>
      </c>
      <c r="M77" s="1838">
        <v>21720669</v>
      </c>
      <c r="N77" s="1838">
        <v>19857672</v>
      </c>
      <c r="O77" s="1838">
        <v>19157993</v>
      </c>
      <c r="P77" s="1838">
        <v>18965039</v>
      </c>
      <c r="Q77" s="1838">
        <v>18546244</v>
      </c>
      <c r="R77" s="1838">
        <v>18431419</v>
      </c>
      <c r="S77" s="1838">
        <v>17711597</v>
      </c>
      <c r="T77" s="1838">
        <v>16801241</v>
      </c>
      <c r="U77" s="1838">
        <v>19885450</v>
      </c>
      <c r="V77" s="1838">
        <v>19689546</v>
      </c>
      <c r="W77" s="1838">
        <v>14887031</v>
      </c>
      <c r="X77" s="1838">
        <v>15727878</v>
      </c>
      <c r="Y77" s="1838">
        <v>14087683</v>
      </c>
      <c r="Z77" s="1838">
        <v>14621763</v>
      </c>
      <c r="AA77" s="1839">
        <v>14435675</v>
      </c>
    </row>
    <row r="78" spans="1:27">
      <c r="A78" s="1836">
        <v>59</v>
      </c>
      <c r="B78" s="1837" t="s">
        <v>1507</v>
      </c>
      <c r="C78" s="2027">
        <v>242885172</v>
      </c>
      <c r="D78" s="2027">
        <v>230527362</v>
      </c>
      <c r="E78" s="2027">
        <v>228589160</v>
      </c>
      <c r="F78" s="2027">
        <v>238429914</v>
      </c>
      <c r="G78" s="2027">
        <v>237454497</v>
      </c>
      <c r="H78" s="2027">
        <v>224092080</v>
      </c>
      <c r="I78" s="2027">
        <v>227601819</v>
      </c>
      <c r="J78" s="2027">
        <v>227249756</v>
      </c>
      <c r="K78" s="2027">
        <v>215556905</v>
      </c>
      <c r="L78" s="1838">
        <v>203884518</v>
      </c>
      <c r="M78" s="1838">
        <v>206861859</v>
      </c>
      <c r="N78" s="1838">
        <v>197653025</v>
      </c>
      <c r="O78" s="1838">
        <v>192828432</v>
      </c>
      <c r="P78" s="1838">
        <v>188752470</v>
      </c>
      <c r="Q78" s="1838">
        <v>185414703</v>
      </c>
      <c r="R78" s="1838">
        <v>180303759</v>
      </c>
      <c r="S78" s="1838">
        <v>168956120</v>
      </c>
      <c r="T78" s="1838">
        <v>162203379</v>
      </c>
      <c r="U78" s="1838">
        <v>169797280</v>
      </c>
      <c r="V78" s="1838">
        <v>161098701</v>
      </c>
      <c r="W78" s="1838">
        <v>156561395</v>
      </c>
      <c r="X78" s="1838">
        <v>155280234</v>
      </c>
      <c r="Y78" s="1838">
        <v>151244283</v>
      </c>
      <c r="Z78" s="1838">
        <v>146894105</v>
      </c>
      <c r="AA78" s="1839">
        <v>140649732</v>
      </c>
    </row>
    <row r="79" spans="1:27">
      <c r="A79" s="1836">
        <v>60</v>
      </c>
      <c r="B79" s="1837" t="s">
        <v>1508</v>
      </c>
      <c r="C79" s="2027">
        <v>1581951606</v>
      </c>
      <c r="D79" s="2027">
        <v>1560810228</v>
      </c>
      <c r="E79" s="2027">
        <v>1505475690</v>
      </c>
      <c r="F79" s="2027">
        <v>1454241881</v>
      </c>
      <c r="G79" s="2027">
        <v>1436344581</v>
      </c>
      <c r="H79" s="2027">
        <v>1430630268</v>
      </c>
      <c r="I79" s="2027">
        <v>1379056015</v>
      </c>
      <c r="J79" s="2027">
        <v>1304627973</v>
      </c>
      <c r="K79" s="2027">
        <v>1301540549</v>
      </c>
      <c r="L79" s="1838">
        <v>1243573490</v>
      </c>
      <c r="M79" s="1838">
        <v>1215019193</v>
      </c>
      <c r="N79" s="1838">
        <v>1214849089</v>
      </c>
      <c r="O79" s="1838">
        <v>1274839842</v>
      </c>
      <c r="P79" s="1838">
        <v>1260432619</v>
      </c>
      <c r="Q79" s="1838">
        <v>1238582089</v>
      </c>
      <c r="R79" s="1838">
        <v>1225170195</v>
      </c>
      <c r="S79" s="1838">
        <v>1201628000</v>
      </c>
      <c r="T79" s="1838">
        <v>1164323759</v>
      </c>
      <c r="U79" s="1838">
        <v>1153840597</v>
      </c>
      <c r="V79" s="1838">
        <v>1095193630</v>
      </c>
      <c r="W79" s="1838">
        <v>1048627694</v>
      </c>
      <c r="X79" s="1838">
        <v>1072192783</v>
      </c>
      <c r="Y79" s="1838">
        <v>1042207397</v>
      </c>
      <c r="Z79" s="1838">
        <v>1068739469</v>
      </c>
      <c r="AA79" s="1839">
        <v>1040621479</v>
      </c>
    </row>
    <row r="80" spans="1:27" ht="14.4" thickBot="1">
      <c r="A80" s="2395" t="s">
        <v>1509</v>
      </c>
      <c r="B80" s="2395"/>
      <c r="C80" s="1815"/>
      <c r="D80" s="1815"/>
      <c r="E80" s="1815"/>
      <c r="F80" s="1815"/>
      <c r="G80" s="1815"/>
      <c r="H80" s="1815"/>
      <c r="I80" s="1815"/>
      <c r="J80" s="1815"/>
      <c r="K80" s="1830"/>
      <c r="L80" s="1830"/>
      <c r="M80" s="1830"/>
      <c r="N80" s="1830"/>
      <c r="O80" s="1830"/>
      <c r="P80" s="1830"/>
      <c r="Q80" s="1830"/>
      <c r="R80" s="1830"/>
      <c r="S80" s="1830"/>
      <c r="T80" s="1830"/>
      <c r="U80" s="1830"/>
      <c r="V80" s="1830"/>
      <c r="W80" s="1830"/>
      <c r="X80" s="1830"/>
      <c r="Y80" s="1830"/>
      <c r="Z80" s="1830"/>
      <c r="AA80" s="1830"/>
    </row>
    <row r="81" spans="1:27">
      <c r="A81" s="1836">
        <v>61</v>
      </c>
      <c r="B81" s="1837" t="s">
        <v>90</v>
      </c>
      <c r="C81" s="1845">
        <v>0.123</v>
      </c>
      <c r="D81" s="1845">
        <v>0.12</v>
      </c>
      <c r="E81" s="1845">
        <v>0.123</v>
      </c>
      <c r="F81" s="1843">
        <v>0.13500000000000001</v>
      </c>
      <c r="G81" s="1843">
        <v>0.13100000000000001</v>
      </c>
      <c r="H81" s="1843">
        <v>0.126</v>
      </c>
      <c r="I81" s="1843">
        <v>0.13699999999999998</v>
      </c>
      <c r="J81" s="1843">
        <v>0.13699999999999998</v>
      </c>
      <c r="K81" s="1843">
        <v>0.13100000000000001</v>
      </c>
      <c r="L81" s="1843">
        <v>0.13</v>
      </c>
      <c r="M81" s="1843">
        <v>0.13700000000000001</v>
      </c>
      <c r="N81" s="1843">
        <v>0.13100000000000001</v>
      </c>
      <c r="O81" s="1843">
        <v>0.122</v>
      </c>
      <c r="P81" s="1843">
        <v>0.12</v>
      </c>
      <c r="Q81" s="1843">
        <v>0.11899999999999999</v>
      </c>
      <c r="R81" s="1843">
        <v>0.11700000000000001</v>
      </c>
      <c r="S81" s="1843">
        <v>0.111</v>
      </c>
      <c r="T81" s="1843">
        <v>0.111</v>
      </c>
      <c r="U81" s="1843">
        <v>0.113</v>
      </c>
      <c r="V81" s="1843">
        <v>0.113</v>
      </c>
      <c r="W81" s="1843">
        <v>0.11899999999999999</v>
      </c>
      <c r="X81" s="1843">
        <v>0.113</v>
      </c>
      <c r="Y81" s="1843">
        <v>0.115</v>
      </c>
      <c r="Z81" s="1843">
        <v>0.107</v>
      </c>
      <c r="AA81" s="1843">
        <v>0.104</v>
      </c>
    </row>
    <row r="82" spans="1:27" ht="15.6">
      <c r="A82" s="1836">
        <v>62</v>
      </c>
      <c r="B82" s="1837" t="s">
        <v>1510</v>
      </c>
      <c r="C82" s="2030">
        <v>0.14000000000000001</v>
      </c>
      <c r="D82" s="2030">
        <v>0.13400000000000001</v>
      </c>
      <c r="E82" s="2030">
        <v>0.13800000000000001</v>
      </c>
      <c r="F82" s="2030">
        <v>0.14799999999999999</v>
      </c>
      <c r="G82" s="2030">
        <v>0.15</v>
      </c>
      <c r="H82" s="2030">
        <v>0.14099999999999999</v>
      </c>
      <c r="I82" s="2030">
        <v>0.15</v>
      </c>
      <c r="J82" s="2030">
        <v>0.153</v>
      </c>
      <c r="K82" s="2030">
        <v>0.14699999999999999</v>
      </c>
      <c r="L82" s="1844">
        <v>0.14499999999999999</v>
      </c>
      <c r="M82" s="1844">
        <v>0.152</v>
      </c>
      <c r="N82" s="1844">
        <v>0.14599999999999999</v>
      </c>
      <c r="O82" s="1844">
        <v>0.13600000000000001</v>
      </c>
      <c r="P82" s="1844">
        <v>0.13500000000000001</v>
      </c>
      <c r="Q82" s="1844">
        <v>0.13500000000000001</v>
      </c>
      <c r="R82" s="1844">
        <v>0.13200000000000001</v>
      </c>
      <c r="S82" s="1844">
        <v>0.126</v>
      </c>
      <c r="T82" s="1844">
        <v>0.125</v>
      </c>
      <c r="U82" s="1844">
        <v>0.13</v>
      </c>
      <c r="V82" s="1844">
        <v>0.129</v>
      </c>
      <c r="W82" s="1844">
        <v>0.13500000000000001</v>
      </c>
      <c r="X82" s="1844">
        <v>0.13</v>
      </c>
      <c r="Y82" s="1844">
        <v>0.13200000000000001</v>
      </c>
      <c r="Z82" s="1844">
        <v>0.124</v>
      </c>
      <c r="AA82" s="1845">
        <v>0.121</v>
      </c>
    </row>
    <row r="83" spans="1:27">
      <c r="A83" s="1836">
        <v>63</v>
      </c>
      <c r="B83" s="1837" t="s">
        <v>1511</v>
      </c>
      <c r="C83" s="2030">
        <v>0.154</v>
      </c>
      <c r="D83" s="2030">
        <v>0.14799999999999999</v>
      </c>
      <c r="E83" s="2030">
        <v>0.152</v>
      </c>
      <c r="F83" s="2030">
        <v>0.16400000000000001</v>
      </c>
      <c r="G83" s="2030">
        <v>0.16500000000000001</v>
      </c>
      <c r="H83" s="2030">
        <v>0.157</v>
      </c>
      <c r="I83" s="2030">
        <v>0.16500000000000001</v>
      </c>
      <c r="J83" s="2030">
        <v>0.17399999999999999</v>
      </c>
      <c r="K83" s="2030">
        <v>0.16600000000000001</v>
      </c>
      <c r="L83" s="1844">
        <v>0.16400000000000001</v>
      </c>
      <c r="M83" s="1844">
        <v>0.17</v>
      </c>
      <c r="N83" s="1844">
        <v>0.16300000000000001</v>
      </c>
      <c r="O83" s="1844">
        <v>0.151</v>
      </c>
      <c r="P83" s="1844">
        <v>0.15</v>
      </c>
      <c r="Q83" s="1844">
        <v>0.15</v>
      </c>
      <c r="R83" s="1844">
        <v>0.14699999999999999</v>
      </c>
      <c r="S83" s="1844">
        <v>0.14099999999999999</v>
      </c>
      <c r="T83" s="1844">
        <v>0.13900000000000001</v>
      </c>
      <c r="U83" s="1844">
        <v>0.14699999999999999</v>
      </c>
      <c r="V83" s="1844">
        <v>0.14699999999999999</v>
      </c>
      <c r="W83" s="1844">
        <v>0.14899999999999999</v>
      </c>
      <c r="X83" s="1844">
        <v>0.14499999999999999</v>
      </c>
      <c r="Y83" s="1844">
        <v>0.14499999999999999</v>
      </c>
      <c r="Z83" s="1844">
        <v>0.13700000000000001</v>
      </c>
      <c r="AA83" s="1845">
        <v>0.13500000000000001</v>
      </c>
    </row>
    <row r="84" spans="1:27">
      <c r="A84" s="1836">
        <v>64</v>
      </c>
      <c r="B84" s="1837" t="s">
        <v>1512</v>
      </c>
      <c r="C84" s="2030">
        <v>3.5999999999999997E-2</v>
      </c>
      <c r="D84" s="2030">
        <v>3.5999999999999997E-2</v>
      </c>
      <c r="E84" s="2030">
        <v>3.5999999999999997E-2</v>
      </c>
      <c r="F84" s="2030">
        <v>3.5999999999999997E-2</v>
      </c>
      <c r="G84" s="2030">
        <v>3.5999999999999997E-2</v>
      </c>
      <c r="H84" s="2030">
        <v>3.5999999999999997E-2</v>
      </c>
      <c r="I84" s="2030">
        <v>3.6000000000000004E-2</v>
      </c>
      <c r="J84" s="2030">
        <v>3.6000000000000004E-2</v>
      </c>
      <c r="K84" s="2030">
        <v>3.5999999999999997E-2</v>
      </c>
      <c r="L84" s="1844">
        <v>3.5000000000000003E-2</v>
      </c>
      <c r="M84" s="1844">
        <v>3.5000000000000003E-2</v>
      </c>
      <c r="N84" s="1844">
        <v>3.5000000000000003E-2</v>
      </c>
      <c r="O84" s="1844">
        <v>3.5000000000000003E-2</v>
      </c>
      <c r="P84" s="1844">
        <v>3.5000000000000003E-2</v>
      </c>
      <c r="Q84" s="1844">
        <v>3.5000000000000003E-2</v>
      </c>
      <c r="R84" s="1844">
        <v>3.5000000000000003E-2</v>
      </c>
      <c r="S84" s="1844">
        <v>3.5000000000000003E-2</v>
      </c>
      <c r="T84" s="1844">
        <v>0.03</v>
      </c>
      <c r="U84" s="1844">
        <v>0.03</v>
      </c>
      <c r="V84" s="1846">
        <v>2.6249999999999999E-2</v>
      </c>
      <c r="W84" s="1846">
        <v>2.6249999999999999E-2</v>
      </c>
      <c r="X84" s="1847">
        <v>2.2499999999999999E-2</v>
      </c>
      <c r="Y84" s="1847">
        <v>2.2499999999999999E-2</v>
      </c>
      <c r="Z84" s="1847">
        <v>2.2499999999999999E-2</v>
      </c>
      <c r="AA84" s="1848">
        <v>2.2499999999999999E-2</v>
      </c>
    </row>
    <row r="85" spans="1:27">
      <c r="A85" s="1816">
        <v>65</v>
      </c>
      <c r="B85" s="1835" t="s">
        <v>1513</v>
      </c>
      <c r="C85" s="48">
        <v>2.5000000000000001E-2</v>
      </c>
      <c r="D85" s="48">
        <v>2.5000000000000001E-2</v>
      </c>
      <c r="E85" s="48">
        <v>2.5000000000000001E-2</v>
      </c>
      <c r="F85" s="48">
        <v>2.5000000000000001E-2</v>
      </c>
      <c r="G85" s="48">
        <v>2.5000000000000001E-2</v>
      </c>
      <c r="H85" s="48">
        <v>2.5000000000000001E-2</v>
      </c>
      <c r="I85" s="48">
        <v>2.5000000000000001E-2</v>
      </c>
      <c r="J85" s="48">
        <v>2.5000000000000001E-2</v>
      </c>
      <c r="K85" s="48">
        <v>2.5000000000000001E-2</v>
      </c>
      <c r="L85" s="46">
        <v>2.5000000000000001E-2</v>
      </c>
      <c r="M85" s="46">
        <v>2.5000000000000001E-2</v>
      </c>
      <c r="N85" s="46">
        <v>2.5000000000000001E-2</v>
      </c>
      <c r="O85" s="46">
        <v>2.5000000000000001E-2</v>
      </c>
      <c r="P85" s="46">
        <v>2.5000000000000001E-2</v>
      </c>
      <c r="Q85" s="46">
        <v>2.5000000000000001E-2</v>
      </c>
      <c r="R85" s="46">
        <v>2.5000000000000001E-2</v>
      </c>
      <c r="S85" s="46">
        <v>2.5000000000000001E-2</v>
      </c>
      <c r="T85" s="46">
        <v>0.02</v>
      </c>
      <c r="U85" s="46">
        <v>0.02</v>
      </c>
      <c r="V85" s="1849">
        <v>1.6250000000000001E-2</v>
      </c>
      <c r="W85" s="1849">
        <v>1.6250000000000001E-2</v>
      </c>
      <c r="X85" s="1850">
        <v>1.2500000000000001E-2</v>
      </c>
      <c r="Y85" s="1850">
        <v>1.2500000000000001E-2</v>
      </c>
      <c r="Z85" s="1850">
        <v>1.2500000000000001E-2</v>
      </c>
      <c r="AA85" s="1851">
        <v>1.2500000000000001E-2</v>
      </c>
    </row>
    <row r="86" spans="1:27">
      <c r="A86" s="1816">
        <v>66</v>
      </c>
      <c r="B86" s="1835" t="s">
        <v>1514</v>
      </c>
      <c r="C86" s="48">
        <v>1E-3</v>
      </c>
      <c r="D86" s="48">
        <v>1E-3</v>
      </c>
      <c r="E86" s="48">
        <v>1E-3</v>
      </c>
      <c r="F86" s="48">
        <v>1E-3</v>
      </c>
      <c r="G86" s="48">
        <v>1E-3</v>
      </c>
      <c r="H86" s="48">
        <v>1E-3</v>
      </c>
      <c r="I86" s="48">
        <v>1E-3</v>
      </c>
      <c r="J86" s="48">
        <v>1E-3</v>
      </c>
      <c r="K86" s="48">
        <v>1E-3</v>
      </c>
      <c r="L86" s="46">
        <v>0</v>
      </c>
      <c r="M86" s="46">
        <v>0</v>
      </c>
      <c r="N86" s="46">
        <v>0</v>
      </c>
      <c r="O86" s="46">
        <v>0</v>
      </c>
      <c r="P86" s="46">
        <v>0</v>
      </c>
      <c r="Q86" s="46">
        <v>0</v>
      </c>
      <c r="R86" s="46">
        <v>0</v>
      </c>
      <c r="S86" s="46">
        <v>0</v>
      </c>
      <c r="T86" s="46">
        <v>0</v>
      </c>
      <c r="U86" s="46">
        <v>0</v>
      </c>
      <c r="V86" s="46">
        <v>0</v>
      </c>
      <c r="W86" s="46">
        <v>0</v>
      </c>
      <c r="X86" s="46">
        <v>0</v>
      </c>
      <c r="Y86" s="46">
        <v>0</v>
      </c>
      <c r="Z86" s="46">
        <v>0</v>
      </c>
      <c r="AA86" s="1852">
        <v>0</v>
      </c>
    </row>
    <row r="87" spans="1:27">
      <c r="A87" s="1816">
        <v>67</v>
      </c>
      <c r="B87" s="1835" t="s">
        <v>1515</v>
      </c>
      <c r="C87" s="48">
        <v>0.01</v>
      </c>
      <c r="D87" s="48">
        <v>0.01</v>
      </c>
      <c r="E87" s="48">
        <v>0.01</v>
      </c>
      <c r="F87" s="48">
        <v>0.01</v>
      </c>
      <c r="G87" s="48">
        <v>0.01</v>
      </c>
      <c r="H87" s="48">
        <v>0.01</v>
      </c>
      <c r="I87" s="48">
        <v>0.01</v>
      </c>
      <c r="J87" s="48">
        <v>0.01</v>
      </c>
      <c r="K87" s="48">
        <v>0.01</v>
      </c>
      <c r="L87" s="46">
        <v>0.01</v>
      </c>
      <c r="M87" s="46">
        <v>0.01</v>
      </c>
      <c r="N87" s="46">
        <v>0.01</v>
      </c>
      <c r="O87" s="46">
        <v>0.01</v>
      </c>
      <c r="P87" s="46">
        <v>0.01</v>
      </c>
      <c r="Q87" s="46">
        <v>0.01</v>
      </c>
      <c r="R87" s="46">
        <v>0.01</v>
      </c>
      <c r="S87" s="46">
        <v>0.01</v>
      </c>
      <c r="T87" s="46">
        <v>0.01</v>
      </c>
      <c r="U87" s="46">
        <v>0.01</v>
      </c>
      <c r="V87" s="46">
        <v>0.01</v>
      </c>
      <c r="W87" s="46">
        <v>0.01</v>
      </c>
      <c r="X87" s="46">
        <v>0.01</v>
      </c>
      <c r="Y87" s="46">
        <v>0.01</v>
      </c>
      <c r="Z87" s="46">
        <v>0.01</v>
      </c>
      <c r="AA87" s="1852">
        <v>0.01</v>
      </c>
    </row>
    <row r="88" spans="1:27" ht="26.4">
      <c r="A88" s="1836">
        <v>68</v>
      </c>
      <c r="B88" s="1837" t="s">
        <v>1516</v>
      </c>
      <c r="C88" s="2030">
        <v>3.7999999999999999E-2</v>
      </c>
      <c r="D88" s="2030">
        <v>3.2000000000000001E-2</v>
      </c>
      <c r="E88" s="2030">
        <v>3.5999999999999997E-2</v>
      </c>
      <c r="F88" s="2030">
        <v>4.8000000000000001E-2</v>
      </c>
      <c r="G88" s="2030">
        <v>0.05</v>
      </c>
      <c r="H88" s="2030">
        <v>4.1000000000000002E-2</v>
      </c>
      <c r="I88" s="2030">
        <v>0.05</v>
      </c>
      <c r="J88" s="2030">
        <v>5.9000000000000004E-2</v>
      </c>
      <c r="K88" s="2030">
        <v>0.05</v>
      </c>
      <c r="L88" s="1844">
        <v>4.9000000000000002E-2</v>
      </c>
      <c r="M88" s="1844">
        <v>5.5E-2</v>
      </c>
      <c r="N88" s="1844">
        <v>4.7E-2</v>
      </c>
      <c r="O88" s="1844">
        <v>3.5999999999999997E-2</v>
      </c>
      <c r="P88" s="1844">
        <v>3.5000000000000003E-2</v>
      </c>
      <c r="Q88" s="1844">
        <v>3.4000000000000002E-2</v>
      </c>
      <c r="R88" s="1844">
        <v>3.2000000000000001E-2</v>
      </c>
      <c r="S88" s="1844">
        <v>2.5999999999999999E-2</v>
      </c>
      <c r="T88" s="1844">
        <v>2.9000000000000001E-2</v>
      </c>
      <c r="U88" s="1844">
        <v>3.5000000000000003E-2</v>
      </c>
      <c r="V88" s="1844">
        <v>0.04</v>
      </c>
      <c r="W88" s="1844">
        <v>4.2000000000000003E-2</v>
      </c>
      <c r="X88" s="1844">
        <v>4.1000000000000002E-2</v>
      </c>
      <c r="Y88" s="1844">
        <v>4.0499999999999994E-2</v>
      </c>
      <c r="Z88" s="1844">
        <v>3.2500000000000015E-2</v>
      </c>
      <c r="AA88" s="1845">
        <v>3.050000000000001E-2</v>
      </c>
    </row>
    <row r="89" spans="1:27" ht="14.4" thickBot="1">
      <c r="A89" s="2395" t="s">
        <v>1517</v>
      </c>
      <c r="B89" s="2395"/>
      <c r="C89" s="1815"/>
      <c r="D89" s="1815"/>
      <c r="E89" s="1815"/>
      <c r="F89" s="1815"/>
      <c r="G89" s="1815"/>
      <c r="H89" s="1815"/>
      <c r="I89" s="1815"/>
      <c r="J89" s="1815"/>
      <c r="K89" s="1815"/>
      <c r="L89" s="1815"/>
      <c r="M89" s="1815"/>
      <c r="N89" s="1815"/>
      <c r="O89" s="1815"/>
      <c r="P89" s="1815"/>
      <c r="Q89" s="1815"/>
      <c r="R89" s="1815"/>
      <c r="S89" s="1815"/>
      <c r="T89" s="1815"/>
      <c r="U89" s="1815"/>
      <c r="V89" s="1815"/>
      <c r="W89" s="1815"/>
      <c r="X89" s="1815"/>
      <c r="Y89" s="1815"/>
      <c r="Z89" s="1815"/>
      <c r="AA89" s="1830"/>
    </row>
    <row r="90" spans="1:27" ht="105.6">
      <c r="A90" s="1853">
        <v>72</v>
      </c>
      <c r="B90" s="1984" t="s">
        <v>1518</v>
      </c>
      <c r="C90" s="2026">
        <v>2401153</v>
      </c>
      <c r="D90" s="2026">
        <v>2290860</v>
      </c>
      <c r="E90" s="2026">
        <v>2761816</v>
      </c>
      <c r="F90" s="2026">
        <v>3747299</v>
      </c>
      <c r="G90" s="2026">
        <v>2791075</v>
      </c>
      <c r="H90" s="2026">
        <v>2437469</v>
      </c>
      <c r="I90" s="2026">
        <v>2645072</v>
      </c>
      <c r="J90" s="2026">
        <v>1845352</v>
      </c>
      <c r="K90" s="2026">
        <v>5393698</v>
      </c>
      <c r="L90" s="1833">
        <v>6820509</v>
      </c>
      <c r="M90" s="1833">
        <v>6957647</v>
      </c>
      <c r="N90" s="1833">
        <v>6567538</v>
      </c>
      <c r="O90" s="1833">
        <v>7150819</v>
      </c>
      <c r="P90" s="1833">
        <v>8612537</v>
      </c>
      <c r="Q90" s="1833">
        <v>8614515</v>
      </c>
      <c r="R90" s="1833">
        <v>8465943</v>
      </c>
      <c r="S90" s="1833">
        <v>9913600</v>
      </c>
      <c r="T90" s="1833">
        <v>539980</v>
      </c>
      <c r="U90" s="1833">
        <v>661080</v>
      </c>
      <c r="V90" s="1833">
        <v>1235594</v>
      </c>
      <c r="W90" s="1833">
        <v>1613290</v>
      </c>
      <c r="X90" s="1833">
        <v>1131163</v>
      </c>
      <c r="Y90" s="1833">
        <v>1103771</v>
      </c>
      <c r="Z90" s="1833">
        <v>1390233</v>
      </c>
      <c r="AA90" s="1855">
        <v>1187407</v>
      </c>
    </row>
    <row r="91" spans="1:27" ht="66">
      <c r="A91" s="1816">
        <v>73</v>
      </c>
      <c r="B91" s="1831" t="s">
        <v>1519</v>
      </c>
      <c r="C91" s="2031">
        <v>17000589</v>
      </c>
      <c r="D91" s="2031">
        <v>16783376</v>
      </c>
      <c r="E91" s="2031">
        <v>17387089</v>
      </c>
      <c r="F91" s="2031">
        <v>17455974</v>
      </c>
      <c r="G91" s="2031">
        <v>16355985</v>
      </c>
      <c r="H91" s="2031">
        <v>15265156</v>
      </c>
      <c r="I91" s="2031">
        <v>14236130</v>
      </c>
      <c r="J91" s="2031">
        <v>16120775</v>
      </c>
      <c r="K91" s="2031">
        <v>15136337</v>
      </c>
      <c r="L91" s="1856">
        <v>13876523</v>
      </c>
      <c r="M91" s="1856">
        <v>14254925</v>
      </c>
      <c r="N91" s="1856">
        <v>13774193</v>
      </c>
      <c r="O91" s="1856">
        <v>12608027</v>
      </c>
      <c r="P91" s="1856">
        <v>11516471</v>
      </c>
      <c r="Q91" s="1856">
        <v>10987305</v>
      </c>
      <c r="R91" s="1856">
        <v>10552143</v>
      </c>
      <c r="S91" s="1856">
        <v>8591179</v>
      </c>
      <c r="T91" s="1856">
        <v>8826224</v>
      </c>
      <c r="U91" s="1856">
        <v>8517678</v>
      </c>
      <c r="V91" s="1856">
        <v>8006017</v>
      </c>
      <c r="W91" s="1856">
        <v>8134171</v>
      </c>
      <c r="X91" s="1856">
        <v>9943035</v>
      </c>
      <c r="Y91" s="1856">
        <v>10846644</v>
      </c>
      <c r="Z91" s="1856">
        <v>10521303</v>
      </c>
      <c r="AA91" s="1857">
        <v>8771194</v>
      </c>
    </row>
    <row r="92" spans="1:27" ht="26.4">
      <c r="A92" s="1816">
        <v>75</v>
      </c>
      <c r="B92" s="1831" t="s">
        <v>1520</v>
      </c>
      <c r="C92" s="2031">
        <v>12210667</v>
      </c>
      <c r="D92" s="2031">
        <v>9960379</v>
      </c>
      <c r="E92" s="2031">
        <v>7792711</v>
      </c>
      <c r="F92" s="2031">
        <v>9104033</v>
      </c>
      <c r="G92" s="2031">
        <v>10227222</v>
      </c>
      <c r="H92" s="2031">
        <v>9612065</v>
      </c>
      <c r="I92" s="2031">
        <v>7990551</v>
      </c>
      <c r="J92" s="2031">
        <v>5078061</v>
      </c>
      <c r="K92" s="2031">
        <v>5859491</v>
      </c>
      <c r="L92" s="1856">
        <v>4666422</v>
      </c>
      <c r="M92" s="1856">
        <v>5534009</v>
      </c>
      <c r="N92" s="1856">
        <v>6626210</v>
      </c>
      <c r="O92" s="1856">
        <v>5492017</v>
      </c>
      <c r="P92" s="1856">
        <v>4780021</v>
      </c>
      <c r="Q92" s="1856">
        <v>5301861</v>
      </c>
      <c r="R92" s="1856">
        <v>8699033</v>
      </c>
      <c r="S92" s="1856">
        <v>13062665</v>
      </c>
      <c r="T92" s="1856">
        <v>15525496</v>
      </c>
      <c r="U92" s="1856">
        <v>17158053</v>
      </c>
      <c r="V92" s="1856">
        <v>17951733</v>
      </c>
      <c r="W92" s="1856">
        <v>17973166</v>
      </c>
      <c r="X92" s="1856">
        <v>20714355</v>
      </c>
      <c r="Y92" s="1856">
        <v>22134618</v>
      </c>
      <c r="Z92" s="1856">
        <v>24268045</v>
      </c>
      <c r="AA92" s="1857">
        <v>22730319</v>
      </c>
    </row>
    <row r="93" spans="1:27" ht="22.5" customHeight="1" thickBot="1">
      <c r="A93" s="2395" t="s">
        <v>1521</v>
      </c>
      <c r="B93" s="2395"/>
      <c r="C93" s="1815"/>
      <c r="D93" s="1815"/>
      <c r="E93" s="1815"/>
      <c r="F93" s="1815"/>
      <c r="G93" s="1815"/>
      <c r="H93" s="1815"/>
      <c r="I93" s="1815"/>
      <c r="J93" s="1815"/>
      <c r="K93" s="1815"/>
      <c r="L93" s="1815"/>
      <c r="M93" s="1815"/>
      <c r="N93" s="1815"/>
      <c r="O93" s="1815"/>
      <c r="P93" s="1815"/>
      <c r="Q93" s="1815"/>
      <c r="R93" s="1815"/>
      <c r="S93" s="1815"/>
      <c r="T93" s="1815"/>
      <c r="U93" s="1815"/>
      <c r="V93" s="1815"/>
      <c r="W93" s="1815"/>
      <c r="X93" s="1815"/>
      <c r="Y93" s="1815"/>
      <c r="Z93" s="1815"/>
      <c r="AA93" s="1815"/>
    </row>
    <row r="94" spans="1:27" ht="26.4">
      <c r="A94" s="1853">
        <v>82</v>
      </c>
      <c r="B94" s="1854" t="s">
        <v>1522</v>
      </c>
      <c r="C94" s="2032">
        <v>0</v>
      </c>
      <c r="D94" s="2032">
        <v>0</v>
      </c>
      <c r="E94" s="2032">
        <v>0</v>
      </c>
      <c r="F94" s="2032">
        <v>0</v>
      </c>
      <c r="G94" s="2032">
        <v>0</v>
      </c>
      <c r="H94" s="2032">
        <v>0</v>
      </c>
      <c r="I94" s="2032">
        <v>0</v>
      </c>
      <c r="J94" s="2032">
        <v>0</v>
      </c>
      <c r="K94" s="2032">
        <v>0</v>
      </c>
      <c r="L94" s="1858">
        <v>0</v>
      </c>
      <c r="M94" s="1858">
        <v>0</v>
      </c>
      <c r="N94" s="1858">
        <v>0</v>
      </c>
      <c r="O94" s="1858">
        <v>0</v>
      </c>
      <c r="P94" s="1858">
        <v>0</v>
      </c>
      <c r="Q94" s="1858">
        <v>0</v>
      </c>
      <c r="R94" s="1858">
        <v>0</v>
      </c>
      <c r="S94" s="1858">
        <v>0</v>
      </c>
      <c r="T94" s="1858">
        <v>0</v>
      </c>
      <c r="U94" s="1858">
        <v>0</v>
      </c>
      <c r="V94" s="1858">
        <v>0</v>
      </c>
      <c r="W94" s="1858">
        <v>0</v>
      </c>
      <c r="X94" s="1858">
        <v>0</v>
      </c>
      <c r="Y94" s="1858">
        <v>0</v>
      </c>
      <c r="Z94" s="1858">
        <v>0</v>
      </c>
      <c r="AA94" s="1819">
        <v>0</v>
      </c>
    </row>
    <row r="95" spans="1:27">
      <c r="A95" s="1816">
        <v>83</v>
      </c>
      <c r="B95" s="1831" t="s">
        <v>1523</v>
      </c>
      <c r="C95" s="2026">
        <v>0</v>
      </c>
      <c r="D95" s="2026">
        <v>0</v>
      </c>
      <c r="E95" s="2026">
        <v>0</v>
      </c>
      <c r="F95" s="2026">
        <v>0</v>
      </c>
      <c r="G95" s="2026">
        <v>0</v>
      </c>
      <c r="H95" s="2026">
        <v>0</v>
      </c>
      <c r="I95" s="2026">
        <v>0</v>
      </c>
      <c r="J95" s="2026">
        <v>0</v>
      </c>
      <c r="K95" s="2026">
        <v>0</v>
      </c>
      <c r="L95" s="1833">
        <v>0</v>
      </c>
      <c r="M95" s="1833">
        <v>0</v>
      </c>
      <c r="N95" s="1833">
        <v>0</v>
      </c>
      <c r="O95" s="1833">
        <v>0</v>
      </c>
      <c r="P95" s="1833">
        <v>0</v>
      </c>
      <c r="Q95" s="1833">
        <v>0</v>
      </c>
      <c r="R95" s="1833">
        <v>0</v>
      </c>
      <c r="S95" s="1833">
        <v>0</v>
      </c>
      <c r="T95" s="1833">
        <v>0</v>
      </c>
      <c r="U95" s="1833">
        <v>0</v>
      </c>
      <c r="V95" s="1833">
        <v>0</v>
      </c>
      <c r="W95" s="1833">
        <v>0</v>
      </c>
      <c r="X95" s="1833">
        <v>0</v>
      </c>
      <c r="Y95" s="1833">
        <v>0</v>
      </c>
      <c r="Z95" s="1833">
        <v>0</v>
      </c>
      <c r="AA95" s="1810">
        <v>0</v>
      </c>
    </row>
    <row r="96" spans="1:27" ht="26.4">
      <c r="A96" s="1816">
        <v>84</v>
      </c>
      <c r="B96" s="1831" t="s">
        <v>1524</v>
      </c>
      <c r="C96" s="2029">
        <v>0</v>
      </c>
      <c r="D96" s="2029">
        <v>0</v>
      </c>
      <c r="E96" s="2029">
        <v>0</v>
      </c>
      <c r="F96" s="2029">
        <v>0</v>
      </c>
      <c r="G96" s="2029">
        <v>0</v>
      </c>
      <c r="H96" s="2029">
        <v>0</v>
      </c>
      <c r="I96" s="2029">
        <v>0</v>
      </c>
      <c r="J96" s="2029">
        <v>0</v>
      </c>
      <c r="K96" s="2029">
        <v>0</v>
      </c>
      <c r="L96" s="1842">
        <v>0</v>
      </c>
      <c r="M96" s="1842">
        <v>0</v>
      </c>
      <c r="N96" s="1842">
        <v>0</v>
      </c>
      <c r="O96" s="1842">
        <v>0</v>
      </c>
      <c r="P96" s="1842">
        <v>0</v>
      </c>
      <c r="Q96" s="1842">
        <v>0</v>
      </c>
      <c r="R96" s="1842">
        <v>0</v>
      </c>
      <c r="S96" s="1842">
        <v>0</v>
      </c>
      <c r="T96" s="1842">
        <v>0</v>
      </c>
      <c r="U96" s="1842">
        <v>2079166</v>
      </c>
      <c r="V96" s="1842">
        <v>2559815</v>
      </c>
      <c r="W96" s="1842">
        <v>3944513</v>
      </c>
      <c r="X96" s="1842">
        <v>3944513</v>
      </c>
      <c r="Y96" s="1842">
        <v>7727808</v>
      </c>
      <c r="Z96" s="1842">
        <v>7889025</v>
      </c>
      <c r="AA96" s="1819">
        <v>7889025</v>
      </c>
    </row>
    <row r="97" spans="1:27">
      <c r="A97" s="1816">
        <v>85</v>
      </c>
      <c r="B97" s="1831" t="s">
        <v>1525</v>
      </c>
      <c r="C97" s="2029">
        <v>0</v>
      </c>
      <c r="D97" s="2029">
        <v>0</v>
      </c>
      <c r="E97" s="2029">
        <v>0</v>
      </c>
      <c r="F97" s="2029">
        <v>0</v>
      </c>
      <c r="G97" s="2029">
        <v>0</v>
      </c>
      <c r="H97" s="2029">
        <v>0</v>
      </c>
      <c r="I97" s="2029">
        <v>0</v>
      </c>
      <c r="J97" s="2029">
        <v>0</v>
      </c>
      <c r="K97" s="2029">
        <v>0</v>
      </c>
      <c r="L97" s="1842">
        <v>0</v>
      </c>
      <c r="M97" s="1842">
        <v>0</v>
      </c>
      <c r="N97" s="1842">
        <v>0</v>
      </c>
      <c r="O97" s="1842">
        <v>0</v>
      </c>
      <c r="P97" s="1842">
        <v>0</v>
      </c>
      <c r="Q97" s="1842">
        <v>0</v>
      </c>
      <c r="R97" s="1842">
        <v>0</v>
      </c>
      <c r="S97" s="1842">
        <v>0</v>
      </c>
      <c r="T97" s="1842">
        <v>0</v>
      </c>
      <c r="U97" s="1842">
        <v>37365960</v>
      </c>
      <c r="V97" s="1842">
        <v>36885311</v>
      </c>
      <c r="W97" s="1842">
        <v>35500614</v>
      </c>
      <c r="X97" s="1842">
        <v>35500614</v>
      </c>
      <c r="Y97" s="1842">
        <v>31717319</v>
      </c>
      <c r="Z97" s="1842">
        <v>31556101</v>
      </c>
      <c r="AA97" s="1810">
        <v>31556101</v>
      </c>
    </row>
    <row r="98" spans="1:27">
      <c r="A98" s="2199" t="s">
        <v>1526</v>
      </c>
      <c r="B98" s="2100"/>
      <c r="C98" s="2100"/>
      <c r="D98" s="2100"/>
      <c r="E98" s="2100"/>
      <c r="F98" s="2100"/>
      <c r="G98" s="2100"/>
      <c r="H98" s="2100"/>
      <c r="I98" s="2100"/>
      <c r="J98" s="2100"/>
      <c r="K98" s="2100"/>
    </row>
    <row r="99" spans="1:27">
      <c r="A99" s="2199" t="s">
        <v>1527</v>
      </c>
    </row>
    <row r="1048573" spans="3:3">
      <c r="C1048573" s="2343"/>
    </row>
  </sheetData>
  <mergeCells count="10">
    <mergeCell ref="A93:B93"/>
    <mergeCell ref="A68:B68"/>
    <mergeCell ref="A80:B80"/>
    <mergeCell ref="A89:B89"/>
    <mergeCell ref="A3:B3"/>
    <mergeCell ref="A6:B6"/>
    <mergeCell ref="A12:B12"/>
    <mergeCell ref="A41:B41"/>
    <mergeCell ref="A61:B61"/>
    <mergeCell ref="A49:B49"/>
  </mergeCells>
  <hyperlinks>
    <hyperlink ref="A2" location="Índice!C12" display="Composição do Patrimônio de Referência (PR)" xr:uid="{CD029605-684D-4DDC-A171-8206A27E83C2}"/>
    <hyperlink ref="A2:B2" location="Índice!A1" display="CC1: Composição do Patrimônio de Referência (PR)" xr:uid="{75FBC7F2-9F23-4325-BCE3-2A632ADE4763}"/>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83FC7-69F9-4631-9A87-51C3E6B528A6}">
  <sheetPr codeName="Planilha22">
    <tabColor rgb="FF73C6A1"/>
  </sheetPr>
  <dimension ref="A1:EK24"/>
  <sheetViews>
    <sheetView showGridLines="0" zoomScale="90" zoomScaleNormal="90" workbookViewId="0">
      <selection activeCell="E25" sqref="E25"/>
    </sheetView>
  </sheetViews>
  <sheetFormatPr defaultColWidth="9.21875" defaultRowHeight="14.25" customHeight="1"/>
  <cols>
    <col min="1" max="1" width="13.21875" style="1161" bestFit="1" customWidth="1"/>
    <col min="2" max="2" width="6.33203125" style="1161" bestFit="1" customWidth="1"/>
    <col min="3" max="3" width="49.44140625" style="1161" customWidth="1"/>
    <col min="4" max="4" width="10.88671875" style="1161" bestFit="1" customWidth="1"/>
    <col min="5" max="5" width="40.6640625" style="1161" bestFit="1" customWidth="1"/>
    <col min="6" max="6" width="24.109375" style="1161" bestFit="1" customWidth="1"/>
    <col min="7" max="7" width="1.44140625" style="3" customWidth="1"/>
    <col min="8" max="8" width="6.33203125" style="1161" bestFit="1" customWidth="1"/>
    <col min="9" max="9" width="38.44140625" style="1161" bestFit="1" customWidth="1"/>
    <col min="10" max="10" width="21.33203125" style="1161" bestFit="1" customWidth="1"/>
    <col min="11" max="11" width="40.6640625" style="1161" bestFit="1" customWidth="1"/>
    <col min="12" max="12" width="24.109375" style="1161" bestFit="1" customWidth="1"/>
    <col min="13" max="13" width="1.44140625" style="3" customWidth="1"/>
    <col min="14" max="14" width="6.33203125" style="1161" bestFit="1" customWidth="1"/>
    <col min="15" max="15" width="24.109375" style="1161" bestFit="1" customWidth="1"/>
    <col min="16" max="16" width="10.88671875" style="1161" bestFit="1" customWidth="1"/>
    <col min="17" max="17" width="40.6640625" style="1161" bestFit="1" customWidth="1"/>
    <col min="18" max="18" width="24.109375" style="1161" bestFit="1" customWidth="1"/>
    <col min="19" max="19" width="1.44140625" style="3" customWidth="1"/>
    <col min="20" max="20" width="6.33203125" style="1161" bestFit="1" customWidth="1"/>
    <col min="21" max="21" width="24.109375" style="1161" bestFit="1" customWidth="1"/>
    <col min="22" max="22" width="10.88671875" style="1161" bestFit="1" customWidth="1"/>
    <col min="23" max="23" width="40.6640625" style="1161" bestFit="1" customWidth="1"/>
    <col min="24" max="24" width="18.21875" style="1161" bestFit="1" customWidth="1"/>
    <col min="25" max="25" width="1.44140625" style="3" customWidth="1"/>
    <col min="26" max="26" width="6.33203125" style="1161" bestFit="1" customWidth="1"/>
    <col min="27" max="27" width="24.109375" style="1161" bestFit="1" customWidth="1"/>
    <col min="28" max="28" width="10.88671875" style="1161" bestFit="1" customWidth="1"/>
    <col min="29" max="29" width="40.6640625" style="1161" bestFit="1" customWidth="1"/>
    <col min="30" max="30" width="18.21875" style="1161" bestFit="1" customWidth="1"/>
    <col min="31" max="31" width="1.44140625" style="3" customWidth="1"/>
    <col min="32" max="32" width="6.33203125" style="1161" bestFit="1" customWidth="1"/>
    <col min="33" max="33" width="24.109375" style="3" bestFit="1" customWidth="1"/>
    <col min="34" max="34" width="10.88671875" style="1161" bestFit="1" customWidth="1"/>
    <col min="35" max="35" width="40.6640625" style="1161" bestFit="1" customWidth="1"/>
    <col min="36" max="36" width="18.21875" style="1161" bestFit="1" customWidth="1"/>
    <col min="37" max="37" width="1.44140625" style="1161" customWidth="1"/>
    <col min="38" max="38" width="18.21875" style="1161" bestFit="1" customWidth="1"/>
    <col min="39" max="39" width="1.44140625" style="3" customWidth="1"/>
    <col min="40" max="40" width="6.33203125" style="1161" bestFit="1" customWidth="1"/>
    <col min="41" max="41" width="24.109375" style="1161" bestFit="1" customWidth="1"/>
    <col min="42" max="42" width="10.88671875" style="1161" bestFit="1" customWidth="1"/>
    <col min="43" max="43" width="40.6640625" style="1161" bestFit="1" customWidth="1"/>
    <col min="44" max="44" width="18.21875" style="1161" bestFit="1" customWidth="1"/>
    <col min="45" max="45" width="1.44140625" style="3" customWidth="1"/>
    <col min="46" max="46" width="6.33203125" style="1161" bestFit="1" customWidth="1"/>
    <col min="47" max="47" width="24.109375" style="1161" bestFit="1" customWidth="1"/>
    <col min="48" max="48" width="10.88671875" style="1161" bestFit="1" customWidth="1"/>
    <col min="49" max="49" width="40.6640625" style="1161" bestFit="1" customWidth="1"/>
    <col min="50" max="50" width="18.21875" style="1161" bestFit="1" customWidth="1"/>
    <col min="51" max="51" width="1.44140625" style="3" customWidth="1"/>
    <col min="52" max="52" width="6.33203125" style="1161" bestFit="1" customWidth="1"/>
    <col min="53" max="53" width="24.109375" style="1161" bestFit="1" customWidth="1"/>
    <col min="54" max="54" width="10.88671875" style="1161" bestFit="1" customWidth="1"/>
    <col min="55" max="55" width="40.6640625" style="1161" bestFit="1" customWidth="1"/>
    <col min="56" max="56" width="18.21875" style="1161" bestFit="1" customWidth="1"/>
    <col min="57" max="57" width="1.44140625" style="3" customWidth="1"/>
    <col min="58" max="58" width="6.33203125" style="1161" bestFit="1" customWidth="1"/>
    <col min="59" max="59" width="24.109375" style="1161" bestFit="1" customWidth="1"/>
    <col min="60" max="60" width="10.88671875" style="1161" bestFit="1" customWidth="1"/>
    <col min="61" max="61" width="40.6640625" style="1161" bestFit="1" customWidth="1"/>
    <col min="62" max="62" width="18.21875" style="1161" bestFit="1" customWidth="1"/>
    <col min="63" max="63" width="1.44140625" style="3" customWidth="1"/>
    <col min="64" max="64" width="6.33203125" style="1161" bestFit="1" customWidth="1"/>
    <col min="65" max="65" width="24.109375" style="1161" bestFit="1" customWidth="1"/>
    <col min="66" max="66" width="10.88671875" style="1161" bestFit="1" customWidth="1"/>
    <col min="67" max="67" width="40.6640625" style="1161" bestFit="1" customWidth="1"/>
    <col min="68" max="68" width="18.21875" style="1161" bestFit="1" customWidth="1"/>
    <col min="69" max="69" width="1.44140625" style="3" customWidth="1"/>
    <col min="70" max="70" width="6.33203125" style="1161" bestFit="1" customWidth="1"/>
    <col min="71" max="71" width="24.109375" style="1161" bestFit="1" customWidth="1"/>
    <col min="72" max="72" width="10.88671875" style="1161" bestFit="1" customWidth="1"/>
    <col min="73" max="73" width="40.6640625" style="1161" bestFit="1" customWidth="1"/>
    <col min="74" max="74" width="18.21875" style="1161" bestFit="1" customWidth="1"/>
    <col min="75" max="75" width="1.44140625" style="3" customWidth="1"/>
    <col min="76" max="76" width="6.33203125" style="1161" bestFit="1" customWidth="1"/>
    <col min="77" max="77" width="15.109375" style="1161" bestFit="1" customWidth="1"/>
    <col min="78" max="78" width="10.88671875" style="1161" bestFit="1" customWidth="1"/>
    <col min="79" max="79" width="40.6640625" style="1161" bestFit="1" customWidth="1"/>
    <col min="80" max="80" width="18.21875" style="1161" bestFit="1" customWidth="1"/>
    <col min="81" max="81" width="1.44140625" style="3" customWidth="1"/>
    <col min="82" max="82" width="6.33203125" style="1161" bestFit="1" customWidth="1"/>
    <col min="83" max="83" width="19.33203125" style="1161" bestFit="1" customWidth="1"/>
    <col min="84" max="84" width="10.88671875" style="1161" bestFit="1" customWidth="1"/>
    <col min="85" max="85" width="40.6640625" style="1161" bestFit="1" customWidth="1"/>
    <col min="86" max="86" width="18.21875" style="1161" bestFit="1" customWidth="1"/>
    <col min="87" max="87" width="1.44140625" style="3" customWidth="1"/>
    <col min="88" max="88" width="6.33203125" style="1161" bestFit="1" customWidth="1"/>
    <col min="89" max="89" width="19.33203125" style="1161" bestFit="1" customWidth="1"/>
    <col min="90" max="90" width="10.88671875" style="1161" bestFit="1" customWidth="1"/>
    <col min="91" max="91" width="40.6640625" style="1161" bestFit="1" customWidth="1"/>
    <col min="92" max="92" width="18.21875" style="1161" bestFit="1" customWidth="1"/>
    <col min="93" max="93" width="1.44140625" style="3" customWidth="1"/>
    <col min="94" max="94" width="6.33203125" style="1161" bestFit="1" customWidth="1"/>
    <col min="95" max="95" width="19.33203125" style="1161" bestFit="1" customWidth="1"/>
    <col min="96" max="96" width="10.88671875" style="1161" bestFit="1" customWidth="1"/>
    <col min="97" max="97" width="40.6640625" style="1161" bestFit="1" customWidth="1"/>
    <col min="98" max="98" width="18.21875" style="1161" bestFit="1" customWidth="1"/>
    <col min="99" max="99" width="1.44140625" style="3" customWidth="1"/>
    <col min="100" max="100" width="6.33203125" style="1161" bestFit="1" customWidth="1"/>
    <col min="101" max="101" width="19.33203125" style="1161" bestFit="1" customWidth="1"/>
    <col min="102" max="102" width="10.88671875" style="1161" bestFit="1" customWidth="1"/>
    <col min="103" max="103" width="40.6640625" style="1161" bestFit="1" customWidth="1"/>
    <col min="104" max="104" width="24.109375" style="1161" bestFit="1" customWidth="1"/>
    <col min="105" max="105" width="1.44140625" style="3" customWidth="1"/>
    <col min="106" max="106" width="6.33203125" style="1161" bestFit="1" customWidth="1"/>
    <col min="107" max="107" width="19.33203125" style="1161" bestFit="1" customWidth="1"/>
    <col min="108" max="108" width="10.88671875" style="1161" bestFit="1" customWidth="1"/>
    <col min="109" max="109" width="40.6640625" style="1161" bestFit="1" customWidth="1"/>
    <col min="110" max="110" width="24.109375" style="1161" bestFit="1" customWidth="1"/>
    <col min="111" max="111" width="1.44140625" style="3" customWidth="1"/>
    <col min="112" max="112" width="6.33203125" style="1161" bestFit="1" customWidth="1"/>
    <col min="113" max="113" width="19.33203125" style="1161" bestFit="1" customWidth="1"/>
    <col min="114" max="114" width="10.88671875" style="1161" bestFit="1" customWidth="1"/>
    <col min="115" max="115" width="40.6640625" style="1161" bestFit="1" customWidth="1"/>
    <col min="116" max="116" width="24.109375" style="1161" bestFit="1" customWidth="1"/>
    <col min="117" max="117" width="1.44140625" style="3" customWidth="1"/>
    <col min="118" max="118" width="6.33203125" style="1161" bestFit="1" customWidth="1"/>
    <col min="119" max="119" width="19.33203125" style="1161" bestFit="1" customWidth="1"/>
    <col min="120" max="120" width="10.88671875" style="1161" bestFit="1" customWidth="1"/>
    <col min="121" max="121" width="40.6640625" style="1161" bestFit="1" customWidth="1"/>
    <col min="122" max="122" width="24.109375" style="1161" bestFit="1" customWidth="1"/>
    <col min="123" max="123" width="1.44140625" style="3" customWidth="1"/>
    <col min="124" max="124" width="6.33203125" style="1161" bestFit="1" customWidth="1"/>
    <col min="125" max="125" width="19.33203125" style="1161" bestFit="1" customWidth="1"/>
    <col min="126" max="126" width="10.88671875" style="1161" bestFit="1" customWidth="1"/>
    <col min="127" max="127" width="40.6640625" style="1161" bestFit="1" customWidth="1"/>
    <col min="128" max="128" width="24.109375" style="1161" bestFit="1" customWidth="1"/>
    <col min="129" max="129" width="1.44140625" style="3" customWidth="1"/>
    <col min="130" max="130" width="6.33203125" style="1161" bestFit="1" customWidth="1"/>
    <col min="131" max="131" width="19.33203125" style="1161" bestFit="1" customWidth="1"/>
    <col min="132" max="132" width="10.88671875" style="1161" bestFit="1" customWidth="1"/>
    <col min="133" max="133" width="40.6640625" style="1161" bestFit="1" customWidth="1"/>
    <col min="134" max="134" width="24.109375" style="1161" bestFit="1" customWidth="1"/>
    <col min="135" max="135" width="1.44140625" style="3" customWidth="1"/>
    <col min="136" max="136" width="6.33203125" style="1161" bestFit="1" customWidth="1"/>
    <col min="137" max="137" width="24.109375" style="1161" bestFit="1" customWidth="1"/>
    <col min="138" max="138" width="10.88671875" style="1161" bestFit="1" customWidth="1"/>
    <col min="139" max="139" width="40.6640625" style="1161" bestFit="1" customWidth="1"/>
    <col min="140" max="140" width="24.109375" style="1161" bestFit="1" customWidth="1"/>
    <col min="141" max="16384" width="9.21875" style="1161"/>
  </cols>
  <sheetData>
    <row r="1" spans="1:141" s="58" customFormat="1" ht="5.25" customHeight="1">
      <c r="A1" s="1252"/>
      <c r="B1" s="1252"/>
      <c r="C1" s="1252"/>
      <c r="D1" s="1252"/>
      <c r="E1" s="1252"/>
      <c r="F1" s="1252"/>
      <c r="G1" s="3"/>
      <c r="H1" s="1252"/>
      <c r="I1" s="1252"/>
      <c r="J1" s="1252"/>
      <c r="K1" s="1252"/>
      <c r="L1" s="1252"/>
      <c r="M1" s="3"/>
      <c r="N1" s="1252"/>
      <c r="O1" s="1252"/>
      <c r="P1" s="1252"/>
      <c r="Q1" s="1252"/>
      <c r="R1" s="1252"/>
      <c r="S1" s="3"/>
      <c r="T1" s="1252"/>
      <c r="U1" s="1252"/>
      <c r="V1" s="1252"/>
      <c r="W1" s="1252"/>
      <c r="X1" s="1252"/>
      <c r="Y1" s="3"/>
      <c r="Z1" s="1252"/>
      <c r="AA1" s="1252"/>
      <c r="AB1" s="1252"/>
      <c r="AC1" s="1252"/>
      <c r="AD1" s="1252"/>
      <c r="AE1" s="3"/>
      <c r="AF1" s="1252"/>
      <c r="AG1" s="1252"/>
      <c r="AH1" s="1252"/>
      <c r="AI1" s="1252"/>
      <c r="AJ1" s="1252"/>
      <c r="AK1" s="3"/>
      <c r="AL1" s="1252"/>
      <c r="AM1" s="3"/>
      <c r="AN1" s="1252"/>
      <c r="AO1" s="1252"/>
      <c r="AP1" s="1252"/>
      <c r="AQ1" s="1252"/>
      <c r="AR1" s="1252"/>
      <c r="AS1" s="3"/>
      <c r="AT1" s="1252"/>
      <c r="AU1" s="1252"/>
      <c r="AV1" s="1252"/>
      <c r="AW1" s="1252"/>
      <c r="AX1" s="1252"/>
      <c r="AY1" s="3"/>
      <c r="AZ1" s="1252"/>
      <c r="BA1" s="1252"/>
      <c r="BB1" s="1252"/>
      <c r="BC1" s="1252"/>
      <c r="BD1" s="1252"/>
      <c r="BE1" s="3"/>
      <c r="BF1" s="1252"/>
      <c r="BG1" s="1252"/>
      <c r="BH1" s="1252"/>
      <c r="BI1" s="1252"/>
      <c r="BJ1" s="1252"/>
      <c r="BK1" s="3"/>
      <c r="BL1" s="1252"/>
      <c r="BM1" s="1252"/>
      <c r="BN1" s="1252"/>
      <c r="BO1" s="1252"/>
      <c r="BP1" s="1252"/>
      <c r="BQ1" s="3"/>
      <c r="BR1" s="1252"/>
      <c r="BS1" s="1252"/>
      <c r="BT1" s="1252"/>
      <c r="BU1" s="1252"/>
      <c r="BV1" s="1252"/>
      <c r="BW1" s="3"/>
      <c r="BX1" s="1252"/>
      <c r="BY1" s="1252"/>
      <c r="BZ1" s="1252"/>
      <c r="CA1" s="1252"/>
      <c r="CB1" s="1252"/>
      <c r="CC1" s="3"/>
      <c r="CD1" s="1252"/>
      <c r="CE1" s="1252"/>
      <c r="CF1" s="1252"/>
      <c r="CG1" s="1252"/>
      <c r="CH1" s="1252"/>
      <c r="CI1" s="3"/>
      <c r="CJ1" s="1252"/>
      <c r="CK1" s="1252"/>
      <c r="CL1" s="1252"/>
      <c r="CM1" s="1252"/>
      <c r="CN1" s="1252"/>
      <c r="CO1" s="3"/>
      <c r="CP1" s="1252"/>
      <c r="CQ1" s="1252"/>
      <c r="CR1" s="1252"/>
      <c r="CS1" s="1252"/>
      <c r="CT1" s="1252"/>
      <c r="CU1" s="3"/>
      <c r="CV1" s="1252"/>
      <c r="CW1" s="1252"/>
      <c r="CX1" s="1252"/>
      <c r="CY1" s="1252"/>
      <c r="CZ1" s="1252"/>
      <c r="DA1" s="3"/>
      <c r="DB1" s="1252"/>
      <c r="DC1" s="1252"/>
      <c r="DD1" s="1252"/>
      <c r="DE1" s="1252"/>
      <c r="DF1" s="1252"/>
      <c r="DG1" s="3"/>
      <c r="DH1" s="1252"/>
      <c r="DI1" s="1252"/>
      <c r="DJ1" s="1252"/>
      <c r="DK1" s="1252"/>
      <c r="DL1" s="1252"/>
      <c r="DM1" s="3"/>
      <c r="DN1" s="1252"/>
      <c r="DO1" s="1252"/>
      <c r="DP1" s="1252"/>
      <c r="DQ1" s="1252"/>
      <c r="DR1" s="1252"/>
      <c r="DS1" s="3"/>
      <c r="DT1" s="1252"/>
      <c r="DU1" s="1252"/>
      <c r="DV1" s="1252"/>
      <c r="DW1" s="1252"/>
      <c r="DX1" s="1252"/>
      <c r="DY1" s="3"/>
      <c r="DZ1" s="1253"/>
      <c r="EA1" s="1253"/>
      <c r="EB1" s="1253"/>
      <c r="EC1" s="1253"/>
      <c r="ED1" s="1253"/>
      <c r="EE1" s="3"/>
      <c r="EF1" s="1253"/>
      <c r="EG1" s="1254"/>
      <c r="EH1" s="1361"/>
      <c r="EI1" s="1362"/>
      <c r="EJ1" s="1363"/>
      <c r="EK1" s="1255"/>
    </row>
    <row r="2" spans="1:141" s="1112" customFormat="1" ht="15.75" customHeight="1">
      <c r="A2" s="23" t="s">
        <v>1565</v>
      </c>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1348"/>
      <c r="DZ2" s="1348"/>
      <c r="EA2" s="1348"/>
      <c r="EB2" s="1348"/>
    </row>
    <row r="3" spans="1:141" ht="14.4" thickBot="1">
      <c r="A3" s="1210" t="s">
        <v>68</v>
      </c>
      <c r="B3" s="1210"/>
      <c r="C3" s="1210"/>
      <c r="D3" s="1210"/>
      <c r="E3" s="1210"/>
      <c r="F3" s="1412">
        <v>46203</v>
      </c>
      <c r="H3" s="1210"/>
      <c r="I3" s="1210"/>
      <c r="J3" s="1210"/>
      <c r="K3" s="1210"/>
      <c r="L3" s="1412">
        <v>46112</v>
      </c>
      <c r="N3" s="1210"/>
      <c r="O3" s="1210"/>
      <c r="P3" s="1210"/>
      <c r="Q3" s="1210"/>
      <c r="R3" s="1412">
        <v>46022</v>
      </c>
      <c r="T3" s="1364"/>
      <c r="U3" s="1364"/>
      <c r="V3" s="1364"/>
      <c r="W3" s="1364"/>
      <c r="X3" s="1412">
        <v>45930</v>
      </c>
      <c r="Z3" s="1364"/>
      <c r="AA3" s="1364"/>
      <c r="AB3" s="1364"/>
      <c r="AC3" s="1364"/>
      <c r="AD3" s="1412">
        <v>45838</v>
      </c>
      <c r="AF3" s="1364"/>
      <c r="AG3" s="1364"/>
      <c r="AH3" s="1364"/>
      <c r="AI3" s="1364"/>
      <c r="AJ3" s="1412">
        <v>45747</v>
      </c>
      <c r="AK3" s="3"/>
      <c r="AL3" s="1412">
        <v>45657</v>
      </c>
      <c r="AN3" s="1364"/>
      <c r="AO3" s="1364"/>
      <c r="AP3" s="1364"/>
      <c r="AQ3" s="1364"/>
      <c r="AR3" s="1412">
        <v>45565</v>
      </c>
      <c r="AT3" s="1364"/>
      <c r="AU3" s="1364"/>
      <c r="AV3" s="1364"/>
      <c r="AW3" s="1364"/>
      <c r="AX3" s="1412">
        <v>45473</v>
      </c>
      <c r="AZ3" s="1364"/>
      <c r="BA3" s="1364"/>
      <c r="BB3" s="1364"/>
      <c r="BC3" s="1364"/>
      <c r="BD3" s="1412">
        <v>45382</v>
      </c>
      <c r="BF3" s="1364"/>
      <c r="BG3" s="1364"/>
      <c r="BH3" s="1364"/>
      <c r="BI3" s="1364"/>
      <c r="BJ3" s="1412">
        <v>45291</v>
      </c>
      <c r="BL3" s="1364"/>
      <c r="BM3" s="1364"/>
      <c r="BN3" s="1364"/>
      <c r="BO3" s="1364"/>
      <c r="BP3" s="1412">
        <v>45199</v>
      </c>
      <c r="BR3" s="1364"/>
      <c r="BS3" s="1364"/>
      <c r="BT3" s="1364"/>
      <c r="BU3" s="1364"/>
      <c r="BV3" s="1412">
        <v>45107</v>
      </c>
      <c r="BX3" s="1364"/>
      <c r="BY3" s="1364"/>
      <c r="BZ3" s="1364"/>
      <c r="CA3" s="1364"/>
      <c r="CB3" s="1412">
        <v>45016</v>
      </c>
      <c r="CD3" s="1364"/>
      <c r="CE3" s="1364"/>
      <c r="CF3" s="1364"/>
      <c r="CG3" s="1364"/>
      <c r="CH3" s="1412">
        <v>44926</v>
      </c>
      <c r="CJ3" s="1364"/>
      <c r="CK3" s="1364"/>
      <c r="CL3" s="1364"/>
      <c r="CM3" s="1364"/>
      <c r="CN3" s="1412">
        <v>44834</v>
      </c>
      <c r="CP3" s="1364"/>
      <c r="CQ3" s="1364"/>
      <c r="CR3" s="1364"/>
      <c r="CS3" s="1364"/>
      <c r="CT3" s="1412">
        <v>44742</v>
      </c>
      <c r="CV3" s="1364"/>
      <c r="CW3" s="1364"/>
      <c r="CX3" s="1364"/>
      <c r="CY3" s="1364"/>
      <c r="CZ3" s="1412">
        <v>44651</v>
      </c>
      <c r="DB3" s="1364"/>
      <c r="DC3" s="1364"/>
      <c r="DD3" s="1364"/>
      <c r="DE3" s="1364"/>
      <c r="DF3" s="1412">
        <v>44561</v>
      </c>
      <c r="DH3" s="1364"/>
      <c r="DI3" s="1364"/>
      <c r="DJ3" s="1364"/>
      <c r="DK3" s="1364"/>
      <c r="DL3" s="1412">
        <v>44469</v>
      </c>
      <c r="DN3" s="1364"/>
      <c r="DO3" s="1364"/>
      <c r="DP3" s="1364"/>
      <c r="DQ3" s="1364"/>
      <c r="DR3" s="1412">
        <v>44377</v>
      </c>
      <c r="DT3" s="1364"/>
      <c r="DU3" s="1364"/>
      <c r="DV3" s="1364"/>
      <c r="DW3" s="1364"/>
      <c r="DX3" s="1412">
        <v>44286</v>
      </c>
      <c r="DZ3" s="1364"/>
      <c r="EA3" s="1364"/>
      <c r="EB3" s="1364"/>
      <c r="EC3" s="1364"/>
      <c r="ED3" s="1412">
        <v>44196</v>
      </c>
      <c r="EF3" s="1364"/>
      <c r="EG3" s="1364"/>
      <c r="EH3" s="1364"/>
      <c r="EI3" s="1364"/>
      <c r="EJ3" s="1412">
        <v>44012</v>
      </c>
    </row>
    <row r="4" spans="1:141" ht="25.05" customHeight="1">
      <c r="A4" s="2406" t="s">
        <v>1566</v>
      </c>
      <c r="B4" s="2403" t="s">
        <v>1567</v>
      </c>
      <c r="C4" s="2399" t="s">
        <v>1568</v>
      </c>
      <c r="D4" s="2399"/>
      <c r="E4" s="2400" t="s">
        <v>1569</v>
      </c>
      <c r="F4" s="2402" t="s">
        <v>1570</v>
      </c>
      <c r="H4" s="2403" t="s">
        <v>1567</v>
      </c>
      <c r="I4" s="2405" t="s">
        <v>1568</v>
      </c>
      <c r="J4" s="2405"/>
      <c r="K4" s="2400" t="s">
        <v>1569</v>
      </c>
      <c r="L4" s="2402" t="s">
        <v>1570</v>
      </c>
      <c r="N4" s="2403" t="s">
        <v>1567</v>
      </c>
      <c r="O4" s="2405" t="s">
        <v>1568</v>
      </c>
      <c r="P4" s="2405"/>
      <c r="Q4" s="2400" t="s">
        <v>1569</v>
      </c>
      <c r="R4" s="2402" t="s">
        <v>1570</v>
      </c>
      <c r="T4" s="2403" t="s">
        <v>1567</v>
      </c>
      <c r="U4" s="2405" t="s">
        <v>1568</v>
      </c>
      <c r="V4" s="2405"/>
      <c r="W4" s="2400" t="s">
        <v>1569</v>
      </c>
      <c r="X4" s="2402" t="s">
        <v>1570</v>
      </c>
      <c r="Z4" s="2403" t="s">
        <v>1567</v>
      </c>
      <c r="AA4" s="2405" t="s">
        <v>1568</v>
      </c>
      <c r="AB4" s="2405"/>
      <c r="AC4" s="2400" t="s">
        <v>1569</v>
      </c>
      <c r="AD4" s="2402" t="s">
        <v>1570</v>
      </c>
      <c r="AF4" s="2403" t="s">
        <v>1567</v>
      </c>
      <c r="AG4" s="2399" t="s">
        <v>1568</v>
      </c>
      <c r="AH4" s="2399"/>
      <c r="AI4" s="2400" t="s">
        <v>1569</v>
      </c>
      <c r="AJ4" s="2402" t="s">
        <v>1570</v>
      </c>
      <c r="AK4" s="3"/>
      <c r="AL4" s="2402" t="s">
        <v>1570</v>
      </c>
      <c r="AN4" s="2403" t="s">
        <v>1567</v>
      </c>
      <c r="AO4" s="2399" t="s">
        <v>1568</v>
      </c>
      <c r="AP4" s="2399"/>
      <c r="AQ4" s="2400" t="s">
        <v>1569</v>
      </c>
      <c r="AR4" s="2402" t="s">
        <v>1570</v>
      </c>
      <c r="AT4" s="2403" t="s">
        <v>1567</v>
      </c>
      <c r="AU4" s="2399" t="s">
        <v>1568</v>
      </c>
      <c r="AV4" s="2399"/>
      <c r="AW4" s="2400" t="s">
        <v>1569</v>
      </c>
      <c r="AX4" s="2402" t="s">
        <v>1570</v>
      </c>
      <c r="AZ4" s="2403" t="s">
        <v>1567</v>
      </c>
      <c r="BA4" s="2399" t="s">
        <v>1568</v>
      </c>
      <c r="BB4" s="2399"/>
      <c r="BC4" s="2400" t="s">
        <v>1569</v>
      </c>
      <c r="BD4" s="2402" t="s">
        <v>1570</v>
      </c>
      <c r="BF4" s="2403" t="s">
        <v>1567</v>
      </c>
      <c r="BG4" s="2399" t="s">
        <v>1568</v>
      </c>
      <c r="BH4" s="2399"/>
      <c r="BI4" s="2400" t="s">
        <v>1569</v>
      </c>
      <c r="BJ4" s="2402" t="s">
        <v>1570</v>
      </c>
      <c r="BL4" s="2403" t="s">
        <v>1567</v>
      </c>
      <c r="BM4" s="2399" t="s">
        <v>1568</v>
      </c>
      <c r="BN4" s="2399"/>
      <c r="BO4" s="2400" t="s">
        <v>1569</v>
      </c>
      <c r="BP4" s="2402" t="s">
        <v>1570</v>
      </c>
      <c r="BR4" s="2403" t="s">
        <v>1567</v>
      </c>
      <c r="BS4" s="2399" t="s">
        <v>1568</v>
      </c>
      <c r="BT4" s="2399"/>
      <c r="BU4" s="2400" t="s">
        <v>1569</v>
      </c>
      <c r="BV4" s="2402" t="s">
        <v>1570</v>
      </c>
      <c r="BX4" s="2403" t="s">
        <v>1567</v>
      </c>
      <c r="BY4" s="2399" t="s">
        <v>1568</v>
      </c>
      <c r="BZ4" s="2399"/>
      <c r="CA4" s="2400" t="s">
        <v>1569</v>
      </c>
      <c r="CB4" s="2402" t="s">
        <v>1570</v>
      </c>
      <c r="CD4" s="2403" t="s">
        <v>1567</v>
      </c>
      <c r="CE4" s="2399" t="s">
        <v>1568</v>
      </c>
      <c r="CF4" s="2399"/>
      <c r="CG4" s="2400" t="s">
        <v>1569</v>
      </c>
      <c r="CH4" s="2402" t="s">
        <v>1570</v>
      </c>
      <c r="CJ4" s="2403" t="s">
        <v>1567</v>
      </c>
      <c r="CK4" s="2399" t="s">
        <v>1568</v>
      </c>
      <c r="CL4" s="2399"/>
      <c r="CM4" s="2400" t="s">
        <v>1569</v>
      </c>
      <c r="CN4" s="2402" t="s">
        <v>1570</v>
      </c>
      <c r="CP4" s="2403" t="s">
        <v>1567</v>
      </c>
      <c r="CQ4" s="2399" t="s">
        <v>1568</v>
      </c>
      <c r="CR4" s="2399"/>
      <c r="CS4" s="2400" t="s">
        <v>1569</v>
      </c>
      <c r="CT4" s="2402" t="s">
        <v>1570</v>
      </c>
      <c r="CV4" s="2403" t="s">
        <v>1567</v>
      </c>
      <c r="CW4" s="2399" t="s">
        <v>1568</v>
      </c>
      <c r="CX4" s="2399"/>
      <c r="CY4" s="2400" t="s">
        <v>1569</v>
      </c>
      <c r="CZ4" s="2402" t="s">
        <v>1571</v>
      </c>
      <c r="DB4" s="2403" t="s">
        <v>1567</v>
      </c>
      <c r="DC4" s="2399" t="s">
        <v>1568</v>
      </c>
      <c r="DD4" s="2399"/>
      <c r="DE4" s="2400" t="s">
        <v>1569</v>
      </c>
      <c r="DF4" s="2402" t="s">
        <v>1571</v>
      </c>
      <c r="DH4" s="2403" t="s">
        <v>1567</v>
      </c>
      <c r="DI4" s="2399" t="s">
        <v>1568</v>
      </c>
      <c r="DJ4" s="2399"/>
      <c r="DK4" s="2400" t="s">
        <v>1569</v>
      </c>
      <c r="DL4" s="2402" t="s">
        <v>1571</v>
      </c>
      <c r="DN4" s="2403" t="s">
        <v>1567</v>
      </c>
      <c r="DO4" s="2399" t="s">
        <v>1568</v>
      </c>
      <c r="DP4" s="2399"/>
      <c r="DQ4" s="2400" t="s">
        <v>1569</v>
      </c>
      <c r="DR4" s="2402" t="s">
        <v>1571</v>
      </c>
      <c r="DT4" s="2403" t="s">
        <v>1567</v>
      </c>
      <c r="DU4" s="2399" t="s">
        <v>1568</v>
      </c>
      <c r="DV4" s="2399"/>
      <c r="DW4" s="2400" t="s">
        <v>1569</v>
      </c>
      <c r="DX4" s="2402" t="s">
        <v>1571</v>
      </c>
      <c r="DZ4" s="2403" t="s">
        <v>1567</v>
      </c>
      <c r="EA4" s="2399" t="s">
        <v>1568</v>
      </c>
      <c r="EB4" s="2399"/>
      <c r="EC4" s="2400" t="s">
        <v>1569</v>
      </c>
      <c r="ED4" s="2402" t="s">
        <v>1571</v>
      </c>
      <c r="EF4" s="2403" t="s">
        <v>1567</v>
      </c>
      <c r="EG4" s="2399" t="s">
        <v>1568</v>
      </c>
      <c r="EH4" s="2399"/>
      <c r="EI4" s="2400" t="s">
        <v>1569</v>
      </c>
      <c r="EJ4" s="2402" t="s">
        <v>1571</v>
      </c>
    </row>
    <row r="5" spans="1:141" ht="79.8" thickBot="1">
      <c r="A5" s="2406"/>
      <c r="B5" s="2404"/>
      <c r="C5" s="1479" t="s">
        <v>1572</v>
      </c>
      <c r="D5" s="1744" t="s">
        <v>1573</v>
      </c>
      <c r="E5" s="2401"/>
      <c r="F5" s="2402"/>
      <c r="H5" s="2404"/>
      <c r="I5" s="1479" t="s">
        <v>1572</v>
      </c>
      <c r="J5" s="1744" t="s">
        <v>1573</v>
      </c>
      <c r="K5" s="2401"/>
      <c r="L5" s="2402"/>
      <c r="N5" s="2404"/>
      <c r="O5" s="1479" t="s">
        <v>1572</v>
      </c>
      <c r="P5" s="1744" t="s">
        <v>1573</v>
      </c>
      <c r="Q5" s="2401"/>
      <c r="R5" s="2402"/>
      <c r="T5" s="2404"/>
      <c r="U5" s="1479" t="s">
        <v>1572</v>
      </c>
      <c r="V5" s="1744" t="s">
        <v>1573</v>
      </c>
      <c r="W5" s="2401"/>
      <c r="X5" s="2402"/>
      <c r="Z5" s="2404"/>
      <c r="AA5" s="1479" t="s">
        <v>1572</v>
      </c>
      <c r="AB5" s="1744" t="s">
        <v>1573</v>
      </c>
      <c r="AC5" s="2401"/>
      <c r="AD5" s="2402"/>
      <c r="AF5" s="2404"/>
      <c r="AG5" s="1479" t="s">
        <v>1572</v>
      </c>
      <c r="AH5" s="1744" t="s">
        <v>1573</v>
      </c>
      <c r="AI5" s="2401"/>
      <c r="AJ5" s="2402"/>
      <c r="AK5" s="3"/>
      <c r="AL5" s="2402"/>
      <c r="AN5" s="2404"/>
      <c r="AO5" s="1479" t="s">
        <v>1572</v>
      </c>
      <c r="AP5" s="1744" t="s">
        <v>1573</v>
      </c>
      <c r="AQ5" s="2401"/>
      <c r="AR5" s="2402"/>
      <c r="AT5" s="2404"/>
      <c r="AU5" s="1479" t="s">
        <v>1572</v>
      </c>
      <c r="AV5" s="1744" t="s">
        <v>1573</v>
      </c>
      <c r="AW5" s="2401"/>
      <c r="AX5" s="2402"/>
      <c r="AZ5" s="2404"/>
      <c r="BA5" s="1479" t="s">
        <v>1572</v>
      </c>
      <c r="BB5" s="1744" t="s">
        <v>1573</v>
      </c>
      <c r="BC5" s="2401"/>
      <c r="BD5" s="2402"/>
      <c r="BF5" s="2404"/>
      <c r="BG5" s="1479" t="s">
        <v>1572</v>
      </c>
      <c r="BH5" s="1744" t="s">
        <v>1573</v>
      </c>
      <c r="BI5" s="2401"/>
      <c r="BJ5" s="2402"/>
      <c r="BL5" s="2404"/>
      <c r="BM5" s="1479" t="s">
        <v>1572</v>
      </c>
      <c r="BN5" s="1744" t="s">
        <v>1573</v>
      </c>
      <c r="BO5" s="2401"/>
      <c r="BP5" s="2402"/>
      <c r="BR5" s="2404"/>
      <c r="BS5" s="1479" t="s">
        <v>1572</v>
      </c>
      <c r="BT5" s="1744" t="s">
        <v>1573</v>
      </c>
      <c r="BU5" s="2401"/>
      <c r="BV5" s="2402"/>
      <c r="BX5" s="2404"/>
      <c r="BY5" s="1479" t="s">
        <v>1572</v>
      </c>
      <c r="BZ5" s="1744" t="s">
        <v>1573</v>
      </c>
      <c r="CA5" s="2401"/>
      <c r="CB5" s="2402"/>
      <c r="CD5" s="2404"/>
      <c r="CE5" s="1479" t="s">
        <v>1572</v>
      </c>
      <c r="CF5" s="1744" t="s">
        <v>1573</v>
      </c>
      <c r="CG5" s="2401"/>
      <c r="CH5" s="2402"/>
      <c r="CJ5" s="2404"/>
      <c r="CK5" s="1479" t="s">
        <v>1572</v>
      </c>
      <c r="CL5" s="1744" t="s">
        <v>1573</v>
      </c>
      <c r="CM5" s="2401"/>
      <c r="CN5" s="2402"/>
      <c r="CP5" s="2404"/>
      <c r="CQ5" s="1479" t="s">
        <v>1572</v>
      </c>
      <c r="CR5" s="1744" t="s">
        <v>1573</v>
      </c>
      <c r="CS5" s="2401"/>
      <c r="CT5" s="2402"/>
      <c r="CV5" s="2404"/>
      <c r="CW5" s="1479" t="s">
        <v>1572</v>
      </c>
      <c r="CX5" s="1744" t="s">
        <v>1573</v>
      </c>
      <c r="CY5" s="2401"/>
      <c r="CZ5" s="2402"/>
      <c r="DB5" s="2404"/>
      <c r="DC5" s="1479" t="s">
        <v>1572</v>
      </c>
      <c r="DD5" s="1744" t="s">
        <v>1573</v>
      </c>
      <c r="DE5" s="2401"/>
      <c r="DF5" s="2402"/>
      <c r="DH5" s="2404"/>
      <c r="DI5" s="1479" t="s">
        <v>1572</v>
      </c>
      <c r="DJ5" s="1744" t="s">
        <v>1573</v>
      </c>
      <c r="DK5" s="2401"/>
      <c r="DL5" s="2402"/>
      <c r="DN5" s="2404"/>
      <c r="DO5" s="1479" t="s">
        <v>1572</v>
      </c>
      <c r="DP5" s="1744" t="s">
        <v>1573</v>
      </c>
      <c r="DQ5" s="2401"/>
      <c r="DR5" s="2402"/>
      <c r="DT5" s="2404"/>
      <c r="DU5" s="1479" t="s">
        <v>1572</v>
      </c>
      <c r="DV5" s="1744" t="s">
        <v>1573</v>
      </c>
      <c r="DW5" s="2401"/>
      <c r="DX5" s="2402"/>
      <c r="DZ5" s="2404"/>
      <c r="EA5" s="1479" t="s">
        <v>1572</v>
      </c>
      <c r="EB5" s="1744" t="s">
        <v>1573</v>
      </c>
      <c r="EC5" s="2401"/>
      <c r="ED5" s="2402"/>
      <c r="EF5" s="2404"/>
      <c r="EG5" s="1479" t="s">
        <v>1572</v>
      </c>
      <c r="EH5" s="1744" t="s">
        <v>1573</v>
      </c>
      <c r="EI5" s="2401"/>
      <c r="EJ5" s="2402"/>
    </row>
    <row r="6" spans="1:141" ht="13.8">
      <c r="A6" s="1366" t="s">
        <v>1574</v>
      </c>
      <c r="B6" s="1161">
        <v>0</v>
      </c>
      <c r="C6" s="2171">
        <v>2279576</v>
      </c>
      <c r="D6" s="2171">
        <v>871521</v>
      </c>
      <c r="E6" s="2038"/>
      <c r="F6" s="1752">
        <v>0</v>
      </c>
      <c r="G6" s="2172"/>
      <c r="H6" s="2236">
        <v>0</v>
      </c>
      <c r="I6" s="2171">
        <v>2206043.31</v>
      </c>
      <c r="J6" s="2171">
        <v>862660.22</v>
      </c>
      <c r="K6" s="2038"/>
      <c r="L6" s="1752">
        <v>0</v>
      </c>
      <c r="M6" s="2172"/>
      <c r="N6" s="1161">
        <v>0</v>
      </c>
      <c r="O6" s="2171">
        <v>2068892</v>
      </c>
      <c r="P6" s="2171">
        <v>840249</v>
      </c>
      <c r="Q6" s="2038"/>
      <c r="R6" s="1752">
        <v>0</v>
      </c>
      <c r="S6" s="2172"/>
      <c r="T6" s="1470">
        <v>0</v>
      </c>
      <c r="U6" s="1745">
        <v>1976396</v>
      </c>
      <c r="V6" s="1745">
        <v>803482</v>
      </c>
      <c r="W6" s="2038"/>
      <c r="X6" s="1747">
        <v>0</v>
      </c>
      <c r="Y6" s="2172"/>
      <c r="Z6" s="1470">
        <v>0</v>
      </c>
      <c r="AA6" s="1745">
        <v>1971486</v>
      </c>
      <c r="AB6" s="1745">
        <v>800400</v>
      </c>
      <c r="AC6" s="2038"/>
      <c r="AD6" s="1747">
        <v>0</v>
      </c>
      <c r="AE6" s="2172"/>
      <c r="AF6" s="1470">
        <v>0</v>
      </c>
      <c r="AG6" s="1745">
        <v>1903891</v>
      </c>
      <c r="AH6" s="1745">
        <v>796447</v>
      </c>
      <c r="AI6" s="2038"/>
      <c r="AJ6" s="1747">
        <v>0</v>
      </c>
      <c r="AK6" s="2134"/>
      <c r="AL6" s="1747">
        <v>0</v>
      </c>
      <c r="AN6" s="1470">
        <v>0</v>
      </c>
      <c r="AO6" s="1745">
        <v>1974173</v>
      </c>
      <c r="AP6" s="1745">
        <v>808461</v>
      </c>
      <c r="AQ6" s="2038"/>
      <c r="AR6" s="1747">
        <v>0</v>
      </c>
      <c r="AT6" s="1470">
        <v>0</v>
      </c>
      <c r="AU6" s="1745">
        <v>1853501</v>
      </c>
      <c r="AV6" s="1745">
        <v>767473</v>
      </c>
      <c r="AW6" s="2038"/>
      <c r="AX6" s="1747">
        <v>0</v>
      </c>
      <c r="AZ6" s="1470">
        <v>0</v>
      </c>
      <c r="BA6" s="1745">
        <v>1759062</v>
      </c>
      <c r="BB6" s="1745">
        <v>734221</v>
      </c>
      <c r="BC6" s="1746"/>
      <c r="BD6" s="1747">
        <v>0</v>
      </c>
      <c r="BF6" s="1470">
        <v>0</v>
      </c>
      <c r="BG6" s="1745">
        <v>1733760</v>
      </c>
      <c r="BH6" s="1745">
        <v>709682</v>
      </c>
      <c r="BI6" s="1746"/>
      <c r="BJ6" s="1747">
        <v>0</v>
      </c>
      <c r="BL6" s="1748">
        <v>0</v>
      </c>
      <c r="BM6" s="1745">
        <v>1702081</v>
      </c>
      <c r="BN6" s="1745">
        <v>695702</v>
      </c>
      <c r="BO6" s="1746"/>
      <c r="BP6" s="1747">
        <v>0</v>
      </c>
      <c r="BR6" s="1748">
        <v>0</v>
      </c>
      <c r="BS6" s="1745">
        <v>1874539</v>
      </c>
      <c r="BT6" s="1745">
        <v>800880</v>
      </c>
      <c r="BU6" s="1746"/>
      <c r="BV6" s="1747">
        <v>0</v>
      </c>
      <c r="BX6" s="1748">
        <v>0</v>
      </c>
      <c r="BY6" s="1745">
        <v>1812520</v>
      </c>
      <c r="BZ6" s="1745">
        <v>782670</v>
      </c>
      <c r="CA6" s="1746"/>
      <c r="CB6" s="1747">
        <v>0</v>
      </c>
      <c r="CD6" s="1748">
        <v>0</v>
      </c>
      <c r="CE6" s="1745">
        <v>1778507</v>
      </c>
      <c r="CF6" s="1745">
        <v>774062</v>
      </c>
      <c r="CG6" s="1746"/>
      <c r="CH6" s="1747">
        <v>0</v>
      </c>
      <c r="CJ6" s="1748">
        <v>0</v>
      </c>
      <c r="CK6" s="1745">
        <v>1748720</v>
      </c>
      <c r="CL6" s="1745">
        <v>756339</v>
      </c>
      <c r="CM6" s="1746"/>
      <c r="CN6" s="1747">
        <v>0</v>
      </c>
      <c r="CP6" s="1748">
        <v>0</v>
      </c>
      <c r="CQ6" s="1745">
        <v>1675760</v>
      </c>
      <c r="CR6" s="1745">
        <v>745687</v>
      </c>
      <c r="CS6" s="1746"/>
      <c r="CT6" s="1747">
        <v>0</v>
      </c>
      <c r="CV6" s="1748">
        <v>0</v>
      </c>
      <c r="CW6" s="1745">
        <v>1634090</v>
      </c>
      <c r="CX6" s="1745">
        <v>709804</v>
      </c>
      <c r="CY6" s="1746"/>
      <c r="CZ6" s="1747">
        <v>0</v>
      </c>
      <c r="DB6" s="1748">
        <v>0</v>
      </c>
      <c r="DC6" s="1745">
        <v>1569746</v>
      </c>
      <c r="DD6" s="1745">
        <v>688075</v>
      </c>
      <c r="DE6" s="1746"/>
      <c r="DF6" s="1747">
        <v>0</v>
      </c>
      <c r="DH6" s="1748">
        <v>0</v>
      </c>
      <c r="DI6" s="1745">
        <v>1511889</v>
      </c>
      <c r="DJ6" s="1745">
        <v>635189</v>
      </c>
      <c r="DK6" s="1746"/>
      <c r="DL6" s="1747">
        <v>0</v>
      </c>
      <c r="DN6" s="1748">
        <v>0</v>
      </c>
      <c r="DO6" s="1745">
        <v>1442082</v>
      </c>
      <c r="DP6" s="1745">
        <v>602900</v>
      </c>
      <c r="DQ6" s="1746"/>
      <c r="DR6" s="1747">
        <v>0</v>
      </c>
      <c r="DT6" s="1748">
        <v>0</v>
      </c>
      <c r="DU6" s="1745">
        <v>1368872</v>
      </c>
      <c r="DV6" s="1745">
        <v>570715</v>
      </c>
      <c r="DW6" s="1746"/>
      <c r="DX6" s="1747">
        <v>0</v>
      </c>
      <c r="DZ6" s="1748">
        <v>0</v>
      </c>
      <c r="EA6" s="1745">
        <v>1344874</v>
      </c>
      <c r="EB6" s="1745">
        <v>556471</v>
      </c>
      <c r="EC6" s="1746"/>
      <c r="ED6" s="1747">
        <v>0</v>
      </c>
      <c r="EF6" s="1749">
        <v>0</v>
      </c>
      <c r="EG6" s="1322">
        <v>1306007</v>
      </c>
      <c r="EH6" s="1322">
        <v>534563</v>
      </c>
      <c r="EI6" s="1750"/>
      <c r="EJ6" s="1751">
        <v>0</v>
      </c>
    </row>
    <row r="7" spans="1:141" ht="13.8">
      <c r="A7" s="1161" t="s">
        <v>1575</v>
      </c>
      <c r="B7" s="2236">
        <v>5.0000000000000001E-3</v>
      </c>
      <c r="C7" s="2171">
        <v>192235</v>
      </c>
      <c r="D7" s="2171">
        <v>114295</v>
      </c>
      <c r="E7" s="2039">
        <v>5.9999999999999995E-4</v>
      </c>
      <c r="F7" s="2190">
        <v>917</v>
      </c>
      <c r="G7" s="2172"/>
      <c r="H7" s="2236">
        <v>5.0000000000000001E-3</v>
      </c>
      <c r="I7" s="2171">
        <v>195072.54</v>
      </c>
      <c r="J7" s="2171">
        <v>111844</v>
      </c>
      <c r="K7" s="2039">
        <v>5.9999999999999995E-4</v>
      </c>
      <c r="L7" s="2190">
        <v>895</v>
      </c>
      <c r="M7" s="2172"/>
      <c r="N7" s="2236">
        <v>5.0000000000000001E-3</v>
      </c>
      <c r="O7" s="2171">
        <v>200695</v>
      </c>
      <c r="P7" s="2171">
        <v>128563</v>
      </c>
      <c r="Q7" s="2039">
        <v>6.6E-4</v>
      </c>
      <c r="R7" s="2190">
        <v>970</v>
      </c>
      <c r="S7" s="2172"/>
      <c r="T7" s="1470">
        <v>5.0000000000000001E-3</v>
      </c>
      <c r="U7" s="1745">
        <v>172956</v>
      </c>
      <c r="V7" s="1745">
        <v>114583</v>
      </c>
      <c r="W7" s="2039">
        <v>5.9999999999999995E-4</v>
      </c>
      <c r="X7" s="2190">
        <v>913</v>
      </c>
      <c r="Y7" s="2172"/>
      <c r="Z7" s="1470">
        <v>5.0000000000000001E-3</v>
      </c>
      <c r="AA7" s="1745">
        <v>176872</v>
      </c>
      <c r="AB7" s="1745">
        <v>113902</v>
      </c>
      <c r="AC7" s="2039">
        <v>5.9999999999999995E-4</v>
      </c>
      <c r="AD7" s="2190">
        <v>894</v>
      </c>
      <c r="AE7" s="2172"/>
      <c r="AF7" s="1470">
        <v>5.0000000000000001E-3</v>
      </c>
      <c r="AG7" s="1745">
        <v>183962</v>
      </c>
      <c r="AH7" s="1745">
        <v>120488</v>
      </c>
      <c r="AI7" s="2039">
        <v>5.9999999999999995E-4</v>
      </c>
      <c r="AJ7" s="2040">
        <v>940</v>
      </c>
      <c r="AK7" s="2134"/>
      <c r="AL7" s="2040">
        <f>779201331/1000000</f>
        <v>779.20133099999998</v>
      </c>
      <c r="AN7" s="1470">
        <v>5.0000000000000001E-3</v>
      </c>
      <c r="AO7" s="1745">
        <v>173734</v>
      </c>
      <c r="AP7" s="1745">
        <v>105752</v>
      </c>
      <c r="AQ7" s="2039">
        <v>5.9999999999999995E-4</v>
      </c>
      <c r="AR7" s="2040">
        <v>754</v>
      </c>
      <c r="AT7" s="1470">
        <v>5.0000000000000001E-3</v>
      </c>
      <c r="AU7" s="1745">
        <v>177608</v>
      </c>
      <c r="AV7" s="1745">
        <v>113064</v>
      </c>
      <c r="AW7" s="2039">
        <v>5.9999999999999995E-4</v>
      </c>
      <c r="AX7" s="2040">
        <v>740</v>
      </c>
      <c r="AZ7" s="1470">
        <v>0</v>
      </c>
      <c r="BA7" s="1745">
        <v>0</v>
      </c>
      <c r="BB7" s="1745">
        <v>0</v>
      </c>
      <c r="BC7" s="1746"/>
      <c r="BD7" s="1752">
        <v>0</v>
      </c>
      <c r="BF7" s="1470">
        <v>0</v>
      </c>
      <c r="BG7" s="1745">
        <v>0</v>
      </c>
      <c r="BH7" s="1745">
        <v>0</v>
      </c>
      <c r="BI7" s="1746"/>
      <c r="BJ7" s="1752">
        <v>0</v>
      </c>
      <c r="BL7" s="1470">
        <v>0</v>
      </c>
      <c r="BM7" s="1745">
        <v>0</v>
      </c>
      <c r="BN7" s="1745">
        <v>0</v>
      </c>
      <c r="BO7" s="1746"/>
      <c r="BP7" s="1752">
        <v>0</v>
      </c>
      <c r="BR7" s="1470">
        <v>0</v>
      </c>
      <c r="BS7" s="1745">
        <v>0</v>
      </c>
      <c r="BT7" s="1745">
        <v>0</v>
      </c>
      <c r="BU7" s="1746"/>
      <c r="BV7" s="1752">
        <v>0</v>
      </c>
      <c r="BX7" s="1470">
        <v>0</v>
      </c>
      <c r="BY7" s="1745">
        <v>0</v>
      </c>
      <c r="BZ7" s="1745">
        <v>0</v>
      </c>
      <c r="CA7" s="1746"/>
      <c r="CB7" s="1752">
        <v>0</v>
      </c>
      <c r="CD7" s="1470">
        <v>0</v>
      </c>
      <c r="CE7" s="1745">
        <v>0</v>
      </c>
      <c r="CF7" s="1745">
        <v>0</v>
      </c>
      <c r="CG7" s="1746"/>
      <c r="CH7" s="1752">
        <v>0</v>
      </c>
      <c r="CJ7" s="1470">
        <v>0</v>
      </c>
      <c r="CK7" s="1745">
        <v>0</v>
      </c>
      <c r="CL7" s="1745">
        <v>0</v>
      </c>
      <c r="CM7" s="1746"/>
      <c r="CN7" s="1752">
        <v>0</v>
      </c>
      <c r="CP7" s="1470">
        <v>0</v>
      </c>
      <c r="CQ7" s="1745">
        <v>0</v>
      </c>
      <c r="CR7" s="1745">
        <v>0</v>
      </c>
      <c r="CS7" s="1746"/>
      <c r="CT7" s="1752">
        <v>0</v>
      </c>
      <c r="CV7" s="1470">
        <v>0</v>
      </c>
      <c r="CW7" s="1745">
        <v>0</v>
      </c>
      <c r="CX7" s="1745">
        <v>0</v>
      </c>
      <c r="CY7" s="1746"/>
      <c r="CZ7" s="1752">
        <v>0</v>
      </c>
      <c r="DB7" s="1470">
        <v>0</v>
      </c>
      <c r="DC7" s="1745">
        <v>0</v>
      </c>
      <c r="DD7" s="1745">
        <v>0</v>
      </c>
      <c r="DE7" s="1746"/>
      <c r="DF7" s="1752">
        <v>0</v>
      </c>
      <c r="DH7" s="1470">
        <v>0</v>
      </c>
      <c r="DI7" s="1745">
        <v>0</v>
      </c>
      <c r="DJ7" s="1745">
        <v>0</v>
      </c>
      <c r="DK7" s="1746"/>
      <c r="DL7" s="1752">
        <v>0</v>
      </c>
      <c r="DN7" s="1470">
        <v>0</v>
      </c>
      <c r="DO7" s="1745">
        <v>0</v>
      </c>
      <c r="DP7" s="1745">
        <v>0</v>
      </c>
      <c r="DQ7" s="1746"/>
      <c r="DR7" s="1752">
        <v>0</v>
      </c>
      <c r="DT7" s="1470">
        <v>0</v>
      </c>
      <c r="DU7" s="1745">
        <v>0</v>
      </c>
      <c r="DV7" s="1745">
        <v>0</v>
      </c>
      <c r="DW7" s="1746"/>
      <c r="DX7" s="1752">
        <v>0</v>
      </c>
      <c r="DZ7" s="1470">
        <v>0</v>
      </c>
      <c r="EA7" s="1745">
        <v>0</v>
      </c>
      <c r="EB7" s="1745">
        <v>0</v>
      </c>
      <c r="EC7" s="1746"/>
      <c r="ED7" s="1752">
        <v>0</v>
      </c>
      <c r="EF7" s="1470">
        <v>0</v>
      </c>
      <c r="EG7" s="1745">
        <v>0</v>
      </c>
      <c r="EH7" s="1745">
        <v>0</v>
      </c>
      <c r="EI7" s="1746"/>
      <c r="EJ7" s="1752">
        <v>0</v>
      </c>
    </row>
    <row r="8" spans="1:141" ht="13.8">
      <c r="A8" s="1161" t="s">
        <v>1576</v>
      </c>
      <c r="B8" s="2236">
        <v>0.01</v>
      </c>
      <c r="C8" s="2171">
        <v>43296</v>
      </c>
      <c r="D8" s="2171">
        <v>27064</v>
      </c>
      <c r="E8" s="2038"/>
      <c r="F8" s="1752">
        <v>0</v>
      </c>
      <c r="G8" s="2172"/>
      <c r="H8" s="2236">
        <v>7.4999999999999997E-3</v>
      </c>
      <c r="I8" s="2171">
        <v>41752.54</v>
      </c>
      <c r="J8" s="2171">
        <v>26651</v>
      </c>
      <c r="K8" s="2038"/>
      <c r="L8" s="1752">
        <v>0</v>
      </c>
      <c r="M8" s="2172"/>
      <c r="N8" s="2236">
        <v>7.4999999999999997E-3</v>
      </c>
      <c r="O8" s="2171">
        <v>44350</v>
      </c>
      <c r="P8" s="2171">
        <v>28354</v>
      </c>
      <c r="Q8" s="2038"/>
      <c r="R8" s="1752">
        <v>0</v>
      </c>
      <c r="S8" s="2172"/>
      <c r="T8" s="1470">
        <v>2.5000000000000001E-3</v>
      </c>
      <c r="U8" s="1745">
        <v>40143</v>
      </c>
      <c r="V8" s="1745">
        <v>24982</v>
      </c>
      <c r="W8" s="2038"/>
      <c r="X8" s="1752">
        <v>0</v>
      </c>
      <c r="Y8" s="2172"/>
      <c r="Z8" s="1470">
        <v>2.5000000000000001E-3</v>
      </c>
      <c r="AA8" s="1745">
        <v>41508</v>
      </c>
      <c r="AB8" s="1745">
        <v>26038</v>
      </c>
      <c r="AC8" s="2038"/>
      <c r="AD8" s="1752">
        <v>0</v>
      </c>
      <c r="AE8" s="2172"/>
      <c r="AF8" s="1470">
        <v>2.5000000000000001E-3</v>
      </c>
      <c r="AG8" s="1745">
        <v>41349</v>
      </c>
      <c r="AH8" s="1745">
        <v>26307</v>
      </c>
      <c r="AI8" s="2038"/>
      <c r="AJ8" s="1752">
        <v>0</v>
      </c>
      <c r="AK8" s="2134"/>
      <c r="AL8" s="1752">
        <v>0</v>
      </c>
      <c r="AN8" s="1470">
        <v>2.5000000000000001E-3</v>
      </c>
      <c r="AO8" s="1745">
        <v>34377</v>
      </c>
      <c r="AP8" s="1745">
        <v>22122</v>
      </c>
      <c r="AQ8" s="2038"/>
      <c r="AR8" s="1752">
        <v>0</v>
      </c>
      <c r="AT8" s="1470">
        <v>2.5000000000000001E-3</v>
      </c>
      <c r="AU8" s="1745">
        <v>39008</v>
      </c>
      <c r="AV8" s="1745">
        <v>23872</v>
      </c>
      <c r="AW8" s="2038"/>
      <c r="AX8" s="1752">
        <v>0</v>
      </c>
      <c r="AZ8" s="1470">
        <v>2.5000000000000001E-3</v>
      </c>
      <c r="BA8" s="1745">
        <v>33847</v>
      </c>
      <c r="BB8" s="1745">
        <v>20576</v>
      </c>
      <c r="BC8" s="1746"/>
      <c r="BD8" s="1752">
        <v>0</v>
      </c>
      <c r="BF8" s="1470">
        <v>2.5000000000000001E-3</v>
      </c>
      <c r="BG8" s="1745">
        <v>31304</v>
      </c>
      <c r="BH8" s="1745">
        <v>19077</v>
      </c>
      <c r="BI8" s="1746"/>
      <c r="BJ8" s="1752">
        <v>0</v>
      </c>
      <c r="BL8" s="1470">
        <v>2.5000000000000001E-3</v>
      </c>
      <c r="BM8" s="1745">
        <v>34268</v>
      </c>
      <c r="BN8" s="1745">
        <v>22881</v>
      </c>
      <c r="BO8" s="1746"/>
      <c r="BP8" s="1752">
        <v>0</v>
      </c>
      <c r="BR8" s="1470">
        <v>0</v>
      </c>
      <c r="BS8" s="1745">
        <v>0</v>
      </c>
      <c r="BT8" s="1745">
        <v>0</v>
      </c>
      <c r="BU8" s="1746"/>
      <c r="BV8" s="1752">
        <v>0</v>
      </c>
      <c r="BX8" s="1470">
        <v>0</v>
      </c>
      <c r="BY8" s="1745">
        <v>0</v>
      </c>
      <c r="BZ8" s="1745">
        <v>0</v>
      </c>
      <c r="CA8" s="1746"/>
      <c r="CB8" s="1752">
        <v>0</v>
      </c>
      <c r="CD8" s="1470">
        <v>0</v>
      </c>
      <c r="CE8" s="1745">
        <v>0</v>
      </c>
      <c r="CF8" s="1745">
        <v>0</v>
      </c>
      <c r="CG8" s="1746"/>
      <c r="CH8" s="1752">
        <v>0</v>
      </c>
      <c r="CJ8" s="1470">
        <v>0</v>
      </c>
      <c r="CK8" s="1745">
        <v>0</v>
      </c>
      <c r="CL8" s="1745">
        <v>0</v>
      </c>
      <c r="CM8" s="1746"/>
      <c r="CN8" s="1752">
        <v>0</v>
      </c>
      <c r="CP8" s="1470">
        <v>0</v>
      </c>
      <c r="CQ8" s="1745">
        <v>0</v>
      </c>
      <c r="CR8" s="1745">
        <v>0</v>
      </c>
      <c r="CS8" s="1746"/>
      <c r="CT8" s="1752">
        <v>0</v>
      </c>
      <c r="CV8" s="1470">
        <v>0</v>
      </c>
      <c r="CW8" s="1745">
        <v>0</v>
      </c>
      <c r="CX8" s="1745">
        <v>0</v>
      </c>
      <c r="CY8" s="1746"/>
      <c r="CZ8" s="1752">
        <v>0</v>
      </c>
      <c r="DB8" s="1470">
        <v>0</v>
      </c>
      <c r="DC8" s="1745">
        <v>0</v>
      </c>
      <c r="DD8" s="1745">
        <v>0</v>
      </c>
      <c r="DE8" s="1746"/>
      <c r="DF8" s="1752">
        <v>0</v>
      </c>
      <c r="DH8" s="1470">
        <v>0</v>
      </c>
      <c r="DI8" s="1745">
        <v>0</v>
      </c>
      <c r="DJ8" s="1745">
        <v>0</v>
      </c>
      <c r="DK8" s="1746"/>
      <c r="DL8" s="1752">
        <v>0</v>
      </c>
      <c r="DN8" s="1470">
        <v>0</v>
      </c>
      <c r="DO8" s="1745">
        <v>0</v>
      </c>
      <c r="DP8" s="1745">
        <v>0</v>
      </c>
      <c r="DQ8" s="1746"/>
      <c r="DR8" s="1752">
        <v>0</v>
      </c>
      <c r="DT8" s="1470">
        <v>0</v>
      </c>
      <c r="DU8" s="1745">
        <v>0</v>
      </c>
      <c r="DV8" s="1745">
        <v>0</v>
      </c>
      <c r="DW8" s="1746"/>
      <c r="DX8" s="1752">
        <v>0</v>
      </c>
      <c r="DZ8" s="1470">
        <v>0</v>
      </c>
      <c r="EA8" s="1745">
        <v>0</v>
      </c>
      <c r="EB8" s="1745">
        <v>0</v>
      </c>
      <c r="EC8" s="1746"/>
      <c r="ED8" s="1752">
        <v>0</v>
      </c>
      <c r="EF8" s="1470">
        <v>0</v>
      </c>
      <c r="EG8" s="1745">
        <v>0</v>
      </c>
      <c r="EH8" s="1745">
        <v>0</v>
      </c>
      <c r="EI8" s="1746"/>
      <c r="EJ8" s="1752">
        <v>0</v>
      </c>
    </row>
    <row r="9" spans="1:141" ht="13.8">
      <c r="A9" s="1161" t="s">
        <v>1577</v>
      </c>
      <c r="B9" s="2236">
        <v>5.0000000000000001E-3</v>
      </c>
      <c r="C9" s="2171">
        <v>4656</v>
      </c>
      <c r="D9" s="2171">
        <v>2609</v>
      </c>
      <c r="E9" s="2038"/>
      <c r="F9" s="1752">
        <v>0</v>
      </c>
      <c r="G9" s="2172"/>
      <c r="H9" s="2236">
        <v>5.0000000000000001E-3</v>
      </c>
      <c r="I9" s="2171">
        <v>4930</v>
      </c>
      <c r="J9" s="2171">
        <v>2677</v>
      </c>
      <c r="K9" s="2038"/>
      <c r="L9" s="1752">
        <v>0</v>
      </c>
      <c r="M9" s="2172"/>
      <c r="N9" s="2236">
        <v>5.0000000000000001E-3</v>
      </c>
      <c r="O9" s="2171">
        <v>4776</v>
      </c>
      <c r="P9" s="2171">
        <v>2762</v>
      </c>
      <c r="Q9" s="2038"/>
      <c r="R9" s="1752">
        <v>0</v>
      </c>
      <c r="S9" s="2172"/>
      <c r="T9" s="1470">
        <v>0.02</v>
      </c>
      <c r="U9" s="1745">
        <v>6757</v>
      </c>
      <c r="V9" s="1745">
        <v>845</v>
      </c>
      <c r="W9" s="2038"/>
      <c r="X9" s="1752">
        <v>0</v>
      </c>
      <c r="Y9" s="2172"/>
      <c r="Z9" s="1470">
        <v>0.02</v>
      </c>
      <c r="AA9" s="1745">
        <v>6534</v>
      </c>
      <c r="AB9" s="1745">
        <v>1003</v>
      </c>
      <c r="AC9" s="2038"/>
      <c r="AD9" s="1752">
        <v>0</v>
      </c>
      <c r="AE9" s="2172"/>
      <c r="AF9" s="1470">
        <v>0.02</v>
      </c>
      <c r="AG9" s="1745">
        <v>7855</v>
      </c>
      <c r="AH9" s="1745">
        <v>1955</v>
      </c>
      <c r="AI9" s="2038"/>
      <c r="AJ9" s="1752">
        <v>0</v>
      </c>
      <c r="AK9" s="2134"/>
      <c r="AL9" s="1752">
        <v>0</v>
      </c>
      <c r="AN9" s="1470">
        <v>0.02</v>
      </c>
      <c r="AO9" s="1745">
        <v>3354</v>
      </c>
      <c r="AP9" s="1745">
        <v>421</v>
      </c>
      <c r="AQ9" s="2038"/>
      <c r="AR9" s="1752">
        <v>0</v>
      </c>
      <c r="AT9" s="1470">
        <v>0.02</v>
      </c>
      <c r="AU9" s="1745">
        <v>3527</v>
      </c>
      <c r="AV9" s="1745">
        <v>342</v>
      </c>
      <c r="AW9" s="2038"/>
      <c r="AX9" s="1752">
        <v>0</v>
      </c>
      <c r="AZ9" s="1470">
        <v>0.02</v>
      </c>
      <c r="BA9" s="1745">
        <v>2522</v>
      </c>
      <c r="BB9" s="1745">
        <v>508</v>
      </c>
      <c r="BC9" s="1746"/>
      <c r="BD9" s="1752">
        <v>0</v>
      </c>
      <c r="BF9" s="1470">
        <v>0.02</v>
      </c>
      <c r="BG9" s="1745">
        <v>2740</v>
      </c>
      <c r="BH9" s="1745">
        <v>794</v>
      </c>
      <c r="BI9" s="1746"/>
      <c r="BJ9" s="1752">
        <v>0</v>
      </c>
      <c r="BL9" s="1470">
        <v>0.02</v>
      </c>
      <c r="BM9" s="1745">
        <v>3066</v>
      </c>
      <c r="BN9" s="1745">
        <v>474</v>
      </c>
      <c r="BO9" s="1746"/>
      <c r="BP9" s="1752">
        <v>0</v>
      </c>
      <c r="BR9" s="1470">
        <v>0.01</v>
      </c>
      <c r="BS9" s="1745">
        <v>3775</v>
      </c>
      <c r="BT9" s="1745">
        <v>1731</v>
      </c>
      <c r="BU9" s="1746"/>
      <c r="BV9" s="1752">
        <v>0</v>
      </c>
      <c r="BX9" s="1470">
        <v>0.01</v>
      </c>
      <c r="BY9" s="1745">
        <v>3141</v>
      </c>
      <c r="BZ9" s="1745">
        <v>1600</v>
      </c>
      <c r="CA9" s="1746"/>
      <c r="CB9" s="1752">
        <v>0</v>
      </c>
      <c r="CD9" s="1470">
        <v>0.01</v>
      </c>
      <c r="CE9" s="1745">
        <v>4457</v>
      </c>
      <c r="CF9" s="1745">
        <v>1889</v>
      </c>
      <c r="CG9" s="1746"/>
      <c r="CH9" s="1752">
        <v>0</v>
      </c>
      <c r="CJ9" s="1470">
        <v>0</v>
      </c>
      <c r="CK9" s="1745">
        <v>0</v>
      </c>
      <c r="CL9" s="1745">
        <v>0</v>
      </c>
      <c r="CM9" s="1746"/>
      <c r="CN9" s="1752">
        <v>0</v>
      </c>
      <c r="CP9" s="1470">
        <v>0</v>
      </c>
      <c r="CQ9" s="1745">
        <v>0</v>
      </c>
      <c r="CR9" s="1745">
        <v>0</v>
      </c>
      <c r="CS9" s="1746"/>
      <c r="CT9" s="1752">
        <v>0</v>
      </c>
      <c r="CV9" s="1470">
        <v>0</v>
      </c>
      <c r="CW9" s="1745">
        <v>0</v>
      </c>
      <c r="CX9" s="1745">
        <v>0</v>
      </c>
      <c r="CY9" s="1746"/>
      <c r="CZ9" s="1752">
        <v>0</v>
      </c>
      <c r="DB9" s="1470">
        <v>0</v>
      </c>
      <c r="DC9" s="1745">
        <v>0</v>
      </c>
      <c r="DD9" s="1745">
        <v>0</v>
      </c>
      <c r="DE9" s="1746"/>
      <c r="DF9" s="1752">
        <v>0</v>
      </c>
      <c r="DH9" s="1470">
        <v>0</v>
      </c>
      <c r="DI9" s="1745">
        <v>0</v>
      </c>
      <c r="DJ9" s="1745">
        <v>0</v>
      </c>
      <c r="DK9" s="1746"/>
      <c r="DL9" s="1752">
        <v>0</v>
      </c>
      <c r="DN9" s="1470">
        <v>0</v>
      </c>
      <c r="DO9" s="1745">
        <v>0</v>
      </c>
      <c r="DP9" s="1745">
        <v>0</v>
      </c>
      <c r="DQ9" s="1746"/>
      <c r="DR9" s="1752">
        <v>0</v>
      </c>
      <c r="DT9" s="1470">
        <v>0</v>
      </c>
      <c r="DU9" s="1745">
        <v>0</v>
      </c>
      <c r="DV9" s="1745">
        <v>0</v>
      </c>
      <c r="DW9" s="1746"/>
      <c r="DX9" s="1752">
        <v>0</v>
      </c>
      <c r="DZ9" s="1470">
        <v>0</v>
      </c>
      <c r="EA9" s="1745">
        <v>0</v>
      </c>
      <c r="EB9" s="1745">
        <v>0</v>
      </c>
      <c r="EC9" s="1746"/>
      <c r="ED9" s="1752">
        <v>0</v>
      </c>
      <c r="EF9" s="1749">
        <v>0</v>
      </c>
      <c r="EG9" s="1322">
        <v>0</v>
      </c>
      <c r="EH9" s="1322">
        <v>0</v>
      </c>
      <c r="EI9" s="1750"/>
      <c r="EJ9" s="1753">
        <v>0</v>
      </c>
    </row>
    <row r="10" spans="1:141" ht="13.8">
      <c r="A10" s="1161" t="s">
        <v>1578</v>
      </c>
      <c r="B10" s="2236">
        <v>5.0000000000000001E-3</v>
      </c>
      <c r="C10" s="2171">
        <v>2782</v>
      </c>
      <c r="D10" s="2171">
        <v>2136</v>
      </c>
      <c r="E10" s="2038"/>
      <c r="F10" s="1752">
        <v>0</v>
      </c>
      <c r="G10" s="2172"/>
      <c r="H10" s="2236">
        <v>5.0000000000000001E-3</v>
      </c>
      <c r="I10" s="2171">
        <v>2817.05</v>
      </c>
      <c r="J10" s="2171">
        <v>2185</v>
      </c>
      <c r="K10" s="2038"/>
      <c r="L10" s="1752">
        <v>0</v>
      </c>
      <c r="M10" s="2172"/>
      <c r="N10" s="2236">
        <v>5.0000000000000001E-3</v>
      </c>
      <c r="O10" s="2171">
        <v>3211</v>
      </c>
      <c r="P10" s="2171">
        <v>2499</v>
      </c>
      <c r="Q10" s="2038"/>
      <c r="R10" s="1752">
        <v>0</v>
      </c>
      <c r="S10" s="2172"/>
      <c r="T10" s="1470">
        <v>5.0000000000000001E-3</v>
      </c>
      <c r="U10" s="1745">
        <v>4970</v>
      </c>
      <c r="V10" s="1745">
        <v>2511</v>
      </c>
      <c r="W10" s="2038"/>
      <c r="X10" s="1752">
        <v>0</v>
      </c>
      <c r="Y10" s="2172"/>
      <c r="Z10" s="1470">
        <v>5.0000000000000001E-3</v>
      </c>
      <c r="AA10" s="1745">
        <v>5106</v>
      </c>
      <c r="AB10" s="1745">
        <v>2929</v>
      </c>
      <c r="AC10" s="2038"/>
      <c r="AD10" s="1752">
        <v>0</v>
      </c>
      <c r="AE10" s="2172"/>
      <c r="AF10" s="1470">
        <v>5.0000000000000001E-3</v>
      </c>
      <c r="AG10" s="1745">
        <v>2990</v>
      </c>
      <c r="AH10" s="1745">
        <v>746</v>
      </c>
      <c r="AI10" s="2038"/>
      <c r="AJ10" s="1752">
        <v>0</v>
      </c>
      <c r="AK10" s="2134"/>
      <c r="AL10" s="1752">
        <v>0</v>
      </c>
      <c r="AN10" s="1470">
        <v>5.0000000000000001E-3</v>
      </c>
      <c r="AO10" s="1745">
        <v>2986</v>
      </c>
      <c r="AP10" s="1745">
        <v>1100</v>
      </c>
      <c r="AQ10" s="2038"/>
      <c r="AR10" s="1752">
        <v>0</v>
      </c>
      <c r="AT10" s="1470">
        <v>5.0000000000000001E-3</v>
      </c>
      <c r="AU10" s="1745">
        <v>3482</v>
      </c>
      <c r="AV10" s="1745">
        <v>1515</v>
      </c>
      <c r="AW10" s="2038"/>
      <c r="AX10" s="1752">
        <v>0</v>
      </c>
      <c r="AZ10" s="1470">
        <v>5.0000000000000001E-3</v>
      </c>
      <c r="BA10" s="1745">
        <v>2624</v>
      </c>
      <c r="BB10" s="1745">
        <v>1033</v>
      </c>
      <c r="BC10" s="1746"/>
      <c r="BD10" s="1752">
        <v>0</v>
      </c>
      <c r="BF10" s="1470">
        <v>5.0000000000000001E-3</v>
      </c>
      <c r="BG10" s="1745">
        <v>3022</v>
      </c>
      <c r="BH10" s="1745">
        <v>1529</v>
      </c>
      <c r="BI10" s="1746"/>
      <c r="BJ10" s="1752">
        <v>0</v>
      </c>
      <c r="BL10" s="1470">
        <v>5.0000000000000001E-3</v>
      </c>
      <c r="BM10" s="1745">
        <v>3358</v>
      </c>
      <c r="BN10" s="1745">
        <v>1728</v>
      </c>
      <c r="BO10" s="1746"/>
      <c r="BP10" s="1752">
        <v>0</v>
      </c>
      <c r="BR10" s="1470">
        <v>5.0000000000000001E-3</v>
      </c>
      <c r="BS10" s="1745">
        <v>3041</v>
      </c>
      <c r="BT10" s="1745">
        <v>2274</v>
      </c>
      <c r="BU10" s="1746"/>
      <c r="BV10" s="1752">
        <v>0</v>
      </c>
      <c r="BX10" s="1470">
        <v>5.0000000000000001E-3</v>
      </c>
      <c r="BY10" s="1745">
        <v>2342</v>
      </c>
      <c r="BZ10" s="1745">
        <v>1390</v>
      </c>
      <c r="CA10" s="1746"/>
      <c r="CB10" s="1752">
        <v>0</v>
      </c>
      <c r="CD10" s="1470">
        <v>5.0000000000000001E-3</v>
      </c>
      <c r="CE10" s="1745">
        <v>2240</v>
      </c>
      <c r="CF10" s="1745">
        <v>1398</v>
      </c>
      <c r="CG10" s="1746"/>
      <c r="CH10" s="1752">
        <v>0</v>
      </c>
      <c r="CJ10" s="1470">
        <v>5.0000000000000001E-3</v>
      </c>
      <c r="CK10" s="1745">
        <v>2034</v>
      </c>
      <c r="CL10" s="1745">
        <v>1323</v>
      </c>
      <c r="CM10" s="1746"/>
      <c r="CN10" s="1752">
        <v>0</v>
      </c>
      <c r="CP10" s="1470">
        <v>5.0000000000000001E-3</v>
      </c>
      <c r="CQ10" s="1745">
        <v>2103</v>
      </c>
      <c r="CR10" s="1745">
        <v>1623</v>
      </c>
      <c r="CS10" s="1746"/>
      <c r="CT10" s="1752">
        <v>0</v>
      </c>
      <c r="CV10" s="1470">
        <v>5.0000000000000001E-3</v>
      </c>
      <c r="CW10" s="1745">
        <v>2435</v>
      </c>
      <c r="CX10" s="1745">
        <v>1672</v>
      </c>
      <c r="CY10" s="1746"/>
      <c r="CZ10" s="1752">
        <v>0</v>
      </c>
      <c r="DB10" s="1470">
        <v>5.0000000000000001E-3</v>
      </c>
      <c r="DC10" s="1745">
        <v>1602</v>
      </c>
      <c r="DD10" s="1745">
        <v>1124</v>
      </c>
      <c r="DE10" s="1746"/>
      <c r="DF10" s="1752">
        <v>0</v>
      </c>
      <c r="DH10" s="1470">
        <v>5.0000000000000001E-3</v>
      </c>
      <c r="DI10" s="1745">
        <v>1017</v>
      </c>
      <c r="DJ10" s="1745">
        <v>636</v>
      </c>
      <c r="DK10" s="1746"/>
      <c r="DL10" s="1752">
        <v>0</v>
      </c>
      <c r="DN10" s="1470">
        <v>5.0000000000000001E-3</v>
      </c>
      <c r="DO10" s="1745">
        <v>1796</v>
      </c>
      <c r="DP10" s="1745">
        <v>996</v>
      </c>
      <c r="DQ10" s="1746"/>
      <c r="DR10" s="1752">
        <v>0</v>
      </c>
      <c r="DT10" s="1470">
        <v>5.0000000000000001E-3</v>
      </c>
      <c r="DU10" s="1745">
        <v>1833</v>
      </c>
      <c r="DV10" s="1745">
        <v>1176</v>
      </c>
      <c r="DW10" s="1746"/>
      <c r="DX10" s="1752">
        <v>0</v>
      </c>
      <c r="DZ10" s="1470">
        <v>5.0000000000000001E-3</v>
      </c>
      <c r="EA10" s="1745">
        <v>608</v>
      </c>
      <c r="EB10" s="1745">
        <v>411</v>
      </c>
      <c r="EC10" s="1746"/>
      <c r="ED10" s="1752">
        <v>0</v>
      </c>
      <c r="EF10" s="1470">
        <v>2.5000000000000001E-3</v>
      </c>
      <c r="EG10" s="1322">
        <v>1517</v>
      </c>
      <c r="EH10" s="1322">
        <v>900</v>
      </c>
      <c r="EI10" s="1750"/>
      <c r="EJ10" s="1753">
        <v>0</v>
      </c>
    </row>
    <row r="11" spans="1:141" ht="13.8">
      <c r="A11" s="1161" t="s">
        <v>1579</v>
      </c>
      <c r="B11" s="2236">
        <v>0.02</v>
      </c>
      <c r="C11" s="2171">
        <v>2030</v>
      </c>
      <c r="D11" s="1161">
        <v>704</v>
      </c>
      <c r="E11" s="2038"/>
      <c r="F11" s="1752">
        <v>0</v>
      </c>
      <c r="G11" s="2172"/>
      <c r="H11" s="2236">
        <v>0.02</v>
      </c>
      <c r="I11" s="2171">
        <v>3302.16</v>
      </c>
      <c r="J11" s="1161">
        <v>782</v>
      </c>
      <c r="K11" s="2038"/>
      <c r="L11" s="1752">
        <v>0</v>
      </c>
      <c r="M11" s="2172"/>
      <c r="N11" s="2236">
        <v>0.02</v>
      </c>
      <c r="O11" s="2171">
        <v>5400</v>
      </c>
      <c r="P11" s="1161">
        <v>965</v>
      </c>
      <c r="Q11" s="2038"/>
      <c r="R11" s="1752">
        <v>0</v>
      </c>
      <c r="S11" s="2172"/>
      <c r="T11" s="1470">
        <v>0.01</v>
      </c>
      <c r="U11" s="1745">
        <v>1516</v>
      </c>
      <c r="V11" s="1745">
        <v>844</v>
      </c>
      <c r="W11" s="2038"/>
      <c r="X11" s="1752">
        <v>0</v>
      </c>
      <c r="Y11" s="2172"/>
      <c r="Z11" s="1470">
        <v>0.01</v>
      </c>
      <c r="AA11" s="1745">
        <v>1433</v>
      </c>
      <c r="AB11" s="1745">
        <v>741</v>
      </c>
      <c r="AC11" s="2038"/>
      <c r="AD11" s="1752">
        <v>0</v>
      </c>
      <c r="AE11" s="2172"/>
      <c r="AF11" s="1470">
        <v>0.01</v>
      </c>
      <c r="AG11" s="1745">
        <v>1798</v>
      </c>
      <c r="AH11" s="1745">
        <v>1047</v>
      </c>
      <c r="AI11" s="2038"/>
      <c r="AJ11" s="1752">
        <v>0</v>
      </c>
      <c r="AK11" s="2134"/>
      <c r="AL11" s="1752">
        <v>0</v>
      </c>
      <c r="AN11" s="1470">
        <v>0.01</v>
      </c>
      <c r="AO11" s="1745">
        <v>1752</v>
      </c>
      <c r="AP11" s="1745">
        <v>981</v>
      </c>
      <c r="AQ11" s="2038"/>
      <c r="AR11" s="1752">
        <v>0</v>
      </c>
      <c r="AT11" s="1470">
        <v>0.01</v>
      </c>
      <c r="AU11" s="1745">
        <v>1701</v>
      </c>
      <c r="AV11" s="1745">
        <v>922</v>
      </c>
      <c r="AW11" s="2038"/>
      <c r="AX11" s="1752">
        <v>0</v>
      </c>
      <c r="AZ11" s="1470">
        <v>0.01</v>
      </c>
      <c r="BA11" s="1745">
        <v>1384</v>
      </c>
      <c r="BB11" s="1745">
        <v>780</v>
      </c>
      <c r="BC11" s="1746"/>
      <c r="BD11" s="1752">
        <v>0</v>
      </c>
      <c r="BF11" s="1470">
        <v>5.0000000000000001E-3</v>
      </c>
      <c r="BG11" s="1745">
        <v>1364</v>
      </c>
      <c r="BH11" s="1745">
        <v>806</v>
      </c>
      <c r="BI11" s="1746"/>
      <c r="BJ11" s="1752">
        <v>0</v>
      </c>
      <c r="BL11" s="1470">
        <v>5.0000000000000001E-3</v>
      </c>
      <c r="BM11" s="1745">
        <v>1322</v>
      </c>
      <c r="BN11" s="1745">
        <v>783</v>
      </c>
      <c r="BO11" s="1746"/>
      <c r="BP11" s="1752">
        <v>0</v>
      </c>
      <c r="BR11" s="1470">
        <v>5.0000000000000001E-3</v>
      </c>
      <c r="BS11" s="1745">
        <v>1383</v>
      </c>
      <c r="BT11" s="1745">
        <v>1238</v>
      </c>
      <c r="BU11" s="1746"/>
      <c r="BV11" s="1752">
        <v>0</v>
      </c>
      <c r="BX11" s="1470">
        <v>0</v>
      </c>
      <c r="BY11" s="1745">
        <v>0</v>
      </c>
      <c r="BZ11" s="1745">
        <v>0</v>
      </c>
      <c r="CA11" s="1746"/>
      <c r="CB11" s="1752">
        <v>0</v>
      </c>
      <c r="CD11" s="1470">
        <v>0</v>
      </c>
      <c r="CE11" s="1745">
        <v>0</v>
      </c>
      <c r="CF11" s="1745">
        <v>0</v>
      </c>
      <c r="CG11" s="1746"/>
      <c r="CH11" s="1752">
        <v>0</v>
      </c>
      <c r="CJ11" s="1470">
        <v>0</v>
      </c>
      <c r="CK11" s="1745">
        <v>0</v>
      </c>
      <c r="CL11" s="1745">
        <v>0</v>
      </c>
      <c r="CM11" s="1746"/>
      <c r="CN11" s="1752">
        <v>0</v>
      </c>
      <c r="CP11" s="1470">
        <v>0</v>
      </c>
      <c r="CQ11" s="1745">
        <v>0</v>
      </c>
      <c r="CR11" s="1745">
        <v>0</v>
      </c>
      <c r="CS11" s="1746"/>
      <c r="CT11" s="1752">
        <v>0</v>
      </c>
      <c r="CV11" s="1470">
        <v>0</v>
      </c>
      <c r="CW11" s="1745">
        <v>0</v>
      </c>
      <c r="CX11" s="1745">
        <v>0</v>
      </c>
      <c r="CY11" s="1746"/>
      <c r="CZ11" s="1752">
        <v>0</v>
      </c>
      <c r="DB11" s="1470">
        <v>0</v>
      </c>
      <c r="DC11" s="1745">
        <v>0</v>
      </c>
      <c r="DD11" s="1745">
        <v>0</v>
      </c>
      <c r="DE11" s="1746"/>
      <c r="DF11" s="1752">
        <v>0</v>
      </c>
      <c r="DH11" s="1470">
        <v>0</v>
      </c>
      <c r="DI11" s="1745">
        <v>0</v>
      </c>
      <c r="DJ11" s="1745">
        <v>0</v>
      </c>
      <c r="DK11" s="1746"/>
      <c r="DL11" s="1752">
        <v>0</v>
      </c>
      <c r="DN11" s="1470">
        <v>0</v>
      </c>
      <c r="DO11" s="1745">
        <v>0</v>
      </c>
      <c r="DP11" s="1745">
        <v>0</v>
      </c>
      <c r="DQ11" s="1746"/>
      <c r="DR11" s="1752">
        <v>0</v>
      </c>
      <c r="DT11" s="1470">
        <v>0</v>
      </c>
      <c r="DU11" s="1745">
        <v>0</v>
      </c>
      <c r="DV11" s="1745">
        <v>0</v>
      </c>
      <c r="DW11" s="1746"/>
      <c r="DX11" s="1752">
        <v>0</v>
      </c>
      <c r="DZ11" s="1470">
        <v>0</v>
      </c>
      <c r="EA11" s="1745">
        <v>0</v>
      </c>
      <c r="EB11" s="1745">
        <v>0</v>
      </c>
      <c r="EC11" s="1746"/>
      <c r="ED11" s="1752">
        <v>0</v>
      </c>
      <c r="EF11" s="1470">
        <v>0</v>
      </c>
      <c r="EG11" s="1745">
        <v>0</v>
      </c>
      <c r="EH11" s="1745">
        <v>0</v>
      </c>
      <c r="EI11" s="1746"/>
      <c r="EJ11" s="1752">
        <v>0</v>
      </c>
    </row>
    <row r="12" spans="1:141" ht="13.8">
      <c r="A12" s="1161" t="s">
        <v>1583</v>
      </c>
      <c r="B12" s="2236">
        <v>0.02</v>
      </c>
      <c r="C12" s="2171">
        <v>1471</v>
      </c>
      <c r="D12" s="1161">
        <v>793</v>
      </c>
      <c r="E12" s="2038"/>
      <c r="F12" s="1752">
        <v>0</v>
      </c>
      <c r="G12" s="2172"/>
      <c r="H12" s="2236">
        <v>0.02</v>
      </c>
      <c r="I12" s="2171">
        <v>308.60000000000002</v>
      </c>
      <c r="J12" s="1161">
        <v>225</v>
      </c>
      <c r="K12" s="2038"/>
      <c r="L12" s="1752">
        <v>0</v>
      </c>
      <c r="M12" s="2172"/>
      <c r="N12" s="2236">
        <v>0.02</v>
      </c>
      <c r="O12" s="1161">
        <v>279</v>
      </c>
      <c r="P12" s="1161">
        <v>177</v>
      </c>
      <c r="Q12" s="2038"/>
      <c r="R12" s="1752">
        <v>0</v>
      </c>
      <c r="S12" s="2172"/>
      <c r="T12" s="1470">
        <v>1.2500000000000001E-2</v>
      </c>
      <c r="U12" s="1745">
        <v>32</v>
      </c>
      <c r="V12" s="1745">
        <v>32</v>
      </c>
      <c r="W12" s="2038"/>
      <c r="X12" s="1752">
        <v>0</v>
      </c>
      <c r="Y12" s="2172"/>
      <c r="Z12" s="1470">
        <v>1.2500000000000001E-2</v>
      </c>
      <c r="AA12" s="1745">
        <v>120</v>
      </c>
      <c r="AB12" s="1745">
        <v>120</v>
      </c>
      <c r="AC12" s="2038"/>
      <c r="AD12" s="1752">
        <v>0</v>
      </c>
      <c r="AE12" s="2172"/>
      <c r="AF12" s="1470">
        <v>0</v>
      </c>
      <c r="AG12" s="1745">
        <v>0</v>
      </c>
      <c r="AH12" s="1745">
        <v>0</v>
      </c>
      <c r="AI12" s="2038"/>
      <c r="AJ12" s="1752">
        <v>0</v>
      </c>
      <c r="AK12" s="2134"/>
      <c r="AL12" s="1752"/>
      <c r="AN12" s="1470">
        <v>0</v>
      </c>
      <c r="AO12" s="1745">
        <v>0</v>
      </c>
      <c r="AP12" s="1745">
        <v>0</v>
      </c>
      <c r="AQ12" s="2038"/>
      <c r="AR12" s="1752">
        <v>0</v>
      </c>
      <c r="AT12" s="1470">
        <v>0</v>
      </c>
      <c r="AU12" s="1745">
        <v>0</v>
      </c>
      <c r="AV12" s="1745">
        <v>0</v>
      </c>
      <c r="AW12" s="2038"/>
      <c r="AX12" s="1752">
        <v>0</v>
      </c>
      <c r="AZ12" s="1470">
        <v>0</v>
      </c>
      <c r="BA12" s="1745">
        <v>0</v>
      </c>
      <c r="BB12" s="1745">
        <v>0</v>
      </c>
      <c r="BC12" s="1746"/>
      <c r="BD12" s="1752">
        <v>0</v>
      </c>
      <c r="BF12" s="1470">
        <v>0</v>
      </c>
      <c r="BG12" s="1745">
        <v>0</v>
      </c>
      <c r="BH12" s="1745">
        <v>0</v>
      </c>
      <c r="BI12" s="1746"/>
      <c r="BJ12" s="1752">
        <v>0</v>
      </c>
      <c r="BL12" s="1470">
        <v>0</v>
      </c>
      <c r="BM12" s="1745">
        <v>0</v>
      </c>
      <c r="BN12" s="1745">
        <v>0</v>
      </c>
      <c r="BO12" s="1746"/>
      <c r="BP12" s="1752">
        <v>0</v>
      </c>
      <c r="BR12" s="1470">
        <v>0</v>
      </c>
      <c r="BS12" s="1745">
        <v>0</v>
      </c>
      <c r="BT12" s="1745">
        <v>0</v>
      </c>
      <c r="BU12" s="1746"/>
      <c r="BV12" s="1752">
        <v>0</v>
      </c>
      <c r="BX12" s="1470">
        <v>0</v>
      </c>
      <c r="BY12" s="1745">
        <v>0</v>
      </c>
      <c r="BZ12" s="1745">
        <v>0</v>
      </c>
      <c r="CA12" s="1746"/>
      <c r="CB12" s="1752">
        <v>0</v>
      </c>
      <c r="CD12" s="1470">
        <v>0</v>
      </c>
      <c r="CE12" s="1745">
        <v>0</v>
      </c>
      <c r="CF12" s="1745">
        <v>0</v>
      </c>
      <c r="CG12" s="1746"/>
      <c r="CH12" s="1752">
        <v>0</v>
      </c>
      <c r="CJ12" s="1470">
        <v>0</v>
      </c>
      <c r="CK12" s="1745">
        <v>0</v>
      </c>
      <c r="CL12" s="1745">
        <v>0</v>
      </c>
      <c r="CM12" s="1746"/>
      <c r="CN12" s="1752">
        <v>0</v>
      </c>
      <c r="CP12" s="1470">
        <v>0</v>
      </c>
      <c r="CQ12" s="1745">
        <v>0</v>
      </c>
      <c r="CR12" s="1745">
        <v>0</v>
      </c>
      <c r="CS12" s="1746"/>
      <c r="CT12" s="1752">
        <v>0</v>
      </c>
      <c r="CV12" s="1470">
        <v>0</v>
      </c>
      <c r="CW12" s="1745">
        <v>0</v>
      </c>
      <c r="CX12" s="1745">
        <v>0</v>
      </c>
      <c r="CY12" s="1746"/>
      <c r="CZ12" s="1752">
        <v>0</v>
      </c>
      <c r="DB12" s="1470">
        <v>0</v>
      </c>
      <c r="DC12" s="1745">
        <v>0</v>
      </c>
      <c r="DD12" s="1745">
        <v>0</v>
      </c>
      <c r="DE12" s="1746"/>
      <c r="DF12" s="1752">
        <v>0</v>
      </c>
      <c r="DH12" s="1470">
        <v>0</v>
      </c>
      <c r="DI12" s="1745">
        <v>0</v>
      </c>
      <c r="DJ12" s="1745">
        <v>0</v>
      </c>
      <c r="DK12" s="1746"/>
      <c r="DL12" s="1752">
        <v>0</v>
      </c>
      <c r="DN12" s="1470">
        <v>0</v>
      </c>
      <c r="DO12" s="1745">
        <v>0</v>
      </c>
      <c r="DP12" s="1745">
        <v>0</v>
      </c>
      <c r="DQ12" s="1746"/>
      <c r="DR12" s="1752">
        <v>0</v>
      </c>
      <c r="DT12" s="1470">
        <v>0</v>
      </c>
      <c r="DU12" s="1745">
        <v>0</v>
      </c>
      <c r="DV12" s="1745">
        <v>0</v>
      </c>
      <c r="DW12" s="1746"/>
      <c r="DX12" s="1752">
        <v>0</v>
      </c>
      <c r="DZ12" s="1470">
        <v>0</v>
      </c>
      <c r="EA12" s="1745">
        <v>0</v>
      </c>
      <c r="EB12" s="1745">
        <v>0</v>
      </c>
      <c r="EC12" s="1746"/>
      <c r="ED12" s="1752">
        <v>0</v>
      </c>
      <c r="EF12" s="1470">
        <v>0</v>
      </c>
      <c r="EG12" s="1322">
        <v>0</v>
      </c>
      <c r="EH12" s="1322">
        <v>0</v>
      </c>
      <c r="EI12" s="1750"/>
      <c r="EJ12" s="1753">
        <v>0</v>
      </c>
    </row>
    <row r="13" spans="1:141" ht="13.8">
      <c r="A13" s="1161" t="s">
        <v>1580</v>
      </c>
      <c r="B13" s="2236">
        <v>0.01</v>
      </c>
      <c r="C13" s="2171">
        <v>1434</v>
      </c>
      <c r="D13" s="1161">
        <v>893</v>
      </c>
      <c r="E13" s="2038"/>
      <c r="F13" s="1752">
        <v>0</v>
      </c>
      <c r="G13" s="2172"/>
      <c r="H13" s="2236">
        <v>0.01</v>
      </c>
      <c r="I13" s="2171">
        <v>1194.71</v>
      </c>
      <c r="J13" s="1161">
        <v>741</v>
      </c>
      <c r="K13" s="2038"/>
      <c r="L13" s="1752">
        <v>0</v>
      </c>
      <c r="M13" s="2172"/>
      <c r="N13" s="2236">
        <v>0.01</v>
      </c>
      <c r="O13" s="1161">
        <v>1.28</v>
      </c>
      <c r="P13" s="1161">
        <v>691</v>
      </c>
      <c r="Q13" s="2038"/>
      <c r="R13" s="1752">
        <v>0</v>
      </c>
      <c r="S13" s="2172"/>
      <c r="T13" s="1470">
        <v>0.02</v>
      </c>
      <c r="U13" s="1745">
        <v>577</v>
      </c>
      <c r="V13" s="1745">
        <v>371</v>
      </c>
      <c r="W13" s="2038"/>
      <c r="X13" s="1752">
        <v>0</v>
      </c>
      <c r="Y13" s="2172"/>
      <c r="Z13" s="1470">
        <v>0.02</v>
      </c>
      <c r="AA13" s="1745">
        <v>597</v>
      </c>
      <c r="AB13" s="1745">
        <v>384</v>
      </c>
      <c r="AC13" s="2038"/>
      <c r="AD13" s="1752">
        <v>0</v>
      </c>
      <c r="AE13" s="2172"/>
      <c r="AF13" s="1470">
        <v>0.02</v>
      </c>
      <c r="AG13" s="1745">
        <v>574</v>
      </c>
      <c r="AH13" s="1745">
        <v>373</v>
      </c>
      <c r="AI13" s="2038"/>
      <c r="AJ13" s="1752">
        <v>0</v>
      </c>
      <c r="AK13" s="2134"/>
      <c r="AL13" s="1752">
        <v>0</v>
      </c>
      <c r="AN13" s="1470">
        <v>0.02</v>
      </c>
      <c r="AO13" s="1745">
        <v>561</v>
      </c>
      <c r="AP13" s="1745">
        <v>560</v>
      </c>
      <c r="AQ13" s="2038"/>
      <c r="AR13" s="1752">
        <v>0</v>
      </c>
      <c r="AT13" s="1470">
        <v>0.02</v>
      </c>
      <c r="AU13" s="1745">
        <v>563</v>
      </c>
      <c r="AV13" s="1745">
        <v>558</v>
      </c>
      <c r="AW13" s="2038"/>
      <c r="AX13" s="1752">
        <v>0</v>
      </c>
      <c r="AZ13" s="1470">
        <v>0.02</v>
      </c>
      <c r="BA13" s="1745">
        <v>505</v>
      </c>
      <c r="BB13" s="1745">
        <v>501</v>
      </c>
      <c r="BC13" s="1746"/>
      <c r="BD13" s="1752">
        <v>0</v>
      </c>
      <c r="BF13" s="1470">
        <v>0.02</v>
      </c>
      <c r="BG13" s="1745">
        <v>507</v>
      </c>
      <c r="BH13" s="1745">
        <v>502</v>
      </c>
      <c r="BI13" s="1746"/>
      <c r="BJ13" s="1752">
        <v>0</v>
      </c>
      <c r="BL13" s="1470">
        <v>0.02</v>
      </c>
      <c r="BM13" s="1745">
        <v>503</v>
      </c>
      <c r="BN13" s="1745">
        <v>496</v>
      </c>
      <c r="BO13" s="1746"/>
      <c r="BP13" s="1752">
        <v>0</v>
      </c>
      <c r="BR13" s="1470">
        <v>0.01</v>
      </c>
      <c r="BS13" s="1745">
        <v>507</v>
      </c>
      <c r="BT13" s="1745">
        <v>450</v>
      </c>
      <c r="BU13" s="1746"/>
      <c r="BV13" s="1752">
        <v>0</v>
      </c>
      <c r="BX13" s="1470">
        <v>0.01</v>
      </c>
      <c r="BY13" s="1745">
        <v>524</v>
      </c>
      <c r="BZ13" s="1745">
        <v>450</v>
      </c>
      <c r="CA13" s="1746"/>
      <c r="CB13" s="1752">
        <v>0</v>
      </c>
      <c r="CD13" s="1470">
        <v>0.01</v>
      </c>
      <c r="CE13" s="1745">
        <v>537</v>
      </c>
      <c r="CF13" s="1745">
        <v>457</v>
      </c>
      <c r="CG13" s="1746"/>
      <c r="CH13" s="1752">
        <v>0</v>
      </c>
      <c r="CJ13" s="1470">
        <v>0.01</v>
      </c>
      <c r="CK13" s="1745">
        <v>509</v>
      </c>
      <c r="CL13" s="1745">
        <v>434</v>
      </c>
      <c r="CM13" s="1746"/>
      <c r="CN13" s="1752">
        <v>0</v>
      </c>
      <c r="CP13" s="1470">
        <v>0</v>
      </c>
      <c r="CQ13" s="1745">
        <v>0</v>
      </c>
      <c r="CR13" s="1745">
        <v>0</v>
      </c>
      <c r="CS13" s="1746"/>
      <c r="CT13" s="1752">
        <v>0</v>
      </c>
      <c r="CV13" s="1470">
        <v>0</v>
      </c>
      <c r="CW13" s="1745">
        <v>0</v>
      </c>
      <c r="CX13" s="1745">
        <v>0</v>
      </c>
      <c r="CY13" s="1746"/>
      <c r="CZ13" s="1752">
        <v>0</v>
      </c>
      <c r="DB13" s="1470">
        <v>0</v>
      </c>
      <c r="DC13" s="1745">
        <v>0</v>
      </c>
      <c r="DD13" s="1745">
        <v>0</v>
      </c>
      <c r="DE13" s="1746"/>
      <c r="DF13" s="1752">
        <v>0</v>
      </c>
      <c r="DH13" s="1470">
        <v>0</v>
      </c>
      <c r="DI13" s="1745">
        <v>0</v>
      </c>
      <c r="DJ13" s="1745">
        <v>0</v>
      </c>
      <c r="DK13" s="1746"/>
      <c r="DL13" s="1752">
        <v>0</v>
      </c>
      <c r="DN13" s="1470">
        <v>0</v>
      </c>
      <c r="DO13" s="1745">
        <v>0</v>
      </c>
      <c r="DP13" s="1745">
        <v>0</v>
      </c>
      <c r="DQ13" s="1746"/>
      <c r="DR13" s="1752">
        <v>0</v>
      </c>
      <c r="DT13" s="1470">
        <v>0</v>
      </c>
      <c r="DU13" s="1745">
        <v>0</v>
      </c>
      <c r="DV13" s="1745">
        <v>0</v>
      </c>
      <c r="DW13" s="1746"/>
      <c r="DX13" s="1752">
        <v>0</v>
      </c>
      <c r="DZ13" s="1470">
        <v>0</v>
      </c>
      <c r="EA13" s="1745">
        <v>0</v>
      </c>
      <c r="EB13" s="1745">
        <v>0</v>
      </c>
      <c r="EC13" s="1746"/>
      <c r="ED13" s="1752">
        <v>0</v>
      </c>
      <c r="EF13" s="1470">
        <v>0</v>
      </c>
      <c r="EG13" s="1322">
        <v>0</v>
      </c>
      <c r="EH13" s="1322">
        <v>0</v>
      </c>
      <c r="EI13" s="1750"/>
      <c r="EJ13" s="1753">
        <v>0</v>
      </c>
    </row>
    <row r="14" spans="1:141" ht="13.8">
      <c r="A14" s="1161" t="s">
        <v>1581</v>
      </c>
      <c r="B14" s="2236">
        <v>0.02</v>
      </c>
      <c r="C14" s="2171">
        <v>748</v>
      </c>
      <c r="D14" s="1161">
        <v>487</v>
      </c>
      <c r="E14" s="2038"/>
      <c r="F14" s="1752">
        <v>0</v>
      </c>
      <c r="G14" s="2172"/>
      <c r="H14" s="2236">
        <v>0.02</v>
      </c>
      <c r="I14" s="2171">
        <v>765</v>
      </c>
      <c r="J14" s="1161">
        <v>498</v>
      </c>
      <c r="K14" s="2038"/>
      <c r="L14" s="1752">
        <v>0</v>
      </c>
      <c r="M14" s="2172"/>
      <c r="N14" s="2236">
        <v>0.02</v>
      </c>
      <c r="O14" s="1161">
        <v>773</v>
      </c>
      <c r="P14" s="1161">
        <v>504</v>
      </c>
      <c r="Q14" s="2038"/>
      <c r="R14" s="1752">
        <v>0</v>
      </c>
      <c r="S14" s="2172"/>
      <c r="T14" s="1470">
        <v>7.4999999999999997E-3</v>
      </c>
      <c r="U14" s="1745">
        <v>1022</v>
      </c>
      <c r="V14" s="1745">
        <v>999</v>
      </c>
      <c r="W14" s="2038"/>
      <c r="X14" s="1752">
        <v>0</v>
      </c>
      <c r="Y14" s="2172"/>
      <c r="Z14" s="1470">
        <v>7.4999999999999997E-3</v>
      </c>
      <c r="AA14" s="1745">
        <v>562</v>
      </c>
      <c r="AB14" s="1745">
        <v>538</v>
      </c>
      <c r="AC14" s="2038"/>
      <c r="AD14" s="1752">
        <v>0</v>
      </c>
      <c r="AE14" s="2172"/>
      <c r="AF14" s="1470">
        <v>7.4999999999999997E-3</v>
      </c>
      <c r="AG14" s="1745">
        <v>568</v>
      </c>
      <c r="AH14" s="1745">
        <v>542</v>
      </c>
      <c r="AI14" s="2038"/>
      <c r="AJ14" s="1752">
        <v>0</v>
      </c>
      <c r="AK14" s="2134"/>
      <c r="AL14" s="1752">
        <v>0</v>
      </c>
      <c r="AN14" s="1470">
        <v>7.4999999999999997E-3</v>
      </c>
      <c r="AO14" s="1745">
        <v>571</v>
      </c>
      <c r="AP14" s="1745">
        <v>548</v>
      </c>
      <c r="AQ14" s="2038"/>
      <c r="AR14" s="1752">
        <v>0</v>
      </c>
      <c r="AT14" s="1470">
        <v>7.4999999999999997E-3</v>
      </c>
      <c r="AU14" s="1745">
        <v>421</v>
      </c>
      <c r="AV14" s="1745">
        <v>404</v>
      </c>
      <c r="AW14" s="2038"/>
      <c r="AX14" s="1752">
        <v>0</v>
      </c>
      <c r="AZ14" s="1470">
        <v>7.4999999999999997E-3</v>
      </c>
      <c r="BA14" s="1745">
        <v>364</v>
      </c>
      <c r="BB14" s="1745">
        <v>348</v>
      </c>
      <c r="BC14" s="1746"/>
      <c r="BD14" s="1752">
        <v>0</v>
      </c>
      <c r="BF14" s="1470">
        <v>7.4999999999999997E-3</v>
      </c>
      <c r="BG14" s="1745">
        <v>349</v>
      </c>
      <c r="BH14" s="1745">
        <v>331</v>
      </c>
      <c r="BI14" s="1746"/>
      <c r="BJ14" s="1752">
        <v>0</v>
      </c>
      <c r="BL14" s="1470">
        <v>7.4999999999999997E-3</v>
      </c>
      <c r="BM14" s="1745">
        <v>368</v>
      </c>
      <c r="BN14" s="1745">
        <v>354</v>
      </c>
      <c r="BO14" s="1746"/>
      <c r="BP14" s="1752">
        <v>0</v>
      </c>
      <c r="BR14" s="1470">
        <v>0</v>
      </c>
      <c r="BS14" s="1745">
        <v>0</v>
      </c>
      <c r="BT14" s="1745">
        <v>0</v>
      </c>
      <c r="BU14" s="1746"/>
      <c r="BV14" s="1752">
        <v>0</v>
      </c>
      <c r="BX14" s="1470">
        <v>0</v>
      </c>
      <c r="BY14" s="1745">
        <v>0</v>
      </c>
      <c r="BZ14" s="1745">
        <v>0</v>
      </c>
      <c r="CA14" s="1746"/>
      <c r="CB14" s="1752">
        <v>0</v>
      </c>
      <c r="CD14" s="1470">
        <v>0</v>
      </c>
      <c r="CE14" s="1745">
        <v>0</v>
      </c>
      <c r="CF14" s="1745">
        <v>0</v>
      </c>
      <c r="CG14" s="1746"/>
      <c r="CH14" s="1752">
        <v>0</v>
      </c>
      <c r="CJ14" s="1470">
        <v>0</v>
      </c>
      <c r="CK14" s="1745">
        <v>0</v>
      </c>
      <c r="CL14" s="1745">
        <v>0</v>
      </c>
      <c r="CM14" s="1746"/>
      <c r="CN14" s="1752">
        <v>0</v>
      </c>
      <c r="CP14" s="1470">
        <v>0</v>
      </c>
      <c r="CQ14" s="1745">
        <v>0</v>
      </c>
      <c r="CR14" s="1745">
        <v>0</v>
      </c>
      <c r="CS14" s="1746"/>
      <c r="CT14" s="1752">
        <v>0</v>
      </c>
      <c r="CV14" s="1470">
        <v>0</v>
      </c>
      <c r="CW14" s="1745">
        <v>0</v>
      </c>
      <c r="CX14" s="1745">
        <v>0</v>
      </c>
      <c r="CY14" s="1746"/>
      <c r="CZ14" s="1752">
        <v>0</v>
      </c>
      <c r="DB14" s="1470">
        <v>0</v>
      </c>
      <c r="DC14" s="1745">
        <v>0</v>
      </c>
      <c r="DD14" s="1745">
        <v>0</v>
      </c>
      <c r="DE14" s="1746"/>
      <c r="DF14" s="1752">
        <v>0</v>
      </c>
      <c r="DH14" s="1470">
        <v>0</v>
      </c>
      <c r="DI14" s="1745">
        <v>0</v>
      </c>
      <c r="DJ14" s="1745">
        <v>0</v>
      </c>
      <c r="DK14" s="1746"/>
      <c r="DL14" s="1752">
        <v>0</v>
      </c>
      <c r="DN14" s="1470">
        <v>0</v>
      </c>
      <c r="DO14" s="1745">
        <v>0</v>
      </c>
      <c r="DP14" s="1745">
        <v>0</v>
      </c>
      <c r="DQ14" s="1746"/>
      <c r="DR14" s="1752">
        <v>0</v>
      </c>
      <c r="DT14" s="1470">
        <v>0</v>
      </c>
      <c r="DU14" s="1745">
        <v>0</v>
      </c>
      <c r="DV14" s="1745">
        <v>0</v>
      </c>
      <c r="DW14" s="1746"/>
      <c r="DX14" s="1752">
        <v>0</v>
      </c>
      <c r="DZ14" s="1470">
        <v>0</v>
      </c>
      <c r="EA14" s="1745">
        <v>0</v>
      </c>
      <c r="EB14" s="1745">
        <v>0</v>
      </c>
      <c r="EC14" s="1746"/>
      <c r="ED14" s="1752">
        <v>0</v>
      </c>
      <c r="EF14" s="1470">
        <v>0</v>
      </c>
      <c r="EG14" s="1745">
        <v>0</v>
      </c>
      <c r="EH14" s="1745">
        <v>0</v>
      </c>
      <c r="EI14" s="1746"/>
      <c r="EJ14" s="1752">
        <v>0</v>
      </c>
    </row>
    <row r="15" spans="1:141" ht="13.8">
      <c r="A15" s="1161" t="s">
        <v>1582</v>
      </c>
      <c r="B15" s="2236">
        <v>7.4999999999999997E-3</v>
      </c>
      <c r="C15" s="2171">
        <v>330</v>
      </c>
      <c r="D15" s="2171">
        <v>246</v>
      </c>
      <c r="E15" s="2038"/>
      <c r="F15" s="1752">
        <v>0</v>
      </c>
      <c r="G15" s="2172"/>
      <c r="H15" s="2236">
        <v>7.4999999999999997E-3</v>
      </c>
      <c r="I15" s="2171">
        <v>1025</v>
      </c>
      <c r="J15" s="2171">
        <v>1001</v>
      </c>
      <c r="K15" s="2038"/>
      <c r="L15" s="1752">
        <v>0</v>
      </c>
      <c r="M15" s="2172"/>
      <c r="N15" s="2236">
        <v>7.4999999999999997E-3</v>
      </c>
      <c r="O15" s="1161">
        <v>356</v>
      </c>
      <c r="P15" s="1161">
        <v>333</v>
      </c>
      <c r="Q15" s="2038"/>
      <c r="R15" s="1752">
        <v>0</v>
      </c>
      <c r="S15" s="2172"/>
      <c r="T15" s="1470">
        <v>2.5000000000000001E-2</v>
      </c>
      <c r="U15" s="1745">
        <v>150</v>
      </c>
      <c r="V15" s="1745">
        <v>80</v>
      </c>
      <c r="W15" s="2038"/>
      <c r="X15" s="1752">
        <v>0</v>
      </c>
      <c r="Y15" s="2172"/>
      <c r="Z15" s="1470">
        <v>2.5000000000000001E-2</v>
      </c>
      <c r="AA15" s="1745">
        <v>155</v>
      </c>
      <c r="AB15" s="1745">
        <v>67</v>
      </c>
      <c r="AC15" s="2038"/>
      <c r="AD15" s="1752">
        <v>0</v>
      </c>
      <c r="AE15" s="2172"/>
      <c r="AF15" s="1470">
        <v>2.5000000000000001E-2</v>
      </c>
      <c r="AG15" s="1745">
        <v>87</v>
      </c>
      <c r="AH15" s="1745">
        <v>49</v>
      </c>
      <c r="AI15" s="2038"/>
      <c r="AJ15" s="1752">
        <v>0</v>
      </c>
      <c r="AK15" s="2134"/>
      <c r="AL15" s="1752">
        <v>0</v>
      </c>
      <c r="AN15" s="1470">
        <v>2.5000000000000001E-2</v>
      </c>
      <c r="AO15" s="1745">
        <v>211</v>
      </c>
      <c r="AP15" s="1745">
        <v>75</v>
      </c>
      <c r="AQ15" s="2038"/>
      <c r="AR15" s="1752">
        <v>0</v>
      </c>
      <c r="AT15" s="1470">
        <v>2.5000000000000001E-2</v>
      </c>
      <c r="AU15" s="1745">
        <v>218</v>
      </c>
      <c r="AV15" s="1745">
        <v>79</v>
      </c>
      <c r="AW15" s="2038"/>
      <c r="AX15" s="1752">
        <v>0</v>
      </c>
      <c r="AZ15" s="1470">
        <v>2.5000000000000001E-2</v>
      </c>
      <c r="BA15" s="1745">
        <v>195</v>
      </c>
      <c r="BB15" s="1745">
        <v>71</v>
      </c>
      <c r="BC15" s="1746"/>
      <c r="BD15" s="1752">
        <v>0</v>
      </c>
      <c r="BF15" s="1470">
        <v>2.5000000000000001E-2</v>
      </c>
      <c r="BG15" s="1745">
        <v>199</v>
      </c>
      <c r="BH15" s="1745">
        <v>74</v>
      </c>
      <c r="BI15" s="1746"/>
      <c r="BJ15" s="1752">
        <v>0</v>
      </c>
      <c r="BL15" s="1470">
        <v>2.5000000000000001E-2</v>
      </c>
      <c r="BM15" s="1745">
        <v>202</v>
      </c>
      <c r="BN15" s="1745">
        <v>98</v>
      </c>
      <c r="BO15" s="1746"/>
      <c r="BP15" s="1752">
        <v>0</v>
      </c>
      <c r="BR15" s="1470">
        <v>2.5000000000000001E-2</v>
      </c>
      <c r="BS15" s="1745">
        <v>199</v>
      </c>
      <c r="BT15" s="1745">
        <v>74</v>
      </c>
      <c r="BU15" s="1746"/>
      <c r="BV15" s="1752">
        <v>0</v>
      </c>
      <c r="BX15" s="1470">
        <v>0.02</v>
      </c>
      <c r="BY15" s="1745">
        <v>313</v>
      </c>
      <c r="BZ15" s="1745">
        <v>178</v>
      </c>
      <c r="CA15" s="1746"/>
      <c r="CB15" s="1752">
        <v>0</v>
      </c>
      <c r="CD15" s="1470">
        <v>1.4999999999999999E-2</v>
      </c>
      <c r="CE15" s="1745">
        <v>334</v>
      </c>
      <c r="CF15" s="1745">
        <v>194</v>
      </c>
      <c r="CG15" s="1746"/>
      <c r="CH15" s="1752">
        <v>0</v>
      </c>
      <c r="CJ15" s="1470">
        <v>1.4999999999999999E-2</v>
      </c>
      <c r="CK15" s="1745">
        <v>328</v>
      </c>
      <c r="CL15" s="1745">
        <v>185</v>
      </c>
      <c r="CM15" s="1746"/>
      <c r="CN15" s="1752">
        <v>0</v>
      </c>
      <c r="CP15" s="1470">
        <v>0.01</v>
      </c>
      <c r="CQ15" s="1745">
        <v>330</v>
      </c>
      <c r="CR15" s="1745">
        <v>190</v>
      </c>
      <c r="CS15" s="1746"/>
      <c r="CT15" s="1752">
        <v>0</v>
      </c>
      <c r="CV15" s="1470">
        <v>0.01</v>
      </c>
      <c r="CW15" s="1745">
        <v>312</v>
      </c>
      <c r="CX15" s="1745">
        <v>216</v>
      </c>
      <c r="CY15" s="1746"/>
      <c r="CZ15" s="1752">
        <v>0</v>
      </c>
      <c r="DB15" s="1470">
        <v>0.01</v>
      </c>
      <c r="DC15" s="1745">
        <v>141</v>
      </c>
      <c r="DD15" s="1745">
        <v>27</v>
      </c>
      <c r="DE15" s="1746"/>
      <c r="DF15" s="1752">
        <v>0</v>
      </c>
      <c r="DH15" s="1470">
        <v>0.01</v>
      </c>
      <c r="DI15" s="1745">
        <v>362</v>
      </c>
      <c r="DJ15" s="1745">
        <v>247</v>
      </c>
      <c r="DK15" s="1746"/>
      <c r="DL15" s="1752">
        <v>0</v>
      </c>
      <c r="DN15" s="1470">
        <v>0.01</v>
      </c>
      <c r="DO15" s="1745">
        <v>338</v>
      </c>
      <c r="DP15" s="1745">
        <v>236</v>
      </c>
      <c r="DQ15" s="1746"/>
      <c r="DR15" s="1752">
        <v>0</v>
      </c>
      <c r="DT15" s="1470">
        <v>0.01</v>
      </c>
      <c r="DU15" s="1745">
        <v>365</v>
      </c>
      <c r="DV15" s="1745">
        <v>248</v>
      </c>
      <c r="DW15" s="1746"/>
      <c r="DX15" s="1752">
        <v>0</v>
      </c>
      <c r="DZ15" s="1470">
        <v>0.01</v>
      </c>
      <c r="EA15" s="1745">
        <v>380</v>
      </c>
      <c r="EB15" s="1745">
        <v>380</v>
      </c>
      <c r="EC15" s="1746"/>
      <c r="ED15" s="1752">
        <v>0</v>
      </c>
      <c r="EF15" s="1470">
        <v>0.01</v>
      </c>
      <c r="EG15" s="1322">
        <v>584</v>
      </c>
      <c r="EH15" s="1322">
        <v>467</v>
      </c>
      <c r="EI15" s="1750"/>
      <c r="EJ15" s="1753">
        <v>0</v>
      </c>
    </row>
    <row r="16" spans="1:141" ht="13.8">
      <c r="A16" s="1161" t="s">
        <v>1584</v>
      </c>
      <c r="B16" s="2236">
        <v>2.5000000000000001E-2</v>
      </c>
      <c r="C16" s="2171">
        <v>137</v>
      </c>
      <c r="D16" s="1161">
        <v>72</v>
      </c>
      <c r="E16" s="2038"/>
      <c r="F16" s="1752">
        <v>0</v>
      </c>
      <c r="G16" s="2172"/>
      <c r="H16" s="2236">
        <v>2.5000000000000001E-2</v>
      </c>
      <c r="I16" s="2171">
        <v>139</v>
      </c>
      <c r="J16" s="1161">
        <v>73</v>
      </c>
      <c r="K16" s="2038"/>
      <c r="L16" s="1752">
        <v>0</v>
      </c>
      <c r="M16" s="2172"/>
      <c r="N16" s="2236">
        <v>2.5000000000000001E-2</v>
      </c>
      <c r="O16" s="1161">
        <v>155</v>
      </c>
      <c r="P16" s="1161">
        <v>83</v>
      </c>
      <c r="Q16" s="2038"/>
      <c r="R16" s="1752">
        <v>0</v>
      </c>
      <c r="S16" s="2172"/>
      <c r="T16" s="1470">
        <v>0.02</v>
      </c>
      <c r="U16" s="1745">
        <v>461</v>
      </c>
      <c r="V16" s="1745">
        <v>261</v>
      </c>
      <c r="W16" s="2038"/>
      <c r="X16" s="1752">
        <v>0</v>
      </c>
      <c r="Y16" s="2172"/>
      <c r="Z16" s="1470">
        <v>0.02</v>
      </c>
      <c r="AA16" s="1745">
        <v>91</v>
      </c>
      <c r="AB16" s="1745">
        <v>65</v>
      </c>
      <c r="AC16" s="2038"/>
      <c r="AD16" s="1752">
        <v>0</v>
      </c>
      <c r="AE16" s="2172"/>
      <c r="AF16" s="1470">
        <v>0.02</v>
      </c>
      <c r="AG16" s="1745">
        <v>121</v>
      </c>
      <c r="AH16" s="1745">
        <v>79</v>
      </c>
      <c r="AI16" s="2038"/>
      <c r="AJ16" s="1752">
        <v>0</v>
      </c>
      <c r="AK16" s="2134"/>
      <c r="AL16" s="1752">
        <v>0</v>
      </c>
      <c r="AN16" s="1470">
        <v>0.02</v>
      </c>
      <c r="AO16" s="1745">
        <v>465</v>
      </c>
      <c r="AP16" s="1745">
        <v>293</v>
      </c>
      <c r="AQ16" s="2038"/>
      <c r="AR16" s="1752">
        <v>0</v>
      </c>
      <c r="AT16" s="1470">
        <v>0.02</v>
      </c>
      <c r="AU16" s="1745">
        <v>1591</v>
      </c>
      <c r="AV16" s="1745">
        <v>1091</v>
      </c>
      <c r="AW16" s="2038"/>
      <c r="AX16" s="1752">
        <v>0</v>
      </c>
      <c r="AZ16" s="1470">
        <v>0.01</v>
      </c>
      <c r="BA16" s="1745">
        <v>382</v>
      </c>
      <c r="BB16" s="1745">
        <v>300</v>
      </c>
      <c r="BC16" s="1746"/>
      <c r="BD16" s="1752">
        <v>0</v>
      </c>
      <c r="BF16" s="1470">
        <v>0.01</v>
      </c>
      <c r="BG16" s="1745">
        <v>239</v>
      </c>
      <c r="BH16" s="1745">
        <v>189</v>
      </c>
      <c r="BI16" s="1746"/>
      <c r="BJ16" s="1752">
        <v>0</v>
      </c>
      <c r="BL16" s="1470">
        <v>0.01</v>
      </c>
      <c r="BM16" s="1745">
        <v>541</v>
      </c>
      <c r="BN16" s="1745">
        <v>458</v>
      </c>
      <c r="BO16" s="1746"/>
      <c r="BP16" s="1752">
        <v>0</v>
      </c>
      <c r="BR16" s="1470">
        <v>0.01</v>
      </c>
      <c r="BS16" s="1745">
        <v>964</v>
      </c>
      <c r="BT16" s="1745">
        <v>720</v>
      </c>
      <c r="BU16" s="1746"/>
      <c r="BV16" s="1752">
        <v>0</v>
      </c>
      <c r="BX16" s="1470">
        <v>0</v>
      </c>
      <c r="BY16" s="1745">
        <v>0</v>
      </c>
      <c r="BZ16" s="1745">
        <v>0</v>
      </c>
      <c r="CA16" s="1746"/>
      <c r="CB16" s="1752">
        <v>0</v>
      </c>
      <c r="CD16" s="1470">
        <v>0</v>
      </c>
      <c r="CE16" s="1745">
        <v>0</v>
      </c>
      <c r="CF16" s="1745">
        <v>0</v>
      </c>
      <c r="CG16" s="1746"/>
      <c r="CH16" s="1752">
        <v>0</v>
      </c>
      <c r="CJ16" s="1470">
        <v>0</v>
      </c>
      <c r="CK16" s="1745">
        <v>0</v>
      </c>
      <c r="CL16" s="1745">
        <v>0</v>
      </c>
      <c r="CM16" s="1746"/>
      <c r="CN16" s="1752">
        <v>0</v>
      </c>
      <c r="CP16" s="1470">
        <v>0</v>
      </c>
      <c r="CQ16" s="1745">
        <v>0</v>
      </c>
      <c r="CR16" s="1745">
        <v>0</v>
      </c>
      <c r="CS16" s="1746"/>
      <c r="CT16" s="1752">
        <v>0</v>
      </c>
      <c r="CV16" s="1470">
        <v>0</v>
      </c>
      <c r="CW16" s="1745">
        <v>0</v>
      </c>
      <c r="CX16" s="1745">
        <v>0</v>
      </c>
      <c r="CY16" s="1746"/>
      <c r="CZ16" s="1752">
        <v>0</v>
      </c>
      <c r="DB16" s="1470">
        <v>0</v>
      </c>
      <c r="DC16" s="1745">
        <v>0</v>
      </c>
      <c r="DD16" s="1745">
        <v>0</v>
      </c>
      <c r="DE16" s="1746"/>
      <c r="DF16" s="1752">
        <v>0</v>
      </c>
      <c r="DH16" s="1470">
        <v>0</v>
      </c>
      <c r="DI16" s="1745">
        <v>0</v>
      </c>
      <c r="DJ16" s="1745">
        <v>0</v>
      </c>
      <c r="DK16" s="1746"/>
      <c r="DL16" s="1752">
        <v>0</v>
      </c>
      <c r="DN16" s="1470">
        <v>0</v>
      </c>
      <c r="DO16" s="1745">
        <v>0</v>
      </c>
      <c r="DP16" s="1745">
        <v>0</v>
      </c>
      <c r="DQ16" s="1746"/>
      <c r="DR16" s="1752">
        <v>0</v>
      </c>
      <c r="DT16" s="1470">
        <v>0</v>
      </c>
      <c r="DU16" s="1745">
        <v>0</v>
      </c>
      <c r="DV16" s="1745">
        <v>0</v>
      </c>
      <c r="DW16" s="1746"/>
      <c r="DX16" s="1752">
        <v>0</v>
      </c>
      <c r="DZ16" s="1470">
        <v>0</v>
      </c>
      <c r="EA16" s="1745">
        <v>0</v>
      </c>
      <c r="EB16" s="1745">
        <v>0</v>
      </c>
      <c r="EC16" s="1746"/>
      <c r="ED16" s="1752">
        <v>0</v>
      </c>
      <c r="EF16" s="1470">
        <v>0</v>
      </c>
      <c r="EG16" s="1745">
        <v>0</v>
      </c>
      <c r="EH16" s="1745">
        <v>0</v>
      </c>
      <c r="EI16" s="1746"/>
      <c r="EJ16" s="1752">
        <v>0</v>
      </c>
    </row>
    <row r="17" spans="1:140" ht="13.8">
      <c r="A17" s="1161" t="s">
        <v>1585</v>
      </c>
      <c r="B17" s="2236">
        <v>2.5000000000000001E-2</v>
      </c>
      <c r="C17" s="2171">
        <v>62</v>
      </c>
      <c r="D17" s="1161">
        <v>31</v>
      </c>
      <c r="E17" s="2038"/>
      <c r="F17" s="1752">
        <v>0</v>
      </c>
      <c r="G17" s="2172"/>
      <c r="H17" s="2236">
        <v>2.5000000000000001E-2</v>
      </c>
      <c r="I17" s="2171">
        <v>63</v>
      </c>
      <c r="J17" s="1161">
        <v>31</v>
      </c>
      <c r="K17" s="2038"/>
      <c r="L17" s="1752">
        <v>0</v>
      </c>
      <c r="M17" s="2172"/>
      <c r="N17" s="2236">
        <v>2.5000000000000001E-2</v>
      </c>
      <c r="O17" s="1161">
        <v>67</v>
      </c>
      <c r="P17" s="1161">
        <v>28</v>
      </c>
      <c r="Q17" s="2038"/>
      <c r="R17" s="1752">
        <v>0</v>
      </c>
      <c r="S17" s="2172"/>
      <c r="T17" s="1470">
        <v>2.5000000000000001E-2</v>
      </c>
      <c r="U17" s="1745">
        <v>65</v>
      </c>
      <c r="V17" s="1745">
        <v>27</v>
      </c>
      <c r="W17" s="2038"/>
      <c r="X17" s="1752">
        <v>0</v>
      </c>
      <c r="Y17" s="2172"/>
      <c r="Z17" s="1470">
        <v>2.5000000000000001E-2</v>
      </c>
      <c r="AA17" s="1745">
        <v>67</v>
      </c>
      <c r="AB17" s="1745">
        <v>29</v>
      </c>
      <c r="AC17" s="2038"/>
      <c r="AD17" s="1752">
        <v>0</v>
      </c>
      <c r="AE17" s="2172"/>
      <c r="AF17" s="1470">
        <v>2.5000000000000001E-2</v>
      </c>
      <c r="AG17" s="1745">
        <v>67</v>
      </c>
      <c r="AH17" s="1745">
        <v>28</v>
      </c>
      <c r="AI17" s="2038"/>
      <c r="AJ17" s="1752">
        <v>0</v>
      </c>
      <c r="AK17" s="2134"/>
      <c r="AL17" s="1752">
        <v>0</v>
      </c>
      <c r="AN17" s="1470">
        <v>2.5000000000000001E-2</v>
      </c>
      <c r="AO17" s="1745">
        <v>34</v>
      </c>
      <c r="AP17" s="1745">
        <v>17</v>
      </c>
      <c r="AQ17" s="2038"/>
      <c r="AR17" s="1752">
        <v>0</v>
      </c>
      <c r="AT17" s="1470">
        <v>2.5000000000000001E-2</v>
      </c>
      <c r="AU17" s="1745">
        <v>19</v>
      </c>
      <c r="AV17" s="1745">
        <v>9</v>
      </c>
      <c r="AW17" s="2038"/>
      <c r="AX17" s="1752">
        <v>0</v>
      </c>
      <c r="AZ17" s="1470">
        <v>0</v>
      </c>
      <c r="BA17" s="1745">
        <v>0</v>
      </c>
      <c r="BB17" s="1745">
        <v>0</v>
      </c>
      <c r="BC17" s="1746"/>
      <c r="BD17" s="1752">
        <v>0</v>
      </c>
      <c r="BF17" s="1470">
        <v>0</v>
      </c>
      <c r="BG17" s="1745">
        <v>0</v>
      </c>
      <c r="BH17" s="1745">
        <v>0</v>
      </c>
      <c r="BI17" s="1746"/>
      <c r="BJ17" s="1752">
        <v>0</v>
      </c>
      <c r="BL17" s="1470">
        <v>0</v>
      </c>
      <c r="BM17" s="1745">
        <v>0</v>
      </c>
      <c r="BN17" s="1745">
        <v>0</v>
      </c>
      <c r="BO17" s="1746"/>
      <c r="BP17" s="1752">
        <v>0</v>
      </c>
      <c r="BR17" s="1470">
        <v>0</v>
      </c>
      <c r="BS17" s="1745">
        <v>0</v>
      </c>
      <c r="BT17" s="1745">
        <v>0</v>
      </c>
      <c r="BU17" s="1746"/>
      <c r="BV17" s="1752">
        <v>0</v>
      </c>
      <c r="BX17" s="1470">
        <v>0</v>
      </c>
      <c r="BY17" s="1745">
        <v>0</v>
      </c>
      <c r="BZ17" s="1745">
        <v>0</v>
      </c>
      <c r="CA17" s="1746"/>
      <c r="CB17" s="1752">
        <v>0</v>
      </c>
      <c r="CD17" s="1470">
        <v>0</v>
      </c>
      <c r="CE17" s="1745">
        <v>0</v>
      </c>
      <c r="CF17" s="1745">
        <v>0</v>
      </c>
      <c r="CG17" s="1746"/>
      <c r="CH17" s="1752">
        <v>0</v>
      </c>
      <c r="CJ17" s="1470">
        <v>0</v>
      </c>
      <c r="CK17" s="1745">
        <v>0</v>
      </c>
      <c r="CL17" s="1745">
        <v>0</v>
      </c>
      <c r="CM17" s="1746"/>
      <c r="CN17" s="1752">
        <v>0</v>
      </c>
      <c r="CP17" s="1470">
        <v>0</v>
      </c>
      <c r="CQ17" s="1745">
        <v>0</v>
      </c>
      <c r="CR17" s="1745">
        <v>0</v>
      </c>
      <c r="CS17" s="1746"/>
      <c r="CT17" s="1752">
        <v>0</v>
      </c>
      <c r="CV17" s="1470">
        <v>0</v>
      </c>
      <c r="CW17" s="1745">
        <v>0</v>
      </c>
      <c r="CX17" s="1745">
        <v>0</v>
      </c>
      <c r="CY17" s="1746"/>
      <c r="CZ17" s="1752">
        <v>0</v>
      </c>
      <c r="DB17" s="1470">
        <v>0</v>
      </c>
      <c r="DC17" s="1745">
        <v>0</v>
      </c>
      <c r="DD17" s="1745">
        <v>0</v>
      </c>
      <c r="DE17" s="1746"/>
      <c r="DF17" s="1752">
        <v>0</v>
      </c>
      <c r="DH17" s="1470">
        <v>0</v>
      </c>
      <c r="DI17" s="1745">
        <v>0</v>
      </c>
      <c r="DJ17" s="1745">
        <v>0</v>
      </c>
      <c r="DK17" s="1746"/>
      <c r="DL17" s="1752">
        <v>0</v>
      </c>
      <c r="DN17" s="1470">
        <v>0</v>
      </c>
      <c r="DO17" s="1745">
        <v>0</v>
      </c>
      <c r="DP17" s="1745">
        <v>0</v>
      </c>
      <c r="DQ17" s="1746"/>
      <c r="DR17" s="1752">
        <v>0</v>
      </c>
      <c r="DT17" s="1470">
        <v>0</v>
      </c>
      <c r="DU17" s="1745">
        <v>0</v>
      </c>
      <c r="DV17" s="1745">
        <v>0</v>
      </c>
      <c r="DW17" s="1746"/>
      <c r="DX17" s="1752">
        <v>0</v>
      </c>
      <c r="DZ17" s="1470">
        <v>0</v>
      </c>
      <c r="EA17" s="1745">
        <v>0</v>
      </c>
      <c r="EB17" s="1745">
        <v>0</v>
      </c>
      <c r="EC17" s="1746"/>
      <c r="ED17" s="1752">
        <v>0</v>
      </c>
      <c r="EF17" s="1470">
        <v>0</v>
      </c>
      <c r="EG17" s="1745">
        <v>0</v>
      </c>
      <c r="EH17" s="1745">
        <v>0</v>
      </c>
      <c r="EI17" s="1746"/>
      <c r="EJ17" s="1752">
        <v>0</v>
      </c>
    </row>
    <row r="18" spans="1:140" ht="13.8">
      <c r="A18" s="1161" t="s">
        <v>1586</v>
      </c>
      <c r="B18" s="2236">
        <v>0.01</v>
      </c>
      <c r="C18" s="2171">
        <v>23</v>
      </c>
      <c r="D18" s="1161" t="s">
        <v>184</v>
      </c>
      <c r="E18" s="2038"/>
      <c r="F18" s="1752">
        <v>0</v>
      </c>
      <c r="G18" s="2172"/>
      <c r="H18" s="2236">
        <v>0.01</v>
      </c>
      <c r="I18" s="2171">
        <v>10.38</v>
      </c>
      <c r="J18" s="1161" t="s">
        <v>3255</v>
      </c>
      <c r="K18" s="2038"/>
      <c r="L18" s="1752">
        <v>0</v>
      </c>
      <c r="M18" s="2172"/>
      <c r="N18" s="2236">
        <v>0.01</v>
      </c>
      <c r="O18" s="1161">
        <v>25</v>
      </c>
      <c r="P18" s="1752">
        <v>0</v>
      </c>
      <c r="Q18" s="2038"/>
      <c r="R18" s="1752">
        <v>0</v>
      </c>
      <c r="S18" s="2172"/>
      <c r="T18" s="1470">
        <v>5.0000000000000001E-3</v>
      </c>
      <c r="U18" s="1745">
        <v>1</v>
      </c>
      <c r="V18" s="1745">
        <v>1</v>
      </c>
      <c r="W18" s="2038"/>
      <c r="X18" s="1752">
        <v>0</v>
      </c>
      <c r="Y18" s="2172"/>
      <c r="Z18" s="1470">
        <v>5.0000000000000001E-3</v>
      </c>
      <c r="AA18" s="1745">
        <v>4</v>
      </c>
      <c r="AB18" s="1745">
        <v>6</v>
      </c>
      <c r="AC18" s="2038"/>
      <c r="AD18" s="1752">
        <v>0</v>
      </c>
      <c r="AE18" s="2172"/>
      <c r="AF18" s="1470">
        <v>5.0000000000000001E-3</v>
      </c>
      <c r="AG18" s="1745">
        <v>5</v>
      </c>
      <c r="AH18" s="1745">
        <v>7</v>
      </c>
      <c r="AI18" s="2038"/>
      <c r="AJ18" s="1752">
        <v>0</v>
      </c>
      <c r="AK18" s="2134"/>
      <c r="AL18" s="1752">
        <v>0</v>
      </c>
      <c r="AN18" s="1470">
        <v>0.01</v>
      </c>
      <c r="AO18" s="1745">
        <v>8</v>
      </c>
      <c r="AP18" s="1745">
        <v>8</v>
      </c>
      <c r="AQ18" s="2038"/>
      <c r="AR18" s="1752">
        <v>0</v>
      </c>
      <c r="AT18" s="1470">
        <v>0.01</v>
      </c>
      <c r="AU18" s="1745">
        <v>9</v>
      </c>
      <c r="AV18" s="1745">
        <v>9</v>
      </c>
      <c r="AW18" s="2038"/>
      <c r="AX18" s="1752">
        <v>0</v>
      </c>
      <c r="AZ18" s="1470">
        <v>0.01</v>
      </c>
      <c r="BA18" s="1745">
        <v>10</v>
      </c>
      <c r="BB18" s="1745">
        <v>10</v>
      </c>
      <c r="BC18" s="1746"/>
      <c r="BD18" s="1752">
        <v>0</v>
      </c>
      <c r="BF18" s="1470">
        <v>0.01</v>
      </c>
      <c r="BG18" s="1745">
        <v>5</v>
      </c>
      <c r="BH18" s="1745">
        <v>5</v>
      </c>
      <c r="BI18" s="1746"/>
      <c r="BJ18" s="1752">
        <v>0</v>
      </c>
      <c r="BL18" s="1470">
        <v>0.01</v>
      </c>
      <c r="BM18" s="1745">
        <v>6</v>
      </c>
      <c r="BN18" s="1745">
        <v>6</v>
      </c>
      <c r="BO18" s="1746"/>
      <c r="BP18" s="1752">
        <v>0</v>
      </c>
      <c r="BR18" s="1470">
        <v>0.01</v>
      </c>
      <c r="BS18" s="1745">
        <v>7</v>
      </c>
      <c r="BT18" s="1745">
        <v>7</v>
      </c>
      <c r="BU18" s="1746"/>
      <c r="BV18" s="1752">
        <v>0</v>
      </c>
      <c r="BX18" s="1470">
        <v>0.01</v>
      </c>
      <c r="BY18" s="1745">
        <v>8</v>
      </c>
      <c r="BZ18" s="1745">
        <v>8</v>
      </c>
      <c r="CA18" s="1746"/>
      <c r="CB18" s="1752">
        <v>0</v>
      </c>
      <c r="CD18" s="1470">
        <v>0.01</v>
      </c>
      <c r="CE18" s="1745">
        <v>9</v>
      </c>
      <c r="CF18" s="1745">
        <v>9</v>
      </c>
      <c r="CG18" s="1746"/>
      <c r="CH18" s="1752">
        <v>0</v>
      </c>
      <c r="CJ18" s="1470">
        <v>0.01</v>
      </c>
      <c r="CK18" s="1745">
        <v>10</v>
      </c>
      <c r="CL18" s="1745">
        <v>10</v>
      </c>
      <c r="CM18" s="1746"/>
      <c r="CN18" s="1752">
        <v>0</v>
      </c>
      <c r="CP18" s="1470">
        <v>0.01</v>
      </c>
      <c r="CQ18" s="1745">
        <v>11</v>
      </c>
      <c r="CR18" s="1745">
        <v>11</v>
      </c>
      <c r="CS18" s="1746"/>
      <c r="CT18" s="1752">
        <v>0</v>
      </c>
      <c r="CV18" s="1470">
        <v>0.01</v>
      </c>
      <c r="CW18" s="1745">
        <v>11</v>
      </c>
      <c r="CX18" s="1745">
        <v>11</v>
      </c>
      <c r="CY18" s="1746"/>
      <c r="CZ18" s="1752">
        <v>0</v>
      </c>
      <c r="DB18" s="1470">
        <v>0.01</v>
      </c>
      <c r="DC18" s="1745">
        <v>13</v>
      </c>
      <c r="DD18" s="1745">
        <v>13</v>
      </c>
      <c r="DE18" s="1746"/>
      <c r="DF18" s="1752">
        <v>0</v>
      </c>
      <c r="DH18" s="1470">
        <v>0.01</v>
      </c>
      <c r="DI18" s="1745">
        <v>114</v>
      </c>
      <c r="DJ18" s="1745">
        <v>114</v>
      </c>
      <c r="DK18" s="1746"/>
      <c r="DL18" s="1752">
        <v>0</v>
      </c>
      <c r="DN18" s="1470">
        <v>0.01</v>
      </c>
      <c r="DO18" s="1745">
        <v>105</v>
      </c>
      <c r="DP18" s="1745">
        <v>105</v>
      </c>
      <c r="DQ18" s="1746"/>
      <c r="DR18" s="1752">
        <v>0</v>
      </c>
      <c r="DT18" s="1470">
        <v>0.01</v>
      </c>
      <c r="DU18" s="1745">
        <v>120</v>
      </c>
      <c r="DV18" s="1745">
        <v>120</v>
      </c>
      <c r="DW18" s="1746"/>
      <c r="DX18" s="1752">
        <v>0</v>
      </c>
      <c r="DZ18" s="1470">
        <v>0.01</v>
      </c>
      <c r="EA18" s="1745">
        <v>110</v>
      </c>
      <c r="EB18" s="1745">
        <v>110</v>
      </c>
      <c r="EC18" s="1746"/>
      <c r="ED18" s="1752">
        <v>0</v>
      </c>
      <c r="EF18" s="1470">
        <v>0.01</v>
      </c>
      <c r="EG18" s="1322">
        <v>116</v>
      </c>
      <c r="EH18" s="1322">
        <v>116</v>
      </c>
      <c r="EI18" s="1750"/>
      <c r="EJ18" s="1753">
        <v>0</v>
      </c>
    </row>
    <row r="19" spans="1:140" ht="13.8">
      <c r="A19" s="1161" t="s">
        <v>1587</v>
      </c>
      <c r="B19" s="2236">
        <v>1.4999999999999999E-2</v>
      </c>
      <c r="C19" s="2171">
        <v>79</v>
      </c>
      <c r="D19" s="1161">
        <v>21</v>
      </c>
      <c r="E19" s="2038"/>
      <c r="F19" s="1752">
        <v>0</v>
      </c>
      <c r="G19" s="2172"/>
      <c r="H19" s="2236">
        <v>1.4999999999999999E-2</v>
      </c>
      <c r="I19" s="2171">
        <v>4</v>
      </c>
      <c r="J19" s="1161" t="s">
        <v>3255</v>
      </c>
      <c r="K19" s="2038"/>
      <c r="L19" s="1752">
        <v>0</v>
      </c>
      <c r="M19" s="2172"/>
      <c r="N19" s="2236">
        <v>1.4999999999999999E-2</v>
      </c>
      <c r="O19" s="1161">
        <v>4</v>
      </c>
      <c r="P19" s="1752">
        <v>0</v>
      </c>
      <c r="Q19" s="2038"/>
      <c r="R19" s="1752">
        <v>0</v>
      </c>
      <c r="S19" s="2172"/>
      <c r="T19" s="1470">
        <v>1.4999999999999999E-2</v>
      </c>
      <c r="U19" s="1745">
        <v>4</v>
      </c>
      <c r="V19" s="1745">
        <v>0</v>
      </c>
      <c r="W19" s="2038"/>
      <c r="X19" s="1752">
        <v>0</v>
      </c>
      <c r="Y19" s="2172"/>
      <c r="Z19" s="1470">
        <v>1.4999999999999999E-2</v>
      </c>
      <c r="AA19" s="1745">
        <v>4</v>
      </c>
      <c r="AB19" s="1745">
        <v>0</v>
      </c>
      <c r="AC19" s="2038"/>
      <c r="AD19" s="1752">
        <v>0</v>
      </c>
      <c r="AE19" s="2172"/>
      <c r="AF19" s="1470">
        <v>0</v>
      </c>
      <c r="AG19" s="1745">
        <v>0</v>
      </c>
      <c r="AH19" s="1745">
        <v>0</v>
      </c>
      <c r="AI19" s="2038"/>
      <c r="AJ19" s="1752">
        <v>0</v>
      </c>
      <c r="AK19" s="2134"/>
      <c r="AL19" s="1752"/>
      <c r="AN19" s="1470">
        <v>0</v>
      </c>
      <c r="AO19" s="1745"/>
      <c r="AP19" s="1745"/>
      <c r="AQ19" s="2038"/>
      <c r="AR19" s="1752"/>
      <c r="AT19" s="1470">
        <v>0</v>
      </c>
      <c r="AU19" s="1745">
        <v>0</v>
      </c>
      <c r="AV19" s="1745">
        <v>0</v>
      </c>
      <c r="AW19" s="2038"/>
      <c r="AX19" s="1752">
        <v>0</v>
      </c>
      <c r="AZ19" s="1470">
        <v>0</v>
      </c>
      <c r="BA19" s="1745">
        <v>0</v>
      </c>
      <c r="BB19" s="1745">
        <v>0</v>
      </c>
      <c r="BC19" s="1746"/>
      <c r="BD19" s="1752">
        <v>0</v>
      </c>
      <c r="BF19" s="1470">
        <v>0</v>
      </c>
      <c r="BG19" s="1745">
        <v>0</v>
      </c>
      <c r="BH19" s="1745">
        <v>0</v>
      </c>
      <c r="BI19" s="1746"/>
      <c r="BJ19" s="1752">
        <v>0</v>
      </c>
      <c r="BL19" s="1470">
        <v>0</v>
      </c>
      <c r="BM19" s="1745">
        <v>0</v>
      </c>
      <c r="BN19" s="1745">
        <v>0</v>
      </c>
      <c r="BO19" s="1746"/>
      <c r="BP19" s="1752">
        <v>0</v>
      </c>
      <c r="BR19" s="1470">
        <v>0</v>
      </c>
      <c r="BS19" s="1745">
        <v>0</v>
      </c>
      <c r="BT19" s="1745">
        <v>0</v>
      </c>
      <c r="BU19" s="1746"/>
      <c r="BV19" s="1752">
        <v>0</v>
      </c>
      <c r="BX19" s="1470">
        <v>0</v>
      </c>
      <c r="BY19" s="1745">
        <v>0</v>
      </c>
      <c r="BZ19" s="1745">
        <v>0</v>
      </c>
      <c r="CA19" s="1746"/>
      <c r="CB19" s="1752">
        <v>0</v>
      </c>
      <c r="CD19" s="1470">
        <v>0</v>
      </c>
      <c r="CE19" s="1745">
        <v>0</v>
      </c>
      <c r="CF19" s="1745">
        <v>0</v>
      </c>
      <c r="CG19" s="1746"/>
      <c r="CH19" s="1752">
        <v>0</v>
      </c>
      <c r="CJ19" s="1470">
        <v>0</v>
      </c>
      <c r="CK19" s="1745">
        <v>0</v>
      </c>
      <c r="CL19" s="1745">
        <v>0</v>
      </c>
      <c r="CM19" s="1746"/>
      <c r="CN19" s="1752">
        <v>0</v>
      </c>
      <c r="CP19" s="1470">
        <v>0</v>
      </c>
      <c r="CQ19" s="1745">
        <v>0</v>
      </c>
      <c r="CR19" s="1745">
        <v>0</v>
      </c>
      <c r="CS19" s="1746"/>
      <c r="CT19" s="1752">
        <v>0</v>
      </c>
      <c r="CV19" s="1470">
        <v>0</v>
      </c>
      <c r="CW19" s="1745">
        <v>0</v>
      </c>
      <c r="CX19" s="1745">
        <v>0</v>
      </c>
      <c r="CY19" s="1746"/>
      <c r="CZ19" s="1752">
        <v>0</v>
      </c>
      <c r="DB19" s="1470">
        <v>0</v>
      </c>
      <c r="DC19" s="1745">
        <v>0</v>
      </c>
      <c r="DD19" s="1745">
        <v>0</v>
      </c>
      <c r="DE19" s="1746"/>
      <c r="DF19" s="1752">
        <v>0</v>
      </c>
      <c r="DH19" s="1470">
        <v>0</v>
      </c>
      <c r="DI19" s="1745">
        <v>0</v>
      </c>
      <c r="DJ19" s="1745">
        <v>0</v>
      </c>
      <c r="DK19" s="1746"/>
      <c r="DL19" s="1752">
        <v>0</v>
      </c>
      <c r="DN19" s="1470">
        <v>0</v>
      </c>
      <c r="DO19" s="1745">
        <v>0</v>
      </c>
      <c r="DP19" s="1745">
        <v>0</v>
      </c>
      <c r="DQ19" s="1746"/>
      <c r="DR19" s="1752">
        <v>0</v>
      </c>
      <c r="DT19" s="1470">
        <v>0</v>
      </c>
      <c r="DU19" s="1745">
        <v>0</v>
      </c>
      <c r="DV19" s="1745">
        <v>0</v>
      </c>
      <c r="DW19" s="1746"/>
      <c r="DX19" s="1752">
        <v>0</v>
      </c>
      <c r="DZ19" s="1470">
        <v>0</v>
      </c>
      <c r="EA19" s="1745">
        <v>0</v>
      </c>
      <c r="EB19" s="1745">
        <v>0</v>
      </c>
      <c r="EC19" s="1746"/>
      <c r="ED19" s="1752">
        <v>0</v>
      </c>
      <c r="EF19" s="1470">
        <v>0</v>
      </c>
      <c r="EG19" s="1322">
        <v>0</v>
      </c>
      <c r="EH19" s="1322">
        <v>0</v>
      </c>
      <c r="EI19" s="1750"/>
      <c r="EJ19" s="1753">
        <v>0</v>
      </c>
    </row>
    <row r="20" spans="1:140" ht="15.6">
      <c r="A20" s="2143" t="s">
        <v>1588</v>
      </c>
      <c r="B20" s="1754"/>
      <c r="C20" s="2237">
        <v>2528859</v>
      </c>
      <c r="D20" s="2237">
        <v>1020872</v>
      </c>
      <c r="E20" s="1754"/>
      <c r="F20" s="1756"/>
      <c r="H20" s="1754"/>
      <c r="I20" s="2237">
        <v>2457472.4500000002</v>
      </c>
      <c r="J20" s="2237">
        <v>1009418</v>
      </c>
      <c r="K20" s="1754"/>
      <c r="L20" s="1756"/>
      <c r="N20" s="1754"/>
      <c r="O20" s="2237">
        <v>2328984</v>
      </c>
      <c r="P20" s="2237">
        <v>1005208</v>
      </c>
      <c r="Q20" s="1754"/>
      <c r="R20" s="1756"/>
      <c r="T20" s="1754"/>
      <c r="U20" s="1755">
        <v>2205099</v>
      </c>
      <c r="V20" s="1755">
        <v>949026</v>
      </c>
      <c r="W20" s="1754"/>
      <c r="X20" s="1756"/>
      <c r="Z20" s="1754"/>
      <c r="AA20" s="1755">
        <v>2204583</v>
      </c>
      <c r="AB20" s="1755">
        <v>946224</v>
      </c>
      <c r="AC20" s="1754"/>
      <c r="AD20" s="1756"/>
      <c r="AF20" s="1754"/>
      <c r="AG20" s="1755">
        <v>2143314</v>
      </c>
      <c r="AH20" s="1755">
        <v>948077</v>
      </c>
      <c r="AI20" s="1754"/>
      <c r="AJ20" s="1756"/>
      <c r="AK20" s="3"/>
      <c r="AL20" s="1756"/>
      <c r="AN20" s="1754"/>
      <c r="AO20" s="1755">
        <v>2192263</v>
      </c>
      <c r="AP20" s="1755">
        <v>940338</v>
      </c>
      <c r="AQ20" s="1754"/>
      <c r="AR20" s="1756"/>
      <c r="AT20" s="1754"/>
      <c r="AU20" s="1755">
        <v>2081697</v>
      </c>
      <c r="AV20" s="1755">
        <v>909341</v>
      </c>
      <c r="AW20" s="1754"/>
      <c r="AX20" s="1756"/>
      <c r="AZ20" s="1754"/>
      <c r="BA20" s="1755">
        <v>1800934</v>
      </c>
      <c r="BB20" s="1755">
        <v>758348</v>
      </c>
      <c r="BC20" s="1754"/>
      <c r="BD20" s="1756"/>
      <c r="BF20" s="1754"/>
      <c r="BG20" s="1755">
        <v>1773489</v>
      </c>
      <c r="BH20" s="1755">
        <v>732989</v>
      </c>
      <c r="BI20" s="1754"/>
      <c r="BJ20" s="1756"/>
      <c r="BL20" s="1754"/>
      <c r="BM20" s="1755">
        <v>1745732</v>
      </c>
      <c r="BN20" s="1755">
        <v>722991</v>
      </c>
      <c r="BO20" s="1754"/>
      <c r="BP20" s="1756"/>
      <c r="BR20" s="1754"/>
      <c r="BS20" s="1755">
        <v>1884428</v>
      </c>
      <c r="BT20" s="1755">
        <v>807384</v>
      </c>
      <c r="BU20" s="1754"/>
      <c r="BV20" s="1756"/>
      <c r="BX20" s="1754"/>
      <c r="BY20" s="1755">
        <v>1818848</v>
      </c>
      <c r="BZ20" s="1755">
        <v>786296</v>
      </c>
      <c r="CA20" s="1754"/>
      <c r="CB20" s="1756"/>
      <c r="CD20" s="1754"/>
      <c r="CE20" s="1755">
        <v>1786084</v>
      </c>
      <c r="CF20" s="1755">
        <v>778009</v>
      </c>
      <c r="CG20" s="1754"/>
      <c r="CH20" s="1756"/>
      <c r="CJ20" s="1754"/>
      <c r="CK20" s="1755">
        <v>1751601</v>
      </c>
      <c r="CL20" s="1755">
        <v>758291</v>
      </c>
      <c r="CM20" s="1754"/>
      <c r="CN20" s="1756"/>
      <c r="CP20" s="1754"/>
      <c r="CQ20" s="1755">
        <v>1678204</v>
      </c>
      <c r="CR20" s="1755">
        <v>747511</v>
      </c>
      <c r="CS20" s="1754"/>
      <c r="CT20" s="1756"/>
      <c r="CV20" s="1754"/>
      <c r="CW20" s="1755">
        <v>1636848</v>
      </c>
      <c r="CX20" s="1755">
        <v>711703</v>
      </c>
      <c r="CY20" s="1754"/>
      <c r="CZ20" s="1756"/>
      <c r="DB20" s="1754"/>
      <c r="DC20" s="1755">
        <v>1571502</v>
      </c>
      <c r="DD20" s="1755">
        <v>689239</v>
      </c>
      <c r="DE20" s="1754"/>
      <c r="DF20" s="1756"/>
      <c r="DH20" s="1754"/>
      <c r="DI20" s="1755">
        <v>1513382</v>
      </c>
      <c r="DJ20" s="1755">
        <v>636186</v>
      </c>
      <c r="DK20" s="1754"/>
      <c r="DL20" s="1756"/>
      <c r="DN20" s="1754"/>
      <c r="DO20" s="1755">
        <v>1444321</v>
      </c>
      <c r="DP20" s="1755">
        <v>604237</v>
      </c>
      <c r="DQ20" s="1754"/>
      <c r="DR20" s="1756"/>
      <c r="DT20" s="1754"/>
      <c r="DU20" s="1755">
        <v>1371190</v>
      </c>
      <c r="DV20" s="1755">
        <v>572259</v>
      </c>
      <c r="DW20" s="1754"/>
      <c r="DX20" s="1756"/>
      <c r="DZ20" s="1754"/>
      <c r="EA20" s="1755">
        <v>1345972</v>
      </c>
      <c r="EB20" s="1755">
        <v>557372</v>
      </c>
      <c r="EC20" s="1754"/>
      <c r="ED20" s="1756"/>
      <c r="EF20" s="1754"/>
      <c r="EG20" s="1755">
        <v>1308224</v>
      </c>
      <c r="EH20" s="1755">
        <v>536046</v>
      </c>
      <c r="EI20" s="1754"/>
      <c r="EJ20" s="1756"/>
    </row>
    <row r="21" spans="1:140" ht="16.2" thickBot="1">
      <c r="A21" s="1380" t="s">
        <v>1589</v>
      </c>
      <c r="B21" s="1754"/>
      <c r="C21" s="2238">
        <v>2692581</v>
      </c>
      <c r="D21" s="2238">
        <v>1117679</v>
      </c>
      <c r="E21" s="2239">
        <v>5.9999999999999995E-4</v>
      </c>
      <c r="F21" s="1380">
        <v>917</v>
      </c>
      <c r="H21" s="1754"/>
      <c r="I21" s="2238">
        <v>2634321.08</v>
      </c>
      <c r="J21" s="2238">
        <v>1101651.8799999999</v>
      </c>
      <c r="K21" s="2239">
        <v>5.9999999999999995E-4</v>
      </c>
      <c r="L21" s="1380">
        <v>895</v>
      </c>
      <c r="N21" s="1380"/>
      <c r="O21" s="2238">
        <v>2511860</v>
      </c>
      <c r="P21" s="2238">
        <v>1098254</v>
      </c>
      <c r="Q21" s="2239">
        <v>6.6E-4</v>
      </c>
      <c r="R21" s="1380">
        <v>970</v>
      </c>
      <c r="T21" s="1380"/>
      <c r="U21" s="1757">
        <v>2395177</v>
      </c>
      <c r="V21" s="1757">
        <v>1039008</v>
      </c>
      <c r="W21" s="2041">
        <v>5.9999999999999995E-4</v>
      </c>
      <c r="X21" s="1757">
        <v>913</v>
      </c>
      <c r="Z21" s="1380"/>
      <c r="AA21" s="1757">
        <v>2381208</v>
      </c>
      <c r="AB21" s="1757">
        <v>1031918</v>
      </c>
      <c r="AC21" s="2041">
        <v>5.9999999999999995E-4</v>
      </c>
      <c r="AD21" s="1757">
        <v>894</v>
      </c>
      <c r="AF21" s="1380"/>
      <c r="AG21" s="1757">
        <v>2302019</v>
      </c>
      <c r="AH21" s="1757">
        <v>1035621</v>
      </c>
      <c r="AI21" s="2041">
        <v>5.9999999999999995E-4</v>
      </c>
      <c r="AJ21" s="1757">
        <v>940</v>
      </c>
      <c r="AK21" s="3"/>
      <c r="AL21" s="1757">
        <v>779.20133099999998</v>
      </c>
      <c r="AN21" s="1380"/>
      <c r="AO21" s="1757">
        <v>2300625</v>
      </c>
      <c r="AP21" s="1757">
        <v>994530</v>
      </c>
      <c r="AQ21" s="2041">
        <v>5.9999999999999995E-4</v>
      </c>
      <c r="AR21" s="1757">
        <v>754</v>
      </c>
      <c r="AT21" s="1380"/>
      <c r="AU21" s="1757">
        <v>2212640</v>
      </c>
      <c r="AV21" s="1757">
        <v>994163</v>
      </c>
      <c r="AW21" s="2041">
        <v>5.9999999999999995E-4</v>
      </c>
      <c r="AX21" s="1757">
        <v>740</v>
      </c>
      <c r="AZ21" s="1380"/>
      <c r="BA21" s="1757">
        <v>2079356</v>
      </c>
      <c r="BB21" s="1757">
        <v>940025</v>
      </c>
      <c r="BC21" s="1380">
        <v>0</v>
      </c>
      <c r="BD21" s="1758">
        <v>0</v>
      </c>
      <c r="BF21" s="1380"/>
      <c r="BG21" s="1757">
        <v>2053970</v>
      </c>
      <c r="BH21" s="1757">
        <v>914471</v>
      </c>
      <c r="BI21" s="1380">
        <v>0</v>
      </c>
      <c r="BJ21" s="1758">
        <v>0</v>
      </c>
      <c r="BL21" s="1380"/>
      <c r="BM21" s="1757">
        <v>2034064</v>
      </c>
      <c r="BN21" s="1757">
        <v>910925</v>
      </c>
      <c r="BO21" s="1758">
        <v>0</v>
      </c>
      <c r="BP21" s="1758">
        <v>0</v>
      </c>
      <c r="BR21" s="1380"/>
      <c r="BS21" s="1757">
        <v>2208608</v>
      </c>
      <c r="BT21" s="1757">
        <v>1025120</v>
      </c>
      <c r="BU21" s="1758">
        <v>0</v>
      </c>
      <c r="BV21" s="1758">
        <v>0</v>
      </c>
      <c r="BX21" s="1380"/>
      <c r="BY21" s="1757">
        <v>2160734</v>
      </c>
      <c r="BZ21" s="1757">
        <v>1011736</v>
      </c>
      <c r="CA21" s="1758">
        <v>0</v>
      </c>
      <c r="CB21" s="1758">
        <v>0</v>
      </c>
      <c r="CD21" s="1380"/>
      <c r="CE21" s="1757">
        <v>2128892</v>
      </c>
      <c r="CF21" s="1757">
        <v>1000309</v>
      </c>
      <c r="CG21" s="1758" t="s">
        <v>184</v>
      </c>
      <c r="CH21" s="1758">
        <v>0</v>
      </c>
      <c r="CJ21" s="1380"/>
      <c r="CK21" s="1757">
        <v>2083252</v>
      </c>
      <c r="CL21" s="1757">
        <v>976328</v>
      </c>
      <c r="CM21" s="1758">
        <v>0</v>
      </c>
      <c r="CN21" s="1758">
        <v>0</v>
      </c>
      <c r="CP21" s="1380"/>
      <c r="CQ21" s="1757">
        <v>2002336</v>
      </c>
      <c r="CR21" s="1757">
        <v>961017</v>
      </c>
      <c r="CS21" s="1758">
        <v>0</v>
      </c>
      <c r="CT21" s="1758">
        <v>0</v>
      </c>
      <c r="CV21" s="1380"/>
      <c r="CW21" s="1757">
        <v>1950036</v>
      </c>
      <c r="CX21" s="1757">
        <v>917327</v>
      </c>
      <c r="CY21" s="1758">
        <v>0</v>
      </c>
      <c r="CZ21" s="1758">
        <v>0</v>
      </c>
      <c r="DB21" s="1380"/>
      <c r="DC21" s="1757">
        <v>1919806</v>
      </c>
      <c r="DD21" s="1757">
        <v>915280</v>
      </c>
      <c r="DE21" s="1758">
        <v>0</v>
      </c>
      <c r="DF21" s="1758">
        <v>0</v>
      </c>
      <c r="DH21" s="1380"/>
      <c r="DI21" s="1757">
        <v>1845444</v>
      </c>
      <c r="DJ21" s="1757">
        <v>855765</v>
      </c>
      <c r="DK21" s="1758">
        <v>0</v>
      </c>
      <c r="DL21" s="1758">
        <v>0</v>
      </c>
      <c r="DN21" s="1380"/>
      <c r="DO21" s="1757">
        <v>1760418</v>
      </c>
      <c r="DP21" s="1757">
        <v>811899</v>
      </c>
      <c r="DQ21" s="1758">
        <v>0</v>
      </c>
      <c r="DR21" s="1758">
        <v>0</v>
      </c>
      <c r="DT21" s="1380"/>
      <c r="DU21" s="1757">
        <v>1726779</v>
      </c>
      <c r="DV21" s="1757">
        <v>817270</v>
      </c>
      <c r="DW21" s="1758">
        <v>0</v>
      </c>
      <c r="DX21" s="1758">
        <v>0</v>
      </c>
      <c r="DZ21" s="1380"/>
      <c r="EA21" s="1757">
        <v>1672620</v>
      </c>
      <c r="EB21" s="1757">
        <v>777424</v>
      </c>
      <c r="EC21" s="1758">
        <v>0</v>
      </c>
      <c r="ED21" s="1758">
        <v>0</v>
      </c>
      <c r="EF21" s="1380"/>
      <c r="EG21" s="1757">
        <v>1623951</v>
      </c>
      <c r="EH21" s="1757">
        <v>766515</v>
      </c>
      <c r="EI21" s="1758">
        <v>0</v>
      </c>
      <c r="EJ21" s="1758">
        <v>0</v>
      </c>
    </row>
    <row r="22" spans="1:140" ht="15" customHeight="1">
      <c r="A22" s="1759" t="s">
        <v>1590</v>
      </c>
      <c r="B22" s="1759"/>
      <c r="C22" s="1759"/>
      <c r="D22" s="1759"/>
      <c r="E22" s="1759"/>
      <c r="F22" s="1759"/>
      <c r="H22" s="1759"/>
      <c r="I22" s="1759"/>
      <c r="J22" s="1759"/>
      <c r="K22" s="1759"/>
      <c r="L22" s="1759"/>
      <c r="N22" s="1759"/>
      <c r="O22" s="1759"/>
      <c r="P22" s="1759"/>
      <c r="Q22" s="1759"/>
      <c r="R22" s="1759"/>
      <c r="T22" s="1759"/>
      <c r="U22" s="1759"/>
      <c r="V22" s="1759"/>
      <c r="W22" s="1759"/>
      <c r="X22" s="1759"/>
      <c r="Z22" s="1759"/>
      <c r="AA22" s="1759"/>
      <c r="AB22" s="1759"/>
      <c r="AC22" s="1759"/>
      <c r="AD22" s="1759"/>
      <c r="AF22" s="1759"/>
      <c r="AG22" s="1759"/>
      <c r="AH22" s="1759"/>
      <c r="AI22" s="1759"/>
      <c r="AJ22" s="1759"/>
      <c r="AK22" s="3"/>
      <c r="AL22" s="1759"/>
      <c r="AN22" s="1759"/>
      <c r="AO22" s="1759"/>
      <c r="AP22" s="1759"/>
      <c r="AQ22" s="1759"/>
      <c r="AR22" s="1759"/>
      <c r="AT22" s="1759"/>
      <c r="AU22" s="1759"/>
      <c r="AV22" s="1759"/>
      <c r="AW22" s="1759"/>
      <c r="AX22" s="1759"/>
      <c r="AZ22" s="1759"/>
      <c r="BA22" s="1759"/>
      <c r="BB22" s="1759"/>
      <c r="BC22" s="1759"/>
      <c r="BD22" s="1759"/>
      <c r="BF22" s="1759"/>
      <c r="BG22" s="1759"/>
      <c r="BH22" s="1759"/>
      <c r="BI22" s="1759"/>
      <c r="BJ22" s="1759"/>
      <c r="BL22" s="1759"/>
      <c r="BM22" s="1759"/>
      <c r="BN22" s="1759"/>
      <c r="BO22" s="1759"/>
      <c r="BP22" s="1759"/>
      <c r="BR22" s="1759"/>
      <c r="BS22" s="1759"/>
      <c r="BT22" s="1759"/>
      <c r="BU22" s="1759"/>
      <c r="BV22" s="1759"/>
      <c r="BX22" s="1759"/>
      <c r="BY22" s="1759"/>
      <c r="BZ22" s="1759"/>
      <c r="CA22" s="1759"/>
      <c r="CB22" s="1759"/>
      <c r="CD22" s="1759"/>
      <c r="CE22" s="1759"/>
      <c r="CF22" s="1759"/>
      <c r="CG22" s="1759"/>
      <c r="CH22" s="1759"/>
      <c r="CJ22" s="1759"/>
      <c r="CK22" s="1759"/>
      <c r="CL22" s="1759"/>
      <c r="CM22" s="1759"/>
      <c r="CN22" s="1759"/>
      <c r="CP22" s="1759"/>
      <c r="CQ22" s="1759"/>
      <c r="CR22" s="1759"/>
      <c r="CS22" s="1759"/>
      <c r="CT22" s="1759"/>
      <c r="CV22" s="1759"/>
      <c r="CW22" s="1759"/>
      <c r="CX22" s="1759"/>
      <c r="CY22" s="1759"/>
      <c r="CZ22" s="1759"/>
      <c r="DB22" s="1759"/>
      <c r="DC22" s="1759"/>
      <c r="DD22" s="1759"/>
      <c r="DE22" s="1759"/>
      <c r="DF22" s="1759"/>
      <c r="DH22" s="1759"/>
      <c r="DI22" s="1759"/>
      <c r="DJ22" s="1759"/>
      <c r="DK22" s="1759"/>
      <c r="DL22" s="1759"/>
      <c r="DN22" s="1759"/>
      <c r="DO22" s="1759"/>
      <c r="DP22" s="1759"/>
      <c r="DQ22" s="1759"/>
      <c r="DR22" s="1759"/>
      <c r="DT22" s="1759"/>
      <c r="DU22" s="1759"/>
      <c r="DV22" s="1759"/>
      <c r="DW22" s="1759"/>
      <c r="DX22" s="1759"/>
      <c r="DZ22" s="1759"/>
      <c r="EA22" s="1759"/>
      <c r="EB22" s="1759"/>
      <c r="EC22" s="1759"/>
      <c r="ED22" s="1759"/>
      <c r="EF22" s="1759"/>
      <c r="EG22" s="1759"/>
      <c r="EH22" s="1759"/>
      <c r="EI22" s="1759"/>
      <c r="EJ22" s="1759"/>
    </row>
    <row r="23" spans="1:140" ht="15" customHeight="1">
      <c r="A23" s="1760" t="s">
        <v>1591</v>
      </c>
      <c r="B23" s="1760"/>
      <c r="C23" s="1760"/>
      <c r="D23" s="1760"/>
      <c r="E23" s="1760"/>
      <c r="F23" s="1760"/>
      <c r="H23" s="1760"/>
      <c r="I23" s="1760"/>
      <c r="J23" s="1760"/>
      <c r="K23" s="1760"/>
      <c r="L23" s="1760"/>
      <c r="N23" s="1760"/>
      <c r="O23" s="1760"/>
      <c r="P23" s="1760"/>
      <c r="Q23" s="1760"/>
      <c r="R23" s="1760"/>
      <c r="T23" s="1760"/>
      <c r="U23" s="1760"/>
      <c r="V23" s="1760"/>
      <c r="W23" s="1760"/>
      <c r="X23" s="1760"/>
      <c r="Z23" s="1760"/>
      <c r="AA23" s="1760"/>
      <c r="AB23" s="1760"/>
      <c r="AC23" s="1760"/>
      <c r="AD23" s="1760"/>
      <c r="AF23" s="1760"/>
      <c r="AG23" s="1760"/>
      <c r="AH23" s="1760"/>
      <c r="AI23" s="1760"/>
      <c r="AJ23" s="1760"/>
      <c r="AK23" s="3"/>
      <c r="AL23" s="1760"/>
      <c r="AN23" s="1760"/>
      <c r="AO23" s="1760"/>
      <c r="AP23" s="1760"/>
      <c r="AQ23" s="1760"/>
      <c r="AR23" s="1760"/>
      <c r="AT23" s="1760"/>
      <c r="AU23" s="1760"/>
      <c r="AV23" s="1760"/>
      <c r="AW23" s="1760"/>
      <c r="AX23" s="1760"/>
      <c r="AZ23" s="1760"/>
      <c r="BA23" s="1760"/>
      <c r="BB23" s="1760"/>
      <c r="BC23" s="1760"/>
      <c r="BD23" s="1760"/>
      <c r="BF23" s="1760"/>
      <c r="BG23" s="1760"/>
      <c r="BH23" s="1760"/>
      <c r="BI23" s="1760"/>
      <c r="BJ23" s="1760"/>
      <c r="BL23" s="1760"/>
      <c r="BM23" s="1760"/>
      <c r="BN23" s="1760"/>
      <c r="BO23" s="1760"/>
      <c r="BP23" s="1760"/>
      <c r="BR23" s="1760"/>
      <c r="BS23" s="1760"/>
      <c r="BT23" s="1760"/>
      <c r="BU23" s="1760"/>
      <c r="BV23" s="1760"/>
      <c r="BX23" s="1760"/>
      <c r="BY23" s="1760"/>
      <c r="BZ23" s="1760"/>
      <c r="CA23" s="1760"/>
      <c r="CB23" s="1760"/>
      <c r="CD23" s="1760"/>
      <c r="CE23" s="1760"/>
      <c r="CF23" s="1760"/>
      <c r="CG23" s="1760"/>
      <c r="CH23" s="1760"/>
      <c r="CJ23" s="1760"/>
      <c r="CK23" s="1760"/>
      <c r="CL23" s="1760"/>
      <c r="CM23" s="1760"/>
      <c r="CN23" s="1760"/>
      <c r="CP23" s="1760"/>
      <c r="CQ23" s="1760"/>
      <c r="CR23" s="1760"/>
      <c r="CS23" s="1760"/>
      <c r="CT23" s="1760"/>
      <c r="CV23" s="1760"/>
      <c r="CW23" s="1760"/>
      <c r="CX23" s="1760"/>
      <c r="CY23" s="1760"/>
      <c r="CZ23" s="1760"/>
      <c r="DB23" s="1760"/>
      <c r="DC23" s="1760"/>
      <c r="DD23" s="1760"/>
      <c r="DE23" s="1760"/>
      <c r="DF23" s="1760"/>
      <c r="DH23" s="1760"/>
      <c r="DI23" s="1760"/>
      <c r="DJ23" s="1760"/>
      <c r="DK23" s="1760"/>
      <c r="DL23" s="1760"/>
      <c r="DN23" s="1760"/>
      <c r="DO23" s="1760"/>
      <c r="DP23" s="1760"/>
      <c r="DQ23" s="1760"/>
      <c r="DR23" s="1760"/>
      <c r="DT23" s="1760"/>
      <c r="DU23" s="1760"/>
      <c r="DV23" s="1760"/>
      <c r="DW23" s="1760"/>
      <c r="DX23" s="1760"/>
      <c r="DZ23" s="1760"/>
      <c r="EA23" s="1760"/>
      <c r="EB23" s="1760"/>
      <c r="EC23" s="1760"/>
      <c r="ED23" s="1760"/>
      <c r="EF23" s="1760"/>
      <c r="EG23" s="1760"/>
      <c r="EH23" s="1760"/>
      <c r="EI23" s="1760"/>
      <c r="EJ23" s="1760"/>
    </row>
    <row r="24" spans="1:140" ht="15" customHeight="1">
      <c r="A24" s="1760" t="s">
        <v>1592</v>
      </c>
      <c r="B24" s="1760"/>
      <c r="C24" s="1760"/>
      <c r="D24" s="1760"/>
      <c r="E24" s="1760"/>
      <c r="F24" s="1760"/>
      <c r="H24" s="1760"/>
      <c r="I24" s="1760"/>
      <c r="J24" s="1760"/>
      <c r="K24" s="1760"/>
      <c r="L24" s="1760"/>
      <c r="N24" s="1760"/>
      <c r="O24" s="1760"/>
      <c r="P24" s="1760"/>
      <c r="Q24" s="1760"/>
      <c r="R24" s="1760"/>
      <c r="T24" s="1760"/>
      <c r="U24" s="1760"/>
      <c r="V24" s="1760"/>
      <c r="W24" s="1760"/>
      <c r="X24" s="1760"/>
      <c r="Z24" s="1760"/>
      <c r="AA24" s="1760"/>
      <c r="AB24" s="1760"/>
      <c r="AC24" s="1760"/>
      <c r="AD24" s="1760"/>
      <c r="AF24" s="1760"/>
      <c r="AG24" s="1760"/>
      <c r="AH24" s="1760"/>
      <c r="AI24" s="1760"/>
      <c r="AJ24" s="1760"/>
      <c r="AK24" s="3"/>
      <c r="AL24" s="1760"/>
      <c r="AN24" s="1760"/>
      <c r="AO24" s="1760"/>
      <c r="AP24" s="1760"/>
      <c r="AQ24" s="1760"/>
      <c r="AR24" s="1760"/>
      <c r="AT24" s="1760"/>
      <c r="AU24" s="1760"/>
      <c r="AV24" s="1760"/>
      <c r="AW24" s="1760"/>
      <c r="AX24" s="1760"/>
      <c r="AZ24" s="1760"/>
      <c r="BA24" s="1760"/>
      <c r="BB24" s="1760"/>
      <c r="BC24" s="1760"/>
      <c r="BD24" s="1760"/>
      <c r="BF24" s="1760"/>
      <c r="BG24" s="1760"/>
      <c r="BH24" s="1760"/>
      <c r="BI24" s="1760"/>
      <c r="BJ24" s="1760"/>
      <c r="BL24" s="1760"/>
      <c r="BM24" s="1760"/>
      <c r="BN24" s="1760"/>
      <c r="BO24" s="1760"/>
      <c r="BP24" s="1760"/>
      <c r="BR24" s="1760"/>
      <c r="BS24" s="1760"/>
      <c r="BT24" s="1760"/>
      <c r="BU24" s="1760"/>
      <c r="BV24" s="1760"/>
      <c r="BX24" s="1760"/>
      <c r="BY24" s="1760"/>
      <c r="BZ24" s="1760"/>
      <c r="CA24" s="1760"/>
      <c r="CB24" s="1760"/>
      <c r="CD24" s="1760"/>
      <c r="CE24" s="1760"/>
      <c r="CF24" s="1760"/>
      <c r="CG24" s="1760"/>
      <c r="CH24" s="1760"/>
      <c r="CJ24" s="1760"/>
      <c r="CK24" s="1760"/>
      <c r="CL24" s="1760"/>
      <c r="CM24" s="1760"/>
      <c r="CN24" s="1760"/>
      <c r="CP24" s="1760"/>
      <c r="CQ24" s="1760"/>
      <c r="CR24" s="1760"/>
      <c r="CS24" s="1760"/>
      <c r="CT24" s="1760"/>
      <c r="CV24" s="1760"/>
      <c r="CW24" s="1760"/>
      <c r="CX24" s="1760"/>
      <c r="CY24" s="1760"/>
      <c r="CZ24" s="1760"/>
      <c r="DB24" s="1760"/>
      <c r="DC24" s="1760"/>
      <c r="DD24" s="1760"/>
      <c r="DE24" s="1760"/>
      <c r="DF24" s="1760"/>
      <c r="DH24" s="1760"/>
      <c r="DI24" s="1760"/>
      <c r="DJ24" s="1760"/>
      <c r="DK24" s="1760"/>
      <c r="DL24" s="1760"/>
      <c r="DN24" s="1760"/>
      <c r="DO24" s="1760"/>
      <c r="DP24" s="1760"/>
      <c r="DQ24" s="1760"/>
      <c r="DR24" s="1760"/>
      <c r="DT24" s="1760"/>
      <c r="DU24" s="1760"/>
      <c r="DV24" s="1760"/>
      <c r="DW24" s="1760"/>
      <c r="DX24" s="1760"/>
    </row>
  </sheetData>
  <autoFilter ref="Z24" xr:uid="{83683FC7-69F9-4631-9A87-51C3E6B528A6}"/>
  <mergeCells count="94">
    <mergeCell ref="AF4:AF5"/>
    <mergeCell ref="AG4:AH4"/>
    <mergeCell ref="A4:A5"/>
    <mergeCell ref="Z4:Z5"/>
    <mergeCell ref="AA4:AB4"/>
    <mergeCell ref="AC4:AC5"/>
    <mergeCell ref="AD4:AD5"/>
    <mergeCell ref="T4:T5"/>
    <mergeCell ref="U4:V4"/>
    <mergeCell ref="W4:W5"/>
    <mergeCell ref="X4:X5"/>
    <mergeCell ref="N4:N5"/>
    <mergeCell ref="O4:P4"/>
    <mergeCell ref="Q4:Q5"/>
    <mergeCell ref="R4:R5"/>
    <mergeCell ref="K4:K5"/>
    <mergeCell ref="L4:L5"/>
    <mergeCell ref="H4:H5"/>
    <mergeCell ref="EJ4:EJ5"/>
    <mergeCell ref="DZ4:DZ5"/>
    <mergeCell ref="EA4:EB4"/>
    <mergeCell ref="EC4:EC5"/>
    <mergeCell ref="ED4:ED5"/>
    <mergeCell ref="EF4:EF5"/>
    <mergeCell ref="EG4:EH4"/>
    <mergeCell ref="EI4:EI5"/>
    <mergeCell ref="DU4:DV4"/>
    <mergeCell ref="DW4:DW5"/>
    <mergeCell ref="DX4:DX5"/>
    <mergeCell ref="DN4:DN5"/>
    <mergeCell ref="DO4:DP4"/>
    <mergeCell ref="DQ4:DQ5"/>
    <mergeCell ref="DR4:DR5"/>
    <mergeCell ref="DT4:DT5"/>
    <mergeCell ref="CM4:CM5"/>
    <mergeCell ref="CH4:CH5"/>
    <mergeCell ref="CJ4:CJ5"/>
    <mergeCell ref="DL4:DL5"/>
    <mergeCell ref="CV4:CV5"/>
    <mergeCell ref="CY4:CY5"/>
    <mergeCell ref="CZ4:CZ5"/>
    <mergeCell ref="DB4:DB5"/>
    <mergeCell ref="DC4:DD4"/>
    <mergeCell ref="DE4:DE5"/>
    <mergeCell ref="DF4:DF5"/>
    <mergeCell ref="CW4:CX4"/>
    <mergeCell ref="DH4:DH5"/>
    <mergeCell ref="DI4:DJ4"/>
    <mergeCell ref="DK4:DK5"/>
    <mergeCell ref="CP4:CP5"/>
    <mergeCell ref="CQ4:CR4"/>
    <mergeCell ref="CS4:CS5"/>
    <mergeCell ref="CT4:CT5"/>
    <mergeCell ref="AI4:AI5"/>
    <mergeCell ref="AJ4:AJ5"/>
    <mergeCell ref="CN4:CN5"/>
    <mergeCell ref="AL4:AL5"/>
    <mergeCell ref="AQ4:AQ5"/>
    <mergeCell ref="CD4:CD5"/>
    <mergeCell ref="CE4:CF4"/>
    <mergeCell ref="CG4:CG5"/>
    <mergeCell ref="BY4:BZ4"/>
    <mergeCell ref="CA4:CA5"/>
    <mergeCell ref="CB4:CB5"/>
    <mergeCell ref="BG4:BH4"/>
    <mergeCell ref="BX4:BX5"/>
    <mergeCell ref="BF4:BF5"/>
    <mergeCell ref="AZ4:AZ5"/>
    <mergeCell ref="BA4:BB4"/>
    <mergeCell ref="B4:B5"/>
    <mergeCell ref="C4:D4"/>
    <mergeCell ref="E4:E5"/>
    <mergeCell ref="F4:F5"/>
    <mergeCell ref="I4:J4"/>
    <mergeCell ref="AW4:AW5"/>
    <mergeCell ref="AX4:AX5"/>
    <mergeCell ref="AN4:AN5"/>
    <mergeCell ref="AO4:AP4"/>
    <mergeCell ref="AR4:AR5"/>
    <mergeCell ref="AU4:AV4"/>
    <mergeCell ref="AT4:AT5"/>
    <mergeCell ref="CK4:CL4"/>
    <mergeCell ref="BC4:BC5"/>
    <mergeCell ref="BD4:BD5"/>
    <mergeCell ref="BU4:BU5"/>
    <mergeCell ref="BV4:BV5"/>
    <mergeCell ref="BL4:BL5"/>
    <mergeCell ref="BM4:BN4"/>
    <mergeCell ref="BO4:BO5"/>
    <mergeCell ref="BI4:BI5"/>
    <mergeCell ref="BJ4:BJ5"/>
    <mergeCell ref="BP4:BP5"/>
    <mergeCell ref="BR4:BR5"/>
    <mergeCell ref="BS4:BT4"/>
  </mergeCells>
  <hyperlinks>
    <hyperlink ref="A2" location="Índice!A1" display="CCyB1: Distribuição geográfica das exposições ao risco de crédito consideradas no cálculo do ACPContracíclico" xr:uid="{6C5D6ABB-EE73-4656-838E-4042703C2F56}"/>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2D4C6-77A0-4122-88D4-6FCC60F030D8}">
  <sheetPr codeName="Planilha20">
    <tabColor rgb="FF73C6A1"/>
  </sheetPr>
  <dimension ref="A1:S47"/>
  <sheetViews>
    <sheetView showGridLines="0" showWhiteSpace="0" topLeftCell="A2" zoomScale="85" zoomScaleNormal="85" zoomScalePageLayoutView="70" workbookViewId="0">
      <selection activeCell="B40" sqref="B40"/>
    </sheetView>
  </sheetViews>
  <sheetFormatPr defaultColWidth="9.21875" defaultRowHeight="13.8"/>
  <cols>
    <col min="1" max="1" width="74.44140625" style="1112" customWidth="1"/>
    <col min="2" max="3" width="17.44140625" style="1112" customWidth="1"/>
    <col min="4" max="4" width="1.44140625" style="3" customWidth="1"/>
    <col min="5" max="6" width="17.44140625" style="1112" customWidth="1"/>
    <col min="7" max="7" width="1.44140625" style="3" customWidth="1"/>
    <col min="8" max="9" width="17.44140625" style="1112" customWidth="1"/>
    <col min="10" max="10" width="1.44140625" style="3" customWidth="1"/>
    <col min="11" max="12" width="17.44140625" style="1112" customWidth="1"/>
    <col min="13" max="13" width="1.44140625" style="3" customWidth="1"/>
    <col min="14" max="15" width="17.44140625" style="1112" customWidth="1"/>
    <col min="16" max="16" width="1.44140625" style="3" customWidth="1"/>
    <col min="17" max="18" width="17.44140625" style="1112" customWidth="1"/>
    <col min="19" max="19" width="1.44140625" style="1112" customWidth="1"/>
    <col min="20" max="16384" width="9.21875" style="1112"/>
  </cols>
  <sheetData>
    <row r="1" spans="1:19" hidden="1">
      <c r="B1" s="2303"/>
      <c r="C1" s="2303"/>
      <c r="E1" s="2303"/>
      <c r="F1" s="2303"/>
      <c r="S1" s="3"/>
    </row>
    <row r="2" spans="1:19" s="21" customFormat="1" ht="5.25" customHeight="1">
      <c r="A2" s="12"/>
      <c r="B2" s="2304"/>
      <c r="C2" s="2304"/>
      <c r="D2" s="3"/>
      <c r="E2" s="2304"/>
      <c r="F2" s="2304"/>
      <c r="G2" s="3"/>
      <c r="H2" s="12"/>
      <c r="I2" s="12"/>
      <c r="J2" s="3"/>
      <c r="K2" s="12"/>
      <c r="L2" s="12"/>
      <c r="M2" s="3"/>
      <c r="N2" s="12"/>
      <c r="O2" s="12"/>
      <c r="P2" s="3"/>
      <c r="Q2" s="12"/>
      <c r="R2" s="12"/>
      <c r="S2" s="3"/>
    </row>
    <row r="3" spans="1:19" s="3" customFormat="1" ht="15.75" customHeight="1">
      <c r="A3" s="23" t="s">
        <v>1528</v>
      </c>
      <c r="B3" s="2305"/>
      <c r="C3" s="2305"/>
      <c r="D3" s="23"/>
      <c r="E3" s="2305"/>
      <c r="F3" s="2305"/>
      <c r="G3" s="23"/>
      <c r="H3" s="23"/>
      <c r="I3" s="23"/>
      <c r="J3" s="23"/>
      <c r="K3" s="23"/>
      <c r="L3" s="23"/>
      <c r="M3" s="23"/>
      <c r="N3" s="23"/>
      <c r="O3" s="23"/>
      <c r="P3" s="23"/>
      <c r="Q3" s="23"/>
      <c r="R3" s="23"/>
      <c r="S3" s="23"/>
    </row>
    <row r="4" spans="1:19" s="3" customFormat="1" ht="15.75" customHeight="1">
      <c r="A4" s="1763"/>
      <c r="B4" s="2306"/>
      <c r="C4" s="2306"/>
      <c r="E4" s="2306"/>
      <c r="F4" s="2306"/>
      <c r="H4" s="1763"/>
      <c r="I4" s="1763"/>
      <c r="K4" s="1763"/>
      <c r="L4" s="1763"/>
      <c r="N4" s="1763"/>
      <c r="O4" s="1763"/>
      <c r="Q4" s="1763"/>
      <c r="R4" s="1763"/>
    </row>
    <row r="5" spans="1:19" ht="14.4" thickBot="1">
      <c r="A5" s="1210" t="s">
        <v>1529</v>
      </c>
      <c r="B5" s="2307"/>
      <c r="C5" s="2308">
        <v>46203</v>
      </c>
      <c r="E5" s="2307"/>
      <c r="F5" s="2308">
        <v>46112</v>
      </c>
      <c r="H5" s="1765"/>
      <c r="I5" s="1766">
        <v>46022</v>
      </c>
      <c r="K5" s="1765"/>
      <c r="L5" s="1766">
        <v>45930</v>
      </c>
      <c r="N5" s="1765"/>
      <c r="O5" s="1766">
        <v>45838</v>
      </c>
      <c r="Q5" s="1765"/>
      <c r="R5" s="1766">
        <v>45747</v>
      </c>
      <c r="S5" s="3"/>
    </row>
    <row r="6" spans="1:19" ht="82.2" thickBot="1">
      <c r="A6" s="1923" t="s">
        <v>1530</v>
      </c>
      <c r="B6" s="2309" t="s">
        <v>1531</v>
      </c>
      <c r="C6" s="2310" t="s">
        <v>1532</v>
      </c>
      <c r="E6" s="2309" t="s">
        <v>1531</v>
      </c>
      <c r="F6" s="2310" t="s">
        <v>1532</v>
      </c>
      <c r="H6" s="1332" t="s">
        <v>1531</v>
      </c>
      <c r="I6" s="1365" t="s">
        <v>1532</v>
      </c>
      <c r="K6" s="1332" t="s">
        <v>1531</v>
      </c>
      <c r="L6" s="1365" t="s">
        <v>1532</v>
      </c>
      <c r="N6" s="1332" t="s">
        <v>1531</v>
      </c>
      <c r="O6" s="1365" t="s">
        <v>1532</v>
      </c>
      <c r="Q6" s="1332" t="s">
        <v>1531</v>
      </c>
      <c r="R6" s="1365" t="s">
        <v>1532</v>
      </c>
      <c r="S6" s="3"/>
    </row>
    <row r="7" spans="1:19" ht="16.05" customHeight="1" thickBot="1">
      <c r="A7" s="2119" t="s">
        <v>230</v>
      </c>
      <c r="B7" s="2311"/>
      <c r="C7" s="2311"/>
      <c r="E7" s="2311"/>
      <c r="F7" s="2311"/>
      <c r="H7" s="2120"/>
      <c r="I7" s="2120"/>
      <c r="K7" s="2120"/>
      <c r="L7" s="2120"/>
      <c r="N7" s="2120"/>
      <c r="O7" s="2120"/>
      <c r="Q7" s="2120"/>
      <c r="R7" s="2120"/>
      <c r="S7" s="3"/>
    </row>
    <row r="8" spans="1:19" ht="16.05" customHeight="1">
      <c r="A8" s="2121" t="s">
        <v>231</v>
      </c>
      <c r="B8" s="2312">
        <v>3189122</v>
      </c>
      <c r="C8" s="2312">
        <v>2784262</v>
      </c>
      <c r="E8" s="2312">
        <v>3162262</v>
      </c>
      <c r="F8" s="2312">
        <v>2769441</v>
      </c>
      <c r="H8" s="1546">
        <v>3061050</v>
      </c>
      <c r="I8" s="1546">
        <v>2677995</v>
      </c>
      <c r="K8" s="1546">
        <v>2961627</v>
      </c>
      <c r="L8" s="1546">
        <v>2593146</v>
      </c>
      <c r="N8" s="1546">
        <v>2863268</v>
      </c>
      <c r="O8" s="1546">
        <v>2507946</v>
      </c>
      <c r="Q8" s="1546">
        <v>2786081</v>
      </c>
      <c r="R8" s="1546">
        <v>2445301</v>
      </c>
      <c r="S8" s="3"/>
    </row>
    <row r="9" spans="1:19" ht="16.05" customHeight="1">
      <c r="A9" s="2122" t="s">
        <v>232</v>
      </c>
      <c r="B9" s="2312">
        <v>35351</v>
      </c>
      <c r="C9" s="2312">
        <v>35263</v>
      </c>
      <c r="E9" s="2312">
        <v>39723</v>
      </c>
      <c r="F9" s="2312">
        <v>39646</v>
      </c>
      <c r="H9" s="1546">
        <v>37144</v>
      </c>
      <c r="I9" s="1546">
        <v>37072</v>
      </c>
      <c r="K9" s="1546">
        <v>34369</v>
      </c>
      <c r="L9" s="1546">
        <v>34280</v>
      </c>
      <c r="N9" s="1546">
        <v>32177</v>
      </c>
      <c r="O9" s="1546">
        <v>32126</v>
      </c>
      <c r="Q9" s="1546">
        <v>38893</v>
      </c>
      <c r="R9" s="1546">
        <v>38860</v>
      </c>
      <c r="S9" s="3"/>
    </row>
    <row r="10" spans="1:19" ht="16.05" customHeight="1">
      <c r="A10" s="2122" t="s">
        <v>233</v>
      </c>
      <c r="B10" s="2312">
        <v>312547</v>
      </c>
      <c r="C10" s="2312">
        <v>304986</v>
      </c>
      <c r="E10" s="2312">
        <v>357134</v>
      </c>
      <c r="F10" s="2312">
        <v>349280</v>
      </c>
      <c r="H10" s="1546">
        <v>340388</v>
      </c>
      <c r="I10" s="1546">
        <v>332989</v>
      </c>
      <c r="K10" s="1546">
        <v>334802</v>
      </c>
      <c r="L10" s="1546">
        <v>328389</v>
      </c>
      <c r="N10" s="1546">
        <v>278452</v>
      </c>
      <c r="O10" s="1546">
        <v>273803</v>
      </c>
      <c r="Q10" s="1546">
        <v>240627</v>
      </c>
      <c r="R10" s="1546">
        <v>237506</v>
      </c>
      <c r="S10" s="3"/>
    </row>
    <row r="11" spans="1:19" ht="16.05" customHeight="1">
      <c r="A11" s="2122" t="s">
        <v>234</v>
      </c>
      <c r="B11" s="2312">
        <v>1024844</v>
      </c>
      <c r="C11" s="2312">
        <v>640969</v>
      </c>
      <c r="E11" s="2312">
        <v>968035</v>
      </c>
      <c r="F11" s="2312">
        <v>595861</v>
      </c>
      <c r="H11" s="1546">
        <v>925416</v>
      </c>
      <c r="I11" s="1546">
        <v>562220</v>
      </c>
      <c r="K11" s="1546">
        <v>922587</v>
      </c>
      <c r="L11" s="1546">
        <v>572467</v>
      </c>
      <c r="N11" s="1546">
        <v>910522</v>
      </c>
      <c r="O11" s="1546">
        <v>570979</v>
      </c>
      <c r="Q11" s="1546">
        <v>883812</v>
      </c>
      <c r="R11" s="1546">
        <v>557784</v>
      </c>
      <c r="S11" s="3"/>
    </row>
    <row r="12" spans="1:19" ht="16.05" customHeight="1">
      <c r="A12" s="2122" t="s">
        <v>235</v>
      </c>
      <c r="B12" s="2312">
        <v>99854</v>
      </c>
      <c r="C12" s="2312">
        <v>99955</v>
      </c>
      <c r="E12" s="2312">
        <v>93624</v>
      </c>
      <c r="F12" s="2312">
        <v>93714</v>
      </c>
      <c r="H12" s="1546">
        <v>73311</v>
      </c>
      <c r="I12" s="1546">
        <v>73402</v>
      </c>
      <c r="K12" s="1546">
        <v>80790</v>
      </c>
      <c r="L12" s="1546">
        <v>80879</v>
      </c>
      <c r="N12" s="1546">
        <v>73536</v>
      </c>
      <c r="O12" s="1546">
        <v>73570</v>
      </c>
      <c r="Q12" s="1546">
        <v>78467</v>
      </c>
      <c r="R12" s="1546">
        <v>78511</v>
      </c>
      <c r="S12" s="3"/>
    </row>
    <row r="13" spans="1:19" ht="16.05" customHeight="1">
      <c r="A13" s="2122" t="s">
        <v>236</v>
      </c>
      <c r="B13" s="2312">
        <v>1234786</v>
      </c>
      <c r="C13" s="2312">
        <v>1236915</v>
      </c>
      <c r="E13" s="2312">
        <v>1219313</v>
      </c>
      <c r="F13" s="2312">
        <v>1221457</v>
      </c>
      <c r="H13" s="1546">
        <v>1229943</v>
      </c>
      <c r="I13" s="1546">
        <v>1231915</v>
      </c>
      <c r="K13" s="1546">
        <v>1159187</v>
      </c>
      <c r="L13" s="1546">
        <v>1160923</v>
      </c>
      <c r="N13" s="1546">
        <v>1147354</v>
      </c>
      <c r="O13" s="1546">
        <v>1149230</v>
      </c>
      <c r="Q13" s="1546">
        <v>1138645</v>
      </c>
      <c r="R13" s="1546">
        <v>1140516</v>
      </c>
      <c r="S13" s="3"/>
    </row>
    <row r="14" spans="1:19" ht="16.05" customHeight="1">
      <c r="A14" s="2122" t="s">
        <v>237</v>
      </c>
      <c r="B14" s="2312">
        <v>297718</v>
      </c>
      <c r="C14" s="2312">
        <v>297717</v>
      </c>
      <c r="E14" s="2312">
        <v>296771</v>
      </c>
      <c r="F14" s="2312">
        <v>296770</v>
      </c>
      <c r="H14" s="1546">
        <v>282008</v>
      </c>
      <c r="I14" s="1546">
        <v>282008</v>
      </c>
      <c r="K14" s="1546">
        <v>259431</v>
      </c>
      <c r="L14" s="1546">
        <v>259431</v>
      </c>
      <c r="N14" s="1546">
        <v>255829</v>
      </c>
      <c r="O14" s="1546">
        <v>255829</v>
      </c>
      <c r="Q14" s="1546">
        <v>248131</v>
      </c>
      <c r="R14" s="1546">
        <v>248131</v>
      </c>
      <c r="S14" s="3"/>
    </row>
    <row r="15" spans="1:19" ht="16.05" customHeight="1">
      <c r="A15" s="2122" t="s">
        <v>1533</v>
      </c>
      <c r="B15" s="2312">
        <v>95347</v>
      </c>
      <c r="C15" s="2312">
        <v>91020</v>
      </c>
      <c r="E15" s="2312">
        <v>93261</v>
      </c>
      <c r="F15" s="2312">
        <v>89613</v>
      </c>
      <c r="H15" s="1546">
        <v>92994</v>
      </c>
      <c r="I15" s="1546">
        <v>88623</v>
      </c>
      <c r="K15" s="1546">
        <v>90811</v>
      </c>
      <c r="L15" s="1546">
        <v>86682</v>
      </c>
      <c r="N15" s="1546">
        <v>87955</v>
      </c>
      <c r="O15" s="1546">
        <v>83950</v>
      </c>
      <c r="Q15" s="1546">
        <v>83768</v>
      </c>
      <c r="R15" s="1546">
        <v>80022</v>
      </c>
      <c r="S15" s="3"/>
    </row>
    <row r="16" spans="1:19" ht="16.05" customHeight="1">
      <c r="A16" s="2122" t="s">
        <v>239</v>
      </c>
      <c r="B16" s="2312">
        <v>88675</v>
      </c>
      <c r="C16" s="2312">
        <v>77437</v>
      </c>
      <c r="E16" s="2312">
        <v>94401</v>
      </c>
      <c r="F16" s="2312">
        <v>83100</v>
      </c>
      <c r="H16" s="1546">
        <v>79846</v>
      </c>
      <c r="I16" s="1546">
        <v>69766</v>
      </c>
      <c r="K16" s="1546">
        <v>79650</v>
      </c>
      <c r="L16" s="1546">
        <v>70095</v>
      </c>
      <c r="N16" s="1546">
        <v>77443</v>
      </c>
      <c r="O16" s="1546">
        <v>68459</v>
      </c>
      <c r="Q16" s="1546">
        <v>73738</v>
      </c>
      <c r="R16" s="1546">
        <v>63971</v>
      </c>
      <c r="S16" s="3"/>
    </row>
    <row r="17" spans="1:19" ht="16.05" customHeight="1">
      <c r="A17" s="2121" t="s">
        <v>240</v>
      </c>
      <c r="B17" s="2312">
        <v>37718</v>
      </c>
      <c r="C17" s="2312">
        <v>62156</v>
      </c>
      <c r="E17" s="2312">
        <v>37430</v>
      </c>
      <c r="F17" s="2312">
        <v>64915</v>
      </c>
      <c r="H17" s="1546">
        <v>35227</v>
      </c>
      <c r="I17" s="1546">
        <v>61220</v>
      </c>
      <c r="K17" s="1546">
        <v>34836</v>
      </c>
      <c r="L17" s="1546">
        <v>59138</v>
      </c>
      <c r="N17" s="1546">
        <v>34782</v>
      </c>
      <c r="O17" s="1546">
        <v>57484</v>
      </c>
      <c r="Q17" s="1546">
        <v>34845</v>
      </c>
      <c r="R17" s="1546">
        <v>55642</v>
      </c>
      <c r="S17" s="3"/>
    </row>
    <row r="18" spans="1:19" ht="16.05" customHeight="1">
      <c r="A18" s="2122" t="s">
        <v>241</v>
      </c>
      <c r="B18" s="2312">
        <v>8972</v>
      </c>
      <c r="C18" s="2312">
        <v>35779</v>
      </c>
      <c r="E18" s="2312">
        <v>8948</v>
      </c>
      <c r="F18" s="2312">
        <v>38891</v>
      </c>
      <c r="H18" s="1546">
        <v>9047</v>
      </c>
      <c r="I18" s="1546">
        <v>35661</v>
      </c>
      <c r="K18" s="1546">
        <v>8846</v>
      </c>
      <c r="L18" s="1546">
        <v>33782</v>
      </c>
      <c r="N18" s="1546">
        <v>8591</v>
      </c>
      <c r="O18" s="1546">
        <v>31948</v>
      </c>
      <c r="Q18" s="1546">
        <v>8436</v>
      </c>
      <c r="R18" s="1546">
        <v>29889</v>
      </c>
      <c r="S18" s="3"/>
    </row>
    <row r="19" spans="1:19" ht="16.05" customHeight="1">
      <c r="A19" s="2122" t="s">
        <v>242</v>
      </c>
      <c r="B19" s="2312">
        <v>9999</v>
      </c>
      <c r="C19" s="2312">
        <v>9536</v>
      </c>
      <c r="E19" s="2312">
        <v>9765</v>
      </c>
      <c r="F19" s="2312">
        <v>9274</v>
      </c>
      <c r="H19" s="1546">
        <v>9595</v>
      </c>
      <c r="I19" s="1546">
        <v>9165</v>
      </c>
      <c r="K19" s="1546">
        <v>9212</v>
      </c>
      <c r="L19" s="1546">
        <v>8778</v>
      </c>
      <c r="N19" s="1546">
        <v>9064</v>
      </c>
      <c r="O19" s="1546">
        <v>8615</v>
      </c>
      <c r="Q19" s="1546">
        <v>9265</v>
      </c>
      <c r="R19" s="1546">
        <v>8827</v>
      </c>
      <c r="S19" s="3"/>
    </row>
    <row r="20" spans="1:19" ht="16.05" customHeight="1">
      <c r="A20" s="2122" t="s">
        <v>243</v>
      </c>
      <c r="B20" s="2313">
        <v>0</v>
      </c>
      <c r="C20" s="2313">
        <v>0</v>
      </c>
      <c r="E20" s="2313">
        <v>0</v>
      </c>
      <c r="F20" s="2313">
        <v>0</v>
      </c>
      <c r="H20" s="2034">
        <v>0</v>
      </c>
      <c r="I20" s="2034">
        <v>0</v>
      </c>
      <c r="K20" s="2034">
        <v>0</v>
      </c>
      <c r="L20" s="2034">
        <v>0</v>
      </c>
      <c r="N20" s="2034">
        <v>0</v>
      </c>
      <c r="O20" s="2034">
        <v>0</v>
      </c>
      <c r="Q20" s="2034">
        <v>0</v>
      </c>
      <c r="R20" s="2034">
        <v>0</v>
      </c>
      <c r="S20" s="3"/>
    </row>
    <row r="21" spans="1:19" ht="16.05" customHeight="1">
      <c r="A21" s="2122" t="s">
        <v>244</v>
      </c>
      <c r="B21" s="2312">
        <v>18747</v>
      </c>
      <c r="C21" s="2312">
        <v>16841</v>
      </c>
      <c r="E21" s="2312">
        <v>18717</v>
      </c>
      <c r="F21" s="2312">
        <v>16750</v>
      </c>
      <c r="H21" s="1546">
        <v>16585</v>
      </c>
      <c r="I21" s="1546">
        <v>16394</v>
      </c>
      <c r="K21" s="1546">
        <v>16778</v>
      </c>
      <c r="L21" s="1546">
        <v>16578</v>
      </c>
      <c r="N21" s="1546">
        <v>17127</v>
      </c>
      <c r="O21" s="1546">
        <v>16921</v>
      </c>
      <c r="Q21" s="1546">
        <v>17144</v>
      </c>
      <c r="R21" s="1546">
        <v>16926</v>
      </c>
      <c r="S21" s="3"/>
    </row>
    <row r="22" spans="1:19" ht="16.05" customHeight="1" thickBot="1">
      <c r="A22" s="2205" t="s">
        <v>245</v>
      </c>
      <c r="B22" s="2314">
        <v>3226840</v>
      </c>
      <c r="C22" s="2314">
        <v>2846418</v>
      </c>
      <c r="E22" s="2314">
        <v>3199692</v>
      </c>
      <c r="F22" s="2314">
        <v>2834356</v>
      </c>
      <c r="H22" s="2201">
        <v>3096277</v>
      </c>
      <c r="I22" s="2201">
        <v>2739215</v>
      </c>
      <c r="K22" s="2201">
        <v>2996463</v>
      </c>
      <c r="L22" s="2201">
        <v>2652284</v>
      </c>
      <c r="N22" s="2201">
        <v>2898050</v>
      </c>
      <c r="O22" s="2201">
        <v>2565430</v>
      </c>
      <c r="Q22" s="2201">
        <v>2820926</v>
      </c>
      <c r="R22" s="2201">
        <v>2500943</v>
      </c>
      <c r="S22" s="3"/>
    </row>
    <row r="23" spans="1:19" ht="16.05" customHeight="1" thickBot="1">
      <c r="A23" s="2124" t="s">
        <v>246</v>
      </c>
      <c r="B23" s="2315"/>
      <c r="C23" s="2315"/>
      <c r="E23" s="2315"/>
      <c r="F23" s="2315"/>
      <c r="H23" s="2125"/>
      <c r="I23" s="2125"/>
      <c r="K23" s="2125"/>
      <c r="L23" s="2125"/>
      <c r="N23" s="2125"/>
      <c r="O23" s="2125"/>
      <c r="Q23" s="2125"/>
      <c r="R23" s="2125"/>
      <c r="S23" s="3"/>
    </row>
    <row r="24" spans="1:19" ht="16.05" customHeight="1">
      <c r="A24" s="2121" t="s">
        <v>231</v>
      </c>
      <c r="B24" s="2316">
        <v>3009115</v>
      </c>
      <c r="C24" s="2316">
        <v>2596652</v>
      </c>
      <c r="D24" s="1547"/>
      <c r="E24" s="2316">
        <v>2990324</v>
      </c>
      <c r="F24" s="2316">
        <v>2601904</v>
      </c>
      <c r="G24" s="1547"/>
      <c r="H24" s="1547">
        <v>2890647</v>
      </c>
      <c r="I24" s="1547">
        <v>2511453</v>
      </c>
      <c r="J24" s="1547"/>
      <c r="K24" s="1547">
        <v>2780697</v>
      </c>
      <c r="L24" s="1547">
        <v>2423564</v>
      </c>
      <c r="M24" s="1547"/>
      <c r="N24" s="1547">
        <v>2688498</v>
      </c>
      <c r="O24" s="1547">
        <v>2347947</v>
      </c>
      <c r="P24" s="1547"/>
      <c r="Q24" s="1547">
        <v>2618303</v>
      </c>
      <c r="R24" s="1547">
        <v>2296928</v>
      </c>
      <c r="S24" s="3"/>
    </row>
    <row r="25" spans="1:19" ht="16.05" customHeight="1">
      <c r="A25" s="2122" t="s">
        <v>247</v>
      </c>
      <c r="B25" s="2312">
        <v>1134485</v>
      </c>
      <c r="C25" s="2312">
        <v>1143576</v>
      </c>
      <c r="E25" s="2312">
        <v>1099998</v>
      </c>
      <c r="F25" s="2312">
        <v>1110902</v>
      </c>
      <c r="H25" s="1546">
        <v>1114482</v>
      </c>
      <c r="I25" s="1546">
        <v>1125298</v>
      </c>
      <c r="K25" s="1546">
        <v>1039562</v>
      </c>
      <c r="L25" s="1546">
        <v>1048579</v>
      </c>
      <c r="N25" s="1546">
        <v>1019760</v>
      </c>
      <c r="O25" s="1546">
        <v>1027236</v>
      </c>
      <c r="Q25" s="1546">
        <v>1019413</v>
      </c>
      <c r="R25" s="1546">
        <v>1025708</v>
      </c>
      <c r="S25" s="3"/>
    </row>
    <row r="26" spans="1:19" ht="16.05" customHeight="1">
      <c r="A26" s="2122" t="s">
        <v>248</v>
      </c>
      <c r="B26" s="2312">
        <v>482856</v>
      </c>
      <c r="C26" s="2312">
        <v>483069</v>
      </c>
      <c r="E26" s="2312">
        <v>528406</v>
      </c>
      <c r="F26" s="2312">
        <v>528583</v>
      </c>
      <c r="H26" s="1546">
        <v>456158</v>
      </c>
      <c r="I26" s="1546">
        <v>456420</v>
      </c>
      <c r="K26" s="1546">
        <v>480801</v>
      </c>
      <c r="L26" s="1546">
        <v>481038</v>
      </c>
      <c r="N26" s="1546">
        <v>432862</v>
      </c>
      <c r="O26" s="1546">
        <v>432995</v>
      </c>
      <c r="Q26" s="1546">
        <v>408401</v>
      </c>
      <c r="R26" s="1546">
        <v>408516</v>
      </c>
      <c r="S26" s="3"/>
    </row>
    <row r="27" spans="1:19" ht="16.05" customHeight="1">
      <c r="A27" s="2122" t="s">
        <v>249</v>
      </c>
      <c r="B27" s="2312">
        <v>423499</v>
      </c>
      <c r="C27" s="2312">
        <v>425082</v>
      </c>
      <c r="E27" s="2312">
        <v>419894</v>
      </c>
      <c r="F27" s="2312">
        <v>421485</v>
      </c>
      <c r="H27" s="1546">
        <v>415630</v>
      </c>
      <c r="I27" s="1546">
        <v>417298</v>
      </c>
      <c r="K27" s="1546">
        <v>393590</v>
      </c>
      <c r="L27" s="1546">
        <v>395203</v>
      </c>
      <c r="N27" s="1546">
        <v>402470</v>
      </c>
      <c r="O27" s="1546">
        <v>404124</v>
      </c>
      <c r="Q27" s="1546">
        <v>388199</v>
      </c>
      <c r="R27" s="1546">
        <v>389952</v>
      </c>
      <c r="S27" s="3"/>
    </row>
    <row r="28" spans="1:19" ht="16.05" customHeight="1">
      <c r="A28" s="2122" t="s">
        <v>250</v>
      </c>
      <c r="B28" s="2312">
        <v>132402</v>
      </c>
      <c r="C28" s="2312">
        <v>132400</v>
      </c>
      <c r="E28" s="2312">
        <v>136916</v>
      </c>
      <c r="F28" s="2312">
        <v>136915</v>
      </c>
      <c r="H28" s="1546">
        <v>147164</v>
      </c>
      <c r="I28" s="1546">
        <v>147162</v>
      </c>
      <c r="K28" s="1546">
        <v>130082</v>
      </c>
      <c r="L28" s="1546">
        <v>130080</v>
      </c>
      <c r="N28" s="1546">
        <v>119493</v>
      </c>
      <c r="O28" s="1546">
        <v>119493</v>
      </c>
      <c r="Q28" s="1546">
        <v>123098</v>
      </c>
      <c r="R28" s="1546">
        <v>123098</v>
      </c>
      <c r="S28" s="3"/>
    </row>
    <row r="29" spans="1:19" ht="16.05" customHeight="1">
      <c r="A29" s="2122" t="s">
        <v>235</v>
      </c>
      <c r="B29" s="2312">
        <v>92228</v>
      </c>
      <c r="C29" s="2312">
        <v>92223</v>
      </c>
      <c r="E29" s="2312">
        <v>88588</v>
      </c>
      <c r="F29" s="2312">
        <v>88541</v>
      </c>
      <c r="H29" s="1546">
        <v>69899</v>
      </c>
      <c r="I29" s="1546">
        <v>69800</v>
      </c>
      <c r="K29" s="1546">
        <v>77597</v>
      </c>
      <c r="L29" s="1546">
        <v>77547</v>
      </c>
      <c r="N29" s="1546">
        <v>74149</v>
      </c>
      <c r="O29" s="1546">
        <v>74060</v>
      </c>
      <c r="Q29" s="1546">
        <v>70778</v>
      </c>
      <c r="R29" s="1546">
        <v>70723</v>
      </c>
      <c r="S29" s="3"/>
    </row>
    <row r="30" spans="1:19" ht="16.05" customHeight="1">
      <c r="A30" s="2122" t="s">
        <v>1534</v>
      </c>
      <c r="B30" s="2312">
        <v>113822</v>
      </c>
      <c r="C30" s="2312">
        <v>113474</v>
      </c>
      <c r="E30" s="2312">
        <v>109359</v>
      </c>
      <c r="F30" s="2312">
        <v>109027</v>
      </c>
      <c r="H30" s="1546">
        <v>109961</v>
      </c>
      <c r="I30" s="1546">
        <v>109670</v>
      </c>
      <c r="K30" s="1546">
        <v>109909</v>
      </c>
      <c r="L30" s="1546">
        <v>109909</v>
      </c>
      <c r="N30" s="1546">
        <v>118199</v>
      </c>
      <c r="O30" s="1546">
        <v>118203</v>
      </c>
      <c r="Q30" s="1546">
        <v>112611</v>
      </c>
      <c r="R30" s="1546">
        <v>112619</v>
      </c>
      <c r="S30" s="3"/>
    </row>
    <row r="31" spans="1:19" ht="16.05" customHeight="1">
      <c r="A31" s="2122" t="s">
        <v>251</v>
      </c>
      <c r="B31" s="2312">
        <v>2531</v>
      </c>
      <c r="C31" s="2312">
        <v>2531</v>
      </c>
      <c r="E31" s="2312">
        <v>2314</v>
      </c>
      <c r="F31" s="2312">
        <v>2314</v>
      </c>
      <c r="H31" s="1546">
        <v>1794</v>
      </c>
      <c r="I31" s="1546">
        <v>1794</v>
      </c>
      <c r="K31" s="1546">
        <v>1591</v>
      </c>
      <c r="L31" s="1546">
        <v>1591</v>
      </c>
      <c r="N31" s="1546">
        <v>1514</v>
      </c>
      <c r="O31" s="1546">
        <v>1515</v>
      </c>
      <c r="Q31" s="1546">
        <v>1330</v>
      </c>
      <c r="R31" s="1546">
        <v>1330</v>
      </c>
      <c r="S31" s="3"/>
    </row>
    <row r="32" spans="1:19" ht="16.05" customHeight="1">
      <c r="A32" s="2122" t="s">
        <v>252</v>
      </c>
      <c r="B32" s="2312">
        <v>384164</v>
      </c>
      <c r="C32" s="2312">
        <v>0</v>
      </c>
      <c r="E32" s="2312">
        <v>371959</v>
      </c>
      <c r="F32" s="2312">
        <v>0</v>
      </c>
      <c r="H32" s="1546">
        <v>360617</v>
      </c>
      <c r="I32" s="1546">
        <v>0</v>
      </c>
      <c r="K32" s="1546">
        <v>348056</v>
      </c>
      <c r="L32" s="2034" t="s">
        <v>184</v>
      </c>
      <c r="N32" s="1546">
        <v>336372</v>
      </c>
      <c r="O32" s="2034">
        <v>0</v>
      </c>
      <c r="Q32" s="1546">
        <v>322721</v>
      </c>
      <c r="R32" s="2034">
        <v>0</v>
      </c>
      <c r="S32" s="3"/>
    </row>
    <row r="33" spans="1:19" ht="16.05" customHeight="1">
      <c r="A33" s="2122" t="s">
        <v>253</v>
      </c>
      <c r="B33" s="2312">
        <v>16807</v>
      </c>
      <c r="C33" s="2312">
        <v>16593</v>
      </c>
      <c r="E33" s="2312">
        <v>16795</v>
      </c>
      <c r="F33" s="2312">
        <v>16594</v>
      </c>
      <c r="H33" s="1546">
        <v>15849</v>
      </c>
      <c r="I33" s="1546">
        <v>15620</v>
      </c>
      <c r="K33" s="1546">
        <v>15979</v>
      </c>
      <c r="L33" s="1546">
        <v>15757</v>
      </c>
      <c r="N33" s="1546">
        <v>16059</v>
      </c>
      <c r="O33" s="1546">
        <v>15834</v>
      </c>
      <c r="Q33" s="1546">
        <v>16814</v>
      </c>
      <c r="R33" s="1546">
        <v>16576</v>
      </c>
      <c r="S33" s="3"/>
    </row>
    <row r="34" spans="1:19" ht="16.05" customHeight="1">
      <c r="A34" s="2122" t="s">
        <v>254</v>
      </c>
      <c r="B34" s="2312">
        <v>21405</v>
      </c>
      <c r="C34" s="2312">
        <v>17402</v>
      </c>
      <c r="E34" s="2312">
        <v>19259</v>
      </c>
      <c r="F34" s="2312">
        <v>16403</v>
      </c>
      <c r="H34" s="1546">
        <v>23941</v>
      </c>
      <c r="I34" s="1546">
        <v>18428</v>
      </c>
      <c r="K34" s="1546">
        <v>23904</v>
      </c>
      <c r="L34" s="1546">
        <v>19577</v>
      </c>
      <c r="N34" s="1546">
        <v>20720</v>
      </c>
      <c r="O34" s="1546">
        <v>17632</v>
      </c>
      <c r="Q34" s="1546">
        <v>19366</v>
      </c>
      <c r="R34" s="1546">
        <v>17190</v>
      </c>
      <c r="S34" s="3"/>
    </row>
    <row r="35" spans="1:19" ht="16.05" customHeight="1">
      <c r="A35" s="2122" t="s">
        <v>255</v>
      </c>
      <c r="B35" s="2312">
        <v>204916</v>
      </c>
      <c r="C35" s="2312">
        <v>170302</v>
      </c>
      <c r="E35" s="2312">
        <v>196836</v>
      </c>
      <c r="F35" s="2312">
        <v>171140</v>
      </c>
      <c r="H35" s="1546">
        <v>175152</v>
      </c>
      <c r="I35" s="1546">
        <v>149963</v>
      </c>
      <c r="K35" s="1546">
        <v>159626</v>
      </c>
      <c r="L35" s="1546">
        <v>144283</v>
      </c>
      <c r="N35" s="1546">
        <v>146900</v>
      </c>
      <c r="O35" s="1546">
        <v>136855</v>
      </c>
      <c r="Q35" s="1546">
        <v>135572</v>
      </c>
      <c r="R35" s="1546">
        <v>131216</v>
      </c>
      <c r="S35" s="3"/>
    </row>
    <row r="36" spans="1:19" ht="16.05" customHeight="1" thickBot="1">
      <c r="A36" s="2126" t="s">
        <v>1535</v>
      </c>
      <c r="B36" s="2317">
        <v>208512</v>
      </c>
      <c r="C36" s="2317">
        <v>208498</v>
      </c>
      <c r="E36" s="2317">
        <v>200098</v>
      </c>
      <c r="F36" s="2317">
        <v>200084</v>
      </c>
      <c r="H36" s="2127">
        <v>196146</v>
      </c>
      <c r="I36" s="2127">
        <v>196132</v>
      </c>
      <c r="K36" s="2127">
        <v>207164</v>
      </c>
      <c r="L36" s="2127">
        <v>207163</v>
      </c>
      <c r="N36" s="2127">
        <v>200815</v>
      </c>
      <c r="O36" s="2127">
        <v>200813</v>
      </c>
      <c r="Q36" s="2127">
        <v>193900</v>
      </c>
      <c r="R36" s="2127">
        <v>193898</v>
      </c>
      <c r="S36" s="3"/>
    </row>
    <row r="37" spans="1:19" ht="16.05" customHeight="1">
      <c r="A37" s="2008" t="s">
        <v>1536</v>
      </c>
      <c r="B37" s="2312">
        <v>136910</v>
      </c>
      <c r="C37" s="2312">
        <v>136910</v>
      </c>
      <c r="E37" s="2312">
        <v>136910</v>
      </c>
      <c r="F37" s="2312">
        <v>136910</v>
      </c>
      <c r="H37" s="1546">
        <v>136910</v>
      </c>
      <c r="I37" s="1546">
        <v>136910</v>
      </c>
      <c r="K37" s="1546">
        <v>124063</v>
      </c>
      <c r="L37" s="1546">
        <v>124063</v>
      </c>
      <c r="N37" s="1546">
        <v>124063</v>
      </c>
      <c r="O37" s="1546">
        <v>124063</v>
      </c>
      <c r="Q37" s="1546">
        <v>124063</v>
      </c>
      <c r="R37" s="1546">
        <v>124063</v>
      </c>
      <c r="S37" s="3"/>
    </row>
    <row r="38" spans="1:19" ht="16.05" customHeight="1">
      <c r="A38" s="2008" t="s">
        <v>1537</v>
      </c>
      <c r="B38" s="2312">
        <v>-908</v>
      </c>
      <c r="C38" s="2312">
        <v>-815</v>
      </c>
      <c r="E38" s="2312">
        <v>-1668</v>
      </c>
      <c r="F38" s="2312">
        <v>-1577</v>
      </c>
      <c r="H38" s="1546">
        <v>1718</v>
      </c>
      <c r="I38" s="1546">
        <v>1753</v>
      </c>
      <c r="K38" s="1546">
        <v>-775</v>
      </c>
      <c r="L38" s="1546">
        <v>-634</v>
      </c>
      <c r="N38" s="1546">
        <v>-323</v>
      </c>
      <c r="O38" s="1546">
        <v>-210</v>
      </c>
      <c r="Q38" s="1546">
        <v>1238</v>
      </c>
      <c r="R38" s="1546">
        <v>5582</v>
      </c>
      <c r="S38" s="3"/>
    </row>
    <row r="39" spans="1:19" ht="16.05" customHeight="1">
      <c r="A39" s="2008" t="s">
        <v>1538</v>
      </c>
      <c r="B39" s="2312">
        <v>72750</v>
      </c>
      <c r="C39" s="2312">
        <v>72643</v>
      </c>
      <c r="E39" s="2312">
        <v>65121</v>
      </c>
      <c r="F39" s="2312">
        <v>65016</v>
      </c>
      <c r="H39" s="1546">
        <v>57531</v>
      </c>
      <c r="I39" s="1546">
        <v>57482</v>
      </c>
      <c r="K39" s="1546">
        <v>85698</v>
      </c>
      <c r="L39" s="1546">
        <v>85556</v>
      </c>
      <c r="N39" s="1546">
        <v>77093</v>
      </c>
      <c r="O39" s="1546">
        <v>76978</v>
      </c>
      <c r="Q39" s="1546">
        <v>68629</v>
      </c>
      <c r="R39" s="1546">
        <v>64283</v>
      </c>
      <c r="S39" s="3"/>
    </row>
    <row r="40" spans="1:19" ht="16.05" customHeight="1">
      <c r="A40" s="2008" t="s">
        <v>1539</v>
      </c>
      <c r="B40" s="2312">
        <v>-240</v>
      </c>
      <c r="C40" s="2312">
        <v>-240</v>
      </c>
      <c r="E40" s="2312">
        <v>-265</v>
      </c>
      <c r="F40" s="2312">
        <v>-265</v>
      </c>
      <c r="H40" s="1546">
        <v>-13</v>
      </c>
      <c r="I40" s="1546">
        <v>-13</v>
      </c>
      <c r="K40" s="1546">
        <v>-1822</v>
      </c>
      <c r="L40" s="1546">
        <v>-1822</v>
      </c>
      <c r="N40" s="1546">
        <v>-18</v>
      </c>
      <c r="O40" s="1546">
        <v>-18</v>
      </c>
      <c r="Q40" s="1546">
        <v>-30</v>
      </c>
      <c r="R40" s="1546">
        <v>-30</v>
      </c>
      <c r="S40" s="3"/>
    </row>
    <row r="41" spans="1:19" ht="16.05" customHeight="1">
      <c r="A41" s="2104" t="s">
        <v>1540</v>
      </c>
      <c r="B41" s="2312">
        <v>9213</v>
      </c>
      <c r="C41" s="2312">
        <v>41268</v>
      </c>
      <c r="E41" s="2312">
        <v>9270</v>
      </c>
      <c r="F41" s="2312">
        <v>32368</v>
      </c>
      <c r="H41" s="1546">
        <v>9484</v>
      </c>
      <c r="I41" s="1546">
        <v>31630</v>
      </c>
      <c r="K41" s="1546">
        <v>8602</v>
      </c>
      <c r="L41" s="1546">
        <v>21557</v>
      </c>
      <c r="N41" s="1546">
        <v>8737</v>
      </c>
      <c r="O41" s="1546">
        <v>16670</v>
      </c>
      <c r="Q41" s="1546">
        <v>8723</v>
      </c>
      <c r="R41" s="1546">
        <v>10117</v>
      </c>
      <c r="S41" s="3"/>
    </row>
    <row r="42" spans="1:19" ht="16.05" customHeight="1">
      <c r="A42" s="2104" t="s">
        <v>1541</v>
      </c>
      <c r="B42" s="2312">
        <v>217725</v>
      </c>
      <c r="C42" s="2312">
        <v>249766</v>
      </c>
      <c r="E42" s="2312">
        <v>209368</v>
      </c>
      <c r="F42" s="2312">
        <v>232452</v>
      </c>
      <c r="H42" s="1546">
        <v>205630</v>
      </c>
      <c r="I42" s="1546">
        <v>227762</v>
      </c>
      <c r="K42" s="1546">
        <v>215766</v>
      </c>
      <c r="L42" s="1546">
        <v>228720</v>
      </c>
      <c r="N42" s="1546">
        <v>209552</v>
      </c>
      <c r="O42" s="1546">
        <v>217483</v>
      </c>
      <c r="Q42" s="1603">
        <v>202623</v>
      </c>
      <c r="R42" s="1546">
        <v>204015</v>
      </c>
      <c r="S42" s="3"/>
    </row>
    <row r="43" spans="1:19" ht="16.05" customHeight="1" thickBot="1">
      <c r="A43" s="2205" t="s">
        <v>1542</v>
      </c>
      <c r="B43" s="2314">
        <v>3226840</v>
      </c>
      <c r="C43" s="2314">
        <v>2846418</v>
      </c>
      <c r="E43" s="2314">
        <v>3199692</v>
      </c>
      <c r="F43" s="2314">
        <v>2834356</v>
      </c>
      <c r="H43" s="2201">
        <v>3096277</v>
      </c>
      <c r="I43" s="2201">
        <v>2739215</v>
      </c>
      <c r="K43" s="2201">
        <v>2996463</v>
      </c>
      <c r="L43" s="2201">
        <v>2652284</v>
      </c>
      <c r="N43" s="2201">
        <v>2898050</v>
      </c>
      <c r="O43" s="2201">
        <v>2565430</v>
      </c>
      <c r="Q43" s="2201">
        <v>2820926</v>
      </c>
      <c r="R43" s="2201">
        <v>2500943</v>
      </c>
      <c r="S43" s="3"/>
    </row>
    <row r="44" spans="1:19">
      <c r="A44" s="1759" t="s">
        <v>1543</v>
      </c>
      <c r="B44" s="2318"/>
      <c r="C44" s="2318"/>
      <c r="E44" s="2318"/>
      <c r="F44" s="2318"/>
      <c r="H44" s="1161"/>
      <c r="I44" s="1161"/>
      <c r="K44" s="1161"/>
      <c r="L44" s="1161"/>
      <c r="N44" s="1161"/>
      <c r="O44" s="1161"/>
      <c r="Q44" s="1161"/>
      <c r="R44" s="1161"/>
      <c r="S44" s="3"/>
    </row>
    <row r="45" spans="1:19">
      <c r="A45" s="1760" t="s">
        <v>1544</v>
      </c>
      <c r="B45" s="2303"/>
      <c r="C45" s="2303"/>
      <c r="E45" s="2303"/>
      <c r="F45" s="2303"/>
      <c r="S45" s="3"/>
    </row>
    <row r="46" spans="1:19">
      <c r="B46" s="2303"/>
      <c r="C46" s="2303"/>
      <c r="E46" s="2303"/>
      <c r="F46" s="2303"/>
      <c r="S46" s="3"/>
    </row>
    <row r="47" spans="1:19">
      <c r="A47" s="1418"/>
      <c r="B47" s="2303"/>
      <c r="C47" s="2303"/>
      <c r="E47" s="2303"/>
      <c r="F47" s="2303"/>
      <c r="S47" s="3"/>
    </row>
  </sheetData>
  <hyperlinks>
    <hyperlink ref="A3" location="Índice!A1" display="CC2: Conciliação do Patrimônio de Referência (PR) com o balanço patrimonial" xr:uid="{973E4AAD-A912-42A8-BE72-C51018734FB2}"/>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26EE0-08DE-449A-9A44-B6643EC6BD4E}">
  <sheetPr codeName="Planilha76">
    <tabColor theme="1" tint="0.34998626667073579"/>
  </sheetPr>
  <dimension ref="A1:BB56"/>
  <sheetViews>
    <sheetView showGridLines="0" topLeftCell="A2" zoomScale="80" zoomScaleNormal="80" workbookViewId="0">
      <selection activeCell="A2" sqref="A2"/>
    </sheetView>
  </sheetViews>
  <sheetFormatPr defaultColWidth="9.21875" defaultRowHeight="13.8"/>
  <cols>
    <col min="1" max="1" width="74.44140625" style="1112" customWidth="1"/>
    <col min="2" max="3" width="17.44140625" style="1982" customWidth="1"/>
    <col min="4" max="4" width="1.44140625" style="3" customWidth="1"/>
    <col min="5" max="6" width="17.44140625" style="1982" customWidth="1"/>
    <col min="7" max="7" width="1.44140625" style="3" customWidth="1"/>
    <col min="8" max="9" width="17.44140625" style="1982" customWidth="1"/>
    <col min="10" max="10" width="1.44140625" style="3" customWidth="1"/>
    <col min="11" max="12" width="17.44140625" style="1112" customWidth="1"/>
    <col min="13" max="13" width="1.44140625" style="3" customWidth="1"/>
    <col min="14" max="15" width="17.44140625" style="1112" customWidth="1"/>
    <col min="16" max="16" width="1.44140625" style="3" customWidth="1"/>
    <col min="17" max="18" width="17.44140625" style="1112" customWidth="1"/>
    <col min="19" max="19" width="1.44140625" style="3" customWidth="1"/>
    <col min="20" max="21" width="17.44140625" style="1112" customWidth="1"/>
    <col min="22" max="22" width="1.44140625" style="3" customWidth="1"/>
    <col min="23" max="24" width="17.44140625" style="1112" customWidth="1"/>
    <col min="25" max="25" width="1.44140625" style="3" customWidth="1"/>
    <col min="26" max="27" width="17.44140625" style="1112" customWidth="1"/>
    <col min="28" max="28" width="1.44140625" style="3" customWidth="1"/>
    <col min="29" max="30" width="17.44140625" style="1112" customWidth="1"/>
    <col min="31" max="31" width="1.44140625" style="3" customWidth="1"/>
    <col min="32" max="33" width="17.44140625" style="1112" customWidth="1"/>
    <col min="34" max="34" width="1.44140625" style="3" customWidth="1"/>
    <col min="35" max="36" width="17.44140625" style="1112" customWidth="1"/>
    <col min="37" max="37" width="1.44140625" style="3" customWidth="1"/>
    <col min="38" max="39" width="17.44140625" style="1112" customWidth="1"/>
    <col min="40" max="40" width="1.44140625" style="3" customWidth="1"/>
    <col min="41" max="42" width="17.44140625" style="1112" customWidth="1"/>
    <col min="43" max="43" width="1.44140625" style="3" customWidth="1"/>
    <col min="44" max="45" width="17.44140625" style="1112" customWidth="1"/>
    <col min="46" max="46" width="1.44140625" style="3" customWidth="1"/>
    <col min="47" max="48" width="17.44140625" style="1112" customWidth="1"/>
    <col min="49" max="49" width="1.44140625" style="3" customWidth="1"/>
    <col min="50" max="51" width="17.44140625" style="1112" customWidth="1"/>
    <col min="52" max="16384" width="9.21875" style="1112"/>
  </cols>
  <sheetData>
    <row r="1" spans="1:54" hidden="1">
      <c r="B1" s="1112"/>
      <c r="C1" s="1112"/>
      <c r="E1" s="1112"/>
      <c r="F1" s="1112"/>
      <c r="H1" s="1112"/>
      <c r="I1" s="1112"/>
    </row>
    <row r="2" spans="1:54" s="21" customFormat="1" ht="5.25" customHeight="1">
      <c r="A2" s="12"/>
      <c r="B2" s="12"/>
      <c r="C2" s="12"/>
      <c r="D2" s="3"/>
      <c r="E2" s="12"/>
      <c r="F2" s="12"/>
      <c r="G2" s="3"/>
      <c r="H2" s="12"/>
      <c r="I2" s="12"/>
      <c r="J2" s="3"/>
      <c r="K2" s="12"/>
      <c r="L2" s="12"/>
      <c r="M2" s="3"/>
      <c r="N2" s="12"/>
      <c r="O2" s="12"/>
      <c r="P2" s="3"/>
      <c r="Q2" s="12"/>
      <c r="R2" s="12"/>
      <c r="S2" s="3"/>
      <c r="T2" s="12"/>
      <c r="U2" s="12"/>
      <c r="V2" s="3"/>
      <c r="W2" s="12"/>
      <c r="X2" s="12"/>
      <c r="Y2" s="3"/>
      <c r="Z2" s="12"/>
      <c r="AA2" s="12"/>
      <c r="AB2" s="3"/>
      <c r="AC2" s="12"/>
      <c r="AD2" s="12"/>
      <c r="AE2" s="3"/>
      <c r="AF2" s="12"/>
      <c r="AG2" s="12"/>
      <c r="AH2" s="3"/>
      <c r="AI2" s="12"/>
      <c r="AJ2" s="12"/>
      <c r="AK2" s="3"/>
      <c r="AL2" s="12"/>
      <c r="AM2" s="12"/>
      <c r="AN2" s="3"/>
      <c r="AO2" s="12"/>
      <c r="AP2" s="12"/>
      <c r="AQ2" s="3"/>
      <c r="AR2" s="12"/>
      <c r="AS2" s="12"/>
      <c r="AT2" s="3"/>
      <c r="AU2" s="12"/>
      <c r="AV2" s="12"/>
      <c r="AW2" s="3"/>
      <c r="AX2" s="12"/>
      <c r="AY2" s="12"/>
      <c r="AZ2" s="18"/>
      <c r="BA2" s="19"/>
      <c r="BB2" s="20"/>
    </row>
    <row r="3" spans="1:54" s="3" customFormat="1" ht="15.75" customHeight="1">
      <c r="A3" s="23" t="s">
        <v>1528</v>
      </c>
      <c r="B3" s="23"/>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row>
    <row r="4" spans="1:54" s="3" customFormat="1" ht="15.75" customHeight="1">
      <c r="A4" s="1763"/>
      <c r="B4" s="1763"/>
      <c r="C4" s="1763"/>
      <c r="E4" s="1763"/>
      <c r="F4" s="1763"/>
      <c r="H4" s="1763"/>
      <c r="I4" s="1763"/>
      <c r="K4" s="1763"/>
      <c r="L4" s="1763"/>
      <c r="N4" s="1763"/>
      <c r="O4" s="1763"/>
      <c r="Q4" s="1763"/>
      <c r="R4" s="1763"/>
      <c r="T4" s="1763"/>
      <c r="U4" s="1763"/>
      <c r="W4" s="1763"/>
      <c r="X4" s="1763"/>
      <c r="Z4" s="1763"/>
      <c r="AA4" s="1763"/>
      <c r="AC4" s="1763"/>
      <c r="AD4" s="1763"/>
      <c r="AF4" s="1763"/>
      <c r="AG4" s="1763"/>
      <c r="AI4" s="1763"/>
      <c r="AJ4" s="1763"/>
      <c r="AL4" s="1763"/>
      <c r="AM4" s="1763"/>
      <c r="AO4" s="1763"/>
      <c r="AP4" s="1763"/>
      <c r="AR4" s="1763"/>
      <c r="AS4" s="1763"/>
      <c r="AU4" s="1763"/>
      <c r="AV4" s="1763"/>
      <c r="AX4" s="1763"/>
      <c r="AY4" s="1763"/>
    </row>
    <row r="5" spans="1:54" ht="14.4" thickBot="1">
      <c r="A5" s="1210" t="s">
        <v>1529</v>
      </c>
      <c r="B5" s="1765"/>
      <c r="C5" s="1766">
        <v>45657</v>
      </c>
      <c r="E5" s="1765"/>
      <c r="F5" s="1766">
        <v>45565</v>
      </c>
      <c r="H5" s="1765"/>
      <c r="I5" s="1766">
        <v>45473</v>
      </c>
      <c r="K5" s="1765"/>
      <c r="L5" s="1766">
        <v>45382</v>
      </c>
      <c r="N5" s="1765"/>
      <c r="O5" s="1766">
        <v>45291</v>
      </c>
      <c r="Q5" s="1765"/>
      <c r="R5" s="1766">
        <v>45199</v>
      </c>
      <c r="T5" s="1765"/>
      <c r="U5" s="1766">
        <v>45107</v>
      </c>
      <c r="W5" s="1765"/>
      <c r="X5" s="1766">
        <v>45016</v>
      </c>
      <c r="Z5" s="1765"/>
      <c r="AA5" s="1766">
        <v>44926</v>
      </c>
      <c r="AC5" s="1765"/>
      <c r="AD5" s="1766">
        <v>44834</v>
      </c>
      <c r="AF5" s="1765"/>
      <c r="AG5" s="1766">
        <v>44742</v>
      </c>
      <c r="AI5" s="1765"/>
      <c r="AJ5" s="1766">
        <v>44651</v>
      </c>
      <c r="AL5" s="1765"/>
      <c r="AM5" s="1766">
        <v>44561</v>
      </c>
      <c r="AO5" s="1765"/>
      <c r="AP5" s="1766">
        <v>44469</v>
      </c>
      <c r="AR5" s="1765"/>
      <c r="AS5" s="1766">
        <v>44377</v>
      </c>
      <c r="AU5" s="1765"/>
      <c r="AV5" s="1766">
        <v>44286</v>
      </c>
      <c r="AX5" s="1765"/>
      <c r="AY5" s="1766">
        <v>44196</v>
      </c>
    </row>
    <row r="6" spans="1:54" ht="79.8" thickBot="1">
      <c r="A6" s="1923" t="s">
        <v>1530</v>
      </c>
      <c r="B6" s="1332" t="s">
        <v>1531</v>
      </c>
      <c r="C6" s="1365" t="s">
        <v>1545</v>
      </c>
      <c r="E6" s="1332" t="s">
        <v>1531</v>
      </c>
      <c r="F6" s="1365" t="s">
        <v>1545</v>
      </c>
      <c r="H6" s="1332" t="s">
        <v>1531</v>
      </c>
      <c r="I6" s="1365" t="s">
        <v>1545</v>
      </c>
      <c r="K6" s="1332" t="s">
        <v>1531</v>
      </c>
      <c r="L6" s="1365" t="s">
        <v>1545</v>
      </c>
      <c r="N6" s="1332" t="s">
        <v>1531</v>
      </c>
      <c r="O6" s="1365" t="s">
        <v>1545</v>
      </c>
      <c r="Q6" s="1332" t="s">
        <v>1531</v>
      </c>
      <c r="R6" s="1365" t="s">
        <v>1545</v>
      </c>
      <c r="T6" s="1332" t="s">
        <v>1531</v>
      </c>
      <c r="U6" s="1365" t="s">
        <v>1545</v>
      </c>
      <c r="W6" s="1332" t="s">
        <v>1531</v>
      </c>
      <c r="X6" s="1365" t="s">
        <v>1545</v>
      </c>
      <c r="Z6" s="1332" t="s">
        <v>1531</v>
      </c>
      <c r="AA6" s="1365" t="s">
        <v>1545</v>
      </c>
      <c r="AC6" s="1332" t="s">
        <v>1531</v>
      </c>
      <c r="AD6" s="1365" t="s">
        <v>1545</v>
      </c>
      <c r="AF6" s="1332" t="s">
        <v>1531</v>
      </c>
      <c r="AG6" s="1365" t="s">
        <v>1545</v>
      </c>
      <c r="AI6" s="1332" t="s">
        <v>1531</v>
      </c>
      <c r="AJ6" s="1365" t="s">
        <v>1545</v>
      </c>
      <c r="AL6" s="1332" t="s">
        <v>1531</v>
      </c>
      <c r="AM6" s="1365" t="s">
        <v>1545</v>
      </c>
      <c r="AO6" s="1332" t="s">
        <v>1531</v>
      </c>
      <c r="AP6" s="1365" t="s">
        <v>1545</v>
      </c>
      <c r="AR6" s="1332" t="s">
        <v>1531</v>
      </c>
      <c r="AS6" s="1365" t="s">
        <v>1545</v>
      </c>
      <c r="AU6" s="1332" t="s">
        <v>1531</v>
      </c>
      <c r="AV6" s="1365" t="s">
        <v>1545</v>
      </c>
      <c r="AX6" s="1332" t="s">
        <v>1531</v>
      </c>
      <c r="AY6" s="1365" t="s">
        <v>1545</v>
      </c>
    </row>
    <row r="7" spans="1:54" ht="16.05" customHeight="1" thickBot="1">
      <c r="A7" s="1768" t="s">
        <v>230</v>
      </c>
      <c r="B7" s="1263"/>
      <c r="C7" s="1769"/>
      <c r="E7" s="1263"/>
      <c r="F7" s="1769"/>
      <c r="H7" s="1263"/>
      <c r="I7" s="1769"/>
      <c r="K7" s="1263"/>
      <c r="L7" s="1769"/>
      <c r="N7" s="1263"/>
      <c r="O7" s="1769"/>
      <c r="Q7" s="1263"/>
      <c r="R7" s="1769"/>
      <c r="T7" s="1263"/>
      <c r="U7" s="1769"/>
      <c r="W7" s="1263"/>
      <c r="X7" s="1769"/>
      <c r="Z7" s="1263"/>
      <c r="AA7" s="1769"/>
      <c r="AC7" s="1263"/>
      <c r="AD7" s="1769"/>
      <c r="AF7" s="1263"/>
      <c r="AG7" s="1769"/>
      <c r="AI7" s="1263"/>
      <c r="AJ7" s="1769"/>
      <c r="AL7" s="1263"/>
      <c r="AM7" s="1769"/>
      <c r="AO7" s="1263"/>
      <c r="AP7" s="1769"/>
      <c r="AR7" s="1263"/>
      <c r="AS7" s="1769"/>
      <c r="AU7" s="1263"/>
      <c r="AV7" s="1769"/>
      <c r="AX7" s="1263"/>
      <c r="AY7" s="1769"/>
    </row>
    <row r="8" spans="1:54" ht="16.05" customHeight="1">
      <c r="A8" s="1782" t="s">
        <v>257</v>
      </c>
      <c r="B8" s="2033">
        <v>3013832</v>
      </c>
      <c r="C8" s="2033">
        <v>2672480</v>
      </c>
      <c r="E8" s="2033">
        <v>2973483</v>
      </c>
      <c r="F8" s="2033">
        <v>2634497</v>
      </c>
      <c r="H8" s="2033">
        <v>2897179</v>
      </c>
      <c r="I8" s="2033">
        <v>2573688</v>
      </c>
      <c r="K8" s="1783">
        <v>2754657</v>
      </c>
      <c r="L8" s="1783">
        <v>2443729</v>
      </c>
      <c r="N8" s="1783">
        <v>2656713</v>
      </c>
      <c r="O8" s="1783">
        <v>2354037</v>
      </c>
      <c r="Q8" s="1783">
        <v>2640829</v>
      </c>
      <c r="R8" s="1783">
        <v>2352838</v>
      </c>
      <c r="T8" s="1783">
        <v>2548077</v>
      </c>
      <c r="U8" s="1783">
        <v>2268322</v>
      </c>
      <c r="W8" s="1783">
        <v>2508091</v>
      </c>
      <c r="X8" s="1783">
        <v>2239175</v>
      </c>
      <c r="Z8" s="1783">
        <v>2431957</v>
      </c>
      <c r="AA8" s="1783">
        <v>2171449</v>
      </c>
      <c r="AC8" s="1783">
        <v>2386710</v>
      </c>
      <c r="AD8" s="1783">
        <v>2132340</v>
      </c>
      <c r="AF8" s="1783">
        <v>2258532</v>
      </c>
      <c r="AG8" s="1783">
        <v>2012426</v>
      </c>
      <c r="AI8" s="1783">
        <v>2155198</v>
      </c>
      <c r="AJ8" s="1783">
        <v>1923839</v>
      </c>
      <c r="AL8" s="1783">
        <v>2136498</v>
      </c>
      <c r="AM8" s="1783">
        <v>1907804</v>
      </c>
      <c r="AO8" s="1783">
        <v>2125454</v>
      </c>
      <c r="AP8" s="1783">
        <v>1896419</v>
      </c>
      <c r="AR8" s="1783">
        <v>2039237</v>
      </c>
      <c r="AS8" s="1783">
        <v>1807186</v>
      </c>
      <c r="AU8" s="1783">
        <v>2087728</v>
      </c>
      <c r="AV8" s="1783">
        <v>1857593</v>
      </c>
      <c r="AX8" s="1783">
        <v>2076112</v>
      </c>
      <c r="AY8" s="1783">
        <v>1842925</v>
      </c>
    </row>
    <row r="9" spans="1:54" ht="16.05" customHeight="1">
      <c r="A9" s="1784" t="s">
        <v>232</v>
      </c>
      <c r="B9" s="2034">
        <v>36127</v>
      </c>
      <c r="C9" s="2034">
        <v>36078</v>
      </c>
      <c r="E9" s="2034">
        <v>37868</v>
      </c>
      <c r="F9" s="2034">
        <v>37820</v>
      </c>
      <c r="H9" s="2034">
        <v>33862</v>
      </c>
      <c r="I9" s="2034">
        <v>33794</v>
      </c>
      <c r="K9" s="1785">
        <v>34344</v>
      </c>
      <c r="L9" s="1785">
        <v>34252</v>
      </c>
      <c r="N9" s="1785">
        <v>32001</v>
      </c>
      <c r="O9" s="1785">
        <v>31954</v>
      </c>
      <c r="Q9" s="1785">
        <v>33672</v>
      </c>
      <c r="R9" s="1785">
        <v>33588</v>
      </c>
      <c r="T9" s="1785">
        <v>30636</v>
      </c>
      <c r="U9" s="1785">
        <v>30565</v>
      </c>
      <c r="W9" s="1785">
        <v>33007</v>
      </c>
      <c r="X9" s="1785">
        <v>32907</v>
      </c>
      <c r="Z9" s="1785">
        <v>35381</v>
      </c>
      <c r="AA9" s="1785">
        <v>35243</v>
      </c>
      <c r="AC9" s="1785">
        <v>35402</v>
      </c>
      <c r="AD9" s="1785">
        <v>35280</v>
      </c>
      <c r="AF9" s="1785">
        <v>33839</v>
      </c>
      <c r="AG9" s="1785">
        <v>33729</v>
      </c>
      <c r="AI9" s="1785">
        <v>42722</v>
      </c>
      <c r="AJ9" s="1785">
        <v>42629</v>
      </c>
      <c r="AL9" s="1785">
        <v>44512</v>
      </c>
      <c r="AM9" s="1785">
        <v>44373</v>
      </c>
      <c r="AO9" s="1785">
        <v>42222</v>
      </c>
      <c r="AP9" s="1785">
        <v>42125</v>
      </c>
      <c r="AR9" s="1785">
        <v>39837</v>
      </c>
      <c r="AS9" s="1785">
        <v>39749</v>
      </c>
      <c r="AU9" s="1785">
        <v>39369</v>
      </c>
      <c r="AV9" s="1785">
        <v>39285</v>
      </c>
      <c r="AX9" s="1785">
        <v>46224</v>
      </c>
      <c r="AY9" s="1785">
        <v>46099</v>
      </c>
    </row>
    <row r="10" spans="1:54" ht="16.05" customHeight="1">
      <c r="A10" s="1784" t="s">
        <v>233</v>
      </c>
      <c r="B10" s="2034">
        <v>302587</v>
      </c>
      <c r="C10" s="2034">
        <v>298941</v>
      </c>
      <c r="E10" s="2034">
        <v>395395</v>
      </c>
      <c r="F10" s="2034">
        <v>389374</v>
      </c>
      <c r="H10" s="2034">
        <v>303836</v>
      </c>
      <c r="I10" s="2034">
        <v>299943</v>
      </c>
      <c r="K10" s="1785">
        <v>317025</v>
      </c>
      <c r="L10" s="1785">
        <v>312820</v>
      </c>
      <c r="N10" s="1785">
        <v>286980</v>
      </c>
      <c r="O10" s="1785">
        <v>283430</v>
      </c>
      <c r="Q10" s="1785">
        <v>312271</v>
      </c>
      <c r="R10" s="1785">
        <v>307844</v>
      </c>
      <c r="T10" s="1785">
        <v>267688</v>
      </c>
      <c r="U10" s="1785">
        <v>263103</v>
      </c>
      <c r="W10" s="1785">
        <v>295248</v>
      </c>
      <c r="X10" s="1785">
        <v>290937</v>
      </c>
      <c r="Z10" s="1785">
        <v>279609</v>
      </c>
      <c r="AA10" s="1785">
        <v>275209</v>
      </c>
      <c r="AC10" s="1785">
        <v>316179</v>
      </c>
      <c r="AD10" s="1785">
        <v>312782</v>
      </c>
      <c r="AF10" s="1785">
        <v>237053</v>
      </c>
      <c r="AG10" s="1785">
        <v>235370</v>
      </c>
      <c r="AI10" s="1785">
        <v>243140</v>
      </c>
      <c r="AJ10" s="1785">
        <v>240505</v>
      </c>
      <c r="AL10" s="1785">
        <v>243916</v>
      </c>
      <c r="AM10" s="1785">
        <v>241601</v>
      </c>
      <c r="AO10" s="1785">
        <v>241985</v>
      </c>
      <c r="AP10" s="1785">
        <v>239502</v>
      </c>
      <c r="AR10" s="1785">
        <v>218463</v>
      </c>
      <c r="AS10" s="1785">
        <v>215220</v>
      </c>
      <c r="AU10" s="1785">
        <v>252251</v>
      </c>
      <c r="AV10" s="1785">
        <v>251125</v>
      </c>
      <c r="AX10" s="1785">
        <v>294486</v>
      </c>
      <c r="AY10" s="1785">
        <v>293222</v>
      </c>
    </row>
    <row r="11" spans="1:54" ht="16.05" customHeight="1">
      <c r="A11" s="1784" t="s">
        <v>258</v>
      </c>
      <c r="B11" s="2034">
        <v>1114941</v>
      </c>
      <c r="C11" s="2034">
        <v>800081</v>
      </c>
      <c r="E11" s="2034">
        <v>1041759</v>
      </c>
      <c r="F11" s="2034">
        <v>733601</v>
      </c>
      <c r="H11" s="2034">
        <v>1092080</v>
      </c>
      <c r="I11" s="2034">
        <v>794809</v>
      </c>
      <c r="K11" s="1785">
        <v>1025450</v>
      </c>
      <c r="L11" s="1785">
        <v>737833</v>
      </c>
      <c r="N11" s="1785">
        <v>984279</v>
      </c>
      <c r="O11" s="1785">
        <v>703023</v>
      </c>
      <c r="Q11" s="1785">
        <v>946123</v>
      </c>
      <c r="R11" s="1785">
        <v>681658</v>
      </c>
      <c r="T11" s="1785">
        <v>932301</v>
      </c>
      <c r="U11" s="1785">
        <v>677113</v>
      </c>
      <c r="W11" s="1785">
        <v>862643</v>
      </c>
      <c r="X11" s="1785">
        <v>617903</v>
      </c>
      <c r="Z11" s="1785">
        <v>834553</v>
      </c>
      <c r="AA11" s="1785">
        <v>596168</v>
      </c>
      <c r="AC11" s="1785">
        <v>767829</v>
      </c>
      <c r="AD11" s="1785">
        <v>534921</v>
      </c>
      <c r="AF11" s="1785">
        <v>773742</v>
      </c>
      <c r="AG11" s="1785">
        <v>547304</v>
      </c>
      <c r="AI11" s="1785">
        <v>726362</v>
      </c>
      <c r="AJ11" s="1785">
        <v>503356</v>
      </c>
      <c r="AL11" s="1785">
        <v>706306</v>
      </c>
      <c r="AM11" s="1785">
        <v>485672</v>
      </c>
      <c r="AO11" s="1785">
        <v>739455</v>
      </c>
      <c r="AP11" s="1785">
        <v>519407</v>
      </c>
      <c r="AR11" s="1785">
        <v>728483</v>
      </c>
      <c r="AS11" s="1785">
        <v>504408</v>
      </c>
      <c r="AU11" s="1785">
        <v>734593</v>
      </c>
      <c r="AV11" s="1785">
        <v>510000</v>
      </c>
      <c r="AX11" s="1785">
        <v>712070</v>
      </c>
      <c r="AY11" s="1785">
        <v>484185</v>
      </c>
    </row>
    <row r="12" spans="1:54" ht="16.05" customHeight="1">
      <c r="A12" s="1784" t="s">
        <v>259</v>
      </c>
      <c r="B12" s="2034">
        <v>246180</v>
      </c>
      <c r="C12" s="2034">
        <v>246180</v>
      </c>
      <c r="E12" s="2034">
        <v>230639</v>
      </c>
      <c r="F12" s="2034">
        <v>230638</v>
      </c>
      <c r="H12" s="2034">
        <v>238149</v>
      </c>
      <c r="I12" s="2034">
        <v>238149</v>
      </c>
      <c r="K12" s="1785">
        <v>223621</v>
      </c>
      <c r="L12" s="1785">
        <v>223616</v>
      </c>
      <c r="N12" s="1785">
        <v>229052</v>
      </c>
      <c r="O12" s="1785">
        <v>229047</v>
      </c>
      <c r="Q12" s="1785">
        <v>224461</v>
      </c>
      <c r="R12" s="1785">
        <v>224458</v>
      </c>
      <c r="T12" s="1785">
        <v>211370</v>
      </c>
      <c r="U12" s="1785">
        <v>211367</v>
      </c>
      <c r="W12" s="1785">
        <v>196937</v>
      </c>
      <c r="X12" s="1785">
        <v>196929</v>
      </c>
      <c r="Z12" s="1785">
        <v>184125</v>
      </c>
      <c r="AA12" s="1785">
        <v>184125</v>
      </c>
      <c r="AC12" s="1785">
        <v>187033</v>
      </c>
      <c r="AD12" s="1785">
        <v>187033</v>
      </c>
      <c r="AF12" s="1785">
        <v>168976</v>
      </c>
      <c r="AG12" s="1785">
        <v>168975</v>
      </c>
      <c r="AI12" s="1785">
        <v>159887</v>
      </c>
      <c r="AJ12" s="1785">
        <v>159887</v>
      </c>
      <c r="AL12" s="1785">
        <v>160354</v>
      </c>
      <c r="AM12" s="1785">
        <v>160354</v>
      </c>
      <c r="AO12" s="1785">
        <v>152531</v>
      </c>
      <c r="AP12" s="1785">
        <v>152532</v>
      </c>
      <c r="AR12" s="1785">
        <v>152134</v>
      </c>
      <c r="AS12" s="1785">
        <v>152134</v>
      </c>
      <c r="AU12" s="1785">
        <v>137254</v>
      </c>
      <c r="AV12" s="1785">
        <v>137255</v>
      </c>
      <c r="AX12" s="1785">
        <v>134260</v>
      </c>
      <c r="AY12" s="1785">
        <v>134260</v>
      </c>
    </row>
    <row r="13" spans="1:54" ht="16.05" customHeight="1">
      <c r="A13" s="1784" t="s">
        <v>260</v>
      </c>
      <c r="B13" s="2034">
        <v>81</v>
      </c>
      <c r="C13" s="2034">
        <v>81</v>
      </c>
      <c r="E13" s="2034">
        <v>40</v>
      </c>
      <c r="F13" s="2034">
        <v>40</v>
      </c>
      <c r="H13" s="2034">
        <v>580</v>
      </c>
      <c r="I13" s="2034">
        <v>580</v>
      </c>
      <c r="K13" s="1785">
        <v>15</v>
      </c>
      <c r="L13" s="1785">
        <v>15</v>
      </c>
      <c r="N13" s="1785">
        <v>55</v>
      </c>
      <c r="O13" s="1785">
        <v>55</v>
      </c>
      <c r="Q13" s="1785">
        <v>1</v>
      </c>
      <c r="R13" s="1785">
        <v>1</v>
      </c>
      <c r="T13" s="1785">
        <v>17</v>
      </c>
      <c r="U13" s="1785">
        <v>17</v>
      </c>
      <c r="W13" s="1785">
        <v>8</v>
      </c>
      <c r="X13" s="1785">
        <v>8</v>
      </c>
      <c r="Z13" s="1785">
        <v>49</v>
      </c>
      <c r="AA13" s="1785">
        <v>49</v>
      </c>
      <c r="AC13" s="1785">
        <v>1</v>
      </c>
      <c r="AD13" s="1785">
        <v>1</v>
      </c>
      <c r="AF13" s="1785">
        <v>0</v>
      </c>
      <c r="AG13" s="1785">
        <v>0</v>
      </c>
      <c r="AI13" s="1785">
        <v>247</v>
      </c>
      <c r="AJ13" s="1785">
        <v>247</v>
      </c>
      <c r="AL13" s="1785">
        <v>369</v>
      </c>
      <c r="AM13" s="1785">
        <v>369</v>
      </c>
      <c r="AO13" s="1785">
        <v>260</v>
      </c>
      <c r="AP13" s="1785">
        <v>260</v>
      </c>
      <c r="AR13" s="1785">
        <v>262</v>
      </c>
      <c r="AS13" s="1785">
        <v>262</v>
      </c>
      <c r="AU13" s="1785">
        <v>322</v>
      </c>
      <c r="AV13" s="1785">
        <v>322</v>
      </c>
      <c r="AX13" s="1785">
        <v>381</v>
      </c>
      <c r="AY13" s="1785">
        <v>381</v>
      </c>
    </row>
    <row r="14" spans="1:54" ht="16.05" customHeight="1">
      <c r="A14" s="1784" t="s">
        <v>261</v>
      </c>
      <c r="B14" s="2034">
        <v>974715</v>
      </c>
      <c r="C14" s="2034">
        <v>964281</v>
      </c>
      <c r="E14" s="2034">
        <v>914638</v>
      </c>
      <c r="F14" s="2034">
        <v>903153</v>
      </c>
      <c r="H14" s="2034">
        <v>893501</v>
      </c>
      <c r="I14" s="2034">
        <v>883051</v>
      </c>
      <c r="K14" s="1785">
        <v>850861</v>
      </c>
      <c r="L14" s="1785">
        <v>842687</v>
      </c>
      <c r="N14" s="1785">
        <v>855343</v>
      </c>
      <c r="O14" s="1785">
        <v>846954</v>
      </c>
      <c r="Q14" s="1785">
        <v>847617</v>
      </c>
      <c r="R14" s="1785">
        <v>838106</v>
      </c>
      <c r="T14" s="1785">
        <v>843565</v>
      </c>
      <c r="U14" s="1785">
        <v>832681</v>
      </c>
      <c r="W14" s="1785">
        <v>858965</v>
      </c>
      <c r="X14" s="1785">
        <v>848148</v>
      </c>
      <c r="Z14" s="1785">
        <v>853063</v>
      </c>
      <c r="AA14" s="1785">
        <v>844407</v>
      </c>
      <c r="AC14" s="1785">
        <v>832534</v>
      </c>
      <c r="AD14" s="1785">
        <v>823583</v>
      </c>
      <c r="AF14" s="1785">
        <v>813701</v>
      </c>
      <c r="AG14" s="1785">
        <v>803844</v>
      </c>
      <c r="AI14" s="1785">
        <v>771073</v>
      </c>
      <c r="AJ14" s="1785">
        <v>771972</v>
      </c>
      <c r="AL14" s="1785">
        <v>774927</v>
      </c>
      <c r="AM14" s="1785">
        <v>775796</v>
      </c>
      <c r="AO14" s="1785">
        <v>725667</v>
      </c>
      <c r="AP14" s="1785">
        <v>726555</v>
      </c>
      <c r="AR14" s="1785">
        <v>676749</v>
      </c>
      <c r="AS14" s="1785">
        <v>677592</v>
      </c>
      <c r="AU14" s="1785">
        <v>687447</v>
      </c>
      <c r="AV14" s="1785">
        <v>688302</v>
      </c>
      <c r="AX14" s="1785">
        <v>659149</v>
      </c>
      <c r="AY14" s="1785">
        <v>659978</v>
      </c>
    </row>
    <row r="15" spans="1:54" ht="16.05" customHeight="1">
      <c r="A15" s="1784" t="s">
        <v>262</v>
      </c>
      <c r="B15" s="2034">
        <v>329984</v>
      </c>
      <c r="C15" s="2034">
        <v>317844</v>
      </c>
      <c r="E15" s="2034">
        <v>344977</v>
      </c>
      <c r="F15" s="2034">
        <v>332157</v>
      </c>
      <c r="H15" s="2034">
        <v>327744</v>
      </c>
      <c r="I15" s="2034">
        <v>316359</v>
      </c>
      <c r="K15" s="1785">
        <v>295305</v>
      </c>
      <c r="L15" s="1785">
        <v>284989</v>
      </c>
      <c r="N15" s="1785">
        <v>263428</v>
      </c>
      <c r="O15" s="1785">
        <v>254505</v>
      </c>
      <c r="Q15" s="1785">
        <v>271695</v>
      </c>
      <c r="R15" s="1785">
        <v>262510</v>
      </c>
      <c r="T15" s="1785">
        <v>257597</v>
      </c>
      <c r="U15" s="1785">
        <v>248997</v>
      </c>
      <c r="W15" s="1785">
        <v>256552</v>
      </c>
      <c r="X15" s="1785">
        <v>247970</v>
      </c>
      <c r="Z15" s="1785">
        <v>240873</v>
      </c>
      <c r="AA15" s="1785">
        <v>232352</v>
      </c>
      <c r="AC15" s="1785">
        <v>243242</v>
      </c>
      <c r="AD15" s="1785">
        <v>234704</v>
      </c>
      <c r="AF15" s="1785">
        <v>227013</v>
      </c>
      <c r="AG15" s="1785">
        <v>219339</v>
      </c>
      <c r="AI15" s="1785">
        <v>207982</v>
      </c>
      <c r="AJ15" s="1785">
        <v>201615</v>
      </c>
      <c r="AL15" s="1785">
        <v>202661</v>
      </c>
      <c r="AM15" s="1785">
        <v>196373</v>
      </c>
      <c r="AO15" s="1785">
        <v>220094</v>
      </c>
      <c r="AP15" s="1785">
        <v>212897</v>
      </c>
      <c r="AR15" s="1785">
        <v>220196</v>
      </c>
      <c r="AS15" s="1785">
        <v>214791</v>
      </c>
      <c r="AU15" s="1785">
        <v>233326</v>
      </c>
      <c r="AV15" s="1785">
        <v>228220</v>
      </c>
      <c r="AX15" s="1785">
        <v>226606</v>
      </c>
      <c r="AY15" s="1785">
        <v>221926</v>
      </c>
    </row>
    <row r="16" spans="1:54" ht="16.05" customHeight="1">
      <c r="A16" s="1786" t="s">
        <v>263</v>
      </c>
      <c r="B16" s="2034">
        <v>72021</v>
      </c>
      <c r="C16" s="2034">
        <v>69086</v>
      </c>
      <c r="E16" s="2034">
        <v>70191</v>
      </c>
      <c r="F16" s="2034">
        <v>67306</v>
      </c>
      <c r="H16" s="2034">
        <v>68866</v>
      </c>
      <c r="I16" s="2034">
        <v>66080</v>
      </c>
      <c r="K16" s="1785">
        <v>65477</v>
      </c>
      <c r="L16" s="1785">
        <v>63318</v>
      </c>
      <c r="N16" s="1785">
        <v>63509</v>
      </c>
      <c r="O16" s="1785">
        <v>61688</v>
      </c>
      <c r="Q16" s="1785">
        <v>64885</v>
      </c>
      <c r="R16" s="1785">
        <v>62740</v>
      </c>
      <c r="T16" s="1785">
        <v>63484</v>
      </c>
      <c r="U16" s="1785">
        <v>61482</v>
      </c>
      <c r="W16" s="1785">
        <v>61566</v>
      </c>
      <c r="X16" s="1785">
        <v>59330</v>
      </c>
      <c r="Z16" s="1785">
        <v>60464</v>
      </c>
      <c r="AA16" s="1785">
        <v>58070</v>
      </c>
      <c r="AC16" s="1785">
        <v>0</v>
      </c>
      <c r="AD16" s="1785">
        <v>58821</v>
      </c>
      <c r="AF16" s="1785">
        <v>0</v>
      </c>
      <c r="AG16" s="1785">
        <v>59239</v>
      </c>
      <c r="AI16" s="1785">
        <v>0</v>
      </c>
      <c r="AJ16" s="1785">
        <v>56412</v>
      </c>
      <c r="AL16" s="1785">
        <v>0</v>
      </c>
      <c r="AM16" s="1785">
        <v>56065</v>
      </c>
      <c r="AO16" s="1785">
        <v>0</v>
      </c>
      <c r="AP16" s="1785">
        <v>58846</v>
      </c>
      <c r="AR16" s="1785">
        <v>0</v>
      </c>
      <c r="AS16" s="1785">
        <v>58763</v>
      </c>
      <c r="AU16" s="1785">
        <v>0</v>
      </c>
      <c r="AV16" s="1785">
        <v>63723</v>
      </c>
      <c r="AX16" s="1785">
        <v>0</v>
      </c>
      <c r="AY16" s="1785">
        <v>61959</v>
      </c>
    </row>
    <row r="17" spans="1:51" ht="16.05" customHeight="1">
      <c r="A17" s="1786" t="s">
        <v>264</v>
      </c>
      <c r="B17" s="2034">
        <v>257963</v>
      </c>
      <c r="C17" s="2034">
        <v>248758</v>
      </c>
      <c r="E17" s="2034">
        <v>274786</v>
      </c>
      <c r="F17" s="2034">
        <v>264851</v>
      </c>
      <c r="H17" s="2034">
        <v>258878</v>
      </c>
      <c r="I17" s="2034">
        <v>250279</v>
      </c>
      <c r="K17" s="1785">
        <v>229828</v>
      </c>
      <c r="L17" s="1785">
        <v>221671</v>
      </c>
      <c r="N17" s="1785">
        <v>199919</v>
      </c>
      <c r="O17" s="1785">
        <v>192817</v>
      </c>
      <c r="Q17" s="1785">
        <v>206810</v>
      </c>
      <c r="R17" s="1785">
        <v>199770</v>
      </c>
      <c r="T17" s="1785">
        <v>194113</v>
      </c>
      <c r="U17" s="1785">
        <v>187515</v>
      </c>
      <c r="W17" s="1785">
        <v>194986</v>
      </c>
      <c r="X17" s="1785">
        <v>188640</v>
      </c>
      <c r="Z17" s="1785">
        <v>180409</v>
      </c>
      <c r="AA17" s="1785">
        <v>174282</v>
      </c>
      <c r="AC17" s="1785">
        <v>0</v>
      </c>
      <c r="AD17" s="1785">
        <v>175883</v>
      </c>
      <c r="AF17" s="1785">
        <v>0</v>
      </c>
      <c r="AG17" s="1785">
        <v>160100</v>
      </c>
      <c r="AI17" s="1785">
        <v>0</v>
      </c>
      <c r="AJ17" s="1785">
        <v>145203</v>
      </c>
      <c r="AL17" s="1785">
        <v>0</v>
      </c>
      <c r="AM17" s="1785">
        <v>140308</v>
      </c>
      <c r="AO17" s="1785">
        <v>0</v>
      </c>
      <c r="AP17" s="1785">
        <v>154051</v>
      </c>
      <c r="AR17" s="1785">
        <v>0</v>
      </c>
      <c r="AS17" s="1785">
        <v>156028</v>
      </c>
      <c r="AU17" s="1785">
        <v>0</v>
      </c>
      <c r="AV17" s="1785">
        <v>164497</v>
      </c>
      <c r="AX17" s="1785">
        <v>0</v>
      </c>
      <c r="AY17" s="1785">
        <v>159967</v>
      </c>
    </row>
    <row r="18" spans="1:51" ht="16.05" customHeight="1">
      <c r="A18" s="1784" t="s">
        <v>265</v>
      </c>
      <c r="B18" s="2034">
        <v>9217</v>
      </c>
      <c r="C18" s="2034">
        <v>8994</v>
      </c>
      <c r="E18" s="2034">
        <v>8167</v>
      </c>
      <c r="F18" s="2034">
        <v>7714</v>
      </c>
      <c r="H18" s="2034">
        <v>7427</v>
      </c>
      <c r="I18" s="2034">
        <v>7003</v>
      </c>
      <c r="K18" s="1785">
        <v>8036</v>
      </c>
      <c r="L18" s="1785">
        <v>7517</v>
      </c>
      <c r="N18" s="1785">
        <v>5575</v>
      </c>
      <c r="O18" s="1785">
        <v>5069</v>
      </c>
      <c r="Q18" s="1785">
        <v>4989</v>
      </c>
      <c r="R18" s="1785">
        <v>4673</v>
      </c>
      <c r="T18" s="1785">
        <v>4903</v>
      </c>
      <c r="U18" s="1785">
        <v>4479</v>
      </c>
      <c r="W18" s="1785">
        <v>4731</v>
      </c>
      <c r="X18" s="1785">
        <v>4373</v>
      </c>
      <c r="Z18" s="1785">
        <v>4304</v>
      </c>
      <c r="AA18" s="1785">
        <v>3896</v>
      </c>
      <c r="AC18" s="1785">
        <v>4490</v>
      </c>
      <c r="AD18" s="1785">
        <v>4036</v>
      </c>
      <c r="AF18" s="1785">
        <v>4208</v>
      </c>
      <c r="AG18" s="1785">
        <v>3865</v>
      </c>
      <c r="AI18" s="1785">
        <v>3785</v>
      </c>
      <c r="AJ18" s="1785">
        <v>3628</v>
      </c>
      <c r="AL18" s="1785">
        <v>3453</v>
      </c>
      <c r="AM18" s="1785">
        <v>3266</v>
      </c>
      <c r="AO18" s="1785">
        <v>3240</v>
      </c>
      <c r="AP18" s="1785">
        <v>3141</v>
      </c>
      <c r="AR18" s="1785">
        <v>3113</v>
      </c>
      <c r="AS18" s="1785">
        <v>3030</v>
      </c>
      <c r="AU18" s="1785">
        <v>3166</v>
      </c>
      <c r="AV18" s="1785">
        <v>3084.6965011299999</v>
      </c>
      <c r="AX18" s="1785">
        <v>2936</v>
      </c>
      <c r="AY18" s="1785">
        <v>2874</v>
      </c>
    </row>
    <row r="19" spans="1:51" ht="16.05" customHeight="1">
      <c r="A19" s="1770" t="s">
        <v>240</v>
      </c>
      <c r="B19" s="2035">
        <v>34705</v>
      </c>
      <c r="C19" s="2035">
        <v>59808</v>
      </c>
      <c r="E19" s="2035">
        <v>35051</v>
      </c>
      <c r="F19" s="2035">
        <v>60162</v>
      </c>
      <c r="H19" s="2035">
        <v>34816</v>
      </c>
      <c r="I19" s="2035">
        <v>63195</v>
      </c>
      <c r="K19" s="1787">
        <v>34259</v>
      </c>
      <c r="L19" s="1787">
        <v>58789</v>
      </c>
      <c r="N19" s="1787">
        <v>39809</v>
      </c>
      <c r="O19" s="1787">
        <v>62910</v>
      </c>
      <c r="Q19" s="1787">
        <v>38067</v>
      </c>
      <c r="R19" s="1787">
        <v>58767</v>
      </c>
      <c r="T19" s="1787">
        <v>37691</v>
      </c>
      <c r="U19" s="1787">
        <v>57155</v>
      </c>
      <c r="W19" s="1787">
        <v>38942</v>
      </c>
      <c r="X19" s="1787">
        <v>57251</v>
      </c>
      <c r="Z19" s="1787">
        <v>38001</v>
      </c>
      <c r="AA19" s="1787">
        <v>55048</v>
      </c>
      <c r="AC19" s="1787">
        <v>36268</v>
      </c>
      <c r="AD19" s="1787">
        <v>52388</v>
      </c>
      <c r="AF19" s="1787">
        <v>35944</v>
      </c>
      <c r="AG19" s="1787">
        <v>50170</v>
      </c>
      <c r="AI19" s="1787">
        <v>28112</v>
      </c>
      <c r="AJ19" s="1787">
        <v>45952</v>
      </c>
      <c r="AL19" s="1787">
        <v>29521</v>
      </c>
      <c r="AM19" s="1787">
        <v>46744</v>
      </c>
      <c r="AO19" s="1787">
        <v>29425</v>
      </c>
      <c r="AP19" s="1787">
        <v>46731</v>
      </c>
      <c r="AR19" s="1787">
        <v>26507</v>
      </c>
      <c r="AS19" s="1787">
        <v>43498</v>
      </c>
      <c r="AU19" s="1787">
        <v>37089</v>
      </c>
      <c r="AV19" s="1787">
        <v>59530</v>
      </c>
      <c r="AX19" s="1787">
        <v>36474</v>
      </c>
      <c r="AY19" s="1787">
        <v>58809</v>
      </c>
    </row>
    <row r="20" spans="1:51" ht="16.05" customHeight="1">
      <c r="A20" s="1784" t="s">
        <v>241</v>
      </c>
      <c r="B20" s="2034">
        <v>8439</v>
      </c>
      <c r="C20" s="2034">
        <v>33982</v>
      </c>
      <c r="E20" s="2034">
        <v>8483</v>
      </c>
      <c r="F20" s="2034">
        <v>34089</v>
      </c>
      <c r="H20" s="2034">
        <v>8205</v>
      </c>
      <c r="I20" s="2034">
        <v>36899</v>
      </c>
      <c r="K20" s="1785">
        <v>8029</v>
      </c>
      <c r="L20" s="1785">
        <v>33061</v>
      </c>
      <c r="N20" s="1785">
        <v>13180</v>
      </c>
      <c r="O20" s="1785">
        <v>36759</v>
      </c>
      <c r="Q20" s="1785">
        <v>12878</v>
      </c>
      <c r="R20" s="1785">
        <v>34065</v>
      </c>
      <c r="T20" s="1785">
        <v>12418</v>
      </c>
      <c r="U20" s="1785">
        <v>32413</v>
      </c>
      <c r="W20" s="1785">
        <v>13493</v>
      </c>
      <c r="X20" s="1785">
        <v>32372</v>
      </c>
      <c r="Z20" s="1785">
        <v>13216</v>
      </c>
      <c r="AA20" s="1785">
        <v>30852</v>
      </c>
      <c r="AC20" s="1785">
        <v>12602</v>
      </c>
      <c r="AD20" s="1785">
        <v>29300</v>
      </c>
      <c r="AF20" s="1785">
        <v>12641</v>
      </c>
      <c r="AG20" s="1785">
        <v>27725</v>
      </c>
      <c r="AI20" s="1785">
        <v>5422</v>
      </c>
      <c r="AJ20" s="1785">
        <v>24341</v>
      </c>
      <c r="AL20" s="1785">
        <v>6676</v>
      </c>
      <c r="AM20" s="1785">
        <v>25018</v>
      </c>
      <c r="AO20" s="1785">
        <v>6758</v>
      </c>
      <c r="AP20" s="1785">
        <v>25243</v>
      </c>
      <c r="AR20" s="1785">
        <v>6829</v>
      </c>
      <c r="AS20" s="1785">
        <v>25049</v>
      </c>
      <c r="AU20" s="1785">
        <v>16517</v>
      </c>
      <c r="AV20" s="1785">
        <v>40259</v>
      </c>
      <c r="AX20" s="1785">
        <v>16202</v>
      </c>
      <c r="AY20" s="1785">
        <v>39896</v>
      </c>
    </row>
    <row r="21" spans="1:51" ht="16.05" customHeight="1">
      <c r="A21" s="1784" t="s">
        <v>242</v>
      </c>
      <c r="B21" s="2034">
        <v>9080</v>
      </c>
      <c r="C21" s="2034">
        <v>8641</v>
      </c>
      <c r="E21" s="2034">
        <v>9099</v>
      </c>
      <c r="F21" s="2034">
        <v>8604</v>
      </c>
      <c r="H21" s="2034">
        <v>9106</v>
      </c>
      <c r="I21" s="2034">
        <v>8620</v>
      </c>
      <c r="K21" s="1785">
        <v>8989</v>
      </c>
      <c r="L21" s="1785">
        <v>8503</v>
      </c>
      <c r="N21" s="1785">
        <v>9023</v>
      </c>
      <c r="O21" s="1785">
        <v>8533</v>
      </c>
      <c r="Q21" s="1785">
        <v>7346</v>
      </c>
      <c r="R21" s="1785">
        <v>6852</v>
      </c>
      <c r="T21" s="1785">
        <v>7124</v>
      </c>
      <c r="U21" s="1785">
        <v>6631</v>
      </c>
      <c r="W21" s="1785">
        <v>7101</v>
      </c>
      <c r="X21" s="1785">
        <v>6603</v>
      </c>
      <c r="Z21" s="1785">
        <v>7063</v>
      </c>
      <c r="AA21" s="1785">
        <v>6554</v>
      </c>
      <c r="AC21" s="1785">
        <v>6578</v>
      </c>
      <c r="AD21" s="1785">
        <v>6063</v>
      </c>
      <c r="AF21" s="1785">
        <v>6475</v>
      </c>
      <c r="AG21" s="1785">
        <v>5972</v>
      </c>
      <c r="AI21" s="1785">
        <v>6315</v>
      </c>
      <c r="AJ21" s="1785">
        <v>5811</v>
      </c>
      <c r="AL21" s="1785">
        <v>6417</v>
      </c>
      <c r="AM21" s="1785">
        <v>5937</v>
      </c>
      <c r="AO21" s="1785">
        <v>6267</v>
      </c>
      <c r="AP21" s="1785">
        <v>5773</v>
      </c>
      <c r="AR21" s="1785">
        <v>6253</v>
      </c>
      <c r="AS21" s="1785">
        <v>5764</v>
      </c>
      <c r="AU21" s="1785">
        <v>6405</v>
      </c>
      <c r="AV21" s="1785">
        <v>5915</v>
      </c>
      <c r="AX21" s="1785">
        <v>6493</v>
      </c>
      <c r="AY21" s="1785">
        <v>5993</v>
      </c>
    </row>
    <row r="22" spans="1:51" ht="16.05" customHeight="1">
      <c r="A22" s="1784" t="s">
        <v>243</v>
      </c>
      <c r="B22" s="2034">
        <v>0</v>
      </c>
      <c r="C22" s="2034">
        <v>223</v>
      </c>
      <c r="E22" s="2034">
        <v>0</v>
      </c>
      <c r="F22" s="2034">
        <v>267</v>
      </c>
      <c r="H22" s="2034">
        <v>0</v>
      </c>
      <c r="I22" s="2034">
        <v>299</v>
      </c>
      <c r="K22" s="1785">
        <v>0</v>
      </c>
      <c r="L22" s="1785">
        <v>277</v>
      </c>
      <c r="N22" s="1785">
        <v>0</v>
      </c>
      <c r="O22" s="1785">
        <v>312</v>
      </c>
      <c r="Q22" s="1785">
        <v>0</v>
      </c>
      <c r="R22" s="1785">
        <v>312</v>
      </c>
      <c r="T22" s="1785">
        <v>0</v>
      </c>
      <c r="U22" s="1785">
        <v>277</v>
      </c>
      <c r="W22" s="1785">
        <v>0</v>
      </c>
      <c r="X22" s="1785">
        <v>248</v>
      </c>
      <c r="Z22" s="1785">
        <v>0</v>
      </c>
      <c r="AA22" s="1785">
        <v>252</v>
      </c>
      <c r="AC22" s="1785">
        <v>0</v>
      </c>
      <c r="AD22" s="1785">
        <v>284</v>
      </c>
      <c r="AF22" s="1785">
        <v>0</v>
      </c>
      <c r="AG22" s="1785">
        <v>0</v>
      </c>
      <c r="AI22" s="1785">
        <v>0</v>
      </c>
      <c r="AJ22" s="1785">
        <v>0</v>
      </c>
      <c r="AL22" s="1785">
        <v>0</v>
      </c>
      <c r="AM22" s="1785">
        <v>0</v>
      </c>
      <c r="AO22" s="1785">
        <v>0</v>
      </c>
      <c r="AP22" s="1785">
        <v>0</v>
      </c>
      <c r="AR22" s="1785">
        <v>0</v>
      </c>
      <c r="AS22" s="1785">
        <v>0</v>
      </c>
      <c r="AU22" s="1785">
        <v>0</v>
      </c>
      <c r="AV22" s="1785">
        <v>0</v>
      </c>
      <c r="AX22" s="1785">
        <v>0</v>
      </c>
      <c r="AY22" s="1785">
        <v>0</v>
      </c>
    </row>
    <row r="23" spans="1:51" ht="16.05" customHeight="1">
      <c r="A23" s="1784" t="s">
        <v>244</v>
      </c>
      <c r="B23" s="2034">
        <v>17186</v>
      </c>
      <c r="C23" s="2034">
        <v>16962</v>
      </c>
      <c r="E23" s="2034">
        <v>17469</v>
      </c>
      <c r="F23" s="2034">
        <v>17202</v>
      </c>
      <c r="H23" s="2034">
        <v>17505</v>
      </c>
      <c r="I23" s="2034">
        <v>17377</v>
      </c>
      <c r="K23" s="1785">
        <v>17241</v>
      </c>
      <c r="L23" s="1785">
        <v>16948</v>
      </c>
      <c r="N23" s="1785">
        <v>17606</v>
      </c>
      <c r="O23" s="1785">
        <v>17306</v>
      </c>
      <c r="Q23" s="1785">
        <v>17843</v>
      </c>
      <c r="R23" s="1785">
        <v>17538</v>
      </c>
      <c r="T23" s="1785">
        <v>18149</v>
      </c>
      <c r="U23" s="1785">
        <v>17834</v>
      </c>
      <c r="W23" s="1785">
        <v>18348</v>
      </c>
      <c r="X23" s="1785">
        <v>18028</v>
      </c>
      <c r="Z23" s="1785">
        <v>17722</v>
      </c>
      <c r="AA23" s="1785">
        <v>17390</v>
      </c>
      <c r="AC23" s="1785">
        <v>17088</v>
      </c>
      <c r="AD23" s="1785">
        <v>16741</v>
      </c>
      <c r="AF23" s="1785">
        <v>16828</v>
      </c>
      <c r="AG23" s="1785">
        <v>16473</v>
      </c>
      <c r="AI23" s="1785">
        <v>16375</v>
      </c>
      <c r="AJ23" s="1785">
        <v>15800</v>
      </c>
      <c r="AL23" s="1785">
        <v>16428</v>
      </c>
      <c r="AM23" s="1785">
        <v>15789</v>
      </c>
      <c r="AO23" s="1785">
        <v>16400</v>
      </c>
      <c r="AP23" s="1785">
        <v>15715</v>
      </c>
      <c r="AR23" s="1785">
        <v>13425</v>
      </c>
      <c r="AS23" s="1785">
        <v>12685</v>
      </c>
      <c r="AU23" s="1785">
        <v>14167</v>
      </c>
      <c r="AV23" s="1785">
        <v>13356</v>
      </c>
      <c r="AX23" s="1785">
        <v>13779</v>
      </c>
      <c r="AY23" s="1785">
        <v>12920</v>
      </c>
    </row>
    <row r="24" spans="1:51" ht="16.05" customHeight="1">
      <c r="A24" s="1786" t="s">
        <v>266</v>
      </c>
      <c r="B24" s="2034">
        <v>0</v>
      </c>
      <c r="C24" s="2034">
        <v>0</v>
      </c>
      <c r="E24" s="2034">
        <v>0</v>
      </c>
      <c r="F24" s="2034">
        <v>0</v>
      </c>
      <c r="H24" s="2034">
        <v>0</v>
      </c>
      <c r="I24" s="2034">
        <v>0</v>
      </c>
      <c r="K24" s="1785">
        <v>0</v>
      </c>
      <c r="L24" s="1785">
        <v>0</v>
      </c>
      <c r="N24" s="1785">
        <v>0</v>
      </c>
      <c r="O24" s="1785">
        <v>0</v>
      </c>
      <c r="Q24" s="1785">
        <v>0</v>
      </c>
      <c r="R24" s="1785">
        <v>0</v>
      </c>
      <c r="T24" s="1785">
        <v>0</v>
      </c>
      <c r="U24" s="1785">
        <v>0</v>
      </c>
      <c r="W24" s="1785">
        <v>0</v>
      </c>
      <c r="X24" s="1785">
        <v>0</v>
      </c>
      <c r="Z24" s="1785">
        <v>0</v>
      </c>
      <c r="AA24" s="1785">
        <v>0</v>
      </c>
      <c r="AC24" s="1785">
        <v>0</v>
      </c>
      <c r="AD24" s="1785">
        <v>2028</v>
      </c>
      <c r="AF24" s="1785">
        <v>0</v>
      </c>
      <c r="AG24" s="1785">
        <v>2196</v>
      </c>
      <c r="AI24" s="1785">
        <v>0</v>
      </c>
      <c r="AJ24" s="1785">
        <v>2268</v>
      </c>
      <c r="AL24" s="1785">
        <v>0</v>
      </c>
      <c r="AM24" s="1785">
        <v>2608</v>
      </c>
      <c r="AO24" s="1785">
        <v>0</v>
      </c>
      <c r="AP24" s="1785">
        <v>2892</v>
      </c>
      <c r="AR24" s="1785">
        <v>0</v>
      </c>
      <c r="AS24" s="1785">
        <v>3176</v>
      </c>
      <c r="AU24" s="1785">
        <v>0</v>
      </c>
      <c r="AV24" s="1785">
        <v>3872</v>
      </c>
      <c r="AX24" s="1785">
        <v>0</v>
      </c>
      <c r="AY24" s="1785">
        <v>3863.9888813000034</v>
      </c>
    </row>
    <row r="25" spans="1:51" ht="16.05" customHeight="1">
      <c r="A25" s="1786" t="s">
        <v>267</v>
      </c>
      <c r="B25" s="2034">
        <v>0</v>
      </c>
      <c r="C25" s="2034">
        <v>0</v>
      </c>
      <c r="E25" s="2034">
        <v>0</v>
      </c>
      <c r="F25" s="2034">
        <v>0</v>
      </c>
      <c r="H25" s="2034">
        <v>0</v>
      </c>
      <c r="I25" s="2034">
        <v>0</v>
      </c>
      <c r="K25" s="1785">
        <v>0</v>
      </c>
      <c r="L25" s="1785">
        <v>0</v>
      </c>
      <c r="N25" s="1785">
        <v>0</v>
      </c>
      <c r="O25" s="1785">
        <v>0</v>
      </c>
      <c r="Q25" s="1785">
        <v>0</v>
      </c>
      <c r="R25" s="1785">
        <v>0</v>
      </c>
      <c r="T25" s="1785">
        <v>0</v>
      </c>
      <c r="U25" s="1785">
        <v>0</v>
      </c>
      <c r="W25" s="1785">
        <v>0</v>
      </c>
      <c r="X25" s="1785">
        <v>0</v>
      </c>
      <c r="Z25" s="1785">
        <v>0</v>
      </c>
      <c r="AA25" s="1785">
        <v>0</v>
      </c>
      <c r="AC25" s="1785">
        <v>0</v>
      </c>
      <c r="AD25" s="1785">
        <v>14633</v>
      </c>
      <c r="AF25" s="1785">
        <v>0</v>
      </c>
      <c r="AG25" s="1785">
        <v>14192</v>
      </c>
      <c r="AI25" s="1785">
        <v>0</v>
      </c>
      <c r="AJ25" s="1785">
        <v>13443</v>
      </c>
      <c r="AL25" s="1785">
        <v>0</v>
      </c>
      <c r="AM25" s="1785">
        <v>13088</v>
      </c>
      <c r="AO25" s="1785">
        <v>0</v>
      </c>
      <c r="AP25" s="1785">
        <v>12726</v>
      </c>
      <c r="AR25" s="1785">
        <v>0</v>
      </c>
      <c r="AS25" s="1785">
        <v>9408</v>
      </c>
      <c r="AU25" s="1785">
        <v>0</v>
      </c>
      <c r="AV25" s="1785">
        <v>9380</v>
      </c>
      <c r="AX25" s="1785">
        <v>0</v>
      </c>
      <c r="AY25" s="1785">
        <v>8948</v>
      </c>
    </row>
    <row r="26" spans="1:51" ht="16.05" customHeight="1">
      <c r="A26" s="1786" t="s">
        <v>268</v>
      </c>
      <c r="B26" s="2034">
        <v>0</v>
      </c>
      <c r="C26" s="2034">
        <v>0</v>
      </c>
      <c r="E26" s="2034">
        <v>0</v>
      </c>
      <c r="F26" s="2034">
        <v>0</v>
      </c>
      <c r="H26" s="2034">
        <v>0</v>
      </c>
      <c r="I26" s="2034">
        <v>0</v>
      </c>
      <c r="K26" s="1785">
        <v>0</v>
      </c>
      <c r="L26" s="1785">
        <v>0</v>
      </c>
      <c r="N26" s="1785">
        <v>0</v>
      </c>
      <c r="O26" s="1785">
        <v>0</v>
      </c>
      <c r="Q26" s="1785">
        <v>0</v>
      </c>
      <c r="R26" s="1785">
        <v>0</v>
      </c>
      <c r="T26" s="1785">
        <v>0</v>
      </c>
      <c r="U26" s="1785">
        <v>0</v>
      </c>
      <c r="W26" s="1785">
        <v>0</v>
      </c>
      <c r="X26" s="1785">
        <v>0</v>
      </c>
      <c r="Z26" s="1785">
        <v>0</v>
      </c>
      <c r="AA26" s="1785">
        <v>0</v>
      </c>
      <c r="AC26" s="1785">
        <v>0</v>
      </c>
      <c r="AD26" s="1785">
        <v>80</v>
      </c>
      <c r="AF26" s="1785">
        <v>0</v>
      </c>
      <c r="AG26" s="1785">
        <v>85</v>
      </c>
      <c r="AI26" s="1785">
        <v>0</v>
      </c>
      <c r="AJ26" s="1785">
        <v>89</v>
      </c>
      <c r="AL26" s="1785">
        <v>0</v>
      </c>
      <c r="AM26" s="1785">
        <v>93</v>
      </c>
      <c r="AO26" s="1785">
        <v>0</v>
      </c>
      <c r="AP26" s="1785">
        <v>97</v>
      </c>
      <c r="AR26" s="1785">
        <v>0</v>
      </c>
      <c r="AS26" s="1785">
        <v>101</v>
      </c>
      <c r="AU26" s="1785">
        <v>0</v>
      </c>
      <c r="AV26" s="1785">
        <v>104</v>
      </c>
      <c r="AX26" s="1785">
        <v>0</v>
      </c>
      <c r="AY26" s="1785">
        <v>108</v>
      </c>
    </row>
    <row r="27" spans="1:51" ht="16.05" customHeight="1" thickBot="1">
      <c r="A27" s="1788" t="s">
        <v>245</v>
      </c>
      <c r="B27" s="1789">
        <v>3048537</v>
      </c>
      <c r="C27" s="1789">
        <v>2732288</v>
      </c>
      <c r="E27" s="1789">
        <v>3008534</v>
      </c>
      <c r="F27" s="1789">
        <v>2694659</v>
      </c>
      <c r="H27" s="1789">
        <v>2931995</v>
      </c>
      <c r="I27" s="1789">
        <v>2636883</v>
      </c>
      <c r="K27" s="1789">
        <v>2788916</v>
      </c>
      <c r="L27" s="1789">
        <v>2502518</v>
      </c>
      <c r="N27" s="1789">
        <v>2696522</v>
      </c>
      <c r="O27" s="1789">
        <v>2416947</v>
      </c>
      <c r="Q27" s="1789">
        <v>2678896</v>
      </c>
      <c r="R27" s="1789">
        <v>2411605</v>
      </c>
      <c r="T27" s="1789">
        <v>2585768</v>
      </c>
      <c r="U27" s="1789">
        <v>2325477</v>
      </c>
      <c r="W27" s="1789">
        <v>2547033</v>
      </c>
      <c r="X27" s="1789">
        <v>2296426</v>
      </c>
      <c r="Z27" s="1789">
        <v>2469958</v>
      </c>
      <c r="AA27" s="1789">
        <v>2226497</v>
      </c>
      <c r="AC27" s="1789">
        <v>2422978</v>
      </c>
      <c r="AD27" s="1789">
        <v>2184728</v>
      </c>
      <c r="AF27" s="1789">
        <v>2294476</v>
      </c>
      <c r="AG27" s="1789">
        <v>2062596</v>
      </c>
      <c r="AI27" s="1789">
        <v>2183310</v>
      </c>
      <c r="AJ27" s="1789">
        <v>1969791</v>
      </c>
      <c r="AL27" s="1789">
        <v>2166019</v>
      </c>
      <c r="AM27" s="1789">
        <v>1954548</v>
      </c>
      <c r="AO27" s="1789">
        <v>2154879</v>
      </c>
      <c r="AP27" s="1789">
        <v>1943150</v>
      </c>
      <c r="AR27" s="1789">
        <v>2065744</v>
      </c>
      <c r="AS27" s="1789">
        <v>1850684</v>
      </c>
      <c r="AU27" s="1789">
        <v>2124817</v>
      </c>
      <c r="AV27" s="1789">
        <v>1917123</v>
      </c>
      <c r="AX27" s="1789">
        <v>2112586</v>
      </c>
      <c r="AY27" s="1789">
        <v>1901734</v>
      </c>
    </row>
    <row r="28" spans="1:51" ht="16.05" customHeight="1" thickBot="1">
      <c r="A28" s="1351" t="s">
        <v>246</v>
      </c>
      <c r="B28" s="1790"/>
      <c r="C28" s="1790"/>
      <c r="E28" s="1790"/>
      <c r="F28" s="1790"/>
      <c r="H28" s="1790"/>
      <c r="I28" s="1790"/>
      <c r="K28" s="1790"/>
      <c r="L28" s="1790"/>
      <c r="N28" s="1790"/>
      <c r="O28" s="1790"/>
      <c r="Q28" s="1790"/>
      <c r="R28" s="1790"/>
      <c r="T28" s="1790"/>
      <c r="U28" s="1790"/>
      <c r="W28" s="1790"/>
      <c r="X28" s="1790"/>
      <c r="Z28" s="1790"/>
      <c r="AA28" s="1790"/>
      <c r="AC28" s="1790"/>
      <c r="AD28" s="1790"/>
      <c r="AF28" s="1790"/>
      <c r="AG28" s="1790"/>
      <c r="AI28" s="1790"/>
      <c r="AJ28" s="1790"/>
      <c r="AL28" s="1790"/>
      <c r="AM28" s="1790"/>
      <c r="AO28" s="1790"/>
      <c r="AP28" s="1790"/>
      <c r="AR28" s="1790"/>
      <c r="AS28" s="1790"/>
      <c r="AU28" s="1790"/>
      <c r="AV28" s="1790"/>
      <c r="AX28" s="1790"/>
      <c r="AY28" s="1790"/>
    </row>
    <row r="29" spans="1:51" ht="16.05" customHeight="1">
      <c r="A29" s="1782" t="s">
        <v>269</v>
      </c>
      <c r="B29" s="2033">
        <v>2838080</v>
      </c>
      <c r="C29" s="2033">
        <v>2520474</v>
      </c>
      <c r="E29" s="2033">
        <v>2807432</v>
      </c>
      <c r="F29" s="2033">
        <v>2492166</v>
      </c>
      <c r="H29" s="2033">
        <v>2740007</v>
      </c>
      <c r="I29" s="2033">
        <v>2443589</v>
      </c>
      <c r="K29" s="1783">
        <v>2605475</v>
      </c>
      <c r="L29" s="1783">
        <v>2317715</v>
      </c>
      <c r="N29" s="1783">
        <v>2507587</v>
      </c>
      <c r="O29" s="1783">
        <v>2227011</v>
      </c>
      <c r="Q29" s="1783">
        <v>2496604</v>
      </c>
      <c r="R29" s="1783">
        <v>2228216</v>
      </c>
      <c r="T29" s="1783">
        <v>2407344</v>
      </c>
      <c r="U29" s="1783">
        <v>2145899</v>
      </c>
      <c r="W29" s="1783">
        <v>2372960</v>
      </c>
      <c r="X29" s="1783">
        <v>2121398</v>
      </c>
      <c r="Z29" s="1783">
        <v>2300223</v>
      </c>
      <c r="AA29" s="1783">
        <v>2055833</v>
      </c>
      <c r="AC29" s="1783">
        <v>2257391</v>
      </c>
      <c r="AD29" s="1783">
        <v>2018166</v>
      </c>
      <c r="AF29" s="1783">
        <v>2133802</v>
      </c>
      <c r="AG29" s="1783">
        <v>1901082</v>
      </c>
      <c r="AI29" s="1783">
        <v>2029408</v>
      </c>
      <c r="AJ29" s="1783">
        <v>1815003</v>
      </c>
      <c r="AL29" s="1783">
        <v>2007337</v>
      </c>
      <c r="AM29" s="1783">
        <v>1795858</v>
      </c>
      <c r="AO29" s="1783">
        <v>2001458</v>
      </c>
      <c r="AP29" s="1783">
        <v>1789709</v>
      </c>
      <c r="AR29" s="1783">
        <v>1915895</v>
      </c>
      <c r="AS29" s="1783">
        <v>1700804</v>
      </c>
      <c r="AU29" s="1783">
        <v>1969123</v>
      </c>
      <c r="AV29" s="1783">
        <v>1761372</v>
      </c>
      <c r="AX29" s="1783">
        <v>1961717</v>
      </c>
      <c r="AY29" s="1783">
        <v>1750885</v>
      </c>
    </row>
    <row r="30" spans="1:51" ht="16.05" customHeight="1">
      <c r="A30" s="1791" t="s">
        <v>247</v>
      </c>
      <c r="B30" s="2034">
        <v>1054741</v>
      </c>
      <c r="C30" s="2034">
        <v>1067626</v>
      </c>
      <c r="E30" s="2034">
        <v>1020490</v>
      </c>
      <c r="F30" s="2034">
        <v>1032111</v>
      </c>
      <c r="H30" s="2034">
        <v>1017165</v>
      </c>
      <c r="I30" s="2034">
        <v>1032009</v>
      </c>
      <c r="K30" s="1785">
        <v>965331</v>
      </c>
      <c r="L30" s="1785">
        <v>977078</v>
      </c>
      <c r="N30" s="1785">
        <v>951352</v>
      </c>
      <c r="O30" s="1785">
        <v>963713</v>
      </c>
      <c r="Q30" s="1785">
        <v>932284</v>
      </c>
      <c r="R30" s="1785">
        <v>944385</v>
      </c>
      <c r="T30" s="1785">
        <v>923281</v>
      </c>
      <c r="U30" s="1785">
        <v>934322</v>
      </c>
      <c r="W30" s="1785">
        <v>914834</v>
      </c>
      <c r="X30" s="1785">
        <v>925079</v>
      </c>
      <c r="Z30" s="1785">
        <v>871438</v>
      </c>
      <c r="AA30" s="1785">
        <v>881893</v>
      </c>
      <c r="AC30" s="1785">
        <v>843974</v>
      </c>
      <c r="AD30" s="1785">
        <v>853094</v>
      </c>
      <c r="AF30" s="1785">
        <v>828693</v>
      </c>
      <c r="AG30" s="1785">
        <v>836630</v>
      </c>
      <c r="AI30" s="1785">
        <v>807043</v>
      </c>
      <c r="AJ30" s="1785">
        <v>818014</v>
      </c>
      <c r="AL30" s="1785">
        <v>850372</v>
      </c>
      <c r="AM30" s="1785">
        <v>860024</v>
      </c>
      <c r="AO30" s="1785">
        <v>818734</v>
      </c>
      <c r="AP30" s="1785">
        <v>823289</v>
      </c>
      <c r="AR30" s="1785">
        <v>793501</v>
      </c>
      <c r="AS30" s="1785">
        <v>796672</v>
      </c>
      <c r="AU30" s="1785">
        <v>821379</v>
      </c>
      <c r="AV30" s="1785">
        <v>826548</v>
      </c>
      <c r="AX30" s="1785">
        <v>809010</v>
      </c>
      <c r="AY30" s="1785">
        <v>814689</v>
      </c>
    </row>
    <row r="31" spans="1:51" ht="16.05" customHeight="1">
      <c r="A31" s="1784" t="s">
        <v>248</v>
      </c>
      <c r="B31" s="2034">
        <v>409656</v>
      </c>
      <c r="C31" s="2034">
        <v>409805</v>
      </c>
      <c r="E31" s="2034">
        <v>448566</v>
      </c>
      <c r="F31" s="2034">
        <v>448677</v>
      </c>
      <c r="H31" s="2034">
        <v>430739</v>
      </c>
      <c r="I31" s="2034">
        <v>430832</v>
      </c>
      <c r="K31" s="1785">
        <v>397185</v>
      </c>
      <c r="L31" s="1785">
        <v>397270</v>
      </c>
      <c r="N31" s="1785">
        <v>389311</v>
      </c>
      <c r="O31" s="1785">
        <v>389426</v>
      </c>
      <c r="Q31" s="1785">
        <v>387007</v>
      </c>
      <c r="R31" s="1785">
        <v>387109</v>
      </c>
      <c r="T31" s="1785">
        <v>343474</v>
      </c>
      <c r="U31" s="1785">
        <v>343529</v>
      </c>
      <c r="W31" s="1785">
        <v>320585</v>
      </c>
      <c r="X31" s="1785">
        <v>320602</v>
      </c>
      <c r="Z31" s="1785">
        <v>320517</v>
      </c>
      <c r="AA31" s="1785">
        <v>320525</v>
      </c>
      <c r="AC31" s="1785">
        <v>323994</v>
      </c>
      <c r="AD31" s="1785">
        <v>323995</v>
      </c>
      <c r="AF31" s="1785">
        <v>262566</v>
      </c>
      <c r="AG31" s="1785">
        <v>262566</v>
      </c>
      <c r="AI31" s="1785">
        <v>278295</v>
      </c>
      <c r="AJ31" s="1785">
        <v>278295</v>
      </c>
      <c r="AL31" s="1785">
        <v>271051</v>
      </c>
      <c r="AM31" s="1785">
        <v>271104</v>
      </c>
      <c r="AO31" s="1785">
        <v>281805</v>
      </c>
      <c r="AP31" s="1785">
        <v>281865</v>
      </c>
      <c r="AR31" s="1785">
        <v>250190</v>
      </c>
      <c r="AS31" s="1785">
        <v>250248</v>
      </c>
      <c r="AU31" s="1785">
        <v>261774</v>
      </c>
      <c r="AV31" s="1785">
        <v>265329</v>
      </c>
      <c r="AX31" s="1785">
        <v>280541</v>
      </c>
      <c r="AY31" s="1785">
        <v>285680</v>
      </c>
    </row>
    <row r="32" spans="1:51" ht="16.05" customHeight="1">
      <c r="A32" s="1784" t="s">
        <v>270</v>
      </c>
      <c r="B32" s="2034">
        <v>332120</v>
      </c>
      <c r="C32" s="2034">
        <v>332120</v>
      </c>
      <c r="E32" s="2034">
        <v>308230</v>
      </c>
      <c r="F32" s="2034">
        <v>308230</v>
      </c>
      <c r="H32" s="2034">
        <v>306023</v>
      </c>
      <c r="I32" s="2034">
        <v>306023</v>
      </c>
      <c r="K32" s="1785">
        <v>302988</v>
      </c>
      <c r="L32" s="1785">
        <v>302988</v>
      </c>
      <c r="N32" s="1785">
        <v>301635</v>
      </c>
      <c r="O32" s="1785">
        <v>301635</v>
      </c>
      <c r="Q32" s="1785">
        <v>294397</v>
      </c>
      <c r="R32" s="1785">
        <v>294397</v>
      </c>
      <c r="T32" s="1785">
        <v>289836</v>
      </c>
      <c r="U32" s="1785">
        <v>289836</v>
      </c>
      <c r="W32" s="1785">
        <v>276725</v>
      </c>
      <c r="X32" s="1785">
        <v>276725</v>
      </c>
      <c r="Z32" s="1785">
        <v>256495</v>
      </c>
      <c r="AA32" s="1785">
        <v>256495</v>
      </c>
      <c r="AC32" s="1785">
        <v>233977</v>
      </c>
      <c r="AD32" s="1785">
        <v>233977</v>
      </c>
      <c r="AF32" s="1785">
        <v>205431</v>
      </c>
      <c r="AG32" s="1785">
        <v>205431</v>
      </c>
      <c r="AI32" s="1785">
        <v>172058</v>
      </c>
      <c r="AJ32" s="1785">
        <v>172058</v>
      </c>
      <c r="AL32" s="1785">
        <v>143138</v>
      </c>
      <c r="AM32" s="1785">
        <v>143138</v>
      </c>
      <c r="AO32" s="1785">
        <v>132616</v>
      </c>
      <c r="AP32" s="1785">
        <v>132616</v>
      </c>
      <c r="AR32" s="1785">
        <v>127625</v>
      </c>
      <c r="AS32" s="1785">
        <v>127625</v>
      </c>
      <c r="AU32" s="1785">
        <v>140351</v>
      </c>
      <c r="AV32" s="1785">
        <v>140351</v>
      </c>
      <c r="AX32" s="1785">
        <v>136638</v>
      </c>
      <c r="AY32" s="1785">
        <v>136638</v>
      </c>
    </row>
    <row r="33" spans="1:51" ht="16.05" customHeight="1">
      <c r="A33" s="1784" t="s">
        <v>259</v>
      </c>
      <c r="B33" s="2034">
        <v>94795</v>
      </c>
      <c r="C33" s="2034">
        <v>94795</v>
      </c>
      <c r="E33" s="2034">
        <v>92075</v>
      </c>
      <c r="F33" s="2034">
        <v>92075</v>
      </c>
      <c r="H33" s="2034">
        <v>91346</v>
      </c>
      <c r="I33" s="2034">
        <v>91346</v>
      </c>
      <c r="K33" s="1785">
        <v>89045</v>
      </c>
      <c r="L33" s="1785">
        <v>89045</v>
      </c>
      <c r="N33" s="1785">
        <v>86553</v>
      </c>
      <c r="O33" s="1785">
        <v>86554</v>
      </c>
      <c r="Q33" s="1785">
        <v>88012</v>
      </c>
      <c r="R33" s="1785">
        <v>88012</v>
      </c>
      <c r="T33" s="1785">
        <v>83805</v>
      </c>
      <c r="U33" s="1785">
        <v>83805</v>
      </c>
      <c r="W33" s="1785">
        <v>83375</v>
      </c>
      <c r="X33" s="1785">
        <v>83375</v>
      </c>
      <c r="Z33" s="1785">
        <v>82482</v>
      </c>
      <c r="AA33" s="1785">
        <v>82482</v>
      </c>
      <c r="AC33" s="1785">
        <v>82898</v>
      </c>
      <c r="AD33" s="1785">
        <v>82898</v>
      </c>
      <c r="AF33" s="1785">
        <v>81036</v>
      </c>
      <c r="AG33" s="1785">
        <v>81036</v>
      </c>
      <c r="AI33" s="1785">
        <v>71866</v>
      </c>
      <c r="AJ33" s="1785">
        <v>71866</v>
      </c>
      <c r="AL33" s="1785">
        <v>64307</v>
      </c>
      <c r="AM33" s="1785">
        <v>64307</v>
      </c>
      <c r="AO33" s="1785">
        <v>62275</v>
      </c>
      <c r="AP33" s="1785">
        <v>62275</v>
      </c>
      <c r="AR33" s="1785">
        <v>63788</v>
      </c>
      <c r="AS33" s="1785">
        <v>63788</v>
      </c>
      <c r="AU33" s="1785">
        <v>52518</v>
      </c>
      <c r="AV33" s="1785">
        <v>52518</v>
      </c>
      <c r="AX33" s="1785">
        <v>51202</v>
      </c>
      <c r="AY33" s="1785">
        <v>51202</v>
      </c>
    </row>
    <row r="34" spans="1:51" ht="16.05" customHeight="1">
      <c r="A34" s="1784" t="s">
        <v>260</v>
      </c>
      <c r="B34" s="2034">
        <v>9025</v>
      </c>
      <c r="C34" s="2036">
        <v>9027</v>
      </c>
      <c r="E34" s="2034">
        <v>15332</v>
      </c>
      <c r="F34" s="2036">
        <v>15339</v>
      </c>
      <c r="H34" s="2034">
        <v>12247</v>
      </c>
      <c r="I34" s="2036">
        <v>12252</v>
      </c>
      <c r="K34" s="1785">
        <v>13618</v>
      </c>
      <c r="L34" s="1792">
        <v>13622</v>
      </c>
      <c r="N34" s="1785">
        <v>9551</v>
      </c>
      <c r="O34" s="1792">
        <v>9554</v>
      </c>
      <c r="Q34" s="1785">
        <v>11368</v>
      </c>
      <c r="R34" s="1792">
        <v>11372</v>
      </c>
      <c r="T34" s="1785">
        <v>13175</v>
      </c>
      <c r="U34" s="1792">
        <v>13178</v>
      </c>
      <c r="W34" s="1785">
        <v>11876</v>
      </c>
      <c r="X34" s="1792">
        <v>11880</v>
      </c>
      <c r="Z34" s="1785">
        <v>11685</v>
      </c>
      <c r="AA34" s="1792">
        <v>11687</v>
      </c>
      <c r="AC34" s="1785">
        <v>13729</v>
      </c>
      <c r="AD34" s="1792">
        <v>13739</v>
      </c>
      <c r="AF34" s="1785">
        <v>14168</v>
      </c>
      <c r="AG34" s="1785">
        <v>14171</v>
      </c>
      <c r="AI34" s="1785">
        <v>12242</v>
      </c>
      <c r="AJ34" s="1785">
        <v>12246</v>
      </c>
      <c r="AL34" s="1785">
        <v>8992</v>
      </c>
      <c r="AM34" s="1785">
        <v>8995</v>
      </c>
      <c r="AO34" s="1785">
        <v>11545</v>
      </c>
      <c r="AP34" s="1785">
        <v>11549</v>
      </c>
      <c r="AR34" s="1785">
        <v>10463</v>
      </c>
      <c r="AS34" s="1785">
        <v>10466</v>
      </c>
      <c r="AU34" s="1785">
        <v>9094</v>
      </c>
      <c r="AV34" s="1785">
        <v>9098</v>
      </c>
      <c r="AX34" s="1785">
        <v>7945</v>
      </c>
      <c r="AY34" s="1785">
        <v>7947</v>
      </c>
    </row>
    <row r="35" spans="1:51" ht="16.05" customHeight="1">
      <c r="A35" s="1784" t="s">
        <v>250</v>
      </c>
      <c r="B35" s="2034">
        <v>135113</v>
      </c>
      <c r="C35" s="2034">
        <v>135113</v>
      </c>
      <c r="E35" s="2034">
        <v>118337</v>
      </c>
      <c r="F35" s="2034">
        <v>118337</v>
      </c>
      <c r="H35" s="2034">
        <v>116745</v>
      </c>
      <c r="I35" s="2034">
        <v>116745</v>
      </c>
      <c r="K35" s="1785">
        <v>108605</v>
      </c>
      <c r="L35" s="1785">
        <v>108605</v>
      </c>
      <c r="N35" s="1785">
        <v>99788</v>
      </c>
      <c r="O35" s="1785">
        <v>99788</v>
      </c>
      <c r="Q35" s="1785">
        <v>108590</v>
      </c>
      <c r="R35" s="1785">
        <v>108590</v>
      </c>
      <c r="T35" s="1785">
        <v>102436</v>
      </c>
      <c r="U35" s="1785">
        <v>102436</v>
      </c>
      <c r="W35" s="1785">
        <v>103297</v>
      </c>
      <c r="X35" s="1785">
        <v>103297</v>
      </c>
      <c r="Z35" s="1785">
        <v>115441</v>
      </c>
      <c r="AA35" s="1785">
        <v>115441</v>
      </c>
      <c r="AC35" s="1785">
        <v>125158</v>
      </c>
      <c r="AD35" s="1785">
        <v>125158</v>
      </c>
      <c r="AF35" s="1785">
        <v>120012</v>
      </c>
      <c r="AG35" s="1785">
        <v>120012</v>
      </c>
      <c r="AI35" s="1785">
        <v>107890</v>
      </c>
      <c r="AJ35" s="1785">
        <v>107890</v>
      </c>
      <c r="AL35" s="1785">
        <v>97005</v>
      </c>
      <c r="AM35" s="1785">
        <v>97005</v>
      </c>
      <c r="AO35" s="1785">
        <v>93309</v>
      </c>
      <c r="AP35" s="1785">
        <v>93309</v>
      </c>
      <c r="AR35" s="1785">
        <v>85777</v>
      </c>
      <c r="AS35" s="1785">
        <v>85777</v>
      </c>
      <c r="AU35" s="1785">
        <v>88393</v>
      </c>
      <c r="AV35" s="1785">
        <v>88393</v>
      </c>
      <c r="AX35" s="1785">
        <v>83200</v>
      </c>
      <c r="AY35" s="1785">
        <v>83200</v>
      </c>
    </row>
    <row r="36" spans="1:51" ht="16.05" customHeight="1">
      <c r="A36" s="1784" t="s">
        <v>271</v>
      </c>
      <c r="B36" s="2034">
        <v>87175</v>
      </c>
      <c r="C36" s="2034">
        <v>87050</v>
      </c>
      <c r="E36" s="2034">
        <v>69702</v>
      </c>
      <c r="F36" s="2034">
        <v>69643</v>
      </c>
      <c r="H36" s="2034">
        <v>68355</v>
      </c>
      <c r="I36" s="2034">
        <v>68252</v>
      </c>
      <c r="K36" s="1785">
        <v>71003</v>
      </c>
      <c r="L36" s="1785">
        <v>70995</v>
      </c>
      <c r="N36" s="1785">
        <v>53495</v>
      </c>
      <c r="O36" s="1785">
        <v>53492</v>
      </c>
      <c r="Q36" s="1785">
        <v>64087</v>
      </c>
      <c r="R36" s="1785">
        <v>64076</v>
      </c>
      <c r="T36" s="1785">
        <v>68027</v>
      </c>
      <c r="U36" s="1785">
        <v>68007</v>
      </c>
      <c r="W36" s="1785">
        <v>84582</v>
      </c>
      <c r="X36" s="1785">
        <v>84579</v>
      </c>
      <c r="Z36" s="1785">
        <v>78512</v>
      </c>
      <c r="AA36" s="1785">
        <v>78513</v>
      </c>
      <c r="AC36" s="1785">
        <v>73054</v>
      </c>
      <c r="AD36" s="1785">
        <v>73041</v>
      </c>
      <c r="AF36" s="1785">
        <v>75087</v>
      </c>
      <c r="AG36" s="1785">
        <v>75084</v>
      </c>
      <c r="AI36" s="1785">
        <v>64663</v>
      </c>
      <c r="AJ36" s="1785">
        <v>64664</v>
      </c>
      <c r="AL36" s="1785">
        <v>63969</v>
      </c>
      <c r="AM36" s="1785">
        <v>63974</v>
      </c>
      <c r="AO36" s="1785">
        <v>70767</v>
      </c>
      <c r="AP36" s="1785">
        <v>70770</v>
      </c>
      <c r="AR36" s="1785">
        <v>65701</v>
      </c>
      <c r="AS36" s="1785">
        <v>65713</v>
      </c>
      <c r="AU36" s="1785">
        <v>73615</v>
      </c>
      <c r="AV36" s="1785">
        <v>73201</v>
      </c>
      <c r="AX36" s="1785">
        <v>79599</v>
      </c>
      <c r="AY36" s="1785">
        <v>79620</v>
      </c>
    </row>
    <row r="37" spans="1:51" ht="16.05" customHeight="1">
      <c r="A37" s="1784" t="s">
        <v>252</v>
      </c>
      <c r="B37" s="2034">
        <v>311812</v>
      </c>
      <c r="C37" s="2034">
        <v>0</v>
      </c>
      <c r="E37" s="2034">
        <v>303683</v>
      </c>
      <c r="F37" s="2034">
        <v>0</v>
      </c>
      <c r="H37" s="2034">
        <v>292095</v>
      </c>
      <c r="I37" s="2034">
        <v>0</v>
      </c>
      <c r="K37" s="1785">
        <v>283015</v>
      </c>
      <c r="L37" s="1785">
        <v>0</v>
      </c>
      <c r="N37" s="1785">
        <v>274994</v>
      </c>
      <c r="O37" s="1785">
        <v>0</v>
      </c>
      <c r="Q37" s="1785">
        <v>262566</v>
      </c>
      <c r="R37" s="1785">
        <v>0</v>
      </c>
      <c r="T37" s="1785">
        <v>253994</v>
      </c>
      <c r="U37" s="1785">
        <v>0</v>
      </c>
      <c r="W37" s="1785">
        <v>244095</v>
      </c>
      <c r="X37" s="1785">
        <v>0</v>
      </c>
      <c r="Z37" s="1785">
        <v>238070</v>
      </c>
      <c r="AA37" s="1785">
        <v>0</v>
      </c>
      <c r="AC37" s="1785">
        <v>231740</v>
      </c>
      <c r="AD37" s="1785">
        <v>0</v>
      </c>
      <c r="AF37" s="1785">
        <v>224405</v>
      </c>
      <c r="AG37" s="1785">
        <v>0</v>
      </c>
      <c r="AI37" s="1785">
        <v>221308</v>
      </c>
      <c r="AJ37" s="1785">
        <v>0</v>
      </c>
      <c r="AL37" s="1785">
        <v>217558</v>
      </c>
      <c r="AM37" s="1785">
        <v>0</v>
      </c>
      <c r="AO37" s="1785">
        <v>218544</v>
      </c>
      <c r="AP37" s="1785">
        <v>0</v>
      </c>
      <c r="AR37" s="1785">
        <v>221664</v>
      </c>
      <c r="AS37" s="1785">
        <v>0</v>
      </c>
      <c r="AU37" s="1785">
        <v>220441</v>
      </c>
      <c r="AV37" s="1785">
        <v>0</v>
      </c>
      <c r="AX37" s="1785">
        <v>223469</v>
      </c>
      <c r="AY37" s="1785">
        <v>0</v>
      </c>
    </row>
    <row r="38" spans="1:51" ht="16.05" customHeight="1">
      <c r="A38" s="1784" t="s">
        <v>272</v>
      </c>
      <c r="B38" s="2034">
        <v>16628</v>
      </c>
      <c r="C38" s="2034">
        <v>16400</v>
      </c>
      <c r="E38" s="2034">
        <v>16417</v>
      </c>
      <c r="F38" s="2034">
        <v>16200</v>
      </c>
      <c r="H38" s="2034">
        <v>15997</v>
      </c>
      <c r="I38" s="2034">
        <v>15781</v>
      </c>
      <c r="K38" s="1785">
        <v>17451</v>
      </c>
      <c r="L38" s="1785">
        <v>17236</v>
      </c>
      <c r="N38" s="1785">
        <v>17110</v>
      </c>
      <c r="O38" s="1785">
        <v>16891</v>
      </c>
      <c r="Q38" s="1785">
        <v>17244</v>
      </c>
      <c r="R38" s="1785">
        <v>17014</v>
      </c>
      <c r="T38" s="1785">
        <v>17098</v>
      </c>
      <c r="U38" s="1785">
        <v>16873</v>
      </c>
      <c r="W38" s="1785">
        <v>16593</v>
      </c>
      <c r="X38" s="1785">
        <v>16363</v>
      </c>
      <c r="Z38" s="1785">
        <v>16580</v>
      </c>
      <c r="AA38" s="1785">
        <v>16347</v>
      </c>
      <c r="AC38" s="1785">
        <v>16586</v>
      </c>
      <c r="AD38" s="1785">
        <v>16373</v>
      </c>
      <c r="AF38" s="1785">
        <v>16906</v>
      </c>
      <c r="AG38" s="1785">
        <v>16538</v>
      </c>
      <c r="AI38" s="1785">
        <v>16948</v>
      </c>
      <c r="AJ38" s="1785">
        <v>16574</v>
      </c>
      <c r="AL38" s="1785">
        <v>16240</v>
      </c>
      <c r="AM38" s="1785">
        <v>15869</v>
      </c>
      <c r="AO38" s="1785">
        <v>16745</v>
      </c>
      <c r="AP38" s="1785">
        <v>16330</v>
      </c>
      <c r="AR38" s="1785">
        <v>17160</v>
      </c>
      <c r="AS38" s="1785">
        <v>16737</v>
      </c>
      <c r="AU38" s="1785">
        <v>17137</v>
      </c>
      <c r="AV38" s="1785">
        <v>16714</v>
      </c>
      <c r="AX38" s="1785">
        <v>16250</v>
      </c>
      <c r="AY38" s="1785">
        <v>15832</v>
      </c>
    </row>
    <row r="39" spans="1:51" ht="16.05" customHeight="1">
      <c r="A39" s="1784" t="s">
        <v>273</v>
      </c>
      <c r="B39" s="2034">
        <v>4176</v>
      </c>
      <c r="C39" s="2034">
        <v>4176</v>
      </c>
      <c r="E39" s="2034">
        <v>3961</v>
      </c>
      <c r="F39" s="2034">
        <v>3961</v>
      </c>
      <c r="H39" s="2034">
        <v>3011</v>
      </c>
      <c r="I39" s="2034">
        <v>3011</v>
      </c>
      <c r="K39" s="1785">
        <v>3162</v>
      </c>
      <c r="L39" s="1785">
        <v>3162</v>
      </c>
      <c r="N39" s="1785">
        <v>3361</v>
      </c>
      <c r="O39" s="1785">
        <v>3361</v>
      </c>
      <c r="Q39" s="1785">
        <v>3636</v>
      </c>
      <c r="R39" s="1785">
        <v>3636</v>
      </c>
      <c r="T39" s="1785">
        <v>3716</v>
      </c>
      <c r="U39" s="1785">
        <v>3717</v>
      </c>
      <c r="W39" s="1785">
        <v>2846</v>
      </c>
      <c r="X39" s="1785">
        <v>2846</v>
      </c>
      <c r="Z39" s="1785">
        <v>3465</v>
      </c>
      <c r="AA39" s="1785">
        <v>3465</v>
      </c>
      <c r="AC39" s="1785">
        <v>5697</v>
      </c>
      <c r="AD39" s="1785">
        <v>5697</v>
      </c>
      <c r="AF39" s="1785">
        <v>5993</v>
      </c>
      <c r="AG39" s="1785">
        <v>5993</v>
      </c>
      <c r="AI39" s="1785">
        <v>5452</v>
      </c>
      <c r="AJ39" s="1785">
        <v>5452</v>
      </c>
      <c r="AL39" s="1785">
        <v>4784</v>
      </c>
      <c r="AM39" s="1785">
        <v>4784</v>
      </c>
      <c r="AO39" s="1785">
        <v>4621</v>
      </c>
      <c r="AP39" s="1785">
        <v>4621</v>
      </c>
      <c r="AR39" s="1785">
        <v>742</v>
      </c>
      <c r="AS39" s="1785">
        <v>742</v>
      </c>
      <c r="AU39" s="1785">
        <v>802</v>
      </c>
      <c r="AV39" s="1785">
        <v>802</v>
      </c>
      <c r="AX39" s="1785">
        <v>754</v>
      </c>
      <c r="AY39" s="1785">
        <v>754</v>
      </c>
    </row>
    <row r="40" spans="1:51" ht="16.05" customHeight="1">
      <c r="A40" s="1784" t="s">
        <v>274</v>
      </c>
      <c r="B40" s="2034">
        <v>382839</v>
      </c>
      <c r="C40" s="2034">
        <v>364362</v>
      </c>
      <c r="E40" s="2034">
        <v>410639</v>
      </c>
      <c r="F40" s="2034">
        <v>387593</v>
      </c>
      <c r="H40" s="2034">
        <v>386284</v>
      </c>
      <c r="I40" s="2034">
        <v>367338</v>
      </c>
      <c r="K40" s="1785">
        <v>354072</v>
      </c>
      <c r="L40" s="1785">
        <v>337714</v>
      </c>
      <c r="N40" s="1785">
        <v>320437</v>
      </c>
      <c r="O40" s="1785">
        <v>302597</v>
      </c>
      <c r="Q40" s="1785">
        <v>327413</v>
      </c>
      <c r="R40" s="1785">
        <v>309625</v>
      </c>
      <c r="T40" s="1785">
        <v>308502</v>
      </c>
      <c r="U40" s="1785">
        <v>290196</v>
      </c>
      <c r="W40" s="1785">
        <v>314152</v>
      </c>
      <c r="X40" s="1785">
        <v>296652</v>
      </c>
      <c r="Z40" s="1785">
        <v>305538</v>
      </c>
      <c r="AA40" s="1785">
        <v>288985</v>
      </c>
      <c r="AC40" s="1785">
        <v>306584</v>
      </c>
      <c r="AD40" s="1785">
        <v>290194</v>
      </c>
      <c r="AF40" s="1785">
        <v>299505</v>
      </c>
      <c r="AG40" s="1785">
        <v>283621</v>
      </c>
      <c r="AI40" s="1785">
        <v>271643</v>
      </c>
      <c r="AJ40" s="1785">
        <v>267944</v>
      </c>
      <c r="AL40" s="1785">
        <v>269921</v>
      </c>
      <c r="AM40" s="1785">
        <v>266658</v>
      </c>
      <c r="AO40" s="1785">
        <v>290497</v>
      </c>
      <c r="AP40" s="1785">
        <v>293085</v>
      </c>
      <c r="AR40" s="1785">
        <v>279284</v>
      </c>
      <c r="AS40" s="1785">
        <v>283036</v>
      </c>
      <c r="AU40" s="1785">
        <v>283619</v>
      </c>
      <c r="AV40" s="1785">
        <v>288418</v>
      </c>
      <c r="AX40" s="1785">
        <v>273109</v>
      </c>
      <c r="AY40" s="1785">
        <v>275323</v>
      </c>
    </row>
    <row r="41" spans="1:51" ht="16.05" customHeight="1">
      <c r="A41" s="1786" t="s">
        <v>275</v>
      </c>
      <c r="B41" s="2034">
        <v>10110</v>
      </c>
      <c r="C41" s="2034">
        <v>9483</v>
      </c>
      <c r="E41" s="2034">
        <v>8707</v>
      </c>
      <c r="F41" s="2034">
        <v>8263</v>
      </c>
      <c r="H41" s="2034">
        <v>7569</v>
      </c>
      <c r="I41" s="2034">
        <v>7131</v>
      </c>
      <c r="K41" s="1785">
        <v>7217</v>
      </c>
      <c r="L41" s="1785">
        <v>6799</v>
      </c>
      <c r="N41" s="1785">
        <v>6267</v>
      </c>
      <c r="O41" s="1785">
        <v>5778</v>
      </c>
      <c r="Q41" s="1785">
        <v>5097</v>
      </c>
      <c r="R41" s="1785">
        <v>4630</v>
      </c>
      <c r="T41" s="1785">
        <v>5229</v>
      </c>
      <c r="U41" s="1785">
        <v>4771</v>
      </c>
      <c r="W41" s="1785">
        <v>4840</v>
      </c>
      <c r="X41" s="1785">
        <v>4398</v>
      </c>
      <c r="Z41" s="1785">
        <v>5199</v>
      </c>
      <c r="AA41" s="1785">
        <v>4791</v>
      </c>
      <c r="AC41" s="1785">
        <v>0</v>
      </c>
      <c r="AD41" s="1785">
        <v>4915</v>
      </c>
      <c r="AF41" s="1785">
        <v>0</v>
      </c>
      <c r="AG41" s="1785">
        <v>5636</v>
      </c>
      <c r="AI41" s="1785">
        <v>0</v>
      </c>
      <c r="AJ41" s="1785">
        <v>3052</v>
      </c>
      <c r="AL41" s="1785">
        <v>0</v>
      </c>
      <c r="AM41" s="1785">
        <v>2511</v>
      </c>
      <c r="AO41" s="1785">
        <v>0</v>
      </c>
      <c r="AP41" s="1785">
        <v>2345</v>
      </c>
      <c r="AR41" s="1785">
        <v>0</v>
      </c>
      <c r="AS41" s="1785">
        <v>2660</v>
      </c>
      <c r="AU41" s="1785">
        <v>0</v>
      </c>
      <c r="AV41" s="1785">
        <v>3198</v>
      </c>
      <c r="AX41" s="1785">
        <v>0</v>
      </c>
      <c r="AY41" s="1785">
        <v>3051</v>
      </c>
    </row>
    <row r="42" spans="1:51" ht="16.05" customHeight="1">
      <c r="A42" s="1786" t="s">
        <v>276</v>
      </c>
      <c r="B42" s="2034">
        <v>372729</v>
      </c>
      <c r="C42" s="2034">
        <v>354879</v>
      </c>
      <c r="E42" s="2034">
        <v>401932</v>
      </c>
      <c r="F42" s="2034">
        <v>379330</v>
      </c>
      <c r="H42" s="2034">
        <v>378715</v>
      </c>
      <c r="I42" s="2034">
        <v>360207</v>
      </c>
      <c r="K42" s="1785">
        <v>346855</v>
      </c>
      <c r="L42" s="1785">
        <v>330915</v>
      </c>
      <c r="N42" s="1785">
        <v>314170</v>
      </c>
      <c r="O42" s="1785">
        <v>296819</v>
      </c>
      <c r="Q42" s="1785">
        <v>322316</v>
      </c>
      <c r="R42" s="1785">
        <v>304995</v>
      </c>
      <c r="T42" s="1785">
        <v>303273</v>
      </c>
      <c r="U42" s="1785">
        <v>285425</v>
      </c>
      <c r="W42" s="1785">
        <v>309312</v>
      </c>
      <c r="X42" s="1785">
        <v>292254</v>
      </c>
      <c r="Z42" s="1785">
        <v>300339</v>
      </c>
      <c r="AA42" s="1785">
        <v>284194</v>
      </c>
      <c r="AC42" s="1785">
        <v>0</v>
      </c>
      <c r="AD42" s="1785">
        <v>285279</v>
      </c>
      <c r="AF42" s="1785">
        <v>0</v>
      </c>
      <c r="AG42" s="1785">
        <v>277985</v>
      </c>
      <c r="AI42" s="1785">
        <v>0</v>
      </c>
      <c r="AJ42" s="1785">
        <v>264892</v>
      </c>
      <c r="AL42" s="1785">
        <v>0</v>
      </c>
      <c r="AM42" s="1785">
        <v>264147</v>
      </c>
      <c r="AO42" s="1785">
        <v>0</v>
      </c>
      <c r="AP42" s="1785">
        <v>290740</v>
      </c>
      <c r="AR42" s="1785">
        <v>0</v>
      </c>
      <c r="AS42" s="1785">
        <v>280376</v>
      </c>
      <c r="AU42" s="1785">
        <v>0</v>
      </c>
      <c r="AV42" s="1785">
        <v>285220</v>
      </c>
      <c r="AX42" s="1785">
        <v>0</v>
      </c>
      <c r="AY42" s="1785">
        <v>272272</v>
      </c>
    </row>
    <row r="43" spans="1:51" ht="16.05" customHeight="1">
      <c r="A43" s="1770" t="s">
        <v>1546</v>
      </c>
      <c r="B43" s="2034">
        <v>0</v>
      </c>
      <c r="C43" s="2034">
        <v>0</v>
      </c>
      <c r="E43" s="2034">
        <v>0</v>
      </c>
      <c r="F43" s="2034">
        <v>0</v>
      </c>
      <c r="H43" s="2034">
        <v>0</v>
      </c>
      <c r="I43" s="2034">
        <v>0</v>
      </c>
      <c r="K43" s="1785">
        <v>0</v>
      </c>
      <c r="L43" s="1785">
        <v>0</v>
      </c>
      <c r="N43" s="1785">
        <v>0</v>
      </c>
      <c r="O43" s="1785">
        <v>0</v>
      </c>
      <c r="Q43" s="1785">
        <v>0</v>
      </c>
      <c r="R43" s="1785">
        <v>0</v>
      </c>
      <c r="T43" s="1785">
        <v>0</v>
      </c>
      <c r="U43" s="1785">
        <v>0</v>
      </c>
      <c r="W43" s="1785">
        <v>0</v>
      </c>
      <c r="X43" s="1785">
        <v>0</v>
      </c>
      <c r="Z43" s="1785">
        <v>0</v>
      </c>
      <c r="AA43" s="1785">
        <v>0</v>
      </c>
      <c r="AC43" s="1783">
        <v>0</v>
      </c>
      <c r="AD43" s="1783">
        <v>0</v>
      </c>
      <c r="AF43" s="1783">
        <v>0</v>
      </c>
      <c r="AG43" s="1783">
        <v>0</v>
      </c>
      <c r="AI43" s="1783">
        <v>0</v>
      </c>
      <c r="AJ43" s="1783">
        <v>0</v>
      </c>
      <c r="AL43" s="1783">
        <v>3106</v>
      </c>
      <c r="AM43" s="1783">
        <v>3178</v>
      </c>
      <c r="AO43" s="1783">
        <v>3268</v>
      </c>
      <c r="AP43" s="1783">
        <v>3329</v>
      </c>
      <c r="AR43" s="1783">
        <v>3207</v>
      </c>
      <c r="AS43" s="1783">
        <v>3249</v>
      </c>
      <c r="AU43" s="1783">
        <v>3346</v>
      </c>
      <c r="AV43" s="1783">
        <v>3378</v>
      </c>
      <c r="AX43" s="1783">
        <v>3163</v>
      </c>
      <c r="AY43" s="1783">
        <v>3184</v>
      </c>
    </row>
    <row r="44" spans="1:51" ht="16.05" customHeight="1">
      <c r="A44" s="1770" t="s">
        <v>1547</v>
      </c>
      <c r="B44" s="2033">
        <v>9402</v>
      </c>
      <c r="C44" s="2033">
        <v>10762</v>
      </c>
      <c r="E44" s="2033">
        <v>8854</v>
      </c>
      <c r="F44" s="2033">
        <v>9978</v>
      </c>
      <c r="H44" s="2033">
        <v>8200</v>
      </c>
      <c r="I44" s="2033">
        <v>9267</v>
      </c>
      <c r="K44" s="1783">
        <v>7460</v>
      </c>
      <c r="L44" s="1783">
        <v>8610</v>
      </c>
      <c r="N44" s="1783">
        <v>8147</v>
      </c>
      <c r="O44" s="1783">
        <v>8966</v>
      </c>
      <c r="Q44" s="1783">
        <v>8250</v>
      </c>
      <c r="R44" s="1783">
        <v>9194</v>
      </c>
      <c r="T44" s="1783">
        <v>9225</v>
      </c>
      <c r="U44" s="1783">
        <v>10253</v>
      </c>
      <c r="W44" s="1783">
        <v>9141</v>
      </c>
      <c r="X44" s="1783">
        <v>9994</v>
      </c>
      <c r="Z44" s="1783">
        <v>8810</v>
      </c>
      <c r="AA44" s="1783">
        <v>9656</v>
      </c>
      <c r="AC44" s="1783">
        <v>8412</v>
      </c>
      <c r="AD44" s="1783">
        <v>9328</v>
      </c>
      <c r="AF44" s="1783">
        <v>10035</v>
      </c>
      <c r="AG44" s="1783">
        <v>10843</v>
      </c>
      <c r="AI44" s="1783">
        <v>9509</v>
      </c>
      <c r="AJ44" s="1783">
        <v>10384</v>
      </c>
      <c r="AL44" s="1783">
        <v>11022</v>
      </c>
      <c r="AM44" s="1783">
        <v>10855</v>
      </c>
      <c r="AO44" s="1783">
        <v>10805</v>
      </c>
      <c r="AP44" s="1783">
        <v>10660</v>
      </c>
      <c r="AR44" s="1783">
        <v>10617</v>
      </c>
      <c r="AS44" s="1783">
        <v>10501</v>
      </c>
      <c r="AU44" s="1783">
        <v>11979</v>
      </c>
      <c r="AV44" s="1783">
        <v>11898</v>
      </c>
      <c r="AX44" s="1783">
        <v>11113</v>
      </c>
      <c r="AY44" s="1783">
        <v>10963</v>
      </c>
    </row>
    <row r="45" spans="1:51" ht="16.05" customHeight="1" thickBot="1">
      <c r="A45" s="1351" t="s">
        <v>1548</v>
      </c>
      <c r="B45" s="2037">
        <v>201055</v>
      </c>
      <c r="C45" s="2037">
        <v>201052</v>
      </c>
      <c r="E45" s="2037">
        <v>192248</v>
      </c>
      <c r="F45" s="2037">
        <v>192515</v>
      </c>
      <c r="H45" s="2037">
        <v>183788</v>
      </c>
      <c r="I45" s="2037">
        <v>184027</v>
      </c>
      <c r="K45" s="1793">
        <v>175981</v>
      </c>
      <c r="L45" s="1793">
        <v>176193</v>
      </c>
      <c r="N45" s="1793">
        <v>180788</v>
      </c>
      <c r="O45" s="1793">
        <v>180970</v>
      </c>
      <c r="Q45" s="1793">
        <v>174042</v>
      </c>
      <c r="R45" s="1793">
        <v>174195</v>
      </c>
      <c r="T45" s="1793">
        <v>169199</v>
      </c>
      <c r="U45" s="1793">
        <v>169325</v>
      </c>
      <c r="W45" s="1793">
        <v>164932</v>
      </c>
      <c r="X45" s="1793">
        <v>165034</v>
      </c>
      <c r="Z45" s="1793">
        <v>160925</v>
      </c>
      <c r="AA45" s="1793">
        <v>161008</v>
      </c>
      <c r="AC45" s="1793">
        <v>157175</v>
      </c>
      <c r="AD45" s="1793">
        <v>157234</v>
      </c>
      <c r="AF45" s="1793">
        <v>150639</v>
      </c>
      <c r="AG45" s="1793">
        <v>150671</v>
      </c>
      <c r="AI45" s="1793">
        <v>144393</v>
      </c>
      <c r="AJ45" s="1793">
        <v>144404</v>
      </c>
      <c r="AL45" s="1793">
        <v>144554</v>
      </c>
      <c r="AM45" s="1793">
        <v>144657</v>
      </c>
      <c r="AO45" s="1793">
        <v>139348</v>
      </c>
      <c r="AP45" s="1793">
        <v>139452</v>
      </c>
      <c r="AR45" s="1793">
        <v>136025</v>
      </c>
      <c r="AS45" s="1793">
        <v>136130</v>
      </c>
      <c r="AU45" s="1793">
        <v>140369</v>
      </c>
      <c r="AV45" s="1793">
        <v>140475</v>
      </c>
      <c r="AX45" s="1793">
        <v>136593</v>
      </c>
      <c r="AY45" s="1793">
        <v>136702</v>
      </c>
    </row>
    <row r="46" spans="1:51" ht="16.05" customHeight="1">
      <c r="A46" s="1770" t="s">
        <v>1536</v>
      </c>
      <c r="B46" s="2034">
        <v>90729</v>
      </c>
      <c r="C46" s="2034">
        <v>90729</v>
      </c>
      <c r="E46" s="2034">
        <v>90729</v>
      </c>
      <c r="F46" s="2034">
        <v>90729</v>
      </c>
      <c r="H46" s="2034">
        <v>90729</v>
      </c>
      <c r="I46" s="2034">
        <v>90729</v>
      </c>
      <c r="K46" s="1785">
        <v>90729</v>
      </c>
      <c r="L46" s="1785">
        <v>90729</v>
      </c>
      <c r="N46" s="1785">
        <v>90729</v>
      </c>
      <c r="O46" s="1785">
        <v>90729</v>
      </c>
      <c r="Q46" s="1785">
        <v>90729</v>
      </c>
      <c r="R46" s="1785">
        <v>90729</v>
      </c>
      <c r="T46" s="1785">
        <v>90729</v>
      </c>
      <c r="U46" s="1785">
        <v>90729</v>
      </c>
      <c r="W46" s="1785">
        <v>90729</v>
      </c>
      <c r="X46" s="1785">
        <v>90978</v>
      </c>
      <c r="Z46" s="1785">
        <v>90729</v>
      </c>
      <c r="AA46" s="1785">
        <v>90729</v>
      </c>
      <c r="AC46" s="1785">
        <v>90729</v>
      </c>
      <c r="AD46" s="1785">
        <v>90729</v>
      </c>
      <c r="AF46" s="1785">
        <v>90729</v>
      </c>
      <c r="AG46" s="1785">
        <v>90729</v>
      </c>
      <c r="AI46" s="1785">
        <v>90729</v>
      </c>
      <c r="AJ46" s="1785">
        <v>90729</v>
      </c>
      <c r="AL46" s="1785">
        <v>90729</v>
      </c>
      <c r="AM46" s="1785">
        <v>90729</v>
      </c>
      <c r="AO46" s="1785">
        <v>90729</v>
      </c>
      <c r="AP46" s="1785">
        <v>90729</v>
      </c>
      <c r="AR46" s="1785">
        <v>90729</v>
      </c>
      <c r="AS46" s="1785">
        <v>90729</v>
      </c>
      <c r="AU46" s="1785">
        <v>97148</v>
      </c>
      <c r="AV46" s="1785">
        <v>97148</v>
      </c>
      <c r="AX46" s="1785">
        <v>97148</v>
      </c>
      <c r="AY46" s="1785">
        <v>97148</v>
      </c>
    </row>
    <row r="47" spans="1:51" ht="16.05" customHeight="1">
      <c r="A47" s="1770" t="s">
        <v>1537</v>
      </c>
      <c r="B47" s="2018">
        <v>-21</v>
      </c>
      <c r="C47" s="2018">
        <v>36</v>
      </c>
      <c r="D47" s="1794"/>
      <c r="E47" s="2018">
        <v>-2422</v>
      </c>
      <c r="F47" s="2018">
        <v>-2307</v>
      </c>
      <c r="G47" s="1794"/>
      <c r="H47" s="2018">
        <v>-3833</v>
      </c>
      <c r="I47" s="2018">
        <v>-3742</v>
      </c>
      <c r="J47" s="1794"/>
      <c r="K47" s="1794">
        <v>-5120</v>
      </c>
      <c r="L47" s="1794">
        <v>-4922</v>
      </c>
      <c r="M47" s="1794"/>
      <c r="N47" s="1794">
        <v>-5135</v>
      </c>
      <c r="O47" s="1794">
        <v>-4717</v>
      </c>
      <c r="P47" s="1794"/>
      <c r="Q47" s="1794">
        <v>-5484</v>
      </c>
      <c r="R47" s="1794">
        <v>-5133</v>
      </c>
      <c r="S47" s="1794"/>
      <c r="T47" s="1794">
        <v>-8321</v>
      </c>
      <c r="U47" s="1794">
        <v>-7688</v>
      </c>
      <c r="V47" s="1794"/>
      <c r="W47" s="1794">
        <v>-7382</v>
      </c>
      <c r="X47" s="1794">
        <v>-6594</v>
      </c>
      <c r="Y47" s="1794"/>
      <c r="Z47" s="1794">
        <v>-6333</v>
      </c>
      <c r="AA47" s="1794">
        <v>-5544</v>
      </c>
      <c r="AB47" s="1794"/>
      <c r="AC47" s="1794">
        <v>-6038</v>
      </c>
      <c r="AD47" s="1794">
        <v>-5272</v>
      </c>
      <c r="AE47" s="1794"/>
      <c r="AF47" s="1794">
        <v>-6487</v>
      </c>
      <c r="AG47" s="1794">
        <v>-6163</v>
      </c>
      <c r="AH47" s="1794"/>
      <c r="AI47" s="1794">
        <v>-7339</v>
      </c>
      <c r="AJ47" s="1794">
        <v>-7047</v>
      </c>
      <c r="AK47" s="1794"/>
      <c r="AL47" s="1794">
        <v>-2705</v>
      </c>
      <c r="AM47" s="1794">
        <v>-1448</v>
      </c>
      <c r="AN47" s="1794"/>
      <c r="AO47" s="1794">
        <v>-2259</v>
      </c>
      <c r="AP47" s="1794">
        <v>-1004</v>
      </c>
      <c r="AQ47" s="1794"/>
      <c r="AR47" s="1794">
        <v>-1294</v>
      </c>
      <c r="AS47" s="1794">
        <v>-49</v>
      </c>
      <c r="AU47" s="1785">
        <v>-1199</v>
      </c>
      <c r="AV47" s="1785">
        <v>51</v>
      </c>
      <c r="AX47" s="1785">
        <v>-382</v>
      </c>
      <c r="AY47" s="1785">
        <v>878</v>
      </c>
    </row>
    <row r="48" spans="1:51" ht="16.05" customHeight="1">
      <c r="A48" s="1770" t="s">
        <v>1538</v>
      </c>
      <c r="B48" s="2018">
        <v>111256</v>
      </c>
      <c r="C48" s="2018">
        <v>111196</v>
      </c>
      <c r="D48" s="1794"/>
      <c r="E48" s="2018">
        <v>104309</v>
      </c>
      <c r="F48" s="2018">
        <v>104461</v>
      </c>
      <c r="G48" s="1794"/>
      <c r="H48" s="2018">
        <v>97268</v>
      </c>
      <c r="I48" s="2018">
        <v>97416</v>
      </c>
      <c r="J48" s="1794"/>
      <c r="K48" s="1794">
        <v>90440</v>
      </c>
      <c r="L48" s="1794">
        <v>90454</v>
      </c>
      <c r="M48" s="1794"/>
      <c r="N48" s="1794">
        <v>95205</v>
      </c>
      <c r="O48" s="1794">
        <v>94969</v>
      </c>
      <c r="P48" s="1794"/>
      <c r="Q48" s="1794">
        <v>88830</v>
      </c>
      <c r="R48" s="1794">
        <v>88632</v>
      </c>
      <c r="S48" s="1794"/>
      <c r="T48" s="1794">
        <v>86900</v>
      </c>
      <c r="U48" s="1794">
        <v>86393</v>
      </c>
      <c r="V48" s="1794"/>
      <c r="W48" s="1794">
        <v>81703</v>
      </c>
      <c r="X48" s="1794">
        <v>80768</v>
      </c>
      <c r="Y48" s="1794"/>
      <c r="Z48" s="1794">
        <v>76600</v>
      </c>
      <c r="AA48" s="1794">
        <v>75894</v>
      </c>
      <c r="AB48" s="1794"/>
      <c r="AC48" s="1794">
        <v>72555</v>
      </c>
      <c r="AD48" s="1794">
        <v>71848</v>
      </c>
      <c r="AE48" s="1794"/>
      <c r="AF48" s="1794">
        <v>66468</v>
      </c>
      <c r="AG48" s="1794">
        <v>66176</v>
      </c>
      <c r="AH48" s="1794"/>
      <c r="AI48" s="1794">
        <v>61082</v>
      </c>
      <c r="AJ48" s="1794">
        <v>60801</v>
      </c>
      <c r="AK48" s="1794"/>
      <c r="AL48" s="1794">
        <v>57058</v>
      </c>
      <c r="AM48" s="1794">
        <v>55904</v>
      </c>
      <c r="AN48" s="1794"/>
      <c r="AO48" s="1794">
        <v>51406</v>
      </c>
      <c r="AP48" s="1794">
        <v>50255</v>
      </c>
      <c r="AQ48" s="1794"/>
      <c r="AR48" s="1794">
        <v>47118</v>
      </c>
      <c r="AS48" s="1794">
        <v>45978</v>
      </c>
      <c r="AU48" s="1785">
        <v>44953</v>
      </c>
      <c r="AV48" s="1785">
        <v>43808</v>
      </c>
      <c r="AX48" s="1785">
        <v>40734</v>
      </c>
      <c r="AY48" s="1785">
        <v>39583</v>
      </c>
    </row>
    <row r="49" spans="1:51" ht="16.05" customHeight="1">
      <c r="A49" s="1770" t="s">
        <v>1539</v>
      </c>
      <c r="B49" s="2018">
        <v>-909</v>
      </c>
      <c r="C49" s="2018">
        <v>-909</v>
      </c>
      <c r="D49" s="1794"/>
      <c r="E49" s="2018">
        <v>-368</v>
      </c>
      <c r="F49" s="2018">
        <v>-368</v>
      </c>
      <c r="G49" s="1794"/>
      <c r="H49" s="2018">
        <v>-376</v>
      </c>
      <c r="I49" s="2018">
        <v>-376</v>
      </c>
      <c r="J49" s="1794"/>
      <c r="K49" s="1794">
        <v>-68</v>
      </c>
      <c r="L49" s="1794">
        <v>-68</v>
      </c>
      <c r="M49" s="1794"/>
      <c r="N49" s="1794">
        <v>-11</v>
      </c>
      <c r="O49" s="1794">
        <v>-11</v>
      </c>
      <c r="P49" s="1794"/>
      <c r="Q49" s="1794">
        <v>-33</v>
      </c>
      <c r="R49" s="1794">
        <v>-33</v>
      </c>
      <c r="S49" s="1794"/>
      <c r="T49" s="1794">
        <v>-109</v>
      </c>
      <c r="U49" s="1794">
        <v>-109</v>
      </c>
      <c r="V49" s="1794"/>
      <c r="W49" s="1794">
        <v>-118</v>
      </c>
      <c r="X49" s="1794">
        <v>-118</v>
      </c>
      <c r="Y49" s="1794"/>
      <c r="Z49" s="1794">
        <v>-71</v>
      </c>
      <c r="AA49" s="1794">
        <v>-71</v>
      </c>
      <c r="AB49" s="1794"/>
      <c r="AC49" s="1794">
        <v>-71</v>
      </c>
      <c r="AD49" s="1794">
        <v>-71</v>
      </c>
      <c r="AE49" s="1794"/>
      <c r="AF49" s="1794">
        <v>-71</v>
      </c>
      <c r="AG49" s="1794">
        <v>-71</v>
      </c>
      <c r="AH49" s="1794"/>
      <c r="AI49" s="1794">
        <v>-79</v>
      </c>
      <c r="AJ49" s="1794">
        <v>-79</v>
      </c>
      <c r="AK49" s="1794"/>
      <c r="AL49" s="1794">
        <v>-528</v>
      </c>
      <c r="AM49" s="1794">
        <v>-528</v>
      </c>
      <c r="AN49" s="1794"/>
      <c r="AO49" s="1794">
        <v>-528</v>
      </c>
      <c r="AP49" s="1794">
        <v>-528</v>
      </c>
      <c r="AQ49" s="1794"/>
      <c r="AR49" s="1794">
        <v>-528</v>
      </c>
      <c r="AS49" s="1794">
        <v>-528</v>
      </c>
      <c r="AU49" s="1785">
        <v>-533</v>
      </c>
      <c r="AV49" s="1785">
        <v>-533</v>
      </c>
      <c r="AX49" s="1785">
        <v>-907</v>
      </c>
      <c r="AY49" s="1785">
        <v>-907</v>
      </c>
    </row>
    <row r="50" spans="1:51" ht="16.05" customHeight="1" thickBot="1">
      <c r="A50" s="1795" t="s">
        <v>256</v>
      </c>
      <c r="B50" s="1789">
        <v>3048537</v>
      </c>
      <c r="C50" s="1789">
        <v>2732288</v>
      </c>
      <c r="E50" s="1789">
        <v>3008534</v>
      </c>
      <c r="F50" s="1789">
        <v>2694659</v>
      </c>
      <c r="H50" s="1789">
        <v>2931995</v>
      </c>
      <c r="I50" s="1789">
        <v>2636883</v>
      </c>
      <c r="K50" s="1789">
        <v>2788916</v>
      </c>
      <c r="L50" s="1789">
        <v>2502518</v>
      </c>
      <c r="N50" s="1789">
        <v>2696522</v>
      </c>
      <c r="O50" s="1789">
        <v>2416947</v>
      </c>
      <c r="Q50" s="1789">
        <v>2678896</v>
      </c>
      <c r="R50" s="1789">
        <v>2411605</v>
      </c>
      <c r="T50" s="1789">
        <v>2585768</v>
      </c>
      <c r="U50" s="1789">
        <v>2325477</v>
      </c>
      <c r="W50" s="1789">
        <v>2547033</v>
      </c>
      <c r="X50" s="1789">
        <v>2296426</v>
      </c>
      <c r="Z50" s="1789">
        <v>2469958</v>
      </c>
      <c r="AA50" s="1789">
        <v>2226497</v>
      </c>
      <c r="AC50" s="1789">
        <v>2422978</v>
      </c>
      <c r="AD50" s="1789">
        <v>2184728</v>
      </c>
      <c r="AF50" s="1789">
        <v>2294476</v>
      </c>
      <c r="AG50" s="1789">
        <v>2062596</v>
      </c>
      <c r="AI50" s="1789">
        <v>2183310</v>
      </c>
      <c r="AJ50" s="1789">
        <v>1969791</v>
      </c>
      <c r="AL50" s="1789">
        <v>2166019</v>
      </c>
      <c r="AM50" s="1789">
        <v>1954548</v>
      </c>
      <c r="AO50" s="1789">
        <v>2154879</v>
      </c>
      <c r="AP50" s="1789">
        <v>1943150</v>
      </c>
      <c r="AR50" s="1789">
        <v>2065744</v>
      </c>
      <c r="AS50" s="1789">
        <v>1850684</v>
      </c>
      <c r="AU50" s="1789">
        <v>2124817</v>
      </c>
      <c r="AV50" s="1789">
        <v>1917123</v>
      </c>
      <c r="AX50" s="1789">
        <v>2112586</v>
      </c>
      <c r="AY50" s="1789">
        <v>1901734</v>
      </c>
    </row>
    <row r="51" spans="1:51" ht="17.25" customHeight="1">
      <c r="A51" s="1759" t="s">
        <v>1543</v>
      </c>
      <c r="B51" s="1796"/>
      <c r="C51" s="1796"/>
      <c r="E51" s="1796"/>
      <c r="F51" s="1796"/>
      <c r="H51" s="1796"/>
      <c r="I51" s="1796"/>
      <c r="K51" s="1796"/>
      <c r="L51" s="1796"/>
      <c r="N51" s="1796"/>
      <c r="O51" s="1796"/>
      <c r="Q51" s="1796"/>
      <c r="R51" s="1796"/>
      <c r="T51" s="1796"/>
      <c r="U51" s="1796"/>
      <c r="W51" s="1796"/>
      <c r="X51" s="1796"/>
      <c r="Z51" s="1796"/>
      <c r="AA51" s="1796"/>
      <c r="AC51" s="1796"/>
      <c r="AD51" s="1796"/>
      <c r="AF51" s="1796"/>
      <c r="AG51" s="1796"/>
      <c r="AI51" s="1796"/>
      <c r="AJ51" s="1796"/>
      <c r="AL51" s="1796"/>
      <c r="AM51" s="1796"/>
      <c r="AO51" s="1796"/>
      <c r="AP51" s="1796"/>
      <c r="AR51" s="1796"/>
      <c r="AS51" s="1796"/>
      <c r="AU51" s="1796"/>
      <c r="AV51" s="1796"/>
    </row>
    <row r="52" spans="1:51">
      <c r="A52" s="1760" t="s">
        <v>1544</v>
      </c>
      <c r="B52" s="1161"/>
      <c r="C52" s="1161"/>
      <c r="E52" s="1161"/>
      <c r="F52" s="1161"/>
      <c r="H52" s="1161"/>
      <c r="I52" s="1161"/>
      <c r="K52" s="1161"/>
      <c r="L52" s="1161"/>
      <c r="N52" s="1161"/>
      <c r="O52" s="1161"/>
      <c r="Q52" s="1161"/>
      <c r="R52" s="1161"/>
      <c r="T52" s="1161"/>
      <c r="U52" s="1161"/>
      <c r="W52" s="1161"/>
      <c r="X52" s="1161"/>
      <c r="Z52" s="1161"/>
      <c r="AA52" s="1161"/>
      <c r="AC52" s="1161"/>
      <c r="AD52" s="1161"/>
      <c r="AF52" s="1161"/>
      <c r="AG52" s="1161"/>
      <c r="AI52" s="1161"/>
      <c r="AJ52" s="1161"/>
      <c r="AL52" s="1161"/>
      <c r="AM52" s="1161"/>
      <c r="AO52" s="1161"/>
      <c r="AP52" s="1161"/>
      <c r="AR52" s="1161"/>
      <c r="AS52" s="1161"/>
      <c r="AU52" s="1161"/>
      <c r="AV52" s="1161"/>
      <c r="AX52" s="1161"/>
    </row>
    <row r="53" spans="1:51">
      <c r="A53" s="1760" t="s">
        <v>1549</v>
      </c>
      <c r="B53" s="1112"/>
      <c r="C53" s="1112"/>
      <c r="E53" s="1112"/>
      <c r="F53" s="1112"/>
      <c r="H53" s="1112"/>
      <c r="I53" s="1112"/>
    </row>
    <row r="54" spans="1:51">
      <c r="B54" s="1112"/>
      <c r="C54" s="1112"/>
      <c r="E54" s="1112"/>
      <c r="F54" s="1112"/>
      <c r="H54" s="1112"/>
      <c r="I54" s="1112"/>
    </row>
    <row r="55" spans="1:51">
      <c r="A55" s="1418"/>
      <c r="B55" s="1112"/>
      <c r="C55" s="1112"/>
      <c r="E55" s="1112"/>
      <c r="F55" s="1112"/>
      <c r="H55" s="1112"/>
      <c r="I55" s="1112"/>
    </row>
    <row r="56" spans="1:51">
      <c r="A56" s="1981" t="s">
        <v>184</v>
      </c>
      <c r="B56" s="1112"/>
      <c r="C56" s="1112"/>
      <c r="E56" s="1112"/>
      <c r="F56" s="1112"/>
      <c r="H56" s="1112"/>
      <c r="I56" s="1112"/>
    </row>
  </sheetData>
  <hyperlinks>
    <hyperlink ref="A3" location="Índice!A1" display="CC2: Conciliação do Patrimônio de Referência (PR) com o balanço patrimonial" xr:uid="{044D35BC-DF76-4951-89CC-36289422354C}"/>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B80CE-B61A-4A46-B4B8-520C8B83A068}">
  <sheetPr codeName="Planilha21">
    <tabColor rgb="FF5F6062"/>
  </sheetPr>
  <dimension ref="A1:J63"/>
  <sheetViews>
    <sheetView showGridLines="0" topLeftCell="A2" zoomScale="80" zoomScaleNormal="80" workbookViewId="0">
      <selection activeCell="A2" sqref="A2"/>
    </sheetView>
  </sheetViews>
  <sheetFormatPr defaultColWidth="9.21875" defaultRowHeight="13.2"/>
  <cols>
    <col min="1" max="1" width="76.44140625" style="1112" bestFit="1" customWidth="1"/>
    <col min="2" max="3" width="17.44140625" style="1112" customWidth="1"/>
    <col min="4" max="4" width="17" style="1112" customWidth="1"/>
    <col min="5" max="5" width="20" style="1112" customWidth="1"/>
    <col min="6" max="16384" width="9.21875" style="1112"/>
  </cols>
  <sheetData>
    <row r="1" spans="1:10" hidden="1">
      <c r="D1" s="1761" t="s">
        <v>124</v>
      </c>
      <c r="E1" s="1761" t="s">
        <v>125</v>
      </c>
    </row>
    <row r="2" spans="1:10" s="21" customFormat="1" ht="5.25" customHeight="1">
      <c r="A2" s="12"/>
      <c r="B2" s="12"/>
      <c r="C2" s="12"/>
      <c r="D2" s="13"/>
      <c r="E2" s="14"/>
      <c r="F2" s="16"/>
      <c r="G2" s="17"/>
      <c r="H2" s="18"/>
      <c r="I2" s="19"/>
      <c r="J2" s="20"/>
    </row>
    <row r="3" spans="1:10" s="3" customFormat="1" ht="15.75" customHeight="1">
      <c r="A3" s="1177" t="s">
        <v>1550</v>
      </c>
      <c r="B3" s="1177"/>
      <c r="C3" s="1177"/>
      <c r="D3" s="1178"/>
      <c r="E3" s="1762"/>
    </row>
    <row r="4" spans="1:10" s="3" customFormat="1" ht="15.75" customHeight="1">
      <c r="A4" s="1763"/>
      <c r="B4" s="1763"/>
      <c r="C4" s="1763"/>
      <c r="D4" s="1764"/>
    </row>
    <row r="5" spans="1:10" ht="13.8" thickBot="1">
      <c r="A5" s="1210" t="s">
        <v>1529</v>
      </c>
      <c r="B5" s="1765"/>
      <c r="C5" s="1766">
        <v>44104</v>
      </c>
      <c r="D5" s="1765"/>
      <c r="E5" s="1766">
        <v>44012</v>
      </c>
    </row>
    <row r="6" spans="1:10" ht="79.8" thickBot="1">
      <c r="A6" s="1767" t="s">
        <v>1530</v>
      </c>
      <c r="B6" s="1332" t="s">
        <v>1531</v>
      </c>
      <c r="C6" s="1365" t="s">
        <v>1545</v>
      </c>
      <c r="D6" s="1332" t="s">
        <v>1531</v>
      </c>
      <c r="E6" s="1365" t="s">
        <v>1545</v>
      </c>
    </row>
    <row r="7" spans="1:10" ht="16.05" customHeight="1" thickBot="1">
      <c r="A7" s="1768" t="s">
        <v>230</v>
      </c>
      <c r="B7" s="1263"/>
      <c r="C7" s="1769"/>
      <c r="D7" s="1263"/>
      <c r="E7" s="1769"/>
    </row>
    <row r="8" spans="1:10" ht="16.05" customHeight="1">
      <c r="A8" s="907" t="s">
        <v>257</v>
      </c>
      <c r="B8" s="1293">
        <v>2073488.4259413902</v>
      </c>
      <c r="C8" s="1293">
        <v>1845490.4992386899</v>
      </c>
      <c r="D8" s="1293">
        <v>2039147.6295038802</v>
      </c>
      <c r="E8" s="1293">
        <v>1811015.12176891</v>
      </c>
    </row>
    <row r="9" spans="1:10" ht="16.05" customHeight="1">
      <c r="A9" s="1770" t="s">
        <v>1551</v>
      </c>
      <c r="B9" s="1293">
        <v>101033.50939024001</v>
      </c>
      <c r="C9" s="1293">
        <v>46959.257283440005</v>
      </c>
      <c r="D9" s="1293">
        <v>85428.106610670002</v>
      </c>
      <c r="E9" s="1293">
        <v>85237.8436506</v>
      </c>
    </row>
    <row r="10" spans="1:10" ht="16.05" customHeight="1">
      <c r="A10" s="1770" t="s">
        <v>233</v>
      </c>
      <c r="B10" s="1293">
        <v>326335.58737649</v>
      </c>
      <c r="C10" s="1293">
        <v>378929.05103186</v>
      </c>
      <c r="D10" s="1293">
        <v>316296.55654187</v>
      </c>
      <c r="E10" s="1293">
        <v>315618.78200183</v>
      </c>
    </row>
    <row r="11" spans="1:10" ht="16.05" customHeight="1">
      <c r="A11" s="1770" t="s">
        <v>258</v>
      </c>
      <c r="B11" s="1293">
        <v>628176.40631002001</v>
      </c>
      <c r="C11" s="1293">
        <v>405344.69750263001</v>
      </c>
      <c r="D11" s="1293">
        <v>645988.00059282</v>
      </c>
      <c r="E11" s="1293">
        <v>422185.92017778999</v>
      </c>
    </row>
    <row r="12" spans="1:10" ht="16.05" customHeight="1">
      <c r="A12" s="1770" t="s">
        <v>259</v>
      </c>
      <c r="B12" s="1293">
        <v>130798.42299314</v>
      </c>
      <c r="C12" s="1293">
        <v>130799.42291429</v>
      </c>
      <c r="D12" s="1293">
        <v>126691.072162</v>
      </c>
      <c r="E12" s="1293">
        <v>126689.07204017999</v>
      </c>
    </row>
    <row r="13" spans="1:10" ht="16.05" customHeight="1">
      <c r="A13" s="1770" t="s">
        <v>260</v>
      </c>
      <c r="B13" s="1293">
        <v>396.22658491999999</v>
      </c>
      <c r="C13" s="1293">
        <v>396.22658491999999</v>
      </c>
      <c r="D13" s="1293">
        <v>397.71150599000003</v>
      </c>
      <c r="E13" s="1293">
        <v>397.71150599000003</v>
      </c>
    </row>
    <row r="14" spans="1:10" ht="16.05" customHeight="1">
      <c r="A14" s="1770" t="s">
        <v>261</v>
      </c>
      <c r="B14" s="1293">
        <v>639120.23532844998</v>
      </c>
      <c r="C14" s="1293">
        <v>639953.27634247998</v>
      </c>
      <c r="D14" s="1293">
        <v>609192.06741390005</v>
      </c>
      <c r="E14" s="1293">
        <v>609983.30832918</v>
      </c>
    </row>
    <row r="15" spans="1:10" ht="16.05" customHeight="1">
      <c r="A15" s="1770" t="s">
        <v>262</v>
      </c>
      <c r="B15" s="1293">
        <v>244684.18828829011</v>
      </c>
      <c r="C15" s="1293">
        <v>240234.35883945011</v>
      </c>
      <c r="D15" s="1293">
        <v>251934.69481882002</v>
      </c>
      <c r="E15" s="1293">
        <v>247748.85175829998</v>
      </c>
    </row>
    <row r="16" spans="1:10" ht="16.05" customHeight="1">
      <c r="A16" s="1771" t="s">
        <v>1552</v>
      </c>
      <c r="B16" s="1293">
        <v>0</v>
      </c>
      <c r="C16" s="1293">
        <v>35896.686631240002</v>
      </c>
      <c r="D16" s="1293">
        <v>0</v>
      </c>
      <c r="E16" s="1293">
        <v>34913.444885639998</v>
      </c>
    </row>
    <row r="17" spans="1:5" ht="16.05" customHeight="1">
      <c r="A17" s="1772" t="s">
        <v>1553</v>
      </c>
      <c r="B17" s="1293">
        <v>0</v>
      </c>
      <c r="C17" s="1293">
        <v>6909.9949285900002</v>
      </c>
      <c r="D17" s="1293">
        <v>0</v>
      </c>
      <c r="E17" s="1293">
        <v>5945.7882537400001</v>
      </c>
    </row>
    <row r="18" spans="1:5" ht="16.05" customHeight="1">
      <c r="A18" s="1772" t="s">
        <v>1554</v>
      </c>
      <c r="B18" s="1293">
        <v>0</v>
      </c>
      <c r="C18" s="1293">
        <v>28891.544518399998</v>
      </c>
      <c r="D18" s="1293">
        <v>0</v>
      </c>
      <c r="E18" s="1293">
        <v>28874.02999893</v>
      </c>
    </row>
    <row r="19" spans="1:5" ht="16.05" customHeight="1">
      <c r="A19" s="1772" t="s">
        <v>1555</v>
      </c>
      <c r="B19" s="1293">
        <v>0</v>
      </c>
      <c r="C19" s="1293">
        <v>95.147184249999995</v>
      </c>
      <c r="D19" s="1293">
        <v>0</v>
      </c>
      <c r="E19" s="1293">
        <v>93.626632970000003</v>
      </c>
    </row>
    <row r="20" spans="1:5" ht="16.05" customHeight="1">
      <c r="A20" s="1771" t="s">
        <v>268</v>
      </c>
      <c r="B20" s="1293">
        <v>0</v>
      </c>
      <c r="C20" s="1293">
        <v>204337.6722082101</v>
      </c>
      <c r="D20" s="1293">
        <v>0</v>
      </c>
      <c r="E20" s="1293">
        <v>212835.40687265998</v>
      </c>
    </row>
    <row r="21" spans="1:5" ht="16.05" customHeight="1">
      <c r="A21" s="1770" t="s">
        <v>265</v>
      </c>
      <c r="B21" s="1293">
        <v>2943.8496698399999</v>
      </c>
      <c r="C21" s="1293">
        <v>2873.20873962</v>
      </c>
      <c r="D21" s="1293">
        <v>3219.4198578099999</v>
      </c>
      <c r="E21" s="1293">
        <v>3152.6323050400001</v>
      </c>
    </row>
    <row r="22" spans="1:5" ht="16.05" customHeight="1">
      <c r="A22" s="1125" t="s">
        <v>240</v>
      </c>
      <c r="B22" s="1293">
        <v>36632.011549850002</v>
      </c>
      <c r="C22" s="1293">
        <v>60351.901577689998</v>
      </c>
      <c r="D22" s="1293">
        <v>35974.246097530005</v>
      </c>
      <c r="E22" s="1293">
        <v>60195.980855469985</v>
      </c>
    </row>
    <row r="23" spans="1:5" ht="16.05" customHeight="1">
      <c r="A23" s="1770" t="s">
        <v>241</v>
      </c>
      <c r="B23" s="1293">
        <v>16224.618942999999</v>
      </c>
      <c r="C23" s="1293">
        <v>41357.165298419997</v>
      </c>
      <c r="D23" s="1293">
        <v>15871.429894020001</v>
      </c>
      <c r="E23" s="1293">
        <v>41554.179677589993</v>
      </c>
    </row>
    <row r="24" spans="1:5" ht="16.05" customHeight="1">
      <c r="A24" s="1771" t="s">
        <v>266</v>
      </c>
      <c r="B24" s="1293">
        <v>0</v>
      </c>
      <c r="C24" s="1293">
        <v>1036.2950894999999</v>
      </c>
      <c r="D24" s="1293">
        <v>0</v>
      </c>
      <c r="E24" s="1293">
        <v>989.15339115000018</v>
      </c>
    </row>
    <row r="25" spans="1:5" ht="16.05" customHeight="1">
      <c r="A25" s="1771" t="s">
        <v>1556</v>
      </c>
      <c r="B25" s="1293">
        <v>0</v>
      </c>
      <c r="C25" s="1293">
        <v>8217.7354372499994</v>
      </c>
      <c r="D25" s="1293">
        <v>0</v>
      </c>
      <c r="E25" s="1293">
        <v>8167.1667113399999</v>
      </c>
    </row>
    <row r="26" spans="1:5" ht="16.05" customHeight="1">
      <c r="A26" s="1771" t="s">
        <v>1557</v>
      </c>
      <c r="B26" s="1293">
        <v>0</v>
      </c>
      <c r="C26" s="1293">
        <v>11074.292002970002</v>
      </c>
      <c r="D26" s="1293">
        <v>0</v>
      </c>
      <c r="E26" s="1293">
        <v>10799.91492433</v>
      </c>
    </row>
    <row r="27" spans="1:5" ht="16.05" customHeight="1">
      <c r="A27" s="1771" t="s">
        <v>268</v>
      </c>
      <c r="B27" s="1293">
        <v>0</v>
      </c>
      <c r="C27" s="1293">
        <v>21028.842768699993</v>
      </c>
      <c r="D27" s="1293">
        <v>0</v>
      </c>
      <c r="E27" s="1293">
        <v>21597.94465076999</v>
      </c>
    </row>
    <row r="28" spans="1:5" ht="16.05" customHeight="1">
      <c r="A28" s="1770" t="s">
        <v>242</v>
      </c>
      <c r="B28" s="1293">
        <v>6403.1952892200006</v>
      </c>
      <c r="C28" s="1293">
        <v>5912.76897826</v>
      </c>
      <c r="D28" s="1293">
        <v>6389.5800604799997</v>
      </c>
      <c r="E28" s="1293">
        <v>5902.51138403</v>
      </c>
    </row>
    <row r="29" spans="1:5" ht="16.05" customHeight="1">
      <c r="A29" s="1771" t="s">
        <v>1558</v>
      </c>
      <c r="B29" s="1293">
        <v>0</v>
      </c>
      <c r="C29" s="1293">
        <v>0</v>
      </c>
      <c r="D29" s="1293">
        <v>0</v>
      </c>
      <c r="E29" s="1293">
        <v>0</v>
      </c>
    </row>
    <row r="30" spans="1:5" ht="16.05" customHeight="1">
      <c r="A30" s="1771" t="s">
        <v>1559</v>
      </c>
      <c r="B30" s="1293">
        <v>0</v>
      </c>
      <c r="C30" s="1293">
        <v>0</v>
      </c>
      <c r="D30" s="1293">
        <v>0</v>
      </c>
      <c r="E30" s="1293">
        <v>0</v>
      </c>
    </row>
    <row r="31" spans="1:5" ht="16.05" customHeight="1">
      <c r="A31" s="1770" t="s">
        <v>244</v>
      </c>
      <c r="B31" s="1293">
        <v>14004.197317630002</v>
      </c>
      <c r="C31" s="1293">
        <v>13081.96730101</v>
      </c>
      <c r="D31" s="1293">
        <v>13713.236143030001</v>
      </c>
      <c r="E31" s="1293">
        <v>12739.289793849999</v>
      </c>
    </row>
    <row r="32" spans="1:5" ht="16.05" customHeight="1">
      <c r="A32" s="1771" t="s">
        <v>266</v>
      </c>
      <c r="B32" s="1293">
        <v>0</v>
      </c>
      <c r="C32" s="1293">
        <v>4044.4186998999999</v>
      </c>
      <c r="D32" s="1293">
        <v>0</v>
      </c>
      <c r="E32" s="1293">
        <v>4046.7018140699993</v>
      </c>
    </row>
    <row r="33" spans="1:5" ht="16.05" customHeight="1">
      <c r="A33" s="1771" t="s">
        <v>267</v>
      </c>
      <c r="B33" s="1293">
        <v>0</v>
      </c>
      <c r="C33" s="1293">
        <v>8925.3737774199999</v>
      </c>
      <c r="D33" s="1293">
        <v>0</v>
      </c>
      <c r="E33" s="1293">
        <v>8576.5200534100004</v>
      </c>
    </row>
    <row r="34" spans="1:5" ht="16.05" customHeight="1">
      <c r="A34" s="1771" t="s">
        <v>1558</v>
      </c>
      <c r="B34" s="1293">
        <v>0</v>
      </c>
      <c r="C34" s="1293">
        <v>0</v>
      </c>
      <c r="D34" s="1293">
        <v>0</v>
      </c>
      <c r="E34" s="1293">
        <v>0</v>
      </c>
    </row>
    <row r="35" spans="1:5" ht="16.05" customHeight="1">
      <c r="A35" s="1773" t="s">
        <v>268</v>
      </c>
      <c r="B35" s="1774">
        <v>0</v>
      </c>
      <c r="C35" s="1774">
        <v>112.17482369000027</v>
      </c>
      <c r="D35" s="1774">
        <v>0</v>
      </c>
      <c r="E35" s="1774">
        <v>116.06792637000035</v>
      </c>
    </row>
    <row r="36" spans="1:5" ht="16.05" customHeight="1" thickBot="1">
      <c r="A36" s="1775" t="s">
        <v>245</v>
      </c>
      <c r="B36" s="1776">
        <v>2110120.4374912404</v>
      </c>
      <c r="C36" s="1776">
        <v>1905842.4008163798</v>
      </c>
      <c r="D36" s="1776">
        <v>2075121.8756014102</v>
      </c>
      <c r="E36" s="1776">
        <v>1871211.10262438</v>
      </c>
    </row>
    <row r="37" spans="1:5" ht="16.05" customHeight="1" thickBot="1">
      <c r="A37" s="1351" t="s">
        <v>246</v>
      </c>
      <c r="B37" s="1351"/>
      <c r="C37" s="1351"/>
      <c r="D37" s="1777"/>
      <c r="E37" s="1777"/>
    </row>
    <row r="38" spans="1:5" ht="16.05" customHeight="1">
      <c r="A38" s="1125" t="s">
        <v>269</v>
      </c>
      <c r="B38" s="1293">
        <v>1964549.9215432501</v>
      </c>
      <c r="C38" s="1293">
        <v>1760267.28959501</v>
      </c>
      <c r="D38" s="1293">
        <v>1934180.7537835399</v>
      </c>
      <c r="E38" s="1293">
        <v>1730272.3265793598</v>
      </c>
    </row>
    <row r="39" spans="1:5" ht="16.05" customHeight="1">
      <c r="A39" s="1770" t="s">
        <v>247</v>
      </c>
      <c r="B39" s="1293">
        <v>765019.45426938008</v>
      </c>
      <c r="C39" s="1293">
        <v>775342.72626782011</v>
      </c>
      <c r="D39" s="1293">
        <v>727197.38957137999</v>
      </c>
      <c r="E39" s="1293">
        <v>737753.40638206992</v>
      </c>
    </row>
    <row r="40" spans="1:5" ht="16.05" customHeight="1">
      <c r="A40" s="1770" t="s">
        <v>248</v>
      </c>
      <c r="B40" s="1293">
        <v>315623.93873910996</v>
      </c>
      <c r="C40" s="1293">
        <v>315846.68980863999</v>
      </c>
      <c r="D40" s="1293">
        <v>316955.17280937999</v>
      </c>
      <c r="E40" s="1293">
        <v>317175.66446970002</v>
      </c>
    </row>
    <row r="41" spans="1:5" ht="16.05" customHeight="1">
      <c r="A41" s="1770" t="s">
        <v>270</v>
      </c>
      <c r="B41" s="1293">
        <v>139781.79506379002</v>
      </c>
      <c r="C41" s="1293">
        <v>139782.79506379002</v>
      </c>
      <c r="D41" s="1293">
        <v>145139.94849004998</v>
      </c>
      <c r="E41" s="1293">
        <v>145139.94849004998</v>
      </c>
    </row>
    <row r="42" spans="1:5" ht="16.05" customHeight="1">
      <c r="A42" s="1770" t="s">
        <v>259</v>
      </c>
      <c r="B42" s="1293">
        <v>50622.829727140001</v>
      </c>
      <c r="C42" s="1293">
        <v>50621.829727140001</v>
      </c>
      <c r="D42" s="1293">
        <v>43893.861394730004</v>
      </c>
      <c r="E42" s="1293">
        <v>43893.861394730004</v>
      </c>
    </row>
    <row r="43" spans="1:5" ht="16.05" customHeight="1">
      <c r="A43" s="1770" t="s">
        <v>260</v>
      </c>
      <c r="B43" s="1293">
        <v>10224.54392595</v>
      </c>
      <c r="C43" s="1293">
        <v>10228.460359440001</v>
      </c>
      <c r="D43" s="1293">
        <v>8050.5893723199997</v>
      </c>
      <c r="E43" s="1293">
        <v>8053.9150473</v>
      </c>
    </row>
    <row r="44" spans="1:5" ht="16.05" customHeight="1">
      <c r="A44" s="1770" t="s">
        <v>250</v>
      </c>
      <c r="B44" s="1293">
        <v>91073.25722077</v>
      </c>
      <c r="C44" s="1293">
        <v>91073.256276469998</v>
      </c>
      <c r="D44" s="1293">
        <v>95184.322347630005</v>
      </c>
      <c r="E44" s="1293">
        <v>95184.322347630005</v>
      </c>
    </row>
    <row r="45" spans="1:5" ht="16.05" customHeight="1">
      <c r="A45" s="1770" t="s">
        <v>271</v>
      </c>
      <c r="B45" s="1293">
        <v>78426.202719990004</v>
      </c>
      <c r="C45" s="1293">
        <v>78447.662467779999</v>
      </c>
      <c r="D45" s="1293">
        <v>89136.895276039999</v>
      </c>
      <c r="E45" s="1293">
        <v>89162.456028789995</v>
      </c>
    </row>
    <row r="46" spans="1:5" ht="16.05" customHeight="1">
      <c r="A46" s="1770" t="s">
        <v>252</v>
      </c>
      <c r="B46" s="1293">
        <v>218583.86421063001</v>
      </c>
      <c r="C46" s="1293">
        <v>0</v>
      </c>
      <c r="D46" s="1293">
        <v>218385.96332579001</v>
      </c>
      <c r="E46" s="1293">
        <v>0</v>
      </c>
    </row>
    <row r="47" spans="1:5" ht="16.05" customHeight="1">
      <c r="A47" s="1770" t="s">
        <v>274</v>
      </c>
      <c r="B47" s="1293">
        <v>295194.03566648997</v>
      </c>
      <c r="C47" s="1293">
        <v>298923.86962393002</v>
      </c>
      <c r="D47" s="1293">
        <v>290236.61119621998</v>
      </c>
      <c r="E47" s="1293">
        <v>293908.75241909001</v>
      </c>
    </row>
    <row r="48" spans="1:5" ht="16.05" customHeight="1">
      <c r="A48" s="1771" t="s">
        <v>1560</v>
      </c>
      <c r="B48" s="1293">
        <v>0</v>
      </c>
      <c r="C48" s="1293">
        <v>8728.5838304299996</v>
      </c>
      <c r="D48" s="1293">
        <v>0</v>
      </c>
      <c r="E48" s="1293">
        <v>7266.1308943900003</v>
      </c>
    </row>
    <row r="49" spans="1:5" ht="16.05" customHeight="1">
      <c r="A49" s="1772" t="s">
        <v>1561</v>
      </c>
      <c r="B49" s="1293">
        <v>0</v>
      </c>
      <c r="C49" s="1293">
        <v>3461.6374166600003</v>
      </c>
      <c r="D49" s="1293">
        <v>0</v>
      </c>
      <c r="E49" s="1293">
        <v>3305.1584272700002</v>
      </c>
    </row>
    <row r="50" spans="1:5" ht="16.05" customHeight="1">
      <c r="A50" s="1772" t="s">
        <v>1562</v>
      </c>
      <c r="B50" s="1293">
        <v>0</v>
      </c>
      <c r="C50" s="1293">
        <v>199.37226387000001</v>
      </c>
      <c r="D50" s="1293">
        <v>0</v>
      </c>
      <c r="E50" s="1293">
        <v>212.93889794</v>
      </c>
    </row>
    <row r="51" spans="1:5" ht="16.05" customHeight="1">
      <c r="A51" s="1772" t="s">
        <v>1559</v>
      </c>
      <c r="B51" s="1293">
        <v>0</v>
      </c>
      <c r="C51" s="1293">
        <v>5067.5741498999996</v>
      </c>
      <c r="D51" s="1293">
        <v>0</v>
      </c>
      <c r="E51" s="1293">
        <v>3748.0335691800001</v>
      </c>
    </row>
    <row r="52" spans="1:5" ht="16.05" customHeight="1">
      <c r="A52" s="1771" t="s">
        <v>1559</v>
      </c>
      <c r="B52" s="1293">
        <v>0</v>
      </c>
      <c r="C52" s="1293">
        <v>290195.28579350002</v>
      </c>
      <c r="D52" s="1293">
        <v>0</v>
      </c>
      <c r="E52" s="1293">
        <v>286642.62152470002</v>
      </c>
    </row>
    <row r="53" spans="1:5" ht="16.05" customHeight="1">
      <c r="A53" s="1770" t="s">
        <v>1563</v>
      </c>
      <c r="B53" s="1293">
        <v>3202.6562429899996</v>
      </c>
      <c r="C53" s="1293">
        <v>3217.56016641</v>
      </c>
      <c r="D53" s="1293">
        <v>3123.3653340700002</v>
      </c>
      <c r="E53" s="1293">
        <v>3128.5342797800004</v>
      </c>
    </row>
    <row r="54" spans="1:5" ht="16.05" customHeight="1">
      <c r="A54" s="1125" t="s">
        <v>1547</v>
      </c>
      <c r="B54" s="1293">
        <v>11808.321632610001</v>
      </c>
      <c r="C54" s="1293">
        <v>11687.55892231</v>
      </c>
      <c r="D54" s="1293">
        <v>11460.76005203</v>
      </c>
      <c r="E54" s="1293">
        <v>11389.66233384</v>
      </c>
    </row>
    <row r="55" spans="1:5" ht="16.05" customHeight="1" thickBot="1">
      <c r="A55" s="1351" t="s">
        <v>1548</v>
      </c>
      <c r="B55" s="1777">
        <v>130558.53807240001</v>
      </c>
      <c r="C55" s="1777">
        <v>130669.99213266007</v>
      </c>
      <c r="D55" s="1777">
        <v>126356.99643178</v>
      </c>
      <c r="E55" s="1777">
        <v>126419.73295361004</v>
      </c>
    </row>
    <row r="56" spans="1:5" ht="16.05" customHeight="1">
      <c r="A56" s="1125" t="s">
        <v>1536</v>
      </c>
      <c r="B56" s="1146">
        <v>97148</v>
      </c>
      <c r="C56" s="1146">
        <v>97148</v>
      </c>
      <c r="D56" s="1146">
        <v>97148</v>
      </c>
      <c r="E56" s="1146">
        <v>97148</v>
      </c>
    </row>
    <row r="57" spans="1:5" ht="16.05" customHeight="1">
      <c r="A57" s="1125" t="s">
        <v>1537</v>
      </c>
      <c r="B57" s="1146">
        <v>-971.37108488999957</v>
      </c>
      <c r="C57" s="1146">
        <v>287.52193183999992</v>
      </c>
      <c r="D57" s="1146">
        <v>-1857.7554063</v>
      </c>
      <c r="E57" s="1146">
        <v>-625.67964861999985</v>
      </c>
    </row>
    <row r="58" spans="1:5" ht="16.05" customHeight="1">
      <c r="A58" s="1125" t="s">
        <v>1538</v>
      </c>
      <c r="B58" s="1146">
        <v>35289.12065248</v>
      </c>
      <c r="C58" s="1146">
        <v>34141.681696010062</v>
      </c>
      <c r="D58" s="1146">
        <v>31973.981987520001</v>
      </c>
      <c r="E58" s="1146">
        <v>30804.642751670057</v>
      </c>
    </row>
    <row r="59" spans="1:5" ht="16.05" customHeight="1">
      <c r="A59" s="1112" t="s">
        <v>1559</v>
      </c>
      <c r="B59" s="1146"/>
      <c r="C59" s="1146"/>
      <c r="D59" s="1146"/>
      <c r="E59" s="1146"/>
    </row>
    <row r="60" spans="1:5" ht="16.05" customHeight="1">
      <c r="A60" s="1778" t="s">
        <v>1539</v>
      </c>
      <c r="B60" s="1779">
        <v>-907</v>
      </c>
      <c r="C60" s="1779">
        <v>-907</v>
      </c>
      <c r="D60" s="1779">
        <v>-907.2301494400001</v>
      </c>
      <c r="E60" s="1779">
        <v>-907.2301494400001</v>
      </c>
    </row>
    <row r="61" spans="1:5" ht="16.05" customHeight="1" thickBot="1">
      <c r="A61" s="1780" t="s">
        <v>1542</v>
      </c>
      <c r="B61" s="1781">
        <v>2110120.4374912502</v>
      </c>
      <c r="C61" s="1781">
        <v>1905842.4008163903</v>
      </c>
      <c r="D61" s="1781">
        <v>2075121.8756014197</v>
      </c>
      <c r="E61" s="1781">
        <v>1871211.2561465898</v>
      </c>
    </row>
    <row r="62" spans="1:5" ht="30" customHeight="1">
      <c r="A62" s="2407" t="s">
        <v>1564</v>
      </c>
      <c r="B62" s="2407"/>
      <c r="C62" s="2407"/>
      <c r="D62" s="2407"/>
      <c r="E62" s="2407"/>
    </row>
    <row r="63" spans="1:5" ht="19.5" customHeight="1">
      <c r="A63" s="2408"/>
      <c r="B63" s="2408"/>
      <c r="C63" s="2408"/>
      <c r="D63" s="2408"/>
      <c r="E63" s="2408"/>
    </row>
  </sheetData>
  <mergeCells count="2">
    <mergeCell ref="A62:E62"/>
    <mergeCell ref="A63:E63"/>
  </mergeCells>
  <hyperlinks>
    <hyperlink ref="A3" location="Índice!C14" display="Conciliação do Patrimônio de Referência (PR) com o balanço patrimonial" xr:uid="{87302E0B-67B0-49F0-BD99-87699B520635}"/>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2">
    <tabColor theme="1" tint="0.34998626667073579"/>
  </sheetPr>
  <dimension ref="A1:AC37"/>
  <sheetViews>
    <sheetView showGridLines="0" topLeftCell="B1" zoomScale="80" zoomScaleNormal="80" workbookViewId="0">
      <selection activeCell="B1" sqref="B1"/>
    </sheetView>
  </sheetViews>
  <sheetFormatPr defaultColWidth="8.5546875" defaultRowHeight="13.8"/>
  <cols>
    <col min="1" max="1" width="3" style="52" hidden="1" customWidth="1"/>
    <col min="2" max="2" width="63" style="52" customWidth="1"/>
    <col min="3" max="7" width="11.44140625" style="52" customWidth="1"/>
    <col min="8" max="20" width="11.77734375" style="52" customWidth="1"/>
    <col min="21" max="27" width="11.77734375" style="52" bestFit="1" customWidth="1"/>
    <col min="28" max="16384" width="8.5546875" style="3"/>
  </cols>
  <sheetData>
    <row r="1" spans="1:29" s="21" customFormat="1" ht="5.25" customHeight="1">
      <c r="A1" s="12"/>
      <c r="B1" s="13"/>
      <c r="C1" s="14"/>
      <c r="D1" s="14"/>
      <c r="E1" s="14"/>
      <c r="F1" s="14"/>
      <c r="G1" s="14"/>
      <c r="H1" s="14"/>
      <c r="I1" s="14"/>
      <c r="J1" s="14"/>
      <c r="K1" s="14"/>
      <c r="L1" s="14"/>
      <c r="M1" s="14"/>
      <c r="N1" s="14"/>
      <c r="O1" s="14"/>
      <c r="P1" s="14"/>
      <c r="Q1" s="14"/>
      <c r="R1" s="14"/>
      <c r="S1" s="14"/>
      <c r="T1" s="14"/>
      <c r="U1" s="14"/>
      <c r="V1" s="14"/>
      <c r="W1" s="14"/>
      <c r="X1" s="15"/>
      <c r="Y1" s="16"/>
      <c r="Z1" s="17"/>
      <c r="AA1" s="18"/>
      <c r="AB1" s="19"/>
      <c r="AC1" s="20"/>
    </row>
    <row r="2" spans="1:29">
      <c r="A2" s="22"/>
      <c r="B2" s="24" t="s">
        <v>67</v>
      </c>
      <c r="C2" s="24"/>
      <c r="D2" s="24"/>
      <c r="E2" s="24"/>
      <c r="F2" s="24"/>
      <c r="G2" s="24"/>
      <c r="H2" s="24"/>
      <c r="I2" s="24"/>
      <c r="J2" s="24"/>
      <c r="K2" s="24"/>
      <c r="L2" s="24"/>
      <c r="M2" s="24"/>
      <c r="N2" s="24"/>
      <c r="O2" s="24"/>
      <c r="P2" s="24"/>
      <c r="Q2" s="24"/>
      <c r="R2" s="24"/>
      <c r="S2" s="24"/>
      <c r="T2" s="24"/>
      <c r="U2" s="24"/>
      <c r="V2" s="24"/>
      <c r="W2" s="25"/>
      <c r="X2" s="26"/>
      <c r="Y2" s="26"/>
      <c r="Z2" s="26"/>
      <c r="AA2" s="26"/>
    </row>
    <row r="3" spans="1:29" hidden="1">
      <c r="A3" s="27"/>
      <c r="B3" s="27"/>
      <c r="C3" s="28"/>
      <c r="D3" s="28"/>
      <c r="E3" s="28"/>
      <c r="F3" s="28"/>
      <c r="G3" s="28"/>
      <c r="H3" s="28"/>
      <c r="I3" s="28"/>
      <c r="J3" s="28"/>
      <c r="K3" s="28"/>
      <c r="L3" s="28"/>
      <c r="M3" s="28"/>
      <c r="N3" s="28"/>
      <c r="O3" s="28"/>
      <c r="P3" s="28"/>
      <c r="Q3" s="28"/>
      <c r="R3" s="28"/>
      <c r="S3" s="28"/>
      <c r="T3" s="28"/>
      <c r="U3" s="28"/>
      <c r="V3" s="28" t="s">
        <v>124</v>
      </c>
      <c r="W3" s="28" t="s">
        <v>125</v>
      </c>
      <c r="X3" s="28" t="s">
        <v>126</v>
      </c>
      <c r="Y3" s="28" t="s">
        <v>127</v>
      </c>
      <c r="Z3" s="28" t="s">
        <v>128</v>
      </c>
      <c r="AA3" s="28"/>
    </row>
    <row r="4" spans="1:29" ht="14.4" thickBot="1">
      <c r="A4" s="27"/>
      <c r="B4" s="29" t="s">
        <v>68</v>
      </c>
      <c r="C4" s="30">
        <v>45747</v>
      </c>
      <c r="D4" s="30">
        <v>45657</v>
      </c>
      <c r="E4" s="30">
        <v>45565</v>
      </c>
      <c r="F4" s="30">
        <v>45473</v>
      </c>
      <c r="G4" s="30">
        <v>45382</v>
      </c>
      <c r="H4" s="30">
        <v>45291</v>
      </c>
      <c r="I4" s="30">
        <v>45199</v>
      </c>
      <c r="J4" s="30">
        <v>45107</v>
      </c>
      <c r="K4" s="30">
        <v>45016</v>
      </c>
      <c r="L4" s="30">
        <v>44926</v>
      </c>
      <c r="M4" s="30">
        <v>44834</v>
      </c>
      <c r="N4" s="30">
        <v>44742</v>
      </c>
      <c r="O4" s="30">
        <v>44651</v>
      </c>
      <c r="P4" s="30">
        <v>44561</v>
      </c>
      <c r="Q4" s="30">
        <v>44469</v>
      </c>
      <c r="R4" s="30">
        <v>44377</v>
      </c>
      <c r="S4" s="30">
        <v>44286</v>
      </c>
      <c r="T4" s="30">
        <v>44196</v>
      </c>
      <c r="U4" s="30">
        <v>44104</v>
      </c>
      <c r="V4" s="30">
        <v>44012</v>
      </c>
      <c r="W4" s="30">
        <v>43921</v>
      </c>
      <c r="X4" s="30">
        <v>43830</v>
      </c>
      <c r="Y4" s="30">
        <v>43738</v>
      </c>
      <c r="Z4" s="30">
        <v>43646</v>
      </c>
      <c r="AA4" s="30">
        <v>43555</v>
      </c>
    </row>
    <row r="5" spans="1:29" ht="14.4" thickBot="1">
      <c r="A5" s="31"/>
      <c r="B5" s="32" t="s">
        <v>69</v>
      </c>
      <c r="C5" s="33"/>
      <c r="D5" s="33"/>
      <c r="E5" s="33"/>
      <c r="F5" s="33"/>
      <c r="G5" s="33"/>
      <c r="H5" s="33"/>
      <c r="I5" s="33"/>
      <c r="J5" s="33"/>
      <c r="K5" s="33"/>
      <c r="L5" s="33"/>
      <c r="M5" s="33"/>
      <c r="N5" s="33"/>
      <c r="O5" s="33"/>
      <c r="P5" s="33"/>
      <c r="Q5" s="33"/>
      <c r="R5" s="33"/>
      <c r="S5" s="33"/>
      <c r="T5" s="33"/>
      <c r="U5" s="34"/>
      <c r="V5" s="34"/>
      <c r="W5" s="34"/>
      <c r="X5" s="34"/>
      <c r="Y5" s="34"/>
      <c r="Z5" s="34"/>
      <c r="AA5" s="34"/>
    </row>
    <row r="6" spans="1:29">
      <c r="A6" s="35">
        <v>1</v>
      </c>
      <c r="B6" s="36" t="s">
        <v>70</v>
      </c>
      <c r="C6" s="47">
        <v>180611</v>
      </c>
      <c r="D6" s="47">
        <v>188265</v>
      </c>
      <c r="E6" s="47">
        <v>178324</v>
      </c>
      <c r="F6" s="47">
        <v>170045</v>
      </c>
      <c r="G6" s="37">
        <v>161346</v>
      </c>
      <c r="H6" s="37">
        <v>166389</v>
      </c>
      <c r="I6" s="37">
        <v>159227</v>
      </c>
      <c r="J6" s="37">
        <v>155372</v>
      </c>
      <c r="K6" s="37">
        <v>150873</v>
      </c>
      <c r="L6" s="37">
        <v>147781</v>
      </c>
      <c r="M6" s="37">
        <v>142780</v>
      </c>
      <c r="N6" s="37">
        <v>133651</v>
      </c>
      <c r="O6" s="37">
        <v>129053</v>
      </c>
      <c r="P6" s="37">
        <v>130716</v>
      </c>
      <c r="Q6" s="37">
        <v>123547</v>
      </c>
      <c r="R6" s="37">
        <v>124964</v>
      </c>
      <c r="S6" s="37">
        <v>121025</v>
      </c>
      <c r="T6" s="37">
        <v>119960</v>
      </c>
      <c r="U6" s="38">
        <v>113910</v>
      </c>
      <c r="V6" s="38">
        <v>108119</v>
      </c>
      <c r="W6" s="38">
        <v>107668</v>
      </c>
      <c r="X6" s="38">
        <v>117328.43826594301</v>
      </c>
      <c r="Y6" s="38">
        <v>113235.28461877507</v>
      </c>
      <c r="Z6" s="38">
        <v>115498.44889032019</v>
      </c>
      <c r="AA6" s="38">
        <v>109156.37805866</v>
      </c>
    </row>
    <row r="7" spans="1:29">
      <c r="A7" s="35">
        <v>2</v>
      </c>
      <c r="B7" s="36" t="s">
        <v>73</v>
      </c>
      <c r="C7" s="47">
        <v>202344</v>
      </c>
      <c r="D7" s="47">
        <v>206196</v>
      </c>
      <c r="E7" s="47">
        <v>199088</v>
      </c>
      <c r="F7" s="47">
        <v>191101</v>
      </c>
      <c r="G7" s="37">
        <v>180575</v>
      </c>
      <c r="H7" s="37">
        <v>185141</v>
      </c>
      <c r="I7" s="37">
        <v>177795</v>
      </c>
      <c r="J7" s="37">
        <v>173670</v>
      </c>
      <c r="K7" s="37">
        <v>169787</v>
      </c>
      <c r="L7" s="37">
        <v>166868</v>
      </c>
      <c r="M7" s="37">
        <v>161872</v>
      </c>
      <c r="N7" s="37">
        <v>151245</v>
      </c>
      <c r="O7" s="37">
        <v>145402</v>
      </c>
      <c r="P7" s="37">
        <v>149912</v>
      </c>
      <c r="Q7" s="37">
        <v>141409</v>
      </c>
      <c r="R7" s="37">
        <v>141674</v>
      </c>
      <c r="S7" s="37">
        <v>139552</v>
      </c>
      <c r="T7" s="37">
        <v>137157</v>
      </c>
      <c r="U7" s="38">
        <v>132272</v>
      </c>
      <c r="V7" s="38">
        <v>126214</v>
      </c>
      <c r="W7" s="38">
        <v>124980</v>
      </c>
      <c r="X7" s="38">
        <v>128696.398053953</v>
      </c>
      <c r="Y7" s="38">
        <v>124856.38061857507</v>
      </c>
      <c r="Z7" s="38">
        <v>126373.08975896018</v>
      </c>
      <c r="AA7" s="38">
        <v>120124.22610189</v>
      </c>
    </row>
    <row r="8" spans="1:29">
      <c r="A8" s="35">
        <v>3</v>
      </c>
      <c r="B8" s="36" t="s">
        <v>76</v>
      </c>
      <c r="C8" s="47">
        <v>224092</v>
      </c>
      <c r="D8" s="47">
        <v>227602</v>
      </c>
      <c r="E8" s="47">
        <v>227250</v>
      </c>
      <c r="F8" s="47">
        <v>215557</v>
      </c>
      <c r="G8" s="37">
        <v>203885</v>
      </c>
      <c r="H8" s="37">
        <v>206862</v>
      </c>
      <c r="I8" s="37">
        <v>197653</v>
      </c>
      <c r="J8" s="37">
        <v>192828</v>
      </c>
      <c r="K8" s="37">
        <v>188752</v>
      </c>
      <c r="L8" s="37">
        <v>185415</v>
      </c>
      <c r="M8" s="37">
        <v>180304</v>
      </c>
      <c r="N8" s="37">
        <v>168956</v>
      </c>
      <c r="O8" s="37">
        <v>162203</v>
      </c>
      <c r="P8" s="37">
        <v>169797</v>
      </c>
      <c r="Q8" s="37">
        <v>161099</v>
      </c>
      <c r="R8" s="37">
        <v>156561</v>
      </c>
      <c r="S8" s="37">
        <v>155280</v>
      </c>
      <c r="T8" s="37">
        <v>151244</v>
      </c>
      <c r="U8" s="38">
        <v>146894</v>
      </c>
      <c r="V8" s="38">
        <v>140650</v>
      </c>
      <c r="W8" s="38">
        <v>139218</v>
      </c>
      <c r="X8" s="38">
        <v>140595.50639592303</v>
      </c>
      <c r="Y8" s="38">
        <v>136754.55521425506</v>
      </c>
      <c r="Z8" s="38">
        <v>138267.09834128019</v>
      </c>
      <c r="AA8" s="38">
        <v>132056.33576650999</v>
      </c>
    </row>
    <row r="9" spans="1:29">
      <c r="A9" s="36" t="s">
        <v>79</v>
      </c>
      <c r="B9" s="36" t="s">
        <v>80</v>
      </c>
      <c r="C9" s="47">
        <v>0</v>
      </c>
      <c r="D9" s="47">
        <v>0</v>
      </c>
      <c r="E9" s="47">
        <v>0</v>
      </c>
      <c r="F9" s="47">
        <v>0</v>
      </c>
      <c r="G9" s="37">
        <v>0</v>
      </c>
      <c r="H9" s="37">
        <v>0</v>
      </c>
      <c r="I9" s="37">
        <v>0</v>
      </c>
      <c r="J9" s="37">
        <v>0</v>
      </c>
      <c r="K9" s="37">
        <v>0</v>
      </c>
      <c r="L9" s="37">
        <v>0</v>
      </c>
      <c r="M9" s="37">
        <v>0</v>
      </c>
      <c r="N9" s="37">
        <v>0</v>
      </c>
      <c r="O9" s="37">
        <v>0</v>
      </c>
      <c r="P9" s="37">
        <v>0</v>
      </c>
      <c r="Q9" s="37">
        <v>0</v>
      </c>
      <c r="R9" s="37">
        <v>0</v>
      </c>
      <c r="S9" s="37">
        <v>0</v>
      </c>
      <c r="T9" s="37">
        <v>0</v>
      </c>
      <c r="U9" s="38">
        <v>0</v>
      </c>
      <c r="V9" s="38">
        <v>0</v>
      </c>
      <c r="W9" s="38">
        <v>0</v>
      </c>
      <c r="X9" s="38">
        <v>0</v>
      </c>
      <c r="Y9" s="38">
        <v>0</v>
      </c>
      <c r="Z9" s="38">
        <v>0</v>
      </c>
      <c r="AA9" s="38">
        <v>0</v>
      </c>
    </row>
    <row r="10" spans="1:29">
      <c r="A10" s="36" t="s">
        <v>83</v>
      </c>
      <c r="B10" s="36" t="s">
        <v>84</v>
      </c>
      <c r="C10" s="47">
        <v>0</v>
      </c>
      <c r="D10" s="47">
        <v>0</v>
      </c>
      <c r="E10" s="47">
        <v>0</v>
      </c>
      <c r="F10" s="47">
        <v>0</v>
      </c>
      <c r="G10" s="37">
        <v>0</v>
      </c>
      <c r="H10" s="37">
        <v>0</v>
      </c>
      <c r="I10" s="37">
        <v>0</v>
      </c>
      <c r="J10" s="37">
        <v>0</v>
      </c>
      <c r="K10" s="37">
        <v>0</v>
      </c>
      <c r="L10" s="37">
        <v>0</v>
      </c>
      <c r="M10" s="37">
        <v>0</v>
      </c>
      <c r="N10" s="37">
        <v>0</v>
      </c>
      <c r="O10" s="37">
        <v>0</v>
      </c>
      <c r="P10" s="37">
        <v>0</v>
      </c>
      <c r="Q10" s="37">
        <v>0</v>
      </c>
      <c r="R10" s="37">
        <v>0</v>
      </c>
      <c r="S10" s="37">
        <v>0</v>
      </c>
      <c r="T10" s="37">
        <v>0</v>
      </c>
      <c r="U10" s="38">
        <v>0</v>
      </c>
      <c r="V10" s="38">
        <v>0</v>
      </c>
      <c r="W10" s="38">
        <v>0</v>
      </c>
      <c r="X10" s="38">
        <v>0</v>
      </c>
      <c r="Y10" s="38">
        <v>0</v>
      </c>
      <c r="Z10" s="38">
        <v>0</v>
      </c>
      <c r="AA10" s="38">
        <v>0</v>
      </c>
    </row>
    <row r="11" spans="1:29" ht="14.4" thickBot="1">
      <c r="A11" s="31"/>
      <c r="B11" s="32" t="s">
        <v>85</v>
      </c>
      <c r="C11" s="33"/>
      <c r="D11" s="33"/>
      <c r="E11" s="33"/>
      <c r="F11" s="33"/>
      <c r="G11" s="33"/>
      <c r="H11" s="33"/>
      <c r="I11" s="33"/>
      <c r="J11" s="33"/>
      <c r="K11" s="33"/>
      <c r="L11" s="33"/>
      <c r="M11" s="33"/>
      <c r="N11" s="33"/>
      <c r="O11" s="33"/>
      <c r="P11" s="33"/>
      <c r="Q11" s="33"/>
      <c r="R11" s="33"/>
      <c r="S11" s="33"/>
      <c r="T11" s="33"/>
      <c r="U11" s="34"/>
      <c r="V11" s="34"/>
      <c r="W11" s="34"/>
      <c r="X11" s="34"/>
      <c r="Y11" s="34"/>
      <c r="Z11" s="34"/>
      <c r="AA11" s="34"/>
    </row>
    <row r="12" spans="1:29">
      <c r="A12" s="35">
        <v>4</v>
      </c>
      <c r="B12" s="36" t="s">
        <v>86</v>
      </c>
      <c r="C12" s="47">
        <v>1430630</v>
      </c>
      <c r="D12" s="47">
        <v>1379056</v>
      </c>
      <c r="E12" s="47">
        <v>1304627</v>
      </c>
      <c r="F12" s="47">
        <v>1301541</v>
      </c>
      <c r="G12" s="37">
        <v>1243573</v>
      </c>
      <c r="H12" s="37">
        <v>1215019</v>
      </c>
      <c r="I12" s="37">
        <v>1214849</v>
      </c>
      <c r="J12" s="37">
        <v>1274840</v>
      </c>
      <c r="K12" s="37">
        <v>1260433</v>
      </c>
      <c r="L12" s="37">
        <v>1238582</v>
      </c>
      <c r="M12" s="37">
        <v>1225170</v>
      </c>
      <c r="N12" s="37">
        <v>1201628</v>
      </c>
      <c r="O12" s="37">
        <v>1164324</v>
      </c>
      <c r="P12" s="37">
        <v>1153841</v>
      </c>
      <c r="Q12" s="37">
        <v>1095194</v>
      </c>
      <c r="R12" s="37">
        <v>1048628</v>
      </c>
      <c r="S12" s="37">
        <v>1072193</v>
      </c>
      <c r="T12" s="37">
        <v>1042207</v>
      </c>
      <c r="U12" s="38">
        <v>1068739</v>
      </c>
      <c r="V12" s="38">
        <v>1040622</v>
      </c>
      <c r="W12" s="38">
        <v>1043517</v>
      </c>
      <c r="X12" s="38">
        <v>891300</v>
      </c>
      <c r="Y12" s="38">
        <v>887513</v>
      </c>
      <c r="Z12" s="38">
        <v>847001</v>
      </c>
      <c r="AA12" s="38">
        <v>823818.00863939687</v>
      </c>
    </row>
    <row r="13" spans="1:29" ht="14.4" thickBot="1">
      <c r="A13" s="31"/>
      <c r="B13" s="32" t="s">
        <v>89</v>
      </c>
      <c r="C13" s="33"/>
      <c r="D13" s="33"/>
      <c r="E13" s="33"/>
      <c r="F13" s="33"/>
      <c r="G13" s="33"/>
      <c r="H13" s="33"/>
      <c r="I13" s="33"/>
      <c r="J13" s="33"/>
      <c r="K13" s="33"/>
      <c r="L13" s="33"/>
      <c r="M13" s="33"/>
      <c r="N13" s="33"/>
      <c r="O13" s="33"/>
      <c r="P13" s="33"/>
      <c r="Q13" s="33"/>
      <c r="R13" s="33"/>
      <c r="S13" s="33"/>
      <c r="T13" s="33"/>
      <c r="U13" s="34"/>
      <c r="V13" s="34"/>
      <c r="W13" s="34"/>
      <c r="X13" s="34"/>
      <c r="Y13" s="34"/>
      <c r="Z13" s="34"/>
      <c r="AA13" s="34"/>
    </row>
    <row r="14" spans="1:29">
      <c r="A14" s="35">
        <v>5</v>
      </c>
      <c r="B14" s="36" t="s">
        <v>90</v>
      </c>
      <c r="C14" s="2136">
        <v>0.126</v>
      </c>
      <c r="D14" s="2013">
        <v>0.13699999999999998</v>
      </c>
      <c r="E14" s="2013">
        <v>0.13700000000000001</v>
      </c>
      <c r="F14" s="2013">
        <v>0.13100000000000001</v>
      </c>
      <c r="G14" s="39">
        <v>0.13</v>
      </c>
      <c r="H14" s="39">
        <v>0.13700000000000001</v>
      </c>
      <c r="I14" s="39">
        <v>0.13100000000000001</v>
      </c>
      <c r="J14" s="39">
        <v>0.122</v>
      </c>
      <c r="K14" s="39">
        <v>0.12</v>
      </c>
      <c r="L14" s="39">
        <v>0.11899999999999999</v>
      </c>
      <c r="M14" s="39">
        <v>0.11700000000000001</v>
      </c>
      <c r="N14" s="39">
        <v>0.111</v>
      </c>
      <c r="O14" s="39">
        <v>0.111</v>
      </c>
      <c r="P14" s="39">
        <v>0.113</v>
      </c>
      <c r="Q14" s="39">
        <v>0.113</v>
      </c>
      <c r="R14" s="39">
        <v>0.11899999999999999</v>
      </c>
      <c r="S14" s="39">
        <v>0.113</v>
      </c>
      <c r="T14" s="39">
        <v>0.115</v>
      </c>
      <c r="U14" s="40">
        <v>0.107</v>
      </c>
      <c r="V14" s="40">
        <v>0.104</v>
      </c>
      <c r="W14" s="40">
        <v>0.10299999999999999</v>
      </c>
      <c r="X14" s="40">
        <v>0.13163750308326971</v>
      </c>
      <c r="Y14" s="40">
        <v>0.12758732181826224</v>
      </c>
      <c r="Z14" s="40">
        <v>0.13636164940752771</v>
      </c>
      <c r="AA14" s="40">
        <v>0.13250059711481754</v>
      </c>
    </row>
    <row r="15" spans="1:29">
      <c r="A15" s="35">
        <v>6</v>
      </c>
      <c r="B15" s="36" t="s">
        <v>129</v>
      </c>
      <c r="C15" s="2136">
        <v>0.14099999999999999</v>
      </c>
      <c r="D15" s="2013">
        <v>0.15</v>
      </c>
      <c r="E15" s="2013">
        <v>0.153</v>
      </c>
      <c r="F15" s="2013">
        <v>0.14699999999999999</v>
      </c>
      <c r="G15" s="39">
        <v>0.14499999999999999</v>
      </c>
      <c r="H15" s="39">
        <v>0.152</v>
      </c>
      <c r="I15" s="39">
        <v>0.14599999999999999</v>
      </c>
      <c r="J15" s="39">
        <v>0.13600000000000001</v>
      </c>
      <c r="K15" s="39">
        <v>0.13500000000000001</v>
      </c>
      <c r="L15" s="39">
        <v>0.13500000000000001</v>
      </c>
      <c r="M15" s="39">
        <v>0.13200000000000001</v>
      </c>
      <c r="N15" s="39">
        <v>0.126</v>
      </c>
      <c r="O15" s="39">
        <v>0.125</v>
      </c>
      <c r="P15" s="39">
        <v>0.13</v>
      </c>
      <c r="Q15" s="39">
        <v>0.129</v>
      </c>
      <c r="R15" s="39">
        <v>0.13500000000000001</v>
      </c>
      <c r="S15" s="39">
        <v>0.13</v>
      </c>
      <c r="T15" s="39">
        <v>0.13200000000000001</v>
      </c>
      <c r="U15" s="40">
        <v>0.124</v>
      </c>
      <c r="V15" s="40">
        <v>0.121</v>
      </c>
      <c r="W15" s="40">
        <v>0.12</v>
      </c>
      <c r="X15" s="40">
        <v>0.14439186906445425</v>
      </c>
      <c r="Y15" s="40">
        <v>0.14068133681720155</v>
      </c>
      <c r="Z15" s="40">
        <v>0.14920064404173652</v>
      </c>
      <c r="AA15" s="40">
        <v>0.14581403276226632</v>
      </c>
    </row>
    <row r="16" spans="1:29">
      <c r="A16" s="35">
        <v>7</v>
      </c>
      <c r="B16" s="36" t="s">
        <v>96</v>
      </c>
      <c r="C16" s="2136">
        <v>0.157</v>
      </c>
      <c r="D16" s="2013">
        <v>0.16500000000000001</v>
      </c>
      <c r="E16" s="2013">
        <v>0.17399999999999999</v>
      </c>
      <c r="F16" s="2013">
        <v>0.16600000000000001</v>
      </c>
      <c r="G16" s="39">
        <v>0.16400000000000001</v>
      </c>
      <c r="H16" s="39">
        <v>0.17</v>
      </c>
      <c r="I16" s="39">
        <v>0.16300000000000001</v>
      </c>
      <c r="J16" s="39">
        <v>0.151</v>
      </c>
      <c r="K16" s="39">
        <v>0.15</v>
      </c>
      <c r="L16" s="39">
        <v>0.15</v>
      </c>
      <c r="M16" s="39">
        <v>0.14699999999999999</v>
      </c>
      <c r="N16" s="39">
        <v>0.14099999999999999</v>
      </c>
      <c r="O16" s="39">
        <v>0.13900000000000001</v>
      </c>
      <c r="P16" s="39">
        <v>0.14699999999999999</v>
      </c>
      <c r="Q16" s="39">
        <v>0.14699999999999999</v>
      </c>
      <c r="R16" s="39">
        <v>0.14899999999999999</v>
      </c>
      <c r="S16" s="39">
        <v>0.14499999999999999</v>
      </c>
      <c r="T16" s="39">
        <v>0.14499999999999999</v>
      </c>
      <c r="U16" s="40">
        <v>0.13700000000000001</v>
      </c>
      <c r="V16" s="40">
        <v>0.13500000000000001</v>
      </c>
      <c r="W16" s="40">
        <v>0.13300000000000001</v>
      </c>
      <c r="X16" s="40">
        <v>0.15774216106701053</v>
      </c>
      <c r="Y16" s="40">
        <v>0.15408754881463396</v>
      </c>
      <c r="Z16" s="40">
        <v>0.16324314109633009</v>
      </c>
      <c r="AA16" s="40">
        <v>0.16029794733986438</v>
      </c>
    </row>
    <row r="17" spans="1:27" ht="14.4" thickBot="1">
      <c r="A17" s="31"/>
      <c r="B17" s="32" t="s">
        <v>99</v>
      </c>
      <c r="C17" s="33"/>
      <c r="D17" s="33"/>
      <c r="E17" s="33"/>
      <c r="F17" s="33"/>
      <c r="G17" s="33"/>
      <c r="H17" s="33"/>
      <c r="I17" s="33"/>
      <c r="J17" s="33"/>
      <c r="K17" s="33"/>
      <c r="L17" s="33"/>
      <c r="M17" s="33"/>
      <c r="N17" s="33"/>
      <c r="O17" s="33"/>
      <c r="P17" s="33"/>
      <c r="Q17" s="33"/>
      <c r="R17" s="33"/>
      <c r="S17" s="33"/>
      <c r="T17" s="33"/>
      <c r="U17" s="34"/>
      <c r="V17" s="34"/>
      <c r="W17" s="34"/>
      <c r="X17" s="34"/>
      <c r="Y17" s="34"/>
      <c r="Z17" s="34"/>
      <c r="AA17" s="34"/>
    </row>
    <row r="18" spans="1:27" ht="16.5" customHeight="1">
      <c r="A18" s="35">
        <v>8</v>
      </c>
      <c r="B18" s="36" t="s">
        <v>100</v>
      </c>
      <c r="C18" s="2136">
        <v>2.5000000000000001E-2</v>
      </c>
      <c r="D18" s="2013">
        <v>2.5000000000000001E-2</v>
      </c>
      <c r="E18" s="2013">
        <v>2.5000000000000001E-2</v>
      </c>
      <c r="F18" s="2013">
        <v>2.5000000000000001E-2</v>
      </c>
      <c r="G18" s="39">
        <v>2.5000000000000001E-2</v>
      </c>
      <c r="H18" s="39">
        <v>2.5000000000000001E-2</v>
      </c>
      <c r="I18" s="39">
        <v>2.5000000000000001E-2</v>
      </c>
      <c r="J18" s="39">
        <v>2.5000000000000001E-2</v>
      </c>
      <c r="K18" s="39">
        <v>2.5000000000000001E-2</v>
      </c>
      <c r="L18" s="39">
        <v>2.5000000000000001E-2</v>
      </c>
      <c r="M18" s="39">
        <v>2.5000000000000001E-2</v>
      </c>
      <c r="N18" s="39">
        <v>2.5000000000000001E-2</v>
      </c>
      <c r="O18" s="39">
        <v>0.02</v>
      </c>
      <c r="P18" s="39">
        <v>0.02</v>
      </c>
      <c r="Q18" s="41">
        <v>1.6250000000000001E-2</v>
      </c>
      <c r="R18" s="41">
        <v>1.6250000000000001E-2</v>
      </c>
      <c r="S18" s="42">
        <v>1.2500000000000001E-2</v>
      </c>
      <c r="T18" s="42">
        <v>1.2500000000000001E-2</v>
      </c>
      <c r="U18" s="43">
        <v>1.2500000000000001E-2</v>
      </c>
      <c r="V18" s="43">
        <v>1.2500000000000001E-2</v>
      </c>
      <c r="W18" s="40">
        <v>2.5000000000000001E-2</v>
      </c>
      <c r="X18" s="40">
        <v>2.5000000000000001E-2</v>
      </c>
      <c r="Y18" s="40">
        <v>2.5000000000000001E-2</v>
      </c>
      <c r="Z18" s="40">
        <v>2.5000000000000001E-2</v>
      </c>
      <c r="AA18" s="40">
        <v>2.5000000000000001E-2</v>
      </c>
    </row>
    <row r="19" spans="1:27" ht="16.5" customHeight="1">
      <c r="A19" s="35">
        <v>9</v>
      </c>
      <c r="B19" s="36" t="s">
        <v>101</v>
      </c>
      <c r="C19" s="2136">
        <v>1E-3</v>
      </c>
      <c r="D19" s="2013">
        <v>1E-3</v>
      </c>
      <c r="E19" s="2013">
        <v>1E-3</v>
      </c>
      <c r="F19" s="2013">
        <v>1E-3</v>
      </c>
      <c r="G19" s="39">
        <v>0</v>
      </c>
      <c r="H19" s="39">
        <v>0</v>
      </c>
      <c r="I19" s="39">
        <v>0</v>
      </c>
      <c r="J19" s="39">
        <v>0</v>
      </c>
      <c r="K19" s="39">
        <v>0</v>
      </c>
      <c r="L19" s="39">
        <v>0</v>
      </c>
      <c r="M19" s="39">
        <v>0</v>
      </c>
      <c r="N19" s="39">
        <v>0</v>
      </c>
      <c r="O19" s="39">
        <v>0</v>
      </c>
      <c r="P19" s="39">
        <v>0</v>
      </c>
      <c r="Q19" s="39">
        <v>0</v>
      </c>
      <c r="R19" s="39">
        <v>0</v>
      </c>
      <c r="S19" s="39">
        <v>0</v>
      </c>
      <c r="T19" s="39">
        <v>0</v>
      </c>
      <c r="U19" s="40">
        <v>0</v>
      </c>
      <c r="V19" s="40">
        <v>0</v>
      </c>
      <c r="W19" s="40">
        <v>0</v>
      </c>
      <c r="X19" s="40">
        <v>0</v>
      </c>
      <c r="Y19" s="40">
        <v>0</v>
      </c>
      <c r="Z19" s="40">
        <v>0</v>
      </c>
      <c r="AA19" s="40">
        <v>0</v>
      </c>
    </row>
    <row r="20" spans="1:27" ht="26.4">
      <c r="A20" s="35">
        <v>10</v>
      </c>
      <c r="B20" s="36" t="s">
        <v>102</v>
      </c>
      <c r="C20" s="2136">
        <v>0.01</v>
      </c>
      <c r="D20" s="2013">
        <v>0.01</v>
      </c>
      <c r="E20" s="2013">
        <v>0.01</v>
      </c>
      <c r="F20" s="2013">
        <v>0.01</v>
      </c>
      <c r="G20" s="39">
        <v>0.01</v>
      </c>
      <c r="H20" s="39">
        <v>0.01</v>
      </c>
      <c r="I20" s="39">
        <v>0.01</v>
      </c>
      <c r="J20" s="39">
        <v>0.01</v>
      </c>
      <c r="K20" s="39">
        <v>0.01</v>
      </c>
      <c r="L20" s="39">
        <v>0.01</v>
      </c>
      <c r="M20" s="39">
        <v>0.01</v>
      </c>
      <c r="N20" s="39">
        <v>0.01</v>
      </c>
      <c r="O20" s="39">
        <v>0.01</v>
      </c>
      <c r="P20" s="39">
        <v>0.01</v>
      </c>
      <c r="Q20" s="39">
        <v>0.01</v>
      </c>
      <c r="R20" s="39">
        <v>0.01</v>
      </c>
      <c r="S20" s="39">
        <v>0.01</v>
      </c>
      <c r="T20" s="39">
        <v>0.01</v>
      </c>
      <c r="U20" s="40">
        <v>0.01</v>
      </c>
      <c r="V20" s="40">
        <v>0.01</v>
      </c>
      <c r="W20" s="40">
        <v>0.01</v>
      </c>
      <c r="X20" s="40">
        <v>0.01</v>
      </c>
      <c r="Y20" s="40">
        <v>0.01</v>
      </c>
      <c r="Z20" s="40">
        <v>0.01</v>
      </c>
      <c r="AA20" s="40">
        <v>0.01</v>
      </c>
    </row>
    <row r="21" spans="1:27" ht="15.6">
      <c r="A21" s="35">
        <v>11</v>
      </c>
      <c r="B21" s="36" t="s">
        <v>103</v>
      </c>
      <c r="C21" s="2136">
        <v>3.5999999999999997E-2</v>
      </c>
      <c r="D21" s="2013">
        <v>3.6000000000000004E-2</v>
      </c>
      <c r="E21" s="2013">
        <v>3.5999999999999997E-2</v>
      </c>
      <c r="F21" s="2013">
        <v>3.5999999999999997E-2</v>
      </c>
      <c r="G21" s="39">
        <v>3.5000000000000003E-2</v>
      </c>
      <c r="H21" s="39">
        <v>3.5000000000000003E-2</v>
      </c>
      <c r="I21" s="39">
        <v>3.5000000000000003E-2</v>
      </c>
      <c r="J21" s="39">
        <v>3.5000000000000003E-2</v>
      </c>
      <c r="K21" s="39">
        <v>3.5000000000000003E-2</v>
      </c>
      <c r="L21" s="39">
        <v>3.5000000000000003E-2</v>
      </c>
      <c r="M21" s="39">
        <v>3.5000000000000003E-2</v>
      </c>
      <c r="N21" s="39">
        <v>3.5000000000000003E-2</v>
      </c>
      <c r="O21" s="39">
        <v>0.03</v>
      </c>
      <c r="P21" s="39">
        <v>0.03</v>
      </c>
      <c r="Q21" s="41">
        <v>2.6249999999999999E-2</v>
      </c>
      <c r="R21" s="41">
        <v>2.6249999999999999E-2</v>
      </c>
      <c r="S21" s="42">
        <v>2.2499999999999999E-2</v>
      </c>
      <c r="T21" s="42">
        <v>2.2499999999999999E-2</v>
      </c>
      <c r="U21" s="43">
        <v>2.2499999999999999E-2</v>
      </c>
      <c r="V21" s="43">
        <v>2.2499999999999999E-2</v>
      </c>
      <c r="W21" s="40">
        <v>3.5000000000000003E-2</v>
      </c>
      <c r="X21" s="40">
        <v>3.5000000000000003E-2</v>
      </c>
      <c r="Y21" s="40">
        <v>3.5000000000000003E-2</v>
      </c>
      <c r="Z21" s="40">
        <v>3.5000000000000003E-2</v>
      </c>
      <c r="AA21" s="40">
        <v>3.5000000000000003E-2</v>
      </c>
    </row>
    <row r="22" spans="1:27">
      <c r="A22" s="35">
        <v>12</v>
      </c>
      <c r="B22" s="36" t="s">
        <v>104</v>
      </c>
      <c r="C22" s="2136">
        <v>4.1000000000000002E-2</v>
      </c>
      <c r="D22" s="2013">
        <v>4.9000000000000002E-2</v>
      </c>
      <c r="E22" s="2013">
        <v>5.8999999999999997E-2</v>
      </c>
      <c r="F22" s="2013">
        <v>0.05</v>
      </c>
      <c r="G22" s="39">
        <v>4.9000000000000002E-2</v>
      </c>
      <c r="H22" s="39">
        <v>5.5E-2</v>
      </c>
      <c r="I22" s="39">
        <v>4.7E-2</v>
      </c>
      <c r="J22" s="39">
        <v>3.5999999999999997E-2</v>
      </c>
      <c r="K22" s="39">
        <v>3.5000000000000003E-2</v>
      </c>
      <c r="L22" s="39">
        <v>3.4000000000000002E-2</v>
      </c>
      <c r="M22" s="39">
        <v>3.2000000000000001E-2</v>
      </c>
      <c r="N22" s="39">
        <v>2.5999999999999999E-2</v>
      </c>
      <c r="O22" s="39">
        <v>2.9000000000000001E-2</v>
      </c>
      <c r="P22" s="39">
        <v>3.5000000000000003E-2</v>
      </c>
      <c r="Q22" s="39">
        <v>0.04</v>
      </c>
      <c r="R22" s="39">
        <v>4.2000000000000003E-2</v>
      </c>
      <c r="S22" s="39">
        <v>4.0500000000000001E-2</v>
      </c>
      <c r="T22" s="39">
        <v>4.0500000000000001E-2</v>
      </c>
      <c r="U22" s="40">
        <v>3.2500000000000001E-2</v>
      </c>
      <c r="V22" s="40">
        <v>3.1E-2</v>
      </c>
      <c r="W22" s="40">
        <v>1.6E-2</v>
      </c>
      <c r="X22" s="40">
        <v>4.2999999999999997E-2</v>
      </c>
      <c r="Y22" s="40">
        <v>3.9E-2</v>
      </c>
      <c r="Z22" s="40">
        <v>4.8000000000000001E-2</v>
      </c>
      <c r="AA22" s="40">
        <v>4.4999999999999998E-2</v>
      </c>
    </row>
    <row r="23" spans="1:27" ht="14.4" thickBot="1">
      <c r="A23" s="31"/>
      <c r="B23" s="32" t="s">
        <v>107</v>
      </c>
      <c r="C23" s="33"/>
      <c r="D23" s="33"/>
      <c r="E23" s="33"/>
      <c r="F23" s="33"/>
      <c r="G23" s="33"/>
      <c r="H23" s="33"/>
      <c r="I23" s="33"/>
      <c r="J23" s="33"/>
      <c r="K23" s="33"/>
      <c r="L23" s="33"/>
      <c r="M23" s="33"/>
      <c r="N23" s="33"/>
      <c r="O23" s="33"/>
      <c r="P23" s="33"/>
      <c r="Q23" s="33"/>
      <c r="R23" s="33"/>
      <c r="S23" s="33"/>
      <c r="T23" s="33"/>
      <c r="U23" s="34"/>
      <c r="V23" s="34"/>
      <c r="W23" s="34"/>
      <c r="X23" s="34"/>
      <c r="Y23" s="34"/>
      <c r="Z23" s="34"/>
      <c r="AA23" s="34"/>
    </row>
    <row r="24" spans="1:27">
      <c r="A24" s="35">
        <v>13</v>
      </c>
      <c r="B24" s="36" t="s">
        <v>108</v>
      </c>
      <c r="C24" s="44">
        <v>2710449</v>
      </c>
      <c r="D24" s="44">
        <v>2805181</v>
      </c>
      <c r="E24" s="44">
        <v>2726099</v>
      </c>
      <c r="F24" s="44">
        <v>2688589</v>
      </c>
      <c r="G24" s="44">
        <v>2554246</v>
      </c>
      <c r="H24" s="37">
        <v>2488099</v>
      </c>
      <c r="I24" s="37">
        <v>2467645</v>
      </c>
      <c r="J24" s="37">
        <v>2382727</v>
      </c>
      <c r="K24" s="37">
        <v>2351498</v>
      </c>
      <c r="L24" s="37">
        <v>2322443</v>
      </c>
      <c r="M24" s="37">
        <v>2243975</v>
      </c>
      <c r="N24" s="37">
        <v>2102773</v>
      </c>
      <c r="O24" s="37">
        <v>2015946</v>
      </c>
      <c r="P24" s="37">
        <v>2018692</v>
      </c>
      <c r="Q24" s="37">
        <v>1969517</v>
      </c>
      <c r="R24" s="37">
        <v>1883388</v>
      </c>
      <c r="S24" s="37">
        <v>1918231</v>
      </c>
      <c r="T24" s="37">
        <v>1903298</v>
      </c>
      <c r="U24" s="38">
        <v>1914229</v>
      </c>
      <c r="V24" s="38">
        <v>1853479</v>
      </c>
      <c r="W24" s="38">
        <v>1743174</v>
      </c>
      <c r="X24" s="38">
        <v>1546564</v>
      </c>
      <c r="Y24" s="38">
        <v>1509172</v>
      </c>
      <c r="Z24" s="38">
        <v>1470864</v>
      </c>
      <c r="AA24" s="38">
        <v>1463219</v>
      </c>
    </row>
    <row r="25" spans="1:27">
      <c r="A25" s="35">
        <v>14</v>
      </c>
      <c r="B25" s="36" t="s">
        <v>111</v>
      </c>
      <c r="C25" s="45">
        <v>7.4999999999999997E-2</v>
      </c>
      <c r="D25" s="1980">
        <v>7.400000000000001E-2</v>
      </c>
      <c r="E25" s="1980">
        <v>7.2999999999999995E-2</v>
      </c>
      <c r="F25" s="1980">
        <v>7.0999999999999994E-2</v>
      </c>
      <c r="G25" s="1980">
        <v>7.0999999999999994E-2</v>
      </c>
      <c r="H25" s="46">
        <v>7.3999999999999996E-2</v>
      </c>
      <c r="I25" s="46">
        <v>7.1999999999999995E-2</v>
      </c>
      <c r="J25" s="46">
        <v>7.2999999999999995E-2</v>
      </c>
      <c r="K25" s="46">
        <v>7.1999999999999995E-2</v>
      </c>
      <c r="L25" s="46">
        <v>7.1999999999999995E-2</v>
      </c>
      <c r="M25" s="46">
        <v>7.1999999999999995E-2</v>
      </c>
      <c r="N25" s="46">
        <v>7.1999999999999995E-2</v>
      </c>
      <c r="O25" s="46">
        <v>7.1999999999999995E-2</v>
      </c>
      <c r="P25" s="46">
        <v>7.3999999999999996E-2</v>
      </c>
      <c r="Q25" s="46">
        <v>7.1999999999999995E-2</v>
      </c>
      <c r="R25" s="46">
        <v>7.4999999999999997E-2</v>
      </c>
      <c r="S25" s="46">
        <v>7.2800000000000004E-2</v>
      </c>
      <c r="T25" s="46">
        <v>7.2099999999999997E-2</v>
      </c>
      <c r="U25" s="46">
        <v>6.9099999999999995E-2</v>
      </c>
      <c r="V25" s="46">
        <v>6.8099999999999994E-2</v>
      </c>
      <c r="W25" s="46">
        <v>7.17E-2</v>
      </c>
      <c r="X25" s="46">
        <v>8.3199999999999996E-2</v>
      </c>
      <c r="Y25" s="46">
        <v>8.2699999999999996E-2</v>
      </c>
      <c r="Z25" s="46">
        <v>8.5900000000000004E-2</v>
      </c>
      <c r="AA25" s="46">
        <v>8.2100000000000006E-2</v>
      </c>
    </row>
    <row r="26" spans="1:27" ht="14.4" thickBot="1">
      <c r="A26" s="31"/>
      <c r="B26" s="32" t="s">
        <v>114</v>
      </c>
      <c r="C26" s="33"/>
      <c r="D26" s="33"/>
      <c r="E26" s="33"/>
      <c r="F26" s="33"/>
      <c r="G26" s="33"/>
      <c r="H26" s="33"/>
      <c r="I26" s="33"/>
      <c r="J26" s="33"/>
      <c r="K26" s="33"/>
      <c r="L26" s="33"/>
      <c r="M26" s="33"/>
      <c r="N26" s="33"/>
      <c r="O26" s="33"/>
      <c r="P26" s="33"/>
      <c r="Q26" s="33"/>
      <c r="R26" s="33"/>
      <c r="S26" s="33"/>
      <c r="T26" s="33"/>
      <c r="U26" s="34"/>
      <c r="V26" s="34"/>
      <c r="W26" s="34"/>
      <c r="X26" s="34"/>
      <c r="Y26" s="34"/>
      <c r="Z26" s="34"/>
      <c r="AA26" s="34"/>
    </row>
    <row r="27" spans="1:27">
      <c r="A27" s="35">
        <v>15</v>
      </c>
      <c r="B27" s="36" t="s">
        <v>115</v>
      </c>
      <c r="C27" s="47">
        <v>340855</v>
      </c>
      <c r="D27" s="47">
        <v>362609</v>
      </c>
      <c r="E27" s="47">
        <v>365612</v>
      </c>
      <c r="F27" s="47">
        <v>374291</v>
      </c>
      <c r="G27" s="47">
        <v>380912</v>
      </c>
      <c r="H27" s="37">
        <v>371763</v>
      </c>
      <c r="I27" s="37">
        <v>368698</v>
      </c>
      <c r="J27" s="37">
        <v>355222</v>
      </c>
      <c r="K27" s="37">
        <v>331476</v>
      </c>
      <c r="L27" s="37">
        <v>325269</v>
      </c>
      <c r="M27" s="37">
        <v>313037</v>
      </c>
      <c r="N27" s="37">
        <v>279847</v>
      </c>
      <c r="O27" s="37">
        <v>293573</v>
      </c>
      <c r="P27" s="37">
        <v>307280</v>
      </c>
      <c r="Q27" s="37">
        <v>315791</v>
      </c>
      <c r="R27" s="37">
        <v>324440</v>
      </c>
      <c r="S27" s="37">
        <v>356222</v>
      </c>
      <c r="T27" s="37">
        <v>343174</v>
      </c>
      <c r="U27" s="38">
        <v>328201.87800000003</v>
      </c>
      <c r="V27" s="38">
        <v>283267</v>
      </c>
      <c r="W27" s="38">
        <v>186705</v>
      </c>
      <c r="X27" s="38">
        <v>170004</v>
      </c>
      <c r="Y27" s="38">
        <v>152914</v>
      </c>
      <c r="Z27" s="38">
        <v>157474</v>
      </c>
      <c r="AA27" s="38">
        <v>170648</v>
      </c>
    </row>
    <row r="28" spans="1:27">
      <c r="A28" s="35">
        <v>16</v>
      </c>
      <c r="B28" s="36" t="s">
        <v>116</v>
      </c>
      <c r="C28" s="47">
        <v>173512</v>
      </c>
      <c r="D28" s="47">
        <v>163863</v>
      </c>
      <c r="E28" s="47">
        <v>162529</v>
      </c>
      <c r="F28" s="47">
        <v>186137</v>
      </c>
      <c r="G28" s="47">
        <v>196260</v>
      </c>
      <c r="H28" s="37">
        <v>193779</v>
      </c>
      <c r="I28" s="37">
        <v>196347</v>
      </c>
      <c r="J28" s="37">
        <v>197692</v>
      </c>
      <c r="K28" s="37">
        <v>204549</v>
      </c>
      <c r="L28" s="37">
        <v>197797</v>
      </c>
      <c r="M28" s="37">
        <v>197914</v>
      </c>
      <c r="N28" s="37">
        <v>192124</v>
      </c>
      <c r="O28" s="37">
        <v>196328</v>
      </c>
      <c r="P28" s="37">
        <v>193093</v>
      </c>
      <c r="Q28" s="37">
        <v>184568</v>
      </c>
      <c r="R28" s="37">
        <v>179322</v>
      </c>
      <c r="S28" s="37">
        <v>186513</v>
      </c>
      <c r="T28" s="37">
        <v>176355</v>
      </c>
      <c r="U28" s="38">
        <v>168331.454</v>
      </c>
      <c r="V28" s="38">
        <v>158126</v>
      </c>
      <c r="W28" s="38">
        <v>112841</v>
      </c>
      <c r="X28" s="38">
        <v>114035</v>
      </c>
      <c r="Y28" s="38">
        <v>100642</v>
      </c>
      <c r="Z28" s="38">
        <v>94194</v>
      </c>
      <c r="AA28" s="38">
        <v>104076</v>
      </c>
    </row>
    <row r="29" spans="1:27">
      <c r="A29" s="35">
        <v>17</v>
      </c>
      <c r="B29" s="36" t="s">
        <v>117</v>
      </c>
      <c r="C29" s="2135">
        <v>1.964</v>
      </c>
      <c r="D29" s="48">
        <v>2.2130000000000001</v>
      </c>
      <c r="E29" s="48">
        <v>2.2490000000000001</v>
      </c>
      <c r="F29" s="48">
        <v>2.0110000000000001</v>
      </c>
      <c r="G29" s="48">
        <v>1.9410000000000001</v>
      </c>
      <c r="H29" s="46">
        <v>1.9179999999999999</v>
      </c>
      <c r="I29" s="46">
        <v>1.8779999999999999</v>
      </c>
      <c r="J29" s="46">
        <v>1.7969999999999999</v>
      </c>
      <c r="K29" s="46">
        <v>1.621</v>
      </c>
      <c r="L29" s="46">
        <v>1.6439999999999999</v>
      </c>
      <c r="M29" s="46">
        <v>1.5820000000000001</v>
      </c>
      <c r="N29" s="46">
        <v>1.4570000000000001</v>
      </c>
      <c r="O29" s="46">
        <v>1.4950000000000001</v>
      </c>
      <c r="P29" s="46">
        <v>1.591</v>
      </c>
      <c r="Q29" s="46">
        <v>1.7110000000000001</v>
      </c>
      <c r="R29" s="46">
        <v>1.8089999999999999</v>
      </c>
      <c r="S29" s="46">
        <v>1.909906320301807</v>
      </c>
      <c r="T29" s="46">
        <v>1.9459272490147714</v>
      </c>
      <c r="U29" s="46">
        <v>1.9497358908140228</v>
      </c>
      <c r="V29" s="46">
        <v>1.7909999999999999</v>
      </c>
      <c r="W29" s="46">
        <v>1.655</v>
      </c>
      <c r="X29" s="46">
        <v>1.4910000000000001</v>
      </c>
      <c r="Y29" s="46">
        <v>1.5189999999999999</v>
      </c>
      <c r="Z29" s="46">
        <v>1.6719999999999999</v>
      </c>
      <c r="AA29" s="46">
        <v>1.64</v>
      </c>
    </row>
    <row r="30" spans="1:27" ht="14.4" thickBot="1">
      <c r="A30" s="31"/>
      <c r="B30" s="32" t="s">
        <v>118</v>
      </c>
      <c r="C30" s="33"/>
      <c r="D30" s="33"/>
      <c r="E30" s="33"/>
      <c r="F30" s="33"/>
      <c r="G30" s="33"/>
      <c r="H30" s="33"/>
      <c r="I30" s="33"/>
      <c r="J30" s="33"/>
      <c r="K30" s="33"/>
      <c r="L30" s="33"/>
      <c r="M30" s="33"/>
      <c r="N30" s="33"/>
      <c r="O30" s="33"/>
      <c r="P30" s="33"/>
      <c r="Q30" s="33"/>
      <c r="R30" s="33"/>
      <c r="S30" s="33"/>
      <c r="T30" s="33"/>
      <c r="U30" s="34"/>
      <c r="V30" s="34"/>
      <c r="W30" s="34"/>
      <c r="X30" s="34"/>
      <c r="Y30" s="34"/>
      <c r="Z30" s="34"/>
      <c r="AA30" s="34"/>
    </row>
    <row r="31" spans="1:27">
      <c r="A31" s="35">
        <v>18</v>
      </c>
      <c r="B31" s="36" t="s">
        <v>119</v>
      </c>
      <c r="C31" s="44">
        <v>1362350</v>
      </c>
      <c r="D31" s="44">
        <v>1375854</v>
      </c>
      <c r="E31" s="44">
        <v>1314703</v>
      </c>
      <c r="F31" s="44">
        <v>1292628</v>
      </c>
      <c r="G31" s="44">
        <v>1244220</v>
      </c>
      <c r="H31" s="37">
        <v>1246214</v>
      </c>
      <c r="I31" s="37">
        <v>1223999</v>
      </c>
      <c r="J31" s="37">
        <v>1216666</v>
      </c>
      <c r="K31" s="37">
        <v>1203787</v>
      </c>
      <c r="L31" s="37">
        <v>1151750</v>
      </c>
      <c r="M31" s="37">
        <v>1104941</v>
      </c>
      <c r="N31" s="37">
        <v>1070719</v>
      </c>
      <c r="O31" s="37">
        <v>1021581</v>
      </c>
      <c r="P31" s="37">
        <v>1016989</v>
      </c>
      <c r="Q31" s="37">
        <v>978802</v>
      </c>
      <c r="R31" s="37">
        <v>949811</v>
      </c>
      <c r="S31" s="37">
        <v>990197</v>
      </c>
      <c r="T31" s="37">
        <v>956033</v>
      </c>
      <c r="U31" s="38">
        <v>932718.35588337993</v>
      </c>
      <c r="V31" s="38">
        <v>892597</v>
      </c>
      <c r="W31" s="38">
        <v>811680</v>
      </c>
      <c r="X31" s="38">
        <v>733242</v>
      </c>
      <c r="Y31" s="38">
        <v>699997</v>
      </c>
      <c r="Z31" s="38">
        <v>684689</v>
      </c>
      <c r="AA31" s="38">
        <v>672040</v>
      </c>
    </row>
    <row r="32" spans="1:27">
      <c r="A32" s="35">
        <v>19</v>
      </c>
      <c r="B32" s="36" t="s">
        <v>120</v>
      </c>
      <c r="C32" s="44">
        <v>1114206</v>
      </c>
      <c r="D32" s="44">
        <v>1127870</v>
      </c>
      <c r="E32" s="44">
        <v>1058433</v>
      </c>
      <c r="F32" s="44">
        <v>1057107</v>
      </c>
      <c r="G32" s="44">
        <v>988534</v>
      </c>
      <c r="H32" s="37">
        <v>982376</v>
      </c>
      <c r="I32" s="37">
        <v>961883</v>
      </c>
      <c r="J32" s="37">
        <v>951168</v>
      </c>
      <c r="K32" s="37">
        <v>933834</v>
      </c>
      <c r="L32" s="37">
        <v>922395</v>
      </c>
      <c r="M32" s="37">
        <v>901048</v>
      </c>
      <c r="N32" s="37">
        <v>894427</v>
      </c>
      <c r="O32" s="37">
        <v>852481</v>
      </c>
      <c r="P32" s="37">
        <v>839830</v>
      </c>
      <c r="Q32" s="37">
        <v>811430</v>
      </c>
      <c r="R32" s="37">
        <v>774165</v>
      </c>
      <c r="S32" s="37">
        <v>792199</v>
      </c>
      <c r="T32" s="37">
        <v>758907</v>
      </c>
      <c r="U32" s="38">
        <v>754385.77270272002</v>
      </c>
      <c r="V32" s="38">
        <v>728795</v>
      </c>
      <c r="W32" s="38">
        <v>695135</v>
      </c>
      <c r="X32" s="38">
        <v>599963</v>
      </c>
      <c r="Y32" s="38">
        <v>595943</v>
      </c>
      <c r="Z32" s="38">
        <v>565158</v>
      </c>
      <c r="AA32" s="38">
        <v>547067</v>
      </c>
    </row>
    <row r="33" spans="1:27">
      <c r="A33" s="35">
        <v>20</v>
      </c>
      <c r="B33" s="36" t="s">
        <v>121</v>
      </c>
      <c r="C33" s="45">
        <v>1.2230000000000001</v>
      </c>
      <c r="D33" s="45">
        <v>1.22</v>
      </c>
      <c r="E33" s="45">
        <v>1.242</v>
      </c>
      <c r="F33" s="45">
        <v>1.2230000000000001</v>
      </c>
      <c r="G33" s="45">
        <v>1.2589999999999999</v>
      </c>
      <c r="H33" s="46">
        <v>1.2689999999999999</v>
      </c>
      <c r="I33" s="46">
        <v>1.2729999999999999</v>
      </c>
      <c r="J33" s="46">
        <v>1.2789999999999999</v>
      </c>
      <c r="K33" s="46">
        <v>1.2889999999999999</v>
      </c>
      <c r="L33" s="46">
        <v>1.2490000000000001</v>
      </c>
      <c r="M33" s="46">
        <v>1.226</v>
      </c>
      <c r="N33" s="46">
        <v>1.1970000000000001</v>
      </c>
      <c r="O33" s="46">
        <v>1.198</v>
      </c>
      <c r="P33" s="46">
        <v>1.2110000000000001</v>
      </c>
      <c r="Q33" s="46">
        <v>1.206</v>
      </c>
      <c r="R33" s="46">
        <v>1.2270000000000001</v>
      </c>
      <c r="S33" s="46">
        <v>1.25</v>
      </c>
      <c r="T33" s="46">
        <v>1.26</v>
      </c>
      <c r="U33" s="46">
        <v>1.2363944146795769</v>
      </c>
      <c r="V33" s="46">
        <v>1.2250000000000001</v>
      </c>
      <c r="W33" s="46">
        <v>1.1679999999999999</v>
      </c>
      <c r="X33" s="46">
        <v>1.222</v>
      </c>
      <c r="Y33" s="46">
        <v>1.175</v>
      </c>
      <c r="Z33" s="46">
        <v>1.2110000000000001</v>
      </c>
      <c r="AA33" s="46">
        <v>1.228</v>
      </c>
    </row>
    <row r="34" spans="1:27" ht="15" customHeight="1">
      <c r="A34" s="49" t="s">
        <v>130</v>
      </c>
      <c r="B34" s="50" t="s">
        <v>131</v>
      </c>
      <c r="C34" s="50"/>
      <c r="D34" s="50"/>
      <c r="E34" s="50"/>
      <c r="F34" s="50"/>
      <c r="G34" s="50"/>
      <c r="H34" s="50"/>
      <c r="I34" s="50"/>
      <c r="J34" s="50"/>
      <c r="K34" s="50"/>
      <c r="L34" s="50"/>
      <c r="M34" s="50"/>
      <c r="N34" s="50"/>
      <c r="O34" s="50"/>
      <c r="P34" s="50"/>
      <c r="Q34" s="50"/>
      <c r="R34" s="50"/>
      <c r="S34" s="50"/>
      <c r="T34" s="50"/>
      <c r="U34" s="50"/>
      <c r="V34" s="50"/>
      <c r="W34" s="50"/>
      <c r="X34" s="50"/>
      <c r="Y34" s="51"/>
      <c r="Z34" s="51"/>
      <c r="AA34" s="49"/>
    </row>
    <row r="35" spans="1:27" ht="15" customHeight="1">
      <c r="B35" s="50" t="s">
        <v>132</v>
      </c>
      <c r="C35" s="50"/>
      <c r="D35" s="50"/>
      <c r="E35" s="50"/>
      <c r="F35" s="50"/>
      <c r="G35" s="50"/>
      <c r="H35" s="50"/>
      <c r="I35" s="50"/>
      <c r="J35" s="50"/>
      <c r="K35" s="50"/>
      <c r="L35" s="50"/>
      <c r="M35" s="50"/>
      <c r="N35" s="50"/>
      <c r="O35" s="50"/>
      <c r="P35" s="50"/>
      <c r="Q35" s="50"/>
      <c r="R35" s="50"/>
      <c r="S35" s="50"/>
      <c r="T35" s="50"/>
      <c r="U35" s="50"/>
      <c r="V35" s="50"/>
      <c r="W35" s="50"/>
      <c r="X35" s="50"/>
      <c r="Y35" s="51"/>
      <c r="Z35" s="51"/>
    </row>
    <row r="36" spans="1:27" ht="15" customHeight="1">
      <c r="B36" s="50"/>
      <c r="C36" s="50"/>
      <c r="D36" s="50"/>
      <c r="E36" s="50"/>
      <c r="F36" s="50"/>
      <c r="G36" s="50"/>
      <c r="H36" s="50"/>
      <c r="I36" s="50"/>
      <c r="J36" s="50"/>
      <c r="K36" s="50"/>
      <c r="L36" s="50"/>
      <c r="M36" s="50"/>
      <c r="N36" s="50"/>
      <c r="O36" s="50"/>
      <c r="P36" s="50"/>
      <c r="Q36" s="50"/>
      <c r="R36" s="50"/>
      <c r="S36" s="50"/>
      <c r="T36" s="50"/>
      <c r="U36" s="50"/>
      <c r="V36" s="50"/>
      <c r="W36" s="50"/>
      <c r="X36" s="50"/>
      <c r="Y36" s="51"/>
      <c r="Z36" s="51"/>
    </row>
    <row r="37" spans="1:27">
      <c r="B37" s="50"/>
    </row>
  </sheetData>
  <hyperlinks>
    <hyperlink ref="B2" location="Índice!A1" display="KM1: Informações Quantitativas sobre os Requerimentos Prudenciais" xr:uid="{DBE65A88-6DB2-498B-AD8D-FC03DE7846AF}"/>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86B5F-4734-4953-854A-CC23FB3BE05E}">
  <sheetPr codeName="Planilha23">
    <tabColor rgb="FFF58025"/>
  </sheetPr>
  <dimension ref="A1:Q80"/>
  <sheetViews>
    <sheetView showGridLines="0" topLeftCell="B1" zoomScale="80" zoomScaleNormal="80" workbookViewId="0">
      <selection activeCell="F23" sqref="F23"/>
    </sheetView>
  </sheetViews>
  <sheetFormatPr defaultColWidth="9.21875" defaultRowHeight="11.4"/>
  <cols>
    <col min="1" max="1" width="3.44140625" style="1719" hidden="1" customWidth="1"/>
    <col min="2" max="2" width="30.21875" style="1719" customWidth="1"/>
    <col min="3" max="3" width="37.21875" style="1719" customWidth="1"/>
    <col min="4" max="14" width="14.77734375" style="1719" customWidth="1"/>
    <col min="15" max="15" width="16.5546875" style="1720" bestFit="1" customWidth="1"/>
    <col min="16" max="16" width="12.21875" style="1719" bestFit="1" customWidth="1"/>
    <col min="17" max="16384" width="9.21875" style="1719"/>
  </cols>
  <sheetData>
    <row r="1" spans="1:17" ht="4.5" customHeight="1"/>
    <row r="2" spans="1:17" s="1112" customFormat="1" ht="13.8">
      <c r="A2" s="1114"/>
      <c r="B2" s="1135" t="s">
        <v>1593</v>
      </c>
      <c r="C2" s="1135"/>
      <c r="D2" s="1568"/>
      <c r="E2" s="1568"/>
      <c r="F2" s="1568"/>
      <c r="G2" s="1568"/>
      <c r="H2" s="1568"/>
      <c r="I2" s="1568"/>
      <c r="J2" s="1568"/>
      <c r="K2" s="1116"/>
      <c r="L2" s="1114"/>
      <c r="M2" s="1115"/>
      <c r="N2" s="1115"/>
      <c r="O2" s="1720"/>
      <c r="P2" s="1719"/>
      <c r="Q2" s="1719"/>
    </row>
    <row r="3" spans="1:17" s="3" customFormat="1" ht="5.25" customHeight="1"/>
    <row r="4" spans="1:17" ht="13.8">
      <c r="B4" s="1721"/>
      <c r="C4" s="1721"/>
      <c r="M4" s="1722"/>
      <c r="N4" s="1722"/>
    </row>
    <row r="5" spans="1:17" ht="14.4">
      <c r="A5" s="1723"/>
      <c r="B5" s="1724" t="s">
        <v>1594</v>
      </c>
      <c r="L5" s="1725"/>
      <c r="N5" s="1726"/>
      <c r="O5" s="1719"/>
      <c r="P5" s="1720"/>
    </row>
    <row r="6" spans="1:17" ht="15" customHeight="1" thickBot="1">
      <c r="A6" s="1727"/>
      <c r="B6" s="1728" t="s">
        <v>1595</v>
      </c>
      <c r="C6" s="1728" t="s">
        <v>1596</v>
      </c>
      <c r="D6" s="1729">
        <v>2025</v>
      </c>
      <c r="E6" s="1729">
        <v>2024</v>
      </c>
      <c r="F6" s="1729">
        <v>2023</v>
      </c>
      <c r="G6" s="1729">
        <v>2022</v>
      </c>
      <c r="H6" s="1729">
        <v>2021</v>
      </c>
      <c r="I6" s="1729">
        <v>2020</v>
      </c>
      <c r="J6" s="1729">
        <v>2019</v>
      </c>
      <c r="K6" s="1729">
        <v>2018</v>
      </c>
      <c r="L6" s="1729">
        <v>2017</v>
      </c>
      <c r="M6" s="1729" t="s">
        <v>1597</v>
      </c>
      <c r="N6" s="1729">
        <v>2015</v>
      </c>
      <c r="O6" s="1719"/>
      <c r="P6" s="1720"/>
    </row>
    <row r="7" spans="1:17" ht="15" customHeight="1" thickBot="1">
      <c r="A7" s="1161">
        <v>1</v>
      </c>
      <c r="B7" s="2411" t="s">
        <v>1598</v>
      </c>
      <c r="C7" s="1730" t="s">
        <v>1599</v>
      </c>
      <c r="D7" s="2216">
        <v>635938748</v>
      </c>
      <c r="E7" s="1731">
        <v>608762659</v>
      </c>
      <c r="F7" s="1731">
        <v>554747749</v>
      </c>
      <c r="G7" s="1731">
        <v>1124103174</v>
      </c>
      <c r="H7" s="1731">
        <v>646077790</v>
      </c>
      <c r="I7" s="1731">
        <v>580482732</v>
      </c>
      <c r="J7" s="1731">
        <v>451421373.93391353</v>
      </c>
      <c r="K7" s="1731">
        <v>415234150.08485174</v>
      </c>
      <c r="L7" s="1731">
        <v>333295926</v>
      </c>
      <c r="M7" s="1731">
        <v>429217750</v>
      </c>
      <c r="N7" s="1731">
        <v>288417816</v>
      </c>
      <c r="O7" s="1719"/>
    </row>
    <row r="8" spans="1:17" ht="15" customHeight="1" thickBot="1">
      <c r="A8" s="1161">
        <v>2</v>
      </c>
      <c r="B8" s="2412"/>
      <c r="C8" s="1732" t="s">
        <v>1600</v>
      </c>
      <c r="D8" s="2217">
        <v>235571210</v>
      </c>
      <c r="E8" s="1733">
        <v>237203213</v>
      </c>
      <c r="F8" s="1733">
        <v>235321683</v>
      </c>
      <c r="G8" s="1733">
        <v>253629330</v>
      </c>
      <c r="H8" s="1733">
        <v>187500471</v>
      </c>
      <c r="I8" s="1733">
        <v>292495308</v>
      </c>
      <c r="J8" s="1733">
        <v>212301808.42377761</v>
      </c>
      <c r="K8" s="1733">
        <v>171731460</v>
      </c>
      <c r="L8" s="1733">
        <v>162555864</v>
      </c>
      <c r="M8" s="1733">
        <v>138175234</v>
      </c>
      <c r="N8" s="1733">
        <v>83095573</v>
      </c>
      <c r="O8" s="1719"/>
    </row>
    <row r="9" spans="1:17" ht="15" customHeight="1" thickBot="1">
      <c r="A9" s="1161">
        <v>3</v>
      </c>
      <c r="B9" s="1734" t="s">
        <v>1601</v>
      </c>
      <c r="C9" s="1735" t="s">
        <v>1602</v>
      </c>
      <c r="D9" s="2218">
        <v>3452579980</v>
      </c>
      <c r="E9" s="1736">
        <v>3132994774</v>
      </c>
      <c r="F9" s="1736">
        <v>2791255744</v>
      </c>
      <c r="G9" s="1736">
        <v>2589268330</v>
      </c>
      <c r="H9" s="1736">
        <v>2285184601</v>
      </c>
      <c r="I9" s="1736">
        <v>1950592406</v>
      </c>
      <c r="J9" s="1736">
        <v>1594217812.7179999</v>
      </c>
      <c r="K9" s="1736">
        <v>1506382688.6688724</v>
      </c>
      <c r="L9" s="1736">
        <v>1392842068.4220052</v>
      </c>
      <c r="M9" s="1736">
        <v>1352725232.83059</v>
      </c>
      <c r="N9" s="1736">
        <v>1374358052.99192</v>
      </c>
      <c r="O9" s="1719"/>
    </row>
    <row r="10" spans="1:17" ht="15" customHeight="1" thickBot="1">
      <c r="A10" s="1161">
        <v>4</v>
      </c>
      <c r="B10" s="2413" t="s">
        <v>1603</v>
      </c>
      <c r="C10" s="1737" t="s">
        <v>1604</v>
      </c>
      <c r="D10" s="2219">
        <v>100340149</v>
      </c>
      <c r="E10" s="1738">
        <v>216301307</v>
      </c>
      <c r="F10" s="1738">
        <v>215987675</v>
      </c>
      <c r="G10" s="1738">
        <v>239533898</v>
      </c>
      <c r="H10" s="1738">
        <v>180884817</v>
      </c>
      <c r="I10" s="1738">
        <v>181472736</v>
      </c>
      <c r="J10" s="1738">
        <v>73650620.005320013</v>
      </c>
      <c r="K10" s="1738">
        <v>73076938.118677765</v>
      </c>
      <c r="L10" s="1738">
        <v>78526234.049999997</v>
      </c>
      <c r="M10" s="1738">
        <v>132397982.97642839</v>
      </c>
      <c r="N10" s="1738">
        <v>106811876.31575534</v>
      </c>
      <c r="O10" s="1719"/>
    </row>
    <row r="11" spans="1:17" ht="15" customHeight="1" thickBot="1">
      <c r="A11" s="1161">
        <v>5</v>
      </c>
      <c r="B11" s="2414"/>
      <c r="C11" s="1739" t="s">
        <v>1605</v>
      </c>
      <c r="D11" s="2220">
        <v>149967487</v>
      </c>
      <c r="E11" s="1740">
        <v>167629821</v>
      </c>
      <c r="F11" s="1740">
        <v>124965459</v>
      </c>
      <c r="G11" s="1740">
        <v>129640573</v>
      </c>
      <c r="H11" s="1740">
        <v>121246987</v>
      </c>
      <c r="I11" s="1740">
        <v>135488800</v>
      </c>
      <c r="J11" s="1740">
        <v>104781440.99000001</v>
      </c>
      <c r="K11" s="1740">
        <v>83778435.733819991</v>
      </c>
      <c r="L11" s="1740">
        <v>20626238.549262501</v>
      </c>
      <c r="M11" s="1740">
        <v>18051929.03749305</v>
      </c>
      <c r="N11" s="1740">
        <v>28379444.451439887</v>
      </c>
      <c r="O11" s="1719"/>
    </row>
    <row r="12" spans="1:17" ht="15" customHeight="1" thickBot="1">
      <c r="A12" s="1161">
        <v>6</v>
      </c>
      <c r="B12" s="2415"/>
      <c r="C12" s="1732" t="s">
        <v>1606</v>
      </c>
      <c r="D12" s="2217">
        <v>1613982757</v>
      </c>
      <c r="E12" s="1733">
        <v>1330704302</v>
      </c>
      <c r="F12" s="1733">
        <v>1263927252</v>
      </c>
      <c r="G12" s="1733">
        <v>1071283108</v>
      </c>
      <c r="H12" s="1733">
        <v>886751668</v>
      </c>
      <c r="I12" s="1733">
        <v>963454943</v>
      </c>
      <c r="J12" s="1733">
        <v>802303223.20247364</v>
      </c>
      <c r="K12" s="1733">
        <v>703219653.41622877</v>
      </c>
      <c r="L12" s="1733">
        <v>573197399.00450993</v>
      </c>
      <c r="M12" s="1733">
        <v>459188551.41126907</v>
      </c>
      <c r="N12" s="1733">
        <v>397705859.02170998</v>
      </c>
      <c r="O12" s="1719"/>
    </row>
    <row r="13" spans="1:17" ht="15" customHeight="1" thickBot="1">
      <c r="A13" s="1161">
        <v>7</v>
      </c>
      <c r="B13" s="2413" t="s">
        <v>1607</v>
      </c>
      <c r="C13" s="1737" t="s">
        <v>1608</v>
      </c>
      <c r="D13" s="2219">
        <v>1370828797</v>
      </c>
      <c r="E13" s="1738">
        <v>1411532531</v>
      </c>
      <c r="F13" s="1738">
        <v>1233151049</v>
      </c>
      <c r="G13" s="1738">
        <v>1036751642</v>
      </c>
      <c r="H13" s="1738">
        <v>859005504</v>
      </c>
      <c r="I13" s="1738">
        <v>829842472</v>
      </c>
      <c r="J13" s="1738">
        <v>708520298</v>
      </c>
      <c r="K13" s="1738">
        <v>636836183.70822001</v>
      </c>
      <c r="L13" s="1738">
        <v>617692968.93487</v>
      </c>
      <c r="M13" s="1738">
        <v>593027343.86755002</v>
      </c>
      <c r="N13" s="1738">
        <v>556031530.70625997</v>
      </c>
      <c r="O13" s="1719"/>
    </row>
    <row r="14" spans="1:17" ht="15" customHeight="1" thickBot="1">
      <c r="A14" s="1161">
        <v>8</v>
      </c>
      <c r="B14" s="2414"/>
      <c r="C14" s="1739" t="s">
        <v>1609</v>
      </c>
      <c r="D14" s="2220">
        <v>6020469350</v>
      </c>
      <c r="E14" s="1740">
        <v>6304276019</v>
      </c>
      <c r="F14" s="1740">
        <v>4728336648</v>
      </c>
      <c r="G14" s="1740">
        <v>3768473840</v>
      </c>
      <c r="H14" s="1740">
        <v>3383273062</v>
      </c>
      <c r="I14" s="1740">
        <v>44614863208</v>
      </c>
      <c r="J14" s="1740">
        <v>33981167446.998131</v>
      </c>
      <c r="K14" s="1740">
        <v>36559227649.445137</v>
      </c>
      <c r="L14" s="1740">
        <v>27310739675.713135</v>
      </c>
      <c r="M14" s="1740">
        <v>33479702241.595116</v>
      </c>
      <c r="N14" s="1740">
        <v>32354698307.605801</v>
      </c>
      <c r="O14" s="1719"/>
    </row>
    <row r="15" spans="1:17" ht="15" customHeight="1" thickBot="1">
      <c r="A15" s="1161">
        <v>9</v>
      </c>
      <c r="B15" s="2414"/>
      <c r="C15" s="1741" t="s">
        <v>1610</v>
      </c>
      <c r="D15" s="2221">
        <v>183424899</v>
      </c>
      <c r="E15" s="1742">
        <v>114773464</v>
      </c>
      <c r="F15" s="1742">
        <v>74231373</v>
      </c>
      <c r="G15" s="1742">
        <v>74481821</v>
      </c>
      <c r="H15" s="1742">
        <v>85177761</v>
      </c>
      <c r="I15" s="1742">
        <v>93793602</v>
      </c>
      <c r="J15" s="1742">
        <v>105678908</v>
      </c>
      <c r="K15" s="1742">
        <v>60149304.683141001</v>
      </c>
      <c r="L15" s="1742">
        <v>103895538.27261333</v>
      </c>
      <c r="M15" s="1742">
        <v>18211737.256455325</v>
      </c>
      <c r="N15" s="1742">
        <v>18363669.182996903</v>
      </c>
      <c r="O15" s="1719"/>
    </row>
    <row r="16" spans="1:17" ht="15" customHeight="1" thickBot="1">
      <c r="A16" s="1161" t="s">
        <v>1611</v>
      </c>
      <c r="B16" s="2414"/>
      <c r="C16" s="1741" t="s">
        <v>1612</v>
      </c>
      <c r="D16" s="2221">
        <v>355803042</v>
      </c>
      <c r="E16" s="1742">
        <v>230735963</v>
      </c>
      <c r="F16" s="1742">
        <v>135225601</v>
      </c>
      <c r="G16" s="2409">
        <v>379896800</v>
      </c>
      <c r="H16" s="2409">
        <v>419563178</v>
      </c>
      <c r="I16" s="1742">
        <v>0</v>
      </c>
      <c r="J16" s="1742">
        <v>0</v>
      </c>
      <c r="K16" s="1742">
        <v>0</v>
      </c>
      <c r="L16" s="1742">
        <v>0</v>
      </c>
      <c r="M16" s="1742">
        <v>0</v>
      </c>
      <c r="N16" s="1742">
        <v>0</v>
      </c>
      <c r="O16" s="1719"/>
    </row>
    <row r="17" spans="1:15" ht="15" customHeight="1" thickBot="1">
      <c r="A17" s="1161" t="s">
        <v>1613</v>
      </c>
      <c r="B17" s="2415"/>
      <c r="C17" s="1732" t="s">
        <v>1614</v>
      </c>
      <c r="D17" s="2217">
        <v>74288148</v>
      </c>
      <c r="E17" s="1733">
        <v>54347216</v>
      </c>
      <c r="F17" s="1733">
        <v>48358519</v>
      </c>
      <c r="G17" s="2410"/>
      <c r="H17" s="2410"/>
      <c r="I17" s="1733">
        <v>0</v>
      </c>
      <c r="J17" s="1733">
        <v>0</v>
      </c>
      <c r="K17" s="1733">
        <v>0</v>
      </c>
      <c r="L17" s="1733">
        <v>0</v>
      </c>
      <c r="M17" s="1733">
        <v>0</v>
      </c>
      <c r="N17" s="1733">
        <v>0</v>
      </c>
      <c r="O17" s="1719"/>
    </row>
    <row r="18" spans="1:15" ht="15" customHeight="1" thickBot="1">
      <c r="A18" s="1161">
        <v>11</v>
      </c>
      <c r="B18" s="2413" t="s">
        <v>1615</v>
      </c>
      <c r="C18" s="1737" t="s">
        <v>1616</v>
      </c>
      <c r="D18" s="2219">
        <v>2991880651</v>
      </c>
      <c r="E18" s="1738">
        <v>2229323384</v>
      </c>
      <c r="F18" s="1738">
        <v>1486202278</v>
      </c>
      <c r="G18" s="1738">
        <v>977179654</v>
      </c>
      <c r="H18" s="1738">
        <v>851993364</v>
      </c>
      <c r="I18" s="1738">
        <v>1684604785</v>
      </c>
      <c r="J18" s="1738">
        <v>2175710527</v>
      </c>
      <c r="K18" s="1738">
        <v>1375137000</v>
      </c>
      <c r="L18" s="1738">
        <v>2693378430.1714807</v>
      </c>
      <c r="M18" s="1738">
        <v>1876431683.5043299</v>
      </c>
      <c r="N18" s="1738">
        <v>1409905886.1348028</v>
      </c>
      <c r="O18" s="1719"/>
    </row>
    <row r="19" spans="1:15" ht="15" customHeight="1" thickBot="1">
      <c r="A19" s="1161">
        <v>12</v>
      </c>
      <c r="B19" s="2414"/>
      <c r="C19" s="1739" t="s">
        <v>1617</v>
      </c>
      <c r="D19" s="2220">
        <v>788890</v>
      </c>
      <c r="E19" s="1740">
        <v>3434438</v>
      </c>
      <c r="F19" s="1740">
        <v>2371159</v>
      </c>
      <c r="G19" s="1740">
        <v>1575233</v>
      </c>
      <c r="H19" s="1740">
        <v>2480739</v>
      </c>
      <c r="I19" s="1740">
        <v>3576000</v>
      </c>
      <c r="J19" s="1740">
        <v>1856000</v>
      </c>
      <c r="K19" s="1740">
        <v>2974440.9511399996</v>
      </c>
      <c r="L19" s="1740">
        <v>9457000</v>
      </c>
      <c r="M19" s="1740">
        <v>9534000</v>
      </c>
      <c r="N19" s="1740">
        <v>4319000</v>
      </c>
      <c r="O19" s="1719"/>
    </row>
    <row r="20" spans="1:15" ht="13.8" thickBot="1">
      <c r="A20" s="1161">
        <v>13</v>
      </c>
      <c r="B20" s="2415"/>
      <c r="C20" s="1732" t="s">
        <v>1618</v>
      </c>
      <c r="D20" s="2217">
        <v>193291773</v>
      </c>
      <c r="E20" s="1733">
        <v>325278396</v>
      </c>
      <c r="F20" s="1733">
        <v>264647501</v>
      </c>
      <c r="G20" s="1733">
        <v>190940710</v>
      </c>
      <c r="H20" s="1733">
        <v>365614078</v>
      </c>
      <c r="I20" s="1733">
        <v>149938733</v>
      </c>
      <c r="J20" s="1733">
        <v>159834378</v>
      </c>
      <c r="K20" s="1733">
        <v>107002718.03651828</v>
      </c>
      <c r="L20" s="1733">
        <v>88415323.028866842</v>
      </c>
      <c r="M20" s="1733">
        <v>9114794.3216114342</v>
      </c>
      <c r="N20" s="1733">
        <v>60223996.59905003</v>
      </c>
      <c r="O20" s="1719"/>
    </row>
    <row r="21" spans="1:15">
      <c r="O21" s="1743"/>
    </row>
    <row r="22" spans="1:15">
      <c r="O22" s="1743"/>
    </row>
    <row r="23" spans="1:15">
      <c r="O23" s="1743"/>
    </row>
    <row r="24" spans="1:15">
      <c r="O24" s="1743"/>
    </row>
    <row r="25" spans="1:15">
      <c r="O25" s="1743"/>
    </row>
    <row r="26" spans="1:15">
      <c r="O26" s="1743"/>
    </row>
    <row r="27" spans="1:15">
      <c r="O27" s="1743"/>
    </row>
    <row r="28" spans="1:15">
      <c r="O28" s="1743"/>
    </row>
    <row r="29" spans="1:15">
      <c r="O29" s="1743"/>
    </row>
    <row r="30" spans="1:15">
      <c r="O30" s="1743"/>
    </row>
    <row r="31" spans="1:15">
      <c r="O31" s="1743"/>
    </row>
    <row r="32" spans="1:15">
      <c r="O32" s="1743"/>
    </row>
    <row r="33" spans="15:15">
      <c r="O33" s="1719"/>
    </row>
    <row r="34" spans="15:15">
      <c r="O34" s="1719"/>
    </row>
    <row r="35" spans="15:15">
      <c r="O35" s="1719"/>
    </row>
    <row r="36" spans="15:15">
      <c r="O36" s="1719"/>
    </row>
    <row r="37" spans="15:15">
      <c r="O37" s="1719"/>
    </row>
    <row r="38" spans="15:15">
      <c r="O38" s="1719"/>
    </row>
    <row r="39" spans="15:15">
      <c r="O39" s="1719"/>
    </row>
    <row r="40" spans="15:15">
      <c r="O40" s="1719"/>
    </row>
    <row r="41" spans="15:15">
      <c r="O41" s="1719"/>
    </row>
    <row r="42" spans="15:15">
      <c r="O42" s="1719"/>
    </row>
    <row r="43" spans="15:15">
      <c r="O43" s="1719"/>
    </row>
    <row r="44" spans="15:15">
      <c r="O44" s="1719"/>
    </row>
    <row r="45" spans="15:15">
      <c r="O45" s="1719"/>
    </row>
    <row r="46" spans="15:15">
      <c r="O46" s="1719"/>
    </row>
    <row r="47" spans="15:15">
      <c r="O47" s="1719"/>
    </row>
    <row r="48" spans="15:15">
      <c r="O48" s="1719"/>
    </row>
    <row r="49" spans="15:15">
      <c r="O49" s="1719"/>
    </row>
    <row r="50" spans="15:15">
      <c r="O50" s="1719"/>
    </row>
    <row r="51" spans="15:15">
      <c r="O51" s="1719"/>
    </row>
    <row r="52" spans="15:15">
      <c r="O52" s="1719"/>
    </row>
    <row r="53" spans="15:15">
      <c r="O53" s="1719"/>
    </row>
    <row r="54" spans="15:15">
      <c r="O54" s="1719"/>
    </row>
    <row r="55" spans="15:15">
      <c r="O55" s="1719"/>
    </row>
    <row r="56" spans="15:15">
      <c r="O56" s="1719"/>
    </row>
    <row r="57" spans="15:15">
      <c r="O57" s="1719"/>
    </row>
    <row r="58" spans="15:15">
      <c r="O58" s="1719"/>
    </row>
    <row r="59" spans="15:15">
      <c r="O59" s="1719"/>
    </row>
    <row r="60" spans="15:15">
      <c r="O60" s="1719"/>
    </row>
    <row r="61" spans="15:15">
      <c r="O61" s="1719"/>
    </row>
    <row r="62" spans="15:15">
      <c r="O62" s="1719"/>
    </row>
    <row r="63" spans="15:15">
      <c r="O63" s="1719"/>
    </row>
    <row r="64" spans="15:15">
      <c r="O64" s="1719"/>
    </row>
    <row r="65" spans="15:15">
      <c r="O65" s="1719"/>
    </row>
    <row r="66" spans="15:15">
      <c r="O66" s="1719"/>
    </row>
    <row r="67" spans="15:15">
      <c r="O67" s="1719"/>
    </row>
    <row r="68" spans="15:15">
      <c r="O68" s="1719"/>
    </row>
    <row r="69" spans="15:15">
      <c r="O69" s="1719"/>
    </row>
    <row r="70" spans="15:15">
      <c r="O70" s="1719"/>
    </row>
    <row r="71" spans="15:15">
      <c r="O71" s="1719"/>
    </row>
    <row r="72" spans="15:15">
      <c r="O72" s="1719"/>
    </row>
    <row r="73" spans="15:15">
      <c r="O73" s="1719"/>
    </row>
    <row r="74" spans="15:15">
      <c r="O74" s="1719"/>
    </row>
    <row r="75" spans="15:15">
      <c r="O75" s="1719"/>
    </row>
    <row r="76" spans="15:15">
      <c r="O76" s="1719"/>
    </row>
    <row r="77" spans="15:15">
      <c r="O77" s="1719"/>
    </row>
    <row r="78" spans="15:15">
      <c r="O78" s="1719"/>
    </row>
    <row r="79" spans="15:15">
      <c r="O79" s="1719"/>
    </row>
    <row r="80" spans="15:15">
      <c r="O80" s="1719"/>
    </row>
  </sheetData>
  <mergeCells count="6">
    <mergeCell ref="H16:H17"/>
    <mergeCell ref="B7:B8"/>
    <mergeCell ref="B10:B12"/>
    <mergeCell ref="B13:B17"/>
    <mergeCell ref="B18:B20"/>
    <mergeCell ref="G16:G17"/>
  </mergeCells>
  <phoneticPr fontId="64" type="noConversion"/>
  <hyperlinks>
    <hyperlink ref="B2" location="Índice!A1" display="Valores dos Indicadores do Índice de Importância Sistêmica Global" xr:uid="{275C6B29-792D-4094-AA80-90F32118C6E3}"/>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55B7E-D91F-434C-9F54-9AC2A33494FC}">
  <sheetPr codeName="Planilha24">
    <tabColor rgb="FF73C6A1"/>
  </sheetPr>
  <dimension ref="A1:AH12"/>
  <sheetViews>
    <sheetView showGridLines="0" topLeftCell="B1" zoomScale="80" zoomScaleNormal="80" workbookViewId="0">
      <selection activeCell="F20" sqref="F20"/>
    </sheetView>
  </sheetViews>
  <sheetFormatPr defaultColWidth="8.5546875" defaultRowHeight="14.25" customHeight="1"/>
  <cols>
    <col min="1" max="1" width="4.21875" style="3" hidden="1" customWidth="1"/>
    <col min="2" max="2" width="70.44140625" style="52" customWidth="1"/>
    <col min="3" max="5" width="11.21875" style="2214" customWidth="1"/>
    <col min="6" max="6" width="11.21875" style="2214" bestFit="1" customWidth="1"/>
    <col min="7" max="7" width="11.21875" style="2117" bestFit="1" customWidth="1"/>
    <col min="8" max="8" width="11.21875" style="2117" customWidth="1"/>
    <col min="9" max="9" width="11.21875" style="2117" bestFit="1" customWidth="1"/>
    <col min="10" max="27" width="11.21875" style="52" bestFit="1" customWidth="1"/>
    <col min="28" max="28" width="11.77734375" style="52" bestFit="1" customWidth="1"/>
    <col min="29" max="16384" width="8.5546875" style="3"/>
  </cols>
  <sheetData>
    <row r="1" spans="1:34" s="21" customFormat="1" ht="5.25" customHeight="1">
      <c r="A1" s="12"/>
      <c r="B1" s="13"/>
      <c r="C1" s="13"/>
      <c r="D1" s="13"/>
      <c r="E1" s="13"/>
      <c r="F1" s="13"/>
      <c r="G1" s="13"/>
      <c r="H1" s="13"/>
      <c r="I1" s="13"/>
      <c r="J1" s="13"/>
      <c r="K1" s="13"/>
      <c r="L1" s="13"/>
      <c r="M1" s="13"/>
      <c r="N1" s="13"/>
      <c r="O1" s="13"/>
      <c r="P1" s="13"/>
      <c r="Q1" s="13"/>
      <c r="R1" s="13"/>
      <c r="S1" s="13"/>
      <c r="T1" s="13"/>
      <c r="U1" s="13"/>
      <c r="V1" s="13"/>
      <c r="W1" s="13"/>
      <c r="X1" s="13"/>
      <c r="Y1" s="13"/>
      <c r="Z1" s="13"/>
      <c r="AA1" s="14"/>
      <c r="AB1" s="14"/>
      <c r="AC1" s="15"/>
      <c r="AD1" s="16"/>
      <c r="AE1" s="17"/>
      <c r="AF1" s="18"/>
      <c r="AG1" s="19"/>
      <c r="AH1" s="20"/>
    </row>
    <row r="2" spans="1:34" ht="15" customHeight="1">
      <c r="A2" s="22"/>
      <c r="B2" s="23" t="s">
        <v>1619</v>
      </c>
      <c r="C2" s="23"/>
      <c r="D2" s="23"/>
      <c r="E2" s="23"/>
      <c r="F2" s="23"/>
      <c r="G2" s="23"/>
      <c r="H2" s="23"/>
      <c r="I2" s="23"/>
      <c r="J2" s="23"/>
      <c r="K2" s="23"/>
      <c r="L2" s="23"/>
      <c r="M2" s="23"/>
      <c r="N2" s="23"/>
      <c r="O2" s="23"/>
      <c r="P2" s="23"/>
      <c r="Q2" s="23"/>
      <c r="R2" s="23"/>
      <c r="S2" s="23"/>
      <c r="T2" s="23"/>
      <c r="U2" s="23"/>
      <c r="V2" s="23"/>
      <c r="W2" s="23"/>
      <c r="X2" s="23"/>
      <c r="Y2" s="23"/>
      <c r="Z2" s="23"/>
      <c r="AA2" s="1209"/>
      <c r="AB2" s="1707"/>
      <c r="AC2" s="52"/>
      <c r="AD2" s="52"/>
      <c r="AE2" s="52"/>
      <c r="AF2" s="52"/>
    </row>
    <row r="3" spans="1:34" ht="14.25" customHeight="1">
      <c r="C3" s="52"/>
      <c r="D3" s="52"/>
      <c r="E3" s="52"/>
      <c r="F3" s="52"/>
      <c r="G3" s="52"/>
      <c r="H3" s="52"/>
      <c r="I3" s="52"/>
    </row>
    <row r="4" spans="1:34" ht="21.75" customHeight="1" thickBot="1">
      <c r="A4" s="1708"/>
      <c r="B4" s="1210" t="s">
        <v>1620</v>
      </c>
      <c r="C4" s="1709">
        <v>46203</v>
      </c>
      <c r="D4" s="1709">
        <v>46112</v>
      </c>
      <c r="E4" s="1709">
        <v>46022</v>
      </c>
      <c r="F4" s="1709">
        <v>45930</v>
      </c>
      <c r="G4" s="1709">
        <v>45838</v>
      </c>
      <c r="H4" s="1709">
        <v>45747</v>
      </c>
      <c r="I4" s="1709">
        <v>45657</v>
      </c>
      <c r="J4" s="1709">
        <v>45565</v>
      </c>
      <c r="K4" s="1709">
        <v>45473</v>
      </c>
      <c r="L4" s="1709">
        <v>45382</v>
      </c>
      <c r="M4" s="1709">
        <v>45291</v>
      </c>
      <c r="N4" s="1709">
        <v>45199</v>
      </c>
      <c r="O4" s="1709">
        <v>45107</v>
      </c>
      <c r="P4" s="1709">
        <v>45016</v>
      </c>
      <c r="Q4" s="1709">
        <v>44926</v>
      </c>
      <c r="R4" s="1709">
        <v>44834</v>
      </c>
      <c r="S4" s="1709">
        <v>44742</v>
      </c>
      <c r="T4" s="1709">
        <v>44651</v>
      </c>
      <c r="U4" s="1709">
        <v>44561</v>
      </c>
      <c r="V4" s="1709">
        <v>44469</v>
      </c>
      <c r="W4" s="1709">
        <v>44377</v>
      </c>
      <c r="X4" s="1709">
        <v>44286</v>
      </c>
      <c r="Y4" s="1709">
        <v>44196</v>
      </c>
      <c r="Z4" s="1709">
        <v>44104</v>
      </c>
      <c r="AA4" s="1710">
        <v>44012</v>
      </c>
      <c r="AB4" s="1710" t="s">
        <v>1621</v>
      </c>
    </row>
    <row r="5" spans="1:34" ht="13.8">
      <c r="A5" s="35">
        <v>1</v>
      </c>
      <c r="B5" s="1711" t="s">
        <v>1622</v>
      </c>
      <c r="C5" s="2211">
        <v>3226840</v>
      </c>
      <c r="D5" s="2211">
        <v>3199692</v>
      </c>
      <c r="E5" s="2211">
        <v>3096277</v>
      </c>
      <c r="F5" s="2211">
        <v>2996463</v>
      </c>
      <c r="G5" s="2211">
        <v>2898050</v>
      </c>
      <c r="H5" s="2042">
        <v>2820926</v>
      </c>
      <c r="I5" s="2042">
        <v>3048537</v>
      </c>
      <c r="J5" s="2042">
        <v>3008534</v>
      </c>
      <c r="K5" s="2042">
        <v>2931995</v>
      </c>
      <c r="L5" s="1712">
        <v>2788916</v>
      </c>
      <c r="M5" s="1712">
        <v>2696522</v>
      </c>
      <c r="N5" s="1712">
        <v>2678896</v>
      </c>
      <c r="O5" s="1712">
        <v>2585768</v>
      </c>
      <c r="P5" s="1712">
        <v>2547033</v>
      </c>
      <c r="Q5" s="1712">
        <v>2469958</v>
      </c>
      <c r="R5" s="1712">
        <v>2422978</v>
      </c>
      <c r="S5" s="1712">
        <v>2294476</v>
      </c>
      <c r="T5" s="1712">
        <v>2183310</v>
      </c>
      <c r="U5" s="1712">
        <v>2166019</v>
      </c>
      <c r="V5" s="1712">
        <v>2154879</v>
      </c>
      <c r="W5" s="1712">
        <v>2065744</v>
      </c>
      <c r="X5" s="1712">
        <v>2124817</v>
      </c>
      <c r="Y5" s="1712">
        <v>2112586</v>
      </c>
      <c r="Z5" s="1705">
        <v>2110121</v>
      </c>
      <c r="AA5" s="1713">
        <v>2075122</v>
      </c>
      <c r="AB5" s="1656">
        <v>1982498</v>
      </c>
    </row>
    <row r="6" spans="1:34" ht="13.8">
      <c r="A6" s="35">
        <v>2</v>
      </c>
      <c r="B6" s="1644" t="s">
        <v>1623</v>
      </c>
      <c r="C6" s="2212">
        <v>-380422</v>
      </c>
      <c r="D6" s="2212">
        <v>-365336</v>
      </c>
      <c r="E6" s="2212">
        <v>-357062</v>
      </c>
      <c r="F6" s="2212">
        <v>-344179</v>
      </c>
      <c r="G6" s="2212">
        <v>-332620</v>
      </c>
      <c r="H6" s="2042">
        <v>-319983</v>
      </c>
      <c r="I6" s="2042">
        <v>-316249</v>
      </c>
      <c r="J6" s="2042">
        <v>-313875</v>
      </c>
      <c r="K6" s="2042">
        <v>-295112</v>
      </c>
      <c r="L6" s="1712">
        <v>-286398</v>
      </c>
      <c r="M6" s="1712">
        <v>-279575</v>
      </c>
      <c r="N6" s="1712">
        <v>-267291</v>
      </c>
      <c r="O6" s="1712">
        <v>-260291</v>
      </c>
      <c r="P6" s="1712">
        <v>-250607</v>
      </c>
      <c r="Q6" s="1712">
        <v>-243461</v>
      </c>
      <c r="R6" s="1712">
        <v>-238250</v>
      </c>
      <c r="S6" s="1712">
        <v>-231880</v>
      </c>
      <c r="T6" s="1712">
        <v>-213519</v>
      </c>
      <c r="U6" s="1712">
        <v>-211471</v>
      </c>
      <c r="V6" s="1712">
        <v>-211729</v>
      </c>
      <c r="W6" s="1712">
        <v>-215060</v>
      </c>
      <c r="X6" s="1712">
        <v>-207694</v>
      </c>
      <c r="Y6" s="1712">
        <v>-210852</v>
      </c>
      <c r="Z6" s="1705">
        <v>-204278</v>
      </c>
      <c r="AA6" s="1713">
        <v>-203911</v>
      </c>
      <c r="AB6" s="1713">
        <v>-199571</v>
      </c>
    </row>
    <row r="7" spans="1:34" ht="26.4">
      <c r="A7" s="1714" t="s">
        <v>1624</v>
      </c>
      <c r="B7" s="1711" t="s">
        <v>1625</v>
      </c>
      <c r="C7" s="2211">
        <v>2846418</v>
      </c>
      <c r="D7" s="2211">
        <v>2834356</v>
      </c>
      <c r="E7" s="2211">
        <v>2739215</v>
      </c>
      <c r="F7" s="2211">
        <v>2652284</v>
      </c>
      <c r="G7" s="2211">
        <v>2565430</v>
      </c>
      <c r="H7" s="2042">
        <v>2500943</v>
      </c>
      <c r="I7" s="2042">
        <v>2732288</v>
      </c>
      <c r="J7" s="2042">
        <v>2694659</v>
      </c>
      <c r="K7" s="2042">
        <v>2636883</v>
      </c>
      <c r="L7" s="1712">
        <v>2502518</v>
      </c>
      <c r="M7" s="1712">
        <v>2416947</v>
      </c>
      <c r="N7" s="1712">
        <v>2411605</v>
      </c>
      <c r="O7" s="1712">
        <v>2325477</v>
      </c>
      <c r="P7" s="1712">
        <v>2296426</v>
      </c>
      <c r="Q7" s="1712">
        <v>2226497</v>
      </c>
      <c r="R7" s="1712">
        <v>2184728</v>
      </c>
      <c r="S7" s="1712">
        <v>2062596</v>
      </c>
      <c r="T7" s="1712">
        <v>1969791</v>
      </c>
      <c r="U7" s="1712">
        <v>1954548</v>
      </c>
      <c r="V7" s="1712">
        <v>1943150</v>
      </c>
      <c r="W7" s="1712">
        <v>1850684</v>
      </c>
      <c r="X7" s="1712">
        <v>1917123</v>
      </c>
      <c r="Y7" s="1712">
        <v>1901734</v>
      </c>
      <c r="Z7" s="1705">
        <v>1905843</v>
      </c>
      <c r="AA7" s="1713">
        <v>1871211</v>
      </c>
      <c r="AB7" s="1656">
        <v>1782927</v>
      </c>
    </row>
    <row r="8" spans="1:34" ht="13.8">
      <c r="A8" s="35">
        <v>4</v>
      </c>
      <c r="B8" s="1627" t="s">
        <v>1626</v>
      </c>
      <c r="C8" s="2211">
        <v>166405</v>
      </c>
      <c r="D8" s="2211">
        <v>183283</v>
      </c>
      <c r="E8" s="2211">
        <v>60312</v>
      </c>
      <c r="F8" s="2211">
        <v>67765</v>
      </c>
      <c r="G8" s="2211">
        <v>60709</v>
      </c>
      <c r="H8" s="2042">
        <v>61953</v>
      </c>
      <c r="I8" s="2042">
        <v>77366</v>
      </c>
      <c r="J8" s="2042">
        <v>69253</v>
      </c>
      <c r="K8" s="2042">
        <v>75514</v>
      </c>
      <c r="L8" s="1712">
        <v>78164</v>
      </c>
      <c r="M8" s="1712">
        <v>53818</v>
      </c>
      <c r="N8" s="1712">
        <v>58420</v>
      </c>
      <c r="O8" s="1712">
        <v>44245</v>
      </c>
      <c r="P8" s="1712">
        <v>46709</v>
      </c>
      <c r="Q8" s="1712">
        <v>60397</v>
      </c>
      <c r="R8" s="1712">
        <v>42288</v>
      </c>
      <c r="S8" s="1712">
        <v>25753</v>
      </c>
      <c r="T8" s="1712">
        <v>20309</v>
      </c>
      <c r="U8" s="1712">
        <v>21429</v>
      </c>
      <c r="V8" s="1712">
        <v>22796</v>
      </c>
      <c r="W8" s="1712">
        <v>29603</v>
      </c>
      <c r="X8" s="1712">
        <v>27259</v>
      </c>
      <c r="Y8" s="1712">
        <v>21996</v>
      </c>
      <c r="Z8" s="1705">
        <v>30168</v>
      </c>
      <c r="AA8" s="1713">
        <v>20726</v>
      </c>
      <c r="AB8" s="1656">
        <v>20909</v>
      </c>
    </row>
    <row r="9" spans="1:34" ht="26.4">
      <c r="A9" s="35">
        <v>5</v>
      </c>
      <c r="B9" s="1711" t="s">
        <v>1627</v>
      </c>
      <c r="C9" s="2211">
        <v>11509</v>
      </c>
      <c r="D9" s="2211">
        <v>11009</v>
      </c>
      <c r="E9" s="2211">
        <v>10627</v>
      </c>
      <c r="F9" s="2211">
        <v>16954</v>
      </c>
      <c r="G9" s="2211">
        <v>65526</v>
      </c>
      <c r="H9" s="2042">
        <v>17225</v>
      </c>
      <c r="I9" s="2042">
        <v>12934</v>
      </c>
      <c r="J9" s="2042">
        <v>11931</v>
      </c>
      <c r="K9" s="2042">
        <v>13296</v>
      </c>
      <c r="L9" s="1712">
        <v>8964</v>
      </c>
      <c r="M9" s="1712">
        <v>12629</v>
      </c>
      <c r="N9" s="1712">
        <v>11031</v>
      </c>
      <c r="O9" s="1712">
        <v>13474</v>
      </c>
      <c r="P9" s="1712">
        <v>13431</v>
      </c>
      <c r="Q9" s="1712">
        <v>16731</v>
      </c>
      <c r="R9" s="1712">
        <v>18913</v>
      </c>
      <c r="S9" s="1712">
        <v>15946</v>
      </c>
      <c r="T9" s="1712">
        <v>15240</v>
      </c>
      <c r="U9" s="1712">
        <v>19552</v>
      </c>
      <c r="V9" s="1712">
        <v>15744</v>
      </c>
      <c r="W9" s="1712">
        <v>14151</v>
      </c>
      <c r="X9" s="1712">
        <v>15668</v>
      </c>
      <c r="Y9" s="1712">
        <v>17004</v>
      </c>
      <c r="Z9" s="1705">
        <v>20993</v>
      </c>
      <c r="AA9" s="1713">
        <v>18200</v>
      </c>
      <c r="AB9" s="1656">
        <v>12451</v>
      </c>
    </row>
    <row r="10" spans="1:34" ht="13.8">
      <c r="A10" s="35">
        <v>6</v>
      </c>
      <c r="B10" s="1644" t="s">
        <v>1628</v>
      </c>
      <c r="C10" s="2211">
        <v>296563</v>
      </c>
      <c r="D10" s="2211">
        <v>250261</v>
      </c>
      <c r="E10" s="2211">
        <v>248219</v>
      </c>
      <c r="F10" s="2211">
        <v>232402</v>
      </c>
      <c r="G10" s="2211">
        <v>222621</v>
      </c>
      <c r="H10" s="2042">
        <v>225594</v>
      </c>
      <c r="I10" s="2042">
        <v>220656</v>
      </c>
      <c r="J10" s="2042">
        <v>205421</v>
      </c>
      <c r="K10" s="2042">
        <v>200949</v>
      </c>
      <c r="L10" s="1712">
        <v>189086</v>
      </c>
      <c r="M10" s="1712">
        <v>185557</v>
      </c>
      <c r="N10" s="1712">
        <v>176297</v>
      </c>
      <c r="O10" s="1712">
        <v>165037</v>
      </c>
      <c r="P10" s="1712">
        <v>162827</v>
      </c>
      <c r="Q10" s="1712">
        <v>160397</v>
      </c>
      <c r="R10" s="1712">
        <v>153082</v>
      </c>
      <c r="S10" s="1712">
        <v>158567</v>
      </c>
      <c r="T10" s="1712">
        <v>154484</v>
      </c>
      <c r="U10" s="1712">
        <v>153139</v>
      </c>
      <c r="V10" s="1712">
        <v>141979</v>
      </c>
      <c r="W10" s="1712">
        <v>140071</v>
      </c>
      <c r="X10" s="1712">
        <v>138588</v>
      </c>
      <c r="Y10" s="1712">
        <v>128409</v>
      </c>
      <c r="Z10" s="1705">
        <v>131627</v>
      </c>
      <c r="AA10" s="1713">
        <v>127822</v>
      </c>
      <c r="AB10" s="1656">
        <v>128702</v>
      </c>
    </row>
    <row r="11" spans="1:34" ht="13.8">
      <c r="A11" s="35">
        <v>7</v>
      </c>
      <c r="B11" s="1644" t="s">
        <v>1629</v>
      </c>
      <c r="C11" s="2212">
        <v>-48749</v>
      </c>
      <c r="D11" s="2212">
        <v>-48784</v>
      </c>
      <c r="E11" s="2212">
        <v>-74896</v>
      </c>
      <c r="F11" s="2212">
        <v>-47792</v>
      </c>
      <c r="G11" s="2212">
        <v>-59165</v>
      </c>
      <c r="H11" s="2042">
        <v>-95266</v>
      </c>
      <c r="I11" s="2042">
        <v>-238063</v>
      </c>
      <c r="J11" s="2042">
        <v>-255165</v>
      </c>
      <c r="K11" s="2042">
        <v>-238053</v>
      </c>
      <c r="L11" s="1712">
        <v>-224486</v>
      </c>
      <c r="M11" s="1712">
        <v>-180852</v>
      </c>
      <c r="N11" s="1712">
        <v>-189708</v>
      </c>
      <c r="O11" s="1712">
        <v>-165506</v>
      </c>
      <c r="P11" s="1712">
        <v>-167895</v>
      </c>
      <c r="Q11" s="1712">
        <v>-141579</v>
      </c>
      <c r="R11" s="1712">
        <v>-155036</v>
      </c>
      <c r="S11" s="1712">
        <v>-160089</v>
      </c>
      <c r="T11" s="1712">
        <v>-143878</v>
      </c>
      <c r="U11" s="1712">
        <v>-129976</v>
      </c>
      <c r="V11" s="1712">
        <v>-154152</v>
      </c>
      <c r="W11" s="1712">
        <v>-151121</v>
      </c>
      <c r="X11" s="1712">
        <v>-180407</v>
      </c>
      <c r="Y11" s="1712">
        <v>-165845</v>
      </c>
      <c r="Z11" s="1705">
        <v>-174402</v>
      </c>
      <c r="AA11" s="1713">
        <v>-184480</v>
      </c>
      <c r="AB11" s="1713">
        <v>-201815</v>
      </c>
    </row>
    <row r="12" spans="1:34" ht="14.4" thickBot="1">
      <c r="A12" s="35">
        <v>8</v>
      </c>
      <c r="B12" s="1715" t="s">
        <v>1630</v>
      </c>
      <c r="C12" s="2173">
        <v>3272146</v>
      </c>
      <c r="D12" s="2173">
        <v>3230125</v>
      </c>
      <c r="E12" s="2173">
        <v>2983477</v>
      </c>
      <c r="F12" s="2173">
        <v>2921612</v>
      </c>
      <c r="G12" s="2173">
        <v>2855121</v>
      </c>
      <c r="H12" s="2043">
        <v>2710449</v>
      </c>
      <c r="I12" s="2043">
        <v>2805181</v>
      </c>
      <c r="J12" s="2043">
        <v>2726099</v>
      </c>
      <c r="K12" s="2043">
        <v>2688589</v>
      </c>
      <c r="L12" s="1716">
        <v>2554246</v>
      </c>
      <c r="M12" s="1716">
        <v>2488099</v>
      </c>
      <c r="N12" s="1716">
        <v>2467645</v>
      </c>
      <c r="O12" s="1716">
        <v>2382727</v>
      </c>
      <c r="P12" s="1716">
        <v>2351498</v>
      </c>
      <c r="Q12" s="1716">
        <v>2322443</v>
      </c>
      <c r="R12" s="1716">
        <v>2243975</v>
      </c>
      <c r="S12" s="1716">
        <v>2102773</v>
      </c>
      <c r="T12" s="1716">
        <v>2015946</v>
      </c>
      <c r="U12" s="1716">
        <v>2018692</v>
      </c>
      <c r="V12" s="1716">
        <v>1969517</v>
      </c>
      <c r="W12" s="1716">
        <v>1883388</v>
      </c>
      <c r="X12" s="1716">
        <v>1918231</v>
      </c>
      <c r="Y12" s="1716">
        <v>1903298</v>
      </c>
      <c r="Z12" s="1717">
        <v>1914229</v>
      </c>
      <c r="AA12" s="1718">
        <v>1853479</v>
      </c>
      <c r="AB12" s="1718">
        <v>1743174</v>
      </c>
    </row>
  </sheetData>
  <hyperlinks>
    <hyperlink ref="B2" location="Índice!A1" display="LR1: Comparação entre informações das demonstrações financeiras e as utilizadas para apuração da Razão de Alavancagem (RA) " xr:uid="{DC410F7F-4025-41FB-BF4F-E5C2C2750183}"/>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B33AB-88CC-4B6D-9E58-357D80878316}">
  <sheetPr codeName="Planilha25">
    <tabColor rgb="FF73C6A1"/>
  </sheetPr>
  <dimension ref="A1:AH31"/>
  <sheetViews>
    <sheetView showGridLines="0" topLeftCell="B13" zoomScale="80" zoomScaleNormal="80" workbookViewId="0">
      <selection activeCell="C31" sqref="C31"/>
    </sheetView>
  </sheetViews>
  <sheetFormatPr defaultColWidth="8.5546875" defaultRowHeight="14.25" customHeight="1"/>
  <cols>
    <col min="1" max="1" width="2.21875" style="52" hidden="1" customWidth="1"/>
    <col min="2" max="2" width="64.77734375" style="52" customWidth="1"/>
    <col min="3" max="5" width="11.21875" style="52" customWidth="1"/>
    <col min="6" max="7" width="11.21875" style="52" bestFit="1" customWidth="1"/>
    <col min="8" max="8" width="11.21875" style="52" customWidth="1"/>
    <col min="9" max="29" width="11.21875" style="52" bestFit="1" customWidth="1"/>
    <col min="30" max="16384" width="8.5546875" style="3"/>
  </cols>
  <sheetData>
    <row r="1" spans="1:34" s="21" customFormat="1" ht="7.05" customHeight="1">
      <c r="A1" s="12"/>
      <c r="B1" s="13"/>
      <c r="C1" s="14"/>
      <c r="D1" s="14"/>
      <c r="E1" s="14"/>
      <c r="F1" s="14"/>
      <c r="G1" s="14"/>
      <c r="H1" s="14"/>
      <c r="I1" s="14"/>
      <c r="J1" s="14"/>
      <c r="K1" s="14"/>
      <c r="L1" s="14"/>
      <c r="M1" s="14"/>
      <c r="N1" s="14"/>
      <c r="O1" s="14"/>
      <c r="P1" s="14"/>
      <c r="Q1" s="14"/>
      <c r="R1" s="14"/>
      <c r="S1" s="14"/>
      <c r="T1" s="14"/>
      <c r="U1" s="14"/>
      <c r="V1" s="14"/>
      <c r="W1" s="14"/>
      <c r="X1" s="14"/>
      <c r="Y1" s="14"/>
      <c r="Z1" s="14"/>
      <c r="AA1" s="14"/>
      <c r="AB1" s="14"/>
      <c r="AC1" s="15"/>
      <c r="AD1" s="16"/>
      <c r="AE1" s="17"/>
      <c r="AF1" s="18"/>
      <c r="AG1" s="19"/>
      <c r="AH1" s="20"/>
    </row>
    <row r="2" spans="1:34" ht="13.8">
      <c r="A2" s="22"/>
      <c r="B2" s="23" t="s">
        <v>1631</v>
      </c>
      <c r="C2" s="23"/>
      <c r="D2" s="23"/>
      <c r="E2" s="23"/>
      <c r="F2" s="23"/>
      <c r="G2" s="23"/>
      <c r="H2" s="23"/>
      <c r="I2" s="23"/>
      <c r="J2" s="23"/>
      <c r="K2" s="23"/>
      <c r="L2" s="23"/>
      <c r="M2" s="23"/>
      <c r="N2" s="23"/>
      <c r="O2" s="23"/>
      <c r="P2" s="23"/>
      <c r="Q2" s="23"/>
      <c r="R2" s="23"/>
      <c r="S2" s="23"/>
      <c r="T2" s="23"/>
      <c r="U2" s="23"/>
      <c r="V2" s="23"/>
      <c r="W2" s="23"/>
      <c r="X2" s="23"/>
      <c r="Y2" s="23"/>
      <c r="Z2" s="23"/>
      <c r="AA2" s="23"/>
      <c r="AB2" s="25"/>
      <c r="AC2" s="26"/>
      <c r="AD2" s="52"/>
      <c r="AE2" s="52"/>
      <c r="AF2" s="52"/>
    </row>
    <row r="3" spans="1:34" ht="13.8">
      <c r="A3" s="1627"/>
      <c r="B3" s="1627"/>
      <c r="C3" s="1696"/>
      <c r="D3" s="1696"/>
      <c r="E3" s="1696"/>
      <c r="F3" s="1696"/>
      <c r="G3" s="1696"/>
      <c r="H3" s="1696"/>
      <c r="I3" s="1696"/>
      <c r="J3" s="1696"/>
      <c r="K3" s="1696"/>
      <c r="L3" s="1696"/>
      <c r="M3" s="1696"/>
      <c r="N3" s="1696"/>
      <c r="O3" s="1696"/>
      <c r="P3" s="1696"/>
      <c r="Q3" s="1696"/>
      <c r="R3" s="1696"/>
      <c r="S3" s="1696"/>
      <c r="T3" s="1696"/>
      <c r="U3" s="1696"/>
      <c r="V3" s="1696"/>
      <c r="W3" s="1696"/>
      <c r="X3" s="1696"/>
      <c r="Y3" s="1696"/>
      <c r="Z3" s="1696" t="s">
        <v>124</v>
      </c>
      <c r="AA3" s="1696"/>
      <c r="AB3" s="1696" t="s">
        <v>125</v>
      </c>
    </row>
    <row r="4" spans="1:34" ht="14.4" thickBot="1">
      <c r="A4" s="1627"/>
      <c r="B4" s="1210" t="s">
        <v>68</v>
      </c>
      <c r="C4" s="1697">
        <v>46203</v>
      </c>
      <c r="D4" s="1697">
        <v>46112</v>
      </c>
      <c r="E4" s="1697">
        <v>46022</v>
      </c>
      <c r="F4" s="1697">
        <v>45930</v>
      </c>
      <c r="G4" s="1697">
        <v>45838</v>
      </c>
      <c r="H4" s="1697">
        <v>45747</v>
      </c>
      <c r="I4" s="1697">
        <v>45657</v>
      </c>
      <c r="J4" s="1697">
        <v>45565</v>
      </c>
      <c r="K4" s="1697">
        <v>45473</v>
      </c>
      <c r="L4" s="1697">
        <v>45382</v>
      </c>
      <c r="M4" s="1697">
        <v>45291</v>
      </c>
      <c r="N4" s="1697">
        <v>45199</v>
      </c>
      <c r="O4" s="1697">
        <v>45107</v>
      </c>
      <c r="P4" s="1697">
        <v>45016</v>
      </c>
      <c r="Q4" s="1697">
        <v>44926</v>
      </c>
      <c r="R4" s="1697">
        <v>44834</v>
      </c>
      <c r="S4" s="1697">
        <v>44742</v>
      </c>
      <c r="T4" s="1697">
        <v>44651</v>
      </c>
      <c r="U4" s="1697">
        <v>44561</v>
      </c>
      <c r="V4" s="1697">
        <v>44469</v>
      </c>
      <c r="W4" s="1697">
        <v>44377</v>
      </c>
      <c r="X4" s="1697">
        <v>44286</v>
      </c>
      <c r="Y4" s="1697">
        <v>44196</v>
      </c>
      <c r="Z4" s="1697">
        <v>44104</v>
      </c>
      <c r="AA4" s="1697">
        <v>44012</v>
      </c>
      <c r="AB4" s="1697">
        <v>43921</v>
      </c>
      <c r="AC4" s="1698">
        <v>43830</v>
      </c>
    </row>
    <row r="5" spans="1:34" ht="14.4" thickBot="1">
      <c r="A5" s="1632"/>
      <c r="B5" s="1213" t="s">
        <v>1632</v>
      </c>
      <c r="C5" s="1648"/>
      <c r="D5" s="1648"/>
      <c r="E5" s="1648"/>
      <c r="F5" s="1648"/>
      <c r="G5" s="1648"/>
      <c r="H5" s="1648"/>
      <c r="I5" s="1648"/>
      <c r="J5" s="1648"/>
      <c r="K5" s="1648"/>
      <c r="L5" s="1648"/>
      <c r="M5" s="1648"/>
      <c r="N5" s="1648"/>
      <c r="O5" s="1648"/>
      <c r="P5" s="1648"/>
      <c r="Q5" s="1648"/>
      <c r="R5" s="1648"/>
      <c r="S5" s="1648"/>
      <c r="T5" s="1648"/>
      <c r="U5" s="1648"/>
      <c r="V5" s="1648"/>
      <c r="W5" s="1648"/>
      <c r="X5" s="1648"/>
      <c r="Y5" s="1648"/>
      <c r="Z5" s="1649"/>
      <c r="AA5" s="1649"/>
      <c r="AB5" s="1649"/>
      <c r="AC5" s="1649"/>
    </row>
    <row r="6" spans="1:34" ht="39.6">
      <c r="A6" s="1637">
        <v>1</v>
      </c>
      <c r="B6" s="1674" t="s">
        <v>1633</v>
      </c>
      <c r="C6" s="2044">
        <v>2494957</v>
      </c>
      <c r="D6" s="2044">
        <v>2450409</v>
      </c>
      <c r="E6" s="2044">
        <v>2403586</v>
      </c>
      <c r="F6" s="2044">
        <v>2315717</v>
      </c>
      <c r="G6" s="2044">
        <v>2272254</v>
      </c>
      <c r="H6" s="2044">
        <v>2193557</v>
      </c>
      <c r="I6" s="2044">
        <v>2233001</v>
      </c>
      <c r="J6" s="2044">
        <v>2080442</v>
      </c>
      <c r="K6" s="2044">
        <v>2131189</v>
      </c>
      <c r="L6" s="1699">
        <v>1993988</v>
      </c>
      <c r="M6" s="1699">
        <v>1980818</v>
      </c>
      <c r="N6" s="1699">
        <v>1929194</v>
      </c>
      <c r="O6" s="1699">
        <v>1907444</v>
      </c>
      <c r="P6" s="1699">
        <v>1834701</v>
      </c>
      <c r="Q6" s="1699">
        <v>1808236</v>
      </c>
      <c r="R6" s="1699">
        <v>1707998</v>
      </c>
      <c r="S6" s="1699">
        <v>1693509</v>
      </c>
      <c r="T6" s="1699">
        <v>1612460</v>
      </c>
      <c r="U6" s="1699">
        <v>1609833</v>
      </c>
      <c r="V6" s="1699">
        <v>1553170</v>
      </c>
      <c r="W6" s="1699">
        <v>1493401</v>
      </c>
      <c r="X6" s="1699">
        <v>1541514</v>
      </c>
      <c r="Y6" s="1699">
        <v>1472209</v>
      </c>
      <c r="Z6" s="1700">
        <v>1389812</v>
      </c>
      <c r="AA6" s="1700">
        <v>1356344</v>
      </c>
      <c r="AB6" s="1700">
        <v>1293791</v>
      </c>
      <c r="AC6" s="1700">
        <v>1189661</v>
      </c>
    </row>
    <row r="7" spans="1:34" ht="26.4">
      <c r="A7" s="1637">
        <v>2</v>
      </c>
      <c r="B7" s="1674" t="s">
        <v>1634</v>
      </c>
      <c r="C7" s="2044">
        <v>-25973</v>
      </c>
      <c r="D7" s="2044">
        <v>-25622</v>
      </c>
      <c r="E7" s="2044">
        <v>-24507</v>
      </c>
      <c r="F7" s="2044">
        <v>-23315</v>
      </c>
      <c r="G7" s="2044">
        <v>-23987</v>
      </c>
      <c r="H7" s="2044">
        <v>-25265</v>
      </c>
      <c r="I7" s="2044">
        <v>-28556</v>
      </c>
      <c r="J7" s="2044">
        <v>-28251</v>
      </c>
      <c r="K7" s="2044">
        <v>-26736</v>
      </c>
      <c r="L7" s="1699">
        <v>-26563</v>
      </c>
      <c r="M7" s="1699">
        <v>-25550</v>
      </c>
      <c r="N7" s="1699">
        <v>-24857</v>
      </c>
      <c r="O7" s="1699">
        <v>-24616</v>
      </c>
      <c r="P7" s="1699">
        <v>-25041</v>
      </c>
      <c r="Q7" s="1699">
        <v>-23927</v>
      </c>
      <c r="R7" s="1699">
        <v>-25387</v>
      </c>
      <c r="S7" s="1699">
        <v>-30408</v>
      </c>
      <c r="T7" s="1699">
        <v>-26517</v>
      </c>
      <c r="U7" s="1699">
        <v>-25408</v>
      </c>
      <c r="V7" s="1699">
        <v>-28162</v>
      </c>
      <c r="W7" s="1699">
        <v>-23770</v>
      </c>
      <c r="X7" s="1699">
        <v>-38263</v>
      </c>
      <c r="Y7" s="1699">
        <v>-35246</v>
      </c>
      <c r="Z7" s="1700">
        <v>-36274</v>
      </c>
      <c r="AA7" s="1700">
        <v>-37793</v>
      </c>
      <c r="AB7" s="1700">
        <v>-42184</v>
      </c>
      <c r="AC7" s="1700">
        <v>-34260</v>
      </c>
    </row>
    <row r="8" spans="1:34" ht="13.8">
      <c r="A8" s="1637">
        <v>3</v>
      </c>
      <c r="B8" s="1684" t="s">
        <v>1635</v>
      </c>
      <c r="C8" s="2045">
        <v>2468984</v>
      </c>
      <c r="D8" s="2045">
        <v>2424787</v>
      </c>
      <c r="E8" s="2045">
        <v>2379079</v>
      </c>
      <c r="F8" s="2045">
        <v>2292402</v>
      </c>
      <c r="G8" s="2045">
        <v>2248267</v>
      </c>
      <c r="H8" s="2045">
        <v>2168292</v>
      </c>
      <c r="I8" s="2045">
        <v>2204445</v>
      </c>
      <c r="J8" s="2045">
        <v>2052191</v>
      </c>
      <c r="K8" s="2045">
        <v>2104453</v>
      </c>
      <c r="L8" s="1701">
        <v>1967425</v>
      </c>
      <c r="M8" s="1701">
        <v>1955268</v>
      </c>
      <c r="N8" s="1701">
        <v>1904337</v>
      </c>
      <c r="O8" s="1701">
        <v>1882828</v>
      </c>
      <c r="P8" s="1701">
        <v>1809660</v>
      </c>
      <c r="Q8" s="1701">
        <v>1784309</v>
      </c>
      <c r="R8" s="1701">
        <v>1682611</v>
      </c>
      <c r="S8" s="1701">
        <v>1663101</v>
      </c>
      <c r="T8" s="1701">
        <v>1585943</v>
      </c>
      <c r="U8" s="1701">
        <v>1584425</v>
      </c>
      <c r="V8" s="1701">
        <v>1525008</v>
      </c>
      <c r="W8" s="1701">
        <v>1469631</v>
      </c>
      <c r="X8" s="1701">
        <v>1503251</v>
      </c>
      <c r="Y8" s="1701">
        <v>1436963</v>
      </c>
      <c r="Z8" s="1702">
        <v>1353538</v>
      </c>
      <c r="AA8" s="1702">
        <v>1318551</v>
      </c>
      <c r="AB8" s="1702">
        <v>1251607</v>
      </c>
      <c r="AC8" s="1702">
        <v>1155401</v>
      </c>
    </row>
    <row r="9" spans="1:34" ht="14.4" thickBot="1">
      <c r="A9" s="1632"/>
      <c r="B9" s="1213" t="s">
        <v>1636</v>
      </c>
      <c r="C9" s="1703"/>
      <c r="D9" s="1703"/>
      <c r="E9" s="1703"/>
      <c r="F9" s="1703"/>
      <c r="G9" s="1703"/>
      <c r="H9" s="1703"/>
      <c r="I9" s="1703"/>
      <c r="J9" s="1703"/>
      <c r="K9" s="1703"/>
      <c r="L9" s="1703"/>
      <c r="M9" s="1703"/>
      <c r="N9" s="1703"/>
      <c r="O9" s="1703"/>
      <c r="P9" s="1703"/>
      <c r="Q9" s="1703"/>
      <c r="R9" s="1703"/>
      <c r="S9" s="1703"/>
      <c r="T9" s="1703"/>
      <c r="U9" s="1703"/>
      <c r="V9" s="1703"/>
      <c r="W9" s="1703"/>
      <c r="X9" s="1703"/>
      <c r="Y9" s="1703"/>
      <c r="Z9" s="1703"/>
      <c r="AA9" s="1703"/>
      <c r="AB9" s="1703"/>
      <c r="AC9" s="1703"/>
    </row>
    <row r="10" spans="1:34" ht="13.8">
      <c r="A10" s="1637">
        <v>4</v>
      </c>
      <c r="B10" s="1624" t="s">
        <v>1637</v>
      </c>
      <c r="C10" s="2046">
        <v>66261</v>
      </c>
      <c r="D10" s="2046">
        <v>62121</v>
      </c>
      <c r="E10" s="2046">
        <v>26241</v>
      </c>
      <c r="F10" s="2046">
        <v>40272</v>
      </c>
      <c r="G10" s="2046">
        <v>31202</v>
      </c>
      <c r="H10" s="2046">
        <v>37693</v>
      </c>
      <c r="I10" s="2046">
        <v>46436</v>
      </c>
      <c r="J10" s="2046">
        <v>36377</v>
      </c>
      <c r="K10" s="2046">
        <v>42543</v>
      </c>
      <c r="L10" s="1704">
        <v>36685</v>
      </c>
      <c r="M10" s="1704">
        <v>37495</v>
      </c>
      <c r="N10" s="1704">
        <v>38770</v>
      </c>
      <c r="O10" s="1704">
        <v>46663</v>
      </c>
      <c r="P10" s="1704">
        <v>55862</v>
      </c>
      <c r="Q10" s="1704">
        <v>56242</v>
      </c>
      <c r="R10" s="1704">
        <v>55435</v>
      </c>
      <c r="S10" s="1704">
        <v>49700</v>
      </c>
      <c r="T10" s="1704">
        <v>51480</v>
      </c>
      <c r="U10" s="1704">
        <v>54800</v>
      </c>
      <c r="V10" s="1704">
        <v>55136</v>
      </c>
      <c r="W10" s="1704">
        <v>48564</v>
      </c>
      <c r="X10" s="1704">
        <v>35580</v>
      </c>
      <c r="Y10" s="1704">
        <v>39619</v>
      </c>
      <c r="Z10" s="1705">
        <v>45739</v>
      </c>
      <c r="AA10" s="1705">
        <v>53961</v>
      </c>
      <c r="AB10" s="1705">
        <v>57616</v>
      </c>
      <c r="AC10" s="1705">
        <v>28149</v>
      </c>
    </row>
    <row r="11" spans="1:34" ht="13.8">
      <c r="A11" s="1637">
        <v>5</v>
      </c>
      <c r="B11" s="1624" t="s">
        <v>1638</v>
      </c>
      <c r="C11" s="2046">
        <v>101092</v>
      </c>
      <c r="D11" s="2046">
        <v>60970</v>
      </c>
      <c r="E11" s="2046">
        <v>32028</v>
      </c>
      <c r="F11" s="2046">
        <v>37368</v>
      </c>
      <c r="G11" s="2046">
        <v>34784</v>
      </c>
      <c r="H11" s="2046">
        <v>31281</v>
      </c>
      <c r="I11" s="2046">
        <v>34430</v>
      </c>
      <c r="J11" s="2046">
        <v>30515</v>
      </c>
      <c r="K11" s="2046">
        <v>46674</v>
      </c>
      <c r="L11" s="1704">
        <v>46876</v>
      </c>
      <c r="M11" s="1704">
        <v>37983</v>
      </c>
      <c r="N11" s="1704">
        <v>39547</v>
      </c>
      <c r="O11" s="1704">
        <v>24326</v>
      </c>
      <c r="P11" s="1704">
        <v>27049</v>
      </c>
      <c r="Q11" s="1704">
        <v>42498</v>
      </c>
      <c r="R11" s="1704">
        <v>31044</v>
      </c>
      <c r="S11" s="1704">
        <v>16408</v>
      </c>
      <c r="T11" s="1704">
        <v>14317</v>
      </c>
      <c r="U11" s="1704">
        <v>14997</v>
      </c>
      <c r="V11" s="1704">
        <v>15298</v>
      </c>
      <c r="W11" s="1704">
        <v>15591</v>
      </c>
      <c r="X11" s="1704">
        <v>13426</v>
      </c>
      <c r="Y11" s="1704">
        <v>12010</v>
      </c>
      <c r="Z11" s="1705">
        <v>20440</v>
      </c>
      <c r="AA11" s="1705">
        <v>11389</v>
      </c>
      <c r="AB11" s="1705">
        <v>11296</v>
      </c>
      <c r="AC11" s="1705">
        <v>13128</v>
      </c>
    </row>
    <row r="12" spans="1:34" ht="13.8">
      <c r="A12" s="1637">
        <v>7</v>
      </c>
      <c r="B12" s="1624" t="s">
        <v>1639</v>
      </c>
      <c r="C12" s="2046">
        <v>0</v>
      </c>
      <c r="D12" s="2046">
        <v>0</v>
      </c>
      <c r="E12" s="2046">
        <v>0</v>
      </c>
      <c r="F12" s="2046">
        <v>0</v>
      </c>
      <c r="G12" s="2046">
        <v>0</v>
      </c>
      <c r="H12" s="2046">
        <v>0</v>
      </c>
      <c r="I12" s="2046">
        <v>0</v>
      </c>
      <c r="J12" s="2046">
        <v>0</v>
      </c>
      <c r="K12" s="2046">
        <v>0</v>
      </c>
      <c r="L12" s="1704">
        <v>0</v>
      </c>
      <c r="M12" s="1704">
        <v>0</v>
      </c>
      <c r="N12" s="1704">
        <v>0</v>
      </c>
      <c r="O12" s="1704">
        <v>0</v>
      </c>
      <c r="P12" s="1704">
        <v>0</v>
      </c>
      <c r="Q12" s="1704">
        <v>0</v>
      </c>
      <c r="R12" s="1704">
        <v>0</v>
      </c>
      <c r="S12" s="1704">
        <v>0</v>
      </c>
      <c r="T12" s="1704">
        <v>0</v>
      </c>
      <c r="U12" s="1704">
        <v>0</v>
      </c>
      <c r="V12" s="1704">
        <v>0</v>
      </c>
      <c r="W12" s="1704">
        <v>0</v>
      </c>
      <c r="X12" s="1704">
        <v>0</v>
      </c>
      <c r="Y12" s="1704">
        <v>0</v>
      </c>
      <c r="Z12" s="1705">
        <v>0</v>
      </c>
      <c r="AA12" s="1705">
        <v>0</v>
      </c>
      <c r="AB12" s="1705">
        <v>0</v>
      </c>
      <c r="AC12" s="1705">
        <v>0</v>
      </c>
    </row>
    <row r="13" spans="1:34" ht="66">
      <c r="A13" s="1637">
        <v>8</v>
      </c>
      <c r="B13" s="1644" t="s">
        <v>1640</v>
      </c>
      <c r="C13" s="2046">
        <v>0</v>
      </c>
      <c r="D13" s="2046">
        <v>-35130</v>
      </c>
      <c r="E13" s="2046">
        <v>-57507</v>
      </c>
      <c r="F13" s="2046">
        <v>-37641</v>
      </c>
      <c r="G13" s="2046">
        <v>-22159</v>
      </c>
      <c r="H13" s="2046">
        <v>-23325</v>
      </c>
      <c r="I13" s="2046">
        <v>-14813</v>
      </c>
      <c r="J13" s="2046">
        <v>-15704</v>
      </c>
      <c r="K13" s="2046">
        <v>-16914</v>
      </c>
      <c r="L13" s="1704">
        <v>-18307</v>
      </c>
      <c r="M13" s="1704">
        <v>-18844</v>
      </c>
      <c r="N13" s="1704">
        <v>-7689</v>
      </c>
      <c r="O13" s="1704">
        <v>-8512</v>
      </c>
      <c r="P13" s="1704">
        <v>-7691</v>
      </c>
      <c r="Q13" s="1704">
        <v>-8559</v>
      </c>
      <c r="R13" s="1704">
        <v>-8520</v>
      </c>
      <c r="S13" s="1704">
        <v>-7373</v>
      </c>
      <c r="T13" s="1704">
        <v>-6948</v>
      </c>
      <c r="U13" s="1704">
        <v>-8038</v>
      </c>
      <c r="V13" s="1704">
        <v>-6452</v>
      </c>
      <c r="W13" s="1704">
        <v>-9384</v>
      </c>
      <c r="X13" s="1704">
        <v>-6838</v>
      </c>
      <c r="Y13" s="1704">
        <v>-5502</v>
      </c>
      <c r="Z13" s="1705">
        <v>-6367</v>
      </c>
      <c r="AA13" s="1705">
        <v>-5259</v>
      </c>
      <c r="AB13" s="1705">
        <v>-6457</v>
      </c>
      <c r="AC13" s="1705">
        <v>-6080</v>
      </c>
    </row>
    <row r="14" spans="1:34" ht="13.8">
      <c r="A14" s="1637">
        <v>9</v>
      </c>
      <c r="B14" s="1624" t="s">
        <v>1641</v>
      </c>
      <c r="C14" s="2046">
        <v>91068</v>
      </c>
      <c r="D14" s="2046">
        <v>171540</v>
      </c>
      <c r="E14" s="2046">
        <v>87131</v>
      </c>
      <c r="F14" s="2046">
        <v>83702</v>
      </c>
      <c r="G14" s="2046">
        <v>77435</v>
      </c>
      <c r="H14" s="2046">
        <v>77156</v>
      </c>
      <c r="I14" s="2046">
        <v>73104</v>
      </c>
      <c r="J14" s="2046">
        <v>66834</v>
      </c>
      <c r="K14" s="2046">
        <v>56362</v>
      </c>
      <c r="L14" s="1704">
        <v>55290</v>
      </c>
      <c r="M14" s="1704">
        <v>39002</v>
      </c>
      <c r="N14" s="1704">
        <v>37355</v>
      </c>
      <c r="O14" s="1704">
        <v>36172</v>
      </c>
      <c r="P14" s="1704">
        <v>36762</v>
      </c>
      <c r="Q14" s="1704">
        <v>34157</v>
      </c>
      <c r="R14" s="1704">
        <v>25596</v>
      </c>
      <c r="S14" s="1704">
        <v>19431</v>
      </c>
      <c r="T14" s="1704">
        <v>14750</v>
      </c>
      <c r="U14" s="1704">
        <v>15447</v>
      </c>
      <c r="V14" s="1704">
        <v>16581</v>
      </c>
      <c r="W14" s="1704">
        <v>23718</v>
      </c>
      <c r="X14" s="1704">
        <v>22195</v>
      </c>
      <c r="Y14" s="1704">
        <v>16355</v>
      </c>
      <c r="Z14" s="1705">
        <v>16777</v>
      </c>
      <c r="AA14" s="1705">
        <v>14596</v>
      </c>
      <c r="AB14" s="1705">
        <v>14081</v>
      </c>
      <c r="AC14" s="1705">
        <v>10444</v>
      </c>
    </row>
    <row r="15" spans="1:34" ht="13.8">
      <c r="A15" s="1637">
        <v>10</v>
      </c>
      <c r="B15" s="1624" t="s">
        <v>1642</v>
      </c>
      <c r="C15" s="2046">
        <v>-25755</v>
      </c>
      <c r="D15" s="2046">
        <v>-32956</v>
      </c>
      <c r="E15" s="2046">
        <v>-32849</v>
      </c>
      <c r="F15" s="2046">
        <v>-34607</v>
      </c>
      <c r="G15" s="2046">
        <v>-40678</v>
      </c>
      <c r="H15" s="2046">
        <v>-31843</v>
      </c>
      <c r="I15" s="2046">
        <v>-24092</v>
      </c>
      <c r="J15" s="2046">
        <v>-18488</v>
      </c>
      <c r="K15" s="2046">
        <v>-17945</v>
      </c>
      <c r="L15" s="1704">
        <v>-13969</v>
      </c>
      <c r="M15" s="1704">
        <v>-14013</v>
      </c>
      <c r="N15" s="1704">
        <v>-12232</v>
      </c>
      <c r="O15" s="1704">
        <v>-11449</v>
      </c>
      <c r="P15" s="1704">
        <v>-12034</v>
      </c>
      <c r="Q15" s="1704">
        <v>-10572</v>
      </c>
      <c r="R15" s="1704">
        <v>-8408</v>
      </c>
      <c r="S15" s="1704">
        <v>-4851</v>
      </c>
      <c r="T15" s="1704">
        <v>-3647</v>
      </c>
      <c r="U15" s="1704">
        <v>-4443</v>
      </c>
      <c r="V15" s="1704">
        <v>-4244</v>
      </c>
      <c r="W15" s="1704">
        <v>-3960</v>
      </c>
      <c r="X15" s="1704">
        <v>-3996</v>
      </c>
      <c r="Y15" s="1704">
        <v>-2294</v>
      </c>
      <c r="Z15" s="1705">
        <v>-2707</v>
      </c>
      <c r="AA15" s="1705">
        <v>-1778</v>
      </c>
      <c r="AB15" s="1705">
        <v>-1152</v>
      </c>
      <c r="AC15" s="1705">
        <v>-706</v>
      </c>
    </row>
    <row r="16" spans="1:34" ht="13.8">
      <c r="A16" s="1637">
        <v>11</v>
      </c>
      <c r="B16" s="1684" t="s">
        <v>1643</v>
      </c>
      <c r="C16" s="2045">
        <v>232666</v>
      </c>
      <c r="D16" s="2045">
        <v>226545</v>
      </c>
      <c r="E16" s="2045">
        <v>55044</v>
      </c>
      <c r="F16" s="2045">
        <v>89094</v>
      </c>
      <c r="G16" s="2045">
        <v>80584</v>
      </c>
      <c r="H16" s="2045">
        <v>90962</v>
      </c>
      <c r="I16" s="2045">
        <v>115065</v>
      </c>
      <c r="J16" s="2045">
        <v>99534</v>
      </c>
      <c r="K16" s="2045">
        <v>110720</v>
      </c>
      <c r="L16" s="1701">
        <v>106575</v>
      </c>
      <c r="M16" s="1701">
        <v>81623</v>
      </c>
      <c r="N16" s="1701">
        <v>95751</v>
      </c>
      <c r="O16" s="1701">
        <v>87200</v>
      </c>
      <c r="P16" s="1701">
        <v>99948</v>
      </c>
      <c r="Q16" s="1701">
        <v>113766</v>
      </c>
      <c r="R16" s="1701">
        <v>95147</v>
      </c>
      <c r="S16" s="1701">
        <v>73315</v>
      </c>
      <c r="T16" s="1701">
        <v>69952</v>
      </c>
      <c r="U16" s="1701">
        <v>72763</v>
      </c>
      <c r="V16" s="1701">
        <v>76319</v>
      </c>
      <c r="W16" s="1701">
        <v>74529</v>
      </c>
      <c r="X16" s="1701">
        <v>60367</v>
      </c>
      <c r="Y16" s="1701">
        <v>60188</v>
      </c>
      <c r="Z16" s="1702">
        <v>73882</v>
      </c>
      <c r="AA16" s="1702">
        <v>72909</v>
      </c>
      <c r="AB16" s="1702">
        <v>75384</v>
      </c>
      <c r="AC16" s="1702">
        <v>44935</v>
      </c>
    </row>
    <row r="17" spans="1:29" ht="14.4" thickBot="1">
      <c r="A17" s="1632"/>
      <c r="B17" s="1213" t="s">
        <v>1644</v>
      </c>
      <c r="C17" s="1703"/>
      <c r="D17" s="1703"/>
      <c r="E17" s="1703"/>
      <c r="F17" s="1703"/>
      <c r="G17" s="1703"/>
      <c r="H17" s="1703"/>
      <c r="I17" s="1703"/>
      <c r="J17" s="1703"/>
      <c r="K17" s="1703"/>
      <c r="L17" s="1703"/>
      <c r="M17" s="1703"/>
      <c r="N17" s="1703"/>
      <c r="O17" s="1703"/>
      <c r="P17" s="1703"/>
      <c r="Q17" s="1703"/>
      <c r="R17" s="1703"/>
      <c r="S17" s="1703"/>
      <c r="T17" s="1703"/>
      <c r="U17" s="1703"/>
      <c r="V17" s="1703"/>
      <c r="W17" s="1703"/>
      <c r="X17" s="1703"/>
      <c r="Y17" s="1703"/>
      <c r="Z17" s="1703"/>
      <c r="AA17" s="1703"/>
      <c r="AB17" s="1703"/>
      <c r="AC17" s="1703"/>
    </row>
    <row r="18" spans="1:29" ht="13.8">
      <c r="A18" s="1637">
        <v>12</v>
      </c>
      <c r="B18" s="1624" t="s">
        <v>1645</v>
      </c>
      <c r="C18" s="2046">
        <v>235846</v>
      </c>
      <c r="D18" s="2046">
        <v>291724</v>
      </c>
      <c r="E18" s="2046">
        <v>267560</v>
      </c>
      <c r="F18" s="2046">
        <v>263199</v>
      </c>
      <c r="G18" s="2046">
        <v>213480</v>
      </c>
      <c r="H18" s="2046">
        <v>185386</v>
      </c>
      <c r="I18" s="2046">
        <v>232224</v>
      </c>
      <c r="J18" s="2046">
        <v>334635</v>
      </c>
      <c r="K18" s="2046">
        <v>241116</v>
      </c>
      <c r="L18" s="1704">
        <v>261721</v>
      </c>
      <c r="M18" s="1704">
        <v>232440</v>
      </c>
      <c r="N18" s="1704">
        <v>261946</v>
      </c>
      <c r="O18" s="1704">
        <v>209814</v>
      </c>
      <c r="P18" s="1704">
        <v>235919</v>
      </c>
      <c r="Q18" s="1704">
        <v>215746</v>
      </c>
      <c r="R18" s="1704">
        <v>267499</v>
      </c>
      <c r="S18" s="1704">
        <v>170560</v>
      </c>
      <c r="T18" s="1704">
        <v>166492</v>
      </c>
      <c r="U18" s="1704">
        <v>166141</v>
      </c>
      <c r="V18" s="1704">
        <v>186600</v>
      </c>
      <c r="W18" s="1704">
        <v>159040</v>
      </c>
      <c r="X18" s="1704">
        <v>178058</v>
      </c>
      <c r="Y18" s="1704">
        <v>237669</v>
      </c>
      <c r="Z18" s="1705">
        <v>317090</v>
      </c>
      <c r="AA18" s="1705">
        <v>301710</v>
      </c>
      <c r="AB18" s="1705">
        <v>263386</v>
      </c>
      <c r="AC18" s="1705">
        <v>196504</v>
      </c>
    </row>
    <row r="19" spans="1:29" ht="13.8">
      <c r="A19" s="1637">
        <v>13</v>
      </c>
      <c r="B19" s="1624" t="s">
        <v>1646</v>
      </c>
      <c r="C19" s="2046">
        <v>0</v>
      </c>
      <c r="D19" s="2046">
        <v>0</v>
      </c>
      <c r="E19" s="2046">
        <v>0</v>
      </c>
      <c r="F19" s="2046">
        <v>0</v>
      </c>
      <c r="G19" s="2046">
        <v>0</v>
      </c>
      <c r="H19" s="2046">
        <v>0</v>
      </c>
      <c r="I19" s="2046">
        <v>0</v>
      </c>
      <c r="J19" s="2046">
        <v>0</v>
      </c>
      <c r="K19" s="2046">
        <v>0</v>
      </c>
      <c r="L19" s="1704">
        <v>0</v>
      </c>
      <c r="M19" s="1704">
        <v>0</v>
      </c>
      <c r="N19" s="1704">
        <v>0</v>
      </c>
      <c r="O19" s="1704">
        <v>0</v>
      </c>
      <c r="P19" s="1704">
        <v>0</v>
      </c>
      <c r="Q19" s="1704">
        <v>0</v>
      </c>
      <c r="R19" s="1704">
        <v>0</v>
      </c>
      <c r="S19" s="1704">
        <v>0</v>
      </c>
      <c r="T19" s="1704">
        <v>0</v>
      </c>
      <c r="U19" s="1704">
        <v>0</v>
      </c>
      <c r="V19" s="1704">
        <v>0</v>
      </c>
      <c r="W19" s="1704">
        <v>0</v>
      </c>
      <c r="X19" s="1704">
        <v>0</v>
      </c>
      <c r="Y19" s="1704">
        <v>0</v>
      </c>
      <c r="Z19" s="1705">
        <v>0</v>
      </c>
      <c r="AA19" s="1705">
        <v>0</v>
      </c>
      <c r="AB19" s="1705">
        <v>0</v>
      </c>
      <c r="AC19" s="1705">
        <v>0</v>
      </c>
    </row>
    <row r="20" spans="1:29" ht="13.8">
      <c r="A20" s="1637">
        <v>14</v>
      </c>
      <c r="B20" s="1624" t="s">
        <v>1647</v>
      </c>
      <c r="C20" s="2046">
        <v>11509</v>
      </c>
      <c r="D20" s="2046">
        <v>11009</v>
      </c>
      <c r="E20" s="2046">
        <v>10627</v>
      </c>
      <c r="F20" s="2046">
        <v>16954</v>
      </c>
      <c r="G20" s="2046">
        <v>65526</v>
      </c>
      <c r="H20" s="2046">
        <v>17225</v>
      </c>
      <c r="I20" s="2046">
        <v>12934</v>
      </c>
      <c r="J20" s="2046">
        <v>11931</v>
      </c>
      <c r="K20" s="2046">
        <v>13296</v>
      </c>
      <c r="L20" s="1704">
        <v>8964</v>
      </c>
      <c r="M20" s="1704">
        <v>12629</v>
      </c>
      <c r="N20" s="1704">
        <v>11032</v>
      </c>
      <c r="O20" s="1704">
        <v>13475</v>
      </c>
      <c r="P20" s="1704">
        <v>13431</v>
      </c>
      <c r="Q20" s="1704">
        <v>16731</v>
      </c>
      <c r="R20" s="1704">
        <v>18913</v>
      </c>
      <c r="S20" s="1704">
        <v>15946</v>
      </c>
      <c r="T20" s="1704">
        <v>15239</v>
      </c>
      <c r="U20" s="1704">
        <v>19552</v>
      </c>
      <c r="V20" s="1704">
        <v>15744</v>
      </c>
      <c r="W20" s="1704">
        <v>14151</v>
      </c>
      <c r="X20" s="1704">
        <v>15667</v>
      </c>
      <c r="Y20" s="1704">
        <v>17005</v>
      </c>
      <c r="Z20" s="1705">
        <v>20993</v>
      </c>
      <c r="AA20" s="1705">
        <v>18200</v>
      </c>
      <c r="AB20" s="1705">
        <v>12451</v>
      </c>
      <c r="AC20" s="1705">
        <v>12458</v>
      </c>
    </row>
    <row r="21" spans="1:29" ht="13.8">
      <c r="A21" s="1637">
        <v>15</v>
      </c>
      <c r="B21" s="1624" t="s">
        <v>1648</v>
      </c>
      <c r="C21" s="2046">
        <v>26579</v>
      </c>
      <c r="D21" s="2046">
        <v>25799</v>
      </c>
      <c r="E21" s="2046">
        <v>22948</v>
      </c>
      <c r="F21" s="2046">
        <v>27561</v>
      </c>
      <c r="G21" s="2046">
        <v>24643</v>
      </c>
      <c r="H21" s="2046">
        <v>22990</v>
      </c>
      <c r="I21" s="2046">
        <v>19857</v>
      </c>
      <c r="J21" s="2046">
        <v>22387</v>
      </c>
      <c r="K21" s="2046">
        <v>18055</v>
      </c>
      <c r="L21" s="1704">
        <v>20475</v>
      </c>
      <c r="M21" s="1704">
        <v>20582</v>
      </c>
      <c r="N21" s="1704">
        <v>18283</v>
      </c>
      <c r="O21" s="1704">
        <v>24373</v>
      </c>
      <c r="P21" s="1704">
        <v>29713</v>
      </c>
      <c r="Q21" s="1704">
        <v>31494</v>
      </c>
      <c r="R21" s="1704">
        <v>26723</v>
      </c>
      <c r="S21" s="1704">
        <v>21284</v>
      </c>
      <c r="T21" s="1704">
        <v>23836</v>
      </c>
      <c r="U21" s="1704">
        <v>22671</v>
      </c>
      <c r="V21" s="1704">
        <v>23867</v>
      </c>
      <c r="W21" s="1704">
        <v>25966</v>
      </c>
      <c r="X21" s="1704">
        <v>22300</v>
      </c>
      <c r="Y21" s="1704">
        <v>23064</v>
      </c>
      <c r="Z21" s="1705">
        <v>17099</v>
      </c>
      <c r="AA21" s="1705">
        <v>14287</v>
      </c>
      <c r="AB21" s="1705">
        <v>11644</v>
      </c>
      <c r="AC21" s="1705">
        <v>15291</v>
      </c>
    </row>
    <row r="22" spans="1:29" ht="13.8">
      <c r="A22" s="1637">
        <v>16</v>
      </c>
      <c r="B22" s="1684" t="s">
        <v>1649</v>
      </c>
      <c r="C22" s="2045">
        <v>273934</v>
      </c>
      <c r="D22" s="2045">
        <v>328532</v>
      </c>
      <c r="E22" s="2045">
        <v>301135</v>
      </c>
      <c r="F22" s="2045">
        <v>307714</v>
      </c>
      <c r="G22" s="2045">
        <v>303649</v>
      </c>
      <c r="H22" s="2045">
        <v>225601</v>
      </c>
      <c r="I22" s="2045">
        <v>265015</v>
      </c>
      <c r="J22" s="2045">
        <v>368953</v>
      </c>
      <c r="K22" s="2045">
        <v>272467</v>
      </c>
      <c r="L22" s="1701">
        <v>291160</v>
      </c>
      <c r="M22" s="1701">
        <v>265651</v>
      </c>
      <c r="N22" s="1701">
        <v>291261</v>
      </c>
      <c r="O22" s="1701">
        <v>247662</v>
      </c>
      <c r="P22" s="1701">
        <v>279063</v>
      </c>
      <c r="Q22" s="1701">
        <v>263971</v>
      </c>
      <c r="R22" s="1701">
        <v>313135</v>
      </c>
      <c r="S22" s="1701">
        <v>207790</v>
      </c>
      <c r="T22" s="1701">
        <v>205567</v>
      </c>
      <c r="U22" s="1701">
        <v>208364</v>
      </c>
      <c r="V22" s="1701">
        <v>226211</v>
      </c>
      <c r="W22" s="1701">
        <v>199157</v>
      </c>
      <c r="X22" s="1701">
        <v>216025</v>
      </c>
      <c r="Y22" s="1701">
        <v>277738</v>
      </c>
      <c r="Z22" s="1702">
        <v>355182</v>
      </c>
      <c r="AA22" s="1702">
        <v>334197</v>
      </c>
      <c r="AB22" s="1702">
        <v>287481</v>
      </c>
      <c r="AC22" s="1702">
        <v>224253</v>
      </c>
    </row>
    <row r="23" spans="1:29" ht="14.4" thickBot="1">
      <c r="A23" s="1632"/>
      <c r="B23" s="1213" t="s">
        <v>1650</v>
      </c>
      <c r="C23" s="1703"/>
      <c r="D23" s="1703"/>
      <c r="E23" s="1703"/>
      <c r="F23" s="1703"/>
      <c r="G23" s="1703"/>
      <c r="H23" s="1703"/>
      <c r="I23" s="1703"/>
      <c r="J23" s="1703"/>
      <c r="K23" s="1703"/>
      <c r="L23" s="1703"/>
      <c r="M23" s="1703"/>
      <c r="N23" s="1703"/>
      <c r="O23" s="1703"/>
      <c r="P23" s="1703"/>
      <c r="Q23" s="1703"/>
      <c r="R23" s="1703"/>
      <c r="S23" s="1703"/>
      <c r="T23" s="1703"/>
      <c r="U23" s="1703"/>
      <c r="V23" s="1703"/>
      <c r="W23" s="1703"/>
      <c r="X23" s="1703"/>
      <c r="Y23" s="1703"/>
      <c r="Z23" s="1703"/>
      <c r="AA23" s="1703"/>
      <c r="AB23" s="1703"/>
      <c r="AC23" s="1703"/>
    </row>
    <row r="24" spans="1:29" ht="13.8">
      <c r="A24" s="1637">
        <v>17</v>
      </c>
      <c r="B24" s="1624" t="s">
        <v>1651</v>
      </c>
      <c r="C24" s="2046">
        <v>746410</v>
      </c>
      <c r="D24" s="2046">
        <v>730232</v>
      </c>
      <c r="E24" s="2046">
        <v>719309</v>
      </c>
      <c r="F24" s="2046">
        <v>680821</v>
      </c>
      <c r="G24" s="2046">
        <v>655409</v>
      </c>
      <c r="H24" s="2046">
        <v>647374</v>
      </c>
      <c r="I24" s="2046">
        <v>626280</v>
      </c>
      <c r="J24" s="2046">
        <v>599787</v>
      </c>
      <c r="K24" s="2046">
        <v>582139</v>
      </c>
      <c r="L24" s="1704">
        <v>550055</v>
      </c>
      <c r="M24" s="1704">
        <v>534899</v>
      </c>
      <c r="N24" s="1704">
        <v>533799</v>
      </c>
      <c r="O24" s="1704">
        <v>513557</v>
      </c>
      <c r="P24" s="1704">
        <v>507430</v>
      </c>
      <c r="Q24" s="1704">
        <v>498918</v>
      </c>
      <c r="R24" s="1704">
        <v>489763</v>
      </c>
      <c r="S24" s="1704">
        <v>495285</v>
      </c>
      <c r="T24" s="1704">
        <v>484565</v>
      </c>
      <c r="U24" s="1704">
        <v>474931</v>
      </c>
      <c r="V24" s="1704">
        <v>453297</v>
      </c>
      <c r="W24" s="1704">
        <v>435217</v>
      </c>
      <c r="X24" s="1704">
        <v>427756</v>
      </c>
      <c r="Y24" s="1704">
        <v>394021</v>
      </c>
      <c r="Z24" s="1705">
        <v>397903</v>
      </c>
      <c r="AA24" s="1705">
        <v>391347</v>
      </c>
      <c r="AB24" s="1705">
        <v>392721</v>
      </c>
      <c r="AC24" s="1705">
        <v>375391</v>
      </c>
    </row>
    <row r="25" spans="1:29" ht="13.8">
      <c r="A25" s="1637">
        <v>18</v>
      </c>
      <c r="B25" s="1624" t="s">
        <v>1652</v>
      </c>
      <c r="C25" s="2046">
        <v>-449848</v>
      </c>
      <c r="D25" s="2046">
        <v>-479971</v>
      </c>
      <c r="E25" s="2046">
        <v>-471090</v>
      </c>
      <c r="F25" s="2046">
        <v>-448419</v>
      </c>
      <c r="G25" s="2046">
        <v>-432788</v>
      </c>
      <c r="H25" s="2046">
        <v>-421780</v>
      </c>
      <c r="I25" s="2046">
        <v>-405624</v>
      </c>
      <c r="J25" s="2046">
        <v>-394366</v>
      </c>
      <c r="K25" s="2046">
        <v>-381190</v>
      </c>
      <c r="L25" s="1704">
        <v>-360969</v>
      </c>
      <c r="M25" s="1704">
        <v>-349342</v>
      </c>
      <c r="N25" s="1704">
        <v>-357503</v>
      </c>
      <c r="O25" s="1704">
        <v>-348520</v>
      </c>
      <c r="P25" s="1704">
        <v>-344603</v>
      </c>
      <c r="Q25" s="1704">
        <v>-338521</v>
      </c>
      <c r="R25" s="1704">
        <v>-336681</v>
      </c>
      <c r="S25" s="1704">
        <v>-336718</v>
      </c>
      <c r="T25" s="1704">
        <v>-330081</v>
      </c>
      <c r="U25" s="1704">
        <v>-321791</v>
      </c>
      <c r="V25" s="1704">
        <v>-311318</v>
      </c>
      <c r="W25" s="1704">
        <v>-295146</v>
      </c>
      <c r="X25" s="1704">
        <v>-289168</v>
      </c>
      <c r="Y25" s="1704">
        <v>-265612</v>
      </c>
      <c r="Z25" s="1705">
        <v>-266276</v>
      </c>
      <c r="AA25" s="1705">
        <v>-263525</v>
      </c>
      <c r="AB25" s="1705">
        <v>-264019</v>
      </c>
      <c r="AC25" s="1705">
        <v>-253417</v>
      </c>
    </row>
    <row r="26" spans="1:29" ht="13.8">
      <c r="A26" s="1637">
        <v>19</v>
      </c>
      <c r="B26" s="1684" t="s">
        <v>1653</v>
      </c>
      <c r="C26" s="2045">
        <v>296562</v>
      </c>
      <c r="D26" s="2045">
        <v>250261</v>
      </c>
      <c r="E26" s="2045">
        <v>248219</v>
      </c>
      <c r="F26" s="2045">
        <v>232402</v>
      </c>
      <c r="G26" s="2045">
        <v>222621</v>
      </c>
      <c r="H26" s="2045">
        <v>225594</v>
      </c>
      <c r="I26" s="2045">
        <v>220656</v>
      </c>
      <c r="J26" s="2045">
        <v>205421</v>
      </c>
      <c r="K26" s="2045">
        <v>200949</v>
      </c>
      <c r="L26" s="1701">
        <v>189086</v>
      </c>
      <c r="M26" s="1701">
        <v>185557</v>
      </c>
      <c r="N26" s="1701">
        <v>176296</v>
      </c>
      <c r="O26" s="1701">
        <v>165037</v>
      </c>
      <c r="P26" s="1701">
        <v>162827</v>
      </c>
      <c r="Q26" s="1701">
        <v>160397</v>
      </c>
      <c r="R26" s="1701">
        <v>153082</v>
      </c>
      <c r="S26" s="1701">
        <v>158567</v>
      </c>
      <c r="T26" s="1701">
        <v>154484</v>
      </c>
      <c r="U26" s="1701">
        <v>153140</v>
      </c>
      <c r="V26" s="1701">
        <v>141979</v>
      </c>
      <c r="W26" s="1701">
        <v>140071</v>
      </c>
      <c r="X26" s="1701">
        <v>138588</v>
      </c>
      <c r="Y26" s="1701">
        <v>128409</v>
      </c>
      <c r="Z26" s="1702">
        <v>131627</v>
      </c>
      <c r="AA26" s="1702">
        <v>127822</v>
      </c>
      <c r="AB26" s="1702">
        <v>128702</v>
      </c>
      <c r="AC26" s="1702">
        <v>121974</v>
      </c>
    </row>
    <row r="27" spans="1:29" ht="14.4" thickBot="1">
      <c r="A27" s="1632"/>
      <c r="B27" s="1213" t="s">
        <v>1654</v>
      </c>
      <c r="C27" s="1703"/>
      <c r="D27" s="1703"/>
      <c r="E27" s="1703"/>
      <c r="F27" s="1703"/>
      <c r="G27" s="1703"/>
      <c r="H27" s="1703"/>
      <c r="I27" s="1703"/>
      <c r="J27" s="1703"/>
      <c r="K27" s="1703"/>
      <c r="L27" s="1703"/>
      <c r="M27" s="1703"/>
      <c r="N27" s="1703"/>
      <c r="O27" s="1703"/>
      <c r="P27" s="1703"/>
      <c r="Q27" s="1703"/>
      <c r="R27" s="1703"/>
      <c r="S27" s="1703"/>
      <c r="T27" s="1703"/>
      <c r="U27" s="1703"/>
      <c r="V27" s="1703"/>
      <c r="W27" s="1703"/>
      <c r="X27" s="1703"/>
      <c r="Y27" s="1703"/>
      <c r="Z27" s="1703"/>
      <c r="AA27" s="1703"/>
      <c r="AB27" s="1703"/>
      <c r="AC27" s="1703"/>
    </row>
    <row r="28" spans="1:29" ht="13.8">
      <c r="A28" s="1637">
        <v>20</v>
      </c>
      <c r="B28" s="1684" t="s">
        <v>73</v>
      </c>
      <c r="C28" s="2045">
        <v>220973</v>
      </c>
      <c r="D28" s="2045">
        <v>209183</v>
      </c>
      <c r="E28" s="2045">
        <v>208161</v>
      </c>
      <c r="F28" s="2045">
        <v>215466</v>
      </c>
      <c r="G28" s="2045">
        <v>215381</v>
      </c>
      <c r="H28" s="2045">
        <v>202344</v>
      </c>
      <c r="I28" s="2045">
        <v>206196</v>
      </c>
      <c r="J28" s="2045">
        <v>199088</v>
      </c>
      <c r="K28" s="2045">
        <v>191101</v>
      </c>
      <c r="L28" s="1701">
        <v>180575</v>
      </c>
      <c r="M28" s="1701">
        <v>185141</v>
      </c>
      <c r="N28" s="1701">
        <v>177795</v>
      </c>
      <c r="O28" s="1701">
        <v>173670</v>
      </c>
      <c r="P28" s="1701">
        <v>169787</v>
      </c>
      <c r="Q28" s="1701">
        <v>166868</v>
      </c>
      <c r="R28" s="1701">
        <v>161872</v>
      </c>
      <c r="S28" s="1701">
        <v>151245</v>
      </c>
      <c r="T28" s="1701">
        <v>145402</v>
      </c>
      <c r="U28" s="1701">
        <v>149912</v>
      </c>
      <c r="V28" s="1701">
        <v>141409</v>
      </c>
      <c r="W28" s="1701">
        <v>141674</v>
      </c>
      <c r="X28" s="1701">
        <v>139552</v>
      </c>
      <c r="Y28" s="1701">
        <v>137157</v>
      </c>
      <c r="Z28" s="1702">
        <v>132272</v>
      </c>
      <c r="AA28" s="1702">
        <v>126214</v>
      </c>
      <c r="AB28" s="1702">
        <v>124980</v>
      </c>
      <c r="AC28" s="1702">
        <v>128696</v>
      </c>
    </row>
    <row r="29" spans="1:29" ht="13.8">
      <c r="A29" s="1637">
        <v>21</v>
      </c>
      <c r="B29" s="1684" t="s">
        <v>1630</v>
      </c>
      <c r="C29" s="2045">
        <v>3272146</v>
      </c>
      <c r="D29" s="2045">
        <v>3230125</v>
      </c>
      <c r="E29" s="2045">
        <v>2983477</v>
      </c>
      <c r="F29" s="2045">
        <v>2921612</v>
      </c>
      <c r="G29" s="2045">
        <v>2855121</v>
      </c>
      <c r="H29" s="2045">
        <v>2710449</v>
      </c>
      <c r="I29" s="2045">
        <v>2805181</v>
      </c>
      <c r="J29" s="2045">
        <v>2726099</v>
      </c>
      <c r="K29" s="2045">
        <v>2688589</v>
      </c>
      <c r="L29" s="1701">
        <v>2554246</v>
      </c>
      <c r="M29" s="1701">
        <v>2488099</v>
      </c>
      <c r="N29" s="1701">
        <v>2467645</v>
      </c>
      <c r="O29" s="1701">
        <v>2382727</v>
      </c>
      <c r="P29" s="1701">
        <v>2351498</v>
      </c>
      <c r="Q29" s="1701">
        <v>2322443</v>
      </c>
      <c r="R29" s="1701">
        <v>2243975</v>
      </c>
      <c r="S29" s="1701">
        <v>2102773</v>
      </c>
      <c r="T29" s="1701">
        <v>2015946</v>
      </c>
      <c r="U29" s="1701">
        <v>2018692</v>
      </c>
      <c r="V29" s="1701">
        <v>1969517</v>
      </c>
      <c r="W29" s="1701">
        <v>1883388</v>
      </c>
      <c r="X29" s="1701">
        <v>1918231</v>
      </c>
      <c r="Y29" s="1701">
        <v>1903298</v>
      </c>
      <c r="Z29" s="1702">
        <v>1914229</v>
      </c>
      <c r="AA29" s="1702">
        <v>1853479</v>
      </c>
      <c r="AB29" s="1702">
        <v>1743174</v>
      </c>
      <c r="AC29" s="1702">
        <v>1546564</v>
      </c>
    </row>
    <row r="30" spans="1:29" ht="14.4" thickBot="1">
      <c r="A30" s="1632"/>
      <c r="B30" s="1213" t="s">
        <v>107</v>
      </c>
      <c r="C30" s="1648"/>
      <c r="D30" s="1648"/>
      <c r="E30" s="1648"/>
      <c r="F30" s="1648"/>
      <c r="G30" s="1648"/>
      <c r="H30" s="1648"/>
      <c r="I30" s="1648"/>
      <c r="J30" s="1648"/>
      <c r="K30" s="1648"/>
      <c r="L30" s="1648"/>
      <c r="M30" s="1648"/>
      <c r="N30" s="1648"/>
      <c r="O30" s="1648"/>
      <c r="P30" s="1648"/>
      <c r="Q30" s="1648"/>
      <c r="R30" s="1648"/>
      <c r="S30" s="1648"/>
      <c r="T30" s="1648"/>
      <c r="U30" s="1648"/>
      <c r="V30" s="1648"/>
      <c r="W30" s="1648"/>
      <c r="X30" s="1648"/>
      <c r="Y30" s="1648"/>
      <c r="Z30" s="1648"/>
      <c r="AA30" s="1648"/>
      <c r="AB30" s="1648"/>
      <c r="AC30" s="1648"/>
    </row>
    <row r="31" spans="1:29" ht="13.8">
      <c r="A31" s="1637">
        <v>22</v>
      </c>
      <c r="B31" s="1684" t="s">
        <v>1655</v>
      </c>
      <c r="C31" s="2144">
        <v>6.8000000000000005E-2</v>
      </c>
      <c r="D31" s="2144">
        <v>6.5000000000000002E-2</v>
      </c>
      <c r="E31" s="2144">
        <v>7.0000000000000007E-2</v>
      </c>
      <c r="F31" s="2144">
        <v>7.3999999999999996E-2</v>
      </c>
      <c r="G31" s="2144">
        <v>7.4999999999999997E-2</v>
      </c>
      <c r="H31" s="2144">
        <v>7.4999999999999997E-2</v>
      </c>
      <c r="I31" s="2144">
        <v>7.400000000000001E-2</v>
      </c>
      <c r="J31" s="1706">
        <v>7.2999999999999995E-2</v>
      </c>
      <c r="K31" s="1706">
        <v>7.0999999999999994E-2</v>
      </c>
      <c r="L31" s="1706">
        <v>7.0999999999999994E-2</v>
      </c>
      <c r="M31" s="1706">
        <v>7.3999999999999996E-2</v>
      </c>
      <c r="N31" s="1706">
        <v>7.1999999999999995E-2</v>
      </c>
      <c r="O31" s="1706">
        <v>7.2999999999999995E-2</v>
      </c>
      <c r="P31" s="1706">
        <v>7.1999999999999995E-2</v>
      </c>
      <c r="Q31" s="1706">
        <v>7.1999999999999995E-2</v>
      </c>
      <c r="R31" s="1706">
        <v>7.1999999999999995E-2</v>
      </c>
      <c r="S31" s="1706">
        <v>7.1999999999999995E-2</v>
      </c>
      <c r="T31" s="1706">
        <v>7.1999999999999995E-2</v>
      </c>
      <c r="U31" s="1706">
        <v>7.3999999999999996E-2</v>
      </c>
      <c r="V31" s="1706">
        <v>7.1999999999999995E-2</v>
      </c>
      <c r="W31" s="1706">
        <v>7.4999999999999997E-2</v>
      </c>
      <c r="X31" s="1706">
        <v>7.2800000000000004E-2</v>
      </c>
      <c r="Y31" s="1706">
        <v>7.2099999999999997E-2</v>
      </c>
      <c r="Z31" s="1706">
        <v>6.9099999999999995E-2</v>
      </c>
      <c r="AA31" s="1706">
        <v>6.8099999999999994E-2</v>
      </c>
      <c r="AB31" s="1706">
        <v>7.17E-2</v>
      </c>
      <c r="AC31" s="1706">
        <v>8.3199999999999996E-2</v>
      </c>
    </row>
  </sheetData>
  <hyperlinks>
    <hyperlink ref="B2" location="Índice!A1" display="LR2: Informações Detalhadas sobre a Razão de Alavancagem" xr:uid="{F196AB98-9C54-49BB-BACC-1E5481485C2F}"/>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35B66-91AE-4460-893B-FF282D1E702D}">
  <sheetPr codeName="Planilha26">
    <tabColor rgb="FF73C6A1"/>
  </sheetPr>
  <dimension ref="A1:CF36"/>
  <sheetViews>
    <sheetView showGridLines="0" topLeftCell="B11" zoomScale="85" zoomScaleNormal="85" workbookViewId="0">
      <selection activeCell="C29" sqref="C29"/>
    </sheetView>
  </sheetViews>
  <sheetFormatPr defaultColWidth="12.44140625" defaultRowHeight="14.25" customHeight="1"/>
  <cols>
    <col min="1" max="1" width="3" style="3" hidden="1" customWidth="1"/>
    <col min="2" max="2" width="84" style="3" bestFit="1" customWidth="1"/>
    <col min="3" max="4" width="18.77734375" style="3" customWidth="1"/>
    <col min="5" max="5" width="1.44140625" style="3" customWidth="1"/>
    <col min="6" max="7" width="18.77734375" style="3" customWidth="1"/>
    <col min="8" max="8" width="1.44140625" style="3" customWidth="1"/>
    <col min="9" max="10" width="18.77734375" style="3" customWidth="1"/>
    <col min="11" max="11" width="1.44140625" style="3" customWidth="1"/>
    <col min="12" max="12" width="18.77734375" style="3" customWidth="1"/>
    <col min="13" max="13" width="20.44140625" style="3" customWidth="1"/>
    <col min="14" max="14" width="1.44140625" style="3" customWidth="1"/>
    <col min="15" max="16" width="18.5546875" style="3" customWidth="1"/>
    <col min="17" max="17" width="1.44140625" style="3" customWidth="1"/>
    <col min="18" max="19" width="18.5546875" style="3" customWidth="1"/>
    <col min="20" max="20" width="1.44140625" style="3" customWidth="1"/>
    <col min="21" max="22" width="18.5546875" style="3" customWidth="1"/>
    <col min="23" max="23" width="1.44140625" style="3" customWidth="1"/>
    <col min="24" max="25" width="18.5546875" style="3" customWidth="1"/>
    <col min="26" max="26" width="1.44140625" style="3" customWidth="1"/>
    <col min="27" max="28" width="18.5546875" style="3" customWidth="1"/>
    <col min="29" max="29" width="1.44140625" style="3" customWidth="1"/>
    <col min="30" max="31" width="18.5546875" style="3" customWidth="1"/>
    <col min="32" max="32" width="1.44140625" style="3" customWidth="1"/>
    <col min="33" max="34" width="18.5546875" style="3" customWidth="1"/>
    <col min="35" max="35" width="1.44140625" style="3" customWidth="1"/>
    <col min="36" max="37" width="18.5546875" style="3" customWidth="1"/>
    <col min="38" max="38" width="1.44140625" style="3" customWidth="1"/>
    <col min="39" max="40" width="18.5546875" style="3" customWidth="1"/>
    <col min="41" max="41" width="1.44140625" style="3" customWidth="1"/>
    <col min="42" max="43" width="18.5546875" style="3" customWidth="1"/>
    <col min="44" max="44" width="1.44140625" style="3" customWidth="1"/>
    <col min="45" max="46" width="18.5546875" style="3" customWidth="1"/>
    <col min="47" max="47" width="1.44140625" style="3" customWidth="1"/>
    <col min="48" max="49" width="18.5546875" style="3" customWidth="1"/>
    <col min="50" max="50" width="1.44140625" style="3" customWidth="1"/>
    <col min="51" max="52" width="18.5546875" style="3" customWidth="1"/>
    <col min="53" max="53" width="1.44140625" style="3" customWidth="1"/>
    <col min="54" max="55" width="18.5546875" style="3" customWidth="1"/>
    <col min="56" max="56" width="1.44140625" style="3" customWidth="1"/>
    <col min="57" max="58" width="18.5546875" style="3" customWidth="1"/>
    <col min="59" max="59" width="1.44140625" style="3" customWidth="1"/>
    <col min="60" max="61" width="18.5546875" style="3" customWidth="1"/>
    <col min="62" max="62" width="1.44140625" style="3" customWidth="1"/>
    <col min="63" max="64" width="18.5546875" style="3" customWidth="1"/>
    <col min="65" max="65" width="1.44140625" style="3" customWidth="1"/>
    <col min="66" max="67" width="18.5546875" style="3" customWidth="1"/>
    <col min="68" max="68" width="1.44140625" style="3" customWidth="1"/>
    <col min="69" max="70" width="18.5546875" style="3" customWidth="1"/>
    <col min="71" max="71" width="1.44140625" style="3" customWidth="1"/>
    <col min="72" max="73" width="18.5546875" style="3" customWidth="1"/>
    <col min="74" max="74" width="1.44140625" style="3" customWidth="1"/>
    <col min="75" max="76" width="18.5546875" style="3" customWidth="1"/>
    <col min="77" max="77" width="1.44140625" style="3" customWidth="1"/>
    <col min="78" max="79" width="18.5546875" style="3" customWidth="1"/>
    <col min="80" max="16384" width="12.44140625" style="3"/>
  </cols>
  <sheetData>
    <row r="1" spans="1:84" s="21" customFormat="1" ht="5.25" customHeight="1">
      <c r="A1" s="12"/>
      <c r="B1" s="13"/>
      <c r="C1" s="13"/>
      <c r="D1" s="13"/>
      <c r="E1" s="2047"/>
      <c r="F1" s="13"/>
      <c r="G1" s="13"/>
      <c r="H1" s="2047"/>
      <c r="I1" s="13"/>
      <c r="J1" s="13"/>
      <c r="K1" s="2047"/>
      <c r="L1" s="13"/>
      <c r="M1" s="13"/>
      <c r="N1" s="2047"/>
      <c r="O1" s="2047"/>
      <c r="P1" s="2047"/>
      <c r="Q1" s="2047"/>
      <c r="R1" s="2047"/>
      <c r="S1" s="2047"/>
      <c r="T1" s="2047"/>
      <c r="U1" s="2047"/>
      <c r="V1" s="2047"/>
      <c r="W1" s="3"/>
      <c r="X1" s="2047"/>
      <c r="Y1" s="2047"/>
      <c r="Z1" s="3"/>
      <c r="AA1" s="2047"/>
      <c r="AB1" s="2047"/>
      <c r="AC1" s="3"/>
      <c r="AD1" s="15"/>
      <c r="AE1" s="15"/>
      <c r="AF1" s="3"/>
      <c r="AG1" s="15"/>
      <c r="AH1" s="15"/>
      <c r="AI1" s="3"/>
      <c r="AJ1" s="15"/>
      <c r="AK1" s="15"/>
      <c r="AL1" s="3"/>
      <c r="AM1" s="15"/>
      <c r="AN1" s="15"/>
      <c r="AO1" s="3"/>
      <c r="AP1" s="15"/>
      <c r="AQ1" s="15"/>
      <c r="AR1" s="3"/>
      <c r="AS1" s="15"/>
      <c r="AT1" s="15"/>
      <c r="AU1" s="3"/>
      <c r="AV1" s="15"/>
      <c r="AW1" s="15"/>
      <c r="AX1" s="3"/>
      <c r="AY1" s="15"/>
      <c r="AZ1" s="15"/>
      <c r="BA1" s="3"/>
      <c r="BB1" s="15"/>
      <c r="BC1" s="15"/>
      <c r="BD1" s="3"/>
      <c r="BE1" s="15"/>
      <c r="BF1" s="15"/>
      <c r="BG1" s="3"/>
      <c r="BH1" s="15"/>
      <c r="BI1" s="15"/>
      <c r="BJ1" s="3"/>
      <c r="BK1" s="15"/>
      <c r="BL1" s="15"/>
      <c r="BM1" s="3"/>
      <c r="BN1" s="15"/>
      <c r="BO1" s="15"/>
      <c r="BP1" s="3"/>
      <c r="BQ1" s="15"/>
      <c r="BR1" s="15"/>
      <c r="BS1" s="3"/>
      <c r="BT1" s="15"/>
      <c r="BU1" s="15"/>
      <c r="BV1" s="3"/>
      <c r="BW1" s="15"/>
      <c r="BX1" s="15"/>
      <c r="BY1" s="3"/>
      <c r="BZ1" s="14"/>
      <c r="CA1" s="15"/>
      <c r="CB1" s="16"/>
      <c r="CC1" s="17"/>
      <c r="CD1" s="18"/>
      <c r="CE1" s="19"/>
      <c r="CF1" s="20"/>
    </row>
    <row r="2" spans="1:84" ht="13.8">
      <c r="A2" s="22"/>
      <c r="B2" s="23" t="s">
        <v>1656</v>
      </c>
      <c r="C2" s="23"/>
      <c r="D2" s="23"/>
      <c r="E2" s="26"/>
      <c r="F2" s="23"/>
      <c r="G2" s="23"/>
      <c r="H2" s="26"/>
      <c r="I2" s="23"/>
      <c r="J2" s="23"/>
      <c r="K2" s="26"/>
      <c r="L2" s="23"/>
      <c r="M2" s="23"/>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c r="BZ2" s="26"/>
      <c r="CA2" s="26"/>
      <c r="CB2" s="52"/>
      <c r="CC2" s="52"/>
      <c r="CD2" s="52"/>
    </row>
    <row r="3" spans="1:84" s="70" customFormat="1" ht="15.6">
      <c r="A3" s="1231"/>
      <c r="B3" s="1674"/>
      <c r="C3" s="1640">
        <v>46203</v>
      </c>
      <c r="D3" s="1641"/>
      <c r="E3" s="2145"/>
      <c r="F3" s="1640">
        <v>46112</v>
      </c>
      <c r="G3" s="1641"/>
      <c r="H3" s="2145"/>
      <c r="I3" s="1640">
        <v>46022</v>
      </c>
      <c r="J3" s="1641"/>
      <c r="K3" s="2145"/>
      <c r="L3" s="1640">
        <v>45930</v>
      </c>
      <c r="M3" s="1641"/>
      <c r="N3" s="2145"/>
      <c r="O3" s="1640">
        <v>45838</v>
      </c>
      <c r="P3" s="1641"/>
      <c r="Q3" s="2145"/>
      <c r="R3" s="1640">
        <v>45747</v>
      </c>
      <c r="S3" s="1641"/>
      <c r="T3" s="2145"/>
      <c r="U3" s="1640">
        <v>45657</v>
      </c>
      <c r="V3" s="1641"/>
      <c r="X3" s="1640">
        <v>45565</v>
      </c>
      <c r="Y3" s="1641"/>
      <c r="AA3" s="1640">
        <v>45473</v>
      </c>
      <c r="AB3" s="1641"/>
      <c r="AD3" s="1640">
        <v>45382</v>
      </c>
      <c r="AE3" s="1641"/>
      <c r="AG3" s="1640" t="s">
        <v>1657</v>
      </c>
      <c r="AH3" s="1641"/>
      <c r="AJ3" s="1640" t="s">
        <v>1658</v>
      </c>
      <c r="AK3" s="1641"/>
      <c r="AM3" s="1640" t="s">
        <v>1659</v>
      </c>
      <c r="AN3" s="1641"/>
      <c r="AP3" s="1640" t="s">
        <v>1660</v>
      </c>
      <c r="AQ3" s="1641"/>
      <c r="AS3" s="1640" t="s">
        <v>1661</v>
      </c>
      <c r="AT3" s="1641"/>
      <c r="AV3" s="1640" t="s">
        <v>1662</v>
      </c>
      <c r="AW3" s="1641"/>
      <c r="AY3" s="1640" t="s">
        <v>1663</v>
      </c>
      <c r="AZ3" s="1641"/>
      <c r="BB3" s="1640" t="s">
        <v>1664</v>
      </c>
      <c r="BC3" s="1641"/>
      <c r="BE3" s="1640" t="s">
        <v>1665</v>
      </c>
      <c r="BF3" s="1641"/>
      <c r="BH3" s="1640" t="s">
        <v>1666</v>
      </c>
      <c r="BI3" s="1641"/>
      <c r="BK3" s="1640" t="s">
        <v>1667</v>
      </c>
      <c r="BL3" s="1641"/>
      <c r="BN3" s="1640">
        <v>44286</v>
      </c>
      <c r="BO3" s="1641"/>
      <c r="BQ3" s="1640">
        <v>44196</v>
      </c>
      <c r="BR3" s="1641"/>
      <c r="BT3" s="1640">
        <v>44104</v>
      </c>
      <c r="BU3" s="1641"/>
      <c r="BW3" s="1640">
        <v>44012</v>
      </c>
      <c r="BX3" s="1641"/>
      <c r="BZ3" s="1640">
        <v>43921</v>
      </c>
      <c r="CA3" s="1641"/>
    </row>
    <row r="4" spans="1:84" ht="46.5" customHeight="1" thickBot="1">
      <c r="A4" s="1226"/>
      <c r="B4" s="1675"/>
      <c r="C4" s="1646" t="s">
        <v>1668</v>
      </c>
      <c r="D4" s="1676" t="s">
        <v>1669</v>
      </c>
      <c r="E4" s="2146"/>
      <c r="F4" s="1646" t="s">
        <v>1668</v>
      </c>
      <c r="G4" s="1676" t="s">
        <v>1669</v>
      </c>
      <c r="H4" s="2146"/>
      <c r="I4" s="1646" t="s">
        <v>1668</v>
      </c>
      <c r="J4" s="1676" t="s">
        <v>1669</v>
      </c>
      <c r="K4" s="2146"/>
      <c r="L4" s="1646" t="s">
        <v>1668</v>
      </c>
      <c r="M4" s="1676" t="s">
        <v>1669</v>
      </c>
      <c r="N4" s="2146"/>
      <c r="O4" s="1646" t="s">
        <v>1668</v>
      </c>
      <c r="P4" s="1676" t="s">
        <v>1669</v>
      </c>
      <c r="Q4" s="2146"/>
      <c r="R4" s="1646" t="s">
        <v>1668</v>
      </c>
      <c r="S4" s="1676" t="s">
        <v>1669</v>
      </c>
      <c r="T4" s="2146"/>
      <c r="U4" s="1646" t="s">
        <v>1668</v>
      </c>
      <c r="V4" s="1676" t="s">
        <v>1669</v>
      </c>
      <c r="X4" s="1646" t="s">
        <v>1668</v>
      </c>
      <c r="Y4" s="1676" t="s">
        <v>1669</v>
      </c>
      <c r="AA4" s="1646" t="s">
        <v>1668</v>
      </c>
      <c r="AB4" s="1676" t="s">
        <v>1669</v>
      </c>
      <c r="AD4" s="1646" t="s">
        <v>1668</v>
      </c>
      <c r="AE4" s="1676" t="s">
        <v>1669</v>
      </c>
      <c r="AG4" s="1646" t="s">
        <v>1668</v>
      </c>
      <c r="AH4" s="1676" t="s">
        <v>1669</v>
      </c>
      <c r="AJ4" s="1646" t="s">
        <v>1668</v>
      </c>
      <c r="AK4" s="1676" t="s">
        <v>1669</v>
      </c>
      <c r="AM4" s="1646" t="s">
        <v>1668</v>
      </c>
      <c r="AN4" s="1676" t="s">
        <v>1669</v>
      </c>
      <c r="AP4" s="1646" t="s">
        <v>1668</v>
      </c>
      <c r="AQ4" s="1676" t="s">
        <v>1669</v>
      </c>
      <c r="AS4" s="1646" t="s">
        <v>1668</v>
      </c>
      <c r="AT4" s="1676" t="s">
        <v>1669</v>
      </c>
      <c r="AV4" s="1646" t="s">
        <v>1668</v>
      </c>
      <c r="AW4" s="1676" t="s">
        <v>1669</v>
      </c>
      <c r="AY4" s="1646" t="s">
        <v>1668</v>
      </c>
      <c r="AZ4" s="1676" t="s">
        <v>1669</v>
      </c>
      <c r="BB4" s="1646" t="s">
        <v>1668</v>
      </c>
      <c r="BC4" s="1676" t="s">
        <v>1669</v>
      </c>
      <c r="BE4" s="1646" t="s">
        <v>1668</v>
      </c>
      <c r="BF4" s="1676" t="s">
        <v>1669</v>
      </c>
      <c r="BH4" s="1646" t="s">
        <v>1668</v>
      </c>
      <c r="BI4" s="1676" t="s">
        <v>1669</v>
      </c>
      <c r="BK4" s="1646" t="s">
        <v>1668</v>
      </c>
      <c r="BL4" s="1676" t="s">
        <v>1669</v>
      </c>
      <c r="BN4" s="1646" t="s">
        <v>1668</v>
      </c>
      <c r="BO4" s="1676" t="s">
        <v>1669</v>
      </c>
      <c r="BQ4" s="1646" t="s">
        <v>1668</v>
      </c>
      <c r="BR4" s="1676" t="s">
        <v>1669</v>
      </c>
      <c r="BT4" s="1646" t="s">
        <v>1668</v>
      </c>
      <c r="BU4" s="1676" t="s">
        <v>1669</v>
      </c>
      <c r="BW4" s="1646" t="s">
        <v>1668</v>
      </c>
      <c r="BX4" s="1646" t="s">
        <v>1669</v>
      </c>
      <c r="BZ4" s="1646" t="s">
        <v>1668</v>
      </c>
      <c r="CA4" s="1646" t="s">
        <v>1669</v>
      </c>
    </row>
    <row r="5" spans="1:84" ht="14.4" thickBot="1">
      <c r="A5" s="1242"/>
      <c r="B5" s="1213" t="s">
        <v>1670</v>
      </c>
      <c r="C5" s="1213"/>
      <c r="D5" s="1213"/>
      <c r="E5" s="2147"/>
      <c r="F5" s="1213"/>
      <c r="G5" s="1213"/>
      <c r="H5" s="2147"/>
      <c r="I5" s="1213"/>
      <c r="J5" s="1213"/>
      <c r="K5" s="2147"/>
      <c r="L5" s="1213"/>
      <c r="M5" s="1213"/>
      <c r="N5" s="2147"/>
      <c r="O5" s="1649"/>
      <c r="P5" s="1648"/>
      <c r="Q5" s="2147"/>
      <c r="R5" s="1649"/>
      <c r="S5" s="1648"/>
      <c r="T5" s="2147"/>
      <c r="U5" s="1649"/>
      <c r="V5" s="1648"/>
      <c r="X5" s="1649"/>
      <c r="Y5" s="1648"/>
      <c r="AA5" s="1649"/>
      <c r="AB5" s="1648"/>
      <c r="AD5" s="1649"/>
      <c r="AE5" s="1648"/>
      <c r="AG5" s="1649"/>
      <c r="AH5" s="1648"/>
      <c r="AJ5" s="1649"/>
      <c r="AK5" s="1648"/>
      <c r="AM5" s="1649"/>
      <c r="AN5" s="1648"/>
      <c r="AP5" s="1649"/>
      <c r="AQ5" s="1648"/>
      <c r="AS5" s="1649"/>
      <c r="AT5" s="1648"/>
      <c r="AV5" s="1649"/>
      <c r="AW5" s="1648"/>
      <c r="AY5" s="1649"/>
      <c r="AZ5" s="1648"/>
      <c r="BB5" s="1649"/>
      <c r="BC5" s="1648"/>
      <c r="BE5" s="1649"/>
      <c r="BF5" s="1648"/>
      <c r="BH5" s="1649"/>
      <c r="BI5" s="1648"/>
      <c r="BK5" s="1649"/>
      <c r="BL5" s="1648"/>
      <c r="BN5" s="1649"/>
      <c r="BO5" s="1648"/>
      <c r="BQ5" s="1649"/>
      <c r="BR5" s="1648"/>
      <c r="BT5" s="1649"/>
      <c r="BU5" s="1648"/>
      <c r="BW5" s="1649"/>
      <c r="BX5" s="1649"/>
      <c r="BZ5" s="1649"/>
      <c r="CA5" s="1649"/>
    </row>
    <row r="6" spans="1:84" ht="13.8">
      <c r="A6" s="1677">
        <v>1</v>
      </c>
      <c r="B6" s="1678" t="s">
        <v>115</v>
      </c>
      <c r="C6" s="2038"/>
      <c r="D6" s="2049">
        <v>380865698</v>
      </c>
      <c r="E6" s="2049"/>
      <c r="F6" s="2038"/>
      <c r="G6" s="2049">
        <v>371058185</v>
      </c>
      <c r="H6" s="2049"/>
      <c r="I6" s="2048"/>
      <c r="J6" s="2049">
        <v>389722978</v>
      </c>
      <c r="K6" s="2049"/>
      <c r="L6" s="2048"/>
      <c r="M6" s="2049">
        <v>367777276</v>
      </c>
      <c r="N6" s="2049"/>
      <c r="O6" s="2048"/>
      <c r="P6" s="2049">
        <v>346084288</v>
      </c>
      <c r="Q6" s="2049"/>
      <c r="R6" s="2048"/>
      <c r="S6" s="2049">
        <v>340854808</v>
      </c>
      <c r="T6" s="2049"/>
      <c r="U6" s="2048"/>
      <c r="V6" s="2049">
        <v>362609025</v>
      </c>
      <c r="X6" s="2048"/>
      <c r="Y6" s="2049">
        <v>365612022</v>
      </c>
      <c r="AA6" s="2048"/>
      <c r="AB6" s="2049">
        <v>374291038</v>
      </c>
      <c r="AD6" s="1679"/>
      <c r="AE6" s="1680">
        <v>380911911</v>
      </c>
      <c r="AG6" s="1679"/>
      <c r="AH6" s="1680">
        <v>371762697</v>
      </c>
      <c r="AJ6" s="1679"/>
      <c r="AK6" s="1680">
        <v>368698164</v>
      </c>
      <c r="AM6" s="1679"/>
      <c r="AN6" s="1680">
        <v>355221749</v>
      </c>
      <c r="AP6" s="1679"/>
      <c r="AQ6" s="1680">
        <v>331476792</v>
      </c>
      <c r="AS6" s="1679"/>
      <c r="AT6" s="1680">
        <v>325269251</v>
      </c>
      <c r="AV6" s="1679"/>
      <c r="AW6" s="1680">
        <v>313037254</v>
      </c>
      <c r="AY6" s="1679"/>
      <c r="AZ6" s="1680">
        <v>279847008</v>
      </c>
      <c r="BB6" s="1679"/>
      <c r="BC6" s="1680">
        <v>293572797</v>
      </c>
      <c r="BE6" s="1679"/>
      <c r="BF6" s="1680">
        <v>307279779</v>
      </c>
      <c r="BH6" s="1679"/>
      <c r="BI6" s="1680">
        <v>315791488</v>
      </c>
      <c r="BK6" s="1679"/>
      <c r="BL6" s="1680">
        <v>324439861</v>
      </c>
      <c r="BN6" s="1679"/>
      <c r="BO6" s="1680">
        <v>356221955</v>
      </c>
      <c r="BQ6" s="1679"/>
      <c r="BR6" s="1680">
        <v>343173952</v>
      </c>
      <c r="BT6" s="1679"/>
      <c r="BU6" s="1680">
        <v>328201878</v>
      </c>
      <c r="BW6" s="1679"/>
      <c r="BX6" s="1681">
        <v>283267075</v>
      </c>
      <c r="BZ6" s="1679"/>
      <c r="CA6" s="1681">
        <v>186704896</v>
      </c>
    </row>
    <row r="7" spans="1:84" ht="16.2" thickBot="1">
      <c r="A7" s="1242"/>
      <c r="B7" s="1213" t="s">
        <v>1671</v>
      </c>
      <c r="C7" s="1649"/>
      <c r="D7" s="1649"/>
      <c r="E7" s="2147"/>
      <c r="F7" s="1649"/>
      <c r="G7" s="1649"/>
      <c r="H7" s="2147"/>
      <c r="I7" s="1649"/>
      <c r="J7" s="1649"/>
      <c r="K7" s="2147"/>
      <c r="L7" s="1649"/>
      <c r="M7" s="1648"/>
      <c r="N7" s="2147"/>
      <c r="O7" s="1649"/>
      <c r="P7" s="1648"/>
      <c r="Q7" s="2147"/>
      <c r="R7" s="1649"/>
      <c r="S7" s="1648"/>
      <c r="T7" s="2147"/>
      <c r="U7" s="1649"/>
      <c r="V7" s="1648"/>
      <c r="X7" s="1649"/>
      <c r="Y7" s="1648"/>
      <c r="AA7" s="1649"/>
      <c r="AB7" s="1648"/>
      <c r="AD7" s="1649"/>
      <c r="AE7" s="1648"/>
      <c r="AG7" s="1649"/>
      <c r="AH7" s="1648"/>
      <c r="AJ7" s="1649"/>
      <c r="AK7" s="1648"/>
      <c r="AM7" s="1649"/>
      <c r="AN7" s="1648"/>
      <c r="AP7" s="1649"/>
      <c r="AQ7" s="1648"/>
      <c r="AS7" s="1649"/>
      <c r="AT7" s="1648"/>
      <c r="AV7" s="1649"/>
      <c r="AW7" s="1648"/>
      <c r="AY7" s="1649"/>
      <c r="AZ7" s="1648"/>
      <c r="BB7" s="1649"/>
      <c r="BC7" s="1648"/>
      <c r="BE7" s="1649"/>
      <c r="BF7" s="1648"/>
      <c r="BH7" s="1649"/>
      <c r="BI7" s="1648"/>
      <c r="BK7" s="1649"/>
      <c r="BL7" s="1648"/>
      <c r="BN7" s="1649"/>
      <c r="BO7" s="1648"/>
      <c r="BQ7" s="1649"/>
      <c r="BR7" s="1648"/>
      <c r="BT7" s="1649"/>
      <c r="BU7" s="1648"/>
      <c r="BW7" s="1649"/>
      <c r="BX7" s="1649"/>
      <c r="BZ7" s="1649"/>
      <c r="CA7" s="1649"/>
    </row>
    <row r="8" spans="1:84" ht="13.8">
      <c r="A8" s="1677">
        <v>2</v>
      </c>
      <c r="B8" s="1678" t="s">
        <v>1672</v>
      </c>
      <c r="C8" s="2050">
        <v>787043442</v>
      </c>
      <c r="D8" s="2050">
        <v>84141881</v>
      </c>
      <c r="E8" s="2049"/>
      <c r="F8" s="2050">
        <v>762809675</v>
      </c>
      <c r="G8" s="2050">
        <v>81611091</v>
      </c>
      <c r="H8" s="2049"/>
      <c r="I8" s="2050">
        <v>691564370</v>
      </c>
      <c r="J8" s="2050">
        <v>72275461</v>
      </c>
      <c r="K8" s="2049"/>
      <c r="L8" s="2050">
        <v>1288688600</v>
      </c>
      <c r="M8" s="2049">
        <v>67696023</v>
      </c>
      <c r="N8" s="2049"/>
      <c r="O8" s="2050">
        <v>634635684</v>
      </c>
      <c r="P8" s="2049">
        <v>65539851</v>
      </c>
      <c r="Q8" s="2049"/>
      <c r="R8" s="2050">
        <v>615509725</v>
      </c>
      <c r="S8" s="2049">
        <v>63193056</v>
      </c>
      <c r="T8" s="2049"/>
      <c r="U8" s="2050">
        <v>610735129</v>
      </c>
      <c r="V8" s="2049">
        <v>62430784</v>
      </c>
      <c r="X8" s="2050">
        <v>612944423</v>
      </c>
      <c r="Y8" s="2049">
        <v>63635436</v>
      </c>
      <c r="AA8" s="2050">
        <v>610623296</v>
      </c>
      <c r="AB8" s="2049">
        <v>63891184</v>
      </c>
      <c r="AD8" s="1681">
        <v>598262808</v>
      </c>
      <c r="AE8" s="1680">
        <v>62308381</v>
      </c>
      <c r="AG8" s="1681">
        <v>583867974</v>
      </c>
      <c r="AH8" s="1680">
        <v>60172849</v>
      </c>
      <c r="AJ8" s="1681">
        <v>572675394</v>
      </c>
      <c r="AK8" s="1680">
        <v>58742034</v>
      </c>
      <c r="AM8" s="1681">
        <v>557941760</v>
      </c>
      <c r="AN8" s="1680">
        <v>56678045</v>
      </c>
      <c r="AP8" s="1681">
        <v>531347935</v>
      </c>
      <c r="AQ8" s="1680">
        <v>52830664</v>
      </c>
      <c r="AS8" s="1681">
        <v>509482415</v>
      </c>
      <c r="AT8" s="1680">
        <v>49824089</v>
      </c>
      <c r="AV8" s="1681">
        <v>489698029</v>
      </c>
      <c r="AW8" s="1680">
        <v>47271948</v>
      </c>
      <c r="AY8" s="1681">
        <v>472931223</v>
      </c>
      <c r="AZ8" s="1680">
        <v>44965159</v>
      </c>
      <c r="BB8" s="1681">
        <v>469060510</v>
      </c>
      <c r="BC8" s="1680">
        <v>44218079</v>
      </c>
      <c r="BE8" s="1681">
        <v>465057968</v>
      </c>
      <c r="BF8" s="1680">
        <v>43342772</v>
      </c>
      <c r="BH8" s="1681">
        <v>456955585</v>
      </c>
      <c r="BI8" s="1680">
        <v>42091736</v>
      </c>
      <c r="BK8" s="1681">
        <v>449155165</v>
      </c>
      <c r="BL8" s="1680">
        <v>39851660</v>
      </c>
      <c r="BN8" s="1681">
        <v>437630944</v>
      </c>
      <c r="BO8" s="1680">
        <v>38379043</v>
      </c>
      <c r="BQ8" s="1681">
        <v>419224248</v>
      </c>
      <c r="BR8" s="1680">
        <v>36640083</v>
      </c>
      <c r="BT8" s="1681">
        <v>386643952</v>
      </c>
      <c r="BU8" s="1680">
        <v>33870923</v>
      </c>
      <c r="BW8" s="1681">
        <v>351999297</v>
      </c>
      <c r="BX8" s="1681">
        <v>31063219</v>
      </c>
      <c r="BZ8" s="1681">
        <v>296206563</v>
      </c>
      <c r="CA8" s="1681">
        <v>25694306</v>
      </c>
    </row>
    <row r="9" spans="1:84" ht="13.8">
      <c r="A9" s="1208">
        <v>3</v>
      </c>
      <c r="B9" s="1247" t="s">
        <v>1673</v>
      </c>
      <c r="C9" s="2051">
        <v>317628610</v>
      </c>
      <c r="D9" s="2051">
        <v>15881431</v>
      </c>
      <c r="E9" s="2052"/>
      <c r="F9" s="2051">
        <v>306930823</v>
      </c>
      <c r="G9" s="2051">
        <v>15346541</v>
      </c>
      <c r="H9" s="2052"/>
      <c r="I9" s="2051">
        <v>299595980</v>
      </c>
      <c r="J9" s="2051">
        <v>14979799</v>
      </c>
      <c r="K9" s="2052"/>
      <c r="L9" s="2051">
        <v>574889208</v>
      </c>
      <c r="M9" s="2052">
        <v>14589991</v>
      </c>
      <c r="N9" s="2052"/>
      <c r="O9" s="2051">
        <v>277397033</v>
      </c>
      <c r="P9" s="2052">
        <v>13869852</v>
      </c>
      <c r="Q9" s="2052"/>
      <c r="R9" s="2051">
        <v>266392589</v>
      </c>
      <c r="S9" s="2052">
        <v>13319629</v>
      </c>
      <c r="T9" s="2052"/>
      <c r="U9" s="2051">
        <v>271930454</v>
      </c>
      <c r="V9" s="2052">
        <v>13596523</v>
      </c>
      <c r="X9" s="2051">
        <v>271243245</v>
      </c>
      <c r="Y9" s="2052">
        <v>13562162</v>
      </c>
      <c r="AA9" s="2051">
        <v>269767332</v>
      </c>
      <c r="AB9" s="2052">
        <v>13482725</v>
      </c>
      <c r="AD9" s="1682">
        <v>265833641</v>
      </c>
      <c r="AE9" s="1639">
        <v>13291682</v>
      </c>
      <c r="AG9" s="1682">
        <v>262141604</v>
      </c>
      <c r="AH9" s="1639">
        <v>13107080</v>
      </c>
      <c r="AJ9" s="1682">
        <v>260199194</v>
      </c>
      <c r="AK9" s="1639">
        <v>13009960</v>
      </c>
      <c r="AM9" s="1682">
        <v>260274246</v>
      </c>
      <c r="AN9" s="1639">
        <v>13013712</v>
      </c>
      <c r="AP9" s="1682">
        <v>254520406</v>
      </c>
      <c r="AQ9" s="1639">
        <v>12726020</v>
      </c>
      <c r="AS9" s="1682">
        <v>249430248</v>
      </c>
      <c r="AT9" s="1639">
        <v>12471512</v>
      </c>
      <c r="AV9" s="1682">
        <v>242763552</v>
      </c>
      <c r="AW9" s="1639">
        <v>12138178</v>
      </c>
      <c r="AY9" s="1682">
        <v>238461491</v>
      </c>
      <c r="AZ9" s="1639">
        <v>11923075</v>
      </c>
      <c r="BB9" s="1682">
        <v>237326736</v>
      </c>
      <c r="BC9" s="1639">
        <v>11866337</v>
      </c>
      <c r="BE9" s="1682">
        <v>238521337</v>
      </c>
      <c r="BF9" s="1639">
        <v>11926067</v>
      </c>
      <c r="BH9" s="1682">
        <v>237783681</v>
      </c>
      <c r="BI9" s="1639">
        <v>11889184</v>
      </c>
      <c r="BK9" s="1682">
        <v>231699402</v>
      </c>
      <c r="BL9" s="1639">
        <v>11584970</v>
      </c>
      <c r="BN9" s="1682">
        <v>225272797</v>
      </c>
      <c r="BO9" s="1639">
        <v>11263640</v>
      </c>
      <c r="BQ9" s="1682">
        <v>219508612</v>
      </c>
      <c r="BR9" s="1639">
        <v>10975431</v>
      </c>
      <c r="BT9" s="1682">
        <v>204524718</v>
      </c>
      <c r="BU9" s="1639">
        <v>10226236</v>
      </c>
      <c r="BW9" s="1682">
        <v>185688168</v>
      </c>
      <c r="BX9" s="1656">
        <v>9284409</v>
      </c>
      <c r="BZ9" s="1682">
        <v>163257200</v>
      </c>
      <c r="CA9" s="1656">
        <v>8162860</v>
      </c>
    </row>
    <row r="10" spans="1:84" ht="13.8">
      <c r="A10" s="1208">
        <v>4</v>
      </c>
      <c r="B10" s="1247" t="s">
        <v>1674</v>
      </c>
      <c r="C10" s="2051">
        <v>469414831</v>
      </c>
      <c r="D10" s="2051">
        <v>68260450</v>
      </c>
      <c r="E10" s="2052"/>
      <c r="F10" s="2051">
        <v>455878851</v>
      </c>
      <c r="G10" s="2051">
        <v>66264550</v>
      </c>
      <c r="H10" s="2052"/>
      <c r="I10" s="2051">
        <v>391968390</v>
      </c>
      <c r="J10" s="2051">
        <v>57295662</v>
      </c>
      <c r="K10" s="2052"/>
      <c r="L10" s="2051">
        <v>713799391</v>
      </c>
      <c r="M10" s="2052">
        <v>53106032</v>
      </c>
      <c r="N10" s="2052"/>
      <c r="O10" s="2051">
        <v>357238650</v>
      </c>
      <c r="P10" s="2052">
        <v>51669999</v>
      </c>
      <c r="Q10" s="2052"/>
      <c r="R10" s="2051">
        <v>349117135</v>
      </c>
      <c r="S10" s="2052">
        <v>49873426</v>
      </c>
      <c r="T10" s="2052"/>
      <c r="U10" s="2051">
        <v>338804673</v>
      </c>
      <c r="V10" s="2052">
        <v>48834261</v>
      </c>
      <c r="X10" s="2051">
        <v>341701177</v>
      </c>
      <c r="Y10" s="2052">
        <v>50073274</v>
      </c>
      <c r="AA10" s="2051">
        <v>340855963</v>
      </c>
      <c r="AB10" s="2052">
        <v>50408459</v>
      </c>
      <c r="AD10" s="1682">
        <v>332429167</v>
      </c>
      <c r="AE10" s="1639">
        <v>49016699</v>
      </c>
      <c r="AG10" s="1682">
        <v>321726368</v>
      </c>
      <c r="AH10" s="1639">
        <v>47065769</v>
      </c>
      <c r="AJ10" s="1682">
        <v>312476200</v>
      </c>
      <c r="AK10" s="1639">
        <v>45732074</v>
      </c>
      <c r="AM10" s="1682">
        <v>297667513</v>
      </c>
      <c r="AN10" s="1639">
        <v>43664333</v>
      </c>
      <c r="AP10" s="1682">
        <v>276827529</v>
      </c>
      <c r="AQ10" s="1639">
        <v>40104644</v>
      </c>
      <c r="AS10" s="1682">
        <v>260052167</v>
      </c>
      <c r="AT10" s="1639">
        <v>37352577</v>
      </c>
      <c r="AV10" s="1682">
        <v>246934477</v>
      </c>
      <c r="AW10" s="1639">
        <v>35133770</v>
      </c>
      <c r="AY10" s="1682">
        <v>234469732</v>
      </c>
      <c r="AZ10" s="1639">
        <v>33042084</v>
      </c>
      <c r="BB10" s="1682">
        <v>231733774</v>
      </c>
      <c r="BC10" s="1639">
        <v>32351742</v>
      </c>
      <c r="BE10" s="1682">
        <v>226536631</v>
      </c>
      <c r="BF10" s="1639">
        <v>31416705</v>
      </c>
      <c r="BH10" s="1682">
        <v>219171904</v>
      </c>
      <c r="BI10" s="1639">
        <v>30202552</v>
      </c>
      <c r="BK10" s="1682">
        <v>217455763</v>
      </c>
      <c r="BL10" s="1639">
        <v>28266690</v>
      </c>
      <c r="BN10" s="1682">
        <v>212358147</v>
      </c>
      <c r="BO10" s="1639">
        <v>27115403</v>
      </c>
      <c r="BQ10" s="1682">
        <v>199715636</v>
      </c>
      <c r="BR10" s="1639">
        <v>25664652</v>
      </c>
      <c r="BT10" s="1682">
        <v>182119234</v>
      </c>
      <c r="BU10" s="1639">
        <v>23644687</v>
      </c>
      <c r="BW10" s="1682">
        <v>166311129</v>
      </c>
      <c r="BX10" s="1656">
        <v>21778810</v>
      </c>
      <c r="BZ10" s="1682">
        <v>132949363</v>
      </c>
      <c r="CA10" s="1656">
        <v>17531446</v>
      </c>
    </row>
    <row r="11" spans="1:84" ht="13.8">
      <c r="A11" s="1677">
        <v>5</v>
      </c>
      <c r="B11" s="1678" t="s">
        <v>1675</v>
      </c>
      <c r="C11" s="2050">
        <v>324768608</v>
      </c>
      <c r="D11" s="2050">
        <v>143522223</v>
      </c>
      <c r="E11" s="2049"/>
      <c r="F11" s="2050">
        <v>319184271</v>
      </c>
      <c r="G11" s="2050">
        <v>143251375</v>
      </c>
      <c r="H11" s="2049"/>
      <c r="I11" s="2050">
        <v>341685716</v>
      </c>
      <c r="J11" s="2050">
        <v>149748865</v>
      </c>
      <c r="K11" s="2049"/>
      <c r="L11" s="2050">
        <v>663017732</v>
      </c>
      <c r="M11" s="2049">
        <v>145445334</v>
      </c>
      <c r="N11" s="2049"/>
      <c r="O11" s="2050">
        <v>328382974</v>
      </c>
      <c r="P11" s="2049">
        <v>141665366</v>
      </c>
      <c r="Q11" s="2049"/>
      <c r="R11" s="2050">
        <v>335427360</v>
      </c>
      <c r="S11" s="2049">
        <v>145539567</v>
      </c>
      <c r="T11" s="2049"/>
      <c r="U11" s="2050">
        <v>347370398</v>
      </c>
      <c r="V11" s="2049">
        <v>150873607</v>
      </c>
      <c r="X11" s="2050">
        <v>346599901</v>
      </c>
      <c r="Y11" s="2049">
        <v>149770580</v>
      </c>
      <c r="AA11" s="2050">
        <v>339010197</v>
      </c>
      <c r="AB11" s="2049">
        <v>151124659</v>
      </c>
      <c r="AD11" s="1681">
        <v>334815802</v>
      </c>
      <c r="AE11" s="1680">
        <v>148289714</v>
      </c>
      <c r="AG11" s="1681">
        <v>333543967</v>
      </c>
      <c r="AH11" s="1680">
        <v>146705751</v>
      </c>
      <c r="AJ11" s="1681">
        <v>332964501</v>
      </c>
      <c r="AK11" s="1680">
        <v>147545068</v>
      </c>
      <c r="AM11" s="1681">
        <v>335545685</v>
      </c>
      <c r="AN11" s="1680">
        <v>150802705</v>
      </c>
      <c r="AP11" s="1681">
        <v>323988318</v>
      </c>
      <c r="AQ11" s="1680">
        <v>144501767</v>
      </c>
      <c r="AS11" s="1681">
        <v>318663857</v>
      </c>
      <c r="AT11" s="1680">
        <v>139414357</v>
      </c>
      <c r="AV11" s="1681">
        <v>322818033</v>
      </c>
      <c r="AW11" s="1680">
        <v>141750952</v>
      </c>
      <c r="AY11" s="1681">
        <v>315591183</v>
      </c>
      <c r="AZ11" s="1680">
        <v>136062825</v>
      </c>
      <c r="BB11" s="1681">
        <v>324602905</v>
      </c>
      <c r="BC11" s="1680">
        <v>141612539</v>
      </c>
      <c r="BE11" s="1681">
        <v>328185258</v>
      </c>
      <c r="BF11" s="1680">
        <v>143118243</v>
      </c>
      <c r="BH11" s="1681">
        <v>306251532</v>
      </c>
      <c r="BI11" s="1680">
        <v>131120979</v>
      </c>
      <c r="BK11" s="1681">
        <v>294191317</v>
      </c>
      <c r="BL11" s="1680">
        <v>128861456</v>
      </c>
      <c r="BN11" s="1681">
        <v>312048042</v>
      </c>
      <c r="BO11" s="1680">
        <v>137819582</v>
      </c>
      <c r="BQ11" s="1681">
        <v>304576741</v>
      </c>
      <c r="BR11" s="1680">
        <v>133902894</v>
      </c>
      <c r="BT11" s="1681">
        <v>299828126</v>
      </c>
      <c r="BU11" s="1680">
        <v>133139277</v>
      </c>
      <c r="BW11" s="1681">
        <v>277616331</v>
      </c>
      <c r="BX11" s="1681">
        <v>124675718</v>
      </c>
      <c r="BZ11" s="1681">
        <v>190988478</v>
      </c>
      <c r="CA11" s="1681">
        <v>88584954</v>
      </c>
    </row>
    <row r="12" spans="1:84" ht="13.8">
      <c r="A12" s="1208">
        <v>6</v>
      </c>
      <c r="B12" s="1247" t="s">
        <v>1676</v>
      </c>
      <c r="C12" s="2053">
        <v>36499154</v>
      </c>
      <c r="D12" s="2053">
        <v>8153878</v>
      </c>
      <c r="E12" s="2052"/>
      <c r="F12" s="2053">
        <v>28803202</v>
      </c>
      <c r="G12" s="2053">
        <v>7263511</v>
      </c>
      <c r="H12" s="2052"/>
      <c r="I12" s="2053">
        <v>28328470</v>
      </c>
      <c r="J12" s="2053">
        <v>7966379</v>
      </c>
      <c r="K12" s="2052"/>
      <c r="L12" s="2053">
        <v>44599730</v>
      </c>
      <c r="M12" s="2052">
        <v>6084235</v>
      </c>
      <c r="N12" s="2052"/>
      <c r="O12" s="2053">
        <v>17646229</v>
      </c>
      <c r="P12" s="2052">
        <v>4816969</v>
      </c>
      <c r="Q12" s="2052"/>
      <c r="R12" s="2053">
        <v>18150829</v>
      </c>
      <c r="S12" s="2052">
        <v>4964495</v>
      </c>
      <c r="T12" s="2052"/>
      <c r="U12" s="2053">
        <v>21866161</v>
      </c>
      <c r="V12" s="2052">
        <v>6028747</v>
      </c>
      <c r="X12" s="2053">
        <v>15158381</v>
      </c>
      <c r="Y12" s="2052">
        <v>4099925</v>
      </c>
      <c r="AA12" s="2053">
        <v>5164710</v>
      </c>
      <c r="AB12" s="2052">
        <v>1507485</v>
      </c>
      <c r="AD12" s="1683">
        <v>6958846</v>
      </c>
      <c r="AE12" s="1639">
        <v>1874208</v>
      </c>
      <c r="AG12" s="1683">
        <v>8034433</v>
      </c>
      <c r="AH12" s="1639">
        <v>2122611</v>
      </c>
      <c r="AJ12" s="1683">
        <v>8477632</v>
      </c>
      <c r="AK12" s="1639">
        <v>2239733</v>
      </c>
      <c r="AM12" s="1683">
        <v>8500748</v>
      </c>
      <c r="AN12" s="1639">
        <v>2273332</v>
      </c>
      <c r="AP12" s="1683">
        <v>6383707</v>
      </c>
      <c r="AQ12" s="1639">
        <v>2207037</v>
      </c>
      <c r="AS12" s="1683">
        <v>7822420</v>
      </c>
      <c r="AT12" s="1639">
        <v>1628427</v>
      </c>
      <c r="AV12" s="1683">
        <v>9825336</v>
      </c>
      <c r="AW12" s="1639">
        <v>2466335</v>
      </c>
      <c r="AY12" s="1683">
        <v>12693370</v>
      </c>
      <c r="AZ12" s="1639">
        <v>3128981</v>
      </c>
      <c r="BB12" s="1683">
        <v>14059236</v>
      </c>
      <c r="BC12" s="1639">
        <v>3419739</v>
      </c>
      <c r="BE12" s="1683">
        <v>14924291</v>
      </c>
      <c r="BF12" s="1639">
        <v>3692762</v>
      </c>
      <c r="BH12" s="1683">
        <v>14859977</v>
      </c>
      <c r="BI12" s="1639">
        <v>3876056</v>
      </c>
      <c r="BK12" s="1683">
        <v>4225785</v>
      </c>
      <c r="BL12" s="1639">
        <v>883301</v>
      </c>
      <c r="BN12" s="1683">
        <v>1087942</v>
      </c>
      <c r="BO12" s="1639">
        <v>54397</v>
      </c>
      <c r="BQ12" s="1683">
        <v>1087943</v>
      </c>
      <c r="BR12" s="1639">
        <v>54397</v>
      </c>
      <c r="BT12" s="1683">
        <v>1087943</v>
      </c>
      <c r="BU12" s="1639">
        <v>54397</v>
      </c>
      <c r="BW12" s="1683">
        <v>1087942</v>
      </c>
      <c r="BX12" s="1656">
        <v>54397</v>
      </c>
      <c r="BZ12" s="1683">
        <v>1079795</v>
      </c>
      <c r="CA12" s="1656">
        <v>53990</v>
      </c>
    </row>
    <row r="13" spans="1:84" ht="13.8">
      <c r="A13" s="1208">
        <v>7</v>
      </c>
      <c r="B13" s="1247" t="s">
        <v>1677</v>
      </c>
      <c r="C13" s="2053">
        <v>286260662</v>
      </c>
      <c r="D13" s="2053">
        <v>133359554</v>
      </c>
      <c r="E13" s="2052"/>
      <c r="F13" s="2053">
        <v>288796141</v>
      </c>
      <c r="G13" s="2053">
        <v>134402936</v>
      </c>
      <c r="H13" s="2052"/>
      <c r="I13" s="2053">
        <v>310363543</v>
      </c>
      <c r="J13" s="2053">
        <v>138788784</v>
      </c>
      <c r="K13" s="2052"/>
      <c r="L13" s="2053">
        <v>610772682</v>
      </c>
      <c r="M13" s="2052">
        <v>135480520</v>
      </c>
      <c r="N13" s="2052"/>
      <c r="O13" s="2053">
        <v>308651624</v>
      </c>
      <c r="P13" s="2052">
        <v>134763277</v>
      </c>
      <c r="Q13" s="2052"/>
      <c r="R13" s="2053">
        <v>315164055</v>
      </c>
      <c r="S13" s="2052">
        <v>138462597</v>
      </c>
      <c r="T13" s="2052"/>
      <c r="U13" s="2053">
        <v>321791747</v>
      </c>
      <c r="V13" s="2052">
        <v>141132370</v>
      </c>
      <c r="X13" s="2053">
        <v>330142951</v>
      </c>
      <c r="Y13" s="2052">
        <v>144372086</v>
      </c>
      <c r="AA13" s="2053">
        <v>331840977</v>
      </c>
      <c r="AB13" s="2052">
        <v>147622294</v>
      </c>
      <c r="AD13" s="1683">
        <v>326431175</v>
      </c>
      <c r="AE13" s="1639">
        <v>144989725</v>
      </c>
      <c r="AG13" s="1683">
        <v>324711699</v>
      </c>
      <c r="AH13" s="1639">
        <v>143785306</v>
      </c>
      <c r="AJ13" s="1683">
        <v>323461244</v>
      </c>
      <c r="AK13" s="1639">
        <v>144279710</v>
      </c>
      <c r="AM13" s="1683">
        <v>322677714</v>
      </c>
      <c r="AN13" s="1639">
        <v>144162151</v>
      </c>
      <c r="AP13" s="1683">
        <v>315620809</v>
      </c>
      <c r="AQ13" s="1639">
        <v>140310928</v>
      </c>
      <c r="AS13" s="1683">
        <v>308561209</v>
      </c>
      <c r="AT13" s="1639">
        <v>135505702</v>
      </c>
      <c r="AV13" s="1683">
        <v>308844642</v>
      </c>
      <c r="AW13" s="1639">
        <v>135136563</v>
      </c>
      <c r="AY13" s="1683">
        <v>301765560</v>
      </c>
      <c r="AZ13" s="1639">
        <v>131801591</v>
      </c>
      <c r="BB13" s="1683">
        <v>308190848</v>
      </c>
      <c r="BC13" s="1639">
        <v>135839979</v>
      </c>
      <c r="BE13" s="1683">
        <v>310707840</v>
      </c>
      <c r="BF13" s="1639">
        <v>136872354</v>
      </c>
      <c r="BH13" s="1683">
        <v>290680822</v>
      </c>
      <c r="BI13" s="1639">
        <v>126534190</v>
      </c>
      <c r="BK13" s="1683">
        <v>288992011</v>
      </c>
      <c r="BL13" s="1639">
        <v>127004634</v>
      </c>
      <c r="BN13" s="1683">
        <v>308830829</v>
      </c>
      <c r="BO13" s="1639">
        <v>135635914</v>
      </c>
      <c r="BQ13" s="1683">
        <v>302083965</v>
      </c>
      <c r="BR13" s="1639">
        <v>132443664</v>
      </c>
      <c r="BT13" s="1683">
        <v>297648172</v>
      </c>
      <c r="BU13" s="1639">
        <v>131992869</v>
      </c>
      <c r="BW13" s="1683">
        <v>274042103</v>
      </c>
      <c r="BX13" s="1656">
        <v>122135035</v>
      </c>
      <c r="BZ13" s="1683">
        <v>187931523</v>
      </c>
      <c r="CA13" s="1656">
        <v>86553804</v>
      </c>
    </row>
    <row r="14" spans="1:84" ht="13.8">
      <c r="A14" s="1208">
        <v>8</v>
      </c>
      <c r="B14" s="1247" t="s">
        <v>1678</v>
      </c>
      <c r="C14" s="2051">
        <v>2008792</v>
      </c>
      <c r="D14" s="2051">
        <v>2008792</v>
      </c>
      <c r="E14" s="2052"/>
      <c r="F14" s="2051">
        <v>1584927</v>
      </c>
      <c r="G14" s="2051">
        <v>1584927</v>
      </c>
      <c r="H14" s="2052"/>
      <c r="I14" s="2051">
        <v>2993702</v>
      </c>
      <c r="J14" s="2051">
        <v>2993702</v>
      </c>
      <c r="K14" s="2052"/>
      <c r="L14" s="2051">
        <v>7645320</v>
      </c>
      <c r="M14" s="2052">
        <v>3880579</v>
      </c>
      <c r="N14" s="2052"/>
      <c r="O14" s="2051">
        <v>2085121</v>
      </c>
      <c r="P14" s="2052">
        <v>2085121</v>
      </c>
      <c r="Q14" s="2052"/>
      <c r="R14" s="2051">
        <v>2112476</v>
      </c>
      <c r="S14" s="2052">
        <v>2112476</v>
      </c>
      <c r="T14" s="2052"/>
      <c r="U14" s="2051">
        <v>3712490</v>
      </c>
      <c r="V14" s="2052">
        <v>3712490</v>
      </c>
      <c r="X14" s="2051">
        <v>1298568</v>
      </c>
      <c r="Y14" s="2052">
        <v>1298568</v>
      </c>
      <c r="AA14" s="2051">
        <v>2004509</v>
      </c>
      <c r="AB14" s="2052">
        <v>1994880</v>
      </c>
      <c r="AD14" s="1682">
        <v>1425781</v>
      </c>
      <c r="AE14" s="1639">
        <v>1425781</v>
      </c>
      <c r="AG14" s="1682">
        <v>797834</v>
      </c>
      <c r="AH14" s="1639">
        <v>797834</v>
      </c>
      <c r="AJ14" s="1682">
        <v>1025625</v>
      </c>
      <c r="AK14" s="1639">
        <v>1025625</v>
      </c>
      <c r="AM14" s="1682">
        <v>4367222</v>
      </c>
      <c r="AN14" s="1639">
        <v>4367222</v>
      </c>
      <c r="AP14" s="1682">
        <v>1983802</v>
      </c>
      <c r="AQ14" s="1639">
        <v>1983802</v>
      </c>
      <c r="AS14" s="1682">
        <v>2280228</v>
      </c>
      <c r="AT14" s="1639">
        <v>2280228</v>
      </c>
      <c r="AV14" s="1682">
        <v>4148054</v>
      </c>
      <c r="AW14" s="1639">
        <v>4148054</v>
      </c>
      <c r="AY14" s="1682">
        <v>1132253</v>
      </c>
      <c r="AZ14" s="1639">
        <v>1132253</v>
      </c>
      <c r="BB14" s="1682">
        <v>2352821</v>
      </c>
      <c r="BC14" s="1639">
        <v>2352821</v>
      </c>
      <c r="BE14" s="1682">
        <v>2553127</v>
      </c>
      <c r="BF14" s="1639">
        <v>2553127</v>
      </c>
      <c r="BH14" s="1682">
        <v>710733</v>
      </c>
      <c r="BI14" s="1639">
        <v>710733</v>
      </c>
      <c r="BK14" s="1682">
        <v>973521</v>
      </c>
      <c r="BL14" s="1639">
        <v>973521</v>
      </c>
      <c r="BN14" s="1682">
        <v>2129271</v>
      </c>
      <c r="BO14" s="1639">
        <v>2129271</v>
      </c>
      <c r="BQ14" s="1682">
        <v>1404833</v>
      </c>
      <c r="BR14" s="1639">
        <v>1404833</v>
      </c>
      <c r="BT14" s="1682">
        <v>1092011</v>
      </c>
      <c r="BU14" s="1639">
        <v>1092011</v>
      </c>
      <c r="BW14" s="1682">
        <v>2486286</v>
      </c>
      <c r="BX14" s="1656">
        <v>2486286</v>
      </c>
      <c r="BZ14" s="1682">
        <v>1977160</v>
      </c>
      <c r="CA14" s="1656">
        <v>1977160</v>
      </c>
    </row>
    <row r="15" spans="1:84" ht="13.8">
      <c r="A15" s="1677">
        <v>9</v>
      </c>
      <c r="B15" s="1678" t="s">
        <v>1679</v>
      </c>
      <c r="C15" s="2038"/>
      <c r="D15" s="2050">
        <v>50102326</v>
      </c>
      <c r="E15" s="2049"/>
      <c r="F15" s="2038"/>
      <c r="G15" s="2050">
        <v>48102385</v>
      </c>
      <c r="H15" s="2049"/>
      <c r="I15" s="2050"/>
      <c r="J15" s="2050">
        <v>49067424</v>
      </c>
      <c r="K15" s="2049"/>
      <c r="L15" s="2050"/>
      <c r="M15" s="2049">
        <v>45954133</v>
      </c>
      <c r="N15" s="2049"/>
      <c r="O15" s="2050"/>
      <c r="P15" s="2049">
        <v>37780351</v>
      </c>
      <c r="Q15" s="2049"/>
      <c r="R15" s="2050"/>
      <c r="S15" s="2049">
        <v>37558708</v>
      </c>
      <c r="T15" s="2049"/>
      <c r="U15" s="2050"/>
      <c r="V15" s="2049">
        <v>37728298</v>
      </c>
      <c r="X15" s="2050"/>
      <c r="Y15" s="2049">
        <v>31689356</v>
      </c>
      <c r="AA15" s="2050"/>
      <c r="AB15" s="2049">
        <v>32827991</v>
      </c>
      <c r="AD15" s="1681"/>
      <c r="AE15" s="1680">
        <v>27655505</v>
      </c>
      <c r="AG15" s="1681"/>
      <c r="AH15" s="1680">
        <v>24864288</v>
      </c>
      <c r="AJ15" s="1681"/>
      <c r="AK15" s="1680">
        <v>19902872</v>
      </c>
      <c r="AM15" s="1681"/>
      <c r="AN15" s="1680">
        <v>16278382</v>
      </c>
      <c r="AP15" s="1681"/>
      <c r="AQ15" s="1680">
        <v>19807546</v>
      </c>
      <c r="AS15" s="1681"/>
      <c r="AT15" s="1680">
        <v>20556572</v>
      </c>
      <c r="AV15" s="1681"/>
      <c r="AW15" s="1680">
        <v>19990521</v>
      </c>
      <c r="AY15" s="1681"/>
      <c r="AZ15" s="1680">
        <v>19908554</v>
      </c>
      <c r="BB15" s="1681"/>
      <c r="BC15" s="1680">
        <v>21315346</v>
      </c>
      <c r="BE15" s="1681"/>
      <c r="BF15" s="1680">
        <v>25331027</v>
      </c>
      <c r="BH15" s="1681"/>
      <c r="BI15" s="1680">
        <v>24364829</v>
      </c>
      <c r="BK15" s="1681"/>
      <c r="BL15" s="1680">
        <v>19272569</v>
      </c>
      <c r="BN15" s="1681"/>
      <c r="BO15" s="1680">
        <v>19532903</v>
      </c>
      <c r="BQ15" s="1681"/>
      <c r="BR15" s="1680">
        <v>19500532</v>
      </c>
      <c r="BT15" s="1681"/>
      <c r="BU15" s="1680">
        <v>17332091</v>
      </c>
      <c r="BW15" s="1681"/>
      <c r="BX15" s="1681">
        <v>17000911</v>
      </c>
      <c r="BZ15" s="1681"/>
      <c r="CA15" s="1681">
        <v>12440105</v>
      </c>
    </row>
    <row r="16" spans="1:84" ht="13.8">
      <c r="A16" s="1677">
        <v>10</v>
      </c>
      <c r="B16" s="1678" t="s">
        <v>1680</v>
      </c>
      <c r="C16" s="2050">
        <v>96006265</v>
      </c>
      <c r="D16" s="2050">
        <v>34191759</v>
      </c>
      <c r="E16" s="2049"/>
      <c r="F16" s="2050">
        <v>114891962</v>
      </c>
      <c r="G16" s="2050">
        <v>35208845</v>
      </c>
      <c r="H16" s="2049"/>
      <c r="I16" s="2050">
        <v>113531193</v>
      </c>
      <c r="J16" s="2050">
        <v>30952335</v>
      </c>
      <c r="K16" s="2049"/>
      <c r="L16" s="2050">
        <v>237893726</v>
      </c>
      <c r="M16" s="2049">
        <v>28509122</v>
      </c>
      <c r="N16" s="2049"/>
      <c r="O16" s="2050">
        <v>115066260</v>
      </c>
      <c r="P16" s="2049">
        <v>25263976</v>
      </c>
      <c r="Q16" s="2049"/>
      <c r="R16" s="2050">
        <v>105924046</v>
      </c>
      <c r="S16" s="2049">
        <v>21735300</v>
      </c>
      <c r="T16" s="2049"/>
      <c r="U16" s="2050">
        <v>102399159</v>
      </c>
      <c r="V16" s="2049">
        <v>20719543</v>
      </c>
      <c r="X16" s="2050">
        <v>101150647</v>
      </c>
      <c r="Y16" s="2049">
        <v>20143219</v>
      </c>
      <c r="AA16" s="2050">
        <v>132589119</v>
      </c>
      <c r="AB16" s="2049">
        <v>21709504</v>
      </c>
      <c r="AD16" s="1681">
        <v>193332694</v>
      </c>
      <c r="AE16" s="1680">
        <v>23793160</v>
      </c>
      <c r="AG16" s="1681">
        <v>190794880</v>
      </c>
      <c r="AH16" s="1680">
        <v>24652877</v>
      </c>
      <c r="AJ16" s="1681">
        <v>186326221</v>
      </c>
      <c r="AK16" s="1680">
        <v>24069667</v>
      </c>
      <c r="AM16" s="1681">
        <v>186144442</v>
      </c>
      <c r="AN16" s="1680">
        <v>24994344</v>
      </c>
      <c r="AP16" s="1681">
        <v>190758704</v>
      </c>
      <c r="AQ16" s="1680">
        <v>29865460</v>
      </c>
      <c r="AS16" s="1681">
        <v>182523328</v>
      </c>
      <c r="AT16" s="1680">
        <v>25741606</v>
      </c>
      <c r="AV16" s="1681">
        <v>198944898</v>
      </c>
      <c r="AW16" s="1680">
        <v>28067851</v>
      </c>
      <c r="AY16" s="1681">
        <v>302011369</v>
      </c>
      <c r="AZ16" s="1680">
        <v>34835759</v>
      </c>
      <c r="BB16" s="1681">
        <v>301842854</v>
      </c>
      <c r="BC16" s="1680">
        <v>37078709</v>
      </c>
      <c r="BE16" s="1681">
        <v>285726288</v>
      </c>
      <c r="BF16" s="1680">
        <v>29383849</v>
      </c>
      <c r="BH16" s="1681">
        <v>278520861</v>
      </c>
      <c r="BI16" s="1680">
        <v>30478049</v>
      </c>
      <c r="BK16" s="1681">
        <v>279804945</v>
      </c>
      <c r="BL16" s="1680">
        <v>34116228</v>
      </c>
      <c r="BN16" s="1681">
        <v>263405481</v>
      </c>
      <c r="BO16" s="1680">
        <v>32865519</v>
      </c>
      <c r="BQ16" s="1681">
        <v>263380052</v>
      </c>
      <c r="BR16" s="1680">
        <v>34711729</v>
      </c>
      <c r="BT16" s="1681">
        <v>262320919</v>
      </c>
      <c r="BU16" s="1680">
        <v>38841634</v>
      </c>
      <c r="BW16" s="1681">
        <v>263484262</v>
      </c>
      <c r="BX16" s="1681">
        <v>39250562</v>
      </c>
      <c r="BZ16" s="1681">
        <v>248398774</v>
      </c>
      <c r="CA16" s="1681">
        <v>32527090</v>
      </c>
    </row>
    <row r="17" spans="1:79" ht="13.8">
      <c r="A17" s="1208">
        <v>11</v>
      </c>
      <c r="B17" s="1247" t="s">
        <v>1681</v>
      </c>
      <c r="C17" s="2053">
        <v>30272324</v>
      </c>
      <c r="D17" s="2053">
        <v>27881059</v>
      </c>
      <c r="E17" s="2052"/>
      <c r="F17" s="2053">
        <v>46290697</v>
      </c>
      <c r="G17" s="2053">
        <v>28475016</v>
      </c>
      <c r="H17" s="2052"/>
      <c r="I17" s="2053">
        <v>40123217</v>
      </c>
      <c r="J17" s="2053">
        <v>24036422</v>
      </c>
      <c r="K17" s="2052"/>
      <c r="L17" s="2053">
        <v>73028540</v>
      </c>
      <c r="M17" s="2052">
        <v>20038435</v>
      </c>
      <c r="N17" s="2052"/>
      <c r="O17" s="2053">
        <v>34381417</v>
      </c>
      <c r="P17" s="2052">
        <v>16840663</v>
      </c>
      <c r="Q17" s="2052"/>
      <c r="R17" s="2053">
        <v>26704314</v>
      </c>
      <c r="S17" s="2052">
        <v>13470552</v>
      </c>
      <c r="T17" s="2052"/>
      <c r="U17" s="2053">
        <v>28663407</v>
      </c>
      <c r="V17" s="2052">
        <v>14273334</v>
      </c>
      <c r="X17" s="2053">
        <v>28810369</v>
      </c>
      <c r="Y17" s="2052">
        <v>13451223</v>
      </c>
      <c r="AA17" s="2053">
        <v>28496106</v>
      </c>
      <c r="AB17" s="2052">
        <v>12999098</v>
      </c>
      <c r="AD17" s="1683">
        <v>27599895</v>
      </c>
      <c r="AE17" s="1639">
        <v>11617460</v>
      </c>
      <c r="AG17" s="1683">
        <v>25899200</v>
      </c>
      <c r="AH17" s="1639">
        <v>12579548</v>
      </c>
      <c r="AJ17" s="1683">
        <v>26503047</v>
      </c>
      <c r="AK17" s="1639">
        <v>12467915</v>
      </c>
      <c r="AM17" s="1683">
        <v>27405549</v>
      </c>
      <c r="AN17" s="1639">
        <v>13613458</v>
      </c>
      <c r="AP17" s="1683">
        <v>31697108</v>
      </c>
      <c r="AQ17" s="1639">
        <v>18172385</v>
      </c>
      <c r="AS17" s="1683">
        <v>25709429</v>
      </c>
      <c r="AT17" s="1639">
        <v>14402668</v>
      </c>
      <c r="AV17" s="1683">
        <v>28929659</v>
      </c>
      <c r="AW17" s="1639">
        <v>15114720</v>
      </c>
      <c r="AY17" s="1683">
        <v>28508611</v>
      </c>
      <c r="AZ17" s="1639">
        <v>15386571</v>
      </c>
      <c r="BB17" s="1683">
        <v>30477236</v>
      </c>
      <c r="BC17" s="1639">
        <v>17454220</v>
      </c>
      <c r="BE17" s="1683">
        <v>21298944</v>
      </c>
      <c r="BF17" s="1639">
        <v>10462035</v>
      </c>
      <c r="BH17" s="1683">
        <v>26329596</v>
      </c>
      <c r="BI17" s="1639">
        <v>12494428</v>
      </c>
      <c r="BK17" s="1683">
        <v>36908048</v>
      </c>
      <c r="BL17" s="1639">
        <v>16828182</v>
      </c>
      <c r="BN17" s="1683">
        <v>36302252</v>
      </c>
      <c r="BO17" s="1639">
        <v>16996734</v>
      </c>
      <c r="BQ17" s="1683">
        <v>45560951</v>
      </c>
      <c r="BR17" s="1639">
        <v>19837130</v>
      </c>
      <c r="BT17" s="1683">
        <v>51838493</v>
      </c>
      <c r="BU17" s="1639">
        <v>24405718</v>
      </c>
      <c r="BW17" s="1683">
        <v>52006973</v>
      </c>
      <c r="BX17" s="1656">
        <v>24792039</v>
      </c>
      <c r="BZ17" s="1683">
        <v>38109640</v>
      </c>
      <c r="CA17" s="1656">
        <v>17745247</v>
      </c>
    </row>
    <row r="18" spans="1:79" ht="13.8">
      <c r="A18" s="1208">
        <v>12</v>
      </c>
      <c r="B18" s="1247" t="s">
        <v>1682</v>
      </c>
      <c r="C18" s="2053">
        <v>2135713</v>
      </c>
      <c r="D18" s="2053">
        <v>2135713</v>
      </c>
      <c r="E18" s="2052"/>
      <c r="F18" s="2053">
        <v>2311628</v>
      </c>
      <c r="G18" s="2053">
        <v>2311628</v>
      </c>
      <c r="H18" s="2052"/>
      <c r="I18" s="2053">
        <v>2300056</v>
      </c>
      <c r="J18" s="2053">
        <v>2300056</v>
      </c>
      <c r="K18" s="2052"/>
      <c r="L18" s="2053">
        <v>5115363</v>
      </c>
      <c r="M18" s="2052">
        <v>2596434</v>
      </c>
      <c r="N18" s="2052"/>
      <c r="O18" s="2053">
        <v>2664148</v>
      </c>
      <c r="P18" s="2052">
        <v>2664148</v>
      </c>
      <c r="Q18" s="2052"/>
      <c r="R18" s="2053">
        <v>2531638</v>
      </c>
      <c r="S18" s="2052">
        <v>2531638</v>
      </c>
      <c r="T18" s="2052"/>
      <c r="U18" s="2053">
        <v>1089254</v>
      </c>
      <c r="V18" s="2052">
        <v>1089254</v>
      </c>
      <c r="X18" s="2053">
        <v>1440903</v>
      </c>
      <c r="Y18" s="2052">
        <v>1440903</v>
      </c>
      <c r="AA18" s="2053">
        <v>1370517</v>
      </c>
      <c r="AB18" s="2052">
        <v>1339941</v>
      </c>
      <c r="AD18" s="1683">
        <v>931700</v>
      </c>
      <c r="AE18" s="1639">
        <v>931700</v>
      </c>
      <c r="AG18" s="1683">
        <v>844565</v>
      </c>
      <c r="AH18" s="1639">
        <v>844565</v>
      </c>
      <c r="AJ18" s="1683">
        <v>706856</v>
      </c>
      <c r="AK18" s="1639">
        <v>706856</v>
      </c>
      <c r="AM18" s="1683">
        <v>568798</v>
      </c>
      <c r="AN18" s="1639">
        <v>568798</v>
      </c>
      <c r="AP18" s="1683">
        <v>773247</v>
      </c>
      <c r="AQ18" s="1639">
        <v>773247</v>
      </c>
      <c r="AS18" s="1683">
        <v>534813</v>
      </c>
      <c r="AT18" s="1639">
        <v>534813</v>
      </c>
      <c r="AV18" s="1683">
        <v>554302</v>
      </c>
      <c r="AW18" s="1639">
        <v>554302</v>
      </c>
      <c r="AY18" s="1683">
        <v>407705</v>
      </c>
      <c r="AZ18" s="1639">
        <v>407705</v>
      </c>
      <c r="BB18" s="1683">
        <v>640255</v>
      </c>
      <c r="BC18" s="1639">
        <v>640255</v>
      </c>
      <c r="BE18" s="1683">
        <v>581330</v>
      </c>
      <c r="BF18" s="1639">
        <v>581330</v>
      </c>
      <c r="BH18" s="1683">
        <v>550584</v>
      </c>
      <c r="BI18" s="1639">
        <v>550584</v>
      </c>
      <c r="BK18" s="1683">
        <v>874988</v>
      </c>
      <c r="BL18" s="1639">
        <v>874988</v>
      </c>
      <c r="BN18" s="1683">
        <v>1081317</v>
      </c>
      <c r="BO18" s="1639">
        <v>1081317</v>
      </c>
      <c r="BQ18" s="1683">
        <v>899898</v>
      </c>
      <c r="BR18" s="1639">
        <v>899898</v>
      </c>
      <c r="BT18" s="1683">
        <v>1040851</v>
      </c>
      <c r="BU18" s="1639">
        <v>1040851</v>
      </c>
      <c r="BW18" s="1683">
        <v>1086425</v>
      </c>
      <c r="BX18" s="1656">
        <v>1086426</v>
      </c>
      <c r="BZ18" s="1683">
        <v>1383532</v>
      </c>
      <c r="CA18" s="1656">
        <v>1383532</v>
      </c>
    </row>
    <row r="19" spans="1:79" ht="13.8">
      <c r="A19" s="1208">
        <v>13</v>
      </c>
      <c r="B19" s="1247" t="s">
        <v>1683</v>
      </c>
      <c r="C19" s="2051">
        <v>63598228</v>
      </c>
      <c r="D19" s="2051">
        <v>4174987</v>
      </c>
      <c r="E19" s="2052"/>
      <c r="F19" s="2051">
        <v>66289637</v>
      </c>
      <c r="G19" s="2051">
        <v>4422200</v>
      </c>
      <c r="H19" s="2052"/>
      <c r="I19" s="2051">
        <v>71107919</v>
      </c>
      <c r="J19" s="2051">
        <v>4615856</v>
      </c>
      <c r="K19" s="2052"/>
      <c r="L19" s="2051">
        <v>159749823</v>
      </c>
      <c r="M19" s="2052">
        <v>5874253</v>
      </c>
      <c r="N19" s="2052"/>
      <c r="O19" s="2051">
        <v>78020695</v>
      </c>
      <c r="P19" s="2052">
        <v>5759164</v>
      </c>
      <c r="Q19" s="2052"/>
      <c r="R19" s="2051">
        <v>76688094</v>
      </c>
      <c r="S19" s="2052">
        <v>5733110</v>
      </c>
      <c r="T19" s="2052"/>
      <c r="U19" s="2051">
        <v>72646498</v>
      </c>
      <c r="V19" s="2052">
        <v>5356954</v>
      </c>
      <c r="X19" s="2051">
        <v>70899375</v>
      </c>
      <c r="Y19" s="2052">
        <v>5251093</v>
      </c>
      <c r="AA19" s="2051">
        <v>102722495</v>
      </c>
      <c r="AB19" s="2052">
        <v>7370464</v>
      </c>
      <c r="AD19" s="1682">
        <v>164801100</v>
      </c>
      <c r="AE19" s="1639">
        <v>11244000</v>
      </c>
      <c r="AG19" s="1682">
        <v>164051115</v>
      </c>
      <c r="AH19" s="1639">
        <v>11228764</v>
      </c>
      <c r="AJ19" s="1682">
        <v>159116319</v>
      </c>
      <c r="AK19" s="1639">
        <v>10894896</v>
      </c>
      <c r="AM19" s="1682">
        <v>158170095</v>
      </c>
      <c r="AN19" s="1639">
        <v>10812088</v>
      </c>
      <c r="AP19" s="1682">
        <v>158288349</v>
      </c>
      <c r="AQ19" s="1639">
        <v>10919827</v>
      </c>
      <c r="AS19" s="1682">
        <v>156279086</v>
      </c>
      <c r="AT19" s="1639">
        <v>10804125</v>
      </c>
      <c r="AV19" s="1682">
        <v>169460938</v>
      </c>
      <c r="AW19" s="1639">
        <v>12398829</v>
      </c>
      <c r="AY19" s="1682">
        <v>273095053</v>
      </c>
      <c r="AZ19" s="1639">
        <v>19041483</v>
      </c>
      <c r="BB19" s="1682">
        <v>270725363</v>
      </c>
      <c r="BC19" s="1639">
        <v>18984234</v>
      </c>
      <c r="BE19" s="1682">
        <v>263846014</v>
      </c>
      <c r="BF19" s="1639">
        <v>18340484</v>
      </c>
      <c r="BH19" s="1682">
        <v>251640681</v>
      </c>
      <c r="BI19" s="1639">
        <v>17433037</v>
      </c>
      <c r="BK19" s="1682">
        <v>242021909</v>
      </c>
      <c r="BL19" s="1639">
        <v>16413058</v>
      </c>
      <c r="BN19" s="1682">
        <v>226021912</v>
      </c>
      <c r="BO19" s="1639">
        <v>14787468</v>
      </c>
      <c r="BQ19" s="1682">
        <v>216919203</v>
      </c>
      <c r="BR19" s="1639">
        <v>13974701</v>
      </c>
      <c r="BT19" s="1682">
        <v>209441575</v>
      </c>
      <c r="BU19" s="1639">
        <v>13395065</v>
      </c>
      <c r="BW19" s="1682">
        <v>210390864</v>
      </c>
      <c r="BX19" s="1656">
        <v>13372097</v>
      </c>
      <c r="BZ19" s="1682">
        <v>208905602</v>
      </c>
      <c r="CA19" s="1656">
        <v>13398311</v>
      </c>
    </row>
    <row r="20" spans="1:79" ht="13.8">
      <c r="A20" s="1677">
        <v>14</v>
      </c>
      <c r="B20" s="1684" t="s">
        <v>1684</v>
      </c>
      <c r="C20" s="2050">
        <v>122253122</v>
      </c>
      <c r="D20" s="2050">
        <v>122253122</v>
      </c>
      <c r="E20" s="2049"/>
      <c r="F20" s="2050">
        <v>116644675</v>
      </c>
      <c r="G20" s="2050">
        <v>116644675</v>
      </c>
      <c r="H20" s="2049"/>
      <c r="I20" s="2050">
        <v>116425597</v>
      </c>
      <c r="J20" s="2050">
        <v>116425597</v>
      </c>
      <c r="K20" s="2049"/>
      <c r="L20" s="2050">
        <v>220894601</v>
      </c>
      <c r="M20" s="2049">
        <v>112120745</v>
      </c>
      <c r="N20" s="2049"/>
      <c r="O20" s="2050">
        <v>113488155</v>
      </c>
      <c r="P20" s="2049">
        <v>113488155</v>
      </c>
      <c r="Q20" s="2049"/>
      <c r="R20" s="2050">
        <v>121561871</v>
      </c>
      <c r="S20" s="2049">
        <v>121561871</v>
      </c>
      <c r="T20" s="2049"/>
      <c r="U20" s="2050">
        <v>117117694</v>
      </c>
      <c r="V20" s="2049">
        <v>117117694</v>
      </c>
      <c r="X20" s="2050">
        <v>112171372</v>
      </c>
      <c r="Y20" s="2049">
        <v>112171372</v>
      </c>
      <c r="AA20" s="2050">
        <v>110562367</v>
      </c>
      <c r="AB20" s="2049">
        <v>110466731</v>
      </c>
      <c r="AD20" s="1681">
        <v>109300465</v>
      </c>
      <c r="AE20" s="1680">
        <v>109300465</v>
      </c>
      <c r="AG20" s="1681">
        <v>106040244</v>
      </c>
      <c r="AH20" s="1680">
        <v>106040244</v>
      </c>
      <c r="AJ20" s="1681">
        <v>97836838</v>
      </c>
      <c r="AK20" s="1680">
        <v>97836838</v>
      </c>
      <c r="AM20" s="1681">
        <v>95599657</v>
      </c>
      <c r="AN20" s="1680">
        <v>95599657</v>
      </c>
      <c r="AP20" s="1681">
        <v>97992150</v>
      </c>
      <c r="AQ20" s="1680">
        <v>97992150</v>
      </c>
      <c r="AS20" s="1681">
        <v>100671831</v>
      </c>
      <c r="AT20" s="1680">
        <v>100671831</v>
      </c>
      <c r="AV20" s="1681">
        <v>89585977</v>
      </c>
      <c r="AW20" s="1680">
        <v>89585977</v>
      </c>
      <c r="AY20" s="1681">
        <v>85871019</v>
      </c>
      <c r="AZ20" s="1680">
        <v>85871019</v>
      </c>
      <c r="BB20" s="1681">
        <v>83297016</v>
      </c>
      <c r="BC20" s="1680">
        <v>83297016</v>
      </c>
      <c r="BE20" s="1681">
        <v>79177512</v>
      </c>
      <c r="BF20" s="1680">
        <v>79177512</v>
      </c>
      <c r="BH20" s="1681">
        <v>73119922</v>
      </c>
      <c r="BI20" s="1680">
        <v>73119922</v>
      </c>
      <c r="BK20" s="1681">
        <v>69263858</v>
      </c>
      <c r="BL20" s="1680">
        <v>69263858</v>
      </c>
      <c r="BN20" s="1681">
        <v>71657640</v>
      </c>
      <c r="BO20" s="1680">
        <v>71657640</v>
      </c>
      <c r="BQ20" s="1681">
        <v>67084973</v>
      </c>
      <c r="BR20" s="1680">
        <v>67084973</v>
      </c>
      <c r="BT20" s="1681">
        <v>57913478</v>
      </c>
      <c r="BU20" s="1680">
        <v>57913478</v>
      </c>
      <c r="BW20" s="1681">
        <v>57404850</v>
      </c>
      <c r="BX20" s="1681">
        <v>57404850</v>
      </c>
      <c r="BZ20" s="1681">
        <v>68898360</v>
      </c>
      <c r="CA20" s="1681">
        <v>68898360</v>
      </c>
    </row>
    <row r="21" spans="1:79" ht="13.8">
      <c r="A21" s="1677">
        <v>15</v>
      </c>
      <c r="B21" s="1678" t="s">
        <v>1685</v>
      </c>
      <c r="C21" s="2050">
        <v>323162983</v>
      </c>
      <c r="D21" s="2050">
        <v>23738243</v>
      </c>
      <c r="E21" s="2049"/>
      <c r="F21" s="2050">
        <v>309148204</v>
      </c>
      <c r="G21" s="2050">
        <v>23375330</v>
      </c>
      <c r="H21" s="2049"/>
      <c r="I21" s="2050">
        <v>299259635</v>
      </c>
      <c r="J21" s="2050">
        <v>21983805</v>
      </c>
      <c r="K21" s="2049"/>
      <c r="L21" s="2050">
        <v>538369124</v>
      </c>
      <c r="M21" s="2049">
        <v>19933326</v>
      </c>
      <c r="N21" s="2049"/>
      <c r="O21" s="2050">
        <v>261830273</v>
      </c>
      <c r="P21" s="2049">
        <v>20581710</v>
      </c>
      <c r="Q21" s="2049"/>
      <c r="R21" s="2050">
        <v>285439747</v>
      </c>
      <c r="S21" s="2049">
        <v>19733315</v>
      </c>
      <c r="T21" s="2049"/>
      <c r="U21" s="2050">
        <v>297028478</v>
      </c>
      <c r="V21" s="2049">
        <v>20180980</v>
      </c>
      <c r="X21" s="2050">
        <v>263714147</v>
      </c>
      <c r="Y21" s="2049">
        <v>18653257</v>
      </c>
      <c r="AA21" s="2050">
        <v>226613836</v>
      </c>
      <c r="AB21" s="2049">
        <v>18380577</v>
      </c>
      <c r="AD21" s="1681">
        <v>219218476</v>
      </c>
      <c r="AE21" s="1680">
        <v>18864745</v>
      </c>
      <c r="AG21" s="1681">
        <v>261345700</v>
      </c>
      <c r="AH21" s="1680">
        <v>22523237</v>
      </c>
      <c r="AJ21" s="1681">
        <v>260116819</v>
      </c>
      <c r="AK21" s="1680">
        <v>23809915</v>
      </c>
      <c r="AM21" s="1681">
        <v>264128249</v>
      </c>
      <c r="AN21" s="1680">
        <v>23695838</v>
      </c>
      <c r="AP21" s="1681">
        <v>270552712</v>
      </c>
      <c r="AQ21" s="1680">
        <v>27054737</v>
      </c>
      <c r="AS21" s="1681">
        <v>273829258</v>
      </c>
      <c r="AT21" s="1680">
        <v>25693781</v>
      </c>
      <c r="AV21" s="1681">
        <v>262129204</v>
      </c>
      <c r="AW21" s="1680">
        <v>25692411</v>
      </c>
      <c r="AY21" s="1681">
        <v>150451756</v>
      </c>
      <c r="AZ21" s="1680">
        <v>22775290</v>
      </c>
      <c r="BB21" s="1681">
        <v>144332333</v>
      </c>
      <c r="BC21" s="1680">
        <v>21956800</v>
      </c>
      <c r="BE21" s="1681">
        <v>139315950</v>
      </c>
      <c r="BF21" s="1680">
        <v>20699884</v>
      </c>
      <c r="BH21" s="1681">
        <v>140094481</v>
      </c>
      <c r="BI21" s="1680">
        <v>20841761</v>
      </c>
      <c r="BK21" s="1681">
        <v>131236223</v>
      </c>
      <c r="BL21" s="1680">
        <v>22057334</v>
      </c>
      <c r="BN21" s="1681">
        <v>127602820</v>
      </c>
      <c r="BO21" s="1680">
        <v>22194867</v>
      </c>
      <c r="BQ21" s="1681">
        <v>126795864</v>
      </c>
      <c r="BR21" s="1680">
        <v>17811618</v>
      </c>
      <c r="BT21" s="1681">
        <v>104928981</v>
      </c>
      <c r="BU21" s="1680">
        <v>15229091</v>
      </c>
      <c r="BW21" s="1681">
        <v>97429411</v>
      </c>
      <c r="BX21" s="1681">
        <v>16280259</v>
      </c>
      <c r="BZ21" s="1681">
        <v>93297087</v>
      </c>
      <c r="CA21" s="1681">
        <v>13092603</v>
      </c>
    </row>
    <row r="22" spans="1:79" ht="13.8">
      <c r="A22" s="1677">
        <v>16</v>
      </c>
      <c r="B22" s="1678" t="s">
        <v>1686</v>
      </c>
      <c r="C22" s="2038"/>
      <c r="D22" s="2050">
        <v>457949555</v>
      </c>
      <c r="E22" s="2049"/>
      <c r="F22" s="2038"/>
      <c r="G22" s="2050">
        <v>448193701</v>
      </c>
      <c r="H22" s="2049"/>
      <c r="I22" s="2050"/>
      <c r="J22" s="2050">
        <v>440453486</v>
      </c>
      <c r="K22" s="2049"/>
      <c r="L22" s="2050"/>
      <c r="M22" s="2049">
        <v>419658682</v>
      </c>
      <c r="N22" s="2049"/>
      <c r="O22" s="2050"/>
      <c r="P22" s="2049">
        <v>404319409</v>
      </c>
      <c r="Q22" s="2049"/>
      <c r="R22" s="2050"/>
      <c r="S22" s="2049">
        <v>409321816</v>
      </c>
      <c r="T22" s="2049"/>
      <c r="U22" s="2050"/>
      <c r="V22" s="2049">
        <v>409050906</v>
      </c>
      <c r="X22" s="2050"/>
      <c r="Y22" s="2049">
        <v>396063219</v>
      </c>
      <c r="AA22" s="2050"/>
      <c r="AB22" s="2049">
        <v>398400646</v>
      </c>
      <c r="AD22" s="1681"/>
      <c r="AE22" s="1680">
        <v>390211970</v>
      </c>
      <c r="AG22" s="1681"/>
      <c r="AH22" s="1680">
        <v>384959246</v>
      </c>
      <c r="AJ22" s="1681"/>
      <c r="AK22" s="1680">
        <v>371906395</v>
      </c>
      <c r="AM22" s="1681"/>
      <c r="AN22" s="1680">
        <v>368048971</v>
      </c>
      <c r="AP22" s="1681"/>
      <c r="AQ22" s="1680">
        <v>372052324</v>
      </c>
      <c r="AS22" s="1681"/>
      <c r="AT22" s="1680">
        <v>361902238</v>
      </c>
      <c r="AV22" s="1681"/>
      <c r="AW22" s="1680">
        <v>352359660</v>
      </c>
      <c r="AY22" s="1681"/>
      <c r="AZ22" s="1680">
        <v>344418605</v>
      </c>
      <c r="BB22" s="1681"/>
      <c r="BC22" s="1680">
        <v>349478489</v>
      </c>
      <c r="BE22" s="1681"/>
      <c r="BF22" s="1680">
        <v>341053287</v>
      </c>
      <c r="BH22" s="1681"/>
      <c r="BI22" s="1680">
        <v>322017276</v>
      </c>
      <c r="BK22" s="1685" t="s">
        <v>184</v>
      </c>
      <c r="BL22" s="1680">
        <v>313423105</v>
      </c>
      <c r="BN22" s="1681"/>
      <c r="BO22" s="1680">
        <v>322449554</v>
      </c>
      <c r="BQ22" s="1681"/>
      <c r="BR22" s="1680">
        <v>309651829</v>
      </c>
      <c r="BT22" s="1681"/>
      <c r="BU22" s="1680">
        <v>296326494</v>
      </c>
      <c r="BW22" s="1681"/>
      <c r="BX22" s="1681">
        <v>285675519</v>
      </c>
      <c r="BZ22" s="1681"/>
      <c r="CA22" s="1681">
        <v>241237419</v>
      </c>
    </row>
    <row r="23" spans="1:79" ht="16.2" thickBot="1">
      <c r="A23" s="1242"/>
      <c r="B23" s="1213" t="s">
        <v>1687</v>
      </c>
      <c r="C23" s="1649"/>
      <c r="D23" s="1649"/>
      <c r="E23" s="2147"/>
      <c r="F23" s="1649"/>
      <c r="G23" s="1649"/>
      <c r="H23" s="2147"/>
      <c r="I23" s="1649"/>
      <c r="J23" s="1649"/>
      <c r="K23" s="2147"/>
      <c r="L23" s="1649"/>
      <c r="M23" s="1648"/>
      <c r="N23" s="2147"/>
      <c r="O23" s="1649"/>
      <c r="P23" s="1648"/>
      <c r="Q23" s="2147"/>
      <c r="R23" s="1649"/>
      <c r="S23" s="1648"/>
      <c r="T23" s="2147"/>
      <c r="U23" s="1649"/>
      <c r="V23" s="1648"/>
      <c r="X23" s="1649"/>
      <c r="Y23" s="1648"/>
      <c r="AA23" s="1649"/>
      <c r="AB23" s="1648"/>
      <c r="AD23" s="1649"/>
      <c r="AE23" s="1648"/>
      <c r="AG23" s="1649"/>
      <c r="AH23" s="1648"/>
      <c r="AJ23" s="1649"/>
      <c r="AK23" s="1648"/>
      <c r="AM23" s="1649"/>
      <c r="AN23" s="1648"/>
      <c r="AP23" s="1649"/>
      <c r="AQ23" s="1648"/>
      <c r="AS23" s="1649"/>
      <c r="AT23" s="1648"/>
      <c r="AV23" s="1649"/>
      <c r="AW23" s="1648"/>
      <c r="AY23" s="1649"/>
      <c r="AZ23" s="1648"/>
      <c r="BB23" s="1649"/>
      <c r="BC23" s="1648"/>
      <c r="BE23" s="1649"/>
      <c r="BF23" s="1648"/>
      <c r="BH23" s="1649"/>
      <c r="BI23" s="1648"/>
      <c r="BK23" s="1649"/>
      <c r="BL23" s="1648"/>
      <c r="BN23" s="1649"/>
      <c r="BO23" s="1648"/>
      <c r="BQ23" s="1649"/>
      <c r="BR23" s="1648"/>
      <c r="BT23" s="1649"/>
      <c r="BU23" s="1648"/>
      <c r="BW23" s="1649"/>
      <c r="BX23" s="1649"/>
      <c r="BZ23" s="1649"/>
      <c r="CA23" s="1649"/>
    </row>
    <row r="24" spans="1:79" ht="13.8">
      <c r="A24" s="1208">
        <v>17</v>
      </c>
      <c r="B24" s="1247" t="s">
        <v>1688</v>
      </c>
      <c r="C24" s="2054">
        <v>172111113</v>
      </c>
      <c r="D24" s="2054">
        <v>1493824</v>
      </c>
      <c r="E24" s="2052"/>
      <c r="F24" s="2054">
        <v>161820540</v>
      </c>
      <c r="G24" s="2054">
        <v>961118</v>
      </c>
      <c r="H24" s="2052"/>
      <c r="I24" s="2054">
        <v>171671279</v>
      </c>
      <c r="J24" s="2054">
        <v>1355833</v>
      </c>
      <c r="K24" s="2052"/>
      <c r="L24" s="2054">
        <v>287965807</v>
      </c>
      <c r="M24" s="2052">
        <v>950802</v>
      </c>
      <c r="N24" s="2052"/>
      <c r="O24" s="2054">
        <v>168872514</v>
      </c>
      <c r="P24" s="2052">
        <v>503078</v>
      </c>
      <c r="Q24" s="2052"/>
      <c r="R24" s="2054">
        <v>179812320</v>
      </c>
      <c r="S24" s="2052">
        <v>619462</v>
      </c>
      <c r="T24" s="2052"/>
      <c r="U24" s="2054">
        <v>250173686</v>
      </c>
      <c r="V24" s="2052">
        <v>308999</v>
      </c>
      <c r="X24" s="2054">
        <v>259919759</v>
      </c>
      <c r="Y24" s="2052">
        <v>722809</v>
      </c>
      <c r="AA24" s="2054">
        <v>215976743</v>
      </c>
      <c r="AB24" s="2052">
        <v>1593666</v>
      </c>
      <c r="AD24" s="1656">
        <v>239586652</v>
      </c>
      <c r="AE24" s="1639">
        <v>2429622</v>
      </c>
      <c r="AG24" s="1656">
        <v>228202927</v>
      </c>
      <c r="AH24" s="1639">
        <v>1136362</v>
      </c>
      <c r="AJ24" s="1656">
        <v>201171460</v>
      </c>
      <c r="AK24" s="1639">
        <v>765204</v>
      </c>
      <c r="AM24" s="1656">
        <v>215166252</v>
      </c>
      <c r="AN24" s="1639">
        <v>960602</v>
      </c>
      <c r="AP24" s="1656">
        <v>242050530</v>
      </c>
      <c r="AQ24" s="1639">
        <v>574869</v>
      </c>
      <c r="AS24" s="1656">
        <v>205009253</v>
      </c>
      <c r="AT24" s="1639">
        <v>2559426</v>
      </c>
      <c r="AV24" s="1656">
        <v>196079949</v>
      </c>
      <c r="AW24" s="1639">
        <v>3614068</v>
      </c>
      <c r="AY24" s="1656">
        <v>143283283</v>
      </c>
      <c r="AZ24" s="1639">
        <v>2223624</v>
      </c>
      <c r="BB24" s="1656">
        <v>150903339</v>
      </c>
      <c r="BC24" s="1639">
        <v>2209271</v>
      </c>
      <c r="BE24" s="1656">
        <v>164230369</v>
      </c>
      <c r="BF24" s="1639">
        <v>2114760</v>
      </c>
      <c r="BH24" s="1656">
        <v>147065585</v>
      </c>
      <c r="BI24" s="1639">
        <v>1184488</v>
      </c>
      <c r="BK24" s="1656">
        <v>177069032</v>
      </c>
      <c r="BL24" s="1639">
        <v>924418</v>
      </c>
      <c r="BN24" s="1656">
        <v>186142060</v>
      </c>
      <c r="BO24" s="1639">
        <v>1237499</v>
      </c>
      <c r="BQ24" s="1656">
        <v>224849423</v>
      </c>
      <c r="BR24" s="1639">
        <v>1834771</v>
      </c>
      <c r="BT24" s="1656">
        <v>222580285</v>
      </c>
      <c r="BU24" s="1639">
        <v>1690972</v>
      </c>
      <c r="BW24" s="1656">
        <v>180238863</v>
      </c>
      <c r="BX24" s="1656">
        <v>1620674</v>
      </c>
      <c r="BZ24" s="1656">
        <v>145548247</v>
      </c>
      <c r="CA24" s="1656">
        <v>1068134</v>
      </c>
    </row>
    <row r="25" spans="1:79" ht="13.8">
      <c r="A25" s="1208">
        <v>18</v>
      </c>
      <c r="B25" s="1247" t="s">
        <v>1689</v>
      </c>
      <c r="C25" s="2051">
        <v>56628162</v>
      </c>
      <c r="D25" s="2051">
        <v>28975907</v>
      </c>
      <c r="E25" s="2052"/>
      <c r="F25" s="2051">
        <v>63801901</v>
      </c>
      <c r="G25" s="2051">
        <v>37803038</v>
      </c>
      <c r="H25" s="2052"/>
      <c r="I25" s="2051">
        <v>61672363</v>
      </c>
      <c r="J25" s="2051">
        <v>36896668</v>
      </c>
      <c r="K25" s="2052"/>
      <c r="L25" s="2051">
        <v>125183187</v>
      </c>
      <c r="M25" s="2052">
        <v>38981930</v>
      </c>
      <c r="N25" s="2052"/>
      <c r="O25" s="2051">
        <v>67000193</v>
      </c>
      <c r="P25" s="2052">
        <v>42381307</v>
      </c>
      <c r="Q25" s="2052"/>
      <c r="R25" s="2051">
        <v>56032936</v>
      </c>
      <c r="S25" s="2052">
        <v>35892625</v>
      </c>
      <c r="T25" s="2052"/>
      <c r="U25" s="2051">
        <v>70712432</v>
      </c>
      <c r="V25" s="2052">
        <v>44087903</v>
      </c>
      <c r="X25" s="2051">
        <v>70141057</v>
      </c>
      <c r="Y25" s="2052">
        <v>44278601</v>
      </c>
      <c r="AA25" s="2051">
        <v>64138338</v>
      </c>
      <c r="AB25" s="2052">
        <v>40377154</v>
      </c>
      <c r="AD25" s="1682">
        <v>55665090</v>
      </c>
      <c r="AE25" s="1639">
        <v>36385350</v>
      </c>
      <c r="AG25" s="1682">
        <v>51107858</v>
      </c>
      <c r="AH25" s="1639">
        <v>32965711</v>
      </c>
      <c r="AJ25" s="1682">
        <v>49678473</v>
      </c>
      <c r="AK25" s="1639">
        <v>32290778</v>
      </c>
      <c r="AM25" s="1682">
        <v>53329471</v>
      </c>
      <c r="AN25" s="1639">
        <v>34445662</v>
      </c>
      <c r="AP25" s="1682">
        <v>48921949</v>
      </c>
      <c r="AQ25" s="1639">
        <v>31034899</v>
      </c>
      <c r="AS25" s="1682">
        <v>44224639</v>
      </c>
      <c r="AT25" s="1639">
        <v>26716670</v>
      </c>
      <c r="AV25" s="1682">
        <v>42102214</v>
      </c>
      <c r="AW25" s="1639">
        <v>25620947</v>
      </c>
      <c r="AY25" s="1682">
        <v>41175405</v>
      </c>
      <c r="AZ25" s="1639">
        <v>25371947</v>
      </c>
      <c r="BB25" s="1682">
        <v>39430666</v>
      </c>
      <c r="BC25" s="1639">
        <v>24981746</v>
      </c>
      <c r="BE25" s="1682">
        <v>38150251</v>
      </c>
      <c r="BF25" s="1639">
        <v>23924273</v>
      </c>
      <c r="BH25" s="1682">
        <v>33981209</v>
      </c>
      <c r="BI25" s="1639">
        <v>21402711</v>
      </c>
      <c r="BK25" s="1682">
        <v>36675413</v>
      </c>
      <c r="BL25" s="1639">
        <v>23573123</v>
      </c>
      <c r="BN25" s="1682">
        <v>35767315</v>
      </c>
      <c r="BO25" s="1639">
        <v>22824152</v>
      </c>
      <c r="BQ25" s="1682">
        <v>31230277</v>
      </c>
      <c r="BR25" s="1639">
        <v>19581578</v>
      </c>
      <c r="BT25" s="1682">
        <v>30676243</v>
      </c>
      <c r="BU25" s="1639">
        <v>19690928</v>
      </c>
      <c r="BW25" s="1682">
        <v>33732232</v>
      </c>
      <c r="BX25" s="1656">
        <v>21607290</v>
      </c>
      <c r="BZ25" s="1682">
        <v>33507923</v>
      </c>
      <c r="CA25" s="1656">
        <v>20703815</v>
      </c>
    </row>
    <row r="26" spans="1:79" ht="13.8">
      <c r="A26" s="1208">
        <v>19</v>
      </c>
      <c r="B26" s="1247" t="s">
        <v>1690</v>
      </c>
      <c r="C26" s="2051">
        <v>238960172</v>
      </c>
      <c r="D26" s="2051">
        <v>238943895</v>
      </c>
      <c r="E26" s="2052"/>
      <c r="F26" s="2051">
        <v>233263634</v>
      </c>
      <c r="G26" s="2051">
        <v>219270508</v>
      </c>
      <c r="H26" s="2052"/>
      <c r="I26" s="2051">
        <v>234330004</v>
      </c>
      <c r="J26" s="2051">
        <v>220911053</v>
      </c>
      <c r="K26" s="2052"/>
      <c r="L26" s="2051">
        <v>449893555</v>
      </c>
      <c r="M26" s="2052">
        <v>211549519</v>
      </c>
      <c r="N26" s="2052"/>
      <c r="O26" s="2051">
        <v>217135050</v>
      </c>
      <c r="P26" s="2052">
        <v>199578686</v>
      </c>
      <c r="Q26" s="2052"/>
      <c r="R26" s="2051">
        <v>216410080</v>
      </c>
      <c r="S26" s="2052">
        <v>199297669</v>
      </c>
      <c r="T26" s="2052"/>
      <c r="U26" s="2051">
        <v>218333865</v>
      </c>
      <c r="V26" s="2052">
        <v>200790751</v>
      </c>
      <c r="X26" s="2051">
        <v>205120143</v>
      </c>
      <c r="Y26" s="2052">
        <v>188532511</v>
      </c>
      <c r="AA26" s="2051">
        <v>187974039</v>
      </c>
      <c r="AB26" s="2052">
        <v>170292312</v>
      </c>
      <c r="AD26" s="1682">
        <v>173300228</v>
      </c>
      <c r="AE26" s="1639">
        <v>155137403</v>
      </c>
      <c r="AG26" s="1682">
        <v>175319599</v>
      </c>
      <c r="AH26" s="1639">
        <v>157078612</v>
      </c>
      <c r="AJ26" s="1682">
        <v>160878013</v>
      </c>
      <c r="AK26" s="1639">
        <v>142503814</v>
      </c>
      <c r="AM26" s="1682">
        <v>153600693</v>
      </c>
      <c r="AN26" s="1639">
        <v>134951110</v>
      </c>
      <c r="AP26" s="1682">
        <v>154674721</v>
      </c>
      <c r="AQ26" s="1639">
        <v>135893283</v>
      </c>
      <c r="AS26" s="1682">
        <v>152480767</v>
      </c>
      <c r="AT26" s="1639">
        <v>134828222</v>
      </c>
      <c r="AV26" s="1682">
        <v>142408061</v>
      </c>
      <c r="AW26" s="1639">
        <v>125210206</v>
      </c>
      <c r="AY26" s="1682">
        <v>141360529</v>
      </c>
      <c r="AZ26" s="1639">
        <v>124699052</v>
      </c>
      <c r="BB26" s="1682">
        <v>141912604</v>
      </c>
      <c r="BC26" s="1639">
        <v>125959791</v>
      </c>
      <c r="BE26" s="1682">
        <v>135614926</v>
      </c>
      <c r="BF26" s="1639">
        <v>121921427</v>
      </c>
      <c r="BH26" s="1682">
        <v>126874398</v>
      </c>
      <c r="BI26" s="1639">
        <v>114862352</v>
      </c>
      <c r="BK26" s="1682">
        <v>122623573</v>
      </c>
      <c r="BL26" s="1639">
        <v>109603625</v>
      </c>
      <c r="BN26" s="1682">
        <v>126163864</v>
      </c>
      <c r="BO26" s="1639">
        <v>111875114</v>
      </c>
      <c r="BQ26" s="1682">
        <v>124631499</v>
      </c>
      <c r="BR26" s="1639">
        <v>111880233</v>
      </c>
      <c r="BT26" s="1682">
        <v>117841998</v>
      </c>
      <c r="BU26" s="1639">
        <v>106613140</v>
      </c>
      <c r="BW26" s="1682">
        <v>116199254</v>
      </c>
      <c r="BX26" s="1656">
        <v>104321460</v>
      </c>
      <c r="BZ26" s="1682">
        <v>119500991</v>
      </c>
      <c r="CA26" s="1656">
        <v>106624842</v>
      </c>
    </row>
    <row r="27" spans="1:79" ht="13.8">
      <c r="A27" s="1677">
        <v>20</v>
      </c>
      <c r="B27" s="1678" t="s">
        <v>1691</v>
      </c>
      <c r="C27" s="2050">
        <v>467699447</v>
      </c>
      <c r="D27" s="2050">
        <v>269413628</v>
      </c>
      <c r="E27" s="2049"/>
      <c r="F27" s="2050">
        <v>458886074</v>
      </c>
      <c r="G27" s="2050">
        <v>258034665</v>
      </c>
      <c r="H27" s="2049"/>
      <c r="I27" s="2050">
        <v>467673646</v>
      </c>
      <c r="J27" s="2050">
        <v>259163555</v>
      </c>
      <c r="K27" s="2049"/>
      <c r="L27" s="2050">
        <v>863042549</v>
      </c>
      <c r="M27" s="2049">
        <v>251482252</v>
      </c>
      <c r="N27" s="2049"/>
      <c r="O27" s="2050">
        <v>453007757</v>
      </c>
      <c r="P27" s="2049">
        <v>242463073</v>
      </c>
      <c r="Q27" s="2049"/>
      <c r="R27" s="2050">
        <v>452255336</v>
      </c>
      <c r="S27" s="2049">
        <v>235809757</v>
      </c>
      <c r="T27" s="2049"/>
      <c r="U27" s="2050">
        <v>539219982</v>
      </c>
      <c r="V27" s="2049">
        <v>245187655</v>
      </c>
      <c r="X27" s="2050">
        <v>535180959</v>
      </c>
      <c r="Y27" s="2049">
        <v>233533922</v>
      </c>
      <c r="AA27" s="2050">
        <v>468089120</v>
      </c>
      <c r="AB27" s="2049">
        <v>212263133</v>
      </c>
      <c r="AD27" s="1681">
        <v>468551971</v>
      </c>
      <c r="AE27" s="1680">
        <v>193952377</v>
      </c>
      <c r="AG27" s="1681">
        <v>454630383</v>
      </c>
      <c r="AH27" s="1680">
        <v>191180687</v>
      </c>
      <c r="AJ27" s="1681">
        <v>411727945</v>
      </c>
      <c r="AK27" s="1680">
        <v>175559798</v>
      </c>
      <c r="AM27" s="1681">
        <v>422096417</v>
      </c>
      <c r="AN27" s="1680">
        <v>170357376</v>
      </c>
      <c r="AP27" s="1681">
        <v>445647200</v>
      </c>
      <c r="AQ27" s="1680">
        <v>167503051</v>
      </c>
      <c r="AS27" s="1681">
        <v>401714659</v>
      </c>
      <c r="AT27" s="1680">
        <v>164104318</v>
      </c>
      <c r="AV27" s="1681">
        <v>380590224</v>
      </c>
      <c r="AW27" s="1680">
        <v>154445221</v>
      </c>
      <c r="AY27" s="1681">
        <v>325819217</v>
      </c>
      <c r="AZ27" s="1680">
        <v>152294624</v>
      </c>
      <c r="BB27" s="1681">
        <v>332246609</v>
      </c>
      <c r="BC27" s="1680">
        <v>153150808</v>
      </c>
      <c r="BE27" s="1681">
        <v>337995546</v>
      </c>
      <c r="BF27" s="1680">
        <v>147960460</v>
      </c>
      <c r="BH27" s="1681">
        <v>307921192</v>
      </c>
      <c r="BI27" s="1680">
        <v>137449551</v>
      </c>
      <c r="BK27" s="1681">
        <v>336368018</v>
      </c>
      <c r="BL27" s="1680">
        <v>134101166</v>
      </c>
      <c r="BN27" s="1681">
        <v>348073239</v>
      </c>
      <c r="BO27" s="1680">
        <v>135936765</v>
      </c>
      <c r="BQ27" s="1681">
        <v>380711199</v>
      </c>
      <c r="BR27" s="1680">
        <v>133296582</v>
      </c>
      <c r="BT27" s="1681">
        <v>371098526</v>
      </c>
      <c r="BU27" s="1680">
        <v>127995040</v>
      </c>
      <c r="BW27" s="1681">
        <v>330170349</v>
      </c>
      <c r="BX27" s="1681">
        <v>127549424</v>
      </c>
      <c r="BZ27" s="1681">
        <v>298557161</v>
      </c>
      <c r="CA27" s="1681">
        <v>128396792</v>
      </c>
    </row>
    <row r="28" spans="1:79" s="52" customFormat="1" ht="29.4" thickBot="1">
      <c r="A28" s="1627"/>
      <c r="B28" s="1210"/>
      <c r="C28" s="1646"/>
      <c r="D28" s="1646" t="s">
        <v>1692</v>
      </c>
      <c r="E28" s="2146"/>
      <c r="F28" s="1646"/>
      <c r="G28" s="1646" t="s">
        <v>1692</v>
      </c>
      <c r="H28" s="2146"/>
      <c r="I28" s="1646"/>
      <c r="J28" s="2332" t="s">
        <v>1692</v>
      </c>
      <c r="K28" s="2146"/>
      <c r="L28" s="1646"/>
      <c r="M28" s="1676" t="s">
        <v>1692</v>
      </c>
      <c r="N28" s="2146"/>
      <c r="O28" s="1646"/>
      <c r="P28" s="1676" t="s">
        <v>1693</v>
      </c>
      <c r="Q28" s="2146"/>
      <c r="R28" s="1646"/>
      <c r="S28" s="1676" t="s">
        <v>1693</v>
      </c>
      <c r="T28" s="2146"/>
      <c r="U28" s="1646"/>
      <c r="V28" s="1676" t="s">
        <v>1693</v>
      </c>
      <c r="X28" s="1646"/>
      <c r="Y28" s="1676" t="s">
        <v>1693</v>
      </c>
      <c r="AA28" s="1646"/>
      <c r="AB28" s="1676" t="s">
        <v>1693</v>
      </c>
      <c r="AD28" s="1646"/>
      <c r="AE28" s="1676" t="s">
        <v>1693</v>
      </c>
      <c r="AG28" s="1646"/>
      <c r="AH28" s="1676" t="s">
        <v>1693</v>
      </c>
      <c r="AJ28" s="1646"/>
      <c r="AK28" s="1676" t="s">
        <v>1693</v>
      </c>
      <c r="AM28" s="1646"/>
      <c r="AN28" s="1676" t="s">
        <v>1693</v>
      </c>
      <c r="AP28" s="1646"/>
      <c r="AQ28" s="1676" t="s">
        <v>1693</v>
      </c>
      <c r="AS28" s="1646"/>
      <c r="AT28" s="1676" t="s">
        <v>1693</v>
      </c>
      <c r="AV28" s="1646"/>
      <c r="AW28" s="1676" t="s">
        <v>1693</v>
      </c>
      <c r="AY28" s="1646"/>
      <c r="AZ28" s="1676" t="s">
        <v>1693</v>
      </c>
      <c r="BB28" s="1646"/>
      <c r="BC28" s="1676" t="s">
        <v>1693</v>
      </c>
      <c r="BE28" s="1646"/>
      <c r="BF28" s="1676" t="s">
        <v>1693</v>
      </c>
      <c r="BH28" s="1646"/>
      <c r="BI28" s="1676" t="s">
        <v>1693</v>
      </c>
      <c r="BK28" s="1646"/>
      <c r="BL28" s="1676" t="s">
        <v>1693</v>
      </c>
      <c r="BN28" s="1646"/>
      <c r="BO28" s="1676" t="s">
        <v>1693</v>
      </c>
      <c r="BQ28" s="1646"/>
      <c r="BR28" s="1676" t="s">
        <v>1693</v>
      </c>
      <c r="BT28" s="1646"/>
      <c r="BU28" s="1676" t="s">
        <v>1693</v>
      </c>
      <c r="BW28" s="1646"/>
      <c r="BX28" s="1676" t="s">
        <v>1693</v>
      </c>
      <c r="BZ28" s="1646"/>
      <c r="CA28" s="1676" t="s">
        <v>1693</v>
      </c>
    </row>
    <row r="29" spans="1:79" ht="13.8">
      <c r="A29" s="1677">
        <v>21</v>
      </c>
      <c r="B29" s="1678" t="s">
        <v>1694</v>
      </c>
      <c r="C29" s="2048"/>
      <c r="D29" s="2048">
        <v>380865698</v>
      </c>
      <c r="E29" s="2055"/>
      <c r="F29" s="2048"/>
      <c r="G29" s="2048">
        <v>371058185</v>
      </c>
      <c r="H29" s="2055"/>
      <c r="I29" s="2048"/>
      <c r="J29" s="2048">
        <v>389722978</v>
      </c>
      <c r="K29" s="2055"/>
      <c r="L29" s="2048"/>
      <c r="M29" s="2055">
        <v>367777276</v>
      </c>
      <c r="N29" s="2055"/>
      <c r="O29" s="2048"/>
      <c r="P29" s="2055">
        <v>346084288</v>
      </c>
      <c r="Q29" s="2055"/>
      <c r="R29" s="2048"/>
      <c r="S29" s="2055">
        <v>340854808</v>
      </c>
      <c r="T29" s="2055"/>
      <c r="U29" s="2048"/>
      <c r="V29" s="2055">
        <v>362609025</v>
      </c>
      <c r="X29" s="2048"/>
      <c r="Y29" s="2055">
        <v>365612022</v>
      </c>
      <c r="AA29" s="2048"/>
      <c r="AB29" s="2055">
        <v>374291038</v>
      </c>
      <c r="AD29" s="1679"/>
      <c r="AE29" s="1686">
        <v>380911911</v>
      </c>
      <c r="AG29" s="1679"/>
      <c r="AH29" s="1686">
        <v>371762697</v>
      </c>
      <c r="AJ29" s="1679"/>
      <c r="AK29" s="1686">
        <v>368698164</v>
      </c>
      <c r="AM29" s="1679"/>
      <c r="AN29" s="1686">
        <v>355221749</v>
      </c>
      <c r="AP29" s="1679"/>
      <c r="AQ29" s="1686">
        <v>331476792</v>
      </c>
      <c r="AS29" s="1679"/>
      <c r="AT29" s="1686">
        <v>325269251</v>
      </c>
      <c r="AV29" s="1679"/>
      <c r="AW29" s="1686">
        <v>313037254</v>
      </c>
      <c r="AY29" s="1679"/>
      <c r="AZ29" s="1686">
        <v>279847008</v>
      </c>
      <c r="BB29" s="1679"/>
      <c r="BC29" s="1686">
        <v>293572797</v>
      </c>
      <c r="BE29" s="1679"/>
      <c r="BF29" s="1686">
        <v>307279779</v>
      </c>
      <c r="BH29" s="1679"/>
      <c r="BI29" s="1686">
        <v>315791488</v>
      </c>
      <c r="BK29" s="1679"/>
      <c r="BL29" s="1686">
        <v>324439861</v>
      </c>
      <c r="BN29" s="1679"/>
      <c r="BO29" s="1686">
        <v>356221955</v>
      </c>
      <c r="BQ29" s="1679"/>
      <c r="BR29" s="1686">
        <v>343173952</v>
      </c>
      <c r="BT29" s="1679"/>
      <c r="BU29" s="1686">
        <v>328201878</v>
      </c>
      <c r="BW29" s="1679"/>
      <c r="BX29" s="1687">
        <v>283267075</v>
      </c>
      <c r="BZ29" s="1679"/>
      <c r="CA29" s="1687">
        <v>186704896</v>
      </c>
    </row>
    <row r="30" spans="1:79" ht="13.8">
      <c r="A30" s="1677">
        <v>22</v>
      </c>
      <c r="B30" s="1678" t="s">
        <v>116</v>
      </c>
      <c r="C30" s="2048"/>
      <c r="D30" s="2048">
        <v>188535927</v>
      </c>
      <c r="E30" s="2055"/>
      <c r="F30" s="2048"/>
      <c r="G30" s="2048">
        <v>190159036</v>
      </c>
      <c r="H30" s="2055"/>
      <c r="I30" s="2048"/>
      <c r="J30" s="2048">
        <v>181289931</v>
      </c>
      <c r="K30" s="2055"/>
      <c r="L30" s="2048"/>
      <c r="M30" s="2055">
        <v>168176431</v>
      </c>
      <c r="N30" s="2055"/>
      <c r="O30" s="2048"/>
      <c r="P30" s="2055">
        <v>161856336</v>
      </c>
      <c r="Q30" s="2055"/>
      <c r="R30" s="2048"/>
      <c r="S30" s="2055">
        <v>173512058</v>
      </c>
      <c r="T30" s="2055"/>
      <c r="U30" s="2048"/>
      <c r="V30" s="2055">
        <v>163863251</v>
      </c>
      <c r="X30" s="2048"/>
      <c r="Y30" s="2055">
        <v>162529296</v>
      </c>
      <c r="AA30" s="2048"/>
      <c r="AB30" s="2055">
        <v>186137513</v>
      </c>
      <c r="AD30" s="1679"/>
      <c r="AE30" s="1686">
        <v>196259594</v>
      </c>
      <c r="AG30" s="1679"/>
      <c r="AH30" s="1686">
        <v>193778559</v>
      </c>
      <c r="AJ30" s="1679"/>
      <c r="AK30" s="1686">
        <v>196346598</v>
      </c>
      <c r="AM30" s="1679"/>
      <c r="AN30" s="1686">
        <v>197691595</v>
      </c>
      <c r="AP30" s="1679"/>
      <c r="AQ30" s="1686">
        <v>204549273</v>
      </c>
      <c r="AS30" s="1679"/>
      <c r="AT30" s="1686">
        <v>197797920</v>
      </c>
      <c r="AV30" s="1679"/>
      <c r="AW30" s="1686">
        <v>197914439</v>
      </c>
      <c r="AY30" s="1679"/>
      <c r="AZ30" s="1686">
        <v>192123981</v>
      </c>
      <c r="BB30" s="1679"/>
      <c r="BC30" s="1686">
        <v>196327681</v>
      </c>
      <c r="BE30" s="1679"/>
      <c r="BF30" s="1686">
        <v>193092827</v>
      </c>
      <c r="BH30" s="1679"/>
      <c r="BI30" s="1686">
        <v>184567725</v>
      </c>
      <c r="BK30" s="1679"/>
      <c r="BL30" s="1686">
        <v>179321939</v>
      </c>
      <c r="BN30" s="1679"/>
      <c r="BO30" s="1686">
        <v>186512789</v>
      </c>
      <c r="BQ30" s="1679"/>
      <c r="BR30" s="1686">
        <v>176355247</v>
      </c>
      <c r="BT30" s="1679"/>
      <c r="BU30" s="1686">
        <v>168331454</v>
      </c>
      <c r="BW30" s="1679"/>
      <c r="BX30" s="1687">
        <v>158126095</v>
      </c>
      <c r="BZ30" s="1679"/>
      <c r="CA30" s="1687">
        <v>112840627</v>
      </c>
    </row>
    <row r="31" spans="1:79" ht="14.4" thickBot="1">
      <c r="A31" s="1677">
        <v>23</v>
      </c>
      <c r="B31" s="1688" t="s">
        <v>117</v>
      </c>
      <c r="C31" s="1688"/>
      <c r="D31" s="2250">
        <v>2.02</v>
      </c>
      <c r="E31" s="1689"/>
      <c r="F31" s="1688"/>
      <c r="G31" s="2250">
        <v>1.9510000000000001</v>
      </c>
      <c r="H31" s="1689"/>
      <c r="I31" s="1688"/>
      <c r="J31" s="2250">
        <v>2.15</v>
      </c>
      <c r="K31" s="1689"/>
      <c r="L31" s="1688"/>
      <c r="M31" s="1689">
        <v>2.1869999999999998</v>
      </c>
      <c r="N31" s="1689"/>
      <c r="O31" s="1689"/>
      <c r="P31" s="1689">
        <v>2.1379999999999999</v>
      </c>
      <c r="Q31" s="2148"/>
      <c r="R31" s="1688"/>
      <c r="S31" s="1689">
        <v>1.964</v>
      </c>
      <c r="T31" s="1689"/>
      <c r="U31" s="1689"/>
      <c r="V31" s="1689">
        <v>2.2130000000000001</v>
      </c>
      <c r="X31" s="1688"/>
      <c r="Y31" s="1689">
        <v>2.2490000000000001</v>
      </c>
      <c r="AA31" s="1688"/>
      <c r="AB31" s="1689">
        <v>2.0110000000000001</v>
      </c>
      <c r="AD31" s="1688"/>
      <c r="AE31" s="1689">
        <v>1.9410000000000001</v>
      </c>
      <c r="AG31" s="1688"/>
      <c r="AH31" s="1689">
        <v>1.9179999999999999</v>
      </c>
      <c r="AJ31" s="1688"/>
      <c r="AK31" s="1689">
        <v>1.8779999999999999</v>
      </c>
      <c r="AM31" s="1688"/>
      <c r="AN31" s="1689">
        <v>1.7969999999999999</v>
      </c>
      <c r="AP31" s="1688"/>
      <c r="AQ31" s="1689">
        <v>1.621</v>
      </c>
      <c r="AS31" s="1688"/>
      <c r="AT31" s="1689">
        <v>1.6439999999999999</v>
      </c>
      <c r="AV31" s="1688"/>
      <c r="AW31" s="1689">
        <v>1.5820000000000001</v>
      </c>
      <c r="AY31" s="1688"/>
      <c r="AZ31" s="1689">
        <v>1.4570000000000001</v>
      </c>
      <c r="BB31" s="1688"/>
      <c r="BC31" s="1689">
        <v>1.4950000000000001</v>
      </c>
      <c r="BE31" s="1688"/>
      <c r="BF31" s="1689">
        <v>1.591</v>
      </c>
      <c r="BH31" s="1688"/>
      <c r="BI31" s="1689">
        <v>1.7110000000000001</v>
      </c>
      <c r="BK31" s="1688"/>
      <c r="BL31" s="1689">
        <v>1.8089999999999999</v>
      </c>
      <c r="BN31" s="1688"/>
      <c r="BO31" s="1689">
        <v>1.91</v>
      </c>
      <c r="BQ31" s="1688"/>
      <c r="BR31" s="1689">
        <v>1.9459242514060271</v>
      </c>
      <c r="BT31" s="1688"/>
      <c r="BU31" s="1689">
        <v>1.9497358908140228</v>
      </c>
      <c r="BW31" s="1688"/>
      <c r="BX31" s="1690">
        <v>1.7909999999999999</v>
      </c>
      <c r="BZ31" s="1688"/>
      <c r="CA31" s="1690">
        <v>1.655</v>
      </c>
    </row>
    <row r="32" spans="1:79" ht="13.8">
      <c r="A32" s="1691"/>
      <c r="B32" s="1692" t="s">
        <v>3278</v>
      </c>
      <c r="C32" s="1692"/>
      <c r="D32" s="1692"/>
      <c r="E32" s="1693"/>
      <c r="F32" s="1692"/>
      <c r="G32" s="1692"/>
      <c r="H32" s="1693"/>
      <c r="I32" s="1692"/>
      <c r="J32" s="1692"/>
      <c r="K32" s="1693"/>
      <c r="L32" s="1692"/>
      <c r="M32" s="1692"/>
      <c r="N32" s="1693"/>
      <c r="O32" s="1693"/>
      <c r="P32" s="1693"/>
      <c r="Q32" s="1693"/>
      <c r="R32" s="1693"/>
      <c r="S32" s="1693"/>
      <c r="T32" s="1693"/>
      <c r="U32" s="1693"/>
      <c r="V32" s="1693"/>
      <c r="X32" s="1693"/>
      <c r="Y32" s="1693"/>
      <c r="AA32" s="1693"/>
      <c r="AB32" s="1693"/>
      <c r="AD32" s="1693"/>
      <c r="AE32" s="1693"/>
      <c r="AG32" s="1694"/>
      <c r="AH32" s="1694"/>
      <c r="AJ32" s="1694"/>
      <c r="AK32" s="1694"/>
      <c r="AM32" s="1694"/>
      <c r="AN32" s="1694"/>
      <c r="AP32" s="1694"/>
      <c r="AQ32" s="1694"/>
      <c r="AS32" s="1694"/>
      <c r="AT32" s="1694"/>
      <c r="AV32" s="1694"/>
      <c r="AW32" s="1694"/>
      <c r="AY32" s="1694"/>
      <c r="AZ32" s="1694"/>
      <c r="BB32" s="1694"/>
      <c r="BC32" s="1694"/>
      <c r="BE32" s="1694"/>
      <c r="BF32" s="1694"/>
      <c r="BH32" s="1694"/>
      <c r="BI32" s="1694"/>
      <c r="BK32" s="1694"/>
      <c r="BL32" s="1694"/>
      <c r="BN32" s="1694"/>
      <c r="BO32" s="1694"/>
      <c r="BQ32" s="1694"/>
      <c r="BR32" s="1694"/>
      <c r="BT32" s="1694"/>
      <c r="BU32" s="1694"/>
      <c r="BW32" s="1694"/>
      <c r="BX32" s="1694"/>
      <c r="BZ32" s="1242"/>
      <c r="CA32" s="1694"/>
    </row>
    <row r="33" spans="1:79" ht="15.6">
      <c r="A33" s="1691"/>
      <c r="B33" s="1692" t="s">
        <v>1695</v>
      </c>
      <c r="C33" s="1692"/>
      <c r="D33" s="1692"/>
      <c r="E33" s="1673"/>
      <c r="F33" s="1692"/>
      <c r="G33" s="1692"/>
      <c r="H33" s="1673"/>
      <c r="I33" s="1692"/>
      <c r="J33" s="1692"/>
      <c r="K33" s="1673"/>
      <c r="L33" s="1692"/>
      <c r="M33" s="1692"/>
      <c r="N33" s="1673"/>
      <c r="O33" s="1673"/>
      <c r="P33" s="1673"/>
      <c r="Q33" s="1673"/>
      <c r="R33" s="1673"/>
      <c r="S33" s="1673"/>
      <c r="T33" s="1673"/>
      <c r="U33" s="1673"/>
      <c r="V33" s="1673"/>
      <c r="X33" s="1673"/>
      <c r="Y33" s="1673"/>
      <c r="AA33" s="1673"/>
      <c r="AB33" s="1673"/>
      <c r="AD33" s="1673"/>
      <c r="AE33" s="1673"/>
      <c r="AG33" s="1673"/>
      <c r="AH33" s="1673"/>
      <c r="AJ33" s="1673"/>
      <c r="AK33" s="1673"/>
      <c r="AM33" s="1673"/>
      <c r="AN33" s="1673"/>
      <c r="AP33" s="1673"/>
      <c r="AQ33" s="1673"/>
      <c r="AS33" s="1673"/>
      <c r="AT33" s="1673"/>
      <c r="AV33" s="1673"/>
      <c r="AW33" s="1673"/>
      <c r="AY33" s="1673"/>
      <c r="AZ33" s="1673"/>
      <c r="BB33" s="1673"/>
      <c r="BC33" s="1673"/>
      <c r="BE33" s="1673"/>
      <c r="BF33" s="1673"/>
      <c r="BH33" s="1673"/>
      <c r="BI33" s="1673"/>
      <c r="BK33" s="1673"/>
      <c r="BL33" s="1673"/>
      <c r="BN33" s="1673"/>
      <c r="BO33" s="1673"/>
      <c r="BQ33" s="1673"/>
      <c r="BR33" s="1673"/>
      <c r="BT33" s="1673"/>
      <c r="BU33" s="1673"/>
      <c r="BW33" s="1673"/>
      <c r="BX33" s="1673"/>
      <c r="BZ33" s="1695"/>
      <c r="CA33" s="1673"/>
    </row>
    <row r="34" spans="1:79" ht="15.6">
      <c r="A34" s="1691"/>
      <c r="B34" s="1692" t="s">
        <v>1696</v>
      </c>
      <c r="C34" s="1692"/>
      <c r="D34" s="1692"/>
      <c r="E34" s="1673"/>
      <c r="F34" s="1692"/>
      <c r="G34" s="1692"/>
      <c r="H34" s="1673"/>
      <c r="I34" s="1692"/>
      <c r="J34" s="1692"/>
      <c r="K34" s="1673"/>
      <c r="L34" s="1692"/>
      <c r="M34" s="1692"/>
      <c r="N34" s="1673"/>
      <c r="O34" s="1673"/>
      <c r="P34" s="1673"/>
      <c r="Q34" s="1673"/>
      <c r="R34" s="1673"/>
      <c r="S34" s="1673"/>
      <c r="T34" s="1673"/>
      <c r="U34" s="1673"/>
      <c r="V34" s="1673"/>
      <c r="X34" s="1673"/>
      <c r="Y34" s="1673"/>
      <c r="AA34" s="1673"/>
      <c r="AB34" s="1673"/>
      <c r="AD34" s="1673"/>
      <c r="AE34" s="1673"/>
      <c r="AG34" s="1673"/>
      <c r="AH34" s="1673"/>
      <c r="AJ34" s="1673"/>
      <c r="AK34" s="1673"/>
      <c r="AM34" s="1673"/>
      <c r="AN34" s="1673"/>
      <c r="AP34" s="1673"/>
      <c r="AQ34" s="1673"/>
      <c r="AS34" s="1673"/>
      <c r="AT34" s="1673"/>
      <c r="AV34" s="1673"/>
      <c r="AW34" s="1673"/>
      <c r="AY34" s="1673"/>
      <c r="AZ34" s="1673"/>
      <c r="BB34" s="1673"/>
      <c r="BC34" s="1673"/>
      <c r="BE34" s="1673"/>
      <c r="BF34" s="1673"/>
      <c r="BH34" s="1673"/>
      <c r="BI34" s="1673"/>
      <c r="BK34" s="1673"/>
      <c r="BL34" s="1673"/>
      <c r="BN34" s="1673"/>
      <c r="BO34" s="1673"/>
      <c r="BQ34" s="1673"/>
      <c r="BR34" s="1673"/>
      <c r="BT34" s="1673"/>
      <c r="BU34" s="1673"/>
      <c r="BW34" s="1673"/>
      <c r="BX34" s="1673"/>
      <c r="BZ34" s="1695"/>
      <c r="CA34" s="1673"/>
    </row>
    <row r="35" spans="1:79" ht="15.6">
      <c r="A35" s="1691"/>
      <c r="B35" s="1692" t="s">
        <v>1697</v>
      </c>
      <c r="C35" s="1692"/>
      <c r="D35" s="1692"/>
      <c r="E35" s="1673"/>
      <c r="F35" s="1692"/>
      <c r="G35" s="1692"/>
      <c r="H35" s="1673"/>
      <c r="I35" s="1692"/>
      <c r="J35" s="1692"/>
      <c r="K35" s="1673"/>
      <c r="L35" s="1692"/>
      <c r="M35" s="1692"/>
      <c r="N35" s="1673"/>
      <c r="O35" s="1673"/>
      <c r="P35" s="1673"/>
      <c r="Q35" s="1673"/>
      <c r="R35" s="1673"/>
      <c r="S35" s="1673"/>
      <c r="T35" s="1673"/>
      <c r="U35" s="1673"/>
      <c r="V35" s="1673"/>
      <c r="X35" s="1673"/>
      <c r="Y35" s="1673"/>
      <c r="AA35" s="1673"/>
      <c r="AB35" s="1673"/>
      <c r="AD35" s="1673"/>
      <c r="AE35" s="1673"/>
      <c r="AG35" s="1673"/>
      <c r="AH35" s="1673"/>
      <c r="AJ35" s="1673"/>
      <c r="AK35" s="1673"/>
      <c r="AM35" s="1673"/>
      <c r="AN35" s="1673"/>
      <c r="AP35" s="1673"/>
      <c r="AQ35" s="1673"/>
      <c r="AS35" s="1673"/>
      <c r="AT35" s="1673"/>
      <c r="AV35" s="1673"/>
      <c r="AW35" s="1673"/>
      <c r="AY35" s="1673"/>
      <c r="AZ35" s="1673"/>
      <c r="BB35" s="1673"/>
      <c r="BC35" s="1673"/>
      <c r="BE35" s="1673"/>
      <c r="BF35" s="1673"/>
      <c r="BH35" s="1673"/>
      <c r="BI35" s="1673"/>
      <c r="BK35" s="1673"/>
      <c r="BL35" s="1673"/>
      <c r="BN35" s="1673"/>
      <c r="BO35" s="1673"/>
      <c r="BQ35" s="1673"/>
      <c r="BR35" s="1673"/>
      <c r="BT35" s="1673"/>
      <c r="BU35" s="1673"/>
      <c r="BW35" s="1673"/>
      <c r="BX35" s="1673"/>
      <c r="BZ35" s="1695"/>
      <c r="CA35" s="1673"/>
    </row>
    <row r="36" spans="1:79" ht="15.6">
      <c r="A36" s="1691"/>
      <c r="B36" s="1692" t="s">
        <v>1698</v>
      </c>
      <c r="C36" s="1692"/>
      <c r="D36" s="1692"/>
      <c r="E36" s="1673"/>
      <c r="F36" s="1692"/>
      <c r="G36" s="1692"/>
      <c r="H36" s="1673"/>
      <c r="I36" s="1692"/>
      <c r="J36" s="1692"/>
      <c r="K36" s="1673"/>
      <c r="L36" s="1692"/>
      <c r="M36" s="1692"/>
      <c r="N36" s="1673"/>
      <c r="O36" s="1673"/>
      <c r="P36" s="1673"/>
      <c r="Q36" s="1673"/>
      <c r="R36" s="1673"/>
      <c r="S36" s="1673"/>
      <c r="T36" s="1673"/>
      <c r="U36" s="1673"/>
      <c r="V36" s="1673"/>
      <c r="X36" s="1673"/>
      <c r="Y36" s="1673"/>
      <c r="AA36" s="1673"/>
      <c r="AB36" s="1673"/>
      <c r="AD36" s="1673"/>
      <c r="AE36" s="1673"/>
      <c r="AG36" s="1673"/>
      <c r="AH36" s="1673"/>
      <c r="AJ36" s="1673"/>
      <c r="AK36" s="1673"/>
      <c r="AM36" s="1673"/>
      <c r="AN36" s="1673"/>
      <c r="AP36" s="1673"/>
      <c r="AQ36" s="1673"/>
      <c r="AS36" s="1673"/>
      <c r="AT36" s="1673"/>
      <c r="AV36" s="1673"/>
      <c r="AW36" s="1673"/>
      <c r="AY36" s="1673"/>
      <c r="AZ36" s="1673"/>
      <c r="BB36" s="1673"/>
      <c r="BC36" s="1673"/>
      <c r="BE36" s="1673"/>
      <c r="BF36" s="1673"/>
      <c r="BH36" s="1673"/>
      <c r="BI36" s="1673"/>
      <c r="BK36" s="1673"/>
      <c r="BL36" s="1673"/>
      <c r="BN36" s="1673"/>
      <c r="BO36" s="1673"/>
      <c r="BQ36" s="1673"/>
      <c r="BR36" s="1673"/>
      <c r="BT36" s="1673"/>
      <c r="BU36" s="1673"/>
      <c r="BW36" s="1673"/>
      <c r="BX36" s="1673"/>
      <c r="BZ36" s="1695"/>
      <c r="CA36" s="1673"/>
    </row>
  </sheetData>
  <hyperlinks>
    <hyperlink ref="B2" location="Índice!A1" display="LIQ1: Indicador de Liquidez de Curto Prazo – LCR " xr:uid="{317E22F3-979D-4126-A5C7-6F1307BAB14B}"/>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24E2A-066D-4F27-A4E1-E36897C86498}">
  <sheetPr codeName="Planilha27">
    <tabColor rgb="FF73C6A1"/>
  </sheetPr>
  <dimension ref="A1:FC44"/>
  <sheetViews>
    <sheetView showGridLines="0" topLeftCell="B16" zoomScale="70" zoomScaleNormal="70" workbookViewId="0">
      <selection activeCell="D26" sqref="D26"/>
    </sheetView>
  </sheetViews>
  <sheetFormatPr defaultColWidth="8.5546875" defaultRowHeight="13.8"/>
  <cols>
    <col min="1" max="1" width="3" style="52" hidden="1" customWidth="1"/>
    <col min="2" max="2" width="65.5546875" style="52" customWidth="1"/>
    <col min="3" max="7" width="19.77734375" style="52" customWidth="1"/>
    <col min="8" max="8" width="1.44140625" style="3" customWidth="1"/>
    <col min="9" max="13" width="19.77734375" style="52" customWidth="1"/>
    <col min="14" max="14" width="1.44140625" style="3" customWidth="1"/>
    <col min="15" max="19" width="19.77734375" style="52" customWidth="1"/>
    <col min="20" max="20" width="1.44140625" style="3" customWidth="1"/>
    <col min="21" max="21" width="19.77734375" style="52" customWidth="1"/>
    <col min="22" max="22" width="17" style="52" customWidth="1"/>
    <col min="23" max="23" width="31.5546875" style="52" customWidth="1"/>
    <col min="24" max="24" width="30.21875" style="52" customWidth="1"/>
    <col min="25" max="25" width="22.77734375" style="52" customWidth="1"/>
    <col min="26" max="26" width="1.44140625" style="3" customWidth="1"/>
    <col min="27" max="29" width="18.21875" style="52" customWidth="1"/>
    <col min="30" max="30" width="21.44140625" style="52" customWidth="1"/>
    <col min="31" max="31" width="18.21875" style="52" customWidth="1"/>
    <col min="32" max="32" width="1.44140625" style="3" customWidth="1"/>
    <col min="33" max="35" width="18.21875" style="52" customWidth="1"/>
    <col min="36" max="36" width="21.44140625" style="52" customWidth="1"/>
    <col min="37" max="37" width="18.21875" style="52" customWidth="1"/>
    <col min="38" max="38" width="1.44140625" style="3" customWidth="1"/>
    <col min="39" max="41" width="18.21875" style="52" customWidth="1"/>
    <col min="42" max="42" width="21.44140625" style="52" customWidth="1"/>
    <col min="43" max="43" width="18.21875" style="52" customWidth="1"/>
    <col min="44" max="44" width="1.44140625" style="3" customWidth="1"/>
    <col min="45" max="47" width="18.21875" style="52" customWidth="1"/>
    <col min="48" max="48" width="21.44140625" style="52" customWidth="1"/>
    <col min="49" max="49" width="18.21875" style="52" customWidth="1"/>
    <col min="50" max="50" width="1.44140625" style="3" customWidth="1"/>
    <col min="51" max="53" width="18.21875" style="52" customWidth="1"/>
    <col min="54" max="54" width="21.44140625" style="52" customWidth="1"/>
    <col min="55" max="55" width="18.21875" style="52" customWidth="1"/>
    <col min="56" max="56" width="1.44140625" style="3" customWidth="1"/>
    <col min="57" max="59" width="18.21875" style="52" customWidth="1"/>
    <col min="60" max="60" width="21.44140625" style="52" customWidth="1"/>
    <col min="61" max="61" width="18.21875" style="52" customWidth="1"/>
    <col min="62" max="62" width="1.44140625" style="3" customWidth="1"/>
    <col min="63" max="65" width="18.21875" style="52" customWidth="1"/>
    <col min="66" max="66" width="21.44140625" style="52" customWidth="1"/>
    <col min="67" max="67" width="18.21875" style="52" customWidth="1"/>
    <col min="68" max="68" width="1.44140625" style="3" customWidth="1"/>
    <col min="69" max="73" width="18.21875" style="52" customWidth="1"/>
    <col min="74" max="74" width="1.44140625" style="3" customWidth="1"/>
    <col min="75" max="79" width="18.21875" style="52" customWidth="1"/>
    <col min="80" max="80" width="1.44140625" style="3" customWidth="1"/>
    <col min="81" max="85" width="18.21875" style="52" customWidth="1"/>
    <col min="86" max="86" width="1.44140625" style="3" customWidth="1"/>
    <col min="87" max="91" width="18.21875" style="52" customWidth="1"/>
    <col min="92" max="92" width="1.44140625" style="3" customWidth="1"/>
    <col min="93" max="97" width="18.21875" style="52" customWidth="1"/>
    <col min="98" max="98" width="1.44140625" style="3" customWidth="1"/>
    <col min="99" max="103" width="18.21875" style="52" customWidth="1"/>
    <col min="104" max="104" width="1.44140625" style="3" customWidth="1"/>
    <col min="105" max="109" width="18.21875" style="52" customWidth="1"/>
    <col min="110" max="110" width="1.44140625" style="3" customWidth="1"/>
    <col min="111" max="115" width="18.21875" style="52" customWidth="1"/>
    <col min="116" max="116" width="1.44140625" style="3" customWidth="1"/>
    <col min="117" max="121" width="18.21875" style="52" customWidth="1"/>
    <col min="122" max="122" width="1.44140625" style="3" customWidth="1"/>
    <col min="123" max="127" width="18.21875" style="52" customWidth="1"/>
    <col min="128" max="128" width="1.44140625" style="3" customWidth="1"/>
    <col min="129" max="133" width="18.21875" style="52" customWidth="1"/>
    <col min="134" max="134" width="1.44140625" style="3" customWidth="1"/>
    <col min="135" max="139" width="18.21875" style="52" customWidth="1"/>
    <col min="140" max="140" width="1.44140625" style="3" customWidth="1"/>
    <col min="141" max="144" width="18.21875" style="52" customWidth="1"/>
    <col min="145" max="145" width="17" style="52" customWidth="1"/>
    <col min="146" max="146" width="1.44140625" style="3" customWidth="1"/>
    <col min="147" max="147" width="22" style="52" customWidth="1"/>
    <col min="148" max="151" width="17" style="52" customWidth="1"/>
    <col min="152" max="152" width="1.44140625" style="3" customWidth="1"/>
    <col min="153" max="156" width="18.21875" style="52" customWidth="1"/>
    <col min="157" max="157" width="17" style="52" customWidth="1"/>
    <col min="158" max="16384" width="8.5546875" style="3"/>
  </cols>
  <sheetData>
    <row r="1" spans="1:159" s="21" customFormat="1" hidden="1">
      <c r="A1" s="12"/>
      <c r="B1" s="13"/>
      <c r="C1" s="14"/>
      <c r="D1" s="14"/>
      <c r="E1" s="14"/>
      <c r="F1" s="14"/>
      <c r="G1" s="14"/>
      <c r="H1" s="3"/>
      <c r="I1" s="14"/>
      <c r="J1" s="14"/>
      <c r="K1" s="14"/>
      <c r="L1" s="14"/>
      <c r="M1" s="14"/>
      <c r="N1" s="3"/>
      <c r="O1" s="14"/>
      <c r="P1" s="14"/>
      <c r="Q1" s="14"/>
      <c r="R1" s="14"/>
      <c r="S1" s="14"/>
      <c r="T1" s="3"/>
      <c r="U1" s="14"/>
      <c r="V1" s="14"/>
      <c r="W1" s="14"/>
      <c r="X1" s="14"/>
      <c r="Y1" s="14"/>
      <c r="Z1" s="3"/>
      <c r="AA1" s="14"/>
      <c r="AB1" s="14"/>
      <c r="AC1" s="14"/>
      <c r="AD1" s="14"/>
      <c r="AE1" s="14"/>
      <c r="AF1" s="3"/>
      <c r="AG1" s="14"/>
      <c r="AH1" s="14"/>
      <c r="AI1" s="14"/>
      <c r="AJ1" s="14"/>
      <c r="AK1" s="14"/>
      <c r="AL1" s="3"/>
      <c r="AM1" s="14"/>
      <c r="AN1" s="14"/>
      <c r="AO1" s="14"/>
      <c r="AP1" s="14"/>
      <c r="AQ1" s="14"/>
      <c r="AR1" s="3"/>
      <c r="AS1" s="14"/>
      <c r="AT1" s="14"/>
      <c r="AU1" s="14"/>
      <c r="AV1" s="14"/>
      <c r="AW1" s="14"/>
      <c r="AX1" s="3"/>
      <c r="AY1" s="14"/>
      <c r="AZ1" s="14"/>
      <c r="BA1" s="14"/>
      <c r="BB1" s="14"/>
      <c r="BC1" s="14"/>
      <c r="BD1" s="3"/>
      <c r="BE1" s="14"/>
      <c r="BF1" s="14"/>
      <c r="BG1" s="14"/>
      <c r="BH1" s="14"/>
      <c r="BI1" s="14"/>
      <c r="BJ1" s="3"/>
      <c r="BK1" s="14"/>
      <c r="BL1" s="14"/>
      <c r="BM1" s="14"/>
      <c r="BN1" s="14"/>
      <c r="BO1" s="14"/>
      <c r="BP1" s="3"/>
      <c r="BQ1" s="14"/>
      <c r="BR1" s="14"/>
      <c r="BS1" s="14"/>
      <c r="BT1" s="14"/>
      <c r="BU1" s="14"/>
      <c r="BV1" s="3"/>
      <c r="BW1" s="14"/>
      <c r="BX1" s="14"/>
      <c r="BY1" s="14"/>
      <c r="BZ1" s="14"/>
      <c r="CA1" s="14"/>
      <c r="CB1" s="3"/>
      <c r="CC1" s="14"/>
      <c r="CD1" s="14"/>
      <c r="CE1" s="14"/>
      <c r="CF1" s="14"/>
      <c r="CG1" s="14"/>
      <c r="CH1" s="3"/>
      <c r="CI1" s="14"/>
      <c r="CJ1" s="14"/>
      <c r="CK1" s="14"/>
      <c r="CL1" s="14"/>
      <c r="CM1" s="14"/>
      <c r="CN1" s="3"/>
      <c r="CO1" s="14"/>
      <c r="CP1" s="14"/>
      <c r="CQ1" s="14"/>
      <c r="CR1" s="14"/>
      <c r="CS1" s="14"/>
      <c r="CT1" s="3"/>
      <c r="CU1" s="14"/>
      <c r="CV1" s="14"/>
      <c r="CW1" s="14"/>
      <c r="CX1" s="14"/>
      <c r="CY1" s="14"/>
      <c r="CZ1" s="3"/>
      <c r="DA1" s="14"/>
      <c r="DB1" s="14"/>
      <c r="DC1" s="14"/>
      <c r="DD1" s="14"/>
      <c r="DE1" s="14"/>
      <c r="DF1" s="3"/>
      <c r="DG1" s="14"/>
      <c r="DH1" s="14"/>
      <c r="DI1" s="14"/>
      <c r="DJ1" s="14"/>
      <c r="DK1" s="14"/>
      <c r="DL1" s="3"/>
      <c r="DM1" s="14"/>
      <c r="DN1" s="14"/>
      <c r="DO1" s="14"/>
      <c r="DP1" s="14"/>
      <c r="DQ1" s="14"/>
      <c r="DR1" s="3"/>
      <c r="DS1" s="14"/>
      <c r="DT1" s="14"/>
      <c r="DU1" s="14"/>
      <c r="DV1" s="14"/>
      <c r="DW1" s="14"/>
      <c r="DX1" s="3"/>
      <c r="DY1" s="14"/>
      <c r="DZ1" s="14"/>
      <c r="EA1" s="14"/>
      <c r="EB1" s="14"/>
      <c r="EC1" s="14"/>
      <c r="ED1" s="3"/>
      <c r="EE1" s="14"/>
      <c r="EF1" s="14"/>
      <c r="EG1" s="14"/>
      <c r="EH1" s="14"/>
      <c r="EI1" s="14"/>
      <c r="EJ1" s="3"/>
      <c r="EK1" s="14"/>
      <c r="EL1" s="15"/>
      <c r="EM1" s="16"/>
      <c r="EN1" s="17"/>
      <c r="EO1" s="18"/>
      <c r="EP1" s="3"/>
      <c r="EQ1" s="18"/>
      <c r="ER1" s="18"/>
      <c r="ES1" s="18"/>
      <c r="ET1" s="18"/>
      <c r="EU1" s="18"/>
      <c r="EV1" s="3"/>
      <c r="EW1" s="14"/>
      <c r="EX1" s="15"/>
      <c r="EY1" s="16"/>
      <c r="EZ1" s="17"/>
      <c r="FA1" s="18"/>
      <c r="FB1" s="19"/>
      <c r="FC1" s="20"/>
    </row>
    <row r="2" spans="1:159">
      <c r="A2" s="22"/>
      <c r="B2" s="23" t="s">
        <v>1699</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6"/>
      <c r="EM2" s="26"/>
      <c r="EN2" s="26"/>
      <c r="EO2" s="26"/>
      <c r="EP2" s="23"/>
      <c r="EQ2" s="26"/>
      <c r="ER2" s="26"/>
      <c r="ES2" s="26"/>
      <c r="ET2" s="26"/>
      <c r="EU2" s="26"/>
      <c r="EV2" s="23"/>
      <c r="EW2" s="26"/>
      <c r="EX2" s="26"/>
      <c r="EY2" s="26"/>
      <c r="EZ2" s="26"/>
      <c r="FA2" s="26"/>
    </row>
    <row r="3" spans="1:159" s="70" customFormat="1">
      <c r="A3" s="1624"/>
      <c r="B3" s="1624"/>
      <c r="C3" s="1640">
        <v>46203</v>
      </c>
      <c r="D3" s="1641"/>
      <c r="E3" s="1641"/>
      <c r="F3" s="1641"/>
      <c r="G3" s="1641"/>
      <c r="I3" s="1640">
        <v>46112</v>
      </c>
      <c r="J3" s="1641"/>
      <c r="K3" s="1641"/>
      <c r="L3" s="1641"/>
      <c r="M3" s="1641"/>
      <c r="O3" s="1640">
        <v>46022</v>
      </c>
      <c r="P3" s="1641"/>
      <c r="Q3" s="1641"/>
      <c r="R3" s="1641"/>
      <c r="S3" s="1641"/>
      <c r="U3" s="1640">
        <v>45930</v>
      </c>
      <c r="V3" s="1641"/>
      <c r="W3" s="1641"/>
      <c r="X3" s="1641"/>
      <c r="Y3" s="1641"/>
      <c r="AA3" s="1640">
        <v>45838</v>
      </c>
      <c r="AB3" s="1641"/>
      <c r="AC3" s="1641"/>
      <c r="AD3" s="1641"/>
      <c r="AE3" s="1641"/>
      <c r="AG3" s="1640">
        <v>45747</v>
      </c>
      <c r="AH3" s="1641"/>
      <c r="AI3" s="1641"/>
      <c r="AJ3" s="1641"/>
      <c r="AK3" s="1641"/>
      <c r="AM3" s="1640">
        <v>45657</v>
      </c>
      <c r="AN3" s="1641"/>
      <c r="AO3" s="1641"/>
      <c r="AP3" s="1641"/>
      <c r="AQ3" s="1641"/>
      <c r="AS3" s="1640">
        <v>45565</v>
      </c>
      <c r="AT3" s="1641"/>
      <c r="AU3" s="1641"/>
      <c r="AV3" s="1641"/>
      <c r="AW3" s="1641"/>
      <c r="AY3" s="1640">
        <v>45473</v>
      </c>
      <c r="AZ3" s="1641"/>
      <c r="BA3" s="1641"/>
      <c r="BB3" s="1641"/>
      <c r="BC3" s="1641"/>
      <c r="BE3" s="1640">
        <v>45382</v>
      </c>
      <c r="BF3" s="1641"/>
      <c r="BG3" s="1641"/>
      <c r="BH3" s="1641"/>
      <c r="BI3" s="1641"/>
      <c r="BK3" s="1640">
        <v>45291</v>
      </c>
      <c r="BL3" s="1641"/>
      <c r="BM3" s="1641"/>
      <c r="BN3" s="1641"/>
      <c r="BO3" s="1641"/>
      <c r="BQ3" s="1640">
        <v>45199</v>
      </c>
      <c r="BR3" s="1641"/>
      <c r="BS3" s="1641"/>
      <c r="BT3" s="1641"/>
      <c r="BU3" s="1641"/>
      <c r="BW3" s="1640">
        <v>45107</v>
      </c>
      <c r="BX3" s="1641"/>
      <c r="BY3" s="1641"/>
      <c r="BZ3" s="1641"/>
      <c r="CA3" s="1641"/>
      <c r="CC3" s="1640">
        <v>45016</v>
      </c>
      <c r="CD3" s="1641"/>
      <c r="CE3" s="1641"/>
      <c r="CF3" s="1641"/>
      <c r="CG3" s="1641"/>
      <c r="CI3" s="1640">
        <v>44926</v>
      </c>
      <c r="CJ3" s="1641"/>
      <c r="CK3" s="1641"/>
      <c r="CL3" s="1641"/>
      <c r="CM3" s="1641"/>
      <c r="CO3" s="1640">
        <v>44834</v>
      </c>
      <c r="CP3" s="1641"/>
      <c r="CQ3" s="1641"/>
      <c r="CR3" s="1641"/>
      <c r="CS3" s="1641"/>
      <c r="CU3" s="1640">
        <v>44742</v>
      </c>
      <c r="CV3" s="1641"/>
      <c r="CW3" s="1641"/>
      <c r="CX3" s="1641"/>
      <c r="CY3" s="1641"/>
      <c r="DA3" s="1640">
        <v>44651</v>
      </c>
      <c r="DB3" s="1641"/>
      <c r="DC3" s="1641"/>
      <c r="DD3" s="1641"/>
      <c r="DE3" s="1641"/>
      <c r="DG3" s="1640">
        <v>44561</v>
      </c>
      <c r="DH3" s="1641"/>
      <c r="DI3" s="1641"/>
      <c r="DJ3" s="1641"/>
      <c r="DK3" s="1641"/>
      <c r="DM3" s="1640">
        <v>44469</v>
      </c>
      <c r="DN3" s="1641"/>
      <c r="DO3" s="1641"/>
      <c r="DP3" s="1641"/>
      <c r="DQ3" s="1641"/>
      <c r="DS3" s="1640">
        <v>44377</v>
      </c>
      <c r="DT3" s="1641"/>
      <c r="DU3" s="1641"/>
      <c r="DV3" s="1641"/>
      <c r="DW3" s="1641"/>
      <c r="DY3" s="1640">
        <v>44286</v>
      </c>
      <c r="DZ3" s="1641"/>
      <c r="EA3" s="1641"/>
      <c r="EB3" s="1641"/>
      <c r="EC3" s="1641"/>
      <c r="EE3" s="1640">
        <v>44196</v>
      </c>
      <c r="EF3" s="1641"/>
      <c r="EG3" s="1641"/>
      <c r="EH3" s="1641"/>
      <c r="EI3" s="1641"/>
      <c r="EK3" s="1640">
        <v>44104</v>
      </c>
      <c r="EL3" s="1641"/>
      <c r="EM3" s="1641"/>
      <c r="EN3" s="1641"/>
      <c r="EO3" s="1641"/>
      <c r="EQ3" s="1640">
        <v>44012</v>
      </c>
      <c r="ER3" s="1641"/>
      <c r="ES3" s="1641"/>
      <c r="ET3" s="1641"/>
      <c r="EU3" s="1641"/>
      <c r="EW3" s="1640">
        <v>43921</v>
      </c>
      <c r="EX3" s="1641"/>
      <c r="EY3" s="1641"/>
      <c r="EZ3" s="1641"/>
      <c r="FA3" s="1641"/>
    </row>
    <row r="4" spans="1:159">
      <c r="A4" s="1627"/>
      <c r="B4" s="1627"/>
      <c r="C4" s="1642"/>
      <c r="D4" s="1643"/>
      <c r="E4" s="1643" t="s">
        <v>1700</v>
      </c>
      <c r="F4" s="1643"/>
      <c r="G4" s="1644" t="s">
        <v>65</v>
      </c>
      <c r="I4" s="1642"/>
      <c r="J4" s="1643"/>
      <c r="K4" s="1643" t="s">
        <v>1700</v>
      </c>
      <c r="L4" s="1643"/>
      <c r="M4" s="1644" t="s">
        <v>65</v>
      </c>
      <c r="O4" s="1642"/>
      <c r="P4" s="1643"/>
      <c r="Q4" s="1643" t="s">
        <v>1700</v>
      </c>
      <c r="R4" s="1643"/>
      <c r="S4" s="1644" t="s">
        <v>65</v>
      </c>
      <c r="U4" s="1642"/>
      <c r="V4" s="1643"/>
      <c r="W4" s="1643" t="s">
        <v>1700</v>
      </c>
      <c r="X4" s="1643"/>
      <c r="Y4" s="1644" t="s">
        <v>65</v>
      </c>
      <c r="AA4" s="1642" t="s">
        <v>1700</v>
      </c>
      <c r="AB4" s="1643"/>
      <c r="AC4" s="1643"/>
      <c r="AD4" s="1643"/>
      <c r="AE4" s="1644" t="s">
        <v>65</v>
      </c>
      <c r="AG4" s="1642" t="s">
        <v>1700</v>
      </c>
      <c r="AH4" s="1643"/>
      <c r="AI4" s="1643"/>
      <c r="AJ4" s="1643"/>
      <c r="AK4" s="1644" t="s">
        <v>65</v>
      </c>
      <c r="AM4" s="1642" t="s">
        <v>1700</v>
      </c>
      <c r="AN4" s="1643"/>
      <c r="AO4" s="1643"/>
      <c r="AP4" s="1643"/>
      <c r="AQ4" s="1644" t="s">
        <v>65</v>
      </c>
      <c r="AS4" s="1642" t="s">
        <v>1700</v>
      </c>
      <c r="AT4" s="1643"/>
      <c r="AU4" s="1643"/>
      <c r="AV4" s="1643"/>
      <c r="AW4" s="1644" t="s">
        <v>65</v>
      </c>
      <c r="AY4" s="1642" t="s">
        <v>1700</v>
      </c>
      <c r="AZ4" s="1643"/>
      <c r="BA4" s="1643"/>
      <c r="BB4" s="1643"/>
      <c r="BC4" s="1644" t="s">
        <v>65</v>
      </c>
      <c r="BE4" s="1642" t="s">
        <v>1700</v>
      </c>
      <c r="BF4" s="1643"/>
      <c r="BG4" s="1643"/>
      <c r="BH4" s="1643"/>
      <c r="BI4" s="1644" t="s">
        <v>65</v>
      </c>
      <c r="BK4" s="1642" t="s">
        <v>1700</v>
      </c>
      <c r="BL4" s="1643"/>
      <c r="BM4" s="1643"/>
      <c r="BN4" s="1643"/>
      <c r="BO4" s="1644" t="s">
        <v>65</v>
      </c>
      <c r="BQ4" s="1642" t="s">
        <v>1700</v>
      </c>
      <c r="BR4" s="1643"/>
      <c r="BS4" s="1643"/>
      <c r="BT4" s="1643"/>
      <c r="BU4" s="1644" t="s">
        <v>65</v>
      </c>
      <c r="BW4" s="1642" t="s">
        <v>1700</v>
      </c>
      <c r="BX4" s="1643"/>
      <c r="BY4" s="1643"/>
      <c r="BZ4" s="1643"/>
      <c r="CA4" s="1644" t="s">
        <v>65</v>
      </c>
      <c r="CC4" s="1642" t="s">
        <v>1700</v>
      </c>
      <c r="CD4" s="1643"/>
      <c r="CE4" s="1643"/>
      <c r="CF4" s="1643"/>
      <c r="CG4" s="1644" t="s">
        <v>65</v>
      </c>
      <c r="CI4" s="1642" t="s">
        <v>1700</v>
      </c>
      <c r="CJ4" s="1643"/>
      <c r="CK4" s="1643"/>
      <c r="CL4" s="1643"/>
      <c r="CM4" s="1644" t="s">
        <v>65</v>
      </c>
      <c r="CO4" s="1642" t="s">
        <v>1700</v>
      </c>
      <c r="CP4" s="1643"/>
      <c r="CQ4" s="1643"/>
      <c r="CR4" s="1643"/>
      <c r="CS4" s="1644" t="s">
        <v>65</v>
      </c>
      <c r="CU4" s="1642" t="s">
        <v>1700</v>
      </c>
      <c r="CV4" s="1643"/>
      <c r="CW4" s="1643"/>
      <c r="CX4" s="1643"/>
      <c r="CY4" s="1644" t="s">
        <v>65</v>
      </c>
      <c r="DA4" s="1642" t="s">
        <v>1700</v>
      </c>
      <c r="DB4" s="1643"/>
      <c r="DC4" s="1643"/>
      <c r="DD4" s="1643"/>
      <c r="DE4" s="1644" t="s">
        <v>65</v>
      </c>
      <c r="DG4" s="1642" t="s">
        <v>1700</v>
      </c>
      <c r="DH4" s="1643"/>
      <c r="DI4" s="1643"/>
      <c r="DJ4" s="1643"/>
      <c r="DK4" s="1644" t="s">
        <v>65</v>
      </c>
      <c r="DM4" s="1642" t="s">
        <v>1700</v>
      </c>
      <c r="DN4" s="1643"/>
      <c r="DO4" s="1643"/>
      <c r="DP4" s="1643"/>
      <c r="DQ4" s="1644" t="s">
        <v>65</v>
      </c>
      <c r="DS4" s="1642" t="s">
        <v>1700</v>
      </c>
      <c r="DT4" s="1643"/>
      <c r="DU4" s="1643"/>
      <c r="DV4" s="1643"/>
      <c r="DW4" s="1644" t="s">
        <v>65</v>
      </c>
      <c r="DY4" s="1642" t="s">
        <v>1700</v>
      </c>
      <c r="DZ4" s="1643"/>
      <c r="EA4" s="1643"/>
      <c r="EB4" s="1643"/>
      <c r="EC4" s="1644" t="s">
        <v>65</v>
      </c>
      <c r="EE4" s="1642" t="s">
        <v>1700</v>
      </c>
      <c r="EF4" s="1643"/>
      <c r="EG4" s="1643"/>
      <c r="EH4" s="1643"/>
      <c r="EI4" s="1644" t="s">
        <v>65</v>
      </c>
      <c r="EK4" s="1642" t="s">
        <v>1700</v>
      </c>
      <c r="EL4" s="1643"/>
      <c r="EM4" s="1643"/>
      <c r="EN4" s="1643"/>
      <c r="EO4" s="1644" t="s">
        <v>65</v>
      </c>
      <c r="EQ4" s="1642" t="s">
        <v>1700</v>
      </c>
      <c r="ER4" s="1643"/>
      <c r="ES4" s="1643"/>
      <c r="ET4" s="1643"/>
      <c r="EU4" s="1644" t="s">
        <v>65</v>
      </c>
      <c r="EW4" s="1642" t="s">
        <v>1700</v>
      </c>
      <c r="EX4" s="1643"/>
      <c r="EY4" s="1643"/>
      <c r="EZ4" s="1643"/>
      <c r="FA4" s="1644" t="s">
        <v>65</v>
      </c>
    </row>
    <row r="5" spans="1:159" ht="56.55" customHeight="1" thickBot="1">
      <c r="A5" s="1627"/>
      <c r="B5" s="1645"/>
      <c r="C5" s="1646" t="s">
        <v>1701</v>
      </c>
      <c r="D5" s="1646" t="s">
        <v>1702</v>
      </c>
      <c r="E5" s="1646" t="s">
        <v>1703</v>
      </c>
      <c r="F5" s="1646" t="s">
        <v>1704</v>
      </c>
      <c r="G5" s="1646" t="s">
        <v>1705</v>
      </c>
      <c r="H5" s="2133"/>
      <c r="I5" s="1646" t="s">
        <v>1701</v>
      </c>
      <c r="J5" s="1646" t="s">
        <v>1702</v>
      </c>
      <c r="K5" s="1646" t="s">
        <v>1703</v>
      </c>
      <c r="L5" s="1646" t="s">
        <v>1704</v>
      </c>
      <c r="M5" s="1646" t="s">
        <v>1705</v>
      </c>
      <c r="N5" s="2133"/>
      <c r="O5" s="1646" t="s">
        <v>1701</v>
      </c>
      <c r="P5" s="1646" t="s">
        <v>1702</v>
      </c>
      <c r="Q5" s="1646" t="s">
        <v>1703</v>
      </c>
      <c r="R5" s="1646" t="s">
        <v>1704</v>
      </c>
      <c r="S5" s="1646" t="s">
        <v>1705</v>
      </c>
      <c r="T5" s="2133"/>
      <c r="U5" s="1646" t="s">
        <v>1701</v>
      </c>
      <c r="V5" s="1646" t="s">
        <v>1702</v>
      </c>
      <c r="W5" s="1646" t="s">
        <v>1703</v>
      </c>
      <c r="X5" s="1646" t="s">
        <v>1704</v>
      </c>
      <c r="Y5" s="1646" t="s">
        <v>1705</v>
      </c>
      <c r="Z5" s="2133"/>
      <c r="AA5" s="1646" t="s">
        <v>1701</v>
      </c>
      <c r="AB5" s="1646" t="s">
        <v>1702</v>
      </c>
      <c r="AC5" s="1646" t="s">
        <v>1703</v>
      </c>
      <c r="AD5" s="1646" t="s">
        <v>1704</v>
      </c>
      <c r="AE5" s="1646" t="s">
        <v>1705</v>
      </c>
      <c r="AF5" s="2133"/>
      <c r="AG5" s="1646" t="s">
        <v>1701</v>
      </c>
      <c r="AH5" s="1646" t="s">
        <v>1702</v>
      </c>
      <c r="AI5" s="1646" t="s">
        <v>1703</v>
      </c>
      <c r="AJ5" s="1646" t="s">
        <v>1704</v>
      </c>
      <c r="AK5" s="1646" t="s">
        <v>1705</v>
      </c>
      <c r="AM5" s="1646" t="s">
        <v>1701</v>
      </c>
      <c r="AN5" s="1646" t="s">
        <v>1702</v>
      </c>
      <c r="AO5" s="1646" t="s">
        <v>1703</v>
      </c>
      <c r="AP5" s="1646" t="s">
        <v>1704</v>
      </c>
      <c r="AQ5" s="1646" t="s">
        <v>1705</v>
      </c>
      <c r="AS5" s="1646" t="s">
        <v>1701</v>
      </c>
      <c r="AT5" s="1646" t="s">
        <v>1702</v>
      </c>
      <c r="AU5" s="1646" t="s">
        <v>1703</v>
      </c>
      <c r="AV5" s="1646" t="s">
        <v>1704</v>
      </c>
      <c r="AW5" s="1646" t="s">
        <v>1705</v>
      </c>
      <c r="AY5" s="1646" t="s">
        <v>1701</v>
      </c>
      <c r="AZ5" s="1646" t="s">
        <v>1702</v>
      </c>
      <c r="BA5" s="1646" t="s">
        <v>1703</v>
      </c>
      <c r="BB5" s="1646" t="s">
        <v>1704</v>
      </c>
      <c r="BC5" s="1646" t="s">
        <v>1705</v>
      </c>
      <c r="BE5" s="1646" t="s">
        <v>1701</v>
      </c>
      <c r="BF5" s="1646" t="s">
        <v>1702</v>
      </c>
      <c r="BG5" s="1646" t="s">
        <v>1703</v>
      </c>
      <c r="BH5" s="1646" t="s">
        <v>1704</v>
      </c>
      <c r="BI5" s="1646" t="s">
        <v>1705</v>
      </c>
      <c r="BK5" s="1646" t="s">
        <v>1701</v>
      </c>
      <c r="BL5" s="1646" t="s">
        <v>1702</v>
      </c>
      <c r="BM5" s="1646" t="s">
        <v>1703</v>
      </c>
      <c r="BN5" s="1646" t="s">
        <v>1704</v>
      </c>
      <c r="BO5" s="1646" t="s">
        <v>1705</v>
      </c>
      <c r="BQ5" s="1646" t="s">
        <v>1701</v>
      </c>
      <c r="BR5" s="1646" t="s">
        <v>1702</v>
      </c>
      <c r="BS5" s="1646" t="s">
        <v>1703</v>
      </c>
      <c r="BT5" s="1646" t="s">
        <v>1704</v>
      </c>
      <c r="BU5" s="1646" t="s">
        <v>1705</v>
      </c>
      <c r="BW5" s="1646" t="s">
        <v>1701</v>
      </c>
      <c r="BX5" s="1646" t="s">
        <v>1702</v>
      </c>
      <c r="BY5" s="1646" t="s">
        <v>1703</v>
      </c>
      <c r="BZ5" s="1646" t="s">
        <v>1704</v>
      </c>
      <c r="CA5" s="1646" t="s">
        <v>1705</v>
      </c>
      <c r="CC5" s="1646" t="s">
        <v>1701</v>
      </c>
      <c r="CD5" s="1646" t="s">
        <v>1702</v>
      </c>
      <c r="CE5" s="1646" t="s">
        <v>1703</v>
      </c>
      <c r="CF5" s="1646" t="s">
        <v>1704</v>
      </c>
      <c r="CG5" s="1646" t="s">
        <v>1705</v>
      </c>
      <c r="CI5" s="1646" t="s">
        <v>1701</v>
      </c>
      <c r="CJ5" s="1646" t="s">
        <v>1702</v>
      </c>
      <c r="CK5" s="1646" t="s">
        <v>1703</v>
      </c>
      <c r="CL5" s="1646" t="s">
        <v>1704</v>
      </c>
      <c r="CM5" s="1646" t="s">
        <v>1705</v>
      </c>
      <c r="CO5" s="1646" t="s">
        <v>1701</v>
      </c>
      <c r="CP5" s="1646" t="s">
        <v>1702</v>
      </c>
      <c r="CQ5" s="1646" t="s">
        <v>1703</v>
      </c>
      <c r="CR5" s="1646" t="s">
        <v>1704</v>
      </c>
      <c r="CS5" s="1646" t="s">
        <v>1705</v>
      </c>
      <c r="CU5" s="1646" t="s">
        <v>1701</v>
      </c>
      <c r="CV5" s="1646" t="s">
        <v>1702</v>
      </c>
      <c r="CW5" s="1646" t="s">
        <v>1703</v>
      </c>
      <c r="CX5" s="1646" t="s">
        <v>1704</v>
      </c>
      <c r="CY5" s="1646" t="s">
        <v>1705</v>
      </c>
      <c r="DA5" s="1646" t="s">
        <v>1701</v>
      </c>
      <c r="DB5" s="1646" t="s">
        <v>1702</v>
      </c>
      <c r="DC5" s="1646" t="s">
        <v>1703</v>
      </c>
      <c r="DD5" s="1646" t="s">
        <v>1704</v>
      </c>
      <c r="DE5" s="1646" t="s">
        <v>1705</v>
      </c>
      <c r="DG5" s="1646" t="s">
        <v>1701</v>
      </c>
      <c r="DH5" s="1646" t="s">
        <v>1702</v>
      </c>
      <c r="DI5" s="1646" t="s">
        <v>1703</v>
      </c>
      <c r="DJ5" s="1646" t="s">
        <v>1704</v>
      </c>
      <c r="DK5" s="1646" t="s">
        <v>1705</v>
      </c>
      <c r="DM5" s="1646" t="s">
        <v>1701</v>
      </c>
      <c r="DN5" s="1646" t="s">
        <v>1702</v>
      </c>
      <c r="DO5" s="1646" t="s">
        <v>1703</v>
      </c>
      <c r="DP5" s="1646" t="s">
        <v>1704</v>
      </c>
      <c r="DQ5" s="1646" t="s">
        <v>1705</v>
      </c>
      <c r="DS5" s="1646" t="s">
        <v>1701</v>
      </c>
      <c r="DT5" s="1646" t="s">
        <v>1702</v>
      </c>
      <c r="DU5" s="1646" t="s">
        <v>1703</v>
      </c>
      <c r="DV5" s="1646" t="s">
        <v>1704</v>
      </c>
      <c r="DW5" s="1646" t="s">
        <v>1705</v>
      </c>
      <c r="DY5" s="1646" t="s">
        <v>1701</v>
      </c>
      <c r="DZ5" s="1646" t="s">
        <v>1702</v>
      </c>
      <c r="EA5" s="1646" t="s">
        <v>1703</v>
      </c>
      <c r="EB5" s="1646" t="s">
        <v>1704</v>
      </c>
      <c r="EC5" s="1646" t="s">
        <v>1705</v>
      </c>
      <c r="EE5" s="1646" t="s">
        <v>1701</v>
      </c>
      <c r="EF5" s="1646" t="s">
        <v>1702</v>
      </c>
      <c r="EG5" s="1646" t="s">
        <v>1703</v>
      </c>
      <c r="EH5" s="1646" t="s">
        <v>1704</v>
      </c>
      <c r="EI5" s="1646" t="s">
        <v>1705</v>
      </c>
      <c r="EK5" s="1646" t="s">
        <v>1701</v>
      </c>
      <c r="EL5" s="1646" t="s">
        <v>1702</v>
      </c>
      <c r="EM5" s="1646" t="s">
        <v>1703</v>
      </c>
      <c r="EN5" s="1646" t="s">
        <v>1704</v>
      </c>
      <c r="EO5" s="1646" t="s">
        <v>1705</v>
      </c>
      <c r="EQ5" s="1646" t="s">
        <v>1701</v>
      </c>
      <c r="ER5" s="1646" t="s">
        <v>1702</v>
      </c>
      <c r="ES5" s="1646" t="s">
        <v>1703</v>
      </c>
      <c r="ET5" s="1646" t="s">
        <v>1704</v>
      </c>
      <c r="EU5" s="1646" t="s">
        <v>1705</v>
      </c>
      <c r="EW5" s="1646" t="s">
        <v>1701</v>
      </c>
      <c r="EX5" s="1646" t="s">
        <v>1702</v>
      </c>
      <c r="EY5" s="1646" t="s">
        <v>1703</v>
      </c>
      <c r="EZ5" s="1646" t="s">
        <v>1704</v>
      </c>
      <c r="FA5" s="1646" t="s">
        <v>1705</v>
      </c>
    </row>
    <row r="6" spans="1:159" ht="16.2" thickBot="1">
      <c r="A6" s="1632"/>
      <c r="B6" s="1647" t="s">
        <v>1706</v>
      </c>
      <c r="C6" s="1648"/>
      <c r="D6" s="1648"/>
      <c r="E6" s="1648"/>
      <c r="F6" s="1648"/>
      <c r="G6" s="1648"/>
      <c r="I6" s="1648"/>
      <c r="J6" s="1648"/>
      <c r="K6" s="1648"/>
      <c r="L6" s="1648"/>
      <c r="M6" s="1648"/>
      <c r="O6" s="1648"/>
      <c r="P6" s="1648"/>
      <c r="Q6" s="1648"/>
      <c r="R6" s="1648"/>
      <c r="S6" s="1648"/>
      <c r="U6" s="1648"/>
      <c r="V6" s="1648"/>
      <c r="W6" s="1648"/>
      <c r="X6" s="1648"/>
      <c r="Y6" s="1649"/>
      <c r="AA6" s="1648"/>
      <c r="AB6" s="1648"/>
      <c r="AC6" s="1648"/>
      <c r="AD6" s="1648"/>
      <c r="AE6" s="1649"/>
      <c r="AG6" s="1648"/>
      <c r="AH6" s="1648"/>
      <c r="AI6" s="1648"/>
      <c r="AJ6" s="1648"/>
      <c r="AK6" s="1649"/>
      <c r="AM6" s="1648"/>
      <c r="AN6" s="1648"/>
      <c r="AO6" s="1648"/>
      <c r="AP6" s="1648"/>
      <c r="AQ6" s="1649"/>
      <c r="AS6" s="1648"/>
      <c r="AT6" s="1648"/>
      <c r="AU6" s="1648"/>
      <c r="AV6" s="1648"/>
      <c r="AW6" s="1649"/>
      <c r="AY6" s="1648"/>
      <c r="AZ6" s="1648"/>
      <c r="BA6" s="1648"/>
      <c r="BB6" s="1648"/>
      <c r="BC6" s="1649"/>
      <c r="BE6" s="1648"/>
      <c r="BF6" s="1648"/>
      <c r="BG6" s="1648"/>
      <c r="BH6" s="1648"/>
      <c r="BI6" s="1649"/>
      <c r="BK6" s="1648"/>
      <c r="BL6" s="1648"/>
      <c r="BM6" s="1648"/>
      <c r="BN6" s="1648"/>
      <c r="BO6" s="1649"/>
      <c r="BQ6" s="1648"/>
      <c r="BR6" s="1648"/>
      <c r="BS6" s="1648"/>
      <c r="BT6" s="1648"/>
      <c r="BU6" s="1649"/>
      <c r="BW6" s="1648"/>
      <c r="BX6" s="1648"/>
      <c r="BY6" s="1648"/>
      <c r="BZ6" s="1648"/>
      <c r="CA6" s="1649"/>
      <c r="CC6" s="1648"/>
      <c r="CD6" s="1648"/>
      <c r="CE6" s="1648"/>
      <c r="CF6" s="1648"/>
      <c r="CG6" s="1649"/>
      <c r="CI6" s="1648"/>
      <c r="CJ6" s="1648"/>
      <c r="CK6" s="1648"/>
      <c r="CL6" s="1648"/>
      <c r="CM6" s="1649"/>
      <c r="CO6" s="1648"/>
      <c r="CP6" s="1648"/>
      <c r="CQ6" s="1648"/>
      <c r="CR6" s="1648"/>
      <c r="CS6" s="1649"/>
      <c r="CU6" s="1648"/>
      <c r="CV6" s="1648"/>
      <c r="CW6" s="1648"/>
      <c r="CX6" s="1648"/>
      <c r="CY6" s="1649"/>
      <c r="DA6" s="1648"/>
      <c r="DB6" s="1648"/>
      <c r="DC6" s="1648"/>
      <c r="DD6" s="1648"/>
      <c r="DE6" s="1649"/>
      <c r="DG6" s="1648"/>
      <c r="DH6" s="1648"/>
      <c r="DI6" s="1648"/>
      <c r="DJ6" s="1648"/>
      <c r="DK6" s="1649"/>
      <c r="DM6" s="1648"/>
      <c r="DN6" s="1648"/>
      <c r="DO6" s="1648"/>
      <c r="DP6" s="1648"/>
      <c r="DQ6" s="1649"/>
      <c r="DS6" s="1648"/>
      <c r="DT6" s="1648"/>
      <c r="DU6" s="1648"/>
      <c r="DV6" s="1648"/>
      <c r="DW6" s="1649"/>
      <c r="DY6" s="1648"/>
      <c r="DZ6" s="1648"/>
      <c r="EA6" s="1648"/>
      <c r="EB6" s="1648"/>
      <c r="EC6" s="1649"/>
      <c r="EE6" s="1648"/>
      <c r="EF6" s="1648"/>
      <c r="EG6" s="1648"/>
      <c r="EH6" s="1648"/>
      <c r="EI6" s="1649"/>
      <c r="EK6" s="1649"/>
      <c r="EL6" s="1649"/>
      <c r="EM6" s="1649"/>
      <c r="EN6" s="1649"/>
      <c r="EO6" s="1649"/>
      <c r="EQ6" s="1649"/>
      <c r="ER6" s="1649"/>
      <c r="ES6" s="1649"/>
      <c r="ET6" s="1649"/>
      <c r="EU6" s="1649"/>
      <c r="EW6" s="1649"/>
      <c r="EX6" s="1649"/>
      <c r="EY6" s="1649"/>
      <c r="EZ6" s="1649"/>
      <c r="FA6" s="1649"/>
    </row>
    <row r="7" spans="1:159">
      <c r="A7" s="1635">
        <v>1</v>
      </c>
      <c r="B7" s="1650" t="s">
        <v>1707</v>
      </c>
      <c r="C7" s="2056">
        <v>0</v>
      </c>
      <c r="D7" s="2056">
        <v>0</v>
      </c>
      <c r="E7" s="2056">
        <v>0</v>
      </c>
      <c r="F7" s="2056">
        <v>263709335</v>
      </c>
      <c r="G7" s="2056">
        <v>263709335</v>
      </c>
      <c r="I7" s="2056">
        <v>0</v>
      </c>
      <c r="J7" s="2056">
        <v>0</v>
      </c>
      <c r="K7" s="2056">
        <v>0</v>
      </c>
      <c r="L7" s="2056">
        <v>250187723</v>
      </c>
      <c r="M7" s="2056">
        <v>250187723</v>
      </c>
      <c r="O7" s="2056">
        <v>0</v>
      </c>
      <c r="P7" s="2056">
        <v>0</v>
      </c>
      <c r="Q7" s="2056">
        <v>0</v>
      </c>
      <c r="R7" s="2056">
        <v>246319350</v>
      </c>
      <c r="S7" s="2056">
        <v>246319350</v>
      </c>
      <c r="U7" s="2056">
        <v>0</v>
      </c>
      <c r="V7" s="2056">
        <v>0</v>
      </c>
      <c r="W7" s="2056">
        <v>0</v>
      </c>
      <c r="X7" s="2056">
        <v>256218593</v>
      </c>
      <c r="Y7" s="2057">
        <v>256218593</v>
      </c>
      <c r="AA7" s="2056">
        <v>0</v>
      </c>
      <c r="AB7" s="2056">
        <v>0</v>
      </c>
      <c r="AC7" s="2056">
        <v>0</v>
      </c>
      <c r="AD7" s="2056">
        <v>266397801</v>
      </c>
      <c r="AE7" s="2057">
        <v>266397801</v>
      </c>
      <c r="AG7" s="2056">
        <v>0</v>
      </c>
      <c r="AH7" s="2056">
        <v>0</v>
      </c>
      <c r="AI7" s="2056">
        <v>0</v>
      </c>
      <c r="AJ7" s="2056">
        <v>246611010</v>
      </c>
      <c r="AK7" s="2057">
        <v>246611010</v>
      </c>
      <c r="AM7" s="2056">
        <v>0</v>
      </c>
      <c r="AN7" s="2056">
        <v>0</v>
      </c>
      <c r="AO7" s="2056">
        <v>0</v>
      </c>
      <c r="AP7" s="2056">
        <v>249858580</v>
      </c>
      <c r="AQ7" s="2057">
        <v>249858580</v>
      </c>
      <c r="AS7" s="2056">
        <v>0</v>
      </c>
      <c r="AT7" s="2056">
        <v>0</v>
      </c>
      <c r="AU7" s="2056">
        <v>0</v>
      </c>
      <c r="AV7" s="2056">
        <v>250071890</v>
      </c>
      <c r="AW7" s="2057">
        <v>250071890</v>
      </c>
      <c r="AY7" s="2056">
        <v>0</v>
      </c>
      <c r="AZ7" s="2056">
        <v>0</v>
      </c>
      <c r="BA7" s="2056">
        <v>0</v>
      </c>
      <c r="BB7" s="2056">
        <v>237851694</v>
      </c>
      <c r="BC7" s="2057">
        <v>237851694</v>
      </c>
      <c r="BE7" s="1651">
        <v>0</v>
      </c>
      <c r="BF7" s="1651">
        <v>0</v>
      </c>
      <c r="BG7" s="1651">
        <v>0</v>
      </c>
      <c r="BH7" s="1651">
        <v>226259322</v>
      </c>
      <c r="BI7" s="1652">
        <v>226259322</v>
      </c>
      <c r="BK7" s="1651">
        <v>0</v>
      </c>
      <c r="BL7" s="1651">
        <v>0</v>
      </c>
      <c r="BM7" s="1651">
        <v>0</v>
      </c>
      <c r="BN7" s="1651">
        <v>227604786</v>
      </c>
      <c r="BO7" s="1652">
        <v>227604786</v>
      </c>
      <c r="BQ7" s="1651">
        <v>0</v>
      </c>
      <c r="BR7" s="1651">
        <v>0</v>
      </c>
      <c r="BS7" s="1651">
        <v>0</v>
      </c>
      <c r="BT7" s="1651">
        <v>219529540</v>
      </c>
      <c r="BU7" s="1652">
        <v>219529540</v>
      </c>
      <c r="BW7" s="1651">
        <v>0</v>
      </c>
      <c r="BX7" s="1651">
        <v>0</v>
      </c>
      <c r="BY7" s="1651">
        <v>0</v>
      </c>
      <c r="BZ7" s="1651">
        <v>215289143</v>
      </c>
      <c r="CA7" s="1652">
        <v>215289143</v>
      </c>
      <c r="CC7" s="1651">
        <v>0</v>
      </c>
      <c r="CD7" s="1651">
        <v>0</v>
      </c>
      <c r="CE7" s="1651">
        <v>0</v>
      </c>
      <c r="CF7" s="1651">
        <v>211468251</v>
      </c>
      <c r="CG7" s="1652">
        <v>211468251</v>
      </c>
      <c r="CI7" s="1651">
        <v>0</v>
      </c>
      <c r="CJ7" s="1651">
        <v>0</v>
      </c>
      <c r="CK7" s="1651">
        <v>0</v>
      </c>
      <c r="CL7" s="1651">
        <v>206946436</v>
      </c>
      <c r="CM7" s="1652">
        <v>206946436</v>
      </c>
      <c r="CO7" s="1651">
        <v>0</v>
      </c>
      <c r="CP7" s="1651">
        <v>0</v>
      </c>
      <c r="CQ7" s="1651">
        <v>0</v>
      </c>
      <c r="CR7" s="1651">
        <v>203250182</v>
      </c>
      <c r="CS7" s="1652">
        <v>203250182</v>
      </c>
      <c r="CU7" s="1651">
        <v>0</v>
      </c>
      <c r="CV7" s="1651">
        <v>0</v>
      </c>
      <c r="CW7" s="1651">
        <v>0</v>
      </c>
      <c r="CX7" s="1651">
        <v>196532190</v>
      </c>
      <c r="CY7" s="1652">
        <v>196532190</v>
      </c>
      <c r="DA7" s="1651">
        <v>0</v>
      </c>
      <c r="DB7" s="1651">
        <v>0</v>
      </c>
      <c r="DC7" s="1651">
        <v>0</v>
      </c>
      <c r="DD7" s="1651">
        <v>196542712</v>
      </c>
      <c r="DE7" s="1652">
        <v>196542712</v>
      </c>
      <c r="DG7" s="1651">
        <v>0</v>
      </c>
      <c r="DH7" s="1651">
        <v>0</v>
      </c>
      <c r="DI7" s="1651">
        <v>0</v>
      </c>
      <c r="DJ7" s="1651">
        <v>201379014</v>
      </c>
      <c r="DK7" s="1652">
        <v>201379014</v>
      </c>
      <c r="DM7" s="1651">
        <v>0</v>
      </c>
      <c r="DN7" s="1651">
        <v>0</v>
      </c>
      <c r="DO7" s="1651">
        <v>0</v>
      </c>
      <c r="DP7" s="1651">
        <v>197682759</v>
      </c>
      <c r="DQ7" s="1652">
        <v>197682759</v>
      </c>
      <c r="DS7" s="1651">
        <v>0</v>
      </c>
      <c r="DT7" s="1651">
        <v>0</v>
      </c>
      <c r="DU7" s="1651">
        <v>0</v>
      </c>
      <c r="DV7" s="1651">
        <v>196372160</v>
      </c>
      <c r="DW7" s="1652">
        <v>196372160</v>
      </c>
      <c r="DY7" s="1651">
        <v>0</v>
      </c>
      <c r="DZ7" s="1651">
        <v>0</v>
      </c>
      <c r="EA7" s="1651">
        <v>0</v>
      </c>
      <c r="EB7" s="1651">
        <v>207096653</v>
      </c>
      <c r="EC7" s="1652">
        <v>207096653</v>
      </c>
      <c r="EE7" s="1651">
        <v>0</v>
      </c>
      <c r="EF7" s="1651">
        <v>0</v>
      </c>
      <c r="EG7" s="1651">
        <v>0</v>
      </c>
      <c r="EH7" s="1651">
        <v>203076725</v>
      </c>
      <c r="EI7" s="1652">
        <v>203076725</v>
      </c>
      <c r="EK7" s="1653">
        <v>0</v>
      </c>
      <c r="EL7" s="1653">
        <v>0</v>
      </c>
      <c r="EM7" s="1653">
        <v>0</v>
      </c>
      <c r="EN7" s="1653">
        <v>205763003</v>
      </c>
      <c r="EO7" s="1653">
        <v>205763003</v>
      </c>
      <c r="EQ7" s="1653">
        <v>0</v>
      </c>
      <c r="ER7" s="1653">
        <v>0</v>
      </c>
      <c r="ES7" s="1653">
        <v>0</v>
      </c>
      <c r="ET7" s="1653">
        <v>199196341</v>
      </c>
      <c r="EU7" s="1653">
        <v>199196341</v>
      </c>
      <c r="EW7" s="1653">
        <v>0</v>
      </c>
      <c r="EX7" s="1653">
        <v>0</v>
      </c>
      <c r="EY7" s="1653">
        <v>0</v>
      </c>
      <c r="EZ7" s="1653">
        <v>194980605</v>
      </c>
      <c r="FA7" s="1653">
        <v>194980605</v>
      </c>
    </row>
    <row r="8" spans="1:159">
      <c r="A8" s="1637">
        <v>2</v>
      </c>
      <c r="B8" s="1654" t="s">
        <v>1708</v>
      </c>
      <c r="C8" s="2058">
        <v>0</v>
      </c>
      <c r="D8" s="2058">
        <v>0</v>
      </c>
      <c r="E8" s="2058">
        <v>0</v>
      </c>
      <c r="F8" s="2058">
        <v>217637566</v>
      </c>
      <c r="G8" s="2058">
        <v>217637566</v>
      </c>
      <c r="I8" s="2058">
        <v>0</v>
      </c>
      <c r="J8" s="2058">
        <v>0</v>
      </c>
      <c r="K8" s="2058">
        <v>0</v>
      </c>
      <c r="L8" s="2058">
        <v>208659543</v>
      </c>
      <c r="M8" s="2058">
        <v>208659543</v>
      </c>
      <c r="O8" s="2058">
        <v>0</v>
      </c>
      <c r="P8" s="2058">
        <v>0</v>
      </c>
      <c r="Q8" s="2058">
        <v>0</v>
      </c>
      <c r="R8" s="2058">
        <v>205742627</v>
      </c>
      <c r="S8" s="2058">
        <v>205742627</v>
      </c>
      <c r="U8" s="2058">
        <v>0</v>
      </c>
      <c r="V8" s="2058">
        <v>0</v>
      </c>
      <c r="W8" s="2058">
        <v>0</v>
      </c>
      <c r="X8" s="2058">
        <v>215806060</v>
      </c>
      <c r="Y8" s="2052">
        <v>215806060</v>
      </c>
      <c r="AA8" s="2058">
        <v>0</v>
      </c>
      <c r="AB8" s="2058">
        <v>0</v>
      </c>
      <c r="AC8" s="2058">
        <v>0</v>
      </c>
      <c r="AD8" s="2058">
        <v>218976025</v>
      </c>
      <c r="AE8" s="2052">
        <v>218976025</v>
      </c>
      <c r="AG8" s="2058">
        <v>0</v>
      </c>
      <c r="AH8" s="2058">
        <v>0</v>
      </c>
      <c r="AI8" s="2058">
        <v>0</v>
      </c>
      <c r="AJ8" s="2058">
        <v>204900660</v>
      </c>
      <c r="AK8" s="2052">
        <v>204900660</v>
      </c>
      <c r="AM8" s="2058">
        <v>0</v>
      </c>
      <c r="AN8" s="2058">
        <v>0</v>
      </c>
      <c r="AO8" s="2058">
        <v>0</v>
      </c>
      <c r="AP8" s="2058">
        <v>212261401</v>
      </c>
      <c r="AQ8" s="2052">
        <v>212261401</v>
      </c>
      <c r="AS8" s="2058">
        <v>0</v>
      </c>
      <c r="AT8" s="2058">
        <v>0</v>
      </c>
      <c r="AU8" s="2058">
        <v>0</v>
      </c>
      <c r="AV8" s="2058">
        <v>202792999</v>
      </c>
      <c r="AW8" s="2052">
        <v>202792999</v>
      </c>
      <c r="AY8" s="2058">
        <v>0</v>
      </c>
      <c r="AZ8" s="2058">
        <v>0</v>
      </c>
      <c r="BA8" s="2058">
        <v>0</v>
      </c>
      <c r="BB8" s="2058">
        <v>193653087</v>
      </c>
      <c r="BC8" s="2052">
        <v>193653087</v>
      </c>
      <c r="BE8" s="1655">
        <v>0</v>
      </c>
      <c r="BF8" s="1655">
        <v>0</v>
      </c>
      <c r="BG8" s="1655">
        <v>0</v>
      </c>
      <c r="BH8" s="1655">
        <v>184817551</v>
      </c>
      <c r="BI8" s="1639">
        <v>184817551</v>
      </c>
      <c r="BK8" s="1655">
        <v>0</v>
      </c>
      <c r="BL8" s="1655">
        <v>0</v>
      </c>
      <c r="BM8" s="1655">
        <v>0</v>
      </c>
      <c r="BN8" s="1655">
        <v>188368444</v>
      </c>
      <c r="BO8" s="1639">
        <v>188368444</v>
      </c>
      <c r="BQ8" s="1655">
        <v>0</v>
      </c>
      <c r="BR8" s="1655">
        <v>0</v>
      </c>
      <c r="BS8" s="1655">
        <v>0</v>
      </c>
      <c r="BT8" s="1655">
        <v>182135549</v>
      </c>
      <c r="BU8" s="1639">
        <v>182135549</v>
      </c>
      <c r="BW8" s="1655">
        <v>0</v>
      </c>
      <c r="BX8" s="1655">
        <v>0</v>
      </c>
      <c r="BY8" s="1655">
        <v>0</v>
      </c>
      <c r="BZ8" s="1655">
        <v>179001555</v>
      </c>
      <c r="CA8" s="1639">
        <v>179001555</v>
      </c>
      <c r="CC8" s="1655">
        <v>0</v>
      </c>
      <c r="CD8" s="1655">
        <v>0</v>
      </c>
      <c r="CE8" s="1655">
        <v>0</v>
      </c>
      <c r="CF8" s="1655">
        <v>174685096</v>
      </c>
      <c r="CG8" s="1639">
        <v>174685096</v>
      </c>
      <c r="CI8" s="1655">
        <v>0</v>
      </c>
      <c r="CJ8" s="1655">
        <v>0</v>
      </c>
      <c r="CK8" s="1655">
        <v>0</v>
      </c>
      <c r="CL8" s="1655">
        <v>170179637</v>
      </c>
      <c r="CM8" s="1639">
        <v>170179637</v>
      </c>
      <c r="CO8" s="1655">
        <v>0</v>
      </c>
      <c r="CP8" s="1655">
        <v>0</v>
      </c>
      <c r="CQ8" s="1655">
        <v>0</v>
      </c>
      <c r="CR8" s="1655">
        <v>166278754</v>
      </c>
      <c r="CS8" s="1639">
        <v>166278754</v>
      </c>
      <c r="CU8" s="1655">
        <v>0</v>
      </c>
      <c r="CV8" s="1655">
        <v>0</v>
      </c>
      <c r="CW8" s="1655">
        <v>0</v>
      </c>
      <c r="CX8" s="1655">
        <v>161598896</v>
      </c>
      <c r="CY8" s="1639">
        <v>161598896</v>
      </c>
      <c r="DA8" s="1655">
        <v>0</v>
      </c>
      <c r="DB8" s="1655">
        <v>0</v>
      </c>
      <c r="DC8" s="1655">
        <v>0</v>
      </c>
      <c r="DD8" s="1655">
        <v>154970153</v>
      </c>
      <c r="DE8" s="1639">
        <v>154970153</v>
      </c>
      <c r="DG8" s="1655">
        <v>0</v>
      </c>
      <c r="DH8" s="1655">
        <v>0</v>
      </c>
      <c r="DI8" s="1655">
        <v>0</v>
      </c>
      <c r="DJ8" s="1655">
        <v>155426700</v>
      </c>
      <c r="DK8" s="1639">
        <v>155426700</v>
      </c>
      <c r="DM8" s="1655">
        <v>0</v>
      </c>
      <c r="DN8" s="1655">
        <v>0</v>
      </c>
      <c r="DO8" s="1655">
        <v>0</v>
      </c>
      <c r="DP8" s="1655">
        <v>150120522</v>
      </c>
      <c r="DQ8" s="1639">
        <v>150120522</v>
      </c>
      <c r="DS8" s="1655">
        <v>0</v>
      </c>
      <c r="DT8" s="1655">
        <v>0</v>
      </c>
      <c r="DU8" s="1655">
        <v>0</v>
      </c>
      <c r="DV8" s="1655">
        <v>146854484</v>
      </c>
      <c r="DW8" s="1639">
        <v>146854484</v>
      </c>
      <c r="DY8" s="1655">
        <v>0</v>
      </c>
      <c r="DZ8" s="1655">
        <v>0</v>
      </c>
      <c r="EA8" s="1655">
        <v>0</v>
      </c>
      <c r="EB8" s="1655">
        <v>152645725</v>
      </c>
      <c r="EC8" s="1639">
        <v>152645725</v>
      </c>
      <c r="EE8" s="1655">
        <v>0</v>
      </c>
      <c r="EF8" s="1655">
        <v>0</v>
      </c>
      <c r="EG8" s="1655">
        <v>0</v>
      </c>
      <c r="EH8" s="1655">
        <v>148617583</v>
      </c>
      <c r="EI8" s="1639">
        <v>148617583</v>
      </c>
      <c r="EK8" s="1656">
        <v>0</v>
      </c>
      <c r="EL8" s="1656">
        <v>0</v>
      </c>
      <c r="EM8" s="1656">
        <v>0</v>
      </c>
      <c r="EN8" s="1656">
        <v>144206910</v>
      </c>
      <c r="EO8" s="1656">
        <v>144206910</v>
      </c>
      <c r="EQ8" s="1656">
        <v>0</v>
      </c>
      <c r="ER8" s="1656">
        <v>0</v>
      </c>
      <c r="ES8" s="1656">
        <v>0</v>
      </c>
      <c r="ET8" s="1656">
        <v>139123121</v>
      </c>
      <c r="EU8" s="1656">
        <v>139123121</v>
      </c>
      <c r="EW8" s="1656">
        <v>0</v>
      </c>
      <c r="EX8" s="1656">
        <v>0</v>
      </c>
      <c r="EY8" s="1656">
        <v>0</v>
      </c>
      <c r="EZ8" s="1656">
        <v>137430011</v>
      </c>
      <c r="FA8" s="1656">
        <v>137430011</v>
      </c>
    </row>
    <row r="9" spans="1:159">
      <c r="A9" s="1637">
        <v>3</v>
      </c>
      <c r="B9" s="1654" t="s">
        <v>1709</v>
      </c>
      <c r="C9" s="2058">
        <v>0</v>
      </c>
      <c r="D9" s="2058">
        <v>0</v>
      </c>
      <c r="E9" s="2058">
        <v>0</v>
      </c>
      <c r="F9" s="2058">
        <v>46071769</v>
      </c>
      <c r="G9" s="2058">
        <v>46071769</v>
      </c>
      <c r="I9" s="2058">
        <v>0</v>
      </c>
      <c r="J9" s="2058">
        <v>0</v>
      </c>
      <c r="K9" s="2058">
        <v>0</v>
      </c>
      <c r="L9" s="2058">
        <v>41528180</v>
      </c>
      <c r="M9" s="2058">
        <v>41528180</v>
      </c>
      <c r="O9" s="2058">
        <v>0</v>
      </c>
      <c r="P9" s="2058">
        <v>0</v>
      </c>
      <c r="Q9" s="2058">
        <v>0</v>
      </c>
      <c r="R9" s="2058">
        <v>40576723</v>
      </c>
      <c r="S9" s="2058">
        <v>40576723</v>
      </c>
      <c r="U9" s="2058">
        <v>0</v>
      </c>
      <c r="V9" s="2058">
        <v>0</v>
      </c>
      <c r="W9" s="2058">
        <v>0</v>
      </c>
      <c r="X9" s="2058">
        <v>40412534</v>
      </c>
      <c r="Y9" s="2052">
        <v>40412534</v>
      </c>
      <c r="AA9" s="2058">
        <v>0</v>
      </c>
      <c r="AB9" s="2058">
        <v>0</v>
      </c>
      <c r="AC9" s="2058">
        <v>0</v>
      </c>
      <c r="AD9" s="2058">
        <v>47421776</v>
      </c>
      <c r="AE9" s="2052">
        <v>47421776</v>
      </c>
      <c r="AG9" s="2058">
        <v>0</v>
      </c>
      <c r="AH9" s="2058">
        <v>0</v>
      </c>
      <c r="AI9" s="2058">
        <v>0</v>
      </c>
      <c r="AJ9" s="2058">
        <v>41710350</v>
      </c>
      <c r="AK9" s="2052">
        <v>41710350</v>
      </c>
      <c r="AM9" s="2058">
        <v>0</v>
      </c>
      <c r="AN9" s="2058">
        <v>0</v>
      </c>
      <c r="AO9" s="2058">
        <v>0</v>
      </c>
      <c r="AP9" s="2058">
        <v>37597179</v>
      </c>
      <c r="AQ9" s="2052">
        <v>37597179</v>
      </c>
      <c r="AS9" s="2058">
        <v>0</v>
      </c>
      <c r="AT9" s="2058">
        <v>0</v>
      </c>
      <c r="AU9" s="2058">
        <v>0</v>
      </c>
      <c r="AV9" s="2058">
        <v>47278891</v>
      </c>
      <c r="AW9" s="2052">
        <v>47278891</v>
      </c>
      <c r="AY9" s="2058">
        <v>0</v>
      </c>
      <c r="AZ9" s="2058">
        <v>0</v>
      </c>
      <c r="BA9" s="2058">
        <v>0</v>
      </c>
      <c r="BB9" s="2058">
        <v>44198607</v>
      </c>
      <c r="BC9" s="2052">
        <v>44198607</v>
      </c>
      <c r="BE9" s="1655">
        <v>0</v>
      </c>
      <c r="BF9" s="1655">
        <v>0</v>
      </c>
      <c r="BG9" s="1655">
        <v>0</v>
      </c>
      <c r="BH9" s="1655">
        <v>41441771</v>
      </c>
      <c r="BI9" s="1639">
        <v>41441771</v>
      </c>
      <c r="BK9" s="1655">
        <v>0</v>
      </c>
      <c r="BL9" s="1655">
        <v>0</v>
      </c>
      <c r="BM9" s="1655">
        <v>0</v>
      </c>
      <c r="BN9" s="1655">
        <v>39236342</v>
      </c>
      <c r="BO9" s="1639">
        <v>39236342</v>
      </c>
      <c r="BQ9" s="1655">
        <v>0</v>
      </c>
      <c r="BR9" s="1655">
        <v>0</v>
      </c>
      <c r="BS9" s="1655">
        <v>0</v>
      </c>
      <c r="BT9" s="1655">
        <v>37393991</v>
      </c>
      <c r="BU9" s="1639">
        <v>37393991</v>
      </c>
      <c r="BW9" s="1655">
        <v>0</v>
      </c>
      <c r="BX9" s="1655">
        <v>0</v>
      </c>
      <c r="BY9" s="1655">
        <v>0</v>
      </c>
      <c r="BZ9" s="1655">
        <v>36287589</v>
      </c>
      <c r="CA9" s="1639">
        <v>36287589</v>
      </c>
      <c r="CC9" s="1655">
        <v>0</v>
      </c>
      <c r="CD9" s="1655">
        <v>0</v>
      </c>
      <c r="CE9" s="1655">
        <v>0</v>
      </c>
      <c r="CF9" s="1655">
        <v>36783155</v>
      </c>
      <c r="CG9" s="1639">
        <v>36783155</v>
      </c>
      <c r="CI9" s="1655">
        <v>0</v>
      </c>
      <c r="CJ9" s="1655">
        <v>0</v>
      </c>
      <c r="CK9" s="1655">
        <v>0</v>
      </c>
      <c r="CL9" s="1655">
        <v>36766800</v>
      </c>
      <c r="CM9" s="1639">
        <v>36766800</v>
      </c>
      <c r="CO9" s="1655">
        <v>0</v>
      </c>
      <c r="CP9" s="1655">
        <v>0</v>
      </c>
      <c r="CQ9" s="1655">
        <v>0</v>
      </c>
      <c r="CR9" s="1655">
        <v>36971428</v>
      </c>
      <c r="CS9" s="1639">
        <v>36971428</v>
      </c>
      <c r="CU9" s="1655">
        <v>0</v>
      </c>
      <c r="CV9" s="1655">
        <v>0</v>
      </c>
      <c r="CW9" s="1655">
        <v>0</v>
      </c>
      <c r="CX9" s="1655">
        <v>34933294</v>
      </c>
      <c r="CY9" s="1639">
        <v>34933294</v>
      </c>
      <c r="DA9" s="1655">
        <v>0</v>
      </c>
      <c r="DB9" s="1655">
        <v>0</v>
      </c>
      <c r="DC9" s="1655">
        <v>0</v>
      </c>
      <c r="DD9" s="1655">
        <v>41572559</v>
      </c>
      <c r="DE9" s="1639">
        <v>41572559</v>
      </c>
      <c r="DG9" s="1655">
        <v>0</v>
      </c>
      <c r="DH9" s="1655">
        <v>0</v>
      </c>
      <c r="DI9" s="1655">
        <v>0</v>
      </c>
      <c r="DJ9" s="1655">
        <v>45952314</v>
      </c>
      <c r="DK9" s="1639">
        <v>45952314</v>
      </c>
      <c r="DM9" s="1655">
        <v>0</v>
      </c>
      <c r="DN9" s="1655">
        <v>0</v>
      </c>
      <c r="DO9" s="1655">
        <v>0</v>
      </c>
      <c r="DP9" s="1655">
        <v>47562237</v>
      </c>
      <c r="DQ9" s="1639">
        <v>47562237</v>
      </c>
      <c r="DS9" s="1655">
        <v>0</v>
      </c>
      <c r="DT9" s="1655">
        <v>0</v>
      </c>
      <c r="DU9" s="1655">
        <v>0</v>
      </c>
      <c r="DV9" s="1655">
        <v>49517676</v>
      </c>
      <c r="DW9" s="1639">
        <v>49517676</v>
      </c>
      <c r="DY9" s="1655">
        <v>0</v>
      </c>
      <c r="DZ9" s="1655">
        <v>0</v>
      </c>
      <c r="EA9" s="1655">
        <v>0</v>
      </c>
      <c r="EB9" s="1655">
        <v>54450928</v>
      </c>
      <c r="EC9" s="1639">
        <v>54450928</v>
      </c>
      <c r="EE9" s="1655">
        <v>0</v>
      </c>
      <c r="EF9" s="1655">
        <v>0</v>
      </c>
      <c r="EG9" s="1655">
        <v>0</v>
      </c>
      <c r="EH9" s="1655">
        <v>54459141</v>
      </c>
      <c r="EI9" s="1639">
        <v>54459141</v>
      </c>
      <c r="EK9" s="1656">
        <v>0</v>
      </c>
      <c r="EL9" s="1656">
        <v>0</v>
      </c>
      <c r="EM9" s="1656">
        <v>0</v>
      </c>
      <c r="EN9" s="1656">
        <v>61556093</v>
      </c>
      <c r="EO9" s="1656">
        <v>61556093</v>
      </c>
      <c r="EQ9" s="1656">
        <v>0</v>
      </c>
      <c r="ER9" s="1656">
        <v>0</v>
      </c>
      <c r="ES9" s="1656">
        <v>0</v>
      </c>
      <c r="ET9" s="1656">
        <v>60073220</v>
      </c>
      <c r="EU9" s="1656">
        <v>60073220</v>
      </c>
      <c r="EW9" s="1656">
        <v>0</v>
      </c>
      <c r="EX9" s="1656">
        <v>0</v>
      </c>
      <c r="EY9" s="1656">
        <v>0</v>
      </c>
      <c r="EZ9" s="1656">
        <v>57550594</v>
      </c>
      <c r="FA9" s="1656">
        <v>57550594</v>
      </c>
    </row>
    <row r="10" spans="1:159">
      <c r="A10" s="1635">
        <v>4</v>
      </c>
      <c r="B10" s="1650" t="s">
        <v>1672</v>
      </c>
      <c r="C10" s="2056">
        <v>185475664</v>
      </c>
      <c r="D10" s="2056">
        <v>668931316</v>
      </c>
      <c r="E10" s="2056">
        <v>7113136</v>
      </c>
      <c r="F10" s="2056">
        <v>2073749</v>
      </c>
      <c r="G10" s="2056">
        <v>794054815</v>
      </c>
      <c r="I10" s="2056">
        <v>185517747</v>
      </c>
      <c r="J10" s="2056">
        <v>643389629</v>
      </c>
      <c r="K10" s="2056">
        <v>5103938</v>
      </c>
      <c r="L10" s="2056">
        <v>1736259</v>
      </c>
      <c r="M10" s="2056">
        <v>784856480</v>
      </c>
      <c r="O10" s="2056">
        <v>189902572</v>
      </c>
      <c r="P10" s="2056">
        <v>600943070</v>
      </c>
      <c r="Q10" s="2056">
        <v>4807660</v>
      </c>
      <c r="R10" s="2056">
        <v>1474482</v>
      </c>
      <c r="S10" s="2056">
        <v>733683519</v>
      </c>
      <c r="U10" s="2056">
        <v>187484277</v>
      </c>
      <c r="V10" s="2056">
        <v>535653653</v>
      </c>
      <c r="W10" s="2056">
        <v>3859932</v>
      </c>
      <c r="X10" s="2056">
        <v>1326680</v>
      </c>
      <c r="Y10" s="2057">
        <v>670997963</v>
      </c>
      <c r="AA10" s="2056">
        <v>192906047</v>
      </c>
      <c r="AB10" s="2056">
        <v>507787268</v>
      </c>
      <c r="AC10" s="2056">
        <v>14216605</v>
      </c>
      <c r="AD10" s="2056">
        <v>1184109</v>
      </c>
      <c r="AE10" s="2057">
        <v>659751923</v>
      </c>
      <c r="AG10" s="2056">
        <v>194418251</v>
      </c>
      <c r="AH10" s="2056">
        <v>483886563</v>
      </c>
      <c r="AI10" s="2056">
        <v>22070795</v>
      </c>
      <c r="AJ10" s="2056">
        <v>1218824</v>
      </c>
      <c r="AK10" s="2057">
        <v>645734787</v>
      </c>
      <c r="AM10" s="2056">
        <v>199051462</v>
      </c>
      <c r="AN10" s="2056">
        <v>456560898</v>
      </c>
      <c r="AO10" s="2056">
        <v>30689894</v>
      </c>
      <c r="AP10" s="2056">
        <v>1246284</v>
      </c>
      <c r="AQ10" s="2057">
        <v>633269034</v>
      </c>
      <c r="AS10" s="2056">
        <v>199522648</v>
      </c>
      <c r="AT10" s="2056">
        <v>430724085</v>
      </c>
      <c r="AU10" s="2056">
        <v>22965378</v>
      </c>
      <c r="AV10" s="2056">
        <v>1193319</v>
      </c>
      <c r="AW10" s="2057">
        <v>603067539</v>
      </c>
      <c r="AY10" s="2056">
        <v>199034194</v>
      </c>
      <c r="AZ10" s="2056">
        <v>425411111</v>
      </c>
      <c r="BA10" s="2056">
        <v>16594717</v>
      </c>
      <c r="BB10" s="2056">
        <v>2226568</v>
      </c>
      <c r="BC10" s="2057">
        <v>593174367</v>
      </c>
      <c r="BE10" s="1651">
        <v>193853318</v>
      </c>
      <c r="BF10" s="1651">
        <v>426633050</v>
      </c>
      <c r="BG10" s="1651">
        <v>7847195</v>
      </c>
      <c r="BH10" s="1651">
        <v>2117345</v>
      </c>
      <c r="BI10" s="1652">
        <v>581257922</v>
      </c>
      <c r="BK10" s="1651">
        <v>193389711</v>
      </c>
      <c r="BL10" s="1651">
        <v>425439073</v>
      </c>
      <c r="BM10" s="1651">
        <v>1740296</v>
      </c>
      <c r="BN10" s="1651">
        <v>1598229</v>
      </c>
      <c r="BO10" s="1652">
        <v>573766718</v>
      </c>
      <c r="BQ10" s="1651">
        <v>191591926</v>
      </c>
      <c r="BR10" s="1651">
        <v>405757756</v>
      </c>
      <c r="BS10" s="1651">
        <v>1931502</v>
      </c>
      <c r="BT10" s="1651">
        <v>1582019</v>
      </c>
      <c r="BU10" s="1652">
        <v>554097094</v>
      </c>
      <c r="BW10" s="1651">
        <v>194710174</v>
      </c>
      <c r="BX10" s="1651">
        <v>396180346</v>
      </c>
      <c r="BY10" s="1651">
        <v>1988360</v>
      </c>
      <c r="BZ10" s="1651">
        <v>1620367</v>
      </c>
      <c r="CA10" s="1652">
        <v>548644269</v>
      </c>
      <c r="CC10" s="1651">
        <v>195659042</v>
      </c>
      <c r="CD10" s="1651">
        <v>381996950</v>
      </c>
      <c r="CE10" s="1651">
        <v>1993164</v>
      </c>
      <c r="CF10" s="1651">
        <v>1685298</v>
      </c>
      <c r="CG10" s="1652">
        <v>536505297</v>
      </c>
      <c r="CI10" s="1651">
        <v>201474083</v>
      </c>
      <c r="CJ10" s="1651">
        <v>340984339</v>
      </c>
      <c r="CK10" s="1651">
        <v>1845316</v>
      </c>
      <c r="CL10" s="1651">
        <v>1546962</v>
      </c>
      <c r="CM10" s="1652">
        <v>504318005</v>
      </c>
      <c r="CO10" s="1651">
        <v>204684073</v>
      </c>
      <c r="CP10" s="1651">
        <v>315999418</v>
      </c>
      <c r="CQ10" s="1651">
        <v>1816996</v>
      </c>
      <c r="CR10" s="1651">
        <v>1542688</v>
      </c>
      <c r="CS10" s="1652">
        <v>484269985</v>
      </c>
      <c r="CU10" s="1651">
        <v>208686738</v>
      </c>
      <c r="CV10" s="1651">
        <v>292844116</v>
      </c>
      <c r="CW10" s="1651">
        <v>2050166</v>
      </c>
      <c r="CX10" s="1651">
        <v>1278782</v>
      </c>
      <c r="CY10" s="1652">
        <v>466817718</v>
      </c>
      <c r="DA10" s="1651">
        <v>206835238</v>
      </c>
      <c r="DB10" s="1651">
        <v>279212946</v>
      </c>
      <c r="DC10" s="1651">
        <v>1762197</v>
      </c>
      <c r="DD10" s="1651">
        <v>1289223</v>
      </c>
      <c r="DE10" s="1652">
        <v>452434463</v>
      </c>
      <c r="DG10" s="1651">
        <v>210718717</v>
      </c>
      <c r="DH10" s="1651">
        <v>277317919</v>
      </c>
      <c r="DI10" s="1651">
        <v>1666679</v>
      </c>
      <c r="DJ10" s="1651">
        <v>1994005</v>
      </c>
      <c r="DK10" s="1652">
        <v>454908155</v>
      </c>
      <c r="DM10" s="1651">
        <v>211740533</v>
      </c>
      <c r="DN10" s="1651">
        <v>262900049</v>
      </c>
      <c r="DO10" s="1651">
        <v>3057444</v>
      </c>
      <c r="DP10" s="1651">
        <v>25207243</v>
      </c>
      <c r="DQ10" s="1652">
        <v>467153609</v>
      </c>
      <c r="DS10" s="1651">
        <v>207196818</v>
      </c>
      <c r="DT10" s="1651">
        <v>251111885</v>
      </c>
      <c r="DU10" s="1651">
        <v>2194361</v>
      </c>
      <c r="DV10" s="1651">
        <v>22251703</v>
      </c>
      <c r="DW10" s="1652">
        <v>448510345</v>
      </c>
      <c r="DY10" s="1651">
        <v>205705911</v>
      </c>
      <c r="DZ10" s="1651">
        <v>255824340</v>
      </c>
      <c r="EA10" s="1651">
        <v>4040628</v>
      </c>
      <c r="EB10" s="1651">
        <v>19084199</v>
      </c>
      <c r="EC10" s="1652">
        <v>449558771</v>
      </c>
      <c r="EE10" s="1651">
        <v>200223750</v>
      </c>
      <c r="EF10" s="1651">
        <v>244040057</v>
      </c>
      <c r="EG10" s="1651">
        <v>3053932</v>
      </c>
      <c r="EH10" s="1651">
        <v>13065579</v>
      </c>
      <c r="EI10" s="1652">
        <v>427150022</v>
      </c>
      <c r="EK10" s="1653">
        <v>194407147</v>
      </c>
      <c r="EL10" s="1653">
        <v>223825537</v>
      </c>
      <c r="EM10" s="1653">
        <v>3253762</v>
      </c>
      <c r="EN10" s="1653">
        <v>13086412</v>
      </c>
      <c r="EO10" s="1653">
        <v>403131858</v>
      </c>
      <c r="EQ10" s="1653">
        <v>183612332</v>
      </c>
      <c r="ER10" s="1653">
        <v>203413119</v>
      </c>
      <c r="ES10" s="1653">
        <v>4230859</v>
      </c>
      <c r="ET10" s="1653">
        <v>13351746</v>
      </c>
      <c r="EU10" s="1653">
        <v>375435448</v>
      </c>
      <c r="EW10" s="1653">
        <v>170828358</v>
      </c>
      <c r="EX10" s="1653">
        <v>167161822</v>
      </c>
      <c r="EY10" s="1653">
        <v>5255610</v>
      </c>
      <c r="EZ10" s="1653">
        <v>12929246</v>
      </c>
      <c r="FA10" s="1653">
        <v>330077701</v>
      </c>
    </row>
    <row r="11" spans="1:159">
      <c r="A11" s="1637">
        <v>5</v>
      </c>
      <c r="B11" s="1654" t="s">
        <v>1673</v>
      </c>
      <c r="C11" s="2058">
        <v>74906534</v>
      </c>
      <c r="D11" s="2058">
        <v>256796377</v>
      </c>
      <c r="E11" s="2058">
        <v>556319</v>
      </c>
      <c r="F11" s="2058">
        <v>51790</v>
      </c>
      <c r="G11" s="2058">
        <v>315698058</v>
      </c>
      <c r="I11" s="2058">
        <v>104298327</v>
      </c>
      <c r="J11" s="2058">
        <v>543920794</v>
      </c>
      <c r="K11" s="2058">
        <v>1981655</v>
      </c>
      <c r="L11" s="2058">
        <v>121692</v>
      </c>
      <c r="M11" s="2058">
        <v>617812429</v>
      </c>
      <c r="O11" s="2058">
        <v>101123107</v>
      </c>
      <c r="P11" s="2058">
        <v>221036353</v>
      </c>
      <c r="Q11" s="2058">
        <v>261843</v>
      </c>
      <c r="R11" s="2058">
        <v>21308</v>
      </c>
      <c r="S11" s="2058">
        <v>306321545</v>
      </c>
      <c r="U11" s="2058">
        <v>101203220</v>
      </c>
      <c r="V11" s="2058">
        <v>205886606</v>
      </c>
      <c r="W11" s="2058">
        <v>374306</v>
      </c>
      <c r="X11" s="2058">
        <v>24312</v>
      </c>
      <c r="Y11" s="2052">
        <v>292115238</v>
      </c>
      <c r="AA11" s="2058">
        <v>105215039</v>
      </c>
      <c r="AB11" s="2058">
        <v>195703150</v>
      </c>
      <c r="AC11" s="2058">
        <v>2059531</v>
      </c>
      <c r="AD11" s="2058">
        <v>16648</v>
      </c>
      <c r="AE11" s="2052">
        <v>287845483</v>
      </c>
      <c r="AG11" s="2058">
        <v>103647860</v>
      </c>
      <c r="AH11" s="2058">
        <v>176322662</v>
      </c>
      <c r="AI11" s="2058">
        <v>3587765</v>
      </c>
      <c r="AJ11" s="2058">
        <v>14654</v>
      </c>
      <c r="AK11" s="2052">
        <v>269395026</v>
      </c>
      <c r="AM11" s="2058">
        <v>107664590</v>
      </c>
      <c r="AN11" s="2058">
        <v>174091838</v>
      </c>
      <c r="AO11" s="2058">
        <v>5258007</v>
      </c>
      <c r="AP11" s="2058">
        <v>15447</v>
      </c>
      <c r="AQ11" s="2052">
        <v>272679161</v>
      </c>
      <c r="AS11" s="2058">
        <v>107176360</v>
      </c>
      <c r="AT11" s="2058">
        <v>165362462</v>
      </c>
      <c r="AU11" s="2058">
        <v>7127589</v>
      </c>
      <c r="AV11" s="2058">
        <v>14520</v>
      </c>
      <c r="AW11" s="2052">
        <v>265697609</v>
      </c>
      <c r="AY11" s="2058">
        <v>109822578</v>
      </c>
      <c r="AZ11" s="2058">
        <v>166074451</v>
      </c>
      <c r="BA11" s="2058">
        <v>4338534</v>
      </c>
      <c r="BB11" s="2058">
        <v>393415</v>
      </c>
      <c r="BC11" s="2052">
        <v>266617200</v>
      </c>
      <c r="BE11" s="1655">
        <v>107553817</v>
      </c>
      <c r="BF11" s="1655">
        <v>163226784</v>
      </c>
      <c r="BG11" s="1655">
        <v>2026815</v>
      </c>
      <c r="BH11" s="1655">
        <v>169257</v>
      </c>
      <c r="BI11" s="1639">
        <v>259336302</v>
      </c>
      <c r="BK11" s="1655">
        <v>109100389</v>
      </c>
      <c r="BL11" s="1655">
        <v>164007517</v>
      </c>
      <c r="BM11" s="1655">
        <v>18426</v>
      </c>
      <c r="BN11" s="1655">
        <v>17534</v>
      </c>
      <c r="BO11" s="1639">
        <v>259487550</v>
      </c>
      <c r="BQ11" s="1655">
        <v>107488489</v>
      </c>
      <c r="BR11" s="1655">
        <v>155731835</v>
      </c>
      <c r="BS11" s="1655">
        <v>19879</v>
      </c>
      <c r="BT11" s="1655">
        <v>17797</v>
      </c>
      <c r="BU11" s="1639">
        <v>250095990</v>
      </c>
      <c r="BW11" s="1655">
        <v>112911666</v>
      </c>
      <c r="BX11" s="1655">
        <v>155726972</v>
      </c>
      <c r="BY11" s="1655">
        <v>19560</v>
      </c>
      <c r="BZ11" s="1655">
        <v>19769</v>
      </c>
      <c r="CA11" s="1639">
        <v>255245057</v>
      </c>
      <c r="CC11" s="1655">
        <v>113494324</v>
      </c>
      <c r="CD11" s="1655">
        <v>149201253</v>
      </c>
      <c r="CE11" s="1655">
        <v>19579</v>
      </c>
      <c r="CF11" s="1655">
        <v>17815</v>
      </c>
      <c r="CG11" s="1639">
        <v>249597212</v>
      </c>
      <c r="CI11" s="1655">
        <v>117326942</v>
      </c>
      <c r="CJ11" s="1655">
        <v>140610538</v>
      </c>
      <c r="CK11" s="1655">
        <v>16109</v>
      </c>
      <c r="CL11" s="1655">
        <v>19644</v>
      </c>
      <c r="CM11" s="1639">
        <v>245075553</v>
      </c>
      <c r="CO11" s="1655">
        <v>118741369</v>
      </c>
      <c r="CP11" s="1655">
        <v>130759938</v>
      </c>
      <c r="CQ11" s="1655">
        <v>35880</v>
      </c>
      <c r="CR11" s="1655">
        <v>20435</v>
      </c>
      <c r="CS11" s="1639">
        <v>237080762</v>
      </c>
      <c r="CU11" s="1655">
        <v>122632529</v>
      </c>
      <c r="CV11" s="1655">
        <v>123649650</v>
      </c>
      <c r="CW11" s="1655">
        <v>38187</v>
      </c>
      <c r="CX11" s="1655">
        <v>20667</v>
      </c>
      <c r="CY11" s="1639">
        <v>234025015</v>
      </c>
      <c r="DA11" s="1655">
        <v>124464705</v>
      </c>
      <c r="DB11" s="1655">
        <v>117807877</v>
      </c>
      <c r="DC11" s="1655">
        <v>45365</v>
      </c>
      <c r="DD11" s="1655">
        <v>40677</v>
      </c>
      <c r="DE11" s="1639">
        <v>230242726</v>
      </c>
      <c r="DG11" s="1655">
        <v>127468374</v>
      </c>
      <c r="DH11" s="1655">
        <v>116068304</v>
      </c>
      <c r="DI11" s="1655">
        <v>86654</v>
      </c>
      <c r="DJ11" s="1655">
        <v>56601</v>
      </c>
      <c r="DK11" s="1639">
        <v>231498766</v>
      </c>
      <c r="DM11" s="1655">
        <v>128240650</v>
      </c>
      <c r="DN11" s="1655">
        <v>112003910</v>
      </c>
      <c r="DO11" s="1655">
        <v>118298</v>
      </c>
      <c r="DP11" s="1655">
        <v>87369</v>
      </c>
      <c r="DQ11" s="1639">
        <v>228432083</v>
      </c>
      <c r="DS11" s="1655">
        <v>127210525</v>
      </c>
      <c r="DT11" s="1655">
        <v>108799268</v>
      </c>
      <c r="DU11" s="1655">
        <v>107912</v>
      </c>
      <c r="DV11" s="1655">
        <v>155949</v>
      </c>
      <c r="DW11" s="1639">
        <v>224467768</v>
      </c>
      <c r="DY11" s="1655">
        <v>125068921</v>
      </c>
      <c r="DZ11" s="1655">
        <v>103908605</v>
      </c>
      <c r="EA11" s="1655">
        <v>238105</v>
      </c>
      <c r="EB11" s="1655">
        <v>217951</v>
      </c>
      <c r="EC11" s="1639">
        <v>217972800</v>
      </c>
      <c r="EE11" s="1655">
        <v>125539551</v>
      </c>
      <c r="EF11" s="1655">
        <v>104125062</v>
      </c>
      <c r="EG11" s="1655">
        <v>304938</v>
      </c>
      <c r="EH11" s="1655">
        <v>261203</v>
      </c>
      <c r="EI11" s="1639">
        <v>218732276</v>
      </c>
      <c r="EK11" s="1656">
        <v>119029805</v>
      </c>
      <c r="EL11" s="1656">
        <v>93702526</v>
      </c>
      <c r="EM11" s="1656">
        <v>389241</v>
      </c>
      <c r="EN11" s="1656">
        <v>270638</v>
      </c>
      <c r="EO11" s="1656">
        <v>202736102</v>
      </c>
      <c r="EQ11" s="1656">
        <v>113520016</v>
      </c>
      <c r="ER11" s="1656">
        <v>84910882</v>
      </c>
      <c r="ES11" s="1656">
        <v>523720</v>
      </c>
      <c r="ET11" s="1656">
        <v>242491</v>
      </c>
      <c r="EU11" s="1656">
        <v>189249356</v>
      </c>
      <c r="EW11" s="1656">
        <v>106355218</v>
      </c>
      <c r="EX11" s="1656">
        <v>69000506</v>
      </c>
      <c r="EY11" s="1656">
        <v>687599</v>
      </c>
      <c r="EZ11" s="1656">
        <v>240560</v>
      </c>
      <c r="FA11" s="1656">
        <v>166887582</v>
      </c>
    </row>
    <row r="12" spans="1:159">
      <c r="A12" s="1637">
        <v>6</v>
      </c>
      <c r="B12" s="1657" t="s">
        <v>1710</v>
      </c>
      <c r="C12" s="2058">
        <v>110569130</v>
      </c>
      <c r="D12" s="2058">
        <v>412134939</v>
      </c>
      <c r="E12" s="2058">
        <v>6556818</v>
      </c>
      <c r="F12" s="2058">
        <v>2021960</v>
      </c>
      <c r="G12" s="2058">
        <v>478356758</v>
      </c>
      <c r="I12" s="2058">
        <v>81219421</v>
      </c>
      <c r="J12" s="2058">
        <v>99468835</v>
      </c>
      <c r="K12" s="2058">
        <v>3122283</v>
      </c>
      <c r="L12" s="2058">
        <v>1614567</v>
      </c>
      <c r="M12" s="2058">
        <v>167044051</v>
      </c>
      <c r="O12" s="2058">
        <v>88779465</v>
      </c>
      <c r="P12" s="2058">
        <v>379906717</v>
      </c>
      <c r="Q12" s="2058">
        <v>4545817</v>
      </c>
      <c r="R12" s="2058">
        <v>1453175</v>
      </c>
      <c r="S12" s="2058">
        <v>427361974</v>
      </c>
      <c r="U12" s="2058">
        <v>86281057</v>
      </c>
      <c r="V12" s="2058">
        <v>329767047</v>
      </c>
      <c r="W12" s="2058">
        <v>3485626</v>
      </c>
      <c r="X12" s="2058">
        <v>1302368</v>
      </c>
      <c r="Y12" s="2052">
        <v>378882725</v>
      </c>
      <c r="AA12" s="2058">
        <v>87691008</v>
      </c>
      <c r="AB12" s="2058">
        <v>312084118</v>
      </c>
      <c r="AC12" s="2058">
        <v>12157073</v>
      </c>
      <c r="AD12" s="2058">
        <v>1167461</v>
      </c>
      <c r="AE12" s="2052">
        <v>371906440</v>
      </c>
      <c r="AG12" s="2058">
        <v>90770391</v>
      </c>
      <c r="AH12" s="2058">
        <v>307563901</v>
      </c>
      <c r="AI12" s="2058">
        <v>18483030</v>
      </c>
      <c r="AJ12" s="2058">
        <v>1204171</v>
      </c>
      <c r="AK12" s="2052">
        <v>376339761</v>
      </c>
      <c r="AM12" s="2058">
        <v>91386872</v>
      </c>
      <c r="AN12" s="2058">
        <v>282469060</v>
      </c>
      <c r="AO12" s="2058">
        <v>25431886</v>
      </c>
      <c r="AP12" s="2058">
        <v>1230836</v>
      </c>
      <c r="AQ12" s="2052">
        <v>360589873</v>
      </c>
      <c r="AS12" s="2058">
        <v>92346288</v>
      </c>
      <c r="AT12" s="2058">
        <v>265361623</v>
      </c>
      <c r="AU12" s="2058">
        <v>15837790</v>
      </c>
      <c r="AV12" s="2058">
        <v>1178799</v>
      </c>
      <c r="AW12" s="2052">
        <v>337369930</v>
      </c>
      <c r="AY12" s="2058">
        <v>89211616</v>
      </c>
      <c r="AZ12" s="2058">
        <v>259336660</v>
      </c>
      <c r="BA12" s="2058">
        <v>12256183</v>
      </c>
      <c r="BB12" s="2058">
        <v>1833153</v>
      </c>
      <c r="BC12" s="2052">
        <v>326557167</v>
      </c>
      <c r="BE12" s="1655">
        <v>86299501</v>
      </c>
      <c r="BF12" s="1655">
        <v>263406266</v>
      </c>
      <c r="BG12" s="1655">
        <v>5820380</v>
      </c>
      <c r="BH12" s="1655">
        <v>1948088</v>
      </c>
      <c r="BI12" s="1639">
        <v>321921621</v>
      </c>
      <c r="BK12" s="1655">
        <v>84289321</v>
      </c>
      <c r="BL12" s="1655">
        <v>261431556</v>
      </c>
      <c r="BM12" s="1655">
        <v>1721870</v>
      </c>
      <c r="BN12" s="1655">
        <v>1580695</v>
      </c>
      <c r="BO12" s="1639">
        <v>314279168</v>
      </c>
      <c r="BQ12" s="1655">
        <v>84103437</v>
      </c>
      <c r="BR12" s="1655">
        <v>250025922</v>
      </c>
      <c r="BS12" s="1655">
        <v>1911622</v>
      </c>
      <c r="BT12" s="1655">
        <v>1564221</v>
      </c>
      <c r="BU12" s="1639">
        <v>304001105</v>
      </c>
      <c r="BW12" s="1655">
        <v>81798507</v>
      </c>
      <c r="BX12" s="1655">
        <v>240453375</v>
      </c>
      <c r="BY12" s="1655">
        <v>1968799</v>
      </c>
      <c r="BZ12" s="1655">
        <v>1600598</v>
      </c>
      <c r="CA12" s="1639">
        <v>293399212</v>
      </c>
      <c r="CC12" s="1655">
        <v>82164718</v>
      </c>
      <c r="CD12" s="1655">
        <v>232795698</v>
      </c>
      <c r="CE12" s="1655">
        <v>1973585</v>
      </c>
      <c r="CF12" s="1655">
        <v>1667483</v>
      </c>
      <c r="CG12" s="1639">
        <v>286908084</v>
      </c>
      <c r="CI12" s="1655">
        <v>84147141</v>
      </c>
      <c r="CJ12" s="1655">
        <v>200373801</v>
      </c>
      <c r="CK12" s="1655">
        <v>1829207</v>
      </c>
      <c r="CL12" s="1655">
        <v>1527318</v>
      </c>
      <c r="CM12" s="1639">
        <v>259242452</v>
      </c>
      <c r="CO12" s="1655">
        <v>85942704</v>
      </c>
      <c r="CP12" s="1655">
        <v>185239480</v>
      </c>
      <c r="CQ12" s="1655">
        <v>1781116</v>
      </c>
      <c r="CR12" s="1655">
        <v>1522253</v>
      </c>
      <c r="CS12" s="1639">
        <v>247189223</v>
      </c>
      <c r="CU12" s="1655">
        <v>86054210</v>
      </c>
      <c r="CV12" s="1655">
        <v>169194466</v>
      </c>
      <c r="CW12" s="1655">
        <v>2011979</v>
      </c>
      <c r="CX12" s="1655">
        <v>1258115</v>
      </c>
      <c r="CY12" s="1639">
        <v>232792703</v>
      </c>
      <c r="DA12" s="1655">
        <v>82370533</v>
      </c>
      <c r="DB12" s="1655">
        <v>161405069</v>
      </c>
      <c r="DC12" s="1655">
        <v>1716832</v>
      </c>
      <c r="DD12" s="1655">
        <v>1248546</v>
      </c>
      <c r="DE12" s="1639">
        <v>222191737</v>
      </c>
      <c r="DG12" s="1655">
        <v>83250343</v>
      </c>
      <c r="DH12" s="1655">
        <v>161249615</v>
      </c>
      <c r="DI12" s="1655">
        <v>1580025</v>
      </c>
      <c r="DJ12" s="1655">
        <v>1937404</v>
      </c>
      <c r="DK12" s="1639">
        <v>223409389</v>
      </c>
      <c r="DM12" s="1655">
        <v>83499883</v>
      </c>
      <c r="DN12" s="1655">
        <v>150896139</v>
      </c>
      <c r="DO12" s="1655">
        <v>2939146</v>
      </c>
      <c r="DP12" s="1655">
        <v>25119874</v>
      </c>
      <c r="DQ12" s="1639">
        <v>238721526</v>
      </c>
      <c r="DS12" s="1655">
        <v>79986293</v>
      </c>
      <c r="DT12" s="1655">
        <v>142312617</v>
      </c>
      <c r="DU12" s="1655">
        <v>2086449</v>
      </c>
      <c r="DV12" s="1655">
        <v>22095754</v>
      </c>
      <c r="DW12" s="1639">
        <v>224042577</v>
      </c>
      <c r="DY12" s="1655">
        <v>80636990</v>
      </c>
      <c r="DZ12" s="1655">
        <v>151915735</v>
      </c>
      <c r="EA12" s="1655">
        <v>3802523</v>
      </c>
      <c r="EB12" s="1655">
        <v>18866248</v>
      </c>
      <c r="EC12" s="1639">
        <v>231585971</v>
      </c>
      <c r="EE12" s="1655">
        <v>74684199</v>
      </c>
      <c r="EF12" s="1655">
        <v>139914995</v>
      </c>
      <c r="EG12" s="1655">
        <v>2748995</v>
      </c>
      <c r="EH12" s="1655">
        <v>12804376</v>
      </c>
      <c r="EI12" s="1639">
        <v>208417746</v>
      </c>
      <c r="EK12" s="1656">
        <v>75377342</v>
      </c>
      <c r="EL12" s="1656">
        <v>130123011</v>
      </c>
      <c r="EM12" s="1656">
        <v>2864521</v>
      </c>
      <c r="EN12" s="1656">
        <v>12815774</v>
      </c>
      <c r="EO12" s="1656">
        <v>200395756</v>
      </c>
      <c r="EQ12" s="1656">
        <v>70092316</v>
      </c>
      <c r="ER12" s="1656">
        <v>118502237</v>
      </c>
      <c r="ES12" s="1656">
        <v>3707139</v>
      </c>
      <c r="ET12" s="1656">
        <v>13109255</v>
      </c>
      <c r="EU12" s="1656">
        <v>186186092</v>
      </c>
      <c r="EW12" s="1656">
        <v>64473139</v>
      </c>
      <c r="EX12" s="1656">
        <v>98161316</v>
      </c>
      <c r="EY12" s="1656">
        <v>4568012</v>
      </c>
      <c r="EZ12" s="1656">
        <v>12688686</v>
      </c>
      <c r="FA12" s="1656">
        <v>163190118</v>
      </c>
    </row>
    <row r="13" spans="1:159">
      <c r="A13" s="1635">
        <v>7</v>
      </c>
      <c r="B13" s="1650" t="s">
        <v>1711</v>
      </c>
      <c r="C13" s="2056">
        <v>67919422</v>
      </c>
      <c r="D13" s="2056">
        <v>868443222</v>
      </c>
      <c r="E13" s="2056">
        <v>72714483</v>
      </c>
      <c r="F13" s="2056">
        <v>155971210</v>
      </c>
      <c r="G13" s="2056">
        <v>385200280</v>
      </c>
      <c r="I13" s="2056">
        <v>62753168</v>
      </c>
      <c r="J13" s="2056">
        <v>923676583</v>
      </c>
      <c r="K13" s="2056">
        <v>73170018</v>
      </c>
      <c r="L13" s="2056">
        <v>145861000</v>
      </c>
      <c r="M13" s="2056">
        <v>374383394</v>
      </c>
      <c r="O13" s="2056">
        <v>71102512</v>
      </c>
      <c r="P13" s="2056">
        <v>868962843</v>
      </c>
      <c r="Q13" s="2056">
        <v>100841970</v>
      </c>
      <c r="R13" s="2056">
        <v>157551181</v>
      </c>
      <c r="S13" s="2056">
        <v>429592822</v>
      </c>
      <c r="U13" s="2056">
        <v>68545110</v>
      </c>
      <c r="V13" s="2056">
        <v>881789225</v>
      </c>
      <c r="W13" s="2056">
        <v>96459381</v>
      </c>
      <c r="X13" s="2056">
        <v>143703378</v>
      </c>
      <c r="Y13" s="2057">
        <v>395885284</v>
      </c>
      <c r="AA13" s="2056">
        <v>62847055</v>
      </c>
      <c r="AB13" s="2056">
        <v>832334369</v>
      </c>
      <c r="AC13" s="2056">
        <v>75680322</v>
      </c>
      <c r="AD13" s="2056">
        <v>156250222</v>
      </c>
      <c r="AE13" s="2057">
        <v>388158060</v>
      </c>
      <c r="AG13" s="2056">
        <v>60421628</v>
      </c>
      <c r="AH13" s="2056">
        <v>811483028</v>
      </c>
      <c r="AI13" s="2056">
        <v>73971481</v>
      </c>
      <c r="AJ13" s="2056">
        <v>167095205</v>
      </c>
      <c r="AK13" s="2057">
        <v>394666111</v>
      </c>
      <c r="AM13" s="2056">
        <v>66540067</v>
      </c>
      <c r="AN13" s="2056">
        <v>850504360</v>
      </c>
      <c r="AO13" s="2056">
        <v>90544907</v>
      </c>
      <c r="AP13" s="2056">
        <v>157580685</v>
      </c>
      <c r="AQ13" s="2057">
        <v>416124560</v>
      </c>
      <c r="AS13" s="2056">
        <v>56840634</v>
      </c>
      <c r="AT13" s="2056">
        <v>888519573</v>
      </c>
      <c r="AU13" s="2056">
        <v>81243834</v>
      </c>
      <c r="AV13" s="2056">
        <v>145870039</v>
      </c>
      <c r="AW13" s="2057">
        <v>388953025</v>
      </c>
      <c r="AY13" s="2056">
        <v>57060543</v>
      </c>
      <c r="AZ13" s="2056">
        <v>887174087</v>
      </c>
      <c r="BA13" s="2056">
        <v>81634775</v>
      </c>
      <c r="BB13" s="2056">
        <v>140883302</v>
      </c>
      <c r="BC13" s="2057">
        <v>392252986</v>
      </c>
      <c r="BE13" s="1651">
        <v>49771204</v>
      </c>
      <c r="BF13" s="1651">
        <v>827297334</v>
      </c>
      <c r="BG13" s="1651">
        <v>76649535</v>
      </c>
      <c r="BH13" s="1651">
        <v>131945419</v>
      </c>
      <c r="BI13" s="1652">
        <v>367457355</v>
      </c>
      <c r="BK13" s="1651">
        <v>48217906</v>
      </c>
      <c r="BL13" s="1651">
        <v>790687436</v>
      </c>
      <c r="BM13" s="1651">
        <v>86109364</v>
      </c>
      <c r="BN13" s="1651">
        <v>136733850</v>
      </c>
      <c r="BO13" s="1652">
        <v>374049608</v>
      </c>
      <c r="BQ13" s="1651">
        <v>47556392</v>
      </c>
      <c r="BR13" s="1651">
        <v>771481907</v>
      </c>
      <c r="BS13" s="1651">
        <v>97724144</v>
      </c>
      <c r="BT13" s="1651">
        <v>148722340</v>
      </c>
      <c r="BU13" s="1652">
        <v>383998992</v>
      </c>
      <c r="BW13" s="1651">
        <v>57211635</v>
      </c>
      <c r="BX13" s="1651">
        <v>714665178</v>
      </c>
      <c r="BY13" s="1651">
        <v>69127176</v>
      </c>
      <c r="BZ13" s="1651">
        <v>170362837</v>
      </c>
      <c r="CA13" s="1652">
        <v>388607462</v>
      </c>
      <c r="CC13" s="1651">
        <v>55208554</v>
      </c>
      <c r="CD13" s="1651">
        <v>693725799</v>
      </c>
      <c r="CE13" s="1651">
        <v>68067968</v>
      </c>
      <c r="CF13" s="1651">
        <v>181443352</v>
      </c>
      <c r="CG13" s="1652">
        <v>397548055</v>
      </c>
      <c r="CI13" s="1651">
        <v>54009418</v>
      </c>
      <c r="CJ13" s="1651">
        <v>693593275</v>
      </c>
      <c r="CK13" s="1651">
        <v>46908509</v>
      </c>
      <c r="CL13" s="1651">
        <v>186752351</v>
      </c>
      <c r="CM13" s="1652">
        <v>384463339</v>
      </c>
      <c r="CO13" s="1651">
        <v>63622700</v>
      </c>
      <c r="CP13" s="1651">
        <v>689979846</v>
      </c>
      <c r="CQ13" s="1651">
        <v>54501580</v>
      </c>
      <c r="CR13" s="1651">
        <v>165573988</v>
      </c>
      <c r="CS13" s="1652">
        <v>365196835</v>
      </c>
      <c r="CU13" s="1651">
        <v>73764411</v>
      </c>
      <c r="CV13" s="1651">
        <v>591730847</v>
      </c>
      <c r="CW13" s="1651">
        <v>89850474</v>
      </c>
      <c r="CX13" s="1651">
        <v>139481926</v>
      </c>
      <c r="CY13" s="1652">
        <v>355212320</v>
      </c>
      <c r="DA13" s="1651">
        <v>79881543</v>
      </c>
      <c r="DB13" s="1651">
        <v>580403954</v>
      </c>
      <c r="DC13" s="1651">
        <v>76455154</v>
      </c>
      <c r="DD13" s="1651">
        <v>120355588</v>
      </c>
      <c r="DE13" s="1652">
        <v>330021133</v>
      </c>
      <c r="DG13" s="1651">
        <v>85588757</v>
      </c>
      <c r="DH13" s="1651">
        <v>605452613</v>
      </c>
      <c r="DI13" s="1651">
        <v>62145783</v>
      </c>
      <c r="DJ13" s="1651">
        <v>113894036</v>
      </c>
      <c r="DK13" s="1652">
        <v>327180567</v>
      </c>
      <c r="DM13" s="1651">
        <v>75662375</v>
      </c>
      <c r="DN13" s="1651">
        <v>610098300</v>
      </c>
      <c r="DO13" s="1651">
        <v>53773225</v>
      </c>
      <c r="DP13" s="1651">
        <v>115099937</v>
      </c>
      <c r="DQ13" s="1652">
        <v>311154277</v>
      </c>
      <c r="DS13" s="1651">
        <v>65415161</v>
      </c>
      <c r="DT13" s="1651">
        <v>552258229</v>
      </c>
      <c r="DU13" s="1651">
        <v>53796604</v>
      </c>
      <c r="DV13" s="1651">
        <v>115310016</v>
      </c>
      <c r="DW13" s="1652">
        <v>301956171</v>
      </c>
      <c r="DY13" s="1651">
        <v>69260238</v>
      </c>
      <c r="DZ13" s="1651">
        <v>580540546</v>
      </c>
      <c r="EA13" s="1651">
        <v>72233586</v>
      </c>
      <c r="EB13" s="1651">
        <v>127063464</v>
      </c>
      <c r="EC13" s="1652">
        <v>329751410</v>
      </c>
      <c r="EE13" s="1651">
        <v>66749901</v>
      </c>
      <c r="EF13" s="1651">
        <v>621527331</v>
      </c>
      <c r="EG13" s="1651">
        <v>51601939</v>
      </c>
      <c r="EH13" s="1651">
        <v>127137212</v>
      </c>
      <c r="EI13" s="1652">
        <v>322260547</v>
      </c>
      <c r="EK13" s="1653">
        <v>66522241</v>
      </c>
      <c r="EL13" s="1653">
        <v>640438576</v>
      </c>
      <c r="EM13" s="1653">
        <v>47841073</v>
      </c>
      <c r="EN13" s="1653">
        <v>137996387</v>
      </c>
      <c r="EO13" s="1653">
        <v>320956814</v>
      </c>
      <c r="EQ13" s="1653">
        <v>65624018</v>
      </c>
      <c r="ER13" s="1653">
        <v>632033049</v>
      </c>
      <c r="ES13" s="1653">
        <v>63060705</v>
      </c>
      <c r="ET13" s="1653">
        <v>127778978</v>
      </c>
      <c r="EU13" s="1653">
        <v>315266477</v>
      </c>
      <c r="EW13" s="1653">
        <v>47511552</v>
      </c>
      <c r="EX13" s="1653">
        <v>590742473</v>
      </c>
      <c r="EY13" s="1653">
        <v>70020066</v>
      </c>
      <c r="EZ13" s="1653">
        <v>122921020</v>
      </c>
      <c r="FA13" s="1653">
        <v>283051195</v>
      </c>
    </row>
    <row r="14" spans="1:159">
      <c r="A14" s="1637">
        <v>8</v>
      </c>
      <c r="B14" s="1657" t="s">
        <v>1712</v>
      </c>
      <c r="C14" s="2058">
        <v>30646457</v>
      </c>
      <c r="D14" s="2058">
        <v>0</v>
      </c>
      <c r="E14" s="2058">
        <v>0</v>
      </c>
      <c r="F14" s="2058">
        <v>0</v>
      </c>
      <c r="G14" s="2058">
        <v>15323229</v>
      </c>
      <c r="I14" s="2058">
        <v>28774876</v>
      </c>
      <c r="J14" s="2058">
        <v>0</v>
      </c>
      <c r="K14" s="2058">
        <v>0</v>
      </c>
      <c r="L14" s="2058">
        <v>0</v>
      </c>
      <c r="M14" s="2058">
        <v>14387438</v>
      </c>
      <c r="O14" s="2058">
        <v>18688552</v>
      </c>
      <c r="P14" s="2058">
        <v>0</v>
      </c>
      <c r="Q14" s="2058">
        <v>0</v>
      </c>
      <c r="R14" s="2058">
        <v>0</v>
      </c>
      <c r="S14" s="2058">
        <v>9344276</v>
      </c>
      <c r="U14" s="2058">
        <v>20545032</v>
      </c>
      <c r="V14" s="2058">
        <v>0</v>
      </c>
      <c r="W14" s="2058">
        <v>0</v>
      </c>
      <c r="X14" s="2058">
        <v>0</v>
      </c>
      <c r="Y14" s="2052">
        <v>10272516</v>
      </c>
      <c r="AA14" s="2058">
        <v>17287997</v>
      </c>
      <c r="AB14" s="2058">
        <v>0</v>
      </c>
      <c r="AC14" s="2058">
        <v>0</v>
      </c>
      <c r="AD14" s="2058">
        <v>0</v>
      </c>
      <c r="AE14" s="2052">
        <v>8643998</v>
      </c>
      <c r="AG14" s="2058">
        <v>14998073</v>
      </c>
      <c r="AH14" s="2058">
        <v>0</v>
      </c>
      <c r="AI14" s="2058">
        <v>0</v>
      </c>
      <c r="AJ14" s="2058">
        <v>0</v>
      </c>
      <c r="AK14" s="2052">
        <v>7499036</v>
      </c>
      <c r="AM14" s="2058">
        <v>18801724</v>
      </c>
      <c r="AN14" s="2058">
        <v>0</v>
      </c>
      <c r="AO14" s="2058">
        <v>0</v>
      </c>
      <c r="AP14" s="2058">
        <v>0</v>
      </c>
      <c r="AQ14" s="2052">
        <v>9400862</v>
      </c>
      <c r="AS14" s="2058">
        <v>18682335</v>
      </c>
      <c r="AT14" s="2058">
        <v>0</v>
      </c>
      <c r="AU14" s="2058">
        <v>0</v>
      </c>
      <c r="AV14" s="2058">
        <v>0</v>
      </c>
      <c r="AW14" s="2052">
        <v>9341168</v>
      </c>
      <c r="AY14" s="2058">
        <v>9581027</v>
      </c>
      <c r="AZ14" s="2058">
        <v>0</v>
      </c>
      <c r="BA14" s="2058">
        <v>0</v>
      </c>
      <c r="BB14" s="2058">
        <v>0</v>
      </c>
      <c r="BC14" s="2052">
        <v>4790513</v>
      </c>
      <c r="BE14" s="1655">
        <v>3360705</v>
      </c>
      <c r="BF14" s="1655">
        <v>0</v>
      </c>
      <c r="BG14" s="1655">
        <v>0</v>
      </c>
      <c r="BH14" s="1655">
        <v>0</v>
      </c>
      <c r="BI14" s="1639">
        <v>1680353</v>
      </c>
      <c r="BK14" s="1655">
        <v>7228077</v>
      </c>
      <c r="BL14" s="1655">
        <v>0</v>
      </c>
      <c r="BM14" s="1655">
        <v>0</v>
      </c>
      <c r="BN14" s="1655">
        <v>0</v>
      </c>
      <c r="BO14" s="1639">
        <v>3614038</v>
      </c>
      <c r="BQ14" s="1655">
        <v>7571163</v>
      </c>
      <c r="BR14" s="1655">
        <v>0</v>
      </c>
      <c r="BS14" s="1655">
        <v>0</v>
      </c>
      <c r="BT14" s="1655">
        <v>0</v>
      </c>
      <c r="BU14" s="1639">
        <v>3785582</v>
      </c>
      <c r="BW14" s="1655">
        <v>8556630</v>
      </c>
      <c r="BX14" s="1655">
        <v>0</v>
      </c>
      <c r="BY14" s="1655">
        <v>0</v>
      </c>
      <c r="BZ14" s="1655">
        <v>0</v>
      </c>
      <c r="CA14" s="1639">
        <v>4278315</v>
      </c>
      <c r="CC14" s="1655">
        <v>7417281</v>
      </c>
      <c r="CD14" s="1655">
        <v>0</v>
      </c>
      <c r="CE14" s="1655">
        <v>0</v>
      </c>
      <c r="CF14" s="1655">
        <v>0</v>
      </c>
      <c r="CG14" s="1639">
        <v>3708641</v>
      </c>
      <c r="CI14" s="1655">
        <v>3910294</v>
      </c>
      <c r="CJ14" s="1655">
        <v>0</v>
      </c>
      <c r="CK14" s="1655">
        <v>0</v>
      </c>
      <c r="CL14" s="1655">
        <v>0</v>
      </c>
      <c r="CM14" s="1639">
        <v>1955147</v>
      </c>
      <c r="CO14" s="1655">
        <v>6884740</v>
      </c>
      <c r="CP14" s="1655">
        <v>0</v>
      </c>
      <c r="CQ14" s="1655">
        <v>0</v>
      </c>
      <c r="CR14" s="1655">
        <v>0</v>
      </c>
      <c r="CS14" s="1639">
        <v>3442370</v>
      </c>
      <c r="CU14" s="1655">
        <v>9592932</v>
      </c>
      <c r="CV14" s="1655">
        <v>0</v>
      </c>
      <c r="CW14" s="1655">
        <v>0</v>
      </c>
      <c r="CX14" s="1655">
        <v>0</v>
      </c>
      <c r="CY14" s="1639">
        <v>4796466</v>
      </c>
      <c r="DA14" s="1655">
        <v>11962483</v>
      </c>
      <c r="DB14" s="1655">
        <v>0</v>
      </c>
      <c r="DC14" s="1655">
        <v>0</v>
      </c>
      <c r="DD14" s="1655">
        <v>0</v>
      </c>
      <c r="DE14" s="1639">
        <v>5981242</v>
      </c>
      <c r="DG14" s="1655">
        <v>13687179</v>
      </c>
      <c r="DH14" s="1655">
        <v>0</v>
      </c>
      <c r="DI14" s="1655">
        <v>0</v>
      </c>
      <c r="DJ14" s="1655">
        <v>0</v>
      </c>
      <c r="DK14" s="1639">
        <v>6843589</v>
      </c>
      <c r="DM14" s="1655">
        <v>15580433</v>
      </c>
      <c r="DN14" s="1655">
        <v>0</v>
      </c>
      <c r="DO14" s="1655">
        <v>0</v>
      </c>
      <c r="DP14" s="1655">
        <v>0</v>
      </c>
      <c r="DQ14" s="1639">
        <v>7790217</v>
      </c>
      <c r="DS14" s="1655">
        <v>11737987</v>
      </c>
      <c r="DT14" s="1655">
        <v>0</v>
      </c>
      <c r="DU14" s="1655">
        <v>0</v>
      </c>
      <c r="DV14" s="1655">
        <v>0</v>
      </c>
      <c r="DW14" s="1639">
        <v>5868993</v>
      </c>
      <c r="DY14" s="1655">
        <v>4424956</v>
      </c>
      <c r="DZ14" s="1655">
        <v>0</v>
      </c>
      <c r="EA14" s="1655">
        <v>0</v>
      </c>
      <c r="EB14" s="1655">
        <v>0</v>
      </c>
      <c r="EC14" s="1639">
        <v>2212477</v>
      </c>
      <c r="EE14" s="1655">
        <v>4318631</v>
      </c>
      <c r="EF14" s="1655">
        <v>0</v>
      </c>
      <c r="EG14" s="1655">
        <v>0</v>
      </c>
      <c r="EH14" s="1655">
        <v>0</v>
      </c>
      <c r="EI14" s="1639">
        <v>2159316</v>
      </c>
      <c r="EK14" s="1656">
        <v>4168936</v>
      </c>
      <c r="EL14" s="1656">
        <v>0</v>
      </c>
      <c r="EM14" s="1656">
        <v>0</v>
      </c>
      <c r="EN14" s="1656">
        <v>0</v>
      </c>
      <c r="EO14" s="1656">
        <v>2084468</v>
      </c>
      <c r="EQ14" s="1656">
        <v>3219738</v>
      </c>
      <c r="ER14" s="1656">
        <v>0</v>
      </c>
      <c r="ES14" s="1656">
        <v>0</v>
      </c>
      <c r="ET14" s="1656">
        <v>0</v>
      </c>
      <c r="EU14" s="1656">
        <v>1609869</v>
      </c>
      <c r="EW14" s="1656">
        <v>3262279</v>
      </c>
      <c r="EX14" s="1656">
        <v>0</v>
      </c>
      <c r="EY14" s="1656">
        <v>0</v>
      </c>
      <c r="EZ14" s="1656">
        <v>0</v>
      </c>
      <c r="FA14" s="1656">
        <v>1631139</v>
      </c>
    </row>
    <row r="15" spans="1:159">
      <c r="A15" s="1637">
        <v>9</v>
      </c>
      <c r="B15" s="1654" t="s">
        <v>1713</v>
      </c>
      <c r="C15" s="2058">
        <v>37272965</v>
      </c>
      <c r="D15" s="2058">
        <v>868443222</v>
      </c>
      <c r="E15" s="2058">
        <v>72714483</v>
      </c>
      <c r="F15" s="2058">
        <v>155971210</v>
      </c>
      <c r="G15" s="2058">
        <v>369877051</v>
      </c>
      <c r="I15" s="2058">
        <v>33978292</v>
      </c>
      <c r="J15" s="2058">
        <v>923676583</v>
      </c>
      <c r="K15" s="2058">
        <v>73170018</v>
      </c>
      <c r="L15" s="2058">
        <v>145861000</v>
      </c>
      <c r="M15" s="2058">
        <v>359995956</v>
      </c>
      <c r="O15" s="2058">
        <v>52413960</v>
      </c>
      <c r="P15" s="2058">
        <v>868962843</v>
      </c>
      <c r="Q15" s="2058">
        <v>100841970</v>
      </c>
      <c r="R15" s="2058">
        <v>157551181</v>
      </c>
      <c r="S15" s="2058">
        <v>420248546</v>
      </c>
      <c r="U15" s="2058">
        <v>48000077</v>
      </c>
      <c r="V15" s="2058">
        <v>881789225</v>
      </c>
      <c r="W15" s="2058">
        <v>96459381</v>
      </c>
      <c r="X15" s="2058">
        <v>143703378</v>
      </c>
      <c r="Y15" s="2052">
        <v>385612768</v>
      </c>
      <c r="AA15" s="2058">
        <v>45559058</v>
      </c>
      <c r="AB15" s="2058">
        <v>832334369</v>
      </c>
      <c r="AC15" s="2058">
        <v>75680322</v>
      </c>
      <c r="AD15" s="2058">
        <v>156250222</v>
      </c>
      <c r="AE15" s="2052">
        <v>379514062</v>
      </c>
      <c r="AG15" s="2058">
        <v>45423555</v>
      </c>
      <c r="AH15" s="2058">
        <v>811483028</v>
      </c>
      <c r="AI15" s="2058">
        <v>73971481</v>
      </c>
      <c r="AJ15" s="2058">
        <v>167095205</v>
      </c>
      <c r="AK15" s="2052">
        <v>387167075</v>
      </c>
      <c r="AM15" s="2058">
        <v>47738343</v>
      </c>
      <c r="AN15" s="2058">
        <v>850504360</v>
      </c>
      <c r="AO15" s="2058">
        <v>90544907</v>
      </c>
      <c r="AP15" s="2058">
        <v>157580685</v>
      </c>
      <c r="AQ15" s="2052">
        <v>406723698</v>
      </c>
      <c r="AS15" s="2058">
        <v>38158299</v>
      </c>
      <c r="AT15" s="2058">
        <v>888519573</v>
      </c>
      <c r="AU15" s="2058">
        <v>81243834</v>
      </c>
      <c r="AV15" s="2058">
        <v>145870039</v>
      </c>
      <c r="AW15" s="2052">
        <v>379611858</v>
      </c>
      <c r="AY15" s="2058">
        <v>47479516</v>
      </c>
      <c r="AZ15" s="2058">
        <v>887174087</v>
      </c>
      <c r="BA15" s="2058">
        <v>81634775</v>
      </c>
      <c r="BB15" s="2058">
        <v>140883302</v>
      </c>
      <c r="BC15" s="2052">
        <v>387462473</v>
      </c>
      <c r="BE15" s="1655">
        <v>46410499</v>
      </c>
      <c r="BF15" s="1655">
        <v>827297334</v>
      </c>
      <c r="BG15" s="1655">
        <v>76649535</v>
      </c>
      <c r="BH15" s="1655">
        <v>131945419</v>
      </c>
      <c r="BI15" s="1639">
        <v>365777003</v>
      </c>
      <c r="BK15" s="1655">
        <v>40989829</v>
      </c>
      <c r="BL15" s="1655">
        <v>790687436</v>
      </c>
      <c r="BM15" s="1655">
        <v>86109364</v>
      </c>
      <c r="BN15" s="1655">
        <v>136733850</v>
      </c>
      <c r="BO15" s="1639">
        <v>370435570</v>
      </c>
      <c r="BQ15" s="1655">
        <v>39985228</v>
      </c>
      <c r="BR15" s="1655">
        <v>771481907</v>
      </c>
      <c r="BS15" s="1655">
        <v>97724144</v>
      </c>
      <c r="BT15" s="1655">
        <v>148722340</v>
      </c>
      <c r="BU15" s="1639">
        <v>380213410</v>
      </c>
      <c r="BW15" s="1655">
        <v>48655005</v>
      </c>
      <c r="BX15" s="1655">
        <v>714665178</v>
      </c>
      <c r="BY15" s="1655">
        <v>69127176</v>
      </c>
      <c r="BZ15" s="1655">
        <v>170362837</v>
      </c>
      <c r="CA15" s="1639">
        <v>384329147</v>
      </c>
      <c r="CC15" s="1655">
        <v>47791272</v>
      </c>
      <c r="CD15" s="1655">
        <v>693725799</v>
      </c>
      <c r="CE15" s="1655">
        <v>68067968</v>
      </c>
      <c r="CF15" s="1655">
        <v>181443352</v>
      </c>
      <c r="CG15" s="1639">
        <v>393839414</v>
      </c>
      <c r="CI15" s="1655">
        <v>50099124</v>
      </c>
      <c r="CJ15" s="1655">
        <v>693593275</v>
      </c>
      <c r="CK15" s="1655">
        <v>46908509</v>
      </c>
      <c r="CL15" s="1655">
        <v>186752351</v>
      </c>
      <c r="CM15" s="1639">
        <v>382508192</v>
      </c>
      <c r="CO15" s="1655">
        <v>56737960</v>
      </c>
      <c r="CP15" s="1655">
        <v>689979846</v>
      </c>
      <c r="CQ15" s="1655">
        <v>54501580</v>
      </c>
      <c r="CR15" s="1655">
        <v>165573988</v>
      </c>
      <c r="CS15" s="1639">
        <v>361754465</v>
      </c>
      <c r="CU15" s="1655">
        <v>64171479</v>
      </c>
      <c r="CV15" s="1655">
        <v>591730847</v>
      </c>
      <c r="CW15" s="1655">
        <v>89850474</v>
      </c>
      <c r="CX15" s="1655">
        <v>139481926</v>
      </c>
      <c r="CY15" s="1639">
        <v>350415854</v>
      </c>
      <c r="DA15" s="1655">
        <v>67919060</v>
      </c>
      <c r="DB15" s="1655">
        <v>580403954</v>
      </c>
      <c r="DC15" s="1655">
        <v>76455154</v>
      </c>
      <c r="DD15" s="1655">
        <v>120355588</v>
      </c>
      <c r="DE15" s="1639">
        <v>324039891</v>
      </c>
      <c r="DG15" s="1655">
        <v>71901578</v>
      </c>
      <c r="DH15" s="1655">
        <v>605452613</v>
      </c>
      <c r="DI15" s="1655">
        <v>62145783</v>
      </c>
      <c r="DJ15" s="1655">
        <v>113894036</v>
      </c>
      <c r="DK15" s="1639">
        <v>320336978</v>
      </c>
      <c r="DM15" s="1655">
        <v>60081942</v>
      </c>
      <c r="DN15" s="1655">
        <v>610098300</v>
      </c>
      <c r="DO15" s="1655">
        <v>53773225</v>
      </c>
      <c r="DP15" s="1655">
        <v>115099937</v>
      </c>
      <c r="DQ15" s="1639">
        <v>303364060</v>
      </c>
      <c r="DS15" s="1655">
        <v>53677174</v>
      </c>
      <c r="DT15" s="1655">
        <v>552258229</v>
      </c>
      <c r="DU15" s="1655">
        <v>53796604</v>
      </c>
      <c r="DV15" s="1655">
        <v>115310016</v>
      </c>
      <c r="DW15" s="1639">
        <v>296087178</v>
      </c>
      <c r="DY15" s="1655">
        <v>64835282</v>
      </c>
      <c r="DZ15" s="1655">
        <v>580540546</v>
      </c>
      <c r="EA15" s="1655">
        <v>72233586</v>
      </c>
      <c r="EB15" s="1655">
        <v>127063464</v>
      </c>
      <c r="EC15" s="1639">
        <v>327538933</v>
      </c>
      <c r="EE15" s="1655">
        <v>62431270</v>
      </c>
      <c r="EF15" s="1655">
        <v>621527331</v>
      </c>
      <c r="EG15" s="1655">
        <v>51601939</v>
      </c>
      <c r="EH15" s="1655">
        <v>127137212</v>
      </c>
      <c r="EI15" s="1639">
        <v>320101231</v>
      </c>
      <c r="EK15" s="1656">
        <v>62353305</v>
      </c>
      <c r="EL15" s="1656">
        <v>640438576</v>
      </c>
      <c r="EM15" s="1656">
        <v>47841073</v>
      </c>
      <c r="EN15" s="1656">
        <v>137996387</v>
      </c>
      <c r="EO15" s="1656">
        <v>318872346</v>
      </c>
      <c r="EQ15" s="1656">
        <v>62404280</v>
      </c>
      <c r="ER15" s="1656">
        <v>632033049</v>
      </c>
      <c r="ES15" s="1656">
        <v>63060705</v>
      </c>
      <c r="ET15" s="1656">
        <v>127778978</v>
      </c>
      <c r="EU15" s="1656">
        <v>313656608</v>
      </c>
      <c r="EW15" s="1656">
        <v>44249274</v>
      </c>
      <c r="EX15" s="1656">
        <v>590742473</v>
      </c>
      <c r="EY15" s="1656">
        <v>70020066</v>
      </c>
      <c r="EZ15" s="1656">
        <v>122921020</v>
      </c>
      <c r="FA15" s="1656">
        <v>281420056</v>
      </c>
    </row>
    <row r="16" spans="1:159" ht="39.6">
      <c r="A16" s="1635">
        <v>10</v>
      </c>
      <c r="B16" s="1650" t="s">
        <v>1714</v>
      </c>
      <c r="C16" s="2056">
        <v>0</v>
      </c>
      <c r="D16" s="2056">
        <v>172334150</v>
      </c>
      <c r="E16" s="2056">
        <v>13482512</v>
      </c>
      <c r="F16" s="2056">
        <v>1269312</v>
      </c>
      <c r="G16" s="2056">
        <v>0</v>
      </c>
      <c r="I16" s="2056">
        <v>0</v>
      </c>
      <c r="J16" s="2056">
        <v>170275264</v>
      </c>
      <c r="K16" s="2056">
        <v>13930292</v>
      </c>
      <c r="L16" s="2056">
        <v>1297090</v>
      </c>
      <c r="M16" s="2056">
        <v>0</v>
      </c>
      <c r="O16" s="2056">
        <v>0</v>
      </c>
      <c r="P16" s="2056">
        <v>171196045</v>
      </c>
      <c r="Q16" s="2056">
        <v>13407380</v>
      </c>
      <c r="R16" s="2056">
        <v>1285529</v>
      </c>
      <c r="S16" s="2056">
        <v>0</v>
      </c>
      <c r="U16" s="2056">
        <v>0</v>
      </c>
      <c r="V16" s="2056">
        <v>159225211</v>
      </c>
      <c r="W16" s="2056">
        <v>10584207</v>
      </c>
      <c r="X16" s="2056">
        <v>808185</v>
      </c>
      <c r="Y16" s="2057">
        <v>0</v>
      </c>
      <c r="AA16" s="2056">
        <v>0</v>
      </c>
      <c r="AB16" s="2056">
        <v>153768970</v>
      </c>
      <c r="AC16" s="2056">
        <v>9942485</v>
      </c>
      <c r="AD16" s="2056">
        <v>736320</v>
      </c>
      <c r="AE16" s="2057">
        <v>0</v>
      </c>
      <c r="AG16" s="2056">
        <v>0</v>
      </c>
      <c r="AH16" s="2056">
        <v>149199111</v>
      </c>
      <c r="AI16" s="2056">
        <v>9682559</v>
      </c>
      <c r="AJ16" s="2056">
        <v>813774</v>
      </c>
      <c r="AK16" s="2057">
        <v>0</v>
      </c>
      <c r="AM16" s="2056">
        <v>0</v>
      </c>
      <c r="AN16" s="2056">
        <v>152202686</v>
      </c>
      <c r="AO16" s="2056">
        <v>10143781</v>
      </c>
      <c r="AP16" s="2056">
        <v>888958</v>
      </c>
      <c r="AQ16" s="2057">
        <v>0</v>
      </c>
      <c r="AS16" s="2056">
        <v>0</v>
      </c>
      <c r="AT16" s="2056">
        <v>142141490</v>
      </c>
      <c r="AU16" s="2056">
        <v>8856189</v>
      </c>
      <c r="AV16" s="2056">
        <v>668351</v>
      </c>
      <c r="AW16" s="2057">
        <v>0</v>
      </c>
      <c r="AY16" s="2056">
        <v>0</v>
      </c>
      <c r="AZ16" s="2056">
        <v>146250540</v>
      </c>
      <c r="BA16" s="2056">
        <v>9254615</v>
      </c>
      <c r="BB16" s="2056">
        <v>676636</v>
      </c>
      <c r="BC16" s="2057">
        <v>0</v>
      </c>
      <c r="BE16" s="1651">
        <v>0</v>
      </c>
      <c r="BF16" s="1651">
        <v>148514773</v>
      </c>
      <c r="BG16" s="1651">
        <v>9276277</v>
      </c>
      <c r="BH16" s="1651">
        <v>690305</v>
      </c>
      <c r="BI16" s="1652">
        <v>0</v>
      </c>
      <c r="BK16" s="1651">
        <v>0</v>
      </c>
      <c r="BL16" s="1651">
        <v>143899421</v>
      </c>
      <c r="BM16" s="1651">
        <v>9378031</v>
      </c>
      <c r="BN16" s="1651">
        <v>712431</v>
      </c>
      <c r="BO16" s="1652">
        <v>0</v>
      </c>
      <c r="BQ16" s="1651">
        <v>0</v>
      </c>
      <c r="BR16" s="1651">
        <v>128961248</v>
      </c>
      <c r="BS16" s="1651">
        <v>11022005</v>
      </c>
      <c r="BT16" s="1651">
        <v>875141</v>
      </c>
      <c r="BU16" s="1652">
        <v>0</v>
      </c>
      <c r="BW16" s="1651">
        <v>0</v>
      </c>
      <c r="BX16" s="1651">
        <v>120120608</v>
      </c>
      <c r="BY16" s="1651">
        <v>8056305</v>
      </c>
      <c r="BZ16" s="1651">
        <v>668686</v>
      </c>
      <c r="CA16" s="1652">
        <v>0</v>
      </c>
      <c r="CC16" s="1651">
        <v>0</v>
      </c>
      <c r="CD16" s="1651">
        <v>119366006</v>
      </c>
      <c r="CE16" s="1651">
        <v>8424369</v>
      </c>
      <c r="CF16" s="1651">
        <v>668472</v>
      </c>
      <c r="CG16" s="1652">
        <v>0</v>
      </c>
      <c r="CI16" s="1651">
        <v>0</v>
      </c>
      <c r="CJ16" s="1651">
        <v>127316932</v>
      </c>
      <c r="CK16" s="1651">
        <v>9021350</v>
      </c>
      <c r="CL16" s="1651">
        <v>660053</v>
      </c>
      <c r="CM16" s="1652">
        <v>0</v>
      </c>
      <c r="CO16" s="1651">
        <v>0</v>
      </c>
      <c r="CP16" s="1651">
        <v>109053841</v>
      </c>
      <c r="CQ16" s="1651">
        <v>12281809</v>
      </c>
      <c r="CR16" s="1651">
        <v>771463</v>
      </c>
      <c r="CS16" s="1652">
        <v>0</v>
      </c>
      <c r="CU16" s="1651">
        <v>0</v>
      </c>
      <c r="CV16" s="1651">
        <v>104774121</v>
      </c>
      <c r="CW16" s="1651">
        <v>12036643</v>
      </c>
      <c r="CX16" s="1651">
        <v>782074</v>
      </c>
      <c r="CY16" s="1652">
        <v>0</v>
      </c>
      <c r="DA16" s="1651">
        <v>0</v>
      </c>
      <c r="DB16" s="1651">
        <v>94517601</v>
      </c>
      <c r="DC16" s="1651">
        <v>11771935</v>
      </c>
      <c r="DD16" s="1651">
        <v>873712</v>
      </c>
      <c r="DE16" s="1652">
        <v>0</v>
      </c>
      <c r="DG16" s="1651">
        <v>0</v>
      </c>
      <c r="DH16" s="1651">
        <v>95645434</v>
      </c>
      <c r="DI16" s="1651">
        <v>11496958</v>
      </c>
      <c r="DJ16" s="1651">
        <v>971644</v>
      </c>
      <c r="DK16" s="1652">
        <v>0</v>
      </c>
      <c r="DM16" s="1651">
        <v>0</v>
      </c>
      <c r="DN16" s="1651">
        <v>83783695</v>
      </c>
      <c r="DO16" s="1651">
        <v>12951705</v>
      </c>
      <c r="DP16" s="1651">
        <v>1035318</v>
      </c>
      <c r="DQ16" s="1652">
        <v>0</v>
      </c>
      <c r="DS16" s="1651">
        <v>0</v>
      </c>
      <c r="DT16" s="1651">
        <v>84229148</v>
      </c>
      <c r="DU16" s="1651">
        <v>9711812</v>
      </c>
      <c r="DV16" s="1651">
        <v>753723</v>
      </c>
      <c r="DW16" s="1652">
        <v>0</v>
      </c>
      <c r="DY16" s="1651">
        <v>0</v>
      </c>
      <c r="DZ16" s="1651">
        <v>72620871</v>
      </c>
      <c r="EA16" s="1651">
        <v>8679913</v>
      </c>
      <c r="EB16" s="1651">
        <v>696444</v>
      </c>
      <c r="EC16" s="1652">
        <v>0</v>
      </c>
      <c r="EE16" s="1651">
        <v>0</v>
      </c>
      <c r="EF16" s="1651">
        <v>81068114</v>
      </c>
      <c r="EG16" s="1651">
        <v>9589180</v>
      </c>
      <c r="EH16" s="1651">
        <v>721212</v>
      </c>
      <c r="EI16" s="1652">
        <v>0</v>
      </c>
      <c r="EK16" s="1653">
        <v>0</v>
      </c>
      <c r="EL16" s="1653">
        <v>68783229</v>
      </c>
      <c r="EM16" s="1653">
        <v>9559418</v>
      </c>
      <c r="EN16" s="1653">
        <v>554800</v>
      </c>
      <c r="EO16" s="1653">
        <v>0</v>
      </c>
      <c r="EQ16" s="1653">
        <v>0</v>
      </c>
      <c r="ER16" s="1653">
        <v>59833812</v>
      </c>
      <c r="ES16" s="1653">
        <v>5401352</v>
      </c>
      <c r="ET16" s="1653">
        <v>390367</v>
      </c>
      <c r="EU16" s="1653">
        <v>0</v>
      </c>
      <c r="EW16" s="1653">
        <v>0</v>
      </c>
      <c r="EX16" s="1653">
        <v>67328769</v>
      </c>
      <c r="EY16" s="1653">
        <v>6221477</v>
      </c>
      <c r="EZ16" s="1653">
        <v>401217</v>
      </c>
      <c r="FA16" s="1653">
        <v>0</v>
      </c>
    </row>
    <row r="17" spans="1:157">
      <c r="A17" s="1635">
        <v>11</v>
      </c>
      <c r="B17" s="1650" t="s">
        <v>1715</v>
      </c>
      <c r="C17" s="2056">
        <v>106321087</v>
      </c>
      <c r="D17" s="2056">
        <v>183733587</v>
      </c>
      <c r="E17" s="2056">
        <v>15627613</v>
      </c>
      <c r="F17" s="2056">
        <v>77389725</v>
      </c>
      <c r="G17" s="2056">
        <v>85203532</v>
      </c>
      <c r="I17" s="2056">
        <v>93976157</v>
      </c>
      <c r="J17" s="2056">
        <v>163666960</v>
      </c>
      <c r="K17" s="2056">
        <v>13883101</v>
      </c>
      <c r="L17" s="2056">
        <v>75207588</v>
      </c>
      <c r="M17" s="2056">
        <v>82149139</v>
      </c>
      <c r="O17" s="2056">
        <v>74114055</v>
      </c>
      <c r="P17" s="2056">
        <v>113927347</v>
      </c>
      <c r="Q17" s="2056">
        <v>10468749</v>
      </c>
      <c r="R17" s="2056">
        <v>84850425</v>
      </c>
      <c r="S17" s="2056">
        <v>90084799</v>
      </c>
      <c r="U17" s="2056">
        <v>97868305</v>
      </c>
      <c r="V17" s="2056">
        <v>124818334</v>
      </c>
      <c r="W17" s="2056">
        <v>9480944</v>
      </c>
      <c r="X17" s="2056">
        <v>80760812</v>
      </c>
      <c r="Y17" s="2057">
        <v>85501284</v>
      </c>
      <c r="AA17" s="2056">
        <v>134022473</v>
      </c>
      <c r="AB17" s="2056">
        <v>96318464</v>
      </c>
      <c r="AC17" s="2056">
        <v>2996765</v>
      </c>
      <c r="AD17" s="2056">
        <v>77821015</v>
      </c>
      <c r="AE17" s="2057">
        <v>79319397</v>
      </c>
      <c r="AG17" s="2056">
        <v>127101114</v>
      </c>
      <c r="AH17" s="2056">
        <v>99265984</v>
      </c>
      <c r="AI17" s="2056">
        <v>5282375</v>
      </c>
      <c r="AJ17" s="2056">
        <v>72696889</v>
      </c>
      <c r="AK17" s="2057">
        <v>75338077</v>
      </c>
      <c r="AM17" s="2056">
        <v>120657717</v>
      </c>
      <c r="AN17" s="2056">
        <v>211024802</v>
      </c>
      <c r="AO17" s="2056">
        <v>9131161</v>
      </c>
      <c r="AP17" s="2056">
        <v>72036024</v>
      </c>
      <c r="AQ17" s="2057">
        <v>76601605</v>
      </c>
      <c r="AS17" s="2056">
        <v>123235600</v>
      </c>
      <c r="AT17" s="2056">
        <v>214876359</v>
      </c>
      <c r="AU17" s="2056">
        <v>8742474</v>
      </c>
      <c r="AV17" s="2056">
        <v>68239136</v>
      </c>
      <c r="AW17" s="2057">
        <v>72610373</v>
      </c>
      <c r="AY17" s="2056">
        <v>113824302</v>
      </c>
      <c r="AZ17" s="2056">
        <v>197730019</v>
      </c>
      <c r="BA17" s="2056">
        <v>9089752</v>
      </c>
      <c r="BB17" s="2056">
        <v>64804010</v>
      </c>
      <c r="BC17" s="2057">
        <v>69348886</v>
      </c>
      <c r="BE17" s="1651">
        <v>99907977</v>
      </c>
      <c r="BF17" s="1651">
        <v>191333901</v>
      </c>
      <c r="BG17" s="1651">
        <v>6513228</v>
      </c>
      <c r="BH17" s="1651">
        <v>65988422</v>
      </c>
      <c r="BI17" s="1652">
        <v>69245036</v>
      </c>
      <c r="BK17" s="1651">
        <v>90263115</v>
      </c>
      <c r="BL17" s="1651">
        <v>148310662</v>
      </c>
      <c r="BM17" s="1651">
        <v>5701920</v>
      </c>
      <c r="BN17" s="1651">
        <v>67942001</v>
      </c>
      <c r="BO17" s="1652">
        <v>70792962</v>
      </c>
      <c r="BQ17" s="1651">
        <v>111496352</v>
      </c>
      <c r="BR17" s="1651">
        <v>152884081</v>
      </c>
      <c r="BS17" s="1651">
        <v>5030288</v>
      </c>
      <c r="BT17" s="1651">
        <v>63857871</v>
      </c>
      <c r="BU17" s="1652">
        <v>66373015</v>
      </c>
      <c r="BW17" s="1651">
        <v>108650819</v>
      </c>
      <c r="BX17" s="1651">
        <v>153340429</v>
      </c>
      <c r="BY17" s="1651">
        <v>2587262</v>
      </c>
      <c r="BZ17" s="1651">
        <v>62831585</v>
      </c>
      <c r="CA17" s="1652">
        <v>64125216</v>
      </c>
      <c r="CC17" s="1651">
        <v>97416141</v>
      </c>
      <c r="CD17" s="1651">
        <v>164306202</v>
      </c>
      <c r="CE17" s="1651">
        <v>4890740</v>
      </c>
      <c r="CF17" s="1651">
        <v>55820366</v>
      </c>
      <c r="CG17" s="1652">
        <v>58265736</v>
      </c>
      <c r="CI17" s="1651">
        <v>89885234</v>
      </c>
      <c r="CJ17" s="1651">
        <v>164024545</v>
      </c>
      <c r="CK17" s="1651">
        <v>3594902</v>
      </c>
      <c r="CL17" s="1651">
        <v>54225264</v>
      </c>
      <c r="CM17" s="1652">
        <v>56022714</v>
      </c>
      <c r="CO17" s="1651">
        <v>107544727</v>
      </c>
      <c r="CP17" s="1651">
        <v>146686497</v>
      </c>
      <c r="CQ17" s="1651">
        <v>2450981</v>
      </c>
      <c r="CR17" s="1651">
        <v>50998431</v>
      </c>
      <c r="CS17" s="1652">
        <v>52223922</v>
      </c>
      <c r="CU17" s="1651">
        <v>109367534</v>
      </c>
      <c r="CV17" s="1651">
        <v>132044830</v>
      </c>
      <c r="CW17" s="1651">
        <v>787946</v>
      </c>
      <c r="CX17" s="1651">
        <v>51762407</v>
      </c>
      <c r="CY17" s="1652">
        <v>52156379</v>
      </c>
      <c r="DA17" s="1651">
        <v>94914880</v>
      </c>
      <c r="DB17" s="1651">
        <v>125380017</v>
      </c>
      <c r="DC17" s="1651">
        <v>2079474</v>
      </c>
      <c r="DD17" s="1651">
        <v>41543265</v>
      </c>
      <c r="DE17" s="1652">
        <v>42583002</v>
      </c>
      <c r="DG17" s="1651">
        <v>79082222</v>
      </c>
      <c r="DH17" s="1651">
        <v>118091127</v>
      </c>
      <c r="DI17" s="1651">
        <v>1650636</v>
      </c>
      <c r="DJ17" s="1651">
        <v>32696345</v>
      </c>
      <c r="DK17" s="1652">
        <v>33521663</v>
      </c>
      <c r="DM17" s="1651">
        <v>101797914</v>
      </c>
      <c r="DN17" s="1651">
        <v>125357582</v>
      </c>
      <c r="DO17" s="1651">
        <v>87252</v>
      </c>
      <c r="DP17" s="1651">
        <v>2767462</v>
      </c>
      <c r="DQ17" s="1652">
        <v>2811088</v>
      </c>
      <c r="DS17" s="1651">
        <v>94292250</v>
      </c>
      <c r="DT17" s="1651">
        <v>137201814</v>
      </c>
      <c r="DU17" s="1651">
        <v>233027</v>
      </c>
      <c r="DV17" s="1651">
        <v>2855748</v>
      </c>
      <c r="DW17" s="1652">
        <v>2972262</v>
      </c>
      <c r="DY17" s="1651">
        <v>91434502</v>
      </c>
      <c r="DZ17" s="1651">
        <v>138990116</v>
      </c>
      <c r="EA17" s="1651">
        <v>34218</v>
      </c>
      <c r="EB17" s="1651">
        <v>3773266</v>
      </c>
      <c r="EC17" s="1652">
        <v>3790375</v>
      </c>
      <c r="EE17" s="1651">
        <v>77776824</v>
      </c>
      <c r="EF17" s="1651">
        <v>131273345</v>
      </c>
      <c r="EG17" s="1651">
        <v>119926</v>
      </c>
      <c r="EH17" s="1651">
        <v>3485496</v>
      </c>
      <c r="EI17" s="1652">
        <v>3545458</v>
      </c>
      <c r="EK17" s="1653">
        <v>91552036</v>
      </c>
      <c r="EL17" s="1653">
        <v>152316618</v>
      </c>
      <c r="EM17" s="1653">
        <v>116543</v>
      </c>
      <c r="EN17" s="1653">
        <v>2808410</v>
      </c>
      <c r="EO17" s="1653">
        <v>2866681</v>
      </c>
      <c r="EQ17" s="1653">
        <v>93144122</v>
      </c>
      <c r="ER17" s="1653">
        <v>162149227</v>
      </c>
      <c r="ES17" s="1653">
        <v>583102</v>
      </c>
      <c r="ET17" s="1653">
        <v>2407269</v>
      </c>
      <c r="EU17" s="1653">
        <v>2698821</v>
      </c>
      <c r="EW17" s="1653">
        <v>83199437</v>
      </c>
      <c r="EX17" s="1653">
        <v>192628097</v>
      </c>
      <c r="EY17" s="1653">
        <v>705633</v>
      </c>
      <c r="EZ17" s="1653">
        <v>3217642</v>
      </c>
      <c r="FA17" s="1653">
        <v>3570459</v>
      </c>
    </row>
    <row r="18" spans="1:157">
      <c r="A18" s="1637">
        <v>12</v>
      </c>
      <c r="B18" s="1657" t="s">
        <v>1716</v>
      </c>
      <c r="C18" s="2059"/>
      <c r="D18" s="2059">
        <v>37450823</v>
      </c>
      <c r="E18" s="2059">
        <v>0</v>
      </c>
      <c r="F18" s="2059">
        <v>0</v>
      </c>
      <c r="G18" s="2059"/>
      <c r="I18" s="2059"/>
      <c r="J18" s="2059">
        <v>36200295</v>
      </c>
      <c r="K18" s="2059">
        <v>0</v>
      </c>
      <c r="L18" s="2059">
        <v>0</v>
      </c>
      <c r="M18" s="2059"/>
      <c r="O18" s="2059"/>
      <c r="P18" s="2059">
        <v>18958815</v>
      </c>
      <c r="Q18" s="2059">
        <v>0</v>
      </c>
      <c r="R18" s="2059">
        <v>0</v>
      </c>
      <c r="S18" s="2059"/>
      <c r="U18" s="2059"/>
      <c r="V18" s="2060">
        <v>29237104</v>
      </c>
      <c r="W18" s="2058">
        <v>0</v>
      </c>
      <c r="X18" s="2058">
        <v>0</v>
      </c>
      <c r="Y18" s="2061"/>
      <c r="AA18" s="2059"/>
      <c r="AB18" s="2060">
        <v>28073708</v>
      </c>
      <c r="AC18" s="2058">
        <v>0</v>
      </c>
      <c r="AD18" s="2058">
        <v>0</v>
      </c>
      <c r="AE18" s="2061"/>
      <c r="AG18" s="2059"/>
      <c r="AH18" s="2060">
        <v>22888742</v>
      </c>
      <c r="AI18" s="2058">
        <v>0</v>
      </c>
      <c r="AJ18" s="2058">
        <v>0</v>
      </c>
      <c r="AK18" s="2061"/>
      <c r="AM18" s="2059"/>
      <c r="AN18" s="2060">
        <v>42007007</v>
      </c>
      <c r="AO18" s="2058">
        <v>0</v>
      </c>
      <c r="AP18" s="2058">
        <v>0</v>
      </c>
      <c r="AQ18" s="2061"/>
      <c r="AS18" s="2059"/>
      <c r="AT18" s="2060">
        <v>22768435</v>
      </c>
      <c r="AU18" s="2058">
        <v>0</v>
      </c>
      <c r="AV18" s="2058">
        <v>0</v>
      </c>
      <c r="AW18" s="2061"/>
      <c r="AY18" s="2059"/>
      <c r="AZ18" s="2060">
        <v>25382537</v>
      </c>
      <c r="BA18" s="2058">
        <v>0</v>
      </c>
      <c r="BB18" s="2058">
        <v>0</v>
      </c>
      <c r="BC18" s="2061"/>
      <c r="BE18" s="1658"/>
      <c r="BF18" s="1659">
        <v>35828424</v>
      </c>
      <c r="BG18" s="1655">
        <v>0</v>
      </c>
      <c r="BH18" s="1655">
        <v>0</v>
      </c>
      <c r="BI18" s="1660"/>
      <c r="BK18" s="1658"/>
      <c r="BL18" s="1659">
        <v>19680243</v>
      </c>
      <c r="BM18" s="1655">
        <v>0</v>
      </c>
      <c r="BN18" s="1655">
        <v>0</v>
      </c>
      <c r="BO18" s="1660"/>
      <c r="BQ18" s="1658"/>
      <c r="BR18" s="1659">
        <v>18286741</v>
      </c>
      <c r="BS18" s="1655">
        <v>0</v>
      </c>
      <c r="BT18" s="1655">
        <v>0</v>
      </c>
      <c r="BU18" s="1660"/>
      <c r="BW18" s="1658"/>
      <c r="BX18" s="1659">
        <v>23755794</v>
      </c>
      <c r="BY18" s="1655">
        <v>0</v>
      </c>
      <c r="BZ18" s="1655">
        <v>0</v>
      </c>
      <c r="CA18" s="1660"/>
      <c r="CC18" s="1658"/>
      <c r="CD18" s="1659">
        <v>32434650</v>
      </c>
      <c r="CE18" s="1655">
        <v>0</v>
      </c>
      <c r="CF18" s="1655">
        <v>0</v>
      </c>
      <c r="CG18" s="1660"/>
      <c r="CI18" s="1658"/>
      <c r="CJ18" s="1659">
        <v>38977948</v>
      </c>
      <c r="CK18" s="1655">
        <v>0</v>
      </c>
      <c r="CL18" s="1655">
        <v>0</v>
      </c>
      <c r="CM18" s="1660"/>
      <c r="CO18" s="1658"/>
      <c r="CP18" s="1659">
        <v>23260463</v>
      </c>
      <c r="CQ18" s="1655">
        <v>0</v>
      </c>
      <c r="CR18" s="1655">
        <v>0</v>
      </c>
      <c r="CS18" s="1660"/>
      <c r="CU18" s="1658"/>
      <c r="CV18" s="1659">
        <v>25175154</v>
      </c>
      <c r="CW18" s="1655">
        <v>0</v>
      </c>
      <c r="CX18" s="1655">
        <v>0</v>
      </c>
      <c r="CY18" s="1660"/>
      <c r="DA18" s="1658"/>
      <c r="DB18" s="1659">
        <v>18530343</v>
      </c>
      <c r="DC18" s="1655">
        <v>0</v>
      </c>
      <c r="DD18" s="1655">
        <v>0</v>
      </c>
      <c r="DE18" s="1660"/>
      <c r="DG18" s="1658"/>
      <c r="DH18" s="1659">
        <v>20984281</v>
      </c>
      <c r="DI18" s="1655">
        <v>0</v>
      </c>
      <c r="DJ18" s="1655">
        <v>0</v>
      </c>
      <c r="DK18" s="1660"/>
      <c r="DM18" s="1658"/>
      <c r="DN18" s="1659">
        <v>15679079</v>
      </c>
      <c r="DO18" s="1655">
        <v>0</v>
      </c>
      <c r="DP18" s="1655">
        <v>0</v>
      </c>
      <c r="DQ18" s="1660"/>
      <c r="DS18" s="1658"/>
      <c r="DT18" s="1659">
        <v>17435585</v>
      </c>
      <c r="DU18" s="1655">
        <v>0</v>
      </c>
      <c r="DV18" s="1655">
        <v>0</v>
      </c>
      <c r="DW18" s="1660"/>
      <c r="DY18" s="1658"/>
      <c r="DZ18" s="1659">
        <v>20571558</v>
      </c>
      <c r="EA18" s="1655">
        <v>0</v>
      </c>
      <c r="EB18" s="1655">
        <v>0</v>
      </c>
      <c r="EC18" s="1660"/>
      <c r="EE18" s="1658"/>
      <c r="EF18" s="1659">
        <v>22163178</v>
      </c>
      <c r="EG18" s="1655">
        <v>0</v>
      </c>
      <c r="EH18" s="1655">
        <v>0</v>
      </c>
      <c r="EI18" s="1660"/>
      <c r="EK18" s="1661"/>
      <c r="EL18" s="1662">
        <v>37546045</v>
      </c>
      <c r="EM18" s="1656">
        <v>0</v>
      </c>
      <c r="EN18" s="1656">
        <v>0</v>
      </c>
      <c r="EO18" s="1661"/>
      <c r="EQ18" s="1661"/>
      <c r="ER18" s="1662">
        <v>42751992</v>
      </c>
      <c r="ES18" s="1656">
        <v>0</v>
      </c>
      <c r="ET18" s="1656">
        <v>0</v>
      </c>
      <c r="EU18" s="1661"/>
      <c r="EW18" s="1661"/>
      <c r="EX18" s="1662">
        <v>48682390</v>
      </c>
      <c r="EY18" s="1656">
        <v>0</v>
      </c>
      <c r="EZ18" s="1656">
        <v>0</v>
      </c>
      <c r="FA18" s="1661"/>
    </row>
    <row r="19" spans="1:157" ht="26.4">
      <c r="A19" s="1637">
        <v>13</v>
      </c>
      <c r="B19" s="1654" t="s">
        <v>1717</v>
      </c>
      <c r="C19" s="2058">
        <v>106321087</v>
      </c>
      <c r="D19" s="2058">
        <v>146282764</v>
      </c>
      <c r="E19" s="2058">
        <v>15627613</v>
      </c>
      <c r="F19" s="2058">
        <v>77389725</v>
      </c>
      <c r="G19" s="2058">
        <v>85203532</v>
      </c>
      <c r="I19" s="2058">
        <v>93976157</v>
      </c>
      <c r="J19" s="2058">
        <v>127466665</v>
      </c>
      <c r="K19" s="2058">
        <v>13883101</v>
      </c>
      <c r="L19" s="2058">
        <v>75207588</v>
      </c>
      <c r="M19" s="2058">
        <v>82149139</v>
      </c>
      <c r="O19" s="2058">
        <v>74114055</v>
      </c>
      <c r="P19" s="2058">
        <v>94968532</v>
      </c>
      <c r="Q19" s="2058">
        <v>10468749</v>
      </c>
      <c r="R19" s="2058">
        <v>84850425</v>
      </c>
      <c r="S19" s="2058">
        <v>90084799</v>
      </c>
      <c r="U19" s="2058">
        <v>97868305</v>
      </c>
      <c r="V19" s="2058">
        <v>95581231</v>
      </c>
      <c r="W19" s="2058">
        <v>9480944</v>
      </c>
      <c r="X19" s="2058">
        <v>80760812</v>
      </c>
      <c r="Y19" s="2052">
        <v>85501284</v>
      </c>
      <c r="AA19" s="2058">
        <v>134022473</v>
      </c>
      <c r="AB19" s="2058">
        <v>68244756</v>
      </c>
      <c r="AC19" s="2058">
        <v>2996765</v>
      </c>
      <c r="AD19" s="2058">
        <v>77821015</v>
      </c>
      <c r="AE19" s="2052">
        <v>79319397</v>
      </c>
      <c r="AG19" s="2058">
        <v>127101114</v>
      </c>
      <c r="AH19" s="2058">
        <v>76377241</v>
      </c>
      <c r="AI19" s="2058">
        <v>5282375</v>
      </c>
      <c r="AJ19" s="2058">
        <v>72696889</v>
      </c>
      <c r="AK19" s="2052">
        <v>75338077</v>
      </c>
      <c r="AM19" s="2058">
        <v>120657717</v>
      </c>
      <c r="AN19" s="2058">
        <v>169017795</v>
      </c>
      <c r="AO19" s="2058">
        <v>9131161</v>
      </c>
      <c r="AP19" s="2058">
        <v>72036024</v>
      </c>
      <c r="AQ19" s="2052">
        <v>76601605</v>
      </c>
      <c r="AS19" s="2058">
        <v>123235600</v>
      </c>
      <c r="AT19" s="2058">
        <v>192107925</v>
      </c>
      <c r="AU19" s="2058">
        <v>8742474</v>
      </c>
      <c r="AV19" s="2058">
        <v>68239136</v>
      </c>
      <c r="AW19" s="2052">
        <v>72610373</v>
      </c>
      <c r="AY19" s="2058">
        <v>113824302</v>
      </c>
      <c r="AZ19" s="2058">
        <v>172347482</v>
      </c>
      <c r="BA19" s="2058">
        <v>9089752</v>
      </c>
      <c r="BB19" s="2058">
        <v>64804010</v>
      </c>
      <c r="BC19" s="2052">
        <v>69348886</v>
      </c>
      <c r="BE19" s="1655">
        <v>99907977</v>
      </c>
      <c r="BF19" s="1655">
        <v>155505477</v>
      </c>
      <c r="BG19" s="1655">
        <v>6513228</v>
      </c>
      <c r="BH19" s="1655">
        <v>65988422</v>
      </c>
      <c r="BI19" s="1639">
        <v>69245036</v>
      </c>
      <c r="BK19" s="1655">
        <v>90263115</v>
      </c>
      <c r="BL19" s="1655">
        <v>128630420</v>
      </c>
      <c r="BM19" s="1655">
        <v>5701920</v>
      </c>
      <c r="BN19" s="1655">
        <v>67942001</v>
      </c>
      <c r="BO19" s="1639">
        <v>70792962</v>
      </c>
      <c r="BQ19" s="1655">
        <v>111496352</v>
      </c>
      <c r="BR19" s="1655">
        <v>134597340</v>
      </c>
      <c r="BS19" s="1655">
        <v>5030288</v>
      </c>
      <c r="BT19" s="1655">
        <v>63857871</v>
      </c>
      <c r="BU19" s="1639">
        <v>66373015</v>
      </c>
      <c r="BW19" s="1655">
        <v>108650819</v>
      </c>
      <c r="BX19" s="1655">
        <v>129584635</v>
      </c>
      <c r="BY19" s="1655">
        <v>2587262</v>
      </c>
      <c r="BZ19" s="1655">
        <v>62831585</v>
      </c>
      <c r="CA19" s="1639">
        <v>64125216</v>
      </c>
      <c r="CC19" s="1655">
        <v>97416141</v>
      </c>
      <c r="CD19" s="1655">
        <v>131871553</v>
      </c>
      <c r="CE19" s="1655">
        <v>4890740</v>
      </c>
      <c r="CF19" s="1655">
        <v>55820366</v>
      </c>
      <c r="CG19" s="1639">
        <v>58265736</v>
      </c>
      <c r="CI19" s="1655">
        <v>89885234</v>
      </c>
      <c r="CJ19" s="1655">
        <v>125046597</v>
      </c>
      <c r="CK19" s="1655">
        <v>3594902</v>
      </c>
      <c r="CL19" s="1655">
        <v>54225264</v>
      </c>
      <c r="CM19" s="1639">
        <v>56022714</v>
      </c>
      <c r="CO19" s="1655">
        <v>107544727</v>
      </c>
      <c r="CP19" s="1655">
        <v>123426033</v>
      </c>
      <c r="CQ19" s="1655">
        <v>2450981</v>
      </c>
      <c r="CR19" s="1655">
        <v>50998431</v>
      </c>
      <c r="CS19" s="1639">
        <v>52223922</v>
      </c>
      <c r="CU19" s="1655">
        <v>109367534</v>
      </c>
      <c r="CV19" s="1655">
        <v>106869677</v>
      </c>
      <c r="CW19" s="1655">
        <v>787946</v>
      </c>
      <c r="CX19" s="1655">
        <v>51762407</v>
      </c>
      <c r="CY19" s="1639">
        <v>52156379</v>
      </c>
      <c r="DA19" s="1655">
        <v>94914880</v>
      </c>
      <c r="DB19" s="1655">
        <v>106849674</v>
      </c>
      <c r="DC19" s="1655">
        <v>2079474</v>
      </c>
      <c r="DD19" s="1655">
        <v>41543265</v>
      </c>
      <c r="DE19" s="1639">
        <v>42583002</v>
      </c>
      <c r="DG19" s="1655">
        <v>79082222</v>
      </c>
      <c r="DH19" s="1655">
        <v>97106846</v>
      </c>
      <c r="DI19" s="1655">
        <v>1650636</v>
      </c>
      <c r="DJ19" s="1655">
        <v>32696345</v>
      </c>
      <c r="DK19" s="1639">
        <v>33521663</v>
      </c>
      <c r="DM19" s="1655">
        <v>101797914</v>
      </c>
      <c r="DN19" s="1655">
        <v>109678503</v>
      </c>
      <c r="DO19" s="1655">
        <v>87252</v>
      </c>
      <c r="DP19" s="1655">
        <v>2767462</v>
      </c>
      <c r="DQ19" s="1639">
        <v>2811088</v>
      </c>
      <c r="DS19" s="1655">
        <v>94292250</v>
      </c>
      <c r="DT19" s="1655">
        <v>119766229</v>
      </c>
      <c r="DU19" s="1655">
        <v>233027</v>
      </c>
      <c r="DV19" s="1655">
        <v>2855748</v>
      </c>
      <c r="DW19" s="1639">
        <v>2972262</v>
      </c>
      <c r="DY19" s="1655">
        <v>91434502</v>
      </c>
      <c r="DZ19" s="1655">
        <v>118418558</v>
      </c>
      <c r="EA19" s="1655">
        <v>34218</v>
      </c>
      <c r="EB19" s="1655">
        <v>3773266</v>
      </c>
      <c r="EC19" s="1639">
        <v>3790375</v>
      </c>
      <c r="EE19" s="1655">
        <v>77776824</v>
      </c>
      <c r="EF19" s="1655">
        <v>109110167</v>
      </c>
      <c r="EG19" s="1655">
        <v>119926</v>
      </c>
      <c r="EH19" s="1655">
        <v>3485496</v>
      </c>
      <c r="EI19" s="1639">
        <v>3545458</v>
      </c>
      <c r="EK19" s="1656">
        <v>91552036</v>
      </c>
      <c r="EL19" s="1656">
        <v>114770573</v>
      </c>
      <c r="EM19" s="1656">
        <v>116543</v>
      </c>
      <c r="EN19" s="1656">
        <v>2808410</v>
      </c>
      <c r="EO19" s="1656">
        <v>2866681</v>
      </c>
      <c r="EQ19" s="1656">
        <v>93144122</v>
      </c>
      <c r="ER19" s="1656">
        <v>119397235</v>
      </c>
      <c r="ES19" s="1656">
        <v>583102</v>
      </c>
      <c r="ET19" s="1656">
        <v>2407269</v>
      </c>
      <c r="EU19" s="1656">
        <v>2698821</v>
      </c>
      <c r="EW19" s="1656">
        <v>83199437</v>
      </c>
      <c r="EX19" s="1656">
        <v>143945707</v>
      </c>
      <c r="EY19" s="1656">
        <v>705633</v>
      </c>
      <c r="EZ19" s="1656">
        <v>3217642</v>
      </c>
      <c r="FA19" s="1656">
        <v>3570459</v>
      </c>
    </row>
    <row r="20" spans="1:157">
      <c r="A20" s="1635">
        <v>14</v>
      </c>
      <c r="B20" s="1650" t="s">
        <v>1718</v>
      </c>
      <c r="C20" s="2059"/>
      <c r="D20" s="2059"/>
      <c r="E20" s="2059"/>
      <c r="F20" s="2059"/>
      <c r="G20" s="2057">
        <v>1528167962</v>
      </c>
      <c r="I20" s="2059"/>
      <c r="J20" s="2059"/>
      <c r="K20" s="2059"/>
      <c r="L20" s="2059"/>
      <c r="M20" s="2057">
        <v>1491576736</v>
      </c>
      <c r="O20" s="2059"/>
      <c r="P20" s="2059"/>
      <c r="Q20" s="2059"/>
      <c r="R20" s="2059"/>
      <c r="S20" s="2057">
        <v>1499680491</v>
      </c>
      <c r="U20" s="2059"/>
      <c r="V20" s="2059"/>
      <c r="W20" s="2059"/>
      <c r="X20" s="2059"/>
      <c r="Y20" s="2057">
        <v>1408603125</v>
      </c>
      <c r="AA20" s="2059"/>
      <c r="AB20" s="2059"/>
      <c r="AC20" s="2059"/>
      <c r="AD20" s="2059"/>
      <c r="AE20" s="2057">
        <v>1393627182</v>
      </c>
      <c r="AG20" s="2059"/>
      <c r="AH20" s="2059"/>
      <c r="AI20" s="2059"/>
      <c r="AJ20" s="2059"/>
      <c r="AK20" s="2057">
        <v>1362349985</v>
      </c>
      <c r="AM20" s="2059"/>
      <c r="AN20" s="2059"/>
      <c r="AO20" s="2059"/>
      <c r="AP20" s="2059"/>
      <c r="AQ20" s="2057">
        <v>1375853779</v>
      </c>
      <c r="AS20" s="2059"/>
      <c r="AT20" s="2059"/>
      <c r="AU20" s="2059"/>
      <c r="AV20" s="2059"/>
      <c r="AW20" s="2057">
        <v>1314702827</v>
      </c>
      <c r="AY20" s="2059"/>
      <c r="AZ20" s="2059"/>
      <c r="BA20" s="2059"/>
      <c r="BB20" s="2059"/>
      <c r="BC20" s="2057">
        <v>1292627933</v>
      </c>
      <c r="BE20" s="1658"/>
      <c r="BF20" s="1658"/>
      <c r="BG20" s="1658"/>
      <c r="BH20" s="1658"/>
      <c r="BI20" s="1652">
        <v>1244219635</v>
      </c>
      <c r="BK20" s="1658"/>
      <c r="BL20" s="1658"/>
      <c r="BM20" s="1658"/>
      <c r="BN20" s="1658"/>
      <c r="BO20" s="1652">
        <v>1246214073</v>
      </c>
      <c r="BQ20" s="1658"/>
      <c r="BR20" s="1658"/>
      <c r="BS20" s="1658"/>
      <c r="BT20" s="1658"/>
      <c r="BU20" s="1652">
        <v>1223998641</v>
      </c>
      <c r="BW20" s="1658"/>
      <c r="BX20" s="1658"/>
      <c r="BY20" s="1658"/>
      <c r="BZ20" s="1658"/>
      <c r="CA20" s="1652">
        <v>1216666090</v>
      </c>
      <c r="CC20" s="1658"/>
      <c r="CD20" s="1658"/>
      <c r="CE20" s="1658"/>
      <c r="CF20" s="1658"/>
      <c r="CG20" s="1652">
        <v>1203787339</v>
      </c>
      <c r="CI20" s="1658"/>
      <c r="CJ20" s="1658"/>
      <c r="CK20" s="1658"/>
      <c r="CL20" s="1658"/>
      <c r="CM20" s="1652">
        <v>1151750494</v>
      </c>
      <c r="CO20" s="1658"/>
      <c r="CP20" s="1658"/>
      <c r="CQ20" s="1658"/>
      <c r="CR20" s="1658"/>
      <c r="CS20" s="1652">
        <v>1104940924</v>
      </c>
      <c r="CU20" s="1658"/>
      <c r="CV20" s="1658"/>
      <c r="CW20" s="1658"/>
      <c r="CX20" s="1658"/>
      <c r="CY20" s="1652">
        <v>1070718608</v>
      </c>
      <c r="DA20" s="1658"/>
      <c r="DB20" s="1658"/>
      <c r="DC20" s="1658"/>
      <c r="DD20" s="1658"/>
      <c r="DE20" s="1652">
        <v>1021581310</v>
      </c>
      <c r="DG20" s="1658"/>
      <c r="DH20" s="1658"/>
      <c r="DI20" s="1658"/>
      <c r="DJ20" s="1658"/>
      <c r="DK20" s="1652">
        <v>1016989399</v>
      </c>
      <c r="DM20" s="1658"/>
      <c r="DN20" s="1658"/>
      <c r="DO20" s="1658"/>
      <c r="DP20" s="1658"/>
      <c r="DQ20" s="1652">
        <v>978801733</v>
      </c>
      <c r="DS20" s="1658"/>
      <c r="DT20" s="1658"/>
      <c r="DU20" s="1658"/>
      <c r="DV20" s="1658"/>
      <c r="DW20" s="1652">
        <v>949810938</v>
      </c>
      <c r="DY20" s="1658"/>
      <c r="DZ20" s="1658"/>
      <c r="EA20" s="1658"/>
      <c r="EB20" s="1658"/>
      <c r="EC20" s="1652">
        <v>990197209</v>
      </c>
      <c r="EE20" s="1658"/>
      <c r="EF20" s="1658"/>
      <c r="EG20" s="1658"/>
      <c r="EH20" s="1658"/>
      <c r="EI20" s="1652">
        <v>956032752</v>
      </c>
      <c r="EK20" s="1661"/>
      <c r="EL20" s="1661"/>
      <c r="EM20" s="1661"/>
      <c r="EN20" s="1661"/>
      <c r="EO20" s="1653">
        <v>932718355.88337994</v>
      </c>
      <c r="EQ20" s="1661"/>
      <c r="ER20" s="1661"/>
      <c r="ES20" s="1661"/>
      <c r="ET20" s="1661"/>
      <c r="EU20" s="1653">
        <v>892597087</v>
      </c>
      <c r="EW20" s="1661"/>
      <c r="EX20" s="1661"/>
      <c r="EY20" s="1661"/>
      <c r="EZ20" s="1661"/>
      <c r="FA20" s="1653">
        <v>811679959</v>
      </c>
    </row>
    <row r="21" spans="1:157" ht="16.2" thickBot="1">
      <c r="A21" s="1632"/>
      <c r="B21" s="1647" t="s">
        <v>1719</v>
      </c>
      <c r="C21" s="1648"/>
      <c r="D21" s="1648"/>
      <c r="E21" s="1648"/>
      <c r="F21" s="1648"/>
      <c r="G21" s="1648"/>
      <c r="I21" s="1648"/>
      <c r="J21" s="1648"/>
      <c r="K21" s="1648"/>
      <c r="L21" s="1648"/>
      <c r="M21" s="1648"/>
      <c r="O21" s="1648"/>
      <c r="P21" s="1648"/>
      <c r="Q21" s="1648"/>
      <c r="R21" s="1648"/>
      <c r="S21" s="1648"/>
      <c r="U21" s="1648"/>
      <c r="V21" s="1648"/>
      <c r="W21" s="1648"/>
      <c r="X21" s="1648"/>
      <c r="Y21" s="1648"/>
      <c r="AA21" s="1648"/>
      <c r="AB21" s="1648"/>
      <c r="AC21" s="1648"/>
      <c r="AD21" s="1648"/>
      <c r="AE21" s="1648"/>
      <c r="AG21" s="1648"/>
      <c r="AH21" s="1648"/>
      <c r="AI21" s="1648"/>
      <c r="AJ21" s="1648"/>
      <c r="AK21" s="1648"/>
      <c r="AM21" s="1648"/>
      <c r="AN21" s="1648"/>
      <c r="AO21" s="1648"/>
      <c r="AP21" s="1648"/>
      <c r="AQ21" s="1648"/>
      <c r="AS21" s="1648"/>
      <c r="AT21" s="1648"/>
      <c r="AU21" s="1648"/>
      <c r="AV21" s="1648"/>
      <c r="AW21" s="1648"/>
      <c r="AY21" s="1648"/>
      <c r="AZ21" s="1648"/>
      <c r="BA21" s="1648"/>
      <c r="BB21" s="1648"/>
      <c r="BC21" s="1648"/>
      <c r="BE21" s="1648"/>
      <c r="BF21" s="1648"/>
      <c r="BG21" s="1648"/>
      <c r="BH21" s="1648"/>
      <c r="BI21" s="1648"/>
      <c r="BK21" s="1648"/>
      <c r="BL21" s="1648"/>
      <c r="BM21" s="1648"/>
      <c r="BN21" s="1648"/>
      <c r="BO21" s="1648"/>
      <c r="BQ21" s="1648"/>
      <c r="BR21" s="1648"/>
      <c r="BS21" s="1648"/>
      <c r="BT21" s="1648"/>
      <c r="BU21" s="1648"/>
      <c r="BW21" s="1648"/>
      <c r="BX21" s="1648"/>
      <c r="BY21" s="1648"/>
      <c r="BZ21" s="1648"/>
      <c r="CA21" s="1648"/>
      <c r="CC21" s="1648"/>
      <c r="CD21" s="1648"/>
      <c r="CE21" s="1648"/>
      <c r="CF21" s="1648"/>
      <c r="CG21" s="1648"/>
      <c r="CI21" s="1648"/>
      <c r="CJ21" s="1648"/>
      <c r="CK21" s="1648"/>
      <c r="CL21" s="1648"/>
      <c r="CM21" s="1648"/>
      <c r="CO21" s="1648"/>
      <c r="CP21" s="1648"/>
      <c r="CQ21" s="1648"/>
      <c r="CR21" s="1648"/>
      <c r="CS21" s="1648"/>
      <c r="CU21" s="1648"/>
      <c r="CV21" s="1648"/>
      <c r="CW21" s="1648"/>
      <c r="CX21" s="1648"/>
      <c r="CY21" s="1648"/>
      <c r="DA21" s="1648"/>
      <c r="DB21" s="1648"/>
      <c r="DC21" s="1648"/>
      <c r="DD21" s="1648"/>
      <c r="DE21" s="1648"/>
      <c r="DG21" s="1648"/>
      <c r="DH21" s="1648"/>
      <c r="DI21" s="1648"/>
      <c r="DJ21" s="1648"/>
      <c r="DK21" s="1648"/>
      <c r="DM21" s="1648"/>
      <c r="DN21" s="1648"/>
      <c r="DO21" s="1648"/>
      <c r="DP21" s="1648"/>
      <c r="DQ21" s="1648"/>
      <c r="DS21" s="1648"/>
      <c r="DT21" s="1648"/>
      <c r="DU21" s="1648"/>
      <c r="DV21" s="1648"/>
      <c r="DW21" s="1648"/>
      <c r="DY21" s="1648"/>
      <c r="DZ21" s="1648"/>
      <c r="EA21" s="1648"/>
      <c r="EB21" s="1648"/>
      <c r="EC21" s="1648"/>
      <c r="EE21" s="1648"/>
      <c r="EF21" s="1648"/>
      <c r="EG21" s="1648"/>
      <c r="EH21" s="1648"/>
      <c r="EI21" s="1648"/>
      <c r="EK21" s="1649"/>
      <c r="EL21" s="1649"/>
      <c r="EM21" s="1649"/>
      <c r="EN21" s="1649"/>
      <c r="EO21" s="1649"/>
      <c r="EQ21" s="1649"/>
      <c r="ER21" s="1649"/>
      <c r="ES21" s="1649"/>
      <c r="ET21" s="1649"/>
      <c r="EU21" s="1649"/>
      <c r="EW21" s="1649"/>
      <c r="EX21" s="1649"/>
      <c r="EY21" s="1649"/>
      <c r="EZ21" s="1649"/>
      <c r="FA21" s="1649"/>
    </row>
    <row r="22" spans="1:157">
      <c r="A22" s="1635">
        <v>15</v>
      </c>
      <c r="B22" s="1650" t="s">
        <v>115</v>
      </c>
      <c r="C22" s="2059"/>
      <c r="D22" s="2059"/>
      <c r="E22" s="2059"/>
      <c r="F22" s="2059"/>
      <c r="G22" s="2057">
        <v>62713562</v>
      </c>
      <c r="I22" s="2059"/>
      <c r="J22" s="2059"/>
      <c r="K22" s="2059"/>
      <c r="L22" s="2059"/>
      <c r="M22" s="2057">
        <v>47448140</v>
      </c>
      <c r="O22" s="2059"/>
      <c r="P22" s="2059"/>
      <c r="Q22" s="2059"/>
      <c r="R22" s="2059"/>
      <c r="S22" s="2057">
        <v>46950198</v>
      </c>
      <c r="U22" s="2059"/>
      <c r="V22" s="2059"/>
      <c r="W22" s="2059"/>
      <c r="X22" s="2059"/>
      <c r="Y22" s="2057">
        <v>39335324</v>
      </c>
      <c r="AA22" s="2059"/>
      <c r="AB22" s="2059"/>
      <c r="AC22" s="2059"/>
      <c r="AD22" s="2059"/>
      <c r="AE22" s="2057">
        <v>38045566</v>
      </c>
      <c r="AG22" s="2059"/>
      <c r="AH22" s="2059"/>
      <c r="AI22" s="2059"/>
      <c r="AJ22" s="2059"/>
      <c r="AK22" s="2057">
        <v>37586747</v>
      </c>
      <c r="AM22" s="2059"/>
      <c r="AN22" s="2059"/>
      <c r="AO22" s="2059"/>
      <c r="AP22" s="2059"/>
      <c r="AQ22" s="2057">
        <v>34657143</v>
      </c>
      <c r="AS22" s="2059"/>
      <c r="AT22" s="2059"/>
      <c r="AU22" s="2059"/>
      <c r="AV22" s="2059"/>
      <c r="AW22" s="2057">
        <v>27269953</v>
      </c>
      <c r="AY22" s="2059"/>
      <c r="AZ22" s="2059"/>
      <c r="BA22" s="2059"/>
      <c r="BB22" s="2059"/>
      <c r="BC22" s="2057">
        <v>33807927</v>
      </c>
      <c r="BE22" s="1658"/>
      <c r="BF22" s="1658"/>
      <c r="BG22" s="1658"/>
      <c r="BH22" s="1658"/>
      <c r="BI22" s="1652">
        <v>29729416</v>
      </c>
      <c r="BK22" s="1658"/>
      <c r="BL22" s="1658"/>
      <c r="BM22" s="1658"/>
      <c r="BN22" s="1658"/>
      <c r="BO22" s="1652">
        <v>29002884</v>
      </c>
      <c r="BQ22" s="1658"/>
      <c r="BR22" s="1658"/>
      <c r="BS22" s="1658"/>
      <c r="BT22" s="1658"/>
      <c r="BU22" s="1652">
        <v>22751556</v>
      </c>
      <c r="BW22" s="1658"/>
      <c r="BX22" s="1658"/>
      <c r="BY22" s="1658"/>
      <c r="BZ22" s="1658"/>
      <c r="CA22" s="1652">
        <v>21742867</v>
      </c>
      <c r="CC22" s="1658"/>
      <c r="CD22" s="1658"/>
      <c r="CE22" s="1658"/>
      <c r="CF22" s="1658"/>
      <c r="CG22" s="1652">
        <v>19862030</v>
      </c>
      <c r="CI22" s="1658"/>
      <c r="CJ22" s="1658"/>
      <c r="CK22" s="1658"/>
      <c r="CL22" s="1658"/>
      <c r="CM22" s="1652">
        <v>17826605</v>
      </c>
      <c r="CO22" s="1658"/>
      <c r="CP22" s="1658"/>
      <c r="CQ22" s="1658"/>
      <c r="CR22" s="1658"/>
      <c r="CS22" s="1652">
        <v>17225458</v>
      </c>
      <c r="CU22" s="1658"/>
      <c r="CV22" s="1658"/>
      <c r="CW22" s="1658"/>
      <c r="CX22" s="1658"/>
      <c r="CY22" s="1652">
        <v>14479206</v>
      </c>
      <c r="DA22" s="1658"/>
      <c r="DB22" s="1658"/>
      <c r="DC22" s="1658"/>
      <c r="DD22" s="1658"/>
      <c r="DE22" s="1652">
        <v>14088609</v>
      </c>
      <c r="DG22" s="1658"/>
      <c r="DH22" s="1658"/>
      <c r="DI22" s="1658"/>
      <c r="DJ22" s="1658"/>
      <c r="DK22" s="1652">
        <v>14305318</v>
      </c>
      <c r="DM22" s="1658"/>
      <c r="DN22" s="1658"/>
      <c r="DO22" s="1658"/>
      <c r="DP22" s="1658"/>
      <c r="DQ22" s="1652">
        <v>23681129</v>
      </c>
      <c r="DS22" s="1658"/>
      <c r="DT22" s="1658"/>
      <c r="DU22" s="1658"/>
      <c r="DV22" s="1658"/>
      <c r="DW22" s="1652">
        <v>22909446</v>
      </c>
      <c r="DY22" s="1658"/>
      <c r="DZ22" s="1658"/>
      <c r="EA22" s="1658"/>
      <c r="EB22" s="1658"/>
      <c r="EC22" s="1652">
        <v>22752392</v>
      </c>
      <c r="EE22" s="1658"/>
      <c r="EF22" s="1658"/>
      <c r="EG22" s="1658"/>
      <c r="EH22" s="1658"/>
      <c r="EI22" s="1652">
        <v>24962937</v>
      </c>
      <c r="EK22" s="1661"/>
      <c r="EL22" s="1661"/>
      <c r="EM22" s="1661"/>
      <c r="EN22" s="1661"/>
      <c r="EO22" s="1653">
        <v>17724671</v>
      </c>
      <c r="EQ22" s="1661"/>
      <c r="ER22" s="1661"/>
      <c r="ES22" s="1661"/>
      <c r="ET22" s="1661"/>
      <c r="EU22" s="1653">
        <v>18906838</v>
      </c>
      <c r="EW22" s="1661"/>
      <c r="EX22" s="1661"/>
      <c r="EY22" s="1661"/>
      <c r="EZ22" s="1661"/>
      <c r="FA22" s="1653">
        <v>16981670</v>
      </c>
    </row>
    <row r="23" spans="1:157" ht="25.5" customHeight="1">
      <c r="A23" s="1635">
        <v>16</v>
      </c>
      <c r="B23" s="1650" t="s">
        <v>1720</v>
      </c>
      <c r="C23" s="2056">
        <v>0</v>
      </c>
      <c r="D23" s="2056">
        <v>0</v>
      </c>
      <c r="E23" s="2056">
        <v>0</v>
      </c>
      <c r="F23" s="2056">
        <v>0</v>
      </c>
      <c r="G23" s="2056">
        <v>0</v>
      </c>
      <c r="I23" s="2056">
        <v>0</v>
      </c>
      <c r="J23" s="2056">
        <v>0</v>
      </c>
      <c r="K23" s="2056">
        <v>0</v>
      </c>
      <c r="L23" s="2056">
        <v>0</v>
      </c>
      <c r="M23" s="2056">
        <v>0</v>
      </c>
      <c r="O23" s="2056">
        <v>0</v>
      </c>
      <c r="P23" s="2056">
        <v>0</v>
      </c>
      <c r="Q23" s="2056">
        <v>0</v>
      </c>
      <c r="R23" s="2056">
        <v>0</v>
      </c>
      <c r="S23" s="2056">
        <v>0</v>
      </c>
      <c r="U23" s="2056">
        <v>0</v>
      </c>
      <c r="V23" s="2056">
        <v>0</v>
      </c>
      <c r="W23" s="2056">
        <v>0</v>
      </c>
      <c r="X23" s="2056">
        <v>0</v>
      </c>
      <c r="Y23" s="2057">
        <v>0</v>
      </c>
      <c r="AA23" s="2056">
        <v>0</v>
      </c>
      <c r="AB23" s="2056">
        <v>0</v>
      </c>
      <c r="AC23" s="2056">
        <v>0</v>
      </c>
      <c r="AD23" s="2056">
        <v>0</v>
      </c>
      <c r="AE23" s="2057">
        <v>0</v>
      </c>
      <c r="AG23" s="2056">
        <v>0</v>
      </c>
      <c r="AH23" s="2056">
        <v>0</v>
      </c>
      <c r="AI23" s="2056">
        <v>0</v>
      </c>
      <c r="AJ23" s="2056">
        <v>0</v>
      </c>
      <c r="AK23" s="2057">
        <v>0</v>
      </c>
      <c r="AM23" s="2056">
        <v>0</v>
      </c>
      <c r="AN23" s="2056">
        <v>0</v>
      </c>
      <c r="AO23" s="2056">
        <v>0</v>
      </c>
      <c r="AP23" s="2056">
        <v>0</v>
      </c>
      <c r="AQ23" s="2057">
        <v>0</v>
      </c>
      <c r="AS23" s="2056">
        <v>0</v>
      </c>
      <c r="AT23" s="2056">
        <v>0</v>
      </c>
      <c r="AU23" s="2056">
        <v>0</v>
      </c>
      <c r="AV23" s="2056">
        <v>0</v>
      </c>
      <c r="AW23" s="2057">
        <v>0</v>
      </c>
      <c r="AY23" s="2056">
        <v>0</v>
      </c>
      <c r="AZ23" s="2056">
        <v>0</v>
      </c>
      <c r="BA23" s="2056">
        <v>0</v>
      </c>
      <c r="BB23" s="2056">
        <v>0</v>
      </c>
      <c r="BC23" s="2057">
        <v>0</v>
      </c>
      <c r="BE23" s="1651">
        <v>0</v>
      </c>
      <c r="BF23" s="1651">
        <v>0</v>
      </c>
      <c r="BG23" s="1651">
        <v>0</v>
      </c>
      <c r="BH23" s="1651">
        <v>0</v>
      </c>
      <c r="BI23" s="1652">
        <v>0</v>
      </c>
      <c r="BK23" s="1651">
        <v>0</v>
      </c>
      <c r="BL23" s="1651">
        <v>0</v>
      </c>
      <c r="BM23" s="1651">
        <v>0</v>
      </c>
      <c r="BN23" s="1651">
        <v>0</v>
      </c>
      <c r="BO23" s="1652">
        <v>0</v>
      </c>
      <c r="BQ23" s="1651">
        <v>0</v>
      </c>
      <c r="BR23" s="1651">
        <v>0</v>
      </c>
      <c r="BS23" s="1651">
        <v>0</v>
      </c>
      <c r="BT23" s="1651">
        <v>0</v>
      </c>
      <c r="BU23" s="1652">
        <v>0</v>
      </c>
      <c r="BW23" s="1651">
        <v>0</v>
      </c>
      <c r="BX23" s="1651">
        <v>0</v>
      </c>
      <c r="BY23" s="1651">
        <v>0</v>
      </c>
      <c r="BZ23" s="1651">
        <v>0</v>
      </c>
      <c r="CA23" s="1652">
        <v>0</v>
      </c>
      <c r="CC23" s="1651">
        <v>0</v>
      </c>
      <c r="CD23" s="1651">
        <v>0</v>
      </c>
      <c r="CE23" s="1651">
        <v>0</v>
      </c>
      <c r="CF23" s="1651">
        <v>0</v>
      </c>
      <c r="CG23" s="1652">
        <v>0</v>
      </c>
      <c r="CI23" s="1651">
        <v>0</v>
      </c>
      <c r="CJ23" s="1651">
        <v>0</v>
      </c>
      <c r="CK23" s="1651">
        <v>0</v>
      </c>
      <c r="CL23" s="1651">
        <v>0</v>
      </c>
      <c r="CM23" s="1652">
        <v>0</v>
      </c>
      <c r="CO23" s="1651">
        <v>0</v>
      </c>
      <c r="CP23" s="1651">
        <v>0</v>
      </c>
      <c r="CQ23" s="1651">
        <v>0</v>
      </c>
      <c r="CR23" s="1651">
        <v>0</v>
      </c>
      <c r="CS23" s="1652">
        <v>0</v>
      </c>
      <c r="CU23" s="1651">
        <v>0</v>
      </c>
      <c r="CV23" s="1651">
        <v>0</v>
      </c>
      <c r="CW23" s="1651">
        <v>0</v>
      </c>
      <c r="CX23" s="1651">
        <v>0</v>
      </c>
      <c r="CY23" s="1652">
        <v>0</v>
      </c>
      <c r="DA23" s="1651">
        <v>0</v>
      </c>
      <c r="DB23" s="1651">
        <v>0</v>
      </c>
      <c r="DC23" s="1651">
        <v>0</v>
      </c>
      <c r="DD23" s="1651">
        <v>0</v>
      </c>
      <c r="DE23" s="1652">
        <v>0</v>
      </c>
      <c r="DG23" s="1651">
        <v>0</v>
      </c>
      <c r="DH23" s="1651">
        <v>0</v>
      </c>
      <c r="DI23" s="1651">
        <v>0</v>
      </c>
      <c r="DJ23" s="1651">
        <v>0</v>
      </c>
      <c r="DK23" s="1652">
        <v>0</v>
      </c>
      <c r="DM23" s="1651">
        <v>0</v>
      </c>
      <c r="DN23" s="1651">
        <v>0</v>
      </c>
      <c r="DO23" s="1651">
        <v>0</v>
      </c>
      <c r="DP23" s="1651">
        <v>0</v>
      </c>
      <c r="DQ23" s="1652">
        <v>0</v>
      </c>
      <c r="DS23" s="1651">
        <v>0</v>
      </c>
      <c r="DT23" s="1651">
        <v>0</v>
      </c>
      <c r="DU23" s="1651">
        <v>0</v>
      </c>
      <c r="DV23" s="1651">
        <v>0</v>
      </c>
      <c r="DW23" s="1652">
        <v>0</v>
      </c>
      <c r="DY23" s="1651">
        <v>0</v>
      </c>
      <c r="DZ23" s="1651">
        <v>0</v>
      </c>
      <c r="EA23" s="1651">
        <v>0</v>
      </c>
      <c r="EB23" s="1651">
        <v>0</v>
      </c>
      <c r="EC23" s="1652">
        <v>0</v>
      </c>
      <c r="EE23" s="1651">
        <v>0</v>
      </c>
      <c r="EF23" s="1651">
        <v>0</v>
      </c>
      <c r="EG23" s="1651">
        <v>0</v>
      </c>
      <c r="EH23" s="1651">
        <v>0</v>
      </c>
      <c r="EI23" s="1652">
        <v>0</v>
      </c>
      <c r="EK23" s="1653">
        <v>0</v>
      </c>
      <c r="EL23" s="1653">
        <v>0</v>
      </c>
      <c r="EM23" s="1653">
        <v>0</v>
      </c>
      <c r="EN23" s="1653">
        <v>0</v>
      </c>
      <c r="EO23" s="1653">
        <v>0</v>
      </c>
      <c r="EQ23" s="1653">
        <v>0</v>
      </c>
      <c r="ER23" s="1653">
        <v>0</v>
      </c>
      <c r="ES23" s="1653">
        <v>0</v>
      </c>
      <c r="ET23" s="1653">
        <v>0</v>
      </c>
      <c r="EU23" s="1653">
        <v>0</v>
      </c>
      <c r="EW23" s="1653">
        <v>0</v>
      </c>
      <c r="EX23" s="1653">
        <v>0</v>
      </c>
      <c r="EY23" s="1653">
        <v>0</v>
      </c>
      <c r="EZ23" s="1653">
        <v>0</v>
      </c>
      <c r="FA23" s="1653">
        <v>0</v>
      </c>
    </row>
    <row r="24" spans="1:157" ht="34.5" customHeight="1">
      <c r="A24" s="1635">
        <v>17</v>
      </c>
      <c r="B24" s="1650" t="s">
        <v>1721</v>
      </c>
      <c r="C24" s="2056">
        <v>5428837</v>
      </c>
      <c r="D24" s="2056">
        <v>556638753</v>
      </c>
      <c r="E24" s="2056">
        <v>151404497</v>
      </c>
      <c r="F24" s="2056">
        <v>785922869</v>
      </c>
      <c r="G24" s="2056">
        <v>899038444</v>
      </c>
      <c r="I24" s="2056">
        <v>1233724</v>
      </c>
      <c r="J24" s="2056">
        <v>637174693</v>
      </c>
      <c r="K24" s="2056">
        <v>155651356</v>
      </c>
      <c r="L24" s="2056">
        <v>763555428</v>
      </c>
      <c r="M24" s="2056">
        <v>890796945</v>
      </c>
      <c r="O24" s="2056">
        <v>1908923</v>
      </c>
      <c r="P24" s="2056">
        <v>592172277</v>
      </c>
      <c r="Q24" s="2056">
        <v>157140150</v>
      </c>
      <c r="R24" s="2056">
        <v>755400925</v>
      </c>
      <c r="S24" s="2056">
        <v>878761599</v>
      </c>
      <c r="U24" s="2056">
        <v>5790057</v>
      </c>
      <c r="V24" s="2056">
        <v>582825891</v>
      </c>
      <c r="W24" s="2056">
        <v>166147998</v>
      </c>
      <c r="X24" s="2056">
        <v>702769404</v>
      </c>
      <c r="Y24" s="2057">
        <v>834440742</v>
      </c>
      <c r="AA24" s="2056">
        <v>3850760</v>
      </c>
      <c r="AB24" s="2056">
        <v>544338010</v>
      </c>
      <c r="AC24" s="2056">
        <v>142665897</v>
      </c>
      <c r="AD24" s="2056">
        <v>724939430</v>
      </c>
      <c r="AE24" s="2057">
        <v>845467206</v>
      </c>
      <c r="AG24" s="2056">
        <v>3197364</v>
      </c>
      <c r="AH24" s="2056">
        <v>515352189</v>
      </c>
      <c r="AI24" s="2056">
        <v>131984802</v>
      </c>
      <c r="AJ24" s="2056">
        <v>693903219</v>
      </c>
      <c r="AK24" s="2057">
        <v>814775332</v>
      </c>
      <c r="AM24" s="2056">
        <v>3236852</v>
      </c>
      <c r="AN24" s="2056">
        <v>549316661</v>
      </c>
      <c r="AO24" s="2056">
        <v>156510375</v>
      </c>
      <c r="AP24" s="2056">
        <v>670612005</v>
      </c>
      <c r="AQ24" s="2057">
        <v>804601709</v>
      </c>
      <c r="AS24" s="2056">
        <v>815390</v>
      </c>
      <c r="AT24" s="2056">
        <v>636239390</v>
      </c>
      <c r="AU24" s="2056">
        <v>157770458</v>
      </c>
      <c r="AV24" s="2056">
        <v>630882678</v>
      </c>
      <c r="AW24" s="2057">
        <v>760170040</v>
      </c>
      <c r="AY24" s="2056">
        <v>1393976</v>
      </c>
      <c r="AZ24" s="2056">
        <v>545125136</v>
      </c>
      <c r="BA24" s="2056">
        <v>135889215</v>
      </c>
      <c r="BB24" s="2056">
        <v>627944258</v>
      </c>
      <c r="BC24" s="2057">
        <v>746793415</v>
      </c>
      <c r="BE24" s="1651">
        <v>490285</v>
      </c>
      <c r="BF24" s="1651">
        <v>551544053</v>
      </c>
      <c r="BG24" s="1651">
        <v>125290178</v>
      </c>
      <c r="BH24" s="1651">
        <v>587418397</v>
      </c>
      <c r="BI24" s="1652">
        <v>701367638</v>
      </c>
      <c r="BK24" s="1651">
        <v>670928</v>
      </c>
      <c r="BL24" s="1651">
        <v>514311006</v>
      </c>
      <c r="BM24" s="1651">
        <v>133921805</v>
      </c>
      <c r="BN24" s="1651">
        <v>572108862</v>
      </c>
      <c r="BO24" s="1652">
        <v>691523926</v>
      </c>
      <c r="BQ24" s="1651">
        <v>1396463</v>
      </c>
      <c r="BR24" s="1651">
        <v>562226557</v>
      </c>
      <c r="BS24" s="1651">
        <v>142211033</v>
      </c>
      <c r="BT24" s="1651">
        <v>559905842</v>
      </c>
      <c r="BU24" s="1652">
        <v>688661178</v>
      </c>
      <c r="BW24" s="1651">
        <v>1375865</v>
      </c>
      <c r="BX24" s="1651">
        <v>504956297</v>
      </c>
      <c r="BY24" s="1651">
        <v>122448065</v>
      </c>
      <c r="BZ24" s="1651">
        <v>554564311</v>
      </c>
      <c r="CA24" s="1652">
        <v>678703393</v>
      </c>
      <c r="CC24" s="1651">
        <v>1259211</v>
      </c>
      <c r="CD24" s="1651">
        <v>541003464</v>
      </c>
      <c r="CE24" s="1651">
        <v>124709944</v>
      </c>
      <c r="CF24" s="1651">
        <v>552854976</v>
      </c>
      <c r="CG24" s="1652">
        <v>678402533</v>
      </c>
      <c r="CI24" s="1651">
        <v>2622369</v>
      </c>
      <c r="CJ24" s="1651">
        <v>490968673</v>
      </c>
      <c r="CK24" s="1651">
        <v>133355655</v>
      </c>
      <c r="CL24" s="1651">
        <v>550935138</v>
      </c>
      <c r="CM24" s="1652">
        <v>678593747</v>
      </c>
      <c r="CO24" s="1651">
        <v>2921282</v>
      </c>
      <c r="CP24" s="1651">
        <v>550744603</v>
      </c>
      <c r="CQ24" s="1651">
        <v>127815372</v>
      </c>
      <c r="CR24" s="1651">
        <v>536437964</v>
      </c>
      <c r="CS24" s="1652">
        <v>661740256</v>
      </c>
      <c r="CU24" s="1651">
        <v>2204771</v>
      </c>
      <c r="CV24" s="1651">
        <v>435954171</v>
      </c>
      <c r="CW24" s="1651">
        <v>124293914</v>
      </c>
      <c r="CX24" s="1651">
        <v>529121704</v>
      </c>
      <c r="CY24" s="1652">
        <v>646802674</v>
      </c>
      <c r="DA24" s="1651">
        <v>2723082</v>
      </c>
      <c r="DB24" s="1651">
        <v>425294506</v>
      </c>
      <c r="DC24" s="1651">
        <v>114612591</v>
      </c>
      <c r="DD24" s="1651">
        <v>509988010</v>
      </c>
      <c r="DE24" s="1652">
        <v>618581618</v>
      </c>
      <c r="DG24" s="1651">
        <v>3406084</v>
      </c>
      <c r="DH24" s="1651">
        <v>407083788</v>
      </c>
      <c r="DI24" s="1651">
        <v>117380325</v>
      </c>
      <c r="DJ24" s="1651">
        <v>509894767</v>
      </c>
      <c r="DK24" s="1652">
        <v>615502027</v>
      </c>
      <c r="DM24" s="1651">
        <v>5269016</v>
      </c>
      <c r="DN24" s="1651">
        <v>402108888</v>
      </c>
      <c r="DO24" s="1651">
        <v>110826347</v>
      </c>
      <c r="DP24" s="1651">
        <v>488188855</v>
      </c>
      <c r="DQ24" s="1652">
        <v>578858878</v>
      </c>
      <c r="DS24" s="1651">
        <v>2701991</v>
      </c>
      <c r="DT24" s="1651">
        <v>355674072</v>
      </c>
      <c r="DU24" s="1651">
        <v>97242754</v>
      </c>
      <c r="DV24" s="1651">
        <v>464398821</v>
      </c>
      <c r="DW24" s="1652">
        <v>543638442</v>
      </c>
      <c r="DY24" s="1651">
        <v>3445123</v>
      </c>
      <c r="DZ24" s="1651">
        <v>386342233</v>
      </c>
      <c r="EA24" s="1651">
        <v>93681105</v>
      </c>
      <c r="EB24" s="1651">
        <v>456310754</v>
      </c>
      <c r="EC24" s="1652">
        <v>538775655</v>
      </c>
      <c r="EE24" s="1651">
        <v>3479525</v>
      </c>
      <c r="EF24" s="1651">
        <v>429587313</v>
      </c>
      <c r="EG24" s="1651">
        <v>96112044</v>
      </c>
      <c r="EH24" s="1651">
        <v>428127857</v>
      </c>
      <c r="EI24" s="1652">
        <v>509979259</v>
      </c>
      <c r="EK24" s="1653">
        <v>0</v>
      </c>
      <c r="EL24" s="1653">
        <v>515696442</v>
      </c>
      <c r="EM24" s="1653">
        <v>108932845</v>
      </c>
      <c r="EN24" s="1653">
        <v>407200882</v>
      </c>
      <c r="EO24" s="1653">
        <v>493876249</v>
      </c>
      <c r="EQ24" s="1653">
        <v>0</v>
      </c>
      <c r="ER24" s="1653">
        <v>491100108</v>
      </c>
      <c r="ES24" s="1653">
        <v>111182453</v>
      </c>
      <c r="ET24" s="1653">
        <v>378153947</v>
      </c>
      <c r="EU24" s="1653">
        <v>466903730</v>
      </c>
      <c r="EW24" s="1653">
        <v>0</v>
      </c>
      <c r="EX24" s="1653">
        <v>477502650</v>
      </c>
      <c r="EY24" s="1653">
        <v>95107100</v>
      </c>
      <c r="EZ24" s="1653">
        <v>351502424</v>
      </c>
      <c r="FA24" s="1653">
        <v>443424000</v>
      </c>
    </row>
    <row r="25" spans="1:157" ht="27" customHeight="1">
      <c r="A25" s="1637">
        <v>18</v>
      </c>
      <c r="B25" s="1654" t="s">
        <v>1722</v>
      </c>
      <c r="C25" s="2058">
        <v>0</v>
      </c>
      <c r="D25" s="2058">
        <v>30018627</v>
      </c>
      <c r="E25" s="2058">
        <v>0</v>
      </c>
      <c r="F25" s="2058">
        <v>625279</v>
      </c>
      <c r="G25" s="2058">
        <v>3627141</v>
      </c>
      <c r="I25" s="2058">
        <v>0</v>
      </c>
      <c r="J25" s="2058">
        <v>19946376</v>
      </c>
      <c r="K25" s="2058">
        <v>0</v>
      </c>
      <c r="L25" s="2058">
        <v>658895</v>
      </c>
      <c r="M25" s="2058">
        <v>2653533</v>
      </c>
      <c r="O25" s="2058">
        <v>0</v>
      </c>
      <c r="P25" s="2058">
        <v>27831829</v>
      </c>
      <c r="Q25" s="2058">
        <v>0</v>
      </c>
      <c r="R25" s="2058">
        <v>508016</v>
      </c>
      <c r="S25" s="2058">
        <v>3291199</v>
      </c>
      <c r="U25" s="2058">
        <v>0</v>
      </c>
      <c r="V25" s="2058">
        <v>33623647</v>
      </c>
      <c r="W25" s="2058">
        <v>0</v>
      </c>
      <c r="X25" s="2058">
        <v>623515</v>
      </c>
      <c r="Y25" s="2052">
        <v>3985880</v>
      </c>
      <c r="AA25" s="2058">
        <v>0</v>
      </c>
      <c r="AB25" s="2058">
        <v>27729405</v>
      </c>
      <c r="AC25" s="2058">
        <v>0</v>
      </c>
      <c r="AD25" s="2058">
        <v>844054</v>
      </c>
      <c r="AE25" s="2052">
        <v>3616994</v>
      </c>
      <c r="AG25" s="2058">
        <v>0</v>
      </c>
      <c r="AH25" s="2058">
        <v>25015915</v>
      </c>
      <c r="AI25" s="2058">
        <v>0</v>
      </c>
      <c r="AJ25" s="2058">
        <v>706368</v>
      </c>
      <c r="AK25" s="2052">
        <v>3207960</v>
      </c>
      <c r="AM25" s="2058">
        <v>0</v>
      </c>
      <c r="AN25" s="2058">
        <v>16122670</v>
      </c>
      <c r="AO25" s="2058">
        <v>0</v>
      </c>
      <c r="AP25" s="2058">
        <v>676822</v>
      </c>
      <c r="AQ25" s="2052">
        <v>2289089</v>
      </c>
      <c r="AS25" s="2058">
        <v>0</v>
      </c>
      <c r="AT25" s="2058">
        <v>13845791</v>
      </c>
      <c r="AU25" s="2058">
        <v>0</v>
      </c>
      <c r="AV25" s="2058">
        <v>551143</v>
      </c>
      <c r="AW25" s="2052">
        <v>1935722</v>
      </c>
      <c r="AY25" s="2058">
        <v>0</v>
      </c>
      <c r="AZ25" s="2058">
        <v>24091959</v>
      </c>
      <c r="BA25" s="2058">
        <v>0</v>
      </c>
      <c r="BB25" s="2058">
        <v>448183</v>
      </c>
      <c r="BC25" s="2052">
        <v>2857378</v>
      </c>
      <c r="BE25" s="1655">
        <v>0</v>
      </c>
      <c r="BF25" s="1655">
        <v>14380793</v>
      </c>
      <c r="BG25" s="1655">
        <v>0</v>
      </c>
      <c r="BH25" s="1655">
        <v>237401</v>
      </c>
      <c r="BI25" s="1639">
        <v>1675480</v>
      </c>
      <c r="BK25" s="1655">
        <v>0</v>
      </c>
      <c r="BL25" s="1655">
        <v>34253687</v>
      </c>
      <c r="BM25" s="1655">
        <v>0</v>
      </c>
      <c r="BN25" s="1655">
        <v>80472</v>
      </c>
      <c r="BO25" s="1639">
        <v>3505841</v>
      </c>
      <c r="BQ25" s="1655">
        <v>0</v>
      </c>
      <c r="BR25" s="1655">
        <v>32587017</v>
      </c>
      <c r="BS25" s="1655">
        <v>0</v>
      </c>
      <c r="BT25" s="1655">
        <v>23187</v>
      </c>
      <c r="BU25" s="1639">
        <v>3281889</v>
      </c>
      <c r="BW25" s="1655">
        <v>0</v>
      </c>
      <c r="BX25" s="1655">
        <v>45211872</v>
      </c>
      <c r="BY25" s="1655">
        <v>0</v>
      </c>
      <c r="BZ25" s="1655">
        <v>28512</v>
      </c>
      <c r="CA25" s="1639">
        <v>4549699</v>
      </c>
      <c r="CC25" s="1655">
        <v>1212</v>
      </c>
      <c r="CD25" s="1655">
        <v>18862278</v>
      </c>
      <c r="CE25" s="1655">
        <v>0</v>
      </c>
      <c r="CF25" s="1655">
        <v>29816</v>
      </c>
      <c r="CG25" s="1639">
        <v>1916165</v>
      </c>
      <c r="CI25" s="1655">
        <v>96102</v>
      </c>
      <c r="CJ25" s="1655">
        <v>17748354</v>
      </c>
      <c r="CK25" s="1655">
        <v>0</v>
      </c>
      <c r="CL25" s="1655">
        <v>50248</v>
      </c>
      <c r="CM25" s="1639">
        <v>1834694</v>
      </c>
      <c r="CO25" s="1655">
        <v>0</v>
      </c>
      <c r="CP25" s="1655">
        <v>22405856</v>
      </c>
      <c r="CQ25" s="1655">
        <v>0</v>
      </c>
      <c r="CR25" s="1655">
        <v>78584</v>
      </c>
      <c r="CS25" s="1639">
        <v>2319169</v>
      </c>
      <c r="CU25" s="1655">
        <v>0</v>
      </c>
      <c r="CV25" s="1655">
        <v>26849101</v>
      </c>
      <c r="CW25" s="1655">
        <v>0</v>
      </c>
      <c r="CX25" s="1655">
        <v>46721</v>
      </c>
      <c r="CY25" s="1639">
        <v>2731631</v>
      </c>
      <c r="DA25" s="1655">
        <v>0</v>
      </c>
      <c r="DB25" s="1655">
        <v>36980138</v>
      </c>
      <c r="DC25" s="1655">
        <v>909</v>
      </c>
      <c r="DD25" s="1655">
        <v>169798</v>
      </c>
      <c r="DE25" s="1639">
        <v>3868266</v>
      </c>
      <c r="DG25" s="1655">
        <v>15746</v>
      </c>
      <c r="DH25" s="1655">
        <v>44658035</v>
      </c>
      <c r="DI25" s="1655">
        <v>0</v>
      </c>
      <c r="DJ25" s="1655">
        <v>774573</v>
      </c>
      <c r="DK25" s="1639">
        <v>5241951</v>
      </c>
      <c r="DM25" s="1655">
        <v>2023335</v>
      </c>
      <c r="DN25" s="1655">
        <v>41099468</v>
      </c>
      <c r="DO25" s="1655">
        <v>0</v>
      </c>
      <c r="DP25" s="1655">
        <v>1072481</v>
      </c>
      <c r="DQ25" s="1639">
        <v>5384761</v>
      </c>
      <c r="DS25" s="1655">
        <v>0</v>
      </c>
      <c r="DT25" s="1655">
        <v>43479337</v>
      </c>
      <c r="DU25" s="1655">
        <v>0</v>
      </c>
      <c r="DV25" s="1655">
        <v>79731</v>
      </c>
      <c r="DW25" s="1639">
        <v>4427665</v>
      </c>
      <c r="DY25" s="1655">
        <v>0</v>
      </c>
      <c r="DZ25" s="1655">
        <v>44068267</v>
      </c>
      <c r="EA25" s="1655">
        <v>0</v>
      </c>
      <c r="EB25" s="1655">
        <v>135446</v>
      </c>
      <c r="EC25" s="1639">
        <v>4542273</v>
      </c>
      <c r="EE25" s="1655">
        <v>0</v>
      </c>
      <c r="EF25" s="1655">
        <v>50396018</v>
      </c>
      <c r="EG25" s="1655">
        <v>0</v>
      </c>
      <c r="EH25" s="1655">
        <v>0</v>
      </c>
      <c r="EI25" s="1639">
        <v>5039602</v>
      </c>
      <c r="EK25" s="1656">
        <v>0</v>
      </c>
      <c r="EL25" s="1656">
        <v>15534993</v>
      </c>
      <c r="EM25" s="1656">
        <v>0</v>
      </c>
      <c r="EN25" s="1656">
        <v>0</v>
      </c>
      <c r="EO25" s="1656">
        <v>1553499</v>
      </c>
      <c r="EQ25" s="1656">
        <v>0</v>
      </c>
      <c r="ER25" s="1656">
        <v>16626397</v>
      </c>
      <c r="ES25" s="1656">
        <v>0</v>
      </c>
      <c r="ET25" s="1656">
        <v>38419</v>
      </c>
      <c r="EU25" s="1656">
        <v>1701058</v>
      </c>
      <c r="EW25" s="1656">
        <v>0</v>
      </c>
      <c r="EX25" s="1656">
        <v>20697926</v>
      </c>
      <c r="EY25" s="1656">
        <v>0</v>
      </c>
      <c r="EZ25" s="1656">
        <v>8795</v>
      </c>
      <c r="FA25" s="1656">
        <v>2078588</v>
      </c>
    </row>
    <row r="26" spans="1:157" ht="26.4">
      <c r="A26" s="1637">
        <v>19</v>
      </c>
      <c r="B26" s="1654" t="s">
        <v>1723</v>
      </c>
      <c r="C26" s="2058">
        <v>4702588</v>
      </c>
      <c r="D26" s="2058">
        <v>34675534</v>
      </c>
      <c r="E26" s="2058">
        <v>7773814</v>
      </c>
      <c r="F26" s="2058">
        <v>20257973</v>
      </c>
      <c r="G26" s="2058">
        <v>31405961</v>
      </c>
      <c r="I26" s="2058">
        <v>944615</v>
      </c>
      <c r="J26" s="2058">
        <v>31783208</v>
      </c>
      <c r="K26" s="2058">
        <v>8066457</v>
      </c>
      <c r="L26" s="2058">
        <v>18567012</v>
      </c>
      <c r="M26" s="2058">
        <v>27757302</v>
      </c>
      <c r="O26" s="2058">
        <v>1681810</v>
      </c>
      <c r="P26" s="2058">
        <v>26678304</v>
      </c>
      <c r="Q26" s="2058">
        <v>11013121</v>
      </c>
      <c r="R26" s="2058">
        <v>16915714</v>
      </c>
      <c r="S26" s="2058">
        <v>26832957</v>
      </c>
      <c r="U26" s="2058">
        <v>5534479</v>
      </c>
      <c r="V26" s="2058">
        <v>44547452</v>
      </c>
      <c r="W26" s="2058">
        <v>10567777</v>
      </c>
      <c r="X26" s="2058">
        <v>16775881</v>
      </c>
      <c r="Y26" s="2052">
        <v>30799328</v>
      </c>
      <c r="AA26" s="2058">
        <v>3654804</v>
      </c>
      <c r="AB26" s="2058">
        <v>42038881</v>
      </c>
      <c r="AC26" s="2058">
        <v>5495249</v>
      </c>
      <c r="AD26" s="2058">
        <v>18663103</v>
      </c>
      <c r="AE26" s="2052">
        <v>29526135</v>
      </c>
      <c r="AG26" s="2058">
        <v>2963802</v>
      </c>
      <c r="AH26" s="2058">
        <v>35031183</v>
      </c>
      <c r="AI26" s="2058">
        <v>5150960</v>
      </c>
      <c r="AJ26" s="2058">
        <v>16916067</v>
      </c>
      <c r="AK26" s="2052">
        <v>26591588</v>
      </c>
      <c r="AM26" s="2058">
        <v>3057086</v>
      </c>
      <c r="AN26" s="2058">
        <v>27581853</v>
      </c>
      <c r="AO26" s="2058">
        <v>11354139</v>
      </c>
      <c r="AP26" s="2058">
        <v>17176469</v>
      </c>
      <c r="AQ26" s="2052">
        <v>27786083</v>
      </c>
      <c r="AS26" s="2058">
        <v>678473</v>
      </c>
      <c r="AT26" s="2058">
        <v>22458697</v>
      </c>
      <c r="AU26" s="2058">
        <v>15708915</v>
      </c>
      <c r="AV26" s="2058">
        <v>21130884</v>
      </c>
      <c r="AW26" s="2052">
        <v>32463194</v>
      </c>
      <c r="AY26" s="2058">
        <v>1207114</v>
      </c>
      <c r="AZ26" s="2058">
        <v>26156716</v>
      </c>
      <c r="BA26" s="2058">
        <v>6090012</v>
      </c>
      <c r="BB26" s="2058">
        <v>19961636</v>
      </c>
      <c r="BC26" s="2052">
        <v>27134201</v>
      </c>
      <c r="BE26" s="1655">
        <v>345724</v>
      </c>
      <c r="BF26" s="1655">
        <v>25755409</v>
      </c>
      <c r="BG26" s="1655">
        <v>4608900</v>
      </c>
      <c r="BH26" s="1655">
        <v>22271276</v>
      </c>
      <c r="BI26" s="1639">
        <v>28514110</v>
      </c>
      <c r="BK26" s="1655">
        <v>515580</v>
      </c>
      <c r="BL26" s="1655">
        <v>22131095</v>
      </c>
      <c r="BM26" s="1655">
        <v>11489510</v>
      </c>
      <c r="BN26" s="1655">
        <v>22104545</v>
      </c>
      <c r="BO26" s="1639">
        <v>31253538</v>
      </c>
      <c r="BQ26" s="1655">
        <v>1212203</v>
      </c>
      <c r="BR26" s="1655">
        <v>25944711</v>
      </c>
      <c r="BS26" s="1655">
        <v>11746504</v>
      </c>
      <c r="BT26" s="1655">
        <v>21775285</v>
      </c>
      <c r="BU26" s="1639">
        <v>31742987</v>
      </c>
      <c r="BW26" s="1655">
        <v>958393</v>
      </c>
      <c r="BX26" s="1655">
        <v>26556799</v>
      </c>
      <c r="BY26" s="1655">
        <v>3808787</v>
      </c>
      <c r="BZ26" s="1655">
        <v>28473938</v>
      </c>
      <c r="CA26" s="1639">
        <v>34546038</v>
      </c>
      <c r="CC26" s="1655">
        <v>1032334</v>
      </c>
      <c r="CD26" s="1655">
        <v>34577253</v>
      </c>
      <c r="CE26" s="1655">
        <v>5743198</v>
      </c>
      <c r="CF26" s="1655">
        <v>28304651</v>
      </c>
      <c r="CG26" s="1639">
        <v>36663029</v>
      </c>
      <c r="CI26" s="1655">
        <v>2272849</v>
      </c>
      <c r="CJ26" s="1655">
        <v>34412201</v>
      </c>
      <c r="CK26" s="1655">
        <v>8771120</v>
      </c>
      <c r="CL26" s="1655">
        <v>28539986</v>
      </c>
      <c r="CM26" s="1639">
        <v>38484980</v>
      </c>
      <c r="CO26" s="1655">
        <v>2746736</v>
      </c>
      <c r="CP26" s="1655">
        <v>30634601</v>
      </c>
      <c r="CQ26" s="1655">
        <v>8743868</v>
      </c>
      <c r="CR26" s="1655">
        <v>31497480</v>
      </c>
      <c r="CS26" s="1639">
        <v>41082095</v>
      </c>
      <c r="CU26" s="1655">
        <v>2087776</v>
      </c>
      <c r="CV26" s="1655">
        <v>23730502</v>
      </c>
      <c r="CW26" s="1655">
        <v>6172240</v>
      </c>
      <c r="CX26" s="1655">
        <v>29274960</v>
      </c>
      <c r="CY26" s="1639">
        <v>36373912</v>
      </c>
      <c r="DA26" s="1655">
        <v>2157470</v>
      </c>
      <c r="DB26" s="1655">
        <v>43568170</v>
      </c>
      <c r="DC26" s="1655">
        <v>4558287</v>
      </c>
      <c r="DD26" s="1655">
        <v>36028469</v>
      </c>
      <c r="DE26" s="1639">
        <v>45262523</v>
      </c>
      <c r="DG26" s="1655">
        <v>3219814</v>
      </c>
      <c r="DH26" s="1655">
        <v>34811962</v>
      </c>
      <c r="DI26" s="1655">
        <v>6767928</v>
      </c>
      <c r="DJ26" s="1655">
        <v>37507962</v>
      </c>
      <c r="DK26" s="1639">
        <v>46674121</v>
      </c>
      <c r="DM26" s="1655">
        <v>3033844</v>
      </c>
      <c r="DN26" s="1655">
        <v>34388299</v>
      </c>
      <c r="DO26" s="1655">
        <v>7925589</v>
      </c>
      <c r="DP26" s="1655">
        <v>41446069</v>
      </c>
      <c r="DQ26" s="1639">
        <v>51119189</v>
      </c>
      <c r="DS26" s="1655">
        <v>2570055</v>
      </c>
      <c r="DT26" s="1655">
        <v>32640763</v>
      </c>
      <c r="DU26" s="1655">
        <v>5996754</v>
      </c>
      <c r="DV26" s="1655">
        <v>38064289</v>
      </c>
      <c r="DW26" s="1639">
        <v>46428627</v>
      </c>
      <c r="DY26" s="1655">
        <v>3202956</v>
      </c>
      <c r="DZ26" s="1655">
        <v>37725467</v>
      </c>
      <c r="EA26" s="1655">
        <v>3163972</v>
      </c>
      <c r="EB26" s="1655">
        <v>29210422</v>
      </c>
      <c r="EC26" s="1639">
        <v>37132110</v>
      </c>
      <c r="EE26" s="1655">
        <v>3202143</v>
      </c>
      <c r="EF26" s="1655">
        <v>28483467</v>
      </c>
      <c r="EG26" s="1655">
        <v>7177654</v>
      </c>
      <c r="EH26" s="1655">
        <v>25874464</v>
      </c>
      <c r="EI26" s="1639">
        <v>34426106</v>
      </c>
      <c r="EK26" s="1656">
        <v>0</v>
      </c>
      <c r="EL26" s="1656">
        <v>41801845</v>
      </c>
      <c r="EM26" s="1656">
        <v>7023693</v>
      </c>
      <c r="EN26" s="1656">
        <v>26406059</v>
      </c>
      <c r="EO26" s="1656">
        <v>35372633</v>
      </c>
      <c r="EQ26" s="1656">
        <v>0</v>
      </c>
      <c r="ER26" s="1656">
        <v>39385785</v>
      </c>
      <c r="ES26" s="1656">
        <v>3788617</v>
      </c>
      <c r="ET26" s="1656">
        <v>26738287</v>
      </c>
      <c r="EU26" s="1656">
        <v>33486837</v>
      </c>
      <c r="EW26" s="1656">
        <v>0</v>
      </c>
      <c r="EX26" s="1656">
        <v>43438016</v>
      </c>
      <c r="EY26" s="1656">
        <v>3452473</v>
      </c>
      <c r="EZ26" s="1656">
        <v>23255498</v>
      </c>
      <c r="FA26" s="1656">
        <v>31499545</v>
      </c>
    </row>
    <row r="27" spans="1:157" ht="26.4">
      <c r="A27" s="1637">
        <v>20</v>
      </c>
      <c r="B27" s="1654" t="s">
        <v>1724</v>
      </c>
      <c r="C27" s="2058">
        <v>259152</v>
      </c>
      <c r="D27" s="2058">
        <v>438449070</v>
      </c>
      <c r="E27" s="2058">
        <v>100614562</v>
      </c>
      <c r="F27" s="2058">
        <v>338457595</v>
      </c>
      <c r="G27" s="2058">
        <v>488377472</v>
      </c>
      <c r="I27" s="2058">
        <v>289109</v>
      </c>
      <c r="J27" s="2058">
        <v>514120727</v>
      </c>
      <c r="K27" s="2058">
        <v>100740550</v>
      </c>
      <c r="L27" s="2058">
        <v>327266831</v>
      </c>
      <c r="M27" s="2058">
        <v>484335360</v>
      </c>
      <c r="O27" s="2058">
        <v>227113</v>
      </c>
      <c r="P27" s="2058">
        <v>477498457</v>
      </c>
      <c r="Q27" s="2058">
        <v>101174396</v>
      </c>
      <c r="R27" s="2058">
        <v>332898007</v>
      </c>
      <c r="S27" s="2058">
        <v>491494463</v>
      </c>
      <c r="U27" s="2058">
        <v>255578</v>
      </c>
      <c r="V27" s="2058">
        <v>452574291</v>
      </c>
      <c r="W27" s="2058">
        <v>108713071</v>
      </c>
      <c r="X27" s="2058">
        <v>306103295</v>
      </c>
      <c r="Y27" s="2052">
        <v>464913732</v>
      </c>
      <c r="AA27" s="2058">
        <v>195956</v>
      </c>
      <c r="AB27" s="2058">
        <v>420267597</v>
      </c>
      <c r="AC27" s="2058">
        <v>94494714</v>
      </c>
      <c r="AD27" s="2058">
        <v>303908520</v>
      </c>
      <c r="AE27" s="2052">
        <v>460132245</v>
      </c>
      <c r="AG27" s="2058">
        <v>233562</v>
      </c>
      <c r="AH27" s="2058">
        <v>402038925</v>
      </c>
      <c r="AI27" s="2058">
        <v>90278200</v>
      </c>
      <c r="AJ27" s="2058">
        <v>300319991</v>
      </c>
      <c r="AK27" s="2052">
        <v>426322899</v>
      </c>
      <c r="AM27" s="2058">
        <v>179766</v>
      </c>
      <c r="AN27" s="2058">
        <v>454545019</v>
      </c>
      <c r="AO27" s="2058">
        <v>104681977</v>
      </c>
      <c r="AP27" s="2058">
        <v>285468399</v>
      </c>
      <c r="AQ27" s="2052">
        <v>421708021</v>
      </c>
      <c r="AS27" s="2058">
        <v>136918</v>
      </c>
      <c r="AT27" s="2058">
        <v>550765822</v>
      </c>
      <c r="AU27" s="2058">
        <v>102579986</v>
      </c>
      <c r="AV27" s="2058">
        <v>265585310</v>
      </c>
      <c r="AW27" s="2052">
        <v>395598231</v>
      </c>
      <c r="AY27" s="2058">
        <v>186862</v>
      </c>
      <c r="AZ27" s="2058">
        <v>445769237</v>
      </c>
      <c r="BA27" s="2058">
        <v>96499724</v>
      </c>
      <c r="BB27" s="2058">
        <v>264654027</v>
      </c>
      <c r="BC27" s="2052">
        <v>390253838</v>
      </c>
      <c r="BE27" s="1655">
        <v>144561</v>
      </c>
      <c r="BF27" s="1655">
        <v>462803905</v>
      </c>
      <c r="BG27" s="1655">
        <v>88811603</v>
      </c>
      <c r="BH27" s="1655">
        <v>248256180</v>
      </c>
      <c r="BI27" s="1639">
        <v>367600416</v>
      </c>
      <c r="BK27" s="1655">
        <v>155348</v>
      </c>
      <c r="BL27" s="1655">
        <v>413572614</v>
      </c>
      <c r="BM27" s="1655">
        <v>89535408</v>
      </c>
      <c r="BN27" s="1655">
        <v>244586587</v>
      </c>
      <c r="BO27" s="1639">
        <v>364677408</v>
      </c>
      <c r="BQ27" s="1655">
        <v>184261</v>
      </c>
      <c r="BR27" s="1655">
        <v>457291712</v>
      </c>
      <c r="BS27" s="1655">
        <v>93241330</v>
      </c>
      <c r="BT27" s="1655">
        <v>242048105</v>
      </c>
      <c r="BU27" s="1639">
        <v>366214376</v>
      </c>
      <c r="BW27" s="1655">
        <v>417471</v>
      </c>
      <c r="BX27" s="1655">
        <v>383201035</v>
      </c>
      <c r="BY27" s="1655">
        <v>86922788</v>
      </c>
      <c r="BZ27" s="1655">
        <v>238711716</v>
      </c>
      <c r="CA27" s="1639">
        <v>360027222</v>
      </c>
      <c r="CC27" s="1655">
        <v>225665</v>
      </c>
      <c r="CD27" s="1655">
        <v>440893319</v>
      </c>
      <c r="CE27" s="1655">
        <v>90167775</v>
      </c>
      <c r="CF27" s="1655">
        <v>242160355</v>
      </c>
      <c r="CG27" s="1639">
        <v>367179726</v>
      </c>
      <c r="CI27" s="1655">
        <v>253418</v>
      </c>
      <c r="CJ27" s="1655">
        <v>403634857</v>
      </c>
      <c r="CK27" s="1655">
        <v>89474674</v>
      </c>
      <c r="CL27" s="1655">
        <v>243954189</v>
      </c>
      <c r="CM27" s="1639">
        <v>371240177</v>
      </c>
      <c r="CO27" s="1655">
        <v>174546</v>
      </c>
      <c r="CP27" s="1655">
        <v>459328135</v>
      </c>
      <c r="CQ27" s="1655">
        <v>90516997</v>
      </c>
      <c r="CR27" s="1655">
        <v>240534900</v>
      </c>
      <c r="CS27" s="1639">
        <v>365134340</v>
      </c>
      <c r="CU27" s="1655">
        <v>116995</v>
      </c>
      <c r="CV27" s="1655">
        <v>348963975</v>
      </c>
      <c r="CW27" s="1655">
        <v>91993625</v>
      </c>
      <c r="CX27" s="1655">
        <v>241957621</v>
      </c>
      <c r="CY27" s="1639">
        <v>362387072</v>
      </c>
      <c r="DA27" s="1655">
        <v>565612</v>
      </c>
      <c r="DB27" s="1655">
        <v>315178079</v>
      </c>
      <c r="DC27" s="1655">
        <v>84665423</v>
      </c>
      <c r="DD27" s="1655">
        <v>228575750</v>
      </c>
      <c r="DE27" s="1639">
        <v>339248908</v>
      </c>
      <c r="DG27" s="1655">
        <v>170524</v>
      </c>
      <c r="DH27" s="1655">
        <v>298439987</v>
      </c>
      <c r="DI27" s="1655">
        <v>85815585</v>
      </c>
      <c r="DJ27" s="1655">
        <v>239240592</v>
      </c>
      <c r="DK27" s="1639">
        <v>345645821</v>
      </c>
      <c r="DM27" s="1655">
        <v>211837</v>
      </c>
      <c r="DN27" s="1655">
        <v>300753714</v>
      </c>
      <c r="DO27" s="1655">
        <v>81968536</v>
      </c>
      <c r="DP27" s="1655">
        <v>225241063</v>
      </c>
      <c r="DQ27" s="1639">
        <v>319575211</v>
      </c>
      <c r="DS27" s="1655">
        <v>131936</v>
      </c>
      <c r="DT27" s="1655">
        <v>243041002</v>
      </c>
      <c r="DU27" s="1655">
        <v>66363607</v>
      </c>
      <c r="DV27" s="1655">
        <v>239126431</v>
      </c>
      <c r="DW27" s="1639">
        <v>310610265</v>
      </c>
      <c r="DY27" s="1655">
        <v>242167</v>
      </c>
      <c r="DZ27" s="1655">
        <v>267734548</v>
      </c>
      <c r="EA27" s="1655">
        <v>71430591</v>
      </c>
      <c r="EB27" s="1655">
        <v>261018347</v>
      </c>
      <c r="EC27" s="1639">
        <v>335789072</v>
      </c>
      <c r="EE27" s="1655">
        <v>277382</v>
      </c>
      <c r="EF27" s="1655">
        <v>325225621</v>
      </c>
      <c r="EG27" s="1655">
        <v>77722773</v>
      </c>
      <c r="EH27" s="1655">
        <v>237123039</v>
      </c>
      <c r="EI27" s="1639">
        <v>319279071</v>
      </c>
      <c r="EK27" s="1656">
        <v>0</v>
      </c>
      <c r="EL27" s="1656">
        <v>432709245</v>
      </c>
      <c r="EM27" s="1656">
        <v>87136939</v>
      </c>
      <c r="EN27" s="1656">
        <v>231713504</v>
      </c>
      <c r="EO27" s="1656">
        <v>316886734</v>
      </c>
      <c r="EQ27" s="1656">
        <v>0</v>
      </c>
      <c r="ER27" s="1656">
        <v>413136985</v>
      </c>
      <c r="ES27" s="1656">
        <v>90170987</v>
      </c>
      <c r="ET27" s="1656">
        <v>209350546</v>
      </c>
      <c r="EU27" s="1656">
        <v>298310293</v>
      </c>
      <c r="EW27" s="1656">
        <v>0</v>
      </c>
      <c r="EX27" s="1656">
        <v>393075750</v>
      </c>
      <c r="EY27" s="1656">
        <v>75351648</v>
      </c>
      <c r="EZ27" s="1656">
        <v>191285945</v>
      </c>
      <c r="FA27" s="1656">
        <v>282684421</v>
      </c>
    </row>
    <row r="28" spans="1:157" ht="26.4">
      <c r="A28" s="1637">
        <v>21</v>
      </c>
      <c r="B28" s="1663" t="s">
        <v>1725</v>
      </c>
      <c r="C28" s="2058">
        <v>0</v>
      </c>
      <c r="D28" s="2058">
        <v>0</v>
      </c>
      <c r="E28" s="2058">
        <v>0</v>
      </c>
      <c r="F28" s="2058">
        <v>10541347</v>
      </c>
      <c r="G28" s="2058">
        <v>6851876</v>
      </c>
      <c r="I28" s="2058">
        <v>0</v>
      </c>
      <c r="J28" s="2058">
        <v>0</v>
      </c>
      <c r="K28" s="2058">
        <v>0</v>
      </c>
      <c r="L28" s="2058">
        <v>9981803</v>
      </c>
      <c r="M28" s="2058">
        <v>6488172</v>
      </c>
      <c r="O28" s="2058">
        <v>0</v>
      </c>
      <c r="P28" s="2058">
        <v>0</v>
      </c>
      <c r="Q28" s="2058">
        <v>0</v>
      </c>
      <c r="R28" s="2058">
        <v>8770741</v>
      </c>
      <c r="S28" s="2058">
        <v>5700982</v>
      </c>
      <c r="U28" s="2058">
        <v>0</v>
      </c>
      <c r="V28" s="2058">
        <v>0</v>
      </c>
      <c r="W28" s="2058">
        <v>0</v>
      </c>
      <c r="X28" s="2058">
        <v>6971579</v>
      </c>
      <c r="Y28" s="2052">
        <v>4531527</v>
      </c>
      <c r="AA28" s="2058">
        <v>0</v>
      </c>
      <c r="AB28" s="2058">
        <v>0</v>
      </c>
      <c r="AC28" s="2058">
        <v>0</v>
      </c>
      <c r="AD28" s="2058">
        <v>6034000</v>
      </c>
      <c r="AE28" s="2052">
        <v>3922100</v>
      </c>
      <c r="AG28" s="2058">
        <v>0</v>
      </c>
      <c r="AH28" s="2058">
        <v>0</v>
      </c>
      <c r="AI28" s="2058">
        <v>0</v>
      </c>
      <c r="AJ28" s="2058">
        <v>6120948</v>
      </c>
      <c r="AK28" s="2052">
        <v>3978616</v>
      </c>
      <c r="AM28" s="2058">
        <v>0</v>
      </c>
      <c r="AN28" s="2058">
        <v>0</v>
      </c>
      <c r="AO28" s="2058">
        <v>0</v>
      </c>
      <c r="AP28" s="2058">
        <v>7831822</v>
      </c>
      <c r="AQ28" s="2052">
        <v>5090684</v>
      </c>
      <c r="AS28" s="2058">
        <v>0</v>
      </c>
      <c r="AT28" s="2058">
        <v>0</v>
      </c>
      <c r="AU28" s="2058">
        <v>0</v>
      </c>
      <c r="AV28" s="2058">
        <v>5742132</v>
      </c>
      <c r="AW28" s="2052">
        <v>3732386</v>
      </c>
      <c r="AY28" s="2058">
        <v>0</v>
      </c>
      <c r="AZ28" s="2058">
        <v>0</v>
      </c>
      <c r="BA28" s="2058">
        <v>0</v>
      </c>
      <c r="BB28" s="2058">
        <v>5400108</v>
      </c>
      <c r="BC28" s="2052">
        <v>3510071</v>
      </c>
      <c r="BE28" s="1655">
        <v>0</v>
      </c>
      <c r="BF28" s="1655">
        <v>0</v>
      </c>
      <c r="BG28" s="1655">
        <v>0</v>
      </c>
      <c r="BH28" s="1655">
        <v>4800383</v>
      </c>
      <c r="BI28" s="1639">
        <v>3120249</v>
      </c>
      <c r="BK28" s="1655">
        <v>0</v>
      </c>
      <c r="BL28" s="1655">
        <v>0</v>
      </c>
      <c r="BM28" s="1655">
        <v>0</v>
      </c>
      <c r="BN28" s="1655">
        <v>4626715</v>
      </c>
      <c r="BO28" s="1639">
        <v>3007365</v>
      </c>
      <c r="BQ28" s="1655">
        <v>0</v>
      </c>
      <c r="BR28" s="1655">
        <v>0</v>
      </c>
      <c r="BS28" s="1655">
        <v>0</v>
      </c>
      <c r="BT28" s="1655">
        <v>4410812</v>
      </c>
      <c r="BU28" s="1639">
        <v>2867028</v>
      </c>
      <c r="BW28" s="1655">
        <v>0</v>
      </c>
      <c r="BX28" s="1655">
        <v>0</v>
      </c>
      <c r="BY28" s="1655">
        <v>0</v>
      </c>
      <c r="BZ28" s="1655">
        <v>4067832</v>
      </c>
      <c r="CA28" s="1639">
        <v>2644091</v>
      </c>
      <c r="CC28" s="1655">
        <v>0</v>
      </c>
      <c r="CD28" s="1655">
        <v>0</v>
      </c>
      <c r="CE28" s="1655">
        <v>0</v>
      </c>
      <c r="CF28" s="1655">
        <v>4592350</v>
      </c>
      <c r="CG28" s="1639">
        <v>2985027</v>
      </c>
      <c r="CI28" s="1655">
        <v>0</v>
      </c>
      <c r="CJ28" s="1655">
        <v>0</v>
      </c>
      <c r="CK28" s="1655">
        <v>0</v>
      </c>
      <c r="CL28" s="1655">
        <v>4699636</v>
      </c>
      <c r="CM28" s="1639">
        <v>3054763</v>
      </c>
      <c r="CO28" s="1655">
        <v>0</v>
      </c>
      <c r="CP28" s="1655">
        <v>0</v>
      </c>
      <c r="CQ28" s="1655">
        <v>0</v>
      </c>
      <c r="CR28" s="1655">
        <v>4870186</v>
      </c>
      <c r="CS28" s="1639">
        <v>3165621</v>
      </c>
      <c r="CU28" s="1655">
        <v>0</v>
      </c>
      <c r="CV28" s="1655">
        <v>0</v>
      </c>
      <c r="CW28" s="1655">
        <v>0</v>
      </c>
      <c r="CX28" s="1655">
        <v>4778178</v>
      </c>
      <c r="CY28" s="1639">
        <v>3105815</v>
      </c>
      <c r="DA28" s="1655">
        <v>0</v>
      </c>
      <c r="DB28" s="1655">
        <v>0</v>
      </c>
      <c r="DC28" s="1655">
        <v>0</v>
      </c>
      <c r="DD28" s="1655">
        <v>4350202</v>
      </c>
      <c r="DE28" s="1639">
        <v>2827631</v>
      </c>
      <c r="DG28" s="1655">
        <v>0</v>
      </c>
      <c r="DH28" s="1655">
        <v>0</v>
      </c>
      <c r="DI28" s="1655">
        <v>0</v>
      </c>
      <c r="DJ28" s="1655">
        <v>5166801</v>
      </c>
      <c r="DK28" s="1639">
        <v>3358420</v>
      </c>
      <c r="DM28" s="1655">
        <v>0</v>
      </c>
      <c r="DN28" s="1655">
        <v>0</v>
      </c>
      <c r="DO28" s="1655">
        <v>0</v>
      </c>
      <c r="DP28" s="1655">
        <v>4756290</v>
      </c>
      <c r="DQ28" s="1639">
        <v>3091589</v>
      </c>
      <c r="DS28" s="1655">
        <v>0</v>
      </c>
      <c r="DT28" s="1655">
        <v>0</v>
      </c>
      <c r="DU28" s="1655">
        <v>0</v>
      </c>
      <c r="DV28" s="1655">
        <v>4176131</v>
      </c>
      <c r="DW28" s="1639">
        <v>2714485</v>
      </c>
      <c r="DY28" s="1655">
        <v>0</v>
      </c>
      <c r="DZ28" s="1655">
        <v>0</v>
      </c>
      <c r="EA28" s="1655">
        <v>0</v>
      </c>
      <c r="EB28" s="1655">
        <v>4439940</v>
      </c>
      <c r="EC28" s="1639">
        <v>2885961</v>
      </c>
      <c r="EE28" s="1655">
        <v>0</v>
      </c>
      <c r="EF28" s="1655">
        <v>0</v>
      </c>
      <c r="EG28" s="1655">
        <v>0</v>
      </c>
      <c r="EH28" s="1655">
        <v>3734216</v>
      </c>
      <c r="EI28" s="1639">
        <v>2427240</v>
      </c>
      <c r="EK28" s="1656">
        <v>0</v>
      </c>
      <c r="EL28" s="1656">
        <v>0</v>
      </c>
      <c r="EM28" s="1656">
        <v>0</v>
      </c>
      <c r="EN28" s="1656">
        <v>0</v>
      </c>
      <c r="EO28" s="1656">
        <v>0</v>
      </c>
      <c r="EQ28" s="1656">
        <v>0</v>
      </c>
      <c r="ER28" s="1656">
        <v>0</v>
      </c>
      <c r="ES28" s="1656">
        <v>0</v>
      </c>
      <c r="ET28" s="1656">
        <v>0</v>
      </c>
      <c r="EU28" s="1656">
        <v>0</v>
      </c>
      <c r="EW28" s="1656">
        <v>0</v>
      </c>
      <c r="EX28" s="1656">
        <v>0</v>
      </c>
      <c r="EY28" s="1656">
        <v>0</v>
      </c>
      <c r="EZ28" s="1656">
        <v>0</v>
      </c>
      <c r="FA28" s="1656">
        <v>0</v>
      </c>
    </row>
    <row r="29" spans="1:157">
      <c r="A29" s="1637">
        <v>22</v>
      </c>
      <c r="B29" s="1654" t="s">
        <v>1726</v>
      </c>
      <c r="C29" s="2058">
        <v>0</v>
      </c>
      <c r="D29" s="2058">
        <v>15915493</v>
      </c>
      <c r="E29" s="2058">
        <v>14326354</v>
      </c>
      <c r="F29" s="2058">
        <v>181800504</v>
      </c>
      <c r="G29" s="2058">
        <v>129947878</v>
      </c>
      <c r="I29" s="2058">
        <v>0</v>
      </c>
      <c r="J29" s="2058">
        <v>15325855</v>
      </c>
      <c r="K29" s="2058">
        <v>13755651</v>
      </c>
      <c r="L29" s="2058">
        <v>175605348</v>
      </c>
      <c r="M29" s="2058">
        <v>124832989</v>
      </c>
      <c r="O29" s="2058">
        <v>0</v>
      </c>
      <c r="P29" s="2058">
        <v>15021639</v>
      </c>
      <c r="Q29" s="2058">
        <v>13379623</v>
      </c>
      <c r="R29" s="2058">
        <v>174370526</v>
      </c>
      <c r="S29" s="2058">
        <v>120684973</v>
      </c>
      <c r="U29" s="2058">
        <v>0</v>
      </c>
      <c r="V29" s="2058">
        <v>14143459</v>
      </c>
      <c r="W29" s="2058">
        <v>12788462</v>
      </c>
      <c r="X29" s="2058">
        <v>164455961</v>
      </c>
      <c r="Y29" s="2052">
        <v>114346582</v>
      </c>
      <c r="AA29" s="2058">
        <v>0</v>
      </c>
      <c r="AB29" s="2058">
        <v>13858202</v>
      </c>
      <c r="AC29" s="2058">
        <v>12507790</v>
      </c>
      <c r="AD29" s="2058">
        <v>163424328</v>
      </c>
      <c r="AE29" s="2052">
        <v>112609948</v>
      </c>
      <c r="AG29" s="2058">
        <v>0</v>
      </c>
      <c r="AH29" s="2058">
        <v>13504376</v>
      </c>
      <c r="AI29" s="2058">
        <v>12290801</v>
      </c>
      <c r="AJ29" s="2058">
        <v>160550234</v>
      </c>
      <c r="AK29" s="2052">
        <v>141218090</v>
      </c>
      <c r="AM29" s="2058">
        <v>0</v>
      </c>
      <c r="AN29" s="2058">
        <v>12869266</v>
      </c>
      <c r="AO29" s="2058">
        <v>11597168</v>
      </c>
      <c r="AP29" s="2058">
        <v>156211628</v>
      </c>
      <c r="AQ29" s="2052">
        <v>137677992</v>
      </c>
      <c r="AS29" s="2058">
        <v>0</v>
      </c>
      <c r="AT29" s="2058">
        <v>12053939</v>
      </c>
      <c r="AU29" s="2058">
        <v>11109211</v>
      </c>
      <c r="AV29" s="2058">
        <v>149617530</v>
      </c>
      <c r="AW29" s="2052">
        <v>131080390</v>
      </c>
      <c r="AY29" s="2058">
        <v>0</v>
      </c>
      <c r="AZ29" s="2058">
        <v>11535876</v>
      </c>
      <c r="BA29" s="2058">
        <v>10685438</v>
      </c>
      <c r="BB29" s="2058">
        <v>142879627</v>
      </c>
      <c r="BC29" s="2052">
        <v>125265613</v>
      </c>
      <c r="BE29" s="1655">
        <v>0</v>
      </c>
      <c r="BF29" s="1655">
        <v>11053983</v>
      </c>
      <c r="BG29" s="1655">
        <v>10106049</v>
      </c>
      <c r="BH29" s="1655">
        <v>135503851</v>
      </c>
      <c r="BI29" s="1639">
        <v>118778100</v>
      </c>
      <c r="BK29" s="1655">
        <v>0</v>
      </c>
      <c r="BL29" s="1655">
        <v>10964337</v>
      </c>
      <c r="BM29" s="1655">
        <v>9917844</v>
      </c>
      <c r="BN29" s="1655">
        <v>138014447</v>
      </c>
      <c r="BO29" s="1639">
        <v>121170244</v>
      </c>
      <c r="BQ29" s="1655">
        <v>0</v>
      </c>
      <c r="BR29" s="1655">
        <v>10711829</v>
      </c>
      <c r="BS29" s="1655">
        <v>9704069</v>
      </c>
      <c r="BT29" s="1655">
        <v>139119269</v>
      </c>
      <c r="BU29" s="1639">
        <v>122009041</v>
      </c>
      <c r="BW29" s="1655">
        <v>0</v>
      </c>
      <c r="BX29" s="1655">
        <v>10120305</v>
      </c>
      <c r="BY29" s="1655">
        <v>9340698</v>
      </c>
      <c r="BZ29" s="1655">
        <v>138666528</v>
      </c>
      <c r="CA29" s="1639">
        <v>121633390</v>
      </c>
      <c r="CC29" s="1655">
        <v>0</v>
      </c>
      <c r="CD29" s="1655">
        <v>9614705</v>
      </c>
      <c r="CE29" s="1655">
        <v>9128760</v>
      </c>
      <c r="CF29" s="1655">
        <v>139756826</v>
      </c>
      <c r="CG29" s="1639">
        <v>122509430</v>
      </c>
      <c r="CI29" s="1655">
        <v>0</v>
      </c>
      <c r="CJ29" s="1655">
        <v>9233922</v>
      </c>
      <c r="CK29" s="1655">
        <v>8546203</v>
      </c>
      <c r="CL29" s="1655">
        <v>133646808</v>
      </c>
      <c r="CM29" s="1639">
        <v>117019751</v>
      </c>
      <c r="CO29" s="1655">
        <v>0</v>
      </c>
      <c r="CP29" s="1655">
        <v>8529755</v>
      </c>
      <c r="CQ29" s="1655">
        <v>7930009</v>
      </c>
      <c r="CR29" s="1655">
        <v>125116674</v>
      </c>
      <c r="CS29" s="1639">
        <v>109035273</v>
      </c>
      <c r="CU29" s="1655">
        <v>0</v>
      </c>
      <c r="CV29" s="1655">
        <v>7971936</v>
      </c>
      <c r="CW29" s="1655">
        <v>7506086</v>
      </c>
      <c r="CX29" s="1655">
        <v>119395939</v>
      </c>
      <c r="CY29" s="1639">
        <v>103791750</v>
      </c>
      <c r="DA29" s="1655">
        <v>0</v>
      </c>
      <c r="DB29" s="1655">
        <v>7439035</v>
      </c>
      <c r="DC29" s="1655">
        <v>7139554</v>
      </c>
      <c r="DD29" s="1655">
        <v>116005073</v>
      </c>
      <c r="DE29" s="1639">
        <v>100173750</v>
      </c>
      <c r="DG29" s="1655">
        <v>0</v>
      </c>
      <c r="DH29" s="1655">
        <v>7109487</v>
      </c>
      <c r="DI29" s="1655">
        <v>6769993</v>
      </c>
      <c r="DJ29" s="1655">
        <v>113662444</v>
      </c>
      <c r="DK29" s="1639">
        <v>96940786</v>
      </c>
      <c r="DM29" s="1655">
        <v>0</v>
      </c>
      <c r="DN29" s="1655">
        <v>6457805</v>
      </c>
      <c r="DO29" s="1655">
        <v>6261503</v>
      </c>
      <c r="DP29" s="1655">
        <v>106761843</v>
      </c>
      <c r="DQ29" s="1639">
        <v>88736664</v>
      </c>
      <c r="DS29" s="1655">
        <v>0</v>
      </c>
      <c r="DT29" s="1655">
        <v>17027316</v>
      </c>
      <c r="DU29" s="1655">
        <v>14858156</v>
      </c>
      <c r="DV29" s="1655">
        <v>77026315</v>
      </c>
      <c r="DW29" s="1639">
        <v>73412594</v>
      </c>
      <c r="DY29" s="1655">
        <v>0</v>
      </c>
      <c r="DZ29" s="1655">
        <v>15471808</v>
      </c>
      <c r="EA29" s="1655">
        <v>12985989</v>
      </c>
      <c r="EB29" s="1655">
        <v>74933346</v>
      </c>
      <c r="EC29" s="1639">
        <v>69942476</v>
      </c>
      <c r="EE29" s="1655">
        <v>0</v>
      </c>
      <c r="EF29" s="1655">
        <v>5311222</v>
      </c>
      <c r="EG29" s="1655">
        <v>5079584</v>
      </c>
      <c r="EH29" s="1655">
        <v>83140302</v>
      </c>
      <c r="EI29" s="1639">
        <v>68134526</v>
      </c>
      <c r="EK29" s="1656">
        <v>0</v>
      </c>
      <c r="EL29" s="1656">
        <v>5125041</v>
      </c>
      <c r="EM29" s="1656">
        <v>4703558</v>
      </c>
      <c r="EN29" s="1656">
        <v>76325534</v>
      </c>
      <c r="EO29" s="1656">
        <v>62173915</v>
      </c>
      <c r="EQ29" s="1656">
        <v>0</v>
      </c>
      <c r="ER29" s="1656">
        <v>4571875</v>
      </c>
      <c r="ES29" s="1656">
        <v>4359382</v>
      </c>
      <c r="ET29" s="1656">
        <v>72228133</v>
      </c>
      <c r="EU29" s="1656">
        <v>58286028</v>
      </c>
      <c r="EW29" s="1656">
        <v>0</v>
      </c>
      <c r="EX29" s="1656">
        <v>4866047</v>
      </c>
      <c r="EY29" s="1656">
        <v>4188457</v>
      </c>
      <c r="EZ29" s="1656">
        <v>67217298</v>
      </c>
      <c r="FA29" s="1656">
        <v>53861404</v>
      </c>
    </row>
    <row r="30" spans="1:157" ht="26.4">
      <c r="A30" s="1637">
        <v>23</v>
      </c>
      <c r="B30" s="1663" t="s">
        <v>1727</v>
      </c>
      <c r="C30" s="2058">
        <v>0</v>
      </c>
      <c r="D30" s="2058">
        <v>0</v>
      </c>
      <c r="E30" s="2058">
        <v>0</v>
      </c>
      <c r="F30" s="2058">
        <v>129769661</v>
      </c>
      <c r="G30" s="2058">
        <v>105765210</v>
      </c>
      <c r="I30" s="2058">
        <v>0</v>
      </c>
      <c r="J30" s="2058">
        <v>0</v>
      </c>
      <c r="K30" s="2058">
        <v>0</v>
      </c>
      <c r="L30" s="2058">
        <v>124619051</v>
      </c>
      <c r="M30" s="2058">
        <v>102402375</v>
      </c>
      <c r="O30" s="2058">
        <v>0</v>
      </c>
      <c r="P30" s="2058">
        <v>0</v>
      </c>
      <c r="Q30" s="2058">
        <v>0</v>
      </c>
      <c r="R30" s="2058">
        <v>120492284</v>
      </c>
      <c r="S30" s="2058">
        <v>98949898</v>
      </c>
      <c r="U30" s="2058">
        <v>0</v>
      </c>
      <c r="V30" s="2058">
        <v>0</v>
      </c>
      <c r="W30" s="2058">
        <v>0</v>
      </c>
      <c r="X30" s="2058">
        <v>116134113</v>
      </c>
      <c r="Y30" s="2052">
        <v>96527203</v>
      </c>
      <c r="AA30" s="2058">
        <v>0</v>
      </c>
      <c r="AB30" s="2058">
        <v>0</v>
      </c>
      <c r="AC30" s="2058">
        <v>0</v>
      </c>
      <c r="AD30" s="2058">
        <v>112609746</v>
      </c>
      <c r="AE30" s="2052">
        <v>94461993</v>
      </c>
      <c r="AG30" s="2058">
        <v>0</v>
      </c>
      <c r="AH30" s="2058">
        <v>0</v>
      </c>
      <c r="AI30" s="2058">
        <v>0</v>
      </c>
      <c r="AJ30" s="2058">
        <v>109578535</v>
      </c>
      <c r="AK30" s="2052">
        <v>92526989</v>
      </c>
      <c r="AM30" s="2058">
        <v>0</v>
      </c>
      <c r="AN30" s="2058">
        <v>0</v>
      </c>
      <c r="AO30" s="2058">
        <v>0</v>
      </c>
      <c r="AP30" s="2058">
        <v>105162178</v>
      </c>
      <c r="AQ30" s="2052">
        <v>90072129</v>
      </c>
      <c r="AS30" s="2058">
        <v>0</v>
      </c>
      <c r="AT30" s="2058">
        <v>0</v>
      </c>
      <c r="AU30" s="2058">
        <v>0</v>
      </c>
      <c r="AV30" s="2058">
        <v>99339762</v>
      </c>
      <c r="AW30" s="2052">
        <v>84007986</v>
      </c>
      <c r="AY30" s="2058">
        <v>0</v>
      </c>
      <c r="AZ30" s="2058">
        <v>0</v>
      </c>
      <c r="BA30" s="2058">
        <v>0</v>
      </c>
      <c r="BB30" s="2058">
        <v>95679482</v>
      </c>
      <c r="BC30" s="2052">
        <v>81077833</v>
      </c>
      <c r="BE30" s="1655">
        <v>0</v>
      </c>
      <c r="BF30" s="1655">
        <v>0</v>
      </c>
      <c r="BG30" s="1655">
        <v>0</v>
      </c>
      <c r="BH30" s="1655">
        <v>93827016</v>
      </c>
      <c r="BI30" s="1639">
        <v>79838823</v>
      </c>
      <c r="BK30" s="1655">
        <v>0</v>
      </c>
      <c r="BL30" s="1655">
        <v>0</v>
      </c>
      <c r="BM30" s="1655">
        <v>0</v>
      </c>
      <c r="BN30" s="1655">
        <v>93216864</v>
      </c>
      <c r="BO30" s="1639">
        <v>79978789</v>
      </c>
      <c r="BQ30" s="1655">
        <v>0</v>
      </c>
      <c r="BR30" s="1655">
        <v>0</v>
      </c>
      <c r="BS30" s="1655">
        <v>0</v>
      </c>
      <c r="BT30" s="1655">
        <v>91651940</v>
      </c>
      <c r="BU30" s="1639">
        <v>78789295</v>
      </c>
      <c r="BW30" s="1655">
        <v>0</v>
      </c>
      <c r="BX30" s="1655">
        <v>0</v>
      </c>
      <c r="BY30" s="1655">
        <v>0</v>
      </c>
      <c r="BZ30" s="1655">
        <v>91965452</v>
      </c>
      <c r="CA30" s="1639">
        <v>79941917</v>
      </c>
      <c r="CC30" s="1655">
        <v>0</v>
      </c>
      <c r="CD30" s="1655">
        <v>0</v>
      </c>
      <c r="CE30" s="1655">
        <v>0</v>
      </c>
      <c r="CF30" s="1655">
        <v>90117772</v>
      </c>
      <c r="CG30" s="1639">
        <v>78416195</v>
      </c>
      <c r="CI30" s="1655">
        <v>0</v>
      </c>
      <c r="CJ30" s="1655">
        <v>0</v>
      </c>
      <c r="CK30" s="1655">
        <v>0</v>
      </c>
      <c r="CL30" s="1655">
        <v>87568845</v>
      </c>
      <c r="CM30" s="1639">
        <v>76505478</v>
      </c>
      <c r="CO30" s="1655">
        <v>0</v>
      </c>
      <c r="CP30" s="1655">
        <v>0</v>
      </c>
      <c r="CQ30" s="1655">
        <v>0</v>
      </c>
      <c r="CR30" s="1655">
        <v>84125042</v>
      </c>
      <c r="CS30" s="1639">
        <v>73148903</v>
      </c>
      <c r="CU30" s="1655">
        <v>0</v>
      </c>
      <c r="CV30" s="1655">
        <v>0</v>
      </c>
      <c r="CW30" s="1655">
        <v>0</v>
      </c>
      <c r="CX30" s="1655">
        <v>80307999</v>
      </c>
      <c r="CY30" s="1639">
        <v>69690999</v>
      </c>
      <c r="DA30" s="1655">
        <v>0</v>
      </c>
      <c r="DB30" s="1655">
        <v>0</v>
      </c>
      <c r="DC30" s="1655">
        <v>0</v>
      </c>
      <c r="DD30" s="1655">
        <v>76667253</v>
      </c>
      <c r="DE30" s="1639">
        <v>65653325</v>
      </c>
      <c r="DG30" s="1655">
        <v>0</v>
      </c>
      <c r="DH30" s="1655">
        <v>0</v>
      </c>
      <c r="DI30" s="1655">
        <v>0</v>
      </c>
      <c r="DJ30" s="1655">
        <v>73105533</v>
      </c>
      <c r="DK30" s="1639">
        <v>60677350</v>
      </c>
      <c r="DM30" s="1655">
        <v>0</v>
      </c>
      <c r="DN30" s="1655">
        <v>0</v>
      </c>
      <c r="DO30" s="1655">
        <v>0</v>
      </c>
      <c r="DP30" s="1655">
        <v>67644310</v>
      </c>
      <c r="DQ30" s="1639">
        <v>52852157</v>
      </c>
      <c r="DS30" s="1655">
        <v>0</v>
      </c>
      <c r="DT30" s="1655">
        <v>0</v>
      </c>
      <c r="DU30" s="1655">
        <v>0</v>
      </c>
      <c r="DV30" s="1655">
        <v>61393716</v>
      </c>
      <c r="DW30" s="1639">
        <v>47166575</v>
      </c>
      <c r="DY30" s="1655">
        <v>0</v>
      </c>
      <c r="DZ30" s="1655">
        <v>0</v>
      </c>
      <c r="EA30" s="1655">
        <v>0</v>
      </c>
      <c r="EB30" s="1655">
        <v>55892519</v>
      </c>
      <c r="EC30" s="1639">
        <v>41761381</v>
      </c>
      <c r="EE30" s="1655">
        <v>0</v>
      </c>
      <c r="EF30" s="1655">
        <v>0</v>
      </c>
      <c r="EG30" s="1655">
        <v>0</v>
      </c>
      <c r="EH30" s="1655">
        <v>51056336</v>
      </c>
      <c r="EI30" s="1639">
        <v>37239974</v>
      </c>
      <c r="EK30" s="1656">
        <v>0</v>
      </c>
      <c r="EL30" s="1656">
        <v>0</v>
      </c>
      <c r="EM30" s="1656">
        <v>0</v>
      </c>
      <c r="EN30" s="1656">
        <v>47689008</v>
      </c>
      <c r="EO30" s="1656">
        <v>34097671</v>
      </c>
      <c r="EQ30" s="1656">
        <v>0</v>
      </c>
      <c r="ER30" s="1656">
        <v>0</v>
      </c>
      <c r="ES30" s="1656">
        <v>0</v>
      </c>
      <c r="ET30" s="1656">
        <v>46094482</v>
      </c>
      <c r="EU30" s="1656">
        <v>32724543</v>
      </c>
      <c r="EW30" s="1656">
        <v>0</v>
      </c>
      <c r="EX30" s="1656">
        <v>0</v>
      </c>
      <c r="EY30" s="1656">
        <v>0</v>
      </c>
      <c r="EZ30" s="1656">
        <v>45169071</v>
      </c>
      <c r="FA30" s="1656">
        <v>31315444</v>
      </c>
    </row>
    <row r="31" spans="1:157" ht="26.4">
      <c r="A31" s="1637">
        <v>24</v>
      </c>
      <c r="B31" s="1654" t="s">
        <v>1728</v>
      </c>
      <c r="C31" s="2058">
        <v>467097</v>
      </c>
      <c r="D31" s="2058">
        <v>37580029</v>
      </c>
      <c r="E31" s="2058">
        <v>28689766</v>
      </c>
      <c r="F31" s="2058">
        <v>244781519</v>
      </c>
      <c r="G31" s="2058">
        <v>245679992</v>
      </c>
      <c r="I31" s="2058">
        <v>0</v>
      </c>
      <c r="J31" s="2058">
        <v>55998528</v>
      </c>
      <c r="K31" s="2058">
        <v>33088699</v>
      </c>
      <c r="L31" s="2058">
        <v>241457341</v>
      </c>
      <c r="M31" s="2058">
        <v>251217761</v>
      </c>
      <c r="O31" s="2058">
        <v>0</v>
      </c>
      <c r="P31" s="2058">
        <v>45142047</v>
      </c>
      <c r="Q31" s="2058">
        <v>31573011</v>
      </c>
      <c r="R31" s="2058">
        <v>230708661</v>
      </c>
      <c r="S31" s="2058">
        <v>236458007</v>
      </c>
      <c r="U31" s="2058">
        <v>0</v>
      </c>
      <c r="V31" s="2058">
        <v>37937041</v>
      </c>
      <c r="W31" s="2058">
        <v>34078687</v>
      </c>
      <c r="X31" s="2058">
        <v>214810752</v>
      </c>
      <c r="Y31" s="2052">
        <v>220395220</v>
      </c>
      <c r="AA31" s="2058">
        <v>0</v>
      </c>
      <c r="AB31" s="2058">
        <v>40443925</v>
      </c>
      <c r="AC31" s="2058">
        <v>30168143</v>
      </c>
      <c r="AD31" s="2058">
        <v>238099425</v>
      </c>
      <c r="AE31" s="2052">
        <v>239581883</v>
      </c>
      <c r="AG31" s="2058">
        <v>0</v>
      </c>
      <c r="AH31" s="2058">
        <v>39761790</v>
      </c>
      <c r="AI31" s="2058">
        <v>24264842</v>
      </c>
      <c r="AJ31" s="2058">
        <v>215410558</v>
      </c>
      <c r="AK31" s="2052">
        <v>217434795</v>
      </c>
      <c r="AM31" s="2058">
        <v>0</v>
      </c>
      <c r="AN31" s="2058">
        <v>38197853</v>
      </c>
      <c r="AO31" s="2058">
        <v>28877092</v>
      </c>
      <c r="AP31" s="2058">
        <v>211078688</v>
      </c>
      <c r="AQ31" s="2052">
        <v>215140525</v>
      </c>
      <c r="AS31" s="2058">
        <v>0</v>
      </c>
      <c r="AT31" s="2058">
        <v>37115141</v>
      </c>
      <c r="AU31" s="2058">
        <v>28372346</v>
      </c>
      <c r="AV31" s="2058">
        <v>193997811</v>
      </c>
      <c r="AW31" s="2052">
        <v>199092503</v>
      </c>
      <c r="AY31" s="2058">
        <v>0</v>
      </c>
      <c r="AZ31" s="2058">
        <v>37571349</v>
      </c>
      <c r="BA31" s="2058">
        <v>22614041</v>
      </c>
      <c r="BB31" s="2058">
        <v>200000786</v>
      </c>
      <c r="BC31" s="2052">
        <v>201282385</v>
      </c>
      <c r="BE31" s="1655">
        <v>0</v>
      </c>
      <c r="BF31" s="1655">
        <v>37549962</v>
      </c>
      <c r="BG31" s="1655">
        <v>21763627</v>
      </c>
      <c r="BH31" s="1655">
        <v>181149690</v>
      </c>
      <c r="BI31" s="1639">
        <v>184799532</v>
      </c>
      <c r="BK31" s="1655">
        <v>0</v>
      </c>
      <c r="BL31" s="1655">
        <v>33389273</v>
      </c>
      <c r="BM31" s="1655">
        <v>22979044</v>
      </c>
      <c r="BN31" s="1655">
        <v>167322812</v>
      </c>
      <c r="BO31" s="1639">
        <v>170916896</v>
      </c>
      <c r="BQ31" s="1655">
        <v>0</v>
      </c>
      <c r="BR31" s="1655">
        <v>35691289</v>
      </c>
      <c r="BS31" s="1655">
        <v>27519131</v>
      </c>
      <c r="BT31" s="1655">
        <v>156939995</v>
      </c>
      <c r="BU31" s="1639">
        <v>165412885</v>
      </c>
      <c r="BW31" s="1655">
        <v>0</v>
      </c>
      <c r="BX31" s="1655">
        <v>39866286</v>
      </c>
      <c r="BY31" s="1655">
        <v>22375792</v>
      </c>
      <c r="BZ31" s="1655">
        <v>148683618</v>
      </c>
      <c r="CA31" s="1639">
        <v>157947044</v>
      </c>
      <c r="CC31" s="1655">
        <v>0</v>
      </c>
      <c r="CD31" s="1655">
        <v>37055909</v>
      </c>
      <c r="CE31" s="1655">
        <v>19670211</v>
      </c>
      <c r="CF31" s="1655">
        <v>142603328</v>
      </c>
      <c r="CG31" s="1639">
        <v>150134182</v>
      </c>
      <c r="CI31" s="1655">
        <v>0</v>
      </c>
      <c r="CJ31" s="1655">
        <v>25939339</v>
      </c>
      <c r="CK31" s="1655">
        <v>26563657</v>
      </c>
      <c r="CL31" s="1655">
        <v>144743908</v>
      </c>
      <c r="CM31" s="1639">
        <v>150014145</v>
      </c>
      <c r="CO31" s="1655">
        <v>0</v>
      </c>
      <c r="CP31" s="1655">
        <v>29846256</v>
      </c>
      <c r="CQ31" s="1655">
        <v>20624498</v>
      </c>
      <c r="CR31" s="1655">
        <v>139210326</v>
      </c>
      <c r="CS31" s="1639">
        <v>144169379</v>
      </c>
      <c r="CU31" s="1655">
        <v>0</v>
      </c>
      <c r="CV31" s="1655">
        <v>28438658</v>
      </c>
      <c r="CW31" s="1655">
        <v>18621963</v>
      </c>
      <c r="CX31" s="1655">
        <v>138446463</v>
      </c>
      <c r="CY31" s="1639">
        <v>141518309</v>
      </c>
      <c r="DA31" s="1655">
        <v>0</v>
      </c>
      <c r="DB31" s="1655">
        <v>22129084</v>
      </c>
      <c r="DC31" s="1655">
        <v>18248418</v>
      </c>
      <c r="DD31" s="1655">
        <v>129208920</v>
      </c>
      <c r="DE31" s="1639">
        <v>130028171</v>
      </c>
      <c r="DG31" s="1655">
        <v>0</v>
      </c>
      <c r="DH31" s="1655">
        <v>22064317</v>
      </c>
      <c r="DI31" s="1655">
        <v>18026819</v>
      </c>
      <c r="DJ31" s="1655">
        <v>118709196</v>
      </c>
      <c r="DK31" s="1639">
        <v>120999348</v>
      </c>
      <c r="DM31" s="1655">
        <v>0</v>
      </c>
      <c r="DN31" s="1655">
        <v>19409602</v>
      </c>
      <c r="DO31" s="1655">
        <v>14670719</v>
      </c>
      <c r="DP31" s="1655">
        <v>113667399</v>
      </c>
      <c r="DQ31" s="1639">
        <v>114043053</v>
      </c>
      <c r="DS31" s="1655">
        <v>0</v>
      </c>
      <c r="DT31" s="1655">
        <v>19485654</v>
      </c>
      <c r="DU31" s="1655">
        <v>10024237</v>
      </c>
      <c r="DV31" s="1655">
        <v>110102055</v>
      </c>
      <c r="DW31" s="1639">
        <v>108759291</v>
      </c>
      <c r="DY31" s="1655">
        <v>0</v>
      </c>
      <c r="DZ31" s="1655">
        <v>21342143</v>
      </c>
      <c r="EA31" s="1655">
        <v>6100553</v>
      </c>
      <c r="EB31" s="1655">
        <v>91013193</v>
      </c>
      <c r="EC31" s="1639">
        <v>91369724</v>
      </c>
      <c r="EE31" s="1655">
        <v>0</v>
      </c>
      <c r="EF31" s="1655">
        <v>20170985</v>
      </c>
      <c r="EG31" s="1655">
        <v>6132033</v>
      </c>
      <c r="EH31" s="1655">
        <v>81990052</v>
      </c>
      <c r="EI31" s="1639">
        <v>83099954</v>
      </c>
      <c r="EK31" s="1656">
        <v>0</v>
      </c>
      <c r="EL31" s="1656">
        <v>20525318</v>
      </c>
      <c r="EM31" s="1656">
        <v>10068655</v>
      </c>
      <c r="EN31" s="1656">
        <v>72755785</v>
      </c>
      <c r="EO31" s="1656">
        <v>77889468</v>
      </c>
      <c r="EQ31" s="1656">
        <v>0</v>
      </c>
      <c r="ER31" s="1656">
        <v>17379066</v>
      </c>
      <c r="ES31" s="1656">
        <v>12863467</v>
      </c>
      <c r="ET31" s="1656">
        <v>69798562</v>
      </c>
      <c r="EU31" s="1656">
        <v>75119514</v>
      </c>
      <c r="EW31" s="1656">
        <v>0</v>
      </c>
      <c r="EX31" s="1656">
        <v>15424910</v>
      </c>
      <c r="EY31" s="1656">
        <v>12114523</v>
      </c>
      <c r="EZ31" s="1656">
        <v>69734888</v>
      </c>
      <c r="FA31" s="1656">
        <v>73300042</v>
      </c>
    </row>
    <row r="32" spans="1:157" ht="39.6">
      <c r="A32" s="1635">
        <v>25</v>
      </c>
      <c r="B32" s="1650" t="s">
        <v>1729</v>
      </c>
      <c r="C32" s="2056">
        <v>0</v>
      </c>
      <c r="D32" s="2056">
        <v>174837263</v>
      </c>
      <c r="E32" s="2056">
        <v>15484187</v>
      </c>
      <c r="F32" s="2056">
        <v>1678387</v>
      </c>
      <c r="G32" s="2056">
        <v>0</v>
      </c>
      <c r="I32" s="2056">
        <v>0</v>
      </c>
      <c r="J32" s="2056">
        <v>171984346</v>
      </c>
      <c r="K32" s="2056">
        <v>15741599</v>
      </c>
      <c r="L32" s="2056">
        <v>1627941</v>
      </c>
      <c r="M32" s="2056">
        <v>0</v>
      </c>
      <c r="O32" s="2056">
        <v>0</v>
      </c>
      <c r="P32" s="2056">
        <v>169282325</v>
      </c>
      <c r="Q32" s="2056">
        <v>15913341</v>
      </c>
      <c r="R32" s="2056">
        <v>1633657</v>
      </c>
      <c r="S32" s="2056">
        <v>0</v>
      </c>
      <c r="U32" s="2056">
        <v>0</v>
      </c>
      <c r="V32" s="2056">
        <v>152903729</v>
      </c>
      <c r="W32" s="2056">
        <v>14075965</v>
      </c>
      <c r="X32" s="2056">
        <v>1127357</v>
      </c>
      <c r="Y32" s="2057">
        <v>0</v>
      </c>
      <c r="AA32" s="2056">
        <v>0</v>
      </c>
      <c r="AB32" s="2056">
        <v>147859897</v>
      </c>
      <c r="AC32" s="2056">
        <v>13634773</v>
      </c>
      <c r="AD32" s="2056">
        <v>1066148</v>
      </c>
      <c r="AE32" s="2057">
        <v>0</v>
      </c>
      <c r="AG32" s="2056">
        <v>0</v>
      </c>
      <c r="AH32" s="2056">
        <v>145166897</v>
      </c>
      <c r="AI32" s="2056">
        <v>13760177</v>
      </c>
      <c r="AJ32" s="2056">
        <v>1193437</v>
      </c>
      <c r="AK32" s="2057">
        <v>0</v>
      </c>
      <c r="AM32" s="2056">
        <v>0</v>
      </c>
      <c r="AN32" s="2056">
        <v>150690622</v>
      </c>
      <c r="AO32" s="2056">
        <v>14395666</v>
      </c>
      <c r="AP32" s="2056">
        <v>1308745</v>
      </c>
      <c r="AQ32" s="2057">
        <v>0</v>
      </c>
      <c r="AS32" s="2056">
        <v>0</v>
      </c>
      <c r="AT32" s="2056">
        <v>140380938</v>
      </c>
      <c r="AU32" s="2056">
        <v>12844300</v>
      </c>
      <c r="AV32" s="2056">
        <v>970510</v>
      </c>
      <c r="AW32" s="2057">
        <v>0</v>
      </c>
      <c r="AY32" s="2056">
        <v>0</v>
      </c>
      <c r="AZ32" s="2056">
        <v>142175783</v>
      </c>
      <c r="BA32" s="2056">
        <v>12306043</v>
      </c>
      <c r="BB32" s="2056">
        <v>838413</v>
      </c>
      <c r="BC32" s="2057">
        <v>0</v>
      </c>
      <c r="BE32" s="1651">
        <v>0</v>
      </c>
      <c r="BF32" s="1651">
        <v>145287697</v>
      </c>
      <c r="BG32" s="1651">
        <v>12155226</v>
      </c>
      <c r="BH32" s="1651">
        <v>816499</v>
      </c>
      <c r="BI32" s="1652">
        <v>0</v>
      </c>
      <c r="BK32" s="1651">
        <v>0</v>
      </c>
      <c r="BL32" s="1651">
        <v>146315604</v>
      </c>
      <c r="BM32" s="1651">
        <v>12595368</v>
      </c>
      <c r="BN32" s="1651">
        <v>877020</v>
      </c>
      <c r="BO32" s="1652">
        <v>0</v>
      </c>
      <c r="BQ32" s="1651">
        <v>0</v>
      </c>
      <c r="BR32" s="1651">
        <v>133667755</v>
      </c>
      <c r="BS32" s="1651">
        <v>11354087</v>
      </c>
      <c r="BT32" s="1651">
        <v>794768</v>
      </c>
      <c r="BU32" s="1652">
        <v>0</v>
      </c>
      <c r="BW32" s="1651">
        <v>0</v>
      </c>
      <c r="BX32" s="1651">
        <v>125395933</v>
      </c>
      <c r="BY32" s="1651">
        <v>11069366</v>
      </c>
      <c r="BZ32" s="1651">
        <v>766842</v>
      </c>
      <c r="CA32" s="1652">
        <v>0</v>
      </c>
      <c r="CC32" s="1651">
        <v>0</v>
      </c>
      <c r="CD32" s="1651">
        <v>124751981</v>
      </c>
      <c r="CE32" s="1651">
        <v>11263234</v>
      </c>
      <c r="CF32" s="1651">
        <v>784747</v>
      </c>
      <c r="CG32" s="1652">
        <v>0</v>
      </c>
      <c r="CI32" s="1651">
        <v>0</v>
      </c>
      <c r="CJ32" s="1651">
        <v>130870522</v>
      </c>
      <c r="CK32" s="1651">
        <v>11436530</v>
      </c>
      <c r="CL32" s="1651">
        <v>773919</v>
      </c>
      <c r="CM32" s="1652">
        <v>0</v>
      </c>
      <c r="CO32" s="1651">
        <v>0</v>
      </c>
      <c r="CP32" s="1651">
        <v>116946336</v>
      </c>
      <c r="CQ32" s="1651">
        <v>10667526</v>
      </c>
      <c r="CR32" s="1651">
        <v>683261</v>
      </c>
      <c r="CS32" s="1652">
        <v>0</v>
      </c>
      <c r="CU32" s="1651">
        <v>0</v>
      </c>
      <c r="CV32" s="1651">
        <v>116329276</v>
      </c>
      <c r="CW32" s="1651">
        <v>11012683</v>
      </c>
      <c r="CX32" s="1651">
        <v>889689</v>
      </c>
      <c r="CY32" s="1652">
        <v>0</v>
      </c>
      <c r="DA32" s="1651">
        <v>0</v>
      </c>
      <c r="DB32" s="1651">
        <v>108043272</v>
      </c>
      <c r="DC32" s="1651">
        <v>11073634</v>
      </c>
      <c r="DD32" s="1651">
        <v>1007546</v>
      </c>
      <c r="DE32" s="1652">
        <v>0</v>
      </c>
      <c r="DG32" s="1651">
        <v>0</v>
      </c>
      <c r="DH32" s="1651">
        <v>105837927</v>
      </c>
      <c r="DI32" s="1651">
        <v>11107425</v>
      </c>
      <c r="DJ32" s="1651">
        <v>1145162</v>
      </c>
      <c r="DK32" s="1652">
        <v>0</v>
      </c>
      <c r="DM32" s="1651">
        <v>0</v>
      </c>
      <c r="DN32" s="1651">
        <v>93592919</v>
      </c>
      <c r="DO32" s="1651">
        <v>9436801</v>
      </c>
      <c r="DP32" s="1651">
        <v>1273040</v>
      </c>
      <c r="DQ32" s="1652">
        <v>0</v>
      </c>
      <c r="DS32" s="1651">
        <v>0</v>
      </c>
      <c r="DT32" s="1651">
        <v>90029164</v>
      </c>
      <c r="DU32" s="1651">
        <v>8473930</v>
      </c>
      <c r="DV32" s="1651">
        <v>1237568</v>
      </c>
      <c r="DW32" s="1652">
        <v>0</v>
      </c>
      <c r="DY32" s="1651">
        <v>0</v>
      </c>
      <c r="DZ32" s="1651">
        <v>79360113</v>
      </c>
      <c r="EA32" s="1651">
        <v>8027975</v>
      </c>
      <c r="EB32" s="1651">
        <v>1144043</v>
      </c>
      <c r="EC32" s="1652">
        <v>0</v>
      </c>
      <c r="EE32" s="1651">
        <v>0</v>
      </c>
      <c r="EF32" s="1651">
        <v>85338089</v>
      </c>
      <c r="EG32" s="1651">
        <v>8451669</v>
      </c>
      <c r="EH32" s="1651">
        <v>1117635</v>
      </c>
      <c r="EI32" s="1652">
        <v>0</v>
      </c>
      <c r="EK32" s="1653">
        <v>0</v>
      </c>
      <c r="EL32" s="1653">
        <v>73344748</v>
      </c>
      <c r="EM32" s="1653">
        <v>7254221</v>
      </c>
      <c r="EN32" s="1653">
        <v>911657</v>
      </c>
      <c r="EO32" s="1653">
        <v>0</v>
      </c>
      <c r="EQ32" s="1653">
        <v>0</v>
      </c>
      <c r="ER32" s="1653">
        <v>62670670</v>
      </c>
      <c r="ES32" s="1653">
        <v>6102614</v>
      </c>
      <c r="ET32" s="1653">
        <v>857635</v>
      </c>
      <c r="EU32" s="1653">
        <v>0</v>
      </c>
      <c r="EW32" s="1653">
        <v>0</v>
      </c>
      <c r="EX32" s="1653">
        <v>68247631</v>
      </c>
      <c r="EY32" s="1653">
        <v>6835420</v>
      </c>
      <c r="EZ32" s="1653">
        <v>899993</v>
      </c>
      <c r="FA32" s="1653">
        <v>0</v>
      </c>
    </row>
    <row r="33" spans="1:157">
      <c r="A33" s="1635">
        <v>26</v>
      </c>
      <c r="B33" s="1650" t="s">
        <v>1730</v>
      </c>
      <c r="C33" s="2056">
        <v>39138610</v>
      </c>
      <c r="D33" s="2056">
        <v>176239103</v>
      </c>
      <c r="E33" s="2056">
        <v>6650150</v>
      </c>
      <c r="F33" s="2056">
        <v>185809808</v>
      </c>
      <c r="G33" s="2056">
        <v>273533729</v>
      </c>
      <c r="I33" s="2056">
        <v>94230147</v>
      </c>
      <c r="J33" s="2056">
        <v>172394872</v>
      </c>
      <c r="K33" s="2056">
        <v>7393987</v>
      </c>
      <c r="L33" s="2056">
        <v>126606786</v>
      </c>
      <c r="M33" s="2056">
        <v>268557089</v>
      </c>
      <c r="O33" s="2056">
        <v>81972665</v>
      </c>
      <c r="P33" s="2056">
        <v>151632581</v>
      </c>
      <c r="Q33" s="2056">
        <v>8956505</v>
      </c>
      <c r="R33" s="2056">
        <v>132108357</v>
      </c>
      <c r="S33" s="2056">
        <v>261028657</v>
      </c>
      <c r="U33" s="2056">
        <v>76579148</v>
      </c>
      <c r="V33" s="2056">
        <v>153585993</v>
      </c>
      <c r="W33" s="2056">
        <v>7958662</v>
      </c>
      <c r="X33" s="2056">
        <v>139307355</v>
      </c>
      <c r="Y33" s="2057">
        <v>254332899</v>
      </c>
      <c r="AA33" s="2056">
        <v>83599283</v>
      </c>
      <c r="AB33" s="2056">
        <v>122039749</v>
      </c>
      <c r="AC33" s="2056">
        <v>9307959</v>
      </c>
      <c r="AD33" s="2056">
        <v>136695958</v>
      </c>
      <c r="AE33" s="2057">
        <v>253416318</v>
      </c>
      <c r="AG33" s="2056">
        <v>83173333</v>
      </c>
      <c r="AH33" s="2056">
        <v>177542048</v>
      </c>
      <c r="AI33" s="2056">
        <v>9361227</v>
      </c>
      <c r="AJ33" s="2056">
        <v>134742250</v>
      </c>
      <c r="AK33" s="2057">
        <v>247902822</v>
      </c>
      <c r="AM33" s="2056">
        <v>104725830</v>
      </c>
      <c r="AN33" s="2056">
        <v>263883459</v>
      </c>
      <c r="AO33" s="2056">
        <v>14873306</v>
      </c>
      <c r="AP33" s="2056">
        <v>142357691</v>
      </c>
      <c r="AQ33" s="2057">
        <v>272717433</v>
      </c>
      <c r="AS33" s="2056">
        <v>92007358</v>
      </c>
      <c r="AT33" s="2056">
        <v>254356053</v>
      </c>
      <c r="AU33" s="2056">
        <v>14278454</v>
      </c>
      <c r="AV33" s="2056">
        <v>142458323</v>
      </c>
      <c r="AW33" s="2057">
        <v>255994773</v>
      </c>
      <c r="AY33" s="2056">
        <v>106401082</v>
      </c>
      <c r="AZ33" s="2056">
        <v>240911343</v>
      </c>
      <c r="BA33" s="2056">
        <v>13294572</v>
      </c>
      <c r="BB33" s="2056">
        <v>133621253</v>
      </c>
      <c r="BC33" s="2057">
        <v>262398101</v>
      </c>
      <c r="BE33" s="1651">
        <v>91869909</v>
      </c>
      <c r="BF33" s="1651">
        <v>234696628</v>
      </c>
      <c r="BG33" s="1651">
        <v>11146884</v>
      </c>
      <c r="BH33" s="1651">
        <v>128758212</v>
      </c>
      <c r="BI33" s="1652">
        <v>244353208</v>
      </c>
      <c r="BK33" s="1651">
        <v>98999255</v>
      </c>
      <c r="BL33" s="1651">
        <v>195122214</v>
      </c>
      <c r="BM33" s="1651">
        <v>14175093</v>
      </c>
      <c r="BN33" s="1651">
        <v>121256512</v>
      </c>
      <c r="BO33" s="1652">
        <v>249222796</v>
      </c>
      <c r="BQ33" s="1651">
        <v>94841216</v>
      </c>
      <c r="BR33" s="1651">
        <v>205087244</v>
      </c>
      <c r="BS33" s="1651">
        <v>14315278</v>
      </c>
      <c r="BT33" s="1651">
        <v>113329125</v>
      </c>
      <c r="BU33" s="1652">
        <v>237856905</v>
      </c>
      <c r="BW33" s="1651">
        <v>90273129</v>
      </c>
      <c r="BX33" s="1651">
        <v>205179669</v>
      </c>
      <c r="BY33" s="1651">
        <v>13563945</v>
      </c>
      <c r="BZ33" s="1651">
        <v>116906263</v>
      </c>
      <c r="CA33" s="1652">
        <v>238263942</v>
      </c>
      <c r="CC33" s="1651">
        <v>88560308</v>
      </c>
      <c r="CD33" s="1651">
        <v>212426261</v>
      </c>
      <c r="CE33" s="1651">
        <v>12232170</v>
      </c>
      <c r="CF33" s="1651">
        <v>104658053</v>
      </c>
      <c r="CG33" s="1652">
        <v>223014523</v>
      </c>
      <c r="CI33" s="1651">
        <v>0</v>
      </c>
      <c r="CJ33" s="1651">
        <v>196163717</v>
      </c>
      <c r="CK33" s="1651">
        <v>11679831</v>
      </c>
      <c r="CL33" s="1651">
        <v>107030587</v>
      </c>
      <c r="CM33" s="1652">
        <v>213439074</v>
      </c>
      <c r="CO33" s="1651">
        <v>87247142</v>
      </c>
      <c r="CP33" s="1651">
        <v>189141340</v>
      </c>
      <c r="CQ33" s="1651">
        <v>12519962</v>
      </c>
      <c r="CR33" s="1651">
        <v>98355710</v>
      </c>
      <c r="CS33" s="1652">
        <v>209704822</v>
      </c>
      <c r="CU33" s="1651">
        <v>84021808</v>
      </c>
      <c r="CV33" s="1651">
        <v>181706918</v>
      </c>
      <c r="CW33" s="1651">
        <v>8216111</v>
      </c>
      <c r="CX33" s="1651">
        <v>90075763</v>
      </c>
      <c r="CY33" s="1652">
        <v>210243173</v>
      </c>
      <c r="DA33" s="1651">
        <v>68020737</v>
      </c>
      <c r="DB33" s="1651">
        <v>169121575</v>
      </c>
      <c r="DC33" s="1651">
        <v>9422740</v>
      </c>
      <c r="DD33" s="1651">
        <v>94750802</v>
      </c>
      <c r="DE33" s="1652">
        <v>197461563</v>
      </c>
      <c r="DG33" s="1651">
        <v>67909542</v>
      </c>
      <c r="DH33" s="1651">
        <v>160927176</v>
      </c>
      <c r="DI33" s="1651">
        <v>8120050</v>
      </c>
      <c r="DJ33" s="1651">
        <v>88812136</v>
      </c>
      <c r="DK33" s="1652">
        <v>188255055</v>
      </c>
      <c r="DM33" s="1651">
        <v>71374197</v>
      </c>
      <c r="DN33" s="1651">
        <v>167270135</v>
      </c>
      <c r="DO33" s="1651">
        <v>8026081</v>
      </c>
      <c r="DP33" s="1651">
        <v>85957057</v>
      </c>
      <c r="DQ33" s="1652">
        <v>187988626</v>
      </c>
      <c r="DS33" s="1651">
        <v>70982550</v>
      </c>
      <c r="DT33" s="1651">
        <v>167074454</v>
      </c>
      <c r="DU33" s="1651">
        <v>8114480</v>
      </c>
      <c r="DV33" s="1651">
        <v>88324225</v>
      </c>
      <c r="DW33" s="1652">
        <v>187989555</v>
      </c>
      <c r="DY33" s="1651">
        <v>82125032</v>
      </c>
      <c r="DZ33" s="1651">
        <v>166444299</v>
      </c>
      <c r="EA33" s="1651">
        <v>9425203</v>
      </c>
      <c r="EB33" s="1651">
        <v>101350572</v>
      </c>
      <c r="EC33" s="1652">
        <v>211549054</v>
      </c>
      <c r="EE33" s="1651">
        <v>75247166</v>
      </c>
      <c r="EF33" s="1651">
        <v>149200912</v>
      </c>
      <c r="EG33" s="1651">
        <v>6479473</v>
      </c>
      <c r="EH33" s="1651">
        <v>108116457</v>
      </c>
      <c r="EI33" s="1652">
        <v>206237761</v>
      </c>
      <c r="EK33" s="1653">
        <v>5443154</v>
      </c>
      <c r="EL33" s="1653">
        <v>212552699</v>
      </c>
      <c r="EM33" s="1653">
        <v>9467383</v>
      </c>
      <c r="EN33" s="1653">
        <v>134371008</v>
      </c>
      <c r="EO33" s="1653">
        <v>225144550</v>
      </c>
      <c r="EQ33" s="1653">
        <v>5287282</v>
      </c>
      <c r="ER33" s="1653">
        <v>217711454</v>
      </c>
      <c r="ES33" s="1653">
        <v>5439855</v>
      </c>
      <c r="ET33" s="1653">
        <v>140437039</v>
      </c>
      <c r="EU33" s="1653">
        <v>225987830</v>
      </c>
      <c r="EW33" s="1653">
        <v>4860726</v>
      </c>
      <c r="EX33" s="1653">
        <v>244786428</v>
      </c>
      <c r="EY33" s="1653">
        <v>9191679</v>
      </c>
      <c r="EZ33" s="1653">
        <v>151125334</v>
      </c>
      <c r="FA33" s="1653">
        <v>217858533</v>
      </c>
    </row>
    <row r="34" spans="1:157" ht="26.4">
      <c r="A34" s="1637">
        <v>27</v>
      </c>
      <c r="B34" s="1654" t="s">
        <v>1731</v>
      </c>
      <c r="C34" s="2058">
        <v>0</v>
      </c>
      <c r="D34" s="2059"/>
      <c r="E34" s="2059"/>
      <c r="F34" s="2059"/>
      <c r="G34" s="2052">
        <v>0</v>
      </c>
      <c r="I34" s="2058">
        <v>0</v>
      </c>
      <c r="J34" s="2059"/>
      <c r="K34" s="2059"/>
      <c r="L34" s="2059"/>
      <c r="M34" s="2052">
        <v>0</v>
      </c>
      <c r="O34" s="2058">
        <v>0</v>
      </c>
      <c r="P34" s="2059"/>
      <c r="Q34" s="2059"/>
      <c r="R34" s="2059"/>
      <c r="S34" s="2052">
        <v>0</v>
      </c>
      <c r="U34" s="2058">
        <v>0</v>
      </c>
      <c r="V34" s="2059"/>
      <c r="W34" s="2059"/>
      <c r="X34" s="2059"/>
      <c r="Y34" s="2052">
        <v>0</v>
      </c>
      <c r="AA34" s="2058">
        <v>0</v>
      </c>
      <c r="AB34" s="2059"/>
      <c r="AC34" s="2059"/>
      <c r="AD34" s="2059"/>
      <c r="AE34" s="2052">
        <v>0</v>
      </c>
      <c r="AG34" s="2058">
        <v>0</v>
      </c>
      <c r="AH34" s="2059"/>
      <c r="AI34" s="2059"/>
      <c r="AJ34" s="2059"/>
      <c r="AK34" s="2052">
        <v>0</v>
      </c>
      <c r="AM34" s="2058">
        <v>0</v>
      </c>
      <c r="AN34" s="2059"/>
      <c r="AO34" s="2059"/>
      <c r="AP34" s="2059"/>
      <c r="AQ34" s="2052">
        <v>0</v>
      </c>
      <c r="AS34" s="2058">
        <v>0</v>
      </c>
      <c r="AT34" s="2059"/>
      <c r="AU34" s="2059"/>
      <c r="AV34" s="2059"/>
      <c r="AW34" s="2052">
        <v>0</v>
      </c>
      <c r="AY34" s="2058">
        <v>0</v>
      </c>
      <c r="AZ34" s="2059"/>
      <c r="BA34" s="2059"/>
      <c r="BB34" s="2059"/>
      <c r="BC34" s="2052">
        <v>0</v>
      </c>
      <c r="BE34" s="1655">
        <v>0</v>
      </c>
      <c r="BF34" s="1658"/>
      <c r="BG34" s="1658"/>
      <c r="BH34" s="1658"/>
      <c r="BI34" s="1639">
        <v>0</v>
      </c>
      <c r="BK34" s="1655">
        <v>0</v>
      </c>
      <c r="BL34" s="1658"/>
      <c r="BM34" s="1658"/>
      <c r="BN34" s="1658"/>
      <c r="BO34" s="1639">
        <v>0</v>
      </c>
      <c r="BQ34" s="1655">
        <v>0</v>
      </c>
      <c r="BR34" s="1658"/>
      <c r="BS34" s="1658"/>
      <c r="BT34" s="1658"/>
      <c r="BU34" s="1639">
        <v>0</v>
      </c>
      <c r="BW34" s="1655">
        <v>0</v>
      </c>
      <c r="BX34" s="1658"/>
      <c r="BY34" s="1658"/>
      <c r="BZ34" s="1658"/>
      <c r="CA34" s="1639">
        <v>0</v>
      </c>
      <c r="CC34" s="1655">
        <v>0</v>
      </c>
      <c r="CD34" s="1658"/>
      <c r="CE34" s="1658"/>
      <c r="CF34" s="1658"/>
      <c r="CG34" s="1639">
        <v>0</v>
      </c>
      <c r="CI34" s="1655">
        <v>0</v>
      </c>
      <c r="CJ34" s="1658"/>
      <c r="CK34" s="1658"/>
      <c r="CL34" s="1658"/>
      <c r="CM34" s="1639">
        <v>0</v>
      </c>
      <c r="CO34" s="1655">
        <v>0</v>
      </c>
      <c r="CP34" s="1658"/>
      <c r="CQ34" s="1658"/>
      <c r="CR34" s="1658"/>
      <c r="CS34" s="1639">
        <v>0</v>
      </c>
      <c r="CU34" s="1655">
        <v>0</v>
      </c>
      <c r="CV34" s="1658"/>
      <c r="CW34" s="1658"/>
      <c r="CX34" s="1658"/>
      <c r="CY34" s="1639">
        <v>0</v>
      </c>
      <c r="DA34" s="1655">
        <v>0</v>
      </c>
      <c r="DB34" s="1658"/>
      <c r="DC34" s="1658"/>
      <c r="DD34" s="1658"/>
      <c r="DE34" s="1639">
        <v>0</v>
      </c>
      <c r="DG34" s="1655">
        <v>0</v>
      </c>
      <c r="DH34" s="1658"/>
      <c r="DI34" s="1658"/>
      <c r="DJ34" s="1658"/>
      <c r="DK34" s="1639">
        <v>0</v>
      </c>
      <c r="DM34" s="1655">
        <v>0</v>
      </c>
      <c r="DN34" s="1658"/>
      <c r="DO34" s="1658"/>
      <c r="DP34" s="1658"/>
      <c r="DQ34" s="1639">
        <v>0</v>
      </c>
      <c r="DS34" s="1655">
        <v>0</v>
      </c>
      <c r="DT34" s="1658"/>
      <c r="DU34" s="1658"/>
      <c r="DV34" s="1658"/>
      <c r="DW34" s="1639">
        <v>0</v>
      </c>
      <c r="DY34" s="1655">
        <v>0</v>
      </c>
      <c r="DZ34" s="1658"/>
      <c r="EA34" s="1658"/>
      <c r="EB34" s="1658"/>
      <c r="EC34" s="1639">
        <v>0</v>
      </c>
      <c r="EE34" s="1655">
        <v>0</v>
      </c>
      <c r="EF34" s="1658"/>
      <c r="EG34" s="1658"/>
      <c r="EH34" s="1658"/>
      <c r="EI34" s="1639">
        <v>0</v>
      </c>
      <c r="EK34" s="1656">
        <v>0</v>
      </c>
      <c r="EL34" s="1661"/>
      <c r="EM34" s="1661"/>
      <c r="EN34" s="1661"/>
      <c r="EO34" s="1656">
        <v>0</v>
      </c>
      <c r="EQ34" s="1656">
        <v>0</v>
      </c>
      <c r="ER34" s="1661"/>
      <c r="ES34" s="1661"/>
      <c r="ET34" s="1661"/>
      <c r="EU34" s="1656">
        <v>0</v>
      </c>
      <c r="EW34" s="1656">
        <v>0</v>
      </c>
      <c r="EX34" s="1661"/>
      <c r="EY34" s="1661"/>
      <c r="EZ34" s="1661"/>
      <c r="FA34" s="1656">
        <v>0</v>
      </c>
    </row>
    <row r="35" spans="1:157" ht="66">
      <c r="A35" s="1637">
        <v>28</v>
      </c>
      <c r="B35" s="1654" t="s">
        <v>1732</v>
      </c>
      <c r="C35" s="2059"/>
      <c r="D35" s="2058">
        <v>0</v>
      </c>
      <c r="E35" s="2058">
        <v>0</v>
      </c>
      <c r="F35" s="2058">
        <v>20543867</v>
      </c>
      <c r="G35" s="2052">
        <v>17462287</v>
      </c>
      <c r="I35" s="2059"/>
      <c r="J35" s="2058">
        <v>0</v>
      </c>
      <c r="K35" s="2058">
        <v>0</v>
      </c>
      <c r="L35" s="2058">
        <v>20011243</v>
      </c>
      <c r="M35" s="2052">
        <v>17009556</v>
      </c>
      <c r="O35" s="2059"/>
      <c r="P35" s="2058">
        <v>0</v>
      </c>
      <c r="Q35" s="2058">
        <v>0</v>
      </c>
      <c r="R35" s="2058">
        <v>19727477</v>
      </c>
      <c r="S35" s="2052">
        <v>16768355</v>
      </c>
      <c r="U35" s="2059"/>
      <c r="V35" s="2058">
        <v>0</v>
      </c>
      <c r="W35" s="2058">
        <v>0</v>
      </c>
      <c r="X35" s="2058">
        <v>18777054</v>
      </c>
      <c r="Y35" s="2052">
        <v>15960496</v>
      </c>
      <c r="AA35" s="2059"/>
      <c r="AB35" s="2058">
        <v>0</v>
      </c>
      <c r="AC35" s="2058">
        <v>0</v>
      </c>
      <c r="AD35" s="2058">
        <v>20831917</v>
      </c>
      <c r="AE35" s="2052">
        <v>17707130</v>
      </c>
      <c r="AG35" s="2059"/>
      <c r="AH35" s="2058">
        <v>0</v>
      </c>
      <c r="AI35" s="2058">
        <v>0</v>
      </c>
      <c r="AJ35" s="2058">
        <v>18735073</v>
      </c>
      <c r="AK35" s="2052">
        <v>15924812</v>
      </c>
      <c r="AM35" s="2059"/>
      <c r="AN35" s="2058">
        <v>0</v>
      </c>
      <c r="AO35" s="2058">
        <v>0</v>
      </c>
      <c r="AP35" s="2058">
        <v>20154970</v>
      </c>
      <c r="AQ35" s="2052">
        <v>17131725</v>
      </c>
      <c r="AS35" s="2059"/>
      <c r="AT35" s="2058">
        <v>0</v>
      </c>
      <c r="AU35" s="2058">
        <v>0</v>
      </c>
      <c r="AV35" s="2058">
        <v>23141188</v>
      </c>
      <c r="AW35" s="2052">
        <v>19670010</v>
      </c>
      <c r="AY35" s="2059"/>
      <c r="AZ35" s="2058">
        <v>0</v>
      </c>
      <c r="BA35" s="2058">
        <v>0</v>
      </c>
      <c r="BB35" s="2058">
        <v>20740082</v>
      </c>
      <c r="BC35" s="2052">
        <v>17629070</v>
      </c>
      <c r="BE35" s="1658"/>
      <c r="BF35" s="1655">
        <v>0</v>
      </c>
      <c r="BG35" s="1655">
        <v>0</v>
      </c>
      <c r="BH35" s="1655">
        <v>21948583</v>
      </c>
      <c r="BI35" s="1639">
        <v>18656296</v>
      </c>
      <c r="BK35" s="1658"/>
      <c r="BL35" s="1655">
        <v>0</v>
      </c>
      <c r="BM35" s="1655">
        <v>0</v>
      </c>
      <c r="BN35" s="1655">
        <v>21370076</v>
      </c>
      <c r="BO35" s="1639">
        <v>18164564</v>
      </c>
      <c r="BQ35" s="1658"/>
      <c r="BR35" s="1655">
        <v>0</v>
      </c>
      <c r="BS35" s="1655">
        <v>0</v>
      </c>
      <c r="BT35" s="1655">
        <v>17068743</v>
      </c>
      <c r="BU35" s="1639">
        <v>14508432</v>
      </c>
      <c r="BW35" s="1658"/>
      <c r="BX35" s="1655">
        <v>0</v>
      </c>
      <c r="BY35" s="1655">
        <v>0</v>
      </c>
      <c r="BZ35" s="1655">
        <v>20276958</v>
      </c>
      <c r="CA35" s="1639">
        <v>17235414</v>
      </c>
      <c r="CC35" s="1658"/>
      <c r="CD35" s="1655">
        <v>0</v>
      </c>
      <c r="CE35" s="1655">
        <v>0</v>
      </c>
      <c r="CF35" s="1655">
        <v>10515088</v>
      </c>
      <c r="CG35" s="1639">
        <v>8937825</v>
      </c>
      <c r="CI35" s="1658"/>
      <c r="CJ35" s="1655">
        <v>0</v>
      </c>
      <c r="CK35" s="1655">
        <v>0</v>
      </c>
      <c r="CL35" s="1655">
        <v>18618632</v>
      </c>
      <c r="CM35" s="1639">
        <v>15825837</v>
      </c>
      <c r="CO35" s="1658"/>
      <c r="CP35" s="1655">
        <v>0</v>
      </c>
      <c r="CQ35" s="1655">
        <v>0</v>
      </c>
      <c r="CR35" s="1655">
        <v>16461019</v>
      </c>
      <c r="CS35" s="1639">
        <v>13991866</v>
      </c>
      <c r="CU35" s="1658"/>
      <c r="CV35" s="1655">
        <v>0</v>
      </c>
      <c r="CW35" s="1655">
        <v>0</v>
      </c>
      <c r="CX35" s="1655">
        <v>14496421</v>
      </c>
      <c r="CY35" s="1639">
        <v>12321957</v>
      </c>
      <c r="DA35" s="1658"/>
      <c r="DB35" s="1655">
        <v>0</v>
      </c>
      <c r="DC35" s="1655">
        <v>0</v>
      </c>
      <c r="DD35" s="1655">
        <v>16057673</v>
      </c>
      <c r="DE35" s="1639">
        <v>13649022</v>
      </c>
      <c r="DG35" s="1658"/>
      <c r="DH35" s="1655">
        <v>0</v>
      </c>
      <c r="DI35" s="1655">
        <v>0</v>
      </c>
      <c r="DJ35" s="1655">
        <v>16354922</v>
      </c>
      <c r="DK35" s="1639">
        <v>13901684</v>
      </c>
      <c r="DM35" s="1658"/>
      <c r="DN35" s="1655">
        <v>0</v>
      </c>
      <c r="DO35" s="1655">
        <v>0</v>
      </c>
      <c r="DP35" s="1655">
        <v>14878151</v>
      </c>
      <c r="DQ35" s="1639">
        <v>12646428</v>
      </c>
      <c r="DS35" s="1658"/>
      <c r="DT35" s="1655">
        <v>0</v>
      </c>
      <c r="DU35" s="1655">
        <v>0</v>
      </c>
      <c r="DV35" s="1655">
        <v>21915990</v>
      </c>
      <c r="DW35" s="1639">
        <v>18628591</v>
      </c>
      <c r="DY35" s="1658"/>
      <c r="DZ35" s="1655">
        <v>0</v>
      </c>
      <c r="EA35" s="1655">
        <v>0</v>
      </c>
      <c r="EB35" s="1655">
        <v>26807984</v>
      </c>
      <c r="EC35" s="1639">
        <v>22786787</v>
      </c>
      <c r="EE35" s="1658"/>
      <c r="EF35" s="1655">
        <v>0</v>
      </c>
      <c r="EG35" s="1655">
        <v>0</v>
      </c>
      <c r="EH35" s="1655">
        <v>29227399</v>
      </c>
      <c r="EI35" s="1639">
        <v>24843289</v>
      </c>
      <c r="EK35" s="1661"/>
      <c r="EL35" s="1656">
        <v>0</v>
      </c>
      <c r="EM35" s="1656">
        <v>0</v>
      </c>
      <c r="EN35" s="1656">
        <v>33107068</v>
      </c>
      <c r="EO35" s="1656">
        <v>28141008</v>
      </c>
      <c r="EQ35" s="1661"/>
      <c r="ER35" s="1656">
        <v>0</v>
      </c>
      <c r="ES35" s="1656">
        <v>0</v>
      </c>
      <c r="ET35" s="1656">
        <v>35330721</v>
      </c>
      <c r="EU35" s="1656">
        <v>30031112</v>
      </c>
      <c r="EW35" s="1661"/>
      <c r="EX35" s="1656">
        <v>0</v>
      </c>
      <c r="EY35" s="1656">
        <v>0</v>
      </c>
      <c r="EZ35" s="1656">
        <v>28843840</v>
      </c>
      <c r="FA35" s="1656">
        <v>24517264</v>
      </c>
    </row>
    <row r="36" spans="1:157">
      <c r="A36" s="1637">
        <v>29</v>
      </c>
      <c r="B36" s="1654" t="s">
        <v>1733</v>
      </c>
      <c r="C36" s="2059"/>
      <c r="D36" s="2058">
        <v>42595852</v>
      </c>
      <c r="E36" s="2058">
        <v>0</v>
      </c>
      <c r="F36" s="2058">
        <v>10730725</v>
      </c>
      <c r="G36" s="2052">
        <v>6935239</v>
      </c>
      <c r="I36" s="2059"/>
      <c r="J36" s="2058">
        <v>40085637</v>
      </c>
      <c r="K36" s="2058">
        <v>0</v>
      </c>
      <c r="L36" s="2058">
        <v>7304103</v>
      </c>
      <c r="M36" s="2052">
        <v>5487470</v>
      </c>
      <c r="O36" s="2059"/>
      <c r="P36" s="2058">
        <v>17958433</v>
      </c>
      <c r="Q36" s="2058">
        <v>0</v>
      </c>
      <c r="R36" s="2058">
        <v>9748994</v>
      </c>
      <c r="S36" s="2052">
        <v>4260921</v>
      </c>
      <c r="U36" s="2059"/>
      <c r="V36" s="2058">
        <v>27574753</v>
      </c>
      <c r="W36" s="2058">
        <v>0</v>
      </c>
      <c r="X36" s="2058">
        <v>9986858</v>
      </c>
      <c r="Y36" s="2052">
        <v>4045102</v>
      </c>
      <c r="AA36" s="2059"/>
      <c r="AB36" s="2058">
        <v>20879911</v>
      </c>
      <c r="AC36" s="2058">
        <v>0</v>
      </c>
      <c r="AD36" s="2058">
        <v>8893649</v>
      </c>
      <c r="AE36" s="2052">
        <v>1216669</v>
      </c>
      <c r="AG36" s="2059"/>
      <c r="AH36" s="2058">
        <v>25806039</v>
      </c>
      <c r="AI36" s="2058">
        <v>0</v>
      </c>
      <c r="AJ36" s="2058">
        <v>13944647</v>
      </c>
      <c r="AK36" s="2052">
        <v>8230181</v>
      </c>
      <c r="AM36" s="2059"/>
      <c r="AN36" s="2058">
        <v>42198448</v>
      </c>
      <c r="AO36" s="2058">
        <v>0</v>
      </c>
      <c r="AP36" s="2058">
        <v>13105408</v>
      </c>
      <c r="AQ36" s="2052">
        <v>6747379</v>
      </c>
      <c r="AS36" s="2059"/>
      <c r="AT36" s="2058">
        <v>19441337</v>
      </c>
      <c r="AU36" s="2058">
        <v>0</v>
      </c>
      <c r="AV36" s="2058">
        <v>9141523</v>
      </c>
      <c r="AW36" s="2052">
        <v>2825629</v>
      </c>
      <c r="AY36" s="2059"/>
      <c r="AZ36" s="2058">
        <v>21296513</v>
      </c>
      <c r="BA36" s="2058">
        <v>0</v>
      </c>
      <c r="BB36" s="2058">
        <v>8394687</v>
      </c>
      <c r="BC36" s="2052">
        <v>2077618</v>
      </c>
      <c r="BE36" s="1658"/>
      <c r="BF36" s="1655">
        <v>32084430</v>
      </c>
      <c r="BG36" s="1655">
        <v>0</v>
      </c>
      <c r="BH36" s="1655">
        <v>7441811</v>
      </c>
      <c r="BI36" s="1639">
        <v>1741555</v>
      </c>
      <c r="BK36" s="1658"/>
      <c r="BL36" s="1655">
        <v>18118435</v>
      </c>
      <c r="BM36" s="1655">
        <v>0</v>
      </c>
      <c r="BN36" s="1655">
        <v>7985962</v>
      </c>
      <c r="BO36" s="1639">
        <v>3078194</v>
      </c>
      <c r="BQ36" s="1658"/>
      <c r="BR36" s="1655">
        <v>19457842</v>
      </c>
      <c r="BS36" s="1655">
        <v>0</v>
      </c>
      <c r="BT36" s="1655">
        <v>9056500</v>
      </c>
      <c r="BU36" s="1639">
        <v>5017508</v>
      </c>
      <c r="BW36" s="1658"/>
      <c r="BX36" s="1655">
        <v>24610380</v>
      </c>
      <c r="BY36" s="1655">
        <v>0</v>
      </c>
      <c r="BZ36" s="1655">
        <v>9195406</v>
      </c>
      <c r="CA36" s="1639">
        <v>4864827</v>
      </c>
      <c r="CC36" s="1658"/>
      <c r="CD36" s="1655">
        <v>31347563</v>
      </c>
      <c r="CE36" s="1655">
        <v>0</v>
      </c>
      <c r="CF36" s="1655">
        <v>9711141</v>
      </c>
      <c r="CG36" s="1639">
        <v>4163629</v>
      </c>
      <c r="CI36" s="1658"/>
      <c r="CJ36" s="1655">
        <v>30846423</v>
      </c>
      <c r="CK36" s="1655">
        <v>0</v>
      </c>
      <c r="CL36" s="1655">
        <v>6140674</v>
      </c>
      <c r="CM36" s="1639">
        <v>473274</v>
      </c>
      <c r="CO36" s="1658"/>
      <c r="CP36" s="1655">
        <v>20851872</v>
      </c>
      <c r="CQ36" s="1655">
        <v>0</v>
      </c>
      <c r="CR36" s="1655">
        <v>12560150</v>
      </c>
      <c r="CS36" s="1639">
        <v>5153821</v>
      </c>
      <c r="CU36" s="1658"/>
      <c r="CV36" s="1655">
        <v>28182425</v>
      </c>
      <c r="CW36" s="1655">
        <v>0</v>
      </c>
      <c r="CX36" s="1655">
        <v>3153834</v>
      </c>
      <c r="CY36" s="1639">
        <v>3153833</v>
      </c>
      <c r="DA36" s="1658"/>
      <c r="DB36" s="1655">
        <v>25733191</v>
      </c>
      <c r="DC36" s="1655">
        <v>0</v>
      </c>
      <c r="DD36" s="1655">
        <v>7388389</v>
      </c>
      <c r="DE36" s="1639">
        <v>7388389</v>
      </c>
      <c r="DG36" s="1658"/>
      <c r="DH36" s="1655">
        <v>25672281</v>
      </c>
      <c r="DI36" s="1655">
        <v>0</v>
      </c>
      <c r="DJ36" s="1655">
        <v>283084</v>
      </c>
      <c r="DK36" s="1639">
        <v>283084</v>
      </c>
      <c r="DM36" s="1658"/>
      <c r="DN36" s="1655">
        <v>21598333</v>
      </c>
      <c r="DO36" s="1655">
        <v>0</v>
      </c>
      <c r="DP36" s="1655">
        <v>1080441</v>
      </c>
      <c r="DQ36" s="1639">
        <v>1080441</v>
      </c>
      <c r="DS36" s="1658"/>
      <c r="DT36" s="1655">
        <v>21002694</v>
      </c>
      <c r="DU36" s="1655">
        <v>0</v>
      </c>
      <c r="DV36" s="1655">
        <v>1486905</v>
      </c>
      <c r="DW36" s="1639">
        <v>1486906</v>
      </c>
      <c r="DY36" s="1658"/>
      <c r="DZ36" s="1655">
        <v>18400290</v>
      </c>
      <c r="EA36" s="1655">
        <v>0</v>
      </c>
      <c r="EB36" s="1655">
        <v>2256442</v>
      </c>
      <c r="EC36" s="1639">
        <v>2256442</v>
      </c>
      <c r="EE36" s="1658"/>
      <c r="EF36" s="1655">
        <v>10847448</v>
      </c>
      <c r="EG36" s="1655">
        <v>0</v>
      </c>
      <c r="EH36" s="1655">
        <v>2373957</v>
      </c>
      <c r="EI36" s="1639">
        <v>2373957</v>
      </c>
      <c r="EK36" s="1661"/>
      <c r="EL36" s="1656">
        <v>0</v>
      </c>
      <c r="EM36" s="1656">
        <v>0</v>
      </c>
      <c r="EN36" s="1656">
        <v>29885504</v>
      </c>
      <c r="EO36" s="1656">
        <v>2529068</v>
      </c>
      <c r="EQ36" s="1661"/>
      <c r="ER36" s="1656">
        <v>0</v>
      </c>
      <c r="ES36" s="1656">
        <v>0</v>
      </c>
      <c r="ET36" s="1656">
        <v>29588720</v>
      </c>
      <c r="EU36" s="1656">
        <v>2498006</v>
      </c>
      <c r="EW36" s="1661"/>
      <c r="EX36" s="1656">
        <v>0</v>
      </c>
      <c r="EY36" s="1656">
        <v>0</v>
      </c>
      <c r="EZ36" s="1656">
        <v>51112292</v>
      </c>
      <c r="FA36" s="1656">
        <v>2294379</v>
      </c>
    </row>
    <row r="37" spans="1:157" ht="39.6">
      <c r="A37" s="1637">
        <v>30</v>
      </c>
      <c r="B37" s="1654" t="s">
        <v>1734</v>
      </c>
      <c r="C37" s="2059"/>
      <c r="D37" s="2058">
        <v>0</v>
      </c>
      <c r="E37" s="2058">
        <v>0</v>
      </c>
      <c r="F37" s="2058">
        <v>1972805</v>
      </c>
      <c r="G37" s="2052">
        <v>1972805</v>
      </c>
      <c r="I37" s="2059"/>
      <c r="J37" s="2058">
        <v>0</v>
      </c>
      <c r="K37" s="2058">
        <v>0</v>
      </c>
      <c r="L37" s="2058">
        <v>1820740</v>
      </c>
      <c r="M37" s="2052">
        <v>1820740</v>
      </c>
      <c r="O37" s="2059"/>
      <c r="P37" s="2058">
        <v>0</v>
      </c>
      <c r="Q37" s="2058">
        <v>0</v>
      </c>
      <c r="R37" s="2058">
        <v>959279</v>
      </c>
      <c r="S37" s="2052">
        <v>959279</v>
      </c>
      <c r="U37" s="2059"/>
      <c r="V37" s="2058">
        <v>0</v>
      </c>
      <c r="W37" s="2058">
        <v>0</v>
      </c>
      <c r="X37" s="2058">
        <v>1473570</v>
      </c>
      <c r="Y37" s="2052">
        <v>1473570</v>
      </c>
      <c r="AA37" s="2059"/>
      <c r="AB37" s="2058">
        <v>0</v>
      </c>
      <c r="AC37" s="2058">
        <v>0</v>
      </c>
      <c r="AD37" s="2058">
        <v>1390925</v>
      </c>
      <c r="AE37" s="2052">
        <v>1390925</v>
      </c>
      <c r="AG37" s="2059"/>
      <c r="AH37" s="2058">
        <v>0</v>
      </c>
      <c r="AI37" s="2058">
        <v>0</v>
      </c>
      <c r="AJ37" s="2058">
        <v>1164516</v>
      </c>
      <c r="AK37" s="2052">
        <v>1164516</v>
      </c>
      <c r="AM37" s="2059"/>
      <c r="AN37" s="2058">
        <v>0</v>
      </c>
      <c r="AO37" s="2058">
        <v>0</v>
      </c>
      <c r="AP37" s="2058">
        <v>2108494</v>
      </c>
      <c r="AQ37" s="2052">
        <v>2108494</v>
      </c>
      <c r="AS37" s="2059"/>
      <c r="AT37" s="2058">
        <v>0</v>
      </c>
      <c r="AU37" s="2058">
        <v>0</v>
      </c>
      <c r="AV37" s="2058">
        <v>1148085</v>
      </c>
      <c r="AW37" s="2052">
        <v>1148085</v>
      </c>
      <c r="AY37" s="2059"/>
      <c r="AZ37" s="2058">
        <v>0</v>
      </c>
      <c r="BA37" s="2058">
        <v>0</v>
      </c>
      <c r="BB37" s="2058">
        <v>1279867</v>
      </c>
      <c r="BC37" s="2052">
        <v>1279867</v>
      </c>
      <c r="BE37" s="1658"/>
      <c r="BF37" s="1655">
        <v>0</v>
      </c>
      <c r="BG37" s="1655">
        <v>0</v>
      </c>
      <c r="BH37" s="1655">
        <v>1807025</v>
      </c>
      <c r="BI37" s="1639">
        <v>1807025</v>
      </c>
      <c r="BK37" s="1658"/>
      <c r="BL37" s="1655">
        <v>0</v>
      </c>
      <c r="BM37" s="1655">
        <v>0</v>
      </c>
      <c r="BN37" s="1655">
        <v>1002659</v>
      </c>
      <c r="BO37" s="1639">
        <v>1002659</v>
      </c>
      <c r="BQ37" s="1658"/>
      <c r="BR37" s="1655">
        <v>0</v>
      </c>
      <c r="BS37" s="1655">
        <v>0</v>
      </c>
      <c r="BT37" s="1655">
        <v>940820</v>
      </c>
      <c r="BU37" s="1639">
        <v>940820</v>
      </c>
      <c r="BW37" s="1658"/>
      <c r="BX37" s="1655">
        <v>0</v>
      </c>
      <c r="BY37" s="1655">
        <v>0</v>
      </c>
      <c r="BZ37" s="1655">
        <v>1209209</v>
      </c>
      <c r="CA37" s="1639">
        <v>1209209</v>
      </c>
      <c r="CC37" s="1658"/>
      <c r="CD37" s="1655">
        <v>0</v>
      </c>
      <c r="CE37" s="1655">
        <v>0</v>
      </c>
      <c r="CF37" s="1655">
        <v>1636572</v>
      </c>
      <c r="CG37" s="1639">
        <v>1636572</v>
      </c>
      <c r="CI37" s="1658"/>
      <c r="CJ37" s="1655">
        <v>0</v>
      </c>
      <c r="CK37" s="1655">
        <v>0</v>
      </c>
      <c r="CL37" s="1655">
        <v>1882408</v>
      </c>
      <c r="CM37" s="1639">
        <v>1882408</v>
      </c>
      <c r="CO37" s="1658"/>
      <c r="CP37" s="1655">
        <v>0</v>
      </c>
      <c r="CQ37" s="1655">
        <v>0</v>
      </c>
      <c r="CR37" s="1655">
        <v>1180706</v>
      </c>
      <c r="CS37" s="1639">
        <v>1180705</v>
      </c>
      <c r="CU37" s="1658"/>
      <c r="CV37" s="1655">
        <v>0</v>
      </c>
      <c r="CW37" s="1655">
        <v>0</v>
      </c>
      <c r="CX37" s="1655">
        <v>1434749</v>
      </c>
      <c r="CY37" s="1639">
        <v>1434749</v>
      </c>
      <c r="DA37" s="1658"/>
      <c r="DB37" s="1655">
        <v>0</v>
      </c>
      <c r="DC37" s="1655">
        <v>0</v>
      </c>
      <c r="DD37" s="1655">
        <v>1201254</v>
      </c>
      <c r="DE37" s="1639">
        <v>1201254</v>
      </c>
      <c r="DG37" s="1658"/>
      <c r="DH37" s="1655">
        <v>0</v>
      </c>
      <c r="DI37" s="1655">
        <v>0</v>
      </c>
      <c r="DJ37" s="1655">
        <v>1325985</v>
      </c>
      <c r="DK37" s="1639">
        <v>1325985</v>
      </c>
      <c r="DM37" s="1658"/>
      <c r="DN37" s="1655">
        <v>0</v>
      </c>
      <c r="DO37" s="1655">
        <v>0</v>
      </c>
      <c r="DP37" s="1655">
        <v>1108996</v>
      </c>
      <c r="DQ37" s="1639">
        <v>1108996</v>
      </c>
      <c r="DS37" s="1658"/>
      <c r="DT37" s="1655">
        <v>0</v>
      </c>
      <c r="DU37" s="1655">
        <v>0</v>
      </c>
      <c r="DV37" s="1655">
        <v>1047085</v>
      </c>
      <c r="DW37" s="1639">
        <v>1047085</v>
      </c>
      <c r="DY37" s="1658"/>
      <c r="DZ37" s="1655">
        <v>0</v>
      </c>
      <c r="EA37" s="1655">
        <v>0</v>
      </c>
      <c r="EB37" s="1655">
        <v>1169495</v>
      </c>
      <c r="EC37" s="1639">
        <v>1169495</v>
      </c>
      <c r="EE37" s="1658"/>
      <c r="EF37" s="1655">
        <v>0</v>
      </c>
      <c r="EG37" s="1655">
        <v>0</v>
      </c>
      <c r="EH37" s="1655">
        <v>1099899</v>
      </c>
      <c r="EI37" s="1639">
        <v>1099899</v>
      </c>
      <c r="EK37" s="1661"/>
      <c r="EL37" s="1656">
        <v>0</v>
      </c>
      <c r="EM37" s="1656">
        <v>0</v>
      </c>
      <c r="EN37" s="1656">
        <v>1877302</v>
      </c>
      <c r="EO37" s="1656">
        <v>1877302</v>
      </c>
      <c r="EQ37" s="1661"/>
      <c r="ER37" s="1656">
        <v>0</v>
      </c>
      <c r="ES37" s="1656">
        <v>0</v>
      </c>
      <c r="ET37" s="1656">
        <v>2137600</v>
      </c>
      <c r="EU37" s="1656">
        <v>2137600</v>
      </c>
      <c r="EW37" s="1661"/>
      <c r="EX37" s="1656">
        <v>0</v>
      </c>
      <c r="EY37" s="1656">
        <v>0</v>
      </c>
      <c r="EZ37" s="1656">
        <v>2435118</v>
      </c>
      <c r="FA37" s="1656">
        <v>2435118</v>
      </c>
    </row>
    <row r="38" spans="1:157">
      <c r="A38" s="1637">
        <v>31</v>
      </c>
      <c r="B38" s="1654" t="s">
        <v>1735</v>
      </c>
      <c r="C38" s="2058">
        <v>39138610</v>
      </c>
      <c r="D38" s="2058">
        <v>133643251</v>
      </c>
      <c r="E38" s="2058">
        <v>6650150</v>
      </c>
      <c r="F38" s="2058">
        <v>152562411</v>
      </c>
      <c r="G38" s="2052">
        <v>247163397</v>
      </c>
      <c r="I38" s="2058">
        <v>94230147</v>
      </c>
      <c r="J38" s="2058">
        <v>132309235</v>
      </c>
      <c r="K38" s="2058">
        <v>7393987</v>
      </c>
      <c r="L38" s="2058">
        <v>97470700</v>
      </c>
      <c r="M38" s="2052">
        <v>244239323</v>
      </c>
      <c r="O38" s="2058">
        <v>81972665</v>
      </c>
      <c r="P38" s="2058">
        <v>133674148</v>
      </c>
      <c r="Q38" s="2058">
        <v>8956505</v>
      </c>
      <c r="R38" s="2058">
        <v>101672608</v>
      </c>
      <c r="S38" s="2052">
        <v>239040102</v>
      </c>
      <c r="U38" s="2058">
        <v>76579148</v>
      </c>
      <c r="V38" s="2058">
        <v>126011240</v>
      </c>
      <c r="W38" s="2058">
        <v>7958662</v>
      </c>
      <c r="X38" s="2058">
        <v>109069873</v>
      </c>
      <c r="Y38" s="2052">
        <v>232853731</v>
      </c>
      <c r="AA38" s="2058">
        <v>83599283</v>
      </c>
      <c r="AB38" s="2058">
        <v>101159838</v>
      </c>
      <c r="AC38" s="2058">
        <v>9307959</v>
      </c>
      <c r="AD38" s="2058">
        <v>105579467</v>
      </c>
      <c r="AE38" s="2052">
        <v>233101594</v>
      </c>
      <c r="AG38" s="2058">
        <v>83173333</v>
      </c>
      <c r="AH38" s="2058">
        <v>151736009</v>
      </c>
      <c r="AI38" s="2058">
        <v>9361227</v>
      </c>
      <c r="AJ38" s="2058">
        <v>100898013</v>
      </c>
      <c r="AK38" s="2052">
        <v>222583313</v>
      </c>
      <c r="AM38" s="2058">
        <v>104725830</v>
      </c>
      <c r="AN38" s="2058">
        <v>221685011</v>
      </c>
      <c r="AO38" s="2058">
        <v>14873306</v>
      </c>
      <c r="AP38" s="2058">
        <v>106988820</v>
      </c>
      <c r="AQ38" s="2052">
        <v>246729837</v>
      </c>
      <c r="AS38" s="2058">
        <v>92007358</v>
      </c>
      <c r="AT38" s="2058">
        <v>234914717</v>
      </c>
      <c r="AU38" s="2058">
        <v>14278454</v>
      </c>
      <c r="AV38" s="2058">
        <v>109027526</v>
      </c>
      <c r="AW38" s="2052">
        <v>232351048</v>
      </c>
      <c r="AY38" s="2058">
        <v>106401082</v>
      </c>
      <c r="AZ38" s="2058">
        <v>219614830</v>
      </c>
      <c r="BA38" s="2058">
        <v>13294572</v>
      </c>
      <c r="BB38" s="2058">
        <v>103206617</v>
      </c>
      <c r="BC38" s="2052">
        <v>241411547</v>
      </c>
      <c r="BE38" s="1655">
        <v>91869909</v>
      </c>
      <c r="BF38" s="1655">
        <v>202612198</v>
      </c>
      <c r="BG38" s="1655">
        <v>11146884</v>
      </c>
      <c r="BH38" s="1655">
        <v>97560793</v>
      </c>
      <c r="BI38" s="1639">
        <v>222148332</v>
      </c>
      <c r="BK38" s="1655">
        <v>98999255</v>
      </c>
      <c r="BL38" s="1655">
        <v>177003780</v>
      </c>
      <c r="BM38" s="1655">
        <v>14175093</v>
      </c>
      <c r="BN38" s="1655">
        <v>90897816</v>
      </c>
      <c r="BO38" s="1639">
        <v>226977378</v>
      </c>
      <c r="BQ38" s="1655">
        <v>94841216</v>
      </c>
      <c r="BR38" s="1655">
        <v>185629402</v>
      </c>
      <c r="BS38" s="1655">
        <v>14315278</v>
      </c>
      <c r="BT38" s="1655">
        <v>86263062</v>
      </c>
      <c r="BU38" s="1639">
        <v>217390145</v>
      </c>
      <c r="BW38" s="1655">
        <v>90273129</v>
      </c>
      <c r="BX38" s="1655">
        <v>180569289</v>
      </c>
      <c r="BY38" s="1655">
        <v>13563945</v>
      </c>
      <c r="BZ38" s="1655">
        <v>86224690</v>
      </c>
      <c r="CA38" s="1639">
        <v>214954491</v>
      </c>
      <c r="CC38" s="1655">
        <v>88560308</v>
      </c>
      <c r="CD38" s="1655">
        <v>181078698</v>
      </c>
      <c r="CE38" s="1655">
        <v>12232170</v>
      </c>
      <c r="CF38" s="1655">
        <v>82795252</v>
      </c>
      <c r="CG38" s="1639">
        <v>208276497</v>
      </c>
      <c r="CI38" s="1655">
        <v>82189996</v>
      </c>
      <c r="CJ38" s="1655">
        <v>165317294</v>
      </c>
      <c r="CK38" s="1655">
        <v>11679831</v>
      </c>
      <c r="CL38" s="1655">
        <v>80388873</v>
      </c>
      <c r="CM38" s="1639">
        <v>195257554</v>
      </c>
      <c r="CO38" s="1655">
        <v>87247142</v>
      </c>
      <c r="CP38" s="1655">
        <v>168289468</v>
      </c>
      <c r="CQ38" s="1655">
        <v>12519962</v>
      </c>
      <c r="CR38" s="1655">
        <v>68153835</v>
      </c>
      <c r="CS38" s="1639">
        <v>189378428</v>
      </c>
      <c r="CU38" s="1655">
        <v>84021808</v>
      </c>
      <c r="CV38" s="1655">
        <v>153524493</v>
      </c>
      <c r="CW38" s="1655">
        <v>8216111</v>
      </c>
      <c r="CX38" s="1655">
        <v>70990760</v>
      </c>
      <c r="CY38" s="1639">
        <v>193332631</v>
      </c>
      <c r="DA38" s="1655">
        <v>68020737</v>
      </c>
      <c r="DB38" s="1655">
        <v>143388384</v>
      </c>
      <c r="DC38" s="1655">
        <v>9422740</v>
      </c>
      <c r="DD38" s="1655">
        <v>70103486</v>
      </c>
      <c r="DE38" s="1639">
        <v>175222898</v>
      </c>
      <c r="DG38" s="1655">
        <v>67909542</v>
      </c>
      <c r="DH38" s="1655">
        <v>135254895</v>
      </c>
      <c r="DI38" s="1655">
        <v>8120050</v>
      </c>
      <c r="DJ38" s="1655">
        <v>70848145</v>
      </c>
      <c r="DK38" s="1639">
        <v>172744302</v>
      </c>
      <c r="DM38" s="1655">
        <v>71374197</v>
      </c>
      <c r="DN38" s="1655">
        <v>145671802</v>
      </c>
      <c r="DO38" s="1655">
        <v>8026081</v>
      </c>
      <c r="DP38" s="1655">
        <v>68889469</v>
      </c>
      <c r="DQ38" s="1639">
        <v>173152761</v>
      </c>
      <c r="DS38" s="1655">
        <v>70982550</v>
      </c>
      <c r="DT38" s="1655">
        <v>146071760</v>
      </c>
      <c r="DU38" s="1655">
        <v>8114480</v>
      </c>
      <c r="DV38" s="1655">
        <v>63874245</v>
      </c>
      <c r="DW38" s="1639">
        <v>166826973</v>
      </c>
      <c r="DY38" s="1655">
        <v>82125032</v>
      </c>
      <c r="DZ38" s="1655">
        <v>148044009</v>
      </c>
      <c r="EA38" s="1655">
        <v>9425203</v>
      </c>
      <c r="EB38" s="1655">
        <v>71116651</v>
      </c>
      <c r="EC38" s="1639">
        <v>185336330</v>
      </c>
      <c r="EE38" s="1655">
        <v>75247166</v>
      </c>
      <c r="EF38" s="1655">
        <v>138353464</v>
      </c>
      <c r="EG38" s="1655">
        <v>6479473</v>
      </c>
      <c r="EH38" s="1655">
        <v>75415202</v>
      </c>
      <c r="EI38" s="1639">
        <v>177920616</v>
      </c>
      <c r="EK38" s="1656">
        <v>5443154</v>
      </c>
      <c r="EL38" s="1656">
        <v>212552699</v>
      </c>
      <c r="EM38" s="1656">
        <v>9467383</v>
      </c>
      <c r="EN38" s="1656">
        <v>69501134</v>
      </c>
      <c r="EO38" s="1656">
        <v>192597172</v>
      </c>
      <c r="EQ38" s="1656">
        <v>5287282</v>
      </c>
      <c r="ER38" s="1656">
        <v>217711454</v>
      </c>
      <c r="ES38" s="1656">
        <v>5439855</v>
      </c>
      <c r="ET38" s="1656">
        <v>73379998</v>
      </c>
      <c r="EU38" s="1656">
        <v>191321112</v>
      </c>
      <c r="EW38" s="1656">
        <v>4860726</v>
      </c>
      <c r="EX38" s="1656">
        <v>244786428</v>
      </c>
      <c r="EY38" s="1656">
        <v>9191679</v>
      </c>
      <c r="EZ38" s="1656">
        <v>68734084</v>
      </c>
      <c r="FA38" s="1656">
        <v>188611773</v>
      </c>
    </row>
    <row r="39" spans="1:157">
      <c r="A39" s="1635">
        <v>32</v>
      </c>
      <c r="B39" s="1664" t="s">
        <v>1736</v>
      </c>
      <c r="C39" s="2056">
        <v>848299696</v>
      </c>
      <c r="D39" s="2056">
        <v>7793965</v>
      </c>
      <c r="E39" s="2056">
        <v>0</v>
      </c>
      <c r="F39" s="2056">
        <v>0</v>
      </c>
      <c r="G39" s="2057">
        <v>16564518</v>
      </c>
      <c r="I39" s="2056">
        <v>789812585</v>
      </c>
      <c r="J39" s="2056">
        <v>7924441</v>
      </c>
      <c r="K39" s="2056">
        <v>0</v>
      </c>
      <c r="L39" s="2056">
        <v>21346939</v>
      </c>
      <c r="M39" s="2057">
        <v>15865371</v>
      </c>
      <c r="O39" s="2056">
        <v>778961391</v>
      </c>
      <c r="P39" s="2056">
        <v>8773622</v>
      </c>
      <c r="Q39" s="2056">
        <v>0</v>
      </c>
      <c r="R39" s="2056">
        <v>0</v>
      </c>
      <c r="S39" s="2057">
        <v>15319091</v>
      </c>
      <c r="U39" s="2056">
        <v>750319082</v>
      </c>
      <c r="V39" s="2056">
        <v>8878428</v>
      </c>
      <c r="W39" s="2056">
        <v>0</v>
      </c>
      <c r="X39" s="2056">
        <v>0</v>
      </c>
      <c r="Y39" s="2057">
        <v>14720469</v>
      </c>
      <c r="AA39" s="2056">
        <v>703448622</v>
      </c>
      <c r="AB39" s="2056">
        <v>10557288</v>
      </c>
      <c r="AC39" s="2056">
        <v>0</v>
      </c>
      <c r="AD39" s="2056">
        <v>0</v>
      </c>
      <c r="AE39" s="2057">
        <v>13782943</v>
      </c>
      <c r="AG39" s="2056">
        <v>708323398</v>
      </c>
      <c r="AH39" s="2056">
        <v>11114238</v>
      </c>
      <c r="AI39" s="2056">
        <v>0</v>
      </c>
      <c r="AJ39" s="2056">
        <v>0</v>
      </c>
      <c r="AK39" s="2057">
        <v>13940754</v>
      </c>
      <c r="AM39" s="2056">
        <v>764215199</v>
      </c>
      <c r="AN39" s="2056">
        <v>12680746</v>
      </c>
      <c r="AO39" s="2056">
        <v>0</v>
      </c>
      <c r="AP39" s="2056">
        <v>0</v>
      </c>
      <c r="AQ39" s="2057">
        <v>15893654</v>
      </c>
      <c r="AS39" s="2056">
        <v>728019286</v>
      </c>
      <c r="AT39" s="2056">
        <v>10739518</v>
      </c>
      <c r="AU39" s="2056">
        <v>0</v>
      </c>
      <c r="AV39" s="2056">
        <v>0</v>
      </c>
      <c r="AW39" s="2057">
        <v>14997797</v>
      </c>
      <c r="AY39" s="2056">
        <v>678539446</v>
      </c>
      <c r="AZ39" s="2056">
        <v>11979798</v>
      </c>
      <c r="BA39" s="2056">
        <v>0</v>
      </c>
      <c r="BB39" s="2056">
        <v>0</v>
      </c>
      <c r="BC39" s="2057">
        <v>14107684</v>
      </c>
      <c r="BE39" s="1651">
        <v>634225490</v>
      </c>
      <c r="BF39" s="1651">
        <v>10496974</v>
      </c>
      <c r="BG39" s="1651">
        <v>0</v>
      </c>
      <c r="BH39" s="1651">
        <v>0</v>
      </c>
      <c r="BI39" s="1652">
        <v>13083887</v>
      </c>
      <c r="BK39" s="1651">
        <v>613293239</v>
      </c>
      <c r="BL39" s="1651">
        <v>9302622</v>
      </c>
      <c r="BM39" s="1651">
        <v>0</v>
      </c>
      <c r="BN39" s="1651">
        <v>0</v>
      </c>
      <c r="BO39" s="1652">
        <v>12626351</v>
      </c>
      <c r="BQ39" s="1651">
        <v>611256827</v>
      </c>
      <c r="BR39" s="1651">
        <v>9260444</v>
      </c>
      <c r="BS39" s="1651">
        <v>0</v>
      </c>
      <c r="BT39" s="1651">
        <v>0</v>
      </c>
      <c r="BU39" s="1652">
        <v>12613806</v>
      </c>
      <c r="BW39" s="1651">
        <v>603574344</v>
      </c>
      <c r="BX39" s="1651">
        <v>8662581</v>
      </c>
      <c r="BY39" s="1651">
        <v>0</v>
      </c>
      <c r="BZ39" s="1651">
        <v>0</v>
      </c>
      <c r="CA39" s="1652">
        <v>12457534</v>
      </c>
      <c r="CC39" s="1651">
        <v>603946809</v>
      </c>
      <c r="CD39" s="1651">
        <v>8171286</v>
      </c>
      <c r="CE39" s="1651">
        <v>0</v>
      </c>
      <c r="CF39" s="1651">
        <v>0</v>
      </c>
      <c r="CG39" s="1652">
        <v>12554750</v>
      </c>
      <c r="CI39" s="1651">
        <v>603534138</v>
      </c>
      <c r="CJ39" s="1651">
        <v>7749933</v>
      </c>
      <c r="CK39" s="1651">
        <v>0</v>
      </c>
      <c r="CL39" s="1651">
        <v>0</v>
      </c>
      <c r="CM39" s="1652">
        <v>12535476</v>
      </c>
      <c r="CO39" s="1651">
        <v>594358677</v>
      </c>
      <c r="CP39" s="1651">
        <v>8708189</v>
      </c>
      <c r="CQ39" s="1651">
        <v>0</v>
      </c>
      <c r="CR39" s="1651">
        <v>0</v>
      </c>
      <c r="CS39" s="1652">
        <v>12377685</v>
      </c>
      <c r="CU39" s="1651">
        <v>599101090</v>
      </c>
      <c r="CV39" s="1651">
        <v>8271073</v>
      </c>
      <c r="CW39" s="1651">
        <v>0</v>
      </c>
      <c r="CX39" s="1651">
        <v>0</v>
      </c>
      <c r="CY39" s="1652">
        <v>22902076</v>
      </c>
      <c r="DA39" s="1651">
        <v>582221621</v>
      </c>
      <c r="DB39" s="1651">
        <v>7420665</v>
      </c>
      <c r="DC39" s="1651">
        <v>0</v>
      </c>
      <c r="DD39" s="1651">
        <v>0</v>
      </c>
      <c r="DE39" s="1652">
        <v>22348910</v>
      </c>
      <c r="DG39" s="1651">
        <v>558233717</v>
      </c>
      <c r="DH39" s="1651">
        <v>7949887</v>
      </c>
      <c r="DI39" s="1651">
        <v>0</v>
      </c>
      <c r="DJ39" s="1651">
        <v>0</v>
      </c>
      <c r="DK39" s="1652">
        <v>21768076</v>
      </c>
      <c r="DM39" s="1651">
        <v>530048459</v>
      </c>
      <c r="DN39" s="1651">
        <v>7195698</v>
      </c>
      <c r="DO39" s="1651">
        <v>0</v>
      </c>
      <c r="DP39" s="1651">
        <v>0</v>
      </c>
      <c r="DQ39" s="1652">
        <v>20901544</v>
      </c>
      <c r="DS39" s="1651">
        <v>498417760</v>
      </c>
      <c r="DT39" s="1651">
        <v>6100839</v>
      </c>
      <c r="DU39" s="1651">
        <v>0</v>
      </c>
      <c r="DV39" s="1651">
        <v>0</v>
      </c>
      <c r="DW39" s="1652">
        <v>19627402</v>
      </c>
      <c r="DY39" s="1651">
        <v>473055384</v>
      </c>
      <c r="DZ39" s="1651">
        <v>7621780</v>
      </c>
      <c r="EA39" s="1651"/>
      <c r="EB39" s="1651"/>
      <c r="EC39" s="1652">
        <v>19121555</v>
      </c>
      <c r="EE39" s="1651">
        <v>439847063</v>
      </c>
      <c r="EF39" s="1651">
        <v>6483653</v>
      </c>
      <c r="EG39" s="1651">
        <v>0</v>
      </c>
      <c r="EH39" s="1651">
        <v>0</v>
      </c>
      <c r="EI39" s="1652">
        <v>17727219</v>
      </c>
      <c r="EK39" s="1653"/>
      <c r="EL39" s="1665"/>
      <c r="EM39" s="1665"/>
      <c r="EN39" s="1665"/>
      <c r="EO39" s="1653">
        <v>17640302.905669998</v>
      </c>
      <c r="EQ39" s="1653"/>
      <c r="ER39" s="1665"/>
      <c r="ES39" s="1665"/>
      <c r="ET39" s="1665"/>
      <c r="EU39" s="1653">
        <v>16996149</v>
      </c>
      <c r="EW39" s="1653">
        <v>408000058</v>
      </c>
      <c r="EX39" s="1665">
        <v>0</v>
      </c>
      <c r="EY39" s="1665">
        <v>0</v>
      </c>
      <c r="EZ39" s="1665">
        <v>0</v>
      </c>
      <c r="FA39" s="1653">
        <v>16870353</v>
      </c>
    </row>
    <row r="40" spans="1:157">
      <c r="A40" s="1635">
        <v>33</v>
      </c>
      <c r="B40" s="1664" t="s">
        <v>1737</v>
      </c>
      <c r="C40" s="2059"/>
      <c r="D40" s="2059"/>
      <c r="E40" s="2059"/>
      <c r="F40" s="2059"/>
      <c r="G40" s="2057">
        <v>1251850254</v>
      </c>
      <c r="I40" s="2059"/>
      <c r="J40" s="2059"/>
      <c r="K40" s="2059"/>
      <c r="L40" s="2059"/>
      <c r="M40" s="2057">
        <v>1222667546</v>
      </c>
      <c r="O40" s="2059"/>
      <c r="P40" s="2059"/>
      <c r="Q40" s="2059"/>
      <c r="R40" s="2059"/>
      <c r="S40" s="2057">
        <v>1202059545</v>
      </c>
      <c r="U40" s="2059"/>
      <c r="V40" s="2059"/>
      <c r="W40" s="2059"/>
      <c r="X40" s="2059"/>
      <c r="Y40" s="2057">
        <v>1142829435</v>
      </c>
      <c r="AA40" s="2059"/>
      <c r="AB40" s="2059"/>
      <c r="AC40" s="2059"/>
      <c r="AD40" s="2059"/>
      <c r="AE40" s="2057">
        <v>1150712033</v>
      </c>
      <c r="AG40" s="2059"/>
      <c r="AH40" s="2059"/>
      <c r="AI40" s="2059"/>
      <c r="AJ40" s="2059"/>
      <c r="AK40" s="2057">
        <v>1114205655</v>
      </c>
      <c r="AM40" s="2059"/>
      <c r="AN40" s="2059"/>
      <c r="AO40" s="2059"/>
      <c r="AP40" s="2059"/>
      <c r="AQ40" s="2057">
        <v>1127869940</v>
      </c>
      <c r="AS40" s="2059"/>
      <c r="AT40" s="2059"/>
      <c r="AU40" s="2059"/>
      <c r="AV40" s="2059"/>
      <c r="AW40" s="2057">
        <v>1058432562</v>
      </c>
      <c r="AY40" s="2059"/>
      <c r="AZ40" s="2059"/>
      <c r="BA40" s="2059"/>
      <c r="BB40" s="2059"/>
      <c r="BC40" s="2057">
        <v>1057107128</v>
      </c>
      <c r="BE40" s="1658"/>
      <c r="BF40" s="1658"/>
      <c r="BG40" s="1658"/>
      <c r="BH40" s="1658"/>
      <c r="BI40" s="1652">
        <v>988534149</v>
      </c>
      <c r="BK40" s="1658"/>
      <c r="BL40" s="1658"/>
      <c r="BM40" s="1658"/>
      <c r="BN40" s="1658"/>
      <c r="BO40" s="1652">
        <v>982375957</v>
      </c>
      <c r="BQ40" s="1658"/>
      <c r="BR40" s="1658"/>
      <c r="BS40" s="1658"/>
      <c r="BT40" s="1658"/>
      <c r="BU40" s="1652">
        <v>961883446</v>
      </c>
      <c r="BW40" s="1658"/>
      <c r="BX40" s="1658"/>
      <c r="BY40" s="1658"/>
      <c r="BZ40" s="1658"/>
      <c r="CA40" s="1652">
        <v>951167736</v>
      </c>
      <c r="CC40" s="1658"/>
      <c r="CD40" s="1658"/>
      <c r="CE40" s="1658"/>
      <c r="CF40" s="1658"/>
      <c r="CG40" s="1652">
        <v>933833836</v>
      </c>
      <c r="CI40" s="1658"/>
      <c r="CJ40" s="1658"/>
      <c r="CK40" s="1658"/>
      <c r="CL40" s="1658"/>
      <c r="CM40" s="1652">
        <v>922394902</v>
      </c>
      <c r="CO40" s="1658"/>
      <c r="CP40" s="1658"/>
      <c r="CQ40" s="1658"/>
      <c r="CR40" s="1658"/>
      <c r="CS40" s="1652">
        <v>901048220</v>
      </c>
      <c r="CU40" s="1658"/>
      <c r="CV40" s="1658"/>
      <c r="CW40" s="1658"/>
      <c r="CX40" s="1658"/>
      <c r="CY40" s="1652">
        <v>894427129</v>
      </c>
      <c r="DA40" s="1658"/>
      <c r="DB40" s="1658"/>
      <c r="DC40" s="1658"/>
      <c r="DD40" s="1658"/>
      <c r="DE40" s="1652">
        <v>852480700</v>
      </c>
      <c r="DG40" s="1658"/>
      <c r="DH40" s="1658"/>
      <c r="DI40" s="1658"/>
      <c r="DJ40" s="1658"/>
      <c r="DK40" s="1652">
        <v>839830476</v>
      </c>
      <c r="DM40" s="1658"/>
      <c r="DN40" s="1658"/>
      <c r="DO40" s="1658"/>
      <c r="DP40" s="1658"/>
      <c r="DQ40" s="1652">
        <v>811430178</v>
      </c>
      <c r="DS40" s="1658"/>
      <c r="DT40" s="1658"/>
      <c r="DU40" s="1658"/>
      <c r="DV40" s="1658"/>
      <c r="DW40" s="1652">
        <v>774164845</v>
      </c>
      <c r="DY40" s="1658"/>
      <c r="DZ40" s="1658"/>
      <c r="EA40" s="1658"/>
      <c r="EB40" s="1658"/>
      <c r="EC40" s="1652">
        <v>792198656</v>
      </c>
      <c r="EE40" s="1658"/>
      <c r="EF40" s="1658"/>
      <c r="EG40" s="1658"/>
      <c r="EH40" s="1658"/>
      <c r="EI40" s="1652">
        <v>758907175</v>
      </c>
      <c r="EK40" s="1661"/>
      <c r="EL40" s="1661"/>
      <c r="EM40" s="1661"/>
      <c r="EN40" s="1661"/>
      <c r="EO40" s="1653">
        <v>754385772.70272005</v>
      </c>
      <c r="EQ40" s="1661"/>
      <c r="ER40" s="1661"/>
      <c r="ES40" s="1661"/>
      <c r="ET40" s="1661"/>
      <c r="EU40" s="1653">
        <v>728794547</v>
      </c>
      <c r="EW40" s="1661"/>
      <c r="EX40" s="1661"/>
      <c r="EY40" s="1661"/>
      <c r="EZ40" s="1661"/>
      <c r="FA40" s="1653">
        <v>695134557</v>
      </c>
    </row>
    <row r="41" spans="1:157" ht="14.4" thickBot="1">
      <c r="A41" s="1635">
        <v>34</v>
      </c>
      <c r="B41" s="1666" t="s">
        <v>121</v>
      </c>
      <c r="C41" s="1667"/>
      <c r="D41" s="1667"/>
      <c r="E41" s="1667"/>
      <c r="F41" s="1667"/>
      <c r="G41" s="1668">
        <v>1.2210000000000001</v>
      </c>
      <c r="H41" s="1668"/>
      <c r="I41" s="1667"/>
      <c r="J41" s="1667"/>
      <c r="K41" s="1667"/>
      <c r="L41" s="1667"/>
      <c r="M41" s="1668">
        <v>1.22</v>
      </c>
      <c r="N41" s="1668"/>
      <c r="O41" s="1667"/>
      <c r="P41" s="1667"/>
      <c r="Q41" s="1667"/>
      <c r="R41" s="1667"/>
      <c r="S41" s="1668">
        <v>1.248</v>
      </c>
      <c r="T41" s="1668"/>
      <c r="U41" s="1667"/>
      <c r="V41" s="1667"/>
      <c r="W41" s="1667"/>
      <c r="X41" s="1667"/>
      <c r="Y41" s="1668">
        <v>1.2330000000000001</v>
      </c>
      <c r="Z41" s="1668"/>
      <c r="AA41" s="1668"/>
      <c r="AB41" s="1668"/>
      <c r="AC41" s="1668"/>
      <c r="AD41" s="1668"/>
      <c r="AE41" s="1668">
        <v>1.2110000000000001</v>
      </c>
      <c r="AF41" s="1668"/>
      <c r="AG41" s="1668"/>
      <c r="AH41" s="1668"/>
      <c r="AI41" s="1668"/>
      <c r="AJ41" s="1668"/>
      <c r="AK41" s="1668">
        <v>1.2230000000000001</v>
      </c>
      <c r="AL41" s="1668"/>
      <c r="AM41" s="1668"/>
      <c r="AN41" s="1668"/>
      <c r="AO41" s="1668"/>
      <c r="AP41" s="1668"/>
      <c r="AQ41" s="1668">
        <v>1.22</v>
      </c>
      <c r="AR41" s="1668"/>
      <c r="AS41" s="1668"/>
      <c r="AT41" s="1668"/>
      <c r="AU41" s="1668"/>
      <c r="AV41" s="1668"/>
      <c r="AW41" s="1668">
        <v>1.242</v>
      </c>
      <c r="AX41" s="1668"/>
      <c r="AY41" s="1668"/>
      <c r="AZ41" s="1668"/>
      <c r="BA41" s="1668"/>
      <c r="BB41" s="1668"/>
      <c r="BC41" s="1668">
        <v>1.2230000000000001</v>
      </c>
      <c r="BD41" s="1668"/>
      <c r="BE41" s="1668"/>
      <c r="BF41" s="1668"/>
      <c r="BG41" s="1668"/>
      <c r="BH41" s="1668"/>
      <c r="BI41" s="1668">
        <v>1.2589999999999999</v>
      </c>
      <c r="BJ41" s="1668"/>
      <c r="BK41" s="1668"/>
      <c r="BL41" s="1668"/>
      <c r="BM41" s="1668"/>
      <c r="BN41" s="1668"/>
      <c r="BO41" s="1668">
        <v>1.2689999999999999</v>
      </c>
      <c r="BP41" s="1668"/>
      <c r="BQ41" s="1668"/>
      <c r="BR41" s="1668"/>
      <c r="BS41" s="1668"/>
      <c r="BT41" s="1668"/>
      <c r="BU41" s="1668">
        <v>1.2729999999999999</v>
      </c>
      <c r="BV41" s="1668"/>
      <c r="BW41" s="1668"/>
      <c r="BX41" s="1668"/>
      <c r="BY41" s="1668"/>
      <c r="BZ41" s="1668"/>
      <c r="CA41" s="1668">
        <v>1.2789999999999999</v>
      </c>
      <c r="CB41" s="1668"/>
      <c r="CC41" s="1668"/>
      <c r="CD41" s="1668"/>
      <c r="CE41" s="1668"/>
      <c r="CF41" s="1668"/>
      <c r="CG41" s="1668">
        <v>1.2889999999999999</v>
      </c>
      <c r="CI41" s="1667"/>
      <c r="CJ41" s="1667"/>
      <c r="CK41" s="1667"/>
      <c r="CL41" s="1667"/>
      <c r="CM41" s="1668">
        <v>1.2490000000000001</v>
      </c>
      <c r="CO41" s="1667"/>
      <c r="CP41" s="1667"/>
      <c r="CQ41" s="1667"/>
      <c r="CR41" s="1667"/>
      <c r="CS41" s="1668">
        <v>1.226</v>
      </c>
      <c r="CU41" s="1667"/>
      <c r="CV41" s="1667"/>
      <c r="CW41" s="1667"/>
      <c r="CX41" s="1667"/>
      <c r="CY41" s="1668">
        <v>1.1970000000000001</v>
      </c>
      <c r="DA41" s="1667"/>
      <c r="DB41" s="1667"/>
      <c r="DC41" s="1667"/>
      <c r="DD41" s="1667"/>
      <c r="DE41" s="1668">
        <v>1.198</v>
      </c>
      <c r="DG41" s="1667"/>
      <c r="DH41" s="1667"/>
      <c r="DI41" s="1667"/>
      <c r="DJ41" s="1667"/>
      <c r="DK41" s="1668">
        <v>1.2110000000000001</v>
      </c>
      <c r="DM41" s="1667"/>
      <c r="DN41" s="1667"/>
      <c r="DO41" s="1667"/>
      <c r="DP41" s="1667"/>
      <c r="DQ41" s="1668">
        <v>1.206</v>
      </c>
      <c r="DS41" s="1667"/>
      <c r="DT41" s="1667"/>
      <c r="DU41" s="1667"/>
      <c r="DV41" s="1667"/>
      <c r="DW41" s="1668">
        <v>1.2270000000000001</v>
      </c>
      <c r="DY41" s="1667"/>
      <c r="DZ41" s="1667"/>
      <c r="EA41" s="1667"/>
      <c r="EB41" s="1667"/>
      <c r="EC41" s="1668">
        <v>1.2499354820481516</v>
      </c>
      <c r="EE41" s="1667"/>
      <c r="EF41" s="1667"/>
      <c r="EG41" s="1667"/>
      <c r="EH41" s="1667"/>
      <c r="EI41" s="1668">
        <v>1.26</v>
      </c>
      <c r="EK41" s="1669"/>
      <c r="EL41" s="1669"/>
      <c r="EM41" s="1669"/>
      <c r="EN41" s="1669"/>
      <c r="EO41" s="1668">
        <v>1.2363944146795769</v>
      </c>
      <c r="EQ41" s="1669"/>
      <c r="ER41" s="1669"/>
      <c r="ES41" s="1669"/>
      <c r="ET41" s="1669"/>
      <c r="EU41" s="1668">
        <v>1.2250000000000001</v>
      </c>
      <c r="EW41" s="1669"/>
      <c r="EX41" s="1669"/>
      <c r="EY41" s="1669"/>
      <c r="EZ41" s="1669"/>
      <c r="FA41" s="1668">
        <v>1.1679999999999999</v>
      </c>
    </row>
    <row r="42" spans="1:157">
      <c r="B42" s="2101" t="s">
        <v>1738</v>
      </c>
      <c r="C42" s="1670"/>
      <c r="D42" s="1670"/>
      <c r="E42" s="1670"/>
      <c r="F42" s="1670"/>
      <c r="G42" s="1670"/>
      <c r="I42" s="1670"/>
      <c r="J42" s="1670"/>
      <c r="K42" s="1670"/>
      <c r="L42" s="1670"/>
      <c r="M42" s="1670"/>
      <c r="O42" s="1670"/>
      <c r="P42" s="1670"/>
      <c r="Q42" s="1670"/>
      <c r="R42" s="1670"/>
      <c r="S42" s="1670"/>
      <c r="U42" s="1670"/>
      <c r="V42" s="1670"/>
      <c r="W42" s="1670"/>
      <c r="X42" s="1670"/>
      <c r="Y42" s="1627"/>
      <c r="AA42" s="1670"/>
      <c r="AB42" s="1670"/>
      <c r="AC42" s="1670"/>
      <c r="AD42" s="1670"/>
      <c r="AE42" s="1627"/>
      <c r="AG42" s="1670"/>
      <c r="AH42" s="1670"/>
      <c r="AI42" s="1670"/>
      <c r="AJ42" s="1670"/>
      <c r="AK42" s="1627"/>
      <c r="AM42" s="1670"/>
      <c r="AN42" s="1670"/>
      <c r="AO42" s="1670"/>
      <c r="AP42" s="1670"/>
      <c r="AQ42" s="1627"/>
      <c r="AS42" s="1670"/>
      <c r="AT42" s="1670"/>
      <c r="AU42" s="1670"/>
      <c r="AV42" s="1670"/>
      <c r="AW42" s="1627"/>
      <c r="AY42" s="1670"/>
      <c r="AZ42" s="1670"/>
      <c r="BA42" s="1670"/>
      <c r="BB42" s="1670"/>
      <c r="BC42" s="1627"/>
      <c r="BE42" s="1670"/>
      <c r="BF42" s="1670"/>
      <c r="BG42" s="1670"/>
      <c r="BH42" s="1670"/>
      <c r="BI42" s="1627"/>
      <c r="BK42" s="1670"/>
      <c r="BL42" s="1670"/>
      <c r="BM42" s="1670"/>
      <c r="BN42" s="1670"/>
      <c r="BO42" s="1627"/>
      <c r="BQ42" s="1670"/>
      <c r="BR42" s="1670"/>
      <c r="BS42" s="1670"/>
      <c r="BT42" s="1670"/>
      <c r="BU42" s="1627"/>
      <c r="BW42" s="1670"/>
      <c r="BX42" s="1670"/>
      <c r="BY42" s="1670"/>
      <c r="BZ42" s="1670"/>
      <c r="CA42" s="1627"/>
      <c r="CC42" s="1670"/>
      <c r="CD42" s="1670"/>
      <c r="CE42" s="1670"/>
      <c r="CF42" s="1670"/>
      <c r="CG42" s="1627"/>
      <c r="CI42" s="1670"/>
      <c r="CJ42" s="1670"/>
      <c r="CK42" s="1670"/>
      <c r="CL42" s="1670"/>
      <c r="CM42" s="1627"/>
      <c r="CO42" s="1670"/>
      <c r="CP42" s="1670"/>
      <c r="CQ42" s="1670"/>
      <c r="CR42" s="1670"/>
      <c r="CS42" s="1627"/>
      <c r="CU42" s="1670"/>
      <c r="CV42" s="1670"/>
      <c r="CW42" s="1670"/>
      <c r="CX42" s="1670"/>
      <c r="CY42" s="1627"/>
      <c r="DA42" s="1670"/>
      <c r="DB42" s="1670"/>
      <c r="DC42" s="1670"/>
      <c r="DD42" s="1670"/>
      <c r="DE42" s="1627"/>
      <c r="DG42" s="1670"/>
      <c r="DH42" s="1670"/>
      <c r="DI42" s="1670"/>
      <c r="DJ42" s="1670"/>
      <c r="DK42" s="1627"/>
      <c r="DM42" s="1670"/>
      <c r="DN42" s="1670"/>
      <c r="DO42" s="1670"/>
      <c r="DP42" s="1670"/>
      <c r="DQ42" s="1627"/>
      <c r="DS42" s="1670"/>
      <c r="DT42" s="1670"/>
      <c r="DU42" s="1670"/>
      <c r="DV42" s="1670"/>
      <c r="DW42" s="1627"/>
      <c r="DY42" s="1670"/>
      <c r="DZ42" s="1670"/>
      <c r="EA42" s="1670"/>
      <c r="EB42" s="1670"/>
      <c r="EC42" s="1627"/>
      <c r="EE42" s="1670"/>
      <c r="EF42" s="1670"/>
      <c r="EG42" s="1670"/>
      <c r="EH42" s="1670"/>
      <c r="EI42" s="1627"/>
      <c r="EK42" s="1627"/>
      <c r="EL42" s="1627"/>
      <c r="EM42" s="1627"/>
      <c r="EN42" s="1627"/>
      <c r="EO42" s="1671"/>
      <c r="EQ42" s="1671"/>
      <c r="ER42" s="1671"/>
      <c r="ES42" s="1671"/>
      <c r="ET42" s="1671"/>
      <c r="EU42" s="1671"/>
      <c r="EW42" s="1627"/>
      <c r="EX42" s="1627"/>
      <c r="EY42" s="1627"/>
      <c r="EZ42" s="1627"/>
      <c r="FA42" s="1671"/>
    </row>
    <row r="43" spans="1:157" ht="15">
      <c r="B43" s="2101" t="s">
        <v>1739</v>
      </c>
      <c r="C43" s="1672"/>
      <c r="D43" s="1672"/>
      <c r="E43" s="1672"/>
      <c r="F43" s="1672"/>
      <c r="G43" s="1672"/>
      <c r="I43" s="1672"/>
      <c r="J43" s="1672"/>
      <c r="K43" s="1672"/>
      <c r="L43" s="1672"/>
      <c r="M43" s="1672"/>
      <c r="O43" s="1672"/>
      <c r="P43" s="1672"/>
      <c r="Q43" s="1672"/>
      <c r="R43" s="1672"/>
      <c r="S43" s="1672"/>
      <c r="U43" s="1672"/>
      <c r="V43" s="1672"/>
      <c r="W43" s="1672"/>
      <c r="X43" s="1672"/>
      <c r="Y43" s="1673"/>
      <c r="AA43" s="1672"/>
      <c r="AB43" s="1672"/>
      <c r="AC43" s="1672"/>
      <c r="AD43" s="1672"/>
      <c r="AE43" s="1673"/>
      <c r="AG43" s="1672"/>
      <c r="AH43" s="1672"/>
      <c r="AI43" s="1672"/>
      <c r="AJ43" s="1672"/>
      <c r="AK43" s="1673"/>
      <c r="AM43" s="1672"/>
      <c r="AN43" s="1672"/>
      <c r="AO43" s="1672"/>
      <c r="AP43" s="1672"/>
      <c r="AQ43" s="1673"/>
      <c r="AS43" s="1672"/>
      <c r="AT43" s="1672"/>
      <c r="AU43" s="1672"/>
      <c r="AV43" s="1672"/>
      <c r="AW43" s="1673"/>
      <c r="AY43" s="1672"/>
      <c r="AZ43" s="1672"/>
      <c r="BA43" s="1672"/>
      <c r="BB43" s="1672"/>
      <c r="BC43" s="1673"/>
      <c r="BE43" s="1672"/>
      <c r="BF43" s="1672"/>
      <c r="BG43" s="1672"/>
      <c r="BH43" s="1672"/>
      <c r="BI43" s="1673"/>
      <c r="BK43" s="1672"/>
      <c r="BL43" s="1672"/>
      <c r="BM43" s="1672"/>
      <c r="BN43" s="1672"/>
      <c r="BO43" s="1673"/>
      <c r="BQ43" s="1672"/>
      <c r="BR43" s="1672"/>
      <c r="BS43" s="1672"/>
      <c r="BT43" s="1672"/>
      <c r="BU43" s="1673"/>
      <c r="BW43" s="1672"/>
      <c r="BX43" s="1672"/>
      <c r="BY43" s="1672"/>
      <c r="BZ43" s="1672"/>
      <c r="CA43" s="1673"/>
      <c r="CC43" s="1672"/>
      <c r="CD43" s="1672"/>
      <c r="CE43" s="1672"/>
      <c r="CF43" s="1672"/>
      <c r="CG43" s="1673"/>
      <c r="CI43" s="1672"/>
      <c r="CJ43" s="1672"/>
      <c r="CK43" s="1672"/>
      <c r="CL43" s="1672"/>
      <c r="CM43" s="1673"/>
      <c r="CO43" s="1672"/>
      <c r="CP43" s="1672"/>
      <c r="CQ43" s="1672"/>
      <c r="CR43" s="1672"/>
      <c r="CS43" s="1673"/>
      <c r="CU43" s="1672"/>
      <c r="CV43" s="1672"/>
      <c r="CW43" s="1672"/>
      <c r="CX43" s="1672"/>
      <c r="CY43" s="1673"/>
      <c r="DA43" s="1672"/>
      <c r="DB43" s="1672"/>
      <c r="DC43" s="1672"/>
      <c r="DD43" s="1672"/>
      <c r="DE43" s="1673"/>
      <c r="DG43" s="1672"/>
      <c r="DH43" s="1672"/>
      <c r="DI43" s="1672"/>
      <c r="DJ43" s="1672"/>
      <c r="DK43" s="1673"/>
      <c r="DM43" s="1672"/>
      <c r="DN43" s="1672"/>
      <c r="DO43" s="1672"/>
      <c r="DP43" s="1672"/>
      <c r="DQ43" s="1673"/>
      <c r="DS43" s="1672"/>
      <c r="DT43" s="1672"/>
      <c r="DU43" s="1672"/>
      <c r="DV43" s="1672"/>
      <c r="DW43" s="1673"/>
      <c r="DY43" s="1672"/>
      <c r="DZ43" s="1672"/>
      <c r="EA43" s="1672"/>
      <c r="EB43" s="1672"/>
      <c r="EC43" s="1673"/>
      <c r="EE43" s="1672"/>
      <c r="EF43" s="1672"/>
      <c r="EG43" s="1672"/>
      <c r="EH43" s="1672"/>
      <c r="EI43" s="1673"/>
      <c r="EK43" s="1673"/>
      <c r="EL43" s="1673"/>
      <c r="EM43" s="1673"/>
      <c r="EN43" s="1673"/>
      <c r="EO43" s="1673"/>
      <c r="EQ43" s="1673"/>
      <c r="ER43" s="1673"/>
      <c r="ES43" s="1673"/>
      <c r="ET43" s="1673"/>
      <c r="EU43" s="1673"/>
      <c r="EW43" s="1673"/>
      <c r="EX43" s="1673"/>
      <c r="EY43" s="1673"/>
      <c r="EZ43" s="1673"/>
      <c r="FA43" s="1673"/>
    </row>
    <row r="44" spans="1:157" ht="15">
      <c r="B44" s="2101" t="s">
        <v>1740</v>
      </c>
      <c r="C44" s="1672"/>
      <c r="D44" s="1672"/>
      <c r="E44" s="1672"/>
      <c r="F44" s="1672"/>
      <c r="G44" s="1672"/>
      <c r="I44" s="1672"/>
      <c r="J44" s="1672"/>
      <c r="K44" s="1672"/>
      <c r="L44" s="1672"/>
      <c r="M44" s="1672"/>
      <c r="O44" s="1672"/>
      <c r="P44" s="1672"/>
      <c r="Q44" s="1672"/>
      <c r="R44" s="1672"/>
      <c r="S44" s="1672"/>
      <c r="U44" s="1672"/>
      <c r="V44" s="1672"/>
      <c r="W44" s="1672"/>
      <c r="X44" s="1672"/>
      <c r="Y44" s="1673"/>
      <c r="AA44" s="1672"/>
      <c r="AB44" s="1672"/>
      <c r="AC44" s="1672"/>
      <c r="AD44" s="1672"/>
      <c r="AE44" s="1673"/>
      <c r="AG44" s="1672"/>
      <c r="AH44" s="1672"/>
      <c r="AI44" s="1672"/>
      <c r="AJ44" s="1672"/>
      <c r="AK44" s="1673"/>
      <c r="AM44" s="1672"/>
      <c r="AN44" s="1672"/>
      <c r="AO44" s="1672"/>
      <c r="AP44" s="1672"/>
      <c r="AQ44" s="1673"/>
      <c r="AS44" s="1672"/>
      <c r="AT44" s="1672"/>
      <c r="AU44" s="1672"/>
      <c r="AV44" s="1672"/>
      <c r="AW44" s="1673"/>
      <c r="AY44" s="1672"/>
      <c r="AZ44" s="1672"/>
      <c r="BA44" s="1672"/>
      <c r="BB44" s="1672"/>
      <c r="BC44" s="1673"/>
      <c r="BE44" s="1672"/>
      <c r="BF44" s="1672"/>
      <c r="BG44" s="1672"/>
      <c r="BH44" s="1672"/>
      <c r="BI44" s="1673"/>
      <c r="BK44" s="1672"/>
      <c r="BL44" s="1672"/>
      <c r="BM44" s="1672"/>
      <c r="BN44" s="1672"/>
      <c r="BO44" s="1673"/>
      <c r="BQ44" s="1672"/>
      <c r="BR44" s="1672"/>
      <c r="BS44" s="1672"/>
      <c r="BT44" s="1672"/>
      <c r="BU44" s="1673"/>
      <c r="BW44" s="1672"/>
      <c r="BX44" s="1672"/>
      <c r="BY44" s="1672"/>
      <c r="BZ44" s="1672"/>
      <c r="CA44" s="1673"/>
      <c r="CC44" s="1672"/>
      <c r="CD44" s="1672"/>
      <c r="CE44" s="1672"/>
      <c r="CF44" s="1672"/>
      <c r="CG44" s="1673"/>
      <c r="CI44" s="1672"/>
      <c r="CJ44" s="1672"/>
      <c r="CK44" s="1672"/>
      <c r="CL44" s="1672"/>
      <c r="CM44" s="1673"/>
      <c r="CO44" s="1672"/>
      <c r="CP44" s="1672"/>
      <c r="CQ44" s="1672"/>
      <c r="CR44" s="1672"/>
      <c r="CS44" s="1673"/>
      <c r="CU44" s="1672"/>
      <c r="CV44" s="1672"/>
      <c r="CW44" s="1672"/>
      <c r="CX44" s="1672"/>
      <c r="CY44" s="1673"/>
      <c r="DA44" s="1672"/>
      <c r="DB44" s="1672"/>
      <c r="DC44" s="1672"/>
      <c r="DD44" s="1672"/>
      <c r="DE44" s="1673"/>
      <c r="DG44" s="1672"/>
      <c r="DH44" s="1672"/>
      <c r="DI44" s="1672"/>
      <c r="DJ44" s="1672"/>
      <c r="DK44" s="1673"/>
      <c r="DM44" s="1672"/>
      <c r="DN44" s="1672"/>
      <c r="DO44" s="1672"/>
      <c r="DP44" s="1672"/>
      <c r="DQ44" s="1673"/>
      <c r="DS44" s="1672"/>
      <c r="DT44" s="1672"/>
      <c r="DU44" s="1672"/>
      <c r="DV44" s="1672"/>
      <c r="DW44" s="1673"/>
      <c r="DY44" s="1672"/>
      <c r="DZ44" s="1672"/>
      <c r="EA44" s="1672"/>
      <c r="EB44" s="1672"/>
      <c r="EC44" s="1673"/>
      <c r="EE44" s="1672"/>
      <c r="EF44" s="1672"/>
      <c r="EG44" s="1672"/>
      <c r="EH44" s="1672"/>
      <c r="EI44" s="1673"/>
      <c r="EK44" s="1673"/>
      <c r="EL44" s="1673"/>
      <c r="EM44" s="1673"/>
      <c r="EN44" s="1673"/>
      <c r="EO44" s="1673"/>
      <c r="EQ44" s="1673"/>
      <c r="ER44" s="1673"/>
      <c r="ES44" s="1673"/>
      <c r="ET44" s="1673"/>
      <c r="EU44" s="1673"/>
      <c r="EW44" s="1673"/>
      <c r="EX44" s="1673"/>
      <c r="EY44" s="1673"/>
      <c r="EZ44" s="1673"/>
      <c r="FA44" s="1673"/>
    </row>
  </sheetData>
  <hyperlinks>
    <hyperlink ref="EW2" location="Índice!C16" display="Indicador Liquidez de Longo Prazo – NSFR " xr:uid="{CA681033-24FC-4B40-B1EB-B393436E311C}"/>
    <hyperlink ref="B2" location="Índice!A1" display="Indicador Liquidez de Longo Prazo – NSFR " xr:uid="{3697DF2E-9910-40E1-87D0-8F4C823ECEBD}"/>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A5BDA-F6E5-4143-A461-FF45FA231976}">
  <sheetPr codeName="Planilha28">
    <tabColor rgb="FF73C6A1"/>
  </sheetPr>
  <dimension ref="A1:Z8"/>
  <sheetViews>
    <sheetView showGridLines="0" topLeftCell="B1" zoomScale="80" zoomScaleNormal="80" workbookViewId="0">
      <selection activeCell="B4" sqref="B4"/>
    </sheetView>
  </sheetViews>
  <sheetFormatPr defaultColWidth="8.5546875" defaultRowHeight="14.25" customHeight="1"/>
  <cols>
    <col min="1" max="1" width="3" style="52" hidden="1" customWidth="1"/>
    <col min="2" max="2" width="58.44140625" style="52" customWidth="1"/>
    <col min="3" max="8" width="18.77734375" style="52" customWidth="1"/>
    <col min="9" max="26" width="20" style="52" customWidth="1"/>
    <col min="27" max="16384" width="8.5546875" style="3"/>
  </cols>
  <sheetData>
    <row r="1" spans="1:26" s="21" customFormat="1" ht="5.25" customHeight="1">
      <c r="A1" s="12"/>
      <c r="B1" s="13"/>
      <c r="C1" s="13"/>
      <c r="D1" s="13"/>
      <c r="E1" s="13"/>
      <c r="F1" s="13"/>
      <c r="G1" s="14"/>
      <c r="H1" s="14"/>
      <c r="I1" s="14"/>
      <c r="J1" s="14"/>
      <c r="K1" s="14"/>
      <c r="L1" s="14"/>
      <c r="M1" s="14"/>
      <c r="N1" s="14"/>
      <c r="O1" s="14"/>
      <c r="P1" s="14"/>
      <c r="Q1" s="14"/>
      <c r="R1" s="14"/>
      <c r="S1" s="14"/>
      <c r="T1" s="14"/>
      <c r="U1" s="14"/>
      <c r="V1" s="14"/>
      <c r="W1" s="14"/>
      <c r="X1" s="14"/>
      <c r="Y1" s="14"/>
      <c r="Z1" s="14"/>
    </row>
    <row r="2" spans="1:26" ht="13.8">
      <c r="A2" s="22"/>
      <c r="B2" s="23" t="s">
        <v>1741</v>
      </c>
      <c r="C2" s="23"/>
      <c r="D2" s="23"/>
      <c r="E2" s="23"/>
      <c r="F2" s="23"/>
      <c r="G2" s="23"/>
      <c r="H2" s="23"/>
      <c r="I2" s="23"/>
      <c r="J2" s="23"/>
      <c r="K2" s="23"/>
      <c r="L2" s="23"/>
      <c r="M2" s="23"/>
      <c r="N2" s="23"/>
      <c r="O2" s="23"/>
      <c r="P2" s="23"/>
      <c r="Q2" s="23"/>
      <c r="R2" s="23"/>
      <c r="S2" s="23"/>
      <c r="T2" s="23"/>
      <c r="U2" s="23"/>
      <c r="V2" s="23"/>
      <c r="W2" s="23"/>
      <c r="X2" s="23"/>
      <c r="Y2" s="23"/>
      <c r="Z2" s="23"/>
    </row>
    <row r="3" spans="1:26" s="70" customFormat="1" ht="42.6" thickBot="1">
      <c r="A3" s="1624"/>
      <c r="B3" s="1625" t="s">
        <v>1594</v>
      </c>
      <c r="C3" s="2209" t="s">
        <v>3280</v>
      </c>
      <c r="D3" s="2209" t="s">
        <v>3257</v>
      </c>
      <c r="E3" s="2209" t="s">
        <v>1742</v>
      </c>
      <c r="F3" s="2209" t="s">
        <v>1743</v>
      </c>
      <c r="G3" s="2209" t="s">
        <v>1744</v>
      </c>
      <c r="H3" s="1626" t="s">
        <v>1745</v>
      </c>
      <c r="I3" s="1626" t="s">
        <v>1746</v>
      </c>
      <c r="J3" s="1626" t="s">
        <v>1747</v>
      </c>
      <c r="K3" s="1626" t="s">
        <v>1748</v>
      </c>
      <c r="L3" s="1626" t="s">
        <v>1749</v>
      </c>
      <c r="M3" s="1626" t="s">
        <v>1750</v>
      </c>
      <c r="N3" s="1626" t="s">
        <v>1751</v>
      </c>
      <c r="O3" s="1626" t="s">
        <v>1752</v>
      </c>
      <c r="P3" s="1626" t="s">
        <v>1753</v>
      </c>
      <c r="Q3" s="1626" t="s">
        <v>1754</v>
      </c>
      <c r="R3" s="1626" t="s">
        <v>1755</v>
      </c>
      <c r="S3" s="1626" t="s">
        <v>1756</v>
      </c>
      <c r="T3" s="1626" t="s">
        <v>1757</v>
      </c>
      <c r="U3" s="1626" t="s">
        <v>1758</v>
      </c>
      <c r="V3" s="1626" t="s">
        <v>1759</v>
      </c>
      <c r="W3" s="1626" t="s">
        <v>1760</v>
      </c>
      <c r="X3" s="1626" t="s">
        <v>1761</v>
      </c>
      <c r="Y3" s="1626" t="s">
        <v>1762</v>
      </c>
      <c r="Z3" s="1626" t="s">
        <v>1763</v>
      </c>
    </row>
    <row r="4" spans="1:26" ht="13.8">
      <c r="A4" s="1627"/>
      <c r="B4" s="1628" t="s">
        <v>1764</v>
      </c>
      <c r="C4" s="2149">
        <v>1528167962</v>
      </c>
      <c r="D4" s="2149">
        <v>1491576736</v>
      </c>
      <c r="E4" s="2149">
        <v>1499680491</v>
      </c>
      <c r="F4" s="2149">
        <v>1408603125</v>
      </c>
      <c r="G4" s="2149">
        <v>1393627182</v>
      </c>
      <c r="H4" s="2149">
        <v>1362349985</v>
      </c>
      <c r="I4" s="2149">
        <v>1375853779</v>
      </c>
      <c r="J4" s="1629">
        <v>1314702827</v>
      </c>
      <c r="K4" s="1629">
        <v>1292627933</v>
      </c>
      <c r="L4" s="1629">
        <v>1244219635</v>
      </c>
      <c r="M4" s="1629">
        <v>1246214073</v>
      </c>
      <c r="N4" s="1629">
        <v>1223998641</v>
      </c>
      <c r="O4" s="1629">
        <v>1216666090</v>
      </c>
      <c r="P4" s="1629">
        <v>1203787339</v>
      </c>
      <c r="Q4" s="1629">
        <v>1151750494</v>
      </c>
      <c r="R4" s="1629">
        <v>1104940924</v>
      </c>
      <c r="S4" s="1629">
        <v>1070718608</v>
      </c>
      <c r="T4" s="1629">
        <v>1021581310</v>
      </c>
      <c r="U4" s="1629">
        <v>1016989399</v>
      </c>
      <c r="V4" s="1629">
        <v>978801733</v>
      </c>
      <c r="W4" s="1629">
        <v>949810938</v>
      </c>
      <c r="X4" s="1629">
        <v>990197209</v>
      </c>
      <c r="Y4" s="1629">
        <v>956032752</v>
      </c>
      <c r="Z4" s="1629">
        <v>932718356</v>
      </c>
    </row>
    <row r="5" spans="1:26" ht="13.8">
      <c r="A5" s="1627"/>
      <c r="B5" s="1630" t="s">
        <v>1765</v>
      </c>
      <c r="C5" s="2150">
        <v>1251850254</v>
      </c>
      <c r="D5" s="2150">
        <v>1222667546</v>
      </c>
      <c r="E5" s="2150">
        <v>1202059545</v>
      </c>
      <c r="F5" s="2150">
        <v>1142829435</v>
      </c>
      <c r="G5" s="2150">
        <v>1150712033</v>
      </c>
      <c r="H5" s="2150">
        <v>1114205655</v>
      </c>
      <c r="I5" s="2150">
        <v>1127869940</v>
      </c>
      <c r="J5" s="1631">
        <v>1058432562</v>
      </c>
      <c r="K5" s="1631">
        <v>1057107128</v>
      </c>
      <c r="L5" s="1631">
        <v>988534149</v>
      </c>
      <c r="M5" s="1631">
        <v>982375957</v>
      </c>
      <c r="N5" s="1631">
        <v>961883446</v>
      </c>
      <c r="O5" s="1631">
        <v>951167736</v>
      </c>
      <c r="P5" s="1631">
        <v>933833836</v>
      </c>
      <c r="Q5" s="1631">
        <v>922394902</v>
      </c>
      <c r="R5" s="1631">
        <v>901048220</v>
      </c>
      <c r="S5" s="1631">
        <v>894427129</v>
      </c>
      <c r="T5" s="1631">
        <v>852480700</v>
      </c>
      <c r="U5" s="1631">
        <v>839830476</v>
      </c>
      <c r="V5" s="1631">
        <v>811430178</v>
      </c>
      <c r="W5" s="1631">
        <v>774164845</v>
      </c>
      <c r="X5" s="1631">
        <v>792198656</v>
      </c>
      <c r="Y5" s="1631">
        <v>758907175</v>
      </c>
      <c r="Z5" s="1631">
        <v>754385773</v>
      </c>
    </row>
    <row r="6" spans="1:26" ht="14.4" thickBot="1">
      <c r="A6" s="1632"/>
      <c r="B6" s="1633" t="s">
        <v>121</v>
      </c>
      <c r="C6" s="2342">
        <v>1.2210000000000001</v>
      </c>
      <c r="D6" s="2151">
        <v>1.22</v>
      </c>
      <c r="E6" s="2151">
        <v>1.248</v>
      </c>
      <c r="F6" s="2151">
        <v>1.2330000000000001</v>
      </c>
      <c r="G6" s="2151">
        <v>1.2110000000000001</v>
      </c>
      <c r="H6" s="2151">
        <v>1.2230000000000001</v>
      </c>
      <c r="I6" s="2151">
        <v>1.22</v>
      </c>
      <c r="J6" s="1634">
        <v>1.242</v>
      </c>
      <c r="K6" s="1634">
        <v>1.2230000000000001</v>
      </c>
      <c r="L6" s="1634">
        <v>1.2589999999999999</v>
      </c>
      <c r="M6" s="1634">
        <v>1.2689999999999999</v>
      </c>
      <c r="N6" s="1634">
        <v>1.2729999999999999</v>
      </c>
      <c r="O6" s="1634">
        <v>1.2789999999999999</v>
      </c>
      <c r="P6" s="1634">
        <v>1.2889999999999999</v>
      </c>
      <c r="Q6" s="1634">
        <v>1.2490000000000001</v>
      </c>
      <c r="R6" s="1634">
        <v>1.226</v>
      </c>
      <c r="S6" s="1634">
        <v>1.1970000000000001</v>
      </c>
      <c r="T6" s="1634">
        <v>1.198</v>
      </c>
      <c r="U6" s="1634">
        <v>1.2110000000000001</v>
      </c>
      <c r="V6" s="1634">
        <v>1.206</v>
      </c>
      <c r="W6" s="1634">
        <v>1.2270000000000001</v>
      </c>
      <c r="X6" s="1634">
        <v>1.25</v>
      </c>
      <c r="Y6" s="1634">
        <v>1.26</v>
      </c>
      <c r="Z6" s="1634">
        <v>1.236</v>
      </c>
    </row>
    <row r="7" spans="1:26" ht="13.8">
      <c r="A7" s="1635"/>
      <c r="B7" s="1511" t="s">
        <v>1766</v>
      </c>
      <c r="C7" s="1511"/>
      <c r="D7" s="1511"/>
      <c r="E7" s="1511"/>
      <c r="F7" s="1511"/>
      <c r="G7" s="1636"/>
      <c r="H7" s="1636"/>
      <c r="I7" s="1636"/>
      <c r="J7" s="1636"/>
      <c r="K7" s="1636"/>
      <c r="L7" s="1636"/>
      <c r="M7" s="1636"/>
      <c r="N7" s="1636"/>
      <c r="O7" s="1636"/>
      <c r="P7" s="1636"/>
      <c r="Q7" s="1636"/>
      <c r="R7" s="1636"/>
      <c r="S7" s="1636"/>
      <c r="T7" s="1636"/>
      <c r="U7" s="1636"/>
      <c r="V7" s="1636"/>
      <c r="W7" s="1636"/>
      <c r="X7" s="1636"/>
      <c r="Y7" s="1636"/>
      <c r="Z7" s="1636"/>
    </row>
    <row r="8" spans="1:26" ht="13.8">
      <c r="A8" s="1637"/>
      <c r="B8" s="1638"/>
      <c r="C8" s="1638"/>
      <c r="D8" s="1638"/>
      <c r="E8" s="1638"/>
      <c r="F8" s="1638"/>
      <c r="G8" s="2052"/>
      <c r="H8" s="2052"/>
      <c r="I8" s="2052"/>
      <c r="J8" s="1639"/>
      <c r="K8" s="1639"/>
      <c r="L8" s="1639"/>
      <c r="M8" s="1639"/>
      <c r="N8" s="1639"/>
      <c r="O8" s="1639"/>
      <c r="P8" s="1639"/>
      <c r="Q8" s="1639"/>
      <c r="R8" s="1639"/>
      <c r="S8" s="1639"/>
      <c r="T8" s="1639"/>
      <c r="U8" s="1639"/>
      <c r="V8" s="1639"/>
      <c r="W8" s="1639"/>
      <c r="X8" s="1639"/>
      <c r="Y8" s="1639"/>
      <c r="Z8" s="1639"/>
    </row>
  </sheetData>
  <hyperlinks>
    <hyperlink ref="B2:Z2" location="Índice!C24" display="Indicador Liquidez de Longo Prazo – NSFR " xr:uid="{8D3311FE-5F5F-49A7-8089-17713CB812F2}"/>
    <hyperlink ref="W2" location="Índice!C24" display="Indicador Liquidez de Longo Prazo – NSFR " xr:uid="{78459932-2A83-476C-BBD2-38B83295A709}"/>
    <hyperlink ref="V2" location="Índice!C24" display="Indicador Liquidez de Longo Prazo – NSFR " xr:uid="{3E7B32C2-2D52-49FE-B175-ED7AA6FBB40E}"/>
    <hyperlink ref="T2" location="Índice!C24" display="Indicador Liquidez de Longo Prazo – NSFR " xr:uid="{ACB05D9D-E149-4059-9C48-A8918FA0DD43}"/>
    <hyperlink ref="U2" location="Índice!C24" display="Indicador Liquidez de Longo Prazo – NSFR " xr:uid="{C0FAB31C-E830-457F-AE60-FCB9CBEED5AE}"/>
    <hyperlink ref="S2" location="Índice!C24" display="Indicador Liquidez de Longo Prazo – NSFR " xr:uid="{92FE5045-0130-4412-95FC-0BA5ADE156A2}"/>
    <hyperlink ref="R2" location="Índice!C24" display="Indicador Liquidez de Longo Prazo – NSFR " xr:uid="{2C803341-4D4E-416F-B81F-4236C1A071E2}"/>
    <hyperlink ref="Q2" location="Índice!C24" display="Indicador Liquidez de Longo Prazo – NSFR " xr:uid="{3A17908E-8E71-4A67-A115-C29F46319CF6}"/>
    <hyperlink ref="P2" location="Índice!C24" display="Indicador Liquidez de Longo Prazo – NSFR " xr:uid="{D16A4A2F-2D8D-44FB-A75A-722BD4805851}"/>
    <hyperlink ref="O2" location="Índice!C24" display="Indicador Liquidez de Longo Prazo – NSFR " xr:uid="{184374D7-1639-477E-B505-815C5760E3DE}"/>
    <hyperlink ref="N2" location="Índice!C24" display="Indicador Liquidez de Longo Prazo – NSFR " xr:uid="{D71FE0AA-327E-4BF8-A389-65206489B803}"/>
    <hyperlink ref="M2" location="Índice!C24" display="Indicador Liquidez de Longo Prazo – NSFR " xr:uid="{8476A2FC-A6A7-470A-AAAE-1E6C9E7543B4}"/>
    <hyperlink ref="L2" location="Índice!C24" display="Indicador Liquidez de Longo Prazo – NSFR " xr:uid="{2F5E9618-CDA2-4095-A1DC-FCD2F442D674}"/>
    <hyperlink ref="K2" location="Índice!C24" display="Indicador Liquidez de Longo Prazo – NSFR " xr:uid="{831CC1BF-6748-4A22-8728-C97EAD20D6A6}"/>
    <hyperlink ref="J2" location="Índice!C24" display="Indicador Liquidez de Longo Prazo – NSFR " xr:uid="{4A6AA538-6B76-4B76-AAE1-9C76565A7B52}"/>
    <hyperlink ref="B2" location="Índice!A1" display="NSFR" xr:uid="{0A2FEBCE-2398-4B06-A6AB-7FFE8E979AA3}"/>
    <hyperlink ref="I2" location="Índice!C24" display="Indicador Liquidez de Longo Prazo – NSFR " xr:uid="{4B7A11C8-90FD-4C08-AA17-95C0330175F0}"/>
    <hyperlink ref="H2" location="Índice!C24" display="Indicador Liquidez de Longo Prazo – NSFR " xr:uid="{033D6986-DA85-4DB6-92FD-5BAC2FFB5B71}"/>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43405-E83B-49AB-AB94-9D3C94D81471}">
  <sheetPr codeName="Planilha79">
    <tabColor rgb="FF73C6A1"/>
  </sheetPr>
  <dimension ref="A1:G8"/>
  <sheetViews>
    <sheetView showGridLines="0" topLeftCell="B1" zoomScale="80" zoomScaleNormal="80" workbookViewId="0">
      <selection activeCell="E8" sqref="E8"/>
    </sheetView>
  </sheetViews>
  <sheetFormatPr defaultColWidth="8.5546875" defaultRowHeight="14.25" customHeight="1"/>
  <cols>
    <col min="1" max="1" width="3" style="52" hidden="1" customWidth="1"/>
    <col min="2" max="2" width="23.33203125" style="52" customWidth="1"/>
    <col min="3" max="3" width="9.77734375" style="52" bestFit="1" customWidth="1"/>
    <col min="4" max="4" width="26" style="3" bestFit="1" customWidth="1"/>
    <col min="5" max="5" width="15.5546875" style="3" bestFit="1" customWidth="1"/>
    <col min="6" max="6" width="26" style="3" bestFit="1" customWidth="1"/>
    <col min="7" max="7" width="14.44140625" style="3" bestFit="1" customWidth="1"/>
    <col min="8" max="16384" width="8.5546875" style="3"/>
  </cols>
  <sheetData>
    <row r="1" spans="1:7" s="21" customFormat="1" ht="5.25" customHeight="1">
      <c r="A1" s="12"/>
      <c r="B1" s="13"/>
      <c r="C1" s="13"/>
    </row>
    <row r="2" spans="1:7" ht="13.8">
      <c r="A2" s="22"/>
      <c r="B2" s="23" t="s">
        <v>3302</v>
      </c>
      <c r="C2" s="23"/>
      <c r="D2" s="1209"/>
      <c r="E2" s="1209"/>
      <c r="F2" s="1209"/>
      <c r="G2" s="1209"/>
    </row>
    <row r="3" spans="1:7" s="70" customFormat="1" ht="14.4" thickBot="1">
      <c r="A3" s="1624"/>
      <c r="B3" s="1625" t="s">
        <v>68</v>
      </c>
      <c r="C3" s="1625"/>
      <c r="D3" s="1625"/>
      <c r="E3" s="1625"/>
      <c r="F3" s="1625"/>
      <c r="G3" s="2381" t="s">
        <v>3289</v>
      </c>
    </row>
    <row r="4" spans="1:7" ht="14.25" customHeight="1" thickBot="1">
      <c r="B4" s="2376"/>
      <c r="C4" s="2382" t="s">
        <v>3303</v>
      </c>
      <c r="D4" s="2382"/>
      <c r="E4" s="2382" t="s">
        <v>3304</v>
      </c>
      <c r="F4" s="2382"/>
      <c r="G4" s="2378" t="s">
        <v>156</v>
      </c>
    </row>
    <row r="5" spans="1:7" ht="14.25" customHeight="1" thickBot="1">
      <c r="B5" s="2377" t="s">
        <v>3305</v>
      </c>
      <c r="C5" s="2378"/>
      <c r="D5" s="2379" t="s">
        <v>3306</v>
      </c>
      <c r="E5" s="2378"/>
      <c r="F5" s="2379" t="s">
        <v>3306</v>
      </c>
      <c r="G5" s="2380"/>
    </row>
    <row r="6" spans="1:7" ht="14.25" customHeight="1">
      <c r="B6" s="1628" t="s">
        <v>3307</v>
      </c>
      <c r="C6" s="2058">
        <v>333844</v>
      </c>
      <c r="D6" s="2058">
        <v>312047.3</v>
      </c>
      <c r="E6" s="2058">
        <v>216934</v>
      </c>
      <c r="F6" s="2058">
        <v>206900.4</v>
      </c>
      <c r="G6" s="2058">
        <v>550778</v>
      </c>
    </row>
    <row r="7" spans="1:7" ht="14.25" customHeight="1">
      <c r="B7" s="1628" t="s">
        <v>3308</v>
      </c>
      <c r="C7" s="2058">
        <v>74828</v>
      </c>
      <c r="D7" s="2058">
        <v>0</v>
      </c>
      <c r="E7" s="2058">
        <v>216103</v>
      </c>
      <c r="F7" s="2058">
        <v>0</v>
      </c>
      <c r="G7" s="2058">
        <v>290931</v>
      </c>
    </row>
    <row r="8" spans="1:7" ht="14.25" customHeight="1">
      <c r="B8" s="1628" t="s">
        <v>268</v>
      </c>
      <c r="C8" s="2058">
        <v>283382.7</v>
      </c>
      <c r="D8" s="2058">
        <v>0</v>
      </c>
      <c r="E8" s="2058">
        <v>1721326</v>
      </c>
      <c r="F8" s="2058">
        <v>0</v>
      </c>
      <c r="G8" s="2058">
        <v>2004709</v>
      </c>
    </row>
  </sheetData>
  <mergeCells count="2">
    <mergeCell ref="C4:D4"/>
    <mergeCell ref="E4:F4"/>
  </mergeCells>
  <hyperlinks>
    <hyperlink ref="B2:C2" location="Índice!C24" display="Indicador Liquidez de Longo Prazo – NSFR " xr:uid="{61AE2BBA-7D54-44D9-9574-7F2661D704F7}"/>
    <hyperlink ref="B2" location="Índice!A1" display="NSFR" xr:uid="{666A46AE-D0E0-4E50-B85F-826F4BA219D5}"/>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C2673-8D0F-4652-8875-FDF3B9D27194}">
  <sheetPr codeName="Planilha29">
    <tabColor rgb="FF73C6A1"/>
  </sheetPr>
  <dimension ref="A1:EP13"/>
  <sheetViews>
    <sheetView showGridLines="0" topLeftCell="B1" zoomScaleNormal="100" workbookViewId="0">
      <selection activeCell="C6" sqref="C6:H11"/>
    </sheetView>
  </sheetViews>
  <sheetFormatPr defaultColWidth="9.21875" defaultRowHeight="13.8"/>
  <cols>
    <col min="1" max="1" width="4.44140625" style="1112" hidden="1" customWidth="1"/>
    <col min="2" max="2" width="37.44140625" style="1112" customWidth="1"/>
    <col min="3" max="8" width="16.5546875" style="1112" customWidth="1"/>
    <col min="9" max="9" width="1.21875" style="3" customWidth="1"/>
    <col min="10" max="15" width="16.5546875" style="1112" customWidth="1"/>
    <col min="16" max="16" width="1.21875" style="3" customWidth="1"/>
    <col min="17" max="22" width="16.5546875" style="1112" customWidth="1"/>
    <col min="23" max="23" width="1.21875" style="3" customWidth="1"/>
    <col min="24" max="24" width="16.5546875" style="1112" customWidth="1"/>
    <col min="25" max="25" width="16.44140625" style="1112" customWidth="1"/>
    <col min="26" max="26" width="13.77734375" style="1112" customWidth="1"/>
    <col min="27" max="27" width="17.21875" style="1112" customWidth="1"/>
    <col min="28" max="28" width="16.77734375" style="1112" customWidth="1"/>
    <col min="29" max="29" width="12" style="1112" customWidth="1"/>
    <col min="30" max="30" width="1.21875" style="3" customWidth="1"/>
    <col min="31" max="31" width="16.5546875" style="1112" customWidth="1"/>
    <col min="32" max="32" width="16.44140625" style="1112" customWidth="1"/>
    <col min="33" max="33" width="13.77734375" style="1112" customWidth="1"/>
    <col min="34" max="34" width="17.21875" style="1112" customWidth="1"/>
    <col min="35" max="35" width="16.77734375" style="1112" customWidth="1"/>
    <col min="36" max="36" width="12" style="1112" customWidth="1"/>
    <col min="37" max="37" width="1.21875" style="3" customWidth="1"/>
    <col min="38" max="38" width="16.5546875" style="1112" customWidth="1"/>
    <col min="39" max="39" width="16.44140625" style="1112" customWidth="1"/>
    <col min="40" max="40" width="13.77734375" style="1112" customWidth="1"/>
    <col min="41" max="41" width="17.21875" style="1112" customWidth="1"/>
    <col min="42" max="42" width="16.77734375" style="1112" customWidth="1"/>
    <col min="43" max="43" width="12" style="1112" customWidth="1"/>
    <col min="44" max="44" width="1.21875" style="3" customWidth="1"/>
    <col min="45" max="45" width="16.5546875" style="1112" customWidth="1"/>
    <col min="46" max="46" width="16.44140625" style="1112" customWidth="1"/>
    <col min="47" max="47" width="13.77734375" style="1112" customWidth="1"/>
    <col min="48" max="48" width="17.21875" style="1112" customWidth="1"/>
    <col min="49" max="49" width="16.77734375" style="1112" customWidth="1"/>
    <col min="50" max="50" width="12" style="1112" customWidth="1"/>
    <col min="51" max="51" width="1.21875" style="3" customWidth="1"/>
    <col min="52" max="52" width="16.5546875" style="1112" customWidth="1"/>
    <col min="53" max="53" width="16.44140625" style="1112" customWidth="1"/>
    <col min="54" max="54" width="13.77734375" style="1112" customWidth="1"/>
    <col min="55" max="55" width="17.21875" style="1112" customWidth="1"/>
    <col min="56" max="56" width="16.77734375" style="1112" customWidth="1"/>
    <col min="57" max="57" width="12" style="1112" customWidth="1"/>
    <col min="58" max="58" width="1.21875" style="3" customWidth="1"/>
    <col min="59" max="59" width="16.5546875" style="1112" customWidth="1"/>
    <col min="60" max="60" width="16.44140625" style="1112" customWidth="1"/>
    <col min="61" max="61" width="13.77734375" style="1112" customWidth="1"/>
    <col min="62" max="62" width="17.21875" style="1112" customWidth="1"/>
    <col min="63" max="63" width="16.77734375" style="1112" customWidth="1"/>
    <col min="64" max="64" width="12" style="1112" customWidth="1"/>
    <col min="65" max="65" width="1.21875" style="3" customWidth="1"/>
    <col min="66" max="66" width="16.5546875" style="1112" customWidth="1"/>
    <col min="67" max="67" width="16.44140625" style="1112" customWidth="1"/>
    <col min="68" max="68" width="13.77734375" style="1112" customWidth="1"/>
    <col min="69" max="69" width="17.21875" style="1112" customWidth="1"/>
    <col min="70" max="70" width="16.77734375" style="1112" customWidth="1"/>
    <col min="71" max="71" width="12" style="1112" customWidth="1"/>
    <col min="72" max="72" width="1.21875" style="3" customWidth="1"/>
    <col min="73" max="73" width="16.5546875" style="1112" customWidth="1"/>
    <col min="74" max="74" width="16.44140625" style="1112" customWidth="1"/>
    <col min="75" max="75" width="13.77734375" style="1112" customWidth="1"/>
    <col min="76" max="76" width="17.21875" style="1112" customWidth="1"/>
    <col min="77" max="77" width="16.77734375" style="1112" customWidth="1"/>
    <col min="78" max="78" width="12" style="1112" customWidth="1"/>
    <col min="79" max="79" width="1.21875" style="3" customWidth="1"/>
    <col min="80" max="80" width="16.5546875" style="1112" customWidth="1"/>
    <col min="81" max="81" width="16.44140625" style="1112" customWidth="1"/>
    <col min="82" max="82" width="13.77734375" style="1112" customWidth="1"/>
    <col min="83" max="83" width="17.21875" style="1112" customWidth="1"/>
    <col min="84" max="84" width="16.77734375" style="1112" customWidth="1"/>
    <col min="85" max="85" width="12" style="1112" customWidth="1"/>
    <col min="86" max="86" width="1.21875" style="3" customWidth="1"/>
    <col min="87" max="90" width="19.21875" style="1112" customWidth="1"/>
    <col min="91" max="91" width="1.21875" style="3" customWidth="1"/>
    <col min="92" max="95" width="19.21875" style="1112" customWidth="1"/>
    <col min="96" max="96" width="1.21875" style="3" customWidth="1"/>
    <col min="97" max="100" width="19.21875" style="1112" customWidth="1"/>
    <col min="101" max="101" width="1.21875" style="3" customWidth="1"/>
    <col min="102" max="105" width="19.21875" style="1112" customWidth="1"/>
    <col min="106" max="106" width="1.21875" style="3" customWidth="1"/>
    <col min="107" max="110" width="19.21875" style="1112" customWidth="1"/>
    <col min="111" max="111" width="1.21875" style="3" customWidth="1"/>
    <col min="112" max="115" width="19.21875" style="1112" customWidth="1"/>
    <col min="116" max="116" width="1.21875" style="3" customWidth="1"/>
    <col min="117" max="120" width="19.21875" style="1112" customWidth="1"/>
    <col min="121" max="121" width="1.21875" style="3" customWidth="1"/>
    <col min="122" max="125" width="19.21875" style="1112" customWidth="1"/>
    <col min="126" max="126" width="1.21875" style="3" customWidth="1"/>
    <col min="127" max="130" width="19.21875" style="1112" customWidth="1"/>
    <col min="131" max="131" width="1.21875" style="3" customWidth="1"/>
    <col min="132" max="135" width="19.21875" style="1112" customWidth="1"/>
    <col min="136" max="136" width="1.44140625" style="1112" customWidth="1"/>
    <col min="137" max="140" width="19.21875" style="1112" customWidth="1"/>
    <col min="141" max="141" width="1.44140625" style="1112" customWidth="1"/>
    <col min="142" max="142" width="19.21875" style="1112" customWidth="1"/>
    <col min="143" max="143" width="19.44140625" style="1112" customWidth="1"/>
    <col min="144" max="144" width="19.21875" style="1112" customWidth="1"/>
    <col min="145" max="145" width="19.21875" style="1112" bestFit="1" customWidth="1"/>
    <col min="146" max="16384" width="9.21875" style="1112"/>
  </cols>
  <sheetData>
    <row r="1" spans="1:146" s="58" customFormat="1" ht="5.25" customHeight="1">
      <c r="A1" s="1251"/>
      <c r="B1" s="1607"/>
      <c r="C1" s="1253"/>
      <c r="D1" s="1253"/>
      <c r="E1" s="1253"/>
      <c r="F1" s="1253"/>
      <c r="G1" s="1253"/>
      <c r="H1" s="1253"/>
      <c r="I1" s="3"/>
      <c r="J1" s="1253"/>
      <c r="K1" s="1253"/>
      <c r="L1" s="1253"/>
      <c r="M1" s="1253"/>
      <c r="N1" s="1253"/>
      <c r="O1" s="1253"/>
      <c r="P1" s="3"/>
      <c r="Q1" s="1253"/>
      <c r="R1" s="1253"/>
      <c r="S1" s="1253"/>
      <c r="T1" s="1253"/>
      <c r="U1" s="1253"/>
      <c r="V1" s="1253"/>
      <c r="W1" s="3"/>
      <c r="X1" s="1253"/>
      <c r="Y1" s="1253"/>
      <c r="Z1" s="1253"/>
      <c r="AA1" s="1253"/>
      <c r="AB1" s="1253"/>
      <c r="AC1" s="1253"/>
      <c r="AD1" s="3"/>
      <c r="AE1" s="1253"/>
      <c r="AF1" s="1253"/>
      <c r="AG1" s="1253"/>
      <c r="AH1" s="1253"/>
      <c r="AI1" s="1253"/>
      <c r="AJ1" s="1253"/>
      <c r="AK1" s="3"/>
      <c r="AL1" s="1253"/>
      <c r="AM1" s="1253"/>
      <c r="AN1" s="1253"/>
      <c r="AO1" s="1253"/>
      <c r="AP1" s="1253"/>
      <c r="AQ1" s="1253"/>
      <c r="AR1" s="3"/>
      <c r="AS1" s="1253"/>
      <c r="AT1" s="1253"/>
      <c r="AU1" s="1253"/>
      <c r="AV1" s="1253"/>
      <c r="AW1" s="1253"/>
      <c r="AX1" s="1253"/>
      <c r="AY1" s="3"/>
      <c r="AZ1" s="1253"/>
      <c r="BA1" s="1253"/>
      <c r="BB1" s="1253"/>
      <c r="BC1" s="1253"/>
      <c r="BD1" s="1253"/>
      <c r="BE1" s="1253"/>
      <c r="BF1" s="3"/>
      <c r="BG1" s="1253"/>
      <c r="BH1" s="1253"/>
      <c r="BI1" s="1253"/>
      <c r="BJ1" s="1253"/>
      <c r="BK1" s="1253"/>
      <c r="BL1" s="1253"/>
      <c r="BM1" s="3"/>
      <c r="BN1" s="1253"/>
      <c r="BO1" s="1253"/>
      <c r="BP1" s="1253"/>
      <c r="BQ1" s="1253"/>
      <c r="BR1" s="1253"/>
      <c r="BS1" s="1253"/>
      <c r="BT1" s="3"/>
      <c r="BU1" s="1253"/>
      <c r="BV1" s="1253"/>
      <c r="BW1" s="1253"/>
      <c r="BX1" s="1253"/>
      <c r="BY1" s="1253"/>
      <c r="BZ1" s="1253"/>
      <c r="CA1" s="3"/>
      <c r="CB1" s="1253"/>
      <c r="CC1" s="1253"/>
      <c r="CD1" s="1253"/>
      <c r="CE1" s="1253"/>
      <c r="CF1" s="1253"/>
      <c r="CG1" s="1253"/>
      <c r="CH1" s="3"/>
      <c r="CI1" s="1253"/>
      <c r="CJ1" s="1253"/>
      <c r="CK1" s="1253"/>
      <c r="CL1" s="1253"/>
      <c r="CM1" s="3"/>
      <c r="CN1" s="1253"/>
      <c r="CO1" s="1253"/>
      <c r="CP1" s="1253"/>
      <c r="CQ1" s="1253"/>
      <c r="CR1" s="3"/>
      <c r="CS1" s="1253"/>
      <c r="CT1" s="1253"/>
      <c r="CU1" s="1253"/>
      <c r="CV1" s="1253"/>
      <c r="CW1" s="3"/>
      <c r="CX1" s="1253"/>
      <c r="CY1" s="1253"/>
      <c r="CZ1" s="1253"/>
      <c r="DA1" s="1253"/>
      <c r="DB1" s="3"/>
      <c r="DC1" s="1253"/>
      <c r="DD1" s="1253"/>
      <c r="DE1" s="1253"/>
      <c r="DF1" s="1253"/>
      <c r="DG1" s="3"/>
      <c r="DH1" s="1253"/>
      <c r="DI1" s="1253"/>
      <c r="DJ1" s="1253"/>
      <c r="DK1" s="1253"/>
      <c r="DL1" s="3"/>
      <c r="DM1" s="1253"/>
      <c r="DN1" s="1253"/>
      <c r="DO1" s="1253"/>
      <c r="DP1" s="1253"/>
      <c r="DQ1" s="3"/>
      <c r="DR1" s="1253"/>
      <c r="DS1" s="1253"/>
      <c r="DT1" s="1253"/>
      <c r="DU1" s="1253"/>
      <c r="DV1" s="3"/>
      <c r="DW1" s="1253"/>
      <c r="DX1" s="1253"/>
      <c r="DY1" s="1253"/>
      <c r="DZ1" s="1253"/>
      <c r="EA1" s="3"/>
      <c r="EB1" s="1253"/>
      <c r="EC1" s="1253"/>
      <c r="ED1" s="1253"/>
      <c r="EE1" s="1253"/>
      <c r="EF1" s="1253"/>
      <c r="EG1" s="1253"/>
      <c r="EH1" s="1253"/>
      <c r="EI1" s="1253"/>
      <c r="EJ1" s="1253"/>
      <c r="EK1" s="1253"/>
      <c r="EL1" s="1253"/>
      <c r="EM1" s="1254"/>
      <c r="EN1" s="1361"/>
      <c r="EO1" s="1362"/>
      <c r="EP1" s="1255"/>
    </row>
    <row r="2" spans="1:146" ht="15.75" customHeight="1">
      <c r="B2" s="23" t="s">
        <v>1767</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c r="CR2" s="24"/>
      <c r="CS2" s="24"/>
      <c r="CT2" s="24"/>
      <c r="CU2" s="24"/>
      <c r="CV2" s="24"/>
      <c r="CW2" s="24"/>
      <c r="CX2" s="24"/>
      <c r="CY2" s="24"/>
      <c r="CZ2" s="24"/>
      <c r="DA2" s="24"/>
      <c r="DB2" s="24"/>
      <c r="DC2" s="24"/>
      <c r="DD2" s="24"/>
      <c r="DE2" s="24"/>
      <c r="DF2" s="24"/>
      <c r="DG2" s="24"/>
      <c r="DH2" s="24"/>
      <c r="DI2" s="24"/>
      <c r="DJ2" s="24"/>
      <c r="DK2" s="24"/>
      <c r="DL2" s="24"/>
      <c r="DM2" s="24"/>
      <c r="DN2" s="24"/>
      <c r="DO2" s="24"/>
      <c r="DP2" s="24"/>
      <c r="DQ2" s="24"/>
      <c r="DR2" s="24"/>
      <c r="DS2" s="24"/>
      <c r="DT2" s="24"/>
      <c r="DU2" s="24"/>
      <c r="DV2" s="24"/>
      <c r="DW2" s="24"/>
      <c r="DX2" s="24"/>
      <c r="DY2" s="24"/>
      <c r="DZ2" s="24"/>
      <c r="EA2" s="24"/>
      <c r="EB2" s="24"/>
      <c r="EC2" s="24"/>
      <c r="ED2" s="24"/>
      <c r="EE2" s="24"/>
      <c r="EF2" s="24"/>
      <c r="EG2" s="24"/>
      <c r="EH2" s="24"/>
      <c r="EI2" s="24"/>
      <c r="EJ2" s="24"/>
      <c r="EK2" s="24"/>
      <c r="EL2" s="24"/>
      <c r="EM2" s="1348"/>
      <c r="EN2" s="1348"/>
      <c r="EO2" s="1348"/>
    </row>
    <row r="3" spans="1:146" ht="14.4" thickBot="1">
      <c r="B3" s="1608" t="s">
        <v>68</v>
      </c>
      <c r="C3" s="1364"/>
      <c r="D3" s="1364"/>
      <c r="E3" s="1364"/>
      <c r="F3" s="1364"/>
      <c r="G3" s="1364"/>
      <c r="H3" s="1350">
        <v>46203</v>
      </c>
      <c r="J3" s="1364"/>
      <c r="K3" s="1364"/>
      <c r="L3" s="1364"/>
      <c r="M3" s="1364"/>
      <c r="N3" s="1364"/>
      <c r="O3" s="1350">
        <v>46112</v>
      </c>
      <c r="Q3" s="1364"/>
      <c r="R3" s="1364"/>
      <c r="S3" s="1364"/>
      <c r="T3" s="1364"/>
      <c r="U3" s="1364"/>
      <c r="V3" s="1350">
        <v>46022</v>
      </c>
      <c r="X3" s="1364"/>
      <c r="Y3" s="1364"/>
      <c r="Z3" s="1364"/>
      <c r="AA3" s="1364"/>
      <c r="AB3" s="1364"/>
      <c r="AC3" s="1350">
        <v>45930</v>
      </c>
      <c r="AE3" s="1364"/>
      <c r="AF3" s="1364"/>
      <c r="AG3" s="1364"/>
      <c r="AH3" s="1364"/>
      <c r="AI3" s="1364"/>
      <c r="AJ3" s="1350">
        <v>45838</v>
      </c>
      <c r="AL3" s="1364"/>
      <c r="AM3" s="1364"/>
      <c r="AN3" s="1364"/>
      <c r="AO3" s="1364"/>
      <c r="AP3" s="1364"/>
      <c r="AQ3" s="1350">
        <v>45747</v>
      </c>
      <c r="AS3" s="1364"/>
      <c r="AT3" s="1364"/>
      <c r="AU3" s="1364"/>
      <c r="AV3" s="1364"/>
      <c r="AW3" s="1364"/>
      <c r="AX3" s="1350">
        <v>45657</v>
      </c>
      <c r="AZ3" s="1364"/>
      <c r="BA3" s="1364"/>
      <c r="BB3" s="1364"/>
      <c r="BC3" s="1364"/>
      <c r="BD3" s="1364"/>
      <c r="BE3" s="1350">
        <v>45565</v>
      </c>
      <c r="BG3" s="1364"/>
      <c r="BH3" s="1364"/>
      <c r="BI3" s="1364"/>
      <c r="BJ3" s="1364"/>
      <c r="BK3" s="1364"/>
      <c r="BL3" s="1350">
        <v>45473</v>
      </c>
      <c r="BN3" s="1364"/>
      <c r="BO3" s="1364"/>
      <c r="BP3" s="1364"/>
      <c r="BQ3" s="1364"/>
      <c r="BR3" s="1364"/>
      <c r="BS3" s="1350">
        <v>45382</v>
      </c>
      <c r="BU3" s="1364"/>
      <c r="BV3" s="1364"/>
      <c r="BW3" s="1364"/>
      <c r="BX3" s="1364"/>
      <c r="BY3" s="1609"/>
      <c r="BZ3" s="1350">
        <v>45291</v>
      </c>
      <c r="CB3" s="1364"/>
      <c r="CC3" s="1364"/>
      <c r="CD3" s="1364"/>
      <c r="CE3" s="1364"/>
      <c r="CF3" s="1364"/>
      <c r="CG3" s="1350">
        <v>45199</v>
      </c>
      <c r="CI3" s="1364"/>
      <c r="CJ3" s="1364"/>
      <c r="CK3" s="1364"/>
      <c r="CL3" s="1350">
        <v>45107</v>
      </c>
      <c r="CN3" s="1364"/>
      <c r="CO3" s="1364"/>
      <c r="CP3" s="1364"/>
      <c r="CQ3" s="1350">
        <v>45016</v>
      </c>
      <c r="CS3" s="1364"/>
      <c r="CT3" s="1364"/>
      <c r="CU3" s="1364"/>
      <c r="CV3" s="1350">
        <v>44926</v>
      </c>
      <c r="CX3" s="1364"/>
      <c r="CY3" s="1364"/>
      <c r="CZ3" s="1364"/>
      <c r="DA3" s="1350">
        <v>44834</v>
      </c>
      <c r="DC3" s="1364"/>
      <c r="DD3" s="1364"/>
      <c r="DE3" s="1364"/>
      <c r="DF3" s="1350">
        <v>44742</v>
      </c>
      <c r="DH3" s="1364"/>
      <c r="DI3" s="1364"/>
      <c r="DJ3" s="1364"/>
      <c r="DK3" s="1350">
        <v>44651</v>
      </c>
      <c r="DM3" s="1364"/>
      <c r="DN3" s="1364"/>
      <c r="DO3" s="1364"/>
      <c r="DP3" s="1350">
        <v>44561</v>
      </c>
      <c r="DR3" s="1364"/>
      <c r="DS3" s="1364"/>
      <c r="DT3" s="1364"/>
      <c r="DU3" s="1350">
        <v>44469</v>
      </c>
      <c r="DW3" s="1364"/>
      <c r="DX3" s="1364"/>
      <c r="DY3" s="1364"/>
      <c r="DZ3" s="1350">
        <v>44377</v>
      </c>
      <c r="EB3" s="1364"/>
      <c r="EC3" s="1364"/>
      <c r="ED3" s="1364"/>
      <c r="EE3" s="1350">
        <v>44286</v>
      </c>
      <c r="EG3" s="1364"/>
      <c r="EH3" s="1364"/>
      <c r="EI3" s="1364"/>
      <c r="EJ3" s="1350">
        <v>44196</v>
      </c>
      <c r="EL3" s="1364"/>
      <c r="EM3" s="1364"/>
      <c r="EN3" s="1364"/>
      <c r="EO3" s="1350">
        <v>44012</v>
      </c>
    </row>
    <row r="4" spans="1:146" ht="12.75" customHeight="1">
      <c r="C4" s="2416" t="s">
        <v>1768</v>
      </c>
      <c r="D4" s="2416"/>
      <c r="E4" s="2417" t="s">
        <v>1769</v>
      </c>
      <c r="F4" s="2417" t="s">
        <v>1770</v>
      </c>
      <c r="G4" s="2417" t="s">
        <v>1771</v>
      </c>
      <c r="H4" s="2417" t="s">
        <v>1772</v>
      </c>
      <c r="J4" s="2416" t="s">
        <v>1768</v>
      </c>
      <c r="K4" s="2416"/>
      <c r="L4" s="2417" t="s">
        <v>1769</v>
      </c>
      <c r="M4" s="2417" t="s">
        <v>1770</v>
      </c>
      <c r="N4" s="2417" t="s">
        <v>1771</v>
      </c>
      <c r="O4" s="2417" t="s">
        <v>1772</v>
      </c>
      <c r="Q4" s="2416" t="s">
        <v>1768</v>
      </c>
      <c r="R4" s="2416"/>
      <c r="S4" s="2417" t="s">
        <v>1769</v>
      </c>
      <c r="T4" s="2417" t="s">
        <v>1770</v>
      </c>
      <c r="U4" s="2417" t="s">
        <v>1771</v>
      </c>
      <c r="V4" s="2417" t="s">
        <v>1772</v>
      </c>
      <c r="X4" s="2416" t="s">
        <v>1768</v>
      </c>
      <c r="Y4" s="2416"/>
      <c r="Z4" s="2417" t="s">
        <v>1769</v>
      </c>
      <c r="AA4" s="2417" t="s">
        <v>1770</v>
      </c>
      <c r="AB4" s="2417" t="s">
        <v>1771</v>
      </c>
      <c r="AC4" s="2417" t="s">
        <v>1772</v>
      </c>
      <c r="AE4" s="2416" t="s">
        <v>1768</v>
      </c>
      <c r="AF4" s="2416"/>
      <c r="AG4" s="2417" t="s">
        <v>1769</v>
      </c>
      <c r="AH4" s="2417" t="s">
        <v>1770</v>
      </c>
      <c r="AI4" s="2417" t="s">
        <v>1771</v>
      </c>
      <c r="AJ4" s="2417" t="s">
        <v>1772</v>
      </c>
      <c r="AL4" s="2416" t="s">
        <v>1768</v>
      </c>
      <c r="AM4" s="2416"/>
      <c r="AN4" s="2417" t="s">
        <v>1769</v>
      </c>
      <c r="AO4" s="2417" t="s">
        <v>1770</v>
      </c>
      <c r="AP4" s="2417" t="s">
        <v>1771</v>
      </c>
      <c r="AQ4" s="2417" t="s">
        <v>1772</v>
      </c>
      <c r="AS4" s="2416" t="s">
        <v>1768</v>
      </c>
      <c r="AT4" s="2416"/>
      <c r="AU4" s="2417" t="s">
        <v>1769</v>
      </c>
      <c r="AV4" s="2417" t="s">
        <v>1770</v>
      </c>
      <c r="AW4" s="2417" t="s">
        <v>1771</v>
      </c>
      <c r="AX4" s="2417" t="s">
        <v>1772</v>
      </c>
      <c r="AZ4" s="2416" t="s">
        <v>1768</v>
      </c>
      <c r="BA4" s="2416"/>
      <c r="BB4" s="2417" t="s">
        <v>1769</v>
      </c>
      <c r="BC4" s="2417" t="s">
        <v>1770</v>
      </c>
      <c r="BD4" s="2417" t="s">
        <v>1771</v>
      </c>
      <c r="BE4" s="2417" t="s">
        <v>1772</v>
      </c>
      <c r="BG4" s="2416" t="s">
        <v>1768</v>
      </c>
      <c r="BH4" s="2416"/>
      <c r="BI4" s="2417" t="s">
        <v>1769</v>
      </c>
      <c r="BJ4" s="2417" t="s">
        <v>1770</v>
      </c>
      <c r="BK4" s="2417" t="s">
        <v>1771</v>
      </c>
      <c r="BL4" s="2417" t="s">
        <v>1772</v>
      </c>
      <c r="BN4" s="2416" t="s">
        <v>1768</v>
      </c>
      <c r="BO4" s="2416"/>
      <c r="BP4" s="2417" t="s">
        <v>1769</v>
      </c>
      <c r="BQ4" s="2417" t="s">
        <v>1770</v>
      </c>
      <c r="BR4" s="2417" t="s">
        <v>1771</v>
      </c>
      <c r="BS4" s="2417" t="s">
        <v>1772</v>
      </c>
      <c r="BU4" s="2416" t="s">
        <v>1768</v>
      </c>
      <c r="BV4" s="2416"/>
      <c r="BW4" s="2417" t="s">
        <v>1769</v>
      </c>
      <c r="BX4" s="2417" t="s">
        <v>1770</v>
      </c>
      <c r="BY4" s="2417" t="s">
        <v>1771</v>
      </c>
      <c r="BZ4" s="2417" t="s">
        <v>1772</v>
      </c>
      <c r="CB4" s="2416" t="s">
        <v>1768</v>
      </c>
      <c r="CC4" s="2416"/>
      <c r="CD4" s="2417" t="s">
        <v>1769</v>
      </c>
      <c r="CE4" s="2417" t="s">
        <v>1770</v>
      </c>
      <c r="CF4" s="2417" t="s">
        <v>1771</v>
      </c>
      <c r="CG4" s="2417" t="s">
        <v>1772</v>
      </c>
      <c r="CI4" s="2416" t="s">
        <v>1768</v>
      </c>
      <c r="CJ4" s="2416"/>
      <c r="CK4" s="2417" t="s">
        <v>1769</v>
      </c>
      <c r="CL4" s="2403" t="s">
        <v>1772</v>
      </c>
      <c r="CN4" s="2416" t="s">
        <v>1768</v>
      </c>
      <c r="CO4" s="2416"/>
      <c r="CP4" s="2417" t="s">
        <v>1769</v>
      </c>
      <c r="CQ4" s="2403" t="s">
        <v>1772</v>
      </c>
      <c r="CS4" s="2416" t="s">
        <v>1768</v>
      </c>
      <c r="CT4" s="2416"/>
      <c r="CU4" s="2417" t="s">
        <v>1769</v>
      </c>
      <c r="CV4" s="2403" t="s">
        <v>1772</v>
      </c>
      <c r="CX4" s="2416" t="s">
        <v>1768</v>
      </c>
      <c r="CY4" s="2416"/>
      <c r="CZ4" s="2417" t="s">
        <v>1769</v>
      </c>
      <c r="DA4" s="2403" t="s">
        <v>1772</v>
      </c>
      <c r="DC4" s="2416" t="s">
        <v>1768</v>
      </c>
      <c r="DD4" s="2416"/>
      <c r="DE4" s="2417" t="s">
        <v>1769</v>
      </c>
      <c r="DF4" s="2403" t="s">
        <v>1772</v>
      </c>
      <c r="DH4" s="2416" t="s">
        <v>1768</v>
      </c>
      <c r="DI4" s="2416"/>
      <c r="DJ4" s="2417" t="s">
        <v>1769</v>
      </c>
      <c r="DK4" s="2403" t="s">
        <v>1772</v>
      </c>
      <c r="DM4" s="2416" t="s">
        <v>1768</v>
      </c>
      <c r="DN4" s="2416"/>
      <c r="DO4" s="2417" t="s">
        <v>1769</v>
      </c>
      <c r="DP4" s="2403" t="s">
        <v>1772</v>
      </c>
      <c r="DR4" s="2416" t="s">
        <v>1768</v>
      </c>
      <c r="DS4" s="2416"/>
      <c r="DT4" s="2417" t="s">
        <v>1769</v>
      </c>
      <c r="DU4" s="2403" t="s">
        <v>1772</v>
      </c>
      <c r="DW4" s="2416" t="s">
        <v>1768</v>
      </c>
      <c r="DX4" s="2416"/>
      <c r="DY4" s="2417" t="s">
        <v>1769</v>
      </c>
      <c r="DZ4" s="2403" t="s">
        <v>1772</v>
      </c>
      <c r="EB4" s="2416" t="s">
        <v>1768</v>
      </c>
      <c r="EC4" s="2416"/>
      <c r="ED4" s="2417" t="s">
        <v>1769</v>
      </c>
      <c r="EE4" s="2403" t="s">
        <v>1772</v>
      </c>
      <c r="EG4" s="2416" t="s">
        <v>1768</v>
      </c>
      <c r="EH4" s="2416"/>
      <c r="EI4" s="2417" t="s">
        <v>1769</v>
      </c>
      <c r="EJ4" s="2403" t="s">
        <v>1772</v>
      </c>
      <c r="EL4" s="2416" t="s">
        <v>1768</v>
      </c>
      <c r="EM4" s="2416"/>
      <c r="EN4" s="2417" t="s">
        <v>1769</v>
      </c>
      <c r="EO4" s="2403" t="s">
        <v>1772</v>
      </c>
    </row>
    <row r="5" spans="1:146" ht="85.05" customHeight="1" thickBot="1">
      <c r="B5" s="1508"/>
      <c r="C5" s="1365" t="s">
        <v>1773</v>
      </c>
      <c r="D5" s="1365" t="s">
        <v>1774</v>
      </c>
      <c r="E5" s="2418"/>
      <c r="F5" s="2418"/>
      <c r="G5" s="2418"/>
      <c r="H5" s="2418"/>
      <c r="J5" s="1365" t="s">
        <v>1773</v>
      </c>
      <c r="K5" s="1365" t="s">
        <v>1774</v>
      </c>
      <c r="L5" s="2418"/>
      <c r="M5" s="2418"/>
      <c r="N5" s="2418"/>
      <c r="O5" s="2418"/>
      <c r="Q5" s="1365" t="s">
        <v>1773</v>
      </c>
      <c r="R5" s="1365" t="s">
        <v>1774</v>
      </c>
      <c r="S5" s="2418"/>
      <c r="T5" s="2418"/>
      <c r="U5" s="2418"/>
      <c r="V5" s="2418"/>
      <c r="X5" s="1365" t="s">
        <v>1773</v>
      </c>
      <c r="Y5" s="1365" t="s">
        <v>1774</v>
      </c>
      <c r="Z5" s="2418"/>
      <c r="AA5" s="2418"/>
      <c r="AB5" s="2418"/>
      <c r="AC5" s="2418"/>
      <c r="AE5" s="1365" t="s">
        <v>1773</v>
      </c>
      <c r="AF5" s="1365" t="s">
        <v>1774</v>
      </c>
      <c r="AG5" s="2418"/>
      <c r="AH5" s="2418"/>
      <c r="AI5" s="2418"/>
      <c r="AJ5" s="2418"/>
      <c r="AL5" s="1365" t="s">
        <v>1773</v>
      </c>
      <c r="AM5" s="1365" t="s">
        <v>1774</v>
      </c>
      <c r="AN5" s="2418"/>
      <c r="AO5" s="2418"/>
      <c r="AP5" s="2418"/>
      <c r="AQ5" s="2418"/>
      <c r="AS5" s="1365" t="s">
        <v>1773</v>
      </c>
      <c r="AT5" s="1365" t="s">
        <v>1774</v>
      </c>
      <c r="AU5" s="2418"/>
      <c r="AV5" s="2418"/>
      <c r="AW5" s="2418"/>
      <c r="AX5" s="2418"/>
      <c r="AZ5" s="1365" t="s">
        <v>1773</v>
      </c>
      <c r="BA5" s="1365" t="s">
        <v>1774</v>
      </c>
      <c r="BB5" s="2418"/>
      <c r="BC5" s="2418"/>
      <c r="BD5" s="2418"/>
      <c r="BE5" s="2418"/>
      <c r="BG5" s="1365" t="s">
        <v>1773</v>
      </c>
      <c r="BH5" s="1365" t="s">
        <v>1774</v>
      </c>
      <c r="BI5" s="2418"/>
      <c r="BJ5" s="2418"/>
      <c r="BK5" s="2418"/>
      <c r="BL5" s="2418"/>
      <c r="BN5" s="1365" t="s">
        <v>1773</v>
      </c>
      <c r="BO5" s="1365" t="s">
        <v>1774</v>
      </c>
      <c r="BP5" s="2418"/>
      <c r="BQ5" s="2418"/>
      <c r="BR5" s="2418"/>
      <c r="BS5" s="2418"/>
      <c r="BU5" s="1365" t="s">
        <v>1773</v>
      </c>
      <c r="BV5" s="1365" t="s">
        <v>1774</v>
      </c>
      <c r="BW5" s="2418"/>
      <c r="BX5" s="2418"/>
      <c r="BY5" s="2418"/>
      <c r="BZ5" s="2418"/>
      <c r="CB5" s="1365" t="s">
        <v>1773</v>
      </c>
      <c r="CC5" s="1365" t="s">
        <v>1774</v>
      </c>
      <c r="CD5" s="2418"/>
      <c r="CE5" s="2418"/>
      <c r="CF5" s="2418"/>
      <c r="CG5" s="2418"/>
      <c r="CI5" s="1365" t="s">
        <v>1775</v>
      </c>
      <c r="CJ5" s="1205" t="s">
        <v>1776</v>
      </c>
      <c r="CK5" s="2418"/>
      <c r="CL5" s="2404"/>
      <c r="CN5" s="1365" t="s">
        <v>1775</v>
      </c>
      <c r="CO5" s="1205" t="s">
        <v>1776</v>
      </c>
      <c r="CP5" s="2418"/>
      <c r="CQ5" s="2404"/>
      <c r="CS5" s="1365" t="s">
        <v>1775</v>
      </c>
      <c r="CT5" s="1205" t="s">
        <v>1776</v>
      </c>
      <c r="CU5" s="2418"/>
      <c r="CV5" s="2404"/>
      <c r="CX5" s="1365" t="s">
        <v>1775</v>
      </c>
      <c r="CY5" s="1205" t="s">
        <v>1776</v>
      </c>
      <c r="CZ5" s="2418"/>
      <c r="DA5" s="2404"/>
      <c r="DC5" s="1365" t="s">
        <v>1775</v>
      </c>
      <c r="DD5" s="1205" t="s">
        <v>1776</v>
      </c>
      <c r="DE5" s="2418"/>
      <c r="DF5" s="2404"/>
      <c r="DH5" s="1365" t="s">
        <v>1775</v>
      </c>
      <c r="DI5" s="1205" t="s">
        <v>1776</v>
      </c>
      <c r="DJ5" s="2418"/>
      <c r="DK5" s="2404"/>
      <c r="DM5" s="1365" t="s">
        <v>1777</v>
      </c>
      <c r="DN5" s="1205" t="s">
        <v>1776</v>
      </c>
      <c r="DO5" s="2418"/>
      <c r="DP5" s="2404"/>
      <c r="DR5" s="1365" t="s">
        <v>1777</v>
      </c>
      <c r="DS5" s="1205" t="s">
        <v>1776</v>
      </c>
      <c r="DT5" s="2418"/>
      <c r="DU5" s="2404"/>
      <c r="DW5" s="1365" t="s">
        <v>1777</v>
      </c>
      <c r="DX5" s="1205" t="s">
        <v>1776</v>
      </c>
      <c r="DY5" s="2418"/>
      <c r="DZ5" s="2404"/>
      <c r="EB5" s="1365" t="s">
        <v>1777</v>
      </c>
      <c r="EC5" s="1205" t="s">
        <v>1776</v>
      </c>
      <c r="ED5" s="2418"/>
      <c r="EE5" s="2404"/>
      <c r="EG5" s="1365" t="s">
        <v>1777</v>
      </c>
      <c r="EH5" s="1205" t="s">
        <v>1776</v>
      </c>
      <c r="EI5" s="2418"/>
      <c r="EJ5" s="2404"/>
      <c r="EL5" s="1365" t="s">
        <v>1777</v>
      </c>
      <c r="EM5" s="1205" t="s">
        <v>1776</v>
      </c>
      <c r="EN5" s="2418"/>
      <c r="EO5" s="2404"/>
    </row>
    <row r="6" spans="1:146">
      <c r="A6" s="1401">
        <v>1</v>
      </c>
      <c r="B6" s="1160" t="s">
        <v>1778</v>
      </c>
      <c r="C6" s="1610">
        <v>48582</v>
      </c>
      <c r="D6" s="1610">
        <v>1105009</v>
      </c>
      <c r="E6" s="2222">
        <v>48147</v>
      </c>
      <c r="F6" s="2222">
        <v>47711</v>
      </c>
      <c r="G6" s="2222">
        <v>436</v>
      </c>
      <c r="H6" s="2222">
        <v>1105444</v>
      </c>
      <c r="J6" s="1610">
        <v>47420</v>
      </c>
      <c r="K6" s="1610">
        <v>1083281</v>
      </c>
      <c r="L6" s="2222">
        <v>47840</v>
      </c>
      <c r="M6" s="2222">
        <v>47482</v>
      </c>
      <c r="N6" s="2222">
        <v>358</v>
      </c>
      <c r="O6" s="2222">
        <v>1082861</v>
      </c>
      <c r="Q6" s="1610">
        <v>54350</v>
      </c>
      <c r="R6" s="1610">
        <v>1155891</v>
      </c>
      <c r="S6" s="2222">
        <v>108018</v>
      </c>
      <c r="T6" s="2222">
        <v>107514</v>
      </c>
      <c r="U6" s="2222">
        <v>504</v>
      </c>
      <c r="V6" s="2222">
        <v>1102222</v>
      </c>
      <c r="X6" s="1610">
        <v>51284</v>
      </c>
      <c r="Y6" s="1610">
        <v>1101247</v>
      </c>
      <c r="Z6" s="1610">
        <v>111029</v>
      </c>
      <c r="AA6" s="1610">
        <v>110591</v>
      </c>
      <c r="AB6" s="1610">
        <v>438</v>
      </c>
      <c r="AC6" s="1610">
        <v>1041500</v>
      </c>
      <c r="AE6" s="1610">
        <v>51582</v>
      </c>
      <c r="AF6" s="1610">
        <v>1094785</v>
      </c>
      <c r="AG6" s="1610">
        <v>120298</v>
      </c>
      <c r="AH6" s="1610">
        <v>119804</v>
      </c>
      <c r="AI6" s="1610">
        <v>456</v>
      </c>
      <c r="AJ6" s="1610">
        <v>1026069</v>
      </c>
      <c r="AL6" s="1610">
        <v>44708</v>
      </c>
      <c r="AM6" s="1610">
        <v>1064467</v>
      </c>
      <c r="AN6" s="1610">
        <v>128171</v>
      </c>
      <c r="AO6" s="1610">
        <v>127554</v>
      </c>
      <c r="AP6" s="1610">
        <v>601</v>
      </c>
      <c r="AQ6" s="1610">
        <v>981004</v>
      </c>
      <c r="AS6" s="1610">
        <v>54126</v>
      </c>
      <c r="AT6" s="1610">
        <v>1074557</v>
      </c>
      <c r="AU6" s="1610">
        <v>131488</v>
      </c>
      <c r="AV6" s="1610">
        <v>131128</v>
      </c>
      <c r="AW6" s="1610">
        <v>339</v>
      </c>
      <c r="AX6" s="1610">
        <v>997194</v>
      </c>
      <c r="AZ6" s="1610">
        <v>57485</v>
      </c>
      <c r="BA6" s="1610">
        <v>1007484</v>
      </c>
      <c r="BB6" s="1610">
        <v>133717</v>
      </c>
      <c r="BC6" s="1610">
        <v>133378</v>
      </c>
      <c r="BD6" s="1610">
        <v>310</v>
      </c>
      <c r="BE6" s="1610">
        <v>931252</v>
      </c>
      <c r="BG6" s="1610">
        <v>66137</v>
      </c>
      <c r="BH6" s="1610">
        <v>990738</v>
      </c>
      <c r="BI6" s="1610">
        <v>143945</v>
      </c>
      <c r="BJ6" s="1610">
        <v>143586</v>
      </c>
      <c r="BK6" s="1610">
        <v>341</v>
      </c>
      <c r="BL6" s="1610">
        <v>912930</v>
      </c>
      <c r="BN6" s="1610">
        <v>71628</v>
      </c>
      <c r="BO6" s="1610">
        <v>946482</v>
      </c>
      <c r="BP6" s="1610">
        <v>150270</v>
      </c>
      <c r="BQ6" s="1610">
        <v>149884</v>
      </c>
      <c r="BR6" s="1610">
        <v>374</v>
      </c>
      <c r="BS6" s="1610">
        <v>867840</v>
      </c>
      <c r="BU6" s="1610">
        <v>76300</v>
      </c>
      <c r="BV6" s="1610">
        <v>956438</v>
      </c>
      <c r="BW6" s="1610">
        <v>158070</v>
      </c>
      <c r="BX6" s="1610">
        <v>157668</v>
      </c>
      <c r="BY6" s="1610">
        <v>391</v>
      </c>
      <c r="BZ6" s="1610">
        <v>874668</v>
      </c>
      <c r="CB6" s="1610">
        <v>78747</v>
      </c>
      <c r="CC6" s="1610">
        <v>953358</v>
      </c>
      <c r="CD6" s="1610">
        <v>165732</v>
      </c>
      <c r="CE6" s="1610">
        <v>165333</v>
      </c>
      <c r="CF6" s="1610">
        <v>385</v>
      </c>
      <c r="CG6" s="1610">
        <v>866372</v>
      </c>
      <c r="CI6" s="1611">
        <v>76406</v>
      </c>
      <c r="CJ6" s="1611">
        <v>944340</v>
      </c>
      <c r="CK6" s="1611">
        <v>165131</v>
      </c>
      <c r="CL6" s="1611">
        <v>855615</v>
      </c>
      <c r="CN6" s="1611">
        <v>72405</v>
      </c>
      <c r="CO6" s="1611">
        <v>966303</v>
      </c>
      <c r="CP6" s="1611">
        <v>161346</v>
      </c>
      <c r="CQ6" s="1611">
        <v>877362</v>
      </c>
      <c r="CS6" s="1611">
        <v>64763</v>
      </c>
      <c r="CT6" s="1611">
        <v>968584</v>
      </c>
      <c r="CU6" s="1611">
        <v>160350</v>
      </c>
      <c r="CV6" s="1611">
        <v>872998</v>
      </c>
      <c r="CX6" s="1611">
        <v>66364</v>
      </c>
      <c r="CY6" s="1611">
        <v>933751</v>
      </c>
      <c r="CZ6" s="1611">
        <v>156652</v>
      </c>
      <c r="DA6" s="1611">
        <v>843463</v>
      </c>
      <c r="DC6" s="1611">
        <v>61913</v>
      </c>
      <c r="DD6" s="1611">
        <v>921691</v>
      </c>
      <c r="DE6" s="1611">
        <v>149908</v>
      </c>
      <c r="DF6" s="1611">
        <v>833695</v>
      </c>
      <c r="DH6" s="1611">
        <v>58076</v>
      </c>
      <c r="DI6" s="1611">
        <v>890750</v>
      </c>
      <c r="DJ6" s="1611">
        <v>137398</v>
      </c>
      <c r="DK6" s="1611">
        <v>811428</v>
      </c>
      <c r="DM6" s="1611">
        <v>28196</v>
      </c>
      <c r="DN6" s="1611">
        <v>913892</v>
      </c>
      <c r="DO6" s="1611">
        <v>135019</v>
      </c>
      <c r="DP6" s="1611">
        <v>807070</v>
      </c>
      <c r="DR6" s="1612">
        <v>27528</v>
      </c>
      <c r="DS6" s="1612">
        <v>848361</v>
      </c>
      <c r="DT6" s="1146">
        <v>129887</v>
      </c>
      <c r="DU6" s="1146">
        <v>746003</v>
      </c>
      <c r="DW6" s="1612">
        <v>24588</v>
      </c>
      <c r="DX6" s="1612">
        <v>804696</v>
      </c>
      <c r="DY6" s="1146">
        <v>128769</v>
      </c>
      <c r="DZ6" s="1146">
        <v>700516</v>
      </c>
      <c r="EB6" s="1612">
        <v>24737</v>
      </c>
      <c r="EC6" s="1612">
        <v>819527</v>
      </c>
      <c r="ED6" s="1146">
        <v>131370</v>
      </c>
      <c r="EE6" s="1146">
        <v>712894</v>
      </c>
      <c r="EG6" s="1612">
        <v>23157</v>
      </c>
      <c r="EH6" s="1612">
        <v>792764.69292551</v>
      </c>
      <c r="EI6" s="1146">
        <v>132867.57296213001</v>
      </c>
      <c r="EJ6" s="1146">
        <v>683054.11996338004</v>
      </c>
      <c r="EL6" s="1612">
        <v>23336</v>
      </c>
      <c r="EM6" s="1612">
        <v>736329</v>
      </c>
      <c r="EN6" s="1146">
        <v>126159</v>
      </c>
      <c r="EO6" s="1146">
        <v>633506</v>
      </c>
    </row>
    <row r="7" spans="1:146">
      <c r="A7" s="1401">
        <v>2</v>
      </c>
      <c r="B7" s="1509" t="s">
        <v>1779</v>
      </c>
      <c r="C7" s="1613">
        <v>8506</v>
      </c>
      <c r="D7" s="1613">
        <v>810379</v>
      </c>
      <c r="E7" s="1613">
        <v>8589</v>
      </c>
      <c r="F7" s="2194">
        <v>0</v>
      </c>
      <c r="G7" s="2194">
        <v>0</v>
      </c>
      <c r="H7" s="1613">
        <v>810296</v>
      </c>
      <c r="J7" s="1613">
        <v>7282</v>
      </c>
      <c r="K7" s="1613">
        <v>759454</v>
      </c>
      <c r="L7" s="1613">
        <v>5029</v>
      </c>
      <c r="M7" s="2194">
        <v>0</v>
      </c>
      <c r="N7" s="2194">
        <v>0</v>
      </c>
      <c r="O7" s="1613">
        <v>761707</v>
      </c>
      <c r="Q7" s="1613">
        <v>4751</v>
      </c>
      <c r="R7" s="1613">
        <v>722781</v>
      </c>
      <c r="S7" s="1613">
        <v>3055</v>
      </c>
      <c r="T7" s="2194">
        <v>0</v>
      </c>
      <c r="U7" s="2194">
        <v>0</v>
      </c>
      <c r="V7" s="1613">
        <v>724476</v>
      </c>
      <c r="X7" s="1613">
        <v>10856</v>
      </c>
      <c r="Y7" s="1613">
        <v>729621</v>
      </c>
      <c r="Z7" s="1613">
        <v>9669</v>
      </c>
      <c r="AA7" s="1614">
        <v>0</v>
      </c>
      <c r="AB7" s="1614">
        <v>0</v>
      </c>
      <c r="AC7" s="1613">
        <v>730808</v>
      </c>
      <c r="AE7" s="1613">
        <v>11156</v>
      </c>
      <c r="AF7" s="1613">
        <v>702584</v>
      </c>
      <c r="AG7" s="1613">
        <v>9022</v>
      </c>
      <c r="AH7" s="1614">
        <v>0</v>
      </c>
      <c r="AI7" s="1614">
        <v>0</v>
      </c>
      <c r="AJ7" s="1613">
        <v>704718</v>
      </c>
      <c r="AL7" s="1613">
        <v>12716</v>
      </c>
      <c r="AM7" s="1613">
        <v>717839</v>
      </c>
      <c r="AN7" s="1613">
        <v>13581</v>
      </c>
      <c r="AO7" s="1614">
        <v>0</v>
      </c>
      <c r="AP7" s="1614">
        <v>0</v>
      </c>
      <c r="AQ7" s="1613">
        <v>716974</v>
      </c>
      <c r="AS7" s="1613">
        <v>10143</v>
      </c>
      <c r="AT7" s="1613">
        <v>682166</v>
      </c>
      <c r="AU7" s="1613">
        <v>14913</v>
      </c>
      <c r="AV7" s="1614">
        <v>0</v>
      </c>
      <c r="AW7" s="1614">
        <v>0</v>
      </c>
      <c r="AX7" s="1613">
        <v>677396</v>
      </c>
      <c r="AZ7" s="1613">
        <v>11167</v>
      </c>
      <c r="BA7" s="1613">
        <v>637026</v>
      </c>
      <c r="BB7" s="1613">
        <v>8982</v>
      </c>
      <c r="BC7" s="1614">
        <v>0</v>
      </c>
      <c r="BD7" s="1614">
        <v>0</v>
      </c>
      <c r="BE7" s="1613">
        <v>639211</v>
      </c>
      <c r="BG7" s="1613">
        <v>8339</v>
      </c>
      <c r="BH7" s="1613">
        <v>706766</v>
      </c>
      <c r="BI7" s="1613">
        <v>12737</v>
      </c>
      <c r="BJ7" s="1614">
        <v>0</v>
      </c>
      <c r="BK7" s="1614">
        <v>0</v>
      </c>
      <c r="BL7" s="1613">
        <v>702368</v>
      </c>
      <c r="BN7" s="1613">
        <v>7523</v>
      </c>
      <c r="BO7" s="1613">
        <v>644819</v>
      </c>
      <c r="BP7" s="1613">
        <v>6116</v>
      </c>
      <c r="BQ7" s="1614">
        <v>0</v>
      </c>
      <c r="BR7" s="1614">
        <v>0</v>
      </c>
      <c r="BS7" s="1613">
        <v>646226</v>
      </c>
      <c r="BU7" s="1613">
        <v>5678</v>
      </c>
      <c r="BV7" s="1613">
        <v>625541</v>
      </c>
      <c r="BW7" s="1613">
        <v>3567</v>
      </c>
      <c r="BX7" s="1614">
        <v>0</v>
      </c>
      <c r="BY7" s="1614">
        <v>0</v>
      </c>
      <c r="BZ7" s="1613">
        <v>627652</v>
      </c>
      <c r="CB7" s="1613">
        <v>6452</v>
      </c>
      <c r="CC7" s="1613">
        <v>597943</v>
      </c>
      <c r="CD7" s="1613">
        <v>10045</v>
      </c>
      <c r="CE7" s="1614">
        <v>0</v>
      </c>
      <c r="CF7" s="1614">
        <v>0</v>
      </c>
      <c r="CG7" s="1613">
        <v>594349</v>
      </c>
      <c r="CI7" s="1615">
        <v>5186</v>
      </c>
      <c r="CJ7" s="1615">
        <v>585510</v>
      </c>
      <c r="CK7" s="1615">
        <v>3535</v>
      </c>
      <c r="CL7" s="1615">
        <v>587161</v>
      </c>
      <c r="CN7" s="1615">
        <v>5537</v>
      </c>
      <c r="CO7" s="1615">
        <v>512093</v>
      </c>
      <c r="CP7" s="1615">
        <v>6023</v>
      </c>
      <c r="CQ7" s="1615">
        <v>511607</v>
      </c>
      <c r="CS7" s="1615">
        <v>5237</v>
      </c>
      <c r="CT7" s="1615">
        <v>497926</v>
      </c>
      <c r="CU7" s="1615">
        <v>5570</v>
      </c>
      <c r="CV7" s="1615">
        <v>497593</v>
      </c>
      <c r="CX7" s="1616">
        <v>2177</v>
      </c>
      <c r="CY7" s="1615">
        <v>437911</v>
      </c>
      <c r="CZ7" s="1615">
        <v>5722</v>
      </c>
      <c r="DA7" s="1615">
        <v>434366</v>
      </c>
      <c r="DC7" s="1616">
        <v>4893</v>
      </c>
      <c r="DD7" s="1615">
        <v>451775</v>
      </c>
      <c r="DE7" s="1615">
        <v>7019</v>
      </c>
      <c r="DF7" s="1615">
        <v>449649</v>
      </c>
      <c r="DH7" s="1616">
        <v>4902</v>
      </c>
      <c r="DI7" s="1615">
        <v>414121</v>
      </c>
      <c r="DJ7" s="1615">
        <v>4742</v>
      </c>
      <c r="DK7" s="1615">
        <v>414281</v>
      </c>
      <c r="DM7" s="1616">
        <v>264</v>
      </c>
      <c r="DN7" s="1615">
        <v>407643</v>
      </c>
      <c r="DO7" s="1615">
        <v>5865</v>
      </c>
      <c r="DP7" s="1615">
        <v>402042</v>
      </c>
      <c r="DR7" s="1146">
        <v>258</v>
      </c>
      <c r="DS7" s="1146">
        <v>434944</v>
      </c>
      <c r="DT7" s="1146">
        <v>7131</v>
      </c>
      <c r="DU7" s="1146">
        <v>428071</v>
      </c>
      <c r="DW7" s="1146">
        <v>291</v>
      </c>
      <c r="DX7" s="1146">
        <v>422835</v>
      </c>
      <c r="DY7" s="1146">
        <v>4452</v>
      </c>
      <c r="DZ7" s="1146">
        <v>418674</v>
      </c>
      <c r="EB7" s="1146">
        <v>295</v>
      </c>
      <c r="EC7" s="1146">
        <v>429777.91583513992</v>
      </c>
      <c r="ED7" s="1146">
        <v>5046.7248594500006</v>
      </c>
      <c r="EE7" s="1146">
        <v>425026.19097568991</v>
      </c>
      <c r="EG7" s="1146">
        <v>825</v>
      </c>
      <c r="EH7" s="1146">
        <v>396503.18948649021</v>
      </c>
      <c r="EI7" s="1146">
        <v>-701.81744735999018</v>
      </c>
      <c r="EJ7" s="1146">
        <v>398030.00693385018</v>
      </c>
      <c r="EL7" s="1146">
        <v>4905</v>
      </c>
      <c r="EM7" s="1146">
        <v>325474</v>
      </c>
      <c r="EN7" s="1146">
        <v>2209</v>
      </c>
      <c r="EO7" s="1146">
        <v>328170</v>
      </c>
    </row>
    <row r="8" spans="1:146">
      <c r="A8" s="1617" t="s">
        <v>74</v>
      </c>
      <c r="B8" s="1617" t="s">
        <v>1780</v>
      </c>
      <c r="C8" s="2194">
        <v>0</v>
      </c>
      <c r="D8" s="2194">
        <v>440319</v>
      </c>
      <c r="E8" s="2194">
        <v>1867</v>
      </c>
      <c r="F8" s="2194">
        <v>0</v>
      </c>
      <c r="G8" s="2194">
        <v>0</v>
      </c>
      <c r="H8" s="2194">
        <v>438452</v>
      </c>
      <c r="J8" s="2194">
        <v>0</v>
      </c>
      <c r="K8" s="2194">
        <v>402972</v>
      </c>
      <c r="L8" s="2194">
        <v>394</v>
      </c>
      <c r="M8" s="2194">
        <v>0</v>
      </c>
      <c r="N8" s="2194">
        <v>0</v>
      </c>
      <c r="O8" s="2194">
        <v>402578</v>
      </c>
      <c r="Q8" s="2194">
        <v>0</v>
      </c>
      <c r="R8" s="2194">
        <v>388895</v>
      </c>
      <c r="S8" s="2194">
        <v>124</v>
      </c>
      <c r="T8" s="2194">
        <v>0</v>
      </c>
      <c r="U8" s="2194">
        <v>0</v>
      </c>
      <c r="V8" s="2194">
        <v>388770</v>
      </c>
      <c r="X8" s="2194">
        <v>0</v>
      </c>
      <c r="Y8" s="2195">
        <v>398714</v>
      </c>
      <c r="Z8" s="2195">
        <v>133</v>
      </c>
      <c r="AA8" s="2194">
        <v>0</v>
      </c>
      <c r="AB8" s="2194">
        <v>0</v>
      </c>
      <c r="AC8" s="2195">
        <v>398581</v>
      </c>
      <c r="AE8" s="2194">
        <v>0</v>
      </c>
      <c r="AF8" s="2195">
        <v>379213</v>
      </c>
      <c r="AG8" s="2195">
        <v>-463</v>
      </c>
      <c r="AH8" s="2194">
        <v>0</v>
      </c>
      <c r="AI8" s="2194">
        <v>0</v>
      </c>
      <c r="AJ8" s="2195">
        <v>379676</v>
      </c>
      <c r="AL8" s="2194">
        <v>0</v>
      </c>
      <c r="AM8" s="2195">
        <v>399026</v>
      </c>
      <c r="AN8" s="2195">
        <v>2940</v>
      </c>
      <c r="AO8" s="2194">
        <v>0</v>
      </c>
      <c r="AP8" s="2194">
        <v>0</v>
      </c>
      <c r="AQ8" s="2195">
        <v>396086</v>
      </c>
      <c r="AS8" s="2194">
        <v>0</v>
      </c>
      <c r="AT8" s="2195">
        <v>368076</v>
      </c>
      <c r="AU8" s="2195">
        <v>5960</v>
      </c>
      <c r="AV8" s="2194">
        <v>0</v>
      </c>
      <c r="AW8" s="2194">
        <v>0</v>
      </c>
      <c r="AX8" s="2195">
        <v>362116</v>
      </c>
      <c r="AZ8" s="2194">
        <v>0</v>
      </c>
      <c r="BA8" s="2195">
        <v>338569</v>
      </c>
      <c r="BB8" s="2195">
        <v>1775</v>
      </c>
      <c r="BC8" s="2194">
        <v>0</v>
      </c>
      <c r="BD8" s="2194">
        <v>0</v>
      </c>
      <c r="BE8" s="2195">
        <v>336794</v>
      </c>
      <c r="BG8" s="2194">
        <v>0</v>
      </c>
      <c r="BH8" s="2195">
        <v>393512</v>
      </c>
      <c r="BI8" s="2195">
        <v>3352</v>
      </c>
      <c r="BJ8" s="2194">
        <v>0</v>
      </c>
      <c r="BK8" s="2194">
        <v>0</v>
      </c>
      <c r="BL8" s="2195">
        <v>390160</v>
      </c>
      <c r="BN8" s="2194">
        <v>0</v>
      </c>
      <c r="BO8" s="2195">
        <v>354465</v>
      </c>
      <c r="BP8" s="2195">
        <v>1029</v>
      </c>
      <c r="BQ8" s="2194">
        <v>0</v>
      </c>
      <c r="BR8" s="2194">
        <v>0</v>
      </c>
      <c r="BS8" s="2195">
        <v>353436</v>
      </c>
      <c r="BU8" s="2194">
        <v>0</v>
      </c>
      <c r="BV8" s="2195">
        <v>352268</v>
      </c>
      <c r="BW8" s="2195">
        <v>-1255</v>
      </c>
      <c r="BX8" s="2194">
        <v>0</v>
      </c>
      <c r="BY8" s="2194">
        <v>0</v>
      </c>
      <c r="BZ8" s="2195">
        <v>353523</v>
      </c>
      <c r="CB8" s="2194">
        <v>0</v>
      </c>
      <c r="CC8" s="2195">
        <v>329389</v>
      </c>
      <c r="CD8" s="2195">
        <v>1519</v>
      </c>
      <c r="CE8" s="2194">
        <v>0</v>
      </c>
      <c r="CF8" s="2194">
        <v>0</v>
      </c>
      <c r="CG8" s="2195">
        <v>327870</v>
      </c>
      <c r="CI8" s="2196">
        <v>0</v>
      </c>
      <c r="CJ8" s="2197">
        <v>317675</v>
      </c>
      <c r="CK8" s="2197">
        <v>-1113</v>
      </c>
      <c r="CL8" s="2197">
        <v>318788</v>
      </c>
      <c r="CN8" s="2196">
        <v>0</v>
      </c>
      <c r="CO8" s="2197">
        <v>259557</v>
      </c>
      <c r="CP8" s="2197">
        <v>821</v>
      </c>
      <c r="CQ8" s="2197">
        <v>258736</v>
      </c>
      <c r="CS8" s="2196">
        <v>0</v>
      </c>
      <c r="CT8" s="2197">
        <v>261550</v>
      </c>
      <c r="CU8" s="2197">
        <v>1182</v>
      </c>
      <c r="CV8" s="2197">
        <v>260368</v>
      </c>
      <c r="CX8" s="2198">
        <v>0</v>
      </c>
      <c r="CY8" s="2197">
        <v>217887</v>
      </c>
      <c r="CZ8" s="2197">
        <v>1817</v>
      </c>
      <c r="DA8" s="2197">
        <v>216070</v>
      </c>
      <c r="DC8" s="2198">
        <v>0</v>
      </c>
      <c r="DD8" s="2197">
        <v>231099</v>
      </c>
      <c r="DE8" s="2197">
        <v>2811</v>
      </c>
      <c r="DF8" s="2197">
        <v>228288</v>
      </c>
      <c r="DH8" s="2198">
        <v>0</v>
      </c>
      <c r="DI8" s="2197">
        <v>217136</v>
      </c>
      <c r="DJ8" s="2197">
        <v>1518</v>
      </c>
      <c r="DK8" s="2197">
        <v>215618</v>
      </c>
      <c r="DM8" s="2198">
        <v>0</v>
      </c>
      <c r="DN8" s="2197">
        <v>218858</v>
      </c>
      <c r="DO8" s="2197">
        <v>3057</v>
      </c>
      <c r="DP8" s="2197">
        <v>215801</v>
      </c>
      <c r="DR8" s="2198">
        <v>0</v>
      </c>
      <c r="DS8" s="2198">
        <v>252086</v>
      </c>
      <c r="DT8" s="2198">
        <v>3095</v>
      </c>
      <c r="DU8" s="2198">
        <v>248991</v>
      </c>
      <c r="DW8" s="2198">
        <v>0</v>
      </c>
      <c r="DX8" s="2198">
        <v>250638</v>
      </c>
      <c r="DY8" s="2198">
        <v>675</v>
      </c>
      <c r="DZ8" s="2198">
        <v>249963</v>
      </c>
      <c r="EB8" s="2198">
        <v>0</v>
      </c>
      <c r="EC8" s="2198">
        <v>275489.30427900993</v>
      </c>
      <c r="ED8" s="2198">
        <v>647.20842268000104</v>
      </c>
      <c r="EE8" s="2198">
        <v>274842.09585632995</v>
      </c>
      <c r="EG8" s="2198">
        <v>0</v>
      </c>
      <c r="EH8" s="2198">
        <v>248368.18545243019</v>
      </c>
      <c r="EI8" s="2198">
        <v>-3845.66899564</v>
      </c>
      <c r="EJ8" s="2198">
        <v>252213.8544480702</v>
      </c>
      <c r="EL8" s="2198">
        <v>0</v>
      </c>
      <c r="EM8" s="2198">
        <v>188914</v>
      </c>
      <c r="EN8" s="2198">
        <v>-3060</v>
      </c>
      <c r="EO8" s="2198">
        <v>191974</v>
      </c>
    </row>
    <row r="9" spans="1:146">
      <c r="A9" s="1617" t="s">
        <v>1781</v>
      </c>
      <c r="B9" s="1617" t="s">
        <v>1782</v>
      </c>
      <c r="C9" s="1613">
        <v>8506</v>
      </c>
      <c r="D9" s="1613">
        <v>370060</v>
      </c>
      <c r="E9" s="1613">
        <v>6722</v>
      </c>
      <c r="F9" s="2194">
        <v>0</v>
      </c>
      <c r="G9" s="2194">
        <v>0</v>
      </c>
      <c r="H9" s="1613">
        <v>371844</v>
      </c>
      <c r="J9" s="1613">
        <v>7282</v>
      </c>
      <c r="K9" s="1613">
        <v>356482</v>
      </c>
      <c r="L9" s="1613">
        <v>4635</v>
      </c>
      <c r="M9" s="2194">
        <v>0</v>
      </c>
      <c r="N9" s="2194">
        <v>0</v>
      </c>
      <c r="O9" s="1613">
        <v>359129</v>
      </c>
      <c r="Q9" s="1613">
        <v>4751</v>
      </c>
      <c r="R9" s="1613">
        <v>333886</v>
      </c>
      <c r="S9" s="1613">
        <v>2931</v>
      </c>
      <c r="T9" s="2194">
        <v>0</v>
      </c>
      <c r="U9" s="2194">
        <v>0</v>
      </c>
      <c r="V9" s="1613">
        <v>335706</v>
      </c>
      <c r="X9" s="1613">
        <v>10856</v>
      </c>
      <c r="Y9" s="1613">
        <v>330907</v>
      </c>
      <c r="Z9" s="1613">
        <v>9536</v>
      </c>
      <c r="AA9" s="1614">
        <v>0</v>
      </c>
      <c r="AB9" s="1614">
        <v>0</v>
      </c>
      <c r="AC9" s="1613">
        <v>332227</v>
      </c>
      <c r="AE9" s="1613">
        <v>11156</v>
      </c>
      <c r="AF9" s="1613">
        <v>323371</v>
      </c>
      <c r="AG9" s="1613">
        <v>9485</v>
      </c>
      <c r="AH9" s="1614">
        <v>0</v>
      </c>
      <c r="AI9" s="1614">
        <v>0</v>
      </c>
      <c r="AJ9" s="1613">
        <v>325042</v>
      </c>
      <c r="AL9" s="1613">
        <v>12716</v>
      </c>
      <c r="AM9" s="1613">
        <v>318813</v>
      </c>
      <c r="AN9" s="1613">
        <v>10641</v>
      </c>
      <c r="AO9" s="1614">
        <v>0</v>
      </c>
      <c r="AP9" s="1614">
        <v>0</v>
      </c>
      <c r="AQ9" s="1613">
        <v>320888</v>
      </c>
      <c r="AS9" s="1613">
        <v>10143</v>
      </c>
      <c r="AT9" s="1613">
        <v>314090</v>
      </c>
      <c r="AU9" s="1613">
        <v>8953</v>
      </c>
      <c r="AV9" s="1614">
        <v>0</v>
      </c>
      <c r="AW9" s="1614">
        <v>0</v>
      </c>
      <c r="AX9" s="1613">
        <v>315280</v>
      </c>
      <c r="AZ9" s="1613">
        <v>11167</v>
      </c>
      <c r="BA9" s="1613">
        <v>298457</v>
      </c>
      <c r="BB9" s="1613">
        <v>7207</v>
      </c>
      <c r="BC9" s="1614">
        <v>0</v>
      </c>
      <c r="BD9" s="1614">
        <v>0</v>
      </c>
      <c r="BE9" s="1613">
        <v>302417</v>
      </c>
      <c r="BG9" s="1613">
        <v>8339</v>
      </c>
      <c r="BH9" s="1613">
        <v>313254</v>
      </c>
      <c r="BI9" s="1613">
        <v>9385</v>
      </c>
      <c r="BJ9" s="1614">
        <v>0</v>
      </c>
      <c r="BK9" s="1614">
        <v>0</v>
      </c>
      <c r="BL9" s="1613">
        <v>312208</v>
      </c>
      <c r="BN9" s="1613">
        <v>7523</v>
      </c>
      <c r="BO9" s="1613">
        <v>290354</v>
      </c>
      <c r="BP9" s="1613">
        <v>5087</v>
      </c>
      <c r="BQ9" s="1614">
        <v>0</v>
      </c>
      <c r="BR9" s="1614">
        <v>0</v>
      </c>
      <c r="BS9" s="1613">
        <v>292790</v>
      </c>
      <c r="BU9" s="1613">
        <v>5678</v>
      </c>
      <c r="BV9" s="1613">
        <v>273273</v>
      </c>
      <c r="BW9" s="1613">
        <v>4822</v>
      </c>
      <c r="BX9" s="1614">
        <v>0</v>
      </c>
      <c r="BY9" s="1614">
        <v>0</v>
      </c>
      <c r="BZ9" s="1613">
        <v>274129</v>
      </c>
      <c r="CB9" s="1613">
        <v>6452</v>
      </c>
      <c r="CC9" s="1613">
        <v>268554</v>
      </c>
      <c r="CD9" s="1613">
        <v>8526</v>
      </c>
      <c r="CE9" s="1614">
        <v>0</v>
      </c>
      <c r="CF9" s="1614">
        <v>0</v>
      </c>
      <c r="CG9" s="1613">
        <v>266479</v>
      </c>
      <c r="CI9" s="1615">
        <v>5186</v>
      </c>
      <c r="CJ9" s="1615">
        <v>267835</v>
      </c>
      <c r="CK9" s="1615">
        <v>4648</v>
      </c>
      <c r="CL9" s="1615">
        <v>268373</v>
      </c>
      <c r="CN9" s="1615">
        <v>5537</v>
      </c>
      <c r="CO9" s="1615">
        <v>252536</v>
      </c>
      <c r="CP9" s="1615">
        <v>5202</v>
      </c>
      <c r="CQ9" s="1615">
        <v>252871</v>
      </c>
      <c r="CS9" s="1615">
        <v>5237</v>
      </c>
      <c r="CT9" s="1615">
        <v>236376</v>
      </c>
      <c r="CU9" s="1615">
        <v>4388</v>
      </c>
      <c r="CV9" s="1615">
        <v>237225</v>
      </c>
      <c r="CX9" s="1616">
        <v>2177</v>
      </c>
      <c r="CY9" s="1615">
        <v>220024</v>
      </c>
      <c r="CZ9" s="1615">
        <v>3905</v>
      </c>
      <c r="DA9" s="1615">
        <v>218296</v>
      </c>
      <c r="DC9" s="1616">
        <v>4893</v>
      </c>
      <c r="DD9" s="1615">
        <v>220676</v>
      </c>
      <c r="DE9" s="1615">
        <v>4208</v>
      </c>
      <c r="DF9" s="1615">
        <v>221361</v>
      </c>
      <c r="DH9" s="1616">
        <v>4902</v>
      </c>
      <c r="DI9" s="1615">
        <v>196985</v>
      </c>
      <c r="DJ9" s="1615">
        <v>3224</v>
      </c>
      <c r="DK9" s="1615">
        <v>198663</v>
      </c>
      <c r="DM9" s="1616">
        <v>264</v>
      </c>
      <c r="DN9" s="1615">
        <v>188785</v>
      </c>
      <c r="DO9" s="1615">
        <v>2808</v>
      </c>
      <c r="DP9" s="1615">
        <v>186241</v>
      </c>
      <c r="DR9" s="1146">
        <v>258</v>
      </c>
      <c r="DS9" s="1146">
        <v>182858</v>
      </c>
      <c r="DT9" s="1146">
        <v>4036</v>
      </c>
      <c r="DU9" s="1146">
        <v>179080</v>
      </c>
      <c r="DW9" s="1146">
        <v>291</v>
      </c>
      <c r="DX9" s="1146">
        <v>172197</v>
      </c>
      <c r="DY9" s="1146">
        <v>3777</v>
      </c>
      <c r="DZ9" s="1146">
        <v>168711</v>
      </c>
      <c r="EB9" s="1146">
        <v>295</v>
      </c>
      <c r="EC9" s="1146">
        <v>154288.61155613</v>
      </c>
      <c r="ED9" s="1146">
        <v>4399.5164367699999</v>
      </c>
      <c r="EE9" s="1146">
        <v>150184.09511935999</v>
      </c>
      <c r="EG9" s="1146">
        <v>825</v>
      </c>
      <c r="EH9" s="1146">
        <v>148135.00403406</v>
      </c>
      <c r="EI9" s="1146">
        <v>3143.8515482800099</v>
      </c>
      <c r="EJ9" s="1146">
        <v>145816.15248577998</v>
      </c>
      <c r="EL9" s="1146">
        <v>4905</v>
      </c>
      <c r="EM9" s="1146">
        <v>136560</v>
      </c>
      <c r="EN9" s="1146">
        <v>5269</v>
      </c>
      <c r="EO9" s="1146">
        <v>136196</v>
      </c>
    </row>
    <row r="10" spans="1:146" ht="26.4">
      <c r="A10" s="1401">
        <v>3</v>
      </c>
      <c r="B10" s="1619" t="s">
        <v>1736</v>
      </c>
      <c r="C10" s="1614">
        <v>3130</v>
      </c>
      <c r="D10" s="1614">
        <v>740849</v>
      </c>
      <c r="E10" s="1614">
        <v>2531</v>
      </c>
      <c r="F10" s="1614">
        <v>2522</v>
      </c>
      <c r="G10" s="1614">
        <v>9</v>
      </c>
      <c r="H10" s="1614">
        <v>741448</v>
      </c>
      <c r="J10" s="1614">
        <v>3313</v>
      </c>
      <c r="K10" s="1614">
        <v>724711</v>
      </c>
      <c r="L10" s="1614">
        <v>2314</v>
      </c>
      <c r="M10" s="1614">
        <v>2306</v>
      </c>
      <c r="N10" s="1614">
        <v>8</v>
      </c>
      <c r="O10" s="1614">
        <v>725710</v>
      </c>
      <c r="Q10" s="1614">
        <v>0</v>
      </c>
      <c r="R10" s="1614">
        <v>716866</v>
      </c>
      <c r="S10" s="1614">
        <v>1794</v>
      </c>
      <c r="T10" s="1614">
        <v>1793</v>
      </c>
      <c r="U10" s="1614">
        <v>1</v>
      </c>
      <c r="V10" s="1614">
        <v>715073</v>
      </c>
      <c r="X10" s="1614">
        <v>0</v>
      </c>
      <c r="Y10" s="1613">
        <v>678938</v>
      </c>
      <c r="Z10" s="1613">
        <v>1591</v>
      </c>
      <c r="AA10" s="1613">
        <v>1589</v>
      </c>
      <c r="AB10" s="1620">
        <v>2</v>
      </c>
      <c r="AC10" s="1613">
        <v>677347</v>
      </c>
      <c r="AE10" s="1614">
        <v>0</v>
      </c>
      <c r="AF10" s="1613">
        <v>652167</v>
      </c>
      <c r="AG10" s="1613">
        <v>1514</v>
      </c>
      <c r="AH10" s="1613">
        <v>1512</v>
      </c>
      <c r="AI10" s="1620">
        <v>2</v>
      </c>
      <c r="AJ10" s="1613">
        <v>650653</v>
      </c>
      <c r="AL10" s="1614">
        <v>0</v>
      </c>
      <c r="AM10" s="1613">
        <v>640940</v>
      </c>
      <c r="AN10" s="1613">
        <v>1330</v>
      </c>
      <c r="AO10" s="1613">
        <v>1325</v>
      </c>
      <c r="AP10" s="1620">
        <v>5</v>
      </c>
      <c r="AQ10" s="1613">
        <v>639610</v>
      </c>
      <c r="AS10" s="1614">
        <v>0</v>
      </c>
      <c r="AT10" s="1613">
        <v>624630</v>
      </c>
      <c r="AU10" s="1613">
        <v>1045</v>
      </c>
      <c r="AV10" s="1620">
        <v>1011</v>
      </c>
      <c r="AW10" s="1620">
        <v>6</v>
      </c>
      <c r="AX10" s="1613">
        <v>623586</v>
      </c>
      <c r="AZ10" s="1614">
        <v>0</v>
      </c>
      <c r="BA10" s="1613">
        <v>598041</v>
      </c>
      <c r="BB10" s="1613">
        <v>1017</v>
      </c>
      <c r="BC10" s="1620">
        <v>1011</v>
      </c>
      <c r="BD10" s="1620">
        <v>6</v>
      </c>
      <c r="BE10" s="1613">
        <v>597024</v>
      </c>
      <c r="BG10" s="1614">
        <v>0</v>
      </c>
      <c r="BH10" s="1613">
        <v>579360</v>
      </c>
      <c r="BI10" s="1620">
        <v>956</v>
      </c>
      <c r="BJ10" s="1620">
        <v>951</v>
      </c>
      <c r="BK10" s="1620">
        <v>5</v>
      </c>
      <c r="BL10" s="1613">
        <v>578404</v>
      </c>
      <c r="BN10" s="1614">
        <v>0</v>
      </c>
      <c r="BO10" s="1613">
        <v>547987</v>
      </c>
      <c r="BP10" s="1620">
        <v>908</v>
      </c>
      <c r="BQ10" s="1620">
        <v>904</v>
      </c>
      <c r="BR10" s="1620">
        <v>4</v>
      </c>
      <c r="BS10" s="1613">
        <v>547079</v>
      </c>
      <c r="BU10" s="1614">
        <v>0</v>
      </c>
      <c r="BV10" s="1613">
        <v>533444</v>
      </c>
      <c r="BW10" s="1620">
        <v>937</v>
      </c>
      <c r="BX10" s="1620">
        <v>935</v>
      </c>
      <c r="BY10" s="1620">
        <v>2</v>
      </c>
      <c r="BZ10" s="1613">
        <v>532508</v>
      </c>
      <c r="CB10" s="1614">
        <v>0</v>
      </c>
      <c r="CC10" s="1613">
        <v>532801</v>
      </c>
      <c r="CD10" s="1620">
        <v>792</v>
      </c>
      <c r="CE10" s="1620">
        <v>789</v>
      </c>
      <c r="CF10" s="1620">
        <v>3</v>
      </c>
      <c r="CG10" s="1613">
        <v>532010</v>
      </c>
      <c r="CI10" s="1618">
        <v>0</v>
      </c>
      <c r="CJ10" s="1615">
        <v>511704</v>
      </c>
      <c r="CK10" s="1616">
        <v>796</v>
      </c>
      <c r="CL10" s="1615">
        <v>510908</v>
      </c>
      <c r="CN10" s="1618">
        <v>0</v>
      </c>
      <c r="CO10" s="1615">
        <v>505021</v>
      </c>
      <c r="CP10" s="1616">
        <v>782</v>
      </c>
      <c r="CQ10" s="1615">
        <v>504238</v>
      </c>
      <c r="CS10" s="1618">
        <v>0</v>
      </c>
      <c r="CT10" s="1615">
        <v>497878</v>
      </c>
      <c r="CU10" s="1616">
        <v>787</v>
      </c>
      <c r="CV10" s="1615">
        <v>497090</v>
      </c>
      <c r="CX10" s="1146">
        <v>0</v>
      </c>
      <c r="CY10" s="1615">
        <v>490687</v>
      </c>
      <c r="CZ10" s="1616">
        <v>774</v>
      </c>
      <c r="DA10" s="1615">
        <v>489913</v>
      </c>
      <c r="DC10" s="1146">
        <v>0</v>
      </c>
      <c r="DD10" s="1615">
        <v>496269</v>
      </c>
      <c r="DE10" s="1616">
        <v>745</v>
      </c>
      <c r="DF10" s="1615">
        <v>495525</v>
      </c>
      <c r="DH10" s="1146">
        <v>0</v>
      </c>
      <c r="DI10" s="1615">
        <v>485732</v>
      </c>
      <c r="DJ10" s="1616">
        <v>797</v>
      </c>
      <c r="DK10" s="1615">
        <v>484935</v>
      </c>
      <c r="DM10" s="1146">
        <v>0</v>
      </c>
      <c r="DN10" s="1615">
        <v>474837</v>
      </c>
      <c r="DO10" s="1616">
        <v>817</v>
      </c>
      <c r="DP10" s="1615">
        <v>474019</v>
      </c>
      <c r="DR10" s="1146">
        <v>0</v>
      </c>
      <c r="DS10" s="1146">
        <v>452463</v>
      </c>
      <c r="DT10" s="1146">
        <v>745</v>
      </c>
      <c r="DU10" s="1146">
        <v>451717</v>
      </c>
      <c r="DW10" s="1146">
        <v>0</v>
      </c>
      <c r="DX10" s="1146">
        <v>431397</v>
      </c>
      <c r="DY10" s="1146">
        <v>742</v>
      </c>
      <c r="DZ10" s="1146">
        <v>430654</v>
      </c>
      <c r="EB10" s="1146">
        <v>0</v>
      </c>
      <c r="EC10" s="1146">
        <v>424100</v>
      </c>
      <c r="ED10" s="1146">
        <v>802</v>
      </c>
      <c r="EE10" s="1146">
        <v>423298</v>
      </c>
      <c r="EG10" s="1146">
        <v>0</v>
      </c>
      <c r="EH10" s="1146">
        <v>390805</v>
      </c>
      <c r="EI10" s="1146">
        <v>754</v>
      </c>
      <c r="EJ10" s="1146">
        <v>390051</v>
      </c>
      <c r="EL10" s="1146">
        <v>0</v>
      </c>
      <c r="EM10" s="1146">
        <v>387856</v>
      </c>
      <c r="EN10" s="1146">
        <v>981</v>
      </c>
      <c r="EO10" s="1146">
        <v>386875</v>
      </c>
    </row>
    <row r="11" spans="1:146" ht="14.4" thickBot="1">
      <c r="A11" s="1401">
        <v>4</v>
      </c>
      <c r="B11" s="1621" t="s">
        <v>156</v>
      </c>
      <c r="C11" s="2062">
        <v>60218</v>
      </c>
      <c r="D11" s="2062">
        <v>2656237</v>
      </c>
      <c r="E11" s="2062">
        <v>59267</v>
      </c>
      <c r="F11" s="2062">
        <v>50233</v>
      </c>
      <c r="G11" s="2062">
        <v>445</v>
      </c>
      <c r="H11" s="2062">
        <v>2657188</v>
      </c>
      <c r="J11" s="2062">
        <v>58015</v>
      </c>
      <c r="K11" s="2062">
        <v>2567446</v>
      </c>
      <c r="L11" s="2062">
        <v>55183</v>
      </c>
      <c r="M11" s="2062">
        <v>49788</v>
      </c>
      <c r="N11" s="2062">
        <v>366</v>
      </c>
      <c r="O11" s="2062">
        <v>2570278</v>
      </c>
      <c r="Q11" s="2062">
        <v>59101</v>
      </c>
      <c r="R11" s="2062">
        <v>2595538</v>
      </c>
      <c r="S11" s="2062">
        <v>112867</v>
      </c>
      <c r="T11" s="2062">
        <v>109307</v>
      </c>
      <c r="U11" s="2062">
        <v>505</v>
      </c>
      <c r="V11" s="2062">
        <v>2541771</v>
      </c>
      <c r="X11" s="2062">
        <v>62140</v>
      </c>
      <c r="Y11" s="2062">
        <v>2509806</v>
      </c>
      <c r="Z11" s="2062">
        <v>122289</v>
      </c>
      <c r="AA11" s="2062">
        <v>112180</v>
      </c>
      <c r="AB11" s="2062">
        <v>440</v>
      </c>
      <c r="AC11" s="2062">
        <v>2449655</v>
      </c>
      <c r="AE11" s="2062">
        <v>62738</v>
      </c>
      <c r="AF11" s="2062">
        <v>2449536</v>
      </c>
      <c r="AG11" s="2062">
        <v>130834</v>
      </c>
      <c r="AH11" s="2062">
        <v>121316</v>
      </c>
      <c r="AI11" s="2062">
        <v>458</v>
      </c>
      <c r="AJ11" s="2062">
        <v>2381440</v>
      </c>
      <c r="AL11" s="2062">
        <v>57424</v>
      </c>
      <c r="AM11" s="2062">
        <v>2423246</v>
      </c>
      <c r="AN11" s="2062">
        <v>143082</v>
      </c>
      <c r="AO11" s="2062">
        <v>128879</v>
      </c>
      <c r="AP11" s="2062">
        <v>606</v>
      </c>
      <c r="AQ11" s="2062">
        <v>2337588</v>
      </c>
      <c r="AS11" s="2062">
        <v>64269</v>
      </c>
      <c r="AT11" s="2062">
        <v>2381353</v>
      </c>
      <c r="AU11" s="2062">
        <v>147446</v>
      </c>
      <c r="AV11" s="2062">
        <v>132139</v>
      </c>
      <c r="AW11" s="2062">
        <v>345</v>
      </c>
      <c r="AX11" s="2062">
        <v>2298176</v>
      </c>
      <c r="AZ11" s="2062">
        <v>68652</v>
      </c>
      <c r="BA11" s="2062">
        <v>2242551</v>
      </c>
      <c r="BB11" s="2062">
        <v>143716</v>
      </c>
      <c r="BC11" s="2062">
        <v>134389</v>
      </c>
      <c r="BD11" s="2062">
        <v>316</v>
      </c>
      <c r="BE11" s="2062">
        <v>2167487</v>
      </c>
      <c r="BG11" s="2062">
        <v>74476</v>
      </c>
      <c r="BH11" s="2062">
        <v>2276864</v>
      </c>
      <c r="BI11" s="2062">
        <v>157638</v>
      </c>
      <c r="BJ11" s="2062">
        <v>144537</v>
      </c>
      <c r="BK11" s="2062">
        <v>346</v>
      </c>
      <c r="BL11" s="2062">
        <v>2193702</v>
      </c>
      <c r="BN11" s="1622">
        <v>79151</v>
      </c>
      <c r="BO11" s="1622">
        <v>2139288</v>
      </c>
      <c r="BP11" s="1622">
        <v>157294</v>
      </c>
      <c r="BQ11" s="1622">
        <v>150788</v>
      </c>
      <c r="BR11" s="1622">
        <v>378</v>
      </c>
      <c r="BS11" s="1622">
        <v>2061145</v>
      </c>
      <c r="BU11" s="1622">
        <v>81978</v>
      </c>
      <c r="BV11" s="1622">
        <v>2115423</v>
      </c>
      <c r="BW11" s="1622">
        <v>162574</v>
      </c>
      <c r="BX11" s="1622">
        <v>158603</v>
      </c>
      <c r="BY11" s="1622">
        <v>393</v>
      </c>
      <c r="BZ11" s="1622">
        <v>2034828</v>
      </c>
      <c r="CB11" s="1622">
        <v>85199</v>
      </c>
      <c r="CC11" s="1622">
        <v>2084102</v>
      </c>
      <c r="CD11" s="1622">
        <v>176569</v>
      </c>
      <c r="CE11" s="1622">
        <v>166122</v>
      </c>
      <c r="CF11" s="1622">
        <v>388</v>
      </c>
      <c r="CG11" s="1622">
        <v>1992731</v>
      </c>
      <c r="CI11" s="1622">
        <v>81592</v>
      </c>
      <c r="CJ11" s="1622">
        <v>2041554</v>
      </c>
      <c r="CK11" s="1622">
        <v>169462</v>
      </c>
      <c r="CL11" s="1622">
        <v>1953684</v>
      </c>
      <c r="CN11" s="1622">
        <v>77942</v>
      </c>
      <c r="CO11" s="1622">
        <v>1983417</v>
      </c>
      <c r="CP11" s="1622">
        <v>168151</v>
      </c>
      <c r="CQ11" s="1622">
        <v>1893207</v>
      </c>
      <c r="CS11" s="1622">
        <v>70000</v>
      </c>
      <c r="CT11" s="1622">
        <v>1964388</v>
      </c>
      <c r="CU11" s="1622">
        <v>166707</v>
      </c>
      <c r="CV11" s="1622">
        <v>1867681</v>
      </c>
      <c r="CX11" s="1622">
        <v>68541</v>
      </c>
      <c r="CY11" s="1622">
        <v>1862349</v>
      </c>
      <c r="CZ11" s="1622">
        <v>163148</v>
      </c>
      <c r="DA11" s="1622">
        <v>1767742</v>
      </c>
      <c r="DC11" s="1622">
        <v>66806</v>
      </c>
      <c r="DD11" s="1622">
        <v>1869735</v>
      </c>
      <c r="DE11" s="1622">
        <v>157672</v>
      </c>
      <c r="DF11" s="1622">
        <v>1778869</v>
      </c>
      <c r="DH11" s="1622">
        <v>62978</v>
      </c>
      <c r="DI11" s="1622">
        <v>1790603</v>
      </c>
      <c r="DJ11" s="1622">
        <v>142937</v>
      </c>
      <c r="DK11" s="1622">
        <v>1710644</v>
      </c>
      <c r="DM11" s="1622">
        <v>28460</v>
      </c>
      <c r="DN11" s="1622">
        <v>1796372</v>
      </c>
      <c r="DO11" s="1622">
        <v>141701</v>
      </c>
      <c r="DP11" s="1622">
        <v>1683131</v>
      </c>
      <c r="DR11" s="1621">
        <v>27786</v>
      </c>
      <c r="DS11" s="1621">
        <v>1735768</v>
      </c>
      <c r="DT11" s="1621">
        <v>137763</v>
      </c>
      <c r="DU11" s="1621">
        <v>1625791</v>
      </c>
      <c r="DW11" s="1621">
        <v>24879</v>
      </c>
      <c r="DX11" s="1621">
        <v>1658928</v>
      </c>
      <c r="DY11" s="1621">
        <v>133963</v>
      </c>
      <c r="DZ11" s="1621">
        <v>1549844</v>
      </c>
      <c r="EB11" s="1621">
        <v>25032</v>
      </c>
      <c r="EC11" s="1621">
        <v>1673404.9158351398</v>
      </c>
      <c r="ED11" s="1621">
        <v>137218.72485945001</v>
      </c>
      <c r="EE11" s="1621">
        <v>1561218.1909756898</v>
      </c>
      <c r="EG11" s="1621">
        <v>23982</v>
      </c>
      <c r="EH11" s="1621">
        <v>1580072.8824120001</v>
      </c>
      <c r="EI11" s="1621">
        <v>132919.75551477002</v>
      </c>
      <c r="EJ11" s="1621">
        <v>1471135.1268972303</v>
      </c>
      <c r="EL11" s="1621">
        <v>28241</v>
      </c>
      <c r="EM11" s="1621">
        <v>1449659</v>
      </c>
      <c r="EN11" s="1621">
        <v>129349</v>
      </c>
      <c r="EO11" s="1621">
        <v>1348551</v>
      </c>
    </row>
    <row r="12" spans="1:146" ht="15" customHeight="1">
      <c r="C12" s="1511"/>
      <c r="D12" s="1511"/>
      <c r="E12" s="1511"/>
      <c r="F12" s="1511"/>
      <c r="G12" s="1511"/>
      <c r="H12" s="1511"/>
      <c r="J12" s="1511"/>
      <c r="K12" s="1511"/>
      <c r="L12" s="1511"/>
      <c r="M12" s="1511"/>
      <c r="N12" s="1511"/>
      <c r="O12" s="1511"/>
      <c r="Q12" s="1511"/>
      <c r="R12" s="1511"/>
      <c r="S12" s="1511"/>
      <c r="T12" s="1511"/>
      <c r="U12" s="1511"/>
      <c r="V12" s="1511"/>
      <c r="X12" s="1511"/>
      <c r="Y12" s="1511"/>
      <c r="Z12" s="1511"/>
      <c r="AA12" s="1511"/>
      <c r="AB12" s="1511"/>
      <c r="AC12" s="1511"/>
      <c r="AE12" s="1511"/>
      <c r="AF12" s="1511"/>
      <c r="AG12" s="1511"/>
      <c r="AH12" s="1511"/>
      <c r="AI12" s="1511"/>
      <c r="AJ12" s="1511"/>
      <c r="AL12" s="1511"/>
      <c r="AM12" s="1511"/>
      <c r="AN12" s="1511"/>
      <c r="AO12" s="1511"/>
      <c r="AP12" s="1511"/>
      <c r="AQ12" s="1511"/>
      <c r="AS12" s="1511"/>
      <c r="AT12" s="1511"/>
      <c r="AU12" s="1511"/>
      <c r="AV12" s="1511"/>
      <c r="AW12" s="1511"/>
      <c r="AX12" s="1511"/>
      <c r="AZ12" s="1511"/>
      <c r="BA12" s="1511"/>
      <c r="BB12" s="1511"/>
      <c r="BC12" s="1511"/>
      <c r="BD12" s="1511"/>
      <c r="BE12" s="1511"/>
      <c r="BG12" s="1511"/>
      <c r="BH12" s="1511"/>
      <c r="BI12" s="1511"/>
      <c r="BJ12" s="1511"/>
      <c r="BK12" s="1511"/>
      <c r="BL12" s="1511"/>
      <c r="BN12" s="1511"/>
      <c r="BO12" s="1511"/>
      <c r="BP12" s="1511"/>
      <c r="BQ12" s="1511"/>
      <c r="BR12" s="1511"/>
      <c r="BS12" s="1511"/>
      <c r="BU12" s="1511"/>
      <c r="BV12" s="1511"/>
      <c r="BW12" s="1511"/>
      <c r="BX12" s="1511"/>
      <c r="BY12" s="1511"/>
      <c r="BZ12" s="1511"/>
      <c r="CB12" s="1511"/>
      <c r="CC12" s="1511"/>
      <c r="CD12" s="1511"/>
      <c r="CE12" s="1511"/>
      <c r="CF12" s="1511"/>
      <c r="CG12" s="1511"/>
      <c r="CI12" s="1511" t="s">
        <v>1783</v>
      </c>
      <c r="CJ12" s="1511"/>
      <c r="CK12" s="1511"/>
      <c r="CL12" s="1511"/>
      <c r="CN12" s="1511"/>
      <c r="CO12" s="1511"/>
      <c r="CP12" s="1511"/>
      <c r="CQ12" s="1511"/>
      <c r="CS12" s="1511"/>
      <c r="CT12" s="1511"/>
      <c r="CU12" s="1511"/>
      <c r="CV12" s="1511"/>
      <c r="CX12" s="1511"/>
      <c r="CY12" s="1511"/>
      <c r="CZ12" s="1511"/>
      <c r="DA12" s="1511"/>
      <c r="DC12" s="1511"/>
      <c r="DD12" s="1511"/>
      <c r="DE12" s="1511"/>
      <c r="DF12" s="1511"/>
      <c r="DH12" s="1511"/>
      <c r="DI12" s="1511"/>
      <c r="DJ12" s="1511"/>
      <c r="DK12" s="1511"/>
      <c r="DM12" s="1623"/>
      <c r="DN12" s="1623"/>
      <c r="DO12" s="1623"/>
      <c r="DP12" s="1623"/>
      <c r="DR12" s="1623"/>
      <c r="DS12" s="1623"/>
      <c r="DT12" s="1623"/>
      <c r="DU12" s="1623"/>
      <c r="DW12" s="1623"/>
      <c r="DX12" s="1623"/>
      <c r="DY12" s="1623"/>
      <c r="DZ12" s="1623"/>
      <c r="EB12" s="1623"/>
      <c r="EC12" s="1623"/>
      <c r="ED12" s="1623"/>
      <c r="EE12" s="1623"/>
      <c r="EG12" s="1623"/>
      <c r="EH12" s="1623"/>
      <c r="EI12" s="1623"/>
      <c r="EJ12" s="1623"/>
      <c r="EL12" s="1623"/>
    </row>
    <row r="13" spans="1:146" ht="15" customHeight="1">
      <c r="B13" s="1511"/>
      <c r="C13" s="1511"/>
      <c r="D13" s="1511"/>
      <c r="E13" s="1511"/>
      <c r="F13" s="1511"/>
      <c r="G13" s="1511"/>
      <c r="H13" s="1511"/>
      <c r="J13" s="1511"/>
      <c r="K13" s="1511"/>
      <c r="L13" s="1511"/>
      <c r="M13" s="1511"/>
      <c r="N13" s="1511"/>
      <c r="O13" s="1511"/>
      <c r="Q13" s="1511"/>
      <c r="R13" s="1511"/>
      <c r="S13" s="1511"/>
      <c r="T13" s="1511"/>
      <c r="U13" s="1511"/>
      <c r="V13" s="1511"/>
      <c r="X13" s="1511"/>
      <c r="Y13" s="1511"/>
      <c r="Z13" s="1511"/>
      <c r="AA13" s="1511"/>
      <c r="AB13" s="1511"/>
      <c r="AC13" s="1511"/>
      <c r="AE13" s="1511"/>
      <c r="AF13" s="1511"/>
      <c r="AG13" s="1511"/>
      <c r="AH13" s="1511"/>
      <c r="AI13" s="1511"/>
      <c r="AJ13" s="1511"/>
      <c r="AL13" s="1511"/>
      <c r="AM13" s="1511"/>
      <c r="AN13" s="1511"/>
      <c r="AO13" s="1511"/>
      <c r="AP13" s="1511"/>
      <c r="AQ13" s="1511"/>
      <c r="AS13" s="1511"/>
      <c r="AT13" s="1511"/>
      <c r="AU13" s="1511"/>
      <c r="AV13" s="1511"/>
      <c r="AW13" s="1511"/>
      <c r="AX13" s="1511"/>
      <c r="AZ13" s="1511"/>
      <c r="BA13" s="1511"/>
      <c r="BB13" s="1511"/>
      <c r="BC13" s="1511"/>
      <c r="BD13" s="1511"/>
      <c r="BE13" s="1511"/>
      <c r="BG13" s="1511"/>
      <c r="BH13" s="1511"/>
      <c r="BI13" s="1511"/>
      <c r="BJ13" s="1511"/>
      <c r="BK13" s="1511"/>
      <c r="BL13" s="1511"/>
      <c r="BN13" s="1511"/>
      <c r="BO13" s="1511"/>
      <c r="BP13" s="1511"/>
      <c r="BQ13" s="1511"/>
      <c r="BR13" s="1511"/>
      <c r="BS13" s="1511"/>
      <c r="BU13" s="1511"/>
      <c r="BV13" s="1511"/>
      <c r="BW13" s="1511"/>
      <c r="BX13" s="1511"/>
      <c r="BY13" s="1511"/>
      <c r="BZ13" s="1511"/>
      <c r="CB13" s="1511"/>
      <c r="CC13" s="1511"/>
      <c r="CD13" s="1511"/>
      <c r="CE13" s="1511"/>
      <c r="CF13" s="1511"/>
      <c r="CG13" s="1511"/>
      <c r="CI13" s="1511"/>
      <c r="CJ13" s="1511"/>
      <c r="CK13" s="1511"/>
      <c r="CL13" s="1511"/>
      <c r="CN13" s="1511"/>
      <c r="CO13" s="1511"/>
      <c r="CP13" s="1511"/>
      <c r="CQ13" s="1511"/>
      <c r="CS13" s="1511"/>
      <c r="CT13" s="1511"/>
      <c r="CU13" s="1511"/>
      <c r="CV13" s="1511"/>
      <c r="CX13" s="1511"/>
      <c r="CY13" s="1511"/>
      <c r="CZ13" s="1511"/>
      <c r="DA13" s="1511"/>
      <c r="DC13" s="1511"/>
      <c r="DD13" s="1511"/>
      <c r="DE13" s="1511"/>
      <c r="DF13" s="1511"/>
      <c r="DH13" s="1511"/>
      <c r="DI13" s="1511"/>
      <c r="DJ13" s="1511"/>
      <c r="DK13" s="1511"/>
    </row>
  </sheetData>
  <mergeCells count="96">
    <mergeCell ref="C4:D4"/>
    <mergeCell ref="E4:E5"/>
    <mergeCell ref="F4:F5"/>
    <mergeCell ref="G4:G5"/>
    <mergeCell ref="H4:H5"/>
    <mergeCell ref="Q4:R4"/>
    <mergeCell ref="S4:S5"/>
    <mergeCell ref="T4:T5"/>
    <mergeCell ref="U4:U5"/>
    <mergeCell ref="V4:V5"/>
    <mergeCell ref="X4:Y4"/>
    <mergeCell ref="Z4:Z5"/>
    <mergeCell ref="AA4:AA5"/>
    <mergeCell ref="AB4:AB5"/>
    <mergeCell ref="AC4:AC5"/>
    <mergeCell ref="AE4:AF4"/>
    <mergeCell ref="AG4:AG5"/>
    <mergeCell ref="AH4:AH5"/>
    <mergeCell ref="AI4:AI5"/>
    <mergeCell ref="AJ4:AJ5"/>
    <mergeCell ref="AL4:AM4"/>
    <mergeCell ref="AN4:AN5"/>
    <mergeCell ref="AO4:AO5"/>
    <mergeCell ref="AP4:AP5"/>
    <mergeCell ref="AQ4:AQ5"/>
    <mergeCell ref="BN4:BO4"/>
    <mergeCell ref="BP4:BP5"/>
    <mergeCell ref="BQ4:BQ5"/>
    <mergeCell ref="BR4:BR5"/>
    <mergeCell ref="BS4:BS5"/>
    <mergeCell ref="BU4:BV4"/>
    <mergeCell ref="BW4:BW5"/>
    <mergeCell ref="BX4:BX5"/>
    <mergeCell ref="BY4:BY5"/>
    <mergeCell ref="BZ4:BZ5"/>
    <mergeCell ref="CB4:CC4"/>
    <mergeCell ref="CD4:CD5"/>
    <mergeCell ref="CG4:CG5"/>
    <mergeCell ref="CS4:CT4"/>
    <mergeCell ref="CU4:CU5"/>
    <mergeCell ref="CN4:CO4"/>
    <mergeCell ref="CP4:CP5"/>
    <mergeCell ref="CQ4:CQ5"/>
    <mergeCell ref="CI4:CJ4"/>
    <mergeCell ref="CK4:CK5"/>
    <mergeCell ref="CL4:CL5"/>
    <mergeCell ref="CE4:CE5"/>
    <mergeCell ref="CF4:CF5"/>
    <mergeCell ref="CV4:CV5"/>
    <mergeCell ref="CX4:CY4"/>
    <mergeCell ref="CZ4:CZ5"/>
    <mergeCell ref="DZ4:DZ5"/>
    <mergeCell ref="DW4:DX4"/>
    <mergeCell ref="DY4:DY5"/>
    <mergeCell ref="DH4:DI4"/>
    <mergeCell ref="DJ4:DJ5"/>
    <mergeCell ref="DK4:DK5"/>
    <mergeCell ref="DR4:DS4"/>
    <mergeCell ref="DT4:DT5"/>
    <mergeCell ref="DU4:DU5"/>
    <mergeCell ref="DM4:DN4"/>
    <mergeCell ref="DO4:DO5"/>
    <mergeCell ref="DP4:DP5"/>
    <mergeCell ref="DA4:DA5"/>
    <mergeCell ref="DC4:DD4"/>
    <mergeCell ref="DE4:DE5"/>
    <mergeCell ref="DF4:DF5"/>
    <mergeCell ref="EO4:EO5"/>
    <mergeCell ref="EG4:EH4"/>
    <mergeCell ref="EI4:EI5"/>
    <mergeCell ref="EJ4:EJ5"/>
    <mergeCell ref="EB4:EC4"/>
    <mergeCell ref="ED4:ED5"/>
    <mergeCell ref="EE4:EE5"/>
    <mergeCell ref="EL4:EM4"/>
    <mergeCell ref="EN4:EN5"/>
    <mergeCell ref="BG4:BH4"/>
    <mergeCell ref="BI4:BI5"/>
    <mergeCell ref="BJ4:BJ5"/>
    <mergeCell ref="BK4:BK5"/>
    <mergeCell ref="BL4:BL5"/>
    <mergeCell ref="AZ4:BA4"/>
    <mergeCell ref="BB4:BB5"/>
    <mergeCell ref="BC4:BC5"/>
    <mergeCell ref="BD4:BD5"/>
    <mergeCell ref="BE4:BE5"/>
    <mergeCell ref="AS4:AT4"/>
    <mergeCell ref="AU4:AU5"/>
    <mergeCell ref="AV4:AV5"/>
    <mergeCell ref="AW4:AW5"/>
    <mergeCell ref="AX4:AX5"/>
    <mergeCell ref="J4:K4"/>
    <mergeCell ref="L4:L5"/>
    <mergeCell ref="M4:M5"/>
    <mergeCell ref="N4:N5"/>
    <mergeCell ref="O4:O5"/>
  </mergeCells>
  <phoneticPr fontId="64" type="noConversion"/>
  <hyperlinks>
    <hyperlink ref="B2" location="Índice!A1" display="CR1: Qualidade creditícia das exposições" xr:uid="{E2ACA4BE-FC49-4BD0-9EEA-8F6F80D352C6}"/>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40900-6F4C-4615-BDBC-2C83CEFAF696}">
  <sheetPr codeName="Planilha30">
    <tabColor rgb="FF73C6A1"/>
  </sheetPr>
  <dimension ref="A1:C75"/>
  <sheetViews>
    <sheetView showGridLines="0" topLeftCell="B53" zoomScale="80" zoomScaleNormal="80" workbookViewId="0">
      <selection activeCell="C69" sqref="C69"/>
    </sheetView>
  </sheetViews>
  <sheetFormatPr defaultColWidth="9.21875" defaultRowHeight="13.2"/>
  <cols>
    <col min="1" max="1" width="2" style="1112" hidden="1" customWidth="1"/>
    <col min="2" max="2" width="91.21875" style="1112" customWidth="1"/>
    <col min="3" max="3" width="11.44140625" style="1112" customWidth="1"/>
    <col min="4" max="16384" width="9.21875" style="1112"/>
  </cols>
  <sheetData>
    <row r="1" spans="1:3" s="58" customFormat="1" ht="5.25" customHeight="1">
      <c r="A1" s="1251"/>
      <c r="B1" s="1252"/>
      <c r="C1" s="1253"/>
    </row>
    <row r="2" spans="1:3" ht="15.75" customHeight="1">
      <c r="A2" s="1177"/>
      <c r="B2" s="23" t="s">
        <v>1784</v>
      </c>
      <c r="C2" s="23"/>
    </row>
    <row r="3" spans="1:3" ht="13.8" thickBot="1">
      <c r="B3" s="1210" t="s">
        <v>68</v>
      </c>
      <c r="C3" s="1609" t="s">
        <v>156</v>
      </c>
    </row>
    <row r="4" spans="1:3">
      <c r="B4" s="1161" t="s">
        <v>1785</v>
      </c>
      <c r="C4" s="1146">
        <v>81592</v>
      </c>
    </row>
    <row r="5" spans="1:3">
      <c r="B5" s="1346" t="s">
        <v>1786</v>
      </c>
      <c r="C5" s="1438">
        <v>9899</v>
      </c>
    </row>
    <row r="6" spans="1:3">
      <c r="B6" s="1161" t="s">
        <v>1787</v>
      </c>
      <c r="C6" s="1146">
        <v>-563</v>
      </c>
    </row>
    <row r="7" spans="1:3">
      <c r="B7" s="1161" t="s">
        <v>1788</v>
      </c>
      <c r="C7" s="1146">
        <v>-12731</v>
      </c>
    </row>
    <row r="8" spans="1:3">
      <c r="B8" s="1375" t="s">
        <v>1629</v>
      </c>
      <c r="C8" s="1440">
        <v>7002</v>
      </c>
    </row>
    <row r="9" spans="1:3" ht="13.8" thickBot="1">
      <c r="B9" s="1441" t="s">
        <v>1789</v>
      </c>
      <c r="C9" s="1442">
        <v>85199</v>
      </c>
    </row>
    <row r="10" spans="1:3">
      <c r="B10" s="1161" t="s">
        <v>1790</v>
      </c>
      <c r="C10" s="1146">
        <v>85199</v>
      </c>
    </row>
    <row r="11" spans="1:3">
      <c r="B11" s="1346" t="s">
        <v>1786</v>
      </c>
      <c r="C11" s="1438">
        <v>9571</v>
      </c>
    </row>
    <row r="12" spans="1:3">
      <c r="B12" s="1161" t="s">
        <v>1787</v>
      </c>
      <c r="C12" s="1146">
        <v>-466</v>
      </c>
    </row>
    <row r="13" spans="1:3">
      <c r="B13" s="1161" t="s">
        <v>1788</v>
      </c>
      <c r="C13" s="1146">
        <v>-14867</v>
      </c>
    </row>
    <row r="14" spans="1:3">
      <c r="B14" s="1375" t="s">
        <v>1629</v>
      </c>
      <c r="C14" s="1440">
        <v>2541</v>
      </c>
    </row>
    <row r="15" spans="1:3" ht="13.8" thickBot="1">
      <c r="B15" s="1441" t="s">
        <v>1791</v>
      </c>
      <c r="C15" s="1442">
        <v>81978</v>
      </c>
    </row>
    <row r="16" spans="1:3">
      <c r="B16" s="1606" t="s">
        <v>1792</v>
      </c>
      <c r="C16" s="1146">
        <v>81978</v>
      </c>
    </row>
    <row r="17" spans="2:3">
      <c r="B17" s="1346" t="s">
        <v>1786</v>
      </c>
      <c r="C17" s="1438">
        <v>10258</v>
      </c>
    </row>
    <row r="18" spans="2:3">
      <c r="B18" s="1161" t="s">
        <v>1787</v>
      </c>
      <c r="C18" s="1146">
        <v>-530</v>
      </c>
    </row>
    <row r="19" spans="2:3">
      <c r="B19" s="1161" t="s">
        <v>1788</v>
      </c>
      <c r="C19" s="1146">
        <v>-14715</v>
      </c>
    </row>
    <row r="20" spans="2:3">
      <c r="B20" s="1375" t="s">
        <v>1629</v>
      </c>
      <c r="C20" s="1440">
        <v>2160</v>
      </c>
    </row>
    <row r="21" spans="2:3" ht="13.8" thickBot="1">
      <c r="B21" s="1441" t="s">
        <v>1793</v>
      </c>
      <c r="C21" s="1442">
        <v>79151</v>
      </c>
    </row>
    <row r="22" spans="2:3">
      <c r="B22" s="1606" t="s">
        <v>1794</v>
      </c>
      <c r="C22" s="1146">
        <v>79151</v>
      </c>
    </row>
    <row r="23" spans="2:3">
      <c r="B23" s="1346" t="s">
        <v>1786</v>
      </c>
      <c r="C23" s="1438">
        <v>9256</v>
      </c>
    </row>
    <row r="24" spans="2:3">
      <c r="B24" s="1161" t="s">
        <v>1787</v>
      </c>
      <c r="C24" s="1146">
        <v>-1671</v>
      </c>
    </row>
    <row r="25" spans="2:3">
      <c r="B25" s="1161" t="s">
        <v>1788</v>
      </c>
      <c r="C25" s="1146">
        <v>-13481</v>
      </c>
    </row>
    <row r="26" spans="2:3">
      <c r="B26" s="1375" t="s">
        <v>1629</v>
      </c>
      <c r="C26" s="1440">
        <v>1221</v>
      </c>
    </row>
    <row r="27" spans="2:3" ht="13.8" thickBot="1">
      <c r="B27" s="1441" t="s">
        <v>1795</v>
      </c>
      <c r="C27" s="2083">
        <v>74476</v>
      </c>
    </row>
    <row r="28" spans="2:3">
      <c r="B28" s="1606" t="s">
        <v>1796</v>
      </c>
      <c r="C28" s="1615">
        <v>74476</v>
      </c>
    </row>
    <row r="29" spans="2:3">
      <c r="B29" s="1346" t="s">
        <v>1786</v>
      </c>
      <c r="C29" s="2167">
        <v>9352</v>
      </c>
    </row>
    <row r="30" spans="2:3">
      <c r="B30" s="1161" t="s">
        <v>1787</v>
      </c>
      <c r="C30" s="1615">
        <v>-596</v>
      </c>
    </row>
    <row r="31" spans="2:3">
      <c r="B31" s="1161" t="s">
        <v>1788</v>
      </c>
      <c r="C31" s="1615">
        <v>-13575</v>
      </c>
    </row>
    <row r="32" spans="2:3">
      <c r="B32" s="1375" t="s">
        <v>1629</v>
      </c>
      <c r="C32" s="2165">
        <v>-1005</v>
      </c>
    </row>
    <row r="33" spans="2:3" ht="13.8" thickBot="1">
      <c r="B33" s="1441" t="s">
        <v>1797</v>
      </c>
      <c r="C33" s="2152">
        <v>68652</v>
      </c>
    </row>
    <row r="34" spans="2:3">
      <c r="B34" s="1606" t="s">
        <v>1798</v>
      </c>
      <c r="C34" s="1438">
        <v>68652</v>
      </c>
    </row>
    <row r="35" spans="2:3">
      <c r="B35" s="1346" t="s">
        <v>1786</v>
      </c>
      <c r="C35" s="1438">
        <v>8702</v>
      </c>
    </row>
    <row r="36" spans="2:3">
      <c r="B36" s="1161" t="s">
        <v>1787</v>
      </c>
      <c r="C36" s="1438">
        <v>-643</v>
      </c>
    </row>
    <row r="37" spans="2:3">
      <c r="B37" s="1161" t="s">
        <v>1788</v>
      </c>
      <c r="C37" s="1438">
        <v>-11777</v>
      </c>
    </row>
    <row r="38" spans="2:3">
      <c r="B38" s="1375" t="s">
        <v>1629</v>
      </c>
      <c r="C38" s="2153">
        <v>-665</v>
      </c>
    </row>
    <row r="39" spans="2:3" ht="13.8" thickBot="1">
      <c r="B39" s="1441" t="s">
        <v>1799</v>
      </c>
      <c r="C39" s="2152">
        <v>64269</v>
      </c>
    </row>
    <row r="40" spans="2:3">
      <c r="B40" s="1606" t="s">
        <v>1800</v>
      </c>
      <c r="C40" s="1438">
        <v>64269</v>
      </c>
    </row>
    <row r="41" spans="2:3">
      <c r="B41" s="1346" t="s">
        <v>1786</v>
      </c>
      <c r="C41" s="1438">
        <v>11648</v>
      </c>
    </row>
    <row r="42" spans="2:3">
      <c r="B42" s="1161" t="s">
        <v>1787</v>
      </c>
      <c r="C42" s="1438">
        <v>-9168</v>
      </c>
    </row>
    <row r="43" spans="2:3">
      <c r="B43" s="1161" t="s">
        <v>1788</v>
      </c>
      <c r="C43" s="1438">
        <v>-9305</v>
      </c>
    </row>
    <row r="44" spans="2:3">
      <c r="B44" s="1375" t="s">
        <v>1629</v>
      </c>
      <c r="C44" s="2153">
        <v>-20</v>
      </c>
    </row>
    <row r="45" spans="2:3" ht="13.8" thickBot="1">
      <c r="B45" s="1441" t="s">
        <v>1801</v>
      </c>
      <c r="C45" s="2257">
        <v>57424</v>
      </c>
    </row>
    <row r="46" spans="2:3">
      <c r="B46" s="1606" t="s">
        <v>1802</v>
      </c>
      <c r="C46" s="1438">
        <v>64090</v>
      </c>
    </row>
    <row r="47" spans="2:3">
      <c r="B47" s="1346" t="s">
        <v>1786</v>
      </c>
      <c r="C47" s="1438">
        <v>13314</v>
      </c>
    </row>
    <row r="48" spans="2:3">
      <c r="B48" s="1161" t="s">
        <v>1787</v>
      </c>
      <c r="C48" s="1438">
        <v>-1483</v>
      </c>
    </row>
    <row r="49" spans="2:3">
      <c r="B49" s="1161" t="s">
        <v>1788</v>
      </c>
      <c r="C49" s="1438">
        <v>-10918</v>
      </c>
    </row>
    <row r="50" spans="2:3">
      <c r="B50" s="1375" t="s">
        <v>1629</v>
      </c>
      <c r="C50" s="2153">
        <v>-2265</v>
      </c>
    </row>
    <row r="51" spans="2:3" ht="13.8" thickBot="1">
      <c r="B51" s="1441" t="s">
        <v>1803</v>
      </c>
      <c r="C51" s="2152">
        <v>62738</v>
      </c>
    </row>
    <row r="52" spans="2:3">
      <c r="B52" s="1606" t="s">
        <v>1804</v>
      </c>
      <c r="C52" s="1438">
        <v>62738</v>
      </c>
    </row>
    <row r="53" spans="2:3">
      <c r="B53" s="1346" t="s">
        <v>1786</v>
      </c>
      <c r="C53" s="1438">
        <v>13452</v>
      </c>
    </row>
    <row r="54" spans="2:3">
      <c r="B54" s="1161" t="s">
        <v>1787</v>
      </c>
      <c r="C54" s="1438">
        <v>-1664</v>
      </c>
    </row>
    <row r="55" spans="2:3">
      <c r="B55" s="1161" t="s">
        <v>1788</v>
      </c>
      <c r="C55" s="1438">
        <v>-12013</v>
      </c>
    </row>
    <row r="56" spans="2:3">
      <c r="B56" s="1375" t="s">
        <v>1629</v>
      </c>
      <c r="C56" s="2153">
        <v>-373</v>
      </c>
    </row>
    <row r="57" spans="2:3" ht="13.8" thickBot="1">
      <c r="B57" s="1441" t="s">
        <v>1805</v>
      </c>
      <c r="C57" s="2152">
        <v>62140</v>
      </c>
    </row>
    <row r="58" spans="2:3">
      <c r="B58" s="1606" t="s">
        <v>1806</v>
      </c>
      <c r="C58" s="1438">
        <v>62140</v>
      </c>
    </row>
    <row r="59" spans="2:3">
      <c r="B59" s="1346" t="s">
        <v>1786</v>
      </c>
      <c r="C59" s="1438">
        <v>16448</v>
      </c>
    </row>
    <row r="60" spans="2:3">
      <c r="B60" s="1161" t="s">
        <v>1787</v>
      </c>
      <c r="C60" s="1438">
        <v>-1545</v>
      </c>
    </row>
    <row r="61" spans="2:3">
      <c r="B61" s="1161" t="s">
        <v>1788</v>
      </c>
      <c r="C61" s="1438">
        <v>-10209</v>
      </c>
    </row>
    <row r="62" spans="2:3">
      <c r="B62" s="1375" t="s">
        <v>1629</v>
      </c>
      <c r="C62" s="2153">
        <v>-7733</v>
      </c>
    </row>
    <row r="63" spans="2:3" ht="13.8" thickBot="1">
      <c r="B63" s="1441" t="s">
        <v>1807</v>
      </c>
      <c r="C63" s="2152">
        <v>59101</v>
      </c>
    </row>
    <row r="64" spans="2:3">
      <c r="B64" s="1606" t="s">
        <v>3258</v>
      </c>
      <c r="C64" s="1438">
        <v>56392</v>
      </c>
    </row>
    <row r="65" spans="2:3">
      <c r="B65" s="1346" t="s">
        <v>1786</v>
      </c>
      <c r="C65" s="1438">
        <v>12119</v>
      </c>
    </row>
    <row r="66" spans="2:3">
      <c r="B66" s="1161" t="s">
        <v>1787</v>
      </c>
      <c r="C66" s="1438">
        <v>-1730</v>
      </c>
    </row>
    <row r="67" spans="2:3">
      <c r="B67" s="1161" t="s">
        <v>1788</v>
      </c>
      <c r="C67" s="1438">
        <v>-9430</v>
      </c>
    </row>
    <row r="68" spans="2:3">
      <c r="B68" s="1375" t="s">
        <v>1629</v>
      </c>
      <c r="C68" s="2153">
        <v>664</v>
      </c>
    </row>
    <row r="69" spans="2:3" ht="13.8" thickBot="1">
      <c r="B69" s="1441" t="s">
        <v>3259</v>
      </c>
      <c r="C69" s="2152">
        <v>58015</v>
      </c>
    </row>
    <row r="70" spans="2:3">
      <c r="B70" s="1606" t="s">
        <v>3281</v>
      </c>
      <c r="C70" s="1438">
        <v>58015</v>
      </c>
    </row>
    <row r="71" spans="2:3">
      <c r="B71" s="1346" t="s">
        <v>1786</v>
      </c>
      <c r="C71" s="1438">
        <v>11992</v>
      </c>
    </row>
    <row r="72" spans="2:3">
      <c r="B72" s="1161" t="s">
        <v>1787</v>
      </c>
      <c r="C72" s="1438">
        <v>-1473</v>
      </c>
    </row>
    <row r="73" spans="2:3">
      <c r="B73" s="1161" t="s">
        <v>1788</v>
      </c>
      <c r="C73" s="1438">
        <v>-8809</v>
      </c>
    </row>
    <row r="74" spans="2:3">
      <c r="B74" s="1375" t="s">
        <v>1629</v>
      </c>
      <c r="C74" s="2153">
        <v>493</v>
      </c>
    </row>
    <row r="75" spans="2:3" ht="13.8" thickBot="1">
      <c r="B75" s="1441" t="s">
        <v>3282</v>
      </c>
      <c r="C75" s="2152">
        <v>60218</v>
      </c>
    </row>
  </sheetData>
  <hyperlinks>
    <hyperlink ref="B2" location="Índice!A1" display="CR2: Mudanças no estoque de ativos problemáticos" xr:uid="{89E2CEDF-7FD4-4E52-AC0B-2F8F9CC96C8D}"/>
    <hyperlink ref="B2:C2" location="Índice!C28" display="Mudanças no estoque de operações em curso anormal" xr:uid="{CDBFA74D-4D34-4454-9F75-87D6382906CB}"/>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E8BE4-C490-47B7-BF3E-1D45D0B45EA7}">
  <sheetPr codeName="Planilha31">
    <tabColor rgb="FF5F6062"/>
  </sheetPr>
  <dimension ref="A1:D77"/>
  <sheetViews>
    <sheetView showGridLines="0" topLeftCell="B1" zoomScale="80" zoomScaleNormal="80" workbookViewId="0">
      <selection activeCell="B1" sqref="B1"/>
    </sheetView>
  </sheetViews>
  <sheetFormatPr defaultColWidth="9.21875" defaultRowHeight="13.2"/>
  <cols>
    <col min="1" max="1" width="2" style="1112" hidden="1" customWidth="1"/>
    <col min="2" max="2" width="90" style="1112" customWidth="1"/>
    <col min="3" max="3" width="11.44140625" style="1112" customWidth="1"/>
    <col min="4" max="16384" width="9.21875" style="1112"/>
  </cols>
  <sheetData>
    <row r="1" spans="1:4" s="58" customFormat="1" ht="5.25" customHeight="1">
      <c r="A1" s="1251"/>
      <c r="B1" s="1252"/>
      <c r="C1" s="1253"/>
      <c r="D1" s="1255"/>
    </row>
    <row r="2" spans="1:4" ht="15.75" customHeight="1">
      <c r="A2" s="1177"/>
      <c r="B2" s="1177" t="s">
        <v>1784</v>
      </c>
      <c r="C2" s="1177"/>
    </row>
    <row r="3" spans="1:4" ht="13.8" thickBot="1">
      <c r="B3" s="1210" t="s">
        <v>68</v>
      </c>
      <c r="C3" s="1349" t="s">
        <v>156</v>
      </c>
    </row>
    <row r="4" spans="1:4" hidden="1">
      <c r="A4" s="1257">
        <v>1</v>
      </c>
      <c r="B4" s="1161" t="s">
        <v>1808</v>
      </c>
      <c r="C4" s="1146">
        <v>28803</v>
      </c>
    </row>
    <row r="5" spans="1:4" hidden="1">
      <c r="A5" s="1257">
        <v>2</v>
      </c>
      <c r="B5" s="1161" t="s">
        <v>1809</v>
      </c>
      <c r="C5" s="1146">
        <v>16588</v>
      </c>
    </row>
    <row r="6" spans="1:4" hidden="1">
      <c r="A6" s="1257">
        <v>3</v>
      </c>
      <c r="B6" s="1161" t="s">
        <v>1810</v>
      </c>
      <c r="C6" s="1146">
        <v>-1912</v>
      </c>
    </row>
    <row r="7" spans="1:4" hidden="1">
      <c r="A7" s="1257">
        <v>4</v>
      </c>
      <c r="B7" s="1161" t="s">
        <v>1788</v>
      </c>
      <c r="C7" s="1146">
        <v>-13870</v>
      </c>
    </row>
    <row r="8" spans="1:4" hidden="1">
      <c r="A8" s="1257">
        <v>5</v>
      </c>
      <c r="B8" s="1375" t="s">
        <v>1629</v>
      </c>
      <c r="C8" s="1146">
        <v>-1368</v>
      </c>
    </row>
    <row r="9" spans="1:4" ht="13.8" hidden="1" thickBot="1">
      <c r="A9" s="1257">
        <v>6</v>
      </c>
      <c r="B9" s="1500" t="s">
        <v>1811</v>
      </c>
      <c r="C9" s="1604">
        <v>28241</v>
      </c>
    </row>
    <row r="10" spans="1:4" hidden="1">
      <c r="B10" s="1161" t="s">
        <v>1812</v>
      </c>
      <c r="C10" s="1146">
        <v>28240.719782259999</v>
      </c>
    </row>
    <row r="11" spans="1:4" hidden="1">
      <c r="B11" s="1161" t="s">
        <v>1809</v>
      </c>
      <c r="C11" s="1146">
        <v>15671.728336390001</v>
      </c>
    </row>
    <row r="12" spans="1:4" hidden="1">
      <c r="B12" s="1161" t="s">
        <v>1810</v>
      </c>
      <c r="C12" s="1146">
        <v>-2864.8171678899998</v>
      </c>
    </row>
    <row r="13" spans="1:4" hidden="1">
      <c r="B13" s="1161" t="s">
        <v>1788</v>
      </c>
      <c r="C13" s="1146">
        <v>-13599.856448658582</v>
      </c>
    </row>
    <row r="14" spans="1:4" hidden="1">
      <c r="B14" s="1375" t="s">
        <v>1629</v>
      </c>
      <c r="C14" s="1146">
        <v>-3466.1266949614196</v>
      </c>
    </row>
    <row r="15" spans="1:4" ht="13.8" hidden="1" thickBot="1">
      <c r="B15" s="1500" t="s">
        <v>1813</v>
      </c>
      <c r="C15" s="1604">
        <v>23981.647807139994</v>
      </c>
    </row>
    <row r="16" spans="1:4" hidden="1">
      <c r="B16" s="1161" t="s">
        <v>1814</v>
      </c>
      <c r="C16" s="1146">
        <v>23982</v>
      </c>
    </row>
    <row r="17" spans="2:3" hidden="1">
      <c r="B17" s="1161" t="s">
        <v>1809</v>
      </c>
      <c r="C17" s="1146">
        <v>9938</v>
      </c>
    </row>
    <row r="18" spans="2:3" hidden="1">
      <c r="B18" s="1161" t="s">
        <v>1810</v>
      </c>
      <c r="C18" s="1146">
        <v>-537</v>
      </c>
    </row>
    <row r="19" spans="2:3" hidden="1">
      <c r="B19" s="1161" t="s">
        <v>1788</v>
      </c>
      <c r="C19" s="1146">
        <v>-7105</v>
      </c>
    </row>
    <row r="20" spans="2:3" hidden="1">
      <c r="B20" s="1375" t="s">
        <v>1629</v>
      </c>
      <c r="C20" s="1146">
        <v>-1246</v>
      </c>
    </row>
    <row r="21" spans="2:3" ht="13.8" hidden="1" thickBot="1">
      <c r="B21" s="1500" t="s">
        <v>1815</v>
      </c>
      <c r="C21" s="1604">
        <v>25032</v>
      </c>
    </row>
    <row r="22" spans="2:3" hidden="1">
      <c r="B22" s="1161" t="s">
        <v>1816</v>
      </c>
      <c r="C22" s="1146">
        <v>25032</v>
      </c>
    </row>
    <row r="23" spans="2:3" hidden="1">
      <c r="B23" s="1161" t="s">
        <v>1809</v>
      </c>
      <c r="C23" s="1146">
        <v>7890</v>
      </c>
    </row>
    <row r="24" spans="2:3" hidden="1">
      <c r="B24" s="1161" t="s">
        <v>1810</v>
      </c>
      <c r="C24" s="1146">
        <v>-474</v>
      </c>
    </row>
    <row r="25" spans="2:3" hidden="1">
      <c r="B25" s="1161" t="s">
        <v>1788</v>
      </c>
      <c r="C25" s="1146">
        <v>-6689</v>
      </c>
    </row>
    <row r="26" spans="2:3" hidden="1">
      <c r="B26" s="1375" t="s">
        <v>1629</v>
      </c>
      <c r="C26" s="1146">
        <v>-880</v>
      </c>
    </row>
    <row r="27" spans="2:3" ht="13.8" hidden="1" thickBot="1">
      <c r="B27" s="1500" t="s">
        <v>1817</v>
      </c>
      <c r="C27" s="1604">
        <v>24879</v>
      </c>
    </row>
    <row r="28" spans="2:3" hidden="1">
      <c r="B28" s="1161" t="s">
        <v>1818</v>
      </c>
      <c r="C28" s="1146">
        <v>24879</v>
      </c>
    </row>
    <row r="29" spans="2:3" hidden="1">
      <c r="B29" s="1161" t="s">
        <v>1809</v>
      </c>
      <c r="C29" s="1146">
        <v>8729</v>
      </c>
    </row>
    <row r="30" spans="2:3" hidden="1">
      <c r="B30" s="1161" t="s">
        <v>1810</v>
      </c>
      <c r="C30" s="1146">
        <v>-417</v>
      </c>
    </row>
    <row r="31" spans="2:3" hidden="1">
      <c r="B31" s="1161" t="s">
        <v>1788</v>
      </c>
      <c r="C31" s="1146">
        <v>-5937</v>
      </c>
    </row>
    <row r="32" spans="2:3" hidden="1">
      <c r="B32" s="1375" t="s">
        <v>1629</v>
      </c>
      <c r="C32" s="1146">
        <v>532</v>
      </c>
    </row>
    <row r="33" spans="2:3" ht="13.8" hidden="1" thickBot="1">
      <c r="B33" s="1500" t="s">
        <v>1819</v>
      </c>
      <c r="C33" s="1604">
        <v>27786</v>
      </c>
    </row>
    <row r="34" spans="2:3" hidden="1">
      <c r="B34" s="1161" t="s">
        <v>1820</v>
      </c>
      <c r="C34" s="1146">
        <v>27786</v>
      </c>
    </row>
    <row r="35" spans="2:3" hidden="1">
      <c r="B35" s="1161" t="s">
        <v>1809</v>
      </c>
      <c r="C35" s="1146">
        <v>8223</v>
      </c>
    </row>
    <row r="36" spans="2:3" hidden="1">
      <c r="B36" s="1161" t="s">
        <v>1810</v>
      </c>
      <c r="C36" s="1146">
        <v>-870</v>
      </c>
    </row>
    <row r="37" spans="2:3" hidden="1">
      <c r="B37" s="1161" t="s">
        <v>1788</v>
      </c>
      <c r="C37" s="1146">
        <v>-5614</v>
      </c>
    </row>
    <row r="38" spans="2:3" hidden="1">
      <c r="B38" s="1375" t="s">
        <v>1629</v>
      </c>
      <c r="C38" s="1146">
        <v>-1065</v>
      </c>
    </row>
    <row r="39" spans="2:3" ht="13.8" hidden="1" thickBot="1">
      <c r="B39" s="1500" t="s">
        <v>1821</v>
      </c>
      <c r="C39" s="1605">
        <v>28460</v>
      </c>
    </row>
    <row r="40" spans="2:3" ht="15.6" hidden="1">
      <c r="B40" s="1161" t="s">
        <v>1822</v>
      </c>
      <c r="C40" s="1146">
        <v>62079</v>
      </c>
    </row>
    <row r="41" spans="2:3" hidden="1">
      <c r="B41" s="1161" t="s">
        <v>1809</v>
      </c>
      <c r="C41" s="1146">
        <v>7413</v>
      </c>
    </row>
    <row r="42" spans="2:3" hidden="1">
      <c r="B42" s="1161" t="s">
        <v>1810</v>
      </c>
      <c r="C42" s="1146">
        <v>-369</v>
      </c>
    </row>
    <row r="43" spans="2:3" hidden="1">
      <c r="B43" s="1161" t="s">
        <v>1788</v>
      </c>
      <c r="C43" s="1146">
        <v>-8477</v>
      </c>
    </row>
    <row r="44" spans="2:3" hidden="1">
      <c r="B44" s="1375" t="s">
        <v>1629</v>
      </c>
      <c r="C44" s="1146">
        <v>2332</v>
      </c>
    </row>
    <row r="45" spans="2:3" ht="16.2" hidden="1" thickBot="1">
      <c r="B45" s="1500" t="s">
        <v>1823</v>
      </c>
      <c r="C45" s="1605">
        <v>62978</v>
      </c>
    </row>
    <row r="46" spans="2:3" ht="15.6" hidden="1">
      <c r="B46" s="1161" t="s">
        <v>1824</v>
      </c>
      <c r="C46" s="1146">
        <v>62978</v>
      </c>
    </row>
    <row r="47" spans="2:3" hidden="1">
      <c r="B47" s="1161" t="s">
        <v>1809</v>
      </c>
      <c r="C47" s="1146">
        <v>8607</v>
      </c>
    </row>
    <row r="48" spans="2:3" hidden="1">
      <c r="B48" s="1161" t="s">
        <v>1810</v>
      </c>
      <c r="C48" s="1146">
        <v>-582</v>
      </c>
    </row>
    <row r="49" spans="2:4" hidden="1">
      <c r="B49" s="1161" t="s">
        <v>1788</v>
      </c>
      <c r="C49" s="1146">
        <v>-8437</v>
      </c>
    </row>
    <row r="50" spans="2:4" hidden="1">
      <c r="B50" s="1375" t="s">
        <v>1629</v>
      </c>
      <c r="C50" s="1146">
        <v>4240</v>
      </c>
    </row>
    <row r="51" spans="2:4" ht="16.2" thickBot="1">
      <c r="B51" s="1500" t="s">
        <v>1825</v>
      </c>
      <c r="C51" s="1605">
        <v>66806</v>
      </c>
    </row>
    <row r="52" spans="2:4" ht="15.6">
      <c r="B52" s="1161" t="s">
        <v>1826</v>
      </c>
      <c r="C52" s="1146">
        <v>66806</v>
      </c>
    </row>
    <row r="53" spans="2:4">
      <c r="B53" s="1161" t="s">
        <v>1809</v>
      </c>
      <c r="C53" s="1146">
        <v>9486</v>
      </c>
    </row>
    <row r="54" spans="2:4">
      <c r="B54" s="1161" t="s">
        <v>1810</v>
      </c>
      <c r="C54" s="1146">
        <v>-421</v>
      </c>
    </row>
    <row r="55" spans="2:4">
      <c r="B55" s="1161" t="s">
        <v>1788</v>
      </c>
      <c r="C55" s="1146">
        <v>-7940</v>
      </c>
    </row>
    <row r="56" spans="2:4">
      <c r="B56" s="1375" t="s">
        <v>1629</v>
      </c>
      <c r="C56" s="1146">
        <v>610</v>
      </c>
    </row>
    <row r="57" spans="2:4" ht="16.2" thickBot="1">
      <c r="B57" s="1500" t="s">
        <v>1827</v>
      </c>
      <c r="C57" s="1605">
        <v>68541</v>
      </c>
    </row>
    <row r="58" spans="2:4" ht="15.6">
      <c r="B58" s="1161" t="s">
        <v>1828</v>
      </c>
      <c r="C58" s="1146">
        <v>68541</v>
      </c>
    </row>
    <row r="59" spans="2:4">
      <c r="B59" s="1161" t="s">
        <v>1809</v>
      </c>
      <c r="C59" s="1146">
        <v>9340</v>
      </c>
      <c r="D59" s="1112" t="s">
        <v>184</v>
      </c>
    </row>
    <row r="60" spans="2:4">
      <c r="B60" s="1161" t="s">
        <v>1810</v>
      </c>
      <c r="C60" s="1146">
        <v>-3094</v>
      </c>
    </row>
    <row r="61" spans="2:4">
      <c r="B61" s="1161" t="s">
        <v>1788</v>
      </c>
      <c r="C61" s="1146">
        <v>-9287</v>
      </c>
    </row>
    <row r="62" spans="2:4">
      <c r="B62" s="1375" t="s">
        <v>1629</v>
      </c>
      <c r="C62" s="1146">
        <v>4500</v>
      </c>
    </row>
    <row r="63" spans="2:4" ht="16.2" thickBot="1">
      <c r="B63" s="1500" t="s">
        <v>1829</v>
      </c>
      <c r="C63" s="1605">
        <v>70000</v>
      </c>
    </row>
    <row r="64" spans="2:4" ht="15.6">
      <c r="B64" s="1161" t="s">
        <v>1830</v>
      </c>
      <c r="C64" s="1146">
        <v>70000</v>
      </c>
    </row>
    <row r="65" spans="2:4">
      <c r="B65" s="1346" t="s">
        <v>1809</v>
      </c>
      <c r="C65" s="1438">
        <v>14759</v>
      </c>
      <c r="D65" s="1112" t="s">
        <v>184</v>
      </c>
    </row>
    <row r="66" spans="2:4">
      <c r="B66" s="1161" t="s">
        <v>1810</v>
      </c>
      <c r="C66" s="1146">
        <v>-484</v>
      </c>
    </row>
    <row r="67" spans="2:4">
      <c r="B67" s="1161" t="s">
        <v>1788</v>
      </c>
      <c r="C67" s="1146">
        <v>-13335</v>
      </c>
    </row>
    <row r="68" spans="2:4">
      <c r="B68" s="1375" t="s">
        <v>1629</v>
      </c>
      <c r="C68" s="1146">
        <v>7002</v>
      </c>
    </row>
    <row r="69" spans="2:4" ht="16.2" thickBot="1">
      <c r="B69" s="1500" t="s">
        <v>1831</v>
      </c>
      <c r="C69" s="1605">
        <v>77942</v>
      </c>
    </row>
    <row r="70" spans="2:4" ht="15.6">
      <c r="B70" s="1161" t="s">
        <v>1832</v>
      </c>
      <c r="C70" s="1146">
        <v>77942</v>
      </c>
    </row>
    <row r="71" spans="2:4">
      <c r="B71" s="1346" t="s">
        <v>1809</v>
      </c>
      <c r="C71" s="1438">
        <v>9590</v>
      </c>
      <c r="D71" s="1112" t="s">
        <v>184</v>
      </c>
    </row>
    <row r="72" spans="2:4">
      <c r="B72" s="1161" t="s">
        <v>1810</v>
      </c>
      <c r="C72" s="1146">
        <v>-657</v>
      </c>
    </row>
    <row r="73" spans="2:4">
      <c r="B73" s="1161" t="s">
        <v>1788</v>
      </c>
      <c r="C73" s="1146">
        <v>-12171</v>
      </c>
    </row>
    <row r="74" spans="2:4">
      <c r="B74" s="1375" t="s">
        <v>1629</v>
      </c>
      <c r="C74" s="1146">
        <v>6888</v>
      </c>
    </row>
    <row r="75" spans="2:4" ht="16.2" thickBot="1">
      <c r="B75" s="1500" t="s">
        <v>1833</v>
      </c>
      <c r="C75" s="1605">
        <v>81592</v>
      </c>
    </row>
    <row r="76" spans="2:4">
      <c r="B76" s="1511" t="s">
        <v>1783</v>
      </c>
    </row>
    <row r="77" spans="2:4">
      <c r="B77" s="1511" t="s">
        <v>1834</v>
      </c>
    </row>
  </sheetData>
  <hyperlinks>
    <hyperlink ref="B2" location="Índice!C26" display="Mudanças no estoque de operações em curso anormal" xr:uid="{58AD4CB8-226E-44BF-9004-8415016DE9E8}"/>
    <hyperlink ref="B2:C2" location="Índice!C28" display="Mudanças no estoque de operações em curso anormal" xr:uid="{30EB9376-AC84-4B82-A82C-EDEAFD87C53C}"/>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3EE03-2A63-450A-B480-CC25DF1243E7}">
  <sheetPr codeName="Planilha18">
    <tabColor rgb="FF73C6A1"/>
  </sheetPr>
  <dimension ref="A1:K48"/>
  <sheetViews>
    <sheetView showGridLines="0" topLeftCell="B1" zoomScale="80" zoomScaleNormal="80" workbookViewId="0">
      <pane ySplit="5" topLeftCell="A25" activePane="bottomLeft" state="frozen"/>
      <selection activeCell="B1" sqref="B1"/>
      <selection pane="bottomLeft" activeCell="B4" sqref="B4:F44"/>
    </sheetView>
  </sheetViews>
  <sheetFormatPr defaultColWidth="8.5546875" defaultRowHeight="14.25" customHeight="1"/>
  <cols>
    <col min="1" max="1" width="0.44140625" style="52" hidden="1" customWidth="1"/>
    <col min="2" max="2" width="76.5546875" style="52" customWidth="1"/>
    <col min="3" max="4" width="11.44140625" style="2268" customWidth="1"/>
    <col min="5" max="11" width="11.44140625" style="52" customWidth="1"/>
    <col min="12" max="16384" width="8.5546875" style="3"/>
  </cols>
  <sheetData>
    <row r="1" spans="1:11" s="21" customFormat="1" ht="4.5" customHeight="1">
      <c r="A1" s="12"/>
      <c r="B1" s="13"/>
      <c r="C1" s="2258"/>
      <c r="D1" s="2258"/>
      <c r="E1" s="14"/>
      <c r="F1" s="14"/>
      <c r="G1" s="14"/>
      <c r="H1" s="14"/>
      <c r="I1" s="14"/>
      <c r="J1" s="14"/>
      <c r="K1" s="14"/>
    </row>
    <row r="2" spans="1:11" s="1209" customFormat="1" ht="13.8">
      <c r="A2" s="22"/>
      <c r="B2" s="24" t="s">
        <v>67</v>
      </c>
      <c r="C2" s="2259"/>
      <c r="D2" s="2259"/>
    </row>
    <row r="3" spans="1:11" ht="8.1" customHeight="1">
      <c r="A3" s="27"/>
      <c r="B3" s="27"/>
      <c r="C3" s="2260"/>
      <c r="D3" s="2260"/>
      <c r="E3" s="28"/>
      <c r="F3" s="28"/>
      <c r="G3" s="28"/>
      <c r="H3" s="28"/>
      <c r="I3" s="28"/>
      <c r="J3" s="28"/>
      <c r="K3" s="28"/>
    </row>
    <row r="4" spans="1:11" ht="14.4" thickBot="1">
      <c r="A4" s="27"/>
      <c r="B4" s="29" t="s">
        <v>68</v>
      </c>
      <c r="C4" s="2261">
        <v>46203</v>
      </c>
      <c r="D4" s="2261">
        <v>46112</v>
      </c>
      <c r="E4" s="30">
        <v>46022</v>
      </c>
      <c r="F4" s="30">
        <v>45930</v>
      </c>
      <c r="G4" s="30">
        <v>45838</v>
      </c>
      <c r="H4" s="30">
        <v>45747</v>
      </c>
      <c r="I4" s="30">
        <v>45657</v>
      </c>
      <c r="J4" s="30">
        <v>45565</v>
      </c>
      <c r="K4" s="30">
        <v>45473</v>
      </c>
    </row>
    <row r="5" spans="1:11" ht="14.4" thickBot="1">
      <c r="A5" s="31"/>
      <c r="B5" s="32" t="s">
        <v>69</v>
      </c>
      <c r="C5" s="2262"/>
      <c r="D5" s="2262"/>
      <c r="E5" s="33"/>
      <c r="F5" s="33"/>
      <c r="G5" s="33"/>
      <c r="H5" s="33"/>
      <c r="I5" s="33"/>
      <c r="J5" s="33"/>
      <c r="K5" s="33"/>
    </row>
    <row r="6" spans="1:11" ht="13.8">
      <c r="A6" s="35">
        <v>1</v>
      </c>
      <c r="B6" s="36" t="s">
        <v>70</v>
      </c>
      <c r="C6" s="2263">
        <v>194742</v>
      </c>
      <c r="D6" s="2263">
        <v>186771</v>
      </c>
      <c r="E6" s="47">
        <v>185595</v>
      </c>
      <c r="F6" s="47">
        <v>195917</v>
      </c>
      <c r="G6" s="47">
        <v>188389</v>
      </c>
      <c r="H6" s="47">
        <v>180611</v>
      </c>
      <c r="I6" s="47">
        <v>188265</v>
      </c>
      <c r="J6" s="47">
        <v>178324</v>
      </c>
      <c r="K6" s="47">
        <v>170045</v>
      </c>
    </row>
    <row r="7" spans="1:11" ht="79.2">
      <c r="A7" s="35" t="s">
        <v>71</v>
      </c>
      <c r="B7" s="36" t="s">
        <v>72</v>
      </c>
      <c r="C7" s="2263">
        <v>194713</v>
      </c>
      <c r="D7" s="2263">
        <v>186742</v>
      </c>
      <c r="E7" s="47">
        <v>185552</v>
      </c>
      <c r="F7" s="47">
        <v>195874</v>
      </c>
      <c r="G7" s="47">
        <v>188346</v>
      </c>
      <c r="H7" s="47">
        <v>180568</v>
      </c>
      <c r="I7" s="47">
        <v>188265</v>
      </c>
      <c r="J7" s="47">
        <v>178324</v>
      </c>
      <c r="K7" s="47">
        <v>170045</v>
      </c>
    </row>
    <row r="8" spans="1:11" ht="13.8">
      <c r="A8" s="35">
        <v>2</v>
      </c>
      <c r="B8" s="36" t="s">
        <v>73</v>
      </c>
      <c r="C8" s="2263">
        <v>220973</v>
      </c>
      <c r="D8" s="2263">
        <v>209183</v>
      </c>
      <c r="E8" s="47">
        <v>208161</v>
      </c>
      <c r="F8" s="47">
        <v>215466</v>
      </c>
      <c r="G8" s="47">
        <v>215381</v>
      </c>
      <c r="H8" s="47">
        <v>202344</v>
      </c>
      <c r="I8" s="47">
        <v>206196</v>
      </c>
      <c r="J8" s="47">
        <v>199088</v>
      </c>
      <c r="K8" s="47">
        <v>191101</v>
      </c>
    </row>
    <row r="9" spans="1:11" ht="13.8">
      <c r="A9" s="35" t="s">
        <v>74</v>
      </c>
      <c r="B9" s="36" t="s">
        <v>75</v>
      </c>
      <c r="C9" s="2263">
        <v>220944</v>
      </c>
      <c r="D9" s="2263">
        <v>209154</v>
      </c>
      <c r="E9" s="47">
        <v>208118</v>
      </c>
      <c r="F9" s="47">
        <v>215423</v>
      </c>
      <c r="G9" s="47">
        <v>215338</v>
      </c>
      <c r="H9" s="47">
        <v>202301</v>
      </c>
      <c r="I9" s="47">
        <v>206196</v>
      </c>
      <c r="J9" s="47">
        <v>199088</v>
      </c>
      <c r="K9" s="47">
        <v>191101</v>
      </c>
    </row>
    <row r="10" spans="1:11" ht="13.8">
      <c r="A10" s="35">
        <v>3</v>
      </c>
      <c r="B10" s="36" t="s">
        <v>76</v>
      </c>
      <c r="C10" s="2263">
        <v>242885</v>
      </c>
      <c r="D10" s="2263">
        <v>230527</v>
      </c>
      <c r="E10" s="47">
        <v>228589</v>
      </c>
      <c r="F10" s="47">
        <v>238430</v>
      </c>
      <c r="G10" s="47">
        <v>237454</v>
      </c>
      <c r="H10" s="47">
        <v>224092</v>
      </c>
      <c r="I10" s="47">
        <v>227602</v>
      </c>
      <c r="J10" s="47">
        <v>227250</v>
      </c>
      <c r="K10" s="47">
        <v>215557</v>
      </c>
    </row>
    <row r="11" spans="1:11" ht="26.4">
      <c r="A11" s="35" t="s">
        <v>77</v>
      </c>
      <c r="B11" s="36" t="s">
        <v>78</v>
      </c>
      <c r="C11" s="2263">
        <v>242856</v>
      </c>
      <c r="D11" s="2263">
        <v>230498</v>
      </c>
      <c r="E11" s="47">
        <v>228546</v>
      </c>
      <c r="F11" s="47">
        <v>238387</v>
      </c>
      <c r="G11" s="47">
        <v>237411</v>
      </c>
      <c r="H11" s="47">
        <v>224049</v>
      </c>
      <c r="I11" s="47">
        <v>227602</v>
      </c>
      <c r="J11" s="47">
        <v>227250</v>
      </c>
      <c r="K11" s="47">
        <v>215557</v>
      </c>
    </row>
    <row r="12" spans="1:11" ht="17.100000000000001" customHeight="1">
      <c r="A12" s="36" t="s">
        <v>79</v>
      </c>
      <c r="B12" s="1714" t="s">
        <v>80</v>
      </c>
      <c r="C12" s="2263">
        <v>0</v>
      </c>
      <c r="D12" s="2263">
        <v>0</v>
      </c>
      <c r="E12" s="47">
        <v>0</v>
      </c>
      <c r="F12" s="47">
        <v>0</v>
      </c>
      <c r="G12" s="47">
        <v>0</v>
      </c>
      <c r="H12" s="47">
        <v>0</v>
      </c>
      <c r="I12" s="47">
        <v>0</v>
      </c>
      <c r="J12" s="47">
        <v>0</v>
      </c>
      <c r="K12" s="47">
        <v>0</v>
      </c>
    </row>
    <row r="13" spans="1:11" ht="17.100000000000001" customHeight="1">
      <c r="A13" s="36" t="s">
        <v>81</v>
      </c>
      <c r="B13" s="1714" t="s">
        <v>82</v>
      </c>
      <c r="C13" s="2263">
        <v>0</v>
      </c>
      <c r="D13" s="2263">
        <v>0</v>
      </c>
      <c r="E13" s="47">
        <v>0</v>
      </c>
      <c r="F13" s="47">
        <v>0</v>
      </c>
      <c r="G13" s="47">
        <v>0</v>
      </c>
      <c r="H13" s="47">
        <v>0</v>
      </c>
      <c r="I13" s="47">
        <v>0</v>
      </c>
      <c r="J13" s="47">
        <v>0</v>
      </c>
      <c r="K13" s="47">
        <v>0</v>
      </c>
    </row>
    <row r="14" spans="1:11" ht="17.100000000000001" customHeight="1">
      <c r="A14" s="36" t="s">
        <v>83</v>
      </c>
      <c r="B14" s="1714" t="s">
        <v>84</v>
      </c>
      <c r="C14" s="2263">
        <v>0</v>
      </c>
      <c r="D14" s="2263">
        <v>0</v>
      </c>
      <c r="E14" s="47">
        <v>0</v>
      </c>
      <c r="F14" s="47">
        <v>0</v>
      </c>
      <c r="G14" s="47">
        <v>0</v>
      </c>
      <c r="H14" s="47">
        <v>0</v>
      </c>
      <c r="I14" s="47">
        <v>0</v>
      </c>
      <c r="J14" s="47">
        <v>0</v>
      </c>
      <c r="K14" s="47">
        <v>0</v>
      </c>
    </row>
    <row r="15" spans="1:11" ht="14.4" thickBot="1">
      <c r="A15" s="31"/>
      <c r="B15" s="32" t="s">
        <v>85</v>
      </c>
      <c r="C15" s="2262"/>
      <c r="D15" s="2262"/>
      <c r="E15" s="33"/>
      <c r="F15" s="33"/>
      <c r="G15" s="33"/>
      <c r="H15" s="33"/>
      <c r="I15" s="33"/>
      <c r="J15" s="33"/>
      <c r="K15" s="33"/>
    </row>
    <row r="16" spans="1:11" ht="13.8">
      <c r="A16" s="35">
        <v>4</v>
      </c>
      <c r="B16" s="36" t="s">
        <v>86</v>
      </c>
      <c r="C16" s="2263">
        <v>1581951</v>
      </c>
      <c r="D16" s="2263">
        <v>1560810</v>
      </c>
      <c r="E16" s="47">
        <v>1505475</v>
      </c>
      <c r="F16" s="47">
        <v>1454242</v>
      </c>
      <c r="G16" s="47">
        <v>1436344</v>
      </c>
      <c r="H16" s="47">
        <v>1430630</v>
      </c>
      <c r="I16" s="47">
        <v>1379056</v>
      </c>
      <c r="J16" s="47">
        <v>1304627</v>
      </c>
      <c r="K16" s="47">
        <v>1301541</v>
      </c>
    </row>
    <row r="17" spans="1:11" ht="39.6">
      <c r="A17" s="35" t="s">
        <v>87</v>
      </c>
      <c r="B17" s="36" t="s">
        <v>88</v>
      </c>
      <c r="C17" s="2263">
        <v>1581910</v>
      </c>
      <c r="D17" s="2263">
        <v>1560781</v>
      </c>
      <c r="E17" s="47">
        <v>1505432</v>
      </c>
      <c r="F17" s="47">
        <v>1454199</v>
      </c>
      <c r="G17" s="47">
        <v>1436301</v>
      </c>
      <c r="H17" s="47">
        <v>1430587</v>
      </c>
      <c r="I17" s="47">
        <v>1379056</v>
      </c>
      <c r="J17" s="47">
        <v>1304627</v>
      </c>
      <c r="K17" s="47">
        <v>1301541</v>
      </c>
    </row>
    <row r="18" spans="1:11" ht="14.4" thickBot="1">
      <c r="A18" s="31"/>
      <c r="B18" s="32" t="s">
        <v>89</v>
      </c>
      <c r="C18" s="2262"/>
      <c r="D18" s="2262"/>
      <c r="E18" s="33"/>
      <c r="F18" s="33"/>
      <c r="G18" s="33"/>
      <c r="H18" s="33"/>
      <c r="I18" s="33"/>
      <c r="J18" s="33"/>
      <c r="K18" s="33"/>
    </row>
    <row r="19" spans="1:11" ht="13.8">
      <c r="A19" s="35">
        <v>5</v>
      </c>
      <c r="B19" s="36" t="s">
        <v>90</v>
      </c>
      <c r="C19" s="2264">
        <v>0.123</v>
      </c>
      <c r="D19" s="2264">
        <v>0.12</v>
      </c>
      <c r="E19" s="2013">
        <v>0.123</v>
      </c>
      <c r="F19" s="2013">
        <v>0.13500000000000001</v>
      </c>
      <c r="G19" s="2013">
        <v>0.13100000000000001</v>
      </c>
      <c r="H19" s="2013">
        <v>0.126</v>
      </c>
      <c r="I19" s="2013">
        <v>0.13700000000000001</v>
      </c>
      <c r="J19" s="2013">
        <v>0.13700000000000001</v>
      </c>
      <c r="K19" s="2013">
        <v>0.13100000000000001</v>
      </c>
    </row>
    <row r="20" spans="1:11" ht="39.6">
      <c r="A20" s="35" t="s">
        <v>91</v>
      </c>
      <c r="B20" s="36" t="s">
        <v>92</v>
      </c>
      <c r="C20" s="2264">
        <v>0.123</v>
      </c>
      <c r="D20" s="2264">
        <v>0.12</v>
      </c>
      <c r="E20" s="2013">
        <v>0.123</v>
      </c>
      <c r="F20" s="2013">
        <v>0.13500000000000001</v>
      </c>
      <c r="G20" s="2013">
        <v>0.13100000000000001</v>
      </c>
      <c r="H20" s="2013">
        <v>0.126</v>
      </c>
      <c r="I20" s="2013">
        <v>0.13700000000000001</v>
      </c>
      <c r="J20" s="2013">
        <v>0.13700000000000001</v>
      </c>
      <c r="K20" s="2013">
        <v>0.13100000000000001</v>
      </c>
    </row>
    <row r="21" spans="1:11" ht="16.2">
      <c r="A21" s="35">
        <v>6</v>
      </c>
      <c r="B21" s="36" t="s">
        <v>93</v>
      </c>
      <c r="C21" s="2264">
        <v>0.14000000000000001</v>
      </c>
      <c r="D21" s="2264">
        <v>0.13400000000000001</v>
      </c>
      <c r="E21" s="2013">
        <v>0.13800000000000001</v>
      </c>
      <c r="F21" s="2013">
        <v>0.14799999999999999</v>
      </c>
      <c r="G21" s="2013">
        <v>0.15</v>
      </c>
      <c r="H21" s="2013">
        <v>0.14099999999999999</v>
      </c>
      <c r="I21" s="2013">
        <v>0.15</v>
      </c>
      <c r="J21" s="2013">
        <v>0.153</v>
      </c>
      <c r="K21" s="2013">
        <v>0.14699999999999999</v>
      </c>
    </row>
    <row r="22" spans="1:11" ht="39.6">
      <c r="A22" s="35" t="s">
        <v>94</v>
      </c>
      <c r="B22" s="36" t="s">
        <v>95</v>
      </c>
      <c r="C22" s="2264">
        <v>0.14000000000000001</v>
      </c>
      <c r="D22" s="2264">
        <v>0.13400000000000001</v>
      </c>
      <c r="E22" s="2013">
        <v>0.13800000000000001</v>
      </c>
      <c r="F22" s="2013">
        <v>0.14799999999999999</v>
      </c>
      <c r="G22" s="2013">
        <v>0.15</v>
      </c>
      <c r="H22" s="2013">
        <v>0.14099999999999999</v>
      </c>
      <c r="I22" s="2013">
        <v>0.15</v>
      </c>
      <c r="J22" s="2013">
        <v>0.153</v>
      </c>
      <c r="K22" s="2013">
        <v>0.14699999999999999</v>
      </c>
    </row>
    <row r="23" spans="1:11" ht="13.8">
      <c r="A23" s="35">
        <v>7</v>
      </c>
      <c r="B23" s="36" t="s">
        <v>96</v>
      </c>
      <c r="C23" s="2264">
        <v>0.154</v>
      </c>
      <c r="D23" s="2264">
        <v>0.14799999999999999</v>
      </c>
      <c r="E23" s="2013">
        <v>0.152</v>
      </c>
      <c r="F23" s="2013">
        <v>0.16400000000000001</v>
      </c>
      <c r="G23" s="2013">
        <v>0.16500000000000001</v>
      </c>
      <c r="H23" s="2013">
        <v>0.157</v>
      </c>
      <c r="I23" s="2013">
        <v>0.16500000000000001</v>
      </c>
      <c r="J23" s="2013">
        <v>0.17399999999999999</v>
      </c>
      <c r="K23" s="2013">
        <v>0.16600000000000001</v>
      </c>
    </row>
    <row r="24" spans="1:11" ht="39.6">
      <c r="A24" s="35" t="s">
        <v>97</v>
      </c>
      <c r="B24" s="36" t="s">
        <v>98</v>
      </c>
      <c r="C24" s="2264">
        <v>0.154</v>
      </c>
      <c r="D24" s="2264">
        <v>0.14799999999999999</v>
      </c>
      <c r="E24" s="2013">
        <v>0.152</v>
      </c>
      <c r="F24" s="2013">
        <v>0.16400000000000001</v>
      </c>
      <c r="G24" s="2013">
        <v>0.16500000000000001</v>
      </c>
      <c r="H24" s="2013">
        <v>0.157</v>
      </c>
      <c r="I24" s="2013">
        <v>0.16500000000000001</v>
      </c>
      <c r="J24" s="2013">
        <v>0.17399999999999999</v>
      </c>
      <c r="K24" s="2013">
        <v>0.16600000000000001</v>
      </c>
    </row>
    <row r="25" spans="1:11" ht="14.4" thickBot="1">
      <c r="A25" s="31"/>
      <c r="B25" s="32" t="s">
        <v>99</v>
      </c>
      <c r="C25" s="2262"/>
      <c r="D25" s="2262"/>
      <c r="E25" s="33"/>
      <c r="F25" s="33"/>
      <c r="G25" s="33"/>
      <c r="H25" s="33"/>
      <c r="I25" s="33"/>
      <c r="J25" s="33"/>
      <c r="K25" s="33"/>
    </row>
    <row r="26" spans="1:11" ht="13.8">
      <c r="A26" s="35">
        <v>8</v>
      </c>
      <c r="B26" s="36" t="s">
        <v>100</v>
      </c>
      <c r="C26" s="2264">
        <v>2.5000000000000001E-2</v>
      </c>
      <c r="D26" s="2264">
        <v>2.5000000000000001E-2</v>
      </c>
      <c r="E26" s="2013">
        <v>2.5000000000000001E-2</v>
      </c>
      <c r="F26" s="2013">
        <v>2.5000000000000001E-2</v>
      </c>
      <c r="G26" s="2013">
        <v>2.5000000000000001E-2</v>
      </c>
      <c r="H26" s="2013">
        <v>2.5000000000000001E-2</v>
      </c>
      <c r="I26" s="2013">
        <v>2.5000000000000001E-2</v>
      </c>
      <c r="J26" s="2013">
        <v>2.5000000000000001E-2</v>
      </c>
      <c r="K26" s="2013">
        <v>2.5000000000000001E-2</v>
      </c>
    </row>
    <row r="27" spans="1:11" ht="15.6">
      <c r="A27" s="35">
        <v>9</v>
      </c>
      <c r="B27" s="36" t="s">
        <v>101</v>
      </c>
      <c r="C27" s="2264">
        <v>1E-3</v>
      </c>
      <c r="D27" s="2264">
        <v>1E-3</v>
      </c>
      <c r="E27" s="2013">
        <v>1E-3</v>
      </c>
      <c r="F27" s="2013">
        <v>1E-3</v>
      </c>
      <c r="G27" s="2013">
        <v>1E-3</v>
      </c>
      <c r="H27" s="2013">
        <v>1E-3</v>
      </c>
      <c r="I27" s="2013">
        <v>1E-3</v>
      </c>
      <c r="J27" s="2013">
        <v>1E-3</v>
      </c>
      <c r="K27" s="2013">
        <v>1E-3</v>
      </c>
    </row>
    <row r="28" spans="1:11" ht="13.8">
      <c r="A28" s="35">
        <v>10</v>
      </c>
      <c r="B28" s="36" t="s">
        <v>102</v>
      </c>
      <c r="C28" s="2264">
        <v>0.01</v>
      </c>
      <c r="D28" s="2264">
        <v>0.01</v>
      </c>
      <c r="E28" s="2013">
        <v>0.01</v>
      </c>
      <c r="F28" s="2013">
        <v>0.01</v>
      </c>
      <c r="G28" s="2013">
        <v>0.01</v>
      </c>
      <c r="H28" s="2013">
        <v>0.01</v>
      </c>
      <c r="I28" s="2013">
        <v>0.01</v>
      </c>
      <c r="J28" s="2013">
        <v>0.01</v>
      </c>
      <c r="K28" s="2013">
        <v>0.01</v>
      </c>
    </row>
    <row r="29" spans="1:11" ht="15.6">
      <c r="A29" s="35">
        <v>11</v>
      </c>
      <c r="B29" s="36" t="s">
        <v>103</v>
      </c>
      <c r="C29" s="2264">
        <v>3.5999999999999997E-2</v>
      </c>
      <c r="D29" s="2264">
        <v>3.5999999999999997E-2</v>
      </c>
      <c r="E29" s="2013">
        <v>3.5999999999999997E-2</v>
      </c>
      <c r="F29" s="2013">
        <v>3.5999999999999997E-2</v>
      </c>
      <c r="G29" s="2013">
        <v>3.5999999999999997E-2</v>
      </c>
      <c r="H29" s="2013">
        <v>3.5999999999999997E-2</v>
      </c>
      <c r="I29" s="2013">
        <v>3.5999999999999997E-2</v>
      </c>
      <c r="J29" s="2013">
        <v>3.5999999999999997E-2</v>
      </c>
      <c r="K29" s="2013">
        <v>3.5999999999999997E-2</v>
      </c>
    </row>
    <row r="30" spans="1:11" ht="13.8">
      <c r="A30" s="35">
        <v>12</v>
      </c>
      <c r="B30" s="36" t="s">
        <v>104</v>
      </c>
      <c r="C30" s="2264">
        <v>3.7999999999999999E-2</v>
      </c>
      <c r="D30" s="2264">
        <v>3.2000000000000001E-2</v>
      </c>
      <c r="E30" s="2013">
        <v>3.5999999999999997E-2</v>
      </c>
      <c r="F30" s="2013">
        <v>4.8000000000000001E-2</v>
      </c>
      <c r="G30" s="2013">
        <v>0.05</v>
      </c>
      <c r="H30" s="2013">
        <v>4.1000000000000002E-2</v>
      </c>
      <c r="I30" s="2013">
        <v>4.9000000000000002E-2</v>
      </c>
      <c r="J30" s="2013">
        <v>5.8999999999999997E-2</v>
      </c>
      <c r="K30" s="2013">
        <v>0.05</v>
      </c>
    </row>
    <row r="31" spans="1:11" ht="13.8">
      <c r="A31" s="35" t="s">
        <v>105</v>
      </c>
      <c r="B31" s="1714" t="s">
        <v>106</v>
      </c>
      <c r="C31" s="2264">
        <v>3.7999999999999999E-2</v>
      </c>
      <c r="D31" s="2264">
        <v>3.2000000000000001E-2</v>
      </c>
      <c r="E31" s="2013">
        <v>3.5999999999999997E-2</v>
      </c>
      <c r="F31" s="2013">
        <v>4.8000000000000001E-2</v>
      </c>
      <c r="G31" s="2013">
        <v>0.05</v>
      </c>
      <c r="H31" s="2013">
        <v>4.1000000000000002E-2</v>
      </c>
      <c r="I31" s="2013">
        <v>4.9000000000000002E-2</v>
      </c>
      <c r="J31" s="2013">
        <v>5.8999999999999997E-2</v>
      </c>
      <c r="K31" s="2013">
        <v>0.05</v>
      </c>
    </row>
    <row r="32" spans="1:11" ht="14.4" thickBot="1">
      <c r="A32" s="31"/>
      <c r="B32" s="32" t="s">
        <v>107</v>
      </c>
      <c r="C32" s="2265"/>
      <c r="D32" s="2265"/>
      <c r="E32" s="2229"/>
      <c r="F32" s="33"/>
      <c r="G32" s="33"/>
      <c r="H32" s="33"/>
      <c r="I32" s="33"/>
      <c r="J32" s="33"/>
      <c r="K32" s="33"/>
    </row>
    <row r="33" spans="1:11" ht="13.8">
      <c r="A33" s="35">
        <v>13</v>
      </c>
      <c r="B33" s="36" t="s">
        <v>108</v>
      </c>
      <c r="C33" s="2266">
        <v>3272146</v>
      </c>
      <c r="D33" s="2266">
        <v>3230125</v>
      </c>
      <c r="E33" s="2188">
        <v>2983477</v>
      </c>
      <c r="F33" s="2188">
        <v>2921612</v>
      </c>
      <c r="G33" s="2188">
        <v>2855121</v>
      </c>
      <c r="H33" s="44">
        <v>2710449</v>
      </c>
      <c r="I33" s="44">
        <v>2805181</v>
      </c>
      <c r="J33" s="44">
        <v>2726099</v>
      </c>
      <c r="K33" s="44">
        <v>2688589</v>
      </c>
    </row>
    <row r="34" spans="1:11" ht="26.4">
      <c r="A34" s="35" t="s">
        <v>109</v>
      </c>
      <c r="B34" s="36" t="s">
        <v>110</v>
      </c>
      <c r="C34" s="2266">
        <v>3272117</v>
      </c>
      <c r="D34" s="2266">
        <v>3230082</v>
      </c>
      <c r="E34" s="2188">
        <v>2983434</v>
      </c>
      <c r="F34" s="2188">
        <v>2921569</v>
      </c>
      <c r="G34" s="2188">
        <v>2855078</v>
      </c>
      <c r="H34" s="44">
        <v>2710406</v>
      </c>
      <c r="I34" s="47">
        <v>2805181</v>
      </c>
      <c r="J34" s="47">
        <v>2726099</v>
      </c>
      <c r="K34" s="47">
        <v>2688589</v>
      </c>
    </row>
    <row r="35" spans="1:11" ht="13.8">
      <c r="A35" s="35">
        <v>14</v>
      </c>
      <c r="B35" s="36" t="s">
        <v>111</v>
      </c>
      <c r="C35" s="2264">
        <v>6.8000000000000005E-2</v>
      </c>
      <c r="D35" s="2264">
        <v>6.5000000000000002E-2</v>
      </c>
      <c r="E35" s="2013">
        <v>7.0000000000000007E-2</v>
      </c>
      <c r="F35" s="2013">
        <v>7.3999999999999996E-2</v>
      </c>
      <c r="G35" s="2013">
        <v>7.4999999999999997E-2</v>
      </c>
      <c r="H35" s="1980">
        <v>7.4999999999999997E-2</v>
      </c>
      <c r="I35" s="1980">
        <v>7.3999999999999996E-2</v>
      </c>
      <c r="J35" s="1980">
        <v>7.2999999999999995E-2</v>
      </c>
      <c r="K35" s="1980">
        <v>7.0999999999999994E-2</v>
      </c>
    </row>
    <row r="36" spans="1:11" ht="39.6">
      <c r="A36" s="35" t="s">
        <v>112</v>
      </c>
      <c r="B36" s="36" t="s">
        <v>113</v>
      </c>
      <c r="C36" s="2264">
        <v>6.8000000000000005E-2</v>
      </c>
      <c r="D36" s="2264">
        <v>6.5000000000000002E-2</v>
      </c>
      <c r="E36" s="2013">
        <v>7.0000000000000007E-2</v>
      </c>
      <c r="F36" s="2013">
        <v>7.3999999999999996E-2</v>
      </c>
      <c r="G36" s="2013">
        <v>7.4999999999999997E-2</v>
      </c>
      <c r="H36" s="1980">
        <v>7.4999999999999997E-2</v>
      </c>
      <c r="I36" s="1980">
        <v>7.3999999999999996E-2</v>
      </c>
      <c r="J36" s="1980">
        <v>7.2999999999999995E-2</v>
      </c>
      <c r="K36" s="1980">
        <v>7.0999999999999994E-2</v>
      </c>
    </row>
    <row r="37" spans="1:11" ht="14.4" thickBot="1">
      <c r="A37" s="31"/>
      <c r="B37" s="32" t="s">
        <v>114</v>
      </c>
      <c r="C37" s="2284"/>
      <c r="D37" s="2284"/>
      <c r="E37" s="33"/>
      <c r="F37" s="33"/>
      <c r="G37" s="33"/>
      <c r="H37" s="33"/>
      <c r="I37" s="33"/>
      <c r="J37" s="33"/>
      <c r="K37" s="33"/>
    </row>
    <row r="38" spans="1:11" ht="13.8">
      <c r="A38" s="35">
        <v>15</v>
      </c>
      <c r="B38" s="36" t="s">
        <v>115</v>
      </c>
      <c r="C38" s="2266">
        <v>380866</v>
      </c>
      <c r="D38" s="2266">
        <v>371058</v>
      </c>
      <c r="E38" s="2188">
        <v>389723</v>
      </c>
      <c r="F38" s="2188">
        <v>367777</v>
      </c>
      <c r="G38" s="2188">
        <v>346084</v>
      </c>
      <c r="H38" s="47">
        <v>340855</v>
      </c>
      <c r="I38" s="47">
        <v>362609</v>
      </c>
      <c r="J38" s="47">
        <v>365612</v>
      </c>
      <c r="K38" s="47">
        <v>374291</v>
      </c>
    </row>
    <row r="39" spans="1:11" ht="13.8">
      <c r="A39" s="35">
        <v>16</v>
      </c>
      <c r="B39" s="36" t="s">
        <v>116</v>
      </c>
      <c r="C39" s="2266">
        <v>188536</v>
      </c>
      <c r="D39" s="2266">
        <v>190159</v>
      </c>
      <c r="E39" s="2188">
        <v>181290</v>
      </c>
      <c r="F39" s="2188">
        <v>168176</v>
      </c>
      <c r="G39" s="2188">
        <v>161856</v>
      </c>
      <c r="H39" s="47">
        <v>173512</v>
      </c>
      <c r="I39" s="47">
        <v>163863</v>
      </c>
      <c r="J39" s="47">
        <v>162529</v>
      </c>
      <c r="K39" s="47">
        <v>186137</v>
      </c>
    </row>
    <row r="40" spans="1:11" ht="13.8">
      <c r="A40" s="35">
        <v>17</v>
      </c>
      <c r="B40" s="36" t="s">
        <v>117</v>
      </c>
      <c r="C40" s="2264">
        <v>2.02</v>
      </c>
      <c r="D40" s="2264">
        <v>1.9510000000000001</v>
      </c>
      <c r="E40" s="2013">
        <v>2.15</v>
      </c>
      <c r="F40" s="2013">
        <v>2.1869999999999998</v>
      </c>
      <c r="G40" s="2013">
        <v>2.1379999999999999</v>
      </c>
      <c r="H40" s="48">
        <v>1.964</v>
      </c>
      <c r="I40" s="48">
        <v>2.2130000000000001</v>
      </c>
      <c r="J40" s="48">
        <v>2.2490000000000001</v>
      </c>
      <c r="K40" s="48">
        <v>2.0110000000000001</v>
      </c>
    </row>
    <row r="41" spans="1:11" ht="14.4" thickBot="1">
      <c r="A41" s="31"/>
      <c r="B41" s="32" t="s">
        <v>118</v>
      </c>
      <c r="C41" s="2285"/>
      <c r="D41" s="2285"/>
      <c r="E41" s="2189"/>
      <c r="F41" s="2189"/>
      <c r="G41" s="2189"/>
      <c r="H41" s="33"/>
      <c r="I41" s="33"/>
      <c r="J41" s="33"/>
      <c r="K41" s="33"/>
    </row>
    <row r="42" spans="1:11" ht="13.8">
      <c r="A42" s="35">
        <v>18</v>
      </c>
      <c r="B42" s="36" t="s">
        <v>119</v>
      </c>
      <c r="C42" s="2266">
        <v>1528168</v>
      </c>
      <c r="D42" s="2266">
        <v>1491577</v>
      </c>
      <c r="E42" s="2188">
        <v>1499680</v>
      </c>
      <c r="F42" s="2188">
        <v>1408603</v>
      </c>
      <c r="G42" s="2188">
        <v>1393627</v>
      </c>
      <c r="H42" s="44">
        <v>1362350</v>
      </c>
      <c r="I42" s="44">
        <v>1375854</v>
      </c>
      <c r="J42" s="44">
        <v>1314703</v>
      </c>
      <c r="K42" s="44">
        <v>1292628</v>
      </c>
    </row>
    <row r="43" spans="1:11" ht="13.8">
      <c r="A43" s="35">
        <v>19</v>
      </c>
      <c r="B43" s="36" t="s">
        <v>120</v>
      </c>
      <c r="C43" s="2266">
        <v>1251850</v>
      </c>
      <c r="D43" s="2266">
        <v>1222668</v>
      </c>
      <c r="E43" s="2188">
        <v>1202060</v>
      </c>
      <c r="F43" s="2188">
        <v>1142829</v>
      </c>
      <c r="G43" s="2188">
        <v>1150712</v>
      </c>
      <c r="H43" s="44">
        <v>1114206</v>
      </c>
      <c r="I43" s="44">
        <v>1127870</v>
      </c>
      <c r="J43" s="44">
        <v>1058433</v>
      </c>
      <c r="K43" s="44">
        <v>1057107</v>
      </c>
    </row>
    <row r="44" spans="1:11" ht="13.8">
      <c r="A44" s="35">
        <v>20</v>
      </c>
      <c r="B44" s="36" t="s">
        <v>121</v>
      </c>
      <c r="C44" s="2264">
        <v>1.2210000000000001</v>
      </c>
      <c r="D44" s="2264">
        <v>1.22</v>
      </c>
      <c r="E44" s="2013">
        <v>1.248</v>
      </c>
      <c r="F44" s="2013">
        <v>1.2330000000000001</v>
      </c>
      <c r="G44" s="2013">
        <v>1.2110000000000001</v>
      </c>
      <c r="H44" s="1980">
        <v>1.2230000000000001</v>
      </c>
      <c r="I44" s="1980">
        <v>1.22</v>
      </c>
      <c r="J44" s="1980">
        <v>1.242</v>
      </c>
      <c r="K44" s="1980">
        <v>1.2230000000000001</v>
      </c>
    </row>
    <row r="45" spans="1:11" ht="13.8">
      <c r="A45" s="49"/>
      <c r="B45" s="50" t="s">
        <v>122</v>
      </c>
      <c r="C45" s="2267"/>
      <c r="D45" s="2267"/>
      <c r="E45" s="50"/>
      <c r="F45" s="50"/>
      <c r="G45" s="50"/>
      <c r="H45" s="50"/>
      <c r="I45" s="50"/>
      <c r="J45" s="50"/>
      <c r="K45" s="50"/>
    </row>
    <row r="46" spans="1:11" ht="13.8">
      <c r="B46" s="50" t="s">
        <v>123</v>
      </c>
      <c r="C46" s="2267"/>
      <c r="D46" s="2267"/>
      <c r="E46" s="50"/>
      <c r="F46" s="50"/>
      <c r="G46" s="50"/>
      <c r="H46" s="50"/>
      <c r="I46" s="50"/>
      <c r="J46" s="50"/>
      <c r="K46" s="50"/>
    </row>
    <row r="47" spans="1:11" ht="13.8">
      <c r="B47" s="50" t="s">
        <v>3287</v>
      </c>
      <c r="C47" s="2267"/>
      <c r="D47" s="2267"/>
      <c r="E47" s="50"/>
      <c r="F47" s="50"/>
      <c r="G47" s="50"/>
      <c r="H47" s="50"/>
      <c r="I47" s="50"/>
      <c r="J47" s="50"/>
      <c r="K47" s="50"/>
    </row>
    <row r="48" spans="1:11" ht="13.8">
      <c r="B48" s="50"/>
    </row>
  </sheetData>
  <hyperlinks>
    <hyperlink ref="B2" location="Índice!A1" display="KM1: Informações Quantitativas sobre os Requerimentos Prudenciais" xr:uid="{36AECD50-1A23-4124-A4B7-CF9B1D627C60}"/>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D3726-1613-43B8-BB27-A52B8AA3600D}">
  <sheetPr codeName="Planilha32">
    <tabColor rgb="FF73C6A1"/>
  </sheetPr>
  <dimension ref="A1:BT51"/>
  <sheetViews>
    <sheetView showGridLines="0" topLeftCell="A20" zoomScale="80" zoomScaleNormal="80" workbookViewId="0">
      <selection activeCell="D9" sqref="D9:E51"/>
    </sheetView>
  </sheetViews>
  <sheetFormatPr defaultColWidth="9.21875" defaultRowHeight="12.75" customHeight="1"/>
  <cols>
    <col min="1" max="1" width="5.44140625" style="1112" customWidth="1"/>
    <col min="2" max="2" width="2.77734375" style="1112" customWidth="1"/>
    <col min="3" max="3" width="47.5546875" style="1112" customWidth="1"/>
    <col min="4" max="5" width="16.21875" style="1112" customWidth="1"/>
    <col min="6" max="6" width="1.44140625" style="1112" customWidth="1"/>
    <col min="7" max="8" width="16.21875" style="1112" customWidth="1"/>
    <col min="9" max="9" width="1.44140625" style="1112" customWidth="1"/>
    <col min="10" max="11" width="16.21875" style="1112" customWidth="1"/>
    <col min="12" max="12" width="1.44140625" style="1112" customWidth="1"/>
    <col min="13" max="13" width="16.21875" style="1112" bestFit="1" customWidth="1"/>
    <col min="14" max="14" width="16.21875" style="1112" customWidth="1"/>
    <col min="15" max="15" width="1.44140625" style="1112" customWidth="1"/>
    <col min="16" max="16" width="16.21875" style="1112" bestFit="1" customWidth="1"/>
    <col min="17" max="17" width="16.21875" style="1112" customWidth="1"/>
    <col min="18" max="18" width="1.44140625" style="1112" customWidth="1"/>
    <col min="19" max="20" width="16.21875" style="1112" customWidth="1"/>
    <col min="21" max="21" width="1.44140625" style="1112" customWidth="1"/>
    <col min="22" max="22" width="16.21875" style="1112" bestFit="1" customWidth="1"/>
    <col min="23" max="23" width="16.21875" style="1112" customWidth="1"/>
    <col min="24" max="24" width="1.44140625" style="1112" customWidth="1"/>
    <col min="25" max="25" width="16.21875" style="1112" bestFit="1" customWidth="1"/>
    <col min="26" max="26" width="16.21875" style="1112" customWidth="1"/>
    <col min="27" max="27" width="1.44140625" style="1112" customWidth="1"/>
    <col min="28" max="29" width="16.21875" style="1112" bestFit="1" customWidth="1"/>
    <col min="30" max="30" width="1.44140625" style="1112" customWidth="1"/>
    <col min="31" max="32" width="16.21875" style="1112" bestFit="1" customWidth="1"/>
    <col min="33" max="33" width="1.44140625" style="1112" customWidth="1"/>
    <col min="34" max="35" width="16.21875" style="1112" bestFit="1" customWidth="1"/>
    <col min="36" max="36" width="1.44140625" style="1112" customWidth="1"/>
    <col min="37" max="38" width="16.21875" style="1112" bestFit="1" customWidth="1"/>
    <col min="39" max="39" width="1.44140625" style="1112" customWidth="1"/>
    <col min="40" max="41" width="16.21875" style="1112" bestFit="1" customWidth="1"/>
    <col min="42" max="42" width="1.44140625" style="1112" customWidth="1"/>
    <col min="43" max="44" width="16.21875" style="1112" bestFit="1" customWidth="1"/>
    <col min="45" max="45" width="1.44140625" style="1112" customWidth="1"/>
    <col min="46" max="47" width="16.21875" style="1112" bestFit="1" customWidth="1"/>
    <col min="48" max="48" width="1.44140625" style="1112" customWidth="1"/>
    <col min="49" max="50" width="16.21875" style="1112" bestFit="1" customWidth="1"/>
    <col min="51" max="51" width="1.44140625" style="1112" customWidth="1"/>
    <col min="52" max="53" width="16.21875" style="1112" bestFit="1" customWidth="1"/>
    <col min="54" max="54" width="1.44140625" style="1112" customWidth="1"/>
    <col min="55" max="56" width="16.21875" style="1112" bestFit="1" customWidth="1"/>
    <col min="57" max="57" width="1.44140625" style="1112" customWidth="1"/>
    <col min="58" max="59" width="16.21875" style="1112" bestFit="1" customWidth="1"/>
    <col min="60" max="60" width="1.44140625" style="1112" customWidth="1"/>
    <col min="61" max="62" width="16.21875" style="1112" bestFit="1" customWidth="1"/>
    <col min="63" max="63" width="1.44140625" style="1112" customWidth="1"/>
    <col min="64" max="65" width="16.21875" style="1112" bestFit="1" customWidth="1"/>
    <col min="66" max="66" width="1.44140625" style="1112" customWidth="1"/>
    <col min="67" max="68" width="16.21875" style="1112" bestFit="1" customWidth="1"/>
    <col min="69" max="69" width="1.44140625" style="1112" customWidth="1"/>
    <col min="70" max="71" width="16.21875" style="1112" bestFit="1" customWidth="1"/>
    <col min="72" max="72" width="0.5546875" style="1112" customWidth="1"/>
    <col min="73" max="16384" width="9.21875" style="1112"/>
  </cols>
  <sheetData>
    <row r="1" spans="1:72" s="3" customFormat="1" ht="6" customHeight="1"/>
    <row r="2" spans="1:72" ht="15.6">
      <c r="A2" s="1135" t="s">
        <v>1835</v>
      </c>
      <c r="B2" s="1596"/>
      <c r="C2" s="1597"/>
      <c r="D2" s="1597"/>
      <c r="E2" s="1597"/>
      <c r="F2" s="1597"/>
      <c r="G2" s="1597"/>
      <c r="H2" s="1597"/>
      <c r="I2" s="1597"/>
      <c r="J2" s="1597"/>
      <c r="K2" s="1597"/>
      <c r="L2" s="1597"/>
      <c r="M2" s="1597"/>
      <c r="N2" s="1596"/>
      <c r="O2" s="1597"/>
      <c r="P2" s="1597"/>
      <c r="Q2" s="1596"/>
      <c r="R2" s="1597"/>
      <c r="S2" s="1597"/>
      <c r="T2" s="1596"/>
      <c r="U2" s="1597"/>
      <c r="V2" s="1597"/>
      <c r="W2" s="1596"/>
      <c r="X2" s="1597"/>
      <c r="Y2" s="1597"/>
      <c r="Z2" s="1596"/>
      <c r="AA2" s="1597"/>
      <c r="AB2" s="1597"/>
      <c r="AC2" s="1596"/>
      <c r="AD2" s="1597"/>
      <c r="AE2" s="1597"/>
      <c r="AF2" s="1596"/>
      <c r="AG2" s="1597"/>
      <c r="AH2" s="1597"/>
      <c r="AI2" s="1596"/>
      <c r="AJ2" s="1597"/>
      <c r="AK2" s="1597"/>
      <c r="AL2" s="1596"/>
      <c r="AM2" s="1597"/>
      <c r="AN2" s="1597"/>
      <c r="AO2" s="1596"/>
      <c r="AP2" s="1597"/>
      <c r="AQ2" s="1597"/>
      <c r="AR2" s="1596"/>
      <c r="AS2" s="1597"/>
      <c r="AT2" s="1597"/>
      <c r="AU2" s="1596"/>
      <c r="AV2" s="1597"/>
      <c r="AW2" s="1597"/>
      <c r="AX2" s="1596"/>
      <c r="AY2" s="1597"/>
      <c r="AZ2" s="1597"/>
      <c r="BA2" s="1596"/>
      <c r="BB2" s="1597"/>
      <c r="BC2" s="1597"/>
      <c r="BD2" s="1596"/>
      <c r="BE2" s="1597"/>
      <c r="BF2" s="1597"/>
      <c r="BG2" s="1596"/>
      <c r="BH2" s="1597"/>
      <c r="BI2" s="1597"/>
      <c r="BJ2" s="1596"/>
      <c r="BK2" s="1597"/>
      <c r="BL2" s="1597"/>
      <c r="BM2" s="1596"/>
      <c r="BN2" s="1597"/>
      <c r="BO2" s="1597"/>
      <c r="BP2" s="1596"/>
      <c r="BQ2" s="1597"/>
      <c r="BR2" s="1597"/>
      <c r="BS2" s="1596"/>
      <c r="BT2" s="1597"/>
    </row>
    <row r="3" spans="1:72" ht="7.5" customHeight="1"/>
    <row r="4" spans="1:72" ht="13.2">
      <c r="B4" s="1125"/>
      <c r="C4" s="1125"/>
      <c r="D4" s="2419" t="s">
        <v>1836</v>
      </c>
      <c r="E4" s="2419"/>
      <c r="F4" s="1125"/>
      <c r="G4" s="2419" t="s">
        <v>1836</v>
      </c>
      <c r="H4" s="2419"/>
      <c r="I4" s="1125"/>
      <c r="J4" s="2419" t="s">
        <v>1836</v>
      </c>
      <c r="K4" s="2419"/>
      <c r="L4" s="1125"/>
      <c r="M4" s="2419" t="s">
        <v>1836</v>
      </c>
      <c r="N4" s="2419"/>
      <c r="O4" s="1125"/>
      <c r="P4" s="2419" t="s">
        <v>1836</v>
      </c>
      <c r="Q4" s="2419"/>
      <c r="R4" s="1125"/>
      <c r="S4" s="2419" t="s">
        <v>1836</v>
      </c>
      <c r="T4" s="2419"/>
      <c r="U4" s="1125"/>
      <c r="V4" s="2419" t="s">
        <v>1836</v>
      </c>
      <c r="W4" s="2419"/>
      <c r="X4" s="1125"/>
      <c r="Y4" s="2419" t="s">
        <v>1836</v>
      </c>
      <c r="Z4" s="2419"/>
      <c r="AA4" s="1125"/>
      <c r="AB4" s="2419" t="s">
        <v>1836</v>
      </c>
      <c r="AC4" s="2419"/>
      <c r="AD4" s="1125"/>
      <c r="AE4" s="2419" t="s">
        <v>1836</v>
      </c>
      <c r="AF4" s="2419"/>
      <c r="AG4" s="1125"/>
      <c r="AH4" s="2419" t="s">
        <v>1836</v>
      </c>
      <c r="AI4" s="2419"/>
      <c r="AJ4" s="1125"/>
      <c r="AK4" s="2419" t="s">
        <v>1836</v>
      </c>
      <c r="AL4" s="2419"/>
      <c r="AM4" s="1125"/>
      <c r="AN4" s="2419" t="s">
        <v>1836</v>
      </c>
      <c r="AO4" s="2419"/>
      <c r="AP4" s="1125"/>
      <c r="AQ4" s="2419" t="s">
        <v>1836</v>
      </c>
      <c r="AR4" s="2419"/>
      <c r="AS4" s="1125"/>
      <c r="AT4" s="2419" t="s">
        <v>1836</v>
      </c>
      <c r="AU4" s="2419"/>
      <c r="AV4" s="1125"/>
      <c r="AW4" s="2419" t="s">
        <v>1836</v>
      </c>
      <c r="AX4" s="2419"/>
      <c r="AY4" s="1125"/>
      <c r="AZ4" s="2419" t="s">
        <v>1836</v>
      </c>
      <c r="BA4" s="2419"/>
      <c r="BB4" s="1125"/>
      <c r="BC4" s="2419" t="s">
        <v>1836</v>
      </c>
      <c r="BD4" s="2419"/>
      <c r="BE4" s="1125"/>
      <c r="BF4" s="2419" t="s">
        <v>1836</v>
      </c>
      <c r="BG4" s="2419"/>
      <c r="BH4" s="1125"/>
      <c r="BI4" s="2419" t="s">
        <v>1836</v>
      </c>
      <c r="BJ4" s="2419"/>
      <c r="BL4" s="2419" t="s">
        <v>1836</v>
      </c>
      <c r="BM4" s="2419"/>
      <c r="BO4" s="2419" t="s">
        <v>1836</v>
      </c>
      <c r="BP4" s="2419"/>
      <c r="BR4" s="2419" t="s">
        <v>1836</v>
      </c>
      <c r="BS4" s="2419"/>
    </row>
    <row r="5" spans="1:72" ht="13.2"/>
    <row r="6" spans="1:72" ht="13.8" thickBot="1">
      <c r="A6" s="1598" t="s">
        <v>68</v>
      </c>
      <c r="B6" s="1574"/>
      <c r="C6" s="1599"/>
      <c r="D6" s="1600"/>
      <c r="E6" s="1531">
        <v>46203</v>
      </c>
      <c r="G6" s="1600"/>
      <c r="H6" s="1531">
        <v>46112</v>
      </c>
      <c r="J6" s="1600"/>
      <c r="K6" s="1531">
        <v>46022</v>
      </c>
      <c r="M6" s="1600"/>
      <c r="N6" s="1531">
        <v>45930</v>
      </c>
      <c r="P6" s="1600"/>
      <c r="Q6" s="1531">
        <v>45838</v>
      </c>
      <c r="S6" s="1600"/>
      <c r="T6" s="1531">
        <v>45747</v>
      </c>
      <c r="V6" s="1600"/>
      <c r="W6" s="1531">
        <v>45657</v>
      </c>
      <c r="Y6" s="1600"/>
      <c r="Z6" s="1531">
        <v>45565</v>
      </c>
      <c r="AB6" s="1600"/>
      <c r="AC6" s="1531">
        <v>45473</v>
      </c>
      <c r="AE6" s="1600"/>
      <c r="AF6" s="1531">
        <v>45382</v>
      </c>
      <c r="AH6" s="1600"/>
      <c r="AI6" s="1531">
        <v>45291</v>
      </c>
      <c r="AK6" s="1600"/>
      <c r="AL6" s="1531">
        <v>45199</v>
      </c>
      <c r="AN6" s="1600"/>
      <c r="AO6" s="1531">
        <v>45107</v>
      </c>
      <c r="AQ6" s="1600"/>
      <c r="AR6" s="1531">
        <v>45016</v>
      </c>
      <c r="AT6" s="1600"/>
      <c r="AU6" s="1531">
        <v>44926</v>
      </c>
      <c r="AW6" s="1600"/>
      <c r="AX6" s="1531">
        <v>44834</v>
      </c>
      <c r="AZ6" s="1600"/>
      <c r="BA6" s="1531">
        <v>44742</v>
      </c>
      <c r="BC6" s="1600"/>
      <c r="BD6" s="1531">
        <v>44651</v>
      </c>
      <c r="BF6" s="1600"/>
      <c r="BG6" s="1531">
        <v>44561</v>
      </c>
      <c r="BI6" s="1600"/>
      <c r="BJ6" s="1531">
        <v>44469</v>
      </c>
      <c r="BL6" s="1600"/>
      <c r="BM6" s="1531">
        <v>44377</v>
      </c>
      <c r="BO6" s="1600"/>
      <c r="BP6" s="1531">
        <v>44286</v>
      </c>
      <c r="BR6" s="1600"/>
      <c r="BS6" s="1531">
        <v>44196</v>
      </c>
    </row>
    <row r="7" spans="1:72" ht="13.2">
      <c r="A7" s="1573"/>
      <c r="B7" s="1601"/>
      <c r="C7" s="1575"/>
      <c r="D7" s="2420" t="s">
        <v>1837</v>
      </c>
      <c r="E7" s="2421"/>
      <c r="G7" s="2420" t="s">
        <v>1837</v>
      </c>
      <c r="H7" s="2421"/>
      <c r="J7" s="2420" t="s">
        <v>1837</v>
      </c>
      <c r="K7" s="2421"/>
      <c r="M7" s="2420" t="s">
        <v>1837</v>
      </c>
      <c r="N7" s="2421"/>
      <c r="P7" s="2420" t="s">
        <v>1837</v>
      </c>
      <c r="Q7" s="2421"/>
      <c r="S7" s="2420" t="s">
        <v>1837</v>
      </c>
      <c r="T7" s="2421"/>
      <c r="V7" s="2420" t="s">
        <v>1837</v>
      </c>
      <c r="W7" s="2421"/>
      <c r="Y7" s="2420" t="s">
        <v>1837</v>
      </c>
      <c r="Z7" s="2421"/>
      <c r="AB7" s="2420" t="s">
        <v>1837</v>
      </c>
      <c r="AC7" s="2421"/>
      <c r="AE7" s="2420" t="s">
        <v>1837</v>
      </c>
      <c r="AF7" s="2421"/>
      <c r="AH7" s="2420" t="s">
        <v>1837</v>
      </c>
      <c r="AI7" s="2421"/>
      <c r="AK7" s="2420" t="s">
        <v>1837</v>
      </c>
      <c r="AL7" s="2421"/>
      <c r="AN7" s="2420" t="s">
        <v>1837</v>
      </c>
      <c r="AO7" s="2421"/>
      <c r="AQ7" s="2420" t="s">
        <v>1837</v>
      </c>
      <c r="AR7" s="2421"/>
      <c r="AT7" s="2420" t="s">
        <v>1837</v>
      </c>
      <c r="AU7" s="2421"/>
      <c r="AW7" s="2420" t="s">
        <v>1837</v>
      </c>
      <c r="AX7" s="2421"/>
      <c r="AZ7" s="2420" t="s">
        <v>1837</v>
      </c>
      <c r="BA7" s="2421"/>
      <c r="BC7" s="2420" t="s">
        <v>1837</v>
      </c>
      <c r="BD7" s="2421"/>
      <c r="BF7" s="2420" t="s">
        <v>1837</v>
      </c>
      <c r="BG7" s="2421"/>
      <c r="BI7" s="2420" t="s">
        <v>1837</v>
      </c>
      <c r="BJ7" s="2421"/>
      <c r="BL7" s="2420" t="s">
        <v>1837</v>
      </c>
      <c r="BM7" s="2421"/>
      <c r="BO7" s="2420" t="s">
        <v>1837</v>
      </c>
      <c r="BP7" s="2421"/>
      <c r="BR7" s="2420" t="s">
        <v>1837</v>
      </c>
      <c r="BS7" s="2421"/>
    </row>
    <row r="8" spans="1:72" ht="52.95" customHeight="1" thickBot="1">
      <c r="A8" s="2422"/>
      <c r="B8" s="2423"/>
      <c r="C8" s="2424"/>
      <c r="D8" s="2063" t="s">
        <v>1838</v>
      </c>
      <c r="E8" s="2063" t="s">
        <v>1839</v>
      </c>
      <c r="G8" s="2063" t="s">
        <v>1838</v>
      </c>
      <c r="H8" s="2063" t="s">
        <v>1839</v>
      </c>
      <c r="J8" s="2063" t="s">
        <v>1838</v>
      </c>
      <c r="K8" s="2063" t="s">
        <v>1839</v>
      </c>
      <c r="M8" s="2063" t="s">
        <v>1838</v>
      </c>
      <c r="N8" s="2063" t="s">
        <v>1839</v>
      </c>
      <c r="P8" s="2063" t="s">
        <v>1838</v>
      </c>
      <c r="Q8" s="2063" t="s">
        <v>1839</v>
      </c>
      <c r="S8" s="2063" t="s">
        <v>1838</v>
      </c>
      <c r="T8" s="2063" t="s">
        <v>1839</v>
      </c>
      <c r="V8" s="2063" t="s">
        <v>1838</v>
      </c>
      <c r="W8" s="2063" t="s">
        <v>1839</v>
      </c>
      <c r="Y8" s="2063" t="s">
        <v>1838</v>
      </c>
      <c r="Z8" s="2063" t="s">
        <v>1839</v>
      </c>
      <c r="AB8" s="2063" t="s">
        <v>1838</v>
      </c>
      <c r="AC8" s="2063" t="s">
        <v>1839</v>
      </c>
      <c r="AE8" s="1579" t="s">
        <v>1838</v>
      </c>
      <c r="AF8" s="1579" t="s">
        <v>1839</v>
      </c>
      <c r="AH8" s="1579" t="s">
        <v>1838</v>
      </c>
      <c r="AI8" s="1579" t="s">
        <v>1839</v>
      </c>
      <c r="AK8" s="1579" t="s">
        <v>1838</v>
      </c>
      <c r="AL8" s="1579" t="s">
        <v>1839</v>
      </c>
      <c r="AN8" s="1579" t="s">
        <v>1838</v>
      </c>
      <c r="AO8" s="1579" t="s">
        <v>1839</v>
      </c>
      <c r="AQ8" s="1579" t="s">
        <v>1838</v>
      </c>
      <c r="AR8" s="1579" t="s">
        <v>1839</v>
      </c>
      <c r="AT8" s="1579" t="s">
        <v>1838</v>
      </c>
      <c r="AU8" s="1579" t="s">
        <v>1839</v>
      </c>
      <c r="AW8" s="1579" t="s">
        <v>1838</v>
      </c>
      <c r="AX8" s="1579" t="s">
        <v>1839</v>
      </c>
      <c r="AZ8" s="1579" t="s">
        <v>1838</v>
      </c>
      <c r="BA8" s="1579" t="s">
        <v>1839</v>
      </c>
      <c r="BC8" s="1579" t="s">
        <v>1838</v>
      </c>
      <c r="BD8" s="1579" t="s">
        <v>1839</v>
      </c>
      <c r="BF8" s="1579" t="s">
        <v>1838</v>
      </c>
      <c r="BG8" s="1579" t="s">
        <v>1839</v>
      </c>
      <c r="BI8" s="1579" t="s">
        <v>1838</v>
      </c>
      <c r="BJ8" s="1579" t="s">
        <v>1839</v>
      </c>
      <c r="BL8" s="1579" t="s">
        <v>1838</v>
      </c>
      <c r="BM8" s="1579" t="s">
        <v>1839</v>
      </c>
      <c r="BO8" s="1579" t="s">
        <v>1838</v>
      </c>
      <c r="BP8" s="1579" t="s">
        <v>1839</v>
      </c>
      <c r="BR8" s="1579" t="s">
        <v>1838</v>
      </c>
      <c r="BS8" s="1579" t="s">
        <v>1839</v>
      </c>
    </row>
    <row r="9" spans="1:72" ht="13.2">
      <c r="A9" s="1580" t="s">
        <v>1840</v>
      </c>
      <c r="B9" s="1536"/>
      <c r="C9" s="1536"/>
      <c r="D9" s="1547">
        <v>1648919</v>
      </c>
      <c r="E9" s="1547">
        <v>1670703</v>
      </c>
      <c r="G9" s="1547">
        <v>1574883</v>
      </c>
      <c r="H9" s="1547">
        <v>1593382</v>
      </c>
      <c r="J9" s="1547">
        <v>1560678</v>
      </c>
      <c r="K9" s="1547">
        <v>1589558</v>
      </c>
      <c r="M9" s="1547">
        <v>1520792</v>
      </c>
      <c r="N9" s="1547">
        <v>1555431</v>
      </c>
      <c r="P9" s="1547">
        <v>1462456</v>
      </c>
      <c r="Q9" s="1547">
        <v>1496719</v>
      </c>
      <c r="S9" s="1547">
        <v>1415449</v>
      </c>
      <c r="T9" s="1547">
        <v>1455062</v>
      </c>
      <c r="V9" s="1547">
        <v>1410273</v>
      </c>
      <c r="W9" s="1547">
        <v>1453572</v>
      </c>
      <c r="Y9" s="1547">
        <v>1315402</v>
      </c>
      <c r="Z9" s="1547">
        <v>1354422</v>
      </c>
      <c r="AB9" s="1547">
        <v>1368900</v>
      </c>
      <c r="AC9" s="1547">
        <v>1417035</v>
      </c>
      <c r="AE9" s="1547">
        <v>1269070</v>
      </c>
      <c r="AF9" s="1547">
        <v>1310319</v>
      </c>
      <c r="AH9" s="1547">
        <v>1258921</v>
      </c>
      <c r="AI9" s="1547">
        <v>1295846</v>
      </c>
      <c r="AK9" s="1547">
        <v>1213707</v>
      </c>
      <c r="AL9" s="1547">
        <v>1262243</v>
      </c>
      <c r="AN9" s="1547">
        <v>1189893</v>
      </c>
      <c r="AO9" s="1547">
        <v>1230642</v>
      </c>
      <c r="AQ9" s="1547">
        <v>1124458</v>
      </c>
      <c r="AR9" s="1547">
        <v>1166617</v>
      </c>
      <c r="AT9" s="1547">
        <v>1115143</v>
      </c>
      <c r="AU9" s="1547">
        <v>1157566</v>
      </c>
      <c r="AW9" s="1547">
        <v>1033267</v>
      </c>
      <c r="AX9" s="1547">
        <v>1075188</v>
      </c>
      <c r="AZ9" s="1547">
        <v>1049211</v>
      </c>
      <c r="BA9" s="1547">
        <v>1089716</v>
      </c>
      <c r="BC9" s="1547">
        <v>1019073</v>
      </c>
      <c r="BD9" s="1547">
        <v>1055611</v>
      </c>
      <c r="BF9" s="1547">
        <v>1005819</v>
      </c>
      <c r="BG9" s="1547">
        <v>1044245</v>
      </c>
      <c r="BI9" s="1581">
        <v>985337</v>
      </c>
      <c r="BJ9" s="1581">
        <v>1024739</v>
      </c>
      <c r="BL9" s="1581">
        <v>949985</v>
      </c>
      <c r="BM9" s="1581">
        <v>988903</v>
      </c>
      <c r="BO9" s="1581">
        <v>972155</v>
      </c>
      <c r="BP9" s="1581">
        <v>1014564</v>
      </c>
      <c r="BR9" s="1581">
        <v>915605.64530531829</v>
      </c>
      <c r="BS9" s="1581">
        <v>952529.9031158794</v>
      </c>
    </row>
    <row r="10" spans="1:72" ht="13.2">
      <c r="A10" s="1582" t="s">
        <v>1841</v>
      </c>
      <c r="B10" s="1536"/>
      <c r="C10" s="1536"/>
      <c r="D10" s="1547">
        <v>570859</v>
      </c>
      <c r="E10" s="1547">
        <v>572756</v>
      </c>
      <c r="G10" s="1547">
        <v>520021</v>
      </c>
      <c r="H10" s="1547">
        <v>520513</v>
      </c>
      <c r="J10" s="1547">
        <v>487555</v>
      </c>
      <c r="K10" s="1547">
        <v>487763</v>
      </c>
      <c r="M10" s="1547">
        <v>502671</v>
      </c>
      <c r="N10" s="1547">
        <v>502752</v>
      </c>
      <c r="P10" s="1547">
        <v>476283</v>
      </c>
      <c r="Q10" s="1547">
        <v>475693</v>
      </c>
      <c r="S10" s="1547">
        <v>111867</v>
      </c>
      <c r="T10" s="1547">
        <v>111946</v>
      </c>
      <c r="V10" s="1547">
        <v>458841</v>
      </c>
      <c r="W10" s="1547">
        <v>465111</v>
      </c>
      <c r="Y10" s="1547">
        <v>427214</v>
      </c>
      <c r="Z10" s="1547">
        <v>428713</v>
      </c>
      <c r="AB10" s="1547">
        <v>489826</v>
      </c>
      <c r="AC10" s="1547">
        <v>493397</v>
      </c>
      <c r="AE10" s="1547">
        <v>448330</v>
      </c>
      <c r="AF10" s="1547">
        <v>448793</v>
      </c>
      <c r="AH10" s="1547">
        <v>443539</v>
      </c>
      <c r="AI10" s="1547">
        <v>444858</v>
      </c>
      <c r="AK10" s="1547">
        <v>416889</v>
      </c>
      <c r="AL10" s="1547">
        <v>418897</v>
      </c>
      <c r="AN10" s="1547">
        <v>413833</v>
      </c>
      <c r="AO10" s="1547">
        <v>413161</v>
      </c>
      <c r="AQ10" s="1547">
        <v>355847</v>
      </c>
      <c r="AR10" s="1547">
        <v>356647</v>
      </c>
      <c r="AT10" s="1547">
        <v>348824</v>
      </c>
      <c r="AU10" s="1547">
        <v>350460</v>
      </c>
      <c r="AW10" s="1547">
        <v>296415</v>
      </c>
      <c r="AX10" s="1547">
        <v>298870</v>
      </c>
      <c r="AZ10" s="1547">
        <v>301287</v>
      </c>
      <c r="BA10" s="1547">
        <v>304686</v>
      </c>
      <c r="BC10" s="1547">
        <v>282707</v>
      </c>
      <c r="BD10" s="1547">
        <v>284455</v>
      </c>
      <c r="BF10" s="1547">
        <v>280913</v>
      </c>
      <c r="BG10" s="1547">
        <v>284331</v>
      </c>
      <c r="BI10" s="1581">
        <v>309987</v>
      </c>
      <c r="BJ10" s="1581">
        <v>314078</v>
      </c>
      <c r="BL10" s="1581">
        <v>308916</v>
      </c>
      <c r="BM10" s="1581">
        <v>310051</v>
      </c>
      <c r="BO10" s="1581">
        <v>338473</v>
      </c>
      <c r="BP10" s="1581">
        <v>339380</v>
      </c>
      <c r="BR10" s="1581">
        <v>316156.40887237026</v>
      </c>
      <c r="BS10" s="1581">
        <v>312027.67697548936</v>
      </c>
    </row>
    <row r="11" spans="1:72" ht="13.2">
      <c r="A11" s="1545"/>
      <c r="C11" s="1521" t="s">
        <v>1842</v>
      </c>
      <c r="D11" s="1546">
        <v>2683</v>
      </c>
      <c r="E11" s="1546">
        <v>2684</v>
      </c>
      <c r="G11" s="1546">
        <v>2240</v>
      </c>
      <c r="H11" s="1546">
        <v>2241</v>
      </c>
      <c r="J11" s="1546">
        <v>2287</v>
      </c>
      <c r="K11" s="1546">
        <v>2287</v>
      </c>
      <c r="M11" s="1546">
        <v>2304</v>
      </c>
      <c r="N11" s="1546">
        <v>2309</v>
      </c>
      <c r="P11" s="1546">
        <v>2580</v>
      </c>
      <c r="Q11" s="1546">
        <v>2590</v>
      </c>
      <c r="S11" s="1546">
        <v>13167</v>
      </c>
      <c r="T11" s="1546">
        <v>13164</v>
      </c>
      <c r="V11" s="1546">
        <v>3272</v>
      </c>
      <c r="W11" s="1546">
        <v>3282</v>
      </c>
      <c r="Y11" s="1546">
        <v>1712</v>
      </c>
      <c r="Z11" s="1546">
        <v>1712</v>
      </c>
      <c r="AB11" s="1546">
        <v>1825</v>
      </c>
      <c r="AC11" s="1546">
        <v>1826</v>
      </c>
      <c r="AE11" s="1546">
        <v>2561</v>
      </c>
      <c r="AF11" s="1546">
        <v>2562</v>
      </c>
      <c r="AH11" s="1546">
        <v>2713</v>
      </c>
      <c r="AI11" s="1546">
        <v>2714</v>
      </c>
      <c r="AK11" s="1546">
        <v>1240</v>
      </c>
      <c r="AL11" s="1546">
        <v>1240</v>
      </c>
      <c r="AN11" s="1546">
        <v>1221</v>
      </c>
      <c r="AO11" s="1546">
        <v>1221</v>
      </c>
      <c r="AQ11" s="1546">
        <v>1279</v>
      </c>
      <c r="AR11" s="1546">
        <v>1279</v>
      </c>
      <c r="AT11" s="1546">
        <v>1259</v>
      </c>
      <c r="AU11" s="1546">
        <v>1259</v>
      </c>
      <c r="AW11" s="1546">
        <v>1330</v>
      </c>
      <c r="AX11" s="1546">
        <v>1330</v>
      </c>
      <c r="AZ11" s="1546">
        <v>1217</v>
      </c>
      <c r="BA11" s="1546">
        <v>1219</v>
      </c>
      <c r="BC11" s="1546">
        <v>707</v>
      </c>
      <c r="BD11" s="1546">
        <v>707</v>
      </c>
      <c r="BF11" s="1546">
        <v>705</v>
      </c>
      <c r="BG11" s="1546">
        <v>705</v>
      </c>
      <c r="BI11" s="1583">
        <v>705</v>
      </c>
      <c r="BJ11" s="1584">
        <v>705</v>
      </c>
      <c r="BL11" s="1583">
        <v>48</v>
      </c>
      <c r="BM11" s="1584">
        <v>48</v>
      </c>
      <c r="BO11" s="1583">
        <v>2562</v>
      </c>
      <c r="BP11" s="1584">
        <v>2562</v>
      </c>
      <c r="BR11" s="1583">
        <v>4047</v>
      </c>
      <c r="BS11" s="1584">
        <v>4048</v>
      </c>
    </row>
    <row r="12" spans="1:72" ht="13.2">
      <c r="A12" s="1545"/>
      <c r="C12" s="1521" t="s">
        <v>1843</v>
      </c>
      <c r="D12" s="1546">
        <v>9217</v>
      </c>
      <c r="E12" s="1546">
        <v>9218</v>
      </c>
      <c r="G12" s="1546">
        <v>7858</v>
      </c>
      <c r="H12" s="1546">
        <v>7858</v>
      </c>
      <c r="J12" s="1546">
        <v>7980</v>
      </c>
      <c r="K12" s="1546">
        <v>7981</v>
      </c>
      <c r="M12" s="1546">
        <v>7786</v>
      </c>
      <c r="N12" s="1546">
        <v>7787</v>
      </c>
      <c r="P12" s="1546">
        <v>4523</v>
      </c>
      <c r="Q12" s="1546">
        <v>4523</v>
      </c>
      <c r="S12" s="1546">
        <v>5810</v>
      </c>
      <c r="T12" s="1546">
        <v>5812</v>
      </c>
      <c r="V12" s="1546">
        <v>6587</v>
      </c>
      <c r="W12" s="1546">
        <v>6730</v>
      </c>
      <c r="Y12" s="1546">
        <v>4842</v>
      </c>
      <c r="Z12" s="1546">
        <v>4874</v>
      </c>
      <c r="AB12" s="1546">
        <v>3449</v>
      </c>
      <c r="AC12" s="1546">
        <v>3472</v>
      </c>
      <c r="AE12" s="1546">
        <v>4200</v>
      </c>
      <c r="AF12" s="1546">
        <v>4221</v>
      </c>
      <c r="AH12" s="1546">
        <v>4045</v>
      </c>
      <c r="AI12" s="1546">
        <v>4047</v>
      </c>
      <c r="AK12" s="1546">
        <v>3354</v>
      </c>
      <c r="AL12" s="1546">
        <v>3351</v>
      </c>
      <c r="AN12" s="1546">
        <v>3516</v>
      </c>
      <c r="AO12" s="1546">
        <v>3473</v>
      </c>
      <c r="AQ12" s="1546">
        <v>2797</v>
      </c>
      <c r="AR12" s="1546">
        <v>2796</v>
      </c>
      <c r="AT12" s="1546">
        <v>2182</v>
      </c>
      <c r="AU12" s="1546">
        <v>2191</v>
      </c>
      <c r="AW12" s="1546">
        <v>3758</v>
      </c>
      <c r="AX12" s="1546">
        <v>3765</v>
      </c>
      <c r="AZ12" s="1546">
        <v>4191</v>
      </c>
      <c r="BA12" s="1546">
        <v>4232</v>
      </c>
      <c r="BC12" s="1546">
        <v>3387</v>
      </c>
      <c r="BD12" s="1546">
        <v>3325</v>
      </c>
      <c r="BF12" s="1546">
        <v>3893</v>
      </c>
      <c r="BG12" s="1546">
        <v>3903</v>
      </c>
      <c r="BI12" s="1583">
        <v>3849</v>
      </c>
      <c r="BJ12" s="1584">
        <v>3855</v>
      </c>
      <c r="BL12" s="1583">
        <v>4356</v>
      </c>
      <c r="BM12" s="1584">
        <v>4062</v>
      </c>
      <c r="BO12" s="1583">
        <v>3441</v>
      </c>
      <c r="BP12" s="1584">
        <v>3532</v>
      </c>
      <c r="BR12" s="1583">
        <v>3081.4328780000001</v>
      </c>
      <c r="BS12" s="1584">
        <v>2993.1913508900002</v>
      </c>
    </row>
    <row r="13" spans="1:72" ht="13.2">
      <c r="A13" s="1545"/>
      <c r="C13" s="1521" t="s">
        <v>1844</v>
      </c>
      <c r="D13" s="1546">
        <v>558959</v>
      </c>
      <c r="E13" s="1546">
        <v>560854</v>
      </c>
      <c r="G13" s="1546">
        <v>509923</v>
      </c>
      <c r="H13" s="1546">
        <v>510414</v>
      </c>
      <c r="J13" s="1546">
        <v>477288</v>
      </c>
      <c r="K13" s="1546">
        <v>477495</v>
      </c>
      <c r="M13" s="1546">
        <v>492581</v>
      </c>
      <c r="N13" s="1546">
        <v>492656</v>
      </c>
      <c r="P13" s="1546">
        <v>469180</v>
      </c>
      <c r="Q13" s="1546">
        <v>468580</v>
      </c>
      <c r="S13" s="1546">
        <v>92890</v>
      </c>
      <c r="T13" s="1546">
        <v>92970</v>
      </c>
      <c r="V13" s="1546">
        <v>448982</v>
      </c>
      <c r="W13" s="1546">
        <v>455099</v>
      </c>
      <c r="Y13" s="1546">
        <v>420660</v>
      </c>
      <c r="Z13" s="1546">
        <v>422127</v>
      </c>
      <c r="AB13" s="1546">
        <v>484552</v>
      </c>
      <c r="AC13" s="1546">
        <v>488099</v>
      </c>
      <c r="AE13" s="1546">
        <v>441569</v>
      </c>
      <c r="AF13" s="1546">
        <v>442010</v>
      </c>
      <c r="AH13" s="1546">
        <v>436781</v>
      </c>
      <c r="AI13" s="1546">
        <v>438097</v>
      </c>
      <c r="AK13" s="1546">
        <v>412295</v>
      </c>
      <c r="AL13" s="1546">
        <v>414306</v>
      </c>
      <c r="AN13" s="1546">
        <v>409096</v>
      </c>
      <c r="AO13" s="1546">
        <v>408467</v>
      </c>
      <c r="AQ13" s="1546">
        <v>351771</v>
      </c>
      <c r="AR13" s="1546">
        <v>352572</v>
      </c>
      <c r="AT13" s="1546">
        <v>345383</v>
      </c>
      <c r="AU13" s="1546">
        <v>347010</v>
      </c>
      <c r="AW13" s="1546">
        <v>291327</v>
      </c>
      <c r="AX13" s="1546">
        <v>293775</v>
      </c>
      <c r="AZ13" s="1546">
        <v>295879</v>
      </c>
      <c r="BA13" s="1546">
        <v>299235</v>
      </c>
      <c r="BC13" s="1546">
        <v>278613</v>
      </c>
      <c r="BD13" s="1546">
        <v>280423</v>
      </c>
      <c r="BF13" s="1546">
        <v>276315</v>
      </c>
      <c r="BG13" s="1546">
        <v>279723</v>
      </c>
      <c r="BI13" s="1583">
        <v>305433</v>
      </c>
      <c r="BJ13" s="1584">
        <v>309518</v>
      </c>
      <c r="BL13" s="1583">
        <v>304512</v>
      </c>
      <c r="BM13" s="1584">
        <v>305941</v>
      </c>
      <c r="BO13" s="1583">
        <v>332470</v>
      </c>
      <c r="BP13" s="1584">
        <v>333286</v>
      </c>
      <c r="BR13" s="1583">
        <v>309027.97599437024</v>
      </c>
      <c r="BS13" s="1584">
        <v>304986.48562459939</v>
      </c>
    </row>
    <row r="14" spans="1:72" ht="13.2">
      <c r="A14" s="1582" t="s">
        <v>1845</v>
      </c>
      <c r="B14" s="1536"/>
      <c r="C14" s="1536"/>
      <c r="D14" s="1547">
        <v>1078060</v>
      </c>
      <c r="E14" s="1547">
        <v>1097947</v>
      </c>
      <c r="G14" s="1547">
        <v>1054862</v>
      </c>
      <c r="H14" s="1547">
        <v>1072869</v>
      </c>
      <c r="J14" s="1547">
        <v>1073123</v>
      </c>
      <c r="K14" s="1547">
        <v>1101795</v>
      </c>
      <c r="M14" s="1547">
        <v>1018121</v>
      </c>
      <c r="N14" s="1547">
        <v>1052679</v>
      </c>
      <c r="P14" s="1547">
        <v>986173</v>
      </c>
      <c r="Q14" s="1547">
        <v>1021026</v>
      </c>
      <c r="S14" s="1547">
        <v>1303582</v>
      </c>
      <c r="T14" s="1547">
        <v>1343116</v>
      </c>
      <c r="V14" s="1547">
        <v>951432</v>
      </c>
      <c r="W14" s="1547">
        <v>988461</v>
      </c>
      <c r="Y14" s="1547">
        <v>888188</v>
      </c>
      <c r="Z14" s="1547">
        <v>925709</v>
      </c>
      <c r="AB14" s="1547">
        <v>879074</v>
      </c>
      <c r="AC14" s="1547">
        <v>923638</v>
      </c>
      <c r="AE14" s="1547">
        <v>820740</v>
      </c>
      <c r="AF14" s="1547">
        <v>861526</v>
      </c>
      <c r="AH14" s="1547">
        <v>815382</v>
      </c>
      <c r="AI14" s="1547">
        <v>850988</v>
      </c>
      <c r="AK14" s="1547">
        <v>796818</v>
      </c>
      <c r="AL14" s="1547">
        <v>843346</v>
      </c>
      <c r="AN14" s="1547">
        <v>776060</v>
      </c>
      <c r="AO14" s="1547">
        <v>817481</v>
      </c>
      <c r="AQ14" s="1547">
        <v>768611</v>
      </c>
      <c r="AR14" s="1547">
        <v>809970</v>
      </c>
      <c r="AT14" s="1547">
        <v>766319</v>
      </c>
      <c r="AU14" s="1547">
        <v>807106</v>
      </c>
      <c r="AW14" s="1547">
        <v>736852</v>
      </c>
      <c r="AX14" s="1547">
        <v>776318</v>
      </c>
      <c r="AZ14" s="1547">
        <v>747924</v>
      </c>
      <c r="BA14" s="1547">
        <v>785030</v>
      </c>
      <c r="BC14" s="1547">
        <v>736366</v>
      </c>
      <c r="BD14" s="1547">
        <v>771156</v>
      </c>
      <c r="BF14" s="1547">
        <v>724906</v>
      </c>
      <c r="BG14" s="1547">
        <v>759914</v>
      </c>
      <c r="BI14" s="1581">
        <v>675350</v>
      </c>
      <c r="BJ14" s="1581">
        <v>710661</v>
      </c>
      <c r="BL14" s="1581">
        <v>641069</v>
      </c>
      <c r="BM14" s="1581">
        <v>678852</v>
      </c>
      <c r="BO14" s="1581">
        <v>633682</v>
      </c>
      <c r="BP14" s="1581">
        <v>675184</v>
      </c>
      <c r="BR14" s="1581">
        <v>599449.23643294815</v>
      </c>
      <c r="BS14" s="1581">
        <v>640502.22614039003</v>
      </c>
    </row>
    <row r="15" spans="1:72" ht="13.2">
      <c r="A15" s="1545"/>
      <c r="C15" s="1521" t="s">
        <v>1846</v>
      </c>
      <c r="D15" s="1546">
        <v>6197</v>
      </c>
      <c r="E15" s="1546">
        <v>6267</v>
      </c>
      <c r="G15" s="1546">
        <v>4708</v>
      </c>
      <c r="H15" s="1546">
        <v>4778</v>
      </c>
      <c r="J15" s="1546">
        <v>3980</v>
      </c>
      <c r="K15" s="1546">
        <v>4067</v>
      </c>
      <c r="M15" s="1546">
        <v>3817</v>
      </c>
      <c r="N15" s="1546">
        <v>3907</v>
      </c>
      <c r="P15" s="1546">
        <v>4561</v>
      </c>
      <c r="Q15" s="1546">
        <v>4637</v>
      </c>
      <c r="S15" s="1546">
        <v>13325</v>
      </c>
      <c r="T15" s="1546">
        <v>13408</v>
      </c>
      <c r="V15" s="1546">
        <v>15472</v>
      </c>
      <c r="W15" s="1546">
        <v>15852</v>
      </c>
      <c r="Y15" s="1546">
        <v>14530</v>
      </c>
      <c r="Z15" s="1546">
        <v>14782</v>
      </c>
      <c r="AB15" s="1546">
        <v>14789</v>
      </c>
      <c r="AC15" s="1546">
        <v>15112</v>
      </c>
      <c r="AE15" s="1546">
        <v>14301</v>
      </c>
      <c r="AF15" s="1546">
        <v>14802</v>
      </c>
      <c r="AH15" s="1546">
        <v>13418</v>
      </c>
      <c r="AI15" s="1546">
        <v>13639</v>
      </c>
      <c r="AK15" s="1546">
        <v>13654</v>
      </c>
      <c r="AL15" s="1546">
        <v>14036</v>
      </c>
      <c r="AN15" s="1546">
        <v>11361</v>
      </c>
      <c r="AO15" s="1546">
        <v>11713</v>
      </c>
      <c r="AQ15" s="1546">
        <v>10945</v>
      </c>
      <c r="AR15" s="1546">
        <v>11393</v>
      </c>
      <c r="AT15" s="1546">
        <v>10323</v>
      </c>
      <c r="AU15" s="1546">
        <v>10706</v>
      </c>
      <c r="AW15" s="1546">
        <v>9521</v>
      </c>
      <c r="AX15" s="1546">
        <v>9937</v>
      </c>
      <c r="AZ15" s="1546">
        <v>9184</v>
      </c>
      <c r="BA15" s="1546">
        <v>9600</v>
      </c>
      <c r="BC15" s="1546">
        <v>8904</v>
      </c>
      <c r="BD15" s="1546">
        <v>9264</v>
      </c>
      <c r="BF15" s="1546">
        <v>9439</v>
      </c>
      <c r="BG15" s="1546">
        <v>9806</v>
      </c>
      <c r="BI15" s="1583">
        <v>9415</v>
      </c>
      <c r="BJ15" s="1602">
        <v>9941</v>
      </c>
      <c r="BL15" s="1583">
        <v>9397</v>
      </c>
      <c r="BM15" s="1602">
        <v>9824</v>
      </c>
      <c r="BO15" s="1583">
        <v>9369</v>
      </c>
      <c r="BP15" s="1602">
        <v>9869</v>
      </c>
      <c r="BR15" s="1583">
        <v>9270.0757270159993</v>
      </c>
      <c r="BS15" s="1602">
        <v>9676.9888264299989</v>
      </c>
    </row>
    <row r="16" spans="1:72" ht="13.2">
      <c r="A16" s="1545"/>
      <c r="C16" s="1521" t="s">
        <v>1847</v>
      </c>
      <c r="D16" s="1546">
        <v>40083</v>
      </c>
      <c r="E16" s="1546">
        <v>40506</v>
      </c>
      <c r="G16" s="1546">
        <v>39537</v>
      </c>
      <c r="H16" s="1546">
        <v>39980</v>
      </c>
      <c r="J16" s="1546">
        <v>40124</v>
      </c>
      <c r="K16" s="1546">
        <v>40873</v>
      </c>
      <c r="M16" s="1546">
        <v>39071</v>
      </c>
      <c r="N16" s="1546">
        <v>39800</v>
      </c>
      <c r="P16" s="1546">
        <v>35763</v>
      </c>
      <c r="Q16" s="1546">
        <v>36612</v>
      </c>
      <c r="S16" s="1546">
        <v>40566</v>
      </c>
      <c r="T16" s="1546">
        <v>41490</v>
      </c>
      <c r="V16" s="1546">
        <v>42877</v>
      </c>
      <c r="W16" s="1546">
        <v>43934</v>
      </c>
      <c r="Y16" s="1546">
        <v>38810</v>
      </c>
      <c r="Z16" s="1546">
        <v>39823</v>
      </c>
      <c r="AB16" s="1546">
        <v>38922</v>
      </c>
      <c r="AC16" s="1546">
        <v>40120</v>
      </c>
      <c r="AE16" s="1546">
        <v>35916</v>
      </c>
      <c r="AF16" s="1546">
        <v>36991</v>
      </c>
      <c r="AH16" s="1546">
        <v>35961</v>
      </c>
      <c r="AI16" s="1546">
        <v>36888</v>
      </c>
      <c r="AK16" s="1546">
        <v>37008</v>
      </c>
      <c r="AL16" s="1546">
        <v>38264</v>
      </c>
      <c r="AN16" s="1546">
        <v>37010</v>
      </c>
      <c r="AO16" s="1546">
        <v>38263</v>
      </c>
      <c r="AQ16" s="1546">
        <v>35616</v>
      </c>
      <c r="AR16" s="1546">
        <v>36756</v>
      </c>
      <c r="AT16" s="1546">
        <v>36086</v>
      </c>
      <c r="AU16" s="1546">
        <v>37089</v>
      </c>
      <c r="AW16" s="1546">
        <v>34515</v>
      </c>
      <c r="AX16" s="1546">
        <v>35524</v>
      </c>
      <c r="AZ16" s="1546">
        <v>33378</v>
      </c>
      <c r="BA16" s="1546">
        <v>34277</v>
      </c>
      <c r="BC16" s="1546">
        <v>32483</v>
      </c>
      <c r="BD16" s="1546">
        <v>33228</v>
      </c>
      <c r="BF16" s="1546">
        <v>33270</v>
      </c>
      <c r="BG16" s="1546">
        <v>34135</v>
      </c>
      <c r="BI16" s="1583">
        <v>29631</v>
      </c>
      <c r="BJ16" s="1584">
        <v>30477</v>
      </c>
      <c r="BL16" s="1583">
        <v>27152</v>
      </c>
      <c r="BM16" s="1584">
        <v>27978</v>
      </c>
      <c r="BO16" s="1583">
        <v>28663</v>
      </c>
      <c r="BP16" s="1584">
        <v>29551</v>
      </c>
      <c r="BR16" s="1583">
        <v>25689.832667340001</v>
      </c>
      <c r="BS16" s="1584">
        <v>26543.632413620002</v>
      </c>
    </row>
    <row r="17" spans="1:71" ht="13.2">
      <c r="A17" s="1545"/>
      <c r="C17" s="1521" t="s">
        <v>1848</v>
      </c>
      <c r="D17" s="1546">
        <v>53661</v>
      </c>
      <c r="E17" s="1546">
        <v>54501</v>
      </c>
      <c r="G17" s="1546">
        <v>57406</v>
      </c>
      <c r="H17" s="1546">
        <v>58061</v>
      </c>
      <c r="J17" s="1546">
        <v>54366</v>
      </c>
      <c r="K17" s="1546">
        <v>55790</v>
      </c>
      <c r="M17" s="1546">
        <v>49327</v>
      </c>
      <c r="N17" s="1546">
        <v>50685</v>
      </c>
      <c r="P17" s="1546">
        <v>51129</v>
      </c>
      <c r="Q17" s="1546">
        <v>52482</v>
      </c>
      <c r="S17" s="1546">
        <v>38248</v>
      </c>
      <c r="T17" s="1546">
        <v>39518</v>
      </c>
      <c r="V17" s="1546">
        <v>39477</v>
      </c>
      <c r="W17" s="1546">
        <v>40953</v>
      </c>
      <c r="Y17" s="1546">
        <v>36195</v>
      </c>
      <c r="Z17" s="1546">
        <v>37618</v>
      </c>
      <c r="AB17" s="1546">
        <v>34581</v>
      </c>
      <c r="AC17" s="1546">
        <v>36073</v>
      </c>
      <c r="AE17" s="1546">
        <v>31901</v>
      </c>
      <c r="AF17" s="1546">
        <v>33428</v>
      </c>
      <c r="AH17" s="1546">
        <v>32671</v>
      </c>
      <c r="AI17" s="1546">
        <v>34103</v>
      </c>
      <c r="AK17" s="1546">
        <v>33204</v>
      </c>
      <c r="AL17" s="1546">
        <v>34927</v>
      </c>
      <c r="AN17" s="1546">
        <v>32192</v>
      </c>
      <c r="AO17" s="1546">
        <v>34014</v>
      </c>
      <c r="AQ17" s="1546">
        <v>32300</v>
      </c>
      <c r="AR17" s="1546">
        <v>34079</v>
      </c>
      <c r="AT17" s="1546">
        <v>32396</v>
      </c>
      <c r="AU17" s="1546">
        <v>34174</v>
      </c>
      <c r="AW17" s="1546">
        <v>32014</v>
      </c>
      <c r="AX17" s="1546">
        <v>33861</v>
      </c>
      <c r="AZ17" s="1546">
        <v>31953</v>
      </c>
      <c r="BA17" s="1546">
        <v>33571</v>
      </c>
      <c r="BC17" s="1546">
        <v>34997</v>
      </c>
      <c r="BD17" s="1546">
        <v>36528</v>
      </c>
      <c r="BF17" s="1546">
        <v>32615</v>
      </c>
      <c r="BG17" s="1546">
        <v>34122</v>
      </c>
      <c r="BI17" s="1583">
        <v>31491</v>
      </c>
      <c r="BJ17" s="1584">
        <v>32911</v>
      </c>
      <c r="BL17" s="1583">
        <v>31217</v>
      </c>
      <c r="BM17" s="1584">
        <v>32473</v>
      </c>
      <c r="BO17" s="1583">
        <v>30528</v>
      </c>
      <c r="BP17" s="1584">
        <v>31762</v>
      </c>
      <c r="BR17" s="1583">
        <v>29630.43841658</v>
      </c>
      <c r="BS17" s="1584">
        <v>30816.301227489999</v>
      </c>
    </row>
    <row r="18" spans="1:71" ht="13.2">
      <c r="A18" s="1545"/>
      <c r="C18" s="1521" t="s">
        <v>1849</v>
      </c>
      <c r="D18" s="1546">
        <v>116070</v>
      </c>
      <c r="E18" s="1546">
        <v>116132</v>
      </c>
      <c r="G18" s="1546">
        <v>105598</v>
      </c>
      <c r="H18" s="1546">
        <v>105687</v>
      </c>
      <c r="J18" s="1546">
        <v>111193</v>
      </c>
      <c r="K18" s="1546">
        <v>111420</v>
      </c>
      <c r="M18" s="1546">
        <v>113304</v>
      </c>
      <c r="N18" s="1546">
        <v>113511</v>
      </c>
      <c r="P18" s="1546">
        <v>104679</v>
      </c>
      <c r="Q18" s="1546">
        <v>105167</v>
      </c>
      <c r="S18" s="1546">
        <v>447136</v>
      </c>
      <c r="T18" s="1546">
        <v>450366</v>
      </c>
      <c r="V18" s="1546">
        <v>88308</v>
      </c>
      <c r="W18" s="1546">
        <v>88852</v>
      </c>
      <c r="Y18" s="1546">
        <v>80365</v>
      </c>
      <c r="Z18" s="1546">
        <v>80744</v>
      </c>
      <c r="AB18" s="1546">
        <v>80160</v>
      </c>
      <c r="AC18" s="1546">
        <v>81770</v>
      </c>
      <c r="AE18" s="1546">
        <v>76756</v>
      </c>
      <c r="AF18" s="1546">
        <v>75900</v>
      </c>
      <c r="AH18" s="1546">
        <v>60693</v>
      </c>
      <c r="AI18" s="1546">
        <v>60948</v>
      </c>
      <c r="AK18" s="1546">
        <v>60580</v>
      </c>
      <c r="AL18" s="1546">
        <v>61490</v>
      </c>
      <c r="AN18" s="1546">
        <v>70350</v>
      </c>
      <c r="AO18" s="1546">
        <v>71044</v>
      </c>
      <c r="AQ18" s="1546">
        <v>71934</v>
      </c>
      <c r="AR18" s="1546">
        <v>72585</v>
      </c>
      <c r="AT18" s="1546">
        <v>73574</v>
      </c>
      <c r="AU18" s="1546">
        <v>74260</v>
      </c>
      <c r="AW18" s="1546">
        <v>69561</v>
      </c>
      <c r="AX18" s="1546">
        <v>70306</v>
      </c>
      <c r="AZ18" s="1546">
        <v>91199</v>
      </c>
      <c r="BA18" s="1546">
        <v>92000</v>
      </c>
      <c r="BC18" s="1546">
        <v>88412</v>
      </c>
      <c r="BD18" s="1546">
        <v>88924</v>
      </c>
      <c r="BF18" s="1546">
        <v>75390</v>
      </c>
      <c r="BG18" s="1546">
        <v>75881</v>
      </c>
      <c r="BI18" s="1583">
        <v>65824</v>
      </c>
      <c r="BJ18" s="1584">
        <v>66744</v>
      </c>
      <c r="BL18" s="1583">
        <v>63452</v>
      </c>
      <c r="BM18" s="1584">
        <v>64137</v>
      </c>
      <c r="BO18" s="1583">
        <v>63352</v>
      </c>
      <c r="BP18" s="1584">
        <v>64028</v>
      </c>
      <c r="BR18" s="1583">
        <v>58576.280776020001</v>
      </c>
      <c r="BS18" s="1584">
        <v>58920.648099229998</v>
      </c>
    </row>
    <row r="19" spans="1:71" ht="13.2">
      <c r="A19" s="1545"/>
      <c r="C19" s="1521" t="s">
        <v>1850</v>
      </c>
      <c r="D19" s="1546">
        <v>19836</v>
      </c>
      <c r="E19" s="1546">
        <v>20404</v>
      </c>
      <c r="G19" s="1546">
        <v>19653</v>
      </c>
      <c r="H19" s="1546">
        <v>20190</v>
      </c>
      <c r="J19" s="1546">
        <v>20151</v>
      </c>
      <c r="K19" s="1546">
        <v>20935</v>
      </c>
      <c r="M19" s="1546">
        <v>18603</v>
      </c>
      <c r="N19" s="1546">
        <v>19389</v>
      </c>
      <c r="P19" s="1546">
        <v>17748</v>
      </c>
      <c r="Q19" s="1546">
        <v>18494</v>
      </c>
      <c r="S19" s="1546">
        <v>18363</v>
      </c>
      <c r="T19" s="1546">
        <v>18846</v>
      </c>
      <c r="V19" s="1546">
        <v>18365</v>
      </c>
      <c r="W19" s="1546">
        <v>18845</v>
      </c>
      <c r="Y19" s="1546">
        <v>15901</v>
      </c>
      <c r="Z19" s="1546">
        <v>16465</v>
      </c>
      <c r="AB19" s="1546">
        <v>15498</v>
      </c>
      <c r="AC19" s="1546">
        <v>15994</v>
      </c>
      <c r="AE19" s="1546">
        <v>13956</v>
      </c>
      <c r="AF19" s="1546">
        <v>14591</v>
      </c>
      <c r="AH19" s="1546">
        <v>14361</v>
      </c>
      <c r="AI19" s="1546">
        <v>14744</v>
      </c>
      <c r="AK19" s="1546">
        <v>14355</v>
      </c>
      <c r="AL19" s="1546">
        <v>15002</v>
      </c>
      <c r="AN19" s="1546">
        <v>13332</v>
      </c>
      <c r="AO19" s="1546">
        <v>13938</v>
      </c>
      <c r="AQ19" s="1546">
        <v>12465</v>
      </c>
      <c r="AR19" s="1546">
        <v>13003</v>
      </c>
      <c r="AT19" s="1546">
        <v>12442</v>
      </c>
      <c r="AU19" s="1546">
        <v>12942</v>
      </c>
      <c r="AW19" s="1546">
        <v>11814</v>
      </c>
      <c r="AX19" s="1546">
        <v>12319</v>
      </c>
      <c r="AZ19" s="1546">
        <v>11844</v>
      </c>
      <c r="BA19" s="1546">
        <v>12320</v>
      </c>
      <c r="BC19" s="1546">
        <v>11819</v>
      </c>
      <c r="BD19" s="1546">
        <v>12299</v>
      </c>
      <c r="BF19" s="1546">
        <v>11921</v>
      </c>
      <c r="BG19" s="1546">
        <v>12383</v>
      </c>
      <c r="BI19" s="1583">
        <v>10818</v>
      </c>
      <c r="BJ19" s="1584">
        <v>11289</v>
      </c>
      <c r="BL19" s="1583">
        <v>10005</v>
      </c>
      <c r="BM19" s="1584">
        <v>10484</v>
      </c>
      <c r="BO19" s="1583">
        <v>9784</v>
      </c>
      <c r="BP19" s="1584">
        <v>10280</v>
      </c>
      <c r="BR19" s="1583">
        <v>9357.1590519700003</v>
      </c>
      <c r="BS19" s="1584">
        <v>9844.63992512</v>
      </c>
    </row>
    <row r="20" spans="1:71" ht="13.2">
      <c r="A20" s="1545"/>
      <c r="C20" s="1521" t="s">
        <v>1851</v>
      </c>
      <c r="D20" s="1546">
        <v>19682</v>
      </c>
      <c r="E20" s="1546">
        <v>19814</v>
      </c>
      <c r="G20" s="1546">
        <v>18987</v>
      </c>
      <c r="H20" s="1546">
        <v>19040</v>
      </c>
      <c r="J20" s="1546">
        <v>19726</v>
      </c>
      <c r="K20" s="1546">
        <v>19906</v>
      </c>
      <c r="M20" s="1546">
        <v>20264</v>
      </c>
      <c r="N20" s="1546">
        <v>20445</v>
      </c>
      <c r="P20" s="1546">
        <v>19448</v>
      </c>
      <c r="Q20" s="1546">
        <v>19637</v>
      </c>
      <c r="S20" s="1546">
        <v>11001</v>
      </c>
      <c r="T20" s="1546">
        <v>11203</v>
      </c>
      <c r="V20" s="1546">
        <v>10363</v>
      </c>
      <c r="W20" s="1546">
        <v>10569</v>
      </c>
      <c r="Y20" s="1546">
        <v>9835</v>
      </c>
      <c r="Z20" s="1546">
        <v>9960</v>
      </c>
      <c r="AB20" s="1546">
        <v>9895</v>
      </c>
      <c r="AC20" s="1546">
        <v>10028</v>
      </c>
      <c r="AE20" s="1546">
        <v>7538</v>
      </c>
      <c r="AF20" s="1546">
        <v>7604</v>
      </c>
      <c r="AH20" s="1546">
        <v>6805</v>
      </c>
      <c r="AI20" s="1546">
        <v>6890</v>
      </c>
      <c r="AK20" s="1546">
        <v>6839</v>
      </c>
      <c r="AL20" s="1546">
        <v>6962</v>
      </c>
      <c r="AN20" s="1546">
        <v>6792</v>
      </c>
      <c r="AO20" s="1546">
        <v>6904</v>
      </c>
      <c r="AQ20" s="1546">
        <v>6063</v>
      </c>
      <c r="AR20" s="1546">
        <v>6180</v>
      </c>
      <c r="AT20" s="1546">
        <v>5983</v>
      </c>
      <c r="AU20" s="1546">
        <v>6081</v>
      </c>
      <c r="AW20" s="1546">
        <v>5966</v>
      </c>
      <c r="AX20" s="1546">
        <v>6071</v>
      </c>
      <c r="AZ20" s="1546">
        <v>5856</v>
      </c>
      <c r="BA20" s="1546">
        <v>5945</v>
      </c>
      <c r="BC20" s="1546">
        <v>5934</v>
      </c>
      <c r="BD20" s="1546">
        <v>6011</v>
      </c>
      <c r="BF20" s="1546">
        <v>5083</v>
      </c>
      <c r="BG20" s="1546">
        <v>5167</v>
      </c>
      <c r="BI20" s="1583">
        <v>4648</v>
      </c>
      <c r="BJ20" s="1584">
        <v>4716</v>
      </c>
      <c r="BL20" s="1583">
        <v>4269</v>
      </c>
      <c r="BM20" s="1584">
        <v>4365</v>
      </c>
      <c r="BO20" s="1583">
        <v>4120</v>
      </c>
      <c r="BP20" s="1584">
        <v>4219</v>
      </c>
      <c r="BR20" s="1583">
        <v>3315.6530031500001</v>
      </c>
      <c r="BS20" s="1584">
        <v>3405.9551405500001</v>
      </c>
    </row>
    <row r="21" spans="1:71" ht="13.2">
      <c r="A21" s="1545"/>
      <c r="C21" s="1521" t="s">
        <v>1852</v>
      </c>
      <c r="D21" s="1546">
        <v>22911</v>
      </c>
      <c r="E21" s="1546">
        <v>23422</v>
      </c>
      <c r="G21" s="1546">
        <v>22485</v>
      </c>
      <c r="H21" s="1546">
        <v>22982</v>
      </c>
      <c r="J21" s="1546">
        <v>24230</v>
      </c>
      <c r="K21" s="1546">
        <v>25067</v>
      </c>
      <c r="M21" s="1546">
        <v>19754</v>
      </c>
      <c r="N21" s="1546">
        <v>20470</v>
      </c>
      <c r="P21" s="1546">
        <v>19861</v>
      </c>
      <c r="Q21" s="1546">
        <v>20544</v>
      </c>
      <c r="S21" s="1546">
        <v>21002</v>
      </c>
      <c r="T21" s="1546">
        <v>21757</v>
      </c>
      <c r="V21" s="1546">
        <v>21827</v>
      </c>
      <c r="W21" s="1546">
        <v>22861</v>
      </c>
      <c r="Y21" s="1546">
        <v>20145</v>
      </c>
      <c r="Z21" s="1546">
        <v>21350</v>
      </c>
      <c r="AB21" s="1546">
        <v>18851</v>
      </c>
      <c r="AC21" s="1546">
        <v>19808</v>
      </c>
      <c r="AE21" s="1546">
        <v>18181</v>
      </c>
      <c r="AF21" s="1546">
        <v>19236</v>
      </c>
      <c r="AH21" s="1546">
        <v>17860</v>
      </c>
      <c r="AI21" s="1546">
        <v>18620</v>
      </c>
      <c r="AK21" s="1546">
        <v>17471</v>
      </c>
      <c r="AL21" s="1546">
        <v>18531</v>
      </c>
      <c r="AN21" s="1546">
        <v>17122</v>
      </c>
      <c r="AO21" s="1546">
        <v>18124</v>
      </c>
      <c r="AQ21" s="1546">
        <v>17533</v>
      </c>
      <c r="AR21" s="1546">
        <v>18438</v>
      </c>
      <c r="AT21" s="1546">
        <v>16721</v>
      </c>
      <c r="AU21" s="1546">
        <v>17592</v>
      </c>
      <c r="AW21" s="1546">
        <v>15600</v>
      </c>
      <c r="AX21" s="1546">
        <v>16590</v>
      </c>
      <c r="AZ21" s="1546">
        <v>17295</v>
      </c>
      <c r="BA21" s="1546">
        <v>18241</v>
      </c>
      <c r="BC21" s="1546">
        <v>18503</v>
      </c>
      <c r="BD21" s="1546">
        <v>19362</v>
      </c>
      <c r="BF21" s="1546">
        <v>17049</v>
      </c>
      <c r="BG21" s="1546">
        <v>17880</v>
      </c>
      <c r="BI21" s="1583">
        <v>16056</v>
      </c>
      <c r="BJ21" s="1584">
        <v>16839</v>
      </c>
      <c r="BL21" s="1583">
        <v>14995</v>
      </c>
      <c r="BM21" s="1584">
        <v>15704</v>
      </c>
      <c r="BO21" s="1583">
        <v>14859</v>
      </c>
      <c r="BP21" s="1584">
        <v>15582</v>
      </c>
      <c r="BR21" s="1583">
        <v>12712.27644286</v>
      </c>
      <c r="BS21" s="1584">
        <v>13414.85972615</v>
      </c>
    </row>
    <row r="22" spans="1:71" ht="13.2">
      <c r="A22" s="1545"/>
      <c r="C22" s="1521" t="s">
        <v>1853</v>
      </c>
      <c r="D22" s="1546">
        <v>6279</v>
      </c>
      <c r="E22" s="1546">
        <v>6377</v>
      </c>
      <c r="G22" s="1546">
        <v>6458</v>
      </c>
      <c r="H22" s="1546">
        <v>6550</v>
      </c>
      <c r="J22" s="1546">
        <v>7068</v>
      </c>
      <c r="K22" s="1546">
        <v>7259</v>
      </c>
      <c r="M22" s="1546">
        <v>5676</v>
      </c>
      <c r="N22" s="1546">
        <v>5862</v>
      </c>
      <c r="P22" s="1546">
        <v>5573</v>
      </c>
      <c r="Q22" s="1546">
        <v>5745</v>
      </c>
      <c r="S22" s="1546">
        <v>7171</v>
      </c>
      <c r="T22" s="1546">
        <v>7365</v>
      </c>
      <c r="V22" s="1546">
        <v>7540</v>
      </c>
      <c r="W22" s="1546">
        <v>7725</v>
      </c>
      <c r="Y22" s="1546">
        <v>6715</v>
      </c>
      <c r="Z22" s="1546">
        <v>6921</v>
      </c>
      <c r="AB22" s="1546">
        <v>6928</v>
      </c>
      <c r="AC22" s="1546">
        <v>7129</v>
      </c>
      <c r="AE22" s="1546">
        <v>5796</v>
      </c>
      <c r="AF22" s="1546">
        <v>6298</v>
      </c>
      <c r="AH22" s="1546">
        <v>6385</v>
      </c>
      <c r="AI22" s="1546">
        <v>6315</v>
      </c>
      <c r="AK22" s="1546">
        <v>5260</v>
      </c>
      <c r="AL22" s="1546">
        <v>5581</v>
      </c>
      <c r="AN22" s="1546">
        <v>5761</v>
      </c>
      <c r="AO22" s="1546">
        <v>5960</v>
      </c>
      <c r="AQ22" s="1546">
        <v>5437</v>
      </c>
      <c r="AR22" s="1546">
        <v>5635</v>
      </c>
      <c r="AT22" s="1546">
        <v>5704</v>
      </c>
      <c r="AU22" s="1546">
        <v>5867</v>
      </c>
      <c r="AW22" s="1546">
        <v>5765</v>
      </c>
      <c r="AX22" s="1546">
        <v>5929</v>
      </c>
      <c r="AZ22" s="1546">
        <v>5830</v>
      </c>
      <c r="BA22" s="1546">
        <v>5989</v>
      </c>
      <c r="BC22" s="1546">
        <v>6300</v>
      </c>
      <c r="BD22" s="1546">
        <v>6515</v>
      </c>
      <c r="BF22" s="1546">
        <v>6945</v>
      </c>
      <c r="BG22" s="1546">
        <v>7151</v>
      </c>
      <c r="BI22" s="1583">
        <v>5532</v>
      </c>
      <c r="BJ22" s="1584">
        <v>5729</v>
      </c>
      <c r="BL22" s="1583">
        <v>5322</v>
      </c>
      <c r="BM22" s="1584">
        <v>5566</v>
      </c>
      <c r="BO22" s="1583">
        <v>5065</v>
      </c>
      <c r="BP22" s="1584">
        <v>5316</v>
      </c>
      <c r="BR22" s="1583">
        <v>4137.7413596099996</v>
      </c>
      <c r="BS22" s="1584">
        <v>4387.5454293599996</v>
      </c>
    </row>
    <row r="23" spans="1:71" ht="13.2">
      <c r="A23" s="1545"/>
      <c r="C23" s="1521" t="s">
        <v>1854</v>
      </c>
      <c r="D23" s="1546">
        <v>82270</v>
      </c>
      <c r="E23" s="1546">
        <v>83257</v>
      </c>
      <c r="G23" s="1546">
        <v>80560</v>
      </c>
      <c r="H23" s="1546">
        <v>81526</v>
      </c>
      <c r="J23" s="1546">
        <v>78813</v>
      </c>
      <c r="K23" s="1546">
        <v>80123</v>
      </c>
      <c r="M23" s="1546">
        <v>73649</v>
      </c>
      <c r="N23" s="1546">
        <v>74948</v>
      </c>
      <c r="P23" s="1546">
        <v>70356</v>
      </c>
      <c r="Q23" s="1546">
        <v>71922</v>
      </c>
      <c r="S23" s="1546">
        <v>64533</v>
      </c>
      <c r="T23" s="1546">
        <v>66382</v>
      </c>
      <c r="V23" s="1546">
        <v>65734</v>
      </c>
      <c r="W23" s="1546">
        <v>68140</v>
      </c>
      <c r="Y23" s="1546">
        <v>61818</v>
      </c>
      <c r="Z23" s="1546">
        <v>63361</v>
      </c>
      <c r="AB23" s="1546">
        <v>63017</v>
      </c>
      <c r="AC23" s="1546">
        <v>64654</v>
      </c>
      <c r="AE23" s="1546">
        <v>59521</v>
      </c>
      <c r="AF23" s="1546">
        <v>60433</v>
      </c>
      <c r="AH23" s="1546">
        <v>58802</v>
      </c>
      <c r="AI23" s="1546">
        <v>58815</v>
      </c>
      <c r="AK23" s="1546">
        <v>55033</v>
      </c>
      <c r="AL23" s="1546">
        <v>56619</v>
      </c>
      <c r="AN23" s="1546">
        <v>52851</v>
      </c>
      <c r="AO23" s="1546">
        <v>54334</v>
      </c>
      <c r="AQ23" s="1546">
        <v>49528</v>
      </c>
      <c r="AR23" s="1546">
        <v>51295</v>
      </c>
      <c r="AT23" s="1546">
        <v>52259</v>
      </c>
      <c r="AU23" s="1546">
        <v>53705</v>
      </c>
      <c r="AW23" s="1546">
        <v>49474</v>
      </c>
      <c r="AX23" s="1546">
        <v>50722</v>
      </c>
      <c r="AZ23" s="1546">
        <v>49429</v>
      </c>
      <c r="BA23" s="1546">
        <v>50602</v>
      </c>
      <c r="BC23" s="1546">
        <v>49378</v>
      </c>
      <c r="BD23" s="1546">
        <v>50266</v>
      </c>
      <c r="BF23" s="1546">
        <v>46764</v>
      </c>
      <c r="BG23" s="1546">
        <v>47583</v>
      </c>
      <c r="BI23" s="1583">
        <v>44138</v>
      </c>
      <c r="BJ23" s="1584">
        <v>45013</v>
      </c>
      <c r="BL23" s="1583">
        <v>42080</v>
      </c>
      <c r="BM23" s="1584">
        <v>42662</v>
      </c>
      <c r="BO23" s="1583">
        <v>39473</v>
      </c>
      <c r="BP23" s="1584">
        <v>39785</v>
      </c>
      <c r="BR23" s="1583">
        <v>37033.477366752122</v>
      </c>
      <c r="BS23" s="1584">
        <v>36489.315746289998</v>
      </c>
    </row>
    <row r="24" spans="1:71" ht="13.2">
      <c r="A24" s="1545"/>
      <c r="C24" s="1521" t="s">
        <v>1855</v>
      </c>
      <c r="D24" s="1546">
        <v>9756</v>
      </c>
      <c r="E24" s="1546">
        <v>9938</v>
      </c>
      <c r="G24" s="1546">
        <v>9153</v>
      </c>
      <c r="H24" s="1546">
        <v>9333</v>
      </c>
      <c r="J24" s="1546">
        <v>9131</v>
      </c>
      <c r="K24" s="1546">
        <v>9505</v>
      </c>
      <c r="M24" s="1546">
        <v>8568</v>
      </c>
      <c r="N24" s="1546">
        <v>8902</v>
      </c>
      <c r="P24" s="1546">
        <v>8449</v>
      </c>
      <c r="Q24" s="1546">
        <v>8777</v>
      </c>
      <c r="S24" s="1546">
        <v>8933</v>
      </c>
      <c r="T24" s="1546">
        <v>9318</v>
      </c>
      <c r="V24" s="1546">
        <v>8694</v>
      </c>
      <c r="W24" s="1546">
        <v>9103</v>
      </c>
      <c r="Y24" s="1546">
        <v>8354</v>
      </c>
      <c r="Z24" s="1546">
        <v>8775</v>
      </c>
      <c r="AB24" s="1546">
        <v>8617</v>
      </c>
      <c r="AC24" s="1546">
        <v>9113</v>
      </c>
      <c r="AE24" s="1546">
        <v>7768</v>
      </c>
      <c r="AF24" s="1546">
        <v>8227</v>
      </c>
      <c r="AH24" s="1546">
        <v>7911</v>
      </c>
      <c r="AI24" s="1546">
        <v>8302</v>
      </c>
      <c r="AK24" s="1546">
        <v>7864</v>
      </c>
      <c r="AL24" s="1546">
        <v>8414</v>
      </c>
      <c r="AN24" s="1546">
        <v>7518</v>
      </c>
      <c r="AO24" s="1546">
        <v>8027</v>
      </c>
      <c r="AQ24" s="1546">
        <v>7333</v>
      </c>
      <c r="AR24" s="1546">
        <v>7791</v>
      </c>
      <c r="AT24" s="1546">
        <v>7285</v>
      </c>
      <c r="AU24" s="1546">
        <v>7744</v>
      </c>
      <c r="AW24" s="1546">
        <v>6885</v>
      </c>
      <c r="AX24" s="1546">
        <v>7360</v>
      </c>
      <c r="AZ24" s="1546">
        <v>6917</v>
      </c>
      <c r="BA24" s="1546">
        <v>7358</v>
      </c>
      <c r="BC24" s="1546">
        <v>7118</v>
      </c>
      <c r="BD24" s="1546">
        <v>7518</v>
      </c>
      <c r="BF24" s="1546">
        <v>6933</v>
      </c>
      <c r="BG24" s="1546">
        <v>7334</v>
      </c>
      <c r="BI24" s="1583">
        <v>6543</v>
      </c>
      <c r="BJ24" s="1584">
        <v>6944</v>
      </c>
      <c r="BL24" s="1583">
        <v>6527</v>
      </c>
      <c r="BM24" s="1584">
        <v>6918</v>
      </c>
      <c r="BO24" s="1583">
        <v>6649</v>
      </c>
      <c r="BP24" s="1584">
        <v>7056</v>
      </c>
      <c r="BR24" s="1583">
        <v>6559.9217725099998</v>
      </c>
      <c r="BS24" s="1584">
        <v>6920.9805231700002</v>
      </c>
    </row>
    <row r="25" spans="1:71" ht="13.2">
      <c r="A25" s="1545"/>
      <c r="C25" s="1521" t="s">
        <v>1856</v>
      </c>
      <c r="D25" s="1546">
        <v>25525</v>
      </c>
      <c r="E25" s="1546">
        <v>25946</v>
      </c>
      <c r="G25" s="1546">
        <v>25429</v>
      </c>
      <c r="H25" s="1546">
        <v>25869</v>
      </c>
      <c r="J25" s="1546">
        <v>25581</v>
      </c>
      <c r="K25" s="1546">
        <v>26411</v>
      </c>
      <c r="M25" s="1546">
        <v>24432</v>
      </c>
      <c r="N25" s="1546">
        <v>25250</v>
      </c>
      <c r="P25" s="1546">
        <v>23046</v>
      </c>
      <c r="Q25" s="1546">
        <v>23837</v>
      </c>
      <c r="S25" s="1546">
        <v>23114</v>
      </c>
      <c r="T25" s="1546">
        <v>23901</v>
      </c>
      <c r="V25" s="1546">
        <v>25814</v>
      </c>
      <c r="W25" s="1546">
        <v>26600</v>
      </c>
      <c r="Y25" s="1546">
        <v>23963</v>
      </c>
      <c r="Z25" s="1546">
        <v>24746</v>
      </c>
      <c r="AB25" s="1546">
        <v>25455</v>
      </c>
      <c r="AC25" s="1546">
        <v>26293</v>
      </c>
      <c r="AE25" s="1546">
        <v>24596</v>
      </c>
      <c r="AF25" s="1546">
        <v>25437</v>
      </c>
      <c r="AH25" s="1546">
        <v>24414</v>
      </c>
      <c r="AI25" s="1546">
        <v>25295</v>
      </c>
      <c r="AK25" s="1546">
        <v>24761</v>
      </c>
      <c r="AL25" s="1546">
        <v>25638</v>
      </c>
      <c r="AN25" s="1546">
        <v>23157</v>
      </c>
      <c r="AO25" s="1546">
        <v>24034</v>
      </c>
      <c r="AQ25" s="1546">
        <v>22061</v>
      </c>
      <c r="AR25" s="1546">
        <v>22892</v>
      </c>
      <c r="AT25" s="1546">
        <v>22341</v>
      </c>
      <c r="AU25" s="1546">
        <v>23164</v>
      </c>
      <c r="AW25" s="1546">
        <v>20558</v>
      </c>
      <c r="AX25" s="1546">
        <v>21393</v>
      </c>
      <c r="AZ25" s="1546">
        <v>19891</v>
      </c>
      <c r="BA25" s="1546">
        <v>20606</v>
      </c>
      <c r="BC25" s="1546">
        <v>19217</v>
      </c>
      <c r="BD25" s="1546">
        <v>19869</v>
      </c>
      <c r="BF25" s="1546">
        <v>20042</v>
      </c>
      <c r="BG25" s="1546">
        <v>20669</v>
      </c>
      <c r="BI25" s="1583">
        <v>18681</v>
      </c>
      <c r="BJ25" s="1584">
        <v>19201</v>
      </c>
      <c r="BL25" s="1583">
        <v>18352</v>
      </c>
      <c r="BM25" s="1584">
        <v>18860</v>
      </c>
      <c r="BO25" s="1583">
        <v>17898</v>
      </c>
      <c r="BP25" s="1584">
        <v>18425</v>
      </c>
      <c r="BR25" s="1583">
        <v>17012.102763610001</v>
      </c>
      <c r="BS25" s="1584">
        <v>17560.06821709</v>
      </c>
    </row>
    <row r="26" spans="1:71" ht="13.2">
      <c r="A26" s="1545"/>
      <c r="C26" s="1521" t="s">
        <v>1857</v>
      </c>
      <c r="D26" s="1546">
        <v>76468</v>
      </c>
      <c r="E26" s="1546">
        <v>77656</v>
      </c>
      <c r="G26" s="1546">
        <v>74304</v>
      </c>
      <c r="H26" s="1546">
        <v>75543</v>
      </c>
      <c r="J26" s="1546">
        <v>76930</v>
      </c>
      <c r="K26" s="1546">
        <v>78882</v>
      </c>
      <c r="M26" s="1546">
        <v>72533</v>
      </c>
      <c r="N26" s="1546">
        <v>74385</v>
      </c>
      <c r="P26" s="1546">
        <v>70122</v>
      </c>
      <c r="Q26" s="1546">
        <v>72260</v>
      </c>
      <c r="S26" s="1546">
        <v>73473</v>
      </c>
      <c r="T26" s="1546">
        <v>75707</v>
      </c>
      <c r="V26" s="1546">
        <v>76049</v>
      </c>
      <c r="W26" s="1546">
        <v>78576</v>
      </c>
      <c r="Y26" s="1546">
        <v>69808</v>
      </c>
      <c r="Z26" s="1546">
        <v>72288</v>
      </c>
      <c r="AB26" s="1546">
        <v>68520</v>
      </c>
      <c r="AC26" s="1546">
        <v>71152</v>
      </c>
      <c r="AE26" s="1546">
        <v>62727</v>
      </c>
      <c r="AF26" s="1546">
        <v>65420</v>
      </c>
      <c r="AH26" s="1546">
        <v>65710</v>
      </c>
      <c r="AI26" s="1546">
        <v>68088</v>
      </c>
      <c r="AK26" s="1546">
        <v>62604</v>
      </c>
      <c r="AL26" s="1546">
        <v>65587</v>
      </c>
      <c r="AN26" s="1546">
        <v>60665</v>
      </c>
      <c r="AO26" s="1546">
        <v>63566</v>
      </c>
      <c r="AQ26" s="1546">
        <v>60815</v>
      </c>
      <c r="AR26" s="1546">
        <v>63638</v>
      </c>
      <c r="AT26" s="1546">
        <v>58904</v>
      </c>
      <c r="AU26" s="1546">
        <v>61631</v>
      </c>
      <c r="AW26" s="1546">
        <v>53416</v>
      </c>
      <c r="AX26" s="1546">
        <v>56564</v>
      </c>
      <c r="AZ26" s="1546">
        <v>51024</v>
      </c>
      <c r="BA26" s="1546">
        <v>54023</v>
      </c>
      <c r="BC26" s="1546">
        <v>49002</v>
      </c>
      <c r="BD26" s="1546">
        <v>51826</v>
      </c>
      <c r="BF26" s="1546">
        <v>48828</v>
      </c>
      <c r="BG26" s="1546">
        <v>51841</v>
      </c>
      <c r="BI26" s="1583">
        <v>44717</v>
      </c>
      <c r="BJ26" s="1584">
        <v>48015</v>
      </c>
      <c r="BL26" s="1583">
        <v>42869</v>
      </c>
      <c r="BM26" s="1584">
        <v>45851</v>
      </c>
      <c r="BO26" s="1583">
        <v>44300</v>
      </c>
      <c r="BP26" s="1584">
        <v>47505</v>
      </c>
      <c r="BR26" s="1583">
        <v>41853.364020779998</v>
      </c>
      <c r="BS26" s="1584">
        <v>44794.349902829999</v>
      </c>
    </row>
    <row r="27" spans="1:71" ht="13.2">
      <c r="A27" s="1545"/>
      <c r="C27" s="1521" t="s">
        <v>1858</v>
      </c>
      <c r="D27" s="1546">
        <v>22725</v>
      </c>
      <c r="E27" s="1546">
        <v>23369</v>
      </c>
      <c r="G27" s="1546">
        <v>22503</v>
      </c>
      <c r="H27" s="1546">
        <v>23134</v>
      </c>
      <c r="J27" s="1546">
        <v>21982</v>
      </c>
      <c r="K27" s="1546">
        <v>23155</v>
      </c>
      <c r="M27" s="1546">
        <v>20318</v>
      </c>
      <c r="N27" s="1546">
        <v>21498</v>
      </c>
      <c r="P27" s="1546">
        <v>19402</v>
      </c>
      <c r="Q27" s="1546">
        <v>20594</v>
      </c>
      <c r="S27" s="1546">
        <v>18230</v>
      </c>
      <c r="T27" s="1546">
        <v>19546</v>
      </c>
      <c r="V27" s="1546">
        <v>18457</v>
      </c>
      <c r="W27" s="1546">
        <v>20187</v>
      </c>
      <c r="Y27" s="1546">
        <v>17349</v>
      </c>
      <c r="Z27" s="1546">
        <v>19047</v>
      </c>
      <c r="AB27" s="1546">
        <v>17308</v>
      </c>
      <c r="AC27" s="1546">
        <v>19105</v>
      </c>
      <c r="AE27" s="1546">
        <v>15886</v>
      </c>
      <c r="AF27" s="1546">
        <v>17822</v>
      </c>
      <c r="AH27" s="1546">
        <v>15786</v>
      </c>
      <c r="AI27" s="1546">
        <v>17330</v>
      </c>
      <c r="AK27" s="1546">
        <v>15304</v>
      </c>
      <c r="AL27" s="1546">
        <v>17459</v>
      </c>
      <c r="AN27" s="1546">
        <v>14744</v>
      </c>
      <c r="AO27" s="1546">
        <v>16869</v>
      </c>
      <c r="AQ27" s="1546">
        <v>14133</v>
      </c>
      <c r="AR27" s="1546">
        <v>16179</v>
      </c>
      <c r="AT27" s="1546">
        <v>13919</v>
      </c>
      <c r="AU27" s="1546">
        <v>16077</v>
      </c>
      <c r="AW27" s="1546">
        <v>13514</v>
      </c>
      <c r="AX27" s="1546">
        <v>15950</v>
      </c>
      <c r="AZ27" s="1546">
        <v>12958</v>
      </c>
      <c r="BA27" s="1546">
        <v>15341</v>
      </c>
      <c r="BC27" s="1546">
        <v>12863</v>
      </c>
      <c r="BD27" s="1546">
        <v>15294</v>
      </c>
      <c r="BF27" s="1546">
        <v>12528</v>
      </c>
      <c r="BG27" s="1546">
        <v>15058</v>
      </c>
      <c r="BI27" s="1583">
        <v>12082</v>
      </c>
      <c r="BJ27" s="1584">
        <v>14776</v>
      </c>
      <c r="BL27" s="1583">
        <v>11476</v>
      </c>
      <c r="BM27" s="1584">
        <v>14061</v>
      </c>
      <c r="BO27" s="1583">
        <v>11774</v>
      </c>
      <c r="BP27" s="1584">
        <v>14328</v>
      </c>
      <c r="BR27" s="1583">
        <v>11680.149457240001</v>
      </c>
      <c r="BS27" s="1584">
        <v>13860.043998270001</v>
      </c>
    </row>
    <row r="28" spans="1:71" ht="13.2">
      <c r="A28" s="1545"/>
      <c r="C28" s="1521" t="s">
        <v>1859</v>
      </c>
      <c r="D28" s="1546">
        <v>11839</v>
      </c>
      <c r="E28" s="1546">
        <v>12147</v>
      </c>
      <c r="G28" s="1546">
        <v>11727</v>
      </c>
      <c r="H28" s="1546">
        <v>12030</v>
      </c>
      <c r="J28" s="1546">
        <v>11831</v>
      </c>
      <c r="K28" s="1546">
        <v>12366</v>
      </c>
      <c r="M28" s="1546">
        <v>9942</v>
      </c>
      <c r="N28" s="1546">
        <v>10482</v>
      </c>
      <c r="P28" s="1546">
        <v>10013</v>
      </c>
      <c r="Q28" s="1546">
        <v>10542</v>
      </c>
      <c r="S28" s="1546">
        <v>9308</v>
      </c>
      <c r="T28" s="1546">
        <v>9830</v>
      </c>
      <c r="V28" s="1546">
        <v>10243</v>
      </c>
      <c r="W28" s="1546">
        <v>10752</v>
      </c>
      <c r="Y28" s="1546">
        <v>9623</v>
      </c>
      <c r="Z28" s="1546">
        <v>10161</v>
      </c>
      <c r="AB28" s="1546">
        <v>9272</v>
      </c>
      <c r="AC28" s="1546">
        <v>9942</v>
      </c>
      <c r="AE28" s="1546">
        <v>8738</v>
      </c>
      <c r="AF28" s="1546">
        <v>9636</v>
      </c>
      <c r="AH28" s="1546">
        <v>9523</v>
      </c>
      <c r="AI28" s="1546">
        <v>10354</v>
      </c>
      <c r="AK28" s="1546">
        <v>8957</v>
      </c>
      <c r="AL28" s="1546">
        <v>9894</v>
      </c>
      <c r="AN28" s="1546">
        <v>8384</v>
      </c>
      <c r="AO28" s="1546">
        <v>9276</v>
      </c>
      <c r="AQ28" s="1546">
        <v>8354</v>
      </c>
      <c r="AR28" s="1546">
        <v>9209</v>
      </c>
      <c r="AT28" s="1546">
        <v>9045</v>
      </c>
      <c r="AU28" s="1546">
        <v>9862</v>
      </c>
      <c r="AW28" s="1546">
        <v>8724</v>
      </c>
      <c r="AX28" s="1546">
        <v>9547</v>
      </c>
      <c r="AZ28" s="1546">
        <v>8282</v>
      </c>
      <c r="BA28" s="1546">
        <v>9056</v>
      </c>
      <c r="BC28" s="1546">
        <v>8673</v>
      </c>
      <c r="BD28" s="1546">
        <v>9341</v>
      </c>
      <c r="BF28" s="1546">
        <v>8756</v>
      </c>
      <c r="BG28" s="1546">
        <v>9445</v>
      </c>
      <c r="BI28" s="1583">
        <v>7950</v>
      </c>
      <c r="BJ28" s="1584">
        <v>8565</v>
      </c>
      <c r="BL28" s="1583">
        <v>6911</v>
      </c>
      <c r="BM28" s="1584">
        <v>7475</v>
      </c>
      <c r="BO28" s="1583">
        <v>7030</v>
      </c>
      <c r="BP28" s="1584">
        <v>7669</v>
      </c>
      <c r="BR28" s="1583">
        <v>6232.0990198299996</v>
      </c>
      <c r="BS28" s="1584">
        <v>6777.5641729199997</v>
      </c>
    </row>
    <row r="29" spans="1:71" ht="13.2">
      <c r="A29" s="1545"/>
      <c r="C29" s="1521" t="s">
        <v>1860</v>
      </c>
      <c r="D29" s="1546">
        <v>13847</v>
      </c>
      <c r="E29" s="1546">
        <v>14183</v>
      </c>
      <c r="G29" s="1546">
        <v>13695</v>
      </c>
      <c r="H29" s="1546">
        <v>14052</v>
      </c>
      <c r="J29" s="1546">
        <v>13607</v>
      </c>
      <c r="K29" s="1546">
        <v>14316</v>
      </c>
      <c r="M29" s="1546">
        <v>12770</v>
      </c>
      <c r="N29" s="1546">
        <v>13454</v>
      </c>
      <c r="P29" s="1546">
        <v>12492</v>
      </c>
      <c r="Q29" s="1546">
        <v>13149</v>
      </c>
      <c r="S29" s="1546">
        <v>13022</v>
      </c>
      <c r="T29" s="1546">
        <v>13687</v>
      </c>
      <c r="V29" s="1546">
        <v>14407</v>
      </c>
      <c r="W29" s="1546">
        <v>15510</v>
      </c>
      <c r="Y29" s="1546">
        <v>13329</v>
      </c>
      <c r="Z29" s="1546">
        <v>14486</v>
      </c>
      <c r="AB29" s="1546">
        <v>13573</v>
      </c>
      <c r="AC29" s="1546">
        <v>14657</v>
      </c>
      <c r="AE29" s="1546">
        <v>14162</v>
      </c>
      <c r="AF29" s="1546">
        <v>14136</v>
      </c>
      <c r="AH29" s="1546">
        <v>13432</v>
      </c>
      <c r="AI29" s="1546">
        <v>13709</v>
      </c>
      <c r="AK29" s="1546">
        <v>12991</v>
      </c>
      <c r="AL29" s="1546">
        <v>14273</v>
      </c>
      <c r="AN29" s="1546">
        <v>12506</v>
      </c>
      <c r="AO29" s="1546">
        <v>13822</v>
      </c>
      <c r="AQ29" s="1546">
        <v>12018</v>
      </c>
      <c r="AR29" s="1546">
        <v>13233</v>
      </c>
      <c r="AT29" s="1546">
        <v>12655</v>
      </c>
      <c r="AU29" s="1546">
        <v>13877</v>
      </c>
      <c r="AW29" s="1546">
        <v>12890</v>
      </c>
      <c r="AX29" s="1546">
        <v>13798</v>
      </c>
      <c r="AZ29" s="1546">
        <v>12633</v>
      </c>
      <c r="BA29" s="1546">
        <v>13470</v>
      </c>
      <c r="BC29" s="1546">
        <v>11626</v>
      </c>
      <c r="BD29" s="1546">
        <v>12445</v>
      </c>
      <c r="BF29" s="1546">
        <v>11341</v>
      </c>
      <c r="BG29" s="1546">
        <v>12124</v>
      </c>
      <c r="BI29" s="1583">
        <v>10847</v>
      </c>
      <c r="BJ29" s="1584">
        <v>11618</v>
      </c>
      <c r="BL29" s="1583">
        <v>9387</v>
      </c>
      <c r="BM29" s="1584">
        <v>10104</v>
      </c>
      <c r="BO29" s="1583">
        <v>8732</v>
      </c>
      <c r="BP29" s="1584">
        <v>9430</v>
      </c>
      <c r="BR29" s="1583">
        <v>8322.3648541300008</v>
      </c>
      <c r="BS29" s="1584">
        <v>9022.18877918</v>
      </c>
    </row>
    <row r="30" spans="1:71" ht="13.2">
      <c r="A30" s="1545"/>
      <c r="C30" s="1521" t="s">
        <v>1861</v>
      </c>
      <c r="D30" s="1546">
        <v>24780</v>
      </c>
      <c r="E30" s="1546">
        <v>25247</v>
      </c>
      <c r="G30" s="1546">
        <v>25056</v>
      </c>
      <c r="H30" s="1546">
        <v>25535</v>
      </c>
      <c r="J30" s="1546">
        <v>25820</v>
      </c>
      <c r="K30" s="1546">
        <v>26635</v>
      </c>
      <c r="M30" s="1546">
        <v>23302</v>
      </c>
      <c r="N30" s="1546">
        <v>23961</v>
      </c>
      <c r="P30" s="1546">
        <v>22429</v>
      </c>
      <c r="Q30" s="1546">
        <v>23105</v>
      </c>
      <c r="S30" s="1546">
        <v>21018</v>
      </c>
      <c r="T30" s="1546">
        <v>22320</v>
      </c>
      <c r="V30" s="1546">
        <v>20758</v>
      </c>
      <c r="W30" s="1546">
        <v>21466</v>
      </c>
      <c r="Y30" s="1546">
        <v>17810</v>
      </c>
      <c r="Z30" s="1546">
        <v>18562</v>
      </c>
      <c r="AB30" s="1546">
        <v>18355</v>
      </c>
      <c r="AC30" s="1546">
        <v>19096</v>
      </c>
      <c r="AE30" s="1546">
        <v>17488</v>
      </c>
      <c r="AF30" s="1546">
        <v>18212</v>
      </c>
      <c r="AH30" s="1546">
        <v>17929</v>
      </c>
      <c r="AI30" s="1546">
        <v>18590</v>
      </c>
      <c r="AK30" s="1546">
        <v>16909</v>
      </c>
      <c r="AL30" s="1546">
        <v>17727</v>
      </c>
      <c r="AN30" s="1546">
        <v>16145</v>
      </c>
      <c r="AO30" s="1546">
        <v>16867</v>
      </c>
      <c r="AQ30" s="1546">
        <v>15008</v>
      </c>
      <c r="AR30" s="1546">
        <v>15678</v>
      </c>
      <c r="AT30" s="1546">
        <v>15369</v>
      </c>
      <c r="AU30" s="1546">
        <v>16054</v>
      </c>
      <c r="AW30" s="1546">
        <v>14663</v>
      </c>
      <c r="AX30" s="1546">
        <v>15391</v>
      </c>
      <c r="AZ30" s="1546">
        <v>15072</v>
      </c>
      <c r="BA30" s="1546">
        <v>15755</v>
      </c>
      <c r="BC30" s="1546">
        <v>15372</v>
      </c>
      <c r="BD30" s="1546">
        <v>16032</v>
      </c>
      <c r="BF30" s="1546">
        <v>15834</v>
      </c>
      <c r="BG30" s="1546">
        <v>16552</v>
      </c>
      <c r="BI30" s="1583">
        <v>14286</v>
      </c>
      <c r="BJ30" s="1584">
        <v>15034</v>
      </c>
      <c r="BL30" s="1583">
        <v>12738</v>
      </c>
      <c r="BM30" s="1584">
        <v>13481</v>
      </c>
      <c r="BO30" s="1583">
        <v>13349</v>
      </c>
      <c r="BP30" s="1584">
        <v>14122</v>
      </c>
      <c r="BR30" s="1583">
        <v>13666.222430129999</v>
      </c>
      <c r="BS30" s="1584">
        <v>14404.639870180001</v>
      </c>
    </row>
    <row r="31" spans="1:71" ht="13.2">
      <c r="A31" s="1545"/>
      <c r="C31" s="1521" t="s">
        <v>1862</v>
      </c>
      <c r="D31" s="1546">
        <v>2053</v>
      </c>
      <c r="E31" s="1546">
        <v>2072</v>
      </c>
      <c r="G31" s="1546">
        <v>1706</v>
      </c>
      <c r="H31" s="1546">
        <v>1730</v>
      </c>
      <c r="J31" s="1546">
        <v>1753</v>
      </c>
      <c r="K31" s="1546">
        <v>1786</v>
      </c>
      <c r="M31" s="1546">
        <v>1536</v>
      </c>
      <c r="N31" s="1546">
        <v>1568</v>
      </c>
      <c r="P31" s="1546">
        <v>1542</v>
      </c>
      <c r="Q31" s="1546">
        <v>1577</v>
      </c>
      <c r="S31" s="1546">
        <v>1601</v>
      </c>
      <c r="T31" s="1546">
        <v>1640</v>
      </c>
      <c r="V31" s="1546">
        <v>1661</v>
      </c>
      <c r="W31" s="1546">
        <v>1700</v>
      </c>
      <c r="Y31" s="1546">
        <v>1491</v>
      </c>
      <c r="Z31" s="1546">
        <v>1526</v>
      </c>
      <c r="AB31" s="1546">
        <v>1466</v>
      </c>
      <c r="AC31" s="1546">
        <v>1509</v>
      </c>
      <c r="AE31" s="1546">
        <v>1597</v>
      </c>
      <c r="AF31" s="1546">
        <v>1636</v>
      </c>
      <c r="AH31" s="1546">
        <v>1688</v>
      </c>
      <c r="AI31" s="1546">
        <v>1727</v>
      </c>
      <c r="AK31" s="1546">
        <v>1632</v>
      </c>
      <c r="AL31" s="1546">
        <v>1663</v>
      </c>
      <c r="AN31" s="1546">
        <v>1642</v>
      </c>
      <c r="AO31" s="1546">
        <v>1679</v>
      </c>
      <c r="AQ31" s="1546">
        <v>1715</v>
      </c>
      <c r="AR31" s="1546">
        <v>1749</v>
      </c>
      <c r="AT31" s="1546">
        <v>1710</v>
      </c>
      <c r="AU31" s="1546">
        <v>1745</v>
      </c>
      <c r="AW31" s="1546">
        <v>1631</v>
      </c>
      <c r="AX31" s="1546">
        <v>1669</v>
      </c>
      <c r="AZ31" s="1546">
        <v>1488</v>
      </c>
      <c r="BA31" s="1546">
        <v>1522</v>
      </c>
      <c r="BC31" s="1546">
        <v>1567</v>
      </c>
      <c r="BD31" s="1546">
        <v>1607</v>
      </c>
      <c r="BF31" s="1546">
        <v>1318</v>
      </c>
      <c r="BG31" s="1546">
        <v>1366</v>
      </c>
      <c r="BI31" s="1583">
        <v>1247</v>
      </c>
      <c r="BJ31" s="1584">
        <v>1291</v>
      </c>
      <c r="BL31" s="1583">
        <v>1066</v>
      </c>
      <c r="BM31" s="1584">
        <v>1108</v>
      </c>
      <c r="BO31" s="1583">
        <v>1264</v>
      </c>
      <c r="BP31" s="1584">
        <v>1305</v>
      </c>
      <c r="BR31" s="1583">
        <v>1241.31604126</v>
      </c>
      <c r="BS31" s="1584">
        <v>1280.28059708</v>
      </c>
    </row>
    <row r="32" spans="1:71" ht="13.2">
      <c r="A32" s="1545"/>
      <c r="C32" s="1521" t="s">
        <v>1863</v>
      </c>
      <c r="D32" s="1546">
        <v>13997</v>
      </c>
      <c r="E32" s="1546">
        <v>14050</v>
      </c>
      <c r="G32" s="1546">
        <v>12886</v>
      </c>
      <c r="H32" s="1546">
        <v>12911</v>
      </c>
      <c r="J32" s="1546">
        <v>13534</v>
      </c>
      <c r="K32" s="1546">
        <v>13660</v>
      </c>
      <c r="M32" s="1546">
        <v>11526</v>
      </c>
      <c r="N32" s="1546">
        <v>11654</v>
      </c>
      <c r="P32" s="1546">
        <v>12499</v>
      </c>
      <c r="Q32" s="1546">
        <v>12668</v>
      </c>
      <c r="S32" s="1546">
        <v>12014</v>
      </c>
      <c r="T32" s="1546">
        <v>12187</v>
      </c>
      <c r="V32" s="1546">
        <v>12926</v>
      </c>
      <c r="W32" s="1546">
        <v>13257</v>
      </c>
      <c r="Y32" s="1546">
        <v>10637</v>
      </c>
      <c r="Z32" s="1546">
        <v>10916</v>
      </c>
      <c r="AB32" s="1546">
        <v>10627</v>
      </c>
      <c r="AC32" s="1546">
        <v>10910</v>
      </c>
      <c r="AE32" s="1546">
        <v>10116</v>
      </c>
      <c r="AF32" s="1546">
        <v>10416</v>
      </c>
      <c r="AH32" s="1546">
        <v>9981</v>
      </c>
      <c r="AI32" s="1546">
        <v>10239</v>
      </c>
      <c r="AK32" s="1546">
        <v>9760</v>
      </c>
      <c r="AL32" s="1546">
        <v>10041</v>
      </c>
      <c r="AN32" s="1546">
        <v>9215</v>
      </c>
      <c r="AO32" s="1546">
        <v>9492</v>
      </c>
      <c r="AQ32" s="1546">
        <v>8588</v>
      </c>
      <c r="AR32" s="1546">
        <v>8846</v>
      </c>
      <c r="AT32" s="1546">
        <v>9462</v>
      </c>
      <c r="AU32" s="1546">
        <v>9717</v>
      </c>
      <c r="AW32" s="1546">
        <v>7703</v>
      </c>
      <c r="AX32" s="1546">
        <v>7952</v>
      </c>
      <c r="AZ32" s="1546">
        <v>7662</v>
      </c>
      <c r="BA32" s="1546">
        <v>7896</v>
      </c>
      <c r="BC32" s="1546">
        <v>8112</v>
      </c>
      <c r="BD32" s="1546">
        <v>8863</v>
      </c>
      <c r="BF32" s="1546">
        <v>9099</v>
      </c>
      <c r="BG32" s="1546">
        <v>9902</v>
      </c>
      <c r="BI32" s="1583">
        <v>8565</v>
      </c>
      <c r="BJ32" s="1584">
        <v>9206</v>
      </c>
      <c r="BL32" s="1583">
        <v>9514</v>
      </c>
      <c r="BM32" s="1584">
        <v>9916</v>
      </c>
      <c r="BO32" s="1583">
        <v>9902</v>
      </c>
      <c r="BP32" s="1584">
        <v>10246</v>
      </c>
      <c r="BR32" s="1583">
        <v>10110.83769529</v>
      </c>
      <c r="BS32" s="1584">
        <v>10365.445075309999</v>
      </c>
    </row>
    <row r="33" spans="1:71" ht="13.2">
      <c r="A33" s="1545"/>
      <c r="C33" s="1521" t="s">
        <v>1864</v>
      </c>
      <c r="D33" s="1546">
        <v>23347</v>
      </c>
      <c r="E33" s="1546">
        <v>23768</v>
      </c>
      <c r="G33" s="1546">
        <v>20194</v>
      </c>
      <c r="H33" s="1546">
        <v>20536</v>
      </c>
      <c r="J33" s="1546">
        <v>20424</v>
      </c>
      <c r="K33" s="1546">
        <v>21334</v>
      </c>
      <c r="M33" s="1546">
        <v>25614</v>
      </c>
      <c r="N33" s="1546">
        <v>26506</v>
      </c>
      <c r="P33" s="1546">
        <v>17863</v>
      </c>
      <c r="Q33" s="1546">
        <v>18887</v>
      </c>
      <c r="S33" s="1546">
        <v>18749</v>
      </c>
      <c r="T33" s="1546">
        <v>19811</v>
      </c>
      <c r="V33" s="1546">
        <v>20956</v>
      </c>
      <c r="W33" s="1546">
        <v>21948</v>
      </c>
      <c r="Y33" s="1546">
        <v>20080</v>
      </c>
      <c r="Z33" s="1546">
        <v>21529</v>
      </c>
      <c r="AB33" s="1546">
        <v>20416</v>
      </c>
      <c r="AC33" s="1546">
        <v>22082</v>
      </c>
      <c r="AE33" s="1546">
        <v>21974</v>
      </c>
      <c r="AF33" s="1546">
        <v>21769</v>
      </c>
      <c r="AH33" s="1546">
        <v>20379</v>
      </c>
      <c r="AI33" s="1546">
        <v>18270</v>
      </c>
      <c r="AK33" s="1546">
        <v>15449</v>
      </c>
      <c r="AL33" s="1546">
        <v>18163</v>
      </c>
      <c r="AN33" s="1546">
        <v>15169</v>
      </c>
      <c r="AO33" s="1546">
        <v>17598</v>
      </c>
      <c r="AQ33" s="1546">
        <v>15641</v>
      </c>
      <c r="AR33" s="1546">
        <v>17443</v>
      </c>
      <c r="AT33" s="1546">
        <v>15425</v>
      </c>
      <c r="AU33" s="1546">
        <v>16817</v>
      </c>
      <c r="AW33" s="1546">
        <v>14471</v>
      </c>
      <c r="AX33" s="1546">
        <v>15805</v>
      </c>
      <c r="AZ33" s="1546">
        <v>13063</v>
      </c>
      <c r="BA33" s="1546">
        <v>14350</v>
      </c>
      <c r="BC33" s="1546">
        <v>13327</v>
      </c>
      <c r="BD33" s="1546">
        <v>14435</v>
      </c>
      <c r="BF33" s="1546">
        <v>15032</v>
      </c>
      <c r="BG33" s="1546">
        <v>16137</v>
      </c>
      <c r="BI33" s="1583">
        <v>15207</v>
      </c>
      <c r="BJ33" s="1584">
        <v>16245</v>
      </c>
      <c r="BL33" s="1583">
        <v>14059</v>
      </c>
      <c r="BM33" s="1584">
        <v>14947</v>
      </c>
      <c r="BO33" s="1583">
        <v>15187</v>
      </c>
      <c r="BP33" s="1584">
        <v>16100</v>
      </c>
      <c r="BR33" s="1583">
        <v>14544.511082110001</v>
      </c>
      <c r="BS33" s="1584">
        <v>16514.376553869999</v>
      </c>
    </row>
    <row r="34" spans="1:71" ht="13.2">
      <c r="A34" s="1545"/>
      <c r="C34" s="1521" t="s">
        <v>1865</v>
      </c>
      <c r="D34" s="1546">
        <v>18582</v>
      </c>
      <c r="E34" s="1546">
        <v>19462</v>
      </c>
      <c r="G34" s="1546">
        <v>21072</v>
      </c>
      <c r="H34" s="1546">
        <v>21014</v>
      </c>
      <c r="J34" s="1546">
        <v>20924</v>
      </c>
      <c r="K34" s="1546">
        <v>21514</v>
      </c>
      <c r="M34" s="1546">
        <v>18915</v>
      </c>
      <c r="N34" s="1546">
        <v>19523</v>
      </c>
      <c r="P34" s="1546">
        <v>17133</v>
      </c>
      <c r="Q34" s="1546">
        <v>17609</v>
      </c>
      <c r="S34" s="1546">
        <v>17407</v>
      </c>
      <c r="T34" s="1546">
        <v>17906</v>
      </c>
      <c r="V34" s="1546">
        <v>20494</v>
      </c>
      <c r="W34" s="1546">
        <v>21476</v>
      </c>
      <c r="Y34" s="1546">
        <v>18976</v>
      </c>
      <c r="Z34" s="1546">
        <v>19736</v>
      </c>
      <c r="AB34" s="1546">
        <v>16442</v>
      </c>
      <c r="AC34" s="1546">
        <v>17224</v>
      </c>
      <c r="AE34" s="1546">
        <v>20615</v>
      </c>
      <c r="AF34" s="1546">
        <v>21360</v>
      </c>
      <c r="AH34" s="1546">
        <v>20422</v>
      </c>
      <c r="AI34" s="1546">
        <v>20898</v>
      </c>
      <c r="AK34" s="1546">
        <v>20422</v>
      </c>
      <c r="AL34" s="1546">
        <v>21204</v>
      </c>
      <c r="AN34" s="1546">
        <v>19742</v>
      </c>
      <c r="AO34" s="1546">
        <v>20578</v>
      </c>
      <c r="AQ34" s="1546">
        <v>19871</v>
      </c>
      <c r="AR34" s="1546">
        <v>20714</v>
      </c>
      <c r="AT34" s="1546">
        <v>19903</v>
      </c>
      <c r="AU34" s="1546">
        <v>20742</v>
      </c>
      <c r="AW34" s="1546">
        <v>14658</v>
      </c>
      <c r="AX34" s="1546">
        <v>15492</v>
      </c>
      <c r="AZ34" s="1546">
        <v>14246</v>
      </c>
      <c r="BA34" s="1546">
        <v>15030</v>
      </c>
      <c r="BC34" s="1546">
        <v>13515</v>
      </c>
      <c r="BD34" s="1546">
        <v>14246</v>
      </c>
      <c r="BF34" s="1546">
        <v>14360</v>
      </c>
      <c r="BG34" s="1546">
        <v>15077</v>
      </c>
      <c r="BI34" s="1583">
        <v>13665</v>
      </c>
      <c r="BJ34" s="1584">
        <v>14369</v>
      </c>
      <c r="BL34" s="1583">
        <v>13018</v>
      </c>
      <c r="BM34" s="1584">
        <v>13630</v>
      </c>
      <c r="BO34" s="1583">
        <v>13377</v>
      </c>
      <c r="BP34" s="1584">
        <v>13975</v>
      </c>
      <c r="BR34" s="1583">
        <v>11054.6659772</v>
      </c>
      <c r="BS34" s="1584">
        <v>11604.474256000001</v>
      </c>
    </row>
    <row r="35" spans="1:71" ht="13.2">
      <c r="A35" s="1585"/>
      <c r="C35" s="1521" t="s">
        <v>1843</v>
      </c>
      <c r="D35" s="1546">
        <v>26552</v>
      </c>
      <c r="E35" s="1546">
        <v>26950</v>
      </c>
      <c r="G35" s="1546">
        <v>27524</v>
      </c>
      <c r="H35" s="1546">
        <v>28042</v>
      </c>
      <c r="J35" s="1546">
        <v>27907</v>
      </c>
      <c r="K35" s="1546">
        <v>28772</v>
      </c>
      <c r="M35" s="1546">
        <v>26873</v>
      </c>
      <c r="N35" s="1546">
        <v>27757</v>
      </c>
      <c r="P35" s="1546">
        <v>27668</v>
      </c>
      <c r="Q35" s="1546">
        <v>28476</v>
      </c>
      <c r="S35" s="1546">
        <v>20179</v>
      </c>
      <c r="T35" s="1546">
        <v>21112</v>
      </c>
      <c r="V35" s="1546">
        <v>19911</v>
      </c>
      <c r="W35" s="1546">
        <v>20549</v>
      </c>
      <c r="Y35" s="1546">
        <v>18564</v>
      </c>
      <c r="Z35" s="1546">
        <v>19193</v>
      </c>
      <c r="AB35" s="1546">
        <v>18829</v>
      </c>
      <c r="AC35" s="1546">
        <v>19515</v>
      </c>
      <c r="AE35" s="1546">
        <v>18200</v>
      </c>
      <c r="AF35" s="1546">
        <v>18926</v>
      </c>
      <c r="AH35" s="1546">
        <v>17573</v>
      </c>
      <c r="AI35" s="1546">
        <v>18020</v>
      </c>
      <c r="AK35" s="1546">
        <v>17265</v>
      </c>
      <c r="AL35" s="1546">
        <v>17978</v>
      </c>
      <c r="AN35" s="1546">
        <v>17822</v>
      </c>
      <c r="AO35" s="1546">
        <v>18540</v>
      </c>
      <c r="AQ35" s="1546">
        <v>16703</v>
      </c>
      <c r="AR35" s="1546">
        <v>17371</v>
      </c>
      <c r="AT35" s="1546">
        <v>17617</v>
      </c>
      <c r="AU35" s="1546">
        <v>18194</v>
      </c>
      <c r="AW35" s="1546">
        <v>16443</v>
      </c>
      <c r="AX35" s="1546">
        <v>17062</v>
      </c>
      <c r="AZ35" s="1546">
        <v>16308</v>
      </c>
      <c r="BA35" s="1546">
        <v>16881</v>
      </c>
      <c r="BC35" s="1546">
        <v>17769</v>
      </c>
      <c r="BD35" s="1546">
        <v>18267</v>
      </c>
      <c r="BF35" s="1546">
        <v>17995</v>
      </c>
      <c r="BG35" s="1546">
        <v>18446</v>
      </c>
      <c r="BI35" s="1586">
        <v>17770</v>
      </c>
      <c r="BJ35" s="1584">
        <v>18201</v>
      </c>
      <c r="BL35" s="1586">
        <v>17185</v>
      </c>
      <c r="BM35" s="1584">
        <v>17585</v>
      </c>
      <c r="BO35" s="1586">
        <v>18532</v>
      </c>
      <c r="BP35" s="1584">
        <v>19038</v>
      </c>
      <c r="BR35" s="1586">
        <v>17633.604527290001</v>
      </c>
      <c r="BS35" s="1584">
        <v>18244.252223359999</v>
      </c>
    </row>
    <row r="36" spans="1:71" ht="13.2">
      <c r="A36" s="1587"/>
      <c r="C36" s="1521" t="s">
        <v>1866</v>
      </c>
      <c r="D36" s="1546">
        <v>16739</v>
      </c>
      <c r="E36" s="1546">
        <v>17096</v>
      </c>
      <c r="G36" s="1546">
        <v>16290</v>
      </c>
      <c r="H36" s="1546">
        <v>16581</v>
      </c>
      <c r="J36" s="1546">
        <v>13855</v>
      </c>
      <c r="K36" s="1546">
        <v>14413</v>
      </c>
      <c r="M36" s="1546">
        <v>13123</v>
      </c>
      <c r="N36" s="1546">
        <v>13656</v>
      </c>
      <c r="P36" s="1546">
        <v>12641</v>
      </c>
      <c r="Q36" s="1546">
        <v>13177</v>
      </c>
      <c r="S36" s="1546">
        <v>13079</v>
      </c>
      <c r="T36" s="1546">
        <v>13652</v>
      </c>
      <c r="V36" s="1546">
        <v>13730</v>
      </c>
      <c r="W36" s="1546">
        <v>14397</v>
      </c>
      <c r="Y36" s="1546">
        <v>13802</v>
      </c>
      <c r="Z36" s="1546">
        <v>14540</v>
      </c>
      <c r="AB36" s="1546">
        <v>14006</v>
      </c>
      <c r="AC36" s="1546">
        <v>14758</v>
      </c>
      <c r="AE36" s="1546">
        <v>13556</v>
      </c>
      <c r="AF36" s="1546">
        <v>14251</v>
      </c>
      <c r="AH36" s="1546">
        <v>13782</v>
      </c>
      <c r="AI36" s="1546">
        <v>14450</v>
      </c>
      <c r="AK36" s="1546">
        <v>13577</v>
      </c>
      <c r="AL36" s="1546">
        <v>14342</v>
      </c>
      <c r="AN36" s="1546">
        <v>13507</v>
      </c>
      <c r="AO36" s="1546">
        <v>14318</v>
      </c>
      <c r="AQ36" s="1546">
        <v>13131</v>
      </c>
      <c r="AR36" s="1546">
        <v>13900</v>
      </c>
      <c r="AT36" s="1546">
        <v>12232</v>
      </c>
      <c r="AU36" s="1546">
        <v>12922</v>
      </c>
      <c r="AW36" s="1546">
        <v>12165</v>
      </c>
      <c r="AX36" s="1546">
        <v>12835</v>
      </c>
      <c r="AZ36" s="1546">
        <v>12679</v>
      </c>
      <c r="BA36" s="1546">
        <v>13206</v>
      </c>
      <c r="BC36" s="1546">
        <v>12889</v>
      </c>
      <c r="BD36" s="1546">
        <v>13369</v>
      </c>
      <c r="BF36" s="1546">
        <v>12586</v>
      </c>
      <c r="BG36" s="1546">
        <v>13008</v>
      </c>
      <c r="BI36" s="1588">
        <v>12187</v>
      </c>
      <c r="BJ36" s="1584">
        <v>12572</v>
      </c>
      <c r="BL36" s="1588">
        <v>10050</v>
      </c>
      <c r="BM36" s="1584">
        <v>10476</v>
      </c>
      <c r="BO36" s="1588">
        <v>10356</v>
      </c>
      <c r="BP36" s="1584">
        <v>10823</v>
      </c>
      <c r="BR36" s="1588">
        <v>10130.600528069999</v>
      </c>
      <c r="BS36" s="1584">
        <v>10547.5628951</v>
      </c>
    </row>
    <row r="37" spans="1:71" ht="13.2">
      <c r="A37" s="1545"/>
      <c r="C37" s="1521" t="s">
        <v>1867</v>
      </c>
      <c r="D37" s="1546">
        <v>1296</v>
      </c>
      <c r="E37" s="1546">
        <v>1296</v>
      </c>
      <c r="G37" s="1546">
        <v>1257</v>
      </c>
      <c r="H37" s="1546">
        <v>1258</v>
      </c>
      <c r="J37" s="1546">
        <v>1300</v>
      </c>
      <c r="K37" s="1546">
        <v>1306</v>
      </c>
      <c r="M37" s="1546">
        <v>1341</v>
      </c>
      <c r="N37" s="1546">
        <v>1341</v>
      </c>
      <c r="P37" s="1546">
        <v>334</v>
      </c>
      <c r="Q37" s="1546">
        <v>334</v>
      </c>
      <c r="S37" s="1603">
        <v>922</v>
      </c>
      <c r="T37" s="1603">
        <v>930</v>
      </c>
      <c r="V37" s="1603">
        <v>312</v>
      </c>
      <c r="W37" s="1603">
        <v>315</v>
      </c>
      <c r="Y37" s="1603">
        <v>300</v>
      </c>
      <c r="Z37" s="1603">
        <v>306</v>
      </c>
      <c r="AB37" s="1603">
        <v>462</v>
      </c>
      <c r="AC37" s="1603">
        <v>473</v>
      </c>
      <c r="AE37" s="1603">
        <v>396</v>
      </c>
      <c r="AF37" s="1603">
        <v>413</v>
      </c>
      <c r="AH37" s="1603">
        <v>385</v>
      </c>
      <c r="AI37" s="1603">
        <v>397</v>
      </c>
      <c r="AK37" s="1603">
        <v>314</v>
      </c>
      <c r="AL37" s="1603">
        <v>327</v>
      </c>
      <c r="AN37" s="1603">
        <v>370</v>
      </c>
      <c r="AO37" s="1603">
        <v>384</v>
      </c>
      <c r="AQ37" s="1603">
        <v>279</v>
      </c>
      <c r="AR37" s="1603">
        <v>291</v>
      </c>
      <c r="AT37" s="1603">
        <v>280</v>
      </c>
      <c r="AU37" s="1603">
        <v>293</v>
      </c>
      <c r="AW37" s="1603">
        <v>283</v>
      </c>
      <c r="AX37" s="1603">
        <v>294</v>
      </c>
      <c r="AZ37" s="1603">
        <v>275</v>
      </c>
      <c r="BA37" s="1603">
        <v>282</v>
      </c>
      <c r="BC37" s="1603">
        <v>259</v>
      </c>
      <c r="BD37" s="1603">
        <v>266</v>
      </c>
      <c r="BF37" s="1603">
        <v>172</v>
      </c>
      <c r="BG37" s="1603">
        <v>171</v>
      </c>
      <c r="BI37" s="1586">
        <v>207</v>
      </c>
      <c r="BJ37" s="1584">
        <v>210</v>
      </c>
      <c r="BL37" s="1586">
        <v>211</v>
      </c>
      <c r="BM37" s="1584">
        <v>214</v>
      </c>
      <c r="BO37" s="1586">
        <v>149</v>
      </c>
      <c r="BP37" s="1584">
        <v>152</v>
      </c>
      <c r="BR37" s="1586">
        <v>197</v>
      </c>
      <c r="BS37" s="1584">
        <v>201</v>
      </c>
    </row>
    <row r="38" spans="1:71" ht="13.2">
      <c r="A38" s="1545"/>
      <c r="C38" s="1521" t="s">
        <v>1868</v>
      </c>
      <c r="D38" s="1546">
        <v>19247</v>
      </c>
      <c r="E38" s="1546">
        <v>20040</v>
      </c>
      <c r="G38" s="1546">
        <v>20001</v>
      </c>
      <c r="H38" s="1546">
        <v>20843</v>
      </c>
      <c r="J38" s="1546">
        <v>20712</v>
      </c>
      <c r="K38" s="1546">
        <v>21765</v>
      </c>
      <c r="M38" s="1546">
        <v>20286</v>
      </c>
      <c r="N38" s="1546">
        <v>21098</v>
      </c>
      <c r="P38" s="1546">
        <v>19845</v>
      </c>
      <c r="Q38" s="1546">
        <v>20651</v>
      </c>
      <c r="S38" s="1546">
        <v>18506</v>
      </c>
      <c r="T38" s="1546">
        <v>19234</v>
      </c>
      <c r="V38" s="1546">
        <v>18507</v>
      </c>
      <c r="W38" s="1546">
        <v>19463</v>
      </c>
      <c r="Y38" s="1546">
        <v>18070</v>
      </c>
      <c r="Z38" s="1546">
        <v>18935</v>
      </c>
      <c r="AB38" s="1546">
        <v>18540</v>
      </c>
      <c r="AC38" s="1546">
        <v>19480</v>
      </c>
      <c r="AE38" s="1546">
        <v>18160</v>
      </c>
      <c r="AF38" s="1546">
        <v>19038</v>
      </c>
      <c r="AH38" s="1546">
        <v>16455</v>
      </c>
      <c r="AI38" s="1546">
        <v>17054</v>
      </c>
      <c r="AK38" s="1546">
        <v>16463</v>
      </c>
      <c r="AL38" s="1546">
        <v>17031</v>
      </c>
      <c r="AN38" s="1546">
        <v>15964</v>
      </c>
      <c r="AO38" s="1546">
        <v>16549</v>
      </c>
      <c r="AQ38" s="1546">
        <v>15803</v>
      </c>
      <c r="AR38" s="1546">
        <v>16433</v>
      </c>
      <c r="AT38" s="1546">
        <v>15362</v>
      </c>
      <c r="AU38" s="1546">
        <v>15870</v>
      </c>
      <c r="AW38" s="1546">
        <v>15364</v>
      </c>
      <c r="AX38" s="1546">
        <v>15891</v>
      </c>
      <c r="AZ38" s="1546">
        <v>13463</v>
      </c>
      <c r="BA38" s="1546">
        <v>13950</v>
      </c>
      <c r="BC38" s="1546">
        <v>13297</v>
      </c>
      <c r="BD38" s="1546">
        <v>13572</v>
      </c>
      <c r="BF38" s="1546">
        <v>13016</v>
      </c>
      <c r="BG38" s="1546">
        <v>13278</v>
      </c>
      <c r="BI38" s="1583">
        <v>11878</v>
      </c>
      <c r="BJ38" s="1584">
        <v>12206</v>
      </c>
      <c r="BL38" s="1583">
        <v>11276</v>
      </c>
      <c r="BM38" s="1584">
        <v>11533</v>
      </c>
      <c r="BO38" s="1583">
        <v>9825</v>
      </c>
      <c r="BP38" s="1584">
        <v>10056</v>
      </c>
      <c r="BR38" s="1583">
        <v>10369.877790980001</v>
      </c>
      <c r="BS38" s="1584">
        <v>10565.33360645</v>
      </c>
    </row>
    <row r="39" spans="1:71" ht="13.2">
      <c r="A39" s="1545"/>
      <c r="C39" s="1521" t="s">
        <v>1869</v>
      </c>
      <c r="D39" s="1546">
        <v>11498</v>
      </c>
      <c r="E39" s="1546">
        <v>11747</v>
      </c>
      <c r="G39" s="1546">
        <v>11392</v>
      </c>
      <c r="H39" s="1546">
        <v>11624</v>
      </c>
      <c r="J39" s="1546">
        <v>11815</v>
      </c>
      <c r="K39" s="1546">
        <v>12230</v>
      </c>
      <c r="M39" s="1546">
        <v>11042</v>
      </c>
      <c r="N39" s="1546">
        <v>11442</v>
      </c>
      <c r="P39" s="1546">
        <v>10801</v>
      </c>
      <c r="Q39" s="1546">
        <v>11161</v>
      </c>
      <c r="S39" s="1546">
        <v>9999</v>
      </c>
      <c r="T39" s="1546">
        <v>10350</v>
      </c>
      <c r="V39" s="1546">
        <v>11200</v>
      </c>
      <c r="W39" s="1546">
        <v>11607</v>
      </c>
      <c r="Y39" s="1546">
        <v>10685</v>
      </c>
      <c r="Z39" s="1546">
        <v>11153</v>
      </c>
      <c r="AB39" s="1546">
        <v>10418</v>
      </c>
      <c r="AC39" s="1546">
        <v>10931</v>
      </c>
      <c r="AE39" s="1546">
        <v>9604</v>
      </c>
      <c r="AF39" s="1546">
        <v>10128</v>
      </c>
      <c r="AH39" s="1546">
        <v>9626</v>
      </c>
      <c r="AI39" s="1546">
        <v>10160</v>
      </c>
      <c r="AK39" s="1546">
        <v>8933</v>
      </c>
      <c r="AL39" s="1546">
        <v>9555</v>
      </c>
      <c r="AN39" s="1546">
        <v>8616</v>
      </c>
      <c r="AO39" s="1546">
        <v>9233</v>
      </c>
      <c r="AQ39" s="1546">
        <v>8384</v>
      </c>
      <c r="AR39" s="1546">
        <v>9016</v>
      </c>
      <c r="AT39" s="1546">
        <v>8668</v>
      </c>
      <c r="AU39" s="1546">
        <v>9323</v>
      </c>
      <c r="AW39" s="1546">
        <v>8372</v>
      </c>
      <c r="AX39" s="1546">
        <v>8987</v>
      </c>
      <c r="AZ39" s="1546">
        <v>8033</v>
      </c>
      <c r="BA39" s="1546">
        <v>8675</v>
      </c>
      <c r="BC39" s="1546">
        <v>8173</v>
      </c>
      <c r="BD39" s="1546">
        <v>8822</v>
      </c>
      <c r="BF39" s="1546">
        <v>8043</v>
      </c>
      <c r="BG39" s="1546">
        <v>8726</v>
      </c>
      <c r="BI39" s="1583">
        <v>7533</v>
      </c>
      <c r="BJ39" s="1584">
        <v>8335</v>
      </c>
      <c r="BL39" s="1583">
        <v>7063</v>
      </c>
      <c r="BM39" s="1584">
        <v>7843</v>
      </c>
      <c r="BO39" s="1583">
        <v>6700</v>
      </c>
      <c r="BP39" s="1584">
        <v>7493</v>
      </c>
      <c r="BR39" s="1583">
        <v>6487.3053153199999</v>
      </c>
      <c r="BS39" s="1584">
        <v>7295.4075031499997</v>
      </c>
    </row>
    <row r="40" spans="1:71" ht="13.2">
      <c r="A40" s="1545"/>
      <c r="C40" s="1589" t="s">
        <v>1870</v>
      </c>
      <c r="D40" s="1546">
        <v>6525</v>
      </c>
      <c r="E40" s="1546">
        <v>6632</v>
      </c>
      <c r="G40" s="1546">
        <v>5818</v>
      </c>
      <c r="H40" s="1546">
        <v>5908</v>
      </c>
      <c r="J40" s="1546">
        <v>6502</v>
      </c>
      <c r="K40" s="1546">
        <v>6631</v>
      </c>
      <c r="M40" s="1546">
        <v>6820</v>
      </c>
      <c r="N40" s="1546">
        <v>6945</v>
      </c>
      <c r="P40" s="1546">
        <v>6712</v>
      </c>
      <c r="Q40" s="1546">
        <v>6831</v>
      </c>
      <c r="S40" s="1546">
        <v>6676</v>
      </c>
      <c r="T40" s="1546">
        <v>6828</v>
      </c>
      <c r="V40" s="1546">
        <v>6834</v>
      </c>
      <c r="W40" s="1546">
        <v>6742</v>
      </c>
      <c r="Y40" s="1546">
        <v>6624</v>
      </c>
      <c r="Z40" s="1546">
        <v>6669</v>
      </c>
      <c r="AB40" s="1546">
        <v>5007</v>
      </c>
      <c r="AC40" s="1546">
        <v>5183</v>
      </c>
      <c r="AE40" s="1546">
        <v>3759</v>
      </c>
      <c r="AF40" s="1546">
        <v>3946</v>
      </c>
      <c r="AH40" s="1546">
        <v>3880</v>
      </c>
      <c r="AI40" s="1546">
        <v>4118</v>
      </c>
      <c r="AK40" s="1546">
        <v>3709</v>
      </c>
      <c r="AL40" s="1546">
        <v>3971</v>
      </c>
      <c r="AN40" s="1546">
        <v>3180</v>
      </c>
      <c r="AO40" s="1546">
        <v>3417</v>
      </c>
      <c r="AQ40" s="1546">
        <v>3377</v>
      </c>
      <c r="AR40" s="1546">
        <v>3582</v>
      </c>
      <c r="AT40" s="1546">
        <v>3442</v>
      </c>
      <c r="AU40" s="1546">
        <v>3635</v>
      </c>
      <c r="AW40" s="1546">
        <v>3673</v>
      </c>
      <c r="AX40" s="1546">
        <v>3867</v>
      </c>
      <c r="AZ40" s="1546">
        <v>3702</v>
      </c>
      <c r="BA40" s="1546">
        <v>3865</v>
      </c>
      <c r="BC40" s="1546">
        <v>4596</v>
      </c>
      <c r="BD40" s="1546">
        <v>4748</v>
      </c>
      <c r="BF40" s="1546">
        <v>4026</v>
      </c>
      <c r="BG40" s="1546">
        <v>4187</v>
      </c>
      <c r="BI40" s="1583">
        <v>4054</v>
      </c>
      <c r="BJ40" s="1584">
        <v>4195</v>
      </c>
      <c r="BL40" s="1583">
        <v>3313</v>
      </c>
      <c r="BM40" s="1584">
        <v>3442</v>
      </c>
      <c r="BO40" s="1583">
        <v>3930</v>
      </c>
      <c r="BP40" s="1584">
        <v>4095</v>
      </c>
      <c r="BR40" s="1583">
        <v>3037.0125294300001</v>
      </c>
      <c r="BS40" s="1584">
        <v>3193.0040205400001</v>
      </c>
    </row>
    <row r="41" spans="1:71" ht="13.2">
      <c r="A41" s="1545"/>
      <c r="C41" s="1521" t="s">
        <v>1871</v>
      </c>
      <c r="D41" s="1546">
        <v>51905</v>
      </c>
      <c r="E41" s="1546">
        <v>52739</v>
      </c>
      <c r="G41" s="1546">
        <v>50858</v>
      </c>
      <c r="H41" s="1546">
        <v>51662</v>
      </c>
      <c r="J41" s="1546">
        <v>52112</v>
      </c>
      <c r="K41" s="1546">
        <v>54860</v>
      </c>
      <c r="M41" s="1546">
        <v>47655</v>
      </c>
      <c r="N41" s="1546">
        <v>50545</v>
      </c>
      <c r="P41" s="1546">
        <v>47662</v>
      </c>
      <c r="Q41" s="1546">
        <v>50536</v>
      </c>
      <c r="S41" s="1546">
        <v>44485</v>
      </c>
      <c r="T41" s="1546">
        <v>47354</v>
      </c>
      <c r="V41" s="1546">
        <v>48043</v>
      </c>
      <c r="W41" s="1546">
        <v>51370</v>
      </c>
      <c r="Y41" s="1546">
        <v>46109</v>
      </c>
      <c r="Z41" s="1546">
        <v>49334</v>
      </c>
      <c r="AB41" s="1546">
        <v>45830</v>
      </c>
      <c r="AC41" s="1546">
        <v>49113</v>
      </c>
      <c r="AE41" s="1546">
        <v>43945</v>
      </c>
      <c r="AF41" s="1546">
        <v>47368</v>
      </c>
      <c r="AH41" s="1546">
        <v>42878</v>
      </c>
      <c r="AI41" s="1546">
        <v>46073</v>
      </c>
      <c r="AK41" s="1546">
        <v>42234</v>
      </c>
      <c r="AL41" s="1546">
        <v>46058</v>
      </c>
      <c r="AN41" s="1546">
        <v>40093</v>
      </c>
      <c r="AO41" s="1546">
        <v>43893</v>
      </c>
      <c r="AQ41" s="1546">
        <v>40294</v>
      </c>
      <c r="AR41" s="1546">
        <v>44142</v>
      </c>
      <c r="AT41" s="1546">
        <v>40519</v>
      </c>
      <c r="AU41" s="1546">
        <v>44348</v>
      </c>
      <c r="AW41" s="1546">
        <v>41052</v>
      </c>
      <c r="AX41" s="1546">
        <v>44920</v>
      </c>
      <c r="AZ41" s="1546">
        <v>40253</v>
      </c>
      <c r="BA41" s="1546">
        <v>43851</v>
      </c>
      <c r="BC41" s="1546">
        <v>39602</v>
      </c>
      <c r="BD41" s="1546">
        <v>42935</v>
      </c>
      <c r="BF41" s="1546">
        <v>39943</v>
      </c>
      <c r="BG41" s="1546">
        <v>43274</v>
      </c>
      <c r="BI41" s="1583">
        <v>37865</v>
      </c>
      <c r="BJ41" s="1584">
        <v>40927</v>
      </c>
      <c r="BL41" s="1583">
        <v>37363</v>
      </c>
      <c r="BM41" s="1584">
        <v>40081</v>
      </c>
      <c r="BO41" s="1583">
        <v>35453</v>
      </c>
      <c r="BP41" s="1584">
        <v>38016</v>
      </c>
      <c r="BR41" s="1583">
        <v>35017.480156730002</v>
      </c>
      <c r="BS41" s="1584">
        <v>37310.883600820001</v>
      </c>
    </row>
    <row r="42" spans="1:71" ht="13.2">
      <c r="A42" s="1545"/>
      <c r="C42" s="1521" t="s">
        <v>1872</v>
      </c>
      <c r="D42" s="1546">
        <v>4826</v>
      </c>
      <c r="E42" s="1546">
        <v>4895</v>
      </c>
      <c r="G42" s="1546">
        <v>5561</v>
      </c>
      <c r="H42" s="1546">
        <v>5622</v>
      </c>
      <c r="J42" s="1546">
        <v>5838</v>
      </c>
      <c r="K42" s="1546">
        <v>5954</v>
      </c>
      <c r="M42" s="1546">
        <v>5502</v>
      </c>
      <c r="N42" s="1546">
        <v>5600</v>
      </c>
      <c r="P42" s="1546">
        <v>5177</v>
      </c>
      <c r="Q42" s="1546">
        <v>5287</v>
      </c>
      <c r="S42" s="1546">
        <v>5848</v>
      </c>
      <c r="T42" s="1546">
        <v>5973</v>
      </c>
      <c r="V42" s="1546">
        <v>6238</v>
      </c>
      <c r="W42" s="1546">
        <v>6381</v>
      </c>
      <c r="Y42" s="1546">
        <v>5740</v>
      </c>
      <c r="Z42" s="1546">
        <v>5893</v>
      </c>
      <c r="AB42" s="1546">
        <v>5065</v>
      </c>
      <c r="AC42" s="1546">
        <v>5200</v>
      </c>
      <c r="AE42" s="1546">
        <v>4775</v>
      </c>
      <c r="AF42" s="1546">
        <v>4907</v>
      </c>
      <c r="AH42" s="1546">
        <v>5042</v>
      </c>
      <c r="AI42" s="1546">
        <v>5174</v>
      </c>
      <c r="AK42" s="1546">
        <v>5435</v>
      </c>
      <c r="AL42" s="1546">
        <v>5590</v>
      </c>
      <c r="AN42" s="1546">
        <v>4783</v>
      </c>
      <c r="AO42" s="1546">
        <v>4910</v>
      </c>
      <c r="AQ42" s="1546">
        <v>4662</v>
      </c>
      <c r="AR42" s="1546">
        <v>4811</v>
      </c>
      <c r="AT42" s="1546">
        <v>4880</v>
      </c>
      <c r="AU42" s="1546">
        <v>5047</v>
      </c>
      <c r="AW42" s="1546">
        <v>5152</v>
      </c>
      <c r="AX42" s="1546">
        <v>5320</v>
      </c>
      <c r="AZ42" s="1546">
        <v>5592</v>
      </c>
      <c r="BA42" s="1546">
        <v>5727</v>
      </c>
      <c r="BC42" s="1546">
        <v>5298</v>
      </c>
      <c r="BD42" s="1546">
        <v>5420</v>
      </c>
      <c r="BF42" s="1546">
        <v>4856</v>
      </c>
      <c r="BG42" s="1546">
        <v>4952</v>
      </c>
      <c r="BI42" s="1583">
        <v>4634</v>
      </c>
      <c r="BJ42" s="1584">
        <v>4728</v>
      </c>
      <c r="BL42" s="1583">
        <v>4552</v>
      </c>
      <c r="BM42" s="1584">
        <v>4644</v>
      </c>
      <c r="BO42" s="1583">
        <v>4221</v>
      </c>
      <c r="BP42" s="1584">
        <v>4307</v>
      </c>
      <c r="BR42" s="1583">
        <v>4211</v>
      </c>
      <c r="BS42" s="1584">
        <v>4292</v>
      </c>
    </row>
    <row r="43" spans="1:71" ht="13.2">
      <c r="A43" s="1545"/>
      <c r="C43" s="1521" t="s">
        <v>1873</v>
      </c>
      <c r="D43" s="1546">
        <v>46832</v>
      </c>
      <c r="E43" s="1546">
        <v>47359</v>
      </c>
      <c r="G43" s="1546">
        <v>45327</v>
      </c>
      <c r="H43" s="1546">
        <v>45848</v>
      </c>
      <c r="J43" s="1546">
        <v>47097</v>
      </c>
      <c r="K43" s="1546">
        <v>48350</v>
      </c>
      <c r="M43" s="1546">
        <v>43828</v>
      </c>
      <c r="N43" s="1546">
        <v>45003</v>
      </c>
      <c r="P43" s="1546">
        <v>41554</v>
      </c>
      <c r="Q43" s="1546">
        <v>42718</v>
      </c>
      <c r="S43" s="1546">
        <v>43482</v>
      </c>
      <c r="T43" s="1546">
        <v>44888</v>
      </c>
      <c r="V43" s="1546">
        <v>44285</v>
      </c>
      <c r="W43" s="1546">
        <v>45567</v>
      </c>
      <c r="Y43" s="1546">
        <v>40165</v>
      </c>
      <c r="Z43" s="1546">
        <v>41424</v>
      </c>
      <c r="AB43" s="1546">
        <v>38466</v>
      </c>
      <c r="AC43" s="1546">
        <v>39765</v>
      </c>
      <c r="AE43" s="1546">
        <v>36672</v>
      </c>
      <c r="AF43" s="1546">
        <v>38082</v>
      </c>
      <c r="AH43" s="1546">
        <v>36088</v>
      </c>
      <c r="AI43" s="1546">
        <v>37423</v>
      </c>
      <c r="AK43" s="1546">
        <v>33759</v>
      </c>
      <c r="AL43" s="1546">
        <v>35282</v>
      </c>
      <c r="AN43" s="1546">
        <v>32021</v>
      </c>
      <c r="AO43" s="1546">
        <v>33479</v>
      </c>
      <c r="AQ43" s="1546">
        <v>30523</v>
      </c>
      <c r="AR43" s="1546">
        <v>31918</v>
      </c>
      <c r="AT43" s="1546">
        <v>30448</v>
      </c>
      <c r="AU43" s="1546">
        <v>31793</v>
      </c>
      <c r="AW43" s="1546">
        <v>29110</v>
      </c>
      <c r="AX43" s="1546">
        <v>30453</v>
      </c>
      <c r="AZ43" s="1546">
        <v>28236</v>
      </c>
      <c r="BA43" s="1546">
        <v>29609</v>
      </c>
      <c r="BC43" s="1546">
        <v>27570</v>
      </c>
      <c r="BD43" s="1546">
        <v>28852</v>
      </c>
      <c r="BF43" s="1546">
        <v>27406</v>
      </c>
      <c r="BG43" s="1546">
        <v>28673</v>
      </c>
      <c r="BI43" s="1583">
        <v>24013</v>
      </c>
      <c r="BJ43" s="1584">
        <v>25252</v>
      </c>
      <c r="BL43" s="1583">
        <v>24034</v>
      </c>
      <c r="BM43" s="1584">
        <v>25248</v>
      </c>
      <c r="BO43" s="1583">
        <v>24732</v>
      </c>
      <c r="BP43" s="1584">
        <v>26035</v>
      </c>
      <c r="BR43" s="1583">
        <v>26003.76145138</v>
      </c>
      <c r="BS43" s="1584">
        <v>27270.87854025</v>
      </c>
    </row>
    <row r="44" spans="1:71" ht="13.2">
      <c r="A44" s="1545"/>
      <c r="C44" s="1521" t="s">
        <v>1874</v>
      </c>
      <c r="D44" s="1546">
        <v>1639</v>
      </c>
      <c r="E44" s="1546">
        <v>1643</v>
      </c>
      <c r="G44" s="1546">
        <v>459</v>
      </c>
      <c r="H44" s="1546">
        <v>465</v>
      </c>
      <c r="J44" s="1546">
        <v>1401</v>
      </c>
      <c r="K44" s="1546">
        <v>1411</v>
      </c>
      <c r="M44" s="1546">
        <v>431</v>
      </c>
      <c r="N44" s="1546">
        <v>438</v>
      </c>
      <c r="P44" s="1546">
        <v>321</v>
      </c>
      <c r="Q44" s="1546">
        <v>331</v>
      </c>
      <c r="S44" s="1546">
        <v>341</v>
      </c>
      <c r="T44" s="1546">
        <v>361</v>
      </c>
      <c r="V44" s="1546">
        <v>764</v>
      </c>
      <c r="W44" s="1546">
        <v>803</v>
      </c>
      <c r="Y44" s="1546">
        <v>2612</v>
      </c>
      <c r="Z44" s="1546">
        <v>2661</v>
      </c>
      <c r="AB44" s="1546">
        <v>2964</v>
      </c>
      <c r="AC44" s="1546">
        <v>3026</v>
      </c>
      <c r="AE44" s="1546">
        <v>3052</v>
      </c>
      <c r="AF44" s="1546">
        <v>3119</v>
      </c>
      <c r="AH44" s="1546">
        <v>3087</v>
      </c>
      <c r="AI44" s="1546">
        <v>3153</v>
      </c>
      <c r="AK44" s="1546">
        <v>3302</v>
      </c>
      <c r="AL44" s="1546">
        <v>3395</v>
      </c>
      <c r="AN44" s="1546">
        <v>3587</v>
      </c>
      <c r="AO44" s="1546">
        <v>3688</v>
      </c>
      <c r="AQ44" s="1546">
        <v>3827</v>
      </c>
      <c r="AR44" s="1546">
        <v>4047</v>
      </c>
      <c r="AT44" s="1546">
        <v>3917</v>
      </c>
      <c r="AU44" s="1546">
        <v>4133</v>
      </c>
      <c r="AW44" s="1546">
        <v>4050</v>
      </c>
      <c r="AX44" s="1546">
        <v>4272</v>
      </c>
      <c r="AZ44" s="1546">
        <v>4187</v>
      </c>
      <c r="BA44" s="1546">
        <v>4393</v>
      </c>
      <c r="BC44" s="1546">
        <v>3291</v>
      </c>
      <c r="BD44" s="1546">
        <v>3452</v>
      </c>
      <c r="BF44" s="1546">
        <v>3554</v>
      </c>
      <c r="BG44" s="1546">
        <v>3712</v>
      </c>
      <c r="BI44" s="1583">
        <v>3819</v>
      </c>
      <c r="BJ44" s="1584">
        <v>3871</v>
      </c>
      <c r="BL44" s="1583">
        <v>3837</v>
      </c>
      <c r="BM44" s="1584">
        <v>3889</v>
      </c>
      <c r="BO44" s="1583">
        <v>3798</v>
      </c>
      <c r="BP44" s="1584">
        <v>3849</v>
      </c>
      <c r="BR44" s="1583">
        <v>3779.1924789700001</v>
      </c>
      <c r="BS44" s="1584">
        <v>3815.1833286999999</v>
      </c>
    </row>
    <row r="45" spans="1:71" ht="13.2">
      <c r="A45" s="1545"/>
      <c r="C45" s="1521" t="s">
        <v>1875</v>
      </c>
      <c r="D45" s="1546">
        <v>7286</v>
      </c>
      <c r="E45" s="1546">
        <v>7463</v>
      </c>
      <c r="G45" s="1546">
        <v>7116</v>
      </c>
      <c r="H45" s="1546">
        <v>7289</v>
      </c>
      <c r="J45" s="1546">
        <v>6913</v>
      </c>
      <c r="K45" s="1546">
        <v>7194</v>
      </c>
      <c r="M45" s="1546">
        <v>6374</v>
      </c>
      <c r="N45" s="1546">
        <v>6646</v>
      </c>
      <c r="P45" s="1546">
        <v>6004</v>
      </c>
      <c r="Q45" s="1546">
        <v>6284</v>
      </c>
      <c r="S45" s="1546">
        <v>5786</v>
      </c>
      <c r="T45" s="1546">
        <v>6079</v>
      </c>
      <c r="V45" s="1546">
        <v>5816</v>
      </c>
      <c r="W45" s="1546">
        <v>6123</v>
      </c>
      <c r="Y45" s="1546">
        <v>5247</v>
      </c>
      <c r="Z45" s="1546">
        <v>5577</v>
      </c>
      <c r="AB45" s="1546">
        <v>5145</v>
      </c>
      <c r="AC45" s="1546">
        <v>5499</v>
      </c>
      <c r="AE45" s="1546">
        <v>4585</v>
      </c>
      <c r="AF45" s="1546">
        <v>4945</v>
      </c>
      <c r="AH45" s="1546">
        <v>4666</v>
      </c>
      <c r="AI45" s="1546">
        <v>5043</v>
      </c>
      <c r="AK45" s="1546">
        <v>4657</v>
      </c>
      <c r="AL45" s="1546">
        <v>5058</v>
      </c>
      <c r="AN45" s="1546">
        <v>4274</v>
      </c>
      <c r="AO45" s="1546">
        <v>4667</v>
      </c>
      <c r="AQ45" s="1546">
        <v>4088</v>
      </c>
      <c r="AR45" s="1546">
        <v>4440</v>
      </c>
      <c r="AT45" s="1546">
        <v>3999</v>
      </c>
      <c r="AU45" s="1546">
        <v>4385</v>
      </c>
      <c r="AW45" s="1546">
        <v>3840</v>
      </c>
      <c r="AX45" s="1546">
        <v>4240</v>
      </c>
      <c r="AZ45" s="1546">
        <v>3684</v>
      </c>
      <c r="BA45" s="1546">
        <v>4059</v>
      </c>
      <c r="BC45" s="1546">
        <v>3603</v>
      </c>
      <c r="BD45" s="1546">
        <v>3947</v>
      </c>
      <c r="BF45" s="1546">
        <v>3587</v>
      </c>
      <c r="BG45" s="1546">
        <v>3939</v>
      </c>
      <c r="BI45" s="1583">
        <v>3412</v>
      </c>
      <c r="BJ45" s="1584">
        <v>3789</v>
      </c>
      <c r="BL45" s="1583">
        <v>3077</v>
      </c>
      <c r="BM45" s="1584">
        <v>3443</v>
      </c>
      <c r="BO45" s="1583">
        <v>2837</v>
      </c>
      <c r="BP45" s="1584">
        <v>3221</v>
      </c>
      <c r="BR45" s="1583">
        <v>2755.3890122100001</v>
      </c>
      <c r="BS45" s="1584">
        <v>3119.6024567300001</v>
      </c>
    </row>
    <row r="46" spans="1:71" ht="13.2">
      <c r="A46" s="1545"/>
      <c r="C46" s="1521" t="s">
        <v>1876</v>
      </c>
      <c r="D46" s="1546">
        <v>74462</v>
      </c>
      <c r="E46" s="1546">
        <v>76891</v>
      </c>
      <c r="G46" s="1546">
        <v>71338</v>
      </c>
      <c r="H46" s="1546">
        <v>73707</v>
      </c>
      <c r="J46" s="1546">
        <v>59513</v>
      </c>
      <c r="K46" s="1546">
        <v>62153</v>
      </c>
      <c r="M46" s="1546">
        <v>55012</v>
      </c>
      <c r="N46" s="1546">
        <v>57552</v>
      </c>
      <c r="P46" s="1546">
        <v>52743</v>
      </c>
      <c r="Q46" s="1546">
        <v>55322</v>
      </c>
      <c r="S46" s="1546">
        <v>57511</v>
      </c>
      <c r="T46" s="1546">
        <v>60306</v>
      </c>
      <c r="V46" s="1546">
        <v>55544</v>
      </c>
      <c r="W46" s="1546">
        <v>59109</v>
      </c>
      <c r="Y46" s="1546">
        <v>51712</v>
      </c>
      <c r="Z46" s="1546">
        <v>55339</v>
      </c>
      <c r="AB46" s="1546">
        <v>51665</v>
      </c>
      <c r="AC46" s="1546">
        <v>59392</v>
      </c>
      <c r="AE46" s="1546">
        <v>49238</v>
      </c>
      <c r="AF46" s="1546">
        <v>56947</v>
      </c>
      <c r="AH46" s="1546">
        <v>49880</v>
      </c>
      <c r="AI46" s="1546">
        <v>56173</v>
      </c>
      <c r="AK46" s="1546">
        <v>50551</v>
      </c>
      <c r="AL46" s="1546">
        <v>57949</v>
      </c>
      <c r="AN46" s="1546">
        <v>49834</v>
      </c>
      <c r="AO46" s="1546">
        <v>56595</v>
      </c>
      <c r="AQ46" s="1546">
        <v>48739</v>
      </c>
      <c r="AR46" s="1546">
        <v>55207</v>
      </c>
      <c r="AT46" s="1546">
        <v>49407</v>
      </c>
      <c r="AU46" s="1546">
        <v>55722</v>
      </c>
      <c r="AW46" s="1546">
        <v>49025</v>
      </c>
      <c r="AX46" s="1546">
        <v>53195</v>
      </c>
      <c r="AZ46" s="1546">
        <v>48579</v>
      </c>
      <c r="BA46" s="1546">
        <v>52387</v>
      </c>
      <c r="BC46" s="1546">
        <v>48394</v>
      </c>
      <c r="BD46" s="1546">
        <v>51942</v>
      </c>
      <c r="BF46" s="1546">
        <v>49201</v>
      </c>
      <c r="BG46" s="1546">
        <v>52819</v>
      </c>
      <c r="BI46" s="1583">
        <v>49135</v>
      </c>
      <c r="BJ46" s="1584">
        <v>52812</v>
      </c>
      <c r="BL46" s="1583">
        <v>47443</v>
      </c>
      <c r="BM46" s="1584">
        <v>50990</v>
      </c>
      <c r="BO46" s="1583">
        <v>45658</v>
      </c>
      <c r="BP46" s="1584">
        <v>49076</v>
      </c>
      <c r="BR46" s="1583">
        <v>42671.328122089995</v>
      </c>
      <c r="BS46" s="1584">
        <v>45727.305956589997</v>
      </c>
    </row>
    <row r="47" spans="1:71" ht="13.2">
      <c r="A47" s="1545"/>
      <c r="C47" s="1521" t="s">
        <v>1877</v>
      </c>
      <c r="D47" s="1546">
        <v>8398</v>
      </c>
      <c r="E47" s="1546">
        <v>8653</v>
      </c>
      <c r="G47" s="1546">
        <v>9242</v>
      </c>
      <c r="H47" s="1546">
        <v>9450</v>
      </c>
      <c r="J47" s="1546">
        <v>10486</v>
      </c>
      <c r="K47" s="1546">
        <v>10615</v>
      </c>
      <c r="M47" s="1546">
        <v>9171</v>
      </c>
      <c r="N47" s="1546">
        <v>9041</v>
      </c>
      <c r="P47" s="1546">
        <v>11020</v>
      </c>
      <c r="Q47" s="1546">
        <v>10883</v>
      </c>
      <c r="S47" s="1546">
        <v>12183</v>
      </c>
      <c r="T47" s="1546">
        <v>12247</v>
      </c>
      <c r="V47" s="1546">
        <v>7551</v>
      </c>
      <c r="W47" s="1546">
        <v>7767</v>
      </c>
      <c r="Y47" s="1546">
        <v>7077</v>
      </c>
      <c r="Z47" s="1546">
        <v>7337</v>
      </c>
      <c r="AB47" s="1546">
        <v>5853</v>
      </c>
      <c r="AC47" s="1546">
        <v>6101</v>
      </c>
      <c r="AE47" s="1546">
        <v>5102</v>
      </c>
      <c r="AF47" s="1546">
        <v>5299</v>
      </c>
      <c r="AH47" s="1546">
        <v>7876</v>
      </c>
      <c r="AI47" s="1546">
        <v>7989</v>
      </c>
      <c r="AK47" s="1546">
        <v>12534</v>
      </c>
      <c r="AL47" s="1546">
        <v>12818</v>
      </c>
      <c r="AN47" s="1546">
        <v>12779</v>
      </c>
      <c r="AO47" s="1546">
        <v>12977</v>
      </c>
      <c r="AQ47" s="1546">
        <v>15203</v>
      </c>
      <c r="AR47" s="1546">
        <v>15400</v>
      </c>
      <c r="AT47" s="1546">
        <v>16429</v>
      </c>
      <c r="AU47" s="1546">
        <v>16613</v>
      </c>
      <c r="AW47" s="1546">
        <v>16817</v>
      </c>
      <c r="AX47" s="1546">
        <v>16985</v>
      </c>
      <c r="AZ47" s="1546">
        <v>15755</v>
      </c>
      <c r="BA47" s="1546">
        <v>15876</v>
      </c>
      <c r="BC47" s="1546">
        <v>12986</v>
      </c>
      <c r="BD47" s="1546">
        <v>13116</v>
      </c>
      <c r="BF47" s="1546">
        <v>15319</v>
      </c>
      <c r="BG47" s="1546">
        <v>15441</v>
      </c>
      <c r="BI47" s="1583">
        <v>13622</v>
      </c>
      <c r="BJ47" s="1584">
        <v>13734</v>
      </c>
      <c r="BL47" s="1583">
        <v>11530</v>
      </c>
      <c r="BM47" s="1584">
        <v>11635</v>
      </c>
      <c r="BO47" s="1583">
        <v>13141</v>
      </c>
      <c r="BP47" s="1584">
        <v>13278</v>
      </c>
      <c r="BR47" s="1583">
        <v>12646.80009481</v>
      </c>
      <c r="BS47" s="1584">
        <v>12746.999289269999</v>
      </c>
    </row>
    <row r="48" spans="1:71" ht="13.2">
      <c r="A48" s="1545"/>
      <c r="C48" s="1521" t="s">
        <v>1878</v>
      </c>
      <c r="D48" s="1546">
        <v>142963</v>
      </c>
      <c r="E48" s="1546">
        <v>147280</v>
      </c>
      <c r="G48" s="1546">
        <v>143113</v>
      </c>
      <c r="H48" s="1546">
        <v>146857</v>
      </c>
      <c r="J48" s="1546">
        <v>146907</v>
      </c>
      <c r="K48" s="1546">
        <v>150136</v>
      </c>
      <c r="M48" s="1546">
        <v>141294</v>
      </c>
      <c r="N48" s="1546">
        <v>151622</v>
      </c>
      <c r="P48" s="1546">
        <v>134163</v>
      </c>
      <c r="Q48" s="1546">
        <v>144052</v>
      </c>
      <c r="S48" s="1546">
        <v>83573</v>
      </c>
      <c r="T48" s="1546">
        <v>86584</v>
      </c>
      <c r="V48" s="1546">
        <v>86266</v>
      </c>
      <c r="W48" s="1546">
        <v>89481</v>
      </c>
      <c r="Y48" s="1546">
        <v>78639</v>
      </c>
      <c r="Z48" s="1546">
        <v>81827</v>
      </c>
      <c r="AB48" s="1546">
        <v>78098</v>
      </c>
      <c r="AC48" s="1546">
        <v>82064</v>
      </c>
      <c r="AE48" s="1546">
        <v>70205</v>
      </c>
      <c r="AF48" s="1546">
        <v>74135</v>
      </c>
      <c r="AH48" s="1546">
        <v>70423</v>
      </c>
      <c r="AI48" s="1546">
        <v>74000</v>
      </c>
      <c r="AK48" s="1546">
        <v>69869</v>
      </c>
      <c r="AL48" s="1546">
        <v>74083</v>
      </c>
      <c r="AN48" s="1546">
        <v>67765</v>
      </c>
      <c r="AO48" s="1546">
        <v>71813</v>
      </c>
      <c r="AQ48" s="1546">
        <v>67899</v>
      </c>
      <c r="AR48" s="1546">
        <v>71836</v>
      </c>
      <c r="AT48" s="1546">
        <v>67773</v>
      </c>
      <c r="AU48" s="1546">
        <v>71979</v>
      </c>
      <c r="AW48" s="1546">
        <v>66380</v>
      </c>
      <c r="AX48" s="1546">
        <v>70692</v>
      </c>
      <c r="AZ48" s="1546">
        <v>65664</v>
      </c>
      <c r="BA48" s="1546">
        <v>69897</v>
      </c>
      <c r="BC48" s="1546">
        <v>64545</v>
      </c>
      <c r="BD48" s="1546">
        <v>68710</v>
      </c>
      <c r="BF48" s="1546">
        <v>67816</v>
      </c>
      <c r="BG48" s="1546">
        <v>71913</v>
      </c>
      <c r="BI48" s="1583">
        <v>65223</v>
      </c>
      <c r="BJ48" s="1584">
        <v>69418</v>
      </c>
      <c r="BL48" s="1583">
        <v>58713</v>
      </c>
      <c r="BM48" s="1584">
        <v>66938</v>
      </c>
      <c r="BO48" s="1583">
        <v>62943</v>
      </c>
      <c r="BP48" s="1584">
        <v>72242</v>
      </c>
      <c r="BR48" s="1583">
        <v>58616.781414060002</v>
      </c>
      <c r="BS48" s="1584">
        <v>66820.100608869994</v>
      </c>
    </row>
    <row r="49" spans="1:71" ht="13.2">
      <c r="A49" s="1545"/>
      <c r="C49" s="1521" t="s">
        <v>1844</v>
      </c>
      <c r="D49" s="1546">
        <v>47984</v>
      </c>
      <c r="E49" s="1546">
        <v>48745</v>
      </c>
      <c r="G49" s="1546">
        <v>46449</v>
      </c>
      <c r="H49" s="1546">
        <v>47232</v>
      </c>
      <c r="J49" s="1546">
        <v>59597</v>
      </c>
      <c r="K49" s="1546">
        <v>61001</v>
      </c>
      <c r="M49" s="1546">
        <v>56448</v>
      </c>
      <c r="N49" s="1546">
        <v>57793</v>
      </c>
      <c r="P49" s="1546">
        <v>65420</v>
      </c>
      <c r="Q49" s="1546">
        <v>66738</v>
      </c>
      <c r="S49" s="1546">
        <v>102798</v>
      </c>
      <c r="T49" s="1546">
        <v>111030</v>
      </c>
      <c r="V49" s="1546">
        <v>86009</v>
      </c>
      <c r="W49" s="1546">
        <v>90481</v>
      </c>
      <c r="Y49" s="1546">
        <v>87108</v>
      </c>
      <c r="Z49" s="1546">
        <v>92725</v>
      </c>
      <c r="AB49" s="1546">
        <v>86034</v>
      </c>
      <c r="AC49" s="1546">
        <v>91367</v>
      </c>
      <c r="AE49" s="1546">
        <v>69958</v>
      </c>
      <c r="AF49" s="1546">
        <v>76668</v>
      </c>
      <c r="AH49" s="1546">
        <v>79610</v>
      </c>
      <c r="AI49" s="1546">
        <v>87997</v>
      </c>
      <c r="AK49" s="1546">
        <v>74159</v>
      </c>
      <c r="AL49" s="1546">
        <v>78434</v>
      </c>
      <c r="AN49" s="1546">
        <v>65807</v>
      </c>
      <c r="AO49" s="1546">
        <v>66916</v>
      </c>
      <c r="AQ49" s="1546">
        <v>68341</v>
      </c>
      <c r="AR49" s="1546">
        <v>70840</v>
      </c>
      <c r="AT49" s="1546">
        <v>59840</v>
      </c>
      <c r="AU49" s="1546">
        <v>63003</v>
      </c>
      <c r="AW49" s="1546">
        <v>61783</v>
      </c>
      <c r="AX49" s="1546">
        <v>65125</v>
      </c>
      <c r="AZ49" s="1546">
        <v>62310</v>
      </c>
      <c r="BA49" s="1546">
        <v>65420</v>
      </c>
      <c r="BC49" s="1546">
        <v>56972</v>
      </c>
      <c r="BD49" s="1546">
        <v>59865</v>
      </c>
      <c r="BF49" s="1546">
        <v>54839</v>
      </c>
      <c r="BG49" s="1546">
        <v>57762</v>
      </c>
      <c r="BI49" s="1583">
        <v>48655</v>
      </c>
      <c r="BJ49" s="1584">
        <v>51488</v>
      </c>
      <c r="BL49" s="1583">
        <v>47616</v>
      </c>
      <c r="BM49" s="1584">
        <v>51347</v>
      </c>
      <c r="BO49" s="1583">
        <v>36732</v>
      </c>
      <c r="BP49" s="1584">
        <v>42950</v>
      </c>
      <c r="BR49" s="1583">
        <v>33891.613086220001</v>
      </c>
      <c r="BS49" s="1584">
        <v>42748.413630420007</v>
      </c>
    </row>
    <row r="50" spans="1:71" ht="13.2">
      <c r="A50" s="1590" t="s">
        <v>1879</v>
      </c>
      <c r="B50" s="1591"/>
      <c r="C50" s="1591"/>
      <c r="D50" s="1546">
        <v>1008269</v>
      </c>
      <c r="E50" s="1546">
        <v>1045752</v>
      </c>
      <c r="G50" s="1546">
        <v>995395</v>
      </c>
      <c r="H50" s="1546">
        <v>1032079</v>
      </c>
      <c r="J50" s="1546">
        <v>981093</v>
      </c>
      <c r="K50" s="1546">
        <v>1065081</v>
      </c>
      <c r="M50" s="1546">
        <v>928863</v>
      </c>
      <c r="N50" s="1546">
        <v>1016515</v>
      </c>
      <c r="P50" s="1546">
        <v>918984</v>
      </c>
      <c r="Q50" s="1546">
        <v>1015555</v>
      </c>
      <c r="S50" s="1546">
        <v>922139</v>
      </c>
      <c r="T50" s="1546">
        <v>1025608</v>
      </c>
      <c r="V50" s="1546">
        <v>887903</v>
      </c>
      <c r="W50" s="1546">
        <v>992050</v>
      </c>
      <c r="Y50" s="1546">
        <v>852085</v>
      </c>
      <c r="Z50" s="1546">
        <v>956781</v>
      </c>
      <c r="AB50" s="1546">
        <v>824802</v>
      </c>
      <c r="AC50" s="1546">
        <v>934305</v>
      </c>
      <c r="AE50" s="1546">
        <v>792075</v>
      </c>
      <c r="AF50" s="1546">
        <v>908120</v>
      </c>
      <c r="AH50" s="1546">
        <v>775907</v>
      </c>
      <c r="AI50" s="1546">
        <v>901555</v>
      </c>
      <c r="AK50" s="1546">
        <v>779024</v>
      </c>
      <c r="AL50" s="1546">
        <v>907057</v>
      </c>
      <c r="AN50" s="1546">
        <v>763791</v>
      </c>
      <c r="AO50" s="1546">
        <v>892504</v>
      </c>
      <c r="AQ50" s="1546">
        <v>768749</v>
      </c>
      <c r="AR50" s="1546">
        <v>894742</v>
      </c>
      <c r="AT50" s="1546">
        <v>752538</v>
      </c>
      <c r="AU50" s="1546">
        <v>876822</v>
      </c>
      <c r="AW50" s="1546">
        <v>734475</v>
      </c>
      <c r="AX50" s="1546">
        <v>855702</v>
      </c>
      <c r="AZ50" s="1546">
        <v>729658</v>
      </c>
      <c r="BA50" s="1546">
        <v>846825</v>
      </c>
      <c r="BC50" s="1546">
        <v>691571</v>
      </c>
      <c r="BD50" s="1546">
        <v>797970</v>
      </c>
      <c r="BF50" s="1546">
        <v>677312</v>
      </c>
      <c r="BG50" s="1546">
        <v>780587</v>
      </c>
      <c r="BI50" s="1592">
        <v>640454</v>
      </c>
      <c r="BJ50" s="1592">
        <v>738815</v>
      </c>
      <c r="BL50" s="1592">
        <v>599859</v>
      </c>
      <c r="BM50" s="1592">
        <v>694904</v>
      </c>
      <c r="BO50" s="1592">
        <v>589063</v>
      </c>
      <c r="BP50" s="1592">
        <v>683873</v>
      </c>
      <c r="BR50" s="1592">
        <v>555528.96982653276</v>
      </c>
      <c r="BS50" s="1592">
        <v>651524.37024962995</v>
      </c>
    </row>
    <row r="51" spans="1:71" ht="13.8" thickBot="1">
      <c r="A51" s="1441" t="s">
        <v>1880</v>
      </c>
      <c r="B51" s="1593"/>
      <c r="C51" s="1398"/>
      <c r="D51" s="1548">
        <v>2657188</v>
      </c>
      <c r="E51" s="1548">
        <v>2716455</v>
      </c>
      <c r="G51" s="1548">
        <v>2570278</v>
      </c>
      <c r="H51" s="1548">
        <v>2625461</v>
      </c>
      <c r="J51" s="1548">
        <v>2541771</v>
      </c>
      <c r="K51" s="1548">
        <v>2654639</v>
      </c>
      <c r="M51" s="1548">
        <v>2449655</v>
      </c>
      <c r="N51" s="1548">
        <v>2571946</v>
      </c>
      <c r="P51" s="1548">
        <v>2381440</v>
      </c>
      <c r="Q51" s="1548">
        <v>2512274</v>
      </c>
      <c r="S51" s="1548">
        <v>2337588</v>
      </c>
      <c r="T51" s="1548">
        <v>2480670</v>
      </c>
      <c r="V51" s="1548">
        <v>2298176</v>
      </c>
      <c r="W51" s="1548">
        <v>2445622</v>
      </c>
      <c r="Y51" s="1548">
        <v>2167487</v>
      </c>
      <c r="Z51" s="1548">
        <v>2311203</v>
      </c>
      <c r="AB51" s="1548">
        <v>2193702</v>
      </c>
      <c r="AC51" s="1548">
        <v>2351340</v>
      </c>
      <c r="AE51" s="1548">
        <v>2061145</v>
      </c>
      <c r="AF51" s="1548">
        <v>2218439</v>
      </c>
      <c r="AH51" s="1548">
        <v>2034828</v>
      </c>
      <c r="AI51" s="1548">
        <v>2197401</v>
      </c>
      <c r="AK51" s="1548">
        <v>1992731</v>
      </c>
      <c r="AL51" s="1548">
        <v>2169300</v>
      </c>
      <c r="AN51" s="1548">
        <v>1953684</v>
      </c>
      <c r="AO51" s="1548">
        <v>2123146</v>
      </c>
      <c r="AQ51" s="1548">
        <v>1893207</v>
      </c>
      <c r="AR51" s="1548">
        <v>2061359</v>
      </c>
      <c r="AT51" s="1548">
        <v>1867681</v>
      </c>
      <c r="AU51" s="1548">
        <v>2034388</v>
      </c>
      <c r="AW51" s="1548">
        <v>1767742</v>
      </c>
      <c r="AX51" s="1548">
        <v>1930890</v>
      </c>
      <c r="AZ51" s="1548">
        <v>1778869</v>
      </c>
      <c r="BA51" s="1548">
        <v>1936541</v>
      </c>
      <c r="BC51" s="1548">
        <v>1710644</v>
      </c>
      <c r="BD51" s="1548">
        <v>1853581</v>
      </c>
      <c r="BF51" s="1548">
        <v>1683131</v>
      </c>
      <c r="BG51" s="1548">
        <v>1824832</v>
      </c>
      <c r="BI51" s="1594">
        <v>1625791</v>
      </c>
      <c r="BJ51" s="1595">
        <v>1763554</v>
      </c>
      <c r="BL51" s="1594">
        <v>1549844</v>
      </c>
      <c r="BM51" s="1595">
        <v>1683807</v>
      </c>
      <c r="BO51" s="1594">
        <v>1561218</v>
      </c>
      <c r="BP51" s="1595">
        <v>1698437</v>
      </c>
      <c r="BR51" s="1594">
        <v>1471134.6151318513</v>
      </c>
      <c r="BS51" s="1595">
        <v>1604054.2733655092</v>
      </c>
    </row>
  </sheetData>
  <mergeCells count="47">
    <mergeCell ref="D4:E4"/>
    <mergeCell ref="D7:E7"/>
    <mergeCell ref="AE4:AF4"/>
    <mergeCell ref="AE7:AF7"/>
    <mergeCell ref="AH4:AI4"/>
    <mergeCell ref="Y4:Z4"/>
    <mergeCell ref="AB4:AC4"/>
    <mergeCell ref="Y7:Z7"/>
    <mergeCell ref="S4:T4"/>
    <mergeCell ref="J4:K4"/>
    <mergeCell ref="J7:K7"/>
    <mergeCell ref="M4:N4"/>
    <mergeCell ref="M7:N7"/>
    <mergeCell ref="P4:Q4"/>
    <mergeCell ref="P7:Q7"/>
    <mergeCell ref="V4:W4"/>
    <mergeCell ref="S7:T7"/>
    <mergeCell ref="BR7:BS7"/>
    <mergeCell ref="BO7:BP7"/>
    <mergeCell ref="BL4:BM4"/>
    <mergeCell ref="BO4:BP4"/>
    <mergeCell ref="BR4:BS4"/>
    <mergeCell ref="BC4:BD4"/>
    <mergeCell ref="AN4:AO4"/>
    <mergeCell ref="AQ4:AR4"/>
    <mergeCell ref="BF4:BG4"/>
    <mergeCell ref="BI4:BJ4"/>
    <mergeCell ref="AW4:AX4"/>
    <mergeCell ref="AZ4:BA4"/>
    <mergeCell ref="AT4:AU4"/>
    <mergeCell ref="AK4:AL4"/>
    <mergeCell ref="G4:H4"/>
    <mergeCell ref="G7:H7"/>
    <mergeCell ref="A8:C8"/>
    <mergeCell ref="BL7:BM7"/>
    <mergeCell ref="BI7:BJ7"/>
    <mergeCell ref="BC7:BD7"/>
    <mergeCell ref="BF7:BG7"/>
    <mergeCell ref="AZ7:BA7"/>
    <mergeCell ref="AW7:AX7"/>
    <mergeCell ref="AT7:AU7"/>
    <mergeCell ref="AQ7:AR7"/>
    <mergeCell ref="AN7:AO7"/>
    <mergeCell ref="AK7:AL7"/>
    <mergeCell ref="AH7:AI7"/>
    <mergeCell ref="V7:W7"/>
    <mergeCell ref="AB7:AC7"/>
  </mergeCells>
  <hyperlinks>
    <hyperlink ref="A2:BQ2" location="Índice!A1" display="CRB Setor: Informações adicionais sobre a qualidade creditícia das exposições" xr:uid="{83BD1B69-2D3A-42DE-B8B2-CF2A100BC140}"/>
    <hyperlink ref="BL2:BM2" location="Índice!A1" display="CRB Setor: Informações adicionais sobre a qualidade creditícia das exposições" xr:uid="{0323A533-92F3-4E1A-8278-EEB8B71A0A88}"/>
    <hyperlink ref="BI2:BK2" location="Índice!A1" display="CRB Setor: Informações adicionais sobre a qualidade creditícia das exposições" xr:uid="{F430931A-54CC-4EBD-BF15-6411ABA03E5E}"/>
    <hyperlink ref="BI2:BJ2" location="Índice!A1" display="CRB Setor: Informações adicionais sobre a qualidade creditícia das exposições" xr:uid="{55CC647A-8710-40E3-8FE6-A6C73019632C}"/>
    <hyperlink ref="BC2:BE2" location="Índice!A1" display="CRB Setor: Informações adicionais sobre a qualidade creditícia das exposições" xr:uid="{97825073-8952-4B26-A77E-B775D76CA13F}"/>
    <hyperlink ref="BC2:BD2" location="Índice!A1" display="CRB Setor: Informações adicionais sobre a qualidade creditícia das exposições" xr:uid="{210A26FD-D6EE-4929-A6C2-5E11AF6D3028}"/>
    <hyperlink ref="BF2:BG2" location="Índice!A1" display="CRB Setor: Informações adicionais sobre a qualidade creditícia das exposições" xr:uid="{D90449F3-DDCE-4E91-A7E9-226CFE426CDE}"/>
    <hyperlink ref="AZ2:BB2" location="Índice!A1" display="CRB Setor: Informações adicionais sobre a qualidade creditícia das exposições" xr:uid="{BB9670FA-52EA-4386-BFEE-ED4CAB1CE8E8}"/>
    <hyperlink ref="AZ2:BA2" location="Índice!A1" display="CRB Setor: Informações adicionais sobre a qualidade creditícia das exposições" xr:uid="{ABB7009F-89DC-4E6E-90DF-2FAAB2CC0094}"/>
    <hyperlink ref="AW2:AY2" location="Índice!A1" display="CRB Setor: Informações adicionais sobre a qualidade creditícia das exposições" xr:uid="{BC04BF1C-DFAC-4664-8C10-11AA63DEDD7E}"/>
    <hyperlink ref="AW2:AX2" location="Índice!A1" display="CRB Setor: Informações adicionais sobre a qualidade creditícia das exposições" xr:uid="{6199A58B-5435-4057-A5A9-F19F65D5CFD5}"/>
    <hyperlink ref="AT2:AV2" location="Índice!A1" display="CRB Setor: Informações adicionais sobre a qualidade creditícia das exposições" xr:uid="{21935D74-ACDE-43D9-B6CF-DC86CF4A4BF1}"/>
    <hyperlink ref="AT2:AU2" location="Índice!A1" display="CRB Setor: Informações adicionais sobre a qualidade creditícia das exposições" xr:uid="{B5DC017D-C7DF-470D-8E1F-539684A82091}"/>
    <hyperlink ref="AQ2:AS2" location="Índice!A1" display="CRB Setor: Informações adicionais sobre a qualidade creditícia das exposições" xr:uid="{2C1183ED-8516-4827-9B88-9D62236A2C06}"/>
    <hyperlink ref="AQ2:AR2" location="Índice!A1" display="CRB Setor: Informações adicionais sobre a qualidade creditícia das exposições" xr:uid="{8DF8C362-4426-41B7-9893-2810635F5075}"/>
    <hyperlink ref="AN2:AP2" location="Índice!A1" display="CRB Setor: Informações adicionais sobre a qualidade creditícia das exposições" xr:uid="{A1522F69-BE2C-4051-B753-EB9F57E07FBF}"/>
    <hyperlink ref="AN2:AO2" location="Índice!A1" display="CRB Setor: Informações adicionais sobre a qualidade creditícia das exposições" xr:uid="{243B0596-F758-42CD-B41F-C4E85DAC21A5}"/>
    <hyperlink ref="AK2:AM2" location="Índice!A1" display="CRB Setor: Informações adicionais sobre a qualidade creditícia das exposições" xr:uid="{C3B1314B-23F0-4215-969F-9B83CA1C7D72}"/>
    <hyperlink ref="AK2:AL2" location="Índice!A1" display="CRB Setor: Informações adicionais sobre a qualidade creditícia das exposições" xr:uid="{024852F9-51CA-4A6D-9FE2-E1440D02F27B}"/>
    <hyperlink ref="AH2:AJ2" location="Índice!A1" display="CRB Setor: Informações adicionais sobre a qualidade creditícia das exposições" xr:uid="{561BB0F2-114B-4294-B5EC-821B5C799B7A}"/>
    <hyperlink ref="AH2:AI2" location="Índice!A1" display="CRB Setor: Informações adicionais sobre a qualidade creditícia das exposições" xr:uid="{11C371C4-7632-4A2F-8708-ACFEC7A058E9}"/>
    <hyperlink ref="AE2:AG2" location="Índice!A1" display="CRB Setor: Informações adicionais sobre a qualidade creditícia das exposições" xr:uid="{B3B42D31-993E-42AE-A371-FD607F0966AF}"/>
    <hyperlink ref="AE2:AF2" location="Índice!A1" display="CRB Setor: Informações adicionais sobre a qualidade creditícia das exposições" xr:uid="{A9BF6AEB-4150-4639-AB86-276772F3B266}"/>
    <hyperlink ref="AB2:AD2" location="Índice!A1" display="CRB Setor: Informações adicionais sobre a qualidade creditícia das exposições" xr:uid="{E961E9D8-D231-4123-BB98-973E17624F59}"/>
    <hyperlink ref="AB2:AC2" location="Índice!A1" display="CRB Setor: Informações adicionais sobre a qualidade creditícia das exposições" xr:uid="{324A990C-3EFE-4AFF-AFA8-62A1BECD3C68}"/>
    <hyperlink ref="Y2:AA2" location="Índice!A1" display="CRB Setor: Informações adicionais sobre a qualidade creditícia das exposições" xr:uid="{3A324914-FEC6-4EDB-8CE0-247704B67411}"/>
    <hyperlink ref="Y2:Z2" location="Índice!A1" display="CRB Setor: Informações adicionais sobre a qualidade creditícia das exposições" xr:uid="{250E9857-AD01-4EE9-A28D-777325CA1BB9}"/>
    <hyperlink ref="V2:X2" location="Índice!A1" display="CRB Setor: Informações adicionais sobre a qualidade creditícia das exposições" xr:uid="{9B3E8250-3C85-4B78-95D2-A0EBC74D9565}"/>
    <hyperlink ref="V2:W2" location="Índice!A1" display="CRB Setor: Informações adicionais sobre a qualidade creditícia das exposições" xr:uid="{72D99F72-0599-4717-84D9-5589B8E09D4D}"/>
    <hyperlink ref="S2:U2" location="Índice!A1" display="CRB Setor: Informações adicionais sobre a qualidade creditícia das exposições" xr:uid="{2F91FDD4-BF0F-41C0-9A63-398F328C3228}"/>
    <hyperlink ref="O2" location="Índice!A1" display="CRB Setor: Informações adicionais sobre a qualidade creditícia das exposições" xr:uid="{C39039AE-D70A-46DF-9866-B24A54377CEB}"/>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29549-E274-4F10-A0E6-1982FC4FE0C4}">
  <sheetPr codeName="Planilha33">
    <tabColor rgb="FF73C6A1"/>
  </sheetPr>
  <dimension ref="A1:CE55"/>
  <sheetViews>
    <sheetView showGridLines="0" zoomScale="80" zoomScaleNormal="80" workbookViewId="0">
      <selection activeCell="D9" sqref="D9:F51"/>
    </sheetView>
  </sheetViews>
  <sheetFormatPr defaultColWidth="9.21875" defaultRowHeight="12.75" customHeight="1"/>
  <cols>
    <col min="1" max="1" width="3.21875" style="1112" customWidth="1"/>
    <col min="2" max="2" width="2.77734375" style="1112" customWidth="1"/>
    <col min="3" max="3" width="36.33203125" style="1112" bestFit="1" customWidth="1"/>
    <col min="4" max="6" width="14.77734375" style="1112" customWidth="1"/>
    <col min="7" max="7" width="1.44140625" style="1112" customWidth="1"/>
    <col min="8" max="10" width="14.77734375" style="1112" customWidth="1"/>
    <col min="11" max="11" width="1.44140625" style="1112" customWidth="1"/>
    <col min="12" max="14" width="14.77734375" style="1112" customWidth="1"/>
    <col min="15" max="15" width="1.44140625" style="1112" customWidth="1"/>
    <col min="16" max="18" width="14.77734375" style="1112" customWidth="1"/>
    <col min="19" max="19" width="1.44140625" style="1112" customWidth="1"/>
    <col min="20" max="22" width="14.77734375" style="1112" customWidth="1"/>
    <col min="23" max="23" width="1.44140625" style="1112" customWidth="1"/>
    <col min="24" max="24" width="12.44140625" style="1112" customWidth="1"/>
    <col min="25" max="25" width="12.21875" style="1112" customWidth="1"/>
    <col min="26" max="26" width="14.44140625" style="1112" customWidth="1"/>
    <col min="27" max="27" width="1.44140625" style="1112" customWidth="1"/>
    <col min="28" max="28" width="12.44140625" style="1112" bestFit="1" customWidth="1"/>
    <col min="29" max="29" width="12.21875" style="1112" bestFit="1" customWidth="1"/>
    <col min="30" max="30" width="14.44140625" style="1112" bestFit="1" customWidth="1"/>
    <col min="31" max="31" width="1.44140625" style="1112" customWidth="1"/>
    <col min="32" max="32" width="12.44140625" style="1112" bestFit="1" customWidth="1"/>
    <col min="33" max="33" width="12.21875" style="1112" bestFit="1" customWidth="1"/>
    <col min="34" max="34" width="14.44140625" style="1112" bestFit="1" customWidth="1"/>
    <col min="35" max="35" width="1.44140625" style="1112" customWidth="1"/>
    <col min="36" max="36" width="12.44140625" style="1112" bestFit="1" customWidth="1"/>
    <col min="37" max="37" width="12.21875" style="1112" bestFit="1" customWidth="1"/>
    <col min="38" max="38" width="14.44140625" style="1112" bestFit="1" customWidth="1"/>
    <col min="39" max="39" width="1.44140625" style="1112" customWidth="1"/>
    <col min="40" max="40" width="12.44140625" style="1112" bestFit="1" customWidth="1"/>
    <col min="41" max="41" width="12.21875" style="1112" bestFit="1" customWidth="1"/>
    <col min="42" max="42" width="14.44140625" style="1112" bestFit="1" customWidth="1"/>
    <col min="43" max="43" width="1.44140625" style="1112" customWidth="1"/>
    <col min="44" max="44" width="12.44140625" style="1112" bestFit="1" customWidth="1"/>
    <col min="45" max="45" width="12.21875" style="1112" bestFit="1" customWidth="1"/>
    <col min="46" max="46" width="14.44140625" style="1112" bestFit="1" customWidth="1"/>
    <col min="47" max="47" width="1.44140625" style="1112" customWidth="1"/>
    <col min="48" max="48" width="12.44140625" style="1112" bestFit="1" customWidth="1"/>
    <col min="49" max="49" width="12.21875" style="1112" bestFit="1" customWidth="1"/>
    <col min="50" max="50" width="14.44140625" style="1112" bestFit="1" customWidth="1"/>
    <col min="51" max="51" width="1.44140625" style="1112" customWidth="1"/>
    <col min="52" max="52" width="13.21875" style="1112" bestFit="1" customWidth="1"/>
    <col min="53" max="53" width="12.21875" style="1112" bestFit="1" customWidth="1"/>
    <col min="54" max="54" width="1.44140625" style="1112" customWidth="1"/>
    <col min="55" max="55" width="13.21875" style="1112" bestFit="1" customWidth="1"/>
    <col min="56" max="56" width="12.21875" style="1112" bestFit="1" customWidth="1"/>
    <col min="57" max="57" width="1.44140625" style="1112" customWidth="1"/>
    <col min="58" max="58" width="13.21875" style="1112" bestFit="1" customWidth="1"/>
    <col min="59" max="59" width="12.21875" style="1112" bestFit="1" customWidth="1"/>
    <col min="60" max="60" width="1.44140625" style="1112" customWidth="1"/>
    <col min="61" max="61" width="13.21875" style="1112" bestFit="1" customWidth="1"/>
    <col min="62" max="62" width="12.21875" style="1112" bestFit="1" customWidth="1"/>
    <col min="63" max="63" width="1.44140625" style="1112" customWidth="1"/>
    <col min="64" max="64" width="13.21875" style="1112" bestFit="1" customWidth="1"/>
    <col min="65" max="65" width="12.21875" style="1112" bestFit="1" customWidth="1"/>
    <col min="66" max="66" width="1.44140625" style="1112" customWidth="1"/>
    <col min="67" max="67" width="13.21875" style="1112" bestFit="1" customWidth="1"/>
    <col min="68" max="68" width="12.21875" style="1112" bestFit="1" customWidth="1"/>
    <col min="69" max="69" width="1.44140625" style="1112" customWidth="1"/>
    <col min="70" max="70" width="13.21875" style="1112" bestFit="1" customWidth="1"/>
    <col min="71" max="71" width="12.21875" style="1112" bestFit="1" customWidth="1"/>
    <col min="72" max="72" width="1.44140625" style="1112" customWidth="1"/>
    <col min="73" max="73" width="13.21875" style="1112" bestFit="1" customWidth="1"/>
    <col min="74" max="74" width="12.21875" style="1112" bestFit="1" customWidth="1"/>
    <col min="75" max="75" width="1.44140625" style="1112" customWidth="1"/>
    <col min="76" max="76" width="13.21875" style="1112" bestFit="1" customWidth="1"/>
    <col min="77" max="77" width="12.21875" style="1112" bestFit="1" customWidth="1"/>
    <col min="78" max="78" width="1.44140625" style="1112" customWidth="1"/>
    <col min="79" max="79" width="13.21875" style="1112" bestFit="1" customWidth="1"/>
    <col min="80" max="80" width="12.21875" style="1112" bestFit="1" customWidth="1"/>
    <col min="81" max="81" width="1.44140625" style="1112" customWidth="1"/>
    <col min="82" max="82" width="13.21875" style="1112" bestFit="1" customWidth="1"/>
    <col min="83" max="83" width="12.21875" style="1112" bestFit="1" customWidth="1"/>
    <col min="84" max="16384" width="9.21875" style="1112"/>
  </cols>
  <sheetData>
    <row r="1" spans="1:83" s="3" customFormat="1" ht="6" customHeight="1"/>
    <row r="2" spans="1:83" ht="13.8">
      <c r="A2" s="1135" t="s">
        <v>1835</v>
      </c>
      <c r="B2" s="1568"/>
      <c r="C2" s="1568"/>
      <c r="D2" s="1568"/>
      <c r="E2" s="1568"/>
      <c r="F2" s="1568"/>
      <c r="G2" s="1568"/>
      <c r="H2" s="1568"/>
      <c r="I2" s="1568"/>
      <c r="J2" s="1568"/>
      <c r="K2" s="1568"/>
      <c r="L2" s="1568"/>
      <c r="M2" s="1568"/>
      <c r="N2" s="1568"/>
      <c r="O2" s="1568"/>
      <c r="P2" s="1568"/>
      <c r="Q2" s="1568"/>
      <c r="R2" s="1568"/>
      <c r="S2" s="1568"/>
      <c r="T2" s="1568"/>
      <c r="U2" s="1568"/>
      <c r="V2" s="1568"/>
      <c r="W2" s="1568"/>
      <c r="X2" s="1568"/>
      <c r="Y2" s="1568"/>
      <c r="Z2" s="1568"/>
      <c r="AA2" s="1568"/>
      <c r="AB2" s="1568"/>
      <c r="AC2" s="1568"/>
      <c r="AD2" s="1568"/>
      <c r="AE2" s="1568"/>
      <c r="AF2" s="1568"/>
      <c r="AG2" s="1568"/>
      <c r="AH2" s="1568"/>
      <c r="AI2" s="1568"/>
      <c r="AJ2" s="1568"/>
      <c r="AK2" s="1568"/>
      <c r="AL2" s="1568"/>
      <c r="AM2" s="1568"/>
      <c r="AN2" s="1568"/>
      <c r="AO2" s="1568"/>
      <c r="AP2" s="1568"/>
      <c r="AQ2" s="1568"/>
      <c r="AR2" s="1568"/>
      <c r="AS2" s="1568"/>
      <c r="AT2" s="1568"/>
      <c r="AU2" s="1568"/>
      <c r="AV2" s="1568"/>
      <c r="AW2" s="1568"/>
      <c r="AX2" s="1568"/>
      <c r="AY2" s="1568"/>
      <c r="AZ2" s="1568"/>
      <c r="BA2" s="1568"/>
      <c r="BB2" s="1568"/>
      <c r="BC2" s="1568"/>
      <c r="BD2" s="1568"/>
      <c r="BE2" s="1568"/>
      <c r="BF2" s="1568"/>
      <c r="BG2" s="1568"/>
      <c r="BH2" s="1568"/>
      <c r="BI2" s="1568"/>
      <c r="BJ2" s="1568"/>
      <c r="BK2" s="1568"/>
      <c r="BL2" s="1568"/>
      <c r="BM2" s="1568"/>
      <c r="BN2" s="1568"/>
      <c r="BO2" s="1568"/>
      <c r="BP2" s="1568"/>
      <c r="BQ2" s="1568"/>
      <c r="BR2" s="1568"/>
      <c r="BS2" s="1568"/>
      <c r="BT2" s="1568"/>
      <c r="BU2" s="1568"/>
      <c r="BV2" s="1568"/>
      <c r="BW2" s="1568"/>
      <c r="BX2" s="1568"/>
      <c r="BY2" s="1568"/>
      <c r="BZ2" s="1568"/>
      <c r="CA2" s="1568"/>
      <c r="CB2" s="1568"/>
      <c r="CC2" s="1568"/>
      <c r="CD2" s="1568"/>
      <c r="CE2" s="1568"/>
    </row>
    <row r="3" spans="1:83" ht="7.5" customHeight="1"/>
    <row r="4" spans="1:83" ht="22.05" customHeight="1">
      <c r="B4" s="1125"/>
      <c r="C4" s="1125"/>
      <c r="D4" s="2417" t="s">
        <v>1881</v>
      </c>
      <c r="E4" s="2417"/>
      <c r="F4" s="2417"/>
      <c r="G4" s="1125"/>
      <c r="H4" s="2417" t="s">
        <v>1881</v>
      </c>
      <c r="I4" s="2417"/>
      <c r="J4" s="2417"/>
      <c r="K4" s="1125"/>
      <c r="L4" s="2417" t="s">
        <v>1881</v>
      </c>
      <c r="M4" s="2417"/>
      <c r="N4" s="2417"/>
      <c r="O4" s="1125"/>
      <c r="P4" s="2417" t="s">
        <v>1881</v>
      </c>
      <c r="Q4" s="2417"/>
      <c r="R4" s="2417"/>
      <c r="S4" s="1125"/>
      <c r="T4" s="2417" t="s">
        <v>1881</v>
      </c>
      <c r="U4" s="2417"/>
      <c r="V4" s="2417"/>
      <c r="W4" s="1125"/>
      <c r="X4" s="2417" t="s">
        <v>1881</v>
      </c>
      <c r="Y4" s="2417"/>
      <c r="Z4" s="2417"/>
      <c r="AA4" s="1125"/>
      <c r="AB4" s="2417" t="s">
        <v>1881</v>
      </c>
      <c r="AC4" s="2417"/>
      <c r="AD4" s="2417"/>
      <c r="AE4" s="1125"/>
      <c r="AF4" s="2417" t="s">
        <v>1881</v>
      </c>
      <c r="AG4" s="2417"/>
      <c r="AH4" s="2417"/>
      <c r="AI4" s="1125"/>
      <c r="AJ4" s="2417" t="s">
        <v>1881</v>
      </c>
      <c r="AK4" s="2417"/>
      <c r="AL4" s="2417"/>
      <c r="AM4" s="1125"/>
      <c r="AN4" s="2417" t="s">
        <v>1881</v>
      </c>
      <c r="AO4" s="2417"/>
      <c r="AP4" s="2417"/>
      <c r="AQ4" s="1125"/>
      <c r="AR4" s="2417" t="s">
        <v>1881</v>
      </c>
      <c r="AS4" s="2417"/>
      <c r="AT4" s="2417"/>
      <c r="AU4" s="1125"/>
      <c r="AV4" s="2417" t="s">
        <v>1881</v>
      </c>
      <c r="AW4" s="2417"/>
      <c r="AX4" s="2417"/>
      <c r="AY4" s="1125"/>
      <c r="AZ4" s="2417"/>
      <c r="BA4" s="2417"/>
      <c r="BB4" s="1125"/>
      <c r="BC4" s="2417"/>
      <c r="BD4" s="2417"/>
      <c r="BE4" s="1125"/>
      <c r="BF4" s="2425"/>
      <c r="BG4" s="2425"/>
      <c r="BH4" s="1125"/>
      <c r="BI4" s="2425"/>
      <c r="BJ4" s="2425"/>
      <c r="BK4" s="1125"/>
      <c r="BL4" s="2425"/>
      <c r="BM4" s="2425"/>
      <c r="BN4" s="1125"/>
      <c r="BO4" s="2425"/>
      <c r="BP4" s="2425"/>
      <c r="BQ4" s="1125"/>
      <c r="BR4" s="2425"/>
      <c r="BS4" s="2425"/>
      <c r="BT4" s="1125"/>
      <c r="BU4" s="2425"/>
      <c r="BV4" s="2425"/>
      <c r="BW4" s="1125"/>
      <c r="BX4" s="2425"/>
      <c r="BY4" s="2425"/>
      <c r="BZ4" s="1125"/>
      <c r="CA4" s="2425"/>
      <c r="CB4" s="2425"/>
      <c r="CC4" s="1569"/>
      <c r="CD4" s="2425"/>
      <c r="CE4" s="2425"/>
    </row>
    <row r="5" spans="1:83" ht="13.2">
      <c r="CC5" s="1569"/>
    </row>
    <row r="6" spans="1:83" ht="13.8" thickBot="1">
      <c r="A6" s="1570" t="s">
        <v>68</v>
      </c>
      <c r="B6" s="1571"/>
      <c r="C6" s="1572"/>
      <c r="D6" s="1531"/>
      <c r="E6" s="1531"/>
      <c r="F6" s="1531">
        <v>46203</v>
      </c>
      <c r="H6" s="1531"/>
      <c r="I6" s="1531"/>
      <c r="J6" s="1531">
        <v>46112</v>
      </c>
      <c r="L6" s="1531"/>
      <c r="M6" s="1531"/>
      <c r="N6" s="1531">
        <v>46022</v>
      </c>
      <c r="P6" s="1531"/>
      <c r="Q6" s="1531"/>
      <c r="R6" s="1531">
        <v>45930</v>
      </c>
      <c r="T6" s="1531"/>
      <c r="U6" s="1531"/>
      <c r="V6" s="1531">
        <v>45838</v>
      </c>
      <c r="X6" s="1531"/>
      <c r="Y6" s="1531"/>
      <c r="Z6" s="1531">
        <v>45747</v>
      </c>
      <c r="AB6" s="1531"/>
      <c r="AC6" s="1531"/>
      <c r="AD6" s="1531">
        <v>45657</v>
      </c>
      <c r="AF6" s="1531"/>
      <c r="AG6" s="1531"/>
      <c r="AH6" s="1531">
        <v>45565</v>
      </c>
      <c r="AJ6" s="1531"/>
      <c r="AK6" s="1531"/>
      <c r="AL6" s="1531">
        <v>45473</v>
      </c>
      <c r="AN6" s="1531"/>
      <c r="AO6" s="1531"/>
      <c r="AP6" s="1531">
        <v>45382</v>
      </c>
      <c r="AR6" s="1531"/>
      <c r="AS6" s="1531"/>
      <c r="AT6" s="1531">
        <v>45291</v>
      </c>
      <c r="AV6" s="1531"/>
      <c r="AW6" s="1531"/>
      <c r="AX6" s="1531">
        <v>45199</v>
      </c>
      <c r="AZ6" s="1531"/>
      <c r="BA6" s="1531">
        <v>45107</v>
      </c>
      <c r="BC6" s="1531"/>
      <c r="BD6" s="1531">
        <v>45016</v>
      </c>
      <c r="BF6" s="1531"/>
      <c r="BG6" s="1531">
        <v>44926</v>
      </c>
      <c r="BI6" s="1531"/>
      <c r="BJ6" s="1531">
        <v>44834</v>
      </c>
      <c r="BL6" s="1531"/>
      <c r="BM6" s="1531">
        <v>44742</v>
      </c>
      <c r="BO6" s="1531"/>
      <c r="BP6" s="1531">
        <v>44651</v>
      </c>
      <c r="BR6" s="1531"/>
      <c r="BS6" s="1531">
        <v>44561</v>
      </c>
      <c r="BU6" s="1531"/>
      <c r="BV6" s="1531">
        <v>44469</v>
      </c>
      <c r="BX6" s="1531"/>
      <c r="BY6" s="1531">
        <v>44377</v>
      </c>
      <c r="CA6" s="1531"/>
      <c r="CB6" s="1531">
        <v>44286</v>
      </c>
      <c r="CC6" s="1569"/>
      <c r="CD6" s="1531"/>
      <c r="CE6" s="1531">
        <v>44196</v>
      </c>
    </row>
    <row r="7" spans="1:83" ht="13.2">
      <c r="A7" s="1573"/>
      <c r="B7" s="1574"/>
      <c r="C7" s="1575"/>
      <c r="D7" s="2420" t="s">
        <v>1837</v>
      </c>
      <c r="E7" s="2421"/>
      <c r="F7" s="2421"/>
      <c r="H7" s="2420" t="s">
        <v>1837</v>
      </c>
      <c r="I7" s="2421"/>
      <c r="J7" s="2421"/>
      <c r="L7" s="2420" t="s">
        <v>1837</v>
      </c>
      <c r="M7" s="2421"/>
      <c r="N7" s="2421"/>
      <c r="P7" s="2420" t="s">
        <v>1837</v>
      </c>
      <c r="Q7" s="2421"/>
      <c r="R7" s="2421"/>
      <c r="T7" s="2420" t="s">
        <v>1837</v>
      </c>
      <c r="U7" s="2421"/>
      <c r="V7" s="2421"/>
      <c r="X7" s="2420" t="s">
        <v>1837</v>
      </c>
      <c r="Y7" s="2421"/>
      <c r="Z7" s="2421"/>
      <c r="AB7" s="2420" t="s">
        <v>1837</v>
      </c>
      <c r="AC7" s="2421"/>
      <c r="AD7" s="2421"/>
      <c r="AF7" s="2420" t="s">
        <v>1837</v>
      </c>
      <c r="AG7" s="2421"/>
      <c r="AH7" s="2421"/>
      <c r="AJ7" s="2420" t="s">
        <v>1837</v>
      </c>
      <c r="AK7" s="2421"/>
      <c r="AL7" s="2421"/>
      <c r="AN7" s="2420" t="s">
        <v>1837</v>
      </c>
      <c r="AO7" s="2421"/>
      <c r="AP7" s="2421"/>
      <c r="AR7" s="2420" t="s">
        <v>1837</v>
      </c>
      <c r="AS7" s="2421"/>
      <c r="AT7" s="2421"/>
      <c r="AV7" s="2420" t="s">
        <v>1837</v>
      </c>
      <c r="AW7" s="2421"/>
      <c r="AX7" s="2421"/>
      <c r="AZ7" s="2420" t="s">
        <v>1837</v>
      </c>
      <c r="BA7" s="2421"/>
      <c r="BC7" s="2420" t="s">
        <v>1837</v>
      </c>
      <c r="BD7" s="2421"/>
      <c r="BF7" s="2420" t="s">
        <v>1837</v>
      </c>
      <c r="BG7" s="2421"/>
      <c r="BI7" s="2420" t="s">
        <v>1837</v>
      </c>
      <c r="BJ7" s="2421"/>
      <c r="BL7" s="2420" t="s">
        <v>1837</v>
      </c>
      <c r="BM7" s="2421"/>
      <c r="BO7" s="2420" t="s">
        <v>1837</v>
      </c>
      <c r="BP7" s="2421"/>
      <c r="BR7" s="2420" t="s">
        <v>1837</v>
      </c>
      <c r="BS7" s="2421"/>
      <c r="BU7" s="2420" t="s">
        <v>1837</v>
      </c>
      <c r="BV7" s="2421"/>
      <c r="BX7" s="2420" t="s">
        <v>1837</v>
      </c>
      <c r="BY7" s="2421"/>
      <c r="CA7" s="2420" t="s">
        <v>1837</v>
      </c>
      <c r="CB7" s="2421"/>
      <c r="CC7" s="1569"/>
      <c r="CD7" s="2420" t="s">
        <v>1837</v>
      </c>
      <c r="CE7" s="2421"/>
    </row>
    <row r="8" spans="1:83" ht="40.200000000000003" thickBot="1">
      <c r="A8" s="1576"/>
      <c r="B8" s="1577"/>
      <c r="C8" s="1578"/>
      <c r="D8" s="2063" t="s">
        <v>1882</v>
      </c>
      <c r="E8" s="2063" t="s">
        <v>1883</v>
      </c>
      <c r="F8" s="2063" t="s">
        <v>1884</v>
      </c>
      <c r="H8" s="2063" t="s">
        <v>1882</v>
      </c>
      <c r="I8" s="2063" t="s">
        <v>1883</v>
      </c>
      <c r="J8" s="2063" t="s">
        <v>1884</v>
      </c>
      <c r="L8" s="2063" t="s">
        <v>1882</v>
      </c>
      <c r="M8" s="2063" t="s">
        <v>1883</v>
      </c>
      <c r="N8" s="2063" t="s">
        <v>1884</v>
      </c>
      <c r="P8" s="2063" t="s">
        <v>1882</v>
      </c>
      <c r="Q8" s="2063" t="s">
        <v>1883</v>
      </c>
      <c r="R8" s="2063" t="s">
        <v>1884</v>
      </c>
      <c r="T8" s="2063" t="s">
        <v>1882</v>
      </c>
      <c r="U8" s="2063" t="s">
        <v>1883</v>
      </c>
      <c r="V8" s="2063" t="s">
        <v>1884</v>
      </c>
      <c r="X8" s="2063" t="s">
        <v>1882</v>
      </c>
      <c r="Y8" s="2063" t="s">
        <v>1883</v>
      </c>
      <c r="Z8" s="2063" t="s">
        <v>1884</v>
      </c>
      <c r="AB8" s="2063" t="s">
        <v>1882</v>
      </c>
      <c r="AC8" s="2063" t="s">
        <v>1883</v>
      </c>
      <c r="AD8" s="2063" t="s">
        <v>1884</v>
      </c>
      <c r="AF8" s="2063" t="s">
        <v>1882</v>
      </c>
      <c r="AG8" s="2063" t="s">
        <v>1883</v>
      </c>
      <c r="AH8" s="2063" t="s">
        <v>1884</v>
      </c>
      <c r="AJ8" s="2063" t="s">
        <v>1882</v>
      </c>
      <c r="AK8" s="2063" t="s">
        <v>1883</v>
      </c>
      <c r="AL8" s="2063" t="s">
        <v>1884</v>
      </c>
      <c r="AN8" s="1579" t="s">
        <v>1882</v>
      </c>
      <c r="AO8" s="1579" t="s">
        <v>1883</v>
      </c>
      <c r="AP8" s="1579" t="s">
        <v>1884</v>
      </c>
      <c r="AR8" s="1579" t="s">
        <v>1882</v>
      </c>
      <c r="AS8" s="1579" t="s">
        <v>1883</v>
      </c>
      <c r="AT8" s="1579" t="s">
        <v>1884</v>
      </c>
      <c r="AV8" s="1579" t="s">
        <v>1882</v>
      </c>
      <c r="AW8" s="1579" t="s">
        <v>1883</v>
      </c>
      <c r="AX8" s="1579" t="s">
        <v>1884</v>
      </c>
      <c r="AZ8" s="1579" t="s">
        <v>1885</v>
      </c>
      <c r="BA8" s="1579" t="s">
        <v>1883</v>
      </c>
      <c r="BC8" s="1579" t="s">
        <v>1885</v>
      </c>
      <c r="BD8" s="1579" t="s">
        <v>1883</v>
      </c>
      <c r="BF8" s="1579" t="s">
        <v>1885</v>
      </c>
      <c r="BG8" s="1579" t="s">
        <v>1883</v>
      </c>
      <c r="BI8" s="1579" t="s">
        <v>1885</v>
      </c>
      <c r="BJ8" s="1579" t="s">
        <v>1883</v>
      </c>
      <c r="BL8" s="1579" t="s">
        <v>1885</v>
      </c>
      <c r="BM8" s="1579" t="s">
        <v>1883</v>
      </c>
      <c r="BO8" s="1579" t="s">
        <v>1885</v>
      </c>
      <c r="BP8" s="1579" t="s">
        <v>1883</v>
      </c>
      <c r="BR8" s="1579" t="s">
        <v>1886</v>
      </c>
      <c r="BS8" s="1579" t="s">
        <v>1883</v>
      </c>
      <c r="BU8" s="1579" t="s">
        <v>1886</v>
      </c>
      <c r="BV8" s="1579" t="s">
        <v>1883</v>
      </c>
      <c r="BX8" s="1579" t="s">
        <v>1886</v>
      </c>
      <c r="BY8" s="1579" t="s">
        <v>1883</v>
      </c>
      <c r="CA8" s="1579" t="s">
        <v>1886</v>
      </c>
      <c r="CB8" s="1579" t="s">
        <v>1883</v>
      </c>
      <c r="CC8" s="1569"/>
      <c r="CD8" s="1579" t="s">
        <v>1886</v>
      </c>
      <c r="CE8" s="1579" t="s">
        <v>1883</v>
      </c>
    </row>
    <row r="9" spans="1:83" ht="13.2">
      <c r="A9" s="1580" t="s">
        <v>1840</v>
      </c>
      <c r="B9" s="1536"/>
      <c r="C9" s="1536"/>
      <c r="D9" s="2064">
        <v>25365</v>
      </c>
      <c r="E9" s="2064">
        <v>11904</v>
      </c>
      <c r="F9" s="2064">
        <v>1804</v>
      </c>
      <c r="H9" s="2064">
        <v>24730</v>
      </c>
      <c r="I9" s="2064">
        <v>11388</v>
      </c>
      <c r="J9" s="2064">
        <v>1636</v>
      </c>
      <c r="L9" s="2064">
        <v>20930</v>
      </c>
      <c r="M9" s="2064">
        <v>9803</v>
      </c>
      <c r="N9" s="2064">
        <v>1968</v>
      </c>
      <c r="P9" s="2064">
        <v>25881</v>
      </c>
      <c r="Q9" s="2064">
        <v>14389</v>
      </c>
      <c r="R9" s="2064">
        <v>2175</v>
      </c>
      <c r="T9" s="2064">
        <v>25494</v>
      </c>
      <c r="U9" s="2064">
        <v>15299</v>
      </c>
      <c r="V9" s="2064">
        <v>2050</v>
      </c>
      <c r="X9" s="2064">
        <v>22666</v>
      </c>
      <c r="Y9" s="2064">
        <v>1057</v>
      </c>
      <c r="Z9" s="2064">
        <v>2109</v>
      </c>
      <c r="AB9" s="2064">
        <v>23806</v>
      </c>
      <c r="AC9" s="2064">
        <v>4158</v>
      </c>
      <c r="AD9" s="2064">
        <v>2696</v>
      </c>
      <c r="AF9" s="2064">
        <v>26850</v>
      </c>
      <c r="AG9" s="2064">
        <v>1776</v>
      </c>
      <c r="AH9" s="2064">
        <v>2356</v>
      </c>
      <c r="AJ9" s="2064">
        <v>28869</v>
      </c>
      <c r="AK9" s="2064">
        <v>3705</v>
      </c>
      <c r="AL9" s="2064">
        <v>2429</v>
      </c>
      <c r="AN9" s="1581">
        <v>28587</v>
      </c>
      <c r="AO9" s="1581">
        <v>5746</v>
      </c>
      <c r="AP9" s="1581">
        <v>14663</v>
      </c>
      <c r="AR9" s="1581">
        <v>26977</v>
      </c>
      <c r="AS9" s="1581">
        <v>6089</v>
      </c>
      <c r="AT9" s="1581">
        <v>2511</v>
      </c>
      <c r="AV9" s="1581">
        <v>27639</v>
      </c>
      <c r="AW9" s="1581">
        <v>5661</v>
      </c>
      <c r="AX9" s="1581">
        <v>2243</v>
      </c>
      <c r="AZ9" s="1581">
        <v>25638</v>
      </c>
      <c r="BA9" s="1581">
        <v>5914</v>
      </c>
      <c r="BC9" s="1581">
        <v>25070</v>
      </c>
      <c r="BD9" s="1581">
        <v>5395</v>
      </c>
      <c r="BF9" s="1581">
        <v>22331</v>
      </c>
      <c r="BG9" s="1581">
        <v>4960</v>
      </c>
      <c r="BI9" s="1581">
        <v>20371</v>
      </c>
      <c r="BJ9" s="1581">
        <v>6124</v>
      </c>
      <c r="BL9" s="1581">
        <v>22670</v>
      </c>
      <c r="BM9" s="1581">
        <v>5897</v>
      </c>
      <c r="BO9" s="1581">
        <v>23371</v>
      </c>
      <c r="BP9" s="1581">
        <v>6658</v>
      </c>
      <c r="BR9" s="1581">
        <v>8255</v>
      </c>
      <c r="BS9" s="1581">
        <v>4860</v>
      </c>
      <c r="BU9" s="1581">
        <v>9756</v>
      </c>
      <c r="BV9" s="1581">
        <v>5397</v>
      </c>
      <c r="BX9" s="1581">
        <v>7520</v>
      </c>
      <c r="BY9" s="1581">
        <v>3673</v>
      </c>
      <c r="CA9" s="1581">
        <v>7400</v>
      </c>
      <c r="CB9" s="1581">
        <v>3456</v>
      </c>
      <c r="CC9" s="1569"/>
      <c r="CD9" s="1581">
        <v>5682.4685522600003</v>
      </c>
      <c r="CE9" s="1581">
        <v>2578.5603039381162</v>
      </c>
    </row>
    <row r="10" spans="1:83" ht="13.2">
      <c r="A10" s="1582" t="s">
        <v>1841</v>
      </c>
      <c r="B10" s="1536"/>
      <c r="C10" s="1536"/>
      <c r="D10" s="2064">
        <v>0</v>
      </c>
      <c r="E10" s="2064">
        <v>0</v>
      </c>
      <c r="F10" s="2064">
        <v>0</v>
      </c>
      <c r="H10" s="2064">
        <v>0</v>
      </c>
      <c r="I10" s="2064">
        <v>0</v>
      </c>
      <c r="J10" s="2064">
        <v>0</v>
      </c>
      <c r="L10" s="2064">
        <v>0</v>
      </c>
      <c r="M10" s="2064">
        <v>0</v>
      </c>
      <c r="N10" s="2064">
        <v>15</v>
      </c>
      <c r="P10" s="2064">
        <v>15</v>
      </c>
      <c r="Q10" s="2064">
        <v>14</v>
      </c>
      <c r="R10" s="2064">
        <v>0</v>
      </c>
      <c r="T10" s="2064">
        <v>19</v>
      </c>
      <c r="U10" s="2064">
        <v>16</v>
      </c>
      <c r="V10" s="2064">
        <v>36</v>
      </c>
      <c r="X10" s="2064">
        <v>3</v>
      </c>
      <c r="Y10" s="2064">
        <v>2</v>
      </c>
      <c r="Z10" s="2064">
        <v>0</v>
      </c>
      <c r="AB10" s="2064">
        <v>0</v>
      </c>
      <c r="AC10" s="2064">
        <v>0</v>
      </c>
      <c r="AD10" s="2064">
        <v>0</v>
      </c>
      <c r="AF10" s="2064">
        <v>0</v>
      </c>
      <c r="AG10" s="2064">
        <v>0</v>
      </c>
      <c r="AH10" s="2064">
        <v>0</v>
      </c>
      <c r="AJ10" s="2064">
        <v>0</v>
      </c>
      <c r="AK10" s="2064">
        <v>0</v>
      </c>
      <c r="AL10" s="2064">
        <v>0</v>
      </c>
      <c r="AN10" s="1581">
        <v>0</v>
      </c>
      <c r="AO10" s="1581">
        <v>0</v>
      </c>
      <c r="AP10" s="1581">
        <v>56</v>
      </c>
      <c r="AR10" s="1581">
        <v>0</v>
      </c>
      <c r="AS10" s="1581">
        <v>0</v>
      </c>
      <c r="AT10" s="1581">
        <v>0</v>
      </c>
      <c r="AV10" s="1581">
        <v>0</v>
      </c>
      <c r="AW10" s="1581">
        <v>0</v>
      </c>
      <c r="AX10" s="1581">
        <v>16</v>
      </c>
      <c r="AZ10" s="1581">
        <v>17</v>
      </c>
      <c r="BA10" s="1581">
        <v>17</v>
      </c>
      <c r="BC10" s="1581">
        <v>18</v>
      </c>
      <c r="BD10" s="1581">
        <v>18</v>
      </c>
      <c r="BF10" s="1581">
        <v>17</v>
      </c>
      <c r="BG10" s="1581">
        <v>8</v>
      </c>
      <c r="BI10" s="1581">
        <v>0</v>
      </c>
      <c r="BJ10" s="1581">
        <v>0</v>
      </c>
      <c r="BL10" s="1581">
        <v>0</v>
      </c>
      <c r="BM10" s="1581">
        <v>0</v>
      </c>
      <c r="BO10" s="1581">
        <v>0</v>
      </c>
      <c r="BP10" s="1581">
        <v>0</v>
      </c>
      <c r="BR10" s="1581">
        <v>0</v>
      </c>
      <c r="BS10" s="1581">
        <v>0</v>
      </c>
      <c r="BU10" s="1581">
        <v>0</v>
      </c>
      <c r="BV10" s="1581">
        <v>0</v>
      </c>
      <c r="BX10" s="1581">
        <v>0</v>
      </c>
      <c r="BY10" s="1581">
        <v>0</v>
      </c>
      <c r="CA10" s="1581">
        <v>0</v>
      </c>
      <c r="CB10" s="1581">
        <v>0</v>
      </c>
      <c r="CC10" s="1569"/>
      <c r="CD10" s="1581">
        <v>0</v>
      </c>
      <c r="CE10" s="1581">
        <v>0</v>
      </c>
    </row>
    <row r="11" spans="1:83" ht="13.2">
      <c r="A11" s="1545"/>
      <c r="C11" s="1521" t="s">
        <v>1842</v>
      </c>
      <c r="D11" s="2065">
        <v>0</v>
      </c>
      <c r="E11" s="2065">
        <v>0</v>
      </c>
      <c r="F11" s="2065">
        <v>0</v>
      </c>
      <c r="H11" s="2065">
        <v>0</v>
      </c>
      <c r="I11" s="2065">
        <v>0</v>
      </c>
      <c r="J11" s="2065">
        <v>0</v>
      </c>
      <c r="L11" s="2065">
        <v>0</v>
      </c>
      <c r="M11" s="2065">
        <v>0</v>
      </c>
      <c r="N11" s="2065">
        <v>0</v>
      </c>
      <c r="P11" s="2065">
        <v>0</v>
      </c>
      <c r="Q11" s="2066">
        <v>0</v>
      </c>
      <c r="R11" s="2066">
        <v>0</v>
      </c>
      <c r="T11" s="2065">
        <v>0</v>
      </c>
      <c r="U11" s="2066">
        <v>0</v>
      </c>
      <c r="V11" s="2066">
        <v>0</v>
      </c>
      <c r="X11" s="2065">
        <v>0</v>
      </c>
      <c r="Y11" s="2066">
        <v>0</v>
      </c>
      <c r="Z11" s="2066">
        <v>0</v>
      </c>
      <c r="AB11" s="2065">
        <v>0</v>
      </c>
      <c r="AC11" s="2066">
        <v>0</v>
      </c>
      <c r="AD11" s="2066">
        <v>0</v>
      </c>
      <c r="AF11" s="2065">
        <v>0</v>
      </c>
      <c r="AG11" s="2066">
        <v>0</v>
      </c>
      <c r="AH11" s="2066">
        <v>0</v>
      </c>
      <c r="AJ11" s="2065">
        <v>0</v>
      </c>
      <c r="AK11" s="2066">
        <v>0</v>
      </c>
      <c r="AL11" s="2066">
        <v>0</v>
      </c>
      <c r="AN11" s="1583">
        <v>0</v>
      </c>
      <c r="AO11" s="1584">
        <v>0</v>
      </c>
      <c r="AP11" s="1584">
        <v>0</v>
      </c>
      <c r="AR11" s="1583">
        <v>0</v>
      </c>
      <c r="AS11" s="1584">
        <v>0</v>
      </c>
      <c r="AT11" s="1584">
        <v>0</v>
      </c>
      <c r="AV11" s="1583">
        <v>0</v>
      </c>
      <c r="AW11" s="1584">
        <v>0</v>
      </c>
      <c r="AX11" s="1584">
        <v>0</v>
      </c>
      <c r="AZ11" s="1583">
        <v>0</v>
      </c>
      <c r="BA11" s="1584">
        <v>0</v>
      </c>
      <c r="BC11" s="1583">
        <v>0</v>
      </c>
      <c r="BD11" s="1584">
        <v>0</v>
      </c>
      <c r="BF11" s="1583">
        <v>0</v>
      </c>
      <c r="BG11" s="1584">
        <v>0</v>
      </c>
      <c r="BI11" s="1583">
        <v>0</v>
      </c>
      <c r="BJ11" s="1584">
        <v>0</v>
      </c>
      <c r="BL11" s="1583">
        <v>0</v>
      </c>
      <c r="BM11" s="1584">
        <v>0</v>
      </c>
      <c r="BO11" s="1583">
        <v>0</v>
      </c>
      <c r="BP11" s="1584">
        <v>0</v>
      </c>
      <c r="BR11" s="1583">
        <v>0</v>
      </c>
      <c r="BS11" s="1584">
        <v>0</v>
      </c>
      <c r="BU11" s="1583">
        <v>0</v>
      </c>
      <c r="BV11" s="1584">
        <v>0</v>
      </c>
      <c r="BX11" s="1583">
        <v>0</v>
      </c>
      <c r="BY11" s="1584">
        <v>0</v>
      </c>
      <c r="CA11" s="1583">
        <v>0</v>
      </c>
      <c r="CB11" s="1584">
        <v>0</v>
      </c>
      <c r="CC11" s="1569"/>
      <c r="CD11" s="1583">
        <v>0</v>
      </c>
      <c r="CE11" s="1584">
        <v>0</v>
      </c>
    </row>
    <row r="12" spans="1:83" ht="13.2">
      <c r="A12" s="1545"/>
      <c r="C12" s="1521" t="s">
        <v>1843</v>
      </c>
      <c r="D12" s="2065">
        <v>0</v>
      </c>
      <c r="E12" s="2065">
        <v>0</v>
      </c>
      <c r="F12" s="2065">
        <v>0</v>
      </c>
      <c r="H12" s="2065">
        <v>0</v>
      </c>
      <c r="I12" s="2065">
        <v>0</v>
      </c>
      <c r="J12" s="2065">
        <v>0</v>
      </c>
      <c r="L12" s="2065">
        <v>0</v>
      </c>
      <c r="M12" s="2065">
        <v>0</v>
      </c>
      <c r="N12" s="2065">
        <v>0</v>
      </c>
      <c r="P12" s="2065">
        <v>0</v>
      </c>
      <c r="Q12" s="2066">
        <v>0</v>
      </c>
      <c r="R12" s="2066">
        <v>0</v>
      </c>
      <c r="T12" s="2065">
        <v>0</v>
      </c>
      <c r="U12" s="2066">
        <v>0</v>
      </c>
      <c r="V12" s="2066">
        <v>0</v>
      </c>
      <c r="X12" s="2065">
        <v>0</v>
      </c>
      <c r="Y12" s="2066">
        <v>0</v>
      </c>
      <c r="Z12" s="2066">
        <v>0</v>
      </c>
      <c r="AB12" s="2065">
        <v>0</v>
      </c>
      <c r="AC12" s="2066">
        <v>0</v>
      </c>
      <c r="AD12" s="2066">
        <v>0</v>
      </c>
      <c r="AF12" s="2065">
        <v>0</v>
      </c>
      <c r="AG12" s="2066">
        <v>0</v>
      </c>
      <c r="AH12" s="2066">
        <v>0</v>
      </c>
      <c r="AJ12" s="2065">
        <v>0</v>
      </c>
      <c r="AK12" s="2066">
        <v>0</v>
      </c>
      <c r="AL12" s="2066">
        <v>0</v>
      </c>
      <c r="AN12" s="1583">
        <v>0</v>
      </c>
      <c r="AO12" s="1584">
        <v>0</v>
      </c>
      <c r="AP12" s="1584">
        <v>0</v>
      </c>
      <c r="AR12" s="1583">
        <v>0</v>
      </c>
      <c r="AS12" s="1584">
        <v>0</v>
      </c>
      <c r="AT12" s="1584">
        <v>0</v>
      </c>
      <c r="AV12" s="1583">
        <v>0</v>
      </c>
      <c r="AW12" s="1584">
        <v>0</v>
      </c>
      <c r="AX12" s="1584">
        <v>0</v>
      </c>
      <c r="AZ12" s="1583">
        <v>0</v>
      </c>
      <c r="BA12" s="1584">
        <v>0</v>
      </c>
      <c r="BC12" s="1583">
        <v>0</v>
      </c>
      <c r="BD12" s="1584">
        <v>0</v>
      </c>
      <c r="BF12" s="1583">
        <v>0</v>
      </c>
      <c r="BG12" s="1584">
        <v>0</v>
      </c>
      <c r="BI12" s="1583">
        <v>0</v>
      </c>
      <c r="BJ12" s="1584">
        <v>0</v>
      </c>
      <c r="BL12" s="1583">
        <v>0</v>
      </c>
      <c r="BM12" s="1584">
        <v>0</v>
      </c>
      <c r="BO12" s="1583">
        <v>0</v>
      </c>
      <c r="BP12" s="1584">
        <v>0</v>
      </c>
      <c r="BR12" s="1583">
        <v>0</v>
      </c>
      <c r="BS12" s="1584">
        <v>0</v>
      </c>
      <c r="BU12" s="1583">
        <v>0</v>
      </c>
      <c r="BV12" s="1584">
        <v>0</v>
      </c>
      <c r="BX12" s="1583">
        <v>0</v>
      </c>
      <c r="BY12" s="1584">
        <v>0</v>
      </c>
      <c r="CA12" s="1583">
        <v>0</v>
      </c>
      <c r="CB12" s="1584">
        <v>0</v>
      </c>
      <c r="CC12" s="1584"/>
      <c r="CD12" s="1583">
        <v>0</v>
      </c>
      <c r="CE12" s="1584">
        <v>0</v>
      </c>
    </row>
    <row r="13" spans="1:83" ht="13.2">
      <c r="A13" s="1545"/>
      <c r="C13" s="1521" t="s">
        <v>1844</v>
      </c>
      <c r="D13" s="2065">
        <v>0</v>
      </c>
      <c r="E13" s="2065">
        <v>0</v>
      </c>
      <c r="F13" s="2065">
        <v>0</v>
      </c>
      <c r="H13" s="2065">
        <v>0</v>
      </c>
      <c r="I13" s="2065">
        <v>0</v>
      </c>
      <c r="J13" s="2065">
        <v>0</v>
      </c>
      <c r="L13" s="2065">
        <v>0</v>
      </c>
      <c r="M13" s="2065">
        <v>0</v>
      </c>
      <c r="N13" s="2065">
        <v>15</v>
      </c>
      <c r="P13" s="2065">
        <v>15</v>
      </c>
      <c r="Q13" s="2066">
        <v>14</v>
      </c>
      <c r="R13" s="2066">
        <v>0</v>
      </c>
      <c r="T13" s="2065">
        <v>19</v>
      </c>
      <c r="U13" s="2066">
        <v>16</v>
      </c>
      <c r="V13" s="2066">
        <v>36</v>
      </c>
      <c r="X13" s="2065">
        <v>3</v>
      </c>
      <c r="Y13" s="2066">
        <v>2</v>
      </c>
      <c r="Z13" s="2066">
        <v>0</v>
      </c>
      <c r="AB13" s="2065">
        <v>0</v>
      </c>
      <c r="AC13" s="2066">
        <v>0</v>
      </c>
      <c r="AD13" s="2066">
        <v>0</v>
      </c>
      <c r="AF13" s="2065">
        <v>0</v>
      </c>
      <c r="AG13" s="2066">
        <v>0</v>
      </c>
      <c r="AH13" s="2066">
        <v>0</v>
      </c>
      <c r="AJ13" s="2065">
        <v>0</v>
      </c>
      <c r="AK13" s="2066">
        <v>0</v>
      </c>
      <c r="AL13" s="2066">
        <v>0</v>
      </c>
      <c r="AN13" s="1583">
        <v>0</v>
      </c>
      <c r="AO13" s="1584">
        <v>0</v>
      </c>
      <c r="AP13" s="1584">
        <v>56</v>
      </c>
      <c r="AR13" s="1583">
        <v>0</v>
      </c>
      <c r="AS13" s="1584">
        <v>0</v>
      </c>
      <c r="AT13" s="1584">
        <v>0</v>
      </c>
      <c r="AV13" s="1583">
        <v>0</v>
      </c>
      <c r="AW13" s="1584">
        <v>0</v>
      </c>
      <c r="AX13" s="1584">
        <v>16</v>
      </c>
      <c r="AZ13" s="1583">
        <v>17</v>
      </c>
      <c r="BA13" s="1584">
        <v>17</v>
      </c>
      <c r="BC13" s="1583">
        <v>18</v>
      </c>
      <c r="BD13" s="1584">
        <v>18</v>
      </c>
      <c r="BF13" s="1583">
        <v>17</v>
      </c>
      <c r="BG13" s="1584">
        <v>8</v>
      </c>
      <c r="BI13" s="1583">
        <v>0</v>
      </c>
      <c r="BJ13" s="1584">
        <v>0</v>
      </c>
      <c r="BL13" s="1583">
        <v>0</v>
      </c>
      <c r="BM13" s="1584">
        <v>0</v>
      </c>
      <c r="BO13" s="1583">
        <v>0</v>
      </c>
      <c r="BP13" s="1584">
        <v>0</v>
      </c>
      <c r="BR13" s="1583">
        <v>0</v>
      </c>
      <c r="BS13" s="1584">
        <v>0</v>
      </c>
      <c r="BU13" s="1583">
        <v>0</v>
      </c>
      <c r="BV13" s="1584">
        <v>0</v>
      </c>
      <c r="BX13" s="1583">
        <v>0</v>
      </c>
      <c r="BY13" s="1584">
        <v>0</v>
      </c>
      <c r="CA13" s="1583">
        <v>0</v>
      </c>
      <c r="CB13" s="1584">
        <v>0</v>
      </c>
      <c r="CC13" s="1584"/>
      <c r="CD13" s="1583">
        <v>0</v>
      </c>
      <c r="CE13" s="1584">
        <v>0</v>
      </c>
    </row>
    <row r="14" spans="1:83" ht="13.2">
      <c r="A14" s="1582" t="s">
        <v>1845</v>
      </c>
      <c r="B14" s="1536"/>
      <c r="C14" s="1536"/>
      <c r="D14" s="2064">
        <v>25365</v>
      </c>
      <c r="E14" s="2064">
        <v>11904</v>
      </c>
      <c r="F14" s="2064">
        <v>1804</v>
      </c>
      <c r="H14" s="2064">
        <v>24730</v>
      </c>
      <c r="I14" s="2064">
        <v>11388</v>
      </c>
      <c r="J14" s="2064">
        <v>1636</v>
      </c>
      <c r="L14" s="2064">
        <v>20930</v>
      </c>
      <c r="M14" s="2064">
        <v>9803</v>
      </c>
      <c r="N14" s="2064">
        <v>1953</v>
      </c>
      <c r="P14" s="2064">
        <v>25866</v>
      </c>
      <c r="Q14" s="2064">
        <v>14375</v>
      </c>
      <c r="R14" s="2064">
        <v>2175</v>
      </c>
      <c r="T14" s="2064">
        <v>25475</v>
      </c>
      <c r="U14" s="2064">
        <v>15283</v>
      </c>
      <c r="V14" s="2064">
        <v>2014</v>
      </c>
      <c r="X14" s="2064">
        <v>22663</v>
      </c>
      <c r="Y14" s="2064">
        <v>1055</v>
      </c>
      <c r="Z14" s="2064">
        <v>2109</v>
      </c>
      <c r="AB14" s="2064">
        <v>23806</v>
      </c>
      <c r="AC14" s="2064">
        <v>4158</v>
      </c>
      <c r="AD14" s="2064">
        <v>2696</v>
      </c>
      <c r="AF14" s="2064">
        <v>26850</v>
      </c>
      <c r="AG14" s="2064">
        <v>1776</v>
      </c>
      <c r="AH14" s="2064">
        <v>2356</v>
      </c>
      <c r="AJ14" s="2064">
        <v>28869</v>
      </c>
      <c r="AK14" s="2064">
        <v>3705</v>
      </c>
      <c r="AL14" s="2064">
        <v>2429</v>
      </c>
      <c r="AN14" s="1581">
        <v>28587</v>
      </c>
      <c r="AO14" s="1581">
        <v>5746</v>
      </c>
      <c r="AP14" s="1581">
        <v>14607</v>
      </c>
      <c r="AR14" s="1581">
        <v>26977</v>
      </c>
      <c r="AS14" s="1581">
        <v>6089</v>
      </c>
      <c r="AT14" s="1581">
        <v>2511</v>
      </c>
      <c r="AV14" s="1581">
        <v>27639</v>
      </c>
      <c r="AW14" s="1581">
        <v>5661</v>
      </c>
      <c r="AX14" s="1581">
        <v>2227</v>
      </c>
      <c r="AZ14" s="1581">
        <v>25621</v>
      </c>
      <c r="BA14" s="1581">
        <v>5897</v>
      </c>
      <c r="BC14" s="1581">
        <v>25052</v>
      </c>
      <c r="BD14" s="1581">
        <v>5377</v>
      </c>
      <c r="BF14" s="1581">
        <v>22314</v>
      </c>
      <c r="BG14" s="1581">
        <v>4952</v>
      </c>
      <c r="BI14" s="1581">
        <v>20371</v>
      </c>
      <c r="BJ14" s="1581">
        <v>6124</v>
      </c>
      <c r="BL14" s="1581">
        <v>22670</v>
      </c>
      <c r="BM14" s="1581">
        <v>5897</v>
      </c>
      <c r="BO14" s="1581">
        <v>23371</v>
      </c>
      <c r="BP14" s="1581">
        <v>6658</v>
      </c>
      <c r="BR14" s="1581">
        <v>8255</v>
      </c>
      <c r="BS14" s="1581">
        <v>4860</v>
      </c>
      <c r="BU14" s="1581">
        <v>9756</v>
      </c>
      <c r="BV14" s="1581">
        <v>5397</v>
      </c>
      <c r="BX14" s="1581">
        <v>7520</v>
      </c>
      <c r="BY14" s="1581">
        <v>3673</v>
      </c>
      <c r="CA14" s="1581">
        <v>7400</v>
      </c>
      <c r="CB14" s="1581">
        <v>3456</v>
      </c>
      <c r="CC14" s="1581"/>
      <c r="CD14" s="1581">
        <v>5682.4685522600003</v>
      </c>
      <c r="CE14" s="1581">
        <v>2578.5603039381162</v>
      </c>
    </row>
    <row r="15" spans="1:83" ht="13.2">
      <c r="A15" s="1545"/>
      <c r="C15" s="1521" t="s">
        <v>1846</v>
      </c>
      <c r="D15" s="2065">
        <v>117</v>
      </c>
      <c r="E15" s="2065">
        <v>62</v>
      </c>
      <c r="F15" s="2065">
        <v>0</v>
      </c>
      <c r="H15" s="2065">
        <v>135</v>
      </c>
      <c r="I15" s="2065">
        <v>64</v>
      </c>
      <c r="J15" s="2065">
        <v>0</v>
      </c>
      <c r="L15" s="2065">
        <v>30</v>
      </c>
      <c r="M15" s="2065">
        <v>23</v>
      </c>
      <c r="N15" s="2065">
        <v>0</v>
      </c>
      <c r="P15" s="2065">
        <v>29</v>
      </c>
      <c r="Q15" s="2066">
        <v>23</v>
      </c>
      <c r="R15" s="2066">
        <v>1</v>
      </c>
      <c r="T15" s="2065">
        <v>33</v>
      </c>
      <c r="U15" s="2066">
        <v>64</v>
      </c>
      <c r="V15" s="2066">
        <v>0</v>
      </c>
      <c r="X15" s="2065">
        <v>115</v>
      </c>
      <c r="Y15" s="2066">
        <v>28</v>
      </c>
      <c r="Z15" s="2066">
        <v>0</v>
      </c>
      <c r="AB15" s="2065">
        <v>128</v>
      </c>
      <c r="AC15" s="2066">
        <v>20</v>
      </c>
      <c r="AD15" s="2066">
        <v>0</v>
      </c>
      <c r="AF15" s="2065">
        <v>126</v>
      </c>
      <c r="AG15" s="2066">
        <v>44</v>
      </c>
      <c r="AH15" s="2066">
        <v>0</v>
      </c>
      <c r="AJ15" s="2065">
        <v>181</v>
      </c>
      <c r="AK15" s="2066">
        <v>55</v>
      </c>
      <c r="AL15" s="2066">
        <v>0</v>
      </c>
      <c r="AN15" s="1583">
        <v>266</v>
      </c>
      <c r="AO15" s="1584">
        <v>24</v>
      </c>
      <c r="AP15" s="1584">
        <v>204</v>
      </c>
      <c r="AR15" s="1583">
        <v>261</v>
      </c>
      <c r="AS15" s="1584">
        <v>30</v>
      </c>
      <c r="AT15" s="1584">
        <v>0</v>
      </c>
      <c r="AV15" s="1583">
        <v>261</v>
      </c>
      <c r="AW15" s="1584">
        <v>49</v>
      </c>
      <c r="AX15" s="1584">
        <v>27</v>
      </c>
      <c r="AZ15" s="1583">
        <v>299</v>
      </c>
      <c r="BA15" s="1584">
        <v>74</v>
      </c>
      <c r="BC15" s="1583">
        <v>283</v>
      </c>
      <c r="BD15" s="1584">
        <v>145</v>
      </c>
      <c r="BF15" s="1583">
        <v>353</v>
      </c>
      <c r="BG15" s="1584">
        <v>189</v>
      </c>
      <c r="BI15" s="1583">
        <v>273</v>
      </c>
      <c r="BJ15" s="1584">
        <v>185</v>
      </c>
      <c r="BL15" s="1583">
        <v>286</v>
      </c>
      <c r="BM15" s="1584">
        <v>176</v>
      </c>
      <c r="BO15" s="1583">
        <v>291</v>
      </c>
      <c r="BP15" s="1584">
        <v>177</v>
      </c>
      <c r="BR15" s="1583">
        <v>2</v>
      </c>
      <c r="BS15" s="1584">
        <v>2</v>
      </c>
      <c r="BU15" s="1583">
        <v>46</v>
      </c>
      <c r="BV15" s="1584">
        <v>14</v>
      </c>
      <c r="BX15" s="1583">
        <v>25</v>
      </c>
      <c r="BY15" s="1584">
        <v>9</v>
      </c>
      <c r="CA15" s="1583">
        <v>49</v>
      </c>
      <c r="CB15" s="1584">
        <v>-12</v>
      </c>
      <c r="CC15" s="1584"/>
      <c r="CD15" s="1583">
        <v>133.73899761000001</v>
      </c>
      <c r="CE15" s="1584">
        <v>71.304164446000001</v>
      </c>
    </row>
    <row r="16" spans="1:83" ht="13.2">
      <c r="A16" s="1545"/>
      <c r="C16" s="1521" t="s">
        <v>1847</v>
      </c>
      <c r="D16" s="2065">
        <v>621</v>
      </c>
      <c r="E16" s="2065">
        <v>277</v>
      </c>
      <c r="F16" s="2065">
        <v>108</v>
      </c>
      <c r="H16" s="2065">
        <v>634</v>
      </c>
      <c r="I16" s="2065">
        <v>278</v>
      </c>
      <c r="J16" s="2065">
        <v>34</v>
      </c>
      <c r="L16" s="2065">
        <v>626</v>
      </c>
      <c r="M16" s="2065">
        <v>266</v>
      </c>
      <c r="N16" s="2065">
        <v>52</v>
      </c>
      <c r="P16" s="2065">
        <v>610</v>
      </c>
      <c r="Q16" s="2066">
        <v>245</v>
      </c>
      <c r="R16" s="2066">
        <v>156</v>
      </c>
      <c r="T16" s="2065">
        <v>749</v>
      </c>
      <c r="U16" s="2066">
        <v>314</v>
      </c>
      <c r="V16" s="2066">
        <v>63</v>
      </c>
      <c r="X16" s="2065">
        <v>645</v>
      </c>
      <c r="Y16" s="2066">
        <v>171</v>
      </c>
      <c r="Z16" s="2066">
        <v>49</v>
      </c>
      <c r="AB16" s="2065">
        <v>607</v>
      </c>
      <c r="AC16" s="2066">
        <v>218</v>
      </c>
      <c r="AD16" s="2066">
        <v>73</v>
      </c>
      <c r="AF16" s="2065">
        <v>596</v>
      </c>
      <c r="AG16" s="2066">
        <v>213</v>
      </c>
      <c r="AH16" s="2066">
        <v>78</v>
      </c>
      <c r="AJ16" s="2065">
        <v>638</v>
      </c>
      <c r="AK16" s="2066">
        <v>279</v>
      </c>
      <c r="AL16" s="2066">
        <v>45</v>
      </c>
      <c r="AN16" s="1583">
        <v>554</v>
      </c>
      <c r="AO16" s="1584">
        <v>253</v>
      </c>
      <c r="AP16" s="1584">
        <v>7</v>
      </c>
      <c r="AR16" s="1583">
        <v>521</v>
      </c>
      <c r="AS16" s="1584">
        <v>208</v>
      </c>
      <c r="AT16" s="1584">
        <v>49</v>
      </c>
      <c r="AV16" s="1583">
        <v>477</v>
      </c>
      <c r="AW16" s="1584">
        <v>172</v>
      </c>
      <c r="AX16" s="1584">
        <v>80</v>
      </c>
      <c r="AZ16" s="1583">
        <v>361</v>
      </c>
      <c r="BA16" s="1584">
        <v>187</v>
      </c>
      <c r="BC16" s="1583">
        <v>317</v>
      </c>
      <c r="BD16" s="1584">
        <v>181</v>
      </c>
      <c r="BF16" s="1583">
        <v>321</v>
      </c>
      <c r="BG16" s="1584">
        <v>156</v>
      </c>
      <c r="BI16" s="1583">
        <v>301</v>
      </c>
      <c r="BJ16" s="1584">
        <v>141</v>
      </c>
      <c r="BL16" s="1583">
        <v>262</v>
      </c>
      <c r="BM16" s="1584">
        <v>117</v>
      </c>
      <c r="BO16" s="1583">
        <v>288</v>
      </c>
      <c r="BP16" s="1584">
        <v>187</v>
      </c>
      <c r="BR16" s="1583">
        <v>161</v>
      </c>
      <c r="BS16" s="1584">
        <v>111</v>
      </c>
      <c r="BU16" s="1583">
        <v>208</v>
      </c>
      <c r="BV16" s="1584">
        <v>127</v>
      </c>
      <c r="BX16" s="1583">
        <v>184</v>
      </c>
      <c r="BY16" s="1584">
        <v>113</v>
      </c>
      <c r="CA16" s="1583">
        <v>148</v>
      </c>
      <c r="CB16" s="1584">
        <v>93</v>
      </c>
      <c r="CC16" s="1584"/>
      <c r="CD16" s="1583">
        <v>158</v>
      </c>
      <c r="CE16" s="1584">
        <v>122</v>
      </c>
    </row>
    <row r="17" spans="1:83" ht="13.2">
      <c r="A17" s="1545"/>
      <c r="C17" s="1521" t="s">
        <v>1848</v>
      </c>
      <c r="D17" s="2065">
        <v>869</v>
      </c>
      <c r="E17" s="2065">
        <v>497</v>
      </c>
      <c r="F17" s="2065">
        <v>114</v>
      </c>
      <c r="H17" s="2065">
        <v>842</v>
      </c>
      <c r="I17" s="2065">
        <v>486</v>
      </c>
      <c r="J17" s="2065">
        <v>115</v>
      </c>
      <c r="L17" s="2065">
        <v>974</v>
      </c>
      <c r="M17" s="2065">
        <v>522</v>
      </c>
      <c r="N17" s="2065">
        <v>111</v>
      </c>
      <c r="P17" s="2065">
        <v>882</v>
      </c>
      <c r="Q17" s="2066">
        <v>485</v>
      </c>
      <c r="R17" s="2066">
        <v>114</v>
      </c>
      <c r="T17" s="2065">
        <v>811</v>
      </c>
      <c r="U17" s="2066">
        <v>463</v>
      </c>
      <c r="V17" s="2066">
        <v>121</v>
      </c>
      <c r="X17" s="2065">
        <v>683</v>
      </c>
      <c r="Y17" s="2066">
        <v>386</v>
      </c>
      <c r="Z17" s="2066">
        <v>137</v>
      </c>
      <c r="AB17" s="2065">
        <v>932</v>
      </c>
      <c r="AC17" s="2066">
        <v>457</v>
      </c>
      <c r="AD17" s="2066">
        <v>206</v>
      </c>
      <c r="AF17" s="2065">
        <v>1026</v>
      </c>
      <c r="AG17" s="2066">
        <v>429</v>
      </c>
      <c r="AH17" s="2066">
        <v>146</v>
      </c>
      <c r="AJ17" s="2065">
        <v>1039</v>
      </c>
      <c r="AK17" s="2066">
        <v>416</v>
      </c>
      <c r="AL17" s="2066">
        <v>169</v>
      </c>
      <c r="AN17" s="1583">
        <v>956</v>
      </c>
      <c r="AO17" s="1584">
        <v>386</v>
      </c>
      <c r="AP17" s="1584">
        <v>31</v>
      </c>
      <c r="AR17" s="1583">
        <v>996</v>
      </c>
      <c r="AS17" s="1584">
        <v>401</v>
      </c>
      <c r="AT17" s="1584">
        <v>154</v>
      </c>
      <c r="AV17" s="1583">
        <v>989</v>
      </c>
      <c r="AW17" s="1584">
        <v>404</v>
      </c>
      <c r="AX17" s="1584">
        <v>214</v>
      </c>
      <c r="AZ17" s="1583">
        <v>1060</v>
      </c>
      <c r="BA17" s="1584">
        <v>456</v>
      </c>
      <c r="BC17" s="1583">
        <v>1031</v>
      </c>
      <c r="BD17" s="1584">
        <v>431</v>
      </c>
      <c r="BF17" s="1583">
        <v>1069</v>
      </c>
      <c r="BG17" s="1584">
        <v>446</v>
      </c>
      <c r="BI17" s="1583">
        <v>1071</v>
      </c>
      <c r="BJ17" s="1584">
        <v>452</v>
      </c>
      <c r="BL17" s="1583">
        <v>985</v>
      </c>
      <c r="BM17" s="1584">
        <v>404</v>
      </c>
      <c r="BO17" s="1583">
        <v>940</v>
      </c>
      <c r="BP17" s="1584">
        <v>409</v>
      </c>
      <c r="BR17" s="1583">
        <v>444</v>
      </c>
      <c r="BS17" s="1584">
        <v>250</v>
      </c>
      <c r="BU17" s="1583">
        <v>424</v>
      </c>
      <c r="BV17" s="1584">
        <v>220</v>
      </c>
      <c r="BX17" s="1583">
        <v>341</v>
      </c>
      <c r="BY17" s="1584">
        <v>175</v>
      </c>
      <c r="CA17" s="1583">
        <v>292</v>
      </c>
      <c r="CB17" s="1584">
        <v>136</v>
      </c>
      <c r="CC17" s="1584"/>
      <c r="CD17" s="1583">
        <v>236</v>
      </c>
      <c r="CE17" s="1584">
        <v>146</v>
      </c>
    </row>
    <row r="18" spans="1:83" ht="13.2">
      <c r="A18" s="1545"/>
      <c r="C18" s="1521" t="s">
        <v>1849</v>
      </c>
      <c r="D18" s="2065">
        <v>67</v>
      </c>
      <c r="E18" s="2065">
        <v>22</v>
      </c>
      <c r="F18" s="2065">
        <v>11</v>
      </c>
      <c r="H18" s="2065">
        <v>74</v>
      </c>
      <c r="I18" s="2065">
        <v>26</v>
      </c>
      <c r="J18" s="2065">
        <v>2</v>
      </c>
      <c r="L18" s="2065">
        <v>85</v>
      </c>
      <c r="M18" s="2065">
        <v>26</v>
      </c>
      <c r="N18" s="2065">
        <v>10</v>
      </c>
      <c r="P18" s="2065">
        <v>100</v>
      </c>
      <c r="Q18" s="2066">
        <v>26</v>
      </c>
      <c r="R18" s="2066">
        <v>6</v>
      </c>
      <c r="T18" s="2065">
        <v>7752</v>
      </c>
      <c r="U18" s="2066">
        <v>6042</v>
      </c>
      <c r="V18" s="2066">
        <v>5</v>
      </c>
      <c r="X18" s="2065">
        <v>191</v>
      </c>
      <c r="Y18" s="2066">
        <v>-82</v>
      </c>
      <c r="Z18" s="2066">
        <v>8</v>
      </c>
      <c r="AB18" s="2065">
        <v>46</v>
      </c>
      <c r="AC18" s="2066">
        <v>27</v>
      </c>
      <c r="AD18" s="2066">
        <v>7</v>
      </c>
      <c r="AF18" s="2065">
        <v>43</v>
      </c>
      <c r="AG18" s="2066">
        <v>24</v>
      </c>
      <c r="AH18" s="2066">
        <v>20</v>
      </c>
      <c r="AJ18" s="2065">
        <v>57</v>
      </c>
      <c r="AK18" s="2066">
        <v>36</v>
      </c>
      <c r="AL18" s="2066">
        <v>8</v>
      </c>
      <c r="AN18" s="1583">
        <v>104</v>
      </c>
      <c r="AO18" s="1584">
        <v>69</v>
      </c>
      <c r="AP18" s="1584">
        <v>12</v>
      </c>
      <c r="AR18" s="1583">
        <v>106</v>
      </c>
      <c r="AS18" s="1584">
        <v>71</v>
      </c>
      <c r="AT18" s="1584">
        <v>12</v>
      </c>
      <c r="AV18" s="1583">
        <v>66</v>
      </c>
      <c r="AW18" s="1584">
        <v>32</v>
      </c>
      <c r="AX18" s="1584">
        <v>10</v>
      </c>
      <c r="AZ18" s="1583">
        <v>61</v>
      </c>
      <c r="BA18" s="1584">
        <v>30</v>
      </c>
      <c r="BC18" s="1583">
        <v>62</v>
      </c>
      <c r="BD18" s="1584">
        <v>36</v>
      </c>
      <c r="BF18" s="1583">
        <v>70</v>
      </c>
      <c r="BG18" s="1584">
        <v>37</v>
      </c>
      <c r="BI18" s="1583">
        <v>49</v>
      </c>
      <c r="BJ18" s="1584">
        <v>17</v>
      </c>
      <c r="BL18" s="1583">
        <v>35</v>
      </c>
      <c r="BM18" s="1584">
        <v>13</v>
      </c>
      <c r="BO18" s="1583">
        <v>35</v>
      </c>
      <c r="BP18" s="1584">
        <v>17</v>
      </c>
      <c r="BR18" s="1583">
        <v>21</v>
      </c>
      <c r="BS18" s="1584">
        <v>12</v>
      </c>
      <c r="BU18" s="1583">
        <v>25</v>
      </c>
      <c r="BV18" s="1584">
        <v>11</v>
      </c>
      <c r="BX18" s="1583">
        <v>37</v>
      </c>
      <c r="BY18" s="1584">
        <v>27</v>
      </c>
      <c r="CA18" s="1583">
        <v>39</v>
      </c>
      <c r="CB18" s="1584">
        <v>29</v>
      </c>
      <c r="CC18" s="1584"/>
      <c r="CD18" s="1583">
        <v>62</v>
      </c>
      <c r="CE18" s="1584">
        <v>27</v>
      </c>
    </row>
    <row r="19" spans="1:83" ht="13.2">
      <c r="A19" s="1545"/>
      <c r="C19" s="1521" t="s">
        <v>1850</v>
      </c>
      <c r="D19" s="2065">
        <v>1026</v>
      </c>
      <c r="E19" s="2065">
        <v>460</v>
      </c>
      <c r="F19" s="2065">
        <v>18</v>
      </c>
      <c r="H19" s="2065">
        <v>1002</v>
      </c>
      <c r="I19" s="2065">
        <v>437</v>
      </c>
      <c r="J19" s="2065">
        <v>28</v>
      </c>
      <c r="L19" s="2065">
        <v>1046</v>
      </c>
      <c r="M19" s="2065">
        <v>406</v>
      </c>
      <c r="N19" s="2065">
        <v>32</v>
      </c>
      <c r="P19" s="2065">
        <v>961</v>
      </c>
      <c r="Q19" s="2066">
        <v>378</v>
      </c>
      <c r="R19" s="2066">
        <v>28</v>
      </c>
      <c r="T19" s="2065">
        <v>945</v>
      </c>
      <c r="U19" s="2066">
        <v>360</v>
      </c>
      <c r="V19" s="2066">
        <v>34</v>
      </c>
      <c r="X19" s="2065">
        <v>132</v>
      </c>
      <c r="Y19" s="2066">
        <v>79</v>
      </c>
      <c r="Z19" s="2066">
        <v>39</v>
      </c>
      <c r="AB19" s="2065">
        <v>412</v>
      </c>
      <c r="AC19" s="2066">
        <v>122</v>
      </c>
      <c r="AD19" s="2066">
        <v>27</v>
      </c>
      <c r="AF19" s="2065">
        <v>412</v>
      </c>
      <c r="AG19" s="2066">
        <v>105</v>
      </c>
      <c r="AH19" s="2066">
        <v>37</v>
      </c>
      <c r="AJ19" s="2065">
        <v>406</v>
      </c>
      <c r="AK19" s="2066">
        <v>120</v>
      </c>
      <c r="AL19" s="2066">
        <v>51</v>
      </c>
      <c r="AN19" s="1583">
        <v>371</v>
      </c>
      <c r="AO19" s="1584">
        <v>133</v>
      </c>
      <c r="AP19" s="1584">
        <v>457</v>
      </c>
      <c r="AR19" s="1583">
        <v>306</v>
      </c>
      <c r="AS19" s="1584">
        <v>109</v>
      </c>
      <c r="AT19" s="1584">
        <v>31</v>
      </c>
      <c r="AV19" s="1583">
        <v>291</v>
      </c>
      <c r="AW19" s="1584">
        <v>106</v>
      </c>
      <c r="AX19" s="1584">
        <v>25</v>
      </c>
      <c r="AZ19" s="1583">
        <v>260</v>
      </c>
      <c r="BA19" s="1584">
        <v>86</v>
      </c>
      <c r="BC19" s="1583">
        <v>205</v>
      </c>
      <c r="BD19" s="1584">
        <v>60</v>
      </c>
      <c r="BF19" s="1583">
        <v>203</v>
      </c>
      <c r="BG19" s="1584">
        <v>59</v>
      </c>
      <c r="BI19" s="1583">
        <v>205</v>
      </c>
      <c r="BJ19" s="1584">
        <v>56</v>
      </c>
      <c r="BL19" s="1583">
        <v>197</v>
      </c>
      <c r="BM19" s="1584">
        <v>55</v>
      </c>
      <c r="BO19" s="1583">
        <v>181</v>
      </c>
      <c r="BP19" s="1584">
        <v>52</v>
      </c>
      <c r="BR19" s="1583">
        <v>53</v>
      </c>
      <c r="BS19" s="1584">
        <v>32</v>
      </c>
      <c r="BU19" s="1583">
        <v>69</v>
      </c>
      <c r="BV19" s="1584">
        <v>41</v>
      </c>
      <c r="BX19" s="1583">
        <v>79</v>
      </c>
      <c r="BY19" s="1584">
        <v>45</v>
      </c>
      <c r="CA19" s="1583">
        <v>79</v>
      </c>
      <c r="CB19" s="1584">
        <v>47</v>
      </c>
      <c r="CC19" s="1584"/>
      <c r="CD19" s="1583">
        <v>62</v>
      </c>
      <c r="CE19" s="1584">
        <v>37</v>
      </c>
    </row>
    <row r="20" spans="1:83" ht="13.2">
      <c r="A20" s="1545"/>
      <c r="C20" s="1521" t="s">
        <v>1851</v>
      </c>
      <c r="D20" s="2065">
        <v>71</v>
      </c>
      <c r="E20" s="2065">
        <v>30</v>
      </c>
      <c r="F20" s="2065">
        <v>4</v>
      </c>
      <c r="H20" s="2065">
        <v>71</v>
      </c>
      <c r="I20" s="2065">
        <v>31</v>
      </c>
      <c r="J20" s="2065">
        <v>5</v>
      </c>
      <c r="L20" s="2065">
        <v>71</v>
      </c>
      <c r="M20" s="2065">
        <v>28</v>
      </c>
      <c r="N20" s="2065">
        <v>2</v>
      </c>
      <c r="P20" s="2065">
        <v>65</v>
      </c>
      <c r="Q20" s="2066">
        <v>26</v>
      </c>
      <c r="R20" s="2066">
        <v>9</v>
      </c>
      <c r="T20" s="2065">
        <v>66</v>
      </c>
      <c r="U20" s="2066">
        <v>27</v>
      </c>
      <c r="V20" s="2066">
        <v>6</v>
      </c>
      <c r="X20" s="2065">
        <v>28</v>
      </c>
      <c r="Y20" s="2066">
        <v>16</v>
      </c>
      <c r="Z20" s="2066">
        <v>2</v>
      </c>
      <c r="AB20" s="2065">
        <v>38</v>
      </c>
      <c r="AC20" s="2066">
        <v>14</v>
      </c>
      <c r="AD20" s="2066">
        <v>9</v>
      </c>
      <c r="AF20" s="2065">
        <v>74</v>
      </c>
      <c r="AG20" s="2066">
        <v>42</v>
      </c>
      <c r="AH20" s="2066">
        <v>9</v>
      </c>
      <c r="AJ20" s="2065">
        <v>78</v>
      </c>
      <c r="AK20" s="2066">
        <v>45</v>
      </c>
      <c r="AL20" s="2066">
        <v>5</v>
      </c>
      <c r="AN20" s="1583">
        <v>71</v>
      </c>
      <c r="AO20" s="1584">
        <v>33</v>
      </c>
      <c r="AP20" s="1584">
        <v>21</v>
      </c>
      <c r="AR20" s="1583">
        <v>63</v>
      </c>
      <c r="AS20" s="1584">
        <v>25</v>
      </c>
      <c r="AT20" s="1584">
        <v>9</v>
      </c>
      <c r="AV20" s="1583">
        <v>50</v>
      </c>
      <c r="AW20" s="1584">
        <v>23</v>
      </c>
      <c r="AX20" s="1584">
        <v>6</v>
      </c>
      <c r="AZ20" s="1583">
        <v>56</v>
      </c>
      <c r="BA20" s="1584">
        <v>24</v>
      </c>
      <c r="BC20" s="1583">
        <v>59</v>
      </c>
      <c r="BD20" s="1584">
        <v>22</v>
      </c>
      <c r="BF20" s="1583">
        <v>38</v>
      </c>
      <c r="BG20" s="1584">
        <v>13</v>
      </c>
      <c r="BI20" s="1583">
        <v>34</v>
      </c>
      <c r="BJ20" s="1584">
        <v>9</v>
      </c>
      <c r="BL20" s="1583">
        <v>26</v>
      </c>
      <c r="BM20" s="1584">
        <v>6</v>
      </c>
      <c r="BO20" s="1583">
        <v>21</v>
      </c>
      <c r="BP20" s="1584">
        <v>5</v>
      </c>
      <c r="BR20" s="1583">
        <v>5</v>
      </c>
      <c r="BS20" s="1584">
        <v>3</v>
      </c>
      <c r="BU20" s="1583">
        <v>12</v>
      </c>
      <c r="BV20" s="1584">
        <v>6</v>
      </c>
      <c r="BX20" s="1583">
        <v>10</v>
      </c>
      <c r="BY20" s="1584">
        <v>6</v>
      </c>
      <c r="CA20" s="1583">
        <v>10</v>
      </c>
      <c r="CB20" s="1584">
        <v>6</v>
      </c>
      <c r="CC20" s="1584"/>
      <c r="CD20" s="1583">
        <v>17</v>
      </c>
      <c r="CE20" s="1584">
        <v>7</v>
      </c>
    </row>
    <row r="21" spans="1:83" ht="13.2">
      <c r="A21" s="1545"/>
      <c r="C21" s="1521" t="s">
        <v>1852</v>
      </c>
      <c r="D21" s="2065">
        <v>669</v>
      </c>
      <c r="E21" s="2065">
        <v>419</v>
      </c>
      <c r="F21" s="2065">
        <v>77</v>
      </c>
      <c r="H21" s="2065">
        <v>618</v>
      </c>
      <c r="I21" s="2065">
        <v>393</v>
      </c>
      <c r="J21" s="2065">
        <v>74</v>
      </c>
      <c r="L21" s="2065">
        <v>707</v>
      </c>
      <c r="M21" s="2065">
        <v>400</v>
      </c>
      <c r="N21" s="2065">
        <v>61</v>
      </c>
      <c r="P21" s="2065">
        <v>488</v>
      </c>
      <c r="Q21" s="2066">
        <v>272</v>
      </c>
      <c r="R21" s="2066">
        <v>71</v>
      </c>
      <c r="T21" s="2065">
        <v>447</v>
      </c>
      <c r="U21" s="2066">
        <v>261</v>
      </c>
      <c r="V21" s="2066">
        <v>76</v>
      </c>
      <c r="X21" s="2065">
        <v>478</v>
      </c>
      <c r="Y21" s="2066">
        <v>232</v>
      </c>
      <c r="Z21" s="2066">
        <v>86</v>
      </c>
      <c r="AB21" s="2065">
        <v>1224</v>
      </c>
      <c r="AC21" s="2066">
        <v>-9</v>
      </c>
      <c r="AD21" s="2066">
        <v>113</v>
      </c>
      <c r="AF21" s="2065">
        <v>665</v>
      </c>
      <c r="AG21" s="2066">
        <v>191</v>
      </c>
      <c r="AH21" s="2066">
        <v>100</v>
      </c>
      <c r="AJ21" s="2065">
        <v>693</v>
      </c>
      <c r="AK21" s="2066">
        <v>203</v>
      </c>
      <c r="AL21" s="2066">
        <v>98</v>
      </c>
      <c r="AN21" s="1583">
        <v>715</v>
      </c>
      <c r="AO21" s="1584">
        <v>246</v>
      </c>
      <c r="AP21" s="1584">
        <v>0</v>
      </c>
      <c r="AR21" s="1583">
        <v>783</v>
      </c>
      <c r="AS21" s="1584">
        <v>228</v>
      </c>
      <c r="AT21" s="1584">
        <v>118</v>
      </c>
      <c r="AV21" s="1583">
        <v>727</v>
      </c>
      <c r="AW21" s="1584">
        <v>259</v>
      </c>
      <c r="AX21" s="1584">
        <v>85</v>
      </c>
      <c r="AZ21" s="1583">
        <v>713</v>
      </c>
      <c r="BA21" s="1584">
        <v>261</v>
      </c>
      <c r="BC21" s="1583">
        <v>663</v>
      </c>
      <c r="BD21" s="1584">
        <v>236</v>
      </c>
      <c r="BF21" s="1583">
        <v>598</v>
      </c>
      <c r="BG21" s="1584">
        <v>227</v>
      </c>
      <c r="BI21" s="1583">
        <v>712</v>
      </c>
      <c r="BJ21" s="1584">
        <v>227</v>
      </c>
      <c r="BL21" s="1583">
        <v>668</v>
      </c>
      <c r="BM21" s="1584">
        <v>192</v>
      </c>
      <c r="BO21" s="1583">
        <v>645</v>
      </c>
      <c r="BP21" s="1584">
        <v>181</v>
      </c>
      <c r="BR21" s="1583">
        <v>243</v>
      </c>
      <c r="BS21" s="1584">
        <v>56</v>
      </c>
      <c r="BU21" s="1583">
        <v>240</v>
      </c>
      <c r="BV21" s="1584">
        <v>50</v>
      </c>
      <c r="BX21" s="1583">
        <v>231</v>
      </c>
      <c r="BY21" s="1584">
        <v>38</v>
      </c>
      <c r="CA21" s="1583">
        <v>206</v>
      </c>
      <c r="CB21" s="1584">
        <v>21</v>
      </c>
      <c r="CC21" s="1584"/>
      <c r="CD21" s="1583">
        <v>122</v>
      </c>
      <c r="CE21" s="1584">
        <v>57</v>
      </c>
    </row>
    <row r="22" spans="1:83" ht="13.2">
      <c r="A22" s="1545"/>
      <c r="C22" s="1521" t="s">
        <v>1853</v>
      </c>
      <c r="D22" s="2065">
        <v>101</v>
      </c>
      <c r="E22" s="2065">
        <v>74</v>
      </c>
      <c r="F22" s="2065">
        <v>5</v>
      </c>
      <c r="H22" s="2065">
        <v>96</v>
      </c>
      <c r="I22" s="2065">
        <v>64</v>
      </c>
      <c r="J22" s="2065">
        <v>20</v>
      </c>
      <c r="L22" s="2065">
        <v>117</v>
      </c>
      <c r="M22" s="2065">
        <v>72</v>
      </c>
      <c r="N22" s="2065">
        <v>15</v>
      </c>
      <c r="P22" s="2065">
        <v>117</v>
      </c>
      <c r="Q22" s="2066">
        <v>57</v>
      </c>
      <c r="R22" s="2066">
        <v>13</v>
      </c>
      <c r="T22" s="2065">
        <v>129</v>
      </c>
      <c r="U22" s="2066">
        <v>55</v>
      </c>
      <c r="V22" s="2066">
        <v>9</v>
      </c>
      <c r="X22" s="2065">
        <v>261</v>
      </c>
      <c r="Y22" s="2066">
        <v>16</v>
      </c>
      <c r="Z22" s="2066">
        <v>8</v>
      </c>
      <c r="AB22" s="2065">
        <v>263</v>
      </c>
      <c r="AC22" s="2066">
        <v>-37</v>
      </c>
      <c r="AD22" s="2066">
        <v>8</v>
      </c>
      <c r="AF22" s="2065">
        <v>279</v>
      </c>
      <c r="AG22" s="2066">
        <v>-66</v>
      </c>
      <c r="AH22" s="2066">
        <v>8</v>
      </c>
      <c r="AJ22" s="2065">
        <v>258</v>
      </c>
      <c r="AK22" s="2066">
        <v>-74</v>
      </c>
      <c r="AL22" s="2066">
        <v>19</v>
      </c>
      <c r="AN22" s="1583">
        <v>270</v>
      </c>
      <c r="AO22" s="1584">
        <v>-64</v>
      </c>
      <c r="AP22" s="1584">
        <v>44</v>
      </c>
      <c r="AR22" s="1583">
        <v>266</v>
      </c>
      <c r="AS22" s="1584">
        <v>-68</v>
      </c>
      <c r="AT22" s="1584">
        <v>12</v>
      </c>
      <c r="AV22" s="1583">
        <v>270</v>
      </c>
      <c r="AW22" s="1584">
        <v>-75</v>
      </c>
      <c r="AX22" s="1584">
        <v>6</v>
      </c>
      <c r="AZ22" s="1583">
        <v>266</v>
      </c>
      <c r="BA22" s="1584">
        <v>-87</v>
      </c>
      <c r="BC22" s="1583">
        <v>255</v>
      </c>
      <c r="BD22" s="1584">
        <v>-89</v>
      </c>
      <c r="BF22" s="1583">
        <v>264</v>
      </c>
      <c r="BG22" s="1584">
        <v>-37</v>
      </c>
      <c r="BI22" s="1583">
        <v>254</v>
      </c>
      <c r="BJ22" s="1584">
        <v>-46</v>
      </c>
      <c r="BL22" s="1583">
        <v>275</v>
      </c>
      <c r="BM22" s="1584">
        <v>-38</v>
      </c>
      <c r="BO22" s="1583">
        <v>300</v>
      </c>
      <c r="BP22" s="1584">
        <v>-94</v>
      </c>
      <c r="BR22" s="1583">
        <v>17</v>
      </c>
      <c r="BS22" s="1584">
        <v>10</v>
      </c>
      <c r="BU22" s="1583">
        <v>11</v>
      </c>
      <c r="BV22" s="1584">
        <v>5</v>
      </c>
      <c r="BX22" s="1583">
        <v>11</v>
      </c>
      <c r="BY22" s="1584">
        <v>4</v>
      </c>
      <c r="CA22" s="1583">
        <v>7</v>
      </c>
      <c r="CB22" s="1584">
        <v>4</v>
      </c>
      <c r="CC22" s="1584"/>
      <c r="CD22" s="1583">
        <v>7</v>
      </c>
      <c r="CE22" s="1584">
        <v>4</v>
      </c>
    </row>
    <row r="23" spans="1:83" ht="13.2">
      <c r="A23" s="1545"/>
      <c r="C23" s="1521" t="s">
        <v>1854</v>
      </c>
      <c r="D23" s="2065">
        <v>1408</v>
      </c>
      <c r="E23" s="2065">
        <v>530</v>
      </c>
      <c r="F23" s="2065">
        <v>3</v>
      </c>
      <c r="H23" s="2065">
        <v>1406</v>
      </c>
      <c r="I23" s="2065">
        <v>528</v>
      </c>
      <c r="J23" s="2065">
        <v>71</v>
      </c>
      <c r="L23" s="2065">
        <v>946</v>
      </c>
      <c r="M23" s="2065">
        <v>495</v>
      </c>
      <c r="N23" s="2065">
        <v>3</v>
      </c>
      <c r="P23" s="2065">
        <v>1057</v>
      </c>
      <c r="Q23" s="2066">
        <v>592</v>
      </c>
      <c r="R23" s="2066">
        <v>3</v>
      </c>
      <c r="T23" s="2065">
        <v>378</v>
      </c>
      <c r="U23" s="2066">
        <v>299</v>
      </c>
      <c r="V23" s="2066">
        <v>3</v>
      </c>
      <c r="X23" s="2065">
        <v>1697</v>
      </c>
      <c r="Y23" s="2066">
        <v>-967</v>
      </c>
      <c r="Z23" s="2066">
        <v>1</v>
      </c>
      <c r="AB23" s="2065">
        <v>195</v>
      </c>
      <c r="AC23" s="2066">
        <v>-24</v>
      </c>
      <c r="AD23" s="2066">
        <v>1</v>
      </c>
      <c r="AF23" s="2065">
        <v>215</v>
      </c>
      <c r="AG23" s="2066">
        <v>-14</v>
      </c>
      <c r="AH23" s="2066">
        <v>9</v>
      </c>
      <c r="AJ23" s="2065">
        <v>215</v>
      </c>
      <c r="AK23" s="2066">
        <v>-8</v>
      </c>
      <c r="AL23" s="2066">
        <v>5</v>
      </c>
      <c r="AN23" s="1583">
        <v>177</v>
      </c>
      <c r="AO23" s="1584">
        <v>29</v>
      </c>
      <c r="AP23" s="1584">
        <v>89</v>
      </c>
      <c r="AR23" s="1583">
        <v>186</v>
      </c>
      <c r="AS23" s="1584">
        <v>52</v>
      </c>
      <c r="AT23" s="1584">
        <v>2</v>
      </c>
      <c r="AV23" s="1583">
        <v>195</v>
      </c>
      <c r="AW23" s="1584">
        <v>43</v>
      </c>
      <c r="AX23" s="1584">
        <v>2</v>
      </c>
      <c r="AZ23" s="1583">
        <v>142</v>
      </c>
      <c r="BA23" s="1584">
        <v>77</v>
      </c>
      <c r="BC23" s="1583">
        <v>149</v>
      </c>
      <c r="BD23" s="1584">
        <v>79</v>
      </c>
      <c r="BF23" s="1583">
        <v>150</v>
      </c>
      <c r="BG23" s="1584">
        <v>80</v>
      </c>
      <c r="BI23" s="1583">
        <v>213</v>
      </c>
      <c r="BJ23" s="1584">
        <v>84</v>
      </c>
      <c r="BL23" s="1583">
        <v>212</v>
      </c>
      <c r="BM23" s="1584">
        <v>86</v>
      </c>
      <c r="BO23" s="1583">
        <v>222</v>
      </c>
      <c r="BP23" s="1584">
        <v>95</v>
      </c>
      <c r="BR23" s="1583">
        <v>13</v>
      </c>
      <c r="BS23" s="1584">
        <v>0</v>
      </c>
      <c r="BU23" s="1583">
        <v>12</v>
      </c>
      <c r="BV23" s="1584">
        <v>-1</v>
      </c>
      <c r="BX23" s="1583">
        <v>9</v>
      </c>
      <c r="BY23" s="1584">
        <v>-1</v>
      </c>
      <c r="CA23" s="1583">
        <v>9</v>
      </c>
      <c r="CB23" s="1584">
        <v>0</v>
      </c>
      <c r="CC23" s="1584"/>
      <c r="CD23" s="1583">
        <v>6.5855663199999999</v>
      </c>
      <c r="CE23" s="1584">
        <v>-1.0385667978838669</v>
      </c>
    </row>
    <row r="24" spans="1:83" ht="13.2">
      <c r="A24" s="1545"/>
      <c r="C24" s="1521" t="s">
        <v>1855</v>
      </c>
      <c r="D24" s="2065">
        <v>161</v>
      </c>
      <c r="E24" s="2065">
        <v>101</v>
      </c>
      <c r="F24" s="2065">
        <v>22</v>
      </c>
      <c r="H24" s="2065">
        <v>152</v>
      </c>
      <c r="I24" s="2065">
        <v>101</v>
      </c>
      <c r="J24" s="2065">
        <v>19</v>
      </c>
      <c r="L24" s="2065">
        <v>171</v>
      </c>
      <c r="M24" s="2065">
        <v>96</v>
      </c>
      <c r="N24" s="2065">
        <v>25</v>
      </c>
      <c r="P24" s="2065">
        <v>160</v>
      </c>
      <c r="Q24" s="2066">
        <v>89</v>
      </c>
      <c r="R24" s="2066">
        <v>23</v>
      </c>
      <c r="T24" s="2065">
        <v>167</v>
      </c>
      <c r="U24" s="2066">
        <v>86</v>
      </c>
      <c r="V24" s="2066">
        <v>36</v>
      </c>
      <c r="X24" s="2065">
        <v>185</v>
      </c>
      <c r="Y24" s="2066">
        <v>108</v>
      </c>
      <c r="Z24" s="2066">
        <v>34</v>
      </c>
      <c r="AB24" s="2065">
        <v>284</v>
      </c>
      <c r="AC24" s="2066">
        <v>131</v>
      </c>
      <c r="AD24" s="2066">
        <v>43</v>
      </c>
      <c r="AF24" s="2065">
        <v>292</v>
      </c>
      <c r="AG24" s="2066">
        <v>123</v>
      </c>
      <c r="AH24" s="2066">
        <v>26</v>
      </c>
      <c r="AJ24" s="2065">
        <v>302</v>
      </c>
      <c r="AK24" s="2066">
        <v>105</v>
      </c>
      <c r="AL24" s="2066">
        <v>31</v>
      </c>
      <c r="AN24" s="1583">
        <v>295</v>
      </c>
      <c r="AO24" s="1584">
        <v>85</v>
      </c>
      <c r="AP24" s="1584">
        <v>9</v>
      </c>
      <c r="AR24" s="1583">
        <v>297</v>
      </c>
      <c r="AS24" s="1584">
        <v>83</v>
      </c>
      <c r="AT24" s="1584">
        <v>30</v>
      </c>
      <c r="AV24" s="1583">
        <v>292</v>
      </c>
      <c r="AW24" s="1584">
        <v>78</v>
      </c>
      <c r="AX24" s="1584">
        <v>36</v>
      </c>
      <c r="AZ24" s="1583">
        <v>296</v>
      </c>
      <c r="BA24" s="1584">
        <v>89</v>
      </c>
      <c r="BC24" s="1583">
        <v>277</v>
      </c>
      <c r="BD24" s="1584">
        <v>83</v>
      </c>
      <c r="BF24" s="1583">
        <v>292</v>
      </c>
      <c r="BG24" s="1584">
        <v>83</v>
      </c>
      <c r="BI24" s="1583">
        <v>290</v>
      </c>
      <c r="BJ24" s="1584">
        <v>86</v>
      </c>
      <c r="BL24" s="1583">
        <v>265</v>
      </c>
      <c r="BM24" s="1584">
        <v>76</v>
      </c>
      <c r="BO24" s="1583">
        <v>277</v>
      </c>
      <c r="BP24" s="1584">
        <v>88</v>
      </c>
      <c r="BR24" s="1583">
        <v>87</v>
      </c>
      <c r="BS24" s="1584">
        <v>44</v>
      </c>
      <c r="BU24" s="1583">
        <v>95</v>
      </c>
      <c r="BV24" s="1584">
        <v>47</v>
      </c>
      <c r="BX24" s="1583">
        <v>102</v>
      </c>
      <c r="BY24" s="1584">
        <v>60</v>
      </c>
      <c r="CA24" s="1583">
        <v>97</v>
      </c>
      <c r="CB24" s="1584">
        <v>54</v>
      </c>
      <c r="CC24" s="1584"/>
      <c r="CD24" s="1583">
        <v>55</v>
      </c>
      <c r="CE24" s="1584">
        <v>33</v>
      </c>
    </row>
    <row r="25" spans="1:83" ht="13.2">
      <c r="A25" s="1545"/>
      <c r="C25" s="1521" t="s">
        <v>1856</v>
      </c>
      <c r="D25" s="2065">
        <v>390</v>
      </c>
      <c r="E25" s="2065">
        <v>239</v>
      </c>
      <c r="F25" s="2065">
        <v>78</v>
      </c>
      <c r="H25" s="2065">
        <v>415</v>
      </c>
      <c r="I25" s="2065">
        <v>246</v>
      </c>
      <c r="J25" s="2065">
        <v>77</v>
      </c>
      <c r="L25" s="2065">
        <v>481</v>
      </c>
      <c r="M25" s="2065">
        <v>254</v>
      </c>
      <c r="N25" s="2065">
        <v>126</v>
      </c>
      <c r="P25" s="2065">
        <v>514</v>
      </c>
      <c r="Q25" s="2066">
        <v>280</v>
      </c>
      <c r="R25" s="2066">
        <v>90</v>
      </c>
      <c r="T25" s="2065">
        <v>516</v>
      </c>
      <c r="U25" s="2066">
        <v>263</v>
      </c>
      <c r="V25" s="2066">
        <v>96</v>
      </c>
      <c r="X25" s="2065">
        <v>466</v>
      </c>
      <c r="Y25" s="2066">
        <v>251</v>
      </c>
      <c r="Z25" s="2066">
        <v>92</v>
      </c>
      <c r="AB25" s="2065">
        <v>578</v>
      </c>
      <c r="AC25" s="2066">
        <v>279</v>
      </c>
      <c r="AD25" s="2066">
        <v>132</v>
      </c>
      <c r="AF25" s="2065">
        <v>653</v>
      </c>
      <c r="AG25" s="2066">
        <v>290</v>
      </c>
      <c r="AH25" s="2066">
        <v>96</v>
      </c>
      <c r="AJ25" s="2065">
        <v>684</v>
      </c>
      <c r="AK25" s="2066">
        <v>282</v>
      </c>
      <c r="AL25" s="2066">
        <v>85</v>
      </c>
      <c r="AN25" s="1583">
        <v>675</v>
      </c>
      <c r="AO25" s="1584">
        <v>251</v>
      </c>
      <c r="AP25" s="1584">
        <v>3</v>
      </c>
      <c r="AR25" s="1583">
        <v>632</v>
      </c>
      <c r="AS25" s="1584">
        <v>242</v>
      </c>
      <c r="AT25" s="1584">
        <v>128</v>
      </c>
      <c r="AV25" s="1583">
        <v>600</v>
      </c>
      <c r="AW25" s="1584">
        <v>249</v>
      </c>
      <c r="AX25" s="1584">
        <v>87</v>
      </c>
      <c r="AZ25" s="1583">
        <v>590</v>
      </c>
      <c r="BA25" s="1584">
        <v>240</v>
      </c>
      <c r="BC25" s="1583">
        <v>553</v>
      </c>
      <c r="BD25" s="1584">
        <v>201</v>
      </c>
      <c r="BF25" s="1583">
        <v>537</v>
      </c>
      <c r="BG25" s="1584">
        <v>204</v>
      </c>
      <c r="BI25" s="1583">
        <v>537</v>
      </c>
      <c r="BJ25" s="1584">
        <v>200</v>
      </c>
      <c r="BL25" s="1583">
        <v>467</v>
      </c>
      <c r="BM25" s="1584">
        <v>165</v>
      </c>
      <c r="BO25" s="1583">
        <v>440</v>
      </c>
      <c r="BP25" s="1584">
        <v>160</v>
      </c>
      <c r="BR25" s="1583">
        <v>170</v>
      </c>
      <c r="BS25" s="1584">
        <v>88</v>
      </c>
      <c r="BU25" s="1583">
        <v>159</v>
      </c>
      <c r="BV25" s="1584">
        <v>78</v>
      </c>
      <c r="BX25" s="1583">
        <v>143</v>
      </c>
      <c r="BY25" s="1584">
        <v>68</v>
      </c>
      <c r="CA25" s="1583">
        <v>141</v>
      </c>
      <c r="CB25" s="1584">
        <v>64</v>
      </c>
      <c r="CC25" s="1584"/>
      <c r="CD25" s="1583">
        <v>128</v>
      </c>
      <c r="CE25" s="1584">
        <v>79</v>
      </c>
    </row>
    <row r="26" spans="1:83" ht="13.2">
      <c r="A26" s="1545"/>
      <c r="C26" s="1521" t="s">
        <v>1857</v>
      </c>
      <c r="D26" s="2065">
        <v>2269</v>
      </c>
      <c r="E26" s="2065">
        <v>864</v>
      </c>
      <c r="F26" s="2065">
        <v>161</v>
      </c>
      <c r="H26" s="2065">
        <v>2315</v>
      </c>
      <c r="I26" s="2065">
        <v>920</v>
      </c>
      <c r="J26" s="2065">
        <v>65</v>
      </c>
      <c r="L26" s="2065">
        <v>2532</v>
      </c>
      <c r="M26" s="2065">
        <v>893</v>
      </c>
      <c r="N26" s="2065">
        <v>141</v>
      </c>
      <c r="P26" s="2065">
        <v>2120</v>
      </c>
      <c r="Q26" s="2066">
        <v>737</v>
      </c>
      <c r="R26" s="2066">
        <v>303</v>
      </c>
      <c r="T26" s="2065">
        <v>2605</v>
      </c>
      <c r="U26" s="2066">
        <v>925</v>
      </c>
      <c r="V26" s="2066">
        <v>108</v>
      </c>
      <c r="X26" s="2065">
        <v>894</v>
      </c>
      <c r="Y26" s="2066">
        <v>439</v>
      </c>
      <c r="Z26" s="2066">
        <v>75</v>
      </c>
      <c r="AB26" s="2065">
        <v>969</v>
      </c>
      <c r="AC26" s="2066">
        <v>591</v>
      </c>
      <c r="AD26" s="2066">
        <v>90</v>
      </c>
      <c r="AF26" s="2065">
        <v>906</v>
      </c>
      <c r="AG26" s="2066">
        <v>445</v>
      </c>
      <c r="AH26" s="2066">
        <v>96</v>
      </c>
      <c r="AJ26" s="2065">
        <v>781</v>
      </c>
      <c r="AK26" s="2066">
        <v>404</v>
      </c>
      <c r="AL26" s="2066">
        <v>68</v>
      </c>
      <c r="AN26" s="1583">
        <v>871</v>
      </c>
      <c r="AO26" s="1584">
        <v>462</v>
      </c>
      <c r="AP26" s="1584">
        <v>28</v>
      </c>
      <c r="AR26" s="1583">
        <v>990</v>
      </c>
      <c r="AS26" s="1584">
        <v>560</v>
      </c>
      <c r="AT26" s="1584">
        <v>121</v>
      </c>
      <c r="AV26" s="1583">
        <v>1015</v>
      </c>
      <c r="AW26" s="1584">
        <v>619</v>
      </c>
      <c r="AX26" s="1584">
        <v>84</v>
      </c>
      <c r="AZ26" s="1583">
        <v>1003</v>
      </c>
      <c r="BA26" s="1584">
        <v>556</v>
      </c>
      <c r="BC26" s="1583">
        <v>924</v>
      </c>
      <c r="BD26" s="1584">
        <v>491</v>
      </c>
      <c r="BF26" s="1583">
        <v>1027</v>
      </c>
      <c r="BG26" s="1584">
        <v>588</v>
      </c>
      <c r="BI26" s="1583">
        <v>1249</v>
      </c>
      <c r="BJ26" s="1584">
        <v>703</v>
      </c>
      <c r="BL26" s="1583">
        <v>1177</v>
      </c>
      <c r="BM26" s="1584">
        <v>624</v>
      </c>
      <c r="BO26" s="1583">
        <v>1446</v>
      </c>
      <c r="BP26" s="1584">
        <v>771</v>
      </c>
      <c r="BR26" s="1583">
        <v>434</v>
      </c>
      <c r="BS26" s="1584">
        <v>304</v>
      </c>
      <c r="BU26" s="1583">
        <v>890</v>
      </c>
      <c r="BV26" s="1584">
        <v>622</v>
      </c>
      <c r="BX26" s="1583">
        <v>471</v>
      </c>
      <c r="BY26" s="1584">
        <v>296</v>
      </c>
      <c r="CA26" s="1583">
        <v>604</v>
      </c>
      <c r="CB26" s="1584">
        <v>426</v>
      </c>
      <c r="CC26" s="1584"/>
      <c r="CD26" s="1583">
        <v>488</v>
      </c>
      <c r="CE26" s="1584">
        <v>388</v>
      </c>
    </row>
    <row r="27" spans="1:83" ht="13.2">
      <c r="A27" s="1545"/>
      <c r="C27" s="1521" t="s">
        <v>1858</v>
      </c>
      <c r="D27" s="2065">
        <v>524</v>
      </c>
      <c r="E27" s="2065">
        <v>322</v>
      </c>
      <c r="F27" s="2065">
        <v>110</v>
      </c>
      <c r="H27" s="2065">
        <v>551</v>
      </c>
      <c r="I27" s="2065">
        <v>361</v>
      </c>
      <c r="J27" s="2065">
        <v>104</v>
      </c>
      <c r="L27" s="2065">
        <v>617</v>
      </c>
      <c r="M27" s="2065">
        <v>362</v>
      </c>
      <c r="N27" s="2065">
        <v>125</v>
      </c>
      <c r="P27" s="2065">
        <v>575</v>
      </c>
      <c r="Q27" s="2066">
        <v>334</v>
      </c>
      <c r="R27" s="2066">
        <v>125</v>
      </c>
      <c r="T27" s="2065">
        <v>546</v>
      </c>
      <c r="U27" s="2066">
        <v>314</v>
      </c>
      <c r="V27" s="2066">
        <v>131</v>
      </c>
      <c r="X27" s="2065">
        <v>518</v>
      </c>
      <c r="Y27" s="2066">
        <v>313</v>
      </c>
      <c r="Z27" s="2066">
        <v>149</v>
      </c>
      <c r="AB27" s="2065">
        <v>931</v>
      </c>
      <c r="AC27" s="2066">
        <v>416</v>
      </c>
      <c r="AD27" s="2066">
        <v>206</v>
      </c>
      <c r="AF27" s="2065">
        <v>1067</v>
      </c>
      <c r="AG27" s="2066">
        <v>455</v>
      </c>
      <c r="AH27" s="2066">
        <v>158</v>
      </c>
      <c r="AJ27" s="2065">
        <v>1135</v>
      </c>
      <c r="AK27" s="2066">
        <v>424</v>
      </c>
      <c r="AL27" s="2066">
        <v>196</v>
      </c>
      <c r="AN27" s="1583">
        <v>1213</v>
      </c>
      <c r="AO27" s="1584">
        <v>421</v>
      </c>
      <c r="AP27" s="1584">
        <v>101</v>
      </c>
      <c r="AR27" s="1583">
        <v>1230</v>
      </c>
      <c r="AS27" s="1584">
        <v>410</v>
      </c>
      <c r="AT27" s="1584">
        <v>216</v>
      </c>
      <c r="AV27" s="1583">
        <v>1286</v>
      </c>
      <c r="AW27" s="1584">
        <v>450</v>
      </c>
      <c r="AX27" s="1584">
        <v>161</v>
      </c>
      <c r="AZ27" s="1583">
        <v>1263</v>
      </c>
      <c r="BA27" s="1584">
        <v>423</v>
      </c>
      <c r="BC27" s="1583">
        <v>1169</v>
      </c>
      <c r="BD27" s="1584">
        <v>388</v>
      </c>
      <c r="BF27" s="1583">
        <v>1290</v>
      </c>
      <c r="BG27" s="1584">
        <v>394</v>
      </c>
      <c r="BI27" s="1583">
        <v>1606</v>
      </c>
      <c r="BJ27" s="1584">
        <v>675</v>
      </c>
      <c r="BL27" s="1583">
        <v>1417</v>
      </c>
      <c r="BM27" s="1584">
        <v>475</v>
      </c>
      <c r="BO27" s="1583">
        <v>1715</v>
      </c>
      <c r="BP27" s="1584">
        <v>614</v>
      </c>
      <c r="BR27" s="1583">
        <v>701</v>
      </c>
      <c r="BS27" s="1584">
        <v>364</v>
      </c>
      <c r="BU27" s="1583">
        <v>799</v>
      </c>
      <c r="BV27" s="1584">
        <v>411</v>
      </c>
      <c r="BX27" s="1583">
        <v>832</v>
      </c>
      <c r="BY27" s="1584">
        <v>393</v>
      </c>
      <c r="CA27" s="1583">
        <v>749</v>
      </c>
      <c r="CB27" s="1584">
        <v>345</v>
      </c>
      <c r="CC27" s="1584"/>
      <c r="CD27" s="1583">
        <v>426</v>
      </c>
      <c r="CE27" s="1584">
        <v>212</v>
      </c>
    </row>
    <row r="28" spans="1:83" ht="13.2">
      <c r="A28" s="1545"/>
      <c r="C28" s="1521" t="s">
        <v>1859</v>
      </c>
      <c r="D28" s="2065">
        <v>310</v>
      </c>
      <c r="E28" s="2065">
        <v>182</v>
      </c>
      <c r="F28" s="2065">
        <v>55</v>
      </c>
      <c r="H28" s="2065">
        <v>304</v>
      </c>
      <c r="I28" s="2065">
        <v>185</v>
      </c>
      <c r="J28" s="2065">
        <v>60</v>
      </c>
      <c r="L28" s="2065">
        <v>348</v>
      </c>
      <c r="M28" s="2065">
        <v>188</v>
      </c>
      <c r="N28" s="2065">
        <v>57</v>
      </c>
      <c r="P28" s="2065">
        <v>312</v>
      </c>
      <c r="Q28" s="2066">
        <v>172</v>
      </c>
      <c r="R28" s="2066">
        <v>60</v>
      </c>
      <c r="T28" s="2065">
        <v>265</v>
      </c>
      <c r="U28" s="2066">
        <v>148</v>
      </c>
      <c r="V28" s="2066">
        <v>55</v>
      </c>
      <c r="X28" s="2065">
        <v>255</v>
      </c>
      <c r="Y28" s="2066">
        <v>147</v>
      </c>
      <c r="Z28" s="2066">
        <v>63</v>
      </c>
      <c r="AB28" s="2065">
        <v>364</v>
      </c>
      <c r="AC28" s="2066">
        <v>165</v>
      </c>
      <c r="AD28" s="2066">
        <v>86</v>
      </c>
      <c r="AF28" s="2065">
        <v>402</v>
      </c>
      <c r="AG28" s="2066">
        <v>191</v>
      </c>
      <c r="AH28" s="2066">
        <v>63</v>
      </c>
      <c r="AJ28" s="2065">
        <v>493</v>
      </c>
      <c r="AK28" s="2066">
        <v>245</v>
      </c>
      <c r="AL28" s="2066">
        <v>63</v>
      </c>
      <c r="AN28" s="1583">
        <v>648</v>
      </c>
      <c r="AO28" s="1584">
        <v>327</v>
      </c>
      <c r="AP28" s="1584">
        <v>189</v>
      </c>
      <c r="AR28" s="1583">
        <v>642</v>
      </c>
      <c r="AS28" s="1584">
        <v>320</v>
      </c>
      <c r="AT28" s="1584">
        <v>86</v>
      </c>
      <c r="AV28" s="1583">
        <v>652</v>
      </c>
      <c r="AW28" s="1584">
        <v>272</v>
      </c>
      <c r="AX28" s="1584">
        <v>47</v>
      </c>
      <c r="AZ28" s="1583">
        <v>610</v>
      </c>
      <c r="BA28" s="1584">
        <v>257</v>
      </c>
      <c r="BC28" s="1583">
        <v>568</v>
      </c>
      <c r="BD28" s="1584">
        <v>228</v>
      </c>
      <c r="BF28" s="1583">
        <v>510</v>
      </c>
      <c r="BG28" s="1584">
        <v>200</v>
      </c>
      <c r="BI28" s="1583">
        <v>498</v>
      </c>
      <c r="BJ28" s="1584">
        <v>193</v>
      </c>
      <c r="BL28" s="1583">
        <v>449</v>
      </c>
      <c r="BM28" s="1584">
        <v>153</v>
      </c>
      <c r="BO28" s="1583">
        <v>425</v>
      </c>
      <c r="BP28" s="1584">
        <v>140</v>
      </c>
      <c r="BR28" s="1583">
        <v>98</v>
      </c>
      <c r="BS28" s="1584">
        <v>56</v>
      </c>
      <c r="BU28" s="1583">
        <v>107</v>
      </c>
      <c r="BV28" s="1584">
        <v>59</v>
      </c>
      <c r="BX28" s="1583">
        <v>124</v>
      </c>
      <c r="BY28" s="1584">
        <v>64</v>
      </c>
      <c r="CA28" s="1583">
        <v>157</v>
      </c>
      <c r="CB28" s="1584">
        <v>97</v>
      </c>
      <c r="CC28" s="1584"/>
      <c r="CD28" s="1583">
        <v>123</v>
      </c>
      <c r="CE28" s="1584">
        <v>81</v>
      </c>
    </row>
    <row r="29" spans="1:83" ht="13.2">
      <c r="A29" s="1545"/>
      <c r="C29" s="1521" t="s">
        <v>1860</v>
      </c>
      <c r="D29" s="2065">
        <v>325</v>
      </c>
      <c r="E29" s="2065">
        <v>188</v>
      </c>
      <c r="F29" s="2065">
        <v>74</v>
      </c>
      <c r="H29" s="2065">
        <v>343</v>
      </c>
      <c r="I29" s="2065">
        <v>207</v>
      </c>
      <c r="J29" s="2065">
        <v>60</v>
      </c>
      <c r="L29" s="2065">
        <v>316</v>
      </c>
      <c r="M29" s="2065">
        <v>197</v>
      </c>
      <c r="N29" s="2065">
        <v>54</v>
      </c>
      <c r="P29" s="2065">
        <v>283</v>
      </c>
      <c r="Q29" s="2066">
        <v>171</v>
      </c>
      <c r="R29" s="2066">
        <v>77</v>
      </c>
      <c r="T29" s="2065">
        <v>280</v>
      </c>
      <c r="U29" s="2066">
        <v>169</v>
      </c>
      <c r="V29" s="2066">
        <v>62</v>
      </c>
      <c r="X29" s="2065">
        <v>270</v>
      </c>
      <c r="Y29" s="2066">
        <v>163</v>
      </c>
      <c r="Z29" s="2066">
        <v>82</v>
      </c>
      <c r="AB29" s="2065">
        <v>1866</v>
      </c>
      <c r="AC29" s="2066">
        <v>-210</v>
      </c>
      <c r="AD29" s="2066">
        <v>100</v>
      </c>
      <c r="AF29" s="2065">
        <v>1855</v>
      </c>
      <c r="AG29" s="2066">
        <v>-195</v>
      </c>
      <c r="AH29" s="2066">
        <v>72</v>
      </c>
      <c r="AJ29" s="2065">
        <v>460</v>
      </c>
      <c r="AK29" s="2066">
        <v>198</v>
      </c>
      <c r="AL29" s="2066">
        <v>75</v>
      </c>
      <c r="AN29" s="1583">
        <v>459</v>
      </c>
      <c r="AO29" s="1584">
        <v>175</v>
      </c>
      <c r="AP29" s="1584">
        <v>6</v>
      </c>
      <c r="AR29" s="1583">
        <v>435</v>
      </c>
      <c r="AS29" s="1584">
        <v>160</v>
      </c>
      <c r="AT29" s="1584">
        <v>83</v>
      </c>
      <c r="AV29" s="1583">
        <v>447</v>
      </c>
      <c r="AW29" s="1584">
        <v>178</v>
      </c>
      <c r="AX29" s="1584">
        <v>50</v>
      </c>
      <c r="AZ29" s="1583">
        <v>420</v>
      </c>
      <c r="BA29" s="1584">
        <v>163</v>
      </c>
      <c r="BC29" s="1583">
        <v>385</v>
      </c>
      <c r="BD29" s="1584">
        <v>148</v>
      </c>
      <c r="BF29" s="1583">
        <v>367</v>
      </c>
      <c r="BG29" s="1584">
        <v>142</v>
      </c>
      <c r="BI29" s="1583">
        <v>358</v>
      </c>
      <c r="BJ29" s="1584">
        <v>131</v>
      </c>
      <c r="BL29" s="1583">
        <v>304</v>
      </c>
      <c r="BM29" s="1584">
        <v>105</v>
      </c>
      <c r="BO29" s="1583">
        <v>287</v>
      </c>
      <c r="BP29" s="1584">
        <v>93</v>
      </c>
      <c r="BR29" s="1583">
        <v>114</v>
      </c>
      <c r="BS29" s="1584">
        <v>61</v>
      </c>
      <c r="BU29" s="1583">
        <v>121</v>
      </c>
      <c r="BV29" s="1584">
        <v>60</v>
      </c>
      <c r="BX29" s="1583">
        <v>144</v>
      </c>
      <c r="BY29" s="1584">
        <v>72</v>
      </c>
      <c r="CA29" s="1583">
        <v>112</v>
      </c>
      <c r="CB29" s="1584">
        <v>49</v>
      </c>
      <c r="CC29" s="1584"/>
      <c r="CD29" s="1583">
        <v>103</v>
      </c>
      <c r="CE29" s="1584">
        <v>63</v>
      </c>
    </row>
    <row r="30" spans="1:83" ht="13.2">
      <c r="A30" s="1545"/>
      <c r="C30" s="1521" t="s">
        <v>1861</v>
      </c>
      <c r="D30" s="2065">
        <v>572</v>
      </c>
      <c r="E30" s="2065">
        <v>322</v>
      </c>
      <c r="F30" s="2065">
        <v>47</v>
      </c>
      <c r="H30" s="2065">
        <v>668</v>
      </c>
      <c r="I30" s="2065">
        <v>333</v>
      </c>
      <c r="J30" s="2065">
        <v>56</v>
      </c>
      <c r="L30" s="2065">
        <v>530</v>
      </c>
      <c r="M30" s="2065">
        <v>270</v>
      </c>
      <c r="N30" s="2065">
        <v>54</v>
      </c>
      <c r="P30" s="2065">
        <v>487</v>
      </c>
      <c r="Q30" s="2066">
        <v>249</v>
      </c>
      <c r="R30" s="2066">
        <v>65</v>
      </c>
      <c r="T30" s="2065">
        <v>465</v>
      </c>
      <c r="U30" s="2066">
        <v>244</v>
      </c>
      <c r="V30" s="2066">
        <v>78</v>
      </c>
      <c r="X30" s="2065">
        <v>1832</v>
      </c>
      <c r="Y30" s="2066">
        <v>-346</v>
      </c>
      <c r="Z30" s="2066">
        <v>76</v>
      </c>
      <c r="AB30" s="2065">
        <v>491</v>
      </c>
      <c r="AC30" s="2066">
        <v>257</v>
      </c>
      <c r="AD30" s="2066">
        <v>110</v>
      </c>
      <c r="AF30" s="2065">
        <v>530</v>
      </c>
      <c r="AG30" s="2066">
        <v>259</v>
      </c>
      <c r="AH30" s="2066">
        <v>69</v>
      </c>
      <c r="AJ30" s="2065">
        <v>541</v>
      </c>
      <c r="AK30" s="2066">
        <v>233</v>
      </c>
      <c r="AL30" s="2066">
        <v>66</v>
      </c>
      <c r="AN30" s="1583">
        <v>496</v>
      </c>
      <c r="AO30" s="1584">
        <v>173</v>
      </c>
      <c r="AP30" s="1584">
        <v>169</v>
      </c>
      <c r="AR30" s="1583">
        <v>474</v>
      </c>
      <c r="AS30" s="1584">
        <v>154</v>
      </c>
      <c r="AT30" s="1584">
        <v>54</v>
      </c>
      <c r="AV30" s="1583">
        <v>560</v>
      </c>
      <c r="AW30" s="1584">
        <v>203</v>
      </c>
      <c r="AX30" s="1584">
        <v>52</v>
      </c>
      <c r="AZ30" s="1583">
        <v>468</v>
      </c>
      <c r="BA30" s="1584">
        <v>173</v>
      </c>
      <c r="BC30" s="1583">
        <v>471</v>
      </c>
      <c r="BD30" s="1584">
        <v>192</v>
      </c>
      <c r="BF30" s="1583">
        <v>472</v>
      </c>
      <c r="BG30" s="1584">
        <v>201</v>
      </c>
      <c r="BI30" s="1583">
        <v>471</v>
      </c>
      <c r="BJ30" s="1584">
        <v>177</v>
      </c>
      <c r="BL30" s="1583">
        <v>426</v>
      </c>
      <c r="BM30" s="1584">
        <v>147</v>
      </c>
      <c r="BO30" s="1583">
        <v>501</v>
      </c>
      <c r="BP30" s="1584">
        <v>77</v>
      </c>
      <c r="BR30" s="1583">
        <v>202</v>
      </c>
      <c r="BS30" s="1584">
        <v>1</v>
      </c>
      <c r="BU30" s="1583">
        <v>209</v>
      </c>
      <c r="BV30" s="1584">
        <v>4</v>
      </c>
      <c r="BX30" s="1583">
        <v>216</v>
      </c>
      <c r="BY30" s="1584">
        <v>10</v>
      </c>
      <c r="CA30" s="1583">
        <v>218</v>
      </c>
      <c r="CB30" s="1584">
        <v>9</v>
      </c>
      <c r="CC30" s="1584"/>
      <c r="CD30" s="1583">
        <v>158.76413349000001</v>
      </c>
      <c r="CE30" s="1584">
        <v>-24.143749060000005</v>
      </c>
    </row>
    <row r="31" spans="1:83" ht="13.2">
      <c r="A31" s="1545"/>
      <c r="C31" s="1521" t="s">
        <v>1862</v>
      </c>
      <c r="D31" s="2065">
        <v>21</v>
      </c>
      <c r="E31" s="2065">
        <v>10</v>
      </c>
      <c r="F31" s="2065">
        <v>2</v>
      </c>
      <c r="H31" s="2065">
        <v>18</v>
      </c>
      <c r="I31" s="2065">
        <v>11</v>
      </c>
      <c r="J31" s="2065">
        <v>2</v>
      </c>
      <c r="L31" s="2065">
        <v>17</v>
      </c>
      <c r="M31" s="2065">
        <v>10</v>
      </c>
      <c r="N31" s="2065">
        <v>1</v>
      </c>
      <c r="P31" s="2065">
        <v>15</v>
      </c>
      <c r="Q31" s="2066">
        <v>8</v>
      </c>
      <c r="R31" s="2066">
        <v>5</v>
      </c>
      <c r="T31" s="2065">
        <v>20</v>
      </c>
      <c r="U31" s="2066">
        <v>10</v>
      </c>
      <c r="V31" s="2066">
        <v>1</v>
      </c>
      <c r="X31" s="2065">
        <v>16</v>
      </c>
      <c r="Y31" s="2066">
        <v>11</v>
      </c>
      <c r="Z31" s="2066">
        <v>4</v>
      </c>
      <c r="AB31" s="2065">
        <v>29</v>
      </c>
      <c r="AC31" s="2066">
        <v>11</v>
      </c>
      <c r="AD31" s="2066">
        <v>1</v>
      </c>
      <c r="AF31" s="2065">
        <v>25</v>
      </c>
      <c r="AG31" s="2066">
        <v>8</v>
      </c>
      <c r="AH31" s="2066">
        <v>4</v>
      </c>
      <c r="AJ31" s="2065">
        <v>29</v>
      </c>
      <c r="AK31" s="2066">
        <v>11</v>
      </c>
      <c r="AL31" s="2066">
        <v>2</v>
      </c>
      <c r="AN31" s="1583">
        <v>29</v>
      </c>
      <c r="AO31" s="1584">
        <v>10</v>
      </c>
      <c r="AP31" s="1584">
        <v>70</v>
      </c>
      <c r="AR31" s="1583">
        <v>28</v>
      </c>
      <c r="AS31" s="1584">
        <v>8</v>
      </c>
      <c r="AT31" s="1584">
        <v>3</v>
      </c>
      <c r="AV31" s="1583">
        <v>20</v>
      </c>
      <c r="AW31" s="1584">
        <v>4</v>
      </c>
      <c r="AX31" s="1584">
        <v>8</v>
      </c>
      <c r="AZ31" s="1583">
        <v>27</v>
      </c>
      <c r="BA31" s="1584">
        <v>9</v>
      </c>
      <c r="BC31" s="1583">
        <v>32</v>
      </c>
      <c r="BD31" s="1584">
        <v>10</v>
      </c>
      <c r="BF31" s="1583">
        <v>33</v>
      </c>
      <c r="BG31" s="1584">
        <v>9</v>
      </c>
      <c r="BI31" s="1583">
        <v>34</v>
      </c>
      <c r="BJ31" s="1584">
        <v>7</v>
      </c>
      <c r="BL31" s="1583">
        <v>34</v>
      </c>
      <c r="BM31" s="1584">
        <v>9</v>
      </c>
      <c r="BO31" s="1583">
        <v>35</v>
      </c>
      <c r="BP31" s="1584">
        <v>11</v>
      </c>
      <c r="BR31" s="1583">
        <v>14</v>
      </c>
      <c r="BS31" s="1584">
        <v>3</v>
      </c>
      <c r="BU31" s="1583">
        <v>8</v>
      </c>
      <c r="BV31" s="1584">
        <v>4</v>
      </c>
      <c r="BX31" s="1583">
        <v>8</v>
      </c>
      <c r="BY31" s="1584">
        <v>3</v>
      </c>
      <c r="CA31" s="1583">
        <v>7</v>
      </c>
      <c r="CB31" s="1584">
        <v>2</v>
      </c>
      <c r="CC31" s="1584"/>
      <c r="CD31" s="1583">
        <v>4</v>
      </c>
      <c r="CE31" s="1584">
        <v>2</v>
      </c>
    </row>
    <row r="32" spans="1:83" ht="13.2">
      <c r="A32" s="1545"/>
      <c r="C32" s="1521" t="s">
        <v>1863</v>
      </c>
      <c r="D32" s="2065">
        <v>77</v>
      </c>
      <c r="E32" s="2065">
        <v>14</v>
      </c>
      <c r="F32" s="2065">
        <v>7</v>
      </c>
      <c r="H32" s="2065">
        <v>82</v>
      </c>
      <c r="I32" s="2065">
        <v>18</v>
      </c>
      <c r="J32" s="2065">
        <v>3</v>
      </c>
      <c r="L32" s="2065">
        <v>105</v>
      </c>
      <c r="M32" s="2065">
        <v>21</v>
      </c>
      <c r="N32" s="2065">
        <v>7</v>
      </c>
      <c r="P32" s="2065">
        <v>113</v>
      </c>
      <c r="Q32" s="2066">
        <v>23</v>
      </c>
      <c r="R32" s="2066">
        <v>6</v>
      </c>
      <c r="T32" s="2065">
        <v>124</v>
      </c>
      <c r="U32" s="2066">
        <v>63</v>
      </c>
      <c r="V32" s="2066">
        <v>3</v>
      </c>
      <c r="X32" s="2065">
        <v>29</v>
      </c>
      <c r="Y32" s="2066">
        <v>14</v>
      </c>
      <c r="Z32" s="2066">
        <v>6</v>
      </c>
      <c r="AB32" s="2065">
        <v>129</v>
      </c>
      <c r="AC32" s="2066">
        <v>20</v>
      </c>
      <c r="AD32" s="2066">
        <v>5</v>
      </c>
      <c r="AF32" s="2065">
        <v>175</v>
      </c>
      <c r="AG32" s="2066">
        <v>51</v>
      </c>
      <c r="AH32" s="2066">
        <v>2</v>
      </c>
      <c r="AJ32" s="2065">
        <v>85</v>
      </c>
      <c r="AK32" s="2066">
        <v>47</v>
      </c>
      <c r="AL32" s="2066">
        <v>21</v>
      </c>
      <c r="AN32" s="1583">
        <v>98</v>
      </c>
      <c r="AO32" s="1584">
        <v>60</v>
      </c>
      <c r="AP32" s="1584">
        <v>66</v>
      </c>
      <c r="AR32" s="1583">
        <v>99</v>
      </c>
      <c r="AS32" s="1584">
        <v>57</v>
      </c>
      <c r="AT32" s="1584">
        <v>6</v>
      </c>
      <c r="AV32" s="1583">
        <v>93</v>
      </c>
      <c r="AW32" s="1584">
        <v>47</v>
      </c>
      <c r="AX32" s="1584">
        <v>9</v>
      </c>
      <c r="AZ32" s="1583">
        <v>93</v>
      </c>
      <c r="BA32" s="1584">
        <v>56</v>
      </c>
      <c r="BC32" s="1583">
        <v>107</v>
      </c>
      <c r="BD32" s="1584">
        <v>56</v>
      </c>
      <c r="BF32" s="1583">
        <v>52</v>
      </c>
      <c r="BG32" s="1584">
        <v>11</v>
      </c>
      <c r="BI32" s="1583">
        <v>40</v>
      </c>
      <c r="BJ32" s="1584">
        <v>8</v>
      </c>
      <c r="BL32" s="1583">
        <v>59</v>
      </c>
      <c r="BM32" s="1584">
        <v>24</v>
      </c>
      <c r="BO32" s="1583">
        <v>530</v>
      </c>
      <c r="BP32" s="1584">
        <v>503</v>
      </c>
      <c r="BR32" s="1583">
        <v>507</v>
      </c>
      <c r="BS32" s="1584">
        <v>505</v>
      </c>
      <c r="BU32" s="1583">
        <v>494</v>
      </c>
      <c r="BV32" s="1584">
        <v>252</v>
      </c>
      <c r="BX32" s="1583">
        <v>6</v>
      </c>
      <c r="BY32" s="1584">
        <v>5</v>
      </c>
      <c r="CA32" s="1583">
        <v>15</v>
      </c>
      <c r="CB32" s="1584">
        <v>13</v>
      </c>
      <c r="CC32" s="1584"/>
      <c r="CD32" s="1583">
        <v>15</v>
      </c>
      <c r="CE32" s="1584">
        <v>10</v>
      </c>
    </row>
    <row r="33" spans="1:83" ht="13.2">
      <c r="A33" s="1545"/>
      <c r="C33" s="1521" t="s">
        <v>1864</v>
      </c>
      <c r="D33" s="2065">
        <v>226</v>
      </c>
      <c r="E33" s="2065">
        <v>122</v>
      </c>
      <c r="F33" s="2065">
        <v>11</v>
      </c>
      <c r="H33" s="2065">
        <v>220</v>
      </c>
      <c r="I33" s="2065">
        <v>124</v>
      </c>
      <c r="J33" s="2065">
        <v>14</v>
      </c>
      <c r="L33" s="2065">
        <v>194</v>
      </c>
      <c r="M33" s="2065">
        <v>79</v>
      </c>
      <c r="N33" s="2065">
        <v>45</v>
      </c>
      <c r="P33" s="2065">
        <v>199</v>
      </c>
      <c r="Q33" s="2066">
        <v>91</v>
      </c>
      <c r="R33" s="2066">
        <v>21</v>
      </c>
      <c r="T33" s="2065">
        <v>226</v>
      </c>
      <c r="U33" s="2066">
        <v>128</v>
      </c>
      <c r="V33" s="2066">
        <v>22</v>
      </c>
      <c r="X33" s="2065">
        <v>135</v>
      </c>
      <c r="Y33" s="2066">
        <v>71</v>
      </c>
      <c r="Z33" s="2066">
        <v>19</v>
      </c>
      <c r="AB33" s="2065">
        <v>199</v>
      </c>
      <c r="AC33" s="2066">
        <v>66</v>
      </c>
      <c r="AD33" s="2066">
        <v>34</v>
      </c>
      <c r="AF33" s="2065">
        <v>1156</v>
      </c>
      <c r="AG33" s="2066">
        <v>-388</v>
      </c>
      <c r="AH33" s="2066">
        <v>29</v>
      </c>
      <c r="AJ33" s="2065">
        <v>1282</v>
      </c>
      <c r="AK33" s="2066">
        <v>-198</v>
      </c>
      <c r="AL33" s="2066">
        <v>22</v>
      </c>
      <c r="AN33" s="1583">
        <v>1243</v>
      </c>
      <c r="AO33" s="1584">
        <v>-69</v>
      </c>
      <c r="AP33" s="1584">
        <v>52</v>
      </c>
      <c r="AR33" s="1583">
        <v>1942</v>
      </c>
      <c r="AS33" s="1584">
        <v>-268</v>
      </c>
      <c r="AT33" s="1584">
        <v>22</v>
      </c>
      <c r="AV33" s="1583">
        <v>1237</v>
      </c>
      <c r="AW33" s="1584">
        <v>-2</v>
      </c>
      <c r="AX33" s="1584">
        <v>20</v>
      </c>
      <c r="AZ33" s="1583">
        <v>1221</v>
      </c>
      <c r="BA33" s="1584">
        <v>71</v>
      </c>
      <c r="BC33" s="1583">
        <v>1222</v>
      </c>
      <c r="BD33" s="1584">
        <v>122</v>
      </c>
      <c r="BF33" s="1583">
        <v>1208</v>
      </c>
      <c r="BG33" s="1584">
        <v>115</v>
      </c>
      <c r="BI33" s="1583">
        <v>677</v>
      </c>
      <c r="BJ33" s="1584">
        <v>261</v>
      </c>
      <c r="BL33" s="1583">
        <v>673</v>
      </c>
      <c r="BM33" s="1584">
        <v>243</v>
      </c>
      <c r="BO33" s="1583">
        <v>702</v>
      </c>
      <c r="BP33" s="1584">
        <v>260</v>
      </c>
      <c r="BR33" s="1583">
        <v>116</v>
      </c>
      <c r="BS33" s="1584">
        <v>63</v>
      </c>
      <c r="BU33" s="1583">
        <v>95</v>
      </c>
      <c r="BV33" s="1584">
        <v>48</v>
      </c>
      <c r="BX33" s="1583">
        <v>105</v>
      </c>
      <c r="BY33" s="1584">
        <v>85</v>
      </c>
      <c r="CA33" s="1583">
        <v>101</v>
      </c>
      <c r="CB33" s="1584">
        <v>68</v>
      </c>
      <c r="CC33" s="1584"/>
      <c r="CD33" s="1583">
        <v>141</v>
      </c>
      <c r="CE33" s="1584">
        <v>126</v>
      </c>
    </row>
    <row r="34" spans="1:83" ht="13.2">
      <c r="A34" s="1545"/>
      <c r="C34" s="1521" t="s">
        <v>1865</v>
      </c>
      <c r="D34" s="2065">
        <v>1725</v>
      </c>
      <c r="E34" s="2065">
        <v>831</v>
      </c>
      <c r="F34" s="2065">
        <v>37</v>
      </c>
      <c r="H34" s="2065">
        <v>1822</v>
      </c>
      <c r="I34" s="2065">
        <v>633</v>
      </c>
      <c r="J34" s="2065">
        <v>26</v>
      </c>
      <c r="L34" s="2065">
        <v>278</v>
      </c>
      <c r="M34" s="2065">
        <v>160</v>
      </c>
      <c r="N34" s="2065">
        <v>35</v>
      </c>
      <c r="P34" s="2065">
        <v>326</v>
      </c>
      <c r="Q34" s="2066">
        <v>172</v>
      </c>
      <c r="R34" s="2066">
        <v>30</v>
      </c>
      <c r="T34" s="2065">
        <v>344</v>
      </c>
      <c r="U34" s="2066">
        <v>188</v>
      </c>
      <c r="V34" s="2066">
        <v>41</v>
      </c>
      <c r="X34" s="2065">
        <v>285</v>
      </c>
      <c r="Y34" s="2066">
        <v>161</v>
      </c>
      <c r="Z34" s="2066">
        <v>47</v>
      </c>
      <c r="AB34" s="2065">
        <v>337</v>
      </c>
      <c r="AC34" s="2066">
        <v>145</v>
      </c>
      <c r="AD34" s="2066">
        <v>60</v>
      </c>
      <c r="AF34" s="2065">
        <v>331</v>
      </c>
      <c r="AG34" s="2066">
        <v>147</v>
      </c>
      <c r="AH34" s="2066">
        <v>44</v>
      </c>
      <c r="AJ34" s="2065">
        <v>319</v>
      </c>
      <c r="AK34" s="2066">
        <v>133</v>
      </c>
      <c r="AL34" s="2066">
        <v>61</v>
      </c>
      <c r="AN34" s="1583">
        <v>316</v>
      </c>
      <c r="AO34" s="1584">
        <v>128</v>
      </c>
      <c r="AP34" s="1584">
        <v>2</v>
      </c>
      <c r="AR34" s="1583">
        <v>316</v>
      </c>
      <c r="AS34" s="1584">
        <v>126</v>
      </c>
      <c r="AT34" s="1584">
        <v>47</v>
      </c>
      <c r="AV34" s="1583">
        <v>330</v>
      </c>
      <c r="AW34" s="1584">
        <v>129</v>
      </c>
      <c r="AX34" s="1584">
        <v>53</v>
      </c>
      <c r="AZ34" s="1583">
        <v>334</v>
      </c>
      <c r="BA34" s="1584">
        <v>136</v>
      </c>
      <c r="BC34" s="1583">
        <v>310</v>
      </c>
      <c r="BD34" s="1584">
        <v>125</v>
      </c>
      <c r="BF34" s="1583">
        <v>309</v>
      </c>
      <c r="BG34" s="1584">
        <v>125</v>
      </c>
      <c r="BI34" s="1583">
        <v>288</v>
      </c>
      <c r="BJ34" s="1584">
        <v>116</v>
      </c>
      <c r="BL34" s="1583">
        <v>269</v>
      </c>
      <c r="BM34" s="1584">
        <v>112</v>
      </c>
      <c r="BO34" s="1583">
        <v>265</v>
      </c>
      <c r="BP34" s="1584">
        <v>126</v>
      </c>
      <c r="BR34" s="1583">
        <v>140</v>
      </c>
      <c r="BS34" s="1584">
        <v>87</v>
      </c>
      <c r="BU34" s="1583">
        <v>138</v>
      </c>
      <c r="BV34" s="1584">
        <v>78</v>
      </c>
      <c r="BX34" s="1583">
        <v>112</v>
      </c>
      <c r="BY34" s="1584">
        <v>61</v>
      </c>
      <c r="CA34" s="1583">
        <v>99</v>
      </c>
      <c r="CB34" s="1584">
        <v>43</v>
      </c>
      <c r="CC34" s="1584"/>
      <c r="CD34" s="1583">
        <v>60</v>
      </c>
      <c r="CE34" s="1584">
        <v>30</v>
      </c>
    </row>
    <row r="35" spans="1:83" ht="13.2">
      <c r="A35" s="1585"/>
      <c r="C35" s="1521" t="s">
        <v>1843</v>
      </c>
      <c r="D35" s="2065">
        <v>560</v>
      </c>
      <c r="E35" s="2065">
        <v>267</v>
      </c>
      <c r="F35" s="2065">
        <v>53</v>
      </c>
      <c r="H35" s="2065">
        <v>444</v>
      </c>
      <c r="I35" s="2065">
        <v>222</v>
      </c>
      <c r="J35" s="2065">
        <v>20</v>
      </c>
      <c r="L35" s="2065">
        <v>416</v>
      </c>
      <c r="M35" s="2065">
        <v>183</v>
      </c>
      <c r="N35" s="2065">
        <v>16</v>
      </c>
      <c r="P35" s="2065">
        <v>328</v>
      </c>
      <c r="Q35" s="2066">
        <v>143</v>
      </c>
      <c r="R35" s="2066">
        <v>27</v>
      </c>
      <c r="T35" s="2065">
        <v>211</v>
      </c>
      <c r="U35" s="2066">
        <v>120</v>
      </c>
      <c r="V35" s="2066">
        <v>32</v>
      </c>
      <c r="X35" s="2065">
        <v>172</v>
      </c>
      <c r="Y35" s="2066">
        <v>77</v>
      </c>
      <c r="Z35" s="2066">
        <v>34</v>
      </c>
      <c r="AB35" s="2065">
        <v>252</v>
      </c>
      <c r="AC35" s="2066">
        <v>72</v>
      </c>
      <c r="AD35" s="2066">
        <v>45</v>
      </c>
      <c r="AF35" s="2065">
        <v>283</v>
      </c>
      <c r="AG35" s="2066">
        <v>82</v>
      </c>
      <c r="AH35" s="2066">
        <v>37</v>
      </c>
      <c r="AJ35" s="2065">
        <v>292</v>
      </c>
      <c r="AK35" s="2066">
        <v>88</v>
      </c>
      <c r="AL35" s="2066">
        <v>37</v>
      </c>
      <c r="AN35" s="1586">
        <v>285</v>
      </c>
      <c r="AO35" s="1584">
        <v>95</v>
      </c>
      <c r="AP35" s="1584">
        <v>2</v>
      </c>
      <c r="AR35" s="1586">
        <v>253</v>
      </c>
      <c r="AS35" s="1584">
        <v>98</v>
      </c>
      <c r="AT35" s="1584">
        <v>31</v>
      </c>
      <c r="AV35" s="1586">
        <v>257</v>
      </c>
      <c r="AW35" s="1584">
        <v>96</v>
      </c>
      <c r="AX35" s="1584">
        <v>27</v>
      </c>
      <c r="AZ35" s="1586">
        <v>260</v>
      </c>
      <c r="BA35" s="1584">
        <v>94</v>
      </c>
      <c r="BC35" s="1586">
        <v>233</v>
      </c>
      <c r="BD35" s="1584">
        <v>80</v>
      </c>
      <c r="BF35" s="1586">
        <v>236</v>
      </c>
      <c r="BG35" s="1584">
        <v>64</v>
      </c>
      <c r="BI35" s="1586">
        <v>265</v>
      </c>
      <c r="BJ35" s="1584">
        <v>84</v>
      </c>
      <c r="BL35" s="1586">
        <v>263</v>
      </c>
      <c r="BM35" s="1584">
        <v>77</v>
      </c>
      <c r="BO35" s="1586">
        <v>251</v>
      </c>
      <c r="BP35" s="1584">
        <v>71</v>
      </c>
      <c r="BR35" s="1586">
        <v>81</v>
      </c>
      <c r="BS35" s="1584">
        <v>45</v>
      </c>
      <c r="BU35" s="1586">
        <v>76</v>
      </c>
      <c r="BV35" s="1584">
        <v>40</v>
      </c>
      <c r="BX35" s="1586">
        <v>74</v>
      </c>
      <c r="BY35" s="1584">
        <v>39</v>
      </c>
      <c r="CA35" s="1586">
        <v>66</v>
      </c>
      <c r="CB35" s="1584">
        <v>34</v>
      </c>
      <c r="CC35" s="1584"/>
      <c r="CD35" s="1586">
        <v>73</v>
      </c>
      <c r="CE35" s="1584">
        <v>45</v>
      </c>
    </row>
    <row r="36" spans="1:83" ht="13.2">
      <c r="A36" s="1587"/>
      <c r="C36" s="1521" t="s">
        <v>1866</v>
      </c>
      <c r="D36" s="2067">
        <v>434</v>
      </c>
      <c r="E36" s="2067">
        <v>227</v>
      </c>
      <c r="F36" s="2067">
        <v>26</v>
      </c>
      <c r="H36" s="2067">
        <v>256</v>
      </c>
      <c r="I36" s="2067">
        <v>160</v>
      </c>
      <c r="J36" s="2067">
        <v>23</v>
      </c>
      <c r="L36" s="2067">
        <v>236</v>
      </c>
      <c r="M36" s="2067">
        <v>115</v>
      </c>
      <c r="N36" s="2067">
        <v>30</v>
      </c>
      <c r="P36" s="2067">
        <v>218</v>
      </c>
      <c r="Q36" s="2066">
        <v>112</v>
      </c>
      <c r="R36" s="2066">
        <v>30</v>
      </c>
      <c r="T36" s="2067">
        <v>221</v>
      </c>
      <c r="U36" s="2066">
        <v>130</v>
      </c>
      <c r="V36" s="2066">
        <v>34</v>
      </c>
      <c r="X36" s="2067">
        <v>198</v>
      </c>
      <c r="Y36" s="2066">
        <v>109</v>
      </c>
      <c r="Z36" s="2066">
        <v>48</v>
      </c>
      <c r="AB36" s="2067">
        <v>295</v>
      </c>
      <c r="AC36" s="2066">
        <v>133</v>
      </c>
      <c r="AD36" s="2066">
        <v>52</v>
      </c>
      <c r="AF36" s="2067">
        <v>324</v>
      </c>
      <c r="AG36" s="2066">
        <v>151</v>
      </c>
      <c r="AH36" s="2066">
        <v>36</v>
      </c>
      <c r="AJ36" s="2067">
        <v>320</v>
      </c>
      <c r="AK36" s="2066">
        <v>126</v>
      </c>
      <c r="AL36" s="2066">
        <v>35</v>
      </c>
      <c r="AN36" s="1588">
        <v>281</v>
      </c>
      <c r="AO36" s="1584">
        <v>95</v>
      </c>
      <c r="AP36" s="1584">
        <v>40</v>
      </c>
      <c r="AR36" s="1588">
        <v>270</v>
      </c>
      <c r="AS36" s="1584">
        <v>88</v>
      </c>
      <c r="AT36" s="1584">
        <v>33</v>
      </c>
      <c r="AV36" s="1588">
        <v>263</v>
      </c>
      <c r="AW36" s="1584">
        <v>86</v>
      </c>
      <c r="AX36" s="1584">
        <v>30</v>
      </c>
      <c r="AZ36" s="1588">
        <v>244</v>
      </c>
      <c r="BA36" s="1584">
        <v>80</v>
      </c>
      <c r="BC36" s="1588">
        <v>218</v>
      </c>
      <c r="BD36" s="1584">
        <v>67</v>
      </c>
      <c r="BF36" s="1588">
        <v>210</v>
      </c>
      <c r="BG36" s="1584">
        <v>65</v>
      </c>
      <c r="BI36" s="1588">
        <v>196</v>
      </c>
      <c r="BJ36" s="1584">
        <v>58</v>
      </c>
      <c r="BL36" s="1588">
        <v>169</v>
      </c>
      <c r="BM36" s="1584">
        <v>46</v>
      </c>
      <c r="BO36" s="1588">
        <v>157</v>
      </c>
      <c r="BP36" s="1584">
        <v>42</v>
      </c>
      <c r="BR36" s="1588">
        <v>50</v>
      </c>
      <c r="BS36" s="1584">
        <v>26</v>
      </c>
      <c r="BU36" s="1588">
        <v>47</v>
      </c>
      <c r="BV36" s="1584">
        <v>24</v>
      </c>
      <c r="BX36" s="1588">
        <v>42</v>
      </c>
      <c r="BY36" s="1584">
        <v>22</v>
      </c>
      <c r="CA36" s="1588">
        <v>40</v>
      </c>
      <c r="CB36" s="1584">
        <v>18</v>
      </c>
      <c r="CC36" s="1584"/>
      <c r="CD36" s="1588">
        <v>24</v>
      </c>
      <c r="CE36" s="1584">
        <v>12</v>
      </c>
    </row>
    <row r="37" spans="1:83" ht="13.2">
      <c r="A37" s="1545"/>
      <c r="C37" s="1521" t="s">
        <v>1867</v>
      </c>
      <c r="D37" s="2065">
        <v>0</v>
      </c>
      <c r="E37" s="2065">
        <v>0</v>
      </c>
      <c r="F37" s="2065">
        <v>0</v>
      </c>
      <c r="H37" s="2065">
        <v>0</v>
      </c>
      <c r="I37" s="2065">
        <v>0</v>
      </c>
      <c r="J37" s="2065">
        <v>0</v>
      </c>
      <c r="L37" s="2065">
        <v>0</v>
      </c>
      <c r="M37" s="2065">
        <v>0</v>
      </c>
      <c r="N37" s="2065">
        <v>0</v>
      </c>
      <c r="P37" s="2065">
        <v>0</v>
      </c>
      <c r="Q37" s="2066">
        <v>0</v>
      </c>
      <c r="R37" s="2066">
        <v>0</v>
      </c>
      <c r="T37" s="2065">
        <v>0</v>
      </c>
      <c r="U37" s="2066">
        <v>0</v>
      </c>
      <c r="V37" s="2066">
        <v>0</v>
      </c>
      <c r="X37" s="2065">
        <v>0</v>
      </c>
      <c r="Y37" s="2066">
        <v>0</v>
      </c>
      <c r="Z37" s="2066">
        <v>0</v>
      </c>
      <c r="AB37" s="2065">
        <v>0</v>
      </c>
      <c r="AC37" s="2066">
        <v>0</v>
      </c>
      <c r="AD37" s="2066">
        <v>0</v>
      </c>
      <c r="AF37" s="2065">
        <v>0</v>
      </c>
      <c r="AG37" s="2066">
        <v>0</v>
      </c>
      <c r="AH37" s="2066">
        <v>0</v>
      </c>
      <c r="AJ37" s="2065">
        <v>0</v>
      </c>
      <c r="AK37" s="2066">
        <v>0</v>
      </c>
      <c r="AL37" s="2066">
        <v>0</v>
      </c>
      <c r="AN37" s="1586">
        <v>0</v>
      </c>
      <c r="AO37" s="1584">
        <v>0</v>
      </c>
      <c r="AP37" s="1584">
        <v>12201</v>
      </c>
      <c r="AR37" s="1586">
        <v>0</v>
      </c>
      <c r="AS37" s="1584">
        <v>0</v>
      </c>
      <c r="AT37" s="1584">
        <v>0</v>
      </c>
      <c r="AV37" s="1586">
        <v>0</v>
      </c>
      <c r="AW37" s="1584">
        <v>0</v>
      </c>
      <c r="AX37" s="1584">
        <v>0</v>
      </c>
      <c r="AZ37" s="1586">
        <v>0</v>
      </c>
      <c r="BA37" s="1584">
        <v>0</v>
      </c>
      <c r="BC37" s="1586">
        <v>0</v>
      </c>
      <c r="BD37" s="1584">
        <v>0</v>
      </c>
      <c r="BF37" s="1586">
        <v>0</v>
      </c>
      <c r="BG37" s="1584">
        <v>0</v>
      </c>
      <c r="BI37" s="1586">
        <v>0</v>
      </c>
      <c r="BJ37" s="1584">
        <v>0</v>
      </c>
      <c r="BL37" s="1586">
        <v>0</v>
      </c>
      <c r="BM37" s="1584">
        <v>0</v>
      </c>
      <c r="BO37" s="1586">
        <v>0</v>
      </c>
      <c r="BP37" s="1584">
        <v>0</v>
      </c>
      <c r="BR37" s="1586">
        <v>0</v>
      </c>
      <c r="BS37" s="1584">
        <v>0</v>
      </c>
      <c r="BU37" s="1586">
        <v>0</v>
      </c>
      <c r="BV37" s="1584">
        <v>0</v>
      </c>
      <c r="BX37" s="1586">
        <v>0</v>
      </c>
      <c r="BY37" s="1584">
        <v>0</v>
      </c>
      <c r="CA37" s="1586">
        <v>0</v>
      </c>
      <c r="CB37" s="1584">
        <v>0</v>
      </c>
      <c r="CC37" s="1584"/>
      <c r="CD37" s="1586">
        <v>0</v>
      </c>
      <c r="CE37" s="1584">
        <v>0</v>
      </c>
    </row>
    <row r="38" spans="1:83" ht="13.2">
      <c r="A38" s="1545"/>
      <c r="C38" s="1521" t="s">
        <v>1868</v>
      </c>
      <c r="D38" s="2065">
        <v>1368</v>
      </c>
      <c r="E38" s="2065">
        <v>735</v>
      </c>
      <c r="F38" s="2065">
        <v>7</v>
      </c>
      <c r="H38" s="2065">
        <v>1708</v>
      </c>
      <c r="I38" s="2065">
        <v>794</v>
      </c>
      <c r="J38" s="2065">
        <v>5</v>
      </c>
      <c r="L38" s="2065">
        <v>123</v>
      </c>
      <c r="M38" s="2065">
        <v>73</v>
      </c>
      <c r="N38" s="2065">
        <v>5</v>
      </c>
      <c r="P38" s="2065">
        <v>75</v>
      </c>
      <c r="Q38" s="2066">
        <v>46</v>
      </c>
      <c r="R38" s="2066">
        <v>5</v>
      </c>
      <c r="T38" s="2065">
        <v>60</v>
      </c>
      <c r="U38" s="2066">
        <v>633</v>
      </c>
      <c r="V38" s="2066">
        <v>8</v>
      </c>
      <c r="X38" s="2065">
        <v>86</v>
      </c>
      <c r="Y38" s="2066">
        <v>36</v>
      </c>
      <c r="Z38" s="2066">
        <v>11</v>
      </c>
      <c r="AB38" s="2065">
        <v>77</v>
      </c>
      <c r="AC38" s="2066">
        <v>42</v>
      </c>
      <c r="AD38" s="2066">
        <v>21</v>
      </c>
      <c r="AF38" s="2065">
        <v>96</v>
      </c>
      <c r="AG38" s="2066">
        <v>52</v>
      </c>
      <c r="AH38" s="2066">
        <v>13</v>
      </c>
      <c r="AJ38" s="2065">
        <v>102</v>
      </c>
      <c r="AK38" s="2066">
        <v>57</v>
      </c>
      <c r="AL38" s="2066">
        <v>9</v>
      </c>
      <c r="AN38" s="1583">
        <v>119</v>
      </c>
      <c r="AO38" s="1584">
        <v>48</v>
      </c>
      <c r="AP38" s="1584">
        <v>57</v>
      </c>
      <c r="AR38" s="1583">
        <v>77</v>
      </c>
      <c r="AS38" s="1584">
        <v>22</v>
      </c>
      <c r="AT38" s="1584">
        <v>9</v>
      </c>
      <c r="AV38" s="1583">
        <v>111</v>
      </c>
      <c r="AW38" s="1584">
        <v>44</v>
      </c>
      <c r="AX38" s="1584">
        <v>13</v>
      </c>
      <c r="AZ38" s="1583">
        <v>112</v>
      </c>
      <c r="BA38" s="1584">
        <v>50</v>
      </c>
      <c r="BC38" s="1583">
        <v>103</v>
      </c>
      <c r="BD38" s="1584">
        <v>49</v>
      </c>
      <c r="BF38" s="1583">
        <v>113</v>
      </c>
      <c r="BG38" s="1584">
        <v>56</v>
      </c>
      <c r="BI38" s="1583">
        <v>106</v>
      </c>
      <c r="BJ38" s="1584">
        <v>47</v>
      </c>
      <c r="BL38" s="1583">
        <v>94</v>
      </c>
      <c r="BM38" s="1584">
        <v>41</v>
      </c>
      <c r="BO38" s="1583">
        <v>61</v>
      </c>
      <c r="BP38" s="1584">
        <v>21</v>
      </c>
      <c r="BR38" s="1583">
        <v>23</v>
      </c>
      <c r="BS38" s="1584">
        <v>14</v>
      </c>
      <c r="BU38" s="1583">
        <v>22</v>
      </c>
      <c r="BV38" s="1584">
        <v>12</v>
      </c>
      <c r="BX38" s="1583">
        <v>42</v>
      </c>
      <c r="BY38" s="1584">
        <v>31</v>
      </c>
      <c r="CA38" s="1583">
        <v>37</v>
      </c>
      <c r="CB38" s="1584">
        <v>29</v>
      </c>
      <c r="CC38" s="1584"/>
      <c r="CD38" s="1583">
        <v>28</v>
      </c>
      <c r="CE38" s="1584">
        <v>23</v>
      </c>
    </row>
    <row r="39" spans="1:83" ht="13.2">
      <c r="A39" s="1545"/>
      <c r="C39" s="1521" t="s">
        <v>1869</v>
      </c>
      <c r="D39" s="2065">
        <v>228</v>
      </c>
      <c r="E39" s="2065">
        <v>148</v>
      </c>
      <c r="F39" s="2065">
        <v>30</v>
      </c>
      <c r="H39" s="2065">
        <v>204</v>
      </c>
      <c r="I39" s="2065">
        <v>141</v>
      </c>
      <c r="J39" s="2065">
        <v>22</v>
      </c>
      <c r="L39" s="2065">
        <v>224</v>
      </c>
      <c r="M39" s="2065">
        <v>129</v>
      </c>
      <c r="N39" s="2065">
        <v>30</v>
      </c>
      <c r="P39" s="2065">
        <v>185</v>
      </c>
      <c r="Q39" s="2066">
        <v>110</v>
      </c>
      <c r="R39" s="2066">
        <v>35</v>
      </c>
      <c r="T39" s="2065">
        <v>191</v>
      </c>
      <c r="U39" s="2066">
        <v>113</v>
      </c>
      <c r="V39" s="2066">
        <v>37</v>
      </c>
      <c r="X39" s="2065">
        <v>169</v>
      </c>
      <c r="Y39" s="2066">
        <v>104</v>
      </c>
      <c r="Z39" s="2066">
        <v>53</v>
      </c>
      <c r="AB39" s="2065">
        <v>299</v>
      </c>
      <c r="AC39" s="2066">
        <v>133</v>
      </c>
      <c r="AD39" s="2066">
        <v>67</v>
      </c>
      <c r="AF39" s="2065">
        <v>351</v>
      </c>
      <c r="AG39" s="2066">
        <v>156</v>
      </c>
      <c r="AH39" s="2066">
        <v>57</v>
      </c>
      <c r="AJ39" s="2065">
        <v>384</v>
      </c>
      <c r="AK39" s="2066">
        <v>158</v>
      </c>
      <c r="AL39" s="2066">
        <v>49</v>
      </c>
      <c r="AN39" s="1583">
        <v>398</v>
      </c>
      <c r="AO39" s="1584">
        <v>150</v>
      </c>
      <c r="AP39" s="1584">
        <v>28</v>
      </c>
      <c r="AR39" s="1583">
        <v>468</v>
      </c>
      <c r="AS39" s="1584">
        <v>197</v>
      </c>
      <c r="AT39" s="1584">
        <v>61</v>
      </c>
      <c r="AV39" s="1583">
        <v>463</v>
      </c>
      <c r="AW39" s="1584">
        <v>203</v>
      </c>
      <c r="AX39" s="1584">
        <v>48</v>
      </c>
      <c r="AZ39" s="1583">
        <v>462</v>
      </c>
      <c r="BA39" s="1584">
        <v>184</v>
      </c>
      <c r="BC39" s="1583">
        <v>440</v>
      </c>
      <c r="BD39" s="1584">
        <v>171</v>
      </c>
      <c r="BF39" s="1583">
        <v>399</v>
      </c>
      <c r="BG39" s="1584">
        <v>141</v>
      </c>
      <c r="BI39" s="1583">
        <v>409</v>
      </c>
      <c r="BJ39" s="1584">
        <v>145</v>
      </c>
      <c r="BL39" s="1583">
        <v>516</v>
      </c>
      <c r="BM39" s="1584">
        <v>61</v>
      </c>
      <c r="BO39" s="1583">
        <v>534</v>
      </c>
      <c r="BP39" s="1584">
        <v>85</v>
      </c>
      <c r="BR39" s="1583">
        <v>174</v>
      </c>
      <c r="BS39" s="1584">
        <v>94</v>
      </c>
      <c r="BU39" s="1583">
        <v>192</v>
      </c>
      <c r="BV39" s="1584">
        <v>105</v>
      </c>
      <c r="BX39" s="1583">
        <v>225</v>
      </c>
      <c r="BY39" s="1584">
        <v>128</v>
      </c>
      <c r="CA39" s="1583">
        <v>231</v>
      </c>
      <c r="CB39" s="1584">
        <v>130</v>
      </c>
      <c r="CC39" s="1584"/>
      <c r="CD39" s="1583">
        <v>325.64461524000001</v>
      </c>
      <c r="CE39" s="1584">
        <v>62.501761649999999</v>
      </c>
    </row>
    <row r="40" spans="1:83" ht="13.2">
      <c r="A40" s="1545"/>
      <c r="C40" s="1589" t="s">
        <v>1870</v>
      </c>
      <c r="D40" s="2065">
        <v>118</v>
      </c>
      <c r="E40" s="2065">
        <v>75</v>
      </c>
      <c r="F40" s="2065">
        <v>10</v>
      </c>
      <c r="H40" s="2065">
        <v>97</v>
      </c>
      <c r="I40" s="2065">
        <v>56</v>
      </c>
      <c r="J40" s="2065">
        <v>6</v>
      </c>
      <c r="L40" s="2065">
        <v>83</v>
      </c>
      <c r="M40" s="2065">
        <v>43</v>
      </c>
      <c r="N40" s="2065">
        <v>12</v>
      </c>
      <c r="P40" s="2065">
        <v>85</v>
      </c>
      <c r="Q40" s="2066">
        <v>44</v>
      </c>
      <c r="R40" s="2066">
        <v>24</v>
      </c>
      <c r="T40" s="2065">
        <v>74</v>
      </c>
      <c r="U40" s="2066">
        <v>41</v>
      </c>
      <c r="V40" s="2066">
        <v>15</v>
      </c>
      <c r="X40" s="2065">
        <v>84</v>
      </c>
      <c r="Y40" s="2066">
        <v>40</v>
      </c>
      <c r="Z40" s="2066">
        <v>21</v>
      </c>
      <c r="AB40" s="2065">
        <v>106</v>
      </c>
      <c r="AC40" s="2066">
        <v>53</v>
      </c>
      <c r="AD40" s="2066">
        <v>22</v>
      </c>
      <c r="AF40" s="2065">
        <v>118</v>
      </c>
      <c r="AG40" s="2066">
        <v>51</v>
      </c>
      <c r="AH40" s="2066">
        <v>22</v>
      </c>
      <c r="AJ40" s="2065">
        <v>128</v>
      </c>
      <c r="AK40" s="2066">
        <v>51</v>
      </c>
      <c r="AL40" s="2066">
        <v>17</v>
      </c>
      <c r="AN40" s="1583">
        <v>101</v>
      </c>
      <c r="AO40" s="1584">
        <v>37</v>
      </c>
      <c r="AP40" s="1584">
        <v>0</v>
      </c>
      <c r="AR40" s="1583">
        <v>152</v>
      </c>
      <c r="AS40" s="1584">
        <v>68</v>
      </c>
      <c r="AT40" s="1584">
        <v>16</v>
      </c>
      <c r="AV40" s="1583">
        <v>137</v>
      </c>
      <c r="AW40" s="1584">
        <v>65</v>
      </c>
      <c r="AX40" s="1584">
        <v>23</v>
      </c>
      <c r="AZ40" s="1583">
        <v>140</v>
      </c>
      <c r="BA40" s="1584">
        <v>61</v>
      </c>
      <c r="BC40" s="1583">
        <v>94</v>
      </c>
      <c r="BD40" s="1584">
        <v>35</v>
      </c>
      <c r="BF40" s="1583">
        <v>116</v>
      </c>
      <c r="BG40" s="1584">
        <v>55</v>
      </c>
      <c r="BI40" s="1583">
        <v>115</v>
      </c>
      <c r="BJ40" s="1584">
        <v>56</v>
      </c>
      <c r="BL40" s="1583">
        <v>88</v>
      </c>
      <c r="BM40" s="1584">
        <v>34</v>
      </c>
      <c r="BO40" s="1583">
        <v>75</v>
      </c>
      <c r="BP40" s="1584">
        <v>27</v>
      </c>
      <c r="BR40" s="1583">
        <v>43</v>
      </c>
      <c r="BS40" s="1584">
        <v>21</v>
      </c>
      <c r="BU40" s="1583">
        <v>39</v>
      </c>
      <c r="BV40" s="1584">
        <v>21</v>
      </c>
      <c r="BX40" s="1583">
        <v>38</v>
      </c>
      <c r="BY40" s="1584">
        <v>21</v>
      </c>
      <c r="CA40" s="1583">
        <v>100</v>
      </c>
      <c r="CB40" s="1584">
        <v>77</v>
      </c>
      <c r="CC40" s="1584"/>
      <c r="CD40" s="1583">
        <v>87</v>
      </c>
      <c r="CE40" s="1584">
        <v>72</v>
      </c>
    </row>
    <row r="41" spans="1:83" ht="13.2">
      <c r="A41" s="1545"/>
      <c r="C41" s="1521" t="s">
        <v>1871</v>
      </c>
      <c r="D41" s="2065">
        <v>984</v>
      </c>
      <c r="E41" s="2065">
        <v>492</v>
      </c>
      <c r="F41" s="2065">
        <v>76</v>
      </c>
      <c r="H41" s="2065">
        <v>988</v>
      </c>
      <c r="I41" s="2065">
        <v>490</v>
      </c>
      <c r="J41" s="2065">
        <v>72</v>
      </c>
      <c r="L41" s="2065">
        <v>1118</v>
      </c>
      <c r="M41" s="2065">
        <v>539</v>
      </c>
      <c r="N41" s="2065">
        <v>193</v>
      </c>
      <c r="P41" s="2065">
        <v>1172</v>
      </c>
      <c r="Q41" s="2066">
        <v>638</v>
      </c>
      <c r="R41" s="2066">
        <v>77</v>
      </c>
      <c r="T41" s="2065">
        <v>1092</v>
      </c>
      <c r="U41" s="2066">
        <v>528</v>
      </c>
      <c r="V41" s="2066">
        <v>67</v>
      </c>
      <c r="X41" s="2065">
        <v>774</v>
      </c>
      <c r="Y41" s="2066">
        <v>403</v>
      </c>
      <c r="Z41" s="2066">
        <v>90</v>
      </c>
      <c r="AB41" s="2065">
        <v>1112</v>
      </c>
      <c r="AC41" s="2066">
        <v>356</v>
      </c>
      <c r="AD41" s="2066">
        <v>97</v>
      </c>
      <c r="AF41" s="2065">
        <v>1040</v>
      </c>
      <c r="AG41" s="2066">
        <v>307</v>
      </c>
      <c r="AH41" s="2066">
        <v>79</v>
      </c>
      <c r="AJ41" s="2065">
        <v>1005</v>
      </c>
      <c r="AK41" s="2066">
        <v>344</v>
      </c>
      <c r="AL41" s="2066">
        <v>89</v>
      </c>
      <c r="AN41" s="1583">
        <v>978</v>
      </c>
      <c r="AO41" s="1584">
        <v>417</v>
      </c>
      <c r="AP41" s="1584">
        <v>32</v>
      </c>
      <c r="AR41" s="1583">
        <v>1012</v>
      </c>
      <c r="AS41" s="1584">
        <v>419</v>
      </c>
      <c r="AT41" s="1584">
        <v>87</v>
      </c>
      <c r="AV41" s="1583">
        <v>1093</v>
      </c>
      <c r="AW41" s="1584">
        <v>452</v>
      </c>
      <c r="AX41" s="1584">
        <v>92</v>
      </c>
      <c r="AZ41" s="1583">
        <v>1059</v>
      </c>
      <c r="BA41" s="1584">
        <v>453</v>
      </c>
      <c r="BC41" s="1583">
        <v>1019</v>
      </c>
      <c r="BD41" s="1584">
        <v>435</v>
      </c>
      <c r="BF41" s="1583">
        <v>978</v>
      </c>
      <c r="BG41" s="1584">
        <v>425</v>
      </c>
      <c r="BI41" s="1583">
        <v>1082</v>
      </c>
      <c r="BJ41" s="1584">
        <v>462</v>
      </c>
      <c r="BL41" s="1583">
        <v>1013</v>
      </c>
      <c r="BM41" s="1584">
        <v>423</v>
      </c>
      <c r="BO41" s="1583">
        <v>957</v>
      </c>
      <c r="BP41" s="1584">
        <v>412</v>
      </c>
      <c r="BR41" s="1583">
        <v>247</v>
      </c>
      <c r="BS41" s="1584">
        <v>138</v>
      </c>
      <c r="BU41" s="1583">
        <v>289</v>
      </c>
      <c r="BV41" s="1584">
        <v>158</v>
      </c>
      <c r="BX41" s="1583">
        <v>267</v>
      </c>
      <c r="BY41" s="1584">
        <v>144</v>
      </c>
      <c r="CA41" s="1583">
        <v>248</v>
      </c>
      <c r="CB41" s="1584">
        <v>130</v>
      </c>
      <c r="CC41" s="1584"/>
      <c r="CD41" s="1583">
        <v>224</v>
      </c>
      <c r="CE41" s="1584">
        <v>143</v>
      </c>
    </row>
    <row r="42" spans="1:83" ht="13.2">
      <c r="A42" s="1545"/>
      <c r="C42" s="1521" t="s">
        <v>1872</v>
      </c>
      <c r="D42" s="2065">
        <v>84</v>
      </c>
      <c r="E42" s="2065">
        <v>46</v>
      </c>
      <c r="F42" s="2065">
        <v>6</v>
      </c>
      <c r="H42" s="2065">
        <v>76</v>
      </c>
      <c r="I42" s="2065">
        <v>38</v>
      </c>
      <c r="J42" s="2065">
        <v>15</v>
      </c>
      <c r="L42" s="2065">
        <v>86</v>
      </c>
      <c r="M42" s="2065">
        <v>37</v>
      </c>
      <c r="N42" s="2065">
        <v>10</v>
      </c>
      <c r="P42" s="2065">
        <v>78</v>
      </c>
      <c r="Q42" s="2066">
        <v>34</v>
      </c>
      <c r="R42" s="2066">
        <v>9</v>
      </c>
      <c r="T42" s="2065">
        <v>77</v>
      </c>
      <c r="U42" s="2066">
        <v>40</v>
      </c>
      <c r="V42" s="2066">
        <v>14</v>
      </c>
      <c r="X42" s="2065">
        <v>61</v>
      </c>
      <c r="Y42" s="2066">
        <v>35</v>
      </c>
      <c r="Z42" s="2066">
        <v>10</v>
      </c>
      <c r="AB42" s="2065">
        <v>82</v>
      </c>
      <c r="AC42" s="2066">
        <v>38</v>
      </c>
      <c r="AD42" s="2066">
        <v>16</v>
      </c>
      <c r="AF42" s="2065">
        <v>88</v>
      </c>
      <c r="AG42" s="2066">
        <v>36</v>
      </c>
      <c r="AH42" s="2066">
        <v>12</v>
      </c>
      <c r="AJ42" s="2065">
        <v>82</v>
      </c>
      <c r="AK42" s="2066">
        <v>36</v>
      </c>
      <c r="AL42" s="2066">
        <v>10</v>
      </c>
      <c r="AN42" s="1583">
        <v>111</v>
      </c>
      <c r="AO42" s="1584">
        <v>52</v>
      </c>
      <c r="AP42" s="1584">
        <v>0</v>
      </c>
      <c r="AR42" s="1583">
        <v>127</v>
      </c>
      <c r="AS42" s="1584">
        <v>60</v>
      </c>
      <c r="AT42" s="1584">
        <v>13</v>
      </c>
      <c r="AV42" s="1583">
        <v>124</v>
      </c>
      <c r="AW42" s="1584">
        <v>38</v>
      </c>
      <c r="AX42" s="1584">
        <v>10</v>
      </c>
      <c r="AZ42" s="1583">
        <v>112</v>
      </c>
      <c r="BA42" s="1584">
        <v>22</v>
      </c>
      <c r="BC42" s="1583">
        <v>121</v>
      </c>
      <c r="BD42" s="1584">
        <v>25</v>
      </c>
      <c r="BF42" s="1583">
        <v>105</v>
      </c>
      <c r="BG42" s="1584">
        <v>29</v>
      </c>
      <c r="BI42" s="1583">
        <v>94</v>
      </c>
      <c r="BJ42" s="1584">
        <v>26</v>
      </c>
      <c r="BL42" s="1583">
        <v>82</v>
      </c>
      <c r="BM42" s="1584">
        <v>20</v>
      </c>
      <c r="BO42" s="1583">
        <v>85</v>
      </c>
      <c r="BP42" s="1584">
        <v>20</v>
      </c>
      <c r="BR42" s="1583">
        <v>28</v>
      </c>
      <c r="BS42" s="1584">
        <v>15</v>
      </c>
      <c r="BU42" s="1583">
        <v>25</v>
      </c>
      <c r="BV42" s="1584">
        <v>13</v>
      </c>
      <c r="BX42" s="1583">
        <v>25</v>
      </c>
      <c r="BY42" s="1584">
        <v>12</v>
      </c>
      <c r="CA42" s="1583">
        <v>22</v>
      </c>
      <c r="CB42" s="1584">
        <v>9</v>
      </c>
      <c r="CC42" s="1584"/>
      <c r="CD42" s="1583">
        <v>15</v>
      </c>
      <c r="CE42" s="1584">
        <v>8</v>
      </c>
    </row>
    <row r="43" spans="1:83" ht="13.2">
      <c r="A43" s="1545"/>
      <c r="C43" s="1521" t="s">
        <v>1873</v>
      </c>
      <c r="D43" s="2065">
        <v>514</v>
      </c>
      <c r="E43" s="2065">
        <v>289</v>
      </c>
      <c r="F43" s="2065">
        <v>88</v>
      </c>
      <c r="H43" s="2065">
        <v>490</v>
      </c>
      <c r="I43" s="2065">
        <v>287</v>
      </c>
      <c r="J43" s="2065">
        <v>78</v>
      </c>
      <c r="L43" s="2065">
        <v>557</v>
      </c>
      <c r="M43" s="2065">
        <v>292</v>
      </c>
      <c r="N43" s="2065">
        <v>75</v>
      </c>
      <c r="P43" s="2065">
        <v>486</v>
      </c>
      <c r="Q43" s="2066">
        <v>261</v>
      </c>
      <c r="R43" s="2066">
        <v>80</v>
      </c>
      <c r="T43" s="2065">
        <v>489</v>
      </c>
      <c r="U43" s="2066">
        <v>250</v>
      </c>
      <c r="V43" s="2066">
        <v>99</v>
      </c>
      <c r="X43" s="2065">
        <v>1139</v>
      </c>
      <c r="Y43" s="2066">
        <v>57</v>
      </c>
      <c r="Z43" s="2066">
        <v>90</v>
      </c>
      <c r="AB43" s="2065">
        <v>702</v>
      </c>
      <c r="AC43" s="2066">
        <v>298</v>
      </c>
      <c r="AD43" s="2066">
        <v>113</v>
      </c>
      <c r="AF43" s="2065">
        <v>785</v>
      </c>
      <c r="AG43" s="2066">
        <v>328</v>
      </c>
      <c r="AH43" s="2066">
        <v>130</v>
      </c>
      <c r="AJ43" s="2065">
        <v>793</v>
      </c>
      <c r="AK43" s="2066">
        <v>318</v>
      </c>
      <c r="AL43" s="2066">
        <v>104</v>
      </c>
      <c r="AN43" s="1583">
        <v>910</v>
      </c>
      <c r="AO43" s="1584">
        <v>300</v>
      </c>
      <c r="AP43" s="1584">
        <v>358</v>
      </c>
      <c r="AR43" s="1583">
        <v>862</v>
      </c>
      <c r="AS43" s="1584">
        <v>314</v>
      </c>
      <c r="AT43" s="1584">
        <v>104</v>
      </c>
      <c r="AV43" s="1583">
        <v>850</v>
      </c>
      <c r="AW43" s="1584">
        <v>299</v>
      </c>
      <c r="AX43" s="1584">
        <v>89</v>
      </c>
      <c r="AZ43" s="1583">
        <v>891</v>
      </c>
      <c r="BA43" s="1584">
        <v>281</v>
      </c>
      <c r="BC43" s="1583">
        <v>866</v>
      </c>
      <c r="BD43" s="1584">
        <v>250</v>
      </c>
      <c r="BF43" s="1583">
        <v>869</v>
      </c>
      <c r="BG43" s="1584">
        <v>256</v>
      </c>
      <c r="BI43" s="1583">
        <v>880</v>
      </c>
      <c r="BJ43" s="1584">
        <v>254</v>
      </c>
      <c r="BL43" s="1583">
        <v>872</v>
      </c>
      <c r="BM43" s="1584">
        <v>292</v>
      </c>
      <c r="BO43" s="1583">
        <v>870</v>
      </c>
      <c r="BP43" s="1584">
        <v>301</v>
      </c>
      <c r="BR43" s="1583">
        <v>228</v>
      </c>
      <c r="BS43" s="1584">
        <v>121</v>
      </c>
      <c r="BU43" s="1583">
        <v>267</v>
      </c>
      <c r="BV43" s="1584">
        <v>139</v>
      </c>
      <c r="BX43" s="1583">
        <v>277</v>
      </c>
      <c r="BY43" s="1584">
        <v>133</v>
      </c>
      <c r="CA43" s="1583">
        <v>263</v>
      </c>
      <c r="CB43" s="1584">
        <v>116</v>
      </c>
      <c r="CC43" s="1584"/>
      <c r="CD43" s="1583">
        <v>190</v>
      </c>
      <c r="CE43" s="1584">
        <v>112</v>
      </c>
    </row>
    <row r="44" spans="1:83" ht="13.2">
      <c r="A44" s="1545"/>
      <c r="C44" s="1521" t="s">
        <v>1874</v>
      </c>
      <c r="D44" s="2065">
        <v>1</v>
      </c>
      <c r="E44" s="2065">
        <v>1</v>
      </c>
      <c r="F44" s="2065">
        <v>1</v>
      </c>
      <c r="H44" s="2065">
        <v>2</v>
      </c>
      <c r="I44" s="2065">
        <v>2</v>
      </c>
      <c r="J44" s="2065">
        <v>1</v>
      </c>
      <c r="L44" s="2065">
        <v>6</v>
      </c>
      <c r="M44" s="2065">
        <v>4</v>
      </c>
      <c r="N44" s="2065">
        <v>0</v>
      </c>
      <c r="P44" s="2065">
        <v>7</v>
      </c>
      <c r="Q44" s="2066">
        <v>3</v>
      </c>
      <c r="R44" s="2066">
        <v>1</v>
      </c>
      <c r="T44" s="2065">
        <v>6</v>
      </c>
      <c r="U44" s="2066">
        <v>3</v>
      </c>
      <c r="V44" s="2066">
        <v>1</v>
      </c>
      <c r="X44" s="2065">
        <v>28</v>
      </c>
      <c r="Y44" s="2066">
        <v>-7</v>
      </c>
      <c r="Z44" s="2066">
        <v>0</v>
      </c>
      <c r="AB44" s="2065">
        <v>5</v>
      </c>
      <c r="AC44" s="2066">
        <v>2</v>
      </c>
      <c r="AD44" s="2066">
        <v>0</v>
      </c>
      <c r="AF44" s="2065">
        <v>5</v>
      </c>
      <c r="AG44" s="2066">
        <v>1</v>
      </c>
      <c r="AH44" s="2066">
        <v>1</v>
      </c>
      <c r="AJ44" s="2065">
        <v>6</v>
      </c>
      <c r="AK44" s="2066">
        <v>1</v>
      </c>
      <c r="AL44" s="2066">
        <v>0</v>
      </c>
      <c r="AN44" s="1583">
        <v>5</v>
      </c>
      <c r="AO44" s="1584">
        <v>1</v>
      </c>
      <c r="AP44" s="1584">
        <v>9</v>
      </c>
      <c r="AR44" s="1583">
        <v>5</v>
      </c>
      <c r="AS44" s="1584">
        <v>0</v>
      </c>
      <c r="AT44" s="1584">
        <v>1</v>
      </c>
      <c r="AV44" s="1583">
        <v>5</v>
      </c>
      <c r="AW44" s="1584">
        <v>1</v>
      </c>
      <c r="AX44" s="1584">
        <v>0</v>
      </c>
      <c r="AZ44" s="1583">
        <v>6</v>
      </c>
      <c r="BA44" s="1584">
        <v>2</v>
      </c>
      <c r="BC44" s="1583">
        <v>6</v>
      </c>
      <c r="BD44" s="1584">
        <v>1</v>
      </c>
      <c r="BF44" s="1583">
        <v>7</v>
      </c>
      <c r="BG44" s="1584">
        <v>3</v>
      </c>
      <c r="BI44" s="1583">
        <v>6</v>
      </c>
      <c r="BJ44" s="1584">
        <v>2</v>
      </c>
      <c r="BL44" s="1583">
        <v>6</v>
      </c>
      <c r="BM44" s="1584">
        <v>2</v>
      </c>
      <c r="BO44" s="1583">
        <v>4</v>
      </c>
      <c r="BP44" s="1584">
        <v>1</v>
      </c>
      <c r="BR44" s="1583">
        <v>2</v>
      </c>
      <c r="BS44" s="1584">
        <v>0</v>
      </c>
      <c r="BU44" s="1583">
        <v>2</v>
      </c>
      <c r="BV44" s="1584">
        <v>2</v>
      </c>
      <c r="BX44" s="1583">
        <v>2</v>
      </c>
      <c r="BY44" s="1584">
        <v>2</v>
      </c>
      <c r="CA44" s="1583">
        <v>1</v>
      </c>
      <c r="CB44" s="1584">
        <v>0</v>
      </c>
      <c r="CC44" s="1584"/>
      <c r="CD44" s="1583">
        <v>1</v>
      </c>
      <c r="CE44" s="1584">
        <v>0</v>
      </c>
    </row>
    <row r="45" spans="1:83" ht="13.2">
      <c r="A45" s="1545"/>
      <c r="C45" s="1521" t="s">
        <v>1875</v>
      </c>
      <c r="D45" s="2065">
        <v>154</v>
      </c>
      <c r="E45" s="2065">
        <v>100</v>
      </c>
      <c r="F45" s="2065">
        <v>27</v>
      </c>
      <c r="H45" s="2065">
        <v>130</v>
      </c>
      <c r="I45" s="2065">
        <v>92</v>
      </c>
      <c r="J45" s="2065">
        <v>29</v>
      </c>
      <c r="L45" s="2065">
        <v>150</v>
      </c>
      <c r="M45" s="2065">
        <v>87</v>
      </c>
      <c r="N45" s="2065">
        <v>28</v>
      </c>
      <c r="P45" s="2065">
        <v>140</v>
      </c>
      <c r="Q45" s="2066">
        <v>77</v>
      </c>
      <c r="R45" s="2066">
        <v>39</v>
      </c>
      <c r="T45" s="2065">
        <v>138</v>
      </c>
      <c r="U45" s="2066">
        <v>81</v>
      </c>
      <c r="V45" s="2066">
        <v>32</v>
      </c>
      <c r="X45" s="2065">
        <v>145</v>
      </c>
      <c r="Y45" s="2066">
        <v>84</v>
      </c>
      <c r="Z45" s="2066">
        <v>35</v>
      </c>
      <c r="AB45" s="2065">
        <v>230</v>
      </c>
      <c r="AC45" s="2066">
        <v>104</v>
      </c>
      <c r="AD45" s="2066">
        <v>40</v>
      </c>
      <c r="AF45" s="2065">
        <v>247</v>
      </c>
      <c r="AG45" s="2066">
        <v>99</v>
      </c>
      <c r="AH45" s="2066">
        <v>43</v>
      </c>
      <c r="AJ45" s="2065">
        <v>251</v>
      </c>
      <c r="AK45" s="2066">
        <v>91</v>
      </c>
      <c r="AL45" s="2066">
        <v>40</v>
      </c>
      <c r="AN45" s="1583">
        <v>264</v>
      </c>
      <c r="AO45" s="1584">
        <v>88</v>
      </c>
      <c r="AP45" s="1584">
        <v>1</v>
      </c>
      <c r="AR45" s="1583">
        <v>270</v>
      </c>
      <c r="AS45" s="1584">
        <v>87</v>
      </c>
      <c r="AT45" s="1584">
        <v>35</v>
      </c>
      <c r="AV45" s="1583">
        <v>256</v>
      </c>
      <c r="AW45" s="1584">
        <v>87</v>
      </c>
      <c r="AX45" s="1584">
        <v>33</v>
      </c>
      <c r="AZ45" s="1583">
        <v>245</v>
      </c>
      <c r="BA45" s="1584">
        <v>81</v>
      </c>
      <c r="BC45" s="1583">
        <v>234</v>
      </c>
      <c r="BD45" s="1584">
        <v>80</v>
      </c>
      <c r="BF45" s="1583">
        <v>232</v>
      </c>
      <c r="BG45" s="1584">
        <v>86</v>
      </c>
      <c r="BI45" s="1583">
        <v>238</v>
      </c>
      <c r="BJ45" s="1584">
        <v>87</v>
      </c>
      <c r="BL45" s="1583">
        <v>220</v>
      </c>
      <c r="BM45" s="1584">
        <v>73</v>
      </c>
      <c r="BO45" s="1583">
        <v>207</v>
      </c>
      <c r="BP45" s="1584">
        <v>67</v>
      </c>
      <c r="BR45" s="1583">
        <v>84</v>
      </c>
      <c r="BS45" s="1584">
        <v>42</v>
      </c>
      <c r="BU45" s="1583">
        <v>122</v>
      </c>
      <c r="BV45" s="1584">
        <v>59</v>
      </c>
      <c r="BX45" s="1583">
        <v>133</v>
      </c>
      <c r="BY45" s="1584">
        <v>64</v>
      </c>
      <c r="CA45" s="1583">
        <v>121</v>
      </c>
      <c r="CB45" s="1584">
        <v>51</v>
      </c>
      <c r="CC45" s="1584"/>
      <c r="CD45" s="1583">
        <v>70</v>
      </c>
      <c r="CE45" s="1584">
        <v>34</v>
      </c>
    </row>
    <row r="46" spans="1:83" ht="13.2">
      <c r="A46" s="1545"/>
      <c r="C46" s="1521" t="s">
        <v>1876</v>
      </c>
      <c r="D46" s="2065">
        <v>3980</v>
      </c>
      <c r="E46" s="2065">
        <v>1669</v>
      </c>
      <c r="F46" s="2065">
        <v>289</v>
      </c>
      <c r="H46" s="2065">
        <v>3839</v>
      </c>
      <c r="I46" s="2065">
        <v>1584</v>
      </c>
      <c r="J46" s="2065">
        <v>278</v>
      </c>
      <c r="L46" s="2065">
        <v>2596</v>
      </c>
      <c r="M46" s="2065">
        <v>1280</v>
      </c>
      <c r="N46" s="2065">
        <v>342</v>
      </c>
      <c r="P46" s="2065">
        <v>2445</v>
      </c>
      <c r="Q46" s="2066">
        <v>1150</v>
      </c>
      <c r="R46" s="2066">
        <v>339</v>
      </c>
      <c r="T46" s="2065">
        <v>2447</v>
      </c>
      <c r="U46" s="2066">
        <v>1192</v>
      </c>
      <c r="V46" s="2066">
        <v>312</v>
      </c>
      <c r="X46" s="2065">
        <v>1613</v>
      </c>
      <c r="Y46" s="2066">
        <v>808</v>
      </c>
      <c r="Z46" s="2066">
        <v>368</v>
      </c>
      <c r="AB46" s="2065">
        <v>2342</v>
      </c>
      <c r="AC46" s="2066">
        <v>965</v>
      </c>
      <c r="AD46" s="2066">
        <v>480</v>
      </c>
      <c r="AF46" s="2065">
        <v>2541</v>
      </c>
      <c r="AG46" s="2066">
        <v>991</v>
      </c>
      <c r="AH46" s="2066">
        <v>438</v>
      </c>
      <c r="AJ46" s="2065">
        <v>6894</v>
      </c>
      <c r="AK46" s="2066">
        <v>1756</v>
      </c>
      <c r="AL46" s="2066">
        <v>501</v>
      </c>
      <c r="AN46" s="1583">
        <v>6620</v>
      </c>
      <c r="AO46" s="1584">
        <v>1805</v>
      </c>
      <c r="AP46" s="1584">
        <v>66</v>
      </c>
      <c r="AR46" s="1583">
        <v>6409</v>
      </c>
      <c r="AS46" s="1584">
        <v>1836</v>
      </c>
      <c r="AT46" s="1584">
        <v>489</v>
      </c>
      <c r="AV46" s="1583">
        <v>6102</v>
      </c>
      <c r="AW46" s="1584">
        <v>1929</v>
      </c>
      <c r="AX46" s="1584">
        <v>437</v>
      </c>
      <c r="AZ46" s="1583">
        <v>5619</v>
      </c>
      <c r="BA46" s="1584">
        <v>1917</v>
      </c>
      <c r="BC46" s="1583">
        <v>5188</v>
      </c>
      <c r="BD46" s="1584">
        <v>1833</v>
      </c>
      <c r="BF46" s="1583">
        <v>2599</v>
      </c>
      <c r="BG46" s="1584">
        <v>1041</v>
      </c>
      <c r="BI46" s="1583">
        <v>2518</v>
      </c>
      <c r="BJ46" s="1584">
        <v>948</v>
      </c>
      <c r="BL46" s="1583">
        <v>2296</v>
      </c>
      <c r="BM46" s="1584">
        <v>843</v>
      </c>
      <c r="BO46" s="1583">
        <v>2250</v>
      </c>
      <c r="BP46" s="1584">
        <v>912</v>
      </c>
      <c r="BR46" s="1583">
        <v>1129</v>
      </c>
      <c r="BS46" s="1584">
        <v>708</v>
      </c>
      <c r="BU46" s="1583">
        <v>1701</v>
      </c>
      <c r="BV46" s="1584">
        <v>976</v>
      </c>
      <c r="BX46" s="1583">
        <v>1556</v>
      </c>
      <c r="BY46" s="1584">
        <v>712</v>
      </c>
      <c r="CA46" s="1583">
        <v>1056</v>
      </c>
      <c r="CB46" s="1584">
        <v>540</v>
      </c>
      <c r="CC46" s="1584"/>
      <c r="CD46" s="1583">
        <v>685</v>
      </c>
      <c r="CE46" s="1584">
        <v>388</v>
      </c>
    </row>
    <row r="47" spans="1:83" ht="13.2">
      <c r="A47" s="1545"/>
      <c r="C47" s="1521" t="s">
        <v>1877</v>
      </c>
      <c r="D47" s="2065">
        <v>85</v>
      </c>
      <c r="E47" s="2065">
        <v>49</v>
      </c>
      <c r="F47" s="2065">
        <v>5</v>
      </c>
      <c r="H47" s="2065">
        <v>87</v>
      </c>
      <c r="I47" s="2065">
        <v>49</v>
      </c>
      <c r="J47" s="2065">
        <v>9</v>
      </c>
      <c r="L47" s="2065">
        <v>107</v>
      </c>
      <c r="M47" s="2065">
        <v>49</v>
      </c>
      <c r="N47" s="2065">
        <v>11</v>
      </c>
      <c r="P47" s="2065">
        <v>103</v>
      </c>
      <c r="Q47" s="2066">
        <v>48</v>
      </c>
      <c r="R47" s="2066">
        <v>3</v>
      </c>
      <c r="T47" s="2065">
        <v>73</v>
      </c>
      <c r="U47" s="2066">
        <v>36</v>
      </c>
      <c r="V47" s="2066">
        <v>19</v>
      </c>
      <c r="X47" s="2065">
        <v>83</v>
      </c>
      <c r="Y47" s="2066">
        <v>44</v>
      </c>
      <c r="Z47" s="2066">
        <v>10</v>
      </c>
      <c r="AB47" s="2065">
        <v>197</v>
      </c>
      <c r="AC47" s="2066">
        <v>38</v>
      </c>
      <c r="AD47" s="2066">
        <v>7</v>
      </c>
      <c r="AF47" s="2065">
        <v>248</v>
      </c>
      <c r="AG47" s="2066">
        <v>13</v>
      </c>
      <c r="AH47" s="2066">
        <v>11</v>
      </c>
      <c r="AJ47" s="2065">
        <v>228</v>
      </c>
      <c r="AK47" s="2066">
        <v>6</v>
      </c>
      <c r="AL47" s="2066">
        <v>14</v>
      </c>
      <c r="AN47" s="1583">
        <v>100</v>
      </c>
      <c r="AO47" s="1584">
        <v>37</v>
      </c>
      <c r="AP47" s="1584">
        <v>103</v>
      </c>
      <c r="AR47" s="1583">
        <v>164</v>
      </c>
      <c r="AS47" s="1584">
        <v>25</v>
      </c>
      <c r="AT47" s="1584">
        <v>35</v>
      </c>
      <c r="AV47" s="1583">
        <v>191</v>
      </c>
      <c r="AW47" s="1584">
        <v>35</v>
      </c>
      <c r="AX47" s="1584">
        <v>24</v>
      </c>
      <c r="AZ47" s="1583">
        <v>99</v>
      </c>
      <c r="BA47" s="1584">
        <v>53</v>
      </c>
      <c r="BC47" s="1583">
        <v>79</v>
      </c>
      <c r="BD47" s="1584">
        <v>38</v>
      </c>
      <c r="BF47" s="1583">
        <v>88</v>
      </c>
      <c r="BG47" s="1584">
        <v>31</v>
      </c>
      <c r="BI47" s="1583">
        <v>72</v>
      </c>
      <c r="BJ47" s="1584">
        <v>21</v>
      </c>
      <c r="BL47" s="1583">
        <v>61</v>
      </c>
      <c r="BM47" s="1584">
        <v>16</v>
      </c>
      <c r="BO47" s="1583">
        <v>66</v>
      </c>
      <c r="BP47" s="1584">
        <v>17</v>
      </c>
      <c r="BR47" s="1583">
        <v>34</v>
      </c>
      <c r="BS47" s="1584">
        <v>21</v>
      </c>
      <c r="BU47" s="1583">
        <v>30</v>
      </c>
      <c r="BV47" s="1584">
        <v>17</v>
      </c>
      <c r="BX47" s="1583">
        <v>25</v>
      </c>
      <c r="BY47" s="1584">
        <v>12</v>
      </c>
      <c r="CA47" s="1583">
        <v>22</v>
      </c>
      <c r="CB47" s="1584">
        <v>12</v>
      </c>
      <c r="CC47" s="1584"/>
      <c r="CD47" s="1583">
        <v>16</v>
      </c>
      <c r="CE47" s="1584">
        <v>10</v>
      </c>
    </row>
    <row r="48" spans="1:83" ht="13.2">
      <c r="A48" s="1545"/>
      <c r="C48" s="1521" t="s">
        <v>1878</v>
      </c>
      <c r="D48" s="2065">
        <v>3869</v>
      </c>
      <c r="E48" s="2065">
        <v>1645</v>
      </c>
      <c r="F48" s="2065">
        <v>228</v>
      </c>
      <c r="H48" s="2065">
        <v>3176</v>
      </c>
      <c r="I48" s="2065">
        <v>1431</v>
      </c>
      <c r="J48" s="2065">
        <v>234</v>
      </c>
      <c r="L48" s="2065">
        <v>3386</v>
      </c>
      <c r="M48" s="2065">
        <v>1439</v>
      </c>
      <c r="N48" s="2065">
        <v>236</v>
      </c>
      <c r="P48" s="2065">
        <v>9532</v>
      </c>
      <c r="Q48" s="2066">
        <v>6488</v>
      </c>
      <c r="R48" s="2066">
        <v>282</v>
      </c>
      <c r="T48" s="2065">
        <v>1921</v>
      </c>
      <c r="U48" s="2066">
        <v>914</v>
      </c>
      <c r="V48" s="2066">
        <v>328</v>
      </c>
      <c r="X48" s="2065">
        <v>1199</v>
      </c>
      <c r="Y48" s="2066">
        <v>689</v>
      </c>
      <c r="Z48" s="2066">
        <v>348</v>
      </c>
      <c r="AB48" s="2065">
        <v>1905</v>
      </c>
      <c r="AC48" s="2066">
        <v>948</v>
      </c>
      <c r="AD48" s="2066">
        <v>412</v>
      </c>
      <c r="AF48" s="2065">
        <v>2135</v>
      </c>
      <c r="AG48" s="2066">
        <v>950</v>
      </c>
      <c r="AH48" s="2066">
        <v>396</v>
      </c>
      <c r="AJ48" s="2065">
        <v>2392</v>
      </c>
      <c r="AK48" s="2066">
        <v>1016</v>
      </c>
      <c r="AL48" s="2066">
        <v>411</v>
      </c>
      <c r="AN48" s="1583">
        <v>2543</v>
      </c>
      <c r="AO48" s="1584">
        <v>1002</v>
      </c>
      <c r="AP48" s="1584">
        <v>14</v>
      </c>
      <c r="AR48" s="1583">
        <v>2525</v>
      </c>
      <c r="AS48" s="1584">
        <v>944</v>
      </c>
      <c r="AT48" s="1584">
        <v>402</v>
      </c>
      <c r="AV48" s="1583">
        <v>2541</v>
      </c>
      <c r="AW48" s="1584">
        <v>924</v>
      </c>
      <c r="AX48" s="1584">
        <v>329</v>
      </c>
      <c r="AZ48" s="1583">
        <v>2364</v>
      </c>
      <c r="BA48" s="1584">
        <v>857</v>
      </c>
      <c r="BC48" s="1583">
        <v>2359</v>
      </c>
      <c r="BD48" s="1584">
        <v>798</v>
      </c>
      <c r="BF48" s="1583">
        <v>2352</v>
      </c>
      <c r="BG48" s="1584">
        <v>785</v>
      </c>
      <c r="BI48" s="1583">
        <v>2376</v>
      </c>
      <c r="BJ48" s="1584">
        <v>799</v>
      </c>
      <c r="BL48" s="1583">
        <v>3380</v>
      </c>
      <c r="BM48" s="1584">
        <v>1521</v>
      </c>
      <c r="BO48" s="1583">
        <v>3187</v>
      </c>
      <c r="BP48" s="1584">
        <v>1439</v>
      </c>
      <c r="BR48" s="1583">
        <v>2366</v>
      </c>
      <c r="BS48" s="1584">
        <v>1493</v>
      </c>
      <c r="BU48" s="1583">
        <v>2454</v>
      </c>
      <c r="BV48" s="1584">
        <v>1560</v>
      </c>
      <c r="BX48" s="1583">
        <v>1041</v>
      </c>
      <c r="BY48" s="1584">
        <v>541</v>
      </c>
      <c r="CA48" s="1583">
        <v>1265</v>
      </c>
      <c r="CB48" s="1584">
        <v>735</v>
      </c>
      <c r="CC48" s="1584"/>
      <c r="CD48" s="1583">
        <v>1316.62326717</v>
      </c>
      <c r="CE48" s="1584">
        <v>231.95431687000001</v>
      </c>
    </row>
    <row r="49" spans="1:83" ht="13.2">
      <c r="A49" s="1545"/>
      <c r="C49" s="1521" t="s">
        <v>1844</v>
      </c>
      <c r="D49" s="2065">
        <v>1437</v>
      </c>
      <c r="E49" s="2065">
        <v>595</v>
      </c>
      <c r="F49" s="2065">
        <v>14</v>
      </c>
      <c r="H49" s="2065">
        <v>1465</v>
      </c>
      <c r="I49" s="2065">
        <v>596</v>
      </c>
      <c r="J49" s="2065">
        <v>9</v>
      </c>
      <c r="L49" s="2065">
        <v>1651</v>
      </c>
      <c r="M49" s="2065">
        <v>765</v>
      </c>
      <c r="N49" s="2065">
        <v>9</v>
      </c>
      <c r="P49" s="2065">
        <v>1599</v>
      </c>
      <c r="Q49" s="2066">
        <v>791</v>
      </c>
      <c r="R49" s="2066">
        <v>18</v>
      </c>
      <c r="T49" s="2065">
        <v>1607</v>
      </c>
      <c r="U49" s="2066">
        <v>779</v>
      </c>
      <c r="V49" s="2066">
        <v>66</v>
      </c>
      <c r="X49" s="2065">
        <v>7797</v>
      </c>
      <c r="Y49" s="2066">
        <v>-2635</v>
      </c>
      <c r="Z49" s="2066">
        <v>14</v>
      </c>
      <c r="AB49" s="2065">
        <v>6180</v>
      </c>
      <c r="AC49" s="2066">
        <v>-1683</v>
      </c>
      <c r="AD49" s="2066">
        <v>13</v>
      </c>
      <c r="AF49" s="2065">
        <v>7761</v>
      </c>
      <c r="AG49" s="2066">
        <v>-3795</v>
      </c>
      <c r="AH49" s="2066">
        <v>15</v>
      </c>
      <c r="AJ49" s="2065">
        <v>6316</v>
      </c>
      <c r="AK49" s="2066">
        <v>-3299</v>
      </c>
      <c r="AL49" s="2066">
        <v>23</v>
      </c>
      <c r="AN49" s="1583">
        <v>6045</v>
      </c>
      <c r="AO49" s="1584">
        <v>-1513</v>
      </c>
      <c r="AP49" s="1584">
        <v>136</v>
      </c>
      <c r="AR49" s="1583">
        <v>3810</v>
      </c>
      <c r="AS49" s="1584">
        <v>-977</v>
      </c>
      <c r="AT49" s="1584">
        <v>12</v>
      </c>
      <c r="AV49" s="1583">
        <v>5388</v>
      </c>
      <c r="AW49" s="1584">
        <v>-1838</v>
      </c>
      <c r="AX49" s="1584">
        <v>10</v>
      </c>
      <c r="AZ49" s="1583">
        <v>4465</v>
      </c>
      <c r="BA49" s="1584">
        <v>-1519</v>
      </c>
      <c r="BC49" s="1583">
        <v>5050</v>
      </c>
      <c r="BD49" s="1584">
        <v>-1630</v>
      </c>
      <c r="BF49" s="1583">
        <v>4847</v>
      </c>
      <c r="BG49" s="1584">
        <v>-1327</v>
      </c>
      <c r="BI49" s="1583">
        <v>2854</v>
      </c>
      <c r="BJ49" s="1584">
        <v>-547</v>
      </c>
      <c r="BL49" s="1583">
        <v>5124</v>
      </c>
      <c r="BM49" s="1584">
        <v>-696</v>
      </c>
      <c r="BO49" s="1583">
        <v>5121</v>
      </c>
      <c r="BP49" s="1584">
        <v>-629</v>
      </c>
      <c r="BR49" s="1583">
        <v>224</v>
      </c>
      <c r="BS49" s="1584">
        <v>70</v>
      </c>
      <c r="BU49" s="1583">
        <v>328</v>
      </c>
      <c r="BV49" s="1584">
        <v>135</v>
      </c>
      <c r="BX49" s="1583">
        <v>583</v>
      </c>
      <c r="BY49" s="1584">
        <v>279</v>
      </c>
      <c r="CA49" s="1583">
        <v>789</v>
      </c>
      <c r="CB49" s="1584">
        <v>81</v>
      </c>
      <c r="CC49" s="1584"/>
      <c r="CD49" s="1583">
        <v>121.11197243000001</v>
      </c>
      <c r="CE49" s="1584">
        <v>-33.01762317</v>
      </c>
    </row>
    <row r="50" spans="1:83" ht="13.2">
      <c r="A50" s="1590" t="s">
        <v>1879</v>
      </c>
      <c r="B50" s="1591"/>
      <c r="C50" s="1591"/>
      <c r="D50" s="2068">
        <v>34853</v>
      </c>
      <c r="E50" s="2068">
        <v>19522</v>
      </c>
      <c r="F50" s="2068">
        <v>7005</v>
      </c>
      <c r="H50" s="2068">
        <v>33285</v>
      </c>
      <c r="I50" s="2068">
        <v>18775</v>
      </c>
      <c r="J50" s="2068">
        <v>7794</v>
      </c>
      <c r="L50" s="2068">
        <v>38171</v>
      </c>
      <c r="M50" s="2068">
        <v>18976</v>
      </c>
      <c r="N50" s="2068">
        <v>8241</v>
      </c>
      <c r="P50" s="2068">
        <v>36259</v>
      </c>
      <c r="Q50" s="2068">
        <v>18095</v>
      </c>
      <c r="R50" s="2068">
        <v>9838</v>
      </c>
      <c r="T50" s="2068">
        <v>36709</v>
      </c>
      <c r="U50" s="2068">
        <v>18082</v>
      </c>
      <c r="V50" s="2068">
        <v>8838</v>
      </c>
      <c r="X50" s="2068">
        <v>34758</v>
      </c>
      <c r="Y50" s="2068">
        <v>16541</v>
      </c>
      <c r="Z50" s="2068">
        <v>7196</v>
      </c>
      <c r="AB50" s="2068">
        <v>40463</v>
      </c>
      <c r="AC50" s="2068">
        <v>19187</v>
      </c>
      <c r="AD50" s="2068">
        <v>9081</v>
      </c>
      <c r="AF50" s="2068">
        <v>41802</v>
      </c>
      <c r="AG50" s="2068">
        <v>19974</v>
      </c>
      <c r="AH50" s="2068">
        <v>11219</v>
      </c>
      <c r="AJ50" s="2068">
        <v>45607</v>
      </c>
      <c r="AK50" s="2068">
        <v>20778</v>
      </c>
      <c r="AL50" s="2068">
        <v>11052</v>
      </c>
      <c r="AN50" s="1592">
        <v>50564</v>
      </c>
      <c r="AO50" s="1592">
        <v>21109</v>
      </c>
      <c r="AP50" s="1592">
        <v>52</v>
      </c>
      <c r="AR50" s="1592">
        <v>55001</v>
      </c>
      <c r="AS50" s="1592">
        <v>21777</v>
      </c>
      <c r="AT50" s="1592">
        <v>12356</v>
      </c>
      <c r="AV50" s="1592">
        <v>57560</v>
      </c>
      <c r="AW50" s="1592">
        <v>23112</v>
      </c>
      <c r="AX50" s="1592">
        <v>10488</v>
      </c>
      <c r="AZ50" s="1592">
        <v>55954</v>
      </c>
      <c r="BA50" s="1592">
        <v>22609</v>
      </c>
      <c r="BC50" s="1592">
        <v>52872</v>
      </c>
      <c r="BD50" s="1592">
        <v>21817</v>
      </c>
      <c r="BF50" s="1592">
        <v>47669</v>
      </c>
      <c r="BG50" s="1592">
        <v>20733</v>
      </c>
      <c r="BI50" s="1592">
        <v>48170</v>
      </c>
      <c r="BJ50" s="1592">
        <v>18998</v>
      </c>
      <c r="BL50" s="1592">
        <v>44136</v>
      </c>
      <c r="BM50" s="1592">
        <v>16399</v>
      </c>
      <c r="BO50" s="1592">
        <v>39607</v>
      </c>
      <c r="BP50" s="1592">
        <v>14094</v>
      </c>
      <c r="BR50" s="1592">
        <v>20205</v>
      </c>
      <c r="BS50" s="1592">
        <v>10363</v>
      </c>
      <c r="BU50" s="1592">
        <v>18030</v>
      </c>
      <c r="BV50" s="1592">
        <v>9024</v>
      </c>
      <c r="BX50" s="1592">
        <v>17359</v>
      </c>
      <c r="BY50" s="1592">
        <v>8366</v>
      </c>
      <c r="CA50" s="1592">
        <v>17632</v>
      </c>
      <c r="CB50" s="1592">
        <v>9003</v>
      </c>
      <c r="CC50" s="1584"/>
      <c r="CD50" s="1592">
        <v>18299.17925488</v>
      </c>
      <c r="CE50" s="1592">
        <v>9630.5900411128005</v>
      </c>
    </row>
    <row r="51" spans="1:83" ht="13.8" thickBot="1">
      <c r="A51" s="1441" t="s">
        <v>1880</v>
      </c>
      <c r="B51" s="1593"/>
      <c r="C51" s="1398"/>
      <c r="D51" s="2069">
        <v>60218</v>
      </c>
      <c r="E51" s="2069">
        <v>31426</v>
      </c>
      <c r="F51" s="2069">
        <v>8809</v>
      </c>
      <c r="H51" s="2069">
        <v>58015</v>
      </c>
      <c r="I51" s="2069">
        <v>30163</v>
      </c>
      <c r="J51" s="2069">
        <v>9430</v>
      </c>
      <c r="L51" s="2069">
        <v>59101</v>
      </c>
      <c r="M51" s="2069">
        <v>28779</v>
      </c>
      <c r="N51" s="2069">
        <v>10209</v>
      </c>
      <c r="P51" s="2069">
        <v>62140</v>
      </c>
      <c r="Q51" s="2070">
        <v>32484</v>
      </c>
      <c r="R51" s="2070">
        <v>12013</v>
      </c>
      <c r="T51" s="2069">
        <v>62203</v>
      </c>
      <c r="U51" s="2070">
        <v>33381</v>
      </c>
      <c r="V51" s="2070">
        <v>10888</v>
      </c>
      <c r="X51" s="2069">
        <v>57424</v>
      </c>
      <c r="Y51" s="2070">
        <v>17598</v>
      </c>
      <c r="Z51" s="2070">
        <v>9305</v>
      </c>
      <c r="AB51" s="2069">
        <v>64269</v>
      </c>
      <c r="AC51" s="2070">
        <v>23345</v>
      </c>
      <c r="AD51" s="2070">
        <v>11777</v>
      </c>
      <c r="AF51" s="2069">
        <v>68652</v>
      </c>
      <c r="AG51" s="2070">
        <v>21750</v>
      </c>
      <c r="AH51" s="2070">
        <v>13575</v>
      </c>
      <c r="AJ51" s="2069">
        <v>74476</v>
      </c>
      <c r="AK51" s="2070">
        <v>24483</v>
      </c>
      <c r="AL51" s="2070">
        <v>13481</v>
      </c>
      <c r="AN51" s="1594">
        <v>79151</v>
      </c>
      <c r="AO51" s="1595">
        <v>26855</v>
      </c>
      <c r="AP51" s="1595">
        <v>14715</v>
      </c>
      <c r="AR51" s="1594">
        <v>81978</v>
      </c>
      <c r="AS51" s="1595">
        <v>27866</v>
      </c>
      <c r="AT51" s="1595">
        <v>14867</v>
      </c>
      <c r="AV51" s="1594">
        <v>85199</v>
      </c>
      <c r="AW51" s="1595">
        <v>28773</v>
      </c>
      <c r="AX51" s="1595">
        <v>12731</v>
      </c>
      <c r="AZ51" s="1594">
        <v>81592</v>
      </c>
      <c r="BA51" s="1595">
        <v>28523</v>
      </c>
      <c r="BC51" s="1594">
        <v>77942</v>
      </c>
      <c r="BD51" s="1595">
        <v>27212</v>
      </c>
      <c r="BF51" s="1594">
        <v>70000</v>
      </c>
      <c r="BG51" s="1595">
        <v>25693</v>
      </c>
      <c r="BI51" s="1594">
        <v>68541</v>
      </c>
      <c r="BJ51" s="1595">
        <v>25122</v>
      </c>
      <c r="BL51" s="1594">
        <v>66806</v>
      </c>
      <c r="BM51" s="1595">
        <v>22296</v>
      </c>
      <c r="BO51" s="1594">
        <v>62978</v>
      </c>
      <c r="BP51" s="1595">
        <v>20752</v>
      </c>
      <c r="BR51" s="1594">
        <v>28460</v>
      </c>
      <c r="BS51" s="1595">
        <v>15223</v>
      </c>
      <c r="BU51" s="1594">
        <v>27786</v>
      </c>
      <c r="BV51" s="1595">
        <v>14421</v>
      </c>
      <c r="BX51" s="1594">
        <v>24879</v>
      </c>
      <c r="BY51" s="1595">
        <v>12039</v>
      </c>
      <c r="CA51" s="1594">
        <v>25032</v>
      </c>
      <c r="CB51" s="1595">
        <v>12459</v>
      </c>
      <c r="CC51" s="1584"/>
      <c r="CD51" s="1594">
        <v>23981.647807140002</v>
      </c>
      <c r="CE51" s="1595">
        <v>12209.150345050915</v>
      </c>
    </row>
    <row r="52" spans="1:83" ht="13.2">
      <c r="A52" s="1511"/>
      <c r="CC52" s="1584"/>
    </row>
    <row r="53" spans="1:83" ht="13.2">
      <c r="CC53" s="1584"/>
    </row>
    <row r="54" spans="1:83" ht="13.2">
      <c r="CC54" s="1584"/>
    </row>
    <row r="55" spans="1:83" ht="13.2">
      <c r="CC55" s="1584"/>
    </row>
  </sheetData>
  <mergeCells count="46">
    <mergeCell ref="D4:F4"/>
    <mergeCell ref="D7:F7"/>
    <mergeCell ref="L4:N4"/>
    <mergeCell ref="L7:N7"/>
    <mergeCell ref="P4:R4"/>
    <mergeCell ref="P7:R7"/>
    <mergeCell ref="H4:J4"/>
    <mergeCell ref="H7:J7"/>
    <mergeCell ref="X4:Z4"/>
    <mergeCell ref="X7:Z7"/>
    <mergeCell ref="AN4:AP4"/>
    <mergeCell ref="AN7:AP7"/>
    <mergeCell ref="T4:V4"/>
    <mergeCell ref="T7:V7"/>
    <mergeCell ref="AR7:AT7"/>
    <mergeCell ref="AR4:AT4"/>
    <mergeCell ref="AB4:AD4"/>
    <mergeCell ref="AB7:AD7"/>
    <mergeCell ref="AF4:AH4"/>
    <mergeCell ref="AF7:AH7"/>
    <mergeCell ref="AJ4:AL4"/>
    <mergeCell ref="AJ7:AL7"/>
    <mergeCell ref="BR4:BS4"/>
    <mergeCell ref="BU4:BV4"/>
    <mergeCell ref="BX4:BY4"/>
    <mergeCell ref="AV4:AX4"/>
    <mergeCell ref="AZ4:BA4"/>
    <mergeCell ref="BC4:BD4"/>
    <mergeCell ref="BF4:BG4"/>
    <mergeCell ref="BI4:BJ4"/>
    <mergeCell ref="CD4:CE4"/>
    <mergeCell ref="CA4:CB4"/>
    <mergeCell ref="AV7:AX7"/>
    <mergeCell ref="CA7:CB7"/>
    <mergeCell ref="CD7:CE7"/>
    <mergeCell ref="BX7:BY7"/>
    <mergeCell ref="BU7:BV7"/>
    <mergeCell ref="BO7:BP7"/>
    <mergeCell ref="BR7:BS7"/>
    <mergeCell ref="BL7:BM7"/>
    <mergeCell ref="BI7:BJ7"/>
    <mergeCell ref="BF7:BG7"/>
    <mergeCell ref="BC7:BD7"/>
    <mergeCell ref="AZ7:BA7"/>
    <mergeCell ref="BL4:BM4"/>
    <mergeCell ref="BO4:BP4"/>
  </mergeCells>
  <hyperlinks>
    <hyperlink ref="A2" location="Índice!A1" display="CRB Setor: Informações adicionais sobre a qualidade creditícia das exposições" xr:uid="{E0920B01-940F-4F58-8976-69B0E044CA3C}"/>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BF323-6BA9-4657-92AB-4D26F421DF81}">
  <sheetPr codeName="Planilha34">
    <tabColor rgb="FF73C6A1"/>
  </sheetPr>
  <dimension ref="A1:JO11"/>
  <sheetViews>
    <sheetView showGridLines="0" zoomScale="80" zoomScaleNormal="80" workbookViewId="0">
      <selection activeCell="G7" sqref="G7"/>
    </sheetView>
  </sheetViews>
  <sheetFormatPr defaultColWidth="9.21875" defaultRowHeight="13.2"/>
  <cols>
    <col min="1" max="1" width="21.5546875" style="1112" customWidth="1"/>
    <col min="2" max="2" width="12.77734375" style="1112" customWidth="1"/>
    <col min="3" max="3" width="11.21875" style="1112" customWidth="1"/>
    <col min="4" max="4" width="13.5546875" style="1112" customWidth="1"/>
    <col min="5" max="5" width="9.5546875" style="1112" customWidth="1"/>
    <col min="6" max="6" width="1.44140625" style="1112" customWidth="1"/>
    <col min="7" max="7" width="17.21875" style="1112" customWidth="1"/>
    <col min="8" max="8" width="19.44140625" style="1112" customWidth="1"/>
    <col min="9" max="9" width="17.5546875" style="1112" customWidth="1"/>
    <col min="10" max="10" width="21.21875" style="1112" customWidth="1"/>
    <col min="11" max="11" width="12.44140625" style="1112" customWidth="1"/>
    <col min="12" max="12" width="1.44140625" style="1112" customWidth="1"/>
    <col min="13" max="13" width="21.5546875" style="1112" customWidth="1"/>
    <col min="14" max="14" width="12.77734375" style="1112" customWidth="1"/>
    <col min="15" max="15" width="11.21875" style="1112" customWidth="1"/>
    <col min="16" max="16" width="13.5546875" style="1112" customWidth="1"/>
    <col min="17" max="17" width="9.5546875" style="1112" customWidth="1"/>
    <col min="18" max="18" width="1.44140625" style="1112" customWidth="1"/>
    <col min="19" max="19" width="17.21875" style="1112" customWidth="1"/>
    <col min="20" max="20" width="19.44140625" style="1112" customWidth="1"/>
    <col min="21" max="21" width="17.5546875" style="1112" customWidth="1"/>
    <col min="22" max="22" width="21.21875" style="1112" customWidth="1"/>
    <col min="23" max="23" width="12.44140625" style="1112" customWidth="1"/>
    <col min="24" max="24" width="1.44140625" style="1112" customWidth="1"/>
    <col min="25" max="25" width="21.5546875" style="1112" customWidth="1"/>
    <col min="26" max="26" width="12.77734375" style="1112" customWidth="1"/>
    <col min="27" max="27" width="11.21875" style="1112" customWidth="1"/>
    <col min="28" max="28" width="13.5546875" style="1112" customWidth="1"/>
    <col min="29" max="29" width="8.21875" style="1112" customWidth="1"/>
    <col min="30" max="30" width="1.44140625" style="1112" customWidth="1"/>
    <col min="31" max="31" width="17.21875" style="1112" customWidth="1"/>
    <col min="32" max="32" width="19.44140625" style="1112" customWidth="1"/>
    <col min="33" max="33" width="17.5546875" style="1112" customWidth="1"/>
    <col min="34" max="34" width="21.21875" style="1112" customWidth="1"/>
    <col min="35" max="35" width="12.44140625" style="1112" customWidth="1"/>
    <col min="36" max="36" width="1.44140625" style="1112" customWidth="1"/>
    <col min="37" max="39" width="14.44140625" style="1112" customWidth="1"/>
    <col min="40" max="40" width="17.21875" style="1112" bestFit="1" customWidth="1"/>
    <col min="41" max="41" width="14.44140625" style="1112" customWidth="1"/>
    <col min="42" max="42" width="1.44140625" style="1112" customWidth="1"/>
    <col min="43" max="45" width="14.44140625" style="1112" customWidth="1"/>
    <col min="46" max="46" width="15" style="1112" bestFit="1" customWidth="1"/>
    <col min="47" max="47" width="14.44140625" style="1112" customWidth="1"/>
    <col min="48" max="48" width="1.44140625" style="1112" customWidth="1"/>
    <col min="49" max="51" width="14.44140625" style="1112" customWidth="1"/>
    <col min="52" max="52" width="17.21875" style="1112" bestFit="1" customWidth="1"/>
    <col min="53" max="53" width="14.44140625" style="1112" customWidth="1"/>
    <col min="54" max="54" width="1.44140625" style="1112" customWidth="1"/>
    <col min="55" max="57" width="14.44140625" style="1112" customWidth="1"/>
    <col min="58" max="58" width="15" style="1112" bestFit="1" customWidth="1"/>
    <col min="59" max="59" width="14.44140625" style="1112" customWidth="1"/>
    <col min="60" max="60" width="1.44140625" style="1112" customWidth="1"/>
    <col min="61" max="63" width="14.44140625" style="1112" customWidth="1"/>
    <col min="64" max="64" width="17.21875" style="1112" bestFit="1" customWidth="1"/>
    <col min="65" max="65" width="14.44140625" style="1112" customWidth="1"/>
    <col min="66" max="66" width="1.44140625" style="1112" customWidth="1"/>
    <col min="67" max="69" width="14.44140625" style="1112" customWidth="1"/>
    <col min="70" max="70" width="15" style="1112" bestFit="1" customWidth="1"/>
    <col min="71" max="71" width="14.44140625" style="1112" customWidth="1"/>
    <col min="72" max="72" width="1.44140625" style="1112" customWidth="1"/>
    <col min="73" max="75" width="14.44140625" style="1112" customWidth="1"/>
    <col min="76" max="76" width="17.21875" style="1112" bestFit="1" customWidth="1"/>
    <col min="77" max="77" width="14.44140625" style="1112" customWidth="1"/>
    <col min="78" max="78" width="1.44140625" style="1112" customWidth="1"/>
    <col min="79" max="81" width="14.44140625" style="1112" customWidth="1"/>
    <col min="82" max="82" width="15" style="1112" bestFit="1" customWidth="1"/>
    <col min="83" max="83" width="14.44140625" style="1112" customWidth="1"/>
    <col min="84" max="84" width="1.44140625" style="1112" customWidth="1"/>
    <col min="85" max="87" width="14.44140625" style="1112" customWidth="1"/>
    <col min="88" max="88" width="17.21875" style="1112" bestFit="1" customWidth="1"/>
    <col min="89" max="89" width="14.44140625" style="1112" customWidth="1"/>
    <col min="90" max="90" width="1.44140625" style="1112" customWidth="1"/>
    <col min="91" max="93" width="14.44140625" style="1112" customWidth="1"/>
    <col min="94" max="94" width="15" style="1112" bestFit="1" customWidth="1"/>
    <col min="95" max="95" width="14.44140625" style="1112" customWidth="1"/>
    <col min="96" max="96" width="1.44140625" style="1112" customWidth="1"/>
    <col min="97" max="99" width="14.44140625" style="1112" customWidth="1"/>
    <col min="100" max="100" width="17.21875" style="1112" bestFit="1" customWidth="1"/>
    <col min="101" max="101" width="14.44140625" style="1112" customWidth="1"/>
    <col min="102" max="102" width="1.44140625" style="1112" customWidth="1"/>
    <col min="103" max="105" width="14.44140625" style="1112" customWidth="1"/>
    <col min="106" max="106" width="15" style="1112" bestFit="1" customWidth="1"/>
    <col min="107" max="107" width="14.44140625" style="1112" customWidth="1"/>
    <col min="108" max="108" width="1.44140625" style="1112" customWidth="1"/>
    <col min="109" max="111" width="14.44140625" style="1112" customWidth="1"/>
    <col min="112" max="112" width="17.21875" style="1112" bestFit="1" customWidth="1"/>
    <col min="113" max="113" width="14.44140625" style="1112" customWidth="1"/>
    <col min="114" max="114" width="1.44140625" style="1112" customWidth="1"/>
    <col min="115" max="117" width="14.44140625" style="1112" customWidth="1"/>
    <col min="118" max="118" width="15" style="1112" bestFit="1" customWidth="1"/>
    <col min="119" max="119" width="14.44140625" style="1112" customWidth="1"/>
    <col min="120" max="120" width="1.44140625" style="1112" customWidth="1"/>
    <col min="121" max="123" width="14.44140625" style="1112" customWidth="1"/>
    <col min="124" max="124" width="17.21875" style="1112" bestFit="1" customWidth="1"/>
    <col min="125" max="125" width="14.44140625" style="1112" customWidth="1"/>
    <col min="126" max="126" width="1.44140625" style="1112" customWidth="1"/>
    <col min="127" max="129" width="14.44140625" style="1112" customWidth="1"/>
    <col min="130" max="130" width="15" style="1112" bestFit="1" customWidth="1"/>
    <col min="131" max="131" width="14.44140625" style="1112" customWidth="1"/>
    <col min="132" max="132" width="1.44140625" style="1112" customWidth="1"/>
    <col min="133" max="135" width="14.44140625" style="1112" customWidth="1"/>
    <col min="136" max="136" width="17.21875" style="1112" bestFit="1" customWidth="1"/>
    <col min="137" max="137" width="14.44140625" style="1112" customWidth="1"/>
    <col min="138" max="138" width="1.44140625" style="1112" customWidth="1"/>
    <col min="139" max="141" width="14.44140625" style="1112" customWidth="1"/>
    <col min="142" max="142" width="15" style="1112" bestFit="1" customWidth="1"/>
    <col min="143" max="143" width="14.44140625" style="1112" customWidth="1"/>
    <col min="144" max="144" width="1.44140625" style="1112" customWidth="1"/>
    <col min="145" max="147" width="14.44140625" style="1112" customWidth="1"/>
    <col min="148" max="148" width="17.21875" style="1112" bestFit="1" customWidth="1"/>
    <col min="149" max="149" width="14.44140625" style="1112" customWidth="1"/>
    <col min="150" max="150" width="1.44140625" style="1112" customWidth="1"/>
    <col min="151" max="153" width="14.44140625" style="1112" customWidth="1"/>
    <col min="154" max="154" width="15" style="1112" bestFit="1" customWidth="1"/>
    <col min="155" max="155" width="14.44140625" style="1112" customWidth="1"/>
    <col min="156" max="156" width="1.44140625" style="1112" customWidth="1"/>
    <col min="157" max="159" width="14.44140625" style="1112" customWidth="1"/>
    <col min="160" max="160" width="17.21875" style="1112" bestFit="1" customWidth="1"/>
    <col min="161" max="161" width="14.44140625" style="1112" customWidth="1"/>
    <col min="162" max="162" width="1.44140625" style="1112" customWidth="1"/>
    <col min="163" max="165" width="14.44140625" style="1112" customWidth="1"/>
    <col min="166" max="166" width="15" style="1112" bestFit="1" customWidth="1"/>
    <col min="167" max="167" width="14.44140625" style="1112" customWidth="1"/>
    <col min="168" max="168" width="1.44140625" style="1112" customWidth="1"/>
    <col min="169" max="171" width="14.44140625" style="1112" customWidth="1"/>
    <col min="172" max="172" width="17.21875" style="1112" bestFit="1" customWidth="1"/>
    <col min="173" max="173" width="14.44140625" style="1112" customWidth="1"/>
    <col min="174" max="174" width="1.44140625" style="1112" customWidth="1"/>
    <col min="175" max="177" width="14.44140625" style="1112" customWidth="1"/>
    <col min="178" max="178" width="15" style="1112" bestFit="1" customWidth="1"/>
    <col min="179" max="179" width="14.44140625" style="1112" customWidth="1"/>
    <col min="180" max="180" width="1.44140625" style="1112" customWidth="1"/>
    <col min="181" max="183" width="14.44140625" style="1112" customWidth="1"/>
    <col min="184" max="184" width="17.21875" style="1112" bestFit="1" customWidth="1"/>
    <col min="185" max="185" width="14.44140625" style="1112" customWidth="1"/>
    <col min="186" max="186" width="1.44140625" style="1112" customWidth="1"/>
    <col min="187" max="189" width="14.44140625" style="1112" customWidth="1"/>
    <col min="190" max="190" width="15" style="1112" bestFit="1" customWidth="1"/>
    <col min="191" max="191" width="14.44140625" style="1112" customWidth="1"/>
    <col min="192" max="192" width="1.44140625" style="1112" customWidth="1"/>
    <col min="193" max="195" width="14.44140625" style="1112" customWidth="1"/>
    <col min="196" max="196" width="17.21875" style="1112" bestFit="1" customWidth="1"/>
    <col min="197" max="197" width="14.44140625" style="1112" customWidth="1"/>
    <col min="198" max="198" width="1.44140625" style="1112" customWidth="1"/>
    <col min="199" max="201" width="14.44140625" style="1112" customWidth="1"/>
    <col min="202" max="202" width="15" style="1112" bestFit="1" customWidth="1"/>
    <col min="203" max="203" width="14.44140625" style="1112" customWidth="1"/>
    <col min="204" max="204" width="1.44140625" style="1112" customWidth="1"/>
    <col min="205" max="207" width="14.44140625" style="1112" customWidth="1"/>
    <col min="208" max="208" width="17.21875" style="1112" bestFit="1" customWidth="1"/>
    <col min="209" max="209" width="14.44140625" style="1112" customWidth="1"/>
    <col min="210" max="210" width="1.44140625" style="1112" customWidth="1"/>
    <col min="211" max="213" width="14.44140625" style="1112" customWidth="1"/>
    <col min="214" max="214" width="15" style="1112" bestFit="1" customWidth="1"/>
    <col min="215" max="215" width="14.44140625" style="1112" customWidth="1"/>
    <col min="216" max="216" width="1.44140625" style="1112" customWidth="1"/>
    <col min="217" max="219" width="14.44140625" style="1112" customWidth="1"/>
    <col min="220" max="220" width="17.21875" style="1112" bestFit="1" customWidth="1"/>
    <col min="221" max="221" width="14.44140625" style="1112" customWidth="1"/>
    <col min="222" max="222" width="1.44140625" style="1112" customWidth="1"/>
    <col min="223" max="225" width="14.44140625" style="1112" customWidth="1"/>
    <col min="226" max="226" width="15" style="1112" bestFit="1" customWidth="1"/>
    <col min="227" max="227" width="14.44140625" style="1112" customWidth="1"/>
    <col min="228" max="228" width="1.44140625" style="1112" customWidth="1"/>
    <col min="229" max="231" width="14.44140625" style="1112" customWidth="1"/>
    <col min="232" max="232" width="17.21875" style="1112" bestFit="1" customWidth="1"/>
    <col min="233" max="233" width="14.44140625" style="1112" customWidth="1"/>
    <col min="234" max="234" width="1.44140625" style="1112" customWidth="1"/>
    <col min="235" max="237" width="14.44140625" style="1112" customWidth="1"/>
    <col min="238" max="238" width="15" style="1112" bestFit="1" customWidth="1"/>
    <col min="239" max="239" width="14.44140625" style="1112" customWidth="1"/>
    <col min="240" max="240" width="1.44140625" style="1112" customWidth="1"/>
    <col min="241" max="245" width="14.44140625" style="1112" customWidth="1"/>
    <col min="246" max="246" width="1.44140625" style="1112" customWidth="1"/>
    <col min="247" max="251" width="14.44140625" style="1112" customWidth="1"/>
    <col min="252" max="252" width="1.44140625" style="1112" customWidth="1"/>
    <col min="253" max="257" width="14.44140625" style="1112" customWidth="1"/>
    <col min="258" max="258" width="1.44140625" style="1112" customWidth="1"/>
    <col min="259" max="263" width="14.44140625" style="1112" customWidth="1"/>
    <col min="264" max="264" width="1.44140625" style="1112" customWidth="1"/>
    <col min="265" max="267" width="14.44140625" style="1112" customWidth="1"/>
    <col min="268" max="268" width="17.21875" style="1112" bestFit="1" customWidth="1"/>
    <col min="269" max="269" width="14.44140625" style="1112" customWidth="1"/>
    <col min="270" max="270" width="1.44140625" style="1112" customWidth="1"/>
    <col min="271" max="273" width="14.44140625" style="1112" customWidth="1"/>
    <col min="274" max="274" width="15" style="1112" bestFit="1" customWidth="1"/>
    <col min="275" max="275" width="14.44140625" style="1112" customWidth="1"/>
    <col min="276" max="16384" width="9.21875" style="1112"/>
  </cols>
  <sheetData>
    <row r="1" spans="1:275" s="3" customFormat="1" ht="6" customHeight="1"/>
    <row r="2" spans="1:275" ht="13.8">
      <c r="A2" s="1554" t="s">
        <v>1887</v>
      </c>
      <c r="B2" s="1554"/>
      <c r="C2" s="1554"/>
      <c r="D2" s="1554"/>
      <c r="E2" s="1554"/>
      <c r="F2" s="1556"/>
      <c r="G2" s="1554"/>
      <c r="H2" s="1554"/>
      <c r="I2" s="1554"/>
      <c r="J2" s="1554"/>
      <c r="K2" s="1554"/>
      <c r="L2" s="1556"/>
      <c r="M2" s="1554"/>
      <c r="N2" s="1554"/>
      <c r="O2" s="1554"/>
      <c r="P2" s="1554"/>
      <c r="Q2" s="1554"/>
      <c r="R2" s="1556"/>
      <c r="S2" s="1554"/>
      <c r="T2" s="1554"/>
      <c r="U2" s="1554"/>
      <c r="V2" s="1554"/>
      <c r="W2" s="1554"/>
      <c r="X2" s="1556"/>
      <c r="Y2" s="1554"/>
      <c r="Z2" s="1554"/>
      <c r="AA2" s="1554"/>
      <c r="AB2" s="1554"/>
      <c r="AC2" s="1554"/>
      <c r="AD2" s="1556"/>
      <c r="AE2" s="1554"/>
      <c r="AF2" s="1554"/>
      <c r="AG2" s="1554"/>
      <c r="AH2" s="1554"/>
      <c r="AI2" s="1554"/>
      <c r="AJ2" s="1556"/>
      <c r="AK2" s="1554"/>
      <c r="AL2" s="1554"/>
      <c r="AM2" s="1555"/>
      <c r="AN2" s="1555"/>
      <c r="AO2" s="1554"/>
      <c r="AP2" s="1556"/>
      <c r="AQ2" s="1557"/>
      <c r="AR2" s="1557"/>
      <c r="AS2" s="1557"/>
      <c r="AT2" s="1557"/>
      <c r="AU2" s="1557"/>
      <c r="AV2" s="1556"/>
      <c r="AW2" s="1158"/>
      <c r="AX2" s="1554"/>
      <c r="AY2" s="1555"/>
      <c r="AZ2" s="1555"/>
      <c r="BA2" s="1554"/>
      <c r="BB2" s="1556"/>
      <c r="BC2" s="1557"/>
      <c r="BD2" s="1557"/>
      <c r="BE2" s="1557"/>
      <c r="BF2" s="1557"/>
      <c r="BG2" s="1557"/>
      <c r="BH2" s="1158"/>
      <c r="BI2" s="1158"/>
      <c r="BJ2" s="1554"/>
      <c r="BK2" s="1555"/>
      <c r="BL2" s="1555"/>
      <c r="BM2" s="1554"/>
      <c r="BN2" s="1556"/>
      <c r="BO2" s="1557"/>
      <c r="BP2" s="1557"/>
      <c r="BQ2" s="1557"/>
      <c r="BR2" s="1557"/>
      <c r="BS2" s="1557"/>
      <c r="BT2" s="1158"/>
      <c r="BU2" s="1158"/>
      <c r="BV2" s="1554"/>
      <c r="BW2" s="1555"/>
      <c r="BX2" s="1555"/>
      <c r="BY2" s="1554"/>
      <c r="BZ2" s="1556"/>
      <c r="CA2" s="1557"/>
      <c r="CB2" s="1557"/>
      <c r="CC2" s="1557"/>
      <c r="CD2" s="1557"/>
      <c r="CE2" s="1557"/>
      <c r="CF2" s="1158"/>
      <c r="CG2" s="1158"/>
      <c r="CH2" s="1554"/>
      <c r="CI2" s="1555"/>
      <c r="CJ2" s="1555"/>
      <c r="CK2" s="1554"/>
      <c r="CL2" s="1556"/>
      <c r="CM2" s="1557"/>
      <c r="CN2" s="1557"/>
      <c r="CO2" s="1557"/>
      <c r="CP2" s="1557"/>
      <c r="CQ2" s="1557"/>
      <c r="CR2" s="1158"/>
      <c r="CS2" s="1158"/>
      <c r="CT2" s="1554"/>
      <c r="CU2" s="1555"/>
      <c r="CV2" s="1555"/>
      <c r="CW2" s="1554"/>
      <c r="CX2" s="1556"/>
      <c r="CY2" s="1557"/>
      <c r="CZ2" s="1557"/>
      <c r="DA2" s="1557"/>
      <c r="DB2" s="1557"/>
      <c r="DC2" s="1557"/>
      <c r="DD2" s="1158"/>
      <c r="DE2" s="1158"/>
      <c r="DF2" s="1554"/>
      <c r="DG2" s="1555"/>
      <c r="DH2" s="1555"/>
      <c r="DI2" s="1554"/>
      <c r="DJ2" s="1556"/>
      <c r="DK2" s="1557"/>
      <c r="DL2" s="1557"/>
      <c r="DM2" s="1557"/>
      <c r="DN2" s="1557"/>
      <c r="DO2" s="1557"/>
      <c r="DP2" s="1158"/>
      <c r="DQ2" s="1158"/>
      <c r="DR2" s="1554"/>
      <c r="DS2" s="1555"/>
      <c r="DT2" s="1555"/>
      <c r="DU2" s="1554"/>
      <c r="DV2" s="1556"/>
      <c r="DW2" s="1557"/>
      <c r="DX2" s="1557"/>
      <c r="DY2" s="1557"/>
      <c r="DZ2" s="1557"/>
      <c r="EA2" s="1557"/>
      <c r="EB2" s="1158"/>
      <c r="EC2" s="1158"/>
      <c r="ED2" s="1554"/>
      <c r="EE2" s="1555"/>
      <c r="EF2" s="1555"/>
      <c r="EG2" s="1554"/>
      <c r="EH2" s="1556"/>
      <c r="EI2" s="1557"/>
      <c r="EJ2" s="1557"/>
      <c r="EK2" s="1557"/>
      <c r="EL2" s="1557"/>
      <c r="EM2" s="1557"/>
      <c r="EN2" s="1158"/>
      <c r="EO2" s="1158"/>
      <c r="EP2" s="1554"/>
      <c r="EQ2" s="1555"/>
      <c r="ER2" s="1555"/>
      <c r="ES2" s="1554"/>
      <c r="ET2" s="1556"/>
      <c r="EU2" s="1557"/>
      <c r="EV2" s="1557"/>
      <c r="EW2" s="1557"/>
      <c r="EX2" s="1557"/>
      <c r="EY2" s="1557"/>
      <c r="EZ2" s="1158"/>
      <c r="FA2" s="1158"/>
      <c r="FB2" s="1554"/>
      <c r="FC2" s="1555"/>
      <c r="FD2" s="1555"/>
      <c r="FE2" s="1554"/>
      <c r="FF2" s="1556"/>
      <c r="FG2" s="1557"/>
      <c r="FH2" s="1557"/>
      <c r="FI2" s="1557"/>
      <c r="FJ2" s="1557"/>
      <c r="FK2" s="1557"/>
      <c r="FL2" s="1158"/>
      <c r="FM2" s="1158"/>
      <c r="FN2" s="1554"/>
      <c r="FO2" s="1555"/>
      <c r="FP2" s="1555"/>
      <c r="FQ2" s="1554"/>
      <c r="FR2" s="1556"/>
      <c r="FS2" s="1557"/>
      <c r="FT2" s="1557"/>
      <c r="FU2" s="1557"/>
      <c r="FV2" s="1557"/>
      <c r="FW2" s="1557"/>
      <c r="FX2" s="1158"/>
      <c r="FY2" s="1158"/>
      <c r="FZ2" s="1554"/>
      <c r="GA2" s="1555"/>
      <c r="GB2" s="1555"/>
      <c r="GC2" s="1554"/>
      <c r="GD2" s="1556"/>
      <c r="GE2" s="1557"/>
      <c r="GF2" s="1557"/>
      <c r="GG2" s="1557"/>
      <c r="GH2" s="1557"/>
      <c r="GI2" s="1557"/>
      <c r="GJ2" s="1158"/>
      <c r="GK2" s="1158"/>
      <c r="GL2" s="1554"/>
      <c r="GM2" s="1555"/>
      <c r="GN2" s="1555"/>
      <c r="GO2" s="1554"/>
      <c r="GP2" s="1556"/>
      <c r="GQ2" s="1557"/>
      <c r="GR2" s="1557"/>
      <c r="GS2" s="1557"/>
      <c r="GT2" s="1557"/>
      <c r="GU2" s="1557"/>
      <c r="GV2" s="1158"/>
      <c r="GW2" s="1158"/>
      <c r="GX2" s="1554"/>
      <c r="GY2" s="1555"/>
      <c r="GZ2" s="1555"/>
      <c r="HA2" s="1554"/>
      <c r="HB2" s="1556"/>
      <c r="HC2" s="1557"/>
      <c r="HD2" s="1557"/>
      <c r="HE2" s="1557"/>
      <c r="HF2" s="1557"/>
      <c r="HG2" s="1557"/>
      <c r="HH2" s="1158"/>
      <c r="HI2" s="1158"/>
      <c r="HJ2" s="1554"/>
      <c r="HK2" s="1555"/>
      <c r="HL2" s="1555"/>
      <c r="HM2" s="1554"/>
      <c r="HN2" s="1556"/>
      <c r="HO2" s="1557"/>
      <c r="HP2" s="1557"/>
      <c r="HQ2" s="1557"/>
      <c r="HR2" s="1557"/>
      <c r="HS2" s="1557"/>
      <c r="HT2" s="1158"/>
      <c r="HU2" s="1557"/>
      <c r="HV2" s="1557"/>
      <c r="HW2" s="1557"/>
      <c r="HX2" s="1557"/>
      <c r="HY2" s="1557"/>
      <c r="HZ2" s="1556"/>
      <c r="IA2" s="1557"/>
      <c r="IB2" s="1557"/>
      <c r="IC2" s="1557"/>
      <c r="ID2" s="1557"/>
      <c r="IE2" s="1557"/>
      <c r="IF2" s="1158"/>
      <c r="IG2" s="1557"/>
      <c r="IH2" s="1557"/>
      <c r="II2" s="1557"/>
      <c r="IJ2" s="1557"/>
      <c r="IK2" s="1557"/>
      <c r="IL2" s="1556"/>
      <c r="IM2" s="1557"/>
      <c r="IN2" s="1557"/>
      <c r="IO2" s="1557"/>
      <c r="IP2" s="1557"/>
      <c r="IQ2" s="1557"/>
      <c r="IR2" s="1158"/>
      <c r="IS2" s="1158"/>
      <c r="IT2" s="1554"/>
      <c r="IU2" s="1555"/>
      <c r="IV2" s="1555"/>
      <c r="IW2" s="1554"/>
      <c r="IX2" s="1556"/>
      <c r="IY2" s="1557"/>
      <c r="IZ2" s="1557"/>
      <c r="JA2" s="1557"/>
      <c r="JB2" s="1557"/>
      <c r="JC2" s="1557"/>
    </row>
    <row r="3" spans="1:275" ht="4.5" customHeight="1">
      <c r="BH3" s="3"/>
      <c r="BT3" s="3"/>
      <c r="CF3" s="3"/>
      <c r="CR3" s="3"/>
      <c r="DD3" s="3"/>
      <c r="DP3" s="3"/>
      <c r="EB3" s="3"/>
      <c r="EN3" s="3"/>
      <c r="EZ3" s="3"/>
      <c r="FL3" s="3"/>
      <c r="FX3" s="3"/>
      <c r="GJ3" s="3"/>
      <c r="GV3" s="3"/>
      <c r="HH3" s="3"/>
      <c r="HT3" s="3"/>
      <c r="IF3" s="3"/>
      <c r="IR3" s="3"/>
      <c r="JD3" s="3"/>
    </row>
    <row r="4" spans="1:275" ht="14.4" thickBot="1">
      <c r="A4" s="1314" t="s">
        <v>68</v>
      </c>
      <c r="K4" s="1558">
        <v>46203</v>
      </c>
      <c r="M4" s="1314" t="s">
        <v>68</v>
      </c>
      <c r="W4" s="1558">
        <v>46112</v>
      </c>
      <c r="AI4" s="1558">
        <v>46022</v>
      </c>
      <c r="AK4" s="1314" t="s">
        <v>68</v>
      </c>
      <c r="AU4" s="1558">
        <v>45930</v>
      </c>
      <c r="AW4" s="1314" t="s">
        <v>68</v>
      </c>
      <c r="BG4" s="1558">
        <v>45838</v>
      </c>
      <c r="BH4" s="3"/>
      <c r="BI4" s="1314" t="s">
        <v>68</v>
      </c>
      <c r="BS4" s="1558">
        <v>45747</v>
      </c>
      <c r="BT4" s="3"/>
      <c r="BU4" s="1314" t="s">
        <v>68</v>
      </c>
      <c r="CE4" s="1558">
        <v>45657</v>
      </c>
      <c r="CF4" s="3"/>
      <c r="CG4" s="1314" t="s">
        <v>68</v>
      </c>
      <c r="CQ4" s="1558">
        <v>45565</v>
      </c>
      <c r="CR4" s="3"/>
      <c r="CS4" s="1314" t="s">
        <v>68</v>
      </c>
      <c r="DC4" s="1558">
        <v>45473</v>
      </c>
      <c r="DD4" s="3"/>
      <c r="DE4" s="1314" t="s">
        <v>68</v>
      </c>
      <c r="DO4" s="1558">
        <v>45382</v>
      </c>
      <c r="DP4" s="3"/>
      <c r="DQ4" s="1314" t="s">
        <v>68</v>
      </c>
      <c r="EA4" s="1558">
        <v>45291</v>
      </c>
      <c r="EB4" s="3"/>
      <c r="EC4" s="1314" t="s">
        <v>68</v>
      </c>
      <c r="EM4" s="1558">
        <v>45199</v>
      </c>
      <c r="EN4" s="3"/>
      <c r="EO4" s="1125" t="s">
        <v>68</v>
      </c>
      <c r="EY4" s="1558">
        <v>45107</v>
      </c>
      <c r="EZ4" s="3"/>
      <c r="FA4" s="1125" t="s">
        <v>68</v>
      </c>
      <c r="FK4" s="1558">
        <v>45016</v>
      </c>
      <c r="FL4" s="3"/>
      <c r="FM4" s="1125" t="s">
        <v>68</v>
      </c>
      <c r="FW4" s="1558">
        <v>44926</v>
      </c>
      <c r="FX4" s="3"/>
      <c r="FY4" s="1125" t="s">
        <v>68</v>
      </c>
      <c r="GI4" s="1558">
        <v>44834</v>
      </c>
      <c r="GJ4" s="3"/>
      <c r="GK4" s="1125" t="s">
        <v>68</v>
      </c>
      <c r="GU4" s="1558">
        <v>44742</v>
      </c>
      <c r="GV4" s="3"/>
      <c r="GW4" s="1125" t="s">
        <v>68</v>
      </c>
      <c r="HG4" s="1558">
        <v>44651</v>
      </c>
      <c r="HH4" s="3"/>
      <c r="HI4" s="1125" t="s">
        <v>68</v>
      </c>
      <c r="HS4" s="1558">
        <v>44561</v>
      </c>
      <c r="HT4" s="3"/>
      <c r="HU4" s="1125" t="s">
        <v>68</v>
      </c>
      <c r="IE4" s="1558">
        <v>44469</v>
      </c>
      <c r="IF4" s="3"/>
      <c r="IG4" s="1125" t="s">
        <v>68</v>
      </c>
      <c r="IQ4" s="1558">
        <v>44377</v>
      </c>
      <c r="IR4" s="3"/>
      <c r="IS4" s="1125" t="s">
        <v>68</v>
      </c>
      <c r="JC4" s="1558">
        <v>44286</v>
      </c>
      <c r="JD4" s="3"/>
      <c r="JE4" s="1125" t="s">
        <v>68</v>
      </c>
      <c r="JO4" s="1558">
        <v>44196</v>
      </c>
    </row>
    <row r="5" spans="1:275" ht="46.05" customHeight="1" thickBot="1">
      <c r="A5" s="2428" t="s">
        <v>1888</v>
      </c>
      <c r="B5" s="2427"/>
      <c r="C5" s="2427"/>
      <c r="D5" s="2427"/>
      <c r="E5" s="2427"/>
      <c r="F5" s="1559"/>
      <c r="G5" s="2426" t="s">
        <v>1889</v>
      </c>
      <c r="H5" s="2427"/>
      <c r="I5" s="2427"/>
      <c r="J5" s="2427"/>
      <c r="K5" s="2427"/>
      <c r="L5" s="1559"/>
      <c r="M5" s="2428" t="s">
        <v>1888</v>
      </c>
      <c r="N5" s="2427"/>
      <c r="O5" s="2427"/>
      <c r="P5" s="2427"/>
      <c r="Q5" s="2427"/>
      <c r="R5" s="1559"/>
      <c r="S5" s="2426" t="s">
        <v>1889</v>
      </c>
      <c r="T5" s="2427"/>
      <c r="U5" s="2427"/>
      <c r="V5" s="2427"/>
      <c r="W5" s="2427"/>
      <c r="X5" s="1559"/>
      <c r="Y5" s="2428" t="s">
        <v>1888</v>
      </c>
      <c r="Z5" s="2427"/>
      <c r="AA5" s="2427"/>
      <c r="AB5" s="2427"/>
      <c r="AC5" s="2427"/>
      <c r="AD5" s="1559"/>
      <c r="AE5" s="2426" t="s">
        <v>1889</v>
      </c>
      <c r="AF5" s="2427"/>
      <c r="AG5" s="2427"/>
      <c r="AH5" s="2427"/>
      <c r="AI5" s="2427"/>
      <c r="AJ5" s="1559"/>
      <c r="AK5" s="2428" t="s">
        <v>1888</v>
      </c>
      <c r="AL5" s="2427"/>
      <c r="AM5" s="2427"/>
      <c r="AN5" s="2427"/>
      <c r="AO5" s="2427"/>
      <c r="AP5" s="1559"/>
      <c r="AQ5" s="2426" t="s">
        <v>1889</v>
      </c>
      <c r="AR5" s="2427"/>
      <c r="AS5" s="2427"/>
      <c r="AT5" s="2427"/>
      <c r="AU5" s="2427"/>
      <c r="AV5" s="1559"/>
      <c r="AW5" s="2428" t="s">
        <v>1888</v>
      </c>
      <c r="AX5" s="2427"/>
      <c r="AY5" s="2427"/>
      <c r="AZ5" s="2427"/>
      <c r="BA5" s="2427"/>
      <c r="BB5" s="1559"/>
      <c r="BC5" s="2426" t="s">
        <v>1889</v>
      </c>
      <c r="BD5" s="2427"/>
      <c r="BE5" s="2427"/>
      <c r="BF5" s="2427"/>
      <c r="BG5" s="2427"/>
      <c r="BH5" s="3"/>
      <c r="BI5" s="2428" t="s">
        <v>1888</v>
      </c>
      <c r="BJ5" s="2427"/>
      <c r="BK5" s="2427"/>
      <c r="BL5" s="2427"/>
      <c r="BM5" s="2427"/>
      <c r="BN5" s="1559"/>
      <c r="BO5" s="2426" t="s">
        <v>1889</v>
      </c>
      <c r="BP5" s="2427"/>
      <c r="BQ5" s="2427"/>
      <c r="BR5" s="2427"/>
      <c r="BS5" s="2427"/>
      <c r="BT5" s="3"/>
      <c r="BU5" s="2428" t="s">
        <v>1888</v>
      </c>
      <c r="BV5" s="2427"/>
      <c r="BW5" s="2427"/>
      <c r="BX5" s="2427"/>
      <c r="BY5" s="2427"/>
      <c r="BZ5" s="1559"/>
      <c r="CA5" s="2426" t="s">
        <v>1889</v>
      </c>
      <c r="CB5" s="2427"/>
      <c r="CC5" s="2427"/>
      <c r="CD5" s="2427"/>
      <c r="CE5" s="2427"/>
      <c r="CF5" s="3"/>
      <c r="CG5" s="2428" t="s">
        <v>1888</v>
      </c>
      <c r="CH5" s="2427"/>
      <c r="CI5" s="2427"/>
      <c r="CJ5" s="2427"/>
      <c r="CK5" s="2427"/>
      <c r="CL5" s="1559"/>
      <c r="CM5" s="2426" t="s">
        <v>1889</v>
      </c>
      <c r="CN5" s="2427"/>
      <c r="CO5" s="2427"/>
      <c r="CP5" s="2427"/>
      <c r="CQ5" s="2427"/>
      <c r="CR5" s="3"/>
      <c r="CS5" s="2428" t="s">
        <v>1888</v>
      </c>
      <c r="CT5" s="2427"/>
      <c r="CU5" s="2427"/>
      <c r="CV5" s="2427"/>
      <c r="CW5" s="2427"/>
      <c r="CX5" s="1559"/>
      <c r="CY5" s="2426" t="s">
        <v>1889</v>
      </c>
      <c r="CZ5" s="2427"/>
      <c r="DA5" s="2427"/>
      <c r="DB5" s="2427"/>
      <c r="DC5" s="2427"/>
      <c r="DD5" s="3"/>
      <c r="DE5" s="2428" t="s">
        <v>1888</v>
      </c>
      <c r="DF5" s="2427"/>
      <c r="DG5" s="2427"/>
      <c r="DH5" s="2427"/>
      <c r="DI5" s="2427"/>
      <c r="DJ5" s="1559"/>
      <c r="DK5" s="2426" t="s">
        <v>1889</v>
      </c>
      <c r="DL5" s="2427"/>
      <c r="DM5" s="2427"/>
      <c r="DN5" s="2427"/>
      <c r="DO5" s="2427"/>
      <c r="DP5" s="3"/>
      <c r="DQ5" s="2428" t="s">
        <v>1888</v>
      </c>
      <c r="DR5" s="2427"/>
      <c r="DS5" s="2427"/>
      <c r="DT5" s="2427"/>
      <c r="DU5" s="2427"/>
      <c r="DV5" s="1559"/>
      <c r="DW5" s="2426" t="s">
        <v>1889</v>
      </c>
      <c r="DX5" s="2427"/>
      <c r="DY5" s="2427"/>
      <c r="DZ5" s="2427"/>
      <c r="EA5" s="2427"/>
      <c r="EB5" s="3"/>
      <c r="EC5" s="2428" t="s">
        <v>1888</v>
      </c>
      <c r="ED5" s="2427"/>
      <c r="EE5" s="2427"/>
      <c r="EF5" s="2427"/>
      <c r="EG5" s="2427"/>
      <c r="EH5" s="1559"/>
      <c r="EI5" s="2426" t="s">
        <v>1889</v>
      </c>
      <c r="EJ5" s="2427"/>
      <c r="EK5" s="2427"/>
      <c r="EL5" s="2427"/>
      <c r="EM5" s="2427"/>
      <c r="EN5" s="3"/>
      <c r="EO5" s="2428" t="s">
        <v>1888</v>
      </c>
      <c r="EP5" s="2427"/>
      <c r="EQ5" s="2427"/>
      <c r="ER5" s="2427"/>
      <c r="ES5" s="2427"/>
      <c r="ET5" s="1559"/>
      <c r="EU5" s="2426" t="s">
        <v>1889</v>
      </c>
      <c r="EV5" s="2427"/>
      <c r="EW5" s="2427"/>
      <c r="EX5" s="2427"/>
      <c r="EY5" s="2427"/>
      <c r="EZ5" s="3"/>
      <c r="FA5" s="2428" t="s">
        <v>1888</v>
      </c>
      <c r="FB5" s="2427"/>
      <c r="FC5" s="2427"/>
      <c r="FD5" s="2427"/>
      <c r="FE5" s="2427"/>
      <c r="FF5" s="1559"/>
      <c r="FG5" s="2426" t="s">
        <v>1889</v>
      </c>
      <c r="FH5" s="2427"/>
      <c r="FI5" s="2427"/>
      <c r="FJ5" s="2427"/>
      <c r="FK5" s="2427"/>
      <c r="FL5" s="3"/>
      <c r="FM5" s="2428" t="s">
        <v>1888</v>
      </c>
      <c r="FN5" s="2427"/>
      <c r="FO5" s="2427"/>
      <c r="FP5" s="2427"/>
      <c r="FQ5" s="2427"/>
      <c r="FR5" s="1559"/>
      <c r="FS5" s="2426" t="s">
        <v>1889</v>
      </c>
      <c r="FT5" s="2427"/>
      <c r="FU5" s="2427"/>
      <c r="FV5" s="2427"/>
      <c r="FW5" s="2427"/>
      <c r="FX5" s="3"/>
      <c r="FY5" s="2428" t="s">
        <v>1888</v>
      </c>
      <c r="FZ5" s="2427"/>
      <c r="GA5" s="2427"/>
      <c r="GB5" s="2427"/>
      <c r="GC5" s="2427"/>
      <c r="GD5" s="1559"/>
      <c r="GE5" s="2426" t="s">
        <v>1889</v>
      </c>
      <c r="GF5" s="2427"/>
      <c r="GG5" s="2427"/>
      <c r="GH5" s="2427"/>
      <c r="GI5" s="2427"/>
      <c r="GJ5" s="3"/>
      <c r="GK5" s="2428" t="s">
        <v>1888</v>
      </c>
      <c r="GL5" s="2427"/>
      <c r="GM5" s="2427"/>
      <c r="GN5" s="2427"/>
      <c r="GO5" s="2427"/>
      <c r="GP5" s="1559"/>
      <c r="GQ5" s="2426" t="s">
        <v>1889</v>
      </c>
      <c r="GR5" s="2427"/>
      <c r="GS5" s="2427"/>
      <c r="GT5" s="2427"/>
      <c r="GU5" s="2427"/>
      <c r="GV5" s="3"/>
      <c r="GW5" s="2428" t="s">
        <v>1888</v>
      </c>
      <c r="GX5" s="2427"/>
      <c r="GY5" s="2427"/>
      <c r="GZ5" s="2427"/>
      <c r="HA5" s="2427"/>
      <c r="HB5" s="1559"/>
      <c r="HC5" s="2426" t="s">
        <v>1889</v>
      </c>
      <c r="HD5" s="2427"/>
      <c r="HE5" s="2427"/>
      <c r="HF5" s="2427"/>
      <c r="HG5" s="2427"/>
      <c r="HH5" s="3"/>
      <c r="HI5" s="2428" t="s">
        <v>1888</v>
      </c>
      <c r="HJ5" s="2427"/>
      <c r="HK5" s="2427"/>
      <c r="HL5" s="2427"/>
      <c r="HM5" s="2427"/>
      <c r="HN5" s="1559"/>
      <c r="HO5" s="2426" t="s">
        <v>1889</v>
      </c>
      <c r="HP5" s="2427"/>
      <c r="HQ5" s="2427"/>
      <c r="HR5" s="2427"/>
      <c r="HS5" s="2427"/>
      <c r="HT5" s="3"/>
      <c r="HU5" s="2428" t="s">
        <v>1888</v>
      </c>
      <c r="HV5" s="2427"/>
      <c r="HW5" s="2427"/>
      <c r="HX5" s="2427"/>
      <c r="HY5" s="2427"/>
      <c r="HZ5" s="1559"/>
      <c r="IA5" s="2426" t="s">
        <v>1889</v>
      </c>
      <c r="IB5" s="2427"/>
      <c r="IC5" s="2427"/>
      <c r="ID5" s="2427"/>
      <c r="IE5" s="2427"/>
      <c r="IF5" s="3"/>
      <c r="IG5" s="2428" t="s">
        <v>1888</v>
      </c>
      <c r="IH5" s="2427"/>
      <c r="II5" s="2427"/>
      <c r="IJ5" s="2427"/>
      <c r="IK5" s="2427"/>
      <c r="IL5" s="1559"/>
      <c r="IM5" s="2426" t="s">
        <v>1889</v>
      </c>
      <c r="IN5" s="2427"/>
      <c r="IO5" s="2427"/>
      <c r="IP5" s="2427"/>
      <c r="IQ5" s="2427"/>
      <c r="IR5" s="3"/>
      <c r="IS5" s="2428" t="s">
        <v>1888</v>
      </c>
      <c r="IT5" s="2427"/>
      <c r="IU5" s="2427"/>
      <c r="IV5" s="2427"/>
      <c r="IW5" s="2427"/>
      <c r="IX5" s="1559"/>
      <c r="IY5" s="2426" t="s">
        <v>1889</v>
      </c>
      <c r="IZ5" s="2427"/>
      <c r="JA5" s="2427"/>
      <c r="JB5" s="2427"/>
      <c r="JC5" s="2427"/>
      <c r="JD5" s="3"/>
      <c r="JE5" s="2428" t="s">
        <v>1888</v>
      </c>
      <c r="JF5" s="2427"/>
      <c r="JG5" s="2427"/>
      <c r="JH5" s="2427"/>
      <c r="JI5" s="2427"/>
      <c r="JJ5" s="1559"/>
      <c r="JK5" s="2426" t="s">
        <v>1889</v>
      </c>
      <c r="JL5" s="2427"/>
      <c r="JM5" s="2427"/>
      <c r="JN5" s="2427"/>
      <c r="JO5" s="2427"/>
    </row>
    <row r="6" spans="1:275" ht="13.8">
      <c r="A6" s="1560" t="s">
        <v>1890</v>
      </c>
      <c r="B6" s="1560" t="s">
        <v>1891</v>
      </c>
      <c r="C6" s="1560" t="s">
        <v>1892</v>
      </c>
      <c r="D6" s="1560" t="s">
        <v>1893</v>
      </c>
      <c r="E6" s="1560" t="s">
        <v>156</v>
      </c>
      <c r="F6" s="1561"/>
      <c r="G6" s="1562" t="s">
        <v>1890</v>
      </c>
      <c r="H6" s="1560" t="s">
        <v>1891</v>
      </c>
      <c r="I6" s="1560" t="s">
        <v>1892</v>
      </c>
      <c r="J6" s="1560" t="s">
        <v>1893</v>
      </c>
      <c r="K6" s="1560" t="s">
        <v>156</v>
      </c>
      <c r="L6" s="1561"/>
      <c r="M6" s="1560" t="s">
        <v>1890</v>
      </c>
      <c r="N6" s="1560" t="s">
        <v>1891</v>
      </c>
      <c r="O6" s="1560" t="s">
        <v>1892</v>
      </c>
      <c r="P6" s="1560" t="s">
        <v>1893</v>
      </c>
      <c r="Q6" s="1560" t="s">
        <v>156</v>
      </c>
      <c r="R6" s="1561"/>
      <c r="S6" s="1562" t="s">
        <v>1890</v>
      </c>
      <c r="T6" s="1560" t="s">
        <v>1891</v>
      </c>
      <c r="U6" s="1560" t="s">
        <v>1892</v>
      </c>
      <c r="V6" s="1560" t="s">
        <v>1893</v>
      </c>
      <c r="W6" s="1560" t="s">
        <v>156</v>
      </c>
      <c r="X6" s="1561"/>
      <c r="Y6" s="1560" t="s">
        <v>1890</v>
      </c>
      <c r="Z6" s="1560" t="s">
        <v>1891</v>
      </c>
      <c r="AA6" s="1560" t="s">
        <v>1892</v>
      </c>
      <c r="AB6" s="1560" t="s">
        <v>1893</v>
      </c>
      <c r="AC6" s="1560" t="s">
        <v>156</v>
      </c>
      <c r="AD6" s="1561"/>
      <c r="AE6" s="1562" t="s">
        <v>1890</v>
      </c>
      <c r="AF6" s="1560" t="s">
        <v>1891</v>
      </c>
      <c r="AG6" s="1560" t="s">
        <v>1892</v>
      </c>
      <c r="AH6" s="1560" t="s">
        <v>1893</v>
      </c>
      <c r="AI6" s="1560" t="s">
        <v>156</v>
      </c>
      <c r="AJ6" s="1561"/>
      <c r="AK6" s="1560" t="s">
        <v>1890</v>
      </c>
      <c r="AL6" s="1560" t="s">
        <v>1891</v>
      </c>
      <c r="AM6" s="1560" t="s">
        <v>1892</v>
      </c>
      <c r="AN6" s="1560" t="s">
        <v>1893</v>
      </c>
      <c r="AO6" s="1560" t="s">
        <v>156</v>
      </c>
      <c r="AP6" s="1561"/>
      <c r="AQ6" s="1562" t="s">
        <v>1890</v>
      </c>
      <c r="AR6" s="1560" t="s">
        <v>1891</v>
      </c>
      <c r="AS6" s="1560" t="s">
        <v>1892</v>
      </c>
      <c r="AT6" s="1560" t="s">
        <v>1893</v>
      </c>
      <c r="AU6" s="1560" t="s">
        <v>156</v>
      </c>
      <c r="AV6" s="1561"/>
      <c r="AW6" s="1560" t="s">
        <v>1890</v>
      </c>
      <c r="AX6" s="1560" t="s">
        <v>1891</v>
      </c>
      <c r="AY6" s="1560" t="s">
        <v>1892</v>
      </c>
      <c r="AZ6" s="1560" t="s">
        <v>1893</v>
      </c>
      <c r="BA6" s="1560" t="s">
        <v>156</v>
      </c>
      <c r="BB6" s="1561"/>
      <c r="BC6" s="1562" t="s">
        <v>1890</v>
      </c>
      <c r="BD6" s="1560" t="s">
        <v>1891</v>
      </c>
      <c r="BE6" s="1560" t="s">
        <v>1892</v>
      </c>
      <c r="BF6" s="1560" t="s">
        <v>1893</v>
      </c>
      <c r="BG6" s="1560" t="s">
        <v>156</v>
      </c>
      <c r="BH6" s="3"/>
      <c r="BI6" s="1560" t="s">
        <v>1890</v>
      </c>
      <c r="BJ6" s="1560" t="s">
        <v>1891</v>
      </c>
      <c r="BK6" s="1560" t="s">
        <v>1892</v>
      </c>
      <c r="BL6" s="1560" t="s">
        <v>1893</v>
      </c>
      <c r="BM6" s="1560" t="s">
        <v>156</v>
      </c>
      <c r="BN6" s="1561"/>
      <c r="BO6" s="1562" t="s">
        <v>1890</v>
      </c>
      <c r="BP6" s="1560" t="s">
        <v>1891</v>
      </c>
      <c r="BQ6" s="1560" t="s">
        <v>1892</v>
      </c>
      <c r="BR6" s="1560" t="s">
        <v>1893</v>
      </c>
      <c r="BS6" s="1560" t="s">
        <v>156</v>
      </c>
      <c r="BT6" s="3"/>
      <c r="BU6" s="1560" t="s">
        <v>1890</v>
      </c>
      <c r="BV6" s="1560" t="s">
        <v>1891</v>
      </c>
      <c r="BW6" s="1560" t="s">
        <v>1892</v>
      </c>
      <c r="BX6" s="1560" t="s">
        <v>1893</v>
      </c>
      <c r="BY6" s="1560" t="s">
        <v>156</v>
      </c>
      <c r="BZ6" s="1561"/>
      <c r="CA6" s="1562" t="s">
        <v>1890</v>
      </c>
      <c r="CB6" s="1560" t="s">
        <v>1891</v>
      </c>
      <c r="CC6" s="1560" t="s">
        <v>1892</v>
      </c>
      <c r="CD6" s="1560" t="s">
        <v>1893</v>
      </c>
      <c r="CE6" s="1560" t="s">
        <v>156</v>
      </c>
      <c r="CF6" s="3"/>
      <c r="CG6" s="1560" t="s">
        <v>1890</v>
      </c>
      <c r="CH6" s="1560" t="s">
        <v>1891</v>
      </c>
      <c r="CI6" s="1560" t="s">
        <v>1892</v>
      </c>
      <c r="CJ6" s="1560" t="s">
        <v>1893</v>
      </c>
      <c r="CK6" s="1560" t="s">
        <v>156</v>
      </c>
      <c r="CL6" s="1561"/>
      <c r="CM6" s="1562" t="s">
        <v>1890</v>
      </c>
      <c r="CN6" s="1560" t="s">
        <v>1891</v>
      </c>
      <c r="CO6" s="1560" t="s">
        <v>1892</v>
      </c>
      <c r="CP6" s="1560" t="s">
        <v>1893</v>
      </c>
      <c r="CQ6" s="1560" t="s">
        <v>156</v>
      </c>
      <c r="CR6" s="3"/>
      <c r="CS6" s="1560" t="s">
        <v>1890</v>
      </c>
      <c r="CT6" s="1560" t="s">
        <v>1891</v>
      </c>
      <c r="CU6" s="1560" t="s">
        <v>1892</v>
      </c>
      <c r="CV6" s="1560" t="s">
        <v>1893</v>
      </c>
      <c r="CW6" s="1560" t="s">
        <v>156</v>
      </c>
      <c r="CX6" s="1561"/>
      <c r="CY6" s="1562" t="s">
        <v>1890</v>
      </c>
      <c r="CZ6" s="1560" t="s">
        <v>1891</v>
      </c>
      <c r="DA6" s="1560" t="s">
        <v>1892</v>
      </c>
      <c r="DB6" s="1560" t="s">
        <v>1893</v>
      </c>
      <c r="DC6" s="1560" t="s">
        <v>156</v>
      </c>
      <c r="DD6" s="3"/>
      <c r="DE6" s="1560" t="s">
        <v>1890</v>
      </c>
      <c r="DF6" s="1560" t="s">
        <v>1891</v>
      </c>
      <c r="DG6" s="1560" t="s">
        <v>1892</v>
      </c>
      <c r="DH6" s="1560" t="s">
        <v>1893</v>
      </c>
      <c r="DI6" s="1560" t="s">
        <v>156</v>
      </c>
      <c r="DJ6" s="1561"/>
      <c r="DK6" s="1562" t="s">
        <v>1890</v>
      </c>
      <c r="DL6" s="1560" t="s">
        <v>1891</v>
      </c>
      <c r="DM6" s="1560" t="s">
        <v>1892</v>
      </c>
      <c r="DN6" s="1560" t="s">
        <v>1893</v>
      </c>
      <c r="DO6" s="1560" t="s">
        <v>156</v>
      </c>
      <c r="DP6" s="3"/>
      <c r="DQ6" s="1560" t="s">
        <v>1890</v>
      </c>
      <c r="DR6" s="1560" t="s">
        <v>1891</v>
      </c>
      <c r="DS6" s="1560" t="s">
        <v>1892</v>
      </c>
      <c r="DT6" s="1560" t="s">
        <v>1893</v>
      </c>
      <c r="DU6" s="1560" t="s">
        <v>156</v>
      </c>
      <c r="DV6" s="1561"/>
      <c r="DW6" s="1562" t="s">
        <v>1890</v>
      </c>
      <c r="DX6" s="1560" t="s">
        <v>1891</v>
      </c>
      <c r="DY6" s="1560" t="s">
        <v>1892</v>
      </c>
      <c r="DZ6" s="1560" t="s">
        <v>1893</v>
      </c>
      <c r="EA6" s="1560" t="s">
        <v>156</v>
      </c>
      <c r="EB6" s="3"/>
      <c r="EC6" s="1560" t="s">
        <v>1890</v>
      </c>
      <c r="ED6" s="1560" t="s">
        <v>1891</v>
      </c>
      <c r="EE6" s="1560" t="s">
        <v>1892</v>
      </c>
      <c r="EF6" s="1560" t="s">
        <v>1893</v>
      </c>
      <c r="EG6" s="1560" t="s">
        <v>156</v>
      </c>
      <c r="EH6" s="1561"/>
      <c r="EI6" s="1562" t="s">
        <v>1890</v>
      </c>
      <c r="EJ6" s="1560" t="s">
        <v>1891</v>
      </c>
      <c r="EK6" s="1560" t="s">
        <v>1892</v>
      </c>
      <c r="EL6" s="1560" t="s">
        <v>1893</v>
      </c>
      <c r="EM6" s="1560" t="s">
        <v>156</v>
      </c>
      <c r="EN6" s="3"/>
      <c r="EO6" s="1560" t="s">
        <v>1890</v>
      </c>
      <c r="EP6" s="1560" t="s">
        <v>1891</v>
      </c>
      <c r="EQ6" s="1560" t="s">
        <v>1892</v>
      </c>
      <c r="ER6" s="1560" t="s">
        <v>1893</v>
      </c>
      <c r="ES6" s="1560" t="s">
        <v>156</v>
      </c>
      <c r="ET6" s="1561"/>
      <c r="EU6" s="1562" t="s">
        <v>1890</v>
      </c>
      <c r="EV6" s="1560" t="s">
        <v>1891</v>
      </c>
      <c r="EW6" s="1560" t="s">
        <v>1892</v>
      </c>
      <c r="EX6" s="1560" t="s">
        <v>1893</v>
      </c>
      <c r="EY6" s="1560" t="s">
        <v>156</v>
      </c>
      <c r="EZ6" s="3"/>
      <c r="FA6" s="1560" t="s">
        <v>1890</v>
      </c>
      <c r="FB6" s="1560" t="s">
        <v>1891</v>
      </c>
      <c r="FC6" s="1560" t="s">
        <v>1892</v>
      </c>
      <c r="FD6" s="1560" t="s">
        <v>1893</v>
      </c>
      <c r="FE6" s="1560" t="s">
        <v>156</v>
      </c>
      <c r="FF6" s="1561"/>
      <c r="FG6" s="1562" t="s">
        <v>1890</v>
      </c>
      <c r="FH6" s="1560" t="s">
        <v>1891</v>
      </c>
      <c r="FI6" s="1560" t="s">
        <v>1892</v>
      </c>
      <c r="FJ6" s="1560" t="s">
        <v>1893</v>
      </c>
      <c r="FK6" s="1560" t="s">
        <v>156</v>
      </c>
      <c r="FL6" s="3"/>
      <c r="FM6" s="1560" t="s">
        <v>1890</v>
      </c>
      <c r="FN6" s="1560" t="s">
        <v>1891</v>
      </c>
      <c r="FO6" s="1560" t="s">
        <v>1892</v>
      </c>
      <c r="FP6" s="1560" t="s">
        <v>1893</v>
      </c>
      <c r="FQ6" s="1560" t="s">
        <v>156</v>
      </c>
      <c r="FR6" s="1561"/>
      <c r="FS6" s="1562" t="s">
        <v>1890</v>
      </c>
      <c r="FT6" s="1560" t="s">
        <v>1891</v>
      </c>
      <c r="FU6" s="1560" t="s">
        <v>1892</v>
      </c>
      <c r="FV6" s="1560" t="s">
        <v>1893</v>
      </c>
      <c r="FW6" s="1560" t="s">
        <v>156</v>
      </c>
      <c r="FX6" s="3"/>
      <c r="FY6" s="1560" t="s">
        <v>1890</v>
      </c>
      <c r="FZ6" s="1560" t="s">
        <v>1891</v>
      </c>
      <c r="GA6" s="1560" t="s">
        <v>1892</v>
      </c>
      <c r="GB6" s="1560" t="s">
        <v>1893</v>
      </c>
      <c r="GC6" s="1560" t="s">
        <v>156</v>
      </c>
      <c r="GD6" s="1561"/>
      <c r="GE6" s="1562" t="s">
        <v>1890</v>
      </c>
      <c r="GF6" s="1560" t="s">
        <v>1891</v>
      </c>
      <c r="GG6" s="1560" t="s">
        <v>1892</v>
      </c>
      <c r="GH6" s="1560" t="s">
        <v>1893</v>
      </c>
      <c r="GI6" s="1560" t="s">
        <v>156</v>
      </c>
      <c r="GJ6" s="3"/>
      <c r="GK6" s="1560" t="s">
        <v>1890</v>
      </c>
      <c r="GL6" s="1560" t="s">
        <v>1891</v>
      </c>
      <c r="GM6" s="1560" t="s">
        <v>1892</v>
      </c>
      <c r="GN6" s="1560" t="s">
        <v>1893</v>
      </c>
      <c r="GO6" s="1560" t="s">
        <v>156</v>
      </c>
      <c r="GP6" s="1561"/>
      <c r="GQ6" s="1562" t="s">
        <v>1890</v>
      </c>
      <c r="GR6" s="1560" t="s">
        <v>1891</v>
      </c>
      <c r="GS6" s="1560" t="s">
        <v>1892</v>
      </c>
      <c r="GT6" s="1560" t="s">
        <v>1893</v>
      </c>
      <c r="GU6" s="1560" t="s">
        <v>156</v>
      </c>
      <c r="GV6" s="3"/>
      <c r="GW6" s="1560" t="s">
        <v>1890</v>
      </c>
      <c r="GX6" s="1560" t="s">
        <v>1891</v>
      </c>
      <c r="GY6" s="1560" t="s">
        <v>1892</v>
      </c>
      <c r="GZ6" s="1560" t="s">
        <v>1893</v>
      </c>
      <c r="HA6" s="1560" t="s">
        <v>156</v>
      </c>
      <c r="HB6" s="1561"/>
      <c r="HC6" s="1562" t="s">
        <v>1890</v>
      </c>
      <c r="HD6" s="1560" t="s">
        <v>1891</v>
      </c>
      <c r="HE6" s="1560" t="s">
        <v>1892</v>
      </c>
      <c r="HF6" s="1560" t="s">
        <v>1893</v>
      </c>
      <c r="HG6" s="1560" t="s">
        <v>156</v>
      </c>
      <c r="HH6" s="3"/>
      <c r="HI6" s="1560" t="s">
        <v>1890</v>
      </c>
      <c r="HJ6" s="1560" t="s">
        <v>1891</v>
      </c>
      <c r="HK6" s="1560" t="s">
        <v>1892</v>
      </c>
      <c r="HL6" s="1560" t="s">
        <v>1893</v>
      </c>
      <c r="HM6" s="1560" t="s">
        <v>156</v>
      </c>
      <c r="HN6" s="1561"/>
      <c r="HO6" s="1562" t="s">
        <v>1890</v>
      </c>
      <c r="HP6" s="1560" t="s">
        <v>1891</v>
      </c>
      <c r="HQ6" s="1560" t="s">
        <v>1892</v>
      </c>
      <c r="HR6" s="1560" t="s">
        <v>1893</v>
      </c>
      <c r="HS6" s="1560" t="s">
        <v>156</v>
      </c>
      <c r="HT6" s="3"/>
      <c r="HU6" s="1560" t="s">
        <v>1890</v>
      </c>
      <c r="HV6" s="1560" t="s">
        <v>1891</v>
      </c>
      <c r="HW6" s="1560" t="s">
        <v>1892</v>
      </c>
      <c r="HX6" s="1560" t="s">
        <v>1893</v>
      </c>
      <c r="HY6" s="1560" t="s">
        <v>156</v>
      </c>
      <c r="HZ6" s="1561"/>
      <c r="IA6" s="1562" t="s">
        <v>1890</v>
      </c>
      <c r="IB6" s="1560" t="s">
        <v>1891</v>
      </c>
      <c r="IC6" s="1560" t="s">
        <v>1892</v>
      </c>
      <c r="ID6" s="1560" t="s">
        <v>1893</v>
      </c>
      <c r="IE6" s="1560" t="s">
        <v>156</v>
      </c>
      <c r="IF6" s="3"/>
      <c r="IG6" s="1560" t="s">
        <v>1890</v>
      </c>
      <c r="IH6" s="1560" t="s">
        <v>1891</v>
      </c>
      <c r="II6" s="1560" t="s">
        <v>1892</v>
      </c>
      <c r="IJ6" s="1560" t="s">
        <v>1893</v>
      </c>
      <c r="IK6" s="1560" t="s">
        <v>156</v>
      </c>
      <c r="IL6" s="1561"/>
      <c r="IM6" s="1562" t="s">
        <v>1890</v>
      </c>
      <c r="IN6" s="1560" t="s">
        <v>1891</v>
      </c>
      <c r="IO6" s="1560" t="s">
        <v>1892</v>
      </c>
      <c r="IP6" s="1560" t="s">
        <v>1893</v>
      </c>
      <c r="IQ6" s="1560" t="s">
        <v>156</v>
      </c>
      <c r="IR6" s="3"/>
      <c r="IS6" s="1560" t="s">
        <v>1890</v>
      </c>
      <c r="IT6" s="1560" t="s">
        <v>1891</v>
      </c>
      <c r="IU6" s="1560" t="s">
        <v>1892</v>
      </c>
      <c r="IV6" s="1560" t="s">
        <v>1893</v>
      </c>
      <c r="IW6" s="1560" t="s">
        <v>156</v>
      </c>
      <c r="IX6" s="1561"/>
      <c r="IY6" s="1562" t="s">
        <v>1890</v>
      </c>
      <c r="IZ6" s="1560" t="s">
        <v>1891</v>
      </c>
      <c r="JA6" s="1560" t="s">
        <v>1892</v>
      </c>
      <c r="JB6" s="1560" t="s">
        <v>1893</v>
      </c>
      <c r="JC6" s="1560" t="s">
        <v>156</v>
      </c>
      <c r="JD6" s="3"/>
      <c r="JE6" s="1560" t="s">
        <v>1890</v>
      </c>
      <c r="JF6" s="1560" t="s">
        <v>1891</v>
      </c>
      <c r="JG6" s="1560" t="s">
        <v>1892</v>
      </c>
      <c r="JH6" s="1560" t="s">
        <v>1893</v>
      </c>
      <c r="JI6" s="1560" t="s">
        <v>156</v>
      </c>
      <c r="JJ6" s="1561"/>
      <c r="JK6" s="1562" t="s">
        <v>1890</v>
      </c>
      <c r="JL6" s="1560" t="s">
        <v>1891</v>
      </c>
      <c r="JM6" s="1560" t="s">
        <v>1892</v>
      </c>
      <c r="JN6" s="1560" t="s">
        <v>1893</v>
      </c>
      <c r="JO6" s="1560" t="s">
        <v>156</v>
      </c>
    </row>
    <row r="7" spans="1:275" ht="13.8">
      <c r="A7" s="2223">
        <v>575347</v>
      </c>
      <c r="B7" s="2223">
        <v>194924</v>
      </c>
      <c r="C7" s="2223">
        <v>806008</v>
      </c>
      <c r="D7" s="2223">
        <v>480901</v>
      </c>
      <c r="E7" s="2224">
        <v>2057180</v>
      </c>
      <c r="F7" s="2073"/>
      <c r="G7" s="2223">
        <v>598209</v>
      </c>
      <c r="H7" s="2223">
        <v>197895</v>
      </c>
      <c r="I7" s="2223">
        <v>829405</v>
      </c>
      <c r="J7" s="2223">
        <v>489776</v>
      </c>
      <c r="K7" s="2224">
        <v>2115285</v>
      </c>
      <c r="L7" s="2073"/>
      <c r="M7" s="2223">
        <v>564997</v>
      </c>
      <c r="N7" s="2223">
        <v>133910</v>
      </c>
      <c r="O7" s="2223">
        <v>816317</v>
      </c>
      <c r="P7" s="2223">
        <v>461359</v>
      </c>
      <c r="Q7" s="2224">
        <v>1976583</v>
      </c>
      <c r="R7" s="2073"/>
      <c r="S7" s="2223">
        <v>586281</v>
      </c>
      <c r="T7" s="2223">
        <v>136243</v>
      </c>
      <c r="U7" s="2223">
        <v>838472</v>
      </c>
      <c r="V7" s="2223">
        <v>469683</v>
      </c>
      <c r="W7" s="2224">
        <v>2030679</v>
      </c>
      <c r="X7" s="2073"/>
      <c r="Y7" s="2223">
        <v>514949</v>
      </c>
      <c r="Z7" s="2223">
        <v>185518</v>
      </c>
      <c r="AA7" s="2223">
        <v>797636</v>
      </c>
      <c r="AB7" s="2223">
        <v>461779</v>
      </c>
      <c r="AC7" s="2224">
        <v>1959882</v>
      </c>
      <c r="AD7" s="2073"/>
      <c r="AE7" s="2223">
        <v>542084</v>
      </c>
      <c r="AF7" s="2223">
        <v>189081</v>
      </c>
      <c r="AG7" s="2223">
        <v>854033</v>
      </c>
      <c r="AH7" s="2223">
        <v>487051</v>
      </c>
      <c r="AI7" s="2224">
        <v>2072249</v>
      </c>
      <c r="AJ7" s="2073"/>
      <c r="AK7" s="2071">
        <v>487253</v>
      </c>
      <c r="AL7" s="2071">
        <v>180488</v>
      </c>
      <c r="AM7" s="2071">
        <v>775625</v>
      </c>
      <c r="AN7" s="2071">
        <v>452219</v>
      </c>
      <c r="AO7" s="2072">
        <v>1895585</v>
      </c>
      <c r="AP7" s="2073"/>
      <c r="AQ7" s="2071">
        <v>518992</v>
      </c>
      <c r="AR7" s="2071">
        <v>184206</v>
      </c>
      <c r="AS7" s="2071">
        <v>834213</v>
      </c>
      <c r="AT7" s="2071">
        <v>479985</v>
      </c>
      <c r="AU7" s="2072">
        <v>2017396</v>
      </c>
      <c r="AV7" s="2073"/>
      <c r="AW7" s="2071">
        <v>479930</v>
      </c>
      <c r="AX7" s="2071">
        <v>134255</v>
      </c>
      <c r="AY7" s="2071">
        <v>782139</v>
      </c>
      <c r="AZ7" s="2071">
        <v>454011</v>
      </c>
      <c r="BA7" s="2072">
        <v>1850335</v>
      </c>
      <c r="BB7" s="2073"/>
      <c r="BC7" s="2071">
        <v>511510</v>
      </c>
      <c r="BD7" s="2071">
        <v>137771</v>
      </c>
      <c r="BE7" s="2071">
        <v>846200</v>
      </c>
      <c r="BF7" s="2071">
        <v>485070</v>
      </c>
      <c r="BG7" s="2072">
        <v>1980551</v>
      </c>
      <c r="BH7" s="3"/>
      <c r="BI7" s="2071">
        <v>498703</v>
      </c>
      <c r="BJ7" s="2071">
        <v>119887</v>
      </c>
      <c r="BK7" s="2071">
        <v>736539</v>
      </c>
      <c r="BL7" s="2071">
        <v>458875</v>
      </c>
      <c r="BM7" s="2072">
        <v>1814004</v>
      </c>
      <c r="BN7" s="2073"/>
      <c r="BO7" s="2071">
        <v>526834</v>
      </c>
      <c r="BP7" s="2071">
        <v>123774</v>
      </c>
      <c r="BQ7" s="2071">
        <v>804488</v>
      </c>
      <c r="BR7" s="2071">
        <v>493879</v>
      </c>
      <c r="BS7" s="2072">
        <v>1948975</v>
      </c>
      <c r="BT7" s="3"/>
      <c r="BU7" s="2071">
        <v>477889</v>
      </c>
      <c r="BV7" s="2071">
        <v>127769</v>
      </c>
      <c r="BW7" s="2071">
        <v>715000</v>
      </c>
      <c r="BX7" s="2071">
        <v>470976</v>
      </c>
      <c r="BY7" s="2072">
        <v>1791634</v>
      </c>
      <c r="BZ7" s="2073"/>
      <c r="CA7" s="2071">
        <v>508729</v>
      </c>
      <c r="CB7" s="2071">
        <v>131219</v>
      </c>
      <c r="CC7" s="2071">
        <v>784039</v>
      </c>
      <c r="CD7" s="2071">
        <v>511040</v>
      </c>
      <c r="CE7" s="2072">
        <v>1935027</v>
      </c>
      <c r="CF7" s="3"/>
      <c r="CG7" s="2071">
        <v>398816</v>
      </c>
      <c r="CH7" s="2071">
        <v>158848</v>
      </c>
      <c r="CI7" s="2071">
        <v>669799</v>
      </c>
      <c r="CJ7" s="2071">
        <v>452825</v>
      </c>
      <c r="CK7" s="2072">
        <v>1680288</v>
      </c>
      <c r="CL7" s="2073"/>
      <c r="CM7" s="2071">
        <v>429719</v>
      </c>
      <c r="CN7" s="2071">
        <v>161931</v>
      </c>
      <c r="CO7" s="2071">
        <v>735536</v>
      </c>
      <c r="CP7" s="2071">
        <v>490990</v>
      </c>
      <c r="CQ7" s="2072">
        <v>1818176</v>
      </c>
      <c r="CR7" s="3"/>
      <c r="CS7" s="2071">
        <v>447806</v>
      </c>
      <c r="CT7" s="2071">
        <v>158649</v>
      </c>
      <c r="CU7" s="2071">
        <v>674549</v>
      </c>
      <c r="CV7" s="2071">
        <v>442154</v>
      </c>
      <c r="CW7" s="2072">
        <v>1723158</v>
      </c>
      <c r="CX7" s="2073"/>
      <c r="CY7" s="2071">
        <v>484066</v>
      </c>
      <c r="CZ7" s="2071">
        <v>161981</v>
      </c>
      <c r="DA7" s="2071">
        <v>744685</v>
      </c>
      <c r="DB7" s="2071">
        <v>485502</v>
      </c>
      <c r="DC7" s="2072">
        <v>1876234</v>
      </c>
      <c r="DD7" s="3"/>
      <c r="DE7" s="1563">
        <v>430056</v>
      </c>
      <c r="DF7" s="1563">
        <v>140718</v>
      </c>
      <c r="DG7" s="1563">
        <v>645164</v>
      </c>
      <c r="DH7" s="1563">
        <v>398525</v>
      </c>
      <c r="DI7" s="1564">
        <v>1614463</v>
      </c>
      <c r="DJ7" s="1565"/>
      <c r="DK7" s="1563">
        <v>465050</v>
      </c>
      <c r="DL7" s="1563">
        <v>144156</v>
      </c>
      <c r="DM7" s="1563">
        <v>714091</v>
      </c>
      <c r="DN7" s="1563">
        <v>445410</v>
      </c>
      <c r="DO7" s="1564">
        <v>1768707</v>
      </c>
      <c r="DP7" s="3"/>
      <c r="DQ7" s="1563">
        <v>431397</v>
      </c>
      <c r="DR7" s="1563">
        <v>146467</v>
      </c>
      <c r="DS7" s="1563">
        <v>639178</v>
      </c>
      <c r="DT7" s="1563">
        <v>384149</v>
      </c>
      <c r="DU7" s="1564">
        <v>1601191</v>
      </c>
      <c r="DV7" s="1565"/>
      <c r="DW7" s="1563">
        <v>467892</v>
      </c>
      <c r="DX7" s="1563">
        <v>149852</v>
      </c>
      <c r="DY7" s="1563">
        <v>709460</v>
      </c>
      <c r="DZ7" s="1563">
        <v>433884</v>
      </c>
      <c r="EA7" s="1564">
        <v>1761088</v>
      </c>
      <c r="EB7" s="3"/>
      <c r="EC7" s="1563">
        <v>400272</v>
      </c>
      <c r="ED7" s="1563">
        <v>158163</v>
      </c>
      <c r="EE7" s="1563">
        <v>610254</v>
      </c>
      <c r="EF7" s="1563">
        <v>384279</v>
      </c>
      <c r="EG7" s="1564">
        <v>1552968</v>
      </c>
      <c r="EH7" s="1565"/>
      <c r="EI7" s="1563">
        <v>438535</v>
      </c>
      <c r="EJ7" s="1563">
        <v>161917</v>
      </c>
      <c r="EK7" s="1563">
        <v>685306</v>
      </c>
      <c r="EL7" s="1563">
        <v>439411</v>
      </c>
      <c r="EM7" s="1564">
        <v>1725169</v>
      </c>
      <c r="EN7" s="3"/>
      <c r="EO7" s="1563">
        <v>414761</v>
      </c>
      <c r="EP7" s="1563">
        <v>127940</v>
      </c>
      <c r="EQ7" s="1563">
        <v>596090</v>
      </c>
      <c r="ER7" s="1563">
        <v>393704</v>
      </c>
      <c r="ES7" s="1564">
        <v>1532495</v>
      </c>
      <c r="ET7" s="1565"/>
      <c r="EU7" s="1563">
        <v>452193</v>
      </c>
      <c r="EV7" s="1563">
        <v>132113</v>
      </c>
      <c r="EW7" s="1563">
        <v>666630</v>
      </c>
      <c r="EX7" s="1563">
        <v>449421</v>
      </c>
      <c r="EY7" s="1564">
        <v>1700357</v>
      </c>
      <c r="EZ7" s="3"/>
      <c r="FA7" s="1563">
        <v>440653</v>
      </c>
      <c r="FB7" s="1563">
        <v>118551</v>
      </c>
      <c r="FC7" s="1563">
        <v>529947</v>
      </c>
      <c r="FD7" s="1563">
        <v>385988</v>
      </c>
      <c r="FE7" s="1564">
        <v>1475139</v>
      </c>
      <c r="FF7" s="1565"/>
      <c r="FG7" s="1563">
        <v>478136</v>
      </c>
      <c r="FH7" s="1563">
        <v>122365</v>
      </c>
      <c r="FI7" s="1563">
        <v>597352</v>
      </c>
      <c r="FJ7" s="1563">
        <v>443374</v>
      </c>
      <c r="FK7" s="1564">
        <v>1641227</v>
      </c>
      <c r="FL7" s="3"/>
      <c r="FM7" s="1563">
        <v>480932</v>
      </c>
      <c r="FN7" s="1563">
        <v>107187</v>
      </c>
      <c r="FO7" s="1563">
        <v>490243</v>
      </c>
      <c r="FP7" s="1563">
        <v>380623</v>
      </c>
      <c r="FQ7" s="1564">
        <v>1458985</v>
      </c>
      <c r="FR7" s="1565"/>
      <c r="FS7" s="1563">
        <v>518538</v>
      </c>
      <c r="FT7" s="1563">
        <v>111054</v>
      </c>
      <c r="FU7" s="1563">
        <v>555765</v>
      </c>
      <c r="FV7" s="1563">
        <v>438521</v>
      </c>
      <c r="FW7" s="1564">
        <v>1623878</v>
      </c>
      <c r="FX7" s="3"/>
      <c r="FY7" s="1563">
        <v>395463</v>
      </c>
      <c r="FZ7" s="1563">
        <v>119139</v>
      </c>
      <c r="GA7" s="1563">
        <v>480366</v>
      </c>
      <c r="GB7" s="1563">
        <v>371383</v>
      </c>
      <c r="GC7" s="1564">
        <v>1366351</v>
      </c>
      <c r="GD7" s="1565"/>
      <c r="GE7" s="1563">
        <v>430673</v>
      </c>
      <c r="GF7" s="1563">
        <v>122862</v>
      </c>
      <c r="GG7" s="1563">
        <v>544844</v>
      </c>
      <c r="GH7" s="1563">
        <v>430098</v>
      </c>
      <c r="GI7" s="1564">
        <v>1528477</v>
      </c>
      <c r="GJ7" s="3"/>
      <c r="GK7" s="1563">
        <v>415307</v>
      </c>
      <c r="GL7" s="1563">
        <v>121831</v>
      </c>
      <c r="GM7" s="1563">
        <v>475327</v>
      </c>
      <c r="GN7" s="1563">
        <v>358603</v>
      </c>
      <c r="GO7" s="1564">
        <v>1371068</v>
      </c>
      <c r="GP7" s="1565"/>
      <c r="GQ7" s="1563">
        <v>448597</v>
      </c>
      <c r="GR7" s="1563">
        <v>125485</v>
      </c>
      <c r="GS7" s="1563">
        <v>537489</v>
      </c>
      <c r="GT7" s="1563">
        <v>416945</v>
      </c>
      <c r="GU7" s="1564">
        <v>1528516</v>
      </c>
      <c r="GV7" s="3"/>
      <c r="GW7" s="1563">
        <v>408537</v>
      </c>
      <c r="GX7" s="1563">
        <v>103338</v>
      </c>
      <c r="GY7" s="1563">
        <v>459447</v>
      </c>
      <c r="GZ7" s="1563">
        <v>340609</v>
      </c>
      <c r="HA7" s="1564">
        <v>1311931</v>
      </c>
      <c r="HB7" s="1565"/>
      <c r="HC7" s="1563">
        <v>437759</v>
      </c>
      <c r="HD7" s="1563">
        <v>106513</v>
      </c>
      <c r="HE7" s="1563">
        <v>518334</v>
      </c>
      <c r="HF7" s="1563">
        <v>391972</v>
      </c>
      <c r="HG7" s="1564">
        <v>1454578</v>
      </c>
      <c r="HH7" s="3"/>
      <c r="HI7" s="1563">
        <v>343708</v>
      </c>
      <c r="HJ7" s="1563">
        <v>115358</v>
      </c>
      <c r="HK7" s="1563">
        <v>498532</v>
      </c>
      <c r="HL7" s="1563">
        <v>333787</v>
      </c>
      <c r="HM7" s="1564">
        <v>1291385</v>
      </c>
      <c r="HN7" s="1565"/>
      <c r="HO7" s="1563">
        <v>369742</v>
      </c>
      <c r="HP7" s="1563">
        <v>118908</v>
      </c>
      <c r="HQ7" s="1563">
        <v>558419</v>
      </c>
      <c r="HR7" s="1563">
        <v>385819</v>
      </c>
      <c r="HS7" s="1564">
        <v>1432888</v>
      </c>
      <c r="HT7" s="3"/>
      <c r="HU7" s="1566">
        <v>331640</v>
      </c>
      <c r="HV7" s="1566">
        <v>107548</v>
      </c>
      <c r="HW7" s="1566">
        <v>490735</v>
      </c>
      <c r="HX7" s="1566">
        <v>320675</v>
      </c>
      <c r="HY7" s="1566">
        <v>1250598</v>
      </c>
      <c r="HZ7" s="1565"/>
      <c r="IA7" s="1566">
        <v>355764</v>
      </c>
      <c r="IB7" s="1566">
        <v>110340</v>
      </c>
      <c r="IC7" s="1566">
        <v>550436</v>
      </c>
      <c r="ID7" s="1566">
        <v>371637</v>
      </c>
      <c r="IE7" s="1566">
        <v>1388177</v>
      </c>
      <c r="IF7" s="3"/>
      <c r="IG7" s="1566">
        <v>288568</v>
      </c>
      <c r="IH7" s="1566">
        <v>83242</v>
      </c>
      <c r="II7" s="1566">
        <v>519089</v>
      </c>
      <c r="IJ7" s="1566">
        <v>305748</v>
      </c>
      <c r="IK7" s="1566">
        <v>1196647</v>
      </c>
      <c r="IL7" s="1565"/>
      <c r="IM7" s="1566">
        <v>313618</v>
      </c>
      <c r="IN7" s="1566">
        <v>87168</v>
      </c>
      <c r="IO7" s="1566">
        <v>576534</v>
      </c>
      <c r="IP7" s="1566">
        <v>353091</v>
      </c>
      <c r="IQ7" s="1566">
        <v>1330411</v>
      </c>
      <c r="IR7" s="3"/>
      <c r="IS7" s="1566">
        <v>375498</v>
      </c>
      <c r="IT7" s="1566">
        <v>78426</v>
      </c>
      <c r="IU7" s="1566">
        <v>461032</v>
      </c>
      <c r="IV7" s="1566">
        <v>297357</v>
      </c>
      <c r="IW7" s="1566">
        <v>1212313</v>
      </c>
      <c r="IX7" s="1565"/>
      <c r="IY7" s="1566">
        <v>402623</v>
      </c>
      <c r="IZ7" s="1566">
        <v>82652</v>
      </c>
      <c r="JA7" s="1566">
        <v>520530</v>
      </c>
      <c r="JB7" s="1566">
        <v>343539</v>
      </c>
      <c r="JC7" s="1566">
        <v>1349344</v>
      </c>
      <c r="JD7" s="3"/>
      <c r="JE7" s="1566">
        <v>341273.59104641998</v>
      </c>
      <c r="JF7" s="1566">
        <v>96369.381370679999</v>
      </c>
      <c r="JG7" s="1566">
        <v>433089.28661900002</v>
      </c>
      <c r="JH7" s="1566">
        <v>278467.55794356001</v>
      </c>
      <c r="JI7" s="1566">
        <v>1149199.81697966</v>
      </c>
      <c r="JJ7" s="1565"/>
      <c r="JK7" s="1566">
        <v>369039.88867111003</v>
      </c>
      <c r="JL7" s="1566">
        <v>98977.984854249997</v>
      </c>
      <c r="JM7" s="1566">
        <v>491621.94068239001</v>
      </c>
      <c r="JN7" s="1566">
        <v>321950.81135062</v>
      </c>
      <c r="JO7" s="1566">
        <v>1281590.62555837</v>
      </c>
    </row>
    <row r="8" spans="1:275" ht="13.8">
      <c r="A8" s="1175"/>
      <c r="F8" s="3"/>
      <c r="L8" s="3"/>
      <c r="M8" s="1175"/>
      <c r="R8" s="3"/>
      <c r="X8" s="3"/>
      <c r="Y8" s="1175" t="s">
        <v>1894</v>
      </c>
      <c r="AD8" s="3"/>
      <c r="AJ8" s="3"/>
      <c r="AL8" s="3"/>
      <c r="AM8" s="3"/>
      <c r="AN8" s="3"/>
      <c r="AO8" s="3"/>
      <c r="AP8" s="3"/>
      <c r="AQ8" s="1567"/>
      <c r="AR8" s="3"/>
      <c r="AS8" s="3"/>
      <c r="AT8" s="3"/>
      <c r="AU8" s="3"/>
      <c r="AV8" s="3"/>
      <c r="AW8" s="1175"/>
      <c r="AX8" s="3"/>
      <c r="AY8" s="3"/>
      <c r="AZ8" s="3"/>
      <c r="BA8" s="3"/>
      <c r="BB8" s="3"/>
      <c r="BC8" s="1567"/>
      <c r="BD8" s="3"/>
      <c r="BE8" s="3"/>
      <c r="BF8" s="3"/>
      <c r="BG8" s="3"/>
      <c r="BH8" s="3"/>
      <c r="BI8" s="1175"/>
      <c r="BJ8" s="3"/>
      <c r="BK8" s="3"/>
      <c r="BL8" s="3"/>
      <c r="BM8" s="3"/>
      <c r="BN8" s="3"/>
      <c r="BO8" s="1567"/>
      <c r="BP8" s="3"/>
      <c r="BQ8" s="3"/>
      <c r="BR8" s="3"/>
      <c r="BS8" s="3"/>
      <c r="BT8" s="3"/>
      <c r="BU8" s="1175"/>
      <c r="BV8" s="3"/>
      <c r="BW8" s="3"/>
      <c r="BX8" s="3"/>
      <c r="BY8" s="3"/>
      <c r="BZ8" s="3"/>
      <c r="CA8" s="1567"/>
      <c r="CB8" s="3"/>
      <c r="CC8" s="3"/>
      <c r="CD8" s="3"/>
      <c r="CE8" s="3"/>
      <c r="CF8" s="3"/>
      <c r="CG8" s="1175"/>
      <c r="CH8" s="3"/>
      <c r="CI8" s="3"/>
      <c r="CJ8" s="3"/>
      <c r="CK8" s="3"/>
      <c r="CL8" s="3"/>
      <c r="CM8" s="1567"/>
      <c r="CN8" s="3"/>
      <c r="CO8" s="3"/>
      <c r="CP8" s="3"/>
      <c r="CQ8" s="3"/>
      <c r="CR8" s="3"/>
      <c r="CS8" s="1175" t="s">
        <v>1894</v>
      </c>
      <c r="CT8" s="3"/>
      <c r="CU8" s="3"/>
      <c r="CV8" s="3"/>
      <c r="CW8" s="3"/>
      <c r="CX8" s="3"/>
      <c r="CY8" s="1567"/>
      <c r="CZ8" s="3"/>
      <c r="DA8" s="3"/>
      <c r="DB8" s="3"/>
      <c r="DC8" s="3"/>
      <c r="DD8" s="3"/>
      <c r="DE8" s="1175" t="s">
        <v>1894</v>
      </c>
      <c r="DF8" s="3"/>
      <c r="DG8" s="3"/>
      <c r="DH8" s="3"/>
      <c r="DI8" s="3"/>
      <c r="DJ8" s="3"/>
      <c r="DK8" s="1567"/>
      <c r="DL8" s="3"/>
      <c r="DM8" s="3"/>
      <c r="DN8" s="3"/>
      <c r="DO8" s="3"/>
      <c r="DP8" s="3"/>
      <c r="DQ8" s="1175" t="s">
        <v>1894</v>
      </c>
      <c r="DR8" s="3"/>
      <c r="DS8" s="3"/>
      <c r="DT8" s="3"/>
      <c r="DU8" s="3"/>
      <c r="DV8" s="3"/>
      <c r="DW8" s="1567"/>
      <c r="DX8" s="3"/>
      <c r="DY8" s="3"/>
      <c r="DZ8" s="3"/>
      <c r="EA8" s="3"/>
      <c r="EB8" s="3"/>
      <c r="EC8" s="1175"/>
      <c r="ED8" s="3"/>
      <c r="EE8" s="3"/>
      <c r="EF8" s="3"/>
      <c r="EG8" s="3"/>
      <c r="EH8" s="3"/>
      <c r="EI8" s="1567"/>
      <c r="EJ8" s="3"/>
      <c r="EK8" s="3"/>
      <c r="EL8" s="3"/>
      <c r="EM8" s="3"/>
      <c r="EN8" s="3"/>
      <c r="EO8" s="1175"/>
      <c r="EP8" s="3"/>
      <c r="EQ8" s="3"/>
      <c r="ER8" s="3"/>
      <c r="ES8" s="3"/>
      <c r="ET8" s="3"/>
      <c r="EU8" s="1567"/>
      <c r="EV8" s="3"/>
      <c r="EW8" s="3"/>
      <c r="EX8" s="3"/>
      <c r="EY8" s="3"/>
      <c r="EZ8" s="3"/>
      <c r="FA8" s="1175"/>
      <c r="FB8" s="3"/>
      <c r="FC8" s="3"/>
      <c r="FD8" s="3"/>
      <c r="FE8" s="3"/>
      <c r="FF8" s="3"/>
      <c r="FG8" s="1567"/>
      <c r="FH8" s="3"/>
      <c r="FI8" s="3"/>
      <c r="FJ8" s="3"/>
      <c r="FK8" s="3"/>
      <c r="FL8" s="3"/>
      <c r="FM8" s="1175"/>
      <c r="FN8" s="3"/>
      <c r="FO8" s="3"/>
      <c r="FP8" s="3"/>
      <c r="FQ8" s="3"/>
      <c r="FR8" s="3"/>
      <c r="FS8" s="1567"/>
      <c r="FT8" s="3"/>
      <c r="FU8" s="3"/>
      <c r="FV8" s="3"/>
      <c r="FW8" s="3"/>
      <c r="FX8" s="3"/>
      <c r="FY8" s="1175" t="s">
        <v>1894</v>
      </c>
      <c r="FZ8" s="3"/>
      <c r="GA8" s="3"/>
      <c r="GB8" s="3"/>
      <c r="GC8" s="3"/>
      <c r="GD8" s="3"/>
      <c r="GE8" s="1567"/>
      <c r="GF8" s="3"/>
      <c r="GG8" s="3"/>
      <c r="GH8" s="3"/>
      <c r="GI8" s="3"/>
      <c r="GJ8" s="3"/>
      <c r="GK8" s="1175" t="s">
        <v>1894</v>
      </c>
      <c r="GL8" s="3"/>
      <c r="GM8" s="3"/>
      <c r="GN8" s="3"/>
      <c r="GO8" s="3"/>
      <c r="GP8" s="3"/>
      <c r="GQ8" s="1567"/>
      <c r="GR8" s="3"/>
      <c r="GS8" s="3"/>
      <c r="GT8" s="3"/>
      <c r="GU8" s="3"/>
      <c r="GV8" s="3"/>
      <c r="GW8" s="1175"/>
      <c r="GX8" s="3"/>
      <c r="GY8" s="3"/>
      <c r="GZ8" s="3"/>
      <c r="HA8" s="3"/>
      <c r="HB8" s="3"/>
      <c r="HC8" s="1567"/>
      <c r="HD8" s="3"/>
      <c r="HE8" s="3"/>
      <c r="HF8" s="3"/>
      <c r="HG8" s="3"/>
      <c r="HH8" s="3"/>
      <c r="HI8" s="1175"/>
      <c r="HJ8" s="3"/>
      <c r="HK8" s="3"/>
      <c r="HL8" s="3"/>
      <c r="HM8" s="3"/>
      <c r="HN8" s="3"/>
      <c r="HO8" s="1567"/>
      <c r="HP8" s="3"/>
      <c r="HQ8" s="3"/>
      <c r="HR8" s="3"/>
      <c r="HS8" s="3"/>
      <c r="HT8" s="3"/>
      <c r="HU8" s="1175" t="s">
        <v>1894</v>
      </c>
      <c r="HV8" s="3"/>
      <c r="HW8" s="3"/>
      <c r="HX8" s="3"/>
      <c r="HY8" s="3"/>
      <c r="HZ8" s="3"/>
      <c r="IA8" s="1567"/>
      <c r="IB8" s="3"/>
      <c r="IC8" s="3"/>
      <c r="ID8" s="3"/>
      <c r="IE8" s="3"/>
      <c r="IF8" s="3"/>
      <c r="IG8" s="1175" t="s">
        <v>1894</v>
      </c>
      <c r="IH8" s="3"/>
      <c r="II8" s="3"/>
      <c r="IJ8" s="3"/>
      <c r="IK8" s="3"/>
      <c r="IL8" s="3"/>
      <c r="IM8" s="1567"/>
      <c r="IN8" s="3"/>
      <c r="IO8" s="3"/>
      <c r="IP8" s="3"/>
      <c r="IQ8" s="3"/>
      <c r="IR8" s="3"/>
      <c r="IS8" s="1175" t="s">
        <v>1894</v>
      </c>
      <c r="IT8" s="3"/>
      <c r="IU8" s="3"/>
      <c r="IV8" s="3"/>
      <c r="IW8" s="3"/>
      <c r="IX8" s="3"/>
      <c r="IY8" s="1567"/>
      <c r="IZ8" s="3"/>
      <c r="JA8" s="3"/>
      <c r="JB8" s="3"/>
      <c r="JC8" s="3"/>
      <c r="JD8" s="3"/>
      <c r="JE8" s="1175"/>
      <c r="JF8" s="3"/>
      <c r="JG8" s="3"/>
      <c r="JH8" s="3"/>
      <c r="JI8" s="3"/>
      <c r="JJ8" s="3"/>
      <c r="JK8" s="1567"/>
      <c r="JL8" s="3"/>
      <c r="JM8" s="3"/>
      <c r="JN8" s="3"/>
      <c r="JO8" s="3"/>
    </row>
    <row r="9" spans="1:275" ht="13.8">
      <c r="BH9" s="3"/>
      <c r="BT9" s="3"/>
      <c r="CF9" s="3"/>
      <c r="CR9" s="3"/>
      <c r="DD9" s="3"/>
      <c r="DP9" s="3"/>
      <c r="EB9" s="3"/>
      <c r="EN9" s="3"/>
      <c r="EZ9" s="3"/>
      <c r="FL9" s="3"/>
      <c r="FX9" s="3"/>
      <c r="GJ9" s="3"/>
      <c r="GV9" s="3"/>
      <c r="HH9" s="3"/>
      <c r="HT9" s="3"/>
      <c r="IF9" s="3"/>
      <c r="IR9" s="3"/>
      <c r="JD9" s="3"/>
    </row>
    <row r="10" spans="1:275" ht="13.8">
      <c r="BH10" s="3"/>
      <c r="BT10" s="3"/>
      <c r="CF10" s="3"/>
      <c r="CR10" s="3"/>
      <c r="DD10" s="3"/>
      <c r="DP10" s="3"/>
      <c r="EB10" s="3"/>
      <c r="EN10" s="3"/>
      <c r="EZ10" s="3"/>
      <c r="FL10" s="3"/>
      <c r="FX10" s="3"/>
      <c r="GJ10" s="3"/>
      <c r="GV10" s="3"/>
      <c r="HH10" s="3"/>
      <c r="HT10" s="3"/>
      <c r="IF10" s="3"/>
      <c r="IR10" s="3"/>
      <c r="JD10" s="3"/>
    </row>
    <row r="11" spans="1:275" ht="13.8">
      <c r="BH11" s="3"/>
      <c r="BT11" s="3"/>
      <c r="CF11" s="3"/>
      <c r="CR11" s="3"/>
      <c r="DD11" s="3"/>
      <c r="DP11" s="3"/>
      <c r="EB11" s="3"/>
      <c r="EN11" s="3"/>
      <c r="EZ11" s="3"/>
      <c r="FL11" s="3"/>
      <c r="FX11" s="3"/>
      <c r="GJ11" s="3"/>
      <c r="GV11" s="3"/>
      <c r="HH11" s="3"/>
      <c r="HT11" s="3"/>
      <c r="IF11" s="3"/>
      <c r="IR11" s="3"/>
      <c r="JD11" s="3"/>
    </row>
  </sheetData>
  <mergeCells count="46">
    <mergeCell ref="A5:E5"/>
    <mergeCell ref="G5:K5"/>
    <mergeCell ref="DQ5:DU5"/>
    <mergeCell ref="JK5:JO5"/>
    <mergeCell ref="IS5:IW5"/>
    <mergeCell ref="IY5:JC5"/>
    <mergeCell ref="IG5:IK5"/>
    <mergeCell ref="IM5:IQ5"/>
    <mergeCell ref="HC5:HG5"/>
    <mergeCell ref="HU5:HY5"/>
    <mergeCell ref="IA5:IE5"/>
    <mergeCell ref="JE5:JI5"/>
    <mergeCell ref="HI5:HM5"/>
    <mergeCell ref="HO5:HS5"/>
    <mergeCell ref="BI5:BM5"/>
    <mergeCell ref="GW5:HA5"/>
    <mergeCell ref="FY5:GC5"/>
    <mergeCell ref="DE5:DI5"/>
    <mergeCell ref="DK5:DO5"/>
    <mergeCell ref="EI5:EM5"/>
    <mergeCell ref="GK5:GO5"/>
    <mergeCell ref="FS5:FW5"/>
    <mergeCell ref="FM5:FQ5"/>
    <mergeCell ref="GE5:GI5"/>
    <mergeCell ref="EU5:EY5"/>
    <mergeCell ref="EO5:ES5"/>
    <mergeCell ref="FG5:FK5"/>
    <mergeCell ref="FA5:FE5"/>
    <mergeCell ref="EC5:EG5"/>
    <mergeCell ref="DW5:EA5"/>
    <mergeCell ref="BO5:BS5"/>
    <mergeCell ref="CM5:CQ5"/>
    <mergeCell ref="GQ5:GU5"/>
    <mergeCell ref="M5:Q5"/>
    <mergeCell ref="S5:W5"/>
    <mergeCell ref="CS5:CW5"/>
    <mergeCell ref="CY5:DC5"/>
    <mergeCell ref="BU5:BY5"/>
    <mergeCell ref="CA5:CE5"/>
    <mergeCell ref="BC5:BG5"/>
    <mergeCell ref="AW5:BA5"/>
    <mergeCell ref="Y5:AC5"/>
    <mergeCell ref="AE5:AI5"/>
    <mergeCell ref="CG5:CK5"/>
    <mergeCell ref="AK5:AO5"/>
    <mergeCell ref="AQ5:AU5"/>
  </mergeCells>
  <hyperlinks>
    <hyperlink ref="A2" location="Índice!A1" display="CRB Prazo: Informações adicionais sobre a qualidade creditícia das exposições" xr:uid="{35B69184-C629-4522-BED7-41D85FD14999}"/>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BFA99-C9F6-4B24-84CE-0B63D15AAAD3}">
  <sheetPr codeName="Planilha35">
    <tabColor rgb="FF73C6A1"/>
  </sheetPr>
  <dimension ref="A1:AC13"/>
  <sheetViews>
    <sheetView showGridLines="0" zoomScale="80" zoomScaleNormal="80" workbookViewId="0">
      <selection activeCell="C7" sqref="C7"/>
    </sheetView>
  </sheetViews>
  <sheetFormatPr defaultColWidth="9.21875" defaultRowHeight="12.75" customHeight="1"/>
  <cols>
    <col min="1" max="5" width="22.44140625" style="1112" customWidth="1"/>
    <col min="6" max="24" width="19.44140625" style="1112" customWidth="1"/>
    <col min="25" max="16384" width="9.21875" style="1112"/>
  </cols>
  <sheetData>
    <row r="1" spans="1:29" ht="6" customHeight="1"/>
    <row r="2" spans="1:29" ht="13.8">
      <c r="A2" s="1158" t="s">
        <v>1895</v>
      </c>
      <c r="B2" s="1158"/>
      <c r="C2" s="1158"/>
      <c r="D2" s="1158"/>
      <c r="E2" s="1158"/>
      <c r="F2" s="1542"/>
      <c r="G2" s="1542"/>
      <c r="H2" s="1542"/>
      <c r="I2" s="1542"/>
      <c r="J2" s="1542"/>
      <c r="K2" s="1542"/>
      <c r="L2" s="1542"/>
      <c r="M2" s="1542"/>
      <c r="N2" s="1542"/>
      <c r="O2" s="1542"/>
      <c r="P2" s="1542"/>
      <c r="Q2" s="1542"/>
      <c r="R2" s="1542"/>
      <c r="S2" s="1542"/>
      <c r="T2" s="1542"/>
      <c r="U2" s="1542"/>
      <c r="V2" s="1542"/>
      <c r="W2" s="1542"/>
      <c r="X2" s="1542"/>
      <c r="Y2" s="1549"/>
      <c r="Z2" s="1549"/>
      <c r="AA2" s="1549"/>
      <c r="AB2" s="1549"/>
      <c r="AC2" s="1549"/>
    </row>
    <row r="3" spans="1:29" ht="7.5" customHeight="1"/>
    <row r="4" spans="1:29" ht="13.2">
      <c r="A4" s="1513" t="s">
        <v>68</v>
      </c>
      <c r="B4" s="1550">
        <v>46203</v>
      </c>
      <c r="C4" s="1550">
        <v>46112</v>
      </c>
      <c r="D4" s="1550">
        <v>46022</v>
      </c>
      <c r="E4" s="1550">
        <v>45930</v>
      </c>
      <c r="F4" s="1550">
        <v>45838</v>
      </c>
      <c r="G4" s="1550">
        <v>45747</v>
      </c>
      <c r="H4" s="1550">
        <v>45657</v>
      </c>
      <c r="I4" s="1550">
        <v>45565</v>
      </c>
      <c r="J4" s="1550">
        <v>45473</v>
      </c>
      <c r="K4" s="1550">
        <v>45382</v>
      </c>
      <c r="L4" s="1550">
        <v>45291</v>
      </c>
      <c r="M4" s="1550">
        <v>45199</v>
      </c>
      <c r="N4" s="1550">
        <v>45107</v>
      </c>
      <c r="O4" s="1550">
        <v>45016</v>
      </c>
      <c r="P4" s="1550">
        <v>44926</v>
      </c>
      <c r="Q4" s="1550">
        <v>44834</v>
      </c>
      <c r="R4" s="1550">
        <v>44742</v>
      </c>
      <c r="S4" s="1550">
        <v>44651</v>
      </c>
      <c r="T4" s="1550">
        <v>44561</v>
      </c>
      <c r="U4" s="1550">
        <v>44469</v>
      </c>
      <c r="V4" s="1550">
        <v>44377</v>
      </c>
      <c r="W4" s="1550">
        <v>44286</v>
      </c>
      <c r="X4" s="1550">
        <v>44196</v>
      </c>
    </row>
    <row r="5" spans="1:29" ht="13.2">
      <c r="A5" s="1551"/>
      <c r="B5" s="1552" t="s">
        <v>1896</v>
      </c>
      <c r="C5" s="1552" t="s">
        <v>1896</v>
      </c>
      <c r="D5" s="1552" t="s">
        <v>1896</v>
      </c>
      <c r="E5" s="1552" t="s">
        <v>1896</v>
      </c>
      <c r="F5" s="1552" t="s">
        <v>1896</v>
      </c>
      <c r="G5" s="1552" t="s">
        <v>1896</v>
      </c>
      <c r="H5" s="1552" t="s">
        <v>1896</v>
      </c>
      <c r="I5" s="1552" t="s">
        <v>1896</v>
      </c>
      <c r="J5" s="1552" t="s">
        <v>1896</v>
      </c>
      <c r="K5" s="1552" t="s">
        <v>1896</v>
      </c>
      <c r="L5" s="1552" t="s">
        <v>1896</v>
      </c>
      <c r="M5" s="1552" t="s">
        <v>1896</v>
      </c>
      <c r="N5" s="1552" t="s">
        <v>1896</v>
      </c>
      <c r="O5" s="1552" t="s">
        <v>1896</v>
      </c>
      <c r="P5" s="1552" t="s">
        <v>1896</v>
      </c>
      <c r="Q5" s="1552" t="s">
        <v>1896</v>
      </c>
      <c r="R5" s="1552" t="s">
        <v>1896</v>
      </c>
      <c r="S5" s="1552" t="s">
        <v>1896</v>
      </c>
      <c r="T5" s="1552" t="s">
        <v>1896</v>
      </c>
      <c r="U5" s="1552" t="s">
        <v>1896</v>
      </c>
      <c r="V5" s="1552" t="s">
        <v>1896</v>
      </c>
      <c r="W5" s="1552" t="s">
        <v>1896</v>
      </c>
      <c r="X5" s="1552" t="s">
        <v>1896</v>
      </c>
    </row>
    <row r="6" spans="1:29" ht="29.4" thickBot="1">
      <c r="A6" s="1533"/>
      <c r="B6" s="1553" t="s">
        <v>1897</v>
      </c>
      <c r="C6" s="1553" t="s">
        <v>1897</v>
      </c>
      <c r="D6" s="1553" t="s">
        <v>1897</v>
      </c>
      <c r="E6" s="1553" t="s">
        <v>1897</v>
      </c>
      <c r="F6" s="1553" t="s">
        <v>1897</v>
      </c>
      <c r="G6" s="1553" t="s">
        <v>1897</v>
      </c>
      <c r="H6" s="1553" t="s">
        <v>1897</v>
      </c>
      <c r="I6" s="1553" t="s">
        <v>1897</v>
      </c>
      <c r="J6" s="1553" t="s">
        <v>1897</v>
      </c>
      <c r="K6" s="1553" t="s">
        <v>1897</v>
      </c>
      <c r="L6" s="1553" t="s">
        <v>1897</v>
      </c>
      <c r="M6" s="1553" t="s">
        <v>1897</v>
      </c>
      <c r="N6" s="1553" t="s">
        <v>1897</v>
      </c>
      <c r="O6" s="1553" t="s">
        <v>1897</v>
      </c>
      <c r="P6" s="1553" t="s">
        <v>1897</v>
      </c>
      <c r="Q6" s="1553" t="s">
        <v>1897</v>
      </c>
      <c r="R6" s="1553" t="s">
        <v>1897</v>
      </c>
      <c r="S6" s="1553" t="s">
        <v>1897</v>
      </c>
      <c r="T6" s="1553" t="s">
        <v>1897</v>
      </c>
      <c r="U6" s="1553" t="s">
        <v>1897</v>
      </c>
      <c r="V6" s="1553" t="s">
        <v>1897</v>
      </c>
      <c r="W6" s="1553" t="s">
        <v>1897</v>
      </c>
      <c r="X6" s="1553" t="s">
        <v>1897</v>
      </c>
    </row>
    <row r="7" spans="1:29" ht="13.2">
      <c r="A7" s="1521" t="s">
        <v>1898</v>
      </c>
      <c r="B7" s="2174">
        <v>9179</v>
      </c>
      <c r="C7" s="2174">
        <v>8917</v>
      </c>
      <c r="D7" s="2174">
        <v>9144</v>
      </c>
      <c r="E7" s="2174">
        <v>9640</v>
      </c>
      <c r="F7" s="2174">
        <v>8985</v>
      </c>
      <c r="G7" s="1535">
        <v>9351</v>
      </c>
      <c r="H7" s="1535">
        <v>9043</v>
      </c>
      <c r="I7" s="1535">
        <v>8685</v>
      </c>
      <c r="J7" s="1535">
        <v>9546</v>
      </c>
      <c r="K7" s="1535">
        <v>10309</v>
      </c>
      <c r="L7" s="1535">
        <v>9138</v>
      </c>
      <c r="M7" s="1535">
        <v>10378</v>
      </c>
      <c r="N7" s="1535">
        <v>10338</v>
      </c>
      <c r="O7" s="1535">
        <v>9849</v>
      </c>
      <c r="P7" s="1535">
        <v>8862</v>
      </c>
      <c r="Q7" s="1535">
        <v>8730</v>
      </c>
      <c r="R7" s="1535">
        <v>8576</v>
      </c>
      <c r="S7" s="1535">
        <v>8323</v>
      </c>
      <c r="T7" s="1535">
        <v>6839</v>
      </c>
      <c r="U7" s="1535">
        <v>6303</v>
      </c>
      <c r="V7" s="1535">
        <v>7009</v>
      </c>
      <c r="W7" s="1535">
        <v>7939</v>
      </c>
      <c r="X7" s="1535">
        <v>5187.6729853300003</v>
      </c>
    </row>
    <row r="8" spans="1:29" ht="13.2">
      <c r="A8" s="1521" t="s">
        <v>1899</v>
      </c>
      <c r="B8" s="2174">
        <v>15299</v>
      </c>
      <c r="C8" s="2174">
        <v>14759</v>
      </c>
      <c r="D8" s="2174">
        <v>15103</v>
      </c>
      <c r="E8" s="2174">
        <v>18096</v>
      </c>
      <c r="F8" s="2174">
        <v>15021</v>
      </c>
      <c r="G8" s="1535">
        <v>15575</v>
      </c>
      <c r="H8" s="1535">
        <v>14779</v>
      </c>
      <c r="I8" s="1535">
        <v>14870</v>
      </c>
      <c r="J8" s="1535">
        <v>16804</v>
      </c>
      <c r="K8" s="1535">
        <v>18727</v>
      </c>
      <c r="L8" s="1535">
        <v>18035</v>
      </c>
      <c r="M8" s="1535">
        <v>17720</v>
      </c>
      <c r="N8" s="1535">
        <v>18663</v>
      </c>
      <c r="O8" s="1535">
        <v>17964</v>
      </c>
      <c r="P8" s="1535">
        <v>16570</v>
      </c>
      <c r="Q8" s="1535">
        <v>20587</v>
      </c>
      <c r="R8" s="1535">
        <v>14787</v>
      </c>
      <c r="S8" s="1535">
        <v>13782</v>
      </c>
      <c r="T8" s="1535">
        <v>11522</v>
      </c>
      <c r="U8" s="1535">
        <v>10494</v>
      </c>
      <c r="V8" s="1535">
        <v>14673</v>
      </c>
      <c r="W8" s="1535">
        <v>11170.56807725</v>
      </c>
      <c r="X8" s="1535">
        <v>12673</v>
      </c>
    </row>
    <row r="9" spans="1:29" ht="13.2">
      <c r="A9" s="1521" t="s">
        <v>1900</v>
      </c>
      <c r="B9" s="2174">
        <v>12937</v>
      </c>
      <c r="C9" s="2174">
        <v>11792</v>
      </c>
      <c r="D9" s="2174">
        <v>13161</v>
      </c>
      <c r="E9" s="2174">
        <v>13062</v>
      </c>
      <c r="F9" s="2174">
        <v>13113</v>
      </c>
      <c r="G9" s="1535">
        <v>12646</v>
      </c>
      <c r="H9" s="1535">
        <v>12769</v>
      </c>
      <c r="I9" s="1535">
        <v>13748</v>
      </c>
      <c r="J9" s="1535">
        <v>15432</v>
      </c>
      <c r="K9" s="1535">
        <v>16282</v>
      </c>
      <c r="L9" s="1535">
        <v>15382</v>
      </c>
      <c r="M9" s="1535">
        <v>16447</v>
      </c>
      <c r="N9" s="1535">
        <v>15930</v>
      </c>
      <c r="O9" s="1535">
        <v>15030</v>
      </c>
      <c r="P9" s="1535">
        <v>19220</v>
      </c>
      <c r="Q9" s="1535">
        <v>14255</v>
      </c>
      <c r="R9" s="1535">
        <v>14521</v>
      </c>
      <c r="S9" s="1535">
        <v>12382</v>
      </c>
      <c r="T9" s="1535">
        <v>11281</v>
      </c>
      <c r="U9" s="1535">
        <v>12120</v>
      </c>
      <c r="V9" s="1535">
        <v>9550</v>
      </c>
      <c r="W9" s="1535">
        <v>10934.537510169999</v>
      </c>
      <c r="X9" s="1535">
        <v>11249</v>
      </c>
    </row>
    <row r="10" spans="1:29" ht="13.2">
      <c r="A10" s="1521" t="s">
        <v>1901</v>
      </c>
      <c r="B10" s="2174">
        <v>13209</v>
      </c>
      <c r="C10" s="2174">
        <v>13160</v>
      </c>
      <c r="D10" s="2174">
        <v>16905</v>
      </c>
      <c r="E10" s="2174">
        <v>14980</v>
      </c>
      <c r="F10" s="2174">
        <v>15217</v>
      </c>
      <c r="G10" s="1535">
        <v>16284</v>
      </c>
      <c r="H10" s="1535">
        <v>17275</v>
      </c>
      <c r="I10" s="1535">
        <v>19182</v>
      </c>
      <c r="J10" s="1535">
        <v>19511</v>
      </c>
      <c r="K10" s="1535">
        <v>19138</v>
      </c>
      <c r="L10" s="1535">
        <v>19552</v>
      </c>
      <c r="M10" s="1535">
        <v>20440</v>
      </c>
      <c r="N10" s="1535">
        <v>23321</v>
      </c>
      <c r="O10" s="1535">
        <v>23594</v>
      </c>
      <c r="P10" s="1535">
        <v>20058</v>
      </c>
      <c r="Q10" s="1535">
        <v>17913</v>
      </c>
      <c r="R10" s="1535">
        <v>15474</v>
      </c>
      <c r="S10" s="1535">
        <v>14072</v>
      </c>
      <c r="T10" s="1535">
        <v>13219</v>
      </c>
      <c r="U10" s="1535">
        <v>12910</v>
      </c>
      <c r="V10" s="1535">
        <v>13876</v>
      </c>
      <c r="W10" s="1535">
        <v>12503.18198182</v>
      </c>
      <c r="X10" s="1535">
        <v>11036.41766689</v>
      </c>
    </row>
    <row r="11" spans="1:29" ht="13.2">
      <c r="A11" s="1521" t="s">
        <v>1902</v>
      </c>
      <c r="B11" s="2174">
        <v>716</v>
      </c>
      <c r="C11" s="2174">
        <v>657</v>
      </c>
      <c r="D11" s="2174">
        <v>666</v>
      </c>
      <c r="E11" s="2174">
        <v>521</v>
      </c>
      <c r="F11" s="2174">
        <v>703</v>
      </c>
      <c r="G11" s="1535">
        <v>1256</v>
      </c>
      <c r="H11" s="1535">
        <v>1325</v>
      </c>
      <c r="I11" s="1535">
        <v>6834</v>
      </c>
      <c r="J11" s="1535">
        <v>6391</v>
      </c>
      <c r="K11" s="1535">
        <v>5190</v>
      </c>
      <c r="L11" s="1535">
        <v>5291</v>
      </c>
      <c r="M11" s="1535">
        <v>6198</v>
      </c>
      <c r="N11" s="1535">
        <v>1856</v>
      </c>
      <c r="O11" s="1535">
        <v>1892</v>
      </c>
      <c r="P11" s="1535">
        <v>1649</v>
      </c>
      <c r="Q11" s="1535">
        <v>1925</v>
      </c>
      <c r="R11" s="1535">
        <v>2110</v>
      </c>
      <c r="S11" s="1535">
        <v>3054</v>
      </c>
      <c r="T11" s="1535">
        <v>3960</v>
      </c>
      <c r="U11" s="1535">
        <v>2755</v>
      </c>
      <c r="V11" s="1535">
        <v>1452</v>
      </c>
      <c r="W11" s="1535">
        <v>1593.8453458500001</v>
      </c>
      <c r="X11" s="1535">
        <v>1696.23014025</v>
      </c>
    </row>
    <row r="12" spans="1:29" ht="13.8" thickBot="1">
      <c r="A12" s="1540" t="s">
        <v>156</v>
      </c>
      <c r="B12" s="2175">
        <v>51340</v>
      </c>
      <c r="C12" s="2175">
        <v>49285</v>
      </c>
      <c r="D12" s="2175">
        <v>54979</v>
      </c>
      <c r="E12" s="2175">
        <v>56299</v>
      </c>
      <c r="F12" s="2175">
        <v>53039</v>
      </c>
      <c r="G12" s="1541">
        <v>55112</v>
      </c>
      <c r="H12" s="1541">
        <v>55191</v>
      </c>
      <c r="I12" s="1541">
        <v>63319</v>
      </c>
      <c r="J12" s="1541">
        <v>67684</v>
      </c>
      <c r="K12" s="1541">
        <v>69646</v>
      </c>
      <c r="L12" s="1541">
        <v>67398</v>
      </c>
      <c r="M12" s="1541">
        <v>71183</v>
      </c>
      <c r="N12" s="1541">
        <v>70108</v>
      </c>
      <c r="O12" s="1541">
        <v>68329</v>
      </c>
      <c r="P12" s="1541">
        <v>66359</v>
      </c>
      <c r="Q12" s="1541">
        <v>63410</v>
      </c>
      <c r="R12" s="1541">
        <v>55468</v>
      </c>
      <c r="S12" s="1541">
        <v>51613</v>
      </c>
      <c r="T12" s="1541">
        <v>46821</v>
      </c>
      <c r="U12" s="1541">
        <v>44582</v>
      </c>
      <c r="V12" s="1541">
        <v>46560</v>
      </c>
      <c r="W12" s="1541">
        <v>44141.132915089998</v>
      </c>
      <c r="X12" s="1541">
        <v>41842.320792469996</v>
      </c>
    </row>
    <row r="13" spans="1:29" ht="13.8">
      <c r="A13" s="1250" t="s">
        <v>1903</v>
      </c>
      <c r="B13" s="1250"/>
      <c r="C13" s="1250"/>
      <c r="D13" s="1250"/>
      <c r="E13" s="1250"/>
      <c r="F13" s="3"/>
      <c r="G13" s="3"/>
      <c r="H13" s="3"/>
      <c r="I13" s="3"/>
      <c r="J13" s="3"/>
      <c r="K13" s="3"/>
      <c r="L13" s="3"/>
      <c r="M13" s="3"/>
      <c r="N13" s="3"/>
      <c r="O13" s="3"/>
      <c r="P13" s="3"/>
      <c r="Q13" s="3"/>
      <c r="R13" s="3"/>
      <c r="S13" s="3"/>
      <c r="T13" s="3"/>
      <c r="U13" s="3"/>
      <c r="V13" s="3"/>
      <c r="W13" s="3"/>
      <c r="X13" s="3"/>
    </row>
  </sheetData>
  <hyperlinks>
    <hyperlink ref="A2:AC2" location="Índice!A1" display="CRB Atraso: Informações adicionais sobre a qualidade creditícia das exposições" xr:uid="{7E63066E-FF51-4A45-A632-693D1C1F315D}"/>
    <hyperlink ref="V2" location="Índice!A1" display="CRB Atraso: Informações adicionais sobre a qualidade creditícia das exposições" xr:uid="{CD1E0322-D7E6-4552-9935-BB0DA60D1C7A}"/>
    <hyperlink ref="U2" location="Índice!A1" display="CRB Atraso: Informações adicionais sobre a qualidade creditícia das exposições" xr:uid="{56B7BB78-7728-44CB-859B-34D03AF81D9C}"/>
    <hyperlink ref="S2" location="Índice!A1" display="CRB Atraso: Informações adicionais sobre a qualidade creditícia das exposições" xr:uid="{6C51B566-18FA-4808-AF94-1C607795E0C3}"/>
    <hyperlink ref="T2" location="Índice!A1" display="CRB Atraso: Informações adicionais sobre a qualidade creditícia das exposições" xr:uid="{C4E38587-9CDF-4509-9B7F-A4922F9E8B7F}"/>
    <hyperlink ref="R2" location="Índice!A1" display="CRB Atraso: Informações adicionais sobre a qualidade creditícia das exposições" xr:uid="{92C69C5B-3268-4AF4-ABD2-9DE2C2CD092F}"/>
    <hyperlink ref="Q2" location="Índice!A1" display="CRB Atraso: Informações adicionais sobre a qualidade creditícia das exposições" xr:uid="{533989B7-F9A4-46B4-B0F3-8D46439E5AA5}"/>
    <hyperlink ref="P2" location="Índice!A1" display="CRB Atraso: Informações adicionais sobre a qualidade creditícia das exposições" xr:uid="{A7780AAA-C2F4-4727-B315-DF24BB8F8F5C}"/>
    <hyperlink ref="O2" location="Índice!A1" display="CRB Atraso: Informações adicionais sobre a qualidade creditícia das exposições" xr:uid="{F16D8F1D-08E2-42CE-BB4C-EF43C7106CA6}"/>
    <hyperlink ref="N2" location="Índice!A1" display="CRB Atraso: Informações adicionais sobre a qualidade creditícia das exposições" xr:uid="{D80A4C54-77A9-4264-A57C-7530052C7AE8}"/>
    <hyperlink ref="M2" location="Índice!A1" display="CRB Atraso: Informações adicionais sobre a qualidade creditícia das exposições" xr:uid="{331C0673-F8F7-4C70-82B6-F16259555784}"/>
    <hyperlink ref="L2" location="Índice!A1" display="CRB Atraso: Informações adicionais sobre a qualidade creditícia das exposições" xr:uid="{3D2BC879-D91E-4BA4-9784-A681553939E1}"/>
    <hyperlink ref="K2" location="Índice!A1" display="CRB Atraso: Informações adicionais sobre a qualidade creditícia das exposições" xr:uid="{392713DE-710B-4771-B8DD-F5396762D9B1}"/>
    <hyperlink ref="J2" location="Índice!A1" display="CRB Atraso: Informações adicionais sobre a qualidade creditícia das exposições" xr:uid="{27E1A83E-14B7-4296-BF1A-655C00BA8F9B}"/>
    <hyperlink ref="I2" location="Índice!A1" display="CRB Atraso: Informações adicionais sobre a qualidade creditícia das exposições" xr:uid="{F20AD758-A2F7-41CA-8B1E-447FEEE39445}"/>
    <hyperlink ref="H2" location="Índice!A1" display="CRB Atraso: Informações adicionais sobre a qualidade creditícia das exposições" xr:uid="{4FB5D998-6FD0-4E3E-A8B7-C3EC2E342B5E}"/>
    <hyperlink ref="G2" location="Índice!A1" display="CRB Atraso: Informações adicionais sobre a qualidade creditícia das exposições" xr:uid="{44DE3461-BB01-455E-A847-D9F0E96019E2}"/>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64417-1043-49CC-9951-EEB0E626E66B}">
  <sheetPr codeName="Planilha36">
    <tabColor rgb="FF73C6A1"/>
  </sheetPr>
  <dimension ref="A1:BR28"/>
  <sheetViews>
    <sheetView showGridLines="0" zoomScale="80" zoomScaleNormal="80" workbookViewId="0">
      <selection activeCell="B9" sqref="B9:C26"/>
    </sheetView>
  </sheetViews>
  <sheetFormatPr defaultColWidth="9.21875" defaultRowHeight="12.75" customHeight="1"/>
  <cols>
    <col min="1" max="3" width="17.21875" style="1112" customWidth="1"/>
    <col min="4" max="4" width="1.44140625" style="1112" customWidth="1"/>
    <col min="5" max="6" width="17.21875" style="1112" customWidth="1"/>
    <col min="7" max="7" width="1.44140625" style="1112" customWidth="1"/>
    <col min="8" max="9" width="17.21875" style="1112" customWidth="1"/>
    <col min="10" max="10" width="1.44140625" style="1112" customWidth="1"/>
    <col min="11" max="11" width="14.44140625" style="1112" customWidth="1"/>
    <col min="12" max="12" width="14.5546875" style="1112" customWidth="1"/>
    <col min="13" max="13" width="1.44140625" style="1112" customWidth="1"/>
    <col min="14" max="14" width="14.44140625" style="1112" customWidth="1"/>
    <col min="15" max="15" width="14.5546875" style="1112" customWidth="1"/>
    <col min="16" max="16" width="1.44140625" style="1112" customWidth="1"/>
    <col min="17" max="17" width="14.44140625" style="1112" customWidth="1"/>
    <col min="18" max="18" width="14.5546875" style="1112" customWidth="1"/>
    <col min="19" max="19" width="1.44140625" style="1112" customWidth="1"/>
    <col min="20" max="20" width="14.44140625" style="1112" customWidth="1"/>
    <col min="21" max="21" width="14.5546875" style="1112" customWidth="1"/>
    <col min="22" max="22" width="1.44140625" style="1112" customWidth="1"/>
    <col min="23" max="23" width="14.44140625" style="1112" customWidth="1"/>
    <col min="24" max="24" width="14.5546875" style="1112" customWidth="1"/>
    <col min="25" max="25" width="1.44140625" style="1112" customWidth="1"/>
    <col min="26" max="26" width="14.44140625" style="1112" customWidth="1"/>
    <col min="27" max="27" width="14.5546875" style="1112" customWidth="1"/>
    <col min="28" max="28" width="1.44140625" style="1112" customWidth="1"/>
    <col min="29" max="29" width="14.44140625" style="1112" customWidth="1"/>
    <col min="30" max="30" width="14.5546875" style="1112" customWidth="1"/>
    <col min="31" max="31" width="1.44140625" style="1112" customWidth="1"/>
    <col min="32" max="33" width="16.5546875" style="1112" customWidth="1"/>
    <col min="34" max="34" width="1.44140625" style="1112" customWidth="1"/>
    <col min="35" max="35" width="14.44140625" style="1112" customWidth="1"/>
    <col min="36" max="36" width="14.5546875" style="1112" customWidth="1"/>
    <col min="37" max="37" width="1.44140625" style="1112" customWidth="1"/>
    <col min="38" max="38" width="15" style="1112" customWidth="1"/>
    <col min="39" max="39" width="14.44140625" style="1112" customWidth="1"/>
    <col min="40" max="40" width="1.44140625" style="1112" customWidth="1"/>
    <col min="41" max="42" width="17.5546875" style="1112" customWidth="1"/>
    <col min="43" max="43" width="1.44140625" style="1112" customWidth="1"/>
    <col min="44" max="45" width="17.5546875" style="1112" customWidth="1"/>
    <col min="46" max="46" width="1.44140625" style="1112" customWidth="1"/>
    <col min="47" max="48" width="17.5546875" style="1112" customWidth="1"/>
    <col min="49" max="49" width="1.44140625" style="1112" customWidth="1"/>
    <col min="50" max="51" width="17.5546875" style="1112" customWidth="1"/>
    <col min="52" max="52" width="1.44140625" style="1112" customWidth="1"/>
    <col min="53" max="54" width="17.5546875" style="1112" customWidth="1"/>
    <col min="55" max="55" width="1.44140625" style="1112" customWidth="1"/>
    <col min="56" max="57" width="17.5546875" style="1112" customWidth="1"/>
    <col min="58" max="58" width="1.44140625" style="1112" customWidth="1"/>
    <col min="59" max="60" width="17.5546875" style="1112" customWidth="1"/>
    <col min="61" max="61" width="1.44140625" style="1112" customWidth="1"/>
    <col min="62" max="63" width="17.5546875" style="1112" customWidth="1"/>
    <col min="64" max="64" width="1.44140625" style="1112" customWidth="1"/>
    <col min="65" max="66" width="17.5546875" style="1112" customWidth="1"/>
    <col min="67" max="67" width="1.44140625" style="1112" customWidth="1"/>
    <col min="68" max="69" width="17.5546875" style="1112" customWidth="1"/>
    <col min="70" max="70" width="1.21875" style="1112" customWidth="1"/>
    <col min="71" max="16384" width="9.21875" style="1112"/>
  </cols>
  <sheetData>
    <row r="1" spans="1:70" ht="6" customHeight="1"/>
    <row r="2" spans="1:70" ht="13.8">
      <c r="A2" s="1158" t="s">
        <v>1904</v>
      </c>
      <c r="B2" s="1158"/>
      <c r="C2" s="1158"/>
      <c r="D2" s="1158"/>
      <c r="E2" s="1158"/>
      <c r="F2" s="1158"/>
      <c r="G2" s="1158"/>
      <c r="H2" s="1158"/>
      <c r="I2" s="1158"/>
      <c r="J2" s="1158"/>
      <c r="K2" s="1512"/>
      <c r="L2" s="1158"/>
      <c r="M2" s="1158"/>
      <c r="N2" s="1512"/>
      <c r="O2" s="1158"/>
      <c r="P2" s="1158"/>
      <c r="Q2" s="1512"/>
      <c r="R2" s="1158"/>
      <c r="S2" s="1158"/>
      <c r="T2" s="1512"/>
      <c r="U2" s="1158"/>
      <c r="V2" s="1542"/>
      <c r="W2" s="1512"/>
      <c r="X2" s="1158"/>
      <c r="Y2" s="1542"/>
      <c r="Z2" s="1512"/>
      <c r="AA2" s="1158"/>
      <c r="AB2" s="1542"/>
      <c r="AC2" s="1512"/>
      <c r="AD2" s="1158"/>
      <c r="AE2" s="1542"/>
      <c r="AF2" s="1512"/>
      <c r="AG2" s="1158"/>
      <c r="AH2" s="1542"/>
      <c r="AI2" s="1512"/>
      <c r="AJ2" s="1158"/>
      <c r="AK2" s="1542"/>
      <c r="AL2" s="1512"/>
      <c r="AM2" s="1158"/>
      <c r="AN2" s="1542"/>
      <c r="AO2" s="1512"/>
      <c r="AP2" s="1158"/>
      <c r="AQ2" s="1542"/>
      <c r="AR2" s="1512"/>
      <c r="AS2" s="1158"/>
      <c r="AT2" s="1542"/>
      <c r="AU2" s="1512"/>
      <c r="AV2" s="1158"/>
      <c r="AW2" s="1542"/>
      <c r="AX2" s="1512"/>
      <c r="AY2" s="1158"/>
      <c r="AZ2" s="1542"/>
      <c r="BA2" s="1512"/>
      <c r="BB2" s="1158"/>
      <c r="BC2" s="1542"/>
      <c r="BD2" s="1512"/>
      <c r="BE2" s="1158"/>
      <c r="BF2" s="1542"/>
      <c r="BG2" s="1512"/>
      <c r="BH2" s="1158"/>
      <c r="BI2" s="1542"/>
      <c r="BJ2" s="1512"/>
      <c r="BK2" s="1512"/>
      <c r="BL2" s="1542"/>
      <c r="BM2" s="1512"/>
      <c r="BN2" s="1512"/>
    </row>
    <row r="3" spans="1:70" ht="7.5" customHeight="1"/>
    <row r="4" spans="1:70" ht="15" customHeight="1">
      <c r="A4" s="1528"/>
      <c r="B4" s="1528"/>
      <c r="C4" s="1528"/>
      <c r="D4" s="1160"/>
      <c r="E4" s="1528"/>
      <c r="F4" s="1528"/>
      <c r="G4" s="1160"/>
      <c r="H4" s="1528"/>
      <c r="I4" s="1528"/>
      <c r="J4" s="1160"/>
      <c r="K4" s="1160"/>
      <c r="L4" s="1160"/>
      <c r="M4" s="1160"/>
      <c r="N4" s="1160"/>
      <c r="O4" s="1160"/>
      <c r="P4" s="1160"/>
      <c r="Q4" s="1160"/>
      <c r="R4" s="1160"/>
      <c r="S4" s="1160"/>
      <c r="T4" s="1160"/>
      <c r="U4" s="1160"/>
      <c r="V4" s="1160"/>
      <c r="W4" s="1160"/>
      <c r="X4" s="1160"/>
      <c r="Y4" s="1160"/>
      <c r="Z4" s="1160"/>
      <c r="AA4" s="1160"/>
      <c r="AB4" s="1160"/>
      <c r="AC4" s="1160"/>
      <c r="AD4" s="1160"/>
      <c r="AE4" s="1160"/>
      <c r="AF4" s="1160"/>
      <c r="AG4" s="1160"/>
      <c r="AH4" s="1160"/>
      <c r="AI4" s="1160"/>
      <c r="AJ4" s="1160"/>
      <c r="AK4" s="1160"/>
      <c r="AL4" s="1160"/>
      <c r="AM4" s="1160"/>
      <c r="AN4" s="1160"/>
      <c r="AO4" s="1160"/>
      <c r="AP4" s="1160"/>
      <c r="AQ4" s="1160"/>
      <c r="AR4" s="1160"/>
      <c r="AS4" s="1160"/>
      <c r="AT4" s="1160"/>
      <c r="AU4" s="1160"/>
      <c r="AV4" s="1160"/>
      <c r="AW4" s="1160"/>
      <c r="AX4" s="1160"/>
      <c r="AY4" s="1160"/>
      <c r="AZ4" s="1160"/>
      <c r="BA4" s="1160"/>
      <c r="BB4" s="1160"/>
      <c r="BC4" s="1160"/>
      <c r="BD4" s="1160"/>
      <c r="BE4" s="1160"/>
      <c r="BF4" s="1160"/>
      <c r="BG4" s="1160"/>
      <c r="BH4" s="1160"/>
      <c r="BI4" s="1160"/>
      <c r="BJ4" s="1160"/>
      <c r="BK4" s="1160"/>
      <c r="BL4" s="1160"/>
      <c r="BM4" s="1160"/>
      <c r="BN4" s="1160"/>
      <c r="BO4" s="1160"/>
      <c r="BP4" s="1160"/>
      <c r="BQ4" s="1160"/>
      <c r="BR4" s="1125"/>
    </row>
    <row r="5" spans="1:70" ht="13.2">
      <c r="AF5" s="1530"/>
    </row>
    <row r="6" spans="1:70" ht="14.4" thickBot="1">
      <c r="A6" s="1543" t="s">
        <v>68</v>
      </c>
      <c r="B6" s="1530"/>
      <c r="C6" s="1531">
        <v>46203</v>
      </c>
      <c r="E6" s="1530"/>
      <c r="F6" s="1531">
        <v>46112</v>
      </c>
      <c r="H6" s="1530"/>
      <c r="I6" s="1531">
        <v>46022</v>
      </c>
      <c r="K6" s="1530"/>
      <c r="L6" s="1531">
        <v>45930</v>
      </c>
      <c r="N6" s="1530"/>
      <c r="O6" s="1531">
        <v>45838</v>
      </c>
      <c r="Q6" s="1530"/>
      <c r="R6" s="1531">
        <v>45747</v>
      </c>
      <c r="T6" s="1530"/>
      <c r="U6" s="1531">
        <v>45657</v>
      </c>
      <c r="W6" s="1530"/>
      <c r="X6" s="1531">
        <v>45565</v>
      </c>
      <c r="Z6" s="1530"/>
      <c r="AA6" s="1531">
        <v>45473</v>
      </c>
      <c r="AC6" s="1530"/>
      <c r="AD6" s="1531">
        <v>45382</v>
      </c>
      <c r="AF6" s="1544"/>
      <c r="AG6" s="1531">
        <v>45291</v>
      </c>
      <c r="AI6" s="1530"/>
      <c r="AJ6" s="1531">
        <v>45199</v>
      </c>
      <c r="AL6" s="1530"/>
      <c r="AM6" s="1531">
        <v>45107</v>
      </c>
      <c r="AO6" s="1530"/>
      <c r="AP6" s="1531">
        <v>45016</v>
      </c>
      <c r="AR6" s="1530"/>
      <c r="AS6" s="1531">
        <v>44926</v>
      </c>
      <c r="AU6" s="1530"/>
      <c r="AV6" s="1531">
        <v>44834</v>
      </c>
      <c r="AX6" s="1530"/>
      <c r="AY6" s="1531">
        <v>44742</v>
      </c>
      <c r="BA6" s="1530"/>
      <c r="BB6" s="1531">
        <v>44651</v>
      </c>
      <c r="BD6" s="1530"/>
      <c r="BE6" s="1531">
        <v>44561</v>
      </c>
      <c r="BG6" s="1530"/>
      <c r="BH6" s="1531">
        <v>44469</v>
      </c>
      <c r="BJ6" s="1530"/>
      <c r="BK6" s="1531">
        <v>44377</v>
      </c>
      <c r="BM6" s="1530"/>
      <c r="BN6" s="1531">
        <v>44286</v>
      </c>
      <c r="BO6" s="3"/>
      <c r="BP6" s="1530"/>
      <c r="BQ6" s="1531">
        <v>44196</v>
      </c>
      <c r="BR6" s="3"/>
    </row>
    <row r="7" spans="1:70" ht="13.8">
      <c r="A7" s="1545"/>
      <c r="B7" s="2429" t="s">
        <v>1837</v>
      </c>
      <c r="C7" s="2430"/>
      <c r="E7" s="2429" t="s">
        <v>1837</v>
      </c>
      <c r="F7" s="2430"/>
      <c r="H7" s="2429" t="s">
        <v>1837</v>
      </c>
      <c r="I7" s="2430"/>
      <c r="K7" s="2429" t="s">
        <v>1837</v>
      </c>
      <c r="L7" s="2430"/>
      <c r="N7" s="2429" t="s">
        <v>1837</v>
      </c>
      <c r="O7" s="2430"/>
      <c r="Q7" s="2429" t="s">
        <v>1837</v>
      </c>
      <c r="R7" s="2430"/>
      <c r="T7" s="2429" t="s">
        <v>1837</v>
      </c>
      <c r="U7" s="2430"/>
      <c r="W7" s="2429" t="s">
        <v>1837</v>
      </c>
      <c r="X7" s="2430"/>
      <c r="Z7" s="2429" t="s">
        <v>1837</v>
      </c>
      <c r="AA7" s="2430"/>
      <c r="AC7" s="2429" t="s">
        <v>1837</v>
      </c>
      <c r="AD7" s="2430"/>
      <c r="AF7" s="2429" t="s">
        <v>1837</v>
      </c>
      <c r="AG7" s="2430"/>
      <c r="AI7" s="2429" t="s">
        <v>1837</v>
      </c>
      <c r="AJ7" s="2430"/>
      <c r="AL7" s="2429" t="s">
        <v>1837</v>
      </c>
      <c r="AM7" s="2430"/>
      <c r="AO7" s="2429" t="s">
        <v>1837</v>
      </c>
      <c r="AP7" s="2430"/>
      <c r="AR7" s="2429" t="s">
        <v>1837</v>
      </c>
      <c r="AS7" s="2430"/>
      <c r="AU7" s="2429" t="s">
        <v>1837</v>
      </c>
      <c r="AV7" s="2430"/>
      <c r="AX7" s="2429" t="s">
        <v>1837</v>
      </c>
      <c r="AY7" s="2430"/>
      <c r="BA7" s="2429" t="s">
        <v>1837</v>
      </c>
      <c r="BB7" s="2430"/>
      <c r="BD7" s="2429" t="s">
        <v>1837</v>
      </c>
      <c r="BE7" s="2430"/>
      <c r="BG7" s="2429" t="s">
        <v>1837</v>
      </c>
      <c r="BH7" s="2430"/>
      <c r="BJ7" s="2429" t="s">
        <v>1837</v>
      </c>
      <c r="BK7" s="2430"/>
      <c r="BM7" s="2429" t="s">
        <v>1837</v>
      </c>
      <c r="BN7" s="2430"/>
      <c r="BO7" s="3"/>
      <c r="BP7" s="2429" t="s">
        <v>1837</v>
      </c>
      <c r="BQ7" s="2430"/>
      <c r="BR7" s="3"/>
    </row>
    <row r="8" spans="1:70" ht="40.200000000000003" thickBot="1">
      <c r="A8" s="1533"/>
      <c r="B8" s="2074" t="s">
        <v>1838</v>
      </c>
      <c r="C8" s="2074" t="s">
        <v>1839</v>
      </c>
      <c r="E8" s="2074" t="s">
        <v>1838</v>
      </c>
      <c r="F8" s="2074" t="s">
        <v>1839</v>
      </c>
      <c r="H8" s="2074" t="s">
        <v>1838</v>
      </c>
      <c r="I8" s="2074" t="s">
        <v>1839</v>
      </c>
      <c r="K8" s="2074" t="s">
        <v>1838</v>
      </c>
      <c r="L8" s="2074" t="s">
        <v>1839</v>
      </c>
      <c r="N8" s="2074" t="s">
        <v>1838</v>
      </c>
      <c r="O8" s="2074" t="s">
        <v>1839</v>
      </c>
      <c r="Q8" s="2074" t="s">
        <v>1838</v>
      </c>
      <c r="R8" s="2074" t="s">
        <v>1839</v>
      </c>
      <c r="T8" s="2074" t="s">
        <v>1838</v>
      </c>
      <c r="U8" s="2074" t="s">
        <v>1839</v>
      </c>
      <c r="W8" s="2074" t="s">
        <v>1838</v>
      </c>
      <c r="X8" s="2074" t="s">
        <v>1839</v>
      </c>
      <c r="Z8" s="2074" t="s">
        <v>1838</v>
      </c>
      <c r="AA8" s="2074" t="s">
        <v>1839</v>
      </c>
      <c r="AC8" s="1534" t="s">
        <v>1838</v>
      </c>
      <c r="AD8" s="1534" t="s">
        <v>1839</v>
      </c>
      <c r="AF8" s="1534" t="s">
        <v>1838</v>
      </c>
      <c r="AG8" s="1534" t="s">
        <v>1839</v>
      </c>
      <c r="AI8" s="1534" t="s">
        <v>1838</v>
      </c>
      <c r="AJ8" s="1534" t="s">
        <v>1839</v>
      </c>
      <c r="AL8" s="1534" t="s">
        <v>1838</v>
      </c>
      <c r="AM8" s="1534" t="s">
        <v>1839</v>
      </c>
      <c r="AO8" s="1534" t="s">
        <v>1838</v>
      </c>
      <c r="AP8" s="1534" t="s">
        <v>1839</v>
      </c>
      <c r="AR8" s="1534" t="s">
        <v>1838</v>
      </c>
      <c r="AS8" s="1534" t="s">
        <v>1839</v>
      </c>
      <c r="AU8" s="1534" t="s">
        <v>1838</v>
      </c>
      <c r="AV8" s="1534" t="s">
        <v>1839</v>
      </c>
      <c r="AX8" s="1534" t="s">
        <v>1838</v>
      </c>
      <c r="AY8" s="1534" t="s">
        <v>1839</v>
      </c>
      <c r="BA8" s="1534" t="s">
        <v>1838</v>
      </c>
      <c r="BB8" s="1534" t="s">
        <v>1839</v>
      </c>
      <c r="BD8" s="1534" t="s">
        <v>1838</v>
      </c>
      <c r="BE8" s="1534" t="s">
        <v>1839</v>
      </c>
      <c r="BG8" s="1534" t="s">
        <v>1838</v>
      </c>
      <c r="BH8" s="1534" t="s">
        <v>1839</v>
      </c>
      <c r="BJ8" s="1534" t="s">
        <v>1838</v>
      </c>
      <c r="BK8" s="1534" t="s">
        <v>1839</v>
      </c>
      <c r="BM8" s="1534" t="s">
        <v>1838</v>
      </c>
      <c r="BN8" s="1534" t="s">
        <v>1839</v>
      </c>
      <c r="BO8" s="3"/>
      <c r="BP8" s="1534" t="s">
        <v>1838</v>
      </c>
      <c r="BQ8" s="1534" t="s">
        <v>1839</v>
      </c>
      <c r="BR8" s="3"/>
    </row>
    <row r="9" spans="1:70" ht="13.8">
      <c r="A9" s="1521" t="s">
        <v>1905</v>
      </c>
      <c r="B9" s="1546">
        <v>1212995</v>
      </c>
      <c r="C9" s="1546">
        <v>1246165</v>
      </c>
      <c r="E9" s="1546">
        <v>1186093</v>
      </c>
      <c r="F9" s="1546">
        <v>1216632</v>
      </c>
      <c r="H9" s="1546">
        <v>1181676</v>
      </c>
      <c r="I9" s="1546">
        <v>1240142</v>
      </c>
      <c r="K9" s="1546">
        <v>1153630</v>
      </c>
      <c r="L9" s="1546">
        <v>1220746</v>
      </c>
      <c r="N9" s="1546">
        <v>1234327</v>
      </c>
      <c r="O9" s="1546">
        <v>1309897</v>
      </c>
      <c r="Q9" s="1546">
        <v>1435951</v>
      </c>
      <c r="R9" s="1546">
        <v>1516689</v>
      </c>
      <c r="T9" s="1546">
        <v>1085710</v>
      </c>
      <c r="U9" s="1546">
        <v>1162254</v>
      </c>
      <c r="W9" s="1546">
        <v>1034190</v>
      </c>
      <c r="X9" s="1546">
        <v>1112095</v>
      </c>
      <c r="Z9" s="1546">
        <v>997629</v>
      </c>
      <c r="AA9" s="1546">
        <v>1083704</v>
      </c>
      <c r="AC9" s="1546">
        <v>964676</v>
      </c>
      <c r="AD9" s="1546">
        <v>1054969</v>
      </c>
      <c r="AF9" s="1546">
        <v>946198</v>
      </c>
      <c r="AG9" s="1546">
        <v>1038213</v>
      </c>
      <c r="AI9" s="1546">
        <v>932160</v>
      </c>
      <c r="AJ9" s="1546">
        <v>1028558</v>
      </c>
      <c r="AL9" s="1546">
        <v>892161</v>
      </c>
      <c r="AM9" s="1546">
        <v>984622</v>
      </c>
      <c r="AO9" s="1546">
        <v>884367</v>
      </c>
      <c r="AP9" s="1546">
        <v>976301</v>
      </c>
      <c r="AR9" s="1546">
        <v>866896</v>
      </c>
      <c r="AS9" s="1546">
        <v>955124</v>
      </c>
      <c r="AU9" s="1546">
        <v>840187</v>
      </c>
      <c r="AV9" s="1546">
        <v>925222</v>
      </c>
      <c r="AX9" s="1546">
        <v>850277</v>
      </c>
      <c r="AY9" s="1546">
        <v>932053</v>
      </c>
      <c r="BA9" s="1546">
        <v>829008</v>
      </c>
      <c r="BB9" s="1546">
        <v>905052</v>
      </c>
      <c r="BD9" s="1546">
        <v>796483</v>
      </c>
      <c r="BE9" s="1546">
        <v>870843</v>
      </c>
      <c r="BG9" s="1535">
        <v>740275</v>
      </c>
      <c r="BH9" s="1535">
        <v>811919</v>
      </c>
      <c r="BJ9" s="1535">
        <v>700773</v>
      </c>
      <c r="BK9" s="1535">
        <v>774912</v>
      </c>
      <c r="BM9" s="1535">
        <v>669305</v>
      </c>
      <c r="BN9" s="1535">
        <v>745661</v>
      </c>
      <c r="BO9" s="3"/>
      <c r="BP9" s="1535">
        <v>642900.35455281893</v>
      </c>
      <c r="BQ9" s="1535">
        <v>721744.83502330992</v>
      </c>
      <c r="BR9" s="3"/>
    </row>
    <row r="10" spans="1:70" ht="13.8">
      <c r="A10" s="1521" t="s">
        <v>1906</v>
      </c>
      <c r="B10" s="1546">
        <v>214811</v>
      </c>
      <c r="C10" s="1546">
        <v>220975</v>
      </c>
      <c r="E10" s="1546">
        <v>215394</v>
      </c>
      <c r="F10" s="1546">
        <v>221295</v>
      </c>
      <c r="H10" s="1546">
        <v>208404</v>
      </c>
      <c r="I10" s="1546">
        <v>221676</v>
      </c>
      <c r="K10" s="1546">
        <v>198593</v>
      </c>
      <c r="L10" s="1546">
        <v>212095</v>
      </c>
      <c r="N10" s="1546">
        <v>156661</v>
      </c>
      <c r="O10" s="1546">
        <v>170337</v>
      </c>
      <c r="Q10" s="1546">
        <v>185583</v>
      </c>
      <c r="R10" s="1546">
        <v>200944</v>
      </c>
      <c r="T10" s="1546">
        <v>174253</v>
      </c>
      <c r="U10" s="1546">
        <v>190470</v>
      </c>
      <c r="W10" s="1546">
        <v>163658</v>
      </c>
      <c r="X10" s="1546">
        <v>179825</v>
      </c>
      <c r="Z10" s="1546">
        <v>165957</v>
      </c>
      <c r="AA10" s="1546">
        <v>182875</v>
      </c>
      <c r="AC10" s="1546">
        <v>154852</v>
      </c>
      <c r="AD10" s="1546">
        <v>172404</v>
      </c>
      <c r="AF10" s="1546">
        <v>151276</v>
      </c>
      <c r="AG10" s="1546">
        <v>169943</v>
      </c>
      <c r="AI10" s="1546">
        <v>146438</v>
      </c>
      <c r="AJ10" s="1546">
        <v>165745</v>
      </c>
      <c r="AL10" s="1546">
        <v>146015</v>
      </c>
      <c r="AM10" s="1546">
        <v>165310</v>
      </c>
      <c r="AO10" s="1546">
        <v>139279</v>
      </c>
      <c r="AP10" s="1546">
        <v>157740</v>
      </c>
      <c r="AR10" s="1546">
        <v>144407</v>
      </c>
      <c r="AS10" s="1546">
        <v>162731</v>
      </c>
      <c r="AU10" s="1546">
        <v>137413</v>
      </c>
      <c r="AV10" s="1546">
        <v>155504</v>
      </c>
      <c r="AX10" s="1546">
        <v>134134</v>
      </c>
      <c r="AY10" s="1546">
        <v>151506</v>
      </c>
      <c r="BA10" s="1546">
        <v>128946</v>
      </c>
      <c r="BB10" s="1546">
        <v>145046</v>
      </c>
      <c r="BD10" s="1546">
        <v>123895</v>
      </c>
      <c r="BE10" s="1546">
        <v>139580</v>
      </c>
      <c r="BG10" s="1535">
        <v>117202</v>
      </c>
      <c r="BH10" s="1535">
        <v>132296</v>
      </c>
      <c r="BJ10" s="1535">
        <v>109056</v>
      </c>
      <c r="BK10" s="1535">
        <v>123472</v>
      </c>
      <c r="BM10" s="1535">
        <v>100944</v>
      </c>
      <c r="BN10" s="1535">
        <v>115058</v>
      </c>
      <c r="BO10" s="3"/>
      <c r="BP10" s="1535">
        <v>98689.661945100001</v>
      </c>
      <c r="BQ10" s="1535">
        <v>113022.32157329</v>
      </c>
      <c r="BR10" s="3"/>
    </row>
    <row r="11" spans="1:70" ht="13.8">
      <c r="A11" s="1521" t="s">
        <v>1907</v>
      </c>
      <c r="B11" s="1546">
        <v>32908</v>
      </c>
      <c r="C11" s="1546">
        <v>34546</v>
      </c>
      <c r="E11" s="1546">
        <v>34113</v>
      </c>
      <c r="F11" s="1546">
        <v>35761</v>
      </c>
      <c r="H11" s="1546">
        <v>33208</v>
      </c>
      <c r="I11" s="1546">
        <v>37358</v>
      </c>
      <c r="K11" s="1546">
        <v>30938</v>
      </c>
      <c r="L11" s="1546">
        <v>35366</v>
      </c>
      <c r="N11" s="1546">
        <v>21383</v>
      </c>
      <c r="O11" s="1546">
        <v>25898</v>
      </c>
      <c r="Q11" s="1546">
        <v>30630</v>
      </c>
      <c r="R11" s="1546">
        <v>35842</v>
      </c>
      <c r="T11" s="1546">
        <v>29322</v>
      </c>
      <c r="U11" s="1546">
        <v>34742</v>
      </c>
      <c r="W11" s="1546">
        <v>28208</v>
      </c>
      <c r="X11" s="1546">
        <v>33945</v>
      </c>
      <c r="Z11" s="1546">
        <v>31772</v>
      </c>
      <c r="AA11" s="1546">
        <v>37849</v>
      </c>
      <c r="AC11" s="1546">
        <v>26743</v>
      </c>
      <c r="AD11" s="1546">
        <v>33231</v>
      </c>
      <c r="AF11" s="1546">
        <v>26549</v>
      </c>
      <c r="AG11" s="1546">
        <v>33542</v>
      </c>
      <c r="AI11" s="1546">
        <v>26494</v>
      </c>
      <c r="AJ11" s="1546">
        <v>33880</v>
      </c>
      <c r="AL11" s="1546">
        <v>26209</v>
      </c>
      <c r="AM11" s="1546">
        <v>33626</v>
      </c>
      <c r="AO11" s="1546">
        <v>25782</v>
      </c>
      <c r="AP11" s="1546">
        <v>33235</v>
      </c>
      <c r="AR11" s="1546">
        <v>25475</v>
      </c>
      <c r="AS11" s="1546">
        <v>32903</v>
      </c>
      <c r="AU11" s="1546">
        <v>25405</v>
      </c>
      <c r="AV11" s="1546">
        <v>32695</v>
      </c>
      <c r="AX11" s="1546">
        <v>24331</v>
      </c>
      <c r="AY11" s="1546">
        <v>31295</v>
      </c>
      <c r="BA11" s="1546">
        <v>23256</v>
      </c>
      <c r="BB11" s="1546">
        <v>29143</v>
      </c>
      <c r="BD11" s="1546">
        <v>22381</v>
      </c>
      <c r="BE11" s="1546">
        <v>28082</v>
      </c>
      <c r="BG11" s="1535">
        <v>20562</v>
      </c>
      <c r="BH11" s="1535">
        <v>25913</v>
      </c>
      <c r="BJ11" s="1535">
        <v>19158</v>
      </c>
      <c r="BK11" s="1535">
        <v>24196</v>
      </c>
      <c r="BM11" s="1535">
        <v>17523</v>
      </c>
      <c r="BN11" s="1535">
        <v>22280</v>
      </c>
      <c r="BO11" s="3"/>
      <c r="BP11" s="1535">
        <v>16924.932726629999</v>
      </c>
      <c r="BQ11" s="1535">
        <v>21753.39198583</v>
      </c>
      <c r="BR11" s="3"/>
    </row>
    <row r="12" spans="1:70" ht="13.8">
      <c r="A12" s="1521" t="s">
        <v>1908</v>
      </c>
      <c r="B12" s="1546">
        <v>146237</v>
      </c>
      <c r="C12" s="1546">
        <v>152446</v>
      </c>
      <c r="E12" s="1546">
        <v>153143</v>
      </c>
      <c r="F12" s="1546">
        <v>159353</v>
      </c>
      <c r="H12" s="1546">
        <v>152907</v>
      </c>
      <c r="I12" s="1546">
        <v>166495</v>
      </c>
      <c r="K12" s="1546">
        <v>147992</v>
      </c>
      <c r="L12" s="1546">
        <v>162631</v>
      </c>
      <c r="N12" s="1546">
        <v>92865</v>
      </c>
      <c r="O12" s="1546">
        <v>107050</v>
      </c>
      <c r="Q12" s="1546">
        <v>138602</v>
      </c>
      <c r="R12" s="1546">
        <v>155451</v>
      </c>
      <c r="T12" s="1546">
        <v>130561</v>
      </c>
      <c r="U12" s="1546">
        <v>147754</v>
      </c>
      <c r="W12" s="1546">
        <v>126103</v>
      </c>
      <c r="X12" s="1546">
        <v>144080</v>
      </c>
      <c r="Z12" s="1546">
        <v>120253</v>
      </c>
      <c r="AA12" s="1546">
        <v>139370</v>
      </c>
      <c r="AC12" s="1546">
        <v>118684</v>
      </c>
      <c r="AD12" s="1546">
        <v>139148</v>
      </c>
      <c r="AF12" s="1546">
        <v>118184</v>
      </c>
      <c r="AG12" s="1546">
        <v>140329</v>
      </c>
      <c r="AI12" s="1546">
        <v>117497</v>
      </c>
      <c r="AJ12" s="1546">
        <v>140942</v>
      </c>
      <c r="AL12" s="1546">
        <v>114796</v>
      </c>
      <c r="AM12" s="1546">
        <v>138733</v>
      </c>
      <c r="AO12" s="1546">
        <v>113688</v>
      </c>
      <c r="AP12" s="1546">
        <v>137792</v>
      </c>
      <c r="AR12" s="1546">
        <v>112834</v>
      </c>
      <c r="AS12" s="1546">
        <v>137022</v>
      </c>
      <c r="AU12" s="1546">
        <v>110759</v>
      </c>
      <c r="AV12" s="1546">
        <v>134463</v>
      </c>
      <c r="AX12" s="1546">
        <v>110717</v>
      </c>
      <c r="AY12" s="1546">
        <v>133230</v>
      </c>
      <c r="BA12" s="1546">
        <v>104450</v>
      </c>
      <c r="BB12" s="1546">
        <v>123807</v>
      </c>
      <c r="BD12" s="1546">
        <v>101097</v>
      </c>
      <c r="BE12" s="1546">
        <v>119553</v>
      </c>
      <c r="BG12" s="1535">
        <v>94433</v>
      </c>
      <c r="BH12" s="1535">
        <v>111809</v>
      </c>
      <c r="BJ12" s="1535">
        <v>87554</v>
      </c>
      <c r="BK12" s="1535">
        <v>103759</v>
      </c>
      <c r="BM12" s="1535">
        <v>83206</v>
      </c>
      <c r="BN12" s="1535">
        <v>98922</v>
      </c>
      <c r="BO12" s="3"/>
      <c r="BP12" s="1535">
        <v>80266.368773302122</v>
      </c>
      <c r="BQ12" s="1535">
        <v>96517.022294830007</v>
      </c>
      <c r="BR12" s="3"/>
    </row>
    <row r="13" spans="1:70" ht="13.8">
      <c r="A13" s="1521" t="s">
        <v>1909</v>
      </c>
      <c r="B13" s="1546">
        <v>98122</v>
      </c>
      <c r="C13" s="1546">
        <v>101495</v>
      </c>
      <c r="E13" s="1546">
        <v>96968</v>
      </c>
      <c r="F13" s="1546">
        <v>100345</v>
      </c>
      <c r="H13" s="1546">
        <v>95714</v>
      </c>
      <c r="I13" s="1546">
        <v>103716</v>
      </c>
      <c r="K13" s="1546">
        <v>91595</v>
      </c>
      <c r="L13" s="1546">
        <v>99882</v>
      </c>
      <c r="N13" s="1546">
        <v>67853</v>
      </c>
      <c r="O13" s="1546">
        <v>76022</v>
      </c>
      <c r="Q13" s="1546">
        <v>87545</v>
      </c>
      <c r="R13" s="1546">
        <v>96775</v>
      </c>
      <c r="T13" s="1546">
        <v>76127</v>
      </c>
      <c r="U13" s="1546">
        <v>85461</v>
      </c>
      <c r="W13" s="1546">
        <v>70076</v>
      </c>
      <c r="X13" s="1546">
        <v>79635</v>
      </c>
      <c r="Z13" s="1546">
        <v>71738</v>
      </c>
      <c r="AA13" s="1546">
        <v>81659</v>
      </c>
      <c r="AC13" s="1546">
        <v>67514</v>
      </c>
      <c r="AD13" s="1546">
        <v>77795</v>
      </c>
      <c r="AF13" s="1546">
        <v>67324</v>
      </c>
      <c r="AG13" s="1546">
        <v>78211</v>
      </c>
      <c r="AI13" s="1546">
        <v>66596</v>
      </c>
      <c r="AJ13" s="1546">
        <v>77829</v>
      </c>
      <c r="AL13" s="1546">
        <v>65243</v>
      </c>
      <c r="AM13" s="1546">
        <v>76450</v>
      </c>
      <c r="AO13" s="1546">
        <v>64231</v>
      </c>
      <c r="AP13" s="1546">
        <v>75070</v>
      </c>
      <c r="AR13" s="1546">
        <v>63751</v>
      </c>
      <c r="AS13" s="1546">
        <v>74610</v>
      </c>
      <c r="AU13" s="1546">
        <v>63785</v>
      </c>
      <c r="AV13" s="1546">
        <v>74493</v>
      </c>
      <c r="AX13" s="1546">
        <v>61144</v>
      </c>
      <c r="AY13" s="1546">
        <v>71341</v>
      </c>
      <c r="BA13" s="1546">
        <v>59008</v>
      </c>
      <c r="BB13" s="1546">
        <v>68175</v>
      </c>
      <c r="BD13" s="1546">
        <v>56144</v>
      </c>
      <c r="BE13" s="1546">
        <v>64918</v>
      </c>
      <c r="BG13" s="1535">
        <v>53412</v>
      </c>
      <c r="BH13" s="1535">
        <v>61583</v>
      </c>
      <c r="BJ13" s="1535">
        <v>50593</v>
      </c>
      <c r="BK13" s="1535">
        <v>58275</v>
      </c>
      <c r="BM13" s="1535">
        <v>47327</v>
      </c>
      <c r="BN13" s="1535">
        <v>54768</v>
      </c>
      <c r="BO13" s="3"/>
      <c r="BP13" s="1535">
        <v>44111.36075924</v>
      </c>
      <c r="BQ13" s="1535">
        <v>51512.877814730004</v>
      </c>
      <c r="BR13" s="3"/>
    </row>
    <row r="14" spans="1:70" ht="15.6">
      <c r="A14" s="1521" t="s">
        <v>1910</v>
      </c>
      <c r="B14" s="1546">
        <v>438451</v>
      </c>
      <c r="C14" s="1546">
        <v>440319</v>
      </c>
      <c r="E14" s="1546">
        <v>402579</v>
      </c>
      <c r="F14" s="1546">
        <v>402972</v>
      </c>
      <c r="H14" s="1546">
        <v>388770</v>
      </c>
      <c r="I14" s="1546">
        <v>388894</v>
      </c>
      <c r="K14" s="1546">
        <v>398581</v>
      </c>
      <c r="L14" s="1546">
        <v>398714</v>
      </c>
      <c r="N14" s="1546">
        <v>382730</v>
      </c>
      <c r="O14" s="1546">
        <v>382226</v>
      </c>
      <c r="Q14" s="1546">
        <v>45907</v>
      </c>
      <c r="R14" s="1546">
        <v>45980</v>
      </c>
      <c r="T14" s="1546">
        <v>362115</v>
      </c>
      <c r="U14" s="1546">
        <v>368076</v>
      </c>
      <c r="W14" s="1546">
        <v>336794</v>
      </c>
      <c r="X14" s="1546">
        <v>338569</v>
      </c>
      <c r="Z14" s="1546">
        <v>390161</v>
      </c>
      <c r="AA14" s="1546">
        <v>393512</v>
      </c>
      <c r="AC14" s="1546">
        <v>358629</v>
      </c>
      <c r="AD14" s="1546">
        <v>354717</v>
      </c>
      <c r="AF14" s="1546">
        <v>353682</v>
      </c>
      <c r="AG14" s="1546">
        <v>352391</v>
      </c>
      <c r="AI14" s="1546">
        <v>320216</v>
      </c>
      <c r="AJ14" s="1546">
        <v>321701</v>
      </c>
      <c r="AL14" s="1546">
        <v>320749</v>
      </c>
      <c r="AM14" s="1546">
        <v>319691</v>
      </c>
      <c r="AO14" s="1546">
        <v>260879</v>
      </c>
      <c r="AP14" s="1546">
        <v>259803</v>
      </c>
      <c r="AR14" s="1546">
        <v>260368</v>
      </c>
      <c r="AS14" s="1546">
        <v>261514</v>
      </c>
      <c r="AU14" s="1546">
        <v>216070</v>
      </c>
      <c r="AV14" s="1546">
        <v>217852</v>
      </c>
      <c r="AX14" s="1546">
        <v>228288</v>
      </c>
      <c r="AY14" s="1546">
        <v>231064</v>
      </c>
      <c r="BA14" s="1546">
        <v>215618</v>
      </c>
      <c r="BB14" s="1546">
        <v>217100</v>
      </c>
      <c r="BD14" s="1546">
        <v>215801</v>
      </c>
      <c r="BE14" s="1546">
        <v>218823</v>
      </c>
      <c r="BG14" s="1535">
        <v>248992</v>
      </c>
      <c r="BH14" s="1535">
        <v>252051</v>
      </c>
      <c r="BJ14" s="1535">
        <v>249963</v>
      </c>
      <c r="BK14" s="1535">
        <v>250603</v>
      </c>
      <c r="BM14" s="1535">
        <v>1091702</v>
      </c>
      <c r="BN14" s="1535">
        <v>1206772</v>
      </c>
      <c r="BO14" s="3"/>
      <c r="BP14" s="1535">
        <v>1038923.8544480703</v>
      </c>
      <c r="BQ14" s="1535">
        <v>1153361.6405863101</v>
      </c>
      <c r="BR14" s="3"/>
    </row>
    <row r="15" spans="1:70" ht="13.8">
      <c r="A15" s="1536" t="s">
        <v>1574</v>
      </c>
      <c r="B15" s="1547">
        <v>2143524</v>
      </c>
      <c r="C15" s="1547">
        <v>2195946</v>
      </c>
      <c r="E15" s="1547">
        <v>2088290</v>
      </c>
      <c r="F15" s="1547">
        <v>2136358</v>
      </c>
      <c r="H15" s="1547">
        <v>2060679</v>
      </c>
      <c r="I15" s="1547">
        <v>2158281</v>
      </c>
      <c r="K15" s="1547">
        <v>2021329</v>
      </c>
      <c r="L15" s="1547">
        <v>2129434</v>
      </c>
      <c r="N15" s="1547">
        <v>1955819</v>
      </c>
      <c r="O15" s="1547">
        <v>2071430</v>
      </c>
      <c r="Q15" s="1547">
        <v>1924218</v>
      </c>
      <c r="R15" s="1547">
        <v>2051681</v>
      </c>
      <c r="T15" s="1547">
        <v>1858088</v>
      </c>
      <c r="U15" s="1547">
        <v>1988757</v>
      </c>
      <c r="W15" s="1547">
        <v>1759028</v>
      </c>
      <c r="X15" s="1547">
        <v>1888148</v>
      </c>
      <c r="Z15" s="1547">
        <v>1777510</v>
      </c>
      <c r="AA15" s="1547">
        <v>1918969</v>
      </c>
      <c r="AC15" s="1547">
        <v>1691098</v>
      </c>
      <c r="AD15" s="1547">
        <v>1832264</v>
      </c>
      <c r="AF15" s="1547">
        <v>1663213</v>
      </c>
      <c r="AG15" s="1547">
        <v>1812629</v>
      </c>
      <c r="AI15" s="1547">
        <v>1609401</v>
      </c>
      <c r="AJ15" s="1547">
        <v>1768655</v>
      </c>
      <c r="AL15" s="1547">
        <v>1565173</v>
      </c>
      <c r="AM15" s="1547">
        <v>1718432</v>
      </c>
      <c r="AO15" s="1547">
        <v>1488226</v>
      </c>
      <c r="AP15" s="1547">
        <v>1639941</v>
      </c>
      <c r="AR15" s="1547">
        <v>1473731</v>
      </c>
      <c r="AS15" s="1547">
        <v>1623904</v>
      </c>
      <c r="AU15" s="1547">
        <v>1393619</v>
      </c>
      <c r="AV15" s="1547">
        <v>1540229</v>
      </c>
      <c r="AX15" s="1547">
        <v>1408891</v>
      </c>
      <c r="AY15" s="1547">
        <v>1550489</v>
      </c>
      <c r="BA15" s="1547">
        <v>1360286</v>
      </c>
      <c r="BB15" s="1547">
        <v>1488323</v>
      </c>
      <c r="BD15" s="1547">
        <v>1315801</v>
      </c>
      <c r="BE15" s="1547">
        <v>1441799</v>
      </c>
      <c r="BG15" s="1537">
        <v>1274876</v>
      </c>
      <c r="BH15" s="1537">
        <v>1395571</v>
      </c>
      <c r="BJ15" s="1537">
        <v>1217097</v>
      </c>
      <c r="BK15" s="1537">
        <v>1335217</v>
      </c>
      <c r="BM15" s="1537">
        <v>1193147</v>
      </c>
      <c r="BN15" s="1537">
        <v>1312143</v>
      </c>
      <c r="BO15" s="3"/>
      <c r="BP15" s="1537">
        <v>1135106.5332051613</v>
      </c>
      <c r="BQ15" s="1537">
        <v>1252883.0892783003</v>
      </c>
      <c r="BR15" s="3"/>
    </row>
    <row r="16" spans="1:70" ht="13.8">
      <c r="A16" s="1521" t="s">
        <v>1911</v>
      </c>
      <c r="B16" s="1546">
        <v>150</v>
      </c>
      <c r="C16" s="1546">
        <v>155</v>
      </c>
      <c r="E16" s="1546">
        <v>138</v>
      </c>
      <c r="F16" s="1546">
        <v>139</v>
      </c>
      <c r="H16" s="1546">
        <v>198</v>
      </c>
      <c r="I16" s="1546">
        <v>203</v>
      </c>
      <c r="K16" s="1546">
        <v>123</v>
      </c>
      <c r="L16" s="1546">
        <v>126</v>
      </c>
      <c r="N16" s="1546">
        <v>49</v>
      </c>
      <c r="O16" s="1546">
        <v>50</v>
      </c>
      <c r="Q16" s="1546">
        <v>356</v>
      </c>
      <c r="R16" s="1546">
        <v>360</v>
      </c>
      <c r="T16" s="1546">
        <v>8</v>
      </c>
      <c r="U16" s="1546">
        <v>8</v>
      </c>
      <c r="W16" s="1546">
        <v>6</v>
      </c>
      <c r="X16" s="1546">
        <v>6</v>
      </c>
      <c r="Z16" s="1546">
        <v>2</v>
      </c>
      <c r="AA16" s="1546">
        <v>3</v>
      </c>
      <c r="AC16" s="1546">
        <v>297</v>
      </c>
      <c r="AD16" s="1546">
        <v>297</v>
      </c>
      <c r="AF16" s="1546">
        <v>63</v>
      </c>
      <c r="AG16" s="1546">
        <v>64</v>
      </c>
      <c r="AI16" s="1546">
        <v>1986</v>
      </c>
      <c r="AJ16" s="1546">
        <v>2348</v>
      </c>
      <c r="AL16" s="1546">
        <v>8192</v>
      </c>
      <c r="AM16" s="1546">
        <v>8401</v>
      </c>
      <c r="AO16" s="1546">
        <v>9010</v>
      </c>
      <c r="AP16" s="1546">
        <v>9199</v>
      </c>
      <c r="AR16" s="1546">
        <v>8095</v>
      </c>
      <c r="AS16" s="1546">
        <v>8357</v>
      </c>
      <c r="AU16" s="1546">
        <v>8584</v>
      </c>
      <c r="AV16" s="1546">
        <v>8890</v>
      </c>
      <c r="AX16" s="1546">
        <v>8452</v>
      </c>
      <c r="AY16" s="1546">
        <v>8806</v>
      </c>
      <c r="BA16" s="1546">
        <v>7227</v>
      </c>
      <c r="BB16" s="1546">
        <v>7542</v>
      </c>
      <c r="BD16" s="1546">
        <v>6875</v>
      </c>
      <c r="BE16" s="1546">
        <v>7259</v>
      </c>
      <c r="BG16" s="1535">
        <v>6895</v>
      </c>
      <c r="BH16" s="1535">
        <v>7278</v>
      </c>
      <c r="BJ16" s="1535">
        <v>6136</v>
      </c>
      <c r="BK16" s="1535">
        <v>6517</v>
      </c>
      <c r="BM16" s="1535">
        <v>6525</v>
      </c>
      <c r="BN16" s="1535">
        <v>6980</v>
      </c>
      <c r="BO16" s="3"/>
      <c r="BP16" s="1535">
        <v>5914.7071850299999</v>
      </c>
      <c r="BQ16" s="1535">
        <v>6364.7317729599999</v>
      </c>
      <c r="BR16" s="3"/>
    </row>
    <row r="17" spans="1:70" ht="13.8">
      <c r="A17" s="1521" t="s">
        <v>1575</v>
      </c>
      <c r="B17" s="1546">
        <v>214281</v>
      </c>
      <c r="C17" s="1546">
        <v>218345</v>
      </c>
      <c r="E17" s="1546">
        <v>208461</v>
      </c>
      <c r="F17" s="1546">
        <v>212570</v>
      </c>
      <c r="H17" s="1546">
        <v>211912</v>
      </c>
      <c r="I17" s="1546">
        <v>216510</v>
      </c>
      <c r="K17" s="1546">
        <v>193084</v>
      </c>
      <c r="L17" s="1546">
        <v>197343</v>
      </c>
      <c r="N17" s="1546">
        <v>195800</v>
      </c>
      <c r="O17" s="1546">
        <v>201019</v>
      </c>
      <c r="Q17" s="1546">
        <v>193579</v>
      </c>
      <c r="R17" s="1546">
        <v>198952</v>
      </c>
      <c r="T17" s="1546">
        <v>200370</v>
      </c>
      <c r="U17" s="1546">
        <v>206578</v>
      </c>
      <c r="W17" s="1546">
        <v>195162</v>
      </c>
      <c r="X17" s="1546">
        <v>200155</v>
      </c>
      <c r="Z17" s="1546">
        <v>202825</v>
      </c>
      <c r="AA17" s="1546">
        <v>208381</v>
      </c>
      <c r="AC17" s="1546">
        <v>178086</v>
      </c>
      <c r="AD17" s="1546">
        <v>182766</v>
      </c>
      <c r="AF17" s="1546">
        <v>188371</v>
      </c>
      <c r="AG17" s="1546">
        <v>192545</v>
      </c>
      <c r="AI17" s="1546">
        <v>188742</v>
      </c>
      <c r="AJ17" s="1546">
        <v>193686</v>
      </c>
      <c r="AL17" s="1546">
        <v>199545</v>
      </c>
      <c r="AM17" s="1546">
        <v>204439</v>
      </c>
      <c r="AO17" s="1546">
        <v>210630</v>
      </c>
      <c r="AP17" s="1546">
        <v>216003</v>
      </c>
      <c r="AR17" s="1546">
        <v>201031</v>
      </c>
      <c r="AS17" s="1546">
        <v>206573</v>
      </c>
      <c r="AU17" s="1546">
        <v>180278</v>
      </c>
      <c r="AV17" s="1546">
        <v>185151</v>
      </c>
      <c r="AX17" s="1546">
        <v>178752</v>
      </c>
      <c r="AY17" s="1546">
        <v>183155</v>
      </c>
      <c r="BA17" s="1546">
        <v>183266</v>
      </c>
      <c r="BB17" s="1546">
        <v>187722</v>
      </c>
      <c r="BD17" s="1546">
        <v>193242</v>
      </c>
      <c r="BE17" s="1546">
        <v>198198</v>
      </c>
      <c r="BG17" s="1535">
        <v>183371</v>
      </c>
      <c r="BH17" s="1535">
        <v>189280</v>
      </c>
      <c r="BJ17" s="1535">
        <v>181031</v>
      </c>
      <c r="BK17" s="1535">
        <v>186717</v>
      </c>
      <c r="BM17" s="1535">
        <v>196099</v>
      </c>
      <c r="BN17" s="1535">
        <v>202926</v>
      </c>
      <c r="BO17" s="3"/>
      <c r="BP17" s="1535">
        <v>179153.27633724999</v>
      </c>
      <c r="BQ17" s="1535">
        <v>185352.79345152999</v>
      </c>
      <c r="BR17" s="3"/>
    </row>
    <row r="18" spans="1:70" ht="13.8">
      <c r="A18" s="1521" t="s">
        <v>1912</v>
      </c>
      <c r="B18" s="1546">
        <v>44508</v>
      </c>
      <c r="C18" s="1546">
        <v>45521</v>
      </c>
      <c r="E18" s="1546">
        <v>41809</v>
      </c>
      <c r="F18" s="1546">
        <v>43022</v>
      </c>
      <c r="H18" s="1546">
        <v>42033</v>
      </c>
      <c r="I18" s="1546">
        <v>50658</v>
      </c>
      <c r="K18" s="1546">
        <v>40236</v>
      </c>
      <c r="L18" s="1546">
        <v>48347</v>
      </c>
      <c r="N18" s="1546">
        <v>40994</v>
      </c>
      <c r="O18" s="1546">
        <v>49231</v>
      </c>
      <c r="Q18" s="1546">
        <v>37967</v>
      </c>
      <c r="R18" s="1546">
        <v>46504</v>
      </c>
      <c r="T18" s="1546">
        <v>41574</v>
      </c>
      <c r="U18" s="1546">
        <v>50423</v>
      </c>
      <c r="W18" s="1546">
        <v>38411</v>
      </c>
      <c r="X18" s="1546">
        <v>46571</v>
      </c>
      <c r="Z18" s="1546">
        <v>39934</v>
      </c>
      <c r="AA18" s="1546">
        <v>49007</v>
      </c>
      <c r="AC18" s="1546">
        <v>37259</v>
      </c>
      <c r="AD18" s="1546">
        <v>46592</v>
      </c>
      <c r="AF18" s="1546">
        <v>36263</v>
      </c>
      <c r="AG18" s="1546">
        <v>43895</v>
      </c>
      <c r="AI18" s="1546">
        <v>37687</v>
      </c>
      <c r="AJ18" s="1546">
        <v>47960</v>
      </c>
      <c r="AL18" s="1546">
        <v>36061</v>
      </c>
      <c r="AM18" s="1546">
        <v>45597</v>
      </c>
      <c r="AO18" s="1546">
        <v>36542</v>
      </c>
      <c r="AP18" s="1546">
        <v>45681</v>
      </c>
      <c r="AR18" s="1546">
        <v>34181</v>
      </c>
      <c r="AS18" s="1546">
        <v>43346</v>
      </c>
      <c r="AU18" s="1546">
        <v>37522</v>
      </c>
      <c r="AV18" s="1546">
        <v>47184</v>
      </c>
      <c r="AX18" s="1546">
        <v>40797</v>
      </c>
      <c r="AY18" s="1546">
        <v>50215</v>
      </c>
      <c r="BA18" s="1546">
        <v>38809</v>
      </c>
      <c r="BB18" s="1546">
        <v>47572</v>
      </c>
      <c r="BD18" s="1546">
        <v>42833</v>
      </c>
      <c r="BE18" s="1546">
        <v>51932</v>
      </c>
      <c r="BG18" s="1535">
        <v>44157</v>
      </c>
      <c r="BH18" s="1535">
        <v>53350</v>
      </c>
      <c r="BJ18" s="1535">
        <v>40197</v>
      </c>
      <c r="BK18" s="1535">
        <v>48634</v>
      </c>
      <c r="BM18" s="1535">
        <v>46440</v>
      </c>
      <c r="BN18" s="1535">
        <v>55809</v>
      </c>
      <c r="BO18" s="3"/>
      <c r="BP18" s="1535">
        <v>45967.613472309982</v>
      </c>
      <c r="BQ18" s="1535">
        <v>53303.93410993</v>
      </c>
      <c r="BR18" s="3"/>
    </row>
    <row r="19" spans="1:70" ht="13.8">
      <c r="A19" s="1521" t="s">
        <v>1913</v>
      </c>
      <c r="B19" s="1546">
        <v>67226</v>
      </c>
      <c r="C19" s="1546">
        <v>67254</v>
      </c>
      <c r="E19" s="1546">
        <v>49627</v>
      </c>
      <c r="F19" s="1546">
        <v>49632</v>
      </c>
      <c r="H19" s="1546">
        <v>52716</v>
      </c>
      <c r="I19" s="1546">
        <v>52671</v>
      </c>
      <c r="K19" s="1546">
        <v>59710</v>
      </c>
      <c r="L19" s="1546">
        <v>59659</v>
      </c>
      <c r="N19" s="1546">
        <v>49205</v>
      </c>
      <c r="O19" s="1546">
        <v>49186</v>
      </c>
      <c r="Q19" s="1546">
        <v>32997</v>
      </c>
      <c r="R19" s="1546">
        <v>33062</v>
      </c>
      <c r="T19" s="1546">
        <v>37362</v>
      </c>
      <c r="U19" s="1546">
        <v>37527</v>
      </c>
      <c r="W19" s="1546">
        <v>29608</v>
      </c>
      <c r="X19" s="1546">
        <v>29606</v>
      </c>
      <c r="Z19" s="1546">
        <v>29580</v>
      </c>
      <c r="AA19" s="1546">
        <v>29730</v>
      </c>
      <c r="AC19" s="1546">
        <v>25480</v>
      </c>
      <c r="AD19" s="1546">
        <v>25618</v>
      </c>
      <c r="AF19" s="1546">
        <v>22398</v>
      </c>
      <c r="AG19" s="1546">
        <v>22502</v>
      </c>
      <c r="AI19" s="1546">
        <v>23246</v>
      </c>
      <c r="AJ19" s="1546">
        <v>23509</v>
      </c>
      <c r="AL19" s="1546">
        <v>25737</v>
      </c>
      <c r="AM19" s="1546">
        <v>25964</v>
      </c>
      <c r="AO19" s="1546">
        <v>25638</v>
      </c>
      <c r="AP19" s="1546">
        <v>25752</v>
      </c>
      <c r="AR19" s="1546">
        <v>26592</v>
      </c>
      <c r="AS19" s="1546">
        <v>26757</v>
      </c>
      <c r="AU19" s="1546">
        <v>26414</v>
      </c>
      <c r="AV19" s="1546">
        <v>26606</v>
      </c>
      <c r="AX19" s="1546">
        <v>26190</v>
      </c>
      <c r="AY19" s="1546">
        <v>26711</v>
      </c>
      <c r="BA19" s="1546">
        <v>21662</v>
      </c>
      <c r="BB19" s="1546">
        <v>22091</v>
      </c>
      <c r="BD19" s="1546">
        <v>22647</v>
      </c>
      <c r="BE19" s="1546">
        <v>22832</v>
      </c>
      <c r="BG19" s="1535">
        <v>21456</v>
      </c>
      <c r="BH19" s="1535">
        <v>21605</v>
      </c>
      <c r="BJ19" s="1535">
        <v>19419</v>
      </c>
      <c r="BK19" s="1535">
        <v>19556</v>
      </c>
      <c r="BM19" s="1535">
        <v>24543</v>
      </c>
      <c r="BN19" s="1535">
        <v>24851</v>
      </c>
      <c r="BO19" s="3"/>
      <c r="BP19" s="1535">
        <v>20191.996179310001</v>
      </c>
      <c r="BQ19" s="1535">
        <v>20421.001912209998</v>
      </c>
      <c r="BR19" s="3"/>
    </row>
    <row r="20" spans="1:70" ht="13.8">
      <c r="A20" s="1521" t="s">
        <v>1914</v>
      </c>
      <c r="B20" s="1546">
        <v>34850</v>
      </c>
      <c r="C20" s="1546">
        <v>35584</v>
      </c>
      <c r="E20" s="1546">
        <v>33600</v>
      </c>
      <c r="F20" s="1546">
        <v>34312</v>
      </c>
      <c r="H20" s="1546">
        <v>34922</v>
      </c>
      <c r="I20" s="1546">
        <v>35595</v>
      </c>
      <c r="K20" s="1546">
        <v>29915</v>
      </c>
      <c r="L20" s="1546">
        <v>30529</v>
      </c>
      <c r="N20" s="1546">
        <v>26775</v>
      </c>
      <c r="O20" s="1546">
        <v>27189</v>
      </c>
      <c r="Q20" s="1546">
        <v>23559</v>
      </c>
      <c r="R20" s="1546">
        <v>23955</v>
      </c>
      <c r="T20" s="1546">
        <v>25907</v>
      </c>
      <c r="U20" s="1546">
        <v>26121</v>
      </c>
      <c r="W20" s="1546">
        <v>21110</v>
      </c>
      <c r="X20" s="1546">
        <v>21317</v>
      </c>
      <c r="Z20" s="1546">
        <v>20923</v>
      </c>
      <c r="AA20" s="1546">
        <v>21145</v>
      </c>
      <c r="AC20" s="1546">
        <v>19171</v>
      </c>
      <c r="AD20" s="1546">
        <v>19401</v>
      </c>
      <c r="AF20" s="1546">
        <v>19569</v>
      </c>
      <c r="AG20" s="1546">
        <v>19795</v>
      </c>
      <c r="AI20" s="1546">
        <v>26384</v>
      </c>
      <c r="AJ20" s="1546">
        <v>26652</v>
      </c>
      <c r="AL20" s="1546">
        <v>17016</v>
      </c>
      <c r="AM20" s="1546">
        <v>17225</v>
      </c>
      <c r="AO20" s="1546">
        <v>17994</v>
      </c>
      <c r="AP20" s="1546">
        <v>18225</v>
      </c>
      <c r="AR20" s="1546">
        <v>17642</v>
      </c>
      <c r="AS20" s="1546">
        <v>17884</v>
      </c>
      <c r="AU20" s="1546">
        <v>18682</v>
      </c>
      <c r="AV20" s="1546">
        <v>18933</v>
      </c>
      <c r="AX20" s="1546">
        <v>17777</v>
      </c>
      <c r="AY20" s="1546">
        <v>17992</v>
      </c>
      <c r="BA20" s="1546">
        <v>15712</v>
      </c>
      <c r="BB20" s="1546">
        <v>15866</v>
      </c>
      <c r="BD20" s="1546">
        <v>15974</v>
      </c>
      <c r="BE20" s="1546">
        <v>16281</v>
      </c>
      <c r="BG20" s="1535">
        <v>16271</v>
      </c>
      <c r="BH20" s="1535">
        <v>16566</v>
      </c>
      <c r="BJ20" s="1535">
        <v>13994</v>
      </c>
      <c r="BK20" s="1535">
        <v>14307</v>
      </c>
      <c r="BM20" s="1535">
        <v>16934</v>
      </c>
      <c r="BN20" s="1535">
        <v>17247</v>
      </c>
      <c r="BO20" s="3"/>
      <c r="BP20" s="1535">
        <v>14345.13906974</v>
      </c>
      <c r="BQ20" s="1535">
        <v>14614.81548917</v>
      </c>
      <c r="BR20" s="3"/>
    </row>
    <row r="21" spans="1:70" ht="13.8">
      <c r="A21" s="1521" t="s">
        <v>1579</v>
      </c>
      <c r="B21" s="1546">
        <v>24621</v>
      </c>
      <c r="C21" s="1546">
        <v>24806</v>
      </c>
      <c r="E21" s="1546">
        <v>23923</v>
      </c>
      <c r="F21" s="1546">
        <v>24105</v>
      </c>
      <c r="H21" s="1546">
        <v>24473</v>
      </c>
      <c r="I21" s="1546">
        <v>25028</v>
      </c>
      <c r="K21" s="1546">
        <v>22313</v>
      </c>
      <c r="L21" s="1546">
        <v>22777</v>
      </c>
      <c r="N21" s="1546">
        <v>26165</v>
      </c>
      <c r="O21" s="1546">
        <v>26532</v>
      </c>
      <c r="Q21" s="1546">
        <v>27513</v>
      </c>
      <c r="R21" s="1546">
        <v>27979</v>
      </c>
      <c r="T21" s="1546">
        <v>29854</v>
      </c>
      <c r="U21" s="1546">
        <v>30263</v>
      </c>
      <c r="W21" s="1546">
        <v>25260</v>
      </c>
      <c r="X21" s="1546">
        <v>25699</v>
      </c>
      <c r="Z21" s="1546">
        <v>24169</v>
      </c>
      <c r="AA21" s="1546">
        <v>24485</v>
      </c>
      <c r="AC21" s="1546">
        <v>22314</v>
      </c>
      <c r="AD21" s="1546">
        <v>22689</v>
      </c>
      <c r="AF21" s="1546">
        <v>22104</v>
      </c>
      <c r="AG21" s="1546">
        <v>22403</v>
      </c>
      <c r="AI21" s="1546">
        <v>21649</v>
      </c>
      <c r="AJ21" s="1546">
        <v>21984</v>
      </c>
      <c r="AL21" s="1546">
        <v>21228</v>
      </c>
      <c r="AM21" s="1546">
        <v>21520</v>
      </c>
      <c r="AO21" s="1546">
        <v>22831</v>
      </c>
      <c r="AP21" s="1546">
        <v>23189</v>
      </c>
      <c r="AR21" s="1546">
        <v>21133</v>
      </c>
      <c r="AS21" s="1546">
        <v>21486</v>
      </c>
      <c r="AU21" s="1546">
        <v>24108</v>
      </c>
      <c r="AV21" s="1546">
        <v>24421</v>
      </c>
      <c r="AX21" s="1546">
        <v>21822</v>
      </c>
      <c r="AY21" s="1546">
        <v>22070</v>
      </c>
      <c r="BA21" s="1546">
        <v>18540</v>
      </c>
      <c r="BB21" s="1546">
        <v>18737</v>
      </c>
      <c r="BD21" s="1546">
        <v>19951</v>
      </c>
      <c r="BE21" s="1546">
        <v>20176</v>
      </c>
      <c r="BG21" s="1535">
        <v>15704</v>
      </c>
      <c r="BH21" s="1535">
        <v>15857</v>
      </c>
      <c r="BJ21" s="1535">
        <v>14092</v>
      </c>
      <c r="BK21" s="1535">
        <v>14253</v>
      </c>
      <c r="BM21" s="1535">
        <v>19120</v>
      </c>
      <c r="BN21" s="1535">
        <v>19353</v>
      </c>
      <c r="BO21" s="3"/>
      <c r="BP21" s="1535">
        <v>19149.808625729998</v>
      </c>
      <c r="BQ21" s="1535">
        <v>19377.008886439999</v>
      </c>
      <c r="BR21" s="3"/>
    </row>
    <row r="22" spans="1:70" ht="13.8">
      <c r="A22" s="1521" t="s">
        <v>1915</v>
      </c>
      <c r="B22" s="1546">
        <v>2796</v>
      </c>
      <c r="C22" s="1546">
        <v>2797</v>
      </c>
      <c r="E22" s="1546">
        <v>2740</v>
      </c>
      <c r="F22" s="1546">
        <v>2741</v>
      </c>
      <c r="H22" s="1546">
        <v>3088</v>
      </c>
      <c r="I22" s="1546">
        <v>3089</v>
      </c>
      <c r="K22" s="1546">
        <v>3002</v>
      </c>
      <c r="L22" s="1546">
        <v>3003</v>
      </c>
      <c r="N22" s="1546">
        <v>2876</v>
      </c>
      <c r="O22" s="1546">
        <v>2877</v>
      </c>
      <c r="Q22" s="1546">
        <v>3898</v>
      </c>
      <c r="R22" s="1546">
        <v>3898</v>
      </c>
      <c r="T22" s="1546">
        <v>4414</v>
      </c>
      <c r="U22" s="1546">
        <v>4414</v>
      </c>
      <c r="W22" s="1546">
        <v>3747</v>
      </c>
      <c r="X22" s="1546">
        <v>3748</v>
      </c>
      <c r="Z22" s="1546">
        <v>3491</v>
      </c>
      <c r="AA22" s="1546">
        <v>3491</v>
      </c>
      <c r="AC22" s="1546">
        <v>3540</v>
      </c>
      <c r="AD22" s="1546">
        <v>3541</v>
      </c>
      <c r="AF22" s="1546">
        <v>3492</v>
      </c>
      <c r="AG22" s="1546">
        <v>3492</v>
      </c>
      <c r="AI22" s="1546">
        <v>3471</v>
      </c>
      <c r="AJ22" s="1546">
        <v>3463</v>
      </c>
      <c r="AL22" s="1546">
        <v>3783</v>
      </c>
      <c r="AM22" s="1546">
        <v>3781</v>
      </c>
      <c r="AO22" s="1546">
        <v>3819</v>
      </c>
      <c r="AP22" s="1546">
        <v>3818</v>
      </c>
      <c r="AR22" s="1546">
        <v>7402</v>
      </c>
      <c r="AS22" s="1546">
        <v>7413</v>
      </c>
      <c r="AU22" s="1546">
        <v>3565</v>
      </c>
      <c r="AV22" s="1546">
        <v>3565</v>
      </c>
      <c r="AX22" s="1546">
        <v>3500</v>
      </c>
      <c r="AY22" s="1546">
        <v>3500</v>
      </c>
      <c r="BA22" s="1546">
        <v>3386</v>
      </c>
      <c r="BB22" s="1546">
        <v>3386</v>
      </c>
      <c r="BD22" s="1546">
        <v>3500</v>
      </c>
      <c r="BE22" s="1546">
        <v>3501</v>
      </c>
      <c r="BG22" s="1535">
        <v>3576</v>
      </c>
      <c r="BH22" s="1535">
        <v>3577</v>
      </c>
      <c r="BJ22" s="1535">
        <v>3401</v>
      </c>
      <c r="BK22" s="1535">
        <v>3401</v>
      </c>
      <c r="BM22" s="1535">
        <v>3701</v>
      </c>
      <c r="BN22" s="1535">
        <v>3701</v>
      </c>
      <c r="BO22" s="3"/>
      <c r="BP22" s="1535">
        <v>3330.1884639300001</v>
      </c>
      <c r="BQ22" s="1535">
        <v>3330.1810949699998</v>
      </c>
      <c r="BR22" s="3"/>
    </row>
    <row r="23" spans="1:70" ht="13.8">
      <c r="A23" s="1521" t="s">
        <v>1576</v>
      </c>
      <c r="B23" s="1546">
        <v>56395</v>
      </c>
      <c r="C23" s="1546">
        <v>57066</v>
      </c>
      <c r="E23" s="1546">
        <v>55932</v>
      </c>
      <c r="F23" s="1546">
        <v>56616</v>
      </c>
      <c r="H23" s="1546">
        <v>59131</v>
      </c>
      <c r="I23" s="1546">
        <v>59819</v>
      </c>
      <c r="K23" s="1546">
        <v>52346</v>
      </c>
      <c r="L23" s="1546">
        <v>53002</v>
      </c>
      <c r="N23" s="1546">
        <v>53065</v>
      </c>
      <c r="O23" s="1546">
        <v>53739</v>
      </c>
      <c r="Q23" s="1546">
        <v>41863</v>
      </c>
      <c r="R23" s="1546">
        <v>42529</v>
      </c>
      <c r="T23" s="1546">
        <v>47439</v>
      </c>
      <c r="U23" s="1546">
        <v>47967</v>
      </c>
      <c r="W23" s="1546">
        <v>40494</v>
      </c>
      <c r="X23" s="1546">
        <v>40955</v>
      </c>
      <c r="Z23" s="1546">
        <v>42354</v>
      </c>
      <c r="AA23" s="1546">
        <v>42833</v>
      </c>
      <c r="AC23" s="1546">
        <v>37081</v>
      </c>
      <c r="AD23" s="1546">
        <v>37542</v>
      </c>
      <c r="AF23" s="1546">
        <v>35315</v>
      </c>
      <c r="AG23" s="1546">
        <v>35699</v>
      </c>
      <c r="AI23" s="1546">
        <v>36032</v>
      </c>
      <c r="AJ23" s="1546">
        <v>36449</v>
      </c>
      <c r="AL23" s="1546">
        <v>33173</v>
      </c>
      <c r="AM23" s="1546">
        <v>33621</v>
      </c>
      <c r="AO23" s="1546">
        <v>36780</v>
      </c>
      <c r="AP23" s="1546">
        <v>37320</v>
      </c>
      <c r="AR23" s="1546">
        <v>32631</v>
      </c>
      <c r="AS23" s="1546">
        <v>33063</v>
      </c>
      <c r="AU23" s="1546">
        <v>30620</v>
      </c>
      <c r="AV23" s="1546">
        <v>31044</v>
      </c>
      <c r="AX23" s="1546">
        <v>30397</v>
      </c>
      <c r="AY23" s="1546">
        <v>30796</v>
      </c>
      <c r="BA23" s="1546">
        <v>25864</v>
      </c>
      <c r="BB23" s="1546">
        <v>26193</v>
      </c>
      <c r="BD23" s="1546">
        <v>28073</v>
      </c>
      <c r="BE23" s="1546">
        <v>28423</v>
      </c>
      <c r="BG23" s="1535">
        <v>26090</v>
      </c>
      <c r="BH23" s="1535">
        <v>26442</v>
      </c>
      <c r="BJ23" s="1535">
        <v>22596</v>
      </c>
      <c r="BK23" s="1535">
        <v>22909</v>
      </c>
      <c r="BM23" s="1535">
        <v>23475</v>
      </c>
      <c r="BN23" s="1535">
        <v>23831</v>
      </c>
      <c r="BO23" s="3"/>
      <c r="BP23" s="1535">
        <v>21934.893571420002</v>
      </c>
      <c r="BQ23" s="1535">
        <v>22304.636980349998</v>
      </c>
      <c r="BR23" s="3"/>
    </row>
    <row r="24" spans="1:70" ht="13.8">
      <c r="A24" s="1521" t="s">
        <v>268</v>
      </c>
      <c r="B24" s="1546">
        <v>68837</v>
      </c>
      <c r="C24" s="1546">
        <v>68981</v>
      </c>
      <c r="E24" s="1546">
        <v>65758</v>
      </c>
      <c r="F24" s="1546">
        <v>65966</v>
      </c>
      <c r="H24" s="1546">
        <v>52619</v>
      </c>
      <c r="I24" s="1546">
        <v>52785</v>
      </c>
      <c r="K24" s="1546">
        <v>27597</v>
      </c>
      <c r="L24" s="1546">
        <v>27726</v>
      </c>
      <c r="N24" s="1546">
        <v>30309</v>
      </c>
      <c r="O24" s="1546">
        <v>30486</v>
      </c>
      <c r="Q24" s="1546">
        <v>51637</v>
      </c>
      <c r="R24" s="1546">
        <v>51749</v>
      </c>
      <c r="T24" s="1546">
        <v>53160</v>
      </c>
      <c r="U24" s="1546">
        <v>53564</v>
      </c>
      <c r="W24" s="1546">
        <v>54661</v>
      </c>
      <c r="X24" s="1546">
        <v>54998</v>
      </c>
      <c r="Z24" s="1546">
        <v>52914</v>
      </c>
      <c r="AA24" s="1546">
        <v>53296</v>
      </c>
      <c r="AC24" s="1546">
        <v>46819</v>
      </c>
      <c r="AD24" s="1546">
        <v>47729</v>
      </c>
      <c r="AF24" s="1546">
        <v>44040</v>
      </c>
      <c r="AG24" s="1546">
        <v>44377</v>
      </c>
      <c r="AI24" s="1546">
        <v>44133</v>
      </c>
      <c r="AJ24" s="1546">
        <v>44594</v>
      </c>
      <c r="AL24" s="1546">
        <v>43776</v>
      </c>
      <c r="AM24" s="1546">
        <v>44166</v>
      </c>
      <c r="AO24" s="1546">
        <v>41737</v>
      </c>
      <c r="AP24" s="1546">
        <v>42231</v>
      </c>
      <c r="AR24" s="1546">
        <v>45243</v>
      </c>
      <c r="AS24" s="1546">
        <v>45605</v>
      </c>
      <c r="AU24" s="1546">
        <v>44350</v>
      </c>
      <c r="AV24" s="1546">
        <v>44867</v>
      </c>
      <c r="AX24" s="1546">
        <v>42291</v>
      </c>
      <c r="AY24" s="1546">
        <v>42807</v>
      </c>
      <c r="BA24" s="1546">
        <v>35892</v>
      </c>
      <c r="BB24" s="1546">
        <v>36149</v>
      </c>
      <c r="BD24" s="1546">
        <v>34237</v>
      </c>
      <c r="BE24" s="1546">
        <v>34430</v>
      </c>
      <c r="BG24" s="1535">
        <v>33395</v>
      </c>
      <c r="BH24" s="1535">
        <v>34028</v>
      </c>
      <c r="BJ24" s="1535">
        <v>31881</v>
      </c>
      <c r="BK24" s="1535">
        <v>32296</v>
      </c>
      <c r="BM24" s="1535">
        <v>31234</v>
      </c>
      <c r="BN24" s="1535">
        <v>31596</v>
      </c>
      <c r="BO24" s="3"/>
      <c r="BP24" s="1535">
        <v>26040.45902197</v>
      </c>
      <c r="BQ24" s="1535">
        <v>26102.08038965</v>
      </c>
      <c r="BR24" s="3"/>
    </row>
    <row r="25" spans="1:70" ht="13.8">
      <c r="A25" s="1538" t="s">
        <v>1916</v>
      </c>
      <c r="B25" s="1547">
        <v>513664</v>
      </c>
      <c r="C25" s="1547">
        <v>520509</v>
      </c>
      <c r="E25" s="1547">
        <v>481988</v>
      </c>
      <c r="F25" s="1547">
        <v>489103</v>
      </c>
      <c r="H25" s="1547">
        <v>481092</v>
      </c>
      <c r="I25" s="1547">
        <v>496358</v>
      </c>
      <c r="K25" s="1547">
        <v>428326</v>
      </c>
      <c r="L25" s="1547">
        <v>442512</v>
      </c>
      <c r="N25" s="1547">
        <v>425239</v>
      </c>
      <c r="O25" s="1547">
        <v>440309</v>
      </c>
      <c r="Q25" s="1547">
        <v>413370</v>
      </c>
      <c r="R25" s="1547">
        <v>428989</v>
      </c>
      <c r="T25" s="1547">
        <v>440088</v>
      </c>
      <c r="U25" s="1547">
        <v>456865</v>
      </c>
      <c r="W25" s="1547">
        <v>408459</v>
      </c>
      <c r="X25" s="1547">
        <v>423055</v>
      </c>
      <c r="Z25" s="1547">
        <v>416192</v>
      </c>
      <c r="AA25" s="1547">
        <v>432371</v>
      </c>
      <c r="AC25" s="1547">
        <v>370047</v>
      </c>
      <c r="AD25" s="1547">
        <v>386175</v>
      </c>
      <c r="AF25" s="1547">
        <v>371615</v>
      </c>
      <c r="AG25" s="1547">
        <v>384772</v>
      </c>
      <c r="AI25" s="1547">
        <v>383330</v>
      </c>
      <c r="AJ25" s="1547">
        <v>400645</v>
      </c>
      <c r="AL25" s="1547">
        <v>388511</v>
      </c>
      <c r="AM25" s="1547">
        <v>404714</v>
      </c>
      <c r="AO25" s="1547">
        <v>404981</v>
      </c>
      <c r="AP25" s="1547">
        <v>421418</v>
      </c>
      <c r="AR25" s="1547">
        <v>393950</v>
      </c>
      <c r="AS25" s="1547">
        <v>410484</v>
      </c>
      <c r="AU25" s="1547">
        <v>374123</v>
      </c>
      <c r="AV25" s="1547">
        <v>390661</v>
      </c>
      <c r="AX25" s="1547">
        <v>369978</v>
      </c>
      <c r="AY25" s="1547">
        <v>386052</v>
      </c>
      <c r="BA25" s="1547">
        <v>350358</v>
      </c>
      <c r="BB25" s="1547">
        <v>365258</v>
      </c>
      <c r="BD25" s="1547">
        <v>367330</v>
      </c>
      <c r="BE25" s="1547">
        <v>383033</v>
      </c>
      <c r="BG25" s="1539">
        <v>350915</v>
      </c>
      <c r="BH25" s="1539">
        <v>367983</v>
      </c>
      <c r="BJ25" s="1539">
        <v>332747</v>
      </c>
      <c r="BK25" s="1539">
        <v>348590</v>
      </c>
      <c r="BM25" s="1539">
        <v>368071</v>
      </c>
      <c r="BN25" s="1539">
        <v>386294</v>
      </c>
      <c r="BO25" s="3"/>
      <c r="BP25" s="1539">
        <v>336028.08192668995</v>
      </c>
      <c r="BQ25" s="1539">
        <v>351171.18408720999</v>
      </c>
      <c r="BR25" s="3"/>
    </row>
    <row r="26" spans="1:70" ht="14.4" thickBot="1">
      <c r="A26" s="1540" t="s">
        <v>1880</v>
      </c>
      <c r="B26" s="1548">
        <v>2657188</v>
      </c>
      <c r="C26" s="1548">
        <v>2716455</v>
      </c>
      <c r="E26" s="1548">
        <v>2570278</v>
      </c>
      <c r="F26" s="1548">
        <v>2625461</v>
      </c>
      <c r="H26" s="1548">
        <v>2541771</v>
      </c>
      <c r="I26" s="1548">
        <v>2654639</v>
      </c>
      <c r="K26" s="1548">
        <v>2449655</v>
      </c>
      <c r="L26" s="1548">
        <v>2571946</v>
      </c>
      <c r="N26" s="1548">
        <v>2381058</v>
      </c>
      <c r="O26" s="1548">
        <v>2511739</v>
      </c>
      <c r="Q26" s="1548">
        <v>2337588</v>
      </c>
      <c r="R26" s="1548">
        <v>2480670</v>
      </c>
      <c r="T26" s="1548">
        <v>2298176</v>
      </c>
      <c r="U26" s="1548">
        <v>2445622</v>
      </c>
      <c r="W26" s="1548">
        <v>2167487</v>
      </c>
      <c r="X26" s="1548">
        <v>2311203</v>
      </c>
      <c r="Z26" s="1548">
        <v>2193702</v>
      </c>
      <c r="AA26" s="1548">
        <v>2351340</v>
      </c>
      <c r="AC26" s="1548">
        <v>2061145</v>
      </c>
      <c r="AD26" s="1548">
        <v>2218439</v>
      </c>
      <c r="AF26" s="1548">
        <v>2034828</v>
      </c>
      <c r="AG26" s="1548">
        <v>2197401</v>
      </c>
      <c r="AI26" s="1548">
        <v>1992731</v>
      </c>
      <c r="AJ26" s="1548">
        <v>2169300</v>
      </c>
      <c r="AL26" s="1548">
        <v>1953684</v>
      </c>
      <c r="AM26" s="1548">
        <v>2123146</v>
      </c>
      <c r="AO26" s="1548">
        <v>1893207</v>
      </c>
      <c r="AP26" s="1548">
        <v>2061359</v>
      </c>
      <c r="AR26" s="1548">
        <v>1867681</v>
      </c>
      <c r="AS26" s="1548">
        <v>2034388</v>
      </c>
      <c r="AU26" s="1548">
        <v>1767742</v>
      </c>
      <c r="AV26" s="1548">
        <v>1930890</v>
      </c>
      <c r="AX26" s="1548">
        <v>1778869</v>
      </c>
      <c r="AY26" s="1548">
        <v>1936541</v>
      </c>
      <c r="BA26" s="1548">
        <v>1710644</v>
      </c>
      <c r="BB26" s="1548">
        <v>1853581</v>
      </c>
      <c r="BD26" s="1548">
        <v>1683131</v>
      </c>
      <c r="BE26" s="1548">
        <v>1824832</v>
      </c>
      <c r="BG26" s="1541">
        <v>1625791</v>
      </c>
      <c r="BH26" s="1541">
        <v>1763554</v>
      </c>
      <c r="BJ26" s="1541">
        <v>1549844</v>
      </c>
      <c r="BK26" s="1541">
        <v>1683807</v>
      </c>
      <c r="BM26" s="1541">
        <v>1561218</v>
      </c>
      <c r="BN26" s="1541">
        <v>1698437</v>
      </c>
      <c r="BO26" s="3"/>
      <c r="BP26" s="1541">
        <v>1471134.6151318513</v>
      </c>
      <c r="BQ26" s="1541">
        <v>1604054.2733655102</v>
      </c>
      <c r="BR26" s="3"/>
    </row>
    <row r="27" spans="1:70" ht="15.6">
      <c r="A27" s="1112" t="s">
        <v>1917</v>
      </c>
    </row>
    <row r="28" spans="1:70" ht="13.8">
      <c r="K28" s="3"/>
      <c r="L28" s="3"/>
      <c r="N28" s="3"/>
      <c r="O28" s="3"/>
      <c r="Q28" s="3"/>
      <c r="R28" s="3"/>
      <c r="T28" s="3"/>
      <c r="U28" s="3"/>
      <c r="W28" s="3"/>
      <c r="X28" s="3"/>
      <c r="Z28" s="3"/>
      <c r="AA28" s="3"/>
      <c r="AC28" s="3"/>
      <c r="AD28" s="3"/>
      <c r="AF28" s="3"/>
      <c r="AG28" s="3"/>
      <c r="AI28" s="3"/>
      <c r="AJ28" s="3"/>
      <c r="AL28" s="3"/>
      <c r="AM28" s="3"/>
      <c r="AO28" s="3"/>
      <c r="AP28" s="3"/>
      <c r="AR28" s="3"/>
      <c r="AS28" s="3"/>
      <c r="AU28" s="3"/>
      <c r="AV28" s="3"/>
      <c r="AX28" s="3"/>
      <c r="AY28" s="3"/>
      <c r="BA28" s="3"/>
      <c r="BB28" s="3"/>
      <c r="BD28" s="3"/>
      <c r="BE28" s="3"/>
      <c r="BG28" s="3"/>
      <c r="BH28" s="3"/>
      <c r="BJ28" s="3"/>
      <c r="BK28" s="3"/>
      <c r="BM28" s="3"/>
      <c r="BN28" s="3"/>
      <c r="BO28" s="3"/>
      <c r="BP28" s="3"/>
      <c r="BQ28" s="3"/>
      <c r="BR28" s="3"/>
    </row>
  </sheetData>
  <mergeCells count="23">
    <mergeCell ref="B7:C7"/>
    <mergeCell ref="AU7:AV7"/>
    <mergeCell ref="Q7:R7"/>
    <mergeCell ref="H7:I7"/>
    <mergeCell ref="K7:L7"/>
    <mergeCell ref="AO7:AP7"/>
    <mergeCell ref="AR7:AS7"/>
    <mergeCell ref="E7:F7"/>
    <mergeCell ref="BM7:BN7"/>
    <mergeCell ref="BP7:BQ7"/>
    <mergeCell ref="BJ7:BK7"/>
    <mergeCell ref="BG7:BH7"/>
    <mergeCell ref="BA7:BB7"/>
    <mergeCell ref="BD7:BE7"/>
    <mergeCell ref="AX7:AY7"/>
    <mergeCell ref="AC7:AD7"/>
    <mergeCell ref="AF7:AG7"/>
    <mergeCell ref="N7:O7"/>
    <mergeCell ref="AI7:AJ7"/>
    <mergeCell ref="AL7:AM7"/>
    <mergeCell ref="T7:U7"/>
    <mergeCell ref="W7:X7"/>
    <mergeCell ref="Z7:AA7"/>
  </mergeCells>
  <hyperlinks>
    <hyperlink ref="N2:BK2" location="Índice!A1" display="CRB Região: Informações adicionais sobre a qualidade creditícia das exposições" xr:uid="{644ED4D7-FF0B-42A2-AD70-336A6DE9EAF5}"/>
    <hyperlink ref="BF2:BG2" location="Índice!A1" display="CRB Região: Informações adicionais sobre a qualidade creditícia das exposições" xr:uid="{6AFFFC98-EFF3-4E71-BE7A-1D2FA3431386}"/>
    <hyperlink ref="BC2:BE2" location="Índice!A1" display="CRB Região: Informações adicionais sobre a qualidade creditícia das exposições" xr:uid="{B758D1F4-5883-4B8B-87B9-9F698F21C7C9}"/>
    <hyperlink ref="BC2:BD2" location="Índice!A1" display="CRB Região: Informações adicionais sobre a qualidade creditícia das exposições" xr:uid="{2FCB1689-4318-4098-A8AD-668C85F46612}"/>
    <hyperlink ref="AW2:AY2" location="Índice!A1" display="CRB Região: Informações adicionais sobre a qualidade creditícia das exposições" xr:uid="{355F5734-9E1D-46F5-B3EF-6C417464F67E}"/>
    <hyperlink ref="AW2:AX2" location="Índice!A1" display="CRB Região: Informações adicionais sobre a qualidade creditícia das exposições" xr:uid="{99C909D3-CA29-4F4D-9C9E-A75EB1F5A40C}"/>
    <hyperlink ref="AZ2:BB2" location="Índice!A1" display="CRB Região: Informações adicionais sobre a qualidade creditícia das exposições" xr:uid="{087B4FA9-2EC5-4820-8A91-C14B5D7B1B34}"/>
    <hyperlink ref="AZ2:BA2" location="Índice!A1" display="CRB Região: Informações adicionais sobre a qualidade creditícia das exposições" xr:uid="{A6248B44-4622-4C93-8970-D08784E6B6BC}"/>
    <hyperlink ref="AT2:AV2" location="Índice!A1" display="CRB Região: Informações adicionais sobre a qualidade creditícia das exposições" xr:uid="{4EA4A775-56D3-4896-956D-0E7169F4AF72}"/>
    <hyperlink ref="AT2:AU2" location="Índice!A1" display="CRB Região: Informações adicionais sobre a qualidade creditícia das exposições" xr:uid="{D7A7C306-16F0-48E8-8CFD-1AC5EC5EB975}"/>
    <hyperlink ref="AQ2:AS2" location="Índice!A1" display="CRB Região: Informações adicionais sobre a qualidade creditícia das exposições" xr:uid="{731989E9-BEDE-47ED-991B-230A2F5E80E3}"/>
    <hyperlink ref="AQ2:AR2" location="Índice!A1" display="CRB Região: Informações adicionais sobre a qualidade creditícia das exposições" xr:uid="{945C25DA-A494-4468-91A4-3C9F53B158C7}"/>
    <hyperlink ref="AN2:AP2" location="Índice!A1" display="CRB Região: Informações adicionais sobre a qualidade creditícia das exposições" xr:uid="{74A5F359-CE8B-4A53-9690-FFB34397F2E6}"/>
    <hyperlink ref="AN2:AO2" location="Índice!A1" display="CRB Região: Informações adicionais sobre a qualidade creditícia das exposições" xr:uid="{0AE5B3F3-158A-4283-A0D6-E8D3C9773233}"/>
    <hyperlink ref="AK2:AM2" location="Índice!A1" display="CRB Região: Informações adicionais sobre a qualidade creditícia das exposições" xr:uid="{2F548BFC-5F3C-40CA-91E9-31FE1634D579}"/>
    <hyperlink ref="AK2:AL2" location="Índice!A1" display="CRB Região: Informações adicionais sobre a qualidade creditícia das exposições" xr:uid="{836ED5F5-292F-47C5-A15A-2276F48D8F0E}"/>
    <hyperlink ref="AH2:AJ2" location="Índice!A1" display="CRB Região: Informações adicionais sobre a qualidade creditícia das exposições" xr:uid="{7A68E296-7682-4EF5-ADAF-345C4A8CA02D}"/>
    <hyperlink ref="AH2:AI2" location="Índice!A1" display="CRB Região: Informações adicionais sobre a qualidade creditícia das exposições" xr:uid="{DBE31A79-4462-4141-8255-BA63C7BE3A79}"/>
    <hyperlink ref="AE2:AG2" location="Índice!A1" display="CRB Região: Informações adicionais sobre a qualidade creditícia das exposições" xr:uid="{B79DCA2D-BC34-45E2-A49A-B5879BB7B976}"/>
    <hyperlink ref="AE2:AF2" location="Índice!A1" display="CRB Região: Informações adicionais sobre a qualidade creditícia das exposições" xr:uid="{8CACB771-2C70-4BD2-B031-1AF7F7A75BF3}"/>
    <hyperlink ref="AB2:AD2" location="Índice!A1" display="CRB Região: Informações adicionais sobre a qualidade creditícia das exposições" xr:uid="{0888A674-DE8A-42F4-A717-156C2FEBC2C4}"/>
    <hyperlink ref="AB2:AC2" location="Índice!A1" display="CRB Região: Informações adicionais sobre a qualidade creditícia das exposições" xr:uid="{1055FBC1-A6B9-4C5E-BAF6-D967D25AF4AC}"/>
    <hyperlink ref="Y2:AA2" location="Índice!A1" display="CRB Região: Informações adicionais sobre a qualidade creditícia das exposições" xr:uid="{368DCC46-04CE-4455-9933-AD041CEA412A}"/>
    <hyperlink ref="Y2:Z2" location="Índice!A1" display="CRB Região: Informações adicionais sobre a qualidade creditícia das exposições" xr:uid="{F4F1D708-2440-48B6-AA54-841B2E2AEA43}"/>
    <hyperlink ref="V2:X2" location="Índice!A1" display="CRB Região: Informações adicionais sobre a qualidade creditícia das exposições" xr:uid="{22B1BDA6-7EB5-498D-BF44-D173DE5A6E49}"/>
    <hyperlink ref="V2:W2" location="Índice!A1" display="CRB Região: Informações adicionais sobre a qualidade creditícia das exposições" xr:uid="{6CCF57D0-8EDB-47E8-AEC3-E0C80404C710}"/>
    <hyperlink ref="T2:U2" location="Índice!A1" display="CRB Região: Informações adicionais sobre a qualidade creditícia das exposições" xr:uid="{B92F49A9-FAFB-46DA-8F55-9D6058359463}"/>
    <hyperlink ref="T2" location="Índice!A1" display="CRB Região: Informações adicionais sobre a qualidade creditícia das exposições" xr:uid="{2FD12314-4269-4DF1-9594-DA47AE2B9BD6}"/>
    <hyperlink ref="N2:P2" location="Índice!A1" display="CRB Região: Informações adicionais sobre a qualidade creditícia das exposições" xr:uid="{9E7899A2-B666-4649-B12D-EA26D4D28EC7}"/>
    <hyperlink ref="N2:O2" location="Índice!A1" display="CRB Região: Informações adicionais sobre a qualidade creditícia das exposições" xr:uid="{2D587F8E-356C-4B13-970F-57C363495EDC}"/>
    <hyperlink ref="Q2:R2" location="Índice!A1" display="CRB Região: Informações adicionais sobre a qualidade creditícia das exposições" xr:uid="{B3586C7E-DABB-4796-A0E8-A3BC9E48897F}"/>
    <hyperlink ref="Q2:R2" location="Índice!A1" display="CRB Região: Informações adicionais sobre a qualidade creditícia das exposições" xr:uid="{F296306B-B180-469D-8FE7-0D5A2BAA2FFC}"/>
    <hyperlink ref="Q2:R2" location="Índice!A1" display="CRB Região: Informações adicionais sobre a qualidade creditícia das exposições" xr:uid="{2B0944C7-E76A-4D5A-BB60-A8E62A2E8207}"/>
    <hyperlink ref="M2" location="Índice!A1" display="CRB Região: Informações adicionais sobre a qualidade creditícia das exposições" xr:uid="{2B1FC7C0-F500-40C9-BC14-19916190CD53}"/>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4A9B8-7BCF-4A63-9321-255C7E34814A}">
  <sheetPr codeName="Planilha37">
    <tabColor rgb="FF73C6A1"/>
  </sheetPr>
  <dimension ref="A1:CC29"/>
  <sheetViews>
    <sheetView showGridLines="0" zoomScale="80" zoomScaleNormal="80" workbookViewId="0">
      <selection activeCell="B9" sqref="B9:D26"/>
    </sheetView>
  </sheetViews>
  <sheetFormatPr defaultColWidth="9.21875" defaultRowHeight="12.75" customHeight="1"/>
  <cols>
    <col min="1" max="1" width="16.77734375" style="1112" customWidth="1"/>
    <col min="2" max="2" width="13.6640625" style="1112" bestFit="1" customWidth="1"/>
    <col min="3" max="3" width="13.21875" style="1112" bestFit="1" customWidth="1"/>
    <col min="4" max="4" width="11.5546875" style="1112" bestFit="1" customWidth="1"/>
    <col min="5" max="5" width="1.44140625" style="1112" customWidth="1"/>
    <col min="6" max="6" width="13.6640625" style="1112" bestFit="1" customWidth="1"/>
    <col min="7" max="7" width="13.21875" style="1112" bestFit="1" customWidth="1"/>
    <col min="8" max="8" width="11.5546875" style="1112" bestFit="1" customWidth="1"/>
    <col min="9" max="9" width="1.44140625" style="1112" customWidth="1"/>
    <col min="10" max="10" width="13.6640625" style="1112" bestFit="1" customWidth="1"/>
    <col min="11" max="11" width="13.21875" style="1112" bestFit="1" customWidth="1"/>
    <col min="12" max="12" width="11.5546875" style="1112" bestFit="1" customWidth="1"/>
    <col min="13" max="13" width="1.44140625" style="1112" customWidth="1"/>
    <col min="14" max="14" width="13.6640625" style="1112" bestFit="1" customWidth="1"/>
    <col min="15" max="15" width="13.21875" style="1112" bestFit="1" customWidth="1"/>
    <col min="16" max="16" width="11.5546875" style="1112" bestFit="1" customWidth="1"/>
    <col min="17" max="17" width="1.44140625" style="1112" customWidth="1"/>
    <col min="18" max="18" width="13.6640625" style="1112" bestFit="1" customWidth="1"/>
    <col min="19" max="19" width="13.21875" style="1112" bestFit="1" customWidth="1"/>
    <col min="20" max="20" width="11.5546875" style="1112" bestFit="1" customWidth="1"/>
    <col min="21" max="21" width="1.44140625" style="1112" customWidth="1"/>
    <col min="22" max="22" width="13.6640625" style="1112" bestFit="1" customWidth="1"/>
    <col min="23" max="23" width="13.21875" style="1112" bestFit="1" customWidth="1"/>
    <col min="24" max="24" width="11.5546875" style="1112" bestFit="1" customWidth="1"/>
    <col min="25" max="25" width="1.44140625" style="1112" customWidth="1"/>
    <col min="26" max="26" width="13.6640625" style="1112" bestFit="1" customWidth="1"/>
    <col min="27" max="27" width="13.21875" style="1112" bestFit="1" customWidth="1"/>
    <col min="28" max="28" width="11.5546875" style="1112" bestFit="1" customWidth="1"/>
    <col min="29" max="29" width="1.44140625" style="1112" customWidth="1"/>
    <col min="30" max="30" width="13.6640625" style="1112" bestFit="1" customWidth="1"/>
    <col min="31" max="31" width="13.21875" style="1112" bestFit="1" customWidth="1"/>
    <col min="32" max="32" width="11.5546875" style="1112" bestFit="1" customWidth="1"/>
    <col min="33" max="33" width="1.44140625" style="1112" customWidth="1"/>
    <col min="34" max="34" width="13.6640625" style="1112" bestFit="1" customWidth="1"/>
    <col min="35" max="35" width="13.21875" style="1112" bestFit="1" customWidth="1"/>
    <col min="36" max="36" width="11.5546875" style="1112" bestFit="1" customWidth="1"/>
    <col min="37" max="37" width="1.44140625" style="1112" customWidth="1"/>
    <col min="38" max="38" width="13.6640625" style="1112" bestFit="1" customWidth="1"/>
    <col min="39" max="39" width="13.21875" style="1112" bestFit="1" customWidth="1"/>
    <col min="40" max="40" width="11.5546875" style="1112" bestFit="1" customWidth="1"/>
    <col min="41" max="41" width="1.44140625" style="1112" customWidth="1"/>
    <col min="42" max="42" width="13.6640625" style="1112" bestFit="1" customWidth="1"/>
    <col min="43" max="43" width="13.21875" style="1112" bestFit="1" customWidth="1"/>
    <col min="44" max="44" width="11.5546875" style="1112" bestFit="1" customWidth="1"/>
    <col min="45" max="45" width="1.44140625" style="1112" customWidth="1"/>
    <col min="46" max="46" width="13.6640625" style="1112" bestFit="1" customWidth="1"/>
    <col min="47" max="47" width="13.21875" style="1112" bestFit="1" customWidth="1"/>
    <col min="48" max="48" width="11.5546875" style="1112" bestFit="1" customWidth="1"/>
    <col min="49" max="49" width="1.44140625" style="1112" customWidth="1"/>
    <col min="50" max="51" width="13.21875" style="1112" bestFit="1" customWidth="1"/>
    <col min="52" max="52" width="1.44140625" style="1112" customWidth="1"/>
    <col min="53" max="53" width="10.88671875" style="1112" bestFit="1" customWidth="1"/>
    <col min="54" max="54" width="13.21875" style="1112" bestFit="1" customWidth="1"/>
    <col min="55" max="55" width="1.44140625" style="1112" customWidth="1"/>
    <col min="56" max="56" width="10.88671875" style="1112" bestFit="1" customWidth="1"/>
    <col min="57" max="57" width="13.21875" style="1112" bestFit="1" customWidth="1"/>
    <col min="58" max="58" width="1.44140625" style="1112" customWidth="1"/>
    <col min="59" max="59" width="10.88671875" style="1112" bestFit="1" customWidth="1"/>
    <col min="60" max="60" width="13.21875" style="1112" bestFit="1" customWidth="1"/>
    <col min="61" max="61" width="1.44140625" style="1112" customWidth="1"/>
    <col min="62" max="62" width="10.88671875" style="1112" bestFit="1" customWidth="1"/>
    <col min="63" max="63" width="13.21875" style="1112" bestFit="1" customWidth="1"/>
    <col min="64" max="64" width="1.44140625" style="1112" customWidth="1"/>
    <col min="65" max="65" width="10.88671875" style="1112" bestFit="1" customWidth="1"/>
    <col min="66" max="66" width="13.21875" style="1112" bestFit="1" customWidth="1"/>
    <col min="67" max="67" width="1.44140625" style="1112" customWidth="1"/>
    <col min="68" max="68" width="8.21875" style="1112" bestFit="1" customWidth="1"/>
    <col min="69" max="69" width="13.21875" style="1112" bestFit="1" customWidth="1"/>
    <col min="70" max="70" width="1.44140625" style="1112" customWidth="1"/>
    <col min="71" max="71" width="8.21875" style="1112" bestFit="1" customWidth="1"/>
    <col min="72" max="72" width="13.21875" style="1112" bestFit="1" customWidth="1"/>
    <col min="73" max="73" width="1.44140625" style="1112" customWidth="1"/>
    <col min="74" max="74" width="8.21875" style="1112" bestFit="1" customWidth="1"/>
    <col min="75" max="75" width="13.21875" style="1112" bestFit="1" customWidth="1"/>
    <col min="76" max="76" width="1.44140625" style="1112" customWidth="1"/>
    <col min="77" max="77" width="8.21875" style="1112" bestFit="1" customWidth="1"/>
    <col min="78" max="78" width="13.21875" style="1112" bestFit="1" customWidth="1"/>
    <col min="79" max="79" width="1.44140625" style="1112" customWidth="1"/>
    <col min="80" max="80" width="8.21875" style="1112" bestFit="1" customWidth="1"/>
    <col min="81" max="81" width="13.21875" style="1112" bestFit="1" customWidth="1"/>
    <col min="82" max="16384" width="9.21875" style="1112"/>
  </cols>
  <sheetData>
    <row r="1" spans="1:81" ht="6" customHeight="1"/>
    <row r="2" spans="1:81" ht="13.8">
      <c r="A2" s="1158" t="s">
        <v>1904</v>
      </c>
      <c r="B2" s="1512"/>
      <c r="C2" s="1512"/>
      <c r="D2" s="1512"/>
      <c r="E2" s="1158"/>
      <c r="F2" s="1512"/>
      <c r="G2" s="1512"/>
      <c r="H2" s="1512"/>
      <c r="I2" s="1158"/>
      <c r="J2" s="1512"/>
      <c r="K2" s="1512"/>
      <c r="L2" s="1512"/>
      <c r="M2" s="1158"/>
      <c r="N2" s="1512"/>
      <c r="O2" s="1512"/>
      <c r="P2" s="1512"/>
      <c r="Q2" s="1158"/>
      <c r="R2" s="1512"/>
      <c r="S2" s="1512"/>
      <c r="T2" s="1512"/>
      <c r="U2" s="1158"/>
      <c r="V2" s="1512"/>
      <c r="W2" s="1512"/>
      <c r="X2" s="1512"/>
      <c r="Y2" s="1158"/>
      <c r="Z2" s="1512"/>
      <c r="AA2" s="1512"/>
      <c r="AB2" s="1512"/>
      <c r="AC2" s="1158"/>
      <c r="AD2" s="1512"/>
      <c r="AE2" s="1512"/>
      <c r="AF2" s="1512"/>
      <c r="AG2" s="1158"/>
      <c r="AH2" s="1512"/>
      <c r="AI2" s="1512"/>
      <c r="AJ2" s="1512"/>
      <c r="AK2" s="1158"/>
      <c r="AL2" s="1512"/>
      <c r="AM2" s="1512"/>
      <c r="AN2" s="1512"/>
      <c r="AO2" s="1158"/>
      <c r="AP2" s="1512"/>
      <c r="AQ2" s="1512"/>
      <c r="AR2" s="1512"/>
      <c r="AS2" s="1158"/>
      <c r="AT2" s="1512"/>
      <c r="AU2" s="1512"/>
      <c r="AV2" s="1512"/>
      <c r="AW2" s="1158"/>
      <c r="AX2" s="1512"/>
      <c r="AY2" s="1512"/>
      <c r="AZ2" s="1158"/>
      <c r="BA2" s="1512"/>
      <c r="BB2" s="1512"/>
      <c r="BC2" s="1158"/>
      <c r="BD2" s="1512"/>
      <c r="BE2" s="1512"/>
      <c r="BF2" s="1158"/>
      <c r="BG2" s="1512"/>
      <c r="BH2" s="1512"/>
      <c r="BI2" s="1158"/>
      <c r="BJ2" s="1512"/>
      <c r="BK2" s="1512"/>
      <c r="BL2" s="1158"/>
      <c r="BM2" s="1512"/>
      <c r="BN2" s="1512"/>
      <c r="BO2" s="1158"/>
      <c r="BP2" s="1512"/>
      <c r="BQ2" s="1512"/>
      <c r="BR2" s="1158"/>
      <c r="BS2" s="1512"/>
      <c r="BT2" s="1512"/>
      <c r="BU2" s="1158"/>
      <c r="BV2" s="1512"/>
      <c r="BW2" s="1512"/>
      <c r="BX2" s="1158"/>
      <c r="BY2" s="1512"/>
      <c r="BZ2" s="1512"/>
      <c r="CA2" s="1158"/>
      <c r="CB2" s="1512"/>
      <c r="CC2" s="1512"/>
    </row>
    <row r="3" spans="1:81" ht="7.5" customHeight="1">
      <c r="E3" s="3"/>
      <c r="I3" s="3"/>
      <c r="M3" s="3"/>
      <c r="Q3" s="3"/>
      <c r="U3" s="3"/>
      <c r="Y3" s="3"/>
      <c r="AC3" s="3"/>
      <c r="AG3" s="3"/>
      <c r="AK3" s="3"/>
      <c r="AO3" s="3"/>
      <c r="AS3" s="3"/>
      <c r="AW3" s="3"/>
      <c r="AZ3" s="3"/>
      <c r="BC3" s="3"/>
      <c r="BF3" s="3"/>
      <c r="BI3" s="3"/>
      <c r="BL3" s="3"/>
      <c r="BO3" s="3"/>
      <c r="BR3" s="3"/>
      <c r="BU3" s="3"/>
      <c r="BX3" s="3"/>
    </row>
    <row r="4" spans="1:81" ht="13.8">
      <c r="E4" s="3"/>
      <c r="I4" s="3"/>
      <c r="M4" s="3"/>
      <c r="Q4" s="3"/>
      <c r="U4" s="3"/>
      <c r="Y4" s="3"/>
      <c r="AC4" s="3"/>
      <c r="AG4" s="3"/>
      <c r="AK4" s="3"/>
      <c r="AO4" s="3"/>
      <c r="AS4" s="3"/>
      <c r="AW4" s="3"/>
      <c r="AY4" s="1569"/>
      <c r="AZ4" s="3"/>
      <c r="BB4" s="1569"/>
      <c r="BC4" s="3"/>
      <c r="BE4" s="1569"/>
      <c r="BF4" s="3"/>
      <c r="BH4" s="1569"/>
      <c r="BI4" s="3"/>
      <c r="BK4" s="1569"/>
      <c r="BL4" s="3"/>
      <c r="BN4" s="1569"/>
      <c r="BO4" s="3"/>
      <c r="BQ4" s="1569"/>
      <c r="BR4" s="3"/>
      <c r="BT4" s="1569"/>
      <c r="BU4" s="3"/>
      <c r="BW4" s="1569"/>
      <c r="BX4" s="3"/>
      <c r="BZ4" s="1569"/>
      <c r="CA4" s="1125"/>
      <c r="CC4" s="1569"/>
    </row>
    <row r="5" spans="1:81" ht="13.8">
      <c r="B5" s="2425" t="s">
        <v>1881</v>
      </c>
      <c r="C5" s="2425"/>
      <c r="D5" s="2425"/>
      <c r="E5" s="1125"/>
      <c r="F5" s="2425" t="s">
        <v>1881</v>
      </c>
      <c r="G5" s="2425"/>
      <c r="H5" s="2425"/>
      <c r="I5" s="1125"/>
      <c r="J5" s="2425" t="s">
        <v>1881</v>
      </c>
      <c r="K5" s="2425"/>
      <c r="L5" s="2425"/>
      <c r="M5" s="1125"/>
      <c r="N5" s="2425" t="s">
        <v>1881</v>
      </c>
      <c r="O5" s="2425"/>
      <c r="P5" s="2425"/>
      <c r="Q5" s="1125"/>
      <c r="R5" s="2425" t="s">
        <v>1881</v>
      </c>
      <c r="S5" s="2425"/>
      <c r="T5" s="2425"/>
      <c r="U5" s="1125"/>
      <c r="V5" s="2425" t="s">
        <v>1881</v>
      </c>
      <c r="W5" s="2425"/>
      <c r="X5" s="2425"/>
      <c r="Y5" s="1125"/>
      <c r="Z5" s="2425" t="s">
        <v>1881</v>
      </c>
      <c r="AA5" s="2425"/>
      <c r="AB5" s="2425"/>
      <c r="AC5" s="1125"/>
      <c r="AD5" s="2425" t="s">
        <v>1881</v>
      </c>
      <c r="AE5" s="2425"/>
      <c r="AF5" s="2425"/>
      <c r="AG5" s="1125"/>
      <c r="AH5" s="2425" t="s">
        <v>1881</v>
      </c>
      <c r="AI5" s="2425"/>
      <c r="AJ5" s="2425"/>
      <c r="AK5" s="1125"/>
      <c r="AL5" s="2425" t="s">
        <v>1881</v>
      </c>
      <c r="AM5" s="2425"/>
      <c r="AN5" s="2425"/>
      <c r="AO5" s="1125"/>
      <c r="AP5" s="2425" t="s">
        <v>1881</v>
      </c>
      <c r="AQ5" s="2425"/>
      <c r="AR5" s="2425"/>
      <c r="AS5" s="1125"/>
      <c r="AT5" s="2425" t="s">
        <v>1881</v>
      </c>
      <c r="AU5" s="2425"/>
      <c r="AV5" s="2425"/>
      <c r="AW5" s="1125"/>
      <c r="AX5" s="1125"/>
      <c r="AY5" s="1125"/>
      <c r="AZ5" s="3"/>
      <c r="BA5" s="1125"/>
      <c r="BB5" s="1125"/>
      <c r="BC5" s="3"/>
      <c r="BD5" s="1125"/>
      <c r="BE5" s="1125"/>
      <c r="BF5" s="3"/>
      <c r="BG5" s="1125"/>
      <c r="BH5" s="1125"/>
      <c r="BI5" s="3"/>
      <c r="BJ5" s="1125"/>
      <c r="BK5" s="1125"/>
      <c r="BL5" s="3"/>
      <c r="BM5" s="1125"/>
      <c r="BN5" s="1125"/>
      <c r="BO5" s="3"/>
      <c r="BP5" s="1125"/>
      <c r="BQ5" s="1125"/>
      <c r="BR5" s="3"/>
      <c r="BS5" s="1125"/>
      <c r="BT5" s="1125"/>
      <c r="BU5" s="3"/>
      <c r="BV5" s="1125"/>
      <c r="BW5" s="1125"/>
      <c r="BX5" s="3"/>
      <c r="BY5" s="1125"/>
      <c r="BZ5" s="1125"/>
      <c r="CB5" s="1125"/>
      <c r="CC5" s="1125"/>
    </row>
    <row r="6" spans="1:81" ht="14.4" thickBot="1">
      <c r="A6" s="1529" t="s">
        <v>68</v>
      </c>
      <c r="B6" s="1530"/>
      <c r="C6" s="1530"/>
      <c r="D6" s="1531">
        <v>46203</v>
      </c>
      <c r="E6" s="3"/>
      <c r="F6" s="1530"/>
      <c r="G6" s="1530"/>
      <c r="H6" s="1531">
        <v>46112</v>
      </c>
      <c r="I6" s="3"/>
      <c r="J6" s="1530"/>
      <c r="K6" s="1530"/>
      <c r="L6" s="1531">
        <v>46022</v>
      </c>
      <c r="M6" s="3"/>
      <c r="N6" s="1530"/>
      <c r="O6" s="1530"/>
      <c r="P6" s="1531">
        <v>45930</v>
      </c>
      <c r="Q6" s="3"/>
      <c r="R6" s="1530"/>
      <c r="S6" s="1530"/>
      <c r="T6" s="1531">
        <v>45838</v>
      </c>
      <c r="U6" s="3"/>
      <c r="V6" s="1530"/>
      <c r="W6" s="1530"/>
      <c r="X6" s="1531">
        <v>45747</v>
      </c>
      <c r="Y6" s="3"/>
      <c r="Z6" s="1530"/>
      <c r="AA6" s="1530"/>
      <c r="AB6" s="1531">
        <v>45657</v>
      </c>
      <c r="AC6" s="3"/>
      <c r="AD6" s="1530"/>
      <c r="AE6" s="1530"/>
      <c r="AF6" s="1531">
        <v>45565</v>
      </c>
      <c r="AG6" s="3"/>
      <c r="AH6" s="1530"/>
      <c r="AI6" s="1530"/>
      <c r="AJ6" s="1531">
        <v>45473</v>
      </c>
      <c r="AK6" s="3"/>
      <c r="AL6" s="1530"/>
      <c r="AM6" s="1530"/>
      <c r="AN6" s="1531">
        <v>45382</v>
      </c>
      <c r="AO6" s="3"/>
      <c r="AP6" s="1530"/>
      <c r="AQ6" s="1530"/>
      <c r="AR6" s="1531">
        <v>45291</v>
      </c>
      <c r="AS6" s="3"/>
      <c r="AT6" s="1530"/>
      <c r="AU6" s="1530"/>
      <c r="AV6" s="1531">
        <v>45199</v>
      </c>
      <c r="AW6" s="3"/>
      <c r="AX6" s="1530"/>
      <c r="AY6" s="1531">
        <v>45107</v>
      </c>
      <c r="AZ6" s="3"/>
      <c r="BA6" s="1530"/>
      <c r="BB6" s="1531">
        <v>45016</v>
      </c>
      <c r="BC6" s="3"/>
      <c r="BD6" s="1530"/>
      <c r="BE6" s="1531">
        <v>44926</v>
      </c>
      <c r="BF6" s="3"/>
      <c r="BG6" s="1530"/>
      <c r="BH6" s="1531">
        <v>44834</v>
      </c>
      <c r="BI6" s="3"/>
      <c r="BJ6" s="1530"/>
      <c r="BK6" s="1531">
        <v>44742</v>
      </c>
      <c r="BL6" s="3"/>
      <c r="BM6" s="1530"/>
      <c r="BN6" s="1531">
        <v>44651</v>
      </c>
      <c r="BO6" s="3"/>
      <c r="BP6" s="1530"/>
      <c r="BQ6" s="1531">
        <v>44561</v>
      </c>
      <c r="BR6" s="3"/>
      <c r="BS6" s="1530"/>
      <c r="BT6" s="1531">
        <v>44469</v>
      </c>
      <c r="BU6" s="3"/>
      <c r="BV6" s="1530"/>
      <c r="BW6" s="1531">
        <v>44377</v>
      </c>
      <c r="BX6" s="3"/>
      <c r="BY6" s="1530"/>
      <c r="BZ6" s="1531">
        <v>44286</v>
      </c>
      <c r="CB6" s="1530"/>
      <c r="CC6" s="1531">
        <v>44196</v>
      </c>
    </row>
    <row r="7" spans="1:81" ht="13.8">
      <c r="A7" s="1532"/>
      <c r="B7" s="2429" t="s">
        <v>1837</v>
      </c>
      <c r="C7" s="2430"/>
      <c r="D7" s="2430"/>
      <c r="E7" s="3"/>
      <c r="F7" s="2429" t="s">
        <v>1837</v>
      </c>
      <c r="G7" s="2430"/>
      <c r="H7" s="2430"/>
      <c r="I7" s="3"/>
      <c r="J7" s="2429" t="s">
        <v>1837</v>
      </c>
      <c r="K7" s="2430"/>
      <c r="L7" s="2430"/>
      <c r="M7" s="3"/>
      <c r="N7" s="2429" t="s">
        <v>1837</v>
      </c>
      <c r="O7" s="2430"/>
      <c r="P7" s="2430"/>
      <c r="Q7" s="3"/>
      <c r="R7" s="2429" t="s">
        <v>1837</v>
      </c>
      <c r="S7" s="2430"/>
      <c r="T7" s="2430"/>
      <c r="U7" s="3"/>
      <c r="V7" s="2429" t="s">
        <v>1837</v>
      </c>
      <c r="W7" s="2430"/>
      <c r="X7" s="2430"/>
      <c r="Y7" s="3"/>
      <c r="Z7" s="2429" t="s">
        <v>1837</v>
      </c>
      <c r="AA7" s="2430"/>
      <c r="AB7" s="2430"/>
      <c r="AC7" s="3"/>
      <c r="AD7" s="2429" t="s">
        <v>1837</v>
      </c>
      <c r="AE7" s="2430"/>
      <c r="AF7" s="2430"/>
      <c r="AG7" s="3"/>
      <c r="AH7" s="2429" t="s">
        <v>1837</v>
      </c>
      <c r="AI7" s="2430"/>
      <c r="AJ7" s="2430"/>
      <c r="AK7" s="3"/>
      <c r="AL7" s="2429" t="s">
        <v>1837</v>
      </c>
      <c r="AM7" s="2430"/>
      <c r="AN7" s="2430"/>
      <c r="AO7" s="3"/>
      <c r="AP7" s="2429" t="s">
        <v>1837</v>
      </c>
      <c r="AQ7" s="2430"/>
      <c r="AR7" s="2430"/>
      <c r="AS7" s="3"/>
      <c r="AT7" s="2429" t="s">
        <v>1837</v>
      </c>
      <c r="AU7" s="2430"/>
      <c r="AV7" s="2430"/>
      <c r="AW7" s="3"/>
      <c r="AX7" s="2429" t="s">
        <v>1837</v>
      </c>
      <c r="AY7" s="2430"/>
      <c r="AZ7" s="3"/>
      <c r="BA7" s="2429" t="s">
        <v>1837</v>
      </c>
      <c r="BB7" s="2430"/>
      <c r="BC7" s="3"/>
      <c r="BD7" s="2429" t="s">
        <v>1837</v>
      </c>
      <c r="BE7" s="2430"/>
      <c r="BF7" s="3"/>
      <c r="BG7" s="2429" t="s">
        <v>1837</v>
      </c>
      <c r="BH7" s="2430"/>
      <c r="BI7" s="3"/>
      <c r="BJ7" s="2429" t="s">
        <v>1837</v>
      </c>
      <c r="BK7" s="2430"/>
      <c r="BL7" s="3"/>
      <c r="BM7" s="2429" t="s">
        <v>1837</v>
      </c>
      <c r="BN7" s="2430"/>
      <c r="BO7" s="3"/>
      <c r="BP7" s="2429" t="s">
        <v>1837</v>
      </c>
      <c r="BQ7" s="2430"/>
      <c r="BR7" s="3"/>
      <c r="BS7" s="2429" t="s">
        <v>1837</v>
      </c>
      <c r="BT7" s="2430"/>
      <c r="BU7" s="3"/>
      <c r="BV7" s="2429" t="s">
        <v>1837</v>
      </c>
      <c r="BW7" s="2430"/>
      <c r="BX7" s="3"/>
      <c r="BY7" s="2429" t="s">
        <v>1837</v>
      </c>
      <c r="BZ7" s="2430"/>
      <c r="CB7" s="2429" t="s">
        <v>1837</v>
      </c>
      <c r="CC7" s="2430"/>
    </row>
    <row r="8" spans="1:81" ht="53.4" thickBot="1">
      <c r="A8" s="1533"/>
      <c r="B8" s="2074" t="s">
        <v>1882</v>
      </c>
      <c r="C8" s="2074" t="s">
        <v>1883</v>
      </c>
      <c r="D8" s="2074" t="s">
        <v>1918</v>
      </c>
      <c r="E8" s="3"/>
      <c r="F8" s="2074" t="s">
        <v>1882</v>
      </c>
      <c r="G8" s="2074" t="s">
        <v>1883</v>
      </c>
      <c r="H8" s="2074" t="s">
        <v>1918</v>
      </c>
      <c r="I8" s="3"/>
      <c r="J8" s="2074" t="s">
        <v>1882</v>
      </c>
      <c r="K8" s="2074" t="s">
        <v>1883</v>
      </c>
      <c r="L8" s="2074" t="s">
        <v>1918</v>
      </c>
      <c r="M8" s="3"/>
      <c r="N8" s="2074" t="s">
        <v>1882</v>
      </c>
      <c r="O8" s="2074" t="s">
        <v>1883</v>
      </c>
      <c r="P8" s="2074" t="s">
        <v>1918</v>
      </c>
      <c r="Q8" s="3"/>
      <c r="R8" s="2074" t="s">
        <v>1882</v>
      </c>
      <c r="S8" s="2074" t="s">
        <v>1883</v>
      </c>
      <c r="T8" s="2074" t="s">
        <v>1918</v>
      </c>
      <c r="U8" s="3"/>
      <c r="V8" s="2074" t="s">
        <v>1882</v>
      </c>
      <c r="W8" s="2074" t="s">
        <v>1883</v>
      </c>
      <c r="X8" s="2074" t="s">
        <v>1918</v>
      </c>
      <c r="Y8" s="3"/>
      <c r="Z8" s="2074" t="s">
        <v>1882</v>
      </c>
      <c r="AA8" s="2074" t="s">
        <v>1883</v>
      </c>
      <c r="AB8" s="2074" t="s">
        <v>1918</v>
      </c>
      <c r="AC8" s="3"/>
      <c r="AD8" s="2074" t="s">
        <v>1882</v>
      </c>
      <c r="AE8" s="2074" t="s">
        <v>1883</v>
      </c>
      <c r="AF8" s="2074" t="s">
        <v>1918</v>
      </c>
      <c r="AG8" s="3"/>
      <c r="AH8" s="2074" t="s">
        <v>1882</v>
      </c>
      <c r="AI8" s="2074" t="s">
        <v>1883</v>
      </c>
      <c r="AJ8" s="2074" t="s">
        <v>1918</v>
      </c>
      <c r="AK8" s="3"/>
      <c r="AL8" s="2074" t="s">
        <v>1882</v>
      </c>
      <c r="AM8" s="2074" t="s">
        <v>1883</v>
      </c>
      <c r="AN8" s="2074" t="s">
        <v>1918</v>
      </c>
      <c r="AO8" s="3"/>
      <c r="AP8" s="2074" t="s">
        <v>1882</v>
      </c>
      <c r="AQ8" s="2074" t="s">
        <v>1883</v>
      </c>
      <c r="AR8" s="2074" t="s">
        <v>1918</v>
      </c>
      <c r="AS8" s="3"/>
      <c r="AT8" s="2074" t="s">
        <v>1882</v>
      </c>
      <c r="AU8" s="2074" t="s">
        <v>1883</v>
      </c>
      <c r="AV8" s="2074" t="s">
        <v>1918</v>
      </c>
      <c r="AW8" s="3"/>
      <c r="AX8" s="1534" t="s">
        <v>1882</v>
      </c>
      <c r="AY8" s="1534" t="s">
        <v>1883</v>
      </c>
      <c r="AZ8" s="3"/>
      <c r="BA8" s="1534" t="s">
        <v>1919</v>
      </c>
      <c r="BB8" s="1534" t="s">
        <v>1883</v>
      </c>
      <c r="BC8" s="3"/>
      <c r="BD8" s="1534" t="s">
        <v>1919</v>
      </c>
      <c r="BE8" s="1534" t="s">
        <v>1883</v>
      </c>
      <c r="BF8" s="3"/>
      <c r="BG8" s="1534" t="s">
        <v>1919</v>
      </c>
      <c r="BH8" s="1534" t="s">
        <v>1883</v>
      </c>
      <c r="BI8" s="3"/>
      <c r="BJ8" s="1534" t="s">
        <v>1919</v>
      </c>
      <c r="BK8" s="1534" t="s">
        <v>1883</v>
      </c>
      <c r="BL8" s="3"/>
      <c r="BM8" s="1534" t="s">
        <v>1919</v>
      </c>
      <c r="BN8" s="1534" t="s">
        <v>1883</v>
      </c>
      <c r="BO8" s="3"/>
      <c r="BP8" s="1534" t="s">
        <v>1886</v>
      </c>
      <c r="BQ8" s="1534" t="s">
        <v>1883</v>
      </c>
      <c r="BR8" s="3"/>
      <c r="BS8" s="1534" t="s">
        <v>1886</v>
      </c>
      <c r="BT8" s="1534" t="s">
        <v>1883</v>
      </c>
      <c r="BU8" s="3"/>
      <c r="BV8" s="1534" t="s">
        <v>1886</v>
      </c>
      <c r="BW8" s="1534" t="s">
        <v>1883</v>
      </c>
      <c r="BX8" s="3"/>
      <c r="BY8" s="1534" t="s">
        <v>1886</v>
      </c>
      <c r="BZ8" s="1534" t="s">
        <v>1883</v>
      </c>
      <c r="CB8" s="1534" t="s">
        <v>1886</v>
      </c>
      <c r="CC8" s="1534" t="s">
        <v>1883</v>
      </c>
    </row>
    <row r="9" spans="1:81" ht="13.8">
      <c r="A9" s="1521" t="s">
        <v>1905</v>
      </c>
      <c r="B9" s="1535">
        <v>34123</v>
      </c>
      <c r="C9" s="1535">
        <v>17982</v>
      </c>
      <c r="D9" s="1535">
        <v>4709</v>
      </c>
      <c r="E9" s="3"/>
      <c r="F9" s="1535">
        <v>32598</v>
      </c>
      <c r="G9" s="1535">
        <v>17014</v>
      </c>
      <c r="H9" s="1535">
        <v>4939</v>
      </c>
      <c r="I9" s="3"/>
      <c r="J9" s="1535">
        <v>30145</v>
      </c>
      <c r="K9" s="1535">
        <v>15320</v>
      </c>
      <c r="L9" s="1535">
        <v>5350</v>
      </c>
      <c r="M9" s="3"/>
      <c r="N9" s="1535">
        <v>35135</v>
      </c>
      <c r="O9" s="1535">
        <v>19796</v>
      </c>
      <c r="P9" s="1535">
        <v>6295</v>
      </c>
      <c r="Q9" s="3"/>
      <c r="R9" s="1535">
        <v>34955</v>
      </c>
      <c r="S9" s="1535">
        <v>20209</v>
      </c>
      <c r="T9" s="1535">
        <v>6121</v>
      </c>
      <c r="U9" s="3"/>
      <c r="V9" s="1535">
        <v>37184</v>
      </c>
      <c r="W9" s="1535">
        <v>8180</v>
      </c>
      <c r="X9" s="1535">
        <v>5391</v>
      </c>
      <c r="Y9" s="3"/>
      <c r="Z9" s="1535">
        <v>41209</v>
      </c>
      <c r="AA9" s="1535">
        <v>11566</v>
      </c>
      <c r="AB9" s="1535">
        <v>6550</v>
      </c>
      <c r="AC9" s="3"/>
      <c r="AD9" s="1535">
        <v>44331</v>
      </c>
      <c r="AE9" s="1535">
        <v>9795</v>
      </c>
      <c r="AF9" s="1535">
        <v>7673</v>
      </c>
      <c r="AG9" s="3"/>
      <c r="AH9" s="1535">
        <v>49039</v>
      </c>
      <c r="AI9" s="1535">
        <v>12300</v>
      </c>
      <c r="AJ9" s="1535">
        <v>7498</v>
      </c>
      <c r="AK9" s="3"/>
      <c r="AL9" s="1535">
        <v>52028</v>
      </c>
      <c r="AM9" s="1535">
        <v>14632</v>
      </c>
      <c r="AN9" s="1535">
        <v>8227</v>
      </c>
      <c r="AO9" s="3"/>
      <c r="AP9" s="1535">
        <v>53363</v>
      </c>
      <c r="AQ9" s="1535">
        <v>15306</v>
      </c>
      <c r="AR9" s="1535">
        <v>8424</v>
      </c>
      <c r="AS9" s="3"/>
      <c r="AT9" s="1535">
        <v>55567</v>
      </c>
      <c r="AU9" s="1535">
        <v>15600</v>
      </c>
      <c r="AV9" s="1535">
        <v>6966</v>
      </c>
      <c r="AW9" s="3"/>
      <c r="AX9" s="1535">
        <v>52812</v>
      </c>
      <c r="AY9" s="1535">
        <v>15618</v>
      </c>
      <c r="AZ9" s="3"/>
      <c r="BA9" s="1535">
        <v>50138</v>
      </c>
      <c r="BB9" s="1535">
        <v>14438</v>
      </c>
      <c r="BC9" s="3"/>
      <c r="BD9" s="1535">
        <v>44476</v>
      </c>
      <c r="BE9" s="1535">
        <v>13415</v>
      </c>
      <c r="BF9" s="3"/>
      <c r="BG9" s="1535">
        <v>43293</v>
      </c>
      <c r="BH9" s="1535">
        <v>13865</v>
      </c>
      <c r="BI9" s="3"/>
      <c r="BJ9" s="1535">
        <v>44504</v>
      </c>
      <c r="BK9" s="1535">
        <v>13002</v>
      </c>
      <c r="BL9" s="3"/>
      <c r="BM9" s="1535">
        <v>43207</v>
      </c>
      <c r="BN9" s="1535">
        <v>12715</v>
      </c>
      <c r="BO9" s="3"/>
      <c r="BP9" s="1535">
        <v>16925</v>
      </c>
      <c r="BQ9" s="1535">
        <v>8945</v>
      </c>
      <c r="BR9" s="3"/>
      <c r="BS9" s="1535">
        <v>16598</v>
      </c>
      <c r="BT9" s="1535">
        <v>8385</v>
      </c>
      <c r="BU9" s="3"/>
      <c r="BV9" s="1535">
        <v>14007</v>
      </c>
      <c r="BW9" s="1535">
        <v>6365</v>
      </c>
      <c r="BX9" s="3"/>
      <c r="BY9" s="1535">
        <v>13910</v>
      </c>
      <c r="BZ9" s="1535">
        <v>6376</v>
      </c>
      <c r="CB9" s="1535">
        <v>13474.417625579999</v>
      </c>
      <c r="CC9" s="1535">
        <v>6239.6871501987998</v>
      </c>
    </row>
    <row r="10" spans="1:81" ht="13.8">
      <c r="A10" s="1521" t="s">
        <v>1906</v>
      </c>
      <c r="B10" s="1535">
        <v>6294</v>
      </c>
      <c r="C10" s="1535">
        <v>3498</v>
      </c>
      <c r="D10" s="1535">
        <v>1050</v>
      </c>
      <c r="E10" s="3"/>
      <c r="F10" s="1535">
        <v>6022</v>
      </c>
      <c r="G10" s="1535">
        <v>3361</v>
      </c>
      <c r="H10" s="1535">
        <v>1099</v>
      </c>
      <c r="I10" s="3"/>
      <c r="J10" s="1535">
        <v>6673</v>
      </c>
      <c r="K10" s="1535">
        <v>3236</v>
      </c>
      <c r="L10" s="1535">
        <v>1169</v>
      </c>
      <c r="M10" s="3"/>
      <c r="N10" s="1535">
        <v>6147</v>
      </c>
      <c r="O10" s="1535">
        <v>3040</v>
      </c>
      <c r="P10" s="1535">
        <v>1361</v>
      </c>
      <c r="Q10" s="3"/>
      <c r="R10" s="1535">
        <v>6100</v>
      </c>
      <c r="S10" s="1535">
        <v>2955</v>
      </c>
      <c r="T10" s="1535">
        <v>1277</v>
      </c>
      <c r="U10" s="3"/>
      <c r="V10" s="1535">
        <v>5261</v>
      </c>
      <c r="W10" s="1535">
        <v>2645</v>
      </c>
      <c r="X10" s="1535">
        <v>1105</v>
      </c>
      <c r="Y10" s="3"/>
      <c r="Z10" s="1535">
        <v>6489</v>
      </c>
      <c r="AA10" s="1535">
        <v>3101</v>
      </c>
      <c r="AB10" s="1535">
        <v>1375</v>
      </c>
      <c r="AC10" s="3"/>
      <c r="AD10" s="1535">
        <v>6993</v>
      </c>
      <c r="AE10" s="1535">
        <v>3145</v>
      </c>
      <c r="AF10" s="1535">
        <v>1500</v>
      </c>
      <c r="AG10" s="3"/>
      <c r="AH10" s="1535">
        <v>7375</v>
      </c>
      <c r="AI10" s="1535">
        <v>3195</v>
      </c>
      <c r="AJ10" s="1535">
        <v>1494</v>
      </c>
      <c r="AK10" s="3"/>
      <c r="AL10" s="1535">
        <v>8091</v>
      </c>
      <c r="AM10" s="1535">
        <v>3198</v>
      </c>
      <c r="AN10" s="1535">
        <v>1627</v>
      </c>
      <c r="AO10" s="3"/>
      <c r="AP10" s="1535">
        <v>8541</v>
      </c>
      <c r="AQ10" s="1535">
        <v>3197</v>
      </c>
      <c r="AR10" s="1535">
        <v>1612</v>
      </c>
      <c r="AS10" s="3"/>
      <c r="AT10" s="1535">
        <v>8771</v>
      </c>
      <c r="AU10" s="1535">
        <v>3330</v>
      </c>
      <c r="AV10" s="1535">
        <v>1396</v>
      </c>
      <c r="AW10" s="3"/>
      <c r="AX10" s="1535">
        <v>8414</v>
      </c>
      <c r="AY10" s="1535">
        <v>3253</v>
      </c>
      <c r="AZ10" s="3"/>
      <c r="BA10" s="1535">
        <v>7805</v>
      </c>
      <c r="BB10" s="1535">
        <v>3046</v>
      </c>
      <c r="BC10" s="3"/>
      <c r="BD10" s="1535">
        <v>7246</v>
      </c>
      <c r="BE10" s="1535">
        <v>2937</v>
      </c>
      <c r="BF10" s="3"/>
      <c r="BG10" s="1535">
        <v>7199</v>
      </c>
      <c r="BH10" s="1535">
        <v>2682</v>
      </c>
      <c r="BI10" s="3"/>
      <c r="BJ10" s="1535">
        <v>6623</v>
      </c>
      <c r="BK10" s="1535">
        <v>2333</v>
      </c>
      <c r="BL10" s="3"/>
      <c r="BM10" s="1535">
        <v>6092</v>
      </c>
      <c r="BN10" s="1535">
        <v>2085</v>
      </c>
      <c r="BO10" s="3"/>
      <c r="BP10" s="1535">
        <v>2907</v>
      </c>
      <c r="BQ10" s="1535">
        <v>1474</v>
      </c>
      <c r="BR10" s="3"/>
      <c r="BS10" s="1535">
        <v>2713</v>
      </c>
      <c r="BT10" s="1535">
        <v>1338</v>
      </c>
      <c r="BU10" s="3"/>
      <c r="BV10" s="1535">
        <v>2597</v>
      </c>
      <c r="BW10" s="1535">
        <v>1230</v>
      </c>
      <c r="BX10" s="3"/>
      <c r="BY10" s="1535">
        <v>2522</v>
      </c>
      <c r="BZ10" s="1535">
        <v>1219</v>
      </c>
      <c r="CB10" s="1535">
        <v>2489.6446152399999</v>
      </c>
      <c r="CC10" s="1535">
        <v>1151.5017616499999</v>
      </c>
    </row>
    <row r="11" spans="1:81" ht="13.8">
      <c r="A11" s="1521" t="s">
        <v>1907</v>
      </c>
      <c r="B11" s="1535">
        <v>1435</v>
      </c>
      <c r="C11" s="1535">
        <v>887</v>
      </c>
      <c r="D11" s="1535">
        <v>262</v>
      </c>
      <c r="E11" s="3"/>
      <c r="F11" s="1535">
        <v>1344</v>
      </c>
      <c r="G11" s="1535">
        <v>835</v>
      </c>
      <c r="H11" s="1535">
        <v>320</v>
      </c>
      <c r="I11" s="3"/>
      <c r="J11" s="1535">
        <v>1576</v>
      </c>
      <c r="K11" s="1535">
        <v>816</v>
      </c>
      <c r="L11" s="1535">
        <v>359</v>
      </c>
      <c r="M11" s="3"/>
      <c r="N11" s="1535">
        <v>1513</v>
      </c>
      <c r="O11" s="1535">
        <v>771</v>
      </c>
      <c r="P11" s="1535">
        <v>399</v>
      </c>
      <c r="Q11" s="3"/>
      <c r="R11" s="1535">
        <v>1524</v>
      </c>
      <c r="S11" s="1535">
        <v>779</v>
      </c>
      <c r="T11" s="1535">
        <v>355</v>
      </c>
      <c r="U11" s="3"/>
      <c r="V11" s="1535">
        <v>1515</v>
      </c>
      <c r="W11" s="1535">
        <v>759</v>
      </c>
      <c r="X11" s="1535">
        <v>362</v>
      </c>
      <c r="Y11" s="3"/>
      <c r="Z11" s="1535">
        <v>1992</v>
      </c>
      <c r="AA11" s="1535">
        <v>903</v>
      </c>
      <c r="AB11" s="1535">
        <v>425</v>
      </c>
      <c r="AC11" s="3"/>
      <c r="AD11" s="1535">
        <v>2117</v>
      </c>
      <c r="AE11" s="1535">
        <v>925</v>
      </c>
      <c r="AF11" s="1535">
        <v>450</v>
      </c>
      <c r="AG11" s="3"/>
      <c r="AH11" s="1535">
        <v>2242</v>
      </c>
      <c r="AI11" s="1535">
        <v>948</v>
      </c>
      <c r="AJ11" s="1535">
        <v>484</v>
      </c>
      <c r="AK11" s="3"/>
      <c r="AL11" s="1535">
        <v>2322</v>
      </c>
      <c r="AM11" s="1535">
        <v>996</v>
      </c>
      <c r="AN11" s="1535">
        <v>519</v>
      </c>
      <c r="AO11" s="3"/>
      <c r="AP11" s="1535">
        <v>2529</v>
      </c>
      <c r="AQ11" s="1535">
        <v>1031</v>
      </c>
      <c r="AR11" s="1535">
        <v>522</v>
      </c>
      <c r="AS11" s="3"/>
      <c r="AT11" s="1535">
        <v>2645</v>
      </c>
      <c r="AU11" s="1535">
        <v>1072</v>
      </c>
      <c r="AV11" s="1535">
        <v>448</v>
      </c>
      <c r="AW11" s="3"/>
      <c r="AX11" s="1535">
        <v>2470</v>
      </c>
      <c r="AY11" s="1535">
        <v>1029</v>
      </c>
      <c r="AZ11" s="3"/>
      <c r="BA11" s="1535">
        <v>2369</v>
      </c>
      <c r="BB11" s="1535">
        <v>1011</v>
      </c>
      <c r="BC11" s="3"/>
      <c r="BD11" s="1535">
        <v>2070</v>
      </c>
      <c r="BE11" s="1535">
        <v>943</v>
      </c>
      <c r="BF11" s="3"/>
      <c r="BG11" s="1535">
        <v>2089</v>
      </c>
      <c r="BH11" s="1535">
        <v>842</v>
      </c>
      <c r="BI11" s="3"/>
      <c r="BJ11" s="1535">
        <v>1877</v>
      </c>
      <c r="BK11" s="1535">
        <v>725</v>
      </c>
      <c r="BL11" s="3"/>
      <c r="BM11" s="1535">
        <v>1607</v>
      </c>
      <c r="BN11" s="1535">
        <v>604</v>
      </c>
      <c r="BO11" s="3"/>
      <c r="BP11" s="1535">
        <v>872</v>
      </c>
      <c r="BQ11" s="1535">
        <v>435</v>
      </c>
      <c r="BR11" s="3"/>
      <c r="BS11" s="1535">
        <v>766</v>
      </c>
      <c r="BT11" s="1535">
        <v>374</v>
      </c>
      <c r="BU11" s="3"/>
      <c r="BV11" s="1535">
        <v>710</v>
      </c>
      <c r="BW11" s="1535">
        <v>339</v>
      </c>
      <c r="BX11" s="3"/>
      <c r="BY11" s="1535">
        <v>655</v>
      </c>
      <c r="BZ11" s="1535">
        <v>319</v>
      </c>
      <c r="CB11" s="1535">
        <v>636</v>
      </c>
      <c r="CC11" s="1535">
        <v>314</v>
      </c>
    </row>
    <row r="12" spans="1:81" ht="13.8">
      <c r="A12" s="1521" t="s">
        <v>1908</v>
      </c>
      <c r="B12" s="1535">
        <v>5753</v>
      </c>
      <c r="C12" s="1535">
        <v>3513</v>
      </c>
      <c r="D12" s="1535">
        <v>1292</v>
      </c>
      <c r="E12" s="3"/>
      <c r="F12" s="1535">
        <v>5493</v>
      </c>
      <c r="G12" s="1535">
        <v>3400</v>
      </c>
      <c r="H12" s="1535">
        <v>1583</v>
      </c>
      <c r="I12" s="3"/>
      <c r="J12" s="1535">
        <v>6524</v>
      </c>
      <c r="K12" s="1535">
        <v>3534</v>
      </c>
      <c r="L12" s="1535">
        <v>1591</v>
      </c>
      <c r="M12" s="3"/>
      <c r="N12" s="1535">
        <v>6071</v>
      </c>
      <c r="O12" s="1535">
        <v>3328</v>
      </c>
      <c r="P12" s="1535">
        <v>1986</v>
      </c>
      <c r="Q12" s="3"/>
      <c r="R12" s="1535">
        <v>6243</v>
      </c>
      <c r="S12" s="1535">
        <v>3391</v>
      </c>
      <c r="T12" s="1535">
        <v>1605</v>
      </c>
      <c r="U12" s="3"/>
      <c r="V12" s="1535">
        <v>6232</v>
      </c>
      <c r="W12" s="1535">
        <v>3429</v>
      </c>
      <c r="X12" s="1535">
        <v>1112</v>
      </c>
      <c r="Y12" s="3"/>
      <c r="Z12" s="1535">
        <v>7392</v>
      </c>
      <c r="AA12" s="1535">
        <v>3906</v>
      </c>
      <c r="AB12" s="1535">
        <v>2020</v>
      </c>
      <c r="AC12" s="3"/>
      <c r="AD12" s="1535">
        <v>7959</v>
      </c>
      <c r="AE12" s="1535">
        <v>4099</v>
      </c>
      <c r="AF12" s="1535">
        <v>2230</v>
      </c>
      <c r="AG12" s="3"/>
      <c r="AH12" s="1535">
        <v>8475</v>
      </c>
      <c r="AI12" s="1535">
        <v>4271</v>
      </c>
      <c r="AJ12" s="1535">
        <v>2357</v>
      </c>
      <c r="AK12" s="3"/>
      <c r="AL12" s="1535">
        <v>9352</v>
      </c>
      <c r="AM12" s="1535">
        <v>4529</v>
      </c>
      <c r="AN12" s="1535">
        <v>2612</v>
      </c>
      <c r="AO12" s="3"/>
      <c r="AP12" s="1535">
        <v>9866</v>
      </c>
      <c r="AQ12" s="1535">
        <v>4757</v>
      </c>
      <c r="AR12" s="1535">
        <v>2587</v>
      </c>
      <c r="AS12" s="3"/>
      <c r="AT12" s="1535">
        <v>10372</v>
      </c>
      <c r="AU12" s="1535">
        <v>5080</v>
      </c>
      <c r="AV12" s="1535">
        <v>2417</v>
      </c>
      <c r="AW12" s="3"/>
      <c r="AX12" s="1535">
        <v>10198</v>
      </c>
      <c r="AY12" s="1535">
        <v>4955</v>
      </c>
      <c r="AZ12" s="3"/>
      <c r="BA12" s="1535">
        <v>9929</v>
      </c>
      <c r="BB12" s="1535">
        <v>4957</v>
      </c>
      <c r="BC12" s="3"/>
      <c r="BD12" s="1535">
        <v>9111</v>
      </c>
      <c r="BE12" s="1535">
        <v>4770</v>
      </c>
      <c r="BF12" s="3"/>
      <c r="BG12" s="1535">
        <v>8915</v>
      </c>
      <c r="BH12" s="1535">
        <v>4222</v>
      </c>
      <c r="BI12" s="3"/>
      <c r="BJ12" s="1535">
        <v>7873</v>
      </c>
      <c r="BK12" s="1535">
        <v>3565</v>
      </c>
      <c r="BL12" s="3"/>
      <c r="BM12" s="1535">
        <v>6861</v>
      </c>
      <c r="BN12" s="1535">
        <v>3057</v>
      </c>
      <c r="BO12" s="3"/>
      <c r="BP12" s="1535">
        <v>4095</v>
      </c>
      <c r="BQ12" s="1535">
        <v>2287</v>
      </c>
      <c r="BR12" s="3"/>
      <c r="BS12" s="1535">
        <v>3666</v>
      </c>
      <c r="BT12" s="1535">
        <v>1953</v>
      </c>
      <c r="BU12" s="3"/>
      <c r="BV12" s="1535">
        <v>3226</v>
      </c>
      <c r="BW12" s="1535">
        <v>1686</v>
      </c>
      <c r="BX12" s="3"/>
      <c r="BY12" s="1535">
        <v>3188</v>
      </c>
      <c r="BZ12" s="1535">
        <v>1722</v>
      </c>
      <c r="CB12" s="1535">
        <v>3352.58556632</v>
      </c>
      <c r="CC12" s="1535">
        <v>1966.961433202116</v>
      </c>
    </row>
    <row r="13" spans="1:81" ht="13.8">
      <c r="A13" s="1521" t="s">
        <v>1909</v>
      </c>
      <c r="B13" s="1535">
        <v>3273</v>
      </c>
      <c r="C13" s="1535">
        <v>1874</v>
      </c>
      <c r="D13" s="1535">
        <v>648</v>
      </c>
      <c r="E13" s="3"/>
      <c r="F13" s="1535">
        <v>3047</v>
      </c>
      <c r="G13" s="1535">
        <v>1793</v>
      </c>
      <c r="H13" s="1535">
        <v>690</v>
      </c>
      <c r="I13" s="3"/>
      <c r="J13" s="1535">
        <v>3619</v>
      </c>
      <c r="K13" s="1535">
        <v>1864</v>
      </c>
      <c r="L13" s="1535">
        <v>735</v>
      </c>
      <c r="M13" s="3"/>
      <c r="N13" s="1535">
        <v>3405</v>
      </c>
      <c r="O13" s="1535">
        <v>1751</v>
      </c>
      <c r="P13" s="1535">
        <v>849</v>
      </c>
      <c r="Q13" s="3"/>
      <c r="R13" s="1535">
        <v>3297</v>
      </c>
      <c r="S13" s="1535">
        <v>1662</v>
      </c>
      <c r="T13" s="1535">
        <v>786</v>
      </c>
      <c r="U13" s="3"/>
      <c r="V13" s="1535">
        <v>3275</v>
      </c>
      <c r="W13" s="1535">
        <v>1584</v>
      </c>
      <c r="X13" s="1535">
        <v>742</v>
      </c>
      <c r="Y13" s="3"/>
      <c r="Z13" s="1535">
        <v>4003</v>
      </c>
      <c r="AA13" s="1535">
        <v>1991</v>
      </c>
      <c r="AB13" s="1535">
        <v>869</v>
      </c>
      <c r="AC13" s="3"/>
      <c r="AD13" s="1535">
        <v>4252</v>
      </c>
      <c r="AE13" s="1535">
        <v>1989</v>
      </c>
      <c r="AF13" s="1535">
        <v>989</v>
      </c>
      <c r="AG13" s="3"/>
      <c r="AH13" s="1535">
        <v>4407</v>
      </c>
      <c r="AI13" s="1535">
        <v>2015</v>
      </c>
      <c r="AJ13" s="1535">
        <v>956</v>
      </c>
      <c r="AK13" s="3"/>
      <c r="AL13" s="1535">
        <v>4779</v>
      </c>
      <c r="AM13" s="1535">
        <v>1969</v>
      </c>
      <c r="AN13" s="1535">
        <v>1004</v>
      </c>
      <c r="AO13" s="3"/>
      <c r="AP13" s="1535">
        <v>5032</v>
      </c>
      <c r="AQ13" s="1535">
        <v>1972</v>
      </c>
      <c r="AR13" s="1535">
        <v>1088</v>
      </c>
      <c r="AS13" s="3"/>
      <c r="AT13" s="1535">
        <v>5189</v>
      </c>
      <c r="AU13" s="1535">
        <v>2096</v>
      </c>
      <c r="AV13" s="1535">
        <v>880</v>
      </c>
      <c r="AW13" s="3"/>
      <c r="AX13" s="1535">
        <v>5045</v>
      </c>
      <c r="AY13" s="1535">
        <v>2035</v>
      </c>
      <c r="AZ13" s="3"/>
      <c r="BA13" s="1535">
        <v>4732</v>
      </c>
      <c r="BB13" s="1535">
        <v>1940</v>
      </c>
      <c r="BC13" s="3"/>
      <c r="BD13" s="1535">
        <v>4338</v>
      </c>
      <c r="BE13" s="1535">
        <v>1872</v>
      </c>
      <c r="BF13" s="3"/>
      <c r="BG13" s="1535">
        <v>4363</v>
      </c>
      <c r="BH13" s="1535">
        <v>1713</v>
      </c>
      <c r="BI13" s="3"/>
      <c r="BJ13" s="1535">
        <v>3895</v>
      </c>
      <c r="BK13" s="1535">
        <v>1444</v>
      </c>
      <c r="BL13" s="3"/>
      <c r="BM13" s="1535">
        <v>3471</v>
      </c>
      <c r="BN13" s="1535">
        <v>1241</v>
      </c>
      <c r="BO13" s="3"/>
      <c r="BP13" s="1535">
        <v>1722</v>
      </c>
      <c r="BQ13" s="1535">
        <v>866</v>
      </c>
      <c r="BR13" s="3"/>
      <c r="BS13" s="1535">
        <v>1533</v>
      </c>
      <c r="BT13" s="1535">
        <v>755</v>
      </c>
      <c r="BU13" s="3"/>
      <c r="BV13" s="1535">
        <v>1452</v>
      </c>
      <c r="BW13" s="1535">
        <v>682</v>
      </c>
      <c r="BX13" s="3"/>
      <c r="BY13" s="1535">
        <v>1411</v>
      </c>
      <c r="BZ13" s="1535">
        <v>686</v>
      </c>
      <c r="CB13" s="1535">
        <v>1337</v>
      </c>
      <c r="CC13" s="1535">
        <v>690</v>
      </c>
    </row>
    <row r="14" spans="1:81" ht="15.6">
      <c r="A14" s="1521" t="s">
        <v>1910</v>
      </c>
      <c r="B14" s="1535">
        <v>0</v>
      </c>
      <c r="C14" s="1535">
        <v>0</v>
      </c>
      <c r="D14" s="1535">
        <v>0</v>
      </c>
      <c r="E14" s="3"/>
      <c r="F14" s="1535">
        <v>0</v>
      </c>
      <c r="G14" s="1535">
        <v>0</v>
      </c>
      <c r="H14" s="1535">
        <v>0</v>
      </c>
      <c r="I14" s="3"/>
      <c r="J14" s="1535">
        <v>0</v>
      </c>
      <c r="K14" s="1535">
        <v>0</v>
      </c>
      <c r="L14" s="1535">
        <v>0</v>
      </c>
      <c r="M14" s="3"/>
      <c r="N14" s="1535">
        <v>0</v>
      </c>
      <c r="O14" s="1535">
        <v>0</v>
      </c>
      <c r="P14" s="1535">
        <v>0</v>
      </c>
      <c r="Q14" s="3"/>
      <c r="R14" s="1535">
        <v>0</v>
      </c>
      <c r="S14" s="1535">
        <v>0</v>
      </c>
      <c r="T14" s="1535">
        <v>0</v>
      </c>
      <c r="U14" s="3"/>
      <c r="V14" s="1535">
        <v>0</v>
      </c>
      <c r="W14" s="1535">
        <v>0</v>
      </c>
      <c r="X14" s="1535">
        <v>0</v>
      </c>
      <c r="Y14" s="3"/>
      <c r="Z14" s="1535">
        <v>0</v>
      </c>
      <c r="AA14" s="1535">
        <v>0</v>
      </c>
      <c r="AB14" s="1535">
        <v>0</v>
      </c>
      <c r="AC14" s="3"/>
      <c r="AD14" s="1535">
        <v>0</v>
      </c>
      <c r="AE14" s="1535">
        <v>0</v>
      </c>
      <c r="AF14" s="1535">
        <v>0</v>
      </c>
      <c r="AG14" s="3"/>
      <c r="AH14" s="1535">
        <v>0</v>
      </c>
      <c r="AI14" s="1535">
        <v>0</v>
      </c>
      <c r="AJ14" s="1535">
        <v>0</v>
      </c>
      <c r="AK14" s="3"/>
      <c r="AL14" s="1535">
        <v>0</v>
      </c>
      <c r="AM14" s="1535">
        <v>0</v>
      </c>
      <c r="AN14" s="1535">
        <v>0</v>
      </c>
      <c r="AO14" s="3"/>
      <c r="AP14" s="1535">
        <v>0</v>
      </c>
      <c r="AQ14" s="1535">
        <v>0</v>
      </c>
      <c r="AR14" s="1535">
        <v>0</v>
      </c>
      <c r="AS14" s="3"/>
      <c r="AT14" s="1535">
        <v>0</v>
      </c>
      <c r="AU14" s="1535">
        <v>0</v>
      </c>
      <c r="AV14" s="1535">
        <v>0</v>
      </c>
      <c r="AW14" s="3"/>
      <c r="AX14" s="1535">
        <v>0</v>
      </c>
      <c r="AY14" s="1535">
        <v>0</v>
      </c>
      <c r="AZ14" s="3"/>
      <c r="BA14" s="1535">
        <v>0</v>
      </c>
      <c r="BB14" s="1535">
        <v>0</v>
      </c>
      <c r="BC14" s="3"/>
      <c r="BD14" s="1535">
        <v>0</v>
      </c>
      <c r="BE14" s="1535">
        <v>0</v>
      </c>
      <c r="BF14" s="3"/>
      <c r="BG14" s="1535">
        <v>0</v>
      </c>
      <c r="BH14" s="1535">
        <v>0</v>
      </c>
      <c r="BI14" s="3"/>
      <c r="BJ14" s="1535">
        <v>0</v>
      </c>
      <c r="BK14" s="1535">
        <v>0</v>
      </c>
      <c r="BL14" s="3"/>
      <c r="BM14" s="1535">
        <v>0</v>
      </c>
      <c r="BN14" s="1535">
        <v>0</v>
      </c>
      <c r="BO14" s="3"/>
      <c r="BP14" s="1535">
        <v>0</v>
      </c>
      <c r="BQ14" s="1535">
        <v>0</v>
      </c>
      <c r="BR14" s="3"/>
      <c r="BS14" s="1535">
        <v>0</v>
      </c>
      <c r="BT14" s="1535">
        <v>0</v>
      </c>
      <c r="BU14" s="3"/>
      <c r="BV14" s="1535">
        <v>0</v>
      </c>
      <c r="BW14" s="1535">
        <v>0</v>
      </c>
      <c r="BX14" s="3"/>
      <c r="BY14" s="1535">
        <v>21391</v>
      </c>
      <c r="BZ14" s="1535">
        <v>10525</v>
      </c>
      <c r="CB14" s="1535">
        <v>20465</v>
      </c>
      <c r="CC14" s="1535">
        <v>10891</v>
      </c>
    </row>
    <row r="15" spans="1:81" ht="13.8">
      <c r="A15" s="1536" t="s">
        <v>1574</v>
      </c>
      <c r="B15" s="1537">
        <v>50878</v>
      </c>
      <c r="C15" s="1537">
        <v>27754</v>
      </c>
      <c r="D15" s="1537">
        <v>7961</v>
      </c>
      <c r="E15" s="3"/>
      <c r="F15" s="1537">
        <v>48504</v>
      </c>
      <c r="G15" s="1537">
        <v>26403</v>
      </c>
      <c r="H15" s="1537">
        <v>8631</v>
      </c>
      <c r="I15" s="3"/>
      <c r="J15" s="1537">
        <v>48537</v>
      </c>
      <c r="K15" s="1537">
        <v>24770</v>
      </c>
      <c r="L15" s="1537">
        <v>9204</v>
      </c>
      <c r="M15" s="3"/>
      <c r="N15" s="1537">
        <v>52271</v>
      </c>
      <c r="O15" s="1537">
        <v>28686</v>
      </c>
      <c r="P15" s="1537">
        <v>10890</v>
      </c>
      <c r="Q15" s="3"/>
      <c r="R15" s="1537">
        <v>52118</v>
      </c>
      <c r="S15" s="1537">
        <v>28996</v>
      </c>
      <c r="T15" s="1537">
        <v>10143</v>
      </c>
      <c r="U15" s="3"/>
      <c r="V15" s="1537">
        <v>53467</v>
      </c>
      <c r="W15" s="1537">
        <v>16597</v>
      </c>
      <c r="X15" s="1537">
        <v>8712</v>
      </c>
      <c r="Y15" s="3"/>
      <c r="Z15" s="1537">
        <v>61085</v>
      </c>
      <c r="AA15" s="1537">
        <v>21467</v>
      </c>
      <c r="AB15" s="1537">
        <v>11239</v>
      </c>
      <c r="AC15" s="3"/>
      <c r="AD15" s="1537">
        <v>65652</v>
      </c>
      <c r="AE15" s="1537">
        <v>19953</v>
      </c>
      <c r="AF15" s="1537">
        <v>12843</v>
      </c>
      <c r="AG15" s="3"/>
      <c r="AH15" s="1537">
        <v>71538</v>
      </c>
      <c r="AI15" s="1537">
        <v>22729</v>
      </c>
      <c r="AJ15" s="1537">
        <v>12790</v>
      </c>
      <c r="AK15" s="3"/>
      <c r="AL15" s="1537">
        <v>76572</v>
      </c>
      <c r="AM15" s="1537">
        <v>25324</v>
      </c>
      <c r="AN15" s="1537">
        <v>13989</v>
      </c>
      <c r="AO15" s="3"/>
      <c r="AP15" s="1537">
        <v>79331</v>
      </c>
      <c r="AQ15" s="1537">
        <v>26263</v>
      </c>
      <c r="AR15" s="1537">
        <v>14234</v>
      </c>
      <c r="AS15" s="3"/>
      <c r="AT15" s="1537">
        <v>82544</v>
      </c>
      <c r="AU15" s="1537">
        <v>27178</v>
      </c>
      <c r="AV15" s="1537">
        <v>12107</v>
      </c>
      <c r="AW15" s="3"/>
      <c r="AX15" s="1537">
        <v>78939</v>
      </c>
      <c r="AY15" s="1537">
        <v>26890</v>
      </c>
      <c r="AZ15" s="3"/>
      <c r="BA15" s="1537">
        <v>74973</v>
      </c>
      <c r="BB15" s="1537">
        <v>25392</v>
      </c>
      <c r="BC15" s="3"/>
      <c r="BD15" s="1537">
        <v>67241</v>
      </c>
      <c r="BE15" s="1537">
        <v>23937</v>
      </c>
      <c r="BF15" s="3"/>
      <c r="BG15" s="1537">
        <v>65859</v>
      </c>
      <c r="BH15" s="1537">
        <v>23324</v>
      </c>
      <c r="BI15" s="3"/>
      <c r="BJ15" s="1537">
        <v>64772</v>
      </c>
      <c r="BK15" s="1537">
        <v>21069</v>
      </c>
      <c r="BL15" s="3"/>
      <c r="BM15" s="1537">
        <v>61238</v>
      </c>
      <c r="BN15" s="1537">
        <v>19702</v>
      </c>
      <c r="BO15" s="3"/>
      <c r="BP15" s="1537">
        <v>26521</v>
      </c>
      <c r="BQ15" s="1537">
        <v>14007</v>
      </c>
      <c r="BR15" s="3"/>
      <c r="BS15" s="1537">
        <v>25276</v>
      </c>
      <c r="BT15" s="1537">
        <v>12805</v>
      </c>
      <c r="BU15" s="3"/>
      <c r="BV15" s="1537">
        <v>21992</v>
      </c>
      <c r="BW15" s="1537">
        <v>10302</v>
      </c>
      <c r="BX15" s="3"/>
      <c r="BY15" s="1537">
        <v>21686</v>
      </c>
      <c r="BZ15" s="1537">
        <v>10322</v>
      </c>
      <c r="CB15" s="1537">
        <v>21289.647807140002</v>
      </c>
      <c r="CC15" s="1537">
        <v>10362.150345050915</v>
      </c>
    </row>
    <row r="16" spans="1:81" ht="13.8">
      <c r="A16" s="1521" t="s">
        <v>1911</v>
      </c>
      <c r="B16" s="1535">
        <v>0</v>
      </c>
      <c r="C16" s="1535">
        <v>0</v>
      </c>
      <c r="D16" s="1535">
        <v>0</v>
      </c>
      <c r="E16" s="3"/>
      <c r="F16" s="1535">
        <v>0</v>
      </c>
      <c r="G16" s="1535">
        <v>0</v>
      </c>
      <c r="H16" s="1535">
        <v>0</v>
      </c>
      <c r="I16" s="3"/>
      <c r="J16" s="1535">
        <v>0</v>
      </c>
      <c r="K16" s="1535">
        <v>0</v>
      </c>
      <c r="L16" s="1535">
        <v>0</v>
      </c>
      <c r="M16" s="3"/>
      <c r="N16" s="1535">
        <v>0</v>
      </c>
      <c r="O16" s="1535">
        <v>0</v>
      </c>
      <c r="P16" s="1535">
        <v>0</v>
      </c>
      <c r="Q16" s="3"/>
      <c r="R16" s="1535">
        <v>0</v>
      </c>
      <c r="S16" s="1535">
        <v>0</v>
      </c>
      <c r="T16" s="1535">
        <v>0</v>
      </c>
      <c r="U16" s="3"/>
      <c r="V16" s="1535">
        <v>0</v>
      </c>
      <c r="W16" s="1535">
        <v>0</v>
      </c>
      <c r="X16" s="1535">
        <v>0</v>
      </c>
      <c r="Y16" s="3"/>
      <c r="Z16" s="1535">
        <v>0</v>
      </c>
      <c r="AA16" s="1535">
        <v>0</v>
      </c>
      <c r="AB16" s="1535">
        <v>0</v>
      </c>
      <c r="AC16" s="3"/>
      <c r="AD16" s="1535">
        <v>0</v>
      </c>
      <c r="AE16" s="1535">
        <v>0</v>
      </c>
      <c r="AF16" s="1535">
        <v>0</v>
      </c>
      <c r="AG16" s="3"/>
      <c r="AH16" s="1535">
        <v>0</v>
      </c>
      <c r="AI16" s="1535">
        <v>0</v>
      </c>
      <c r="AJ16" s="1535">
        <v>0</v>
      </c>
      <c r="AK16" s="3"/>
      <c r="AL16" s="1535">
        <v>0</v>
      </c>
      <c r="AM16" s="1535">
        <v>0</v>
      </c>
      <c r="AN16" s="1535">
        <v>0</v>
      </c>
      <c r="AO16" s="3"/>
      <c r="AP16" s="1535">
        <v>0</v>
      </c>
      <c r="AQ16" s="1535">
        <v>0</v>
      </c>
      <c r="AR16" s="1535">
        <v>0</v>
      </c>
      <c r="AS16" s="3"/>
      <c r="AT16" s="1535">
        <v>0</v>
      </c>
      <c r="AU16" s="1535">
        <v>0</v>
      </c>
      <c r="AV16" s="1535">
        <v>0</v>
      </c>
      <c r="AW16" s="3"/>
      <c r="AX16" s="1535">
        <v>21</v>
      </c>
      <c r="AY16" s="1535">
        <v>19</v>
      </c>
      <c r="AZ16" s="3"/>
      <c r="BA16" s="1535">
        <v>26</v>
      </c>
      <c r="BB16" s="1535">
        <v>16</v>
      </c>
      <c r="BC16" s="3"/>
      <c r="BD16" s="1535">
        <v>2000</v>
      </c>
      <c r="BE16" s="1535">
        <v>1209</v>
      </c>
      <c r="BF16" s="3"/>
      <c r="BG16" s="1535">
        <v>11</v>
      </c>
      <c r="BH16" s="1535">
        <v>9</v>
      </c>
      <c r="BI16" s="3"/>
      <c r="BJ16" s="1535">
        <v>15</v>
      </c>
      <c r="BK16" s="1535">
        <v>13</v>
      </c>
      <c r="BL16" s="3"/>
      <c r="BM16" s="1535">
        <v>25</v>
      </c>
      <c r="BN16" s="1535">
        <v>19</v>
      </c>
      <c r="BO16" s="3"/>
      <c r="BP16" s="1535">
        <v>28</v>
      </c>
      <c r="BQ16" s="1535">
        <v>25</v>
      </c>
      <c r="BR16" s="3"/>
      <c r="BS16" s="1535">
        <v>51</v>
      </c>
      <c r="BT16" s="1535">
        <v>46</v>
      </c>
      <c r="BU16" s="3"/>
      <c r="BV16" s="1535">
        <v>55</v>
      </c>
      <c r="BW16" s="1535">
        <v>46</v>
      </c>
      <c r="BX16" s="3"/>
      <c r="BY16" s="1535">
        <v>57</v>
      </c>
      <c r="BZ16" s="1535">
        <v>38</v>
      </c>
      <c r="CB16" s="1535">
        <v>36</v>
      </c>
      <c r="CC16" s="1535">
        <v>26</v>
      </c>
    </row>
    <row r="17" spans="1:81" ht="13.8">
      <c r="A17" s="1521" t="s">
        <v>1575</v>
      </c>
      <c r="B17" s="1535">
        <v>6658</v>
      </c>
      <c r="C17" s="1535">
        <v>2205</v>
      </c>
      <c r="D17" s="1535">
        <v>661</v>
      </c>
      <c r="E17" s="3"/>
      <c r="F17" s="1535">
        <v>6893</v>
      </c>
      <c r="G17" s="1535">
        <v>2345</v>
      </c>
      <c r="H17" s="1535">
        <v>580</v>
      </c>
      <c r="I17" s="3"/>
      <c r="J17" s="1535">
        <v>7495</v>
      </c>
      <c r="K17" s="1535">
        <v>2561</v>
      </c>
      <c r="L17" s="1535">
        <v>660</v>
      </c>
      <c r="M17" s="3"/>
      <c r="N17" s="1535">
        <v>6928</v>
      </c>
      <c r="O17" s="1535">
        <v>2457</v>
      </c>
      <c r="P17" s="1535">
        <v>668</v>
      </c>
      <c r="Q17" s="3"/>
      <c r="R17" s="1535">
        <v>7535</v>
      </c>
      <c r="S17" s="1535">
        <v>3036</v>
      </c>
      <c r="T17" s="1535">
        <v>464</v>
      </c>
      <c r="U17" s="3"/>
      <c r="V17" s="1535">
        <v>2595</v>
      </c>
      <c r="W17" s="1535">
        <v>160</v>
      </c>
      <c r="X17" s="1535">
        <v>516</v>
      </c>
      <c r="Y17" s="3"/>
      <c r="Z17" s="1535">
        <v>1925</v>
      </c>
      <c r="AA17" s="1535">
        <v>1037</v>
      </c>
      <c r="AB17" s="1535">
        <v>322</v>
      </c>
      <c r="AC17" s="3"/>
      <c r="AD17" s="1535">
        <v>2037</v>
      </c>
      <c r="AE17" s="1535">
        <v>1171</v>
      </c>
      <c r="AF17" s="1535">
        <v>485</v>
      </c>
      <c r="AG17" s="3"/>
      <c r="AH17" s="1535">
        <v>2075</v>
      </c>
      <c r="AI17" s="1535">
        <v>1157</v>
      </c>
      <c r="AJ17" s="1535">
        <v>468</v>
      </c>
      <c r="AK17" s="3"/>
      <c r="AL17" s="1535">
        <v>1719</v>
      </c>
      <c r="AM17" s="1535">
        <v>938</v>
      </c>
      <c r="AN17" s="1535">
        <v>427</v>
      </c>
      <c r="AO17" s="3"/>
      <c r="AP17" s="1535">
        <v>1846</v>
      </c>
      <c r="AQ17" s="1535">
        <v>973</v>
      </c>
      <c r="AR17" s="1535">
        <v>384</v>
      </c>
      <c r="AS17" s="3"/>
      <c r="AT17" s="1535">
        <v>1715</v>
      </c>
      <c r="AU17" s="1535">
        <v>940</v>
      </c>
      <c r="AV17" s="1535">
        <v>404</v>
      </c>
      <c r="AW17" s="3"/>
      <c r="AX17" s="1535">
        <v>1788</v>
      </c>
      <c r="AY17" s="1535">
        <v>1057</v>
      </c>
      <c r="AZ17" s="3"/>
      <c r="BA17" s="1535">
        <v>2209</v>
      </c>
      <c r="BB17" s="1535">
        <v>1286</v>
      </c>
      <c r="BC17" s="3"/>
      <c r="BD17" s="1535">
        <v>397</v>
      </c>
      <c r="BE17" s="1535">
        <v>255</v>
      </c>
      <c r="BF17" s="3"/>
      <c r="BG17" s="1535">
        <v>1811</v>
      </c>
      <c r="BH17" s="1535">
        <v>1167</v>
      </c>
      <c r="BI17" s="3"/>
      <c r="BJ17" s="1535">
        <v>1193</v>
      </c>
      <c r="BK17" s="1535">
        <v>640</v>
      </c>
      <c r="BL17" s="3"/>
      <c r="BM17" s="1535">
        <v>1092</v>
      </c>
      <c r="BN17" s="1535">
        <v>599</v>
      </c>
      <c r="BO17" s="3"/>
      <c r="BP17" s="1535">
        <v>1191</v>
      </c>
      <c r="BQ17" s="1535">
        <v>688</v>
      </c>
      <c r="BR17" s="3"/>
      <c r="BS17" s="1535">
        <v>1711</v>
      </c>
      <c r="BT17" s="1535">
        <v>1044</v>
      </c>
      <c r="BU17" s="3"/>
      <c r="BV17" s="1535">
        <v>2103</v>
      </c>
      <c r="BW17" s="1535">
        <v>1224</v>
      </c>
      <c r="BX17" s="3"/>
      <c r="BY17" s="1535">
        <v>2524</v>
      </c>
      <c r="BZ17" s="1535">
        <v>1494</v>
      </c>
      <c r="CB17" s="1535">
        <v>1856</v>
      </c>
      <c r="CC17" s="1535">
        <v>1251</v>
      </c>
    </row>
    <row r="18" spans="1:81" ht="13.8">
      <c r="A18" s="1521" t="s">
        <v>1912</v>
      </c>
      <c r="B18" s="1535">
        <v>1397</v>
      </c>
      <c r="C18" s="1535">
        <v>718</v>
      </c>
      <c r="D18" s="1535">
        <v>86</v>
      </c>
      <c r="E18" s="3"/>
      <c r="F18" s="1535">
        <v>1376</v>
      </c>
      <c r="G18" s="1535">
        <v>694</v>
      </c>
      <c r="H18" s="1535">
        <v>111</v>
      </c>
      <c r="I18" s="3"/>
      <c r="J18" s="1535">
        <v>1782</v>
      </c>
      <c r="K18" s="1535">
        <v>731</v>
      </c>
      <c r="L18" s="1535">
        <v>268</v>
      </c>
      <c r="M18" s="3"/>
      <c r="N18" s="1535">
        <v>1779</v>
      </c>
      <c r="O18" s="1535">
        <v>738</v>
      </c>
      <c r="P18" s="1535">
        <v>378</v>
      </c>
      <c r="Q18" s="3"/>
      <c r="R18" s="1535">
        <v>1883</v>
      </c>
      <c r="S18" s="1535">
        <v>884</v>
      </c>
      <c r="T18" s="1535">
        <v>166</v>
      </c>
      <c r="U18" s="3"/>
      <c r="V18" s="1535">
        <v>865</v>
      </c>
      <c r="W18" s="1535">
        <v>479</v>
      </c>
      <c r="X18" s="1535">
        <v>72</v>
      </c>
      <c r="Y18" s="3"/>
      <c r="Z18" s="1535">
        <v>868</v>
      </c>
      <c r="AA18" s="1535">
        <v>517</v>
      </c>
      <c r="AB18" s="1535">
        <v>123</v>
      </c>
      <c r="AC18" s="3"/>
      <c r="AD18" s="1535">
        <v>608</v>
      </c>
      <c r="AE18" s="1535">
        <v>339</v>
      </c>
      <c r="AF18" s="1535">
        <v>159</v>
      </c>
      <c r="AG18" s="3"/>
      <c r="AH18" s="1535">
        <v>500</v>
      </c>
      <c r="AI18" s="1535">
        <v>302</v>
      </c>
      <c r="AJ18" s="1535">
        <v>128</v>
      </c>
      <c r="AK18" s="3"/>
      <c r="AL18" s="1535">
        <v>512</v>
      </c>
      <c r="AM18" s="1535">
        <v>315</v>
      </c>
      <c r="AN18" s="1535">
        <v>202</v>
      </c>
      <c r="AO18" s="3"/>
      <c r="AP18" s="1535">
        <v>488</v>
      </c>
      <c r="AQ18" s="1535">
        <v>368</v>
      </c>
      <c r="AR18" s="1535">
        <v>181</v>
      </c>
      <c r="AS18" s="3"/>
      <c r="AT18" s="1535">
        <v>588</v>
      </c>
      <c r="AU18" s="1535">
        <v>363</v>
      </c>
      <c r="AV18" s="1535">
        <v>127</v>
      </c>
      <c r="AW18" s="3"/>
      <c r="AX18" s="1535">
        <v>514</v>
      </c>
      <c r="AY18" s="1535">
        <v>287</v>
      </c>
      <c r="AZ18" s="3"/>
      <c r="BA18" s="1535">
        <v>381</v>
      </c>
      <c r="BB18" s="1535">
        <v>228</v>
      </c>
      <c r="BC18" s="3"/>
      <c r="BD18" s="1535">
        <v>1</v>
      </c>
      <c r="BE18" s="1535">
        <v>0</v>
      </c>
      <c r="BF18" s="3"/>
      <c r="BG18" s="1535">
        <v>506</v>
      </c>
      <c r="BH18" s="1535">
        <v>334</v>
      </c>
      <c r="BI18" s="3"/>
      <c r="BJ18" s="1535">
        <v>546</v>
      </c>
      <c r="BK18" s="1535">
        <v>355</v>
      </c>
      <c r="BL18" s="3"/>
      <c r="BM18" s="1535">
        <v>422</v>
      </c>
      <c r="BN18" s="1535">
        <v>274</v>
      </c>
      <c r="BO18" s="3"/>
      <c r="BP18" s="1535">
        <v>532</v>
      </c>
      <c r="BQ18" s="1535">
        <v>347</v>
      </c>
      <c r="BR18" s="3"/>
      <c r="BS18" s="1535">
        <v>566</v>
      </c>
      <c r="BT18" s="1535">
        <v>379</v>
      </c>
      <c r="BU18" s="3"/>
      <c r="BV18" s="1535">
        <v>566</v>
      </c>
      <c r="BW18" s="1535">
        <v>339</v>
      </c>
      <c r="BX18" s="3"/>
      <c r="BY18" s="1535">
        <v>576</v>
      </c>
      <c r="BZ18" s="1535">
        <v>450</v>
      </c>
      <c r="CB18" s="1535">
        <v>582</v>
      </c>
      <c r="CC18" s="1535">
        <v>394</v>
      </c>
    </row>
    <row r="19" spans="1:81" ht="13.8">
      <c r="A19" s="1521" t="s">
        <v>1913</v>
      </c>
      <c r="B19" s="1535">
        <v>0</v>
      </c>
      <c r="C19" s="1535">
        <v>0</v>
      </c>
      <c r="D19" s="1535">
        <v>0</v>
      </c>
      <c r="E19" s="3"/>
      <c r="F19" s="1535">
        <v>0</v>
      </c>
      <c r="G19" s="1535">
        <v>0</v>
      </c>
      <c r="H19" s="1535">
        <v>0</v>
      </c>
      <c r="I19" s="3"/>
      <c r="J19" s="1535">
        <v>0</v>
      </c>
      <c r="K19" s="1535">
        <v>0</v>
      </c>
      <c r="L19" s="1535">
        <v>0</v>
      </c>
      <c r="M19" s="3"/>
      <c r="N19" s="1535">
        <v>0</v>
      </c>
      <c r="O19" s="1535">
        <v>0</v>
      </c>
      <c r="P19" s="1535">
        <v>0</v>
      </c>
      <c r="Q19" s="3"/>
      <c r="R19" s="1535">
        <v>0</v>
      </c>
      <c r="S19" s="1535">
        <v>0</v>
      </c>
      <c r="T19" s="1535">
        <v>0</v>
      </c>
      <c r="U19" s="3"/>
      <c r="V19" s="1535">
        <v>0</v>
      </c>
      <c r="W19" s="1535">
        <v>0</v>
      </c>
      <c r="X19" s="1535">
        <v>0</v>
      </c>
      <c r="Y19" s="3"/>
      <c r="Z19" s="1535">
        <v>0</v>
      </c>
      <c r="AA19" s="1535">
        <v>0</v>
      </c>
      <c r="AB19" s="1535">
        <v>0</v>
      </c>
      <c r="AC19" s="3"/>
      <c r="AD19" s="1535">
        <v>0</v>
      </c>
      <c r="AE19" s="1535">
        <v>0</v>
      </c>
      <c r="AF19" s="1535">
        <v>0</v>
      </c>
      <c r="AG19" s="3"/>
      <c r="AH19" s="1535">
        <v>0</v>
      </c>
      <c r="AI19" s="1535">
        <v>0</v>
      </c>
      <c r="AJ19" s="1535">
        <v>0</v>
      </c>
      <c r="AK19" s="3"/>
      <c r="AL19" s="1535">
        <v>0</v>
      </c>
      <c r="AM19" s="1535">
        <v>0</v>
      </c>
      <c r="AN19" s="1535">
        <v>0</v>
      </c>
      <c r="AO19" s="3"/>
      <c r="AP19" s="1535">
        <v>0</v>
      </c>
      <c r="AQ19" s="1535">
        <v>0</v>
      </c>
      <c r="AR19" s="1535">
        <v>0</v>
      </c>
      <c r="AS19" s="3"/>
      <c r="AT19" s="1535">
        <v>0</v>
      </c>
      <c r="AU19" s="1535">
        <v>0</v>
      </c>
      <c r="AV19" s="1535">
        <v>0</v>
      </c>
      <c r="AW19" s="3"/>
      <c r="AX19" s="1535">
        <v>0</v>
      </c>
      <c r="AY19" s="1535">
        <v>0</v>
      </c>
      <c r="AZ19" s="3"/>
      <c r="BA19" s="1535">
        <v>0</v>
      </c>
      <c r="BB19" s="1535">
        <v>0</v>
      </c>
      <c r="BC19" s="3"/>
      <c r="BD19" s="1535">
        <v>161</v>
      </c>
      <c r="BE19" s="1535">
        <v>133</v>
      </c>
      <c r="BF19" s="3"/>
      <c r="BG19" s="1535">
        <v>0</v>
      </c>
      <c r="BH19" s="1535">
        <v>0</v>
      </c>
      <c r="BI19" s="3"/>
      <c r="BJ19" s="1535">
        <v>0</v>
      </c>
      <c r="BK19" s="1535">
        <v>0</v>
      </c>
      <c r="BL19" s="3"/>
      <c r="BM19" s="1535">
        <v>11</v>
      </c>
      <c r="BN19" s="1535">
        <v>11</v>
      </c>
      <c r="BO19" s="3"/>
      <c r="BP19" s="1535">
        <v>13</v>
      </c>
      <c r="BQ19" s="1535">
        <v>13</v>
      </c>
      <c r="BR19" s="3"/>
      <c r="BS19" s="1535">
        <v>13</v>
      </c>
      <c r="BT19" s="1535">
        <v>9</v>
      </c>
      <c r="BU19" s="3"/>
      <c r="BV19" s="1535">
        <v>0</v>
      </c>
      <c r="BW19" s="1535">
        <v>0</v>
      </c>
      <c r="BX19" s="3"/>
      <c r="BY19" s="1535">
        <v>0</v>
      </c>
      <c r="BZ19" s="1535">
        <v>0</v>
      </c>
      <c r="CB19" s="1535">
        <v>0</v>
      </c>
      <c r="CC19" s="1535">
        <v>0</v>
      </c>
    </row>
    <row r="20" spans="1:81" ht="13.8">
      <c r="A20" s="1521" t="s">
        <v>1914</v>
      </c>
      <c r="B20" s="1535">
        <v>448</v>
      </c>
      <c r="C20" s="1535">
        <v>340</v>
      </c>
      <c r="D20" s="1535">
        <v>27</v>
      </c>
      <c r="E20" s="3"/>
      <c r="F20" s="1535">
        <v>370</v>
      </c>
      <c r="G20" s="1535">
        <v>289</v>
      </c>
      <c r="H20" s="1535">
        <v>47</v>
      </c>
      <c r="I20" s="3"/>
      <c r="J20" s="1535">
        <v>374</v>
      </c>
      <c r="K20" s="1535">
        <v>292</v>
      </c>
      <c r="L20" s="1535">
        <v>29</v>
      </c>
      <c r="M20" s="3"/>
      <c r="N20" s="1535">
        <v>270</v>
      </c>
      <c r="O20" s="1535">
        <v>194</v>
      </c>
      <c r="P20" s="1535">
        <v>29</v>
      </c>
      <c r="Q20" s="3"/>
      <c r="R20" s="1535">
        <v>243</v>
      </c>
      <c r="S20" s="1535">
        <v>175</v>
      </c>
      <c r="T20" s="1535">
        <v>29</v>
      </c>
      <c r="U20" s="3"/>
      <c r="V20" s="1535">
        <v>200</v>
      </c>
      <c r="W20" s="1535">
        <v>150</v>
      </c>
      <c r="X20" s="1535">
        <v>5</v>
      </c>
      <c r="Y20" s="3"/>
      <c r="Z20" s="1535">
        <v>181</v>
      </c>
      <c r="AA20" s="1535">
        <v>151</v>
      </c>
      <c r="AB20" s="1535">
        <v>45</v>
      </c>
      <c r="AC20" s="3"/>
      <c r="AD20" s="1535">
        <v>163</v>
      </c>
      <c r="AE20" s="1535">
        <v>134</v>
      </c>
      <c r="AF20" s="1535">
        <v>32</v>
      </c>
      <c r="AG20" s="3"/>
      <c r="AH20" s="1535">
        <v>167</v>
      </c>
      <c r="AI20" s="1535">
        <v>135</v>
      </c>
      <c r="AJ20" s="1535">
        <v>35</v>
      </c>
      <c r="AK20" s="3"/>
      <c r="AL20" s="1535">
        <v>146</v>
      </c>
      <c r="AM20" s="1535">
        <v>118</v>
      </c>
      <c r="AN20" s="1535">
        <v>32</v>
      </c>
      <c r="AO20" s="3"/>
      <c r="AP20" s="1535">
        <v>134</v>
      </c>
      <c r="AQ20" s="1535">
        <v>110</v>
      </c>
      <c r="AR20" s="1535">
        <v>22</v>
      </c>
      <c r="AS20" s="3"/>
      <c r="AT20" s="1535">
        <v>159</v>
      </c>
      <c r="AU20" s="1535">
        <v>132</v>
      </c>
      <c r="AV20" s="1535">
        <v>29</v>
      </c>
      <c r="AW20" s="3"/>
      <c r="AX20" s="1535">
        <v>146</v>
      </c>
      <c r="AY20" s="1535">
        <v>118</v>
      </c>
      <c r="AZ20" s="3"/>
      <c r="BA20" s="1535">
        <v>157</v>
      </c>
      <c r="BB20" s="1535">
        <v>128</v>
      </c>
      <c r="BC20" s="3"/>
      <c r="BD20" s="1535">
        <v>1</v>
      </c>
      <c r="BE20" s="1535">
        <v>0</v>
      </c>
      <c r="BF20" s="3"/>
      <c r="BG20" s="1535">
        <v>178</v>
      </c>
      <c r="BH20" s="1535">
        <v>145</v>
      </c>
      <c r="BI20" s="3"/>
      <c r="BJ20" s="1535">
        <v>139</v>
      </c>
      <c r="BK20" s="1535">
        <v>107</v>
      </c>
      <c r="BL20" s="3"/>
      <c r="BM20" s="1535">
        <v>102</v>
      </c>
      <c r="BN20" s="1535">
        <v>77</v>
      </c>
      <c r="BO20" s="3"/>
      <c r="BP20" s="1535">
        <v>95</v>
      </c>
      <c r="BQ20" s="1535">
        <v>77</v>
      </c>
      <c r="BR20" s="3"/>
      <c r="BS20" s="1535">
        <v>93</v>
      </c>
      <c r="BT20" s="1535">
        <v>74</v>
      </c>
      <c r="BU20" s="3"/>
      <c r="BV20" s="1535">
        <v>84</v>
      </c>
      <c r="BW20" s="1535">
        <v>65</v>
      </c>
      <c r="BX20" s="3"/>
      <c r="BY20" s="1535">
        <v>104</v>
      </c>
      <c r="BZ20" s="1535">
        <v>85</v>
      </c>
      <c r="CB20" s="1535">
        <v>83</v>
      </c>
      <c r="CC20" s="1535">
        <v>65</v>
      </c>
    </row>
    <row r="21" spans="1:81" ht="13.8">
      <c r="A21" s="1521" t="s">
        <v>1579</v>
      </c>
      <c r="B21" s="1535">
        <v>488</v>
      </c>
      <c r="C21" s="1535">
        <v>169</v>
      </c>
      <c r="D21" s="1535">
        <v>0</v>
      </c>
      <c r="E21" s="3"/>
      <c r="F21" s="1535">
        <v>484</v>
      </c>
      <c r="G21" s="1535">
        <v>167</v>
      </c>
      <c r="H21" s="1535">
        <v>0</v>
      </c>
      <c r="I21" s="3"/>
      <c r="J21" s="1535">
        <v>511</v>
      </c>
      <c r="K21" s="1535">
        <v>155</v>
      </c>
      <c r="L21" s="1535">
        <v>0</v>
      </c>
      <c r="M21" s="3"/>
      <c r="N21" s="1535">
        <v>494</v>
      </c>
      <c r="O21" s="1535">
        <v>151</v>
      </c>
      <c r="P21" s="1535">
        <v>0</v>
      </c>
      <c r="Q21" s="3"/>
      <c r="R21" s="1535">
        <v>0</v>
      </c>
      <c r="S21" s="1535">
        <v>17</v>
      </c>
      <c r="T21" s="1535">
        <v>0</v>
      </c>
      <c r="U21" s="3"/>
      <c r="V21" s="1535">
        <v>0</v>
      </c>
      <c r="W21" s="1535">
        <v>0</v>
      </c>
      <c r="X21" s="1535">
        <v>0</v>
      </c>
      <c r="Y21" s="3"/>
      <c r="Z21" s="1535">
        <v>0</v>
      </c>
      <c r="AA21" s="1535">
        <v>0</v>
      </c>
      <c r="AB21" s="1535">
        <v>0</v>
      </c>
      <c r="AC21" s="3"/>
      <c r="AD21" s="1535">
        <v>0</v>
      </c>
      <c r="AE21" s="1535">
        <v>0</v>
      </c>
      <c r="AF21" s="1535">
        <v>0</v>
      </c>
      <c r="AG21" s="3"/>
      <c r="AH21" s="1535">
        <v>0</v>
      </c>
      <c r="AI21" s="1535">
        <v>0</v>
      </c>
      <c r="AJ21" s="1535">
        <v>0</v>
      </c>
      <c r="AK21" s="3"/>
      <c r="AL21" s="1535">
        <v>0</v>
      </c>
      <c r="AM21" s="1535">
        <v>0</v>
      </c>
      <c r="AN21" s="1535">
        <v>0</v>
      </c>
      <c r="AO21" s="3"/>
      <c r="AP21" s="1535">
        <v>0</v>
      </c>
      <c r="AQ21" s="1535">
        <v>0</v>
      </c>
      <c r="AR21" s="1535">
        <v>0</v>
      </c>
      <c r="AS21" s="3"/>
      <c r="AT21" s="1535">
        <v>0</v>
      </c>
      <c r="AU21" s="1535">
        <v>0</v>
      </c>
      <c r="AV21" s="1535">
        <v>0</v>
      </c>
      <c r="AW21" s="3"/>
      <c r="AX21" s="1535">
        <v>0</v>
      </c>
      <c r="AY21" s="1535">
        <v>0</v>
      </c>
      <c r="AZ21" s="3"/>
      <c r="BA21" s="1535">
        <v>0</v>
      </c>
      <c r="BB21" s="1535">
        <v>0</v>
      </c>
      <c r="BC21" s="3"/>
      <c r="BD21" s="1535">
        <v>1</v>
      </c>
      <c r="BE21" s="1535">
        <v>0</v>
      </c>
      <c r="BF21" s="3"/>
      <c r="BG21" s="1535">
        <v>0</v>
      </c>
      <c r="BH21" s="1535">
        <v>0</v>
      </c>
      <c r="BI21" s="3"/>
      <c r="BJ21" s="1535">
        <v>0</v>
      </c>
      <c r="BK21" s="1535">
        <v>0</v>
      </c>
      <c r="BL21" s="3"/>
      <c r="BM21" s="1535">
        <v>0</v>
      </c>
      <c r="BN21" s="1535">
        <v>0</v>
      </c>
      <c r="BO21" s="3"/>
      <c r="BP21" s="1535">
        <v>0</v>
      </c>
      <c r="BQ21" s="1535">
        <v>0</v>
      </c>
      <c r="BR21" s="3"/>
      <c r="BS21" s="1535">
        <v>0</v>
      </c>
      <c r="BT21" s="1535">
        <v>0</v>
      </c>
      <c r="BU21" s="3"/>
      <c r="BV21" s="1535">
        <v>0</v>
      </c>
      <c r="BW21" s="1535">
        <v>0</v>
      </c>
      <c r="BX21" s="3"/>
      <c r="BY21" s="1535">
        <v>0</v>
      </c>
      <c r="BZ21" s="1535">
        <v>0</v>
      </c>
      <c r="CB21" s="1535">
        <v>0</v>
      </c>
      <c r="CC21" s="1535">
        <v>0</v>
      </c>
    </row>
    <row r="22" spans="1:81" ht="13.8">
      <c r="A22" s="1521" t="s">
        <v>1915</v>
      </c>
      <c r="B22" s="1535">
        <v>0</v>
      </c>
      <c r="C22" s="1535">
        <v>0</v>
      </c>
      <c r="D22" s="1535">
        <v>0</v>
      </c>
      <c r="E22" s="3"/>
      <c r="F22" s="1535">
        <v>0</v>
      </c>
      <c r="G22" s="1535">
        <v>0</v>
      </c>
      <c r="H22" s="1535">
        <v>0</v>
      </c>
      <c r="I22" s="3"/>
      <c r="J22" s="1535">
        <v>0</v>
      </c>
      <c r="K22" s="1535">
        <v>0</v>
      </c>
      <c r="L22" s="1535">
        <v>0</v>
      </c>
      <c r="M22" s="3"/>
      <c r="N22" s="1535">
        <v>0</v>
      </c>
      <c r="O22" s="1535">
        <v>0</v>
      </c>
      <c r="P22" s="1535">
        <v>0</v>
      </c>
      <c r="Q22" s="3"/>
      <c r="R22" s="1535">
        <v>0</v>
      </c>
      <c r="S22" s="1535">
        <v>0</v>
      </c>
      <c r="T22" s="1535">
        <v>0</v>
      </c>
      <c r="U22" s="3"/>
      <c r="V22" s="1535">
        <v>0</v>
      </c>
      <c r="W22" s="1535">
        <v>0</v>
      </c>
      <c r="X22" s="1535">
        <v>0</v>
      </c>
      <c r="Y22" s="3"/>
      <c r="Z22" s="1535">
        <v>0</v>
      </c>
      <c r="AA22" s="1535">
        <v>0</v>
      </c>
      <c r="AB22" s="1535">
        <v>0</v>
      </c>
      <c r="AC22" s="3"/>
      <c r="AD22" s="1535">
        <v>0</v>
      </c>
      <c r="AE22" s="1535">
        <v>0</v>
      </c>
      <c r="AF22" s="1535">
        <v>0</v>
      </c>
      <c r="AG22" s="3"/>
      <c r="AH22" s="1535">
        <v>0</v>
      </c>
      <c r="AI22" s="1535">
        <v>0</v>
      </c>
      <c r="AJ22" s="1535">
        <v>0</v>
      </c>
      <c r="AK22" s="3"/>
      <c r="AL22" s="1535">
        <v>0</v>
      </c>
      <c r="AM22" s="1535">
        <v>0</v>
      </c>
      <c r="AN22" s="1535">
        <v>0</v>
      </c>
      <c r="AO22" s="3"/>
      <c r="AP22" s="1535">
        <v>0</v>
      </c>
      <c r="AQ22" s="1535">
        <v>0</v>
      </c>
      <c r="AR22" s="1535">
        <v>0</v>
      </c>
      <c r="AS22" s="3"/>
      <c r="AT22" s="1535">
        <v>0</v>
      </c>
      <c r="AU22" s="1535">
        <v>0</v>
      </c>
      <c r="AV22" s="1535">
        <v>0</v>
      </c>
      <c r="AW22" s="3"/>
      <c r="AX22" s="1535">
        <v>0</v>
      </c>
      <c r="AY22" s="1535">
        <v>0</v>
      </c>
      <c r="AZ22" s="3"/>
      <c r="BA22" s="1535">
        <v>0</v>
      </c>
      <c r="BB22" s="1535">
        <v>0</v>
      </c>
      <c r="BC22" s="3"/>
      <c r="BD22" s="1535">
        <v>196</v>
      </c>
      <c r="BE22" s="1535">
        <v>159</v>
      </c>
      <c r="BF22" s="3"/>
      <c r="BG22" s="1535">
        <v>0</v>
      </c>
      <c r="BH22" s="1535">
        <v>0</v>
      </c>
      <c r="BI22" s="3"/>
      <c r="BJ22" s="1535">
        <v>0</v>
      </c>
      <c r="BK22" s="1535">
        <v>0</v>
      </c>
      <c r="BL22" s="3"/>
      <c r="BM22" s="1535">
        <v>0</v>
      </c>
      <c r="BN22" s="1535">
        <v>0</v>
      </c>
      <c r="BO22" s="3"/>
      <c r="BP22" s="1535">
        <v>0</v>
      </c>
      <c r="BQ22" s="1535">
        <v>0</v>
      </c>
      <c r="BR22" s="3"/>
      <c r="BS22" s="1535">
        <v>0</v>
      </c>
      <c r="BT22" s="1535">
        <v>0</v>
      </c>
      <c r="BU22" s="3"/>
      <c r="BV22" s="1535">
        <v>0</v>
      </c>
      <c r="BW22" s="1535">
        <v>0</v>
      </c>
      <c r="BX22" s="3"/>
      <c r="BY22" s="1535">
        <v>0</v>
      </c>
      <c r="BZ22" s="1535">
        <v>0</v>
      </c>
      <c r="CB22" s="1535">
        <v>0</v>
      </c>
      <c r="CC22" s="1535">
        <v>0</v>
      </c>
    </row>
    <row r="23" spans="1:81" ht="13.8">
      <c r="A23" s="1521" t="s">
        <v>1576</v>
      </c>
      <c r="B23" s="1535">
        <v>345</v>
      </c>
      <c r="C23" s="1535">
        <v>238</v>
      </c>
      <c r="D23" s="1535">
        <v>74</v>
      </c>
      <c r="E23" s="3"/>
      <c r="F23" s="1535">
        <v>385</v>
      </c>
      <c r="G23" s="1535">
        <v>262</v>
      </c>
      <c r="H23" s="1535">
        <v>61</v>
      </c>
      <c r="I23" s="3"/>
      <c r="J23" s="1535">
        <v>394</v>
      </c>
      <c r="K23" s="1535">
        <v>266</v>
      </c>
      <c r="L23" s="1535">
        <v>48</v>
      </c>
      <c r="M23" s="3"/>
      <c r="N23" s="1535">
        <v>393</v>
      </c>
      <c r="O23" s="1535">
        <v>255</v>
      </c>
      <c r="P23" s="1535">
        <v>48</v>
      </c>
      <c r="Q23" s="3"/>
      <c r="R23" s="1535">
        <v>400</v>
      </c>
      <c r="S23" s="1535">
        <v>258</v>
      </c>
      <c r="T23" s="1535">
        <v>86</v>
      </c>
      <c r="U23" s="3"/>
      <c r="V23" s="1535">
        <v>297</v>
      </c>
      <c r="W23" s="1535">
        <v>212</v>
      </c>
      <c r="X23" s="1535">
        <v>0</v>
      </c>
      <c r="Y23" s="3"/>
      <c r="Z23" s="1535">
        <v>210</v>
      </c>
      <c r="AA23" s="1535">
        <v>173</v>
      </c>
      <c r="AB23" s="1535">
        <v>48</v>
      </c>
      <c r="AC23" s="3"/>
      <c r="AD23" s="1535">
        <v>192</v>
      </c>
      <c r="AE23" s="1535">
        <v>153</v>
      </c>
      <c r="AF23" s="1535">
        <v>52</v>
      </c>
      <c r="AG23" s="3"/>
      <c r="AH23" s="1535">
        <v>192</v>
      </c>
      <c r="AI23" s="1535">
        <v>156</v>
      </c>
      <c r="AJ23" s="1535">
        <v>60</v>
      </c>
      <c r="AK23" s="3"/>
      <c r="AL23" s="1535">
        <v>202</v>
      </c>
      <c r="AM23" s="1535">
        <v>160</v>
      </c>
      <c r="AN23" s="1535">
        <v>67</v>
      </c>
      <c r="AO23" s="3"/>
      <c r="AP23" s="1535">
        <v>179</v>
      </c>
      <c r="AQ23" s="1535">
        <v>152</v>
      </c>
      <c r="AR23" s="1535">
        <v>46</v>
      </c>
      <c r="AS23" s="3"/>
      <c r="AT23" s="1535">
        <v>193</v>
      </c>
      <c r="AU23" s="1535">
        <v>160</v>
      </c>
      <c r="AV23" s="1535">
        <v>63</v>
      </c>
      <c r="AW23" s="3"/>
      <c r="AX23" s="1535">
        <v>184</v>
      </c>
      <c r="AY23" s="1535">
        <v>152</v>
      </c>
      <c r="AZ23" s="3"/>
      <c r="BA23" s="1535">
        <v>196</v>
      </c>
      <c r="BB23" s="1535">
        <v>162</v>
      </c>
      <c r="BC23" s="3"/>
      <c r="BD23" s="1535">
        <v>1</v>
      </c>
      <c r="BE23" s="1535">
        <v>0</v>
      </c>
      <c r="BF23" s="3"/>
      <c r="BG23" s="1535">
        <v>175</v>
      </c>
      <c r="BH23" s="1535">
        <v>141</v>
      </c>
      <c r="BI23" s="3"/>
      <c r="BJ23" s="1535">
        <v>141</v>
      </c>
      <c r="BK23" s="1535">
        <v>112</v>
      </c>
      <c r="BL23" s="3"/>
      <c r="BM23" s="1535">
        <v>88</v>
      </c>
      <c r="BN23" s="1535">
        <v>70</v>
      </c>
      <c r="BO23" s="3"/>
      <c r="BP23" s="1535">
        <v>80</v>
      </c>
      <c r="BQ23" s="1535">
        <v>66</v>
      </c>
      <c r="BR23" s="3"/>
      <c r="BS23" s="1535">
        <v>76</v>
      </c>
      <c r="BT23" s="1535">
        <v>64</v>
      </c>
      <c r="BU23" s="3"/>
      <c r="BV23" s="1535">
        <v>72</v>
      </c>
      <c r="BW23" s="1535">
        <v>57</v>
      </c>
      <c r="BX23" s="3"/>
      <c r="BY23" s="1535">
        <v>77</v>
      </c>
      <c r="BZ23" s="1535">
        <v>62</v>
      </c>
      <c r="CB23" s="1535">
        <v>128</v>
      </c>
      <c r="CC23" s="1535">
        <v>104</v>
      </c>
    </row>
    <row r="24" spans="1:81" ht="13.8">
      <c r="A24" s="1521" t="s">
        <v>268</v>
      </c>
      <c r="B24" s="1535">
        <v>4</v>
      </c>
      <c r="C24" s="1535">
        <v>2</v>
      </c>
      <c r="D24" s="1535">
        <v>0</v>
      </c>
      <c r="E24" s="3"/>
      <c r="F24" s="1535">
        <v>3</v>
      </c>
      <c r="G24" s="1535">
        <v>3</v>
      </c>
      <c r="H24" s="1535">
        <v>0</v>
      </c>
      <c r="I24" s="3"/>
      <c r="J24" s="1535">
        <v>8</v>
      </c>
      <c r="K24" s="1535">
        <v>4</v>
      </c>
      <c r="L24" s="1535">
        <v>0</v>
      </c>
      <c r="M24" s="3"/>
      <c r="N24" s="1535">
        <v>5</v>
      </c>
      <c r="O24" s="1535">
        <v>3</v>
      </c>
      <c r="P24" s="1535">
        <v>0</v>
      </c>
      <c r="Q24" s="3"/>
      <c r="R24" s="1535">
        <v>24</v>
      </c>
      <c r="S24" s="1535">
        <v>15</v>
      </c>
      <c r="T24" s="1535">
        <v>0</v>
      </c>
      <c r="U24" s="3"/>
      <c r="V24" s="1535">
        <v>0</v>
      </c>
      <c r="W24" s="1535">
        <v>0</v>
      </c>
      <c r="X24" s="1535">
        <v>0</v>
      </c>
      <c r="Y24" s="3"/>
      <c r="Z24" s="1535">
        <v>0</v>
      </c>
      <c r="AA24" s="1535">
        <v>0</v>
      </c>
      <c r="AB24" s="1535">
        <v>0</v>
      </c>
      <c r="AC24" s="3"/>
      <c r="AD24" s="1535">
        <v>0</v>
      </c>
      <c r="AE24" s="1535">
        <v>0</v>
      </c>
      <c r="AF24" s="1535">
        <v>4</v>
      </c>
      <c r="AG24" s="3"/>
      <c r="AH24" s="1535">
        <v>4</v>
      </c>
      <c r="AI24" s="1535">
        <v>4</v>
      </c>
      <c r="AJ24" s="1535">
        <v>0</v>
      </c>
      <c r="AK24" s="3"/>
      <c r="AL24" s="1535">
        <v>0</v>
      </c>
      <c r="AM24" s="1535">
        <v>0</v>
      </c>
      <c r="AN24" s="1535">
        <v>0</v>
      </c>
      <c r="AO24" s="3"/>
      <c r="AP24" s="1535">
        <v>0</v>
      </c>
      <c r="AQ24" s="1535">
        <v>0</v>
      </c>
      <c r="AR24" s="1535">
        <v>0</v>
      </c>
      <c r="AS24" s="3"/>
      <c r="AT24" s="1535">
        <v>0</v>
      </c>
      <c r="AU24" s="1535">
        <v>0</v>
      </c>
      <c r="AV24" s="1535">
        <v>0</v>
      </c>
      <c r="AW24" s="3"/>
      <c r="AX24" s="1535">
        <v>0</v>
      </c>
      <c r="AY24" s="1535">
        <v>0</v>
      </c>
      <c r="AZ24" s="3"/>
      <c r="BA24" s="1535">
        <v>0</v>
      </c>
      <c r="BB24" s="1535">
        <v>0</v>
      </c>
      <c r="BC24" s="3"/>
      <c r="BD24" s="1535">
        <v>1</v>
      </c>
      <c r="BE24" s="1535">
        <v>0</v>
      </c>
      <c r="BF24" s="3"/>
      <c r="BG24" s="1535">
        <v>1</v>
      </c>
      <c r="BH24" s="1535">
        <v>2</v>
      </c>
      <c r="BI24" s="3"/>
      <c r="BJ24" s="1535">
        <v>0</v>
      </c>
      <c r="BK24" s="1535">
        <v>0</v>
      </c>
      <c r="BL24" s="3"/>
      <c r="BM24" s="1535">
        <v>0</v>
      </c>
      <c r="BN24" s="1535">
        <v>0</v>
      </c>
      <c r="BO24" s="3"/>
      <c r="BP24" s="1535">
        <v>0</v>
      </c>
      <c r="BQ24" s="1535">
        <v>0</v>
      </c>
      <c r="BR24" s="3"/>
      <c r="BS24" s="1535">
        <v>0</v>
      </c>
      <c r="BT24" s="1535">
        <v>0</v>
      </c>
      <c r="BU24" s="3"/>
      <c r="BV24" s="1535">
        <v>7</v>
      </c>
      <c r="BW24" s="1535">
        <v>6</v>
      </c>
      <c r="BX24" s="3"/>
      <c r="BY24" s="1535">
        <v>8</v>
      </c>
      <c r="BZ24" s="1535">
        <v>8</v>
      </c>
      <c r="CB24" s="1535">
        <v>7</v>
      </c>
      <c r="CC24" s="1535">
        <v>7</v>
      </c>
    </row>
    <row r="25" spans="1:81" ht="13.8">
      <c r="A25" s="1538" t="s">
        <v>1916</v>
      </c>
      <c r="B25" s="1539">
        <v>9340</v>
      </c>
      <c r="C25" s="1539">
        <v>3672</v>
      </c>
      <c r="D25" s="1539">
        <v>848</v>
      </c>
      <c r="E25" s="3"/>
      <c r="F25" s="1539">
        <v>9511</v>
      </c>
      <c r="G25" s="1539">
        <v>3760</v>
      </c>
      <c r="H25" s="1539">
        <v>799</v>
      </c>
      <c r="I25" s="3"/>
      <c r="J25" s="1539">
        <v>10564</v>
      </c>
      <c r="K25" s="1539">
        <v>4009</v>
      </c>
      <c r="L25" s="1539">
        <v>1005</v>
      </c>
      <c r="M25" s="3"/>
      <c r="N25" s="1539">
        <v>9869</v>
      </c>
      <c r="O25" s="1539">
        <v>3798</v>
      </c>
      <c r="P25" s="1539">
        <v>1123</v>
      </c>
      <c r="Q25" s="3"/>
      <c r="R25" s="1539">
        <v>10085</v>
      </c>
      <c r="S25" s="1539">
        <v>4385</v>
      </c>
      <c r="T25" s="1539">
        <v>745</v>
      </c>
      <c r="U25" s="3"/>
      <c r="V25" s="1539">
        <v>3957</v>
      </c>
      <c r="W25" s="1539">
        <v>1001</v>
      </c>
      <c r="X25" s="1539">
        <v>593</v>
      </c>
      <c r="Y25" s="3"/>
      <c r="Z25" s="1539">
        <v>3184</v>
      </c>
      <c r="AA25" s="1539">
        <v>1878</v>
      </c>
      <c r="AB25" s="1539">
        <v>538</v>
      </c>
      <c r="AC25" s="3"/>
      <c r="AD25" s="1539">
        <v>3000</v>
      </c>
      <c r="AE25" s="1539">
        <v>1797</v>
      </c>
      <c r="AF25" s="1539">
        <v>732</v>
      </c>
      <c r="AG25" s="3"/>
      <c r="AH25" s="1539">
        <v>2938</v>
      </c>
      <c r="AI25" s="1539">
        <v>1754</v>
      </c>
      <c r="AJ25" s="1539">
        <v>691</v>
      </c>
      <c r="AK25" s="3"/>
      <c r="AL25" s="1539">
        <v>2579</v>
      </c>
      <c r="AM25" s="1539">
        <v>1531</v>
      </c>
      <c r="AN25" s="1539">
        <v>726</v>
      </c>
      <c r="AO25" s="3"/>
      <c r="AP25" s="1539">
        <v>2647</v>
      </c>
      <c r="AQ25" s="1539">
        <v>1603</v>
      </c>
      <c r="AR25" s="1539">
        <v>633</v>
      </c>
      <c r="AS25" s="3"/>
      <c r="AT25" s="1539">
        <v>2655</v>
      </c>
      <c r="AU25" s="1539">
        <v>1595</v>
      </c>
      <c r="AV25" s="1539">
        <v>624</v>
      </c>
      <c r="AW25" s="3"/>
      <c r="AX25" s="1539">
        <v>2653</v>
      </c>
      <c r="AY25" s="1539">
        <v>1633</v>
      </c>
      <c r="AZ25" s="3"/>
      <c r="BA25" s="1539">
        <v>2969</v>
      </c>
      <c r="BB25" s="1539">
        <v>1820</v>
      </c>
      <c r="BC25" s="3"/>
      <c r="BD25" s="1539">
        <v>2759</v>
      </c>
      <c r="BE25" s="1539">
        <v>1756</v>
      </c>
      <c r="BF25" s="3"/>
      <c r="BG25" s="1539">
        <v>2682</v>
      </c>
      <c r="BH25" s="1539">
        <v>1798</v>
      </c>
      <c r="BI25" s="3"/>
      <c r="BJ25" s="1539">
        <v>2034</v>
      </c>
      <c r="BK25" s="1539">
        <v>1227</v>
      </c>
      <c r="BL25" s="3"/>
      <c r="BM25" s="1539">
        <v>1740</v>
      </c>
      <c r="BN25" s="1539">
        <v>1050</v>
      </c>
      <c r="BO25" s="3"/>
      <c r="BP25" s="1539">
        <v>1939</v>
      </c>
      <c r="BQ25" s="1539">
        <v>1216</v>
      </c>
      <c r="BR25" s="3"/>
      <c r="BS25" s="1539">
        <v>2510</v>
      </c>
      <c r="BT25" s="1539">
        <v>1616</v>
      </c>
      <c r="BU25" s="3"/>
      <c r="BV25" s="1539">
        <v>2887</v>
      </c>
      <c r="BW25" s="1539">
        <v>1737</v>
      </c>
      <c r="BX25" s="3"/>
      <c r="BY25" s="1539">
        <v>3346</v>
      </c>
      <c r="BZ25" s="1539">
        <v>2137</v>
      </c>
      <c r="CB25" s="1539">
        <v>2692</v>
      </c>
      <c r="CC25" s="1539">
        <v>1847</v>
      </c>
    </row>
    <row r="26" spans="1:81" ht="14.4" thickBot="1">
      <c r="A26" s="1540" t="s">
        <v>156</v>
      </c>
      <c r="B26" s="1541">
        <v>60218</v>
      </c>
      <c r="C26" s="1541">
        <v>31426</v>
      </c>
      <c r="D26" s="1541">
        <v>8809</v>
      </c>
      <c r="E26" s="3"/>
      <c r="F26" s="1541">
        <v>58015</v>
      </c>
      <c r="G26" s="1541">
        <v>30163</v>
      </c>
      <c r="H26" s="1541">
        <v>9430</v>
      </c>
      <c r="I26" s="3"/>
      <c r="J26" s="1541">
        <v>59101</v>
      </c>
      <c r="K26" s="1541">
        <v>28779</v>
      </c>
      <c r="L26" s="1541">
        <v>10209</v>
      </c>
      <c r="M26" s="3"/>
      <c r="N26" s="1541">
        <v>62140</v>
      </c>
      <c r="O26" s="1541">
        <v>32484</v>
      </c>
      <c r="P26" s="1541">
        <v>12013</v>
      </c>
      <c r="Q26" s="3"/>
      <c r="R26" s="1541">
        <v>62203</v>
      </c>
      <c r="S26" s="1541">
        <v>33381</v>
      </c>
      <c r="T26" s="1541">
        <v>10888</v>
      </c>
      <c r="U26" s="3"/>
      <c r="V26" s="1541">
        <v>57424</v>
      </c>
      <c r="W26" s="1541">
        <v>17598</v>
      </c>
      <c r="X26" s="1541">
        <v>9305</v>
      </c>
      <c r="Y26" s="3"/>
      <c r="Z26" s="1541">
        <v>64269</v>
      </c>
      <c r="AA26" s="1541">
        <v>23345</v>
      </c>
      <c r="AB26" s="1541">
        <v>11777</v>
      </c>
      <c r="AC26" s="3"/>
      <c r="AD26" s="1541">
        <v>68652</v>
      </c>
      <c r="AE26" s="1541">
        <v>21750</v>
      </c>
      <c r="AF26" s="1541">
        <v>13575</v>
      </c>
      <c r="AG26" s="3"/>
      <c r="AH26" s="1541">
        <v>74476</v>
      </c>
      <c r="AI26" s="1541">
        <v>24483</v>
      </c>
      <c r="AJ26" s="1541">
        <v>13481</v>
      </c>
      <c r="AK26" s="3"/>
      <c r="AL26" s="1541">
        <v>79151</v>
      </c>
      <c r="AM26" s="1541">
        <v>26855</v>
      </c>
      <c r="AN26" s="1541">
        <v>14715</v>
      </c>
      <c r="AO26" s="3"/>
      <c r="AP26" s="1541">
        <v>81978</v>
      </c>
      <c r="AQ26" s="1541">
        <v>27866</v>
      </c>
      <c r="AR26" s="1541">
        <v>14867</v>
      </c>
      <c r="AS26" s="3"/>
      <c r="AT26" s="1541">
        <v>85199</v>
      </c>
      <c r="AU26" s="1541">
        <v>28773</v>
      </c>
      <c r="AV26" s="1541">
        <v>12731</v>
      </c>
      <c r="AW26" s="3"/>
      <c r="AX26" s="1541">
        <v>81592</v>
      </c>
      <c r="AY26" s="1541">
        <v>28523</v>
      </c>
      <c r="AZ26" s="3"/>
      <c r="BA26" s="1541">
        <v>77942</v>
      </c>
      <c r="BB26" s="1541">
        <v>27212</v>
      </c>
      <c r="BC26" s="3"/>
      <c r="BD26" s="1541">
        <v>70000</v>
      </c>
      <c r="BE26" s="1541">
        <v>25693</v>
      </c>
      <c r="BF26" s="3"/>
      <c r="BG26" s="1541">
        <v>68541</v>
      </c>
      <c r="BH26" s="1541">
        <v>25122</v>
      </c>
      <c r="BI26" s="3"/>
      <c r="BJ26" s="1541">
        <v>66806</v>
      </c>
      <c r="BK26" s="1541">
        <v>22296</v>
      </c>
      <c r="BL26" s="3"/>
      <c r="BM26" s="1541">
        <v>62978</v>
      </c>
      <c r="BN26" s="1541">
        <v>20752</v>
      </c>
      <c r="BO26" s="3"/>
      <c r="BP26" s="1541">
        <v>28460</v>
      </c>
      <c r="BQ26" s="1541">
        <v>15223</v>
      </c>
      <c r="BR26" s="3"/>
      <c r="BS26" s="1541">
        <v>27786</v>
      </c>
      <c r="BT26" s="1541">
        <v>14421</v>
      </c>
      <c r="BU26" s="3"/>
      <c r="BV26" s="1541">
        <v>24879</v>
      </c>
      <c r="BW26" s="1541">
        <v>12039</v>
      </c>
      <c r="BX26" s="3"/>
      <c r="BY26" s="1541">
        <v>25032</v>
      </c>
      <c r="BZ26" s="1541">
        <v>12459</v>
      </c>
      <c r="CB26" s="1541">
        <v>23981.647807140002</v>
      </c>
      <c r="CC26" s="1541">
        <v>12209.150345050915</v>
      </c>
    </row>
    <row r="27" spans="1:81" ht="5.25" customHeight="1">
      <c r="E27" s="3"/>
      <c r="I27" s="3"/>
      <c r="M27" s="3"/>
      <c r="Q27" s="3"/>
      <c r="U27" s="3"/>
      <c r="Y27" s="3"/>
      <c r="AC27" s="3"/>
      <c r="AG27" s="3"/>
      <c r="AK27" s="3"/>
      <c r="AO27" s="3"/>
      <c r="AS27" s="3"/>
      <c r="AW27" s="3"/>
      <c r="AZ27" s="3"/>
      <c r="BC27" s="3"/>
      <c r="BF27" s="3"/>
      <c r="BI27" s="3"/>
      <c r="BL27" s="3"/>
      <c r="BO27" s="3"/>
      <c r="BR27" s="3"/>
      <c r="BU27" s="3"/>
      <c r="BX27" s="3"/>
    </row>
    <row r="28" spans="1:81" ht="15.6">
      <c r="A28" s="1112" t="s">
        <v>1920</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B28" s="3"/>
      <c r="CC28" s="3"/>
    </row>
    <row r="29" spans="1:81" ht="13.2">
      <c r="A29" s="1511"/>
    </row>
  </sheetData>
  <mergeCells count="35">
    <mergeCell ref="B5:D5"/>
    <mergeCell ref="B7:D7"/>
    <mergeCell ref="AT5:AV5"/>
    <mergeCell ref="AP5:AR5"/>
    <mergeCell ref="AP7:AR7"/>
    <mergeCell ref="AT7:AV7"/>
    <mergeCell ref="J5:L5"/>
    <mergeCell ref="J7:L7"/>
    <mergeCell ref="N5:P5"/>
    <mergeCell ref="N7:P7"/>
    <mergeCell ref="V5:X5"/>
    <mergeCell ref="V7:X7"/>
    <mergeCell ref="R5:T5"/>
    <mergeCell ref="R7:T7"/>
    <mergeCell ref="F5:H5"/>
    <mergeCell ref="F7:H7"/>
    <mergeCell ref="CB7:CC7"/>
    <mergeCell ref="BV7:BW7"/>
    <mergeCell ref="BS7:BT7"/>
    <mergeCell ref="BM7:BN7"/>
    <mergeCell ref="BP7:BQ7"/>
    <mergeCell ref="BJ7:BK7"/>
    <mergeCell ref="BY7:BZ7"/>
    <mergeCell ref="AX7:AY7"/>
    <mergeCell ref="BA7:BB7"/>
    <mergeCell ref="BD7:BE7"/>
    <mergeCell ref="BG7:BH7"/>
    <mergeCell ref="AL5:AN5"/>
    <mergeCell ref="AL7:AN7"/>
    <mergeCell ref="Z5:AB5"/>
    <mergeCell ref="Z7:AB7"/>
    <mergeCell ref="AD5:AF5"/>
    <mergeCell ref="AD7:AF7"/>
    <mergeCell ref="AH5:AJ5"/>
    <mergeCell ref="AH7:AJ7"/>
  </mergeCells>
  <hyperlinks>
    <hyperlink ref="A2" location="Índice!A1" display="CRB Região: Informações adicionais sobre a qualidade creditícia das exposições" xr:uid="{F9075D54-114C-45E3-9944-BFCB2C359983}"/>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F4AA9-8D26-4336-AB4A-8F64CEB1E2D1}">
  <sheetPr codeName="Planilha38">
    <tabColor rgb="FF73C6A1"/>
  </sheetPr>
  <dimension ref="A1:BQ8"/>
  <sheetViews>
    <sheetView showGridLines="0" zoomScaleNormal="100" workbookViewId="0">
      <selection activeCell="C6" sqref="C6:C7"/>
    </sheetView>
  </sheetViews>
  <sheetFormatPr defaultColWidth="9.21875" defaultRowHeight="13.8"/>
  <cols>
    <col min="1" max="1" width="95.77734375" style="1112" bestFit="1" customWidth="1"/>
    <col min="2" max="3" width="12.21875" style="1112" customWidth="1"/>
    <col min="4" max="4" width="1.44140625" style="3" customWidth="1"/>
    <col min="5" max="6" width="12.21875" style="1112" customWidth="1"/>
    <col min="7" max="7" width="1.44140625" style="3" customWidth="1"/>
    <col min="8" max="9" width="12.21875" style="1112" customWidth="1"/>
    <col min="10" max="10" width="1.44140625" style="3" customWidth="1"/>
    <col min="11" max="12" width="12.21875" style="1112" customWidth="1"/>
    <col min="13" max="13" width="1.44140625" style="3" customWidth="1"/>
    <col min="14" max="14" width="11.44140625" style="1112" bestFit="1" customWidth="1"/>
    <col min="15" max="15" width="13.77734375" style="1112" customWidth="1"/>
    <col min="16" max="16" width="1.44140625" style="3" customWidth="1"/>
    <col min="17" max="17" width="11.44140625" style="1112" bestFit="1" customWidth="1"/>
    <col min="18" max="18" width="13.77734375" style="1112" bestFit="1" customWidth="1"/>
    <col min="19" max="19" width="1.44140625" style="3" customWidth="1"/>
    <col min="20" max="20" width="11.44140625" style="1112" bestFit="1" customWidth="1"/>
    <col min="21" max="21" width="13.77734375" style="1112" bestFit="1" customWidth="1"/>
    <col min="22" max="22" width="1.44140625" style="3" customWidth="1"/>
    <col min="23" max="23" width="11.44140625" style="1112" bestFit="1" customWidth="1"/>
    <col min="24" max="24" width="13.77734375" style="1112" bestFit="1" customWidth="1"/>
    <col min="25" max="25" width="1.44140625" style="3" customWidth="1"/>
    <col min="26" max="26" width="11.44140625" style="1112" bestFit="1" customWidth="1"/>
    <col min="27" max="27" width="13.77734375" style="1112" bestFit="1" customWidth="1"/>
    <col min="28" max="28" width="1.44140625" style="3" customWidth="1"/>
    <col min="29" max="29" width="11.44140625" style="1112" bestFit="1" customWidth="1"/>
    <col min="30" max="30" width="13.77734375" style="1112" bestFit="1" customWidth="1"/>
    <col min="31" max="31" width="1.44140625" style="3" customWidth="1"/>
    <col min="32" max="32" width="11.44140625" style="1112" bestFit="1" customWidth="1"/>
    <col min="33" max="33" width="13.77734375" style="1112" bestFit="1" customWidth="1"/>
    <col min="34" max="34" width="1.44140625" style="3" customWidth="1"/>
    <col min="35" max="35" width="11.44140625" style="1112" bestFit="1" customWidth="1"/>
    <col min="36" max="36" width="13.77734375" style="1112" bestFit="1" customWidth="1"/>
    <col min="37" max="37" width="1.44140625" style="3" customWidth="1"/>
    <col min="38" max="38" width="11.44140625" style="1112" bestFit="1" customWidth="1"/>
    <col min="39" max="39" width="13.77734375" style="1112" bestFit="1" customWidth="1"/>
    <col min="40" max="40" width="1.44140625" style="3" customWidth="1"/>
    <col min="41" max="41" width="11.44140625" style="1112" bestFit="1" customWidth="1"/>
    <col min="42" max="42" width="13.77734375" style="1112" bestFit="1" customWidth="1"/>
    <col min="43" max="43" width="1.44140625" style="3" customWidth="1"/>
    <col min="44" max="44" width="11.44140625" style="1112" bestFit="1" customWidth="1"/>
    <col min="45" max="45" width="13.77734375" style="1112" bestFit="1" customWidth="1"/>
    <col min="46" max="46" width="1.44140625" style="3" customWidth="1"/>
    <col min="47" max="47" width="11.44140625" style="1112" bestFit="1" customWidth="1"/>
    <col min="48" max="48" width="13.77734375" style="1112" bestFit="1" customWidth="1"/>
    <col min="49" max="49" width="1.44140625" style="3" customWidth="1"/>
    <col min="50" max="50" width="11.44140625" style="1112" bestFit="1" customWidth="1"/>
    <col min="51" max="51" width="13.77734375" style="1112" bestFit="1" customWidth="1"/>
    <col min="52" max="52" width="1.44140625" style="3" customWidth="1"/>
    <col min="53" max="53" width="11.44140625" style="1112" bestFit="1" customWidth="1"/>
    <col min="54" max="54" width="13.77734375" style="1112" bestFit="1" customWidth="1"/>
    <col min="55" max="55" width="1.44140625" style="3" customWidth="1"/>
    <col min="56" max="56" width="11.44140625" style="1112" bestFit="1" customWidth="1"/>
    <col min="57" max="57" width="13.77734375" style="1112" bestFit="1" customWidth="1"/>
    <col min="58" max="58" width="1.44140625" style="3" customWidth="1"/>
    <col min="59" max="59" width="11.44140625" style="1112" bestFit="1" customWidth="1"/>
    <col min="60" max="60" width="13.77734375" style="1112" bestFit="1" customWidth="1"/>
    <col min="61" max="61" width="1.44140625" style="3" customWidth="1"/>
    <col min="62" max="62" width="11.44140625" style="1112" bestFit="1" customWidth="1"/>
    <col min="63" max="63" width="13.77734375" style="1112" bestFit="1" customWidth="1"/>
    <col min="64" max="64" width="1.44140625" style="3" customWidth="1"/>
    <col min="65" max="65" width="11.44140625" style="1112" bestFit="1" customWidth="1"/>
    <col min="66" max="66" width="13.77734375" style="1112" bestFit="1" customWidth="1"/>
    <col min="67" max="67" width="1.44140625" style="3" customWidth="1"/>
    <col min="68" max="68" width="11.44140625" style="1112" bestFit="1" customWidth="1"/>
    <col min="69" max="69" width="13.77734375" style="1112" bestFit="1" customWidth="1"/>
    <col min="70" max="16384" width="9.21875" style="1112"/>
  </cols>
  <sheetData>
    <row r="1" spans="1:69" ht="6" customHeight="1"/>
    <row r="2" spans="1:69">
      <c r="A2" s="1158" t="s">
        <v>1921</v>
      </c>
      <c r="B2" s="1158"/>
      <c r="C2" s="1158"/>
      <c r="D2" s="1512"/>
      <c r="E2" s="1158"/>
      <c r="F2" s="1158"/>
      <c r="G2" s="1512"/>
      <c r="H2" s="1158"/>
      <c r="I2" s="1158"/>
      <c r="J2" s="1512"/>
      <c r="K2" s="1158"/>
      <c r="L2" s="1158"/>
      <c r="M2" s="1512"/>
      <c r="N2" s="1512"/>
      <c r="O2" s="1512"/>
      <c r="P2" s="1512"/>
      <c r="Q2" s="1512"/>
      <c r="R2" s="1512"/>
      <c r="S2" s="1512"/>
      <c r="T2" s="1512"/>
      <c r="U2" s="1512"/>
      <c r="V2" s="1512"/>
      <c r="W2" s="1512"/>
      <c r="X2" s="1512"/>
      <c r="Y2" s="1512"/>
      <c r="Z2" s="1512"/>
      <c r="AA2" s="1512"/>
      <c r="AB2" s="1512"/>
      <c r="AC2" s="1512"/>
      <c r="AD2" s="1512"/>
      <c r="AE2" s="1512"/>
      <c r="AF2" s="1512"/>
      <c r="AG2" s="1512"/>
      <c r="AH2" s="1512"/>
      <c r="AI2" s="1512"/>
      <c r="AJ2" s="1512"/>
      <c r="AK2" s="1512"/>
      <c r="AL2" s="1512"/>
      <c r="AM2" s="1512"/>
      <c r="AN2" s="1512"/>
      <c r="AO2" s="1512"/>
      <c r="AP2" s="1512"/>
      <c r="AQ2" s="1512"/>
      <c r="AR2" s="1512"/>
      <c r="AS2" s="1512"/>
      <c r="AT2" s="1512"/>
      <c r="AU2" s="1512"/>
      <c r="AV2" s="1512"/>
      <c r="AW2" s="1512"/>
      <c r="AX2" s="1512"/>
      <c r="AY2" s="1512"/>
      <c r="AZ2" s="1512"/>
      <c r="BA2" s="1512"/>
      <c r="BB2" s="1512"/>
      <c r="BC2" s="1512"/>
      <c r="BD2" s="1512"/>
      <c r="BE2" s="1512"/>
      <c r="BF2" s="1512"/>
      <c r="BG2" s="1512"/>
      <c r="BH2" s="1512"/>
      <c r="BI2" s="1512"/>
      <c r="BJ2" s="1512"/>
      <c r="BK2" s="1512"/>
      <c r="BL2" s="1512"/>
      <c r="BM2" s="1512"/>
      <c r="BN2" s="1512"/>
      <c r="BO2" s="1512"/>
      <c r="BP2" s="1512"/>
      <c r="BQ2" s="1512"/>
    </row>
    <row r="3" spans="1:69" ht="7.5" customHeight="1"/>
    <row r="4" spans="1:69" ht="14.4" thickBot="1">
      <c r="A4" s="1513" t="s">
        <v>68</v>
      </c>
      <c r="B4" s="1514"/>
      <c r="C4" s="1514">
        <v>46203</v>
      </c>
      <c r="E4" s="1514"/>
      <c r="F4" s="1514">
        <v>46112</v>
      </c>
      <c r="H4" s="1514"/>
      <c r="I4" s="1514">
        <v>46022</v>
      </c>
      <c r="K4" s="1514"/>
      <c r="L4" s="1514">
        <v>45930</v>
      </c>
      <c r="N4" s="1514"/>
      <c r="O4" s="1514">
        <v>45838</v>
      </c>
      <c r="Q4" s="1514"/>
      <c r="R4" s="1514">
        <v>45747</v>
      </c>
      <c r="T4" s="1514"/>
      <c r="U4" s="1514">
        <v>45657</v>
      </c>
      <c r="W4" s="1514"/>
      <c r="X4" s="1514">
        <v>45565</v>
      </c>
      <c r="Z4" s="1514"/>
      <c r="AA4" s="1514">
        <v>45473</v>
      </c>
      <c r="AC4" s="1514"/>
      <c r="AD4" s="1514">
        <v>45382</v>
      </c>
      <c r="AF4" s="1514"/>
      <c r="AG4" s="1514">
        <v>45291</v>
      </c>
      <c r="AI4" s="1514"/>
      <c r="AJ4" s="1514">
        <v>45199</v>
      </c>
      <c r="AL4" s="1514"/>
      <c r="AM4" s="1514">
        <v>45107</v>
      </c>
      <c r="AO4" s="1514"/>
      <c r="AP4" s="1514">
        <v>45016</v>
      </c>
      <c r="AR4" s="1514"/>
      <c r="AS4" s="1514">
        <v>44926</v>
      </c>
      <c r="AU4" s="1514"/>
      <c r="AV4" s="1514">
        <v>44834</v>
      </c>
      <c r="AX4" s="1514"/>
      <c r="AY4" s="1514">
        <v>44742</v>
      </c>
      <c r="BA4" s="1514"/>
      <c r="BB4" s="1514">
        <v>44651</v>
      </c>
      <c r="BD4" s="1514"/>
      <c r="BE4" s="1514">
        <v>44561</v>
      </c>
      <c r="BG4" s="1514"/>
      <c r="BH4" s="1514">
        <v>44469</v>
      </c>
      <c r="BJ4" s="1514"/>
      <c r="BK4" s="1514">
        <v>44377</v>
      </c>
      <c r="BM4" s="1514"/>
      <c r="BN4" s="1514">
        <v>44286</v>
      </c>
      <c r="BP4" s="1514"/>
      <c r="BQ4" s="1514">
        <v>44196</v>
      </c>
    </row>
    <row r="5" spans="1:69" ht="27" thickBot="1">
      <c r="A5" s="1519" t="s">
        <v>1922</v>
      </c>
      <c r="B5" s="2075" t="s">
        <v>1923</v>
      </c>
      <c r="C5" s="2075" t="s">
        <v>1924</v>
      </c>
      <c r="E5" s="2075" t="s">
        <v>1923</v>
      </c>
      <c r="F5" s="2075" t="s">
        <v>1924</v>
      </c>
      <c r="H5" s="2075" t="s">
        <v>1923</v>
      </c>
      <c r="I5" s="2075" t="s">
        <v>1924</v>
      </c>
      <c r="K5" s="2075" t="s">
        <v>1923</v>
      </c>
      <c r="L5" s="2075" t="s">
        <v>1924</v>
      </c>
      <c r="N5" s="2075" t="s">
        <v>1923</v>
      </c>
      <c r="O5" s="2075" t="s">
        <v>1924</v>
      </c>
      <c r="Q5" s="2075" t="s">
        <v>1923</v>
      </c>
      <c r="R5" s="2075" t="s">
        <v>1924</v>
      </c>
      <c r="T5" s="2075" t="s">
        <v>1923</v>
      </c>
      <c r="U5" s="2075" t="s">
        <v>1924</v>
      </c>
      <c r="W5" s="2075" t="s">
        <v>1923</v>
      </c>
      <c r="X5" s="2075" t="s">
        <v>1924</v>
      </c>
      <c r="Z5" s="2075" t="s">
        <v>1923</v>
      </c>
      <c r="AA5" s="2075" t="s">
        <v>1924</v>
      </c>
      <c r="AC5" s="1520" t="s">
        <v>1923</v>
      </c>
      <c r="AD5" s="1520" t="s">
        <v>1924</v>
      </c>
      <c r="AF5" s="1520" t="s">
        <v>1923</v>
      </c>
      <c r="AG5" s="1520" t="s">
        <v>1924</v>
      </c>
      <c r="AI5" s="1520" t="s">
        <v>1923</v>
      </c>
      <c r="AJ5" s="1520" t="s">
        <v>1924</v>
      </c>
      <c r="AL5" s="1520" t="s">
        <v>1923</v>
      </c>
      <c r="AM5" s="1520" t="s">
        <v>1924</v>
      </c>
      <c r="AO5" s="1520" t="s">
        <v>1923</v>
      </c>
      <c r="AP5" s="1520" t="s">
        <v>1924</v>
      </c>
      <c r="AR5" s="1520" t="s">
        <v>1923</v>
      </c>
      <c r="AS5" s="1520" t="s">
        <v>1924</v>
      </c>
      <c r="AU5" s="1520" t="s">
        <v>1923</v>
      </c>
      <c r="AV5" s="1520" t="s">
        <v>1924</v>
      </c>
      <c r="AX5" s="1520" t="s">
        <v>1923</v>
      </c>
      <c r="AY5" s="1520" t="s">
        <v>1924</v>
      </c>
      <c r="BA5" s="1520" t="s">
        <v>1923</v>
      </c>
      <c r="BB5" s="1520" t="s">
        <v>1924</v>
      </c>
      <c r="BD5" s="1520" t="s">
        <v>1923</v>
      </c>
      <c r="BE5" s="1520" t="s">
        <v>1924</v>
      </c>
      <c r="BG5" s="1520" t="s">
        <v>1923</v>
      </c>
      <c r="BH5" s="1520" t="s">
        <v>1924</v>
      </c>
      <c r="BJ5" s="1520" t="s">
        <v>1923</v>
      </c>
      <c r="BK5" s="1520" t="s">
        <v>1924</v>
      </c>
      <c r="BM5" s="1520" t="s">
        <v>1923</v>
      </c>
      <c r="BN5" s="1520" t="s">
        <v>1924</v>
      </c>
      <c r="BP5" s="1520" t="s">
        <v>1923</v>
      </c>
      <c r="BQ5" s="1520" t="s">
        <v>1924</v>
      </c>
    </row>
    <row r="6" spans="1:69">
      <c r="A6" s="1521" t="s">
        <v>1925</v>
      </c>
      <c r="B6" s="2176">
        <v>525100</v>
      </c>
      <c r="C6" s="2251">
        <v>0.2</v>
      </c>
      <c r="E6" s="2176">
        <v>477536</v>
      </c>
      <c r="F6" s="2251">
        <v>0.187</v>
      </c>
      <c r="H6" s="2176">
        <v>462700</v>
      </c>
      <c r="I6" s="2251">
        <v>0.17</v>
      </c>
      <c r="K6" s="2176">
        <v>545125</v>
      </c>
      <c r="L6" s="2077">
        <v>0.23499999999999999</v>
      </c>
      <c r="N6" s="2176">
        <v>501522</v>
      </c>
      <c r="O6" s="2077">
        <v>0.22</v>
      </c>
      <c r="Q6" s="2076">
        <v>429197</v>
      </c>
      <c r="R6" s="2077">
        <v>0.183</v>
      </c>
      <c r="T6" s="2076">
        <v>448350</v>
      </c>
      <c r="U6" s="2077">
        <v>0.19500000000000001</v>
      </c>
      <c r="W6" s="2076">
        <v>422100</v>
      </c>
      <c r="X6" s="2077">
        <v>0.2</v>
      </c>
      <c r="Z6" s="2076">
        <v>485968</v>
      </c>
      <c r="AA6" s="2077">
        <v>0.22</v>
      </c>
      <c r="AC6" s="1522">
        <v>431088</v>
      </c>
      <c r="AD6" s="1523">
        <v>0.21</v>
      </c>
      <c r="AF6" s="1522">
        <v>432338</v>
      </c>
      <c r="AG6" s="1523">
        <v>0.21</v>
      </c>
      <c r="AI6" s="1522">
        <v>404214</v>
      </c>
      <c r="AJ6" s="1523">
        <v>0.2</v>
      </c>
      <c r="AL6" s="1522">
        <v>401896</v>
      </c>
      <c r="AM6" s="1523">
        <v>0.21</v>
      </c>
      <c r="AO6" s="1522">
        <v>340889</v>
      </c>
      <c r="AP6" s="1523">
        <v>0.18</v>
      </c>
      <c r="AR6" s="1522">
        <v>342933</v>
      </c>
      <c r="AS6" s="1523">
        <v>0.18</v>
      </c>
      <c r="AU6" s="1522">
        <v>290756</v>
      </c>
      <c r="AV6" s="1523">
        <v>0.16</v>
      </c>
      <c r="AX6" s="1522">
        <v>311179</v>
      </c>
      <c r="AY6" s="1523">
        <v>0.18</v>
      </c>
      <c r="BA6" s="1522">
        <v>288415</v>
      </c>
      <c r="BB6" s="1523">
        <v>0.17</v>
      </c>
      <c r="BD6" s="1522">
        <v>287294</v>
      </c>
      <c r="BE6" s="1523">
        <v>0.17</v>
      </c>
      <c r="BG6" s="1522">
        <v>318731</v>
      </c>
      <c r="BH6" s="1523">
        <v>0.2</v>
      </c>
      <c r="BJ6" s="1522">
        <v>324363</v>
      </c>
      <c r="BK6" s="1523">
        <v>0.21</v>
      </c>
      <c r="BM6" s="1522">
        <v>345513</v>
      </c>
      <c r="BN6" s="1523">
        <v>0.223</v>
      </c>
      <c r="BP6" s="1522">
        <v>326047</v>
      </c>
      <c r="BQ6" s="1523">
        <v>0.222</v>
      </c>
    </row>
    <row r="7" spans="1:69">
      <c r="A7" s="1524" t="s">
        <v>1926</v>
      </c>
      <c r="B7" s="2177">
        <v>688155</v>
      </c>
      <c r="C7" s="2252">
        <v>0.26200000000000001</v>
      </c>
      <c r="E7" s="2177">
        <v>666599</v>
      </c>
      <c r="F7" s="2252">
        <v>0.26200000000000001</v>
      </c>
      <c r="H7" s="2177">
        <v>642682</v>
      </c>
      <c r="I7" s="2252">
        <v>0.23599999999999999</v>
      </c>
      <c r="K7" s="2177">
        <v>717804</v>
      </c>
      <c r="L7" s="2079">
        <v>0.31</v>
      </c>
      <c r="N7" s="2177">
        <v>658732</v>
      </c>
      <c r="O7" s="2079">
        <v>0.28899999999999998</v>
      </c>
      <c r="Q7" s="2078">
        <v>560809</v>
      </c>
      <c r="R7" s="2079">
        <v>0.24</v>
      </c>
      <c r="T7" s="2078">
        <v>643293</v>
      </c>
      <c r="U7" s="2079">
        <v>0.27900000000000003</v>
      </c>
      <c r="W7" s="2078">
        <v>607668</v>
      </c>
      <c r="X7" s="2079">
        <v>0.28000000000000003</v>
      </c>
      <c r="Z7" s="2078">
        <v>673209</v>
      </c>
      <c r="AA7" s="2079">
        <v>0.31</v>
      </c>
      <c r="AC7" s="1525">
        <v>623272</v>
      </c>
      <c r="AD7" s="1526">
        <v>0.3</v>
      </c>
      <c r="AF7" s="1525">
        <v>611157</v>
      </c>
      <c r="AG7" s="1526">
        <v>0.3</v>
      </c>
      <c r="AI7" s="1525">
        <v>573633</v>
      </c>
      <c r="AJ7" s="1526">
        <v>0.28000000000000003</v>
      </c>
      <c r="AL7" s="1525">
        <v>571434</v>
      </c>
      <c r="AM7" s="1526">
        <v>0.28999999999999998</v>
      </c>
      <c r="AO7" s="1525">
        <v>509379</v>
      </c>
      <c r="AP7" s="1526">
        <v>0.27</v>
      </c>
      <c r="AR7" s="1525">
        <v>505286</v>
      </c>
      <c r="AS7" s="1526">
        <v>0.26</v>
      </c>
      <c r="AU7" s="1525">
        <v>446832</v>
      </c>
      <c r="AV7" s="1526">
        <v>0.25</v>
      </c>
      <c r="AX7" s="1525">
        <v>467141</v>
      </c>
      <c r="AY7" s="1526">
        <v>0.26</v>
      </c>
      <c r="BA7" s="1525">
        <v>435668</v>
      </c>
      <c r="BB7" s="1526">
        <v>0.26</v>
      </c>
      <c r="BD7" s="1525">
        <v>428052</v>
      </c>
      <c r="BE7" s="1526">
        <v>0.26</v>
      </c>
      <c r="BG7" s="1525">
        <v>457261</v>
      </c>
      <c r="BH7" s="1526">
        <v>0.28000000000000003</v>
      </c>
      <c r="BJ7" s="1525">
        <v>461471</v>
      </c>
      <c r="BK7" s="1526">
        <v>0.3</v>
      </c>
      <c r="BM7" s="1525">
        <v>483113</v>
      </c>
      <c r="BN7" s="1526">
        <v>0.312</v>
      </c>
      <c r="BP7" s="1525">
        <v>458734</v>
      </c>
      <c r="BQ7" s="1526">
        <v>0.312</v>
      </c>
    </row>
    <row r="8" spans="1:69" ht="20.25" customHeight="1">
      <c r="A8" s="1527" t="s">
        <v>1927</v>
      </c>
      <c r="B8" s="1527"/>
      <c r="C8" s="1527"/>
      <c r="D8" s="1527"/>
      <c r="E8" s="1527"/>
      <c r="F8" s="1527"/>
      <c r="G8" s="1527"/>
      <c r="H8" s="1527"/>
      <c r="I8" s="1527"/>
      <c r="J8" s="1527"/>
      <c r="K8" s="1527"/>
      <c r="L8" s="1527"/>
      <c r="M8" s="1527"/>
      <c r="N8" s="1527"/>
      <c r="O8" s="1527"/>
      <c r="P8" s="1527"/>
      <c r="Q8" s="1527"/>
      <c r="R8" s="1527"/>
      <c r="S8" s="1527"/>
      <c r="T8" s="1527"/>
      <c r="U8" s="1527"/>
      <c r="V8" s="1527"/>
      <c r="W8" s="1527"/>
      <c r="X8" s="1527"/>
      <c r="Y8" s="1527"/>
      <c r="Z8" s="1527"/>
      <c r="AA8" s="1527"/>
      <c r="AB8" s="1527"/>
      <c r="AC8" s="1527"/>
      <c r="AD8" s="1527"/>
      <c r="AE8" s="1527"/>
      <c r="AF8" s="1527"/>
      <c r="AG8" s="1527"/>
      <c r="AH8" s="1527"/>
      <c r="AI8" s="1527"/>
      <c r="AJ8" s="1527"/>
      <c r="AK8" s="1527"/>
      <c r="AL8" s="1527"/>
      <c r="AM8" s="1527"/>
      <c r="AN8" s="1527"/>
      <c r="AO8" s="1527"/>
      <c r="AP8" s="1527"/>
      <c r="AQ8" s="1527"/>
      <c r="AR8" s="1527"/>
      <c r="AS8" s="1527"/>
      <c r="AT8" s="1527"/>
      <c r="AU8" s="1527"/>
      <c r="AV8" s="1527"/>
      <c r="AW8" s="1527"/>
      <c r="AX8" s="1527"/>
      <c r="AY8" s="1527"/>
      <c r="AZ8" s="1527"/>
      <c r="BA8" s="1527"/>
      <c r="BB8" s="1527"/>
      <c r="BC8" s="1527"/>
      <c r="BD8" s="1527"/>
      <c r="BE8" s="1527"/>
      <c r="BF8" s="1527"/>
      <c r="BG8" s="1527"/>
      <c r="BH8" s="1527"/>
      <c r="BI8" s="1527"/>
      <c r="BJ8" s="1527"/>
      <c r="BK8" s="1527"/>
      <c r="BL8" s="1527"/>
      <c r="BM8" s="1527"/>
      <c r="BN8" s="1527"/>
    </row>
  </sheetData>
  <hyperlinks>
    <hyperlink ref="A2" location="Índice!A1" display="CRB Região: Informações adicionais sobre a qualidade creditícia das exposições" xr:uid="{2645455D-6179-4A81-B6D8-28DD666860AA}"/>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C4664-9FAC-47C5-9ECF-CB3443E93BB8}">
  <sheetPr codeName="Planilha39">
    <tabColor rgb="FF73C6A1"/>
  </sheetPr>
  <dimension ref="A1:BV8"/>
  <sheetViews>
    <sheetView showGridLines="0" zoomScale="80" zoomScaleNormal="80" workbookViewId="0">
      <selection activeCell="B6" sqref="B6:C6"/>
    </sheetView>
  </sheetViews>
  <sheetFormatPr defaultColWidth="8.5546875" defaultRowHeight="14.25" customHeight="1"/>
  <cols>
    <col min="1" max="1" width="46.21875" style="3" customWidth="1"/>
    <col min="2" max="2" width="15.21875" style="3" customWidth="1"/>
    <col min="3" max="3" width="12" style="3" customWidth="1"/>
    <col min="4" max="4" width="1.44140625" style="3" customWidth="1"/>
    <col min="5" max="5" width="15.21875" style="3" customWidth="1"/>
    <col min="6" max="6" width="12" style="3" customWidth="1"/>
    <col min="7" max="7" width="1.44140625" style="3" customWidth="1"/>
    <col min="8" max="9" width="12" style="3" customWidth="1"/>
    <col min="10" max="10" width="1.44140625" style="3" customWidth="1"/>
    <col min="11" max="12" width="12" style="3" customWidth="1"/>
    <col min="13" max="13" width="1.44140625" style="3" customWidth="1"/>
    <col min="14" max="14" width="12.77734375" style="3" bestFit="1" customWidth="1"/>
    <col min="15" max="15" width="10.21875" style="3" customWidth="1"/>
    <col min="16" max="16" width="1.44140625" style="3" customWidth="1"/>
    <col min="17" max="17" width="12.77734375" style="3" bestFit="1" customWidth="1"/>
    <col min="18" max="18" width="10.21875" style="3" customWidth="1"/>
    <col min="19" max="19" width="1.44140625" style="3" customWidth="1"/>
    <col min="20" max="20" width="12.77734375" style="3" bestFit="1" customWidth="1"/>
    <col min="21" max="21" width="10.21875" style="3" customWidth="1"/>
    <col min="22" max="22" width="1.44140625" style="3" customWidth="1"/>
    <col min="23" max="23" width="12.77734375" style="3" bestFit="1" customWidth="1"/>
    <col min="24" max="24" width="10.21875" style="3" customWidth="1"/>
    <col min="25" max="25" width="1.44140625" style="3" customWidth="1"/>
    <col min="26" max="26" width="12.77734375" style="3" bestFit="1" customWidth="1"/>
    <col min="27" max="27" width="10.21875" style="3" bestFit="1" customWidth="1"/>
    <col min="28" max="28" width="1.44140625" style="3" customWidth="1"/>
    <col min="29" max="29" width="12.77734375" style="3" bestFit="1" customWidth="1"/>
    <col min="30" max="30" width="9.5546875" style="3" bestFit="1" customWidth="1"/>
    <col min="31" max="31" width="1.44140625" style="3" customWidth="1"/>
    <col min="32" max="32" width="12.77734375" style="3" bestFit="1" customWidth="1"/>
    <col min="33" max="33" width="9.44140625" style="3" bestFit="1" customWidth="1"/>
    <col min="34" max="34" width="1.44140625" style="3" customWidth="1"/>
    <col min="35" max="35" width="12.77734375" style="3" bestFit="1" customWidth="1"/>
    <col min="36" max="36" width="10" style="3" bestFit="1" customWidth="1"/>
    <col min="37" max="37" width="1.44140625" style="3" customWidth="1"/>
    <col min="38" max="38" width="13.21875" style="3" bestFit="1" customWidth="1"/>
    <col min="39" max="39" width="10" style="3" bestFit="1" customWidth="1"/>
    <col min="40" max="40" width="1.44140625" style="3" customWidth="1"/>
    <col min="41" max="41" width="13.21875" style="3" bestFit="1" customWidth="1"/>
    <col min="42" max="42" width="9.44140625" style="3" bestFit="1" customWidth="1"/>
    <col min="43" max="43" width="1.44140625" style="3" customWidth="1"/>
    <col min="44" max="44" width="13.21875" style="3" bestFit="1" customWidth="1"/>
    <col min="45" max="45" width="9.44140625" style="3" bestFit="1" customWidth="1"/>
    <col min="46" max="46" width="1.44140625" style="3" customWidth="1"/>
    <col min="47" max="47" width="13.21875" style="3" bestFit="1" customWidth="1"/>
    <col min="48" max="48" width="10" style="3" bestFit="1" customWidth="1"/>
    <col min="49" max="49" width="1.44140625" style="3" customWidth="1"/>
    <col min="50" max="50" width="13.21875" style="3" bestFit="1" customWidth="1"/>
    <col min="51" max="51" width="10" style="3" bestFit="1" customWidth="1"/>
    <col min="52" max="52" width="1.44140625" style="3" customWidth="1"/>
    <col min="53" max="53" width="13.21875" style="3" bestFit="1" customWidth="1"/>
    <col min="54" max="54" width="9.44140625" style="3" bestFit="1" customWidth="1"/>
    <col min="55" max="55" width="1.44140625" style="3" customWidth="1"/>
    <col min="56" max="56" width="13.21875" style="3" bestFit="1" customWidth="1"/>
    <col min="57" max="57" width="9.21875" style="3" bestFit="1" customWidth="1"/>
    <col min="58" max="58" width="1.44140625" style="3" customWidth="1"/>
    <col min="59" max="59" width="13.21875" style="3" bestFit="1" customWidth="1"/>
    <col min="60" max="60" width="9.5546875" style="3" bestFit="1" customWidth="1"/>
    <col min="61" max="61" width="1.44140625" style="3" customWidth="1"/>
    <col min="62" max="62" width="13.21875" style="3" bestFit="1" customWidth="1"/>
    <col min="63" max="63" width="9.5546875" style="3" bestFit="1" customWidth="1"/>
    <col min="64" max="64" width="1.44140625" style="3" customWidth="1"/>
    <col min="65" max="65" width="13.21875" style="3" bestFit="1" customWidth="1"/>
    <col min="66" max="66" width="9.44140625" style="3" bestFit="1" customWidth="1"/>
    <col min="67" max="67" width="1.44140625" style="3" customWidth="1"/>
    <col min="68" max="68" width="13.21875" style="3" bestFit="1" customWidth="1"/>
    <col min="69" max="69" width="9.44140625" style="3" bestFit="1" customWidth="1"/>
    <col min="70" max="16384" width="8.5546875" style="3"/>
  </cols>
  <sheetData>
    <row r="1" spans="1:74" s="1112" customFormat="1" ht="6" customHeight="1">
      <c r="D1" s="3"/>
      <c r="G1" s="3"/>
      <c r="J1" s="3"/>
      <c r="M1" s="3"/>
      <c r="P1" s="3"/>
      <c r="S1" s="3"/>
      <c r="V1" s="3"/>
      <c r="Y1" s="3"/>
      <c r="AB1" s="3"/>
      <c r="AE1" s="3"/>
      <c r="AH1" s="3"/>
      <c r="AK1" s="3"/>
      <c r="AN1" s="3"/>
      <c r="AQ1" s="3"/>
      <c r="AT1" s="3"/>
      <c r="AW1" s="3"/>
      <c r="AZ1" s="3"/>
      <c r="BC1" s="3"/>
      <c r="BF1" s="3"/>
      <c r="BI1" s="3"/>
      <c r="BL1" s="3"/>
      <c r="BO1" s="3"/>
    </row>
    <row r="2" spans="1:74" s="1112" customFormat="1" ht="13.8">
      <c r="A2" s="1158" t="s">
        <v>1928</v>
      </c>
      <c r="B2" s="1158"/>
      <c r="C2" s="1158"/>
      <c r="D2" s="1512"/>
      <c r="E2" s="1158"/>
      <c r="F2" s="1158"/>
      <c r="G2" s="1512"/>
      <c r="H2" s="1158"/>
      <c r="I2" s="1158"/>
      <c r="J2" s="1512"/>
      <c r="K2" s="1158"/>
      <c r="L2" s="1158"/>
      <c r="M2" s="1512"/>
      <c r="N2" s="1512"/>
      <c r="O2" s="1512"/>
      <c r="P2" s="1512"/>
      <c r="Q2" s="1512"/>
      <c r="R2" s="1512"/>
      <c r="S2" s="1512"/>
      <c r="T2" s="1512"/>
      <c r="U2" s="1512"/>
      <c r="V2" s="1512"/>
      <c r="W2" s="1512"/>
      <c r="X2" s="1512"/>
      <c r="Y2" s="1512"/>
      <c r="Z2" s="1512"/>
      <c r="AA2" s="1512"/>
      <c r="AB2" s="1512"/>
      <c r="AC2" s="1512"/>
      <c r="AD2" s="1512"/>
      <c r="AE2" s="1512"/>
      <c r="AF2" s="1512"/>
      <c r="AG2" s="1512"/>
      <c r="AH2" s="1512"/>
      <c r="AI2" s="1512"/>
      <c r="AJ2" s="1512"/>
      <c r="AK2" s="1512"/>
      <c r="AL2" s="1512"/>
      <c r="AM2" s="1512"/>
      <c r="AN2" s="1512"/>
      <c r="AO2" s="1512"/>
      <c r="AP2" s="1512"/>
      <c r="AQ2" s="1512"/>
      <c r="AR2" s="1512"/>
      <c r="AS2" s="1512"/>
      <c r="AT2" s="1512"/>
      <c r="AU2" s="1512"/>
      <c r="AV2" s="1512"/>
      <c r="AW2" s="1512"/>
      <c r="AX2" s="1512"/>
      <c r="AY2" s="1512"/>
      <c r="AZ2" s="1512"/>
      <c r="BA2" s="1512"/>
      <c r="BB2" s="1512"/>
      <c r="BC2" s="1512"/>
      <c r="BD2" s="1512"/>
      <c r="BE2" s="1512"/>
      <c r="BF2" s="1512"/>
      <c r="BG2" s="1512"/>
      <c r="BH2" s="1512"/>
      <c r="BI2" s="1512"/>
      <c r="BJ2" s="1512"/>
      <c r="BK2" s="1512"/>
      <c r="BL2" s="1512"/>
      <c r="BM2" s="1512"/>
      <c r="BN2" s="1512"/>
      <c r="BO2" s="1512"/>
      <c r="BP2" s="1512"/>
      <c r="BQ2" s="1512"/>
      <c r="BR2" s="3"/>
      <c r="BS2" s="3"/>
      <c r="BT2" s="3"/>
      <c r="BU2" s="3"/>
      <c r="BV2" s="3"/>
    </row>
    <row r="3" spans="1:74" s="1112" customFormat="1" ht="7.5" customHeight="1">
      <c r="D3" s="3"/>
      <c r="G3" s="3"/>
      <c r="J3" s="3"/>
      <c r="M3" s="3"/>
      <c r="P3" s="3"/>
      <c r="S3" s="3"/>
      <c r="V3" s="3"/>
      <c r="Y3" s="3"/>
      <c r="AB3" s="3"/>
      <c r="AE3" s="3"/>
      <c r="AH3" s="3"/>
      <c r="AK3" s="3"/>
      <c r="AN3" s="3"/>
      <c r="AQ3" s="3"/>
      <c r="AT3" s="3"/>
      <c r="AW3" s="3"/>
      <c r="AZ3" s="3"/>
      <c r="BC3" s="3"/>
      <c r="BF3" s="3"/>
      <c r="BI3" s="3"/>
      <c r="BL3" s="3"/>
      <c r="BO3" s="3"/>
    </row>
    <row r="4" spans="1:74" ht="14.4" thickBot="1">
      <c r="A4" s="1513"/>
      <c r="B4" s="1514"/>
      <c r="C4" s="1514">
        <v>46203</v>
      </c>
      <c r="E4" s="1514"/>
      <c r="F4" s="1514">
        <v>46112</v>
      </c>
      <c r="H4" s="1514"/>
      <c r="I4" s="1514">
        <v>46022</v>
      </c>
      <c r="K4" s="1514"/>
      <c r="L4" s="1514">
        <v>45930</v>
      </c>
      <c r="N4" s="1514"/>
      <c r="O4" s="1514">
        <v>45838</v>
      </c>
      <c r="Q4" s="1514"/>
      <c r="R4" s="1514">
        <v>45747</v>
      </c>
      <c r="T4" s="1514"/>
      <c r="U4" s="1514">
        <v>45657</v>
      </c>
      <c r="W4" s="1514"/>
      <c r="X4" s="1514">
        <v>45565</v>
      </c>
      <c r="Z4" s="1514"/>
      <c r="AA4" s="1514">
        <v>45473</v>
      </c>
      <c r="AC4" s="1514"/>
      <c r="AD4" s="1514">
        <v>45382</v>
      </c>
      <c r="AF4" s="1514"/>
      <c r="AG4" s="1514">
        <v>45291</v>
      </c>
      <c r="AI4" s="1514"/>
      <c r="AJ4" s="1514">
        <v>45199</v>
      </c>
      <c r="AL4" s="1514"/>
      <c r="AM4" s="1514">
        <v>45107</v>
      </c>
      <c r="AO4" s="1514"/>
      <c r="AP4" s="1514">
        <v>45016</v>
      </c>
      <c r="AR4" s="1514"/>
      <c r="AS4" s="1514">
        <v>44926</v>
      </c>
      <c r="AU4" s="1514"/>
      <c r="AV4" s="1514">
        <v>44834</v>
      </c>
      <c r="AX4" s="1514"/>
      <c r="AY4" s="1514">
        <v>44742</v>
      </c>
      <c r="BA4" s="1514"/>
      <c r="BB4" s="1514">
        <v>44651</v>
      </c>
      <c r="BD4" s="1514"/>
      <c r="BE4" s="1514">
        <v>44561</v>
      </c>
      <c r="BG4" s="1514"/>
      <c r="BH4" s="1514">
        <v>44469</v>
      </c>
      <c r="BJ4" s="1514"/>
      <c r="BK4" s="1514">
        <v>44377</v>
      </c>
      <c r="BM4" s="1514"/>
      <c r="BN4" s="1514">
        <v>44286</v>
      </c>
      <c r="BP4" s="1514"/>
      <c r="BQ4" s="1514">
        <v>44196</v>
      </c>
    </row>
    <row r="5" spans="1:74" ht="40.200000000000003" thickBot="1">
      <c r="A5" s="1515" t="s">
        <v>68</v>
      </c>
      <c r="B5" s="2080" t="s">
        <v>1882</v>
      </c>
      <c r="C5" s="2080" t="s">
        <v>1929</v>
      </c>
      <c r="E5" s="2080" t="s">
        <v>1882</v>
      </c>
      <c r="F5" s="2080" t="s">
        <v>1929</v>
      </c>
      <c r="H5" s="2080" t="s">
        <v>1882</v>
      </c>
      <c r="I5" s="2080" t="s">
        <v>1929</v>
      </c>
      <c r="K5" s="2080" t="s">
        <v>1882</v>
      </c>
      <c r="L5" s="2080" t="s">
        <v>1929</v>
      </c>
      <c r="N5" s="2080" t="s">
        <v>1882</v>
      </c>
      <c r="O5" s="2080" t="s">
        <v>1929</v>
      </c>
      <c r="Q5" s="2080" t="s">
        <v>1882</v>
      </c>
      <c r="R5" s="2080" t="s">
        <v>1929</v>
      </c>
      <c r="T5" s="2080" t="s">
        <v>1882</v>
      </c>
      <c r="U5" s="2080" t="s">
        <v>1929</v>
      </c>
      <c r="W5" s="2080" t="s">
        <v>1882</v>
      </c>
      <c r="X5" s="2080" t="s">
        <v>1929</v>
      </c>
      <c r="Z5" s="2080" t="s">
        <v>1882</v>
      </c>
      <c r="AA5" s="2080" t="s">
        <v>1929</v>
      </c>
      <c r="AC5" s="1516" t="s">
        <v>1882</v>
      </c>
      <c r="AD5" s="1516" t="s">
        <v>1929</v>
      </c>
      <c r="AF5" s="1516" t="s">
        <v>1882</v>
      </c>
      <c r="AG5" s="1516" t="s">
        <v>1929</v>
      </c>
      <c r="AI5" s="1516" t="s">
        <v>1882</v>
      </c>
      <c r="AJ5" s="1516" t="s">
        <v>1929</v>
      </c>
      <c r="AL5" s="1516" t="s">
        <v>1930</v>
      </c>
      <c r="AM5" s="1516" t="s">
        <v>1929</v>
      </c>
      <c r="AO5" s="1516" t="s">
        <v>1930</v>
      </c>
      <c r="AP5" s="1516" t="s">
        <v>1929</v>
      </c>
      <c r="AR5" s="1516" t="s">
        <v>1930</v>
      </c>
      <c r="AS5" s="1516" t="s">
        <v>1929</v>
      </c>
      <c r="AU5" s="1516" t="s">
        <v>1930</v>
      </c>
      <c r="AV5" s="1516" t="s">
        <v>1929</v>
      </c>
      <c r="AX5" s="1516" t="s">
        <v>1930</v>
      </c>
      <c r="AY5" s="1516" t="s">
        <v>1929</v>
      </c>
      <c r="BA5" s="1516" t="s">
        <v>1930</v>
      </c>
      <c r="BB5" s="1516" t="s">
        <v>1929</v>
      </c>
      <c r="BD5" s="1516" t="s">
        <v>1886</v>
      </c>
      <c r="BE5" s="1516" t="s">
        <v>1929</v>
      </c>
      <c r="BG5" s="1516" t="s">
        <v>1886</v>
      </c>
      <c r="BH5" s="1516" t="s">
        <v>1929</v>
      </c>
      <c r="BJ5" s="1516" t="s">
        <v>1886</v>
      </c>
      <c r="BK5" s="1516" t="s">
        <v>1929</v>
      </c>
      <c r="BM5" s="1516" t="s">
        <v>1886</v>
      </c>
      <c r="BN5" s="1516" t="s">
        <v>1929</v>
      </c>
      <c r="BP5" s="1516" t="s">
        <v>1886</v>
      </c>
      <c r="BQ5" s="1516" t="s">
        <v>1929</v>
      </c>
    </row>
    <row r="6" spans="1:74" ht="16.2" thickBot="1">
      <c r="A6" s="1517" t="s">
        <v>1931</v>
      </c>
      <c r="B6" s="1517">
        <v>14060</v>
      </c>
      <c r="C6" s="1517">
        <v>4952</v>
      </c>
      <c r="E6" s="1517">
        <v>13193</v>
      </c>
      <c r="F6" s="1517">
        <v>4833</v>
      </c>
      <c r="H6" s="1517">
        <v>13235</v>
      </c>
      <c r="I6" s="1517">
        <v>5073</v>
      </c>
      <c r="K6" s="1517">
        <v>17136</v>
      </c>
      <c r="L6" s="1517">
        <v>4829</v>
      </c>
      <c r="N6" s="2178">
        <v>17666</v>
      </c>
      <c r="O6" s="2178">
        <v>4964</v>
      </c>
      <c r="Q6" s="2081">
        <v>18192</v>
      </c>
      <c r="R6" s="2081">
        <v>5259</v>
      </c>
      <c r="T6" s="2081">
        <v>23920</v>
      </c>
      <c r="U6" s="2081">
        <v>39</v>
      </c>
      <c r="W6" s="2081">
        <v>24802</v>
      </c>
      <c r="X6" s="2081">
        <v>42</v>
      </c>
      <c r="Z6" s="2081">
        <v>26404</v>
      </c>
      <c r="AA6" s="2081">
        <v>47</v>
      </c>
      <c r="AC6" s="1518">
        <v>27829</v>
      </c>
      <c r="AD6" s="1518">
        <v>53</v>
      </c>
      <c r="AF6" s="1518">
        <v>29256</v>
      </c>
      <c r="AG6" s="1518">
        <v>67</v>
      </c>
      <c r="AI6" s="1518">
        <v>30092</v>
      </c>
      <c r="AJ6" s="1518">
        <v>72</v>
      </c>
      <c r="AL6" s="1518">
        <v>28922</v>
      </c>
      <c r="AM6" s="1518">
        <v>76</v>
      </c>
      <c r="AO6" s="1518">
        <v>27422</v>
      </c>
      <c r="AP6" s="1518">
        <v>80</v>
      </c>
      <c r="AR6" s="1518">
        <v>26149</v>
      </c>
      <c r="AS6" s="1518">
        <v>84</v>
      </c>
      <c r="AU6" s="1518">
        <v>25060</v>
      </c>
      <c r="AV6" s="1518">
        <v>100</v>
      </c>
      <c r="AX6" s="1518">
        <v>23577</v>
      </c>
      <c r="AY6" s="1518">
        <v>105</v>
      </c>
      <c r="BA6" s="1518">
        <v>23478</v>
      </c>
      <c r="BB6" s="1518">
        <v>110</v>
      </c>
      <c r="BD6" s="1518">
        <v>4339</v>
      </c>
      <c r="BE6" s="1518">
        <v>18545</v>
      </c>
      <c r="BG6" s="1518">
        <v>4976</v>
      </c>
      <c r="BH6" s="1518">
        <v>18922</v>
      </c>
      <c r="BJ6" s="1518">
        <v>5065</v>
      </c>
      <c r="BK6" s="1518">
        <v>19764</v>
      </c>
      <c r="BM6" s="1518">
        <v>5136</v>
      </c>
      <c r="BN6" s="1518">
        <v>19267</v>
      </c>
      <c r="BP6" s="1518">
        <v>3892.4352751300003</v>
      </c>
      <c r="BQ6" s="1518">
        <v>18955.40259994</v>
      </c>
    </row>
    <row r="7" spans="1:74" ht="13.8">
      <c r="A7" s="2137" t="s">
        <v>1932</v>
      </c>
      <c r="B7" s="2137"/>
      <c r="C7" s="2137"/>
      <c r="E7" s="2137"/>
      <c r="F7" s="2137"/>
      <c r="H7" s="2137"/>
      <c r="I7" s="2137"/>
      <c r="K7" s="2137"/>
      <c r="L7" s="2137"/>
    </row>
    <row r="8" spans="1:74" ht="13.8">
      <c r="A8" s="3" t="s">
        <v>184</v>
      </c>
    </row>
  </sheetData>
  <hyperlinks>
    <hyperlink ref="A2" location="Índice!A1" display="CRB Região: Informações adicionais sobre a qualidade creditícia das exposições" xr:uid="{29BB2C3B-9ED7-4ABF-8AE0-6786E8618B62}"/>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BD689-2F7F-4E20-BE8B-52C4F1C1C8DB}">
  <sheetPr codeName="Planilha40">
    <tabColor rgb="FF73C6A1"/>
  </sheetPr>
  <dimension ref="A1:EO14"/>
  <sheetViews>
    <sheetView showGridLines="0" topLeftCell="B1" zoomScale="70" zoomScaleNormal="70" workbookViewId="0">
      <selection activeCell="B3" sqref="B3:G10"/>
    </sheetView>
  </sheetViews>
  <sheetFormatPr defaultColWidth="9.21875" defaultRowHeight="13.2"/>
  <cols>
    <col min="1" max="1" width="76" style="1112" hidden="1" customWidth="1"/>
    <col min="2" max="2" width="43.77734375" style="1112" customWidth="1"/>
    <col min="3" max="3" width="15.44140625" style="1112" customWidth="1"/>
    <col min="4" max="4" width="11.33203125" style="1112" bestFit="1" customWidth="1"/>
    <col min="5" max="7" width="15.21875" style="1112" bestFit="1" customWidth="1"/>
    <col min="8" max="8" width="1.44140625" style="1112" customWidth="1"/>
    <col min="9" max="9" width="15.44140625" style="1112" customWidth="1"/>
    <col min="10" max="10" width="11.33203125" style="1112" bestFit="1" customWidth="1"/>
    <col min="11" max="13" width="15.21875" style="1112" bestFit="1" customWidth="1"/>
    <col min="14" max="14" width="1.44140625" style="1112" customWidth="1"/>
    <col min="15" max="15" width="15.44140625" style="1112" customWidth="1"/>
    <col min="16" max="16" width="11.33203125" style="1112" bestFit="1" customWidth="1"/>
    <col min="17" max="19" width="15.21875" style="1112" bestFit="1" customWidth="1"/>
    <col min="20" max="20" width="1.44140625" style="1112" customWidth="1"/>
    <col min="21" max="21" width="15.44140625" style="1112" customWidth="1"/>
    <col min="22" max="22" width="11.33203125" style="1112" bestFit="1" customWidth="1"/>
    <col min="23" max="25" width="15.21875" style="1112" bestFit="1" customWidth="1"/>
    <col min="26" max="26" width="1.44140625" style="1112" customWidth="1"/>
    <col min="27" max="27" width="15.44140625" style="1112" customWidth="1"/>
    <col min="28" max="28" width="11.33203125" style="1112" bestFit="1" customWidth="1"/>
    <col min="29" max="31" width="15.21875" style="1112" bestFit="1" customWidth="1"/>
    <col min="32" max="32" width="1.44140625" style="1112" customWidth="1"/>
    <col min="33" max="33" width="15.44140625" style="1112" customWidth="1"/>
    <col min="34" max="34" width="11.33203125" style="1112" bestFit="1" customWidth="1"/>
    <col min="35" max="37" width="15.21875" style="1112" bestFit="1" customWidth="1"/>
    <col min="38" max="38" width="1.44140625" style="1112" customWidth="1"/>
    <col min="39" max="39" width="15.44140625" style="1112" customWidth="1"/>
    <col min="40" max="40" width="11.33203125" style="1112" bestFit="1" customWidth="1"/>
    <col min="41" max="43" width="15.21875" style="1112" bestFit="1" customWidth="1"/>
    <col min="44" max="44" width="1.44140625" style="1112" customWidth="1"/>
    <col min="45" max="45" width="15.44140625" style="1112" customWidth="1"/>
    <col min="46" max="46" width="11.33203125" style="1112" bestFit="1" customWidth="1"/>
    <col min="47" max="49" width="15.21875" style="1112" bestFit="1" customWidth="1"/>
    <col min="50" max="50" width="1.44140625" style="1112" customWidth="1"/>
    <col min="51" max="51" width="15.44140625" style="1112" customWidth="1"/>
    <col min="52" max="52" width="11.33203125" style="1112" bestFit="1" customWidth="1"/>
    <col min="53" max="55" width="15.21875" style="1112" bestFit="1" customWidth="1"/>
    <col min="56" max="56" width="1.44140625" style="1112" customWidth="1"/>
    <col min="57" max="57" width="15.44140625" style="1112" customWidth="1"/>
    <col min="58" max="58" width="11.33203125" style="1112" bestFit="1" customWidth="1"/>
    <col min="59" max="61" width="15.21875" style="1112" bestFit="1" customWidth="1"/>
    <col min="62" max="62" width="1.44140625" style="1112" customWidth="1"/>
    <col min="63" max="63" width="15.44140625" style="1112" customWidth="1"/>
    <col min="64" max="64" width="11.33203125" style="1112" bestFit="1" customWidth="1"/>
    <col min="65" max="67" width="15.21875" style="1112" bestFit="1" customWidth="1"/>
    <col min="68" max="68" width="1.44140625" style="1112" customWidth="1"/>
    <col min="69" max="69" width="15.44140625" style="1112" customWidth="1"/>
    <col min="70" max="70" width="11.33203125" style="1112" bestFit="1" customWidth="1"/>
    <col min="71" max="73" width="15.21875" style="1112" bestFit="1" customWidth="1"/>
    <col min="74" max="74" width="1.44140625" style="1112" customWidth="1"/>
    <col min="75" max="75" width="15.44140625" style="1112" customWidth="1"/>
    <col min="76" max="76" width="11.33203125" style="1112" bestFit="1" customWidth="1"/>
    <col min="77" max="79" width="15.21875" style="1112" bestFit="1" customWidth="1"/>
    <col min="80" max="80" width="1.44140625" style="1112" customWidth="1"/>
    <col min="81" max="81" width="15.44140625" style="1112" customWidth="1"/>
    <col min="82" max="82" width="11.33203125" style="1112" bestFit="1" customWidth="1"/>
    <col min="83" max="85" width="15.21875" style="1112" bestFit="1" customWidth="1"/>
    <col min="86" max="86" width="1.44140625" style="1112" customWidth="1"/>
    <col min="87" max="87" width="15.44140625" style="1112" customWidth="1"/>
    <col min="88" max="88" width="11.33203125" style="1112" bestFit="1" customWidth="1"/>
    <col min="89" max="91" width="15.21875" style="1112" bestFit="1" customWidth="1"/>
    <col min="92" max="92" width="1.44140625" style="1112" customWidth="1"/>
    <col min="93" max="93" width="15.44140625" style="1112" customWidth="1"/>
    <col min="94" max="94" width="11.33203125" style="1112" bestFit="1" customWidth="1"/>
    <col min="95" max="97" width="15.21875" style="1112" bestFit="1" customWidth="1"/>
    <col min="98" max="98" width="1.44140625" style="1112" customWidth="1"/>
    <col min="99" max="99" width="15.44140625" style="1112" customWidth="1"/>
    <col min="100" max="100" width="11.33203125" style="1112" bestFit="1" customWidth="1"/>
    <col min="101" max="103" width="15.21875" style="1112" bestFit="1" customWidth="1"/>
    <col min="104" max="104" width="1.44140625" style="1112" customWidth="1"/>
    <col min="105" max="105" width="15.44140625" style="1112" customWidth="1"/>
    <col min="106" max="106" width="11.33203125" style="1112" bestFit="1" customWidth="1"/>
    <col min="107" max="109" width="15.21875" style="1112" bestFit="1" customWidth="1"/>
    <col min="110" max="110" width="1.44140625" style="1112" customWidth="1"/>
    <col min="111" max="111" width="15.44140625" style="1112" customWidth="1"/>
    <col min="112" max="112" width="11.33203125" style="1112" bestFit="1" customWidth="1"/>
    <col min="113" max="115" width="15.21875" style="1112" bestFit="1" customWidth="1"/>
    <col min="116" max="116" width="1.44140625" style="1112" customWidth="1"/>
    <col min="117" max="117" width="15.44140625" style="1112" customWidth="1"/>
    <col min="118" max="118" width="11.33203125" style="1112" bestFit="1" customWidth="1"/>
    <col min="119" max="121" width="15.21875" style="1112" bestFit="1" customWidth="1"/>
    <col min="122" max="122" width="1.44140625" style="1112" customWidth="1"/>
    <col min="123" max="123" width="15.44140625" style="1112" customWidth="1"/>
    <col min="124" max="124" width="11.33203125" style="1112" bestFit="1" customWidth="1"/>
    <col min="125" max="127" width="15.21875" style="1112" bestFit="1" customWidth="1"/>
    <col min="128" max="128" width="1.44140625" style="1112" customWidth="1"/>
    <col min="129" max="129" width="15.44140625" style="1112" customWidth="1"/>
    <col min="130" max="130" width="11.33203125" style="1112" bestFit="1" customWidth="1"/>
    <col min="131" max="133" width="15.21875" style="1112" bestFit="1" customWidth="1"/>
    <col min="134" max="134" width="1.44140625" style="1112" customWidth="1"/>
    <col min="135" max="135" width="15.44140625" style="1112" customWidth="1"/>
    <col min="136" max="136" width="11.33203125" style="1112" bestFit="1" customWidth="1"/>
    <col min="137" max="139" width="15.21875" style="1112" bestFit="1" customWidth="1"/>
    <col min="140" max="140" width="1.44140625" style="1112" customWidth="1"/>
    <col min="141" max="141" width="15.44140625" style="1112" customWidth="1"/>
    <col min="142" max="142" width="11.33203125" style="1112" bestFit="1" customWidth="1"/>
    <col min="143" max="145" width="15.21875" style="1112" bestFit="1" customWidth="1"/>
    <col min="146" max="16384" width="9.21875" style="1112"/>
  </cols>
  <sheetData>
    <row r="1" spans="1:145" s="58" customFormat="1" ht="5.25" customHeight="1">
      <c r="A1" s="1251"/>
      <c r="B1" s="1252"/>
      <c r="C1" s="1253"/>
      <c r="D1" s="1253"/>
      <c r="E1" s="1253"/>
      <c r="F1" s="1253"/>
      <c r="G1" s="1253"/>
      <c r="H1" s="1252"/>
      <c r="I1" s="1253"/>
      <c r="J1" s="1253"/>
      <c r="K1" s="1253"/>
      <c r="L1" s="1253"/>
      <c r="M1" s="1253"/>
      <c r="N1" s="1252"/>
      <c r="O1" s="1253"/>
      <c r="P1" s="1253"/>
      <c r="Q1" s="1253"/>
      <c r="R1" s="1253"/>
      <c r="S1" s="1253"/>
      <c r="T1" s="1252"/>
      <c r="U1" s="1253"/>
      <c r="V1" s="1253"/>
      <c r="W1" s="1253"/>
      <c r="X1" s="1253"/>
      <c r="Y1" s="1253"/>
      <c r="Z1" s="1252"/>
      <c r="AA1" s="1253"/>
      <c r="AB1" s="1253"/>
      <c r="AC1" s="1253"/>
      <c r="AD1" s="1253"/>
      <c r="AE1" s="1253"/>
      <c r="AF1" s="1252"/>
      <c r="AG1" s="1253"/>
      <c r="AH1" s="1253"/>
      <c r="AI1" s="1253"/>
      <c r="AJ1" s="1253"/>
      <c r="AK1" s="1253"/>
      <c r="AL1" s="1252"/>
      <c r="AM1" s="1253"/>
      <c r="AN1" s="1253"/>
      <c r="AO1" s="1253"/>
      <c r="AP1" s="1253"/>
      <c r="AQ1" s="1253"/>
      <c r="AR1" s="1252"/>
      <c r="AS1" s="1253"/>
      <c r="AT1" s="1253"/>
      <c r="AU1" s="1253"/>
      <c r="AV1" s="1253"/>
      <c r="AW1" s="1253"/>
      <c r="AX1" s="1252"/>
      <c r="AY1" s="1253"/>
      <c r="AZ1" s="1253"/>
      <c r="BA1" s="1253"/>
      <c r="BB1" s="1253"/>
      <c r="BC1" s="1253"/>
      <c r="BD1" s="1252"/>
      <c r="BE1" s="1253"/>
      <c r="BF1" s="1253"/>
      <c r="BG1" s="1253"/>
      <c r="BH1" s="1253"/>
      <c r="BI1" s="1253"/>
      <c r="BJ1" s="1252"/>
      <c r="BK1" s="1253"/>
      <c r="BL1" s="1253"/>
      <c r="BM1" s="1253"/>
      <c r="BN1" s="1253"/>
      <c r="BO1" s="1253"/>
      <c r="BP1" s="1252"/>
      <c r="BQ1" s="1253"/>
      <c r="BR1" s="1253"/>
      <c r="BS1" s="1253"/>
      <c r="BT1" s="1253"/>
      <c r="BU1" s="1253"/>
      <c r="BV1" s="1252"/>
      <c r="BW1" s="1253"/>
      <c r="BX1" s="1253"/>
      <c r="BY1" s="1253"/>
      <c r="BZ1" s="1253"/>
      <c r="CA1" s="1253"/>
      <c r="CB1" s="1252"/>
      <c r="CC1" s="1253"/>
      <c r="CD1" s="1253"/>
      <c r="CE1" s="1253"/>
      <c r="CF1" s="1253"/>
      <c r="CG1" s="1253"/>
      <c r="CH1" s="1252"/>
      <c r="CI1" s="1253"/>
      <c r="CJ1" s="1253"/>
      <c r="CK1" s="1253"/>
      <c r="CL1" s="1253"/>
      <c r="CM1" s="1253"/>
      <c r="CN1" s="1252"/>
      <c r="CO1" s="1253"/>
      <c r="CP1" s="1253"/>
      <c r="CQ1" s="1253"/>
      <c r="CR1" s="1253"/>
      <c r="CS1" s="1253"/>
      <c r="CT1" s="1252"/>
      <c r="CU1" s="1253"/>
      <c r="CV1" s="1253"/>
      <c r="CW1" s="1253"/>
      <c r="CX1" s="1253"/>
      <c r="CY1" s="1253"/>
      <c r="CZ1" s="1252"/>
      <c r="DA1" s="1253"/>
      <c r="DB1" s="1253"/>
      <c r="DC1" s="1253"/>
      <c r="DD1" s="1253"/>
      <c r="DE1" s="1253"/>
      <c r="DF1" s="1252"/>
      <c r="DG1" s="1253"/>
      <c r="DH1" s="1253"/>
      <c r="DI1" s="1253"/>
      <c r="DJ1" s="1253"/>
      <c r="DK1" s="1253"/>
      <c r="DL1" s="1252"/>
      <c r="DM1" s="1253"/>
      <c r="DN1" s="1253"/>
      <c r="DO1" s="1253"/>
      <c r="DP1" s="1253"/>
      <c r="DQ1" s="1253"/>
      <c r="DR1" s="1252"/>
      <c r="DS1" s="1253"/>
      <c r="DT1" s="1253"/>
      <c r="DU1" s="1253"/>
      <c r="DV1" s="1253"/>
      <c r="DW1" s="1253"/>
      <c r="DX1" s="1252"/>
      <c r="DY1" s="1253"/>
      <c r="DZ1" s="1253"/>
      <c r="EA1" s="1253"/>
      <c r="EB1" s="1253"/>
      <c r="EC1" s="1253"/>
      <c r="ED1" s="1253"/>
      <c r="EE1" s="1253"/>
      <c r="EF1" s="1253"/>
      <c r="EG1" s="1253"/>
      <c r="EH1" s="1253"/>
      <c r="EI1" s="1253"/>
      <c r="EJ1" s="1253"/>
      <c r="EK1" s="1253"/>
      <c r="EL1" s="1253"/>
      <c r="EM1" s="1253"/>
      <c r="EN1" s="1253"/>
      <c r="EO1" s="1253"/>
    </row>
    <row r="2" spans="1:145" ht="16.2">
      <c r="B2" s="23" t="s">
        <v>1933</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row>
    <row r="3" spans="1:145" ht="13.8" thickBot="1">
      <c r="B3" s="1210" t="s">
        <v>68</v>
      </c>
      <c r="C3" s="1507"/>
      <c r="D3" s="1507"/>
      <c r="E3" s="1507"/>
      <c r="F3" s="1507"/>
      <c r="G3" s="1412">
        <v>46203</v>
      </c>
      <c r="I3" s="1507"/>
      <c r="J3" s="1507"/>
      <c r="K3" s="1507"/>
      <c r="L3" s="1507"/>
      <c r="M3" s="1412">
        <v>46112</v>
      </c>
      <c r="O3" s="1507"/>
      <c r="P3" s="1507"/>
      <c r="Q3" s="1507"/>
      <c r="R3" s="1507"/>
      <c r="S3" s="1412">
        <v>46022</v>
      </c>
      <c r="U3" s="1507"/>
      <c r="V3" s="1507"/>
      <c r="W3" s="1507"/>
      <c r="X3" s="1507"/>
      <c r="Y3" s="1412">
        <v>45930</v>
      </c>
      <c r="AA3" s="1507"/>
      <c r="AB3" s="1507"/>
      <c r="AC3" s="1507"/>
      <c r="AD3" s="1507"/>
      <c r="AE3" s="1412">
        <v>45838</v>
      </c>
      <c r="AG3" s="1507"/>
      <c r="AH3" s="1507"/>
      <c r="AI3" s="1507"/>
      <c r="AJ3" s="1507"/>
      <c r="AK3" s="1412">
        <v>45747</v>
      </c>
      <c r="AM3" s="1507"/>
      <c r="AN3" s="1507"/>
      <c r="AO3" s="1507"/>
      <c r="AP3" s="1507"/>
      <c r="AQ3" s="1412">
        <v>45657</v>
      </c>
      <c r="AS3" s="1507"/>
      <c r="AT3" s="1507"/>
      <c r="AU3" s="1507"/>
      <c r="AV3" s="1507"/>
      <c r="AW3" s="1412">
        <v>45565</v>
      </c>
      <c r="AY3" s="1507"/>
      <c r="AZ3" s="1507"/>
      <c r="BA3" s="1507"/>
      <c r="BB3" s="1507"/>
      <c r="BC3" s="1412">
        <v>45473</v>
      </c>
      <c r="BE3" s="1507"/>
      <c r="BF3" s="1507"/>
      <c r="BG3" s="1507"/>
      <c r="BH3" s="1507"/>
      <c r="BI3" s="1412">
        <v>45382</v>
      </c>
      <c r="BK3" s="1507"/>
      <c r="BL3" s="1507"/>
      <c r="BM3" s="1507"/>
      <c r="BN3" s="1507"/>
      <c r="BO3" s="1412">
        <v>45291</v>
      </c>
      <c r="BQ3" s="1507"/>
      <c r="BR3" s="1507"/>
      <c r="BS3" s="1507"/>
      <c r="BT3" s="1507"/>
      <c r="BU3" s="1412">
        <v>45199</v>
      </c>
      <c r="BW3" s="1507"/>
      <c r="BX3" s="1507"/>
      <c r="BY3" s="1507"/>
      <c r="BZ3" s="1507"/>
      <c r="CA3" s="1412">
        <v>45107</v>
      </c>
      <c r="CC3" s="1507"/>
      <c r="CD3" s="1507"/>
      <c r="CE3" s="1507"/>
      <c r="CF3" s="1507"/>
      <c r="CG3" s="1412">
        <v>45016</v>
      </c>
      <c r="CI3" s="1507"/>
      <c r="CJ3" s="1507"/>
      <c r="CK3" s="1507"/>
      <c r="CL3" s="1507"/>
      <c r="CM3" s="1412">
        <v>44926</v>
      </c>
      <c r="CO3" s="1507"/>
      <c r="CP3" s="1507"/>
      <c r="CQ3" s="1507"/>
      <c r="CR3" s="1507"/>
      <c r="CS3" s="1412">
        <v>44834</v>
      </c>
      <c r="CU3" s="1507"/>
      <c r="CV3" s="1507"/>
      <c r="CW3" s="1507"/>
      <c r="CX3" s="1507"/>
      <c r="CY3" s="1412">
        <v>44742</v>
      </c>
      <c r="DA3" s="1507"/>
      <c r="DB3" s="1507"/>
      <c r="DC3" s="1507"/>
      <c r="DD3" s="1507"/>
      <c r="DE3" s="1412">
        <v>44651</v>
      </c>
      <c r="DG3" s="1507"/>
      <c r="DH3" s="1507"/>
      <c r="DI3" s="1507"/>
      <c r="DJ3" s="1507"/>
      <c r="DK3" s="1412">
        <v>44561</v>
      </c>
      <c r="DM3" s="1507"/>
      <c r="DN3" s="1507"/>
      <c r="DO3" s="1507"/>
      <c r="DP3" s="1507"/>
      <c r="DQ3" s="1412">
        <v>44469</v>
      </c>
      <c r="DS3" s="1507"/>
      <c r="DT3" s="1507"/>
      <c r="DU3" s="1507"/>
      <c r="DV3" s="1507"/>
      <c r="DW3" s="1412">
        <v>44377</v>
      </c>
      <c r="DY3" s="1507"/>
      <c r="DZ3" s="1507"/>
      <c r="EA3" s="1507"/>
      <c r="EB3" s="1507"/>
      <c r="EC3" s="1412">
        <v>44286</v>
      </c>
      <c r="EE3" s="1507"/>
      <c r="EF3" s="1507"/>
      <c r="EG3" s="1507"/>
      <c r="EH3" s="1507"/>
      <c r="EI3" s="1412">
        <v>44196</v>
      </c>
      <c r="EK3" s="1507"/>
      <c r="EL3" s="1507"/>
      <c r="EM3" s="1507"/>
      <c r="EN3" s="1507"/>
      <c r="EO3" s="1412">
        <v>44012</v>
      </c>
    </row>
    <row r="4" spans="1:145" ht="53.4" thickBot="1">
      <c r="B4" s="1508"/>
      <c r="C4" s="1365" t="s">
        <v>1934</v>
      </c>
      <c r="D4" s="1365" t="s">
        <v>1935</v>
      </c>
      <c r="E4" s="1365" t="s">
        <v>1936</v>
      </c>
      <c r="F4" s="1332" t="s">
        <v>1937</v>
      </c>
      <c r="G4" s="1332" t="s">
        <v>1938</v>
      </c>
      <c r="I4" s="1365" t="s">
        <v>1934</v>
      </c>
      <c r="J4" s="1365" t="s">
        <v>1935</v>
      </c>
      <c r="K4" s="1365" t="s">
        <v>1936</v>
      </c>
      <c r="L4" s="1332" t="s">
        <v>1937</v>
      </c>
      <c r="M4" s="1332" t="s">
        <v>1938</v>
      </c>
      <c r="O4" s="1365" t="s">
        <v>1934</v>
      </c>
      <c r="P4" s="1365" t="s">
        <v>1935</v>
      </c>
      <c r="Q4" s="1332" t="s">
        <v>1936</v>
      </c>
      <c r="R4" s="1332" t="s">
        <v>1937</v>
      </c>
      <c r="S4" s="1332" t="s">
        <v>1938</v>
      </c>
      <c r="U4" s="1365" t="s">
        <v>1934</v>
      </c>
      <c r="V4" s="1365" t="s">
        <v>1935</v>
      </c>
      <c r="W4" s="1332" t="s">
        <v>1936</v>
      </c>
      <c r="X4" s="1332" t="s">
        <v>1937</v>
      </c>
      <c r="Y4" s="1332" t="s">
        <v>1938</v>
      </c>
      <c r="AA4" s="1365" t="s">
        <v>1934</v>
      </c>
      <c r="AB4" s="1365" t="s">
        <v>1935</v>
      </c>
      <c r="AC4" s="1332" t="s">
        <v>1936</v>
      </c>
      <c r="AD4" s="1332" t="s">
        <v>1937</v>
      </c>
      <c r="AE4" s="1332" t="s">
        <v>1938</v>
      </c>
      <c r="AG4" s="1365" t="s">
        <v>1934</v>
      </c>
      <c r="AH4" s="1365" t="s">
        <v>1935</v>
      </c>
      <c r="AI4" s="1332" t="s">
        <v>1936</v>
      </c>
      <c r="AJ4" s="1332" t="s">
        <v>1937</v>
      </c>
      <c r="AK4" s="1332" t="s">
        <v>1938</v>
      </c>
      <c r="AM4" s="1365" t="s">
        <v>1934</v>
      </c>
      <c r="AN4" s="1365" t="s">
        <v>1935</v>
      </c>
      <c r="AO4" s="1332" t="s">
        <v>1936</v>
      </c>
      <c r="AP4" s="1332" t="s">
        <v>1937</v>
      </c>
      <c r="AQ4" s="1332" t="s">
        <v>1938</v>
      </c>
      <c r="AS4" s="1365" t="s">
        <v>1934</v>
      </c>
      <c r="AT4" s="1365" t="s">
        <v>1935</v>
      </c>
      <c r="AU4" s="1332" t="s">
        <v>1936</v>
      </c>
      <c r="AV4" s="1332" t="s">
        <v>1937</v>
      </c>
      <c r="AW4" s="1332" t="s">
        <v>1938</v>
      </c>
      <c r="AY4" s="1365" t="s">
        <v>1934</v>
      </c>
      <c r="AZ4" s="1365" t="s">
        <v>1935</v>
      </c>
      <c r="BA4" s="1332" t="s">
        <v>1936</v>
      </c>
      <c r="BB4" s="1332" t="s">
        <v>1937</v>
      </c>
      <c r="BC4" s="1332" t="s">
        <v>1938</v>
      </c>
      <c r="BE4" s="1365" t="s">
        <v>1934</v>
      </c>
      <c r="BF4" s="1365" t="s">
        <v>1935</v>
      </c>
      <c r="BG4" s="1332" t="s">
        <v>1936</v>
      </c>
      <c r="BH4" s="1332" t="s">
        <v>1937</v>
      </c>
      <c r="BI4" s="1332" t="s">
        <v>1938</v>
      </c>
      <c r="BK4" s="1365" t="s">
        <v>1934</v>
      </c>
      <c r="BL4" s="1365" t="s">
        <v>1935</v>
      </c>
      <c r="BM4" s="1332" t="s">
        <v>1936</v>
      </c>
      <c r="BN4" s="1332" t="s">
        <v>1937</v>
      </c>
      <c r="BO4" s="1332" t="s">
        <v>1938</v>
      </c>
      <c r="BQ4" s="1365" t="s">
        <v>1934</v>
      </c>
      <c r="BR4" s="1365" t="s">
        <v>1935</v>
      </c>
      <c r="BS4" s="1332" t="s">
        <v>1936</v>
      </c>
      <c r="BT4" s="1332" t="s">
        <v>1937</v>
      </c>
      <c r="BU4" s="1332" t="s">
        <v>1938</v>
      </c>
      <c r="BW4" s="1365" t="s">
        <v>1934</v>
      </c>
      <c r="BX4" s="1365" t="s">
        <v>1935</v>
      </c>
      <c r="BY4" s="1332" t="s">
        <v>1936</v>
      </c>
      <c r="BZ4" s="1332" t="s">
        <v>1937</v>
      </c>
      <c r="CA4" s="1332" t="s">
        <v>1938</v>
      </c>
      <c r="CC4" s="1365" t="s">
        <v>1934</v>
      </c>
      <c r="CD4" s="1365" t="s">
        <v>1935</v>
      </c>
      <c r="CE4" s="1332" t="s">
        <v>1936</v>
      </c>
      <c r="CF4" s="1332" t="s">
        <v>1937</v>
      </c>
      <c r="CG4" s="1332" t="s">
        <v>1938</v>
      </c>
      <c r="CI4" s="1365" t="s">
        <v>1934</v>
      </c>
      <c r="CJ4" s="1365" t="s">
        <v>1935</v>
      </c>
      <c r="CK4" s="1332" t="s">
        <v>1936</v>
      </c>
      <c r="CL4" s="1332" t="s">
        <v>1937</v>
      </c>
      <c r="CM4" s="1332" t="s">
        <v>1938</v>
      </c>
      <c r="CO4" s="1365" t="s">
        <v>1934</v>
      </c>
      <c r="CP4" s="1365" t="s">
        <v>1935</v>
      </c>
      <c r="CQ4" s="1332" t="s">
        <v>1936</v>
      </c>
      <c r="CR4" s="1332" t="s">
        <v>1937</v>
      </c>
      <c r="CS4" s="1332" t="s">
        <v>1938</v>
      </c>
      <c r="CU4" s="1365" t="s">
        <v>1934</v>
      </c>
      <c r="CV4" s="1365" t="s">
        <v>1935</v>
      </c>
      <c r="CW4" s="1332" t="s">
        <v>1936</v>
      </c>
      <c r="CX4" s="1332" t="s">
        <v>1937</v>
      </c>
      <c r="CY4" s="1332" t="s">
        <v>1938</v>
      </c>
      <c r="DA4" s="1365" t="s">
        <v>1934</v>
      </c>
      <c r="DB4" s="1365" t="s">
        <v>1935</v>
      </c>
      <c r="DC4" s="1332" t="s">
        <v>1936</v>
      </c>
      <c r="DD4" s="1332" t="s">
        <v>1937</v>
      </c>
      <c r="DE4" s="1332" t="s">
        <v>1938</v>
      </c>
      <c r="DG4" s="1365" t="s">
        <v>1934</v>
      </c>
      <c r="DH4" s="1365" t="s">
        <v>1935</v>
      </c>
      <c r="DI4" s="1332" t="s">
        <v>1936</v>
      </c>
      <c r="DJ4" s="1332" t="s">
        <v>1937</v>
      </c>
      <c r="DK4" s="1332" t="s">
        <v>1938</v>
      </c>
      <c r="DM4" s="1365" t="s">
        <v>1934</v>
      </c>
      <c r="DN4" s="1365" t="s">
        <v>1935</v>
      </c>
      <c r="DO4" s="1332" t="s">
        <v>1936</v>
      </c>
      <c r="DP4" s="1332" t="s">
        <v>1937</v>
      </c>
      <c r="DQ4" s="1332" t="s">
        <v>1938</v>
      </c>
      <c r="DS4" s="1365" t="s">
        <v>1934</v>
      </c>
      <c r="DT4" s="1365" t="s">
        <v>1935</v>
      </c>
      <c r="DU4" s="1332" t="s">
        <v>1936</v>
      </c>
      <c r="DV4" s="1332" t="s">
        <v>1937</v>
      </c>
      <c r="DW4" s="1332" t="s">
        <v>1938</v>
      </c>
      <c r="DY4" s="1365" t="s">
        <v>1934</v>
      </c>
      <c r="DZ4" s="1365" t="s">
        <v>1935</v>
      </c>
      <c r="EA4" s="1332" t="s">
        <v>1936</v>
      </c>
      <c r="EB4" s="1332" t="s">
        <v>1937</v>
      </c>
      <c r="EC4" s="1332" t="s">
        <v>1938</v>
      </c>
      <c r="EE4" s="1365" t="s">
        <v>1934</v>
      </c>
      <c r="EF4" s="1365" t="s">
        <v>1935</v>
      </c>
      <c r="EG4" s="1332" t="s">
        <v>1936</v>
      </c>
      <c r="EH4" s="1332" t="s">
        <v>1937</v>
      </c>
      <c r="EI4" s="1332" t="s">
        <v>1938</v>
      </c>
      <c r="EK4" s="1365" t="s">
        <v>1934</v>
      </c>
      <c r="EL4" s="1365" t="s">
        <v>1935</v>
      </c>
      <c r="EM4" s="1332" t="s">
        <v>1936</v>
      </c>
      <c r="EN4" s="1332" t="s">
        <v>1937</v>
      </c>
      <c r="EO4" s="1332" t="s">
        <v>1938</v>
      </c>
    </row>
    <row r="5" spans="1:145">
      <c r="A5" s="1272">
        <v>1</v>
      </c>
      <c r="B5" s="1509" t="s">
        <v>1778</v>
      </c>
      <c r="C5" s="2179">
        <v>930782</v>
      </c>
      <c r="D5" s="2179">
        <v>127873</v>
      </c>
      <c r="E5" s="2179">
        <v>14896</v>
      </c>
      <c r="F5" s="2272">
        <v>112977</v>
      </c>
      <c r="G5" s="1413">
        <v>0</v>
      </c>
      <c r="I5" s="2179">
        <v>923402</v>
      </c>
      <c r="J5" s="2179">
        <v>122930</v>
      </c>
      <c r="K5" s="2179">
        <v>14055</v>
      </c>
      <c r="L5" s="2272">
        <v>108876</v>
      </c>
      <c r="M5" s="1413">
        <v>0</v>
      </c>
      <c r="O5" s="2179">
        <v>948710</v>
      </c>
      <c r="P5" s="2179">
        <v>110679</v>
      </c>
      <c r="Q5" s="2272">
        <v>7973</v>
      </c>
      <c r="R5" s="2272">
        <v>102706</v>
      </c>
      <c r="S5" s="1413">
        <v>0</v>
      </c>
      <c r="U5" s="2179">
        <v>885810</v>
      </c>
      <c r="V5" s="2179">
        <v>112753</v>
      </c>
      <c r="W5" s="2180">
        <v>9072</v>
      </c>
      <c r="X5" s="2180">
        <v>103681</v>
      </c>
      <c r="Y5" s="1413">
        <v>0</v>
      </c>
      <c r="AA5" s="2179">
        <v>874800</v>
      </c>
      <c r="AB5" s="2179">
        <v>109482</v>
      </c>
      <c r="AC5" s="2180">
        <v>8015</v>
      </c>
      <c r="AD5" s="2180">
        <v>101468</v>
      </c>
      <c r="AE5" s="1413">
        <v>0</v>
      </c>
      <c r="AG5" s="1495">
        <v>862128</v>
      </c>
      <c r="AH5" s="1495">
        <v>105952</v>
      </c>
      <c r="AI5" s="1413">
        <v>9158</v>
      </c>
      <c r="AJ5" s="1413">
        <v>96795</v>
      </c>
      <c r="AK5" s="1413">
        <v>0</v>
      </c>
      <c r="AM5" s="1495">
        <v>884892</v>
      </c>
      <c r="AN5" s="1495">
        <v>113589</v>
      </c>
      <c r="AO5" s="1413">
        <v>19575</v>
      </c>
      <c r="AP5" s="1413">
        <v>94014</v>
      </c>
      <c r="AQ5" s="1413">
        <v>0</v>
      </c>
      <c r="AS5" s="1495">
        <v>828558</v>
      </c>
      <c r="AT5" s="1495">
        <v>103400</v>
      </c>
      <c r="AU5" s="1413">
        <v>18694</v>
      </c>
      <c r="AV5" s="1413">
        <v>84706</v>
      </c>
      <c r="AW5" s="1413">
        <v>0</v>
      </c>
      <c r="AY5" s="1495">
        <v>817351</v>
      </c>
      <c r="AZ5" s="1495">
        <v>99693</v>
      </c>
      <c r="BA5" s="1413">
        <v>16051</v>
      </c>
      <c r="BB5" s="1413">
        <v>83642</v>
      </c>
      <c r="BC5" s="1413">
        <v>0</v>
      </c>
      <c r="BE5" s="1495">
        <v>778383</v>
      </c>
      <c r="BF5" s="1495">
        <v>89084</v>
      </c>
      <c r="BG5" s="1413">
        <v>12007</v>
      </c>
      <c r="BH5" s="1413">
        <v>77077</v>
      </c>
      <c r="BI5" s="1413">
        <v>0</v>
      </c>
      <c r="BK5" s="1495">
        <v>784884</v>
      </c>
      <c r="BL5" s="1495">
        <v>88062</v>
      </c>
      <c r="BM5" s="1413">
        <v>9060</v>
      </c>
      <c r="BN5" s="1413">
        <v>79002</v>
      </c>
      <c r="BO5" s="1413">
        <v>0</v>
      </c>
      <c r="BQ5" s="1495">
        <v>774418</v>
      </c>
      <c r="BR5" s="1495">
        <v>89472</v>
      </c>
      <c r="BS5" s="1413">
        <v>8886</v>
      </c>
      <c r="BT5" s="1413">
        <v>80586</v>
      </c>
      <c r="BU5" s="1413">
        <v>0</v>
      </c>
      <c r="BW5" s="1495">
        <v>788528</v>
      </c>
      <c r="BX5" s="1495">
        <v>85119</v>
      </c>
      <c r="BY5" s="1413">
        <v>8302</v>
      </c>
      <c r="BZ5" s="1413">
        <v>76817</v>
      </c>
      <c r="CA5" s="1413">
        <v>0</v>
      </c>
      <c r="CC5" s="1495">
        <v>808964</v>
      </c>
      <c r="CD5" s="1495">
        <v>84302</v>
      </c>
      <c r="CE5" s="1413">
        <v>8319</v>
      </c>
      <c r="CF5" s="1413">
        <v>75983</v>
      </c>
      <c r="CG5" s="1413">
        <v>0</v>
      </c>
      <c r="CI5" s="1495">
        <v>799367</v>
      </c>
      <c r="CJ5" s="1495">
        <v>80983</v>
      </c>
      <c r="CK5" s="1413">
        <v>6979</v>
      </c>
      <c r="CL5" s="1413">
        <v>74004</v>
      </c>
      <c r="CM5" s="1413">
        <v>0</v>
      </c>
      <c r="CO5" s="1495">
        <v>784075</v>
      </c>
      <c r="CP5" s="1495">
        <v>80268</v>
      </c>
      <c r="CQ5" s="1413">
        <v>8746</v>
      </c>
      <c r="CR5" s="1413">
        <v>71522</v>
      </c>
      <c r="CS5" s="1413">
        <v>0</v>
      </c>
      <c r="CU5" s="1495">
        <v>761629</v>
      </c>
      <c r="CV5" s="1495">
        <v>80147</v>
      </c>
      <c r="CW5" s="1413">
        <v>9142</v>
      </c>
      <c r="CX5" s="1413">
        <v>71006</v>
      </c>
      <c r="CY5" s="1413">
        <v>0</v>
      </c>
      <c r="DA5" s="1495">
        <v>731443</v>
      </c>
      <c r="DB5" s="1495">
        <v>76859</v>
      </c>
      <c r="DC5" s="1413">
        <v>8601</v>
      </c>
      <c r="DD5" s="1413">
        <v>68258</v>
      </c>
      <c r="DE5" s="1413">
        <v>0</v>
      </c>
      <c r="DG5" s="1495">
        <v>723818</v>
      </c>
      <c r="DH5" s="1495">
        <v>79928</v>
      </c>
      <c r="DI5" s="1413">
        <v>11467</v>
      </c>
      <c r="DJ5" s="1413">
        <v>68461</v>
      </c>
      <c r="DK5" s="1413">
        <v>0</v>
      </c>
      <c r="DM5" s="1495">
        <v>660894</v>
      </c>
      <c r="DN5" s="1495">
        <v>81735</v>
      </c>
      <c r="DO5" s="1413">
        <v>11033</v>
      </c>
      <c r="DP5" s="1413">
        <v>70702</v>
      </c>
      <c r="DQ5" s="1413">
        <v>0</v>
      </c>
      <c r="DS5" s="1495">
        <v>616880</v>
      </c>
      <c r="DT5" s="1495">
        <v>76842</v>
      </c>
      <c r="DU5" s="1413">
        <v>8289</v>
      </c>
      <c r="DV5" s="1413">
        <v>68553</v>
      </c>
      <c r="DW5" s="1413">
        <v>0</v>
      </c>
      <c r="DY5" s="1495">
        <v>630245</v>
      </c>
      <c r="DZ5" s="1495">
        <v>75518</v>
      </c>
      <c r="EA5" s="1413">
        <v>7261</v>
      </c>
      <c r="EB5" s="1413">
        <v>68257</v>
      </c>
      <c r="EC5" s="1413">
        <v>0</v>
      </c>
      <c r="EE5" s="1495">
        <v>600583</v>
      </c>
      <c r="EF5" s="1495">
        <v>74089</v>
      </c>
      <c r="EG5" s="1413">
        <v>6360</v>
      </c>
      <c r="EH5" s="1413">
        <v>67729</v>
      </c>
      <c r="EI5" s="1413">
        <v>0</v>
      </c>
      <c r="EK5" s="1495">
        <v>574844</v>
      </c>
      <c r="EL5" s="1495">
        <v>51798</v>
      </c>
      <c r="EM5" s="1413">
        <v>6383</v>
      </c>
      <c r="EN5" s="1413">
        <v>45415</v>
      </c>
      <c r="EO5" s="1413">
        <v>0</v>
      </c>
    </row>
    <row r="6" spans="1:145">
      <c r="A6" s="1272">
        <v>2</v>
      </c>
      <c r="B6" s="1160" t="s">
        <v>1779</v>
      </c>
      <c r="C6" s="2180">
        <v>457695</v>
      </c>
      <c r="D6" s="2180">
        <v>581</v>
      </c>
      <c r="E6" s="2180">
        <v>455</v>
      </c>
      <c r="F6" s="2180">
        <v>126</v>
      </c>
      <c r="G6" s="1413">
        <v>0</v>
      </c>
      <c r="I6" s="2180">
        <v>423657</v>
      </c>
      <c r="J6" s="2180">
        <v>521</v>
      </c>
      <c r="K6" s="2180">
        <v>395</v>
      </c>
      <c r="L6" s="2180">
        <v>126</v>
      </c>
      <c r="M6" s="1413">
        <v>0</v>
      </c>
      <c r="O6" s="2180">
        <v>475901</v>
      </c>
      <c r="P6" s="2180">
        <v>549</v>
      </c>
      <c r="Q6" s="2180">
        <v>422</v>
      </c>
      <c r="R6" s="2180">
        <v>128</v>
      </c>
      <c r="S6" s="1413">
        <v>0</v>
      </c>
      <c r="U6" s="2180">
        <v>385554</v>
      </c>
      <c r="V6" s="2180">
        <v>623</v>
      </c>
      <c r="W6" s="2180">
        <v>222</v>
      </c>
      <c r="X6" s="2180">
        <v>402</v>
      </c>
      <c r="Y6" s="1413">
        <v>0</v>
      </c>
      <c r="AA6" s="2180">
        <v>334103</v>
      </c>
      <c r="AB6" s="2180">
        <v>514</v>
      </c>
      <c r="AC6" s="2180">
        <v>111</v>
      </c>
      <c r="AD6" s="2180">
        <v>404</v>
      </c>
      <c r="AE6" s="1413">
        <v>0</v>
      </c>
      <c r="AG6" s="1413">
        <v>340781</v>
      </c>
      <c r="AH6" s="1413">
        <v>135</v>
      </c>
      <c r="AI6" s="1413">
        <v>136</v>
      </c>
      <c r="AJ6" s="1413">
        <v>0</v>
      </c>
      <c r="AK6" s="1413">
        <v>0</v>
      </c>
      <c r="AM6" s="1413">
        <v>377444</v>
      </c>
      <c r="AN6" s="1413">
        <v>387</v>
      </c>
      <c r="AO6" s="1413">
        <v>387</v>
      </c>
      <c r="AP6" s="1413">
        <v>0</v>
      </c>
      <c r="AQ6" s="1413">
        <v>0</v>
      </c>
      <c r="AS6" s="1413">
        <v>362352</v>
      </c>
      <c r="AT6" s="1413">
        <v>934</v>
      </c>
      <c r="AU6" s="1413">
        <v>902</v>
      </c>
      <c r="AV6" s="1413">
        <v>33</v>
      </c>
      <c r="AW6" s="1413">
        <v>0</v>
      </c>
      <c r="AY6" s="1413">
        <v>620312</v>
      </c>
      <c r="AZ6" s="1413">
        <v>1283</v>
      </c>
      <c r="BA6" s="1413">
        <v>1282</v>
      </c>
      <c r="BB6" s="1413">
        <v>1</v>
      </c>
      <c r="BC6" s="1413">
        <v>0</v>
      </c>
      <c r="BE6" s="1413">
        <v>570307</v>
      </c>
      <c r="BF6" s="1413">
        <v>925</v>
      </c>
      <c r="BG6" s="1413">
        <v>901</v>
      </c>
      <c r="BH6" s="1413">
        <v>25</v>
      </c>
      <c r="BI6" s="1413">
        <v>0</v>
      </c>
      <c r="BK6" s="1413">
        <v>562343</v>
      </c>
      <c r="BL6" s="1413">
        <v>92</v>
      </c>
      <c r="BM6" s="1413">
        <v>74</v>
      </c>
      <c r="BN6" s="1413">
        <v>19</v>
      </c>
      <c r="BO6" s="1413">
        <v>0</v>
      </c>
      <c r="BQ6" s="1413">
        <v>532581</v>
      </c>
      <c r="BR6" s="1413">
        <v>183</v>
      </c>
      <c r="BS6" s="1413">
        <v>175</v>
      </c>
      <c r="BT6" s="1413">
        <v>8</v>
      </c>
      <c r="BU6" s="1413">
        <v>0</v>
      </c>
      <c r="BW6" s="1413">
        <v>563976</v>
      </c>
      <c r="BX6" s="1413">
        <v>515</v>
      </c>
      <c r="BY6" s="1413">
        <v>515</v>
      </c>
      <c r="BZ6" s="1413">
        <v>0</v>
      </c>
      <c r="CA6" s="1413">
        <v>0</v>
      </c>
      <c r="CC6" s="1413">
        <v>491125</v>
      </c>
      <c r="CD6" s="1413">
        <v>486</v>
      </c>
      <c r="CE6" s="1413">
        <v>486</v>
      </c>
      <c r="CF6" s="1413">
        <v>0</v>
      </c>
      <c r="CG6" s="1413">
        <v>0</v>
      </c>
      <c r="CI6" s="1413">
        <v>478932</v>
      </c>
      <c r="CJ6" s="1413">
        <v>769</v>
      </c>
      <c r="CK6" s="1413">
        <v>769</v>
      </c>
      <c r="CL6" s="1413">
        <v>0</v>
      </c>
      <c r="CM6" s="1413">
        <v>0</v>
      </c>
      <c r="CO6" s="1413">
        <v>426970</v>
      </c>
      <c r="CP6" s="1413">
        <v>966</v>
      </c>
      <c r="CQ6" s="1413">
        <v>966</v>
      </c>
      <c r="CR6" s="1413">
        <v>0</v>
      </c>
      <c r="CS6" s="1413">
        <v>0</v>
      </c>
      <c r="CU6" s="1413">
        <v>440089</v>
      </c>
      <c r="CV6" s="1413">
        <v>786</v>
      </c>
      <c r="CW6" s="1413">
        <v>786</v>
      </c>
      <c r="CX6" s="1413">
        <v>0</v>
      </c>
      <c r="CY6" s="1413">
        <v>0</v>
      </c>
      <c r="DA6" s="1413">
        <v>403913</v>
      </c>
      <c r="DB6" s="1413">
        <v>872</v>
      </c>
      <c r="DC6" s="1413">
        <v>872</v>
      </c>
      <c r="DD6" s="1413">
        <v>0</v>
      </c>
      <c r="DE6" s="1413">
        <v>0</v>
      </c>
      <c r="DG6" s="1413">
        <v>394891</v>
      </c>
      <c r="DH6" s="1413">
        <v>915</v>
      </c>
      <c r="DI6" s="1413">
        <v>915</v>
      </c>
      <c r="DJ6" s="1413">
        <v>0</v>
      </c>
      <c r="DK6" s="1413">
        <v>0</v>
      </c>
      <c r="DM6" s="1413">
        <v>421024</v>
      </c>
      <c r="DN6" s="1413">
        <v>434</v>
      </c>
      <c r="DO6" s="1413">
        <v>434</v>
      </c>
      <c r="DP6" s="1413">
        <v>0</v>
      </c>
      <c r="DQ6" s="1413">
        <v>0</v>
      </c>
      <c r="DS6" s="1413">
        <v>408945</v>
      </c>
      <c r="DT6" s="1413">
        <v>806</v>
      </c>
      <c r="DU6" s="1413">
        <v>806</v>
      </c>
      <c r="DV6" s="1413">
        <v>0</v>
      </c>
      <c r="DW6" s="1413">
        <v>0</v>
      </c>
      <c r="DY6" s="1413">
        <v>416826</v>
      </c>
      <c r="DZ6" s="1413">
        <v>246</v>
      </c>
      <c r="EA6" s="1413">
        <v>246</v>
      </c>
      <c r="EB6" s="1413">
        <v>0</v>
      </c>
      <c r="EC6" s="1413">
        <v>0</v>
      </c>
      <c r="EE6" s="1413">
        <v>391736</v>
      </c>
      <c r="EF6" s="1413">
        <v>490</v>
      </c>
      <c r="EG6" s="1413">
        <v>490</v>
      </c>
      <c r="EH6" s="1413">
        <v>0</v>
      </c>
      <c r="EI6" s="1413">
        <v>0</v>
      </c>
      <c r="EK6" s="1413">
        <v>323572</v>
      </c>
      <c r="EL6" s="1413">
        <v>0</v>
      </c>
      <c r="EM6" s="1413">
        <v>0</v>
      </c>
      <c r="EN6" s="1413">
        <v>0</v>
      </c>
      <c r="EO6" s="1413">
        <v>0</v>
      </c>
    </row>
    <row r="7" spans="1:145">
      <c r="A7" s="1287" t="s">
        <v>1939</v>
      </c>
      <c r="B7" s="1161" t="s">
        <v>1736</v>
      </c>
      <c r="C7" s="2180">
        <v>179175</v>
      </c>
      <c r="D7" s="2180">
        <v>5478</v>
      </c>
      <c r="E7" s="2180">
        <v>1835</v>
      </c>
      <c r="F7" s="2180">
        <v>3644</v>
      </c>
      <c r="G7" s="1413">
        <v>0</v>
      </c>
      <c r="I7" s="2180">
        <v>172740</v>
      </c>
      <c r="J7" s="2180">
        <v>3790</v>
      </c>
      <c r="K7" s="2180">
        <v>1738</v>
      </c>
      <c r="L7" s="2180">
        <v>2052</v>
      </c>
      <c r="M7" s="1413">
        <v>0</v>
      </c>
      <c r="O7" s="2180">
        <v>172381</v>
      </c>
      <c r="P7" s="2180">
        <v>3899</v>
      </c>
      <c r="Q7" s="2180">
        <v>1626</v>
      </c>
      <c r="R7" s="2180">
        <v>2273</v>
      </c>
      <c r="S7" s="1413">
        <v>0</v>
      </c>
      <c r="U7" s="2180">
        <v>159300</v>
      </c>
      <c r="V7" s="2180">
        <v>6183</v>
      </c>
      <c r="W7" s="2180">
        <v>1491</v>
      </c>
      <c r="X7" s="2180">
        <v>4692</v>
      </c>
      <c r="Y7" s="1413">
        <v>0</v>
      </c>
      <c r="AA7" s="2180">
        <v>153746</v>
      </c>
      <c r="AB7" s="2180">
        <v>3964</v>
      </c>
      <c r="AC7" s="2180">
        <v>1519</v>
      </c>
      <c r="AD7" s="2180">
        <v>2445</v>
      </c>
      <c r="AE7" s="1413">
        <v>0</v>
      </c>
      <c r="AG7" s="1413">
        <v>156268</v>
      </c>
      <c r="AH7" s="1413">
        <v>4892</v>
      </c>
      <c r="AI7" s="1413">
        <v>1585</v>
      </c>
      <c r="AJ7" s="1413">
        <v>3307</v>
      </c>
      <c r="AK7" s="1413">
        <v>0</v>
      </c>
      <c r="AM7" s="1413">
        <v>154807</v>
      </c>
      <c r="AN7" s="1413">
        <v>3480</v>
      </c>
      <c r="AO7" s="1413">
        <v>1610</v>
      </c>
      <c r="AP7" s="1413">
        <v>1870</v>
      </c>
      <c r="AQ7" s="1413">
        <v>0</v>
      </c>
      <c r="AS7" s="1413">
        <v>145543</v>
      </c>
      <c r="AT7" s="1413">
        <v>2976</v>
      </c>
      <c r="AU7" s="1413">
        <v>1557</v>
      </c>
      <c r="AV7" s="1413">
        <v>1418</v>
      </c>
      <c r="AW7" s="1413">
        <v>0</v>
      </c>
      <c r="AY7" s="1413">
        <v>143985</v>
      </c>
      <c r="AZ7" s="1413">
        <v>3014</v>
      </c>
      <c r="BA7" s="1413">
        <v>1628</v>
      </c>
      <c r="BB7" s="1413">
        <v>1386</v>
      </c>
      <c r="BC7" s="1413">
        <v>0</v>
      </c>
      <c r="BE7" s="1413">
        <v>135224</v>
      </c>
      <c r="BF7" s="1413">
        <v>2254</v>
      </c>
      <c r="BG7" s="1413">
        <v>1115</v>
      </c>
      <c r="BH7" s="1413">
        <v>1139</v>
      </c>
      <c r="BI7" s="1413">
        <v>0</v>
      </c>
      <c r="BK7" s="1413">
        <v>133375</v>
      </c>
      <c r="BL7" s="1413">
        <v>2059</v>
      </c>
      <c r="BM7" s="1413">
        <v>1462</v>
      </c>
      <c r="BN7" s="1413">
        <v>597</v>
      </c>
      <c r="BO7" s="1413">
        <v>0</v>
      </c>
      <c r="BQ7" s="1413">
        <v>123702</v>
      </c>
      <c r="BR7" s="1413">
        <v>2880</v>
      </c>
      <c r="BS7" s="1413">
        <v>1511</v>
      </c>
      <c r="BT7" s="1413">
        <v>1369</v>
      </c>
      <c r="BU7" s="1413">
        <v>0</v>
      </c>
      <c r="BW7" s="1413">
        <v>144251</v>
      </c>
      <c r="BX7" s="1413">
        <v>2675</v>
      </c>
      <c r="BY7" s="1413">
        <v>946</v>
      </c>
      <c r="BZ7" s="1413">
        <v>1729</v>
      </c>
      <c r="CA7" s="1413">
        <v>0</v>
      </c>
      <c r="CC7" s="1413">
        <v>142174</v>
      </c>
      <c r="CD7" s="1413">
        <v>3387</v>
      </c>
      <c r="CE7" s="1413">
        <v>1095</v>
      </c>
      <c r="CF7" s="1413">
        <v>2292</v>
      </c>
      <c r="CG7" s="1413">
        <v>0</v>
      </c>
      <c r="CI7" s="1413">
        <v>139477</v>
      </c>
      <c r="CJ7" s="1413">
        <v>3121</v>
      </c>
      <c r="CK7" s="1413">
        <v>1030</v>
      </c>
      <c r="CL7" s="1413">
        <v>2091</v>
      </c>
      <c r="CM7" s="1413">
        <v>0</v>
      </c>
      <c r="CO7" s="1413">
        <v>134849</v>
      </c>
      <c r="CP7" s="1413">
        <v>3044</v>
      </c>
      <c r="CQ7" s="1413">
        <v>1108</v>
      </c>
      <c r="CR7" s="1413">
        <v>1936</v>
      </c>
      <c r="CS7" s="1413">
        <v>0</v>
      </c>
      <c r="CU7" s="1413">
        <v>147418</v>
      </c>
      <c r="CV7" s="1413">
        <v>3302</v>
      </c>
      <c r="CW7" s="1413">
        <v>1379</v>
      </c>
      <c r="CX7" s="1413">
        <v>1923</v>
      </c>
      <c r="CY7" s="1413">
        <v>0</v>
      </c>
      <c r="DA7" s="1413">
        <v>143861</v>
      </c>
      <c r="DB7" s="1413">
        <v>2864</v>
      </c>
      <c r="DC7" s="1413">
        <v>881</v>
      </c>
      <c r="DD7" s="1413">
        <v>1983</v>
      </c>
      <c r="DE7" s="1413">
        <v>0</v>
      </c>
      <c r="DG7" s="1413">
        <v>142430</v>
      </c>
      <c r="DH7" s="1413">
        <v>3361</v>
      </c>
      <c r="DI7" s="1413">
        <v>957</v>
      </c>
      <c r="DJ7" s="1413">
        <v>2404</v>
      </c>
      <c r="DK7" s="1413">
        <v>0</v>
      </c>
      <c r="DM7" s="1413">
        <v>133059</v>
      </c>
      <c r="DN7" s="1413">
        <v>3351</v>
      </c>
      <c r="DO7" s="1413">
        <v>925</v>
      </c>
      <c r="DP7" s="1413">
        <v>2426</v>
      </c>
      <c r="DQ7" s="1413">
        <v>0</v>
      </c>
      <c r="DS7" s="1413">
        <v>131505</v>
      </c>
      <c r="DT7" s="1413">
        <v>3786</v>
      </c>
      <c r="DU7" s="1413">
        <v>753</v>
      </c>
      <c r="DV7" s="1413">
        <v>3033</v>
      </c>
      <c r="DW7" s="1413">
        <v>0</v>
      </c>
      <c r="DY7" s="1413">
        <v>129955</v>
      </c>
      <c r="DZ7" s="1413">
        <v>4041</v>
      </c>
      <c r="EA7" s="1413">
        <v>479</v>
      </c>
      <c r="EB7" s="1413">
        <v>3562</v>
      </c>
      <c r="EC7" s="1413">
        <v>0</v>
      </c>
      <c r="EE7" s="1413">
        <v>120349</v>
      </c>
      <c r="EF7" s="1413">
        <v>4039</v>
      </c>
      <c r="EG7" s="1413">
        <v>670</v>
      </c>
      <c r="EH7" s="1413">
        <v>3369</v>
      </c>
      <c r="EI7" s="1413">
        <v>0</v>
      </c>
      <c r="EK7" s="1413">
        <v>119321</v>
      </c>
      <c r="EL7" s="1413">
        <v>4103</v>
      </c>
      <c r="EM7" s="1413">
        <v>718</v>
      </c>
      <c r="EN7" s="1413">
        <v>3385</v>
      </c>
      <c r="EO7" s="1413">
        <v>0</v>
      </c>
    </row>
    <row r="8" spans="1:145">
      <c r="A8" s="1287" t="s">
        <v>1940</v>
      </c>
      <c r="B8" s="1161" t="s">
        <v>1941</v>
      </c>
      <c r="C8" s="2180">
        <v>490203</v>
      </c>
      <c r="D8" s="2180">
        <v>0</v>
      </c>
      <c r="E8" s="2180">
        <v>0</v>
      </c>
      <c r="F8" s="2180">
        <v>0</v>
      </c>
      <c r="G8" s="1413">
        <v>0</v>
      </c>
      <c r="I8" s="2180">
        <v>484191</v>
      </c>
      <c r="J8" s="2180">
        <v>0</v>
      </c>
      <c r="K8" s="2180">
        <v>0</v>
      </c>
      <c r="L8" s="2180">
        <v>0</v>
      </c>
      <c r="M8" s="1413">
        <v>0</v>
      </c>
      <c r="O8" s="2180">
        <v>469856</v>
      </c>
      <c r="P8" s="2180">
        <v>1197</v>
      </c>
      <c r="Q8" s="2180">
        <v>1198</v>
      </c>
      <c r="R8" s="2180">
        <v>0</v>
      </c>
      <c r="S8" s="1413">
        <v>0</v>
      </c>
      <c r="U8" s="2180">
        <v>447224</v>
      </c>
      <c r="V8" s="2180">
        <v>1672</v>
      </c>
      <c r="W8" s="2180">
        <v>1672</v>
      </c>
      <c r="X8" s="2180">
        <v>0</v>
      </c>
      <c r="Y8" s="1413">
        <v>0</v>
      </c>
      <c r="AA8" s="2180">
        <v>425403</v>
      </c>
      <c r="AB8" s="2180">
        <v>1190</v>
      </c>
      <c r="AC8" s="2180">
        <v>1190</v>
      </c>
      <c r="AD8" s="2180">
        <v>0</v>
      </c>
      <c r="AE8" s="1413">
        <v>0</v>
      </c>
      <c r="AG8" s="1413">
        <v>418729</v>
      </c>
      <c r="AH8" s="1413">
        <v>1083</v>
      </c>
      <c r="AI8" s="1413">
        <v>1083</v>
      </c>
      <c r="AJ8" s="1413">
        <v>0</v>
      </c>
      <c r="AK8" s="1413">
        <v>0</v>
      </c>
      <c r="AM8" s="1413">
        <v>435173</v>
      </c>
      <c r="AN8" s="1413">
        <v>347</v>
      </c>
      <c r="AO8" s="1413">
        <v>347</v>
      </c>
      <c r="AP8" s="1413">
        <v>0</v>
      </c>
      <c r="AQ8" s="1413">
        <v>0</v>
      </c>
      <c r="AS8" s="1413">
        <v>414952</v>
      </c>
      <c r="AT8" s="1413">
        <v>1065</v>
      </c>
      <c r="AU8" s="1413">
        <v>1065</v>
      </c>
      <c r="AV8" s="1413">
        <v>0</v>
      </c>
      <c r="AW8" s="1413">
        <v>0</v>
      </c>
      <c r="AY8" s="1413">
        <v>472530</v>
      </c>
      <c r="AZ8" s="1413">
        <v>8349</v>
      </c>
      <c r="BA8" s="1413">
        <v>8345</v>
      </c>
      <c r="BB8" s="1413">
        <v>4</v>
      </c>
      <c r="BC8" s="1413">
        <v>0</v>
      </c>
      <c r="BE8" s="1413">
        <v>456546</v>
      </c>
      <c r="BF8" s="1413">
        <v>6778</v>
      </c>
      <c r="BG8" s="1413">
        <v>6778</v>
      </c>
      <c r="BH8" s="1413">
        <v>0</v>
      </c>
      <c r="BI8" s="1413">
        <v>0</v>
      </c>
      <c r="BK8" s="1413">
        <v>436892</v>
      </c>
      <c r="BL8" s="1413">
        <v>5630</v>
      </c>
      <c r="BM8" s="1413">
        <v>5630</v>
      </c>
      <c r="BN8" s="1413">
        <v>0</v>
      </c>
      <c r="BO8" s="1413">
        <v>0</v>
      </c>
      <c r="BQ8" s="1413">
        <v>415405</v>
      </c>
      <c r="BR8" s="1413">
        <v>6481</v>
      </c>
      <c r="BS8" s="1413">
        <v>6481</v>
      </c>
      <c r="BT8" s="1413">
        <v>0</v>
      </c>
      <c r="BU8" s="1413">
        <v>0</v>
      </c>
      <c r="BW8" s="1413">
        <v>443143</v>
      </c>
      <c r="BX8" s="1413">
        <v>5162</v>
      </c>
      <c r="BY8" s="1413">
        <v>5162</v>
      </c>
      <c r="BZ8" s="1413">
        <v>0</v>
      </c>
      <c r="CA8" s="1413">
        <v>0</v>
      </c>
      <c r="CC8" s="1413">
        <v>428076</v>
      </c>
      <c r="CD8" s="1413">
        <v>6219</v>
      </c>
      <c r="CE8" s="1413">
        <v>6219</v>
      </c>
      <c r="CF8" s="1413">
        <v>0</v>
      </c>
      <c r="CG8" s="1413">
        <v>0</v>
      </c>
      <c r="CI8" s="1413">
        <v>411373</v>
      </c>
      <c r="CJ8" s="1413">
        <v>5900</v>
      </c>
      <c r="CK8" s="1413">
        <v>5900</v>
      </c>
      <c r="CL8" s="1413">
        <v>0</v>
      </c>
      <c r="CM8" s="1413">
        <v>0</v>
      </c>
      <c r="CO8" s="1413">
        <v>379480</v>
      </c>
      <c r="CP8" s="1413">
        <v>5918</v>
      </c>
      <c r="CQ8" s="1413">
        <v>5918</v>
      </c>
      <c r="CR8" s="1413">
        <v>0</v>
      </c>
      <c r="CS8" s="1413">
        <v>0</v>
      </c>
      <c r="CU8" s="1413">
        <v>364200</v>
      </c>
      <c r="CV8" s="1413">
        <v>5310</v>
      </c>
      <c r="CW8" s="1413">
        <v>5310</v>
      </c>
      <c r="CX8" s="1413">
        <v>0</v>
      </c>
      <c r="CY8" s="1413">
        <v>0</v>
      </c>
      <c r="DA8" s="1413">
        <v>351962</v>
      </c>
      <c r="DB8" s="1413">
        <v>3768</v>
      </c>
      <c r="DC8" s="1413">
        <v>3768</v>
      </c>
      <c r="DD8" s="1413">
        <v>0</v>
      </c>
      <c r="DE8" s="1413">
        <v>0</v>
      </c>
      <c r="DG8" s="1413">
        <v>360738</v>
      </c>
      <c r="DH8" s="1413">
        <v>3401</v>
      </c>
      <c r="DI8" s="1413">
        <v>3401</v>
      </c>
      <c r="DJ8" s="1413">
        <v>0</v>
      </c>
      <c r="DK8" s="1413">
        <v>0</v>
      </c>
      <c r="DM8" s="1413">
        <v>345440</v>
      </c>
      <c r="DN8" s="1413">
        <v>4325</v>
      </c>
      <c r="DO8" s="1413">
        <v>4325</v>
      </c>
      <c r="DP8" s="1413">
        <v>0</v>
      </c>
      <c r="DQ8" s="1413">
        <v>0</v>
      </c>
      <c r="DS8" s="1413">
        <v>353847</v>
      </c>
      <c r="DT8" s="1413">
        <v>4077</v>
      </c>
      <c r="DU8" s="1413">
        <v>4077</v>
      </c>
      <c r="DV8" s="1413">
        <v>0</v>
      </c>
      <c r="DW8" s="1413">
        <v>0</v>
      </c>
      <c r="DY8" s="1413">
        <v>361863</v>
      </c>
      <c r="DZ8" s="1413">
        <v>5240</v>
      </c>
      <c r="EA8" s="1413">
        <v>5240</v>
      </c>
      <c r="EB8" s="1413">
        <v>0</v>
      </c>
      <c r="EC8" s="1413">
        <v>0</v>
      </c>
      <c r="EE8" s="1413">
        <v>349927</v>
      </c>
      <c r="EF8" s="1413">
        <v>4888</v>
      </c>
      <c r="EG8" s="1413">
        <v>4888</v>
      </c>
      <c r="EH8" s="1413">
        <v>0</v>
      </c>
      <c r="EI8" s="1413">
        <v>0</v>
      </c>
      <c r="EK8" s="1413">
        <v>340524</v>
      </c>
      <c r="EL8" s="1413">
        <v>5782</v>
      </c>
      <c r="EM8" s="1413">
        <v>5782</v>
      </c>
      <c r="EN8" s="1413">
        <v>0</v>
      </c>
      <c r="EO8" s="1413">
        <v>0</v>
      </c>
    </row>
    <row r="9" spans="1:145" ht="13.8" thickBot="1">
      <c r="A9" s="1272">
        <v>3</v>
      </c>
      <c r="B9" s="1334" t="s">
        <v>156</v>
      </c>
      <c r="C9" s="2181">
        <v>2057855</v>
      </c>
      <c r="D9" s="2181">
        <v>133932</v>
      </c>
      <c r="E9" s="2181">
        <v>17186</v>
      </c>
      <c r="F9" s="2181">
        <v>116747</v>
      </c>
      <c r="G9" s="1413">
        <v>0</v>
      </c>
      <c r="I9" s="2181">
        <v>2003990</v>
      </c>
      <c r="J9" s="2181">
        <v>127241</v>
      </c>
      <c r="K9" s="2181">
        <v>16188</v>
      </c>
      <c r="L9" s="2181">
        <v>111054</v>
      </c>
      <c r="M9" s="1413">
        <v>0</v>
      </c>
      <c r="O9" s="2181">
        <v>2066848</v>
      </c>
      <c r="P9" s="2181">
        <v>116324</v>
      </c>
      <c r="Q9" s="2181">
        <v>11219</v>
      </c>
      <c r="R9" s="2181">
        <v>105107</v>
      </c>
      <c r="S9" s="1413">
        <v>0</v>
      </c>
      <c r="U9" s="2181">
        <v>1877888</v>
      </c>
      <c r="V9" s="2181">
        <v>121231</v>
      </c>
      <c r="W9" s="2181">
        <v>12457</v>
      </c>
      <c r="X9" s="2181">
        <v>108775</v>
      </c>
      <c r="Y9" s="1413">
        <v>0</v>
      </c>
      <c r="AA9" s="2181">
        <v>1788052</v>
      </c>
      <c r="AB9" s="2181">
        <v>115150</v>
      </c>
      <c r="AC9" s="2181">
        <v>10835</v>
      </c>
      <c r="AD9" s="2181">
        <v>104317</v>
      </c>
      <c r="AE9" s="1443">
        <v>0</v>
      </c>
      <c r="AG9" s="1443">
        <v>1777906</v>
      </c>
      <c r="AH9" s="1443">
        <v>112062</v>
      </c>
      <c r="AI9" s="1443">
        <v>11962</v>
      </c>
      <c r="AJ9" s="1443">
        <v>100102</v>
      </c>
      <c r="AK9" s="1443">
        <v>0</v>
      </c>
      <c r="AM9" s="1443">
        <v>1852316</v>
      </c>
      <c r="AN9" s="1443">
        <v>117803</v>
      </c>
      <c r="AO9" s="1443">
        <v>21919</v>
      </c>
      <c r="AP9" s="1443">
        <v>95884</v>
      </c>
      <c r="AQ9" s="1443">
        <v>0</v>
      </c>
      <c r="AS9" s="1443">
        <v>1751405</v>
      </c>
      <c r="AT9" s="1443">
        <v>108375</v>
      </c>
      <c r="AU9" s="1443">
        <v>22218</v>
      </c>
      <c r="AV9" s="1443">
        <v>86157</v>
      </c>
      <c r="AW9" s="1443">
        <v>0</v>
      </c>
      <c r="AY9" s="1443">
        <v>2054178</v>
      </c>
      <c r="AZ9" s="1443">
        <v>112339</v>
      </c>
      <c r="BA9" s="1443">
        <v>27306</v>
      </c>
      <c r="BB9" s="1443">
        <v>85033</v>
      </c>
      <c r="BC9" s="1443">
        <v>0</v>
      </c>
      <c r="BE9" s="1443">
        <v>1940460</v>
      </c>
      <c r="BF9" s="1443">
        <v>99041</v>
      </c>
      <c r="BG9" s="1443">
        <v>20801</v>
      </c>
      <c r="BH9" s="1443">
        <v>78241</v>
      </c>
      <c r="BI9" s="1443">
        <v>0</v>
      </c>
      <c r="BK9" s="1443">
        <v>1917494</v>
      </c>
      <c r="BL9" s="1443">
        <v>95843</v>
      </c>
      <c r="BM9" s="1443">
        <v>16226</v>
      </c>
      <c r="BN9" s="1443">
        <v>79618</v>
      </c>
      <c r="BO9" s="1443">
        <v>0</v>
      </c>
      <c r="BQ9" s="1443">
        <v>1846106</v>
      </c>
      <c r="BR9" s="1443">
        <v>99016</v>
      </c>
      <c r="BS9" s="1443">
        <v>17053</v>
      </c>
      <c r="BT9" s="1443">
        <v>81963</v>
      </c>
      <c r="BU9" s="1443">
        <v>0</v>
      </c>
      <c r="BW9" s="1443">
        <v>1939898</v>
      </c>
      <c r="BX9" s="1443">
        <v>93471</v>
      </c>
      <c r="BY9" s="1443">
        <v>14925</v>
      </c>
      <c r="BZ9" s="1443">
        <v>78546</v>
      </c>
      <c r="CA9" s="1443">
        <v>0</v>
      </c>
      <c r="CC9" s="1443">
        <v>1870339</v>
      </c>
      <c r="CD9" s="1443">
        <v>94394</v>
      </c>
      <c r="CE9" s="1443">
        <v>16119</v>
      </c>
      <c r="CF9" s="1443">
        <v>78275</v>
      </c>
      <c r="CG9" s="1443">
        <v>0</v>
      </c>
      <c r="CI9" s="1443">
        <v>1829149</v>
      </c>
      <c r="CJ9" s="1443">
        <v>90773</v>
      </c>
      <c r="CK9" s="1443">
        <v>14678</v>
      </c>
      <c r="CL9" s="1443">
        <v>76095</v>
      </c>
      <c r="CM9" s="1443">
        <v>0</v>
      </c>
      <c r="CO9" s="1443">
        <v>1725374</v>
      </c>
      <c r="CP9" s="1443">
        <v>90196</v>
      </c>
      <c r="CQ9" s="1443">
        <v>16738</v>
      </c>
      <c r="CR9" s="1443">
        <v>73458</v>
      </c>
      <c r="CS9" s="1443">
        <v>0</v>
      </c>
      <c r="CU9" s="1443">
        <v>1713336</v>
      </c>
      <c r="CV9" s="1443">
        <v>89545</v>
      </c>
      <c r="CW9" s="1443">
        <v>16617</v>
      </c>
      <c r="CX9" s="1443">
        <v>72929</v>
      </c>
      <c r="CY9" s="1443">
        <v>0</v>
      </c>
      <c r="DA9" s="1443">
        <v>1631179</v>
      </c>
      <c r="DB9" s="1443">
        <v>84363</v>
      </c>
      <c r="DC9" s="1443">
        <v>14122</v>
      </c>
      <c r="DD9" s="1443">
        <v>70241</v>
      </c>
      <c r="DE9" s="1443">
        <v>0</v>
      </c>
      <c r="DG9" s="1443">
        <v>1621877</v>
      </c>
      <c r="DH9" s="1443">
        <v>87605</v>
      </c>
      <c r="DI9" s="1443">
        <v>16740</v>
      </c>
      <c r="DJ9" s="1443">
        <v>70865</v>
      </c>
      <c r="DK9" s="1443">
        <v>0</v>
      </c>
      <c r="DM9" s="1443">
        <v>1560417</v>
      </c>
      <c r="DN9" s="1443">
        <v>89845</v>
      </c>
      <c r="DO9" s="1443">
        <v>16717</v>
      </c>
      <c r="DP9" s="1443">
        <v>73128</v>
      </c>
      <c r="DQ9" s="1443">
        <v>0</v>
      </c>
      <c r="DS9" s="1443">
        <v>1511177</v>
      </c>
      <c r="DT9" s="1443">
        <v>85511</v>
      </c>
      <c r="DU9" s="1443">
        <v>13925</v>
      </c>
      <c r="DV9" s="1443">
        <v>71586</v>
      </c>
      <c r="DW9" s="1443">
        <v>0</v>
      </c>
      <c r="DY9" s="1443">
        <v>1538889</v>
      </c>
      <c r="DZ9" s="1443">
        <v>85045</v>
      </c>
      <c r="EA9" s="1443">
        <v>13226</v>
      </c>
      <c r="EB9" s="1443">
        <v>71819</v>
      </c>
      <c r="EC9" s="1443">
        <v>0</v>
      </c>
      <c r="EE9" s="1443">
        <v>1462595</v>
      </c>
      <c r="EF9" s="1443">
        <v>83506</v>
      </c>
      <c r="EG9" s="1443">
        <v>12408</v>
      </c>
      <c r="EH9" s="1443">
        <v>71098</v>
      </c>
      <c r="EI9" s="1443">
        <v>0</v>
      </c>
      <c r="EK9" s="1443">
        <v>1358261</v>
      </c>
      <c r="EL9" s="1443">
        <v>61683</v>
      </c>
      <c r="EM9" s="1443">
        <v>12883</v>
      </c>
      <c r="EN9" s="1443">
        <v>48800</v>
      </c>
      <c r="EO9" s="1443">
        <v>0</v>
      </c>
    </row>
    <row r="10" spans="1:145">
      <c r="A10" s="1272">
        <v>4</v>
      </c>
      <c r="B10" s="1444" t="s">
        <v>1942</v>
      </c>
      <c r="C10" s="2182">
        <v>17558</v>
      </c>
      <c r="D10" s="2182">
        <v>68</v>
      </c>
      <c r="E10" s="2182">
        <v>68</v>
      </c>
      <c r="F10" s="1445">
        <v>0</v>
      </c>
      <c r="G10" s="1445">
        <v>0</v>
      </c>
      <c r="I10" s="2182">
        <v>17493</v>
      </c>
      <c r="J10" s="2182">
        <v>73</v>
      </c>
      <c r="K10" s="2182">
        <v>73</v>
      </c>
      <c r="L10" s="1445">
        <v>0</v>
      </c>
      <c r="M10" s="1445">
        <v>0</v>
      </c>
      <c r="O10" s="2182">
        <v>16154</v>
      </c>
      <c r="P10" s="2182">
        <v>44</v>
      </c>
      <c r="Q10" s="2182">
        <v>44</v>
      </c>
      <c r="R10" s="1445">
        <v>0</v>
      </c>
      <c r="S10" s="1445">
        <v>0</v>
      </c>
      <c r="U10" s="2182">
        <v>14433</v>
      </c>
      <c r="V10" s="2182">
        <v>43</v>
      </c>
      <c r="W10" s="2182">
        <v>43</v>
      </c>
      <c r="X10" s="2182">
        <v>0</v>
      </c>
      <c r="Y10" s="1445">
        <v>0</v>
      </c>
      <c r="AA10" s="2182">
        <v>18720</v>
      </c>
      <c r="AB10" s="2182">
        <v>18</v>
      </c>
      <c r="AC10" s="2182">
        <v>18</v>
      </c>
      <c r="AD10" s="2182">
        <v>0</v>
      </c>
      <c r="AE10" s="1445">
        <v>0</v>
      </c>
      <c r="AG10" s="1445">
        <v>20889</v>
      </c>
      <c r="AH10" s="1445">
        <v>0</v>
      </c>
      <c r="AI10" s="1445">
        <v>0</v>
      </c>
      <c r="AJ10" s="1445">
        <v>0</v>
      </c>
      <c r="AK10" s="1445">
        <v>0</v>
      </c>
      <c r="AM10" s="1445">
        <v>23249</v>
      </c>
      <c r="AN10" s="1445">
        <v>39</v>
      </c>
      <c r="AO10" s="1445">
        <v>39</v>
      </c>
      <c r="AP10" s="1445">
        <v>0</v>
      </c>
      <c r="AQ10" s="1445">
        <v>0</v>
      </c>
      <c r="AS10" s="1445">
        <v>20194</v>
      </c>
      <c r="AT10" s="1445">
        <v>60</v>
      </c>
      <c r="AU10" s="1445">
        <v>60</v>
      </c>
      <c r="AV10" s="1445">
        <v>0</v>
      </c>
      <c r="AW10" s="1445">
        <v>0</v>
      </c>
      <c r="AY10" s="1445">
        <v>17459</v>
      </c>
      <c r="AZ10" s="1445">
        <v>35</v>
      </c>
      <c r="BA10" s="1445">
        <v>34</v>
      </c>
      <c r="BB10" s="1445">
        <v>0</v>
      </c>
      <c r="BC10" s="1445">
        <v>0</v>
      </c>
      <c r="BE10" s="1445">
        <v>18838</v>
      </c>
      <c r="BF10" s="1445">
        <v>23</v>
      </c>
      <c r="BG10" s="1445">
        <v>21</v>
      </c>
      <c r="BH10" s="1445">
        <v>1</v>
      </c>
      <c r="BI10" s="1445">
        <v>0</v>
      </c>
      <c r="BK10" s="1445">
        <v>19630</v>
      </c>
      <c r="BL10" s="1445">
        <v>85</v>
      </c>
      <c r="BM10" s="1445">
        <v>85</v>
      </c>
      <c r="BN10" s="1445">
        <v>0</v>
      </c>
      <c r="BO10" s="1445">
        <v>0</v>
      </c>
      <c r="BQ10" s="1445">
        <v>17195</v>
      </c>
      <c r="BR10" s="1445">
        <v>79</v>
      </c>
      <c r="BS10" s="1445">
        <v>79</v>
      </c>
      <c r="BT10" s="1445">
        <v>0</v>
      </c>
      <c r="BU10" s="1445">
        <v>0</v>
      </c>
      <c r="BW10" s="1445">
        <v>28061</v>
      </c>
      <c r="BX10" s="1445">
        <v>841</v>
      </c>
      <c r="BY10" s="1445">
        <v>308</v>
      </c>
      <c r="BZ10" s="1445">
        <v>532</v>
      </c>
      <c r="CA10" s="1445">
        <v>0</v>
      </c>
      <c r="CC10" s="1445">
        <v>27683</v>
      </c>
      <c r="CD10" s="1445">
        <v>704</v>
      </c>
      <c r="CE10" s="1445">
        <v>171</v>
      </c>
      <c r="CF10" s="1445">
        <v>533</v>
      </c>
      <c r="CG10" s="1445">
        <v>0</v>
      </c>
      <c r="CI10" s="1445">
        <v>25217</v>
      </c>
      <c r="CJ10" s="1445">
        <v>626</v>
      </c>
      <c r="CK10" s="1445">
        <v>129</v>
      </c>
      <c r="CL10" s="1445">
        <v>497</v>
      </c>
      <c r="CM10" s="1445">
        <v>0</v>
      </c>
      <c r="CO10" s="1445">
        <v>23388</v>
      </c>
      <c r="CP10" s="1445">
        <v>623</v>
      </c>
      <c r="CQ10" s="1445">
        <v>67</v>
      </c>
      <c r="CR10" s="1445">
        <v>556</v>
      </c>
      <c r="CS10" s="1445">
        <v>0</v>
      </c>
      <c r="CU10" s="1445">
        <v>23101</v>
      </c>
      <c r="CV10" s="1445">
        <v>621</v>
      </c>
      <c r="CW10" s="1445">
        <v>103</v>
      </c>
      <c r="CX10" s="1445">
        <v>518</v>
      </c>
      <c r="CY10" s="1445">
        <v>0</v>
      </c>
      <c r="DA10" s="1445">
        <v>22055</v>
      </c>
      <c r="DB10" s="1445">
        <v>575</v>
      </c>
      <c r="DC10" s="1445">
        <v>221</v>
      </c>
      <c r="DD10" s="1445">
        <v>354</v>
      </c>
      <c r="DE10" s="1445">
        <v>0</v>
      </c>
      <c r="DG10" s="1445">
        <v>6202</v>
      </c>
      <c r="DH10" s="1445">
        <v>152</v>
      </c>
      <c r="DI10" s="1445">
        <v>0</v>
      </c>
      <c r="DJ10" s="1445">
        <v>151</v>
      </c>
      <c r="DK10" s="1445">
        <v>0</v>
      </c>
      <c r="DM10" s="1445">
        <v>6586</v>
      </c>
      <c r="DN10" s="1445">
        <v>246</v>
      </c>
      <c r="DO10" s="1445">
        <v>34</v>
      </c>
      <c r="DP10" s="1445">
        <v>212</v>
      </c>
      <c r="DQ10" s="1445">
        <v>0</v>
      </c>
      <c r="DS10" s="1445">
        <v>4848</v>
      </c>
      <c r="DT10" s="1445">
        <v>505</v>
      </c>
      <c r="DU10" s="1445">
        <v>45</v>
      </c>
      <c r="DV10" s="1445">
        <v>460</v>
      </c>
      <c r="DW10" s="1445">
        <v>0</v>
      </c>
      <c r="DY10" s="1445">
        <v>5199</v>
      </c>
      <c r="DZ10" s="1445">
        <v>522</v>
      </c>
      <c r="EA10" s="1445">
        <v>1</v>
      </c>
      <c r="EB10" s="1445">
        <v>521</v>
      </c>
      <c r="EC10" s="1445">
        <v>0</v>
      </c>
      <c r="EE10" s="1445">
        <v>4610</v>
      </c>
      <c r="EF10" s="1445">
        <v>133</v>
      </c>
      <c r="EG10" s="1445">
        <v>0</v>
      </c>
      <c r="EH10" s="1445">
        <v>133</v>
      </c>
      <c r="EI10" s="1445">
        <v>0</v>
      </c>
      <c r="EK10" s="1445">
        <v>4964</v>
      </c>
      <c r="EL10" s="1445">
        <v>427</v>
      </c>
      <c r="EM10" s="1445">
        <v>0</v>
      </c>
      <c r="EN10" s="1445">
        <v>427</v>
      </c>
      <c r="EO10" s="1445">
        <v>0</v>
      </c>
    </row>
    <row r="11" spans="1:145" ht="12.75" customHeight="1">
      <c r="B11" s="1250" t="s">
        <v>1943</v>
      </c>
      <c r="C11" s="2273"/>
      <c r="D11" s="2273"/>
      <c r="E11" s="2273"/>
      <c r="F11" s="2273"/>
      <c r="G11" s="1413"/>
      <c r="I11" s="2273"/>
      <c r="J11" s="2273"/>
      <c r="K11" s="2273"/>
      <c r="L11" s="2273"/>
      <c r="M11" s="1413"/>
      <c r="O11" s="2273"/>
      <c r="P11" s="2273"/>
      <c r="Q11" s="2273"/>
      <c r="R11" s="1413"/>
      <c r="S11" s="2273"/>
      <c r="U11" s="1510"/>
      <c r="V11" s="1510"/>
      <c r="W11" s="1510"/>
      <c r="X11" s="1510"/>
      <c r="Y11" s="1510"/>
      <c r="AA11" s="1510"/>
      <c r="AB11" s="1510"/>
      <c r="AC11" s="1510"/>
      <c r="AD11" s="1510"/>
      <c r="AE11" s="1510"/>
      <c r="AG11" s="1510"/>
      <c r="AH11" s="1510"/>
      <c r="AI11" s="1510"/>
      <c r="AJ11" s="1510"/>
      <c r="AK11" s="1510"/>
      <c r="AM11" s="1510"/>
      <c r="AN11" s="1510"/>
      <c r="AO11" s="1510"/>
      <c r="AP11" s="1510"/>
      <c r="AQ11" s="1510"/>
      <c r="AS11" s="1510"/>
      <c r="AT11" s="1510"/>
      <c r="AU11" s="1510"/>
      <c r="AV11" s="1510"/>
      <c r="AW11" s="1510"/>
      <c r="AY11" s="1510"/>
      <c r="AZ11" s="1510"/>
      <c r="BA11" s="1510"/>
      <c r="BB11" s="1510"/>
      <c r="BC11" s="1510"/>
      <c r="BE11" s="1510"/>
      <c r="BF11" s="1510"/>
      <c r="BG11" s="1510"/>
      <c r="BH11" s="1510"/>
      <c r="BI11" s="1510"/>
      <c r="BK11" s="1510"/>
      <c r="BL11" s="1510"/>
      <c r="BM11" s="1510"/>
      <c r="BN11" s="1510"/>
      <c r="BO11" s="1510"/>
      <c r="BQ11" s="1510"/>
      <c r="BR11" s="1510"/>
      <c r="BS11" s="1510"/>
      <c r="BT11" s="1510"/>
      <c r="BU11" s="1510"/>
      <c r="BW11" s="1510"/>
      <c r="BX11" s="1510"/>
      <c r="BY11" s="1510"/>
      <c r="BZ11" s="1510"/>
      <c r="CA11" s="1510"/>
      <c r="CC11" s="1510"/>
      <c r="CD11" s="1510"/>
      <c r="CE11" s="1510"/>
      <c r="CF11" s="1510"/>
      <c r="CG11" s="1510"/>
      <c r="CI11" s="1510"/>
      <c r="CJ11" s="1510"/>
      <c r="CK11" s="1510"/>
      <c r="CL11" s="1510"/>
      <c r="CM11" s="1510"/>
      <c r="CO11" s="1510"/>
      <c r="CP11" s="1510"/>
      <c r="CQ11" s="1510"/>
      <c r="CR11" s="1510"/>
      <c r="CS11" s="1510"/>
      <c r="CU11" s="1510"/>
      <c r="CV11" s="1510"/>
      <c r="CW11" s="1510"/>
      <c r="CX11" s="1510"/>
      <c r="CY11" s="1510"/>
      <c r="DA11" s="1510"/>
      <c r="DB11" s="1510"/>
      <c r="DC11" s="1510"/>
      <c r="DD11" s="1510"/>
      <c r="DE11" s="1510"/>
      <c r="DG11" s="1510"/>
      <c r="DH11" s="1510"/>
      <c r="DI11" s="1510"/>
      <c r="DJ11" s="1510"/>
      <c r="DK11" s="1510"/>
      <c r="DM11" s="1510"/>
      <c r="DN11" s="1510"/>
      <c r="DO11" s="1510"/>
      <c r="DP11" s="1510"/>
      <c r="DQ11" s="1510"/>
      <c r="DS11" s="1510"/>
      <c r="DT11" s="1510"/>
      <c r="DU11" s="1510"/>
      <c r="DV11" s="1510"/>
      <c r="DW11" s="1510"/>
      <c r="DY11" s="1510"/>
      <c r="DZ11" s="1510"/>
      <c r="EA11" s="1510"/>
      <c r="EB11" s="1510"/>
      <c r="EC11" s="1510"/>
    </row>
    <row r="12" spans="1:145">
      <c r="B12" s="1511"/>
      <c r="C12" s="1346"/>
      <c r="D12" s="1346"/>
      <c r="E12" s="1346"/>
      <c r="F12" s="1346"/>
      <c r="G12" s="1413"/>
      <c r="I12" s="1346"/>
      <c r="J12" s="1346"/>
      <c r="K12" s="1346"/>
      <c r="L12" s="1346"/>
      <c r="M12" s="1413"/>
      <c r="O12" s="1346"/>
      <c r="P12" s="1346"/>
      <c r="Q12" s="1346"/>
      <c r="R12" s="1413"/>
      <c r="S12" s="1346"/>
      <c r="U12" s="1346"/>
      <c r="V12" s="1346"/>
      <c r="W12" s="1346"/>
      <c r="X12" s="1346"/>
      <c r="Y12" s="1346"/>
      <c r="AA12" s="1346"/>
      <c r="AB12" s="1346"/>
      <c r="AC12" s="1346"/>
      <c r="AD12" s="1346"/>
      <c r="AE12" s="1346"/>
      <c r="AG12" s="1346"/>
      <c r="AH12" s="1346"/>
      <c r="AI12" s="1346"/>
      <c r="AJ12" s="1346"/>
      <c r="AK12" s="1346"/>
      <c r="AM12" s="1346"/>
      <c r="AN12" s="1346"/>
      <c r="AO12" s="1346"/>
      <c r="AP12" s="1346"/>
      <c r="AQ12" s="1346"/>
      <c r="AS12" s="1346"/>
      <c r="AT12" s="1346"/>
      <c r="AU12" s="1346"/>
      <c r="AV12" s="1346"/>
      <c r="AW12" s="1346"/>
      <c r="AY12" s="1346"/>
      <c r="AZ12" s="1346"/>
      <c r="BA12" s="1346"/>
      <c r="BB12" s="1346"/>
      <c r="BC12" s="1346"/>
      <c r="BE12" s="1346"/>
      <c r="BF12" s="1346"/>
      <c r="BG12" s="1346"/>
      <c r="BH12" s="1346"/>
      <c r="BI12" s="1346"/>
      <c r="BK12" s="1346"/>
      <c r="BL12" s="1346"/>
      <c r="BM12" s="1346"/>
      <c r="BN12" s="1346"/>
      <c r="BO12" s="1346"/>
      <c r="BQ12" s="1346"/>
      <c r="BR12" s="1346"/>
      <c r="BS12" s="1346"/>
      <c r="BT12" s="1346"/>
      <c r="BU12" s="1346"/>
      <c r="BW12" s="1346"/>
      <c r="BX12" s="1346"/>
      <c r="BY12" s="1346"/>
      <c r="BZ12" s="1346"/>
      <c r="CA12" s="1346"/>
      <c r="CC12" s="1346"/>
      <c r="CD12" s="1346"/>
      <c r="CE12" s="1346"/>
      <c r="CF12" s="1346"/>
      <c r="CG12" s="1346"/>
      <c r="CI12" s="1346"/>
      <c r="CJ12" s="1346"/>
      <c r="CK12" s="1346"/>
      <c r="CL12" s="1346"/>
      <c r="CM12" s="1346"/>
      <c r="CO12" s="1346"/>
      <c r="CP12" s="1346"/>
      <c r="CQ12" s="1346"/>
      <c r="CR12" s="1346"/>
      <c r="CS12" s="1346"/>
      <c r="CU12" s="1346"/>
      <c r="CV12" s="1346"/>
      <c r="CW12" s="1346"/>
      <c r="CX12" s="1346"/>
      <c r="CY12" s="1346"/>
      <c r="DA12" s="1346"/>
      <c r="DB12" s="1346"/>
      <c r="DC12" s="1346"/>
      <c r="DD12" s="1346"/>
      <c r="DE12" s="1346"/>
      <c r="DG12" s="1346"/>
      <c r="DH12" s="1346"/>
      <c r="DI12" s="1346"/>
      <c r="DJ12" s="1346"/>
      <c r="DK12" s="1346"/>
      <c r="DM12" s="1346"/>
      <c r="DN12" s="1346"/>
      <c r="DO12" s="1346"/>
      <c r="DP12" s="1346"/>
      <c r="DQ12" s="1346"/>
      <c r="DS12" s="1346"/>
      <c r="DT12" s="1346"/>
      <c r="DU12" s="1346"/>
      <c r="DV12" s="1346"/>
      <c r="DW12" s="1346"/>
      <c r="DY12" s="1346"/>
      <c r="DZ12" s="1346"/>
      <c r="EA12" s="1346"/>
      <c r="EB12" s="1346"/>
      <c r="EC12" s="1346"/>
    </row>
    <row r="13" spans="1:145">
      <c r="G13" s="1413"/>
      <c r="M13" s="1413"/>
      <c r="R13" s="1413"/>
    </row>
    <row r="14" spans="1:145" ht="12.75" customHeight="1">
      <c r="G14" s="1413"/>
      <c r="M14" s="1413"/>
      <c r="R14" s="1413"/>
    </row>
  </sheetData>
  <phoneticPr fontId="64" type="noConversion"/>
  <hyperlinks>
    <hyperlink ref="B2" location="Índice!A1" display="CR3: Visão geral das técnicas de mitigação do risco de crédito(1)" xr:uid="{24BB59C6-90BB-415D-8287-6844CE60684A}"/>
    <hyperlink ref="B2:EC2" location="Índice!C30" display="Visão geral das técnicas de mitigação do risco de crédito(1)" xr:uid="{7B3DDF21-B167-4A4C-9C82-980D1B20C780}"/>
    <hyperlink ref="DS2:DW2" location="Índice!C30" display="Visão geral das técnicas de mitigação do risco de crédito(1)" xr:uid="{26667DC1-29AF-47F6-ADCE-4ECA36C0CEC4}"/>
    <hyperlink ref="DM2:DR2" location="Índice!C30" display="Visão geral das técnicas de mitigação do risco de crédito(1)" xr:uid="{6C0D7F30-F48D-4A79-A4B3-52184CEDC4E4}"/>
    <hyperlink ref="DM2:DQ2" location="Índice!C30" display="Visão geral das técnicas de mitigação do risco de crédito(1)" xr:uid="{9163C91A-4757-445A-93A4-647D68A5C9D0}"/>
    <hyperlink ref="DA2:DF2" location="Índice!C30" display="Visão geral das técnicas de mitigação do risco de crédito(1)" xr:uid="{65D8AAFB-1FD6-4E23-807F-9ADCD1F008B1}"/>
    <hyperlink ref="DA2:DE2" location="Índice!C30" display="Visão geral das técnicas de mitigação do risco de crédito(1)" xr:uid="{AA05FA7D-5535-42D7-9FD7-6FAF2FFEF817}"/>
    <hyperlink ref="DG2:DL2" location="Índice!C30" display="Visão geral das técnicas de mitigação do risco de crédito(1)" xr:uid="{58AC9A95-56C4-445F-896D-BF3CDE633585}"/>
    <hyperlink ref="DG2:DK2" location="Índice!C30" display="Visão geral das técnicas de mitigação do risco de crédito(1)" xr:uid="{38C0A959-E1A1-4768-9731-73DAB508D279}"/>
    <hyperlink ref="CU2:CZ2" location="Índice!C30" display="Visão geral das técnicas de mitigação do risco de crédito(1)" xr:uid="{DED522B5-9A27-422F-B1BE-BA8659B63D2B}"/>
    <hyperlink ref="CU2:CY2" location="Índice!C30" display="Visão geral das técnicas de mitigação do risco de crédito(1)" xr:uid="{5321DA54-CFAF-4BDE-802A-991CCB018D2E}"/>
    <hyperlink ref="CO2:CT2" location="Índice!C30" display="Visão geral das técnicas de mitigação do risco de crédito(1)" xr:uid="{CFD978F6-5671-4AE6-8AC0-68D96F5E4305}"/>
    <hyperlink ref="CO2:CS2" location="Índice!C30" display="Visão geral das técnicas de mitigação do risco de crédito(1)" xr:uid="{0F3ADDA4-700F-4093-B71D-6F9E8C2C5B0D}"/>
    <hyperlink ref="CI2:CN2" location="Índice!C30" display="Visão geral das técnicas de mitigação do risco de crédito(1)" xr:uid="{7AFBB509-9DCE-4CBF-8096-E076B894B15F}"/>
    <hyperlink ref="CI2:CM2" location="Índice!C30" display="Visão geral das técnicas de mitigação do risco de crédito(1)" xr:uid="{DE1637F8-7887-41A5-9BA2-6A5BEBAAB422}"/>
    <hyperlink ref="CC2:CH2" location="Índice!C30" display="Visão geral das técnicas de mitigação do risco de crédito(1)" xr:uid="{68ADBF7A-FC15-4D08-9458-8C45613634B8}"/>
    <hyperlink ref="CC2:CG2" location="Índice!C30" display="Visão geral das técnicas de mitigação do risco de crédito(1)" xr:uid="{232CC417-836E-4529-8623-2148D46436AF}"/>
    <hyperlink ref="BW2:CB2" location="Índice!C30" display="Visão geral das técnicas de mitigação do risco de crédito(1)" xr:uid="{88497AD9-50B9-4ABC-AAEA-07994003B614}"/>
    <hyperlink ref="BW2:CA2" location="Índice!C30" display="Visão geral das técnicas de mitigação do risco de crédito(1)" xr:uid="{18B3E8CB-B8EF-4B7B-A2CD-1A1A65D59582}"/>
    <hyperlink ref="BQ2:BV2" location="Índice!C30" display="Visão geral das técnicas de mitigação do risco de crédito(1)" xr:uid="{B31EA9AC-0186-47CC-86B7-47AA4E2F0395}"/>
    <hyperlink ref="BQ2:BU2" location="Índice!C30" display="Visão geral das técnicas de mitigação do risco de crédito(1)" xr:uid="{F46B7D32-9A85-4379-A0FA-A437BBC58222}"/>
    <hyperlink ref="BK2:BP2" location="Índice!C30" display="Visão geral das técnicas de mitigação do risco de crédito(1)" xr:uid="{CD2DE625-D232-4C0D-8F89-1F736ECFD8D8}"/>
    <hyperlink ref="BK2:BO2" location="Índice!C30" display="Visão geral das técnicas de mitigação do risco de crédito(1)" xr:uid="{81A63815-D049-4909-AB7A-5C241016A637}"/>
    <hyperlink ref="BE2:BJ2" location="Índice!C30" display="Visão geral das técnicas de mitigação do risco de crédito(1)" xr:uid="{D5DA47FB-CB1B-4A34-9FBD-73814B4AF592}"/>
    <hyperlink ref="BE2:BI2" location="Índice!C30" display="Visão geral das técnicas de mitigação do risco de crédito(1)" xr:uid="{D22F5C28-88D6-49F1-8C00-2C323721D1BE}"/>
    <hyperlink ref="AY2:BD2" location="Índice!C30" display="Visão geral das técnicas de mitigação do risco de crédito(1)" xr:uid="{FC27D7BC-3B3B-4C8C-9DF7-DAA79A9DA864}"/>
    <hyperlink ref="AY2:BC2" location="Índice!C30" display="Visão geral das técnicas de mitigação do risco de crédito(1)" xr:uid="{54F697C3-2841-4FF5-8458-056546459CA6}"/>
    <hyperlink ref="AS2:AX2" location="Índice!C30" display="Visão geral das técnicas de mitigação do risco de crédito(1)" xr:uid="{391AE39B-1461-4224-A18C-2224598D4278}"/>
    <hyperlink ref="AS2:AW2" location="Índice!C30" display="Visão geral das técnicas de mitigação do risco de crédito(1)" xr:uid="{33E6BCC9-C90C-4973-91BE-40B6F6FE7BC1}"/>
    <hyperlink ref="AM2:AR2" location="Índice!C30" display="Visão geral das técnicas de mitigação do risco de crédito(1)" xr:uid="{EC3CCEDA-6A2B-45A7-B146-406B6BCB0A95}"/>
    <hyperlink ref="AM2:AQ2" location="Índice!C30" display="Visão geral das técnicas de mitigação do risco de crédito(1)" xr:uid="{67DC004E-497D-4338-BEAE-40E2E67B1377}"/>
    <hyperlink ref="AA2:AF2" location="Índice!C30" display="Visão geral das técnicas de mitigação do risco de crédito(1)" xr:uid="{09D6C52E-BB18-4B77-9E1C-B198364F696A}"/>
    <hyperlink ref="Z2" location="Índice!C30" display="Visão geral das técnicas de mitigação do risco de crédito(1)" xr:uid="{A5196819-B483-4314-BE46-E9DF2D5726A2}"/>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8CA41-B2E0-4996-AA7E-16B26F5A6D72}">
  <sheetPr codeName="Planilha41">
    <tabColor rgb="FF73C6A1"/>
  </sheetPr>
  <dimension ref="A1:CN26"/>
  <sheetViews>
    <sheetView showGridLines="0" topLeftCell="B1" zoomScale="70" zoomScaleNormal="70" workbookViewId="0">
      <selection activeCell="G24" sqref="G24"/>
    </sheetView>
  </sheetViews>
  <sheetFormatPr defaultColWidth="9.21875" defaultRowHeight="13.2"/>
  <cols>
    <col min="1" max="1" width="76" style="1112" hidden="1" customWidth="1"/>
    <col min="2" max="2" width="56.44140625" style="1112" customWidth="1"/>
    <col min="3" max="3" width="19.6640625" style="1112" customWidth="1"/>
    <col min="4" max="4" width="17.88671875" style="1112" customWidth="1"/>
    <col min="5" max="5" width="14.44140625" style="1112" customWidth="1"/>
    <col min="6" max="6" width="21.77734375" style="1112" customWidth="1"/>
    <col min="7" max="8" width="14.44140625" style="1112" customWidth="1"/>
    <col min="9" max="9" width="1.44140625" style="1112" customWidth="1"/>
    <col min="10" max="10" width="19.6640625" style="1112" customWidth="1"/>
    <col min="11" max="11" width="17.88671875" style="1112" customWidth="1"/>
    <col min="12" max="12" width="14.44140625" style="1112" customWidth="1"/>
    <col min="13" max="13" width="21.77734375" style="1112" customWidth="1"/>
    <col min="14" max="15" width="14.44140625" style="1112" customWidth="1"/>
    <col min="16" max="16" width="1.44140625" style="1112" customWidth="1"/>
    <col min="17" max="17" width="16.21875" style="1112" customWidth="1"/>
    <col min="18" max="18" width="22.21875" style="1112" customWidth="1"/>
    <col min="19" max="19" width="23.5546875" style="1112" customWidth="1"/>
    <col min="20" max="20" width="22.109375" style="1112" customWidth="1"/>
    <col min="21" max="21" width="19.21875" style="1112" customWidth="1"/>
    <col min="22" max="22" width="19.109375" style="1112" customWidth="1"/>
    <col min="23" max="23" width="1.44140625" style="1112" customWidth="1"/>
    <col min="24" max="25" width="14.44140625" style="1112" customWidth="1"/>
    <col min="26" max="27" width="14.77734375" style="1112" customWidth="1"/>
    <col min="28" max="29" width="11.5546875" style="1112" customWidth="1"/>
    <col min="30" max="30" width="1.44140625" style="1112" customWidth="1"/>
    <col min="31" max="32" width="14.44140625" style="1112" customWidth="1"/>
    <col min="33" max="34" width="14.77734375" style="1112" customWidth="1"/>
    <col min="35" max="36" width="11.5546875" style="1112" customWidth="1"/>
    <col min="37" max="37" width="1.44140625" style="1112" customWidth="1"/>
    <col min="38" max="39" width="14.44140625" style="1112" customWidth="1"/>
    <col min="40" max="41" width="14.77734375" style="1112" customWidth="1"/>
    <col min="42" max="43" width="11.5546875" style="1112" customWidth="1"/>
    <col min="44" max="44" width="1.44140625" style="1112" customWidth="1"/>
    <col min="45" max="46" width="14.44140625" style="1112" customWidth="1"/>
    <col min="47" max="48" width="14.77734375" style="1112" customWidth="1"/>
    <col min="49" max="50" width="11.5546875" style="1112" customWidth="1"/>
    <col min="51" max="51" width="1.44140625" style="1112" customWidth="1"/>
    <col min="52" max="53" width="14.44140625" style="1112" customWidth="1"/>
    <col min="54" max="55" width="14.77734375" style="1112" customWidth="1"/>
    <col min="56" max="57" width="11.5546875" style="1112" customWidth="1"/>
    <col min="58" max="58" width="1.44140625" style="1112" customWidth="1"/>
    <col min="59" max="60" width="14.44140625" style="1112" customWidth="1"/>
    <col min="61" max="62" width="14.77734375" style="1112" customWidth="1"/>
    <col min="63" max="64" width="11.5546875" style="1112" customWidth="1"/>
    <col min="65" max="65" width="1.44140625" style="1112" customWidth="1"/>
    <col min="66" max="67" width="14.44140625" style="1112" customWidth="1"/>
    <col min="68" max="69" width="14.77734375" style="1112" customWidth="1"/>
    <col min="70" max="71" width="11.5546875" style="1112" customWidth="1"/>
    <col min="72" max="72" width="1.44140625" style="1112" customWidth="1"/>
    <col min="73" max="74" width="14.44140625" style="1112" customWidth="1"/>
    <col min="75" max="76" width="14.77734375" style="1112" customWidth="1"/>
    <col min="77" max="78" width="11.5546875" style="1112" customWidth="1"/>
    <col min="79" max="79" width="1.44140625" style="1112" customWidth="1"/>
    <col min="80" max="81" width="14.44140625" style="1112" customWidth="1"/>
    <col min="82" max="83" width="14.77734375" style="1112" customWidth="1"/>
    <col min="84" max="85" width="11.5546875" style="1112" customWidth="1"/>
    <col min="86" max="86" width="1.44140625" style="1112" customWidth="1"/>
    <col min="87" max="87" width="14.44140625" style="1112" bestFit="1" customWidth="1"/>
    <col min="88" max="88" width="15" style="1112" customWidth="1"/>
    <col min="89" max="89" width="14.44140625" style="1112" bestFit="1" customWidth="1"/>
    <col min="90" max="90" width="15" style="1112" customWidth="1"/>
    <col min="91" max="91" width="11.21875" style="1112" bestFit="1" customWidth="1"/>
    <col min="92" max="92" width="13.44140625" style="1112" bestFit="1" customWidth="1"/>
    <col min="93" max="16384" width="9.21875" style="1112"/>
  </cols>
  <sheetData>
    <row r="1" spans="1:92" s="58" customFormat="1" ht="8.25" customHeight="1">
      <c r="A1" s="1251"/>
      <c r="B1" s="1252"/>
      <c r="C1" s="1252"/>
      <c r="D1" s="1253"/>
      <c r="E1" s="1253"/>
      <c r="F1" s="1253"/>
      <c r="G1" s="1253"/>
      <c r="H1" s="1253"/>
      <c r="J1" s="1252"/>
      <c r="K1" s="1253"/>
      <c r="L1" s="1253"/>
      <c r="M1" s="1253"/>
      <c r="N1" s="1253"/>
      <c r="O1" s="1253"/>
      <c r="Q1" s="1253"/>
      <c r="R1" s="1253"/>
      <c r="S1" s="1253"/>
      <c r="T1" s="1253"/>
      <c r="U1" s="1253"/>
      <c r="X1" s="1253"/>
      <c r="Y1" s="1253"/>
      <c r="Z1" s="1253"/>
      <c r="AA1" s="1253"/>
      <c r="AB1" s="1253"/>
      <c r="AC1" s="1253"/>
      <c r="AE1" s="1253"/>
      <c r="AF1" s="1253"/>
      <c r="AG1" s="1253"/>
      <c r="AH1" s="1253"/>
      <c r="AI1" s="1253"/>
      <c r="AJ1" s="1253"/>
      <c r="AL1" s="1253"/>
      <c r="AM1" s="1253"/>
      <c r="AN1" s="1253"/>
      <c r="AO1" s="1253"/>
      <c r="AP1" s="1253"/>
      <c r="AQ1" s="1253"/>
      <c r="AS1" s="1253"/>
      <c r="AT1" s="1253"/>
      <c r="AU1" s="1253"/>
      <c r="AV1" s="1253"/>
      <c r="AW1" s="1253"/>
      <c r="AX1" s="1253"/>
      <c r="AZ1" s="1253"/>
      <c r="BA1" s="1253"/>
      <c r="BB1" s="1253"/>
      <c r="BC1" s="1253"/>
      <c r="BD1" s="1253"/>
      <c r="BE1" s="1253"/>
      <c r="BG1" s="1253"/>
      <c r="BH1" s="1253"/>
      <c r="BI1" s="1253"/>
      <c r="BJ1" s="1253"/>
      <c r="BK1" s="1253"/>
      <c r="BL1" s="1253"/>
      <c r="BN1" s="1253"/>
      <c r="BO1" s="1253"/>
      <c r="BP1" s="1253"/>
      <c r="BQ1" s="1253"/>
      <c r="BR1" s="1253"/>
      <c r="BS1" s="1253"/>
      <c r="BU1" s="1253"/>
      <c r="BV1" s="1253"/>
      <c r="BW1" s="1253"/>
      <c r="BX1" s="1253"/>
      <c r="BY1" s="1253"/>
      <c r="BZ1" s="1253"/>
      <c r="CB1" s="1253"/>
      <c r="CC1" s="1253"/>
      <c r="CD1" s="1253"/>
      <c r="CE1" s="1253"/>
      <c r="CF1" s="1253"/>
      <c r="CG1" s="1253"/>
    </row>
    <row r="2" spans="1:92" ht="13.8">
      <c r="B2" s="23" t="s">
        <v>1944</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row>
    <row r="3" spans="1:92" ht="13.8" thickBot="1">
      <c r="B3" s="1210" t="s">
        <v>68</v>
      </c>
      <c r="C3" s="1210"/>
      <c r="D3" s="1364"/>
      <c r="E3" s="1364"/>
      <c r="F3" s="1364"/>
      <c r="G3" s="1364"/>
      <c r="H3" s="2330">
        <v>46203</v>
      </c>
      <c r="J3" s="1210"/>
      <c r="K3" s="1364"/>
      <c r="L3" s="1364"/>
      <c r="M3" s="1364"/>
      <c r="N3" s="1364"/>
      <c r="O3" s="2330">
        <v>46112</v>
      </c>
      <c r="Q3" s="1364"/>
      <c r="R3" s="1364"/>
      <c r="S3" s="1364"/>
      <c r="T3" s="1364"/>
      <c r="U3" s="1364"/>
      <c r="V3" s="1412">
        <v>46022</v>
      </c>
      <c r="X3" s="1364"/>
      <c r="Y3" s="1364"/>
      <c r="Z3" s="1364"/>
      <c r="AA3" s="1364"/>
      <c r="AB3" s="1364"/>
      <c r="AC3" s="1412">
        <v>45930</v>
      </c>
      <c r="AE3" s="1364"/>
      <c r="AF3" s="1364"/>
      <c r="AG3" s="1364"/>
      <c r="AH3" s="1364"/>
      <c r="AI3" s="1364"/>
      <c r="AJ3" s="1412">
        <v>45838</v>
      </c>
      <c r="AL3" s="1364"/>
      <c r="AM3" s="1364"/>
      <c r="AN3" s="1364"/>
      <c r="AO3" s="1364"/>
      <c r="AP3" s="1364"/>
      <c r="AQ3" s="1412">
        <v>45747</v>
      </c>
      <c r="AS3" s="1364"/>
      <c r="AT3" s="1364"/>
      <c r="AU3" s="1364"/>
      <c r="AV3" s="1364"/>
      <c r="AW3" s="1364"/>
      <c r="AX3" s="1412">
        <v>45657</v>
      </c>
      <c r="AZ3" s="1364"/>
      <c r="BA3" s="1364"/>
      <c r="BB3" s="1364"/>
      <c r="BC3" s="1364"/>
      <c r="BD3" s="1364"/>
      <c r="BE3" s="1412">
        <v>45565</v>
      </c>
      <c r="BG3" s="1364"/>
      <c r="BH3" s="1364"/>
      <c r="BI3" s="1364"/>
      <c r="BJ3" s="1364"/>
      <c r="BK3" s="1364"/>
      <c r="BL3" s="1412">
        <v>45473</v>
      </c>
      <c r="BN3" s="1364"/>
      <c r="BO3" s="1364"/>
      <c r="BP3" s="1364"/>
      <c r="BQ3" s="1364"/>
      <c r="BR3" s="1364"/>
      <c r="BS3" s="1412">
        <v>45382</v>
      </c>
      <c r="BU3" s="1364"/>
      <c r="BV3" s="1364"/>
      <c r="BW3" s="1364"/>
      <c r="BX3" s="1364"/>
      <c r="BY3" s="1364"/>
      <c r="BZ3" s="1412">
        <v>45291</v>
      </c>
      <c r="CB3" s="1364"/>
      <c r="CC3" s="1364"/>
      <c r="CD3" s="1364"/>
      <c r="CE3" s="1364"/>
      <c r="CF3" s="1364"/>
      <c r="CG3" s="1412">
        <v>45199</v>
      </c>
      <c r="CI3" s="1421"/>
      <c r="CJ3" s="1421"/>
      <c r="CK3" s="1421"/>
      <c r="CL3" s="1421"/>
      <c r="CM3" s="1413"/>
      <c r="CN3" s="1414"/>
    </row>
    <row r="4" spans="1:92" s="1257" customFormat="1">
      <c r="B4" s="2431" t="s">
        <v>1945</v>
      </c>
      <c r="C4" s="2433" t="s">
        <v>1946</v>
      </c>
      <c r="D4" s="2433"/>
      <c r="E4" s="2433" t="s">
        <v>1947</v>
      </c>
      <c r="F4" s="2433"/>
      <c r="G4" s="2433" t="s">
        <v>1948</v>
      </c>
      <c r="H4" s="2433"/>
      <c r="I4" s="1112"/>
      <c r="J4" s="2433" t="s">
        <v>1946</v>
      </c>
      <c r="K4" s="2433"/>
      <c r="L4" s="2433" t="s">
        <v>1947</v>
      </c>
      <c r="M4" s="2433"/>
      <c r="N4" s="2433" t="s">
        <v>1948</v>
      </c>
      <c r="O4" s="2433"/>
      <c r="P4" s="1112"/>
      <c r="Q4" s="2433" t="s">
        <v>1946</v>
      </c>
      <c r="R4" s="2433"/>
      <c r="S4" s="2433" t="s">
        <v>1947</v>
      </c>
      <c r="T4" s="2433"/>
      <c r="U4" s="2433" t="s">
        <v>1948</v>
      </c>
      <c r="V4" s="2433"/>
      <c r="W4" s="1112"/>
      <c r="X4" s="2433" t="s">
        <v>1946</v>
      </c>
      <c r="Y4" s="2433"/>
      <c r="Z4" s="2433" t="s">
        <v>1947</v>
      </c>
      <c r="AA4" s="2433"/>
      <c r="AB4" s="2433" t="s">
        <v>1948</v>
      </c>
      <c r="AC4" s="2433"/>
      <c r="AD4" s="1112"/>
      <c r="AE4" s="2433" t="s">
        <v>1946</v>
      </c>
      <c r="AF4" s="2433"/>
      <c r="AG4" s="2433" t="s">
        <v>1947</v>
      </c>
      <c r="AH4" s="2433"/>
      <c r="AI4" s="2433" t="s">
        <v>1948</v>
      </c>
      <c r="AJ4" s="2433"/>
      <c r="AK4" s="1112"/>
      <c r="AL4" s="2433" t="s">
        <v>1946</v>
      </c>
      <c r="AM4" s="2433"/>
      <c r="AN4" s="2433" t="s">
        <v>1947</v>
      </c>
      <c r="AO4" s="2433"/>
      <c r="AP4" s="2433" t="s">
        <v>1948</v>
      </c>
      <c r="AQ4" s="2433"/>
      <c r="AR4" s="1112"/>
      <c r="AS4" s="2433" t="s">
        <v>1946</v>
      </c>
      <c r="AT4" s="2433"/>
      <c r="AU4" s="2433" t="s">
        <v>1947</v>
      </c>
      <c r="AV4" s="2433"/>
      <c r="AW4" s="2433" t="s">
        <v>1948</v>
      </c>
      <c r="AX4" s="2433"/>
      <c r="AY4" s="1112"/>
      <c r="AZ4" s="2433" t="s">
        <v>1946</v>
      </c>
      <c r="BA4" s="2433"/>
      <c r="BB4" s="2433" t="s">
        <v>1947</v>
      </c>
      <c r="BC4" s="2433"/>
      <c r="BD4" s="2433" t="s">
        <v>1948</v>
      </c>
      <c r="BE4" s="2433"/>
      <c r="BF4" s="1112"/>
      <c r="BG4" s="2433" t="s">
        <v>1946</v>
      </c>
      <c r="BH4" s="2433"/>
      <c r="BI4" s="2433" t="s">
        <v>1947</v>
      </c>
      <c r="BJ4" s="2433"/>
      <c r="BK4" s="2433" t="s">
        <v>1948</v>
      </c>
      <c r="BL4" s="2433"/>
      <c r="BM4" s="1112"/>
      <c r="BN4" s="2433" t="s">
        <v>1946</v>
      </c>
      <c r="BO4" s="2433"/>
      <c r="BP4" s="2433" t="s">
        <v>1947</v>
      </c>
      <c r="BQ4" s="2433"/>
      <c r="BR4" s="2433" t="s">
        <v>1948</v>
      </c>
      <c r="BS4" s="2433"/>
      <c r="BT4" s="1112"/>
      <c r="BU4" s="2433" t="s">
        <v>1946</v>
      </c>
      <c r="BV4" s="2433"/>
      <c r="BW4" s="2433" t="s">
        <v>1947</v>
      </c>
      <c r="BX4" s="2433"/>
      <c r="BY4" s="2433" t="s">
        <v>1948</v>
      </c>
      <c r="BZ4" s="2433"/>
      <c r="CA4" s="1112"/>
      <c r="CB4" s="2433" t="s">
        <v>1946</v>
      </c>
      <c r="CC4" s="2433"/>
      <c r="CD4" s="2433" t="s">
        <v>1947</v>
      </c>
      <c r="CE4" s="2433"/>
      <c r="CF4" s="2433" t="s">
        <v>1948</v>
      </c>
      <c r="CG4" s="2433"/>
      <c r="CH4" s="1112"/>
      <c r="CI4" s="1421"/>
      <c r="CJ4" s="1421"/>
      <c r="CK4" s="1421"/>
      <c r="CL4" s="1421"/>
      <c r="CM4" s="1413"/>
      <c r="CN4" s="1414"/>
    </row>
    <row r="5" spans="1:92" ht="40.200000000000003" thickBot="1">
      <c r="B5" s="2432"/>
      <c r="C5" s="1332" t="s">
        <v>1949</v>
      </c>
      <c r="D5" s="1332" t="s">
        <v>1950</v>
      </c>
      <c r="E5" s="1332" t="s">
        <v>1951</v>
      </c>
      <c r="F5" s="1332" t="s">
        <v>1952</v>
      </c>
      <c r="G5" s="1332" t="s">
        <v>1953</v>
      </c>
      <c r="H5" s="1332" t="s">
        <v>1954</v>
      </c>
      <c r="J5" s="1332" t="s">
        <v>1949</v>
      </c>
      <c r="K5" s="1332" t="s">
        <v>1950</v>
      </c>
      <c r="L5" s="1332" t="s">
        <v>1951</v>
      </c>
      <c r="M5" s="1332" t="s">
        <v>1952</v>
      </c>
      <c r="N5" s="1332" t="s">
        <v>1953</v>
      </c>
      <c r="O5" s="1332" t="s">
        <v>1954</v>
      </c>
      <c r="Q5" s="1332" t="s">
        <v>1949</v>
      </c>
      <c r="R5" s="1332" t="s">
        <v>1950</v>
      </c>
      <c r="S5" s="1332" t="s">
        <v>1951</v>
      </c>
      <c r="T5" s="1365" t="s">
        <v>1952</v>
      </c>
      <c r="U5" s="1332" t="s">
        <v>1953</v>
      </c>
      <c r="V5" s="1332" t="s">
        <v>1954</v>
      </c>
      <c r="X5" s="1332" t="s">
        <v>1949</v>
      </c>
      <c r="Y5" s="1332" t="s">
        <v>1950</v>
      </c>
      <c r="Z5" s="1332" t="s">
        <v>1951</v>
      </c>
      <c r="AA5" s="1365" t="s">
        <v>1952</v>
      </c>
      <c r="AB5" s="1332" t="s">
        <v>1953</v>
      </c>
      <c r="AC5" s="1332" t="s">
        <v>1954</v>
      </c>
      <c r="AE5" s="1332" t="s">
        <v>1949</v>
      </c>
      <c r="AF5" s="1332" t="s">
        <v>1950</v>
      </c>
      <c r="AG5" s="1332" t="s">
        <v>1951</v>
      </c>
      <c r="AH5" s="1365" t="s">
        <v>1952</v>
      </c>
      <c r="AI5" s="1332" t="s">
        <v>1953</v>
      </c>
      <c r="AJ5" s="1332" t="s">
        <v>1954</v>
      </c>
      <c r="AL5" s="1332" t="s">
        <v>1949</v>
      </c>
      <c r="AM5" s="1332" t="s">
        <v>1950</v>
      </c>
      <c r="AN5" s="1332" t="s">
        <v>1951</v>
      </c>
      <c r="AO5" s="1365" t="s">
        <v>1952</v>
      </c>
      <c r="AP5" s="1332" t="s">
        <v>1953</v>
      </c>
      <c r="AQ5" s="1332" t="s">
        <v>1954</v>
      </c>
      <c r="AS5" s="1332" t="s">
        <v>1949</v>
      </c>
      <c r="AT5" s="1332" t="s">
        <v>1950</v>
      </c>
      <c r="AU5" s="1332" t="s">
        <v>1951</v>
      </c>
      <c r="AV5" s="1365" t="s">
        <v>1952</v>
      </c>
      <c r="AW5" s="1332" t="s">
        <v>1953</v>
      </c>
      <c r="AX5" s="1332" t="s">
        <v>1954</v>
      </c>
      <c r="AZ5" s="1332" t="s">
        <v>1949</v>
      </c>
      <c r="BA5" s="1332" t="s">
        <v>1950</v>
      </c>
      <c r="BB5" s="1332" t="s">
        <v>1951</v>
      </c>
      <c r="BC5" s="1365" t="s">
        <v>1952</v>
      </c>
      <c r="BD5" s="1332" t="s">
        <v>1953</v>
      </c>
      <c r="BE5" s="1332" t="s">
        <v>1954</v>
      </c>
      <c r="BG5" s="1332" t="s">
        <v>1949</v>
      </c>
      <c r="BH5" s="1332" t="s">
        <v>1950</v>
      </c>
      <c r="BI5" s="1332" t="s">
        <v>1951</v>
      </c>
      <c r="BJ5" s="1365" t="s">
        <v>1952</v>
      </c>
      <c r="BK5" s="1332" t="s">
        <v>1953</v>
      </c>
      <c r="BL5" s="1332" t="s">
        <v>1954</v>
      </c>
      <c r="BN5" s="1332" t="s">
        <v>1949</v>
      </c>
      <c r="BO5" s="1332" t="s">
        <v>1950</v>
      </c>
      <c r="BP5" s="1332" t="s">
        <v>1951</v>
      </c>
      <c r="BQ5" s="1365" t="s">
        <v>1952</v>
      </c>
      <c r="BR5" s="1332" t="s">
        <v>1953</v>
      </c>
      <c r="BS5" s="1332" t="s">
        <v>1954</v>
      </c>
      <c r="BU5" s="1332" t="s">
        <v>1949</v>
      </c>
      <c r="BV5" s="1332" t="s">
        <v>1950</v>
      </c>
      <c r="BW5" s="1332" t="s">
        <v>1951</v>
      </c>
      <c r="BX5" s="1365" t="s">
        <v>1952</v>
      </c>
      <c r="BY5" s="1332" t="s">
        <v>1953</v>
      </c>
      <c r="BZ5" s="1332" t="s">
        <v>1954</v>
      </c>
      <c r="CB5" s="1332" t="s">
        <v>1949</v>
      </c>
      <c r="CC5" s="1332" t="s">
        <v>1950</v>
      </c>
      <c r="CD5" s="1332" t="s">
        <v>1951</v>
      </c>
      <c r="CE5" s="1365" t="s">
        <v>1952</v>
      </c>
      <c r="CF5" s="1332" t="s">
        <v>1953</v>
      </c>
      <c r="CG5" s="1332" t="s">
        <v>1954</v>
      </c>
      <c r="CI5" s="1421"/>
      <c r="CJ5" s="1421"/>
      <c r="CK5" s="1421"/>
      <c r="CL5" s="1421"/>
      <c r="CM5" s="1413"/>
      <c r="CN5" s="1414"/>
    </row>
    <row r="6" spans="1:92">
      <c r="A6" s="1257">
        <v>1</v>
      </c>
      <c r="B6" s="1346" t="s">
        <v>1955</v>
      </c>
      <c r="C6" s="2281">
        <v>582102</v>
      </c>
      <c r="D6" s="2274">
        <v>274</v>
      </c>
      <c r="E6" s="2275">
        <v>582102</v>
      </c>
      <c r="F6" s="2275">
        <v>274</v>
      </c>
      <c r="G6" s="2276">
        <v>32737</v>
      </c>
      <c r="H6" s="2277">
        <v>0.06</v>
      </c>
      <c r="J6" s="2281">
        <v>551525</v>
      </c>
      <c r="K6" s="2274">
        <v>332</v>
      </c>
      <c r="L6" s="2275">
        <v>551525</v>
      </c>
      <c r="M6" s="2275">
        <v>332</v>
      </c>
      <c r="N6" s="2276">
        <v>29217</v>
      </c>
      <c r="O6" s="2277">
        <v>0.05</v>
      </c>
      <c r="Q6" s="2274">
        <v>602136</v>
      </c>
      <c r="R6" s="2275">
        <v>651</v>
      </c>
      <c r="S6" s="2275">
        <v>602136</v>
      </c>
      <c r="T6" s="2276">
        <v>651</v>
      </c>
      <c r="U6" s="2275">
        <v>24938</v>
      </c>
      <c r="V6" s="2277">
        <v>0.04</v>
      </c>
      <c r="X6" s="2274">
        <v>512856</v>
      </c>
      <c r="Y6" s="2275">
        <v>419</v>
      </c>
      <c r="Z6" s="2275">
        <v>512856</v>
      </c>
      <c r="AA6" s="2276">
        <v>419</v>
      </c>
      <c r="AB6" s="2275">
        <v>26761</v>
      </c>
      <c r="AC6" s="2277">
        <v>0.05</v>
      </c>
      <c r="AE6" s="2082">
        <v>447109</v>
      </c>
      <c r="AF6" s="1413">
        <v>513</v>
      </c>
      <c r="AG6" s="1413">
        <v>447109</v>
      </c>
      <c r="AH6" s="1495">
        <v>513</v>
      </c>
      <c r="AI6" s="1413">
        <v>27590</v>
      </c>
      <c r="AJ6" s="1499">
        <v>0.06</v>
      </c>
      <c r="AL6" s="2082">
        <v>447174</v>
      </c>
      <c r="AM6" s="1413">
        <v>624</v>
      </c>
      <c r="AN6" s="1413">
        <v>447174</v>
      </c>
      <c r="AO6" s="1495">
        <v>624</v>
      </c>
      <c r="AP6" s="1413">
        <v>25795</v>
      </c>
      <c r="AQ6" s="1499">
        <v>5.7604098276455011E-2</v>
      </c>
      <c r="AS6" s="2082">
        <v>487892</v>
      </c>
      <c r="AT6" s="1413">
        <v>1251</v>
      </c>
      <c r="AU6" s="1413">
        <v>487892</v>
      </c>
      <c r="AV6" s="1495">
        <v>1250</v>
      </c>
      <c r="AW6" s="1413">
        <v>26154</v>
      </c>
      <c r="AX6" s="1499">
        <v>0.05</v>
      </c>
      <c r="AZ6" s="2082">
        <v>452803</v>
      </c>
      <c r="BA6" s="1413">
        <v>778</v>
      </c>
      <c r="BB6" s="1413">
        <v>452803</v>
      </c>
      <c r="BC6" s="1495">
        <v>778</v>
      </c>
      <c r="BD6" s="1413">
        <v>16471</v>
      </c>
      <c r="BE6" s="1499">
        <v>0.04</v>
      </c>
      <c r="BG6" s="2082">
        <v>757371</v>
      </c>
      <c r="BH6" s="1413">
        <v>868</v>
      </c>
      <c r="BI6" s="1413">
        <v>757371</v>
      </c>
      <c r="BJ6" s="1495">
        <v>868</v>
      </c>
      <c r="BK6" s="1413">
        <v>16920</v>
      </c>
      <c r="BL6" s="1499">
        <v>0.02</v>
      </c>
      <c r="BN6" s="1494">
        <v>702588</v>
      </c>
      <c r="BO6" s="1421">
        <v>891</v>
      </c>
      <c r="BP6" s="1421">
        <v>702588</v>
      </c>
      <c r="BQ6" s="1495">
        <v>891</v>
      </c>
      <c r="BR6" s="1413">
        <v>15048</v>
      </c>
      <c r="BS6" s="1499">
        <v>0.02</v>
      </c>
      <c r="BU6" s="1494">
        <v>675040</v>
      </c>
      <c r="BV6" s="1421">
        <v>387</v>
      </c>
      <c r="BW6" s="1421">
        <v>675040</v>
      </c>
      <c r="BX6" s="1495">
        <v>387</v>
      </c>
      <c r="BY6" s="1413">
        <v>14028</v>
      </c>
      <c r="BZ6" s="1414">
        <v>0.02</v>
      </c>
      <c r="CB6" s="1494">
        <v>645396</v>
      </c>
      <c r="CC6" s="1421">
        <v>1221</v>
      </c>
      <c r="CD6" s="1421">
        <v>645396</v>
      </c>
      <c r="CE6" s="1495">
        <v>1221</v>
      </c>
      <c r="CF6" s="1413">
        <v>15464</v>
      </c>
      <c r="CG6" s="1414">
        <v>0.02</v>
      </c>
      <c r="CI6" s="1421"/>
      <c r="CJ6" s="1421"/>
      <c r="CK6" s="1421"/>
      <c r="CL6" s="1421"/>
      <c r="CM6" s="1413"/>
      <c r="CN6" s="1414"/>
    </row>
    <row r="7" spans="1:92" s="1418" customFormat="1" ht="26.4">
      <c r="A7" s="1415">
        <v>2</v>
      </c>
      <c r="B7" s="1346" t="s">
        <v>1956</v>
      </c>
      <c r="C7" s="2281">
        <v>9578</v>
      </c>
      <c r="D7" s="2278">
        <v>125</v>
      </c>
      <c r="E7" s="2278">
        <v>9578</v>
      </c>
      <c r="F7" s="2278">
        <v>58</v>
      </c>
      <c r="G7" s="2278">
        <v>6384</v>
      </c>
      <c r="H7" s="2279">
        <v>0.66</v>
      </c>
      <c r="J7" s="2281">
        <v>8187</v>
      </c>
      <c r="K7" s="2278">
        <v>986</v>
      </c>
      <c r="L7" s="2278">
        <v>8187</v>
      </c>
      <c r="M7" s="2278">
        <v>720</v>
      </c>
      <c r="N7" s="2278">
        <v>4870</v>
      </c>
      <c r="O7" s="2279">
        <v>0.55000000000000004</v>
      </c>
      <c r="Q7" s="2278">
        <v>7811</v>
      </c>
      <c r="R7" s="2278">
        <v>320</v>
      </c>
      <c r="S7" s="2278">
        <v>7811</v>
      </c>
      <c r="T7" s="2278">
        <v>135</v>
      </c>
      <c r="U7" s="2278">
        <v>5345</v>
      </c>
      <c r="V7" s="2279">
        <v>0.67</v>
      </c>
      <c r="X7" s="2278">
        <v>5844</v>
      </c>
      <c r="Y7" s="2278">
        <v>317</v>
      </c>
      <c r="Z7" s="2278">
        <v>5844</v>
      </c>
      <c r="AA7" s="2278">
        <v>133</v>
      </c>
      <c r="AB7" s="2278">
        <v>3581</v>
      </c>
      <c r="AC7" s="2279">
        <v>0.6</v>
      </c>
      <c r="AE7" s="1416">
        <v>5559</v>
      </c>
      <c r="AF7" s="1416">
        <v>314</v>
      </c>
      <c r="AG7" s="1416">
        <v>5559</v>
      </c>
      <c r="AH7" s="1416">
        <v>132</v>
      </c>
      <c r="AI7" s="1416">
        <v>2724</v>
      </c>
      <c r="AJ7" s="1986">
        <v>0.48</v>
      </c>
      <c r="AL7" s="1416">
        <v>3410</v>
      </c>
      <c r="AM7" s="1416">
        <v>308</v>
      </c>
      <c r="AN7" s="1416">
        <v>3410</v>
      </c>
      <c r="AO7" s="1416">
        <v>130</v>
      </c>
      <c r="AP7" s="1416">
        <v>1379</v>
      </c>
      <c r="AQ7" s="1986">
        <v>0.38954802259887006</v>
      </c>
      <c r="AS7" s="1416">
        <v>5230</v>
      </c>
      <c r="AT7" s="1416">
        <v>318</v>
      </c>
      <c r="AU7" s="1416">
        <v>5230</v>
      </c>
      <c r="AV7" s="1416">
        <v>135</v>
      </c>
      <c r="AW7" s="1416">
        <v>2299</v>
      </c>
      <c r="AX7" s="1986">
        <v>0.43</v>
      </c>
      <c r="AZ7" s="1416">
        <v>5639</v>
      </c>
      <c r="BA7" s="1416">
        <v>326</v>
      </c>
      <c r="BB7" s="1416">
        <v>5639</v>
      </c>
      <c r="BC7" s="1416">
        <v>138</v>
      </c>
      <c r="BD7" s="1416">
        <v>2834</v>
      </c>
      <c r="BE7" s="1986">
        <v>0.49</v>
      </c>
      <c r="BG7" s="1416">
        <v>6539</v>
      </c>
      <c r="BH7" s="1416">
        <v>734</v>
      </c>
      <c r="BI7" s="1416">
        <v>6539</v>
      </c>
      <c r="BJ7" s="1416">
        <v>342</v>
      </c>
      <c r="BK7" s="1416">
        <v>3276</v>
      </c>
      <c r="BL7" s="1986">
        <v>0.48</v>
      </c>
      <c r="BN7" s="1985">
        <v>5510</v>
      </c>
      <c r="BO7" s="1985">
        <v>729</v>
      </c>
      <c r="BP7" s="1985">
        <v>5510</v>
      </c>
      <c r="BQ7" s="1985">
        <v>341</v>
      </c>
      <c r="BR7" s="1416">
        <v>2560</v>
      </c>
      <c r="BS7" s="1986">
        <v>0.44</v>
      </c>
      <c r="BU7" s="1985">
        <v>5821</v>
      </c>
      <c r="BV7" s="1985">
        <v>324</v>
      </c>
      <c r="BW7" s="1985">
        <v>5821</v>
      </c>
      <c r="BX7" s="1985">
        <v>147</v>
      </c>
      <c r="BY7" s="1416">
        <v>2651</v>
      </c>
      <c r="BZ7" s="1417">
        <v>0.44</v>
      </c>
      <c r="CB7" s="1985">
        <v>4910</v>
      </c>
      <c r="CC7" s="1985">
        <v>298</v>
      </c>
      <c r="CD7" s="1985">
        <v>4778</v>
      </c>
      <c r="CE7" s="1985">
        <v>193</v>
      </c>
      <c r="CF7" s="1416">
        <v>2189</v>
      </c>
      <c r="CG7" s="1417">
        <v>0.44</v>
      </c>
      <c r="CI7" s="1985"/>
      <c r="CJ7" s="1985"/>
      <c r="CK7" s="1985"/>
      <c r="CL7" s="1985"/>
      <c r="CM7" s="1416"/>
      <c r="CN7" s="1417"/>
    </row>
    <row r="8" spans="1:92" s="1418" customFormat="1" ht="26.4">
      <c r="A8" s="1415">
        <v>3</v>
      </c>
      <c r="B8" s="1346" t="s">
        <v>1957</v>
      </c>
      <c r="C8" s="1346">
        <v>0</v>
      </c>
      <c r="D8" s="2278">
        <v>0</v>
      </c>
      <c r="E8" s="2278">
        <v>0</v>
      </c>
      <c r="F8" s="2278">
        <v>0</v>
      </c>
      <c r="G8" s="2278">
        <v>0</v>
      </c>
      <c r="H8" s="2279" t="s">
        <v>184</v>
      </c>
      <c r="J8" s="1346">
        <v>0</v>
      </c>
      <c r="K8" s="2278">
        <v>0</v>
      </c>
      <c r="L8" s="2278">
        <v>0</v>
      </c>
      <c r="M8" s="2278">
        <v>0</v>
      </c>
      <c r="N8" s="2278">
        <v>0</v>
      </c>
      <c r="O8" s="2279">
        <v>0</v>
      </c>
      <c r="Q8" s="2278">
        <v>0</v>
      </c>
      <c r="R8" s="2278">
        <v>0</v>
      </c>
      <c r="S8" s="2278">
        <v>0</v>
      </c>
      <c r="T8" s="2278">
        <v>0</v>
      </c>
      <c r="U8" s="2278">
        <v>0</v>
      </c>
      <c r="V8" s="2279" t="s">
        <v>184</v>
      </c>
      <c r="X8" s="2278">
        <v>0</v>
      </c>
      <c r="Y8" s="2278">
        <v>0</v>
      </c>
      <c r="Z8" s="2278">
        <v>0</v>
      </c>
      <c r="AA8" s="2278">
        <v>0</v>
      </c>
      <c r="AB8" s="2278">
        <v>0</v>
      </c>
      <c r="AC8" s="2279">
        <v>0</v>
      </c>
      <c r="AE8" s="1416">
        <v>0</v>
      </c>
      <c r="AF8" s="1416">
        <v>0</v>
      </c>
      <c r="AG8" s="1416">
        <v>0</v>
      </c>
      <c r="AH8" s="1416">
        <v>0</v>
      </c>
      <c r="AI8" s="1416">
        <v>0</v>
      </c>
      <c r="AJ8" s="1986">
        <v>0</v>
      </c>
      <c r="AL8" s="1416">
        <v>0</v>
      </c>
      <c r="AM8" s="1416">
        <v>0</v>
      </c>
      <c r="AN8" s="1416">
        <v>0</v>
      </c>
      <c r="AO8" s="1416">
        <v>0</v>
      </c>
      <c r="AP8" s="1416">
        <v>0</v>
      </c>
      <c r="AQ8" s="1986">
        <v>0</v>
      </c>
      <c r="AS8" s="1416">
        <v>231</v>
      </c>
      <c r="AT8" s="1416">
        <v>0</v>
      </c>
      <c r="AU8" s="1416">
        <v>231</v>
      </c>
      <c r="AV8" s="1416">
        <v>0</v>
      </c>
      <c r="AW8" s="1416">
        <v>0</v>
      </c>
      <c r="AX8" s="1986">
        <v>0</v>
      </c>
      <c r="AZ8" s="1416">
        <v>112</v>
      </c>
      <c r="BA8" s="1416">
        <v>0</v>
      </c>
      <c r="BB8" s="1416">
        <v>112</v>
      </c>
      <c r="BC8" s="1416">
        <v>0</v>
      </c>
      <c r="BD8" s="1416">
        <v>0</v>
      </c>
      <c r="BE8" s="1986">
        <v>0</v>
      </c>
      <c r="BG8" s="1416">
        <v>262</v>
      </c>
      <c r="BH8" s="1416">
        <v>0</v>
      </c>
      <c r="BI8" s="1416">
        <v>262</v>
      </c>
      <c r="BJ8" s="1416">
        <v>0</v>
      </c>
      <c r="BK8" s="1416">
        <v>0</v>
      </c>
      <c r="BL8" s="1986">
        <v>0</v>
      </c>
      <c r="BN8" s="1985">
        <v>302</v>
      </c>
      <c r="BO8" s="1985">
        <v>0</v>
      </c>
      <c r="BP8" s="1985">
        <v>302</v>
      </c>
      <c r="BQ8" s="1985">
        <v>0</v>
      </c>
      <c r="BR8" s="1416">
        <v>0</v>
      </c>
      <c r="BS8" s="1986">
        <v>0</v>
      </c>
      <c r="BU8" s="1985">
        <v>289</v>
      </c>
      <c r="BV8" s="1985">
        <v>0</v>
      </c>
      <c r="BW8" s="1985">
        <v>289</v>
      </c>
      <c r="BX8" s="1985">
        <v>0</v>
      </c>
      <c r="BY8" s="1416">
        <v>0</v>
      </c>
      <c r="BZ8" s="1417">
        <v>0</v>
      </c>
      <c r="CB8" s="1985">
        <v>52</v>
      </c>
      <c r="CC8" s="1985">
        <v>0</v>
      </c>
      <c r="CD8" s="1985">
        <v>52</v>
      </c>
      <c r="CE8" s="1985">
        <v>0</v>
      </c>
      <c r="CF8" s="1416">
        <v>0</v>
      </c>
      <c r="CG8" s="1417">
        <v>0</v>
      </c>
      <c r="CI8" s="1985"/>
      <c r="CJ8" s="1985"/>
      <c r="CK8" s="1985"/>
      <c r="CL8" s="1985"/>
      <c r="CM8" s="1416"/>
      <c r="CN8" s="1417"/>
    </row>
    <row r="9" spans="1:92" s="1418" customFormat="1" ht="26.4">
      <c r="A9" s="1415">
        <v>4</v>
      </c>
      <c r="B9" s="1346" t="s">
        <v>1958</v>
      </c>
      <c r="C9" s="2281">
        <v>187836</v>
      </c>
      <c r="D9" s="2278">
        <v>13879</v>
      </c>
      <c r="E9" s="2278">
        <v>187836</v>
      </c>
      <c r="F9" s="2278">
        <v>9393</v>
      </c>
      <c r="G9" s="2278">
        <v>70581</v>
      </c>
      <c r="H9" s="2335">
        <v>0.36</v>
      </c>
      <c r="J9" s="2281">
        <v>186734</v>
      </c>
      <c r="K9" s="2278">
        <v>13312</v>
      </c>
      <c r="L9" s="2278">
        <v>186734</v>
      </c>
      <c r="M9" s="2278">
        <v>8762</v>
      </c>
      <c r="N9" s="2278">
        <v>73524</v>
      </c>
      <c r="O9" s="2279">
        <v>0.38</v>
      </c>
      <c r="Q9" s="2278">
        <v>179517</v>
      </c>
      <c r="R9" s="2278">
        <v>12294</v>
      </c>
      <c r="S9" s="2278">
        <v>179517</v>
      </c>
      <c r="T9" s="2278">
        <v>7560</v>
      </c>
      <c r="U9" s="2278">
        <v>73303</v>
      </c>
      <c r="V9" s="2279">
        <v>0.39</v>
      </c>
      <c r="X9" s="2278">
        <v>160828</v>
      </c>
      <c r="Y9" s="2278">
        <v>19655</v>
      </c>
      <c r="Z9" s="2278">
        <v>160828</v>
      </c>
      <c r="AA9" s="2278">
        <v>10612</v>
      </c>
      <c r="AB9" s="2278">
        <v>66016</v>
      </c>
      <c r="AC9" s="2279">
        <v>0.39</v>
      </c>
      <c r="AE9" s="1416">
        <v>149351</v>
      </c>
      <c r="AF9" s="1416">
        <v>11680</v>
      </c>
      <c r="AG9" s="1416">
        <v>149351</v>
      </c>
      <c r="AH9" s="1416">
        <v>7325</v>
      </c>
      <c r="AI9" s="1416">
        <v>58874</v>
      </c>
      <c r="AJ9" s="1986">
        <v>0.38</v>
      </c>
      <c r="AL9" s="1416">
        <v>141019</v>
      </c>
      <c r="AM9" s="1416">
        <v>12578</v>
      </c>
      <c r="AN9" s="1416">
        <v>141019</v>
      </c>
      <c r="AO9" s="1416">
        <v>8292</v>
      </c>
      <c r="AP9" s="1416">
        <v>56801</v>
      </c>
      <c r="AQ9" s="1986">
        <v>0.38042073256491482</v>
      </c>
      <c r="AS9" s="1416">
        <v>154354</v>
      </c>
      <c r="AT9" s="1416">
        <v>10549</v>
      </c>
      <c r="AU9" s="1416">
        <v>154354</v>
      </c>
      <c r="AV9" s="1416">
        <v>6243</v>
      </c>
      <c r="AW9" s="1416">
        <v>53397</v>
      </c>
      <c r="AX9" s="1986">
        <v>0.33</v>
      </c>
      <c r="AZ9" s="1416">
        <v>143904</v>
      </c>
      <c r="BA9" s="1416">
        <v>11089</v>
      </c>
      <c r="BB9" s="1416">
        <v>143904</v>
      </c>
      <c r="BC9" s="1416">
        <v>6302</v>
      </c>
      <c r="BD9" s="1416">
        <v>52172</v>
      </c>
      <c r="BE9" s="1986">
        <v>0.35</v>
      </c>
      <c r="BG9" s="1416">
        <v>149137</v>
      </c>
      <c r="BH9" s="1416">
        <v>11183</v>
      </c>
      <c r="BI9" s="1416">
        <v>149137</v>
      </c>
      <c r="BJ9" s="1416">
        <v>6561</v>
      </c>
      <c r="BK9" s="1416">
        <v>57622</v>
      </c>
      <c r="BL9" s="1986">
        <v>0.37</v>
      </c>
      <c r="BN9" s="1985">
        <v>141612</v>
      </c>
      <c r="BO9" s="1985">
        <v>9595</v>
      </c>
      <c r="BP9" s="1985">
        <v>141612</v>
      </c>
      <c r="BQ9" s="1985">
        <v>5902</v>
      </c>
      <c r="BR9" s="1416">
        <v>54597</v>
      </c>
      <c r="BS9" s="1986">
        <v>0.37</v>
      </c>
      <c r="BU9" s="1985">
        <v>152199</v>
      </c>
      <c r="BV9" s="1985">
        <v>10007</v>
      </c>
      <c r="BW9" s="1985">
        <v>152199</v>
      </c>
      <c r="BX9" s="1985">
        <v>6228</v>
      </c>
      <c r="BY9" s="1416">
        <v>60047</v>
      </c>
      <c r="BZ9" s="1417">
        <v>0.38</v>
      </c>
      <c r="CB9" s="1985">
        <v>137978</v>
      </c>
      <c r="CC9" s="1985">
        <v>10365</v>
      </c>
      <c r="CD9" s="1985">
        <v>137978</v>
      </c>
      <c r="CE9" s="1985">
        <v>6835</v>
      </c>
      <c r="CF9" s="1416">
        <v>55711</v>
      </c>
      <c r="CG9" s="1417">
        <v>0.38</v>
      </c>
      <c r="CI9" s="1985"/>
      <c r="CJ9" s="1985"/>
      <c r="CK9" s="1985"/>
      <c r="CL9" s="1985"/>
      <c r="CM9" s="1416"/>
      <c r="CN9" s="1417"/>
    </row>
    <row r="10" spans="1:92">
      <c r="A10" s="1257">
        <v>6</v>
      </c>
      <c r="B10" s="1346" t="s">
        <v>1959</v>
      </c>
      <c r="C10" s="1346">
        <v>0</v>
      </c>
      <c r="D10" s="2275">
        <v>0</v>
      </c>
      <c r="E10" s="2275">
        <v>0</v>
      </c>
      <c r="F10" s="2275">
        <v>0</v>
      </c>
      <c r="G10" s="2275">
        <v>0</v>
      </c>
      <c r="H10" s="2280">
        <v>0</v>
      </c>
      <c r="J10" s="1346">
        <v>0</v>
      </c>
      <c r="K10" s="2275">
        <v>0</v>
      </c>
      <c r="L10" s="2275">
        <v>0</v>
      </c>
      <c r="M10" s="2275">
        <v>0</v>
      </c>
      <c r="N10" s="2275">
        <v>0</v>
      </c>
      <c r="O10" s="2277">
        <v>0</v>
      </c>
      <c r="Q10" s="2275">
        <v>0</v>
      </c>
      <c r="R10" s="2275">
        <v>0</v>
      </c>
      <c r="S10" s="2275">
        <v>0</v>
      </c>
      <c r="T10" s="2275">
        <v>0</v>
      </c>
      <c r="U10" s="2275">
        <v>0</v>
      </c>
      <c r="V10" s="2280">
        <v>0</v>
      </c>
      <c r="X10" s="2275">
        <v>0</v>
      </c>
      <c r="Y10" s="2275">
        <v>0</v>
      </c>
      <c r="Z10" s="2275">
        <v>0</v>
      </c>
      <c r="AA10" s="2275">
        <v>0</v>
      </c>
      <c r="AB10" s="2275">
        <v>0</v>
      </c>
      <c r="AC10" s="2277">
        <v>0</v>
      </c>
      <c r="AE10" s="1413">
        <v>0</v>
      </c>
      <c r="AF10" s="1413">
        <v>0</v>
      </c>
      <c r="AG10" s="1413">
        <v>0</v>
      </c>
      <c r="AH10" s="1413">
        <v>0</v>
      </c>
      <c r="AI10" s="1413">
        <v>0</v>
      </c>
      <c r="AJ10" s="1499">
        <v>0</v>
      </c>
      <c r="AL10" s="1413">
        <v>0</v>
      </c>
      <c r="AM10" s="1413">
        <v>0</v>
      </c>
      <c r="AN10" s="1413">
        <v>0</v>
      </c>
      <c r="AO10" s="1413">
        <v>0</v>
      </c>
      <c r="AP10" s="1413">
        <v>0</v>
      </c>
      <c r="AQ10" s="1499">
        <v>0</v>
      </c>
      <c r="AS10" s="1413">
        <v>0</v>
      </c>
      <c r="AT10" s="1413">
        <v>0</v>
      </c>
      <c r="AU10" s="1413">
        <v>454228</v>
      </c>
      <c r="AV10" s="1413">
        <v>0</v>
      </c>
      <c r="AW10" s="1413">
        <v>0</v>
      </c>
      <c r="AX10" s="1499">
        <v>0</v>
      </c>
      <c r="AZ10" s="1413">
        <v>0</v>
      </c>
      <c r="BA10" s="1413">
        <v>0</v>
      </c>
      <c r="BB10" s="1413">
        <v>0</v>
      </c>
      <c r="BC10" s="1413">
        <v>0</v>
      </c>
      <c r="BD10" s="1413">
        <v>0</v>
      </c>
      <c r="BE10" s="1499">
        <v>0</v>
      </c>
      <c r="BG10" s="1413">
        <v>0</v>
      </c>
      <c r="BH10" s="1413">
        <v>0</v>
      </c>
      <c r="BI10" s="1413">
        <v>0</v>
      </c>
      <c r="BJ10" s="1413">
        <v>0</v>
      </c>
      <c r="BK10" s="1413">
        <v>0</v>
      </c>
      <c r="BL10" s="1499">
        <v>0</v>
      </c>
      <c r="BN10" s="1421">
        <v>0</v>
      </c>
      <c r="BO10" s="1425">
        <v>0</v>
      </c>
      <c r="BP10" s="1425">
        <v>0</v>
      </c>
      <c r="BQ10" s="1425">
        <v>0</v>
      </c>
      <c r="BR10" s="1426">
        <v>0</v>
      </c>
      <c r="BS10" s="1499">
        <v>0</v>
      </c>
      <c r="BU10" s="1421">
        <v>0</v>
      </c>
      <c r="BV10" s="1425">
        <v>0</v>
      </c>
      <c r="BW10" s="1425">
        <v>0</v>
      </c>
      <c r="BX10" s="1425">
        <v>0</v>
      </c>
      <c r="BY10" s="1426">
        <v>0</v>
      </c>
      <c r="BZ10" s="1414">
        <v>0</v>
      </c>
      <c r="CB10" s="1421">
        <v>0</v>
      </c>
      <c r="CC10" s="1425">
        <v>0</v>
      </c>
      <c r="CD10" s="1425">
        <v>0</v>
      </c>
      <c r="CE10" s="1425">
        <v>0</v>
      </c>
      <c r="CF10" s="1426">
        <v>0</v>
      </c>
      <c r="CG10" s="1414">
        <v>0</v>
      </c>
      <c r="CI10" s="1421"/>
      <c r="CJ10" s="1425"/>
      <c r="CK10" s="1425"/>
      <c r="CL10" s="1425"/>
      <c r="CM10" s="1426"/>
      <c r="CN10" s="1414"/>
    </row>
    <row r="11" spans="1:92">
      <c r="A11" s="1257">
        <v>7</v>
      </c>
      <c r="B11" s="1346" t="s">
        <v>1960</v>
      </c>
      <c r="C11" s="2281">
        <v>501541</v>
      </c>
      <c r="D11" s="2275">
        <v>196641</v>
      </c>
      <c r="E11" s="2275">
        <v>501541</v>
      </c>
      <c r="F11" s="2275">
        <v>120324</v>
      </c>
      <c r="G11" s="2275">
        <v>493011</v>
      </c>
      <c r="H11" s="2280">
        <v>0.79</v>
      </c>
      <c r="J11" s="2281">
        <v>493593</v>
      </c>
      <c r="K11" s="2275">
        <v>186214</v>
      </c>
      <c r="L11" s="2275">
        <v>493593</v>
      </c>
      <c r="M11" s="2275">
        <v>111817</v>
      </c>
      <c r="N11" s="2275">
        <v>477712</v>
      </c>
      <c r="O11" s="2277">
        <v>0.79</v>
      </c>
      <c r="Q11" s="2275">
        <v>488165</v>
      </c>
      <c r="R11" s="2275">
        <v>188461</v>
      </c>
      <c r="S11" s="2275">
        <v>488165</v>
      </c>
      <c r="T11" s="2275">
        <v>112440</v>
      </c>
      <c r="U11" s="2275">
        <v>474324</v>
      </c>
      <c r="V11" s="2277">
        <v>0.79</v>
      </c>
      <c r="X11" s="2275">
        <v>457934</v>
      </c>
      <c r="Y11" s="2275">
        <v>172718</v>
      </c>
      <c r="Z11" s="2275">
        <v>457934</v>
      </c>
      <c r="AA11" s="2275">
        <v>101941</v>
      </c>
      <c r="AB11" s="2275">
        <v>445743</v>
      </c>
      <c r="AC11" s="2277">
        <v>0.8</v>
      </c>
      <c r="AE11" s="1413">
        <v>446849</v>
      </c>
      <c r="AF11" s="1413">
        <v>166092</v>
      </c>
      <c r="AG11" s="1413">
        <v>446849</v>
      </c>
      <c r="AH11" s="1413">
        <v>97714</v>
      </c>
      <c r="AI11" s="1413">
        <v>431748</v>
      </c>
      <c r="AJ11" s="1499">
        <v>0.79</v>
      </c>
      <c r="AL11" s="1413">
        <v>436265</v>
      </c>
      <c r="AM11" s="1413">
        <v>169588</v>
      </c>
      <c r="AN11" s="1413">
        <v>436265</v>
      </c>
      <c r="AO11" s="1413">
        <v>102295</v>
      </c>
      <c r="AP11" s="1413">
        <v>421250</v>
      </c>
      <c r="AQ11" s="1499">
        <v>0.78217840166369579</v>
      </c>
      <c r="AS11" s="1413">
        <v>454228</v>
      </c>
      <c r="AT11" s="1413">
        <v>171837</v>
      </c>
      <c r="AU11" s="1413">
        <v>0</v>
      </c>
      <c r="AV11" s="1413">
        <v>103187</v>
      </c>
      <c r="AW11" s="1413">
        <v>440972</v>
      </c>
      <c r="AX11" s="1499">
        <v>0.79</v>
      </c>
      <c r="AZ11" s="1413">
        <v>432632</v>
      </c>
      <c r="BA11" s="1413">
        <v>162412</v>
      </c>
      <c r="BB11" s="1413">
        <v>432632</v>
      </c>
      <c r="BC11" s="1413">
        <v>96102</v>
      </c>
      <c r="BD11" s="1413">
        <v>420757</v>
      </c>
      <c r="BE11" s="1499">
        <v>0.8</v>
      </c>
      <c r="BG11" s="1413">
        <v>437085</v>
      </c>
      <c r="BH11" s="1413">
        <v>155465</v>
      </c>
      <c r="BI11" s="1413">
        <v>437085</v>
      </c>
      <c r="BJ11" s="1413">
        <v>94383</v>
      </c>
      <c r="BK11" s="1413">
        <v>419364</v>
      </c>
      <c r="BL11" s="1499">
        <v>0.79</v>
      </c>
      <c r="BN11" s="1421">
        <v>404832</v>
      </c>
      <c r="BO11" s="1425">
        <v>147369</v>
      </c>
      <c r="BP11" s="1425">
        <v>404832</v>
      </c>
      <c r="BQ11" s="1425">
        <v>87825</v>
      </c>
      <c r="BR11" s="1426">
        <v>391165</v>
      </c>
      <c r="BS11" s="1499">
        <v>0.79</v>
      </c>
      <c r="BU11" s="1421">
        <v>396215</v>
      </c>
      <c r="BV11" s="1425">
        <v>143325</v>
      </c>
      <c r="BW11" s="1425">
        <v>396215</v>
      </c>
      <c r="BX11" s="1425">
        <v>85572</v>
      </c>
      <c r="BY11" s="1426">
        <v>386903</v>
      </c>
      <c r="BZ11" s="1414">
        <v>0.8</v>
      </c>
      <c r="CB11" s="1421">
        <v>396573</v>
      </c>
      <c r="CC11" s="1425">
        <v>133996</v>
      </c>
      <c r="CD11" s="1425">
        <v>396705</v>
      </c>
      <c r="CE11" s="1425">
        <v>76237</v>
      </c>
      <c r="CF11" s="1426">
        <v>383779</v>
      </c>
      <c r="CG11" s="1414">
        <v>0.81</v>
      </c>
      <c r="CI11" s="1421"/>
      <c r="CJ11" s="1425"/>
      <c r="CK11" s="1425"/>
      <c r="CL11" s="1425"/>
      <c r="CM11" s="1426"/>
      <c r="CN11" s="1414"/>
    </row>
    <row r="12" spans="1:92" hidden="1">
      <c r="A12" s="1257">
        <v>8</v>
      </c>
      <c r="B12" s="1503" t="s">
        <v>1961</v>
      </c>
      <c r="C12" s="1503">
        <v>380</v>
      </c>
      <c r="D12" s="2275">
        <v>0</v>
      </c>
      <c r="E12" s="2275">
        <v>380</v>
      </c>
      <c r="F12" s="2275">
        <v>0</v>
      </c>
      <c r="G12" s="2275">
        <v>380</v>
      </c>
      <c r="H12" s="2280">
        <v>1</v>
      </c>
      <c r="J12" s="1503">
        <v>381</v>
      </c>
      <c r="K12" s="2275">
        <v>111</v>
      </c>
      <c r="L12" s="2275">
        <v>381</v>
      </c>
      <c r="M12" s="2275">
        <v>111</v>
      </c>
      <c r="N12" s="2275">
        <v>469</v>
      </c>
      <c r="O12" s="2277">
        <v>0.95</v>
      </c>
      <c r="Q12" s="2275">
        <v>0</v>
      </c>
      <c r="R12" s="2275">
        <v>109</v>
      </c>
      <c r="S12" s="2275">
        <v>0</v>
      </c>
      <c r="T12" s="2275">
        <v>109</v>
      </c>
      <c r="U12" s="2275">
        <v>87</v>
      </c>
      <c r="V12" s="2277">
        <v>0.8</v>
      </c>
      <c r="X12" s="2275">
        <v>0</v>
      </c>
      <c r="Y12" s="2275">
        <v>108</v>
      </c>
      <c r="Z12" s="2275">
        <v>0</v>
      </c>
      <c r="AA12" s="2275">
        <v>108</v>
      </c>
      <c r="AB12" s="2275">
        <v>140</v>
      </c>
      <c r="AC12" s="2277">
        <v>1.3</v>
      </c>
      <c r="AE12" s="1413">
        <v>0</v>
      </c>
      <c r="AF12" s="1413">
        <v>106</v>
      </c>
      <c r="AG12" s="1413">
        <v>0</v>
      </c>
      <c r="AH12" s="1413">
        <v>106</v>
      </c>
      <c r="AI12" s="1413">
        <v>138</v>
      </c>
      <c r="AJ12" s="1499">
        <v>1.3</v>
      </c>
      <c r="AL12" s="1413">
        <v>0</v>
      </c>
      <c r="AM12" s="1413">
        <v>103</v>
      </c>
      <c r="AN12" s="1413">
        <v>0</v>
      </c>
      <c r="AO12" s="1413">
        <v>103</v>
      </c>
      <c r="AP12" s="1413">
        <v>134</v>
      </c>
      <c r="AQ12" s="1499">
        <v>1.3009708737864079</v>
      </c>
      <c r="AS12" s="1413">
        <v>23</v>
      </c>
      <c r="AT12" s="1413">
        <v>109</v>
      </c>
      <c r="AU12" s="1413">
        <v>23</v>
      </c>
      <c r="AV12" s="1413">
        <v>109</v>
      </c>
      <c r="AW12" s="1413">
        <v>157</v>
      </c>
      <c r="AX12" s="1499">
        <v>0.79</v>
      </c>
      <c r="AZ12" s="1413">
        <v>0</v>
      </c>
      <c r="BA12" s="1413">
        <v>99</v>
      </c>
      <c r="BB12" s="1413">
        <v>0</v>
      </c>
      <c r="BC12" s="1413">
        <v>99</v>
      </c>
      <c r="BD12" s="1413">
        <v>129</v>
      </c>
      <c r="BE12" s="1499">
        <v>1.3</v>
      </c>
      <c r="BG12" s="1413">
        <v>0</v>
      </c>
      <c r="BH12" s="1413">
        <v>98</v>
      </c>
      <c r="BI12" s="1413">
        <v>0</v>
      </c>
      <c r="BJ12" s="1413">
        <v>98</v>
      </c>
      <c r="BK12" s="1413">
        <v>127</v>
      </c>
      <c r="BL12" s="1499">
        <v>1.3</v>
      </c>
      <c r="BN12" s="1421">
        <v>0</v>
      </c>
      <c r="BO12" s="1421">
        <v>127</v>
      </c>
      <c r="BP12" s="1421">
        <v>0</v>
      </c>
      <c r="BQ12" s="1421">
        <v>127</v>
      </c>
      <c r="BR12" s="1413">
        <v>150</v>
      </c>
      <c r="BS12" s="1499">
        <v>1.18</v>
      </c>
      <c r="BU12" s="1421">
        <v>0</v>
      </c>
      <c r="BV12" s="1421">
        <v>306</v>
      </c>
      <c r="BW12" s="1421">
        <v>0</v>
      </c>
      <c r="BX12" s="1421">
        <v>306</v>
      </c>
      <c r="BY12" s="1413">
        <v>291</v>
      </c>
      <c r="BZ12" s="1414">
        <v>0.95</v>
      </c>
      <c r="CB12" s="1421">
        <v>0</v>
      </c>
      <c r="CC12" s="1421">
        <v>301</v>
      </c>
      <c r="CD12" s="1421">
        <v>0</v>
      </c>
      <c r="CE12" s="1421">
        <v>301</v>
      </c>
      <c r="CF12" s="1413">
        <v>287</v>
      </c>
      <c r="CG12" s="1414">
        <v>0.95</v>
      </c>
      <c r="CI12" s="1421"/>
      <c r="CJ12" s="1421"/>
      <c r="CK12" s="1421"/>
      <c r="CL12" s="1421"/>
      <c r="CM12" s="1413"/>
      <c r="CN12" s="1414"/>
    </row>
    <row r="13" spans="1:92" hidden="1">
      <c r="A13" s="1257">
        <v>9</v>
      </c>
      <c r="B13" s="1503" t="s">
        <v>1962</v>
      </c>
      <c r="C13" s="2282">
        <v>501161</v>
      </c>
      <c r="D13" s="2275">
        <v>196641</v>
      </c>
      <c r="E13" s="2275">
        <v>501161</v>
      </c>
      <c r="F13" s="2275">
        <v>120324</v>
      </c>
      <c r="G13" s="2275">
        <v>492631</v>
      </c>
      <c r="H13" s="2280">
        <v>0.79</v>
      </c>
      <c r="J13" s="2282">
        <v>493212</v>
      </c>
      <c r="K13" s="2275">
        <v>186103</v>
      </c>
      <c r="L13" s="2275">
        <v>493212</v>
      </c>
      <c r="M13" s="2275">
        <v>111706</v>
      </c>
      <c r="N13" s="2275">
        <v>477243</v>
      </c>
      <c r="O13" s="2277">
        <v>0.79</v>
      </c>
      <c r="Q13" s="2275">
        <v>488165</v>
      </c>
      <c r="R13" s="2275">
        <v>188352</v>
      </c>
      <c r="S13" s="2275">
        <v>488165</v>
      </c>
      <c r="T13" s="2275">
        <v>112331</v>
      </c>
      <c r="U13" s="2275">
        <v>474237</v>
      </c>
      <c r="V13" s="2277">
        <v>0.79</v>
      </c>
      <c r="X13" s="2275">
        <v>457934</v>
      </c>
      <c r="Y13" s="2275">
        <v>172610</v>
      </c>
      <c r="Z13" s="2275">
        <v>457934</v>
      </c>
      <c r="AA13" s="2275">
        <v>101833</v>
      </c>
      <c r="AB13" s="2275">
        <v>445603</v>
      </c>
      <c r="AC13" s="2277">
        <v>0.8</v>
      </c>
      <c r="AE13" s="1413">
        <v>446849</v>
      </c>
      <c r="AF13" s="1413">
        <v>165986</v>
      </c>
      <c r="AG13" s="1413">
        <v>446849</v>
      </c>
      <c r="AH13" s="1413">
        <v>97608</v>
      </c>
      <c r="AI13" s="1413">
        <v>431610</v>
      </c>
      <c r="AJ13" s="1499">
        <v>0.79</v>
      </c>
      <c r="AL13" s="1413">
        <v>436265</v>
      </c>
      <c r="AM13" s="1413">
        <v>169485</v>
      </c>
      <c r="AN13" s="1413">
        <v>436265</v>
      </c>
      <c r="AO13" s="1413">
        <v>102192</v>
      </c>
      <c r="AP13" s="1413">
        <v>421116</v>
      </c>
      <c r="AQ13" s="1499">
        <v>0.78207916323866156</v>
      </c>
      <c r="AS13" s="1413">
        <v>454205</v>
      </c>
      <c r="AT13" s="1413">
        <v>171728</v>
      </c>
      <c r="AU13" s="1413">
        <v>454205</v>
      </c>
      <c r="AV13" s="1413">
        <v>103078</v>
      </c>
      <c r="AW13" s="1413">
        <v>440815</v>
      </c>
      <c r="AX13" s="1499">
        <v>1.19</v>
      </c>
      <c r="AZ13" s="1413">
        <v>432632</v>
      </c>
      <c r="BA13" s="1413">
        <v>162313</v>
      </c>
      <c r="BB13" s="1413">
        <v>432632</v>
      </c>
      <c r="BC13" s="1413">
        <v>96003</v>
      </c>
      <c r="BD13" s="1413">
        <v>420628</v>
      </c>
      <c r="BE13" s="1499">
        <v>0.8</v>
      </c>
      <c r="BG13" s="1413">
        <v>437085</v>
      </c>
      <c r="BH13" s="1413">
        <v>155367</v>
      </c>
      <c r="BI13" s="1413">
        <v>437085</v>
      </c>
      <c r="BJ13" s="1413">
        <v>94285</v>
      </c>
      <c r="BK13" s="1413">
        <v>419237</v>
      </c>
      <c r="BL13" s="1499">
        <v>0.79</v>
      </c>
      <c r="BN13" s="1421">
        <v>404832</v>
      </c>
      <c r="BO13" s="1421">
        <v>147242</v>
      </c>
      <c r="BP13" s="1421">
        <v>404832</v>
      </c>
      <c r="BQ13" s="1421">
        <v>87698</v>
      </c>
      <c r="BR13" s="1413">
        <v>391016</v>
      </c>
      <c r="BS13" s="1499">
        <v>0.79</v>
      </c>
      <c r="BU13" s="1421">
        <v>396215</v>
      </c>
      <c r="BV13" s="1421">
        <v>143019</v>
      </c>
      <c r="BW13" s="1421">
        <v>396215</v>
      </c>
      <c r="BX13" s="1421">
        <v>85266</v>
      </c>
      <c r="BY13" s="1413">
        <v>386612</v>
      </c>
      <c r="BZ13" s="1414">
        <v>0.8</v>
      </c>
      <c r="CB13" s="1421">
        <v>396573</v>
      </c>
      <c r="CC13" s="1421">
        <v>133695</v>
      </c>
      <c r="CD13" s="1421">
        <v>396705</v>
      </c>
      <c r="CE13" s="1421">
        <v>75936</v>
      </c>
      <c r="CF13" s="1413">
        <v>383491</v>
      </c>
      <c r="CG13" s="1414">
        <v>0.81</v>
      </c>
      <c r="CI13" s="1421"/>
      <c r="CJ13" s="1421"/>
      <c r="CK13" s="1421"/>
      <c r="CL13" s="1421"/>
      <c r="CM13" s="1413"/>
      <c r="CN13" s="1414"/>
    </row>
    <row r="14" spans="1:92">
      <c r="A14" s="1257"/>
      <c r="B14" s="1504" t="s">
        <v>1963</v>
      </c>
      <c r="C14" s="2283">
        <v>33183</v>
      </c>
      <c r="D14" s="2275">
        <v>0</v>
      </c>
      <c r="E14" s="2275">
        <v>33183</v>
      </c>
      <c r="F14" s="2275">
        <v>0</v>
      </c>
      <c r="G14" s="2275">
        <v>70155</v>
      </c>
      <c r="H14" s="2280">
        <v>2.11</v>
      </c>
      <c r="J14" s="2283">
        <v>35138</v>
      </c>
      <c r="K14" s="2275">
        <v>0</v>
      </c>
      <c r="L14" s="2275">
        <v>35138</v>
      </c>
      <c r="M14" s="2275">
        <v>0</v>
      </c>
      <c r="N14" s="2275">
        <v>72101</v>
      </c>
      <c r="O14" s="2277">
        <v>2.0499999999999998</v>
      </c>
      <c r="Q14" s="2275">
        <v>34206</v>
      </c>
      <c r="R14" s="2275">
        <v>0</v>
      </c>
      <c r="S14" s="2275">
        <v>34206</v>
      </c>
      <c r="T14" s="2275">
        <v>0</v>
      </c>
      <c r="U14" s="2275">
        <v>60305</v>
      </c>
      <c r="V14" s="2277">
        <v>1.76</v>
      </c>
      <c r="X14" s="2275">
        <v>36364</v>
      </c>
      <c r="Y14" s="2275">
        <v>0</v>
      </c>
      <c r="Z14" s="2275">
        <v>36364</v>
      </c>
      <c r="AA14" s="2275">
        <v>0</v>
      </c>
      <c r="AB14" s="2275">
        <v>65214</v>
      </c>
      <c r="AC14" s="2277">
        <v>1.79</v>
      </c>
      <c r="AE14" s="1413">
        <v>34356</v>
      </c>
      <c r="AF14" s="1413">
        <v>0</v>
      </c>
      <c r="AG14" s="1413">
        <v>34356</v>
      </c>
      <c r="AH14" s="1413">
        <v>0</v>
      </c>
      <c r="AI14" s="1413">
        <v>61878</v>
      </c>
      <c r="AJ14" s="1499">
        <v>1.8</v>
      </c>
      <c r="AL14" s="1413">
        <v>33309</v>
      </c>
      <c r="AM14" s="1413">
        <v>0</v>
      </c>
      <c r="AN14" s="1413">
        <v>33309</v>
      </c>
      <c r="AO14" s="1413">
        <v>0</v>
      </c>
      <c r="AP14" s="1413">
        <v>60487</v>
      </c>
      <c r="AQ14" s="1499">
        <v>1.8159356330120988</v>
      </c>
      <c r="AS14" s="1413">
        <v>42199</v>
      </c>
      <c r="AT14" s="1413">
        <v>0</v>
      </c>
      <c r="AU14" s="1413">
        <v>42199</v>
      </c>
      <c r="AV14" s="1413">
        <v>0</v>
      </c>
      <c r="AW14" s="1413">
        <v>60546</v>
      </c>
      <c r="AX14" s="1499">
        <v>1.43</v>
      </c>
      <c r="AZ14" s="1413">
        <v>38876</v>
      </c>
      <c r="BA14" s="1413">
        <v>0</v>
      </c>
      <c r="BB14" s="1413">
        <v>38876</v>
      </c>
      <c r="BC14" s="1413">
        <v>0</v>
      </c>
      <c r="BD14" s="1413">
        <v>56031</v>
      </c>
      <c r="BE14" s="1499">
        <v>1.44</v>
      </c>
      <c r="BG14" s="1413">
        <v>46750</v>
      </c>
      <c r="BH14" s="1413">
        <v>0</v>
      </c>
      <c r="BI14" s="1413">
        <v>46750</v>
      </c>
      <c r="BJ14" s="1413">
        <v>0</v>
      </c>
      <c r="BK14" s="1413">
        <v>66319</v>
      </c>
      <c r="BL14" s="1499">
        <v>1.42</v>
      </c>
      <c r="BN14" s="1421">
        <v>44626</v>
      </c>
      <c r="BO14" s="1421">
        <v>0</v>
      </c>
      <c r="BP14" s="1421">
        <v>44626</v>
      </c>
      <c r="BQ14" s="1421">
        <v>0</v>
      </c>
      <c r="BR14" s="1413">
        <v>63486</v>
      </c>
      <c r="BS14" s="1499">
        <v>1.42</v>
      </c>
      <c r="BU14" s="1421">
        <v>40907</v>
      </c>
      <c r="BV14" s="1421">
        <v>0</v>
      </c>
      <c r="BW14" s="1421">
        <v>40907</v>
      </c>
      <c r="BX14" s="1421">
        <v>0</v>
      </c>
      <c r="BY14" s="1413">
        <v>42086</v>
      </c>
      <c r="BZ14" s="1414">
        <v>1.03</v>
      </c>
      <c r="CB14" s="1421">
        <v>36582</v>
      </c>
      <c r="CC14" s="1421">
        <v>0</v>
      </c>
      <c r="CD14" s="1421">
        <v>36582</v>
      </c>
      <c r="CE14" s="1421">
        <v>0</v>
      </c>
      <c r="CF14" s="1413">
        <v>37818</v>
      </c>
      <c r="CG14" s="1414">
        <v>1.03</v>
      </c>
      <c r="CI14" s="1421"/>
      <c r="CJ14" s="1421"/>
      <c r="CK14" s="1421"/>
      <c r="CL14" s="1421"/>
      <c r="CM14" s="1413"/>
      <c r="CN14" s="1414"/>
    </row>
    <row r="15" spans="1:92">
      <c r="A15" s="1257"/>
      <c r="B15" s="1504" t="s">
        <v>1964</v>
      </c>
      <c r="C15" s="2283">
        <v>358809</v>
      </c>
      <c r="D15" s="2275">
        <v>503410</v>
      </c>
      <c r="E15" s="2275">
        <v>358809</v>
      </c>
      <c r="F15" s="2275">
        <v>50411</v>
      </c>
      <c r="G15" s="2275">
        <v>269897</v>
      </c>
      <c r="H15" s="2280">
        <v>0.66</v>
      </c>
      <c r="J15" s="2283">
        <v>356375</v>
      </c>
      <c r="K15" s="2275">
        <v>497525</v>
      </c>
      <c r="L15" s="2275">
        <v>356375</v>
      </c>
      <c r="M15" s="2275">
        <v>49725</v>
      </c>
      <c r="N15" s="2275">
        <v>268010</v>
      </c>
      <c r="O15" s="2277">
        <v>0.66</v>
      </c>
      <c r="Q15" s="2275">
        <v>355767</v>
      </c>
      <c r="R15" s="2275">
        <v>484249</v>
      </c>
      <c r="S15" s="2275">
        <v>355767</v>
      </c>
      <c r="T15" s="2275">
        <v>49723</v>
      </c>
      <c r="U15" s="2275">
        <v>268027</v>
      </c>
      <c r="V15" s="2277">
        <v>0.66</v>
      </c>
      <c r="X15" s="2275">
        <v>337403</v>
      </c>
      <c r="Y15" s="2275">
        <v>454735</v>
      </c>
      <c r="Z15" s="2275">
        <v>337403</v>
      </c>
      <c r="AA15" s="2275">
        <v>46243</v>
      </c>
      <c r="AB15" s="2275">
        <v>253753</v>
      </c>
      <c r="AC15" s="2277">
        <v>0.66</v>
      </c>
      <c r="AE15" s="1413">
        <v>336108</v>
      </c>
      <c r="AF15" s="1413">
        <v>446908</v>
      </c>
      <c r="AG15" s="1413">
        <v>336108</v>
      </c>
      <c r="AH15" s="1413">
        <v>45748</v>
      </c>
      <c r="AI15" s="1413">
        <v>252939</v>
      </c>
      <c r="AJ15" s="1499">
        <v>0.66</v>
      </c>
      <c r="AL15" s="1413">
        <v>339024</v>
      </c>
      <c r="AM15" s="1413">
        <v>434363.71210824983</v>
      </c>
      <c r="AN15" s="1413">
        <v>339024</v>
      </c>
      <c r="AO15" s="1413">
        <v>44348</v>
      </c>
      <c r="AP15" s="1413">
        <v>254968</v>
      </c>
      <c r="AQ15" s="1499">
        <v>0.66506682804169315</v>
      </c>
      <c r="AS15" s="1413">
        <v>335248</v>
      </c>
      <c r="AT15" s="1413">
        <v>410646</v>
      </c>
      <c r="AU15" s="1413">
        <v>335248</v>
      </c>
      <c r="AV15" s="1413">
        <v>40752</v>
      </c>
      <c r="AW15" s="1413">
        <v>248382</v>
      </c>
      <c r="AX15" s="1499">
        <v>0.66</v>
      </c>
      <c r="AZ15" s="1413">
        <v>323830</v>
      </c>
      <c r="BA15" s="1413">
        <v>400798</v>
      </c>
      <c r="BB15" s="1413">
        <v>323830</v>
      </c>
      <c r="BC15" s="1413">
        <v>39764</v>
      </c>
      <c r="BD15" s="1413">
        <v>240178</v>
      </c>
      <c r="BE15" s="1499">
        <v>0.66</v>
      </c>
      <c r="BG15" s="1413">
        <v>319801</v>
      </c>
      <c r="BH15" s="1413">
        <v>390517</v>
      </c>
      <c r="BI15" s="1413">
        <v>319801</v>
      </c>
      <c r="BJ15" s="1413">
        <v>39287</v>
      </c>
      <c r="BK15" s="1413">
        <v>236862</v>
      </c>
      <c r="BL15" s="1499">
        <v>0.66</v>
      </c>
      <c r="BN15" s="1421">
        <v>314031</v>
      </c>
      <c r="BO15" s="1421">
        <v>368747</v>
      </c>
      <c r="BP15" s="1421">
        <v>314031</v>
      </c>
      <c r="BQ15" s="1421">
        <v>37005</v>
      </c>
      <c r="BR15" s="1413">
        <v>232430</v>
      </c>
      <c r="BS15" s="1499">
        <v>0.66</v>
      </c>
      <c r="BU15" s="1421">
        <v>316207</v>
      </c>
      <c r="BV15" s="1421">
        <v>357198</v>
      </c>
      <c r="BW15" s="1421">
        <v>316207</v>
      </c>
      <c r="BX15" s="1421">
        <v>36417</v>
      </c>
      <c r="BY15" s="1413">
        <v>233063</v>
      </c>
      <c r="BZ15" s="1414">
        <v>0.66</v>
      </c>
      <c r="CB15" s="1421">
        <v>310420</v>
      </c>
      <c r="CC15" s="1421">
        <v>366927</v>
      </c>
      <c r="CD15" s="1421">
        <v>310420</v>
      </c>
      <c r="CE15" s="1421">
        <v>36600</v>
      </c>
      <c r="CF15" s="1413">
        <v>230071</v>
      </c>
      <c r="CG15" s="1414">
        <v>0.66</v>
      </c>
      <c r="CI15" s="1421"/>
      <c r="CJ15" s="1421"/>
      <c r="CK15" s="1421"/>
      <c r="CL15" s="1421"/>
      <c r="CM15" s="1413"/>
      <c r="CN15" s="1414"/>
    </row>
    <row r="16" spans="1:92">
      <c r="A16" s="1257"/>
      <c r="B16" s="1346" t="s">
        <v>1965</v>
      </c>
      <c r="C16" s="2281">
        <v>251393</v>
      </c>
      <c r="D16" s="2275">
        <v>5370</v>
      </c>
      <c r="E16" s="2275">
        <v>251393</v>
      </c>
      <c r="F16" s="2275">
        <v>3342</v>
      </c>
      <c r="G16" s="2275">
        <v>109394</v>
      </c>
      <c r="H16" s="2280">
        <v>0.43</v>
      </c>
      <c r="J16" s="2281">
        <v>239917</v>
      </c>
      <c r="K16" s="2275">
        <v>5680</v>
      </c>
      <c r="L16" s="2275">
        <v>239917</v>
      </c>
      <c r="M16" s="2275">
        <v>4198</v>
      </c>
      <c r="N16" s="2275">
        <v>101401</v>
      </c>
      <c r="O16" s="2277">
        <v>0.42</v>
      </c>
      <c r="Q16" s="2275">
        <v>240103</v>
      </c>
      <c r="R16" s="2275">
        <v>6210</v>
      </c>
      <c r="S16" s="2275">
        <v>240103</v>
      </c>
      <c r="T16" s="2275">
        <v>4649</v>
      </c>
      <c r="U16" s="2275">
        <v>110050</v>
      </c>
      <c r="V16" s="2277">
        <v>0.45</v>
      </c>
      <c r="X16" s="2275">
        <v>227877</v>
      </c>
      <c r="Y16" s="2275">
        <v>6211</v>
      </c>
      <c r="Z16" s="2275">
        <v>227877</v>
      </c>
      <c r="AA16" s="2275">
        <v>4738</v>
      </c>
      <c r="AB16" s="2275">
        <v>104089</v>
      </c>
      <c r="AC16" s="2277">
        <v>0.45</v>
      </c>
      <c r="AE16" s="1413">
        <v>224304</v>
      </c>
      <c r="AF16" s="1413">
        <v>5916</v>
      </c>
      <c r="AG16" s="1413">
        <v>224304</v>
      </c>
      <c r="AH16" s="1413">
        <v>4952</v>
      </c>
      <c r="AI16" s="1413">
        <v>102096</v>
      </c>
      <c r="AJ16" s="1499">
        <v>0.45</v>
      </c>
      <c r="AL16" s="1413">
        <v>220994</v>
      </c>
      <c r="AM16" s="1413">
        <v>6012</v>
      </c>
      <c r="AN16" s="1413">
        <v>220994</v>
      </c>
      <c r="AO16" s="1413">
        <v>4737</v>
      </c>
      <c r="AP16" s="1413">
        <v>99591</v>
      </c>
      <c r="AQ16" s="1499">
        <v>0.44119327872556274</v>
      </c>
      <c r="AS16" s="1413">
        <v>225184</v>
      </c>
      <c r="AT16" s="1413">
        <v>7217</v>
      </c>
      <c r="AU16" s="1413">
        <v>225184</v>
      </c>
      <c r="AV16" s="1413">
        <v>5781</v>
      </c>
      <c r="AW16" s="1413">
        <v>104505</v>
      </c>
      <c r="AX16" s="1499">
        <v>0.45</v>
      </c>
      <c r="AZ16" s="1413">
        <v>200078</v>
      </c>
      <c r="BA16" s="1413">
        <v>4885</v>
      </c>
      <c r="BB16" s="1413">
        <v>200078</v>
      </c>
      <c r="BC16" s="1413">
        <v>4772</v>
      </c>
      <c r="BD16" s="1413">
        <v>89646</v>
      </c>
      <c r="BE16" s="1499">
        <v>0.44</v>
      </c>
      <c r="BG16" s="1413">
        <v>193492</v>
      </c>
      <c r="BH16" s="1413">
        <v>5242</v>
      </c>
      <c r="BI16" s="1413">
        <v>193492</v>
      </c>
      <c r="BJ16" s="1413">
        <v>5147</v>
      </c>
      <c r="BK16" s="1413">
        <v>88075</v>
      </c>
      <c r="BL16" s="1499">
        <v>0.44</v>
      </c>
      <c r="BN16" s="1421">
        <v>181523</v>
      </c>
      <c r="BO16" s="1421">
        <v>5173</v>
      </c>
      <c r="BP16" s="1421">
        <v>181523</v>
      </c>
      <c r="BQ16" s="1421">
        <v>5089</v>
      </c>
      <c r="BR16" s="1413">
        <v>80803</v>
      </c>
      <c r="BS16" s="1499">
        <v>0.43</v>
      </c>
      <c r="BU16" s="1421">
        <v>184526</v>
      </c>
      <c r="BV16" s="1421">
        <v>6132</v>
      </c>
      <c r="BW16" s="1421">
        <v>184526</v>
      </c>
      <c r="BX16" s="1421">
        <v>6057</v>
      </c>
      <c r="BY16" s="1413">
        <v>83070</v>
      </c>
      <c r="BZ16" s="1414">
        <v>0.44</v>
      </c>
      <c r="CB16" s="1421">
        <v>182168</v>
      </c>
      <c r="CC16" s="1421">
        <v>4742</v>
      </c>
      <c r="CD16" s="1421">
        <v>182168</v>
      </c>
      <c r="CE16" s="1421">
        <v>4664</v>
      </c>
      <c r="CF16" s="1413">
        <v>84622</v>
      </c>
      <c r="CG16" s="1414">
        <v>0.45</v>
      </c>
      <c r="CI16" s="1421"/>
      <c r="CJ16" s="1421"/>
      <c r="CK16" s="1421"/>
      <c r="CL16" s="1421"/>
      <c r="CM16" s="1413"/>
      <c r="CN16" s="1414"/>
    </row>
    <row r="17" spans="1:92" ht="52.8" hidden="1">
      <c r="A17" s="1257"/>
      <c r="B17" s="1503" t="s">
        <v>1966</v>
      </c>
      <c r="C17" s="2282">
        <v>191113</v>
      </c>
      <c r="D17" s="2275">
        <v>1202</v>
      </c>
      <c r="E17" s="2275">
        <v>191113</v>
      </c>
      <c r="F17" s="2275">
        <v>266</v>
      </c>
      <c r="G17" s="2275">
        <v>55171</v>
      </c>
      <c r="H17" s="2280">
        <v>0.28999999999999998</v>
      </c>
      <c r="J17" s="2282">
        <v>183983</v>
      </c>
      <c r="K17" s="2275">
        <v>1000</v>
      </c>
      <c r="L17" s="2275">
        <v>183983</v>
      </c>
      <c r="M17" s="2275">
        <v>204</v>
      </c>
      <c r="N17" s="2275">
        <v>52884</v>
      </c>
      <c r="O17" s="2277">
        <v>0.28999999999999998</v>
      </c>
      <c r="Q17" s="2275">
        <v>181814</v>
      </c>
      <c r="R17" s="2275">
        <v>1126</v>
      </c>
      <c r="S17" s="2275">
        <v>181814</v>
      </c>
      <c r="T17" s="2275">
        <v>289</v>
      </c>
      <c r="U17" s="2275">
        <v>52299</v>
      </c>
      <c r="V17" s="2277">
        <v>0.28999999999999998</v>
      </c>
      <c r="X17" s="2275">
        <v>172586</v>
      </c>
      <c r="Y17" s="2275">
        <v>1046</v>
      </c>
      <c r="Z17" s="2275">
        <v>172586</v>
      </c>
      <c r="AA17" s="2275">
        <v>271</v>
      </c>
      <c r="AB17" s="2275">
        <v>49732</v>
      </c>
      <c r="AC17" s="2277">
        <v>0.28999999999999998</v>
      </c>
      <c r="AE17" s="1413">
        <v>172212</v>
      </c>
      <c r="AF17" s="1413">
        <v>641</v>
      </c>
      <c r="AG17" s="1413">
        <v>172212</v>
      </c>
      <c r="AH17" s="1413">
        <v>227</v>
      </c>
      <c r="AI17" s="1413">
        <v>50163</v>
      </c>
      <c r="AJ17" s="1499">
        <v>0.28999999999999998</v>
      </c>
      <c r="AL17" s="1413">
        <v>170055</v>
      </c>
      <c r="AM17" s="1413">
        <v>1123</v>
      </c>
      <c r="AN17" s="1413">
        <v>170055</v>
      </c>
      <c r="AO17" s="1413">
        <v>288</v>
      </c>
      <c r="AP17" s="1413">
        <v>49643</v>
      </c>
      <c r="AQ17" s="1499">
        <v>0.29142964489295126</v>
      </c>
      <c r="AS17" s="1413">
        <v>165007</v>
      </c>
      <c r="AT17" s="1413">
        <v>1035</v>
      </c>
      <c r="AU17" s="1413">
        <v>165007</v>
      </c>
      <c r="AV17" s="1413">
        <v>205</v>
      </c>
      <c r="AW17" s="1413">
        <v>47805</v>
      </c>
      <c r="AX17" s="1499">
        <v>0.28999999999999998</v>
      </c>
      <c r="AZ17" s="1413">
        <v>144582</v>
      </c>
      <c r="BA17" s="1413">
        <v>25</v>
      </c>
      <c r="BB17" s="1413">
        <v>144582</v>
      </c>
      <c r="BC17" s="1413">
        <v>25</v>
      </c>
      <c r="BD17" s="1413">
        <v>41452</v>
      </c>
      <c r="BE17" s="1499">
        <v>0.28999999999999998</v>
      </c>
      <c r="BG17" s="1413">
        <v>138916</v>
      </c>
      <c r="BH17" s="1413">
        <v>0</v>
      </c>
      <c r="BI17" s="1413">
        <v>138916</v>
      </c>
      <c r="BJ17" s="1413">
        <v>0</v>
      </c>
      <c r="BK17" s="1413">
        <v>39803</v>
      </c>
      <c r="BL17" s="1499">
        <v>0.28999999999999998</v>
      </c>
      <c r="BN17" s="1421">
        <v>133397</v>
      </c>
      <c r="BO17" s="1421">
        <v>0</v>
      </c>
      <c r="BP17" s="1421">
        <v>133397</v>
      </c>
      <c r="BQ17" s="1421">
        <v>0</v>
      </c>
      <c r="BR17" s="1413">
        <v>38182</v>
      </c>
      <c r="BS17" s="1499">
        <v>0.28999999999999998</v>
      </c>
      <c r="BU17" s="1421">
        <v>132582</v>
      </c>
      <c r="BV17" s="1421">
        <v>0</v>
      </c>
      <c r="BW17" s="1421">
        <v>132582</v>
      </c>
      <c r="BX17" s="1421">
        <v>0</v>
      </c>
      <c r="BY17" s="1413">
        <v>38163</v>
      </c>
      <c r="BZ17" s="1414">
        <v>0.28999999999999998</v>
      </c>
      <c r="CB17" s="1421">
        <v>112663</v>
      </c>
      <c r="CC17" s="1421">
        <v>0</v>
      </c>
      <c r="CD17" s="1421">
        <v>112663</v>
      </c>
      <c r="CE17" s="1421">
        <v>0</v>
      </c>
      <c r="CF17" s="1413">
        <v>32612</v>
      </c>
      <c r="CG17" s="1414">
        <v>0.28999999999999998</v>
      </c>
      <c r="CI17" s="1421"/>
      <c r="CJ17" s="1421"/>
      <c r="CK17" s="1421"/>
      <c r="CL17" s="1421"/>
      <c r="CM17" s="1413"/>
      <c r="CN17" s="1414"/>
    </row>
    <row r="18" spans="1:92" ht="52.8" hidden="1">
      <c r="A18" s="1257"/>
      <c r="B18" s="1503" t="s">
        <v>1967</v>
      </c>
      <c r="C18" s="2282">
        <v>27939</v>
      </c>
      <c r="D18" s="2275">
        <v>659</v>
      </c>
      <c r="E18" s="2275">
        <v>27939</v>
      </c>
      <c r="F18" s="2275">
        <v>394</v>
      </c>
      <c r="G18" s="2275">
        <v>25295</v>
      </c>
      <c r="H18" s="2280">
        <v>0.89</v>
      </c>
      <c r="J18" s="2282">
        <v>24270</v>
      </c>
      <c r="K18" s="2275">
        <v>574</v>
      </c>
      <c r="L18" s="2275">
        <v>24270</v>
      </c>
      <c r="M18" s="2275">
        <v>352</v>
      </c>
      <c r="N18" s="2275">
        <v>20331</v>
      </c>
      <c r="O18" s="2277">
        <v>0.83</v>
      </c>
      <c r="Q18" s="2275">
        <v>35478</v>
      </c>
      <c r="R18" s="2275">
        <v>1563</v>
      </c>
      <c r="S18" s="2275">
        <v>35478</v>
      </c>
      <c r="T18" s="2275">
        <v>953</v>
      </c>
      <c r="U18" s="2275">
        <v>37726</v>
      </c>
      <c r="V18" s="2277">
        <v>1.04</v>
      </c>
      <c r="X18" s="2275">
        <v>32152</v>
      </c>
      <c r="Y18" s="2275">
        <v>1367</v>
      </c>
      <c r="Z18" s="2275">
        <v>32152</v>
      </c>
      <c r="AA18" s="2275">
        <v>820</v>
      </c>
      <c r="AB18" s="2275">
        <v>34345</v>
      </c>
      <c r="AC18" s="2277">
        <v>1.04</v>
      </c>
      <c r="AE18" s="1413">
        <v>33570</v>
      </c>
      <c r="AF18" s="1413">
        <v>1092</v>
      </c>
      <c r="AG18" s="1413">
        <v>33570</v>
      </c>
      <c r="AH18" s="1413">
        <v>663</v>
      </c>
      <c r="AI18" s="1413">
        <v>36045</v>
      </c>
      <c r="AJ18" s="1499">
        <v>1.05</v>
      </c>
      <c r="AL18" s="1413">
        <v>32585</v>
      </c>
      <c r="AM18" s="1413">
        <v>662</v>
      </c>
      <c r="AN18" s="1413">
        <v>32585</v>
      </c>
      <c r="AO18" s="1413">
        <v>409</v>
      </c>
      <c r="AP18" s="1413">
        <v>34283</v>
      </c>
      <c r="AQ18" s="1499">
        <v>1.0390677092804752</v>
      </c>
      <c r="AS18" s="1413">
        <v>32593</v>
      </c>
      <c r="AT18" s="1413">
        <v>1022</v>
      </c>
      <c r="AU18" s="1413">
        <v>32593</v>
      </c>
      <c r="AV18" s="1413">
        <v>783</v>
      </c>
      <c r="AW18" s="1413">
        <v>33189</v>
      </c>
      <c r="AX18" s="1499">
        <v>0.99</v>
      </c>
      <c r="AZ18" s="1413">
        <v>38886</v>
      </c>
      <c r="BA18" s="1413">
        <v>287</v>
      </c>
      <c r="BB18" s="1413">
        <v>38886</v>
      </c>
      <c r="BC18" s="1413">
        <v>273</v>
      </c>
      <c r="BD18" s="1413">
        <v>34421</v>
      </c>
      <c r="BE18" s="1499">
        <v>0.88</v>
      </c>
      <c r="BG18" s="1413">
        <v>38294</v>
      </c>
      <c r="BH18" s="1413">
        <v>204</v>
      </c>
      <c r="BI18" s="1413">
        <v>38294</v>
      </c>
      <c r="BJ18" s="1413">
        <v>202</v>
      </c>
      <c r="BK18" s="1413">
        <v>34483</v>
      </c>
      <c r="BL18" s="1499">
        <v>0.9</v>
      </c>
      <c r="BN18" s="1421">
        <v>33339</v>
      </c>
      <c r="BO18" s="1421">
        <v>169</v>
      </c>
      <c r="BP18" s="1421">
        <v>33339</v>
      </c>
      <c r="BQ18" s="1421">
        <v>167</v>
      </c>
      <c r="BR18" s="1413">
        <v>30021</v>
      </c>
      <c r="BS18" s="1499">
        <v>0.9</v>
      </c>
      <c r="BU18" s="1421">
        <v>35354</v>
      </c>
      <c r="BV18" s="1421">
        <v>781</v>
      </c>
      <c r="BW18" s="1421">
        <v>35354</v>
      </c>
      <c r="BX18" s="1421">
        <v>779</v>
      </c>
      <c r="BY18" s="1413">
        <v>30397</v>
      </c>
      <c r="BZ18" s="1414">
        <v>0.84</v>
      </c>
      <c r="CB18" s="1421">
        <v>52485</v>
      </c>
      <c r="CC18" s="1421">
        <v>198</v>
      </c>
      <c r="CD18" s="1421">
        <v>52485</v>
      </c>
      <c r="CE18" s="1421">
        <v>171</v>
      </c>
      <c r="CF18" s="1413">
        <v>36965</v>
      </c>
      <c r="CG18" s="1414">
        <v>0.7</v>
      </c>
      <c r="CI18" s="1421"/>
      <c r="CJ18" s="1421"/>
      <c r="CK18" s="1421"/>
      <c r="CL18" s="1421"/>
      <c r="CM18" s="1413"/>
      <c r="CN18" s="1414"/>
    </row>
    <row r="19" spans="1:92" ht="52.8" hidden="1">
      <c r="A19" s="1257"/>
      <c r="B19" s="1503" t="s">
        <v>1968</v>
      </c>
      <c r="C19" s="2282">
        <v>16258</v>
      </c>
      <c r="D19" s="2275">
        <v>1626</v>
      </c>
      <c r="E19" s="2275">
        <v>16258</v>
      </c>
      <c r="F19" s="2275">
        <v>952</v>
      </c>
      <c r="G19" s="2275">
        <v>14787</v>
      </c>
      <c r="H19" s="2280">
        <v>0.86</v>
      </c>
      <c r="J19" s="2282">
        <v>15980</v>
      </c>
      <c r="K19" s="2275">
        <v>1157</v>
      </c>
      <c r="L19" s="2275">
        <v>15980</v>
      </c>
      <c r="M19" s="2275">
        <v>829</v>
      </c>
      <c r="N19" s="2275">
        <v>14397</v>
      </c>
      <c r="O19" s="2277">
        <v>0.86</v>
      </c>
      <c r="Q19" s="2275">
        <v>10524</v>
      </c>
      <c r="R19" s="2275">
        <v>559</v>
      </c>
      <c r="S19" s="2275">
        <v>10524</v>
      </c>
      <c r="T19" s="2275">
        <v>445</v>
      </c>
      <c r="U19" s="2275">
        <v>9549</v>
      </c>
      <c r="V19" s="2277">
        <v>0.87</v>
      </c>
      <c r="X19" s="2275">
        <v>10463</v>
      </c>
      <c r="Y19" s="2275">
        <v>561</v>
      </c>
      <c r="Z19" s="2275">
        <v>10463</v>
      </c>
      <c r="AA19" s="2275">
        <v>427</v>
      </c>
      <c r="AB19" s="2275">
        <v>9506</v>
      </c>
      <c r="AC19" s="2277">
        <v>0.87</v>
      </c>
      <c r="AE19" s="1413">
        <v>6068</v>
      </c>
      <c r="AF19" s="1413">
        <v>435</v>
      </c>
      <c r="AG19" s="1413">
        <v>6068</v>
      </c>
      <c r="AH19" s="1413">
        <v>318</v>
      </c>
      <c r="AI19" s="1413">
        <v>5535</v>
      </c>
      <c r="AJ19" s="1499">
        <v>0.87</v>
      </c>
      <c r="AL19" s="1413">
        <v>5721</v>
      </c>
      <c r="AM19" s="1413">
        <v>487</v>
      </c>
      <c r="AN19" s="1413">
        <v>5721</v>
      </c>
      <c r="AO19" s="1413">
        <v>355</v>
      </c>
      <c r="AP19" s="1413">
        <v>5273</v>
      </c>
      <c r="AQ19" s="1499">
        <v>0.8678406846609612</v>
      </c>
      <c r="AS19" s="1413">
        <v>10070</v>
      </c>
      <c r="AT19" s="1413">
        <v>731</v>
      </c>
      <c r="AU19" s="1413">
        <v>10070</v>
      </c>
      <c r="AV19" s="1413">
        <v>498</v>
      </c>
      <c r="AW19" s="1413">
        <v>9006</v>
      </c>
      <c r="AX19" s="1499">
        <v>0.85</v>
      </c>
      <c r="AZ19" s="1413">
        <v>5194</v>
      </c>
      <c r="BA19" s="1413">
        <v>360</v>
      </c>
      <c r="BB19" s="1413">
        <v>5194</v>
      </c>
      <c r="BC19" s="1413">
        <v>261</v>
      </c>
      <c r="BD19" s="1413">
        <v>4730</v>
      </c>
      <c r="BE19" s="1499">
        <v>0.87</v>
      </c>
      <c r="BG19" s="1413">
        <v>5383</v>
      </c>
      <c r="BH19" s="1413">
        <v>429</v>
      </c>
      <c r="BI19" s="1413">
        <v>5383</v>
      </c>
      <c r="BJ19" s="1413">
        <v>335</v>
      </c>
      <c r="BK19" s="1413">
        <v>4946</v>
      </c>
      <c r="BL19" s="1499">
        <v>0.87</v>
      </c>
      <c r="BN19" s="1421">
        <v>4909</v>
      </c>
      <c r="BO19" s="1421">
        <v>290</v>
      </c>
      <c r="BP19" s="1421">
        <v>4909</v>
      </c>
      <c r="BQ19" s="1421">
        <v>208</v>
      </c>
      <c r="BR19" s="1413">
        <v>4537</v>
      </c>
      <c r="BS19" s="1499">
        <v>0.89</v>
      </c>
      <c r="BU19" s="1421">
        <v>7112</v>
      </c>
      <c r="BV19" s="1421">
        <v>257</v>
      </c>
      <c r="BW19" s="1421">
        <v>7112</v>
      </c>
      <c r="BX19" s="1421">
        <v>184</v>
      </c>
      <c r="BY19" s="1413">
        <v>6549</v>
      </c>
      <c r="BZ19" s="1414">
        <v>0.9</v>
      </c>
      <c r="CB19" s="1421">
        <v>6901</v>
      </c>
      <c r="CC19" s="1421">
        <v>256</v>
      </c>
      <c r="CD19" s="1421">
        <v>6901</v>
      </c>
      <c r="CE19" s="1421">
        <v>206</v>
      </c>
      <c r="CF19" s="1413">
        <v>6467</v>
      </c>
      <c r="CG19" s="1414">
        <v>0.91</v>
      </c>
      <c r="CI19" s="1421"/>
      <c r="CJ19" s="1421"/>
      <c r="CK19" s="1421"/>
      <c r="CL19" s="1421"/>
      <c r="CM19" s="1413"/>
      <c r="CN19" s="1414"/>
    </row>
    <row r="20" spans="1:92" ht="52.8" hidden="1">
      <c r="A20" s="1257"/>
      <c r="B20" s="1503" t="s">
        <v>1969</v>
      </c>
      <c r="C20" s="2282">
        <v>8586</v>
      </c>
      <c r="D20" s="2275">
        <v>381</v>
      </c>
      <c r="E20" s="2275">
        <v>8586</v>
      </c>
      <c r="F20" s="2275">
        <v>228</v>
      </c>
      <c r="G20" s="2275">
        <v>8112</v>
      </c>
      <c r="H20" s="2280">
        <v>0.92</v>
      </c>
      <c r="J20" s="2282">
        <v>7922</v>
      </c>
      <c r="K20" s="2275">
        <v>237</v>
      </c>
      <c r="L20" s="2275">
        <v>7922</v>
      </c>
      <c r="M20" s="2275">
        <v>101</v>
      </c>
      <c r="N20" s="2275">
        <v>7356</v>
      </c>
      <c r="O20" s="2277">
        <v>0.92</v>
      </c>
      <c r="Q20" s="2275">
        <v>3718</v>
      </c>
      <c r="R20" s="2275">
        <v>3</v>
      </c>
      <c r="S20" s="2275">
        <v>3718</v>
      </c>
      <c r="T20" s="2275">
        <v>3</v>
      </c>
      <c r="U20" s="2275">
        <v>3489</v>
      </c>
      <c r="V20" s="2277">
        <v>0.94</v>
      </c>
      <c r="X20" s="2275">
        <v>3971</v>
      </c>
      <c r="Y20" s="2275">
        <v>34</v>
      </c>
      <c r="Z20" s="2275">
        <v>3971</v>
      </c>
      <c r="AA20" s="2275">
        <v>17</v>
      </c>
      <c r="AB20" s="2275">
        <v>3483</v>
      </c>
      <c r="AC20" s="2277">
        <v>0.87</v>
      </c>
      <c r="AE20" s="1413">
        <v>3701</v>
      </c>
      <c r="AF20" s="1413">
        <v>5</v>
      </c>
      <c r="AG20" s="1413">
        <v>3701</v>
      </c>
      <c r="AH20" s="1413">
        <v>1</v>
      </c>
      <c r="AI20" s="1413">
        <v>3327</v>
      </c>
      <c r="AJ20" s="1499">
        <v>0.9</v>
      </c>
      <c r="AL20" s="1413">
        <v>3981</v>
      </c>
      <c r="AM20" s="1413">
        <v>65</v>
      </c>
      <c r="AN20" s="1413">
        <v>3981</v>
      </c>
      <c r="AO20" s="1413">
        <v>10</v>
      </c>
      <c r="AP20" s="1413">
        <v>3652</v>
      </c>
      <c r="AQ20" s="1499">
        <v>0.91505888248559253</v>
      </c>
      <c r="AS20" s="1413">
        <v>8672</v>
      </c>
      <c r="AT20" s="1413">
        <v>261</v>
      </c>
      <c r="AU20" s="1413">
        <v>8672</v>
      </c>
      <c r="AV20" s="1413">
        <v>127</v>
      </c>
      <c r="AW20" s="1413">
        <v>7443</v>
      </c>
      <c r="AX20" s="1499">
        <v>0.85</v>
      </c>
      <c r="AZ20" s="1413">
        <v>2974</v>
      </c>
      <c r="BA20" s="1413">
        <v>0</v>
      </c>
      <c r="BB20" s="1413">
        <v>2974</v>
      </c>
      <c r="BC20" s="1413">
        <v>0</v>
      </c>
      <c r="BD20" s="1413">
        <v>2370</v>
      </c>
      <c r="BE20" s="1499">
        <v>0.8</v>
      </c>
      <c r="BG20" s="1413">
        <v>2832</v>
      </c>
      <c r="BH20" s="1413">
        <v>2</v>
      </c>
      <c r="BI20" s="1413">
        <v>2832</v>
      </c>
      <c r="BJ20" s="1413">
        <v>2</v>
      </c>
      <c r="BK20" s="1413">
        <v>2260</v>
      </c>
      <c r="BL20" s="1499">
        <v>0.8</v>
      </c>
      <c r="BN20" s="1421">
        <v>2571</v>
      </c>
      <c r="BO20" s="1421">
        <v>0</v>
      </c>
      <c r="BP20" s="1421">
        <v>2571</v>
      </c>
      <c r="BQ20" s="1421">
        <v>0</v>
      </c>
      <c r="BR20" s="1413">
        <v>2010</v>
      </c>
      <c r="BS20" s="1499">
        <v>0.78</v>
      </c>
      <c r="BU20" s="1421">
        <v>2447</v>
      </c>
      <c r="BV20" s="1421">
        <v>0</v>
      </c>
      <c r="BW20" s="1421">
        <v>2447</v>
      </c>
      <c r="BX20" s="1421">
        <v>0</v>
      </c>
      <c r="BY20" s="1413">
        <v>1881</v>
      </c>
      <c r="BZ20" s="1414">
        <v>0.77</v>
      </c>
      <c r="CB20" s="1421">
        <v>3623</v>
      </c>
      <c r="CC20" s="1421">
        <v>0</v>
      </c>
      <c r="CD20" s="1421">
        <v>3623</v>
      </c>
      <c r="CE20" s="1421">
        <v>0</v>
      </c>
      <c r="CF20" s="1413">
        <v>3168</v>
      </c>
      <c r="CG20" s="1414">
        <v>0.87</v>
      </c>
      <c r="CI20" s="1421"/>
      <c r="CJ20" s="1421"/>
      <c r="CK20" s="1421"/>
      <c r="CL20" s="1421"/>
      <c r="CM20" s="1413"/>
      <c r="CN20" s="1414"/>
    </row>
    <row r="21" spans="1:92" hidden="1">
      <c r="A21" s="1257"/>
      <c r="B21" s="1503" t="s">
        <v>1970</v>
      </c>
      <c r="C21" s="2282">
        <v>7497</v>
      </c>
      <c r="D21" s="2275">
        <v>1502</v>
      </c>
      <c r="E21" s="2275">
        <v>7497</v>
      </c>
      <c r="F21" s="2275">
        <v>1502</v>
      </c>
      <c r="G21" s="2275">
        <v>6029</v>
      </c>
      <c r="H21" s="2280">
        <v>0.67</v>
      </c>
      <c r="J21" s="2282">
        <v>7762</v>
      </c>
      <c r="K21" s="2275">
        <v>2712</v>
      </c>
      <c r="L21" s="2275">
        <v>7762</v>
      </c>
      <c r="M21" s="2275">
        <v>2712</v>
      </c>
      <c r="N21" s="2275">
        <v>6433</v>
      </c>
      <c r="O21" s="2277">
        <v>0.61</v>
      </c>
      <c r="Q21" s="2275">
        <v>8569</v>
      </c>
      <c r="R21" s="2275">
        <v>2959</v>
      </c>
      <c r="S21" s="2275">
        <v>8569</v>
      </c>
      <c r="T21" s="2275">
        <v>2959</v>
      </c>
      <c r="U21" s="2275">
        <v>6987</v>
      </c>
      <c r="V21" s="2277">
        <v>0.61</v>
      </c>
      <c r="X21" s="2275">
        <v>8705</v>
      </c>
      <c r="Y21" s="2275">
        <v>3203</v>
      </c>
      <c r="Z21" s="2275">
        <v>8705</v>
      </c>
      <c r="AA21" s="2275">
        <v>3203</v>
      </c>
      <c r="AB21" s="2275">
        <v>7023</v>
      </c>
      <c r="AC21" s="2277">
        <v>0.59</v>
      </c>
      <c r="AE21" s="1413">
        <v>8753</v>
      </c>
      <c r="AF21" s="1413">
        <v>3743</v>
      </c>
      <c r="AG21" s="1413">
        <v>8753</v>
      </c>
      <c r="AH21" s="1413">
        <v>3743</v>
      </c>
      <c r="AI21" s="1413">
        <v>7026</v>
      </c>
      <c r="AJ21" s="1499">
        <v>0.56000000000000005</v>
      </c>
      <c r="AL21" s="1413">
        <v>8652</v>
      </c>
      <c r="AM21" s="1413">
        <v>3675</v>
      </c>
      <c r="AN21" s="1413">
        <v>8652</v>
      </c>
      <c r="AO21" s="1413">
        <v>3675</v>
      </c>
      <c r="AP21" s="1413">
        <v>6740</v>
      </c>
      <c r="AQ21" s="1499">
        <v>0.5467672588626592</v>
      </c>
      <c r="AS21" s="1413">
        <v>8842</v>
      </c>
      <c r="AT21" s="1413">
        <v>4168</v>
      </c>
      <c r="AU21" s="1413">
        <v>8842</v>
      </c>
      <c r="AV21" s="1413">
        <v>4168</v>
      </c>
      <c r="AW21" s="1413">
        <v>7062</v>
      </c>
      <c r="AX21" s="1499">
        <v>0.54</v>
      </c>
      <c r="AZ21" s="1413">
        <v>8442</v>
      </c>
      <c r="BA21" s="1413">
        <v>4213</v>
      </c>
      <c r="BB21" s="1413">
        <v>8442</v>
      </c>
      <c r="BC21" s="1413">
        <v>4213</v>
      </c>
      <c r="BD21" s="1413">
        <v>6673</v>
      </c>
      <c r="BE21" s="1499">
        <v>0.53</v>
      </c>
      <c r="BG21" s="1413">
        <v>8067</v>
      </c>
      <c r="BH21" s="1413">
        <v>4608</v>
      </c>
      <c r="BI21" s="1413">
        <v>8067</v>
      </c>
      <c r="BJ21" s="1413">
        <v>4608</v>
      </c>
      <c r="BK21" s="1413">
        <v>6583</v>
      </c>
      <c r="BL21" s="1499">
        <v>0.52</v>
      </c>
      <c r="BN21" s="1421">
        <v>7307</v>
      </c>
      <c r="BO21" s="1421">
        <v>4714</v>
      </c>
      <c r="BP21" s="1421">
        <v>7307</v>
      </c>
      <c r="BQ21" s="1421">
        <v>4715</v>
      </c>
      <c r="BR21" s="1413">
        <v>6052</v>
      </c>
      <c r="BS21" s="1499">
        <v>0.5</v>
      </c>
      <c r="BU21" s="1421">
        <v>7031</v>
      </c>
      <c r="BV21" s="1421">
        <v>5095</v>
      </c>
      <c r="BW21" s="1421">
        <v>7031</v>
      </c>
      <c r="BX21" s="1421">
        <v>5095</v>
      </c>
      <c r="BY21" s="1413">
        <v>6080</v>
      </c>
      <c r="BZ21" s="1414">
        <v>0.5</v>
      </c>
      <c r="CB21" s="1421">
        <v>6495</v>
      </c>
      <c r="CC21" s="1421">
        <v>4287</v>
      </c>
      <c r="CD21" s="1421">
        <v>6495</v>
      </c>
      <c r="CE21" s="1421">
        <v>4287</v>
      </c>
      <c r="CF21" s="1413">
        <v>5410</v>
      </c>
      <c r="CG21" s="1414">
        <v>0.5</v>
      </c>
      <c r="CI21" s="1421"/>
      <c r="CJ21" s="1421"/>
      <c r="CK21" s="1421"/>
      <c r="CL21" s="1421"/>
      <c r="CM21" s="1413"/>
      <c r="CN21" s="1414"/>
    </row>
    <row r="22" spans="1:92">
      <c r="A22" s="1257"/>
      <c r="B22" s="1346" t="s">
        <v>1882</v>
      </c>
      <c r="C22" s="2281">
        <v>16773</v>
      </c>
      <c r="D22" s="2275">
        <v>2158</v>
      </c>
      <c r="E22" s="2275">
        <v>16773</v>
      </c>
      <c r="F22" s="2275">
        <v>853</v>
      </c>
      <c r="G22" s="2275">
        <v>20531</v>
      </c>
      <c r="H22" s="2280">
        <v>1.1599999999999999</v>
      </c>
      <c r="J22" s="2281">
        <v>16589</v>
      </c>
      <c r="K22" s="2275">
        <v>2254</v>
      </c>
      <c r="L22" s="2275">
        <v>16589</v>
      </c>
      <c r="M22" s="2275">
        <v>977</v>
      </c>
      <c r="N22" s="2275">
        <v>20135</v>
      </c>
      <c r="O22" s="2277">
        <v>1.1499999999999999</v>
      </c>
      <c r="Q22" s="2275">
        <v>15077</v>
      </c>
      <c r="R22" s="2275">
        <v>2653</v>
      </c>
      <c r="S22" s="2275">
        <v>15077</v>
      </c>
      <c r="T22" s="2275">
        <v>1121</v>
      </c>
      <c r="U22" s="2275">
        <v>19382</v>
      </c>
      <c r="V22" s="2277">
        <v>1.2</v>
      </c>
      <c r="X22" s="2275">
        <v>13080</v>
      </c>
      <c r="Y22" s="2275">
        <v>2917</v>
      </c>
      <c r="Z22" s="2275">
        <v>13080</v>
      </c>
      <c r="AA22" s="2275">
        <v>1396</v>
      </c>
      <c r="AB22" s="2275">
        <v>16952</v>
      </c>
      <c r="AC22" s="2277">
        <v>1.17</v>
      </c>
      <c r="AE22" s="1413">
        <v>17412</v>
      </c>
      <c r="AF22" s="1413">
        <v>2837</v>
      </c>
      <c r="AG22" s="1413">
        <v>17412</v>
      </c>
      <c r="AH22" s="1413">
        <v>1326</v>
      </c>
      <c r="AI22" s="1413">
        <v>25162</v>
      </c>
      <c r="AJ22" s="1499">
        <v>1.34</v>
      </c>
      <c r="AL22" s="1413">
        <v>20154</v>
      </c>
      <c r="AM22" s="1413">
        <v>2100</v>
      </c>
      <c r="AN22" s="1413">
        <v>20154</v>
      </c>
      <c r="AO22" s="1413">
        <v>734</v>
      </c>
      <c r="AP22" s="1413">
        <v>25320</v>
      </c>
      <c r="AQ22" s="1499">
        <v>1.2121792416698582</v>
      </c>
      <c r="AS22" s="1413">
        <v>22348</v>
      </c>
      <c r="AT22" s="1413">
        <v>2435</v>
      </c>
      <c r="AU22" s="1413">
        <v>22348</v>
      </c>
      <c r="AV22" s="1413">
        <v>939</v>
      </c>
      <c r="AW22" s="1413">
        <v>17999</v>
      </c>
      <c r="AX22" s="1499">
        <v>0.77</v>
      </c>
      <c r="AZ22" s="1413">
        <v>19593</v>
      </c>
      <c r="BA22" s="1413">
        <v>2086</v>
      </c>
      <c r="BB22" s="1413">
        <v>19593</v>
      </c>
      <c r="BC22" s="1413">
        <v>661</v>
      </c>
      <c r="BD22" s="1413">
        <v>12741</v>
      </c>
      <c r="BE22" s="1499">
        <v>0.63</v>
      </c>
      <c r="BG22" s="1413">
        <v>17081</v>
      </c>
      <c r="BH22" s="1413">
        <v>1801</v>
      </c>
      <c r="BI22" s="1413">
        <v>17081</v>
      </c>
      <c r="BJ22" s="1413">
        <v>412</v>
      </c>
      <c r="BK22" s="1413">
        <v>9678</v>
      </c>
      <c r="BL22" s="1499">
        <v>0.55000000000000004</v>
      </c>
      <c r="BN22" s="1421">
        <v>18435</v>
      </c>
      <c r="BO22" s="1421">
        <v>1827</v>
      </c>
      <c r="BP22" s="1421">
        <v>18435</v>
      </c>
      <c r="BQ22" s="1421">
        <v>425</v>
      </c>
      <c r="BR22" s="1413">
        <v>14145</v>
      </c>
      <c r="BS22" s="1499">
        <v>0.75</v>
      </c>
      <c r="BU22" s="1421">
        <v>19088</v>
      </c>
      <c r="BV22" s="1421">
        <v>2019</v>
      </c>
      <c r="BW22" s="1421">
        <v>19088</v>
      </c>
      <c r="BX22" s="1421">
        <v>627</v>
      </c>
      <c r="BY22" s="1413">
        <v>15521</v>
      </c>
      <c r="BZ22" s="1414">
        <v>0.79</v>
      </c>
      <c r="CB22" s="1421">
        <v>16441</v>
      </c>
      <c r="CC22" s="1421">
        <v>2204</v>
      </c>
      <c r="CD22" s="1421">
        <v>16441</v>
      </c>
      <c r="CE22" s="1421">
        <v>832</v>
      </c>
      <c r="CF22" s="1413">
        <v>14957</v>
      </c>
      <c r="CG22" s="1414">
        <v>0.87</v>
      </c>
      <c r="CI22" s="1421"/>
      <c r="CJ22" s="1421"/>
      <c r="CK22" s="1421"/>
      <c r="CL22" s="1421"/>
      <c r="CM22" s="1413"/>
      <c r="CN22" s="1414"/>
    </row>
    <row r="23" spans="1:92">
      <c r="A23" s="1257">
        <v>13</v>
      </c>
      <c r="B23" s="1346" t="s">
        <v>1971</v>
      </c>
      <c r="C23" s="2281">
        <v>65917</v>
      </c>
      <c r="D23" s="2275">
        <v>0</v>
      </c>
      <c r="E23" s="2275">
        <v>65917</v>
      </c>
      <c r="F23" s="2275">
        <v>0</v>
      </c>
      <c r="G23" s="2275">
        <v>62965</v>
      </c>
      <c r="H23" s="2280">
        <v>0.96</v>
      </c>
      <c r="J23" s="2281">
        <v>66642</v>
      </c>
      <c r="K23" s="2275">
        <v>0</v>
      </c>
      <c r="L23" s="2275">
        <v>66642</v>
      </c>
      <c r="M23" s="2275">
        <v>0</v>
      </c>
      <c r="N23" s="2275">
        <v>64051</v>
      </c>
      <c r="O23" s="2277">
        <v>0.96</v>
      </c>
      <c r="Q23" s="2275">
        <v>84111</v>
      </c>
      <c r="R23" s="2275">
        <v>0</v>
      </c>
      <c r="S23" s="2275">
        <v>84111</v>
      </c>
      <c r="T23" s="2275">
        <v>0</v>
      </c>
      <c r="U23" s="2275">
        <v>84086</v>
      </c>
      <c r="V23" s="2277">
        <v>1</v>
      </c>
      <c r="X23" s="2275">
        <v>81451</v>
      </c>
      <c r="Y23" s="2275">
        <v>0</v>
      </c>
      <c r="Z23" s="2275">
        <v>81451</v>
      </c>
      <c r="AA23" s="2275">
        <v>0</v>
      </c>
      <c r="AB23" s="2275">
        <v>80765</v>
      </c>
      <c r="AC23" s="2277">
        <v>0.99</v>
      </c>
      <c r="AE23" s="1413">
        <v>84444</v>
      </c>
      <c r="AF23" s="1413">
        <v>0</v>
      </c>
      <c r="AG23" s="1413">
        <v>84444</v>
      </c>
      <c r="AH23" s="1413">
        <v>0</v>
      </c>
      <c r="AI23" s="1413">
        <v>81752</v>
      </c>
      <c r="AJ23" s="1499">
        <v>0.97</v>
      </c>
      <c r="AL23" s="1413">
        <v>87459</v>
      </c>
      <c r="AM23" s="1413">
        <v>0</v>
      </c>
      <c r="AN23" s="1413">
        <v>87459</v>
      </c>
      <c r="AO23" s="1413">
        <v>0</v>
      </c>
      <c r="AP23" s="1413">
        <v>90199</v>
      </c>
      <c r="AQ23" s="1499">
        <v>1.0313289655724396</v>
      </c>
      <c r="AS23" s="1413">
        <v>84919</v>
      </c>
      <c r="AT23" s="1413">
        <v>1</v>
      </c>
      <c r="AU23" s="1413">
        <v>84917</v>
      </c>
      <c r="AV23" s="1413">
        <v>1</v>
      </c>
      <c r="AW23" s="1413">
        <v>83984</v>
      </c>
      <c r="AX23" s="1499">
        <v>0.99</v>
      </c>
      <c r="AZ23" s="1413">
        <v>93794</v>
      </c>
      <c r="BA23" s="1413">
        <v>0</v>
      </c>
      <c r="BB23" s="1413">
        <v>93794</v>
      </c>
      <c r="BC23" s="1413">
        <v>2</v>
      </c>
      <c r="BD23" s="1413">
        <v>93112</v>
      </c>
      <c r="BE23" s="1499">
        <v>0.99</v>
      </c>
      <c r="BG23" s="1413">
        <v>91999</v>
      </c>
      <c r="BH23" s="1413">
        <v>0</v>
      </c>
      <c r="BI23" s="1413">
        <v>91999</v>
      </c>
      <c r="BJ23" s="1413">
        <v>0</v>
      </c>
      <c r="BK23" s="1413">
        <v>90823</v>
      </c>
      <c r="BL23" s="1499">
        <v>0.99</v>
      </c>
      <c r="BN23" s="1421">
        <v>88565</v>
      </c>
      <c r="BO23" s="1421">
        <v>0</v>
      </c>
      <c r="BP23" s="1421">
        <v>88565</v>
      </c>
      <c r="BQ23" s="1421">
        <v>0</v>
      </c>
      <c r="BR23" s="1421">
        <v>88715</v>
      </c>
      <c r="BS23" s="1499">
        <v>1</v>
      </c>
      <c r="BU23" s="1421">
        <v>87612</v>
      </c>
      <c r="BV23" s="1421">
        <v>0</v>
      </c>
      <c r="BW23" s="1421">
        <v>87612</v>
      </c>
      <c r="BX23" s="1421">
        <v>0</v>
      </c>
      <c r="BY23" s="1421">
        <v>87149</v>
      </c>
      <c r="BZ23" s="1414">
        <v>0.99</v>
      </c>
      <c r="CB23" s="1421">
        <v>88020</v>
      </c>
      <c r="CC23" s="1421">
        <v>0</v>
      </c>
      <c r="CD23" s="1421">
        <v>88020</v>
      </c>
      <c r="CE23" s="1421">
        <v>0</v>
      </c>
      <c r="CF23" s="1421">
        <v>88432</v>
      </c>
      <c r="CG23" s="1414">
        <v>1</v>
      </c>
      <c r="CI23" s="1421"/>
      <c r="CJ23" s="1421"/>
      <c r="CK23" s="1421"/>
      <c r="CL23" s="1421"/>
      <c r="CM23" s="1413"/>
      <c r="CN23" s="1414"/>
    </row>
    <row r="24" spans="1:92" ht="13.8" thickBot="1">
      <c r="A24" s="1257">
        <v>14</v>
      </c>
      <c r="B24" s="1380" t="s">
        <v>156</v>
      </c>
      <c r="C24" s="2238">
        <v>2007132</v>
      </c>
      <c r="D24" s="2083">
        <v>721857</v>
      </c>
      <c r="E24" s="2083">
        <v>2007132</v>
      </c>
      <c r="F24" s="2083">
        <v>184655</v>
      </c>
      <c r="G24" s="2083">
        <v>1135655</v>
      </c>
      <c r="H24" s="2084">
        <v>0.52</v>
      </c>
      <c r="J24" s="2238">
        <v>1954700</v>
      </c>
      <c r="K24" s="2083">
        <v>706303</v>
      </c>
      <c r="L24" s="2083">
        <v>1954700</v>
      </c>
      <c r="M24" s="2083">
        <v>176531</v>
      </c>
      <c r="N24" s="2083">
        <v>1111021</v>
      </c>
      <c r="O24" s="2084">
        <v>0.52</v>
      </c>
      <c r="Q24" s="2083">
        <v>2006893</v>
      </c>
      <c r="R24" s="2083">
        <v>694838</v>
      </c>
      <c r="S24" s="2083">
        <v>2006893</v>
      </c>
      <c r="T24" s="2083">
        <v>176279</v>
      </c>
      <c r="U24" s="2083">
        <v>1119760</v>
      </c>
      <c r="V24" s="2084">
        <v>0.51</v>
      </c>
      <c r="X24" s="2083">
        <v>1833637</v>
      </c>
      <c r="Y24" s="2083">
        <v>656973</v>
      </c>
      <c r="Z24" s="2083">
        <v>1833637</v>
      </c>
      <c r="AA24" s="2083">
        <v>165482</v>
      </c>
      <c r="AB24" s="2083">
        <v>1062874</v>
      </c>
      <c r="AC24" s="2084">
        <v>0.53</v>
      </c>
      <c r="AE24" s="2083">
        <v>1745492</v>
      </c>
      <c r="AF24" s="2083">
        <v>634260</v>
      </c>
      <c r="AG24" s="2083">
        <v>1745492</v>
      </c>
      <c r="AH24" s="2083">
        <v>157710</v>
      </c>
      <c r="AI24" s="2083">
        <v>1044763</v>
      </c>
      <c r="AJ24" s="2084">
        <v>0.55000000000000004</v>
      </c>
      <c r="AL24" s="2083">
        <v>1728808</v>
      </c>
      <c r="AM24" s="2083">
        <v>625574</v>
      </c>
      <c r="AN24" s="2083">
        <v>1728808</v>
      </c>
      <c r="AO24" s="2083">
        <v>161160</v>
      </c>
      <c r="AP24" s="2083">
        <v>1035790</v>
      </c>
      <c r="AQ24" s="2084">
        <v>0.54804631612810373</v>
      </c>
      <c r="AS24" s="2083">
        <v>1811833</v>
      </c>
      <c r="AT24" s="2083">
        <v>604254</v>
      </c>
      <c r="AU24" s="2083">
        <v>1811831</v>
      </c>
      <c r="AV24" s="2083">
        <v>158288</v>
      </c>
      <c r="AW24" s="2083">
        <v>1038238</v>
      </c>
      <c r="AX24" s="2084">
        <v>0.53</v>
      </c>
      <c r="AZ24" s="2083">
        <v>1711261</v>
      </c>
      <c r="BA24" s="2083">
        <v>582374</v>
      </c>
      <c r="BB24" s="2083">
        <v>1711261</v>
      </c>
      <c r="BC24" s="2083">
        <v>148519</v>
      </c>
      <c r="BD24" s="2083">
        <v>983942</v>
      </c>
      <c r="BE24" s="2084">
        <v>0.53</v>
      </c>
      <c r="BG24" s="2083">
        <v>2019517</v>
      </c>
      <c r="BH24" s="2083">
        <v>565810</v>
      </c>
      <c r="BI24" s="2083">
        <v>2019517</v>
      </c>
      <c r="BJ24" s="2083">
        <v>147000</v>
      </c>
      <c r="BK24" s="2083">
        <v>988939</v>
      </c>
      <c r="BL24" s="2084">
        <v>0.46</v>
      </c>
      <c r="BN24" s="1505">
        <v>1902023</v>
      </c>
      <c r="BO24" s="1505">
        <v>534330</v>
      </c>
      <c r="BP24" s="1505">
        <v>1902023</v>
      </c>
      <c r="BQ24" s="1505">
        <v>137478</v>
      </c>
      <c r="BR24" s="1505">
        <v>942950</v>
      </c>
      <c r="BS24" s="1506">
        <v>0.46</v>
      </c>
      <c r="BU24" s="1505">
        <v>1877903</v>
      </c>
      <c r="BV24" s="1505">
        <v>519391</v>
      </c>
      <c r="BW24" s="1505">
        <v>1877903</v>
      </c>
      <c r="BX24" s="1505">
        <v>135434</v>
      </c>
      <c r="BY24" s="1505">
        <v>924518</v>
      </c>
      <c r="BZ24" s="1506">
        <v>0.46</v>
      </c>
      <c r="CB24" s="1505">
        <v>1818540</v>
      </c>
      <c r="CC24" s="1505">
        <v>519753</v>
      </c>
      <c r="CD24" s="1505">
        <v>1818540</v>
      </c>
      <c r="CE24" s="1505">
        <v>126582</v>
      </c>
      <c r="CF24" s="1505">
        <v>913042</v>
      </c>
      <c r="CG24" s="1506">
        <v>0.47</v>
      </c>
      <c r="CI24" s="1421"/>
      <c r="CJ24" s="1421"/>
      <c r="CK24" s="1421"/>
      <c r="CL24" s="1421"/>
      <c r="CM24" s="1413"/>
      <c r="CN24" s="1414"/>
    </row>
    <row r="25" spans="1:92">
      <c r="CI25" s="1421"/>
      <c r="CJ25" s="1421"/>
      <c r="CK25" s="1421"/>
      <c r="CL25" s="1421"/>
      <c r="CM25" s="1413"/>
      <c r="CN25" s="1414"/>
    </row>
    <row r="26" spans="1:92">
      <c r="CI26" s="1421"/>
      <c r="CJ26" s="1421"/>
      <c r="CK26" s="1421"/>
      <c r="CL26" s="1421"/>
      <c r="CM26" s="1413"/>
      <c r="CN26" s="1414"/>
    </row>
  </sheetData>
  <mergeCells count="37">
    <mergeCell ref="Z4:AA4"/>
    <mergeCell ref="AG4:AH4"/>
    <mergeCell ref="AI4:AJ4"/>
    <mergeCell ref="C4:D4"/>
    <mergeCell ref="E4:F4"/>
    <mergeCell ref="G4:H4"/>
    <mergeCell ref="Q4:R4"/>
    <mergeCell ref="S4:T4"/>
    <mergeCell ref="J4:K4"/>
    <mergeCell ref="L4:M4"/>
    <mergeCell ref="N4:O4"/>
    <mergeCell ref="CF4:CG4"/>
    <mergeCell ref="CD4:CE4"/>
    <mergeCell ref="AU4:AV4"/>
    <mergeCell ref="AW4:AX4"/>
    <mergeCell ref="CB4:CC4"/>
    <mergeCell ref="BW4:BX4"/>
    <mergeCell ref="BY4:BZ4"/>
    <mergeCell ref="BN4:BO4"/>
    <mergeCell ref="BP4:BQ4"/>
    <mergeCell ref="BR4:BS4"/>
    <mergeCell ref="B4:B5"/>
    <mergeCell ref="BU4:BV4"/>
    <mergeCell ref="BG4:BH4"/>
    <mergeCell ref="BI4:BJ4"/>
    <mergeCell ref="BK4:BL4"/>
    <mergeCell ref="AZ4:BA4"/>
    <mergeCell ref="BB4:BC4"/>
    <mergeCell ref="BD4:BE4"/>
    <mergeCell ref="AL4:AM4"/>
    <mergeCell ref="AN4:AO4"/>
    <mergeCell ref="AS4:AT4"/>
    <mergeCell ref="AB4:AC4"/>
    <mergeCell ref="AE4:AF4"/>
    <mergeCell ref="AP4:AQ4"/>
    <mergeCell ref="U4:V4"/>
    <mergeCell ref="X4:Y4"/>
  </mergeCells>
  <phoneticPr fontId="64" type="noConversion"/>
  <hyperlinks>
    <hyperlink ref="B2" location="Índice!A1" display="CR4: Abordagem padronizada – exposições e efeitos da mitigação do risco de crédito" xr:uid="{50E30568-2BB9-47CF-87D2-876651A1555B}"/>
    <hyperlink ref="B2:CG2" location="Índice!C32" display="Abordagem padronizada – exposições e efeitos da mitigação do risco de crédito" xr:uid="{1B801411-9A7E-4A70-B9FA-96BF261F7ADF}"/>
    <hyperlink ref="CB2:CG2" location="Índice!C32" display="Abordagem padronizada – exposições e efeitos da mitigação do risco de crédito" xr:uid="{B7CBADB3-5986-4363-8285-2D6DCD8D8CF6}"/>
    <hyperlink ref="CB2:CG2" location="Índice!C32" display="Abordagem padronizada – exposições e efeitos da mitigação do risco de crédito" xr:uid="{8B6CE751-8ACB-48B5-9369-BFDCD8B0C655}"/>
    <hyperlink ref="BU2:BZ2" location="Índice!C32" display="Abordagem padronizada – exposições e efeitos da mitigação do risco de crédito" xr:uid="{2802069E-ED81-4511-B1CD-7B0D9B110D62}"/>
    <hyperlink ref="BN2:BT2" location="Índice!C32" display="Abordagem padronizada – exposições e efeitos da mitigação do risco de crédito" xr:uid="{EA90997C-EBFF-4872-AED4-EB47AFF562DA}"/>
    <hyperlink ref="BN2:BS2" location="Índice!C32" display="Abordagem padronizada – exposições e efeitos da mitigação do risco de crédito" xr:uid="{BF69E5A3-350A-4210-A796-7B09EAE8D541}"/>
    <hyperlink ref="BG2:BM2" location="Índice!C32" display="Abordagem padronizada – exposições e efeitos da mitigação do risco de crédito" xr:uid="{B9C63C4E-F0B2-459A-B76D-B806A3AD5173}"/>
    <hyperlink ref="BG2:BL2" location="Índice!C32" display="Abordagem padronizada – exposições e efeitos da mitigação do risco de crédito" xr:uid="{12B03D0F-61A7-4FD4-BAF8-65D4AF770A5B}"/>
    <hyperlink ref="AZ2:BF2" location="Índice!C32" display="Abordagem padronizada – exposições e efeitos da mitigação do risco de crédito" xr:uid="{8C1292DE-4415-44FA-8EB3-27BA032BDFA9}"/>
    <hyperlink ref="AZ2:BE2" location="Índice!C32" display="Abordagem padronizada – exposições e efeitos da mitigação do risco de crédito" xr:uid="{8864044A-C101-40C4-8DB1-00B629C5326C}"/>
    <hyperlink ref="AS2:AY2" location="Índice!C32" display="Abordagem padronizada – exposições e efeitos da mitigação do risco de crédito" xr:uid="{5918692D-5A42-4883-BC5C-29E833DC5022}"/>
    <hyperlink ref="AS2:AX2" location="Índice!C32" display="Abordagem padronizada – exposições e efeitos da mitigação do risco de crédito" xr:uid="{E22A144E-97E1-49FB-A25A-C01A4A0CA6F5}"/>
    <hyperlink ref="AE2:AK2" location="Índice!C32" display="Abordagem padronizada – exposições e efeitos da mitigação do risco de crédito" xr:uid="{695F89B2-121D-4BFB-8A84-D8BBB665C9D6}"/>
    <hyperlink ref="AD2" location="Índice!C32" display="Abordagem padronizada – exposições e efeitos da mitigação do risco de crédito" xr:uid="{9627489E-2252-4544-9983-1D79F834E32A}"/>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844AD-E04B-4B72-8A1F-8D1F7BB9F9E2}">
  <sheetPr codeName="Planilha13">
    <tabColor rgb="FF73C6A1"/>
  </sheetPr>
  <dimension ref="A1:R32"/>
  <sheetViews>
    <sheetView showGridLines="0" topLeftCell="B1" zoomScale="80" zoomScaleNormal="80" workbookViewId="0">
      <selection activeCell="C7" sqref="C7"/>
    </sheetView>
  </sheetViews>
  <sheetFormatPr defaultColWidth="8.5546875" defaultRowHeight="14.25" customHeight="1"/>
  <cols>
    <col min="1" max="1" width="1.44140625" style="3" hidden="1" customWidth="1"/>
    <col min="2" max="2" width="76.77734375" style="3" customWidth="1"/>
    <col min="3" max="13" width="11.44140625" style="3" bestFit="1" customWidth="1"/>
    <col min="14" max="15" width="12.21875" style="3" bestFit="1" customWidth="1"/>
    <col min="16" max="16384" width="8.5546875" style="3"/>
  </cols>
  <sheetData>
    <row r="1" spans="1:18" s="21" customFormat="1" ht="5.25" customHeight="1">
      <c r="A1" s="12"/>
      <c r="B1" s="13"/>
      <c r="C1" s="13"/>
      <c r="D1" s="13"/>
      <c r="E1" s="13"/>
      <c r="F1" s="13"/>
      <c r="G1" s="13"/>
      <c r="H1" s="13"/>
      <c r="I1" s="13"/>
      <c r="J1" s="13"/>
      <c r="K1" s="13"/>
      <c r="L1" s="13"/>
      <c r="M1" s="13"/>
      <c r="N1" s="13"/>
      <c r="O1" s="13"/>
      <c r="P1" s="18"/>
      <c r="Q1" s="19"/>
      <c r="R1" s="20"/>
    </row>
    <row r="2" spans="1:18" ht="13.8">
      <c r="A2" s="22"/>
      <c r="B2" s="24" t="s">
        <v>133</v>
      </c>
      <c r="C2" s="24"/>
      <c r="D2" s="24"/>
      <c r="E2" s="24"/>
      <c r="F2" s="24"/>
      <c r="G2" s="24"/>
      <c r="H2" s="24"/>
      <c r="I2" s="24"/>
      <c r="J2" s="24"/>
      <c r="K2" s="24"/>
      <c r="L2" s="24"/>
      <c r="M2" s="24"/>
      <c r="N2" s="24"/>
      <c r="O2" s="24"/>
      <c r="P2" s="52"/>
    </row>
    <row r="3" spans="1:18" ht="13.8" hidden="1">
      <c r="A3" s="1965"/>
      <c r="B3" s="1966"/>
      <c r="C3" s="1966"/>
      <c r="D3" s="1966"/>
      <c r="E3" s="1966"/>
      <c r="F3" s="1966"/>
      <c r="G3" s="1966"/>
      <c r="H3" s="1966"/>
      <c r="I3" s="1966"/>
      <c r="J3" s="1966"/>
      <c r="K3" s="1966"/>
      <c r="L3" s="1966"/>
      <c r="M3" s="1966"/>
      <c r="N3" s="1966"/>
      <c r="O3" s="1966"/>
    </row>
    <row r="4" spans="1:18" ht="12" customHeight="1">
      <c r="A4" s="1966"/>
      <c r="B4" s="1966"/>
      <c r="C4" s="1967"/>
      <c r="D4" s="1967"/>
      <c r="E4" s="1967"/>
      <c r="F4" s="1967"/>
      <c r="G4" s="1967"/>
      <c r="H4" s="1967"/>
      <c r="I4" s="1967"/>
      <c r="J4" s="1967"/>
      <c r="K4" s="1967"/>
      <c r="L4" s="1967"/>
      <c r="M4" s="1967"/>
      <c r="N4" s="1967"/>
      <c r="O4" s="1967"/>
    </row>
    <row r="5" spans="1:18" ht="16.2" thickBot="1">
      <c r="A5" s="1966"/>
      <c r="B5" s="1210" t="s">
        <v>68</v>
      </c>
      <c r="C5" s="1968">
        <v>46203</v>
      </c>
      <c r="D5" s="1968">
        <v>46112</v>
      </c>
      <c r="E5" s="1968">
        <v>46022</v>
      </c>
      <c r="F5" s="1968">
        <v>45930</v>
      </c>
      <c r="G5" s="1968">
        <v>45838</v>
      </c>
      <c r="H5" s="1968">
        <v>45747</v>
      </c>
      <c r="I5" s="1968">
        <v>45657</v>
      </c>
      <c r="J5" s="1968">
        <v>45565</v>
      </c>
      <c r="K5" s="1968">
        <v>45473</v>
      </c>
      <c r="L5" s="1968">
        <v>45382</v>
      </c>
      <c r="M5" s="1968" t="s">
        <v>134</v>
      </c>
      <c r="N5" s="1968" t="s">
        <v>135</v>
      </c>
      <c r="O5" s="1969" t="s">
        <v>136</v>
      </c>
    </row>
    <row r="6" spans="1:18" ht="13.8">
      <c r="A6" s="1637">
        <v>2</v>
      </c>
      <c r="B6" s="1632" t="s">
        <v>137</v>
      </c>
      <c r="C6" s="2014">
        <v>1211900</v>
      </c>
      <c r="D6" s="2014">
        <v>1189707</v>
      </c>
      <c r="E6" s="2014">
        <v>1199103</v>
      </c>
      <c r="F6" s="2014">
        <v>1138362</v>
      </c>
      <c r="G6" s="2014">
        <v>1122327</v>
      </c>
      <c r="H6" s="2014">
        <v>1111228</v>
      </c>
      <c r="I6" s="2014">
        <v>1108011</v>
      </c>
      <c r="J6" s="2014">
        <v>1049228</v>
      </c>
      <c r="K6" s="2014">
        <v>1050890</v>
      </c>
      <c r="L6" s="1953">
        <v>999269</v>
      </c>
      <c r="M6" s="1953">
        <v>976915</v>
      </c>
      <c r="N6" s="1953">
        <v>968602</v>
      </c>
      <c r="O6" s="1953">
        <v>1040381</v>
      </c>
    </row>
    <row r="7" spans="1:18" ht="13.8">
      <c r="A7" s="1637">
        <v>0</v>
      </c>
      <c r="B7" s="1970" t="s">
        <v>138</v>
      </c>
      <c r="C7" s="47">
        <v>1135655</v>
      </c>
      <c r="D7" s="47">
        <v>1111021</v>
      </c>
      <c r="E7" s="47">
        <v>1119760</v>
      </c>
      <c r="F7" s="47">
        <v>1062874</v>
      </c>
      <c r="G7" s="47">
        <v>1044763</v>
      </c>
      <c r="H7" s="47">
        <v>1035790</v>
      </c>
      <c r="I7" s="47">
        <v>1038238</v>
      </c>
      <c r="J7" s="47">
        <v>983942</v>
      </c>
      <c r="K7" s="47">
        <v>988939</v>
      </c>
      <c r="L7" s="37">
        <v>942950</v>
      </c>
      <c r="M7" s="37">
        <v>924518</v>
      </c>
      <c r="N7" s="37">
        <v>913042</v>
      </c>
      <c r="O7" s="37">
        <v>1040381</v>
      </c>
    </row>
    <row r="8" spans="1:18" ht="13.8">
      <c r="A8" s="1637"/>
      <c r="B8" s="1971" t="s">
        <v>139</v>
      </c>
      <c r="C8" s="47">
        <v>0</v>
      </c>
      <c r="D8" s="47">
        <v>0</v>
      </c>
      <c r="E8" s="47">
        <v>0</v>
      </c>
      <c r="F8" s="47">
        <v>0</v>
      </c>
      <c r="G8" s="47">
        <v>0</v>
      </c>
      <c r="H8" s="47">
        <v>0</v>
      </c>
      <c r="I8" s="47">
        <v>0</v>
      </c>
      <c r="J8" s="47">
        <v>0</v>
      </c>
      <c r="K8" s="47">
        <v>0</v>
      </c>
      <c r="L8" s="37">
        <v>0</v>
      </c>
      <c r="M8" s="37">
        <v>0</v>
      </c>
      <c r="N8" s="37">
        <v>0</v>
      </c>
      <c r="O8" s="37">
        <v>0</v>
      </c>
    </row>
    <row r="9" spans="1:18" ht="13.8">
      <c r="A9" s="1637"/>
      <c r="B9" s="1971" t="s">
        <v>140</v>
      </c>
      <c r="C9" s="47">
        <v>76245</v>
      </c>
      <c r="D9" s="47">
        <v>78686</v>
      </c>
      <c r="E9" s="47">
        <v>79343</v>
      </c>
      <c r="F9" s="47">
        <v>75488</v>
      </c>
      <c r="G9" s="47">
        <v>77564</v>
      </c>
      <c r="H9" s="47">
        <v>75438</v>
      </c>
      <c r="I9" s="47">
        <v>69773</v>
      </c>
      <c r="J9" s="47">
        <v>65286</v>
      </c>
      <c r="K9" s="47">
        <v>61951</v>
      </c>
      <c r="L9" s="37">
        <v>56319</v>
      </c>
      <c r="M9" s="37">
        <v>52397</v>
      </c>
      <c r="N9" s="37">
        <v>55560</v>
      </c>
      <c r="O9" s="37">
        <v>0</v>
      </c>
    </row>
    <row r="10" spans="1:18" ht="13.8">
      <c r="A10" s="1637">
        <v>6</v>
      </c>
      <c r="B10" s="1972" t="s">
        <v>141</v>
      </c>
      <c r="C10" s="47">
        <v>37727</v>
      </c>
      <c r="D10" s="47">
        <v>34875</v>
      </c>
      <c r="E10" s="47">
        <v>29789</v>
      </c>
      <c r="F10" s="47">
        <v>29491</v>
      </c>
      <c r="G10" s="47">
        <v>34377</v>
      </c>
      <c r="H10" s="47">
        <v>44738</v>
      </c>
      <c r="I10" s="47">
        <v>44837</v>
      </c>
      <c r="J10" s="47">
        <v>32037</v>
      </c>
      <c r="K10" s="47">
        <v>34629</v>
      </c>
      <c r="L10" s="37">
        <v>31917</v>
      </c>
      <c r="M10" s="37">
        <v>30804</v>
      </c>
      <c r="N10" s="37">
        <v>33541</v>
      </c>
      <c r="O10" s="37">
        <v>42783</v>
      </c>
    </row>
    <row r="11" spans="1:18" ht="13.8">
      <c r="A11" s="1637">
        <v>7</v>
      </c>
      <c r="B11" s="1971" t="s">
        <v>142</v>
      </c>
      <c r="C11" s="47">
        <v>26461</v>
      </c>
      <c r="D11" s="47">
        <v>25533</v>
      </c>
      <c r="E11" s="47">
        <v>20340</v>
      </c>
      <c r="F11" s="47">
        <v>20812</v>
      </c>
      <c r="G11" s="47">
        <v>23665</v>
      </c>
      <c r="H11" s="47">
        <v>29697</v>
      </c>
      <c r="I11" s="47">
        <v>35148</v>
      </c>
      <c r="J11" s="47">
        <v>23207</v>
      </c>
      <c r="K11" s="47">
        <v>25577</v>
      </c>
      <c r="L11" s="37">
        <v>23720</v>
      </c>
      <c r="M11" s="37">
        <v>22259</v>
      </c>
      <c r="N11" s="37">
        <v>25073</v>
      </c>
      <c r="O11" s="37">
        <v>30115</v>
      </c>
    </row>
    <row r="12" spans="1:18" ht="15.75" customHeight="1">
      <c r="A12" s="1973" t="s">
        <v>97</v>
      </c>
      <c r="B12" s="1974" t="s">
        <v>143</v>
      </c>
      <c r="C12" s="47">
        <v>0</v>
      </c>
      <c r="D12" s="47">
        <v>0</v>
      </c>
      <c r="E12" s="47">
        <v>0</v>
      </c>
      <c r="F12" s="47">
        <v>0</v>
      </c>
      <c r="G12" s="47">
        <v>0</v>
      </c>
      <c r="H12" s="47">
        <v>0</v>
      </c>
      <c r="I12" s="47">
        <v>0</v>
      </c>
      <c r="J12" s="47">
        <v>0</v>
      </c>
      <c r="K12" s="47">
        <v>0</v>
      </c>
      <c r="L12" s="37">
        <v>0</v>
      </c>
      <c r="M12" s="37">
        <v>0</v>
      </c>
      <c r="N12" s="37">
        <v>0</v>
      </c>
      <c r="O12" s="37">
        <v>0</v>
      </c>
    </row>
    <row r="13" spans="1:18" ht="13.8">
      <c r="A13" s="1637">
        <v>9</v>
      </c>
      <c r="B13" s="1971" t="s">
        <v>144</v>
      </c>
      <c r="C13" s="47">
        <v>11266</v>
      </c>
      <c r="D13" s="47">
        <v>9342</v>
      </c>
      <c r="E13" s="47">
        <v>9449</v>
      </c>
      <c r="F13" s="47">
        <v>8679</v>
      </c>
      <c r="G13" s="47">
        <v>10712</v>
      </c>
      <c r="H13" s="47">
        <v>15041</v>
      </c>
      <c r="I13" s="47">
        <v>9689</v>
      </c>
      <c r="J13" s="47">
        <v>8830</v>
      </c>
      <c r="K13" s="47">
        <v>9052</v>
      </c>
      <c r="L13" s="37">
        <v>8197</v>
      </c>
      <c r="M13" s="37">
        <v>8545</v>
      </c>
      <c r="N13" s="37">
        <v>8468</v>
      </c>
      <c r="O13" s="37">
        <v>12668</v>
      </c>
    </row>
    <row r="14" spans="1:18" ht="13.8">
      <c r="A14" s="1208">
        <v>12</v>
      </c>
      <c r="B14" s="1972" t="s">
        <v>145</v>
      </c>
      <c r="C14" s="47">
        <v>5677</v>
      </c>
      <c r="D14" s="47">
        <v>4304</v>
      </c>
      <c r="E14" s="47">
        <v>6433</v>
      </c>
      <c r="F14" s="47">
        <v>4360</v>
      </c>
      <c r="G14" s="47">
        <v>3645</v>
      </c>
      <c r="H14" s="47">
        <v>3764</v>
      </c>
      <c r="I14" s="47">
        <v>4667</v>
      </c>
      <c r="J14" s="47">
        <v>5151</v>
      </c>
      <c r="K14" s="47">
        <v>7068</v>
      </c>
      <c r="L14" s="37">
        <v>6153</v>
      </c>
      <c r="M14" s="37">
        <v>5871</v>
      </c>
      <c r="N14" s="37">
        <v>6076</v>
      </c>
      <c r="O14" s="37">
        <v>6805</v>
      </c>
    </row>
    <row r="15" spans="1:18" ht="13.8">
      <c r="A15" s="1208">
        <v>13</v>
      </c>
      <c r="B15" s="1972" t="s">
        <v>146</v>
      </c>
      <c r="C15" s="47">
        <v>0</v>
      </c>
      <c r="D15" s="47">
        <v>0</v>
      </c>
      <c r="E15" s="47">
        <v>0</v>
      </c>
      <c r="F15" s="47">
        <v>0</v>
      </c>
      <c r="G15" s="47">
        <v>0</v>
      </c>
      <c r="H15" s="47">
        <v>0</v>
      </c>
      <c r="I15" s="47">
        <v>0</v>
      </c>
      <c r="J15" s="47">
        <v>0</v>
      </c>
      <c r="K15" s="47">
        <v>0</v>
      </c>
      <c r="L15" s="37">
        <v>0</v>
      </c>
      <c r="M15" s="37">
        <v>0</v>
      </c>
      <c r="N15" s="37">
        <v>0</v>
      </c>
      <c r="O15" s="37">
        <v>0</v>
      </c>
    </row>
    <row r="16" spans="1:18" ht="13.8">
      <c r="A16" s="1208">
        <v>14</v>
      </c>
      <c r="B16" s="1972" t="s">
        <v>147</v>
      </c>
      <c r="C16" s="47">
        <v>734</v>
      </c>
      <c r="D16" s="47">
        <v>1415</v>
      </c>
      <c r="E16" s="47">
        <v>1109</v>
      </c>
      <c r="F16" s="47">
        <v>1330</v>
      </c>
      <c r="G16" s="47">
        <v>1049</v>
      </c>
      <c r="H16" s="47">
        <v>881</v>
      </c>
      <c r="I16" s="47">
        <v>716</v>
      </c>
      <c r="J16" s="47">
        <v>898</v>
      </c>
      <c r="K16" s="47">
        <v>1448</v>
      </c>
      <c r="L16" s="37">
        <v>2255</v>
      </c>
      <c r="M16" s="37">
        <v>1543</v>
      </c>
      <c r="N16" s="37">
        <v>2234</v>
      </c>
      <c r="O16" s="37">
        <v>1597</v>
      </c>
    </row>
    <row r="17" spans="1:15" ht="13.8">
      <c r="A17" s="1208">
        <v>16</v>
      </c>
      <c r="B17" s="1975" t="s">
        <v>148</v>
      </c>
      <c r="C17" s="47">
        <v>14567</v>
      </c>
      <c r="D17" s="47">
        <v>13497</v>
      </c>
      <c r="E17" s="47">
        <v>12838</v>
      </c>
      <c r="F17" s="47">
        <v>9528</v>
      </c>
      <c r="G17" s="47">
        <v>8639</v>
      </c>
      <c r="H17" s="47">
        <v>8488</v>
      </c>
      <c r="I17" s="47">
        <v>9242</v>
      </c>
      <c r="J17" s="47">
        <v>8007</v>
      </c>
      <c r="K17" s="47">
        <v>7568</v>
      </c>
      <c r="L17" s="37">
        <v>4774</v>
      </c>
      <c r="M17" s="37">
        <v>4141</v>
      </c>
      <c r="N17" s="37">
        <v>3712</v>
      </c>
      <c r="O17" s="37">
        <v>3711</v>
      </c>
    </row>
    <row r="18" spans="1:15" ht="13.8">
      <c r="A18" s="1208">
        <v>20</v>
      </c>
      <c r="B18" s="1632" t="s">
        <v>149</v>
      </c>
      <c r="C18" s="2014">
        <v>56563</v>
      </c>
      <c r="D18" s="2014">
        <v>68398</v>
      </c>
      <c r="E18" s="2014">
        <v>50248</v>
      </c>
      <c r="F18" s="2014">
        <v>61765</v>
      </c>
      <c r="G18" s="2014">
        <v>58067</v>
      </c>
      <c r="H18" s="2014">
        <v>57556</v>
      </c>
      <c r="I18" s="2014">
        <v>43189</v>
      </c>
      <c r="J18" s="2014">
        <v>43482</v>
      </c>
      <c r="K18" s="2014">
        <v>39825</v>
      </c>
      <c r="L18" s="1953">
        <v>45225</v>
      </c>
      <c r="M18" s="1953">
        <v>43179</v>
      </c>
      <c r="N18" s="1953">
        <v>46589</v>
      </c>
      <c r="O18" s="1953">
        <v>33011</v>
      </c>
    </row>
    <row r="19" spans="1:15" ht="15.6">
      <c r="A19" s="1208">
        <v>21</v>
      </c>
      <c r="B19" s="1970" t="s">
        <v>150</v>
      </c>
      <c r="C19" s="47">
        <v>69388</v>
      </c>
      <c r="D19" s="47">
        <v>83598</v>
      </c>
      <c r="E19" s="47">
        <v>61438</v>
      </c>
      <c r="F19" s="47">
        <v>75499</v>
      </c>
      <c r="G19" s="47">
        <v>71471</v>
      </c>
      <c r="H19" s="47">
        <v>70653</v>
      </c>
      <c r="I19" s="47">
        <v>52643</v>
      </c>
      <c r="J19" s="47">
        <v>53442</v>
      </c>
      <c r="K19" s="47">
        <v>49413</v>
      </c>
      <c r="L19" s="37">
        <v>54761</v>
      </c>
      <c r="M19" s="37">
        <v>52299</v>
      </c>
      <c r="N19" s="37">
        <v>56438</v>
      </c>
      <c r="O19" s="37">
        <v>39659</v>
      </c>
    </row>
    <row r="20" spans="1:15" ht="15.6">
      <c r="A20" s="1208">
        <v>22</v>
      </c>
      <c r="B20" s="1970" t="s">
        <v>151</v>
      </c>
      <c r="C20" s="47">
        <v>39518</v>
      </c>
      <c r="D20" s="47">
        <v>36516</v>
      </c>
      <c r="E20" s="47">
        <v>30685</v>
      </c>
      <c r="F20" s="47">
        <v>33578</v>
      </c>
      <c r="G20" s="47">
        <v>39784</v>
      </c>
      <c r="H20" s="47">
        <v>32633</v>
      </c>
      <c r="I20" s="47">
        <v>28471</v>
      </c>
      <c r="J20" s="47">
        <v>23354</v>
      </c>
      <c r="K20" s="47">
        <v>18833</v>
      </c>
      <c r="L20" s="37">
        <v>19557</v>
      </c>
      <c r="M20" s="37">
        <v>18871</v>
      </c>
      <c r="N20" s="37">
        <v>22405</v>
      </c>
      <c r="O20" s="37">
        <v>21818</v>
      </c>
    </row>
    <row r="21" spans="1:15" ht="15.6">
      <c r="A21" s="1208">
        <v>24</v>
      </c>
      <c r="B21" s="1632" t="s">
        <v>152</v>
      </c>
      <c r="C21" s="2014">
        <v>181754</v>
      </c>
      <c r="D21" s="2014">
        <v>181754</v>
      </c>
      <c r="E21" s="2014">
        <v>143006</v>
      </c>
      <c r="F21" s="2014">
        <v>143006</v>
      </c>
      <c r="G21" s="2014">
        <v>141782</v>
      </c>
      <c r="H21" s="2014">
        <v>141782</v>
      </c>
      <c r="I21" s="2014">
        <v>112827</v>
      </c>
      <c r="J21" s="2014">
        <v>112827</v>
      </c>
      <c r="K21" s="2014">
        <v>107623</v>
      </c>
      <c r="L21" s="1953">
        <v>107623</v>
      </c>
      <c r="M21" s="1953">
        <v>103094</v>
      </c>
      <c r="N21" s="1953">
        <v>103094</v>
      </c>
      <c r="O21" s="1953">
        <v>101302</v>
      </c>
    </row>
    <row r="22" spans="1:15" ht="13.8">
      <c r="A22" s="1208"/>
      <c r="B22" s="1624" t="s">
        <v>153</v>
      </c>
      <c r="C22" s="2015" t="s">
        <v>154</v>
      </c>
      <c r="D22" s="2015" t="s">
        <v>154</v>
      </c>
      <c r="E22" s="2015" t="s">
        <v>154</v>
      </c>
      <c r="F22" s="2015" t="s">
        <v>154</v>
      </c>
      <c r="G22" s="2015" t="s">
        <v>154</v>
      </c>
      <c r="H22" s="2015" t="s">
        <v>154</v>
      </c>
      <c r="I22" s="2015" t="s">
        <v>154</v>
      </c>
      <c r="J22" s="2015" t="s">
        <v>154</v>
      </c>
      <c r="K22" s="2015" t="s">
        <v>154</v>
      </c>
      <c r="L22" s="1976" t="s">
        <v>154</v>
      </c>
      <c r="M22" s="1976" t="s">
        <v>154</v>
      </c>
      <c r="N22" s="1976" t="s">
        <v>154</v>
      </c>
      <c r="O22" s="1976" t="s">
        <v>154</v>
      </c>
    </row>
    <row r="23" spans="1:15" ht="13.8">
      <c r="A23" s="1208">
        <v>25</v>
      </c>
      <c r="B23" s="1375" t="s">
        <v>155</v>
      </c>
      <c r="C23" s="1440">
        <v>73032</v>
      </c>
      <c r="D23" s="1440">
        <v>66860</v>
      </c>
      <c r="E23" s="1440">
        <v>62949</v>
      </c>
      <c r="F23" s="1440">
        <v>66400</v>
      </c>
      <c r="G23" s="1440">
        <v>66458</v>
      </c>
      <c r="H23" s="1440">
        <v>62193</v>
      </c>
      <c r="I23" s="1440">
        <v>55567</v>
      </c>
      <c r="J23" s="1440">
        <v>52997</v>
      </c>
      <c r="K23" s="1440">
        <v>52490</v>
      </c>
      <c r="L23" s="1440">
        <v>46357</v>
      </c>
      <c r="M23" s="1440">
        <v>49472</v>
      </c>
      <c r="N23" s="1440">
        <v>51001</v>
      </c>
      <c r="O23" s="1440">
        <v>45250</v>
      </c>
    </row>
    <row r="24" spans="1:15" s="52" customFormat="1" ht="14.4" thickBot="1">
      <c r="A24" s="1637">
        <v>27</v>
      </c>
      <c r="B24" s="1441" t="s">
        <v>156</v>
      </c>
      <c r="C24" s="1442">
        <v>1581954</v>
      </c>
      <c r="D24" s="1442">
        <v>1560810</v>
      </c>
      <c r="E24" s="1442">
        <v>1505475</v>
      </c>
      <c r="F24" s="1442">
        <v>1454242</v>
      </c>
      <c r="G24" s="1442">
        <v>1436344</v>
      </c>
      <c r="H24" s="1442">
        <v>1430630</v>
      </c>
      <c r="I24" s="1442">
        <v>1379056</v>
      </c>
      <c r="J24" s="1442">
        <v>1304627</v>
      </c>
      <c r="K24" s="1442">
        <v>1301541</v>
      </c>
      <c r="L24" s="1442">
        <v>1243573</v>
      </c>
      <c r="M24" s="1442">
        <v>1215019</v>
      </c>
      <c r="N24" s="1442">
        <v>1214849</v>
      </c>
      <c r="O24" s="1442">
        <v>1274840</v>
      </c>
    </row>
    <row r="25" spans="1:15" ht="14.4">
      <c r="B25" s="1250" t="s">
        <v>157</v>
      </c>
      <c r="C25" s="1112"/>
      <c r="D25" s="1112"/>
      <c r="E25" s="1112"/>
      <c r="F25" s="1112"/>
      <c r="G25" s="1112"/>
      <c r="H25" s="1112"/>
      <c r="I25" s="1112"/>
      <c r="J25" s="1112"/>
      <c r="K25" s="1112"/>
      <c r="L25" s="1112"/>
      <c r="M25" s="1112"/>
      <c r="N25" s="1112"/>
      <c r="O25" s="1112"/>
    </row>
    <row r="26" spans="1:15" ht="13.8">
      <c r="B26" s="1250" t="s">
        <v>158</v>
      </c>
      <c r="C26" s="1112"/>
      <c r="D26" s="1112"/>
      <c r="E26" s="1112"/>
      <c r="F26" s="1112"/>
      <c r="G26" s="1112"/>
      <c r="H26" s="1112"/>
      <c r="I26" s="1112"/>
      <c r="J26" s="1112"/>
      <c r="K26" s="1112"/>
      <c r="L26" s="1112"/>
      <c r="M26" s="1112"/>
      <c r="N26" s="1112"/>
      <c r="O26" s="1112"/>
    </row>
    <row r="27" spans="1:15" ht="13.8">
      <c r="B27" s="1250" t="s">
        <v>159</v>
      </c>
      <c r="C27" s="1964"/>
      <c r="D27" s="1964"/>
      <c r="E27" s="1964"/>
      <c r="F27" s="1964"/>
      <c r="G27" s="1964"/>
      <c r="H27" s="1964"/>
      <c r="I27" s="1964"/>
      <c r="J27" s="1964"/>
      <c r="K27" s="1964"/>
      <c r="L27" s="1964"/>
      <c r="M27" s="1964"/>
    </row>
    <row r="28" spans="1:15" ht="13.8">
      <c r="C28" s="1964"/>
      <c r="D28" s="1964"/>
      <c r="E28" s="1964"/>
      <c r="F28" s="1964"/>
      <c r="G28" s="1964"/>
      <c r="H28" s="1964"/>
      <c r="I28" s="1964"/>
      <c r="J28" s="1964"/>
      <c r="K28" s="1964"/>
    </row>
    <row r="29" spans="1:15" ht="13.8">
      <c r="B29" s="1964"/>
      <c r="C29" s="1964"/>
      <c r="D29" s="1964"/>
      <c r="E29" s="1964"/>
      <c r="F29" s="1964"/>
      <c r="G29" s="1964"/>
      <c r="H29" s="1964"/>
      <c r="I29" s="1964"/>
      <c r="J29" s="1964"/>
      <c r="K29" s="1964"/>
      <c r="L29" s="1964"/>
    </row>
    <row r="30" spans="1:15" ht="13.8">
      <c r="B30" s="2092"/>
      <c r="C30" s="2091"/>
      <c r="D30" s="2091"/>
      <c r="E30" s="2091"/>
      <c r="F30" s="2091"/>
      <c r="G30" s="2091"/>
      <c r="H30" s="2091"/>
      <c r="I30" s="2091"/>
      <c r="J30" s="2091"/>
      <c r="K30" s="2091"/>
      <c r="L30" s="2091"/>
      <c r="M30" s="2091"/>
    </row>
    <row r="31" spans="1:15" ht="13.8">
      <c r="B31" s="2092"/>
      <c r="C31" s="1964"/>
      <c r="D31" s="1964"/>
      <c r="E31" s="1964"/>
      <c r="F31" s="1964"/>
      <c r="G31" s="1964"/>
      <c r="H31" s="1964"/>
      <c r="I31" s="1964"/>
      <c r="J31" s="1964"/>
      <c r="K31" s="1964"/>
      <c r="L31" s="1964"/>
    </row>
    <row r="32" spans="1:15" ht="13.8">
      <c r="B32" s="2092"/>
    </row>
  </sheetData>
  <hyperlinks>
    <hyperlink ref="B2" location="Índice!A1" display="OV1: Visão Geral dos Ativos Ponderados pelo Risco – RWA" xr:uid="{1F7FDB83-0693-46FE-80F3-D774F91191B4}"/>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0BB18-ADE5-405A-BE65-5B8382E193A4}">
  <sheetPr codeName="Planilha42">
    <tabColor theme="1" tint="0.34998626667073579"/>
  </sheetPr>
  <dimension ref="A1:CG16"/>
  <sheetViews>
    <sheetView showGridLines="0" topLeftCell="B1" zoomScale="80" zoomScaleNormal="80" workbookViewId="0">
      <selection activeCell="B1" sqref="B1"/>
    </sheetView>
  </sheetViews>
  <sheetFormatPr defaultColWidth="9.21875" defaultRowHeight="13.2"/>
  <cols>
    <col min="1" max="1" width="76" style="1112" hidden="1" customWidth="1"/>
    <col min="2" max="2" width="65.44140625" style="1112" customWidth="1"/>
    <col min="3" max="3" width="14.44140625" style="1112" bestFit="1" customWidth="1"/>
    <col min="4" max="4" width="15" style="1112" customWidth="1"/>
    <col min="5" max="5" width="14.44140625" style="1112" bestFit="1" customWidth="1"/>
    <col min="6" max="6" width="15" style="1112" customWidth="1"/>
    <col min="7" max="7" width="11.21875" style="1112" bestFit="1" customWidth="1"/>
    <col min="8" max="8" width="13.44140625" style="1112" bestFit="1" customWidth="1"/>
    <col min="9" max="9" width="1.44140625" style="1112" customWidth="1"/>
    <col min="10" max="10" width="14.44140625" style="1112" bestFit="1" customWidth="1"/>
    <col min="11" max="11" width="15" style="1112" customWidth="1"/>
    <col min="12" max="12" width="14.44140625" style="1112" bestFit="1" customWidth="1"/>
    <col min="13" max="13" width="15" style="1112" customWidth="1"/>
    <col min="14" max="14" width="11.21875" style="1112" bestFit="1" customWidth="1"/>
    <col min="15" max="15" width="13.44140625" style="1112" bestFit="1" customWidth="1"/>
    <col min="16" max="16" width="1.44140625" style="1112" customWidth="1"/>
    <col min="17" max="22" width="15" style="1112" customWidth="1"/>
    <col min="23" max="23" width="1.44140625" style="1112" customWidth="1"/>
    <col min="24" max="29" width="15" style="1112" customWidth="1"/>
    <col min="30" max="30" width="1.44140625" style="1112" customWidth="1"/>
    <col min="31" max="36" width="15" style="1112" customWidth="1"/>
    <col min="37" max="37" width="1.44140625" style="1112" customWidth="1"/>
    <col min="38" max="43" width="15" style="1112" customWidth="1"/>
    <col min="44" max="44" width="1.44140625" style="1112" customWidth="1"/>
    <col min="45" max="50" width="15" style="1112" customWidth="1"/>
    <col min="51" max="51" width="1.44140625" style="1112" customWidth="1"/>
    <col min="52" max="57" width="15" style="1112" customWidth="1"/>
    <col min="58" max="58" width="1.44140625" style="1112" customWidth="1"/>
    <col min="59" max="64" width="15" style="1112" customWidth="1"/>
    <col min="65" max="65" width="1.44140625" style="1112" customWidth="1"/>
    <col min="66" max="71" width="15" style="1112" customWidth="1"/>
    <col min="72" max="72" width="1.44140625" style="1112" customWidth="1"/>
    <col min="73" max="78" width="15" style="1112" customWidth="1"/>
    <col min="79" max="79" width="1.44140625" style="1112" customWidth="1"/>
    <col min="80" max="85" width="15" style="1112" customWidth="1"/>
    <col min="86" max="16384" width="9.21875" style="1112"/>
  </cols>
  <sheetData>
    <row r="1" spans="1:85" s="58" customFormat="1" ht="5.25" customHeight="1">
      <c r="A1" s="1251"/>
      <c r="B1" s="1252"/>
      <c r="C1" s="1253"/>
      <c r="D1" s="1253"/>
      <c r="E1" s="1253"/>
      <c r="F1" s="1253"/>
      <c r="G1" s="1253"/>
      <c r="H1" s="1253"/>
      <c r="I1" s="1252"/>
      <c r="J1" s="1253"/>
      <c r="K1" s="1253"/>
      <c r="L1" s="1253"/>
      <c r="M1" s="1253"/>
      <c r="N1" s="1253"/>
      <c r="O1" s="1253"/>
      <c r="P1" s="1252"/>
      <c r="Q1" s="1253"/>
      <c r="R1" s="1253"/>
      <c r="S1" s="1253"/>
      <c r="T1" s="1253"/>
      <c r="U1" s="1253"/>
      <c r="V1" s="1253"/>
      <c r="W1" s="1252"/>
      <c r="X1" s="1253"/>
      <c r="Y1" s="1253"/>
      <c r="Z1" s="1253"/>
      <c r="AA1" s="1253"/>
      <c r="AB1" s="1253"/>
      <c r="AC1" s="1253"/>
      <c r="AD1" s="1252"/>
      <c r="AE1" s="1253"/>
      <c r="AF1" s="1253"/>
      <c r="AG1" s="1253"/>
      <c r="AH1" s="1253"/>
      <c r="AI1" s="1253"/>
      <c r="AJ1" s="1253"/>
      <c r="AK1" s="1252"/>
      <c r="AL1" s="1253"/>
      <c r="AM1" s="1253"/>
      <c r="AN1" s="1253"/>
      <c r="AO1" s="1253"/>
      <c r="AP1" s="1253"/>
      <c r="AQ1" s="1253"/>
      <c r="AR1" s="1252"/>
      <c r="AS1" s="1253"/>
      <c r="AT1" s="1253"/>
      <c r="AU1" s="1253"/>
      <c r="AV1" s="1253"/>
      <c r="AW1" s="1253"/>
      <c r="AX1" s="1253"/>
      <c r="AY1" s="1252"/>
      <c r="AZ1" s="1253"/>
      <c r="BA1" s="1253"/>
      <c r="BB1" s="1253"/>
      <c r="BC1" s="1253"/>
      <c r="BD1" s="1253"/>
      <c r="BE1" s="1253"/>
      <c r="BF1" s="1252"/>
      <c r="BG1" s="1253"/>
      <c r="BH1" s="1253"/>
      <c r="BI1" s="1253"/>
      <c r="BJ1" s="1253"/>
      <c r="BK1" s="1253"/>
      <c r="BL1" s="1253"/>
      <c r="BM1" s="1252"/>
      <c r="BN1" s="1253"/>
      <c r="BO1" s="1253"/>
      <c r="BP1" s="1253"/>
      <c r="BQ1" s="1253"/>
      <c r="BR1" s="1253"/>
      <c r="BS1" s="1253"/>
      <c r="BT1" s="1253"/>
      <c r="BU1" s="1253"/>
      <c r="BV1" s="1253"/>
      <c r="BW1" s="1253"/>
      <c r="BX1" s="1253"/>
      <c r="BY1" s="1253"/>
      <c r="BZ1" s="1253"/>
      <c r="CA1" s="1253"/>
      <c r="CB1" s="1253"/>
      <c r="CC1" s="1254"/>
      <c r="CD1" s="1361"/>
      <c r="CE1" s="1362"/>
      <c r="CF1" s="1363"/>
      <c r="CG1" s="1255"/>
    </row>
    <row r="2" spans="1:85" ht="15.75" customHeight="1">
      <c r="B2" s="23" t="s">
        <v>1944</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1348"/>
      <c r="CD2" s="1348"/>
      <c r="CE2" s="1348"/>
      <c r="CF2" s="1348"/>
      <c r="CG2" s="1348"/>
    </row>
    <row r="3" spans="1:85" ht="13.8" thickBot="1">
      <c r="B3" s="1210" t="s">
        <v>68</v>
      </c>
      <c r="C3" s="1364"/>
      <c r="D3" s="1364"/>
      <c r="E3" s="1364"/>
      <c r="F3" s="1364"/>
      <c r="G3" s="1364"/>
      <c r="H3" s="1412">
        <v>45107</v>
      </c>
      <c r="J3" s="1364"/>
      <c r="K3" s="1364"/>
      <c r="L3" s="1364"/>
      <c r="M3" s="1364"/>
      <c r="N3" s="1364"/>
      <c r="O3" s="1412">
        <v>45016</v>
      </c>
      <c r="Q3" s="1364"/>
      <c r="R3" s="1364"/>
      <c r="S3" s="1364"/>
      <c r="T3" s="1364"/>
      <c r="U3" s="1364"/>
      <c r="V3" s="1412">
        <v>44926</v>
      </c>
      <c r="X3" s="1364"/>
      <c r="Y3" s="1364"/>
      <c r="Z3" s="1364"/>
      <c r="AA3" s="1364"/>
      <c r="AB3" s="1364"/>
      <c r="AC3" s="1412">
        <v>44834</v>
      </c>
      <c r="AE3" s="1364"/>
      <c r="AF3" s="1364"/>
      <c r="AG3" s="1364"/>
      <c r="AH3" s="1364"/>
      <c r="AI3" s="1364"/>
      <c r="AJ3" s="1412">
        <v>44742</v>
      </c>
      <c r="AL3" s="1364"/>
      <c r="AM3" s="1364"/>
      <c r="AN3" s="1364"/>
      <c r="AO3" s="1364"/>
      <c r="AP3" s="1364"/>
      <c r="AQ3" s="1412">
        <v>44651</v>
      </c>
      <c r="AS3" s="1364"/>
      <c r="AT3" s="1364"/>
      <c r="AU3" s="1364"/>
      <c r="AV3" s="1364"/>
      <c r="AW3" s="1364"/>
      <c r="AX3" s="1412">
        <v>44561</v>
      </c>
      <c r="AZ3" s="1364"/>
      <c r="BA3" s="1364"/>
      <c r="BB3" s="1364"/>
      <c r="BC3" s="1364"/>
      <c r="BD3" s="1364"/>
      <c r="BE3" s="1412">
        <v>44469</v>
      </c>
      <c r="BG3" s="1364"/>
      <c r="BH3" s="1364"/>
      <c r="BI3" s="1364"/>
      <c r="BJ3" s="1364"/>
      <c r="BK3" s="1364"/>
      <c r="BL3" s="1412">
        <v>44377</v>
      </c>
      <c r="BN3" s="1364"/>
      <c r="BO3" s="1364"/>
      <c r="BP3" s="1364"/>
      <c r="BQ3" s="1364"/>
      <c r="BR3" s="1364"/>
      <c r="BS3" s="1412">
        <v>44286</v>
      </c>
      <c r="BU3" s="1364"/>
      <c r="BV3" s="1364"/>
      <c r="BW3" s="1364"/>
      <c r="BX3" s="1364"/>
      <c r="BY3" s="1364"/>
      <c r="BZ3" s="1412">
        <v>44196</v>
      </c>
      <c r="CB3" s="1364"/>
      <c r="CC3" s="1364"/>
      <c r="CD3" s="1364"/>
      <c r="CE3" s="1364"/>
      <c r="CF3" s="1364"/>
      <c r="CG3" s="1412">
        <v>44012</v>
      </c>
    </row>
    <row r="4" spans="1:85" s="1257" customFormat="1">
      <c r="C4" s="2433" t="s">
        <v>1946</v>
      </c>
      <c r="D4" s="2433"/>
      <c r="E4" s="2433" t="s">
        <v>1947</v>
      </c>
      <c r="F4" s="2433"/>
      <c r="G4" s="2433" t="s">
        <v>1948</v>
      </c>
      <c r="H4" s="2433"/>
      <c r="I4" s="1112"/>
      <c r="J4" s="2433" t="s">
        <v>1946</v>
      </c>
      <c r="K4" s="2433"/>
      <c r="L4" s="2433" t="s">
        <v>1947</v>
      </c>
      <c r="M4" s="2433"/>
      <c r="N4" s="2433" t="s">
        <v>1948</v>
      </c>
      <c r="O4" s="2433"/>
      <c r="P4" s="1112"/>
      <c r="Q4" s="2433" t="s">
        <v>1946</v>
      </c>
      <c r="R4" s="2433"/>
      <c r="S4" s="2433" t="s">
        <v>1947</v>
      </c>
      <c r="T4" s="2433"/>
      <c r="U4" s="2433" t="s">
        <v>1948</v>
      </c>
      <c r="V4" s="2433"/>
      <c r="W4" s="1112"/>
      <c r="X4" s="2433" t="s">
        <v>1946</v>
      </c>
      <c r="Y4" s="2433"/>
      <c r="Z4" s="2433" t="s">
        <v>1947</v>
      </c>
      <c r="AA4" s="2433"/>
      <c r="AB4" s="2433" t="s">
        <v>1948</v>
      </c>
      <c r="AC4" s="2433"/>
      <c r="AD4" s="1112"/>
      <c r="AE4" s="2433" t="s">
        <v>1946</v>
      </c>
      <c r="AF4" s="2433"/>
      <c r="AG4" s="2433" t="s">
        <v>1947</v>
      </c>
      <c r="AH4" s="2433"/>
      <c r="AI4" s="2433" t="s">
        <v>1948</v>
      </c>
      <c r="AJ4" s="2433"/>
      <c r="AK4" s="1112"/>
      <c r="AL4" s="2433" t="s">
        <v>1946</v>
      </c>
      <c r="AM4" s="2433"/>
      <c r="AN4" s="2433" t="s">
        <v>1947</v>
      </c>
      <c r="AO4" s="2433"/>
      <c r="AP4" s="2433" t="s">
        <v>1948</v>
      </c>
      <c r="AQ4" s="2433"/>
      <c r="AR4" s="1112"/>
      <c r="AS4" s="2433" t="s">
        <v>1946</v>
      </c>
      <c r="AT4" s="2433"/>
      <c r="AU4" s="2433" t="s">
        <v>1947</v>
      </c>
      <c r="AV4" s="2433"/>
      <c r="AW4" s="2433" t="s">
        <v>1948</v>
      </c>
      <c r="AX4" s="2433"/>
      <c r="AY4" s="1112"/>
      <c r="AZ4" s="2433" t="s">
        <v>1946</v>
      </c>
      <c r="BA4" s="2433"/>
      <c r="BB4" s="2433" t="s">
        <v>1947</v>
      </c>
      <c r="BC4" s="2433"/>
      <c r="BD4" s="2433" t="s">
        <v>1948</v>
      </c>
      <c r="BE4" s="2433"/>
      <c r="BF4" s="1112"/>
      <c r="BG4" s="2433" t="s">
        <v>1946</v>
      </c>
      <c r="BH4" s="2433"/>
      <c r="BI4" s="2433" t="s">
        <v>1947</v>
      </c>
      <c r="BJ4" s="2433"/>
      <c r="BK4" s="2433" t="s">
        <v>1948</v>
      </c>
      <c r="BL4" s="2433"/>
      <c r="BM4" s="1112"/>
      <c r="BN4" s="2433" t="s">
        <v>1946</v>
      </c>
      <c r="BO4" s="2433"/>
      <c r="BP4" s="2433" t="s">
        <v>1947</v>
      </c>
      <c r="BQ4" s="2433"/>
      <c r="BR4" s="2433" t="s">
        <v>1948</v>
      </c>
      <c r="BS4" s="2433"/>
      <c r="BT4" s="1112"/>
      <c r="BU4" s="2433" t="s">
        <v>1946</v>
      </c>
      <c r="BV4" s="2433"/>
      <c r="BW4" s="2433" t="s">
        <v>1947</v>
      </c>
      <c r="BX4" s="2433"/>
      <c r="BY4" s="2433" t="s">
        <v>1948</v>
      </c>
      <c r="BZ4" s="2433"/>
      <c r="CA4" s="1112"/>
      <c r="CB4" s="2433" t="s">
        <v>1946</v>
      </c>
      <c r="CC4" s="2433"/>
      <c r="CD4" s="2433" t="s">
        <v>1947</v>
      </c>
      <c r="CE4" s="2433"/>
      <c r="CF4" s="2433" t="s">
        <v>1948</v>
      </c>
      <c r="CG4" s="2433"/>
    </row>
    <row r="5" spans="1:85" ht="40.200000000000003" thickBot="1">
      <c r="B5" s="1475" t="s">
        <v>1945</v>
      </c>
      <c r="C5" s="1332" t="s">
        <v>1949</v>
      </c>
      <c r="D5" s="1332" t="s">
        <v>1950</v>
      </c>
      <c r="E5" s="1332" t="s">
        <v>1951</v>
      </c>
      <c r="F5" s="1365" t="s">
        <v>1952</v>
      </c>
      <c r="G5" s="1332" t="s">
        <v>1953</v>
      </c>
      <c r="H5" s="1332" t="s">
        <v>1954</v>
      </c>
      <c r="J5" s="1332" t="s">
        <v>1949</v>
      </c>
      <c r="K5" s="1332" t="s">
        <v>1950</v>
      </c>
      <c r="L5" s="1332" t="s">
        <v>1951</v>
      </c>
      <c r="M5" s="1365" t="s">
        <v>1952</v>
      </c>
      <c r="N5" s="1332" t="s">
        <v>1953</v>
      </c>
      <c r="O5" s="1332" t="s">
        <v>1954</v>
      </c>
      <c r="Q5" s="1332" t="s">
        <v>1949</v>
      </c>
      <c r="R5" s="1332" t="s">
        <v>1950</v>
      </c>
      <c r="S5" s="1332" t="s">
        <v>1951</v>
      </c>
      <c r="T5" s="1365" t="s">
        <v>1952</v>
      </c>
      <c r="U5" s="1332" t="s">
        <v>1953</v>
      </c>
      <c r="V5" s="1332" t="s">
        <v>1954</v>
      </c>
      <c r="X5" s="1332" t="s">
        <v>1949</v>
      </c>
      <c r="Y5" s="1332" t="s">
        <v>1950</v>
      </c>
      <c r="Z5" s="1332" t="s">
        <v>1951</v>
      </c>
      <c r="AA5" s="1365" t="s">
        <v>1952</v>
      </c>
      <c r="AB5" s="1332" t="s">
        <v>1953</v>
      </c>
      <c r="AC5" s="1332" t="s">
        <v>1954</v>
      </c>
      <c r="AE5" s="1332" t="s">
        <v>1949</v>
      </c>
      <c r="AF5" s="1332" t="s">
        <v>1950</v>
      </c>
      <c r="AG5" s="1332" t="s">
        <v>1951</v>
      </c>
      <c r="AH5" s="1365" t="s">
        <v>1952</v>
      </c>
      <c r="AI5" s="1332" t="s">
        <v>1953</v>
      </c>
      <c r="AJ5" s="1332" t="s">
        <v>1954</v>
      </c>
      <c r="AL5" s="1332" t="s">
        <v>1949</v>
      </c>
      <c r="AM5" s="1332" t="s">
        <v>1950</v>
      </c>
      <c r="AN5" s="1332" t="s">
        <v>1951</v>
      </c>
      <c r="AO5" s="1365" t="s">
        <v>1952</v>
      </c>
      <c r="AP5" s="1332" t="s">
        <v>1953</v>
      </c>
      <c r="AQ5" s="1332" t="s">
        <v>1954</v>
      </c>
      <c r="AS5" s="1332" t="s">
        <v>1949</v>
      </c>
      <c r="AT5" s="1332" t="s">
        <v>1950</v>
      </c>
      <c r="AU5" s="1332" t="s">
        <v>1951</v>
      </c>
      <c r="AV5" s="1365" t="s">
        <v>1952</v>
      </c>
      <c r="AW5" s="1332" t="s">
        <v>1953</v>
      </c>
      <c r="AX5" s="1332" t="s">
        <v>1954</v>
      </c>
      <c r="AZ5" s="1332" t="s">
        <v>1949</v>
      </c>
      <c r="BA5" s="1332" t="s">
        <v>1950</v>
      </c>
      <c r="BB5" s="1332" t="s">
        <v>1951</v>
      </c>
      <c r="BC5" s="1365" t="s">
        <v>1952</v>
      </c>
      <c r="BD5" s="1332" t="s">
        <v>1953</v>
      </c>
      <c r="BE5" s="1332" t="s">
        <v>1954</v>
      </c>
      <c r="BG5" s="1332" t="s">
        <v>1949</v>
      </c>
      <c r="BH5" s="1332" t="s">
        <v>1950</v>
      </c>
      <c r="BI5" s="1332" t="s">
        <v>1951</v>
      </c>
      <c r="BJ5" s="1365" t="s">
        <v>1952</v>
      </c>
      <c r="BK5" s="1332" t="s">
        <v>1953</v>
      </c>
      <c r="BL5" s="1332" t="s">
        <v>1954</v>
      </c>
      <c r="BN5" s="1332" t="s">
        <v>1949</v>
      </c>
      <c r="BO5" s="1332" t="s">
        <v>1950</v>
      </c>
      <c r="BP5" s="1332" t="s">
        <v>1951</v>
      </c>
      <c r="BQ5" s="1365" t="s">
        <v>1952</v>
      </c>
      <c r="BR5" s="1332" t="s">
        <v>1953</v>
      </c>
      <c r="BS5" s="1332" t="s">
        <v>1954</v>
      </c>
      <c r="BU5" s="1332" t="s">
        <v>1949</v>
      </c>
      <c r="BV5" s="1332" t="s">
        <v>1950</v>
      </c>
      <c r="BW5" s="1332" t="s">
        <v>1951</v>
      </c>
      <c r="BX5" s="1365" t="s">
        <v>1952</v>
      </c>
      <c r="BY5" s="1332" t="s">
        <v>1953</v>
      </c>
      <c r="BZ5" s="1332" t="s">
        <v>1954</v>
      </c>
      <c r="CB5" s="1332" t="s">
        <v>1949</v>
      </c>
      <c r="CC5" s="1332" t="s">
        <v>1950</v>
      </c>
      <c r="CD5" s="1332" t="s">
        <v>1951</v>
      </c>
      <c r="CE5" s="1365" t="s">
        <v>1952</v>
      </c>
      <c r="CF5" s="1332" t="s">
        <v>1953</v>
      </c>
      <c r="CG5" s="1332" t="s">
        <v>1954</v>
      </c>
    </row>
    <row r="6" spans="1:85">
      <c r="A6" s="1257">
        <v>1</v>
      </c>
      <c r="B6" s="1161" t="s">
        <v>1955</v>
      </c>
      <c r="C6" s="1494">
        <v>645935</v>
      </c>
      <c r="D6" s="1421">
        <v>0</v>
      </c>
      <c r="E6" s="1421">
        <v>645935</v>
      </c>
      <c r="F6" s="1495">
        <v>0</v>
      </c>
      <c r="G6" s="1413">
        <v>19877</v>
      </c>
      <c r="H6" s="1414">
        <v>0.03</v>
      </c>
      <c r="J6" s="1494">
        <v>577125</v>
      </c>
      <c r="K6" s="1421">
        <v>0</v>
      </c>
      <c r="L6" s="1421">
        <v>577125</v>
      </c>
      <c r="M6" s="1495">
        <v>0</v>
      </c>
      <c r="N6" s="1413">
        <v>21597</v>
      </c>
      <c r="O6" s="1414">
        <v>0.04</v>
      </c>
      <c r="Q6" s="1494">
        <v>553990</v>
      </c>
      <c r="R6" s="1421">
        <v>0</v>
      </c>
      <c r="S6" s="1421">
        <v>553990</v>
      </c>
      <c r="T6" s="1495">
        <v>0</v>
      </c>
      <c r="U6" s="1413">
        <v>20666</v>
      </c>
      <c r="V6" s="1414">
        <v>0.04</v>
      </c>
      <c r="X6" s="1494">
        <v>489424</v>
      </c>
      <c r="Y6" s="1421">
        <v>0</v>
      </c>
      <c r="Z6" s="1421">
        <v>489424</v>
      </c>
      <c r="AA6" s="1495">
        <v>0</v>
      </c>
      <c r="AB6" s="1413">
        <v>17879</v>
      </c>
      <c r="AC6" s="1414">
        <v>0.04</v>
      </c>
      <c r="AE6" s="1494">
        <v>503401</v>
      </c>
      <c r="AF6" s="1421">
        <v>0</v>
      </c>
      <c r="AG6" s="1421">
        <v>503401</v>
      </c>
      <c r="AH6" s="1495">
        <v>0</v>
      </c>
      <c r="AI6" s="1413">
        <v>16606</v>
      </c>
      <c r="AJ6" s="1414">
        <v>0.03</v>
      </c>
      <c r="AL6" s="1494">
        <v>473768</v>
      </c>
      <c r="AM6" s="1421">
        <v>0</v>
      </c>
      <c r="AN6" s="1421">
        <v>473768</v>
      </c>
      <c r="AO6" s="1495">
        <v>0</v>
      </c>
      <c r="AP6" s="1413">
        <v>15374</v>
      </c>
      <c r="AQ6" s="1414">
        <v>0.03</v>
      </c>
      <c r="AS6" s="1494">
        <v>476345</v>
      </c>
      <c r="AT6" s="1421">
        <v>0</v>
      </c>
      <c r="AU6" s="1421">
        <v>476345</v>
      </c>
      <c r="AV6" s="1495">
        <v>0</v>
      </c>
      <c r="AW6" s="1413">
        <v>17923</v>
      </c>
      <c r="AX6" s="1414">
        <v>0.04</v>
      </c>
      <c r="AZ6" s="1494">
        <v>492768</v>
      </c>
      <c r="BA6" s="1421">
        <v>0</v>
      </c>
      <c r="BB6" s="1421">
        <v>492768</v>
      </c>
      <c r="BC6" s="1495">
        <v>0</v>
      </c>
      <c r="BD6" s="1413">
        <v>16535</v>
      </c>
      <c r="BE6" s="1414">
        <v>0.03</v>
      </c>
      <c r="BG6" s="1494">
        <v>499635</v>
      </c>
      <c r="BH6" s="1421">
        <v>0</v>
      </c>
      <c r="BI6" s="1421">
        <v>499635</v>
      </c>
      <c r="BJ6" s="1495">
        <v>0</v>
      </c>
      <c r="BK6" s="1413">
        <v>14964</v>
      </c>
      <c r="BL6" s="1414">
        <v>0.03</v>
      </c>
      <c r="BN6" s="1494">
        <v>531242</v>
      </c>
      <c r="BO6" s="1421">
        <v>0</v>
      </c>
      <c r="BP6" s="1421">
        <v>531242</v>
      </c>
      <c r="BQ6" s="1495">
        <v>0</v>
      </c>
      <c r="BR6" s="1413">
        <v>15546</v>
      </c>
      <c r="BS6" s="1414">
        <v>0.03</v>
      </c>
      <c r="BU6" s="1494">
        <v>507625</v>
      </c>
      <c r="BV6" s="1421">
        <v>0</v>
      </c>
      <c r="BW6" s="1421">
        <v>507625</v>
      </c>
      <c r="BX6" s="1495">
        <v>0</v>
      </c>
      <c r="BY6" s="1413">
        <v>14353</v>
      </c>
      <c r="BZ6" s="1414">
        <v>0.03</v>
      </c>
      <c r="CB6" s="1496">
        <v>432526</v>
      </c>
      <c r="CC6" s="1497">
        <v>0</v>
      </c>
      <c r="CD6" s="1497">
        <v>432526</v>
      </c>
      <c r="CE6" s="1498">
        <v>0</v>
      </c>
      <c r="CF6" s="1438">
        <v>9471</v>
      </c>
      <c r="CG6" s="1499">
        <v>0.02</v>
      </c>
    </row>
    <row r="7" spans="1:85" ht="26.4">
      <c r="A7" s="1257">
        <v>2</v>
      </c>
      <c r="B7" s="1346" t="s">
        <v>1956</v>
      </c>
      <c r="C7" s="1421">
        <v>3874</v>
      </c>
      <c r="D7" s="1421">
        <v>229</v>
      </c>
      <c r="E7" s="1421">
        <v>3874</v>
      </c>
      <c r="F7" s="1421">
        <v>158</v>
      </c>
      <c r="G7" s="1413">
        <v>3677</v>
      </c>
      <c r="H7" s="1414">
        <v>0.91</v>
      </c>
      <c r="J7" s="1421">
        <v>3155</v>
      </c>
      <c r="K7" s="1421">
        <v>469</v>
      </c>
      <c r="L7" s="1421">
        <v>3155</v>
      </c>
      <c r="M7" s="1421">
        <v>384</v>
      </c>
      <c r="N7" s="1413">
        <v>3018</v>
      </c>
      <c r="O7" s="1414">
        <v>0.85</v>
      </c>
      <c r="Q7" s="1421">
        <v>2789</v>
      </c>
      <c r="R7" s="1421">
        <v>1147</v>
      </c>
      <c r="S7" s="1421">
        <v>2789</v>
      </c>
      <c r="T7" s="1421">
        <v>1076</v>
      </c>
      <c r="U7" s="1413">
        <v>3168</v>
      </c>
      <c r="V7" s="1414">
        <v>0.82</v>
      </c>
      <c r="X7" s="1421">
        <v>3756</v>
      </c>
      <c r="Y7" s="1421">
        <v>181</v>
      </c>
      <c r="Z7" s="1421">
        <v>3756</v>
      </c>
      <c r="AA7" s="1421">
        <v>92</v>
      </c>
      <c r="AB7" s="1413">
        <v>3419</v>
      </c>
      <c r="AC7" s="1414">
        <v>0.89</v>
      </c>
      <c r="AE7" s="1421">
        <v>3379</v>
      </c>
      <c r="AF7" s="1421">
        <v>144</v>
      </c>
      <c r="AG7" s="1421">
        <v>3379</v>
      </c>
      <c r="AH7" s="1421">
        <v>74</v>
      </c>
      <c r="AI7" s="1413">
        <v>3222</v>
      </c>
      <c r="AJ7" s="1414">
        <v>0.93</v>
      </c>
      <c r="AL7" s="1421">
        <v>3674</v>
      </c>
      <c r="AM7" s="1421">
        <v>134</v>
      </c>
      <c r="AN7" s="1421">
        <v>3674</v>
      </c>
      <c r="AO7" s="1421">
        <v>69</v>
      </c>
      <c r="AP7" s="1413">
        <v>3330</v>
      </c>
      <c r="AQ7" s="1414">
        <v>0.89</v>
      </c>
      <c r="AS7" s="1421">
        <v>4358</v>
      </c>
      <c r="AT7" s="1421">
        <v>129</v>
      </c>
      <c r="AU7" s="1421">
        <v>4358</v>
      </c>
      <c r="AV7" s="1421">
        <v>64</v>
      </c>
      <c r="AW7" s="1413">
        <v>3690</v>
      </c>
      <c r="AX7" s="1414">
        <v>0.83</v>
      </c>
      <c r="AZ7" s="1421">
        <v>4614</v>
      </c>
      <c r="BA7" s="1421">
        <v>161</v>
      </c>
      <c r="BB7" s="1421">
        <v>4614</v>
      </c>
      <c r="BC7" s="1421">
        <v>81</v>
      </c>
      <c r="BD7" s="1413">
        <v>3806</v>
      </c>
      <c r="BE7" s="1414">
        <v>0.81</v>
      </c>
      <c r="BG7" s="1421">
        <v>4928</v>
      </c>
      <c r="BH7" s="1421">
        <v>30</v>
      </c>
      <c r="BI7" s="1421">
        <v>4928</v>
      </c>
      <c r="BJ7" s="1421">
        <v>16</v>
      </c>
      <c r="BK7" s="1413">
        <v>3851</v>
      </c>
      <c r="BL7" s="1414">
        <v>0.78</v>
      </c>
      <c r="BN7" s="1421">
        <v>4941</v>
      </c>
      <c r="BO7" s="1421">
        <v>78</v>
      </c>
      <c r="BP7" s="1421">
        <v>4941</v>
      </c>
      <c r="BQ7" s="1421">
        <v>39</v>
      </c>
      <c r="BR7" s="1413">
        <v>3900</v>
      </c>
      <c r="BS7" s="1414">
        <v>0.78</v>
      </c>
      <c r="BU7" s="1421">
        <v>4637</v>
      </c>
      <c r="BV7" s="1421">
        <v>0</v>
      </c>
      <c r="BW7" s="1421">
        <v>4623</v>
      </c>
      <c r="BX7" s="1421">
        <v>0</v>
      </c>
      <c r="BY7" s="1413">
        <v>3775</v>
      </c>
      <c r="BZ7" s="1414">
        <v>0.82</v>
      </c>
      <c r="CB7" s="1497">
        <v>6028</v>
      </c>
      <c r="CC7" s="1497">
        <v>30</v>
      </c>
      <c r="CD7" s="1497">
        <v>6028</v>
      </c>
      <c r="CE7" s="1497">
        <v>16</v>
      </c>
      <c r="CF7" s="1438">
        <v>4766</v>
      </c>
      <c r="CG7" s="1499">
        <v>0.79</v>
      </c>
    </row>
    <row r="8" spans="1:85" ht="26.4">
      <c r="A8" s="1257">
        <v>3</v>
      </c>
      <c r="B8" s="1346" t="s">
        <v>1957</v>
      </c>
      <c r="C8" s="1421">
        <v>510</v>
      </c>
      <c r="D8" s="1421">
        <v>0</v>
      </c>
      <c r="E8" s="1421">
        <v>510</v>
      </c>
      <c r="F8" s="1421">
        <v>0</v>
      </c>
      <c r="G8" s="1413">
        <v>0</v>
      </c>
      <c r="H8" s="1414">
        <v>0</v>
      </c>
      <c r="J8" s="1421">
        <v>707</v>
      </c>
      <c r="K8" s="1421">
        <v>0</v>
      </c>
      <c r="L8" s="1421">
        <v>707</v>
      </c>
      <c r="M8" s="1421">
        <v>0</v>
      </c>
      <c r="N8" s="1413">
        <v>0</v>
      </c>
      <c r="O8" s="1414">
        <v>0</v>
      </c>
      <c r="Q8" s="1421">
        <v>752</v>
      </c>
      <c r="R8" s="1421">
        <v>0</v>
      </c>
      <c r="S8" s="1421">
        <v>752</v>
      </c>
      <c r="T8" s="1421">
        <v>0</v>
      </c>
      <c r="U8" s="1413">
        <v>0</v>
      </c>
      <c r="V8" s="1414">
        <v>0</v>
      </c>
      <c r="X8" s="1421">
        <v>756</v>
      </c>
      <c r="Y8" s="1421">
        <v>0</v>
      </c>
      <c r="Z8" s="1421">
        <v>756</v>
      </c>
      <c r="AA8" s="1421">
        <v>0</v>
      </c>
      <c r="AB8" s="1413">
        <v>0</v>
      </c>
      <c r="AC8" s="1414">
        <v>0</v>
      </c>
      <c r="AE8" s="1421">
        <v>801</v>
      </c>
      <c r="AF8" s="1421">
        <v>0</v>
      </c>
      <c r="AG8" s="1421">
        <v>801</v>
      </c>
      <c r="AH8" s="1421">
        <v>0</v>
      </c>
      <c r="AI8" s="1413">
        <v>0</v>
      </c>
      <c r="AJ8" s="1414">
        <v>0</v>
      </c>
      <c r="AL8" s="1421">
        <v>477</v>
      </c>
      <c r="AM8" s="1421">
        <v>0</v>
      </c>
      <c r="AN8" s="1421">
        <v>477</v>
      </c>
      <c r="AO8" s="1421">
        <v>0</v>
      </c>
      <c r="AP8" s="1413">
        <v>0</v>
      </c>
      <c r="AQ8" s="1414">
        <v>0</v>
      </c>
      <c r="AS8" s="1421">
        <v>407</v>
      </c>
      <c r="AT8" s="1421">
        <v>0</v>
      </c>
      <c r="AU8" s="1421">
        <v>407</v>
      </c>
      <c r="AV8" s="1421">
        <v>0</v>
      </c>
      <c r="AW8" s="1413">
        <v>0</v>
      </c>
      <c r="AX8" s="1414">
        <v>0</v>
      </c>
      <c r="AZ8" s="1421">
        <v>357</v>
      </c>
      <c r="BA8" s="1421">
        <v>0</v>
      </c>
      <c r="BB8" s="1421">
        <v>357</v>
      </c>
      <c r="BC8" s="1421">
        <v>0</v>
      </c>
      <c r="BD8" s="1413">
        <v>0</v>
      </c>
      <c r="BE8" s="1414">
        <v>0</v>
      </c>
      <c r="BG8" s="1421">
        <v>322</v>
      </c>
      <c r="BH8" s="1421">
        <v>0</v>
      </c>
      <c r="BI8" s="1421">
        <v>322</v>
      </c>
      <c r="BJ8" s="1421">
        <v>0</v>
      </c>
      <c r="BK8" s="1413">
        <v>0</v>
      </c>
      <c r="BL8" s="1414">
        <v>0</v>
      </c>
      <c r="BN8" s="1421">
        <v>320</v>
      </c>
      <c r="BO8" s="1421">
        <v>0</v>
      </c>
      <c r="BP8" s="1421">
        <v>320</v>
      </c>
      <c r="BQ8" s="1421">
        <v>0</v>
      </c>
      <c r="BR8" s="1413">
        <v>0</v>
      </c>
      <c r="BS8" s="1414">
        <v>0</v>
      </c>
      <c r="BU8" s="1421">
        <v>293</v>
      </c>
      <c r="BV8" s="1421">
        <v>0</v>
      </c>
      <c r="BW8" s="1421">
        <v>293</v>
      </c>
      <c r="BX8" s="1421">
        <v>0</v>
      </c>
      <c r="BY8" s="1413">
        <v>0</v>
      </c>
      <c r="BZ8" s="1414">
        <v>0</v>
      </c>
      <c r="CB8" s="1497">
        <v>831</v>
      </c>
      <c r="CC8" s="1497">
        <v>0</v>
      </c>
      <c r="CD8" s="1497">
        <v>831</v>
      </c>
      <c r="CE8" s="1497">
        <v>0</v>
      </c>
      <c r="CF8" s="1438">
        <v>0</v>
      </c>
      <c r="CG8" s="1499">
        <v>0</v>
      </c>
    </row>
    <row r="9" spans="1:85">
      <c r="A9" s="1257">
        <v>4</v>
      </c>
      <c r="B9" s="1346" t="s">
        <v>1958</v>
      </c>
      <c r="C9" s="1421">
        <v>138060</v>
      </c>
      <c r="D9" s="1421">
        <v>8959</v>
      </c>
      <c r="E9" s="1421">
        <v>138060</v>
      </c>
      <c r="F9" s="1421">
        <v>4573</v>
      </c>
      <c r="G9" s="1413">
        <v>51779</v>
      </c>
      <c r="H9" s="1414">
        <v>0.36</v>
      </c>
      <c r="J9" s="1421">
        <v>140269</v>
      </c>
      <c r="K9" s="1421">
        <v>8342</v>
      </c>
      <c r="L9" s="1421">
        <v>140269</v>
      </c>
      <c r="M9" s="1421">
        <v>4495</v>
      </c>
      <c r="N9" s="1413">
        <v>52035</v>
      </c>
      <c r="O9" s="1414">
        <v>0.36</v>
      </c>
      <c r="Q9" s="1421">
        <v>144728</v>
      </c>
      <c r="R9" s="1421">
        <v>8039</v>
      </c>
      <c r="S9" s="1421">
        <v>144728</v>
      </c>
      <c r="T9" s="1421">
        <v>4009</v>
      </c>
      <c r="U9" s="1413">
        <v>54059</v>
      </c>
      <c r="V9" s="1414">
        <v>0.36</v>
      </c>
      <c r="X9" s="1421">
        <v>139240</v>
      </c>
      <c r="Y9" s="1421">
        <v>8845</v>
      </c>
      <c r="Z9" s="1421">
        <v>139240</v>
      </c>
      <c r="AA9" s="1421">
        <v>4487</v>
      </c>
      <c r="AB9" s="1413">
        <v>52367</v>
      </c>
      <c r="AC9" s="1414">
        <v>0.36</v>
      </c>
      <c r="AE9" s="1421">
        <v>129806</v>
      </c>
      <c r="AF9" s="1421">
        <v>8474</v>
      </c>
      <c r="AG9" s="1421">
        <v>129806</v>
      </c>
      <c r="AH9" s="1421">
        <v>4189</v>
      </c>
      <c r="AI9" s="1413">
        <v>49088</v>
      </c>
      <c r="AJ9" s="1414">
        <v>0.37</v>
      </c>
      <c r="AL9" s="1421">
        <v>133192</v>
      </c>
      <c r="AM9" s="1421">
        <v>8360</v>
      </c>
      <c r="AN9" s="1421">
        <v>133192</v>
      </c>
      <c r="AO9" s="1421">
        <v>4036</v>
      </c>
      <c r="AP9" s="1413">
        <v>48814</v>
      </c>
      <c r="AQ9" s="1414">
        <v>0.36</v>
      </c>
      <c r="AS9" s="1421">
        <v>127732</v>
      </c>
      <c r="AT9" s="1421">
        <v>5379</v>
      </c>
      <c r="AU9" s="1421">
        <v>127732</v>
      </c>
      <c r="AV9" s="1421">
        <v>2565</v>
      </c>
      <c r="AW9" s="1413">
        <v>46337</v>
      </c>
      <c r="AX9" s="1414">
        <v>0.36</v>
      </c>
      <c r="AZ9" s="1421">
        <v>120041</v>
      </c>
      <c r="BA9" s="1421">
        <v>4945</v>
      </c>
      <c r="BB9" s="1421">
        <v>120041</v>
      </c>
      <c r="BC9" s="1421">
        <v>2038</v>
      </c>
      <c r="BD9" s="1413">
        <v>44032</v>
      </c>
      <c r="BE9" s="1414">
        <v>0.36</v>
      </c>
      <c r="BG9" s="1421">
        <v>117973</v>
      </c>
      <c r="BH9" s="1421">
        <v>4490</v>
      </c>
      <c r="BI9" s="1421">
        <v>117973</v>
      </c>
      <c r="BJ9" s="1421">
        <v>1878</v>
      </c>
      <c r="BK9" s="1413">
        <v>42454</v>
      </c>
      <c r="BL9" s="1414">
        <v>0.35</v>
      </c>
      <c r="BN9" s="1421">
        <v>116152</v>
      </c>
      <c r="BO9" s="1421">
        <v>4033</v>
      </c>
      <c r="BP9" s="1421">
        <v>116152</v>
      </c>
      <c r="BQ9" s="1421">
        <v>1591</v>
      </c>
      <c r="BR9" s="1413">
        <v>40981</v>
      </c>
      <c r="BS9" s="1414">
        <v>0.35</v>
      </c>
      <c r="BU9" s="1421">
        <v>109713</v>
      </c>
      <c r="BV9" s="1421">
        <v>4074</v>
      </c>
      <c r="BW9" s="1421">
        <v>109713</v>
      </c>
      <c r="BX9" s="1421">
        <v>1729</v>
      </c>
      <c r="BY9" s="1413">
        <v>42053</v>
      </c>
      <c r="BZ9" s="1414">
        <v>0.38</v>
      </c>
      <c r="CB9" s="1497">
        <v>108428</v>
      </c>
      <c r="CC9" s="1497">
        <v>4617</v>
      </c>
      <c r="CD9" s="1497">
        <v>108428</v>
      </c>
      <c r="CE9" s="1497">
        <v>1938</v>
      </c>
      <c r="CF9" s="1438">
        <v>40178</v>
      </c>
      <c r="CG9" s="1499">
        <v>0.36</v>
      </c>
    </row>
    <row r="10" spans="1:85">
      <c r="A10" s="1257">
        <v>6</v>
      </c>
      <c r="B10" s="1161" t="s">
        <v>1972</v>
      </c>
      <c r="C10" s="1421">
        <v>451187</v>
      </c>
      <c r="D10" s="1425">
        <v>114654</v>
      </c>
      <c r="E10" s="1425">
        <v>451187</v>
      </c>
      <c r="F10" s="1425">
        <v>78643</v>
      </c>
      <c r="G10" s="1426">
        <v>473954</v>
      </c>
      <c r="H10" s="1414">
        <v>0.89</v>
      </c>
      <c r="J10" s="1421">
        <v>447496</v>
      </c>
      <c r="K10" s="1425">
        <v>114320</v>
      </c>
      <c r="L10" s="1425">
        <v>447496</v>
      </c>
      <c r="M10" s="1425">
        <v>76368</v>
      </c>
      <c r="N10" s="1426">
        <v>465993</v>
      </c>
      <c r="O10" s="1414">
        <v>0.89</v>
      </c>
      <c r="Q10" s="1421">
        <v>442871</v>
      </c>
      <c r="R10" s="1425">
        <v>113819</v>
      </c>
      <c r="S10" s="1425">
        <v>442871</v>
      </c>
      <c r="T10" s="1425">
        <v>74912</v>
      </c>
      <c r="U10" s="1426">
        <v>460328</v>
      </c>
      <c r="V10" s="1414">
        <v>0.89</v>
      </c>
      <c r="X10" s="1421">
        <v>444616</v>
      </c>
      <c r="Y10" s="1421">
        <v>114532</v>
      </c>
      <c r="Z10" s="1421">
        <v>444616</v>
      </c>
      <c r="AA10" s="1421">
        <v>72852</v>
      </c>
      <c r="AB10" s="1413">
        <v>458830</v>
      </c>
      <c r="AC10" s="1414">
        <v>0.89</v>
      </c>
      <c r="AE10" s="1421">
        <v>438512</v>
      </c>
      <c r="AF10" s="1421">
        <v>134813</v>
      </c>
      <c r="AG10" s="1421">
        <v>438511</v>
      </c>
      <c r="AH10" s="1421">
        <v>75188</v>
      </c>
      <c r="AI10" s="1413">
        <v>456495</v>
      </c>
      <c r="AJ10" s="1414">
        <v>0.89</v>
      </c>
      <c r="AL10" s="1421">
        <v>421291</v>
      </c>
      <c r="AM10" s="1421">
        <v>131201</v>
      </c>
      <c r="AN10" s="1421">
        <v>421291</v>
      </c>
      <c r="AO10" s="1421">
        <v>72167</v>
      </c>
      <c r="AP10" s="1413">
        <v>440420</v>
      </c>
      <c r="AQ10" s="1414">
        <v>0.89</v>
      </c>
      <c r="AS10" s="1421">
        <v>431676</v>
      </c>
      <c r="AT10" s="1421">
        <v>131581</v>
      </c>
      <c r="AU10" s="1421">
        <v>431676</v>
      </c>
      <c r="AV10" s="1421">
        <v>73720</v>
      </c>
      <c r="AW10" s="1413">
        <v>449360</v>
      </c>
      <c r="AX10" s="1414">
        <v>0.89</v>
      </c>
      <c r="AZ10" s="1421">
        <v>404872</v>
      </c>
      <c r="BA10" s="1421">
        <v>123845</v>
      </c>
      <c r="BB10" s="1421">
        <v>404872</v>
      </c>
      <c r="BC10" s="1421">
        <v>67400</v>
      </c>
      <c r="BD10" s="1413">
        <v>418771</v>
      </c>
      <c r="BE10" s="1414">
        <v>0.89</v>
      </c>
      <c r="BG10" s="1421">
        <v>378821</v>
      </c>
      <c r="BH10" s="1421">
        <v>121397</v>
      </c>
      <c r="BI10" s="1421">
        <v>378821</v>
      </c>
      <c r="BJ10" s="1421">
        <v>66509</v>
      </c>
      <c r="BK10" s="1413">
        <v>395096</v>
      </c>
      <c r="BL10" s="1414">
        <v>0.89</v>
      </c>
      <c r="BN10" s="1421">
        <v>382674</v>
      </c>
      <c r="BO10" s="1421">
        <v>118330</v>
      </c>
      <c r="BP10" s="1421">
        <v>382674</v>
      </c>
      <c r="BQ10" s="1421">
        <v>65771</v>
      </c>
      <c r="BR10" s="1413">
        <v>399375</v>
      </c>
      <c r="BS10" s="1414">
        <v>0.89</v>
      </c>
      <c r="BU10" s="1421">
        <v>368300</v>
      </c>
      <c r="BV10" s="1421">
        <v>113535</v>
      </c>
      <c r="BW10" s="1421">
        <v>368314</v>
      </c>
      <c r="BX10" s="1421">
        <v>62250</v>
      </c>
      <c r="BY10" s="1413">
        <v>378285</v>
      </c>
      <c r="BZ10" s="1414">
        <v>0.88</v>
      </c>
      <c r="CB10" s="1497">
        <v>354781</v>
      </c>
      <c r="CC10" s="1497">
        <v>110481</v>
      </c>
      <c r="CD10" s="1497">
        <v>354781</v>
      </c>
      <c r="CE10" s="1497">
        <v>61923</v>
      </c>
      <c r="CF10" s="1438">
        <v>380152</v>
      </c>
      <c r="CG10" s="1499">
        <v>0.91</v>
      </c>
    </row>
    <row r="11" spans="1:85">
      <c r="A11" s="1257">
        <v>7</v>
      </c>
      <c r="B11" s="1161" t="s">
        <v>1964</v>
      </c>
      <c r="C11" s="1421">
        <v>361466</v>
      </c>
      <c r="D11" s="1425">
        <v>295653</v>
      </c>
      <c r="E11" s="1425">
        <v>361466</v>
      </c>
      <c r="F11" s="1425">
        <v>58753</v>
      </c>
      <c r="G11" s="1426">
        <v>294293</v>
      </c>
      <c r="H11" s="1414">
        <v>0.7</v>
      </c>
      <c r="J11" s="1421">
        <v>362536</v>
      </c>
      <c r="K11" s="1425">
        <v>292662</v>
      </c>
      <c r="L11" s="1425">
        <v>362536</v>
      </c>
      <c r="M11" s="1425">
        <v>59047</v>
      </c>
      <c r="N11" s="1426">
        <v>295033</v>
      </c>
      <c r="O11" s="1414">
        <v>0.7</v>
      </c>
      <c r="Q11" s="1421">
        <v>359442</v>
      </c>
      <c r="R11" s="1425">
        <v>284874</v>
      </c>
      <c r="S11" s="1425">
        <v>359442</v>
      </c>
      <c r="T11" s="1425">
        <v>57163</v>
      </c>
      <c r="U11" s="1426">
        <v>291997</v>
      </c>
      <c r="V11" s="1414">
        <v>0.7</v>
      </c>
      <c r="X11" s="1421">
        <v>346004</v>
      </c>
      <c r="Y11" s="1421">
        <v>283646</v>
      </c>
      <c r="Z11" s="1421">
        <v>346004</v>
      </c>
      <c r="AA11" s="1421">
        <v>55299</v>
      </c>
      <c r="AB11" s="1413">
        <v>281175</v>
      </c>
      <c r="AC11" s="1414">
        <v>0.7</v>
      </c>
      <c r="AE11" s="1421">
        <v>338717</v>
      </c>
      <c r="AF11" s="1421">
        <v>337426</v>
      </c>
      <c r="AG11" s="1421">
        <v>338717</v>
      </c>
      <c r="AH11" s="1421">
        <v>66150</v>
      </c>
      <c r="AI11" s="1413">
        <v>283530</v>
      </c>
      <c r="AJ11" s="1414">
        <v>0.7</v>
      </c>
      <c r="AL11" s="1421">
        <v>316786</v>
      </c>
      <c r="AM11" s="1421">
        <v>330418</v>
      </c>
      <c r="AN11" s="1421">
        <v>316786</v>
      </c>
      <c r="AO11" s="1421">
        <v>65151</v>
      </c>
      <c r="AP11" s="1413">
        <v>267402</v>
      </c>
      <c r="AQ11" s="1414">
        <v>0.7</v>
      </c>
      <c r="AS11" s="1421">
        <v>308852</v>
      </c>
      <c r="AT11" s="1421">
        <v>324282</v>
      </c>
      <c r="AU11" s="1421">
        <v>308852</v>
      </c>
      <c r="AV11" s="1421">
        <v>64579</v>
      </c>
      <c r="AW11" s="1413">
        <v>260208</v>
      </c>
      <c r="AX11" s="1414">
        <v>0.7</v>
      </c>
      <c r="AZ11" s="1421">
        <v>286930</v>
      </c>
      <c r="BA11" s="1421">
        <v>313157</v>
      </c>
      <c r="BB11" s="1421">
        <v>286930</v>
      </c>
      <c r="BC11" s="1421">
        <v>62551</v>
      </c>
      <c r="BD11" s="1413">
        <v>241648</v>
      </c>
      <c r="BE11" s="1414">
        <v>0.69</v>
      </c>
      <c r="BG11" s="1421">
        <v>263790</v>
      </c>
      <c r="BH11" s="1421">
        <v>299233</v>
      </c>
      <c r="BI11" s="1421">
        <v>263790</v>
      </c>
      <c r="BJ11" s="1421">
        <v>62805</v>
      </c>
      <c r="BK11" s="1413">
        <v>225570</v>
      </c>
      <c r="BL11" s="1414">
        <v>0.69</v>
      </c>
      <c r="BN11" s="1421">
        <v>257372</v>
      </c>
      <c r="BO11" s="1421">
        <v>295483</v>
      </c>
      <c r="BP11" s="1421">
        <v>257372</v>
      </c>
      <c r="BQ11" s="1421">
        <v>62527</v>
      </c>
      <c r="BR11" s="1413">
        <v>220241</v>
      </c>
      <c r="BS11" s="1414">
        <v>0.69</v>
      </c>
      <c r="BU11" s="1421">
        <v>250130</v>
      </c>
      <c r="BV11" s="1421">
        <v>267834</v>
      </c>
      <c r="BW11" s="1421">
        <v>250130</v>
      </c>
      <c r="BX11" s="1421">
        <v>56919</v>
      </c>
      <c r="BY11" s="1413">
        <v>210878</v>
      </c>
      <c r="BZ11" s="1414">
        <v>0.69</v>
      </c>
      <c r="CB11" s="1497">
        <v>223159</v>
      </c>
      <c r="CC11" s="1497">
        <v>268534</v>
      </c>
      <c r="CD11" s="1497">
        <v>223159</v>
      </c>
      <c r="CE11" s="1497">
        <v>56728</v>
      </c>
      <c r="CF11" s="1438">
        <v>193686</v>
      </c>
      <c r="CG11" s="1499">
        <v>0.69</v>
      </c>
    </row>
    <row r="12" spans="1:85">
      <c r="A12" s="1257">
        <v>8</v>
      </c>
      <c r="B12" s="1161" t="s">
        <v>1973</v>
      </c>
      <c r="C12" s="1421">
        <v>137986</v>
      </c>
      <c r="D12" s="1421">
        <v>3599</v>
      </c>
      <c r="E12" s="1421">
        <v>137986</v>
      </c>
      <c r="F12" s="1421">
        <v>3599</v>
      </c>
      <c r="G12" s="1413">
        <v>51173</v>
      </c>
      <c r="H12" s="1414">
        <v>0.36</v>
      </c>
      <c r="J12" s="1421">
        <v>136954</v>
      </c>
      <c r="K12" s="1421">
        <v>4082</v>
      </c>
      <c r="L12" s="1421">
        <v>136954</v>
      </c>
      <c r="M12" s="1421">
        <v>4082</v>
      </c>
      <c r="N12" s="1413">
        <v>50967</v>
      </c>
      <c r="O12" s="1414">
        <v>0.36</v>
      </c>
      <c r="Q12" s="1421">
        <v>131415</v>
      </c>
      <c r="R12" s="1421">
        <v>4144</v>
      </c>
      <c r="S12" s="1421">
        <v>131415</v>
      </c>
      <c r="T12" s="1421">
        <v>4144</v>
      </c>
      <c r="U12" s="1413">
        <v>48988</v>
      </c>
      <c r="V12" s="1414">
        <v>0.36</v>
      </c>
      <c r="X12" s="1421">
        <v>123070</v>
      </c>
      <c r="Y12" s="1421">
        <v>3682</v>
      </c>
      <c r="Z12" s="1421">
        <v>123070</v>
      </c>
      <c r="AA12" s="1421">
        <v>3682</v>
      </c>
      <c r="AB12" s="1413">
        <v>45734</v>
      </c>
      <c r="AC12" s="1414">
        <v>0.36</v>
      </c>
      <c r="AE12" s="1421">
        <v>117680</v>
      </c>
      <c r="AF12" s="1421">
        <v>3506</v>
      </c>
      <c r="AG12" s="1421">
        <v>117680</v>
      </c>
      <c r="AH12" s="1421">
        <v>3506</v>
      </c>
      <c r="AI12" s="1413">
        <v>43711</v>
      </c>
      <c r="AJ12" s="1414">
        <v>0.36</v>
      </c>
      <c r="AL12" s="1421">
        <v>113426</v>
      </c>
      <c r="AM12" s="1421">
        <v>3084</v>
      </c>
      <c r="AN12" s="1421">
        <v>113426</v>
      </c>
      <c r="AO12" s="1421">
        <v>3084</v>
      </c>
      <c r="AP12" s="1413">
        <v>41925</v>
      </c>
      <c r="AQ12" s="1414">
        <v>0.36</v>
      </c>
      <c r="AS12" s="1421">
        <v>110606</v>
      </c>
      <c r="AT12" s="1421">
        <v>3151</v>
      </c>
      <c r="AU12" s="1421">
        <v>110606</v>
      </c>
      <c r="AV12" s="1421">
        <v>3151</v>
      </c>
      <c r="AW12" s="1413">
        <v>40930</v>
      </c>
      <c r="AX12" s="1414">
        <v>0.36</v>
      </c>
      <c r="AZ12" s="1421">
        <v>103602</v>
      </c>
      <c r="BA12" s="1421">
        <v>2834</v>
      </c>
      <c r="BB12" s="1421">
        <v>103602</v>
      </c>
      <c r="BC12" s="1421">
        <v>2834</v>
      </c>
      <c r="BD12" s="1413">
        <v>38280</v>
      </c>
      <c r="BE12" s="1414">
        <v>0.36</v>
      </c>
      <c r="BG12" s="1421">
        <v>95998</v>
      </c>
      <c r="BH12" s="1421">
        <v>2721</v>
      </c>
      <c r="BI12" s="1421">
        <v>95998</v>
      </c>
      <c r="BJ12" s="1421">
        <v>2721</v>
      </c>
      <c r="BK12" s="1413">
        <v>35498</v>
      </c>
      <c r="BL12" s="1414">
        <v>0.36</v>
      </c>
      <c r="BN12" s="1421">
        <v>91760</v>
      </c>
      <c r="BO12" s="1421">
        <v>2649</v>
      </c>
      <c r="BP12" s="1421">
        <v>91760</v>
      </c>
      <c r="BQ12" s="1421">
        <v>2649</v>
      </c>
      <c r="BR12" s="1413">
        <v>33979</v>
      </c>
      <c r="BS12" s="1414">
        <v>0.36</v>
      </c>
      <c r="BU12" s="1421">
        <v>83670</v>
      </c>
      <c r="BV12" s="1421">
        <v>2215</v>
      </c>
      <c r="BW12" s="1421">
        <v>83670</v>
      </c>
      <c r="BX12" s="1421">
        <v>2215</v>
      </c>
      <c r="BY12" s="1413">
        <v>30897</v>
      </c>
      <c r="BZ12" s="1414">
        <v>0.36</v>
      </c>
      <c r="CB12" s="1497">
        <v>74094</v>
      </c>
      <c r="CC12" s="1497">
        <v>1653</v>
      </c>
      <c r="CD12" s="1497">
        <v>74094</v>
      </c>
      <c r="CE12" s="1497">
        <v>1653</v>
      </c>
      <c r="CF12" s="1438">
        <v>27222</v>
      </c>
      <c r="CG12" s="1499">
        <v>0.36</v>
      </c>
    </row>
    <row r="13" spans="1:85">
      <c r="A13" s="1257">
        <v>9</v>
      </c>
      <c r="B13" s="1161" t="s">
        <v>1974</v>
      </c>
      <c r="C13" s="1421">
        <v>419</v>
      </c>
      <c r="D13" s="1421">
        <v>361</v>
      </c>
      <c r="E13" s="1421">
        <v>419</v>
      </c>
      <c r="F13" s="1421">
        <v>361</v>
      </c>
      <c r="G13" s="1413">
        <v>390</v>
      </c>
      <c r="H13" s="1414">
        <v>0.5</v>
      </c>
      <c r="J13" s="1421">
        <v>351</v>
      </c>
      <c r="K13" s="1421">
        <v>265</v>
      </c>
      <c r="L13" s="1421">
        <v>351</v>
      </c>
      <c r="M13" s="1421">
        <v>265</v>
      </c>
      <c r="N13" s="1413">
        <v>308</v>
      </c>
      <c r="O13" s="1414">
        <v>0.5</v>
      </c>
      <c r="Q13" s="1421">
        <v>370</v>
      </c>
      <c r="R13" s="1421">
        <v>443</v>
      </c>
      <c r="S13" s="1421">
        <v>370</v>
      </c>
      <c r="T13" s="1421">
        <v>443</v>
      </c>
      <c r="U13" s="1413">
        <v>407</v>
      </c>
      <c r="V13" s="1414">
        <v>0.5</v>
      </c>
      <c r="X13" s="1421">
        <v>362</v>
      </c>
      <c r="Y13" s="1421">
        <v>319</v>
      </c>
      <c r="Z13" s="1421">
        <v>362</v>
      </c>
      <c r="AA13" s="1421">
        <v>319</v>
      </c>
      <c r="AB13" s="1413">
        <v>340</v>
      </c>
      <c r="AC13" s="1414">
        <v>0.5</v>
      </c>
      <c r="AE13" s="1421">
        <v>315</v>
      </c>
      <c r="AF13" s="1421">
        <v>514</v>
      </c>
      <c r="AG13" s="1421">
        <v>315</v>
      </c>
      <c r="AH13" s="1421">
        <v>514</v>
      </c>
      <c r="AI13" s="1413">
        <v>414</v>
      </c>
      <c r="AJ13" s="1414">
        <v>0.5</v>
      </c>
      <c r="AL13" s="1421">
        <v>251</v>
      </c>
      <c r="AM13" s="1421">
        <v>543</v>
      </c>
      <c r="AN13" s="1421">
        <v>251</v>
      </c>
      <c r="AO13" s="1421">
        <v>543</v>
      </c>
      <c r="AP13" s="1413">
        <v>397</v>
      </c>
      <c r="AQ13" s="1414">
        <v>0.5</v>
      </c>
      <c r="AS13" s="1421">
        <v>222</v>
      </c>
      <c r="AT13" s="1421">
        <v>467</v>
      </c>
      <c r="AU13" s="1421">
        <v>222</v>
      </c>
      <c r="AV13" s="1421">
        <v>467</v>
      </c>
      <c r="AW13" s="1413">
        <v>345</v>
      </c>
      <c r="AX13" s="1414">
        <v>0.5</v>
      </c>
      <c r="AZ13" s="1421">
        <v>235</v>
      </c>
      <c r="BA13" s="1421">
        <v>226</v>
      </c>
      <c r="BB13" s="1421">
        <v>235</v>
      </c>
      <c r="BC13" s="1421">
        <v>226</v>
      </c>
      <c r="BD13" s="1413">
        <v>230</v>
      </c>
      <c r="BE13" s="1414">
        <v>0.5</v>
      </c>
      <c r="BG13" s="1421">
        <v>221</v>
      </c>
      <c r="BH13" s="1421">
        <v>164</v>
      </c>
      <c r="BI13" s="1421">
        <v>221</v>
      </c>
      <c r="BJ13" s="1421">
        <v>164</v>
      </c>
      <c r="BK13" s="1413">
        <v>193</v>
      </c>
      <c r="BL13" s="1414">
        <v>0.5</v>
      </c>
      <c r="BN13" s="1421">
        <v>184</v>
      </c>
      <c r="BO13" s="1421">
        <v>259</v>
      </c>
      <c r="BP13" s="1421">
        <v>184</v>
      </c>
      <c r="BQ13" s="1421">
        <v>259</v>
      </c>
      <c r="BR13" s="1413">
        <v>221</v>
      </c>
      <c r="BS13" s="1414">
        <v>0.5</v>
      </c>
      <c r="BU13" s="1421">
        <v>147</v>
      </c>
      <c r="BV13" s="1421">
        <v>169</v>
      </c>
      <c r="BW13" s="1421">
        <v>147</v>
      </c>
      <c r="BX13" s="1421">
        <v>169</v>
      </c>
      <c r="BY13" s="1413">
        <v>158</v>
      </c>
      <c r="BZ13" s="1414">
        <v>0.5</v>
      </c>
      <c r="CB13" s="1497">
        <v>286</v>
      </c>
      <c r="CC13" s="1497">
        <v>192</v>
      </c>
      <c r="CD13" s="1497">
        <v>286</v>
      </c>
      <c r="CE13" s="1497">
        <v>192</v>
      </c>
      <c r="CF13" s="1438">
        <v>239</v>
      </c>
      <c r="CG13" s="1499">
        <v>0.5</v>
      </c>
    </row>
    <row r="14" spans="1:85">
      <c r="A14" s="1257">
        <v>10</v>
      </c>
      <c r="B14" s="1161" t="s">
        <v>1975</v>
      </c>
      <c r="C14" s="1421">
        <v>36840</v>
      </c>
      <c r="D14" s="1421">
        <v>0</v>
      </c>
      <c r="E14" s="1421">
        <v>36840</v>
      </c>
      <c r="F14" s="1421">
        <v>0</v>
      </c>
      <c r="G14" s="1413">
        <v>34283</v>
      </c>
      <c r="H14" s="1414">
        <v>0.93</v>
      </c>
      <c r="J14" s="1421">
        <v>35448</v>
      </c>
      <c r="K14" s="1421">
        <v>0</v>
      </c>
      <c r="L14" s="1421">
        <v>35448</v>
      </c>
      <c r="M14" s="1421">
        <v>0</v>
      </c>
      <c r="N14" s="1413">
        <v>29858</v>
      </c>
      <c r="O14" s="1414">
        <v>0.84</v>
      </c>
      <c r="Q14" s="1421">
        <v>31406</v>
      </c>
      <c r="R14" s="1421">
        <v>0</v>
      </c>
      <c r="S14" s="1421">
        <v>31406</v>
      </c>
      <c r="T14" s="1421">
        <v>0</v>
      </c>
      <c r="U14" s="1413">
        <v>26131</v>
      </c>
      <c r="V14" s="1414">
        <v>0.83</v>
      </c>
      <c r="X14" s="1421">
        <v>24999</v>
      </c>
      <c r="Y14" s="1421">
        <v>0</v>
      </c>
      <c r="Z14" s="1421">
        <v>24999</v>
      </c>
      <c r="AA14" s="1421">
        <v>0</v>
      </c>
      <c r="AB14" s="1413">
        <v>20540</v>
      </c>
      <c r="AC14" s="1414">
        <v>0.82</v>
      </c>
      <c r="AE14" s="1421">
        <v>24316</v>
      </c>
      <c r="AF14" s="1421">
        <v>0</v>
      </c>
      <c r="AG14" s="1421">
        <v>24316</v>
      </c>
      <c r="AH14" s="1421">
        <v>0</v>
      </c>
      <c r="AI14" s="1413">
        <v>23382</v>
      </c>
      <c r="AJ14" s="1414">
        <v>0.96</v>
      </c>
      <c r="AL14" s="1421">
        <v>19978</v>
      </c>
      <c r="AM14" s="1421">
        <v>0</v>
      </c>
      <c r="AN14" s="1421">
        <v>19978</v>
      </c>
      <c r="AO14" s="1421">
        <v>0</v>
      </c>
      <c r="AP14" s="1413">
        <v>19111</v>
      </c>
      <c r="AQ14" s="1414">
        <v>0.96</v>
      </c>
      <c r="AS14" s="1421">
        <v>19072</v>
      </c>
      <c r="AT14" s="1421">
        <v>0</v>
      </c>
      <c r="AU14" s="1421">
        <v>19072</v>
      </c>
      <c r="AV14" s="1421">
        <v>0</v>
      </c>
      <c r="AW14" s="1413">
        <v>18366</v>
      </c>
      <c r="AX14" s="1414">
        <v>0.96</v>
      </c>
      <c r="AZ14" s="1421">
        <v>19611</v>
      </c>
      <c r="BA14" s="1421">
        <v>0</v>
      </c>
      <c r="BB14" s="1421">
        <v>19611</v>
      </c>
      <c r="BC14" s="1421">
        <v>0</v>
      </c>
      <c r="BD14" s="1413">
        <v>18912</v>
      </c>
      <c r="BE14" s="1414">
        <v>0.96</v>
      </c>
      <c r="BG14" s="1421">
        <v>19378</v>
      </c>
      <c r="BH14" s="1421">
        <v>0</v>
      </c>
      <c r="BI14" s="1421">
        <v>19378</v>
      </c>
      <c r="BJ14" s="1421">
        <v>0</v>
      </c>
      <c r="BK14" s="1413">
        <v>18612</v>
      </c>
      <c r="BL14" s="1414">
        <v>0.96</v>
      </c>
      <c r="BN14" s="1421">
        <v>23826</v>
      </c>
      <c r="BO14" s="1421">
        <v>0</v>
      </c>
      <c r="BP14" s="1421">
        <v>23826</v>
      </c>
      <c r="BQ14" s="1421">
        <v>0</v>
      </c>
      <c r="BR14" s="1413">
        <v>23274</v>
      </c>
      <c r="BS14" s="1414">
        <v>0.98</v>
      </c>
      <c r="BU14" s="1421">
        <v>23342</v>
      </c>
      <c r="BV14" s="1421">
        <v>0</v>
      </c>
      <c r="BW14" s="1421">
        <v>23342</v>
      </c>
      <c r="BX14" s="1421">
        <v>0</v>
      </c>
      <c r="BY14" s="1413">
        <v>22796</v>
      </c>
      <c r="BZ14" s="1414">
        <v>0.98</v>
      </c>
      <c r="CB14" s="1497">
        <v>24771</v>
      </c>
      <c r="CC14" s="1497">
        <v>0</v>
      </c>
      <c r="CD14" s="1497">
        <v>24771</v>
      </c>
      <c r="CE14" s="1497">
        <v>0</v>
      </c>
      <c r="CF14" s="1438">
        <v>24413</v>
      </c>
      <c r="CG14" s="1499">
        <v>0.99</v>
      </c>
    </row>
    <row r="15" spans="1:85">
      <c r="A15" s="1257">
        <v>13</v>
      </c>
      <c r="B15" s="1161" t="s">
        <v>1971</v>
      </c>
      <c r="C15" s="1421">
        <v>110166</v>
      </c>
      <c r="D15" s="1421">
        <v>2717</v>
      </c>
      <c r="E15" s="1421">
        <v>110166</v>
      </c>
      <c r="F15" s="1421">
        <v>839</v>
      </c>
      <c r="G15" s="1421">
        <v>110955</v>
      </c>
      <c r="H15" s="1414">
        <v>1</v>
      </c>
      <c r="J15" s="1421">
        <v>115131</v>
      </c>
      <c r="K15" s="1421">
        <v>2697</v>
      </c>
      <c r="L15" s="1421">
        <v>115131</v>
      </c>
      <c r="M15" s="1421">
        <v>920</v>
      </c>
      <c r="N15" s="1421">
        <v>116009</v>
      </c>
      <c r="O15" s="1414">
        <v>1</v>
      </c>
      <c r="Q15" s="1421">
        <v>109561</v>
      </c>
      <c r="R15" s="1421">
        <v>2589</v>
      </c>
      <c r="S15" s="1421">
        <v>109561</v>
      </c>
      <c r="T15" s="1421">
        <v>851</v>
      </c>
      <c r="U15" s="1421">
        <v>110393</v>
      </c>
      <c r="V15" s="1414">
        <v>1</v>
      </c>
      <c r="X15" s="1421">
        <v>105450</v>
      </c>
      <c r="Y15" s="1421">
        <v>3354</v>
      </c>
      <c r="Z15" s="1421">
        <v>105450</v>
      </c>
      <c r="AA15" s="1421">
        <v>1162</v>
      </c>
      <c r="AB15" s="1421">
        <v>106599</v>
      </c>
      <c r="AC15" s="1414">
        <v>1</v>
      </c>
      <c r="AE15" s="1421">
        <v>95235</v>
      </c>
      <c r="AF15" s="1421">
        <v>2561</v>
      </c>
      <c r="AG15" s="1421">
        <v>95235</v>
      </c>
      <c r="AH15" s="1421">
        <v>1099</v>
      </c>
      <c r="AI15" s="1421">
        <v>96325</v>
      </c>
      <c r="AJ15" s="1414">
        <v>1</v>
      </c>
      <c r="AL15" s="1421">
        <v>85974</v>
      </c>
      <c r="AM15" s="1421">
        <v>3067</v>
      </c>
      <c r="AN15" s="1421">
        <v>85974</v>
      </c>
      <c r="AO15" s="1421">
        <v>1675</v>
      </c>
      <c r="AP15" s="1421">
        <v>87621</v>
      </c>
      <c r="AQ15" s="1414">
        <v>1</v>
      </c>
      <c r="AS15" s="1421">
        <v>84421</v>
      </c>
      <c r="AT15" s="1421">
        <v>2593</v>
      </c>
      <c r="AU15" s="1421">
        <v>84421</v>
      </c>
      <c r="AV15" s="1421">
        <v>1245</v>
      </c>
      <c r="AW15" s="1421">
        <v>85665</v>
      </c>
      <c r="AX15" s="1414">
        <v>1</v>
      </c>
      <c r="AZ15" s="1421">
        <v>80822</v>
      </c>
      <c r="BA15" s="1421">
        <v>2561</v>
      </c>
      <c r="BB15" s="1421">
        <v>80822</v>
      </c>
      <c r="BC15" s="1421">
        <v>1280</v>
      </c>
      <c r="BD15" s="1421">
        <v>82102</v>
      </c>
      <c r="BE15" s="1414">
        <v>1</v>
      </c>
      <c r="BG15" s="1421">
        <v>80331</v>
      </c>
      <c r="BH15" s="1421">
        <v>2402</v>
      </c>
      <c r="BI15" s="1421">
        <v>80331</v>
      </c>
      <c r="BJ15" s="1421">
        <v>1198</v>
      </c>
      <c r="BK15" s="1421">
        <v>81527</v>
      </c>
      <c r="BL15" s="1414">
        <v>1</v>
      </c>
      <c r="BN15" s="1421">
        <v>81467</v>
      </c>
      <c r="BO15" s="1421">
        <v>2332</v>
      </c>
      <c r="BP15" s="1421">
        <v>81467</v>
      </c>
      <c r="BQ15" s="1421">
        <v>1160</v>
      </c>
      <c r="BR15" s="1421">
        <v>82507</v>
      </c>
      <c r="BS15" s="1414">
        <v>1</v>
      </c>
      <c r="BU15" s="1421">
        <v>73856</v>
      </c>
      <c r="BV15" s="1421">
        <v>2174</v>
      </c>
      <c r="BW15" s="1421">
        <v>73856</v>
      </c>
      <c r="BX15" s="1421">
        <v>1106</v>
      </c>
      <c r="BY15" s="1421">
        <v>74958</v>
      </c>
      <c r="BZ15" s="1414">
        <v>1</v>
      </c>
      <c r="CB15" s="1497">
        <v>71616</v>
      </c>
      <c r="CC15" s="1497">
        <v>1442</v>
      </c>
      <c r="CD15" s="1497">
        <v>71616</v>
      </c>
      <c r="CE15" s="1497">
        <v>974</v>
      </c>
      <c r="CF15" s="1497">
        <v>72591</v>
      </c>
      <c r="CG15" s="1499">
        <v>1</v>
      </c>
    </row>
    <row r="16" spans="1:85" ht="13.8" thickBot="1">
      <c r="A16" s="1257">
        <v>14</v>
      </c>
      <c r="B16" s="1500" t="s">
        <v>156</v>
      </c>
      <c r="C16" s="1501">
        <v>1886443</v>
      </c>
      <c r="D16" s="1501">
        <v>426172</v>
      </c>
      <c r="E16" s="1501">
        <v>1886443</v>
      </c>
      <c r="F16" s="1501">
        <v>146926</v>
      </c>
      <c r="G16" s="1501">
        <v>1040381</v>
      </c>
      <c r="H16" s="1502">
        <v>0.51</v>
      </c>
      <c r="J16" s="1501">
        <v>1819172</v>
      </c>
      <c r="K16" s="1501">
        <v>422837</v>
      </c>
      <c r="L16" s="1501">
        <v>1819172</v>
      </c>
      <c r="M16" s="1501">
        <v>145561</v>
      </c>
      <c r="N16" s="1501">
        <v>1034818</v>
      </c>
      <c r="O16" s="1502">
        <v>0.53</v>
      </c>
      <c r="Q16" s="1501">
        <v>1777324</v>
      </c>
      <c r="R16" s="1501">
        <v>415055</v>
      </c>
      <c r="S16" s="1501">
        <v>1777324</v>
      </c>
      <c r="T16" s="1501">
        <v>142598</v>
      </c>
      <c r="U16" s="1501">
        <v>1016137</v>
      </c>
      <c r="V16" s="1502">
        <v>0.53</v>
      </c>
      <c r="X16" s="1501">
        <v>1677677</v>
      </c>
      <c r="Y16" s="1501">
        <v>414559</v>
      </c>
      <c r="Z16" s="1501">
        <v>1677677</v>
      </c>
      <c r="AA16" s="1501">
        <v>137893</v>
      </c>
      <c r="AB16" s="1501">
        <v>986883</v>
      </c>
      <c r="AC16" s="1502">
        <v>0.54</v>
      </c>
      <c r="AE16" s="1501">
        <v>1652162</v>
      </c>
      <c r="AF16" s="1501">
        <v>487438</v>
      </c>
      <c r="AG16" s="1501">
        <v>1652161</v>
      </c>
      <c r="AH16" s="1501">
        <v>150720</v>
      </c>
      <c r="AI16" s="1501">
        <v>972773</v>
      </c>
      <c r="AJ16" s="1502">
        <v>0.54</v>
      </c>
      <c r="AL16" s="1501">
        <v>1568817</v>
      </c>
      <c r="AM16" s="1501">
        <v>476807</v>
      </c>
      <c r="AN16" s="1501">
        <v>1568817</v>
      </c>
      <c r="AO16" s="1501">
        <v>146725</v>
      </c>
      <c r="AP16" s="1501">
        <v>924394</v>
      </c>
      <c r="AQ16" s="1502">
        <v>0.54</v>
      </c>
      <c r="AS16" s="1501">
        <v>1563691</v>
      </c>
      <c r="AT16" s="1501">
        <v>467582</v>
      </c>
      <c r="AU16" s="1501">
        <v>1563691</v>
      </c>
      <c r="AV16" s="1501">
        <v>145791</v>
      </c>
      <c r="AW16" s="1501">
        <v>922824</v>
      </c>
      <c r="AX16" s="1502">
        <v>0.54</v>
      </c>
      <c r="AZ16" s="1501">
        <v>1513852</v>
      </c>
      <c r="BA16" s="1501">
        <v>447729</v>
      </c>
      <c r="BB16" s="1501">
        <v>1513852</v>
      </c>
      <c r="BC16" s="1501">
        <v>136410</v>
      </c>
      <c r="BD16" s="1501">
        <v>864316</v>
      </c>
      <c r="BE16" s="1502">
        <v>0.52</v>
      </c>
      <c r="BG16" s="1501">
        <v>1461397</v>
      </c>
      <c r="BH16" s="1501">
        <v>430437</v>
      </c>
      <c r="BI16" s="1501">
        <v>1461397</v>
      </c>
      <c r="BJ16" s="1501">
        <v>135291</v>
      </c>
      <c r="BK16" s="1501">
        <v>817765</v>
      </c>
      <c r="BL16" s="1502">
        <v>0.51</v>
      </c>
      <c r="BN16" s="1501">
        <v>1489938</v>
      </c>
      <c r="BO16" s="1501">
        <v>423164</v>
      </c>
      <c r="BP16" s="1501">
        <v>1489938</v>
      </c>
      <c r="BQ16" s="1501">
        <v>133996</v>
      </c>
      <c r="BR16" s="1501">
        <v>820024</v>
      </c>
      <c r="BS16" s="1502">
        <v>0.5</v>
      </c>
      <c r="BU16" s="1501">
        <v>1421713</v>
      </c>
      <c r="BV16" s="1501">
        <v>390001</v>
      </c>
      <c r="BW16" s="1501">
        <v>1421713</v>
      </c>
      <c r="BX16" s="1501">
        <v>124388</v>
      </c>
      <c r="BY16" s="1501">
        <v>778153</v>
      </c>
      <c r="BZ16" s="1502">
        <v>0.5</v>
      </c>
      <c r="CB16" s="1501">
        <v>1296520</v>
      </c>
      <c r="CC16" s="1501">
        <v>386949</v>
      </c>
      <c r="CD16" s="1501">
        <v>1296520</v>
      </c>
      <c r="CE16" s="1501">
        <v>123424</v>
      </c>
      <c r="CF16" s="1501">
        <v>752718</v>
      </c>
      <c r="CG16" s="1502">
        <v>0.53</v>
      </c>
    </row>
  </sheetData>
  <mergeCells count="36">
    <mergeCell ref="CF4:CG4"/>
    <mergeCell ref="BG4:BH4"/>
    <mergeCell ref="BI4:BJ4"/>
    <mergeCell ref="BK4:BL4"/>
    <mergeCell ref="BN4:BO4"/>
    <mergeCell ref="BP4:BQ4"/>
    <mergeCell ref="BR4:BS4"/>
    <mergeCell ref="BU4:BV4"/>
    <mergeCell ref="BW4:BX4"/>
    <mergeCell ref="BY4:BZ4"/>
    <mergeCell ref="CB4:CC4"/>
    <mergeCell ref="CD4:CE4"/>
    <mergeCell ref="BD4:BE4"/>
    <mergeCell ref="AE4:AF4"/>
    <mergeCell ref="AG4:AH4"/>
    <mergeCell ref="AI4:AJ4"/>
    <mergeCell ref="AL4:AM4"/>
    <mergeCell ref="AN4:AO4"/>
    <mergeCell ref="AP4:AQ4"/>
    <mergeCell ref="AS4:AT4"/>
    <mergeCell ref="AU4:AV4"/>
    <mergeCell ref="AW4:AX4"/>
    <mergeCell ref="AZ4:BA4"/>
    <mergeCell ref="BB4:BC4"/>
    <mergeCell ref="AB4:AC4"/>
    <mergeCell ref="C4:D4"/>
    <mergeCell ref="E4:F4"/>
    <mergeCell ref="G4:H4"/>
    <mergeCell ref="J4:K4"/>
    <mergeCell ref="L4:M4"/>
    <mergeCell ref="N4:O4"/>
    <mergeCell ref="Q4:R4"/>
    <mergeCell ref="S4:T4"/>
    <mergeCell ref="U4:V4"/>
    <mergeCell ref="X4:Y4"/>
    <mergeCell ref="Z4:AA4"/>
  </mergeCells>
  <hyperlinks>
    <hyperlink ref="B2" location="Índice!C30" display="Abordagem padronizada – exposições e efeitos da mitigação do risco de crédito" xr:uid="{A3E1A976-A227-4D90-AED0-D957BDF4AB2A}"/>
    <hyperlink ref="B2:BS2" location="Índice!C32" display="Abordagem padronizada – exposições e efeitos da mitigação do risco de crédito" xr:uid="{AA09CAB6-C302-4098-9498-C60A190C5B36}"/>
    <hyperlink ref="BU2:CB2" location="Índice!C32" display="Abordagem padronizada – exposições e efeitos da mitigação do risco de crédito" xr:uid="{1BC47E9E-DD73-439E-9850-EAF132F576FC}"/>
    <hyperlink ref="BG2:BL2" location="Índice!C32" display="Abordagem padronizada – exposições e efeitos da mitigação do risco de crédito" xr:uid="{8964892A-EE2F-4088-8FFA-91FFAA8693C8}"/>
    <hyperlink ref="AZ2:BF2" location="Índice!C32" display="Abordagem padronizada – exposições e efeitos da mitigação do risco de crédito" xr:uid="{5AC8BB99-E80B-414A-85AE-43531F5F3962}"/>
    <hyperlink ref="AZ2:BE2" location="Índice!C32" display="Abordagem padronizada – exposições e efeitos da mitigação do risco de crédito" xr:uid="{861C6998-C2E0-4DA3-8D28-98AB53DDF81E}"/>
    <hyperlink ref="AL2:AR2" location="Índice!C32" display="Abordagem padronizada – exposições e efeitos da mitigação do risco de crédito" xr:uid="{0E35A324-41B4-4F16-A51D-D449D2BF850A}"/>
    <hyperlink ref="AL2:AQ2" location="Índice!C32" display="Abordagem padronizada – exposições e efeitos da mitigação do risco de crédito" xr:uid="{F8B39044-4670-4796-93DB-E8904C0589C4}"/>
    <hyperlink ref="AS2:AY2" location="Índice!C32" display="Abordagem padronizada – exposições e efeitos da mitigação do risco de crédito" xr:uid="{47C32630-7E28-44F6-983C-721F56685CFB}"/>
    <hyperlink ref="AS2:AX2" location="Índice!C32" display="Abordagem padronizada – exposições e efeitos da mitigação do risco de crédito" xr:uid="{A235A2B9-465D-462A-9D81-DBE5A4F6F2A4}"/>
    <hyperlink ref="AE2:AK2" location="Índice!C32" display="Abordagem padronizada – exposições e efeitos da mitigação do risco de crédito" xr:uid="{8BEBBC6D-7D2F-4B89-9537-52E9BDB6855E}"/>
    <hyperlink ref="AE2:AJ2" location="Índice!C32" display="Abordagem padronizada – exposições e efeitos da mitigação do risco de crédito" xr:uid="{5536F338-0F78-4C98-8E41-F5E16B46EAD1}"/>
    <hyperlink ref="X2:AD2" location="Índice!C32" display="Abordagem padronizada – exposições e efeitos da mitigação do risco de crédito" xr:uid="{644D1115-D182-49C9-8D4C-59B75B74EAEF}"/>
    <hyperlink ref="X2:AC2" location="Índice!C32" display="Abordagem padronizada – exposições e efeitos da mitigação do risco de crédito" xr:uid="{CF9C8EF5-2149-4452-A45F-78DEED00E3A8}"/>
    <hyperlink ref="Q2:W2" location="Índice!C32" display="Abordagem padronizada – exposições e efeitos da mitigação do risco de crédito" xr:uid="{51AED3BE-D05C-44B9-9264-E8A260C84094}"/>
    <hyperlink ref="Q2:V2" location="Índice!C32" display="Abordagem padronizada – exposições e efeitos da mitigação do risco de crédito" xr:uid="{27204A44-4B06-43DD-9D05-0E7154A4FAAA}"/>
    <hyperlink ref="J2:P2" location="Índice!C32" display="Abordagem padronizada – exposições e efeitos da mitigação do risco de crédito" xr:uid="{C9439CFB-A832-41C9-B602-0919EC94E905}"/>
    <hyperlink ref="J2:O2" location="Índice!C32" display="Abordagem padronizada – exposições e efeitos da mitigação do risco de crédito" xr:uid="{61B7D967-83DD-4217-BD70-D70DEAA48F6B}"/>
    <hyperlink ref="C2:I2" location="Índice!C32" display="Abordagem padronizada – exposições e efeitos da mitigação do risco de crédito" xr:uid="{43BCD2B3-C166-4487-B410-3517E74A19C9}"/>
    <hyperlink ref="C2:H2" location="Índice!C32" display="Abordagem padronizada – exposições e efeitos da mitigação do risco de crédito" xr:uid="{5302C59D-451A-4F45-8E67-4314E836094B}"/>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A0FF0-9D1E-4BD3-B351-2204B60BA957}">
  <sheetPr codeName="Planilha43">
    <tabColor rgb="FF73C6A1"/>
  </sheetPr>
  <dimension ref="A1:IW66"/>
  <sheetViews>
    <sheetView showGridLines="0" topLeftCell="A31" zoomScale="25" zoomScaleNormal="25" workbookViewId="0">
      <selection activeCell="B46" sqref="B46:G46"/>
    </sheetView>
  </sheetViews>
  <sheetFormatPr defaultColWidth="9.21875" defaultRowHeight="12.75" customHeight="1"/>
  <cols>
    <col min="1" max="1" width="60.44140625" style="1112" customWidth="1"/>
    <col min="2" max="11" width="17.21875" style="1112" customWidth="1"/>
    <col min="12" max="20" width="15.44140625" style="1112" customWidth="1"/>
    <col min="21" max="21" width="26.77734375" style="1112" customWidth="1"/>
    <col min="22" max="23" width="0.44140625" style="1112" customWidth="1"/>
    <col min="24" max="33" width="17.21875" style="1112" customWidth="1"/>
    <col min="34" max="42" width="15.44140625" style="1112" customWidth="1"/>
    <col min="43" max="43" width="26.77734375" style="1112" customWidth="1"/>
    <col min="44" max="45" width="0.44140625" style="1112" customWidth="1"/>
    <col min="46" max="46" width="60.44140625" style="1112" customWidth="1"/>
    <col min="47" max="56" width="17.21875" style="1112" customWidth="1"/>
    <col min="57" max="65" width="15.44140625" style="1112" customWidth="1"/>
    <col min="66" max="66" width="26.77734375" style="1112" customWidth="1"/>
    <col min="67" max="67" width="2.5546875" style="1112" customWidth="1"/>
    <col min="68" max="71" width="20.44140625" style="1112" customWidth="1"/>
    <col min="72" max="72" width="20.77734375" style="1112" customWidth="1"/>
    <col min="73" max="76" width="19.77734375" style="1112" customWidth="1"/>
    <col min="77" max="77" width="8.44140625" style="1112" customWidth="1"/>
    <col min="78" max="78" width="19.21875" style="1112" customWidth="1"/>
    <col min="79" max="86" width="8.44140625" style="1112" customWidth="1"/>
    <col min="87" max="87" width="17.21875" style="1112" customWidth="1"/>
    <col min="88" max="88" width="2.5546875" style="1112" customWidth="1"/>
    <col min="89" max="92" width="20.44140625" style="1112" customWidth="1"/>
    <col min="93" max="93" width="20.77734375" style="1112" customWidth="1"/>
    <col min="94" max="97" width="19.77734375" style="1112" customWidth="1"/>
    <col min="98" max="98" width="8.44140625" style="1112" customWidth="1"/>
    <col min="99" max="99" width="27.44140625" style="1112" customWidth="1"/>
    <col min="100" max="107" width="8.44140625" style="1112" customWidth="1"/>
    <col min="108" max="108" width="17.21875" style="1112" customWidth="1"/>
    <col min="109" max="109" width="2.5546875" style="1112" customWidth="1"/>
    <col min="110" max="113" width="20.44140625" style="1112" customWidth="1"/>
    <col min="114" max="114" width="20.77734375" style="1112" customWidth="1"/>
    <col min="115" max="118" width="19.77734375" style="1112" customWidth="1"/>
    <col min="119" max="119" width="8.44140625" style="1112" customWidth="1"/>
    <col min="120" max="120" width="27.44140625" style="1112" customWidth="1"/>
    <col min="121" max="128" width="8.44140625" style="1112" customWidth="1"/>
    <col min="129" max="129" width="17.21875" style="1112" customWidth="1"/>
    <col min="130" max="130" width="2.5546875" style="1112" customWidth="1"/>
    <col min="131" max="134" width="20.44140625" style="1112" customWidth="1"/>
    <col min="135" max="135" width="20.77734375" style="1112" customWidth="1"/>
    <col min="136" max="139" width="19.77734375" style="1112" customWidth="1"/>
    <col min="140" max="140" width="8.44140625" style="1112" customWidth="1"/>
    <col min="141" max="141" width="27.44140625" style="1112" customWidth="1"/>
    <col min="142" max="149" width="8.44140625" style="1112" customWidth="1"/>
    <col min="150" max="150" width="17.21875" style="1112" customWidth="1"/>
    <col min="151" max="151" width="2.5546875" style="1112" customWidth="1"/>
    <col min="152" max="155" width="20.44140625" style="1112" customWidth="1"/>
    <col min="156" max="156" width="20.77734375" style="1112" customWidth="1"/>
    <col min="157" max="160" width="19.77734375" style="1112" customWidth="1"/>
    <col min="161" max="161" width="8.44140625" style="1112" customWidth="1"/>
    <col min="162" max="162" width="27.44140625" style="1112" customWidth="1"/>
    <col min="163" max="170" width="8.44140625" style="1112" customWidth="1"/>
    <col min="171" max="171" width="17.21875" style="1112" customWidth="1"/>
    <col min="172" max="172" width="2.5546875" style="1112" customWidth="1"/>
    <col min="173" max="173" width="15" style="1112" customWidth="1"/>
    <col min="174" max="174" width="18.77734375" style="1112" bestFit="1" customWidth="1"/>
    <col min="175" max="175" width="14.77734375" style="1112" customWidth="1"/>
    <col min="176" max="176" width="16.44140625" style="1112" bestFit="1" customWidth="1"/>
    <col min="177" max="178" width="12" style="1112" bestFit="1" customWidth="1"/>
    <col min="179" max="179" width="16.44140625" style="1112" bestFit="1" customWidth="1"/>
    <col min="180" max="180" width="12" style="1112" bestFit="1" customWidth="1"/>
    <col min="181" max="181" width="16.44140625" style="1112" bestFit="1" customWidth="1"/>
    <col min="182" max="182" width="7.77734375" style="1112" bestFit="1" customWidth="1"/>
    <col min="183" max="183" width="12" style="1112" bestFit="1" customWidth="1"/>
    <col min="184" max="184" width="5.44140625" style="1112" bestFit="1" customWidth="1"/>
    <col min="185" max="185" width="6.77734375" style="1112" bestFit="1" customWidth="1"/>
    <col min="186" max="186" width="5.44140625" style="1112" bestFit="1" customWidth="1"/>
    <col min="187" max="187" width="6.77734375" style="1112" bestFit="1" customWidth="1"/>
    <col min="188" max="189" width="5.44140625" style="1112" bestFit="1" customWidth="1"/>
    <col min="190" max="190" width="7.77734375" style="1112" bestFit="1" customWidth="1"/>
    <col min="191" max="191" width="7.21875" style="1112" bestFit="1" customWidth="1"/>
    <col min="192" max="192" width="16.44140625" style="1112" bestFit="1" customWidth="1"/>
    <col min="193" max="193" width="2.5546875" style="1112" customWidth="1"/>
    <col min="194" max="194" width="34.21875" style="1112" bestFit="1" customWidth="1"/>
    <col min="195" max="195" width="18.77734375" style="1112" bestFit="1" customWidth="1"/>
    <col min="196" max="196" width="8.77734375" style="1112" bestFit="1" customWidth="1"/>
    <col min="197" max="197" width="16.44140625" style="1112" bestFit="1" customWidth="1"/>
    <col min="198" max="199" width="12" style="1112" bestFit="1" customWidth="1"/>
    <col min="200" max="200" width="16.44140625" style="1112" bestFit="1" customWidth="1"/>
    <col min="201" max="201" width="12" style="1112" bestFit="1" customWidth="1"/>
    <col min="202" max="202" width="16.44140625" style="1112" bestFit="1" customWidth="1"/>
    <col min="203" max="203" width="7.77734375" style="1112" bestFit="1" customWidth="1"/>
    <col min="204" max="204" width="12" style="1112" bestFit="1" customWidth="1"/>
    <col min="205" max="205" width="5.44140625" style="1112" bestFit="1" customWidth="1"/>
    <col min="206" max="206" width="6.77734375" style="1112" bestFit="1" customWidth="1"/>
    <col min="207" max="207" width="5.44140625" style="1112" bestFit="1" customWidth="1"/>
    <col min="208" max="208" width="6.77734375" style="1112" bestFit="1" customWidth="1"/>
    <col min="209" max="210" width="5.44140625" style="1112" bestFit="1" customWidth="1"/>
    <col min="211" max="211" width="7.77734375" style="1112" bestFit="1" customWidth="1"/>
    <col min="212" max="212" width="7.21875" style="1112" bestFit="1" customWidth="1"/>
    <col min="213" max="213" width="16.44140625" style="1112" bestFit="1" customWidth="1"/>
    <col min="214" max="214" width="2.5546875" style="1112" customWidth="1"/>
    <col min="215" max="215" width="34.21875" style="1112" bestFit="1" customWidth="1"/>
    <col min="216" max="216" width="18.77734375" style="1112" bestFit="1" customWidth="1"/>
    <col min="217" max="217" width="15" style="1112" bestFit="1" customWidth="1"/>
    <col min="218" max="218" width="20.5546875" style="1112" bestFit="1" customWidth="1"/>
    <col min="219" max="220" width="13.44140625" style="1112" customWidth="1"/>
    <col min="221" max="221" width="17.44140625" style="1112" bestFit="1" customWidth="1"/>
    <col min="222" max="222" width="12" style="1112" bestFit="1" customWidth="1"/>
    <col min="223" max="223" width="18.21875" style="1112" bestFit="1" customWidth="1"/>
    <col min="224" max="224" width="7.77734375" style="1112" bestFit="1" customWidth="1"/>
    <col min="225" max="225" width="14.44140625" style="1112" bestFit="1" customWidth="1"/>
    <col min="226" max="227" width="6.77734375" style="1112" bestFit="1" customWidth="1"/>
    <col min="228" max="228" width="5.44140625" style="1112" bestFit="1" customWidth="1"/>
    <col min="229" max="229" width="6.77734375" style="1112" bestFit="1" customWidth="1"/>
    <col min="230" max="230" width="5.44140625" style="1112" bestFit="1" customWidth="1"/>
    <col min="231" max="231" width="6.77734375" style="1112" bestFit="1" customWidth="1"/>
    <col min="232" max="232" width="7.77734375" style="1112" bestFit="1" customWidth="1"/>
    <col min="233" max="233" width="7.21875" style="1112" bestFit="1" customWidth="1"/>
    <col min="234" max="234" width="16.44140625" style="1112" bestFit="1" customWidth="1"/>
    <col min="235" max="235" width="3.44140625" style="1112" customWidth="1"/>
    <col min="236" max="16384" width="9.21875" style="1112"/>
  </cols>
  <sheetData>
    <row r="1" spans="1:257" s="58" customFormat="1" ht="3.75" customHeight="1">
      <c r="A1" s="1252"/>
      <c r="B1" s="1993"/>
      <c r="C1" s="1993"/>
      <c r="D1" s="1993"/>
      <c r="E1" s="1993"/>
      <c r="F1" s="1993"/>
      <c r="G1" s="1993"/>
      <c r="H1" s="1993"/>
      <c r="I1" s="1993"/>
      <c r="J1" s="1993"/>
      <c r="K1" s="1993"/>
      <c r="L1" s="1993"/>
      <c r="M1" s="1993"/>
      <c r="N1" s="1993"/>
      <c r="O1" s="1993"/>
      <c r="P1" s="1993"/>
      <c r="Q1" s="1993"/>
      <c r="R1" s="1993"/>
      <c r="S1" s="1993"/>
      <c r="T1" s="1993"/>
      <c r="U1" s="1993"/>
      <c r="V1" s="1993"/>
      <c r="W1" s="1993"/>
      <c r="X1" s="1993"/>
      <c r="Y1" s="1993"/>
      <c r="Z1" s="1993"/>
      <c r="AA1" s="1993"/>
      <c r="AB1" s="1993"/>
      <c r="AC1" s="1993"/>
      <c r="AD1" s="1993"/>
      <c r="AE1" s="1993"/>
      <c r="AF1" s="1993"/>
      <c r="AG1" s="1993"/>
      <c r="AH1" s="1993"/>
      <c r="AI1" s="1993"/>
      <c r="AJ1" s="1993"/>
      <c r="AK1" s="1993"/>
      <c r="AL1" s="1993"/>
      <c r="AM1" s="1993"/>
      <c r="AN1" s="1993"/>
      <c r="AO1" s="1993"/>
      <c r="AP1" s="1993"/>
      <c r="AQ1" s="1993"/>
      <c r="AR1" s="1993"/>
      <c r="AS1" s="1993"/>
      <c r="AT1" s="1252"/>
      <c r="AU1" s="1993"/>
      <c r="AV1" s="1993"/>
      <c r="AW1" s="1993"/>
      <c r="AX1" s="1993"/>
      <c r="AY1" s="1993"/>
      <c r="AZ1" s="1993"/>
      <c r="BA1" s="1993"/>
      <c r="BB1" s="1993"/>
      <c r="BC1" s="1993"/>
      <c r="BD1" s="1993"/>
      <c r="BE1" s="1993"/>
      <c r="BF1" s="1993"/>
      <c r="BG1" s="1993"/>
      <c r="BH1" s="1993"/>
      <c r="BI1" s="1993"/>
      <c r="BJ1" s="1993"/>
      <c r="BK1" s="1993"/>
      <c r="BL1" s="1993"/>
      <c r="BM1" s="1993"/>
      <c r="BN1" s="1993"/>
      <c r="BP1" s="1253"/>
      <c r="BQ1" s="1253"/>
      <c r="BR1" s="1253"/>
      <c r="BS1" s="1253"/>
      <c r="BT1" s="1253"/>
      <c r="BU1" s="1253"/>
      <c r="BV1" s="1253"/>
      <c r="BW1" s="1253"/>
      <c r="BX1" s="1253"/>
      <c r="BY1" s="1253"/>
      <c r="BZ1" s="1252"/>
      <c r="CK1" s="1253"/>
      <c r="CL1" s="1253"/>
      <c r="CM1" s="1253"/>
      <c r="CN1" s="1253"/>
      <c r="CO1" s="1253"/>
      <c r="CP1" s="1253"/>
      <c r="CQ1" s="1253"/>
      <c r="CR1" s="1253"/>
      <c r="CS1" s="1253"/>
      <c r="CT1" s="1253"/>
      <c r="CU1" s="1252"/>
      <c r="DF1" s="1253"/>
      <c r="DG1" s="1253"/>
      <c r="DH1" s="1253"/>
      <c r="DI1" s="1253"/>
      <c r="DJ1" s="1253"/>
      <c r="DK1" s="1253"/>
      <c r="DL1" s="1253"/>
      <c r="DM1" s="1253"/>
      <c r="DN1" s="1253"/>
      <c r="DO1" s="1253"/>
      <c r="DP1" s="1252"/>
      <c r="EA1" s="1253"/>
      <c r="EB1" s="1253"/>
      <c r="EC1" s="1253"/>
      <c r="ED1" s="1253"/>
      <c r="EE1" s="1253"/>
      <c r="EF1" s="1253"/>
      <c r="EG1" s="1253"/>
      <c r="EH1" s="1253"/>
      <c r="EI1" s="1253"/>
      <c r="EJ1" s="1253"/>
      <c r="EK1" s="1252"/>
      <c r="EV1" s="1253"/>
      <c r="EW1" s="1253"/>
      <c r="EX1" s="1253"/>
      <c r="EY1" s="1253"/>
      <c r="EZ1" s="1253"/>
      <c r="FA1" s="1253"/>
      <c r="FB1" s="1253"/>
      <c r="FC1" s="1253"/>
      <c r="FD1" s="1253"/>
      <c r="FE1" s="1253"/>
      <c r="FF1" s="1252"/>
      <c r="FQ1" s="1253"/>
      <c r="FR1" s="1253"/>
      <c r="FS1" s="1253"/>
      <c r="FT1" s="1253"/>
      <c r="FU1" s="1253"/>
      <c r="FV1" s="1253"/>
      <c r="FW1" s="1253"/>
      <c r="FX1" s="1253"/>
      <c r="FY1" s="1253"/>
      <c r="FZ1" s="1253"/>
      <c r="GA1" s="1252"/>
      <c r="GL1" s="1253"/>
      <c r="GM1" s="1253"/>
      <c r="GN1" s="1253"/>
      <c r="GO1" s="1253"/>
      <c r="GP1" s="1253"/>
      <c r="GQ1" s="1253"/>
      <c r="GR1" s="1253"/>
      <c r="GS1" s="1253"/>
      <c r="GT1" s="1253"/>
      <c r="GU1" s="1253"/>
      <c r="GV1" s="1252"/>
      <c r="HG1" s="1253"/>
      <c r="HH1" s="1253"/>
      <c r="HI1" s="1253"/>
      <c r="HJ1" s="1253"/>
      <c r="HK1" s="1253"/>
      <c r="HL1" s="1253"/>
      <c r="HM1" s="1253"/>
      <c r="HN1" s="1253"/>
      <c r="HO1" s="1253"/>
      <c r="HP1" s="1253"/>
      <c r="HQ1" s="1252"/>
    </row>
    <row r="2" spans="1:257" s="1869" customFormat="1" ht="15.6">
      <c r="A2" s="1492"/>
      <c r="B2" s="1491"/>
      <c r="C2" s="1491"/>
      <c r="D2" s="1491"/>
      <c r="E2" s="1491"/>
      <c r="F2" s="1491"/>
      <c r="G2" s="1491"/>
      <c r="H2" s="1491"/>
      <c r="I2" s="1491"/>
      <c r="J2" s="1491"/>
      <c r="K2" s="1491"/>
      <c r="L2" s="1491"/>
      <c r="M2" s="1491"/>
      <c r="N2" s="1491"/>
      <c r="O2" s="1491"/>
      <c r="P2" s="1491"/>
      <c r="Q2" s="1491"/>
      <c r="R2" s="1491"/>
      <c r="S2" s="1491"/>
      <c r="T2" s="1491"/>
      <c r="U2" s="1491"/>
      <c r="V2" s="1491"/>
      <c r="W2" s="1491"/>
      <c r="X2" s="1491"/>
      <c r="Y2" s="1491"/>
      <c r="Z2" s="1491"/>
      <c r="AA2" s="1491"/>
      <c r="AB2" s="1491"/>
      <c r="AC2" s="1491"/>
      <c r="AD2" s="1491"/>
      <c r="AE2" s="1491"/>
      <c r="AF2" s="1491"/>
      <c r="AG2" s="1491"/>
      <c r="AH2" s="1491"/>
      <c r="AI2" s="1491"/>
      <c r="AJ2" s="1491"/>
      <c r="AK2" s="1491"/>
      <c r="AL2" s="1491"/>
      <c r="AM2" s="1491"/>
      <c r="AN2" s="1491"/>
      <c r="AO2" s="1491"/>
      <c r="AP2" s="1491"/>
      <c r="AQ2" s="1491"/>
      <c r="AR2" s="1491"/>
      <c r="AS2" s="1491"/>
      <c r="AT2" s="1492"/>
      <c r="AU2" s="1491"/>
      <c r="AV2" s="1491"/>
      <c r="AW2" s="1491"/>
      <c r="AX2" s="1491"/>
      <c r="AY2" s="1491"/>
      <c r="AZ2" s="1491"/>
      <c r="BA2" s="1491"/>
      <c r="BB2" s="1491"/>
      <c r="BC2" s="1491"/>
      <c r="BD2" s="1491"/>
      <c r="BE2" s="1491"/>
      <c r="BF2" s="1491"/>
      <c r="BG2" s="1491"/>
      <c r="BH2" s="1491"/>
      <c r="BI2" s="1491"/>
      <c r="BJ2" s="1491"/>
      <c r="BK2" s="1491"/>
      <c r="BL2" s="1491"/>
      <c r="BM2" s="1491"/>
      <c r="BN2" s="1491"/>
      <c r="BO2" s="1492"/>
      <c r="BP2" s="1491"/>
      <c r="BQ2" s="1492"/>
      <c r="BR2" s="1491"/>
      <c r="BS2" s="1491"/>
      <c r="BT2" s="1491"/>
      <c r="BU2" s="1491"/>
      <c r="BV2" s="1491"/>
      <c r="BW2" s="1491"/>
      <c r="BX2" s="1491"/>
      <c r="BY2" s="1491"/>
      <c r="BZ2" s="1491"/>
      <c r="CA2" s="1491"/>
      <c r="CB2" s="1491"/>
      <c r="CC2" s="1491"/>
      <c r="CD2" s="1491"/>
      <c r="CE2" s="1491"/>
      <c r="CF2" s="1491"/>
      <c r="CG2" s="1491"/>
      <c r="CH2" s="1491"/>
      <c r="CI2" s="1491"/>
      <c r="CJ2" s="1491"/>
      <c r="CK2" s="1491"/>
      <c r="CL2" s="1492"/>
      <c r="CM2" s="1491"/>
      <c r="CN2" s="1491"/>
      <c r="CO2" s="1491"/>
      <c r="CP2" s="1491"/>
      <c r="CQ2" s="1491"/>
      <c r="CR2" s="1491"/>
      <c r="CS2" s="1491"/>
      <c r="CT2" s="1491"/>
      <c r="CU2" s="1491"/>
      <c r="CV2" s="1491"/>
      <c r="CW2" s="1492"/>
      <c r="CX2" s="1492"/>
      <c r="CY2" s="1492"/>
      <c r="CZ2" s="1492"/>
      <c r="DA2" s="1492"/>
      <c r="DB2" s="1492"/>
      <c r="DC2" s="1492"/>
      <c r="DD2" s="1492"/>
      <c r="DE2" s="1492"/>
      <c r="DF2" s="1492"/>
      <c r="DG2" s="1492"/>
      <c r="DH2" s="1491"/>
      <c r="DI2" s="1491"/>
      <c r="DJ2" s="1491"/>
      <c r="DK2" s="1491"/>
      <c r="DL2" s="1491"/>
      <c r="DM2" s="1491"/>
      <c r="DN2" s="1491"/>
      <c r="DO2" s="1491"/>
      <c r="DP2" s="1491"/>
      <c r="DQ2" s="1491"/>
      <c r="DR2" s="1492"/>
      <c r="DS2" s="1492"/>
      <c r="DT2" s="1492"/>
      <c r="DU2" s="1492"/>
      <c r="DV2" s="1492"/>
      <c r="DW2" s="1492"/>
      <c r="DX2" s="1492"/>
      <c r="DY2" s="1492"/>
      <c r="DZ2" s="1492"/>
      <c r="EA2" s="1492"/>
      <c r="EB2" s="1492"/>
      <c r="EC2" s="1491"/>
      <c r="ED2" s="1491"/>
      <c r="EE2" s="1491"/>
      <c r="EF2" s="1491"/>
      <c r="EG2" s="1491"/>
      <c r="EH2" s="1491"/>
      <c r="EI2" s="1491"/>
      <c r="EJ2" s="1491"/>
      <c r="EK2" s="1491"/>
      <c r="EL2" s="1491"/>
      <c r="EM2" s="1492"/>
      <c r="EN2" s="1492"/>
      <c r="EO2" s="1492"/>
      <c r="EP2" s="1492"/>
      <c r="EQ2" s="1492"/>
      <c r="ER2" s="1492"/>
      <c r="ES2" s="1492"/>
      <c r="ET2" s="1492"/>
      <c r="EU2" s="1492"/>
      <c r="EV2" s="1492"/>
      <c r="EW2" s="1492"/>
      <c r="EX2" s="1491"/>
      <c r="EY2" s="1491"/>
      <c r="EZ2" s="1491"/>
      <c r="FA2" s="1491"/>
      <c r="FB2" s="1491"/>
      <c r="FC2" s="1491"/>
      <c r="FD2" s="1491"/>
      <c r="FE2" s="1491"/>
      <c r="FF2" s="1491"/>
      <c r="FG2" s="1491"/>
      <c r="FH2" s="1492"/>
      <c r="FI2" s="1492"/>
      <c r="FJ2" s="1492"/>
      <c r="FK2" s="1492"/>
      <c r="FL2" s="1492"/>
      <c r="FM2" s="1492"/>
      <c r="FN2" s="1492"/>
      <c r="FO2" s="1492"/>
      <c r="FP2" s="1492"/>
      <c r="FQ2" s="1492"/>
      <c r="FR2" s="1492"/>
      <c r="FS2" s="1491"/>
      <c r="FT2" s="1491"/>
      <c r="FU2" s="1491"/>
      <c r="FV2" s="1491"/>
      <c r="FW2" s="1491"/>
      <c r="FX2" s="1491"/>
      <c r="FY2" s="1491"/>
      <c r="FZ2" s="1491"/>
      <c r="GA2" s="1491"/>
      <c r="GB2" s="1491"/>
      <c r="GC2" s="1492"/>
      <c r="GD2" s="1492"/>
      <c r="GE2" s="1492"/>
      <c r="GF2" s="1492"/>
      <c r="GG2" s="1492"/>
      <c r="GH2" s="1492"/>
      <c r="GI2" s="1492"/>
      <c r="GJ2" s="1492"/>
      <c r="GK2" s="1492"/>
      <c r="GL2" s="1492"/>
      <c r="GM2" s="1492"/>
      <c r="GN2" s="1491"/>
      <c r="GO2" s="1491"/>
      <c r="GP2" s="1491"/>
      <c r="GQ2" s="1491"/>
      <c r="GR2" s="1491"/>
      <c r="GS2" s="1491"/>
      <c r="GT2" s="1491"/>
      <c r="GU2" s="1491"/>
      <c r="GV2" s="1491"/>
      <c r="GW2" s="1491"/>
      <c r="GX2" s="1492"/>
      <c r="GY2" s="1492"/>
      <c r="GZ2" s="1492"/>
      <c r="HA2" s="1492"/>
      <c r="HB2" s="1492"/>
      <c r="HC2" s="1492"/>
      <c r="HD2" s="1492"/>
      <c r="HE2" s="1492"/>
      <c r="HF2" s="1492"/>
      <c r="HG2" s="1492"/>
      <c r="HH2" s="1492"/>
      <c r="HI2" s="1491"/>
      <c r="HJ2" s="1491"/>
      <c r="HK2" s="1491"/>
      <c r="HL2" s="1491"/>
      <c r="HM2" s="1491"/>
      <c r="HN2" s="1491"/>
      <c r="HO2" s="1491"/>
      <c r="HP2" s="1491"/>
      <c r="HQ2" s="1491"/>
      <c r="HR2" s="1491"/>
      <c r="HS2" s="1492"/>
      <c r="HT2" s="1492"/>
      <c r="HU2" s="1492"/>
      <c r="HV2" s="1492"/>
      <c r="HW2" s="1492"/>
      <c r="HX2" s="1492"/>
      <c r="HY2" s="1492"/>
      <c r="HZ2" s="1492"/>
      <c r="IA2" s="1492"/>
      <c r="IB2" s="1492"/>
      <c r="IC2" s="1492"/>
      <c r="ID2" s="1491"/>
      <c r="IE2" s="1491"/>
      <c r="IF2" s="1491"/>
      <c r="IG2" s="1491"/>
      <c r="IH2" s="1491"/>
      <c r="II2" s="1491"/>
      <c r="IJ2" s="1491"/>
      <c r="IK2" s="1491"/>
      <c r="IL2" s="1491"/>
      <c r="IM2" s="1491"/>
      <c r="IN2" s="1492"/>
      <c r="IO2" s="1492"/>
      <c r="IP2" s="1492"/>
      <c r="IQ2" s="1492"/>
      <c r="IR2" s="1492"/>
      <c r="IS2" s="1492"/>
      <c r="IT2" s="1492"/>
      <c r="IU2" s="1492"/>
      <c r="IV2" s="1492"/>
      <c r="IW2" s="1492"/>
    </row>
    <row r="3" spans="1:257" s="3" customFormat="1" ht="13.8">
      <c r="A3" s="1112"/>
      <c r="AT3" s="1112"/>
      <c r="BQ3" s="1112"/>
      <c r="CW3" s="1112"/>
      <c r="DR3" s="1112"/>
      <c r="EM3" s="1112"/>
      <c r="FH3" s="1112"/>
      <c r="GC3" s="1112"/>
      <c r="GX3" s="1112"/>
      <c r="HS3" s="1112"/>
      <c r="IN3" s="1112"/>
    </row>
    <row r="4" spans="1:257" ht="13.8" thickBot="1">
      <c r="A4" s="1994" t="s">
        <v>68</v>
      </c>
      <c r="B4" s="1995" t="s">
        <v>1976</v>
      </c>
      <c r="C4" s="1995"/>
      <c r="D4" s="1995"/>
      <c r="E4" s="1995"/>
      <c r="F4" s="1995"/>
      <c r="G4" s="1995"/>
      <c r="H4" s="1995"/>
      <c r="I4" s="1995"/>
      <c r="K4" s="1995"/>
      <c r="L4" s="1995"/>
      <c r="M4" s="1995"/>
      <c r="N4" s="1995"/>
      <c r="O4" s="1995"/>
      <c r="P4" s="1995"/>
      <c r="Q4" s="1995"/>
      <c r="R4" s="1995"/>
      <c r="S4" s="1995"/>
      <c r="T4" s="1995"/>
      <c r="U4" s="1330">
        <v>46203</v>
      </c>
      <c r="X4" s="1995" t="s">
        <v>1976</v>
      </c>
      <c r="Y4" s="1995"/>
      <c r="Z4" s="1995"/>
      <c r="AA4" s="1995"/>
      <c r="AB4" s="1995"/>
      <c r="AC4" s="1995"/>
      <c r="AD4" s="1995"/>
      <c r="AE4" s="1995"/>
      <c r="AG4" s="1995"/>
      <c r="AH4" s="1995"/>
      <c r="AI4" s="1995"/>
      <c r="AJ4" s="1995"/>
      <c r="AK4" s="1995"/>
      <c r="AL4" s="1995"/>
      <c r="AM4" s="1995"/>
      <c r="AN4" s="1995"/>
      <c r="AO4" s="1995"/>
      <c r="AP4" s="1995"/>
      <c r="AQ4" s="1330">
        <v>46112</v>
      </c>
      <c r="AT4" s="1994" t="s">
        <v>68</v>
      </c>
      <c r="AU4" s="1995" t="s">
        <v>1976</v>
      </c>
      <c r="AV4" s="1995"/>
      <c r="AW4" s="1995"/>
      <c r="AX4" s="1995"/>
      <c r="AY4" s="1995"/>
      <c r="AZ4" s="1995"/>
      <c r="BA4" s="1995"/>
      <c r="BB4" s="1995"/>
      <c r="BD4" s="1995"/>
      <c r="BE4" s="1995"/>
      <c r="BF4" s="1995"/>
      <c r="BG4" s="1995"/>
      <c r="BH4" s="1995"/>
      <c r="BI4" s="1995"/>
      <c r="BJ4" s="1995"/>
      <c r="BK4" s="1995"/>
      <c r="BL4" s="1995"/>
      <c r="BM4" s="1995"/>
      <c r="BN4" s="1330">
        <v>46022</v>
      </c>
      <c r="BQ4" s="1994" t="s">
        <v>68</v>
      </c>
      <c r="BR4" s="1995" t="s">
        <v>1976</v>
      </c>
      <c r="BS4" s="1995"/>
      <c r="BT4" s="1995"/>
      <c r="BU4" s="1995"/>
      <c r="BV4" s="1995"/>
      <c r="BW4" s="1995"/>
      <c r="BX4" s="1995"/>
      <c r="BY4" s="1995"/>
      <c r="CA4" s="1995"/>
      <c r="CB4" s="1995"/>
      <c r="CC4" s="1995"/>
      <c r="CD4" s="1995"/>
      <c r="CE4" s="1995"/>
      <c r="CF4" s="1995"/>
      <c r="CG4" s="1995"/>
      <c r="CH4" s="1995"/>
      <c r="CI4" s="1995"/>
      <c r="CJ4" s="1995"/>
      <c r="CK4" s="1330">
        <v>45930</v>
      </c>
      <c r="CM4" s="1995" t="s">
        <v>1976</v>
      </c>
      <c r="CN4" s="1995"/>
      <c r="CO4" s="1995"/>
      <c r="CP4" s="1995"/>
      <c r="CQ4" s="1995"/>
      <c r="CR4" s="1995"/>
      <c r="CS4" s="1995"/>
      <c r="CT4" s="1995"/>
      <c r="CV4" s="1995"/>
      <c r="CW4" s="1995"/>
      <c r="CX4" s="1995"/>
      <c r="CY4" s="1995"/>
      <c r="CZ4" s="1995"/>
      <c r="DA4" s="1995"/>
      <c r="DB4" s="1995"/>
      <c r="DC4" s="1995"/>
      <c r="DD4" s="1995"/>
      <c r="DE4" s="1995"/>
      <c r="DF4" s="1330">
        <v>45838</v>
      </c>
      <c r="DH4" s="1995" t="s">
        <v>1976</v>
      </c>
      <c r="DI4" s="1995"/>
      <c r="DJ4" s="1995"/>
      <c r="DK4" s="1995"/>
      <c r="DL4" s="1995"/>
      <c r="DM4" s="1995"/>
      <c r="DN4" s="1995"/>
      <c r="DO4" s="1995"/>
      <c r="DQ4" s="1995"/>
      <c r="DR4" s="1995"/>
      <c r="DS4" s="1995"/>
      <c r="DT4" s="1995"/>
      <c r="DU4" s="1995"/>
      <c r="DV4" s="1995"/>
      <c r="DW4" s="1995"/>
      <c r="DX4" s="1995"/>
      <c r="DY4" s="1995"/>
      <c r="DZ4" s="1995"/>
      <c r="EA4" s="1330">
        <v>45747</v>
      </c>
      <c r="EC4" s="1995" t="s">
        <v>1976</v>
      </c>
      <c r="ED4" s="1995"/>
      <c r="EE4" s="1995"/>
      <c r="EF4" s="1995"/>
      <c r="EG4" s="1995"/>
      <c r="EH4" s="1995"/>
      <c r="EI4" s="1995"/>
      <c r="EJ4" s="1995"/>
      <c r="EL4" s="1995"/>
      <c r="EM4" s="1995"/>
      <c r="EN4" s="1995"/>
      <c r="EO4" s="1995"/>
      <c r="EP4" s="1995"/>
      <c r="EQ4" s="1995"/>
      <c r="ER4" s="1995"/>
      <c r="ES4" s="1995"/>
      <c r="ET4" s="1995"/>
      <c r="EU4" s="1995"/>
      <c r="EV4" s="1330">
        <v>45657</v>
      </c>
      <c r="EX4" s="1995" t="s">
        <v>1976</v>
      </c>
      <c r="EY4" s="1995"/>
      <c r="EZ4" s="1995"/>
      <c r="FA4" s="1995"/>
      <c r="FB4" s="1995"/>
      <c r="FC4" s="1995"/>
      <c r="FD4" s="1995"/>
      <c r="FE4" s="1995"/>
      <c r="FG4" s="1995"/>
      <c r="FH4" s="1995"/>
      <c r="FI4" s="1995"/>
      <c r="FJ4" s="1995"/>
      <c r="FK4" s="1995"/>
      <c r="FL4" s="1995"/>
      <c r="FM4" s="1995"/>
      <c r="FN4" s="1995"/>
      <c r="FO4" s="1995"/>
      <c r="FP4" s="1995"/>
      <c r="FQ4" s="1330">
        <v>45565</v>
      </c>
      <c r="FS4" s="1995" t="s">
        <v>1976</v>
      </c>
      <c r="FT4" s="1995"/>
      <c r="FU4" s="1995"/>
      <c r="FV4" s="1995"/>
      <c r="FW4" s="1995"/>
      <c r="FX4" s="1995"/>
      <c r="FY4" s="1995"/>
      <c r="FZ4" s="1995"/>
      <c r="GB4" s="1995"/>
      <c r="GC4" s="1995"/>
      <c r="GD4" s="1995"/>
      <c r="GE4" s="1995"/>
      <c r="GF4" s="1995"/>
      <c r="GG4" s="1995"/>
      <c r="GH4" s="1995"/>
      <c r="GI4" s="1995"/>
      <c r="GJ4" s="1995"/>
      <c r="GK4" s="1995"/>
      <c r="GL4" s="1330">
        <v>45473</v>
      </c>
      <c r="GN4" s="1995" t="s">
        <v>1976</v>
      </c>
      <c r="GO4" s="1995"/>
      <c r="GP4" s="1995"/>
      <c r="GQ4" s="1995"/>
      <c r="GR4" s="1995"/>
      <c r="GS4" s="1995"/>
      <c r="GT4" s="1995"/>
      <c r="GU4" s="1995"/>
      <c r="GW4" s="1995"/>
      <c r="GX4" s="1995"/>
      <c r="GY4" s="1995"/>
      <c r="GZ4" s="1995"/>
      <c r="HA4" s="1995"/>
      <c r="HB4" s="1995"/>
      <c r="HC4" s="1995"/>
      <c r="HD4" s="1995"/>
      <c r="HE4" s="1995"/>
      <c r="HF4" s="1995"/>
      <c r="HG4" s="1330">
        <v>45382</v>
      </c>
      <c r="HI4" s="1995" t="s">
        <v>1976</v>
      </c>
      <c r="HJ4" s="1995"/>
      <c r="HK4" s="1995"/>
      <c r="HL4" s="1995"/>
      <c r="HM4" s="1995"/>
      <c r="HN4" s="1995"/>
      <c r="HO4" s="1995"/>
      <c r="HP4" s="1995"/>
      <c r="HR4" s="1995"/>
      <c r="HS4" s="1995"/>
      <c r="HT4" s="1995"/>
      <c r="HU4" s="1995"/>
      <c r="HV4" s="1995"/>
      <c r="HW4" s="1995"/>
      <c r="HX4" s="1995"/>
      <c r="HY4" s="1995"/>
      <c r="HZ4" s="1995"/>
      <c r="IA4" s="1995"/>
      <c r="IB4" s="1330">
        <v>45291</v>
      </c>
      <c r="ID4" s="1995" t="s">
        <v>1976</v>
      </c>
      <c r="IE4" s="1995"/>
      <c r="IF4" s="1995"/>
      <c r="IG4" s="1995"/>
      <c r="IH4" s="1995"/>
      <c r="II4" s="1995"/>
      <c r="IJ4" s="1995"/>
      <c r="IK4" s="1995"/>
      <c r="IM4" s="1995"/>
      <c r="IN4" s="1995"/>
      <c r="IO4" s="1995"/>
      <c r="IP4" s="1995"/>
      <c r="IQ4" s="1995"/>
      <c r="IR4" s="1995"/>
      <c r="IS4" s="1995"/>
      <c r="IT4" s="1995"/>
      <c r="IU4" s="1995"/>
      <c r="IV4" s="1995"/>
      <c r="IW4" s="1330">
        <v>45199</v>
      </c>
    </row>
    <row r="5" spans="1:257" ht="32.549999999999997" customHeight="1" thickBot="1">
      <c r="A5" s="1996" t="s">
        <v>1977</v>
      </c>
      <c r="B5" s="2098">
        <v>0</v>
      </c>
      <c r="C5" s="2098">
        <v>0.2</v>
      </c>
      <c r="D5" s="2098">
        <v>0.5</v>
      </c>
      <c r="E5" s="2098">
        <v>1</v>
      </c>
      <c r="F5" s="2098">
        <v>1.5</v>
      </c>
      <c r="G5" s="2139">
        <v>2</v>
      </c>
      <c r="H5" s="1997" t="s">
        <v>268</v>
      </c>
      <c r="I5" s="1990" t="s">
        <v>1978</v>
      </c>
      <c r="J5" s="1998"/>
      <c r="K5" s="1998"/>
      <c r="L5" s="1998"/>
      <c r="M5" s="1998"/>
      <c r="N5" s="1998"/>
      <c r="O5" s="1998"/>
      <c r="P5" s="1998"/>
      <c r="Q5" s="1998"/>
      <c r="R5" s="1998"/>
      <c r="S5" s="1998"/>
      <c r="T5" s="1998"/>
      <c r="X5" s="2098">
        <v>0</v>
      </c>
      <c r="Y5" s="2098">
        <v>0.2</v>
      </c>
      <c r="Z5" s="2098">
        <v>0.5</v>
      </c>
      <c r="AA5" s="2098">
        <v>1</v>
      </c>
      <c r="AB5" s="2098">
        <v>1.5</v>
      </c>
      <c r="AC5" s="2139">
        <v>2</v>
      </c>
      <c r="AD5" s="1997" t="s">
        <v>268</v>
      </c>
      <c r="AE5" s="1990" t="s">
        <v>1978</v>
      </c>
      <c r="AF5" s="1998"/>
      <c r="AG5" s="1998"/>
      <c r="AH5" s="1998"/>
      <c r="AI5" s="1998"/>
      <c r="AJ5" s="1998"/>
      <c r="AK5" s="1998"/>
      <c r="AL5" s="1998"/>
      <c r="AM5" s="1998"/>
      <c r="AN5" s="1998"/>
      <c r="AO5" s="1998"/>
      <c r="AP5" s="1998"/>
      <c r="AT5" s="1996" t="s">
        <v>1977</v>
      </c>
      <c r="AU5" s="2098">
        <v>0</v>
      </c>
      <c r="AV5" s="2098">
        <v>0.2</v>
      </c>
      <c r="AW5" s="2098">
        <v>0.5</v>
      </c>
      <c r="AX5" s="2098">
        <v>1</v>
      </c>
      <c r="AY5" s="2098">
        <v>1.5</v>
      </c>
      <c r="AZ5" s="2139">
        <v>2</v>
      </c>
      <c r="BA5" s="1997" t="s">
        <v>268</v>
      </c>
      <c r="BB5" s="1990" t="s">
        <v>1978</v>
      </c>
      <c r="BC5" s="1998"/>
      <c r="BD5" s="1998"/>
      <c r="BE5" s="1998"/>
      <c r="BF5" s="1998"/>
      <c r="BG5" s="1998"/>
      <c r="BH5" s="1998"/>
      <c r="BI5" s="1998"/>
      <c r="BJ5" s="1998"/>
      <c r="BK5" s="1998"/>
      <c r="BL5" s="1998"/>
      <c r="BM5" s="1998"/>
      <c r="BQ5" s="1996" t="s">
        <v>1977</v>
      </c>
      <c r="BR5" s="2098">
        <v>0</v>
      </c>
      <c r="BS5" s="2098">
        <v>0.2</v>
      </c>
      <c r="BT5" s="2098">
        <v>0.5</v>
      </c>
      <c r="BU5" s="2098">
        <v>1</v>
      </c>
      <c r="BV5" s="2098">
        <v>1.5</v>
      </c>
      <c r="BW5" s="2139">
        <v>2</v>
      </c>
      <c r="BX5" s="1997" t="s">
        <v>268</v>
      </c>
      <c r="BY5" s="1990" t="s">
        <v>1978</v>
      </c>
      <c r="BZ5" s="1998"/>
      <c r="CA5" s="1998"/>
      <c r="CB5" s="1998"/>
      <c r="CC5" s="1998"/>
      <c r="CD5" s="1998"/>
      <c r="CE5" s="1998"/>
      <c r="CF5" s="1998"/>
      <c r="CG5" s="1998"/>
      <c r="CH5" s="1998"/>
      <c r="CI5" s="1998"/>
      <c r="CJ5" s="1998"/>
      <c r="CM5" s="2098">
        <v>0</v>
      </c>
      <c r="CN5" s="2098">
        <v>0.2</v>
      </c>
      <c r="CO5" s="2098">
        <v>0.5</v>
      </c>
      <c r="CP5" s="2098">
        <v>1</v>
      </c>
      <c r="CQ5" s="2098">
        <v>1.5</v>
      </c>
      <c r="CR5" s="2139">
        <v>2</v>
      </c>
      <c r="CS5" s="1997" t="s">
        <v>268</v>
      </c>
      <c r="CT5" s="1990" t="s">
        <v>1978</v>
      </c>
      <c r="CU5" s="1998"/>
      <c r="CV5" s="1998"/>
      <c r="CW5" s="1998"/>
      <c r="CX5" s="1998"/>
      <c r="CY5" s="1998"/>
      <c r="CZ5" s="1998"/>
      <c r="DA5" s="1998"/>
      <c r="DB5" s="1998"/>
      <c r="DC5" s="1998"/>
      <c r="DD5" s="1998"/>
      <c r="DE5" s="1998"/>
      <c r="DH5" s="2098">
        <v>0</v>
      </c>
      <c r="DI5" s="2098">
        <v>0.2</v>
      </c>
      <c r="DJ5" s="2098">
        <v>0.5</v>
      </c>
      <c r="DK5" s="2098">
        <v>1</v>
      </c>
      <c r="DL5" s="2098">
        <v>1.5</v>
      </c>
      <c r="DM5" s="2139">
        <v>2</v>
      </c>
      <c r="DN5" s="1997" t="s">
        <v>268</v>
      </c>
      <c r="DO5" s="1990" t="s">
        <v>1978</v>
      </c>
      <c r="DP5" s="1998"/>
      <c r="DQ5" s="1998"/>
      <c r="DR5" s="1998"/>
      <c r="DS5" s="1998"/>
      <c r="DT5" s="1998"/>
      <c r="DU5" s="1998"/>
      <c r="DV5" s="1998"/>
      <c r="DW5" s="1998"/>
      <c r="DX5" s="1998"/>
      <c r="DY5" s="1998"/>
      <c r="DZ5" s="1998"/>
      <c r="EC5" s="2098">
        <v>0</v>
      </c>
      <c r="ED5" s="2098">
        <v>0.2</v>
      </c>
      <c r="EE5" s="2098">
        <v>0.5</v>
      </c>
      <c r="EF5" s="2098">
        <v>1</v>
      </c>
      <c r="EG5" s="2098">
        <v>1.5</v>
      </c>
      <c r="EH5" s="2139">
        <v>2</v>
      </c>
      <c r="EI5" s="1997" t="s">
        <v>268</v>
      </c>
      <c r="EJ5" s="1990" t="s">
        <v>1978</v>
      </c>
      <c r="EK5" s="1998"/>
      <c r="EL5" s="1998"/>
      <c r="EM5" s="1998"/>
      <c r="EN5" s="1998"/>
      <c r="EO5" s="1998"/>
      <c r="EP5" s="1998"/>
      <c r="EQ5" s="1998"/>
      <c r="ER5" s="1998"/>
      <c r="ES5" s="1998"/>
      <c r="ET5" s="1998"/>
      <c r="EU5" s="1998"/>
      <c r="EX5" s="1997" t="s">
        <v>1979</v>
      </c>
      <c r="EY5" s="1997" t="s">
        <v>1980</v>
      </c>
      <c r="EZ5" s="1997" t="s">
        <v>1981</v>
      </c>
      <c r="FA5" s="1997" t="s">
        <v>1982</v>
      </c>
      <c r="FB5" s="1997" t="s">
        <v>1983</v>
      </c>
      <c r="FC5" s="2097" t="s">
        <v>1984</v>
      </c>
      <c r="FD5" s="1997" t="s">
        <v>268</v>
      </c>
      <c r="FE5" s="1990" t="s">
        <v>1978</v>
      </c>
      <c r="FF5" s="1998"/>
      <c r="FG5" s="1998"/>
      <c r="FH5" s="1998"/>
      <c r="FI5" s="1998"/>
      <c r="FJ5" s="1998"/>
      <c r="FK5" s="1998"/>
      <c r="FL5" s="1998"/>
      <c r="FM5" s="1998"/>
      <c r="FN5" s="1998"/>
      <c r="FO5" s="1998"/>
      <c r="FP5" s="1998"/>
      <c r="FS5" s="1997" t="s">
        <v>1979</v>
      </c>
      <c r="FT5" s="1997" t="s">
        <v>1980</v>
      </c>
      <c r="FU5" s="1997" t="s">
        <v>1981</v>
      </c>
      <c r="FV5" s="1997" t="s">
        <v>1982</v>
      </c>
      <c r="FW5" s="1997" t="s">
        <v>1983</v>
      </c>
      <c r="FX5" s="1997" t="s">
        <v>268</v>
      </c>
      <c r="FY5" s="1990" t="s">
        <v>1978</v>
      </c>
      <c r="FZ5" s="1998"/>
      <c r="GA5" s="1998"/>
      <c r="GB5" s="1998"/>
      <c r="GC5" s="1998"/>
      <c r="GD5" s="1998"/>
      <c r="GE5" s="1998"/>
      <c r="GF5" s="1998"/>
      <c r="GG5" s="1998"/>
      <c r="GH5" s="1998"/>
      <c r="GI5" s="1998"/>
      <c r="GJ5" s="1998"/>
      <c r="GK5" s="1998"/>
      <c r="GN5" s="1997" t="s">
        <v>1979</v>
      </c>
      <c r="GO5" s="1997" t="s">
        <v>1980</v>
      </c>
      <c r="GP5" s="1997" t="s">
        <v>1981</v>
      </c>
      <c r="GQ5" s="1997" t="s">
        <v>1982</v>
      </c>
      <c r="GR5" s="1997" t="s">
        <v>1983</v>
      </c>
      <c r="GS5" s="1997" t="s">
        <v>268</v>
      </c>
      <c r="GT5" s="1990" t="s">
        <v>1978</v>
      </c>
      <c r="GU5" s="1998"/>
      <c r="GV5" s="1998"/>
      <c r="GW5" s="1998"/>
      <c r="GX5" s="1998"/>
      <c r="GY5" s="1998"/>
      <c r="GZ5" s="1998"/>
      <c r="HA5" s="1998"/>
      <c r="HB5" s="1998"/>
      <c r="HC5" s="1998"/>
      <c r="HD5" s="1998"/>
      <c r="HE5" s="1998"/>
      <c r="HF5" s="1998"/>
      <c r="HI5" s="1997" t="s">
        <v>1979</v>
      </c>
      <c r="HJ5" s="1997" t="s">
        <v>1980</v>
      </c>
      <c r="HK5" s="1997" t="s">
        <v>1981</v>
      </c>
      <c r="HL5" s="1997" t="s">
        <v>1982</v>
      </c>
      <c r="HM5" s="1997" t="s">
        <v>1983</v>
      </c>
      <c r="HN5" s="1997" t="s">
        <v>268</v>
      </c>
      <c r="HO5" s="1990" t="s">
        <v>1978</v>
      </c>
      <c r="HP5" s="1998"/>
      <c r="HQ5" s="1998"/>
      <c r="HR5" s="1998"/>
      <c r="HS5" s="1998"/>
      <c r="HT5" s="1998"/>
      <c r="HU5" s="1998"/>
      <c r="HV5" s="1998"/>
      <c r="HW5" s="1998"/>
      <c r="HX5" s="1998"/>
      <c r="HY5" s="1998"/>
      <c r="HZ5" s="1998"/>
      <c r="IA5" s="1998"/>
      <c r="ID5" s="1997" t="s">
        <v>1979</v>
      </c>
      <c r="IE5" s="1997" t="s">
        <v>1980</v>
      </c>
      <c r="IF5" s="1997" t="s">
        <v>1981</v>
      </c>
      <c r="IG5" s="1997" t="s">
        <v>1982</v>
      </c>
      <c r="IH5" s="1997" t="s">
        <v>1983</v>
      </c>
      <c r="II5" s="1997" t="s">
        <v>268</v>
      </c>
      <c r="IJ5" s="1990" t="s">
        <v>1978</v>
      </c>
      <c r="IK5" s="1998"/>
      <c r="IL5" s="1998"/>
      <c r="IM5" s="1998"/>
      <c r="IN5" s="1998"/>
      <c r="IO5" s="1998"/>
      <c r="IP5" s="1998"/>
      <c r="IQ5" s="1998"/>
      <c r="IR5" s="1998"/>
      <c r="IS5" s="1998"/>
      <c r="IT5" s="1998"/>
      <c r="IU5" s="1998"/>
      <c r="IV5" s="1998"/>
      <c r="IW5" s="1998"/>
    </row>
    <row r="6" spans="1:257" ht="39.6">
      <c r="A6" s="1999" t="s">
        <v>1955</v>
      </c>
      <c r="B6" s="2333">
        <v>514685</v>
      </c>
      <c r="C6" s="2334">
        <v>25173</v>
      </c>
      <c r="D6" s="2334">
        <v>34555</v>
      </c>
      <c r="E6" s="2334">
        <v>5198</v>
      </c>
      <c r="F6" s="2334">
        <v>605</v>
      </c>
      <c r="G6" s="2334">
        <v>2160</v>
      </c>
      <c r="H6" s="2334">
        <v>0</v>
      </c>
      <c r="I6" s="2334">
        <v>582376</v>
      </c>
      <c r="J6" s="593"/>
      <c r="K6" s="58"/>
      <c r="L6" s="58"/>
      <c r="X6" s="2180">
        <v>488023</v>
      </c>
      <c r="Y6" s="2180">
        <v>25571</v>
      </c>
      <c r="Z6" s="2180">
        <v>32546</v>
      </c>
      <c r="AA6" s="2180">
        <v>3573</v>
      </c>
      <c r="AB6" s="2180">
        <v>63</v>
      </c>
      <c r="AC6" s="2180">
        <v>2081</v>
      </c>
      <c r="AD6" s="2180">
        <v>0</v>
      </c>
      <c r="AE6" s="1413">
        <v>551857</v>
      </c>
      <c r="AF6" s="593"/>
      <c r="AG6" s="58"/>
      <c r="AH6" s="58"/>
      <c r="AT6" s="1999" t="s">
        <v>1955</v>
      </c>
      <c r="AU6" s="2180">
        <v>549402</v>
      </c>
      <c r="AV6" s="2180">
        <v>21202</v>
      </c>
      <c r="AW6" s="2180">
        <v>26171</v>
      </c>
      <c r="AX6" s="2180">
        <v>4389</v>
      </c>
      <c r="AY6" s="2180">
        <v>44</v>
      </c>
      <c r="AZ6" s="2180">
        <v>1579</v>
      </c>
      <c r="BA6" s="2180">
        <v>0</v>
      </c>
      <c r="BB6" s="1413">
        <v>602787</v>
      </c>
      <c r="BC6" s="593"/>
      <c r="BD6" s="58"/>
      <c r="BE6" s="58"/>
      <c r="BQ6" s="1999" t="s">
        <v>1955</v>
      </c>
      <c r="BR6" s="2180">
        <v>458534</v>
      </c>
      <c r="BS6" s="2180">
        <v>13367</v>
      </c>
      <c r="BT6" s="2180">
        <v>37215</v>
      </c>
      <c r="BU6" s="2180">
        <v>2840</v>
      </c>
      <c r="BV6" s="2180">
        <v>41</v>
      </c>
      <c r="BW6" s="2180">
        <v>1278</v>
      </c>
      <c r="BX6" s="2180">
        <v>0</v>
      </c>
      <c r="BY6" s="1413">
        <v>513275</v>
      </c>
      <c r="BZ6" s="593"/>
      <c r="CA6" s="58"/>
      <c r="CB6" s="58"/>
      <c r="CM6" s="2180">
        <v>396125</v>
      </c>
      <c r="CN6" s="2180">
        <v>10306</v>
      </c>
      <c r="CO6" s="2180">
        <v>35054</v>
      </c>
      <c r="CP6" s="2180">
        <v>3337</v>
      </c>
      <c r="CQ6" s="2180">
        <v>1869</v>
      </c>
      <c r="CR6" s="2180">
        <v>931</v>
      </c>
      <c r="CS6" s="2180">
        <v>0</v>
      </c>
      <c r="CT6" s="1413">
        <v>447622</v>
      </c>
      <c r="CU6" s="593"/>
      <c r="CV6" s="58"/>
      <c r="CW6" s="58"/>
      <c r="DH6" s="1413">
        <v>397622</v>
      </c>
      <c r="DI6" s="1413">
        <v>9528</v>
      </c>
      <c r="DJ6" s="1413">
        <v>35740</v>
      </c>
      <c r="DK6" s="1413">
        <v>2967</v>
      </c>
      <c r="DL6" s="1413">
        <v>1662</v>
      </c>
      <c r="DM6" s="1413">
        <v>279</v>
      </c>
      <c r="DN6" s="1413">
        <v>0</v>
      </c>
      <c r="DO6" s="1413">
        <v>447798</v>
      </c>
      <c r="DP6" s="593"/>
      <c r="DQ6" s="58"/>
      <c r="DR6" s="58"/>
      <c r="EC6" s="1413">
        <v>437574</v>
      </c>
      <c r="ED6" s="1413">
        <v>10931</v>
      </c>
      <c r="EE6" s="1413">
        <v>35235</v>
      </c>
      <c r="EF6" s="1413">
        <v>3800</v>
      </c>
      <c r="EG6" s="1413">
        <v>1306</v>
      </c>
      <c r="EH6" s="1413">
        <v>296</v>
      </c>
      <c r="EI6" s="1413">
        <v>0</v>
      </c>
      <c r="EJ6" s="1413">
        <v>489142</v>
      </c>
      <c r="EK6" s="593"/>
      <c r="EL6" s="58"/>
      <c r="EM6" s="58"/>
      <c r="EX6" s="1426">
        <v>417643</v>
      </c>
      <c r="EY6" s="1426">
        <v>10356</v>
      </c>
      <c r="EZ6" s="1426">
        <v>22864</v>
      </c>
      <c r="FA6" s="1426">
        <v>2468</v>
      </c>
      <c r="FB6" s="1426">
        <v>0</v>
      </c>
      <c r="FC6" s="1426">
        <v>250</v>
      </c>
      <c r="FD6" s="1426">
        <v>0</v>
      </c>
      <c r="FE6" s="1426">
        <v>453581</v>
      </c>
      <c r="FF6" s="593"/>
      <c r="FG6" s="58"/>
      <c r="FH6" s="58"/>
      <c r="FS6" s="1426">
        <v>716417</v>
      </c>
      <c r="FT6" s="1426">
        <v>18323</v>
      </c>
      <c r="FU6" s="1426">
        <v>20790</v>
      </c>
      <c r="FV6" s="1426">
        <v>2556</v>
      </c>
      <c r="FW6" s="1426">
        <v>0</v>
      </c>
      <c r="FX6" s="1426">
        <v>153</v>
      </c>
      <c r="FY6" s="1426">
        <v>758239</v>
      </c>
      <c r="FZ6" s="593"/>
      <c r="GA6" s="593"/>
      <c r="GB6" s="58"/>
      <c r="GC6" s="58"/>
      <c r="GN6" s="1425">
        <v>668522</v>
      </c>
      <c r="GO6" s="1425">
        <v>12155</v>
      </c>
      <c r="GP6" s="1425">
        <v>20417</v>
      </c>
      <c r="GQ6" s="1425">
        <v>2360</v>
      </c>
      <c r="GR6" s="1425">
        <v>0</v>
      </c>
      <c r="GS6" s="1425">
        <v>24</v>
      </c>
      <c r="GT6" s="1425">
        <v>703479</v>
      </c>
      <c r="GU6" s="593"/>
      <c r="GV6" s="593"/>
      <c r="GW6" s="58"/>
      <c r="GX6" s="58"/>
      <c r="HI6" s="1425">
        <v>645602</v>
      </c>
      <c r="HJ6" s="1425">
        <v>8328</v>
      </c>
      <c r="HK6" s="1425">
        <v>18270</v>
      </c>
      <c r="HL6" s="1425">
        <v>3227</v>
      </c>
      <c r="HM6" s="1425">
        <v>0</v>
      </c>
      <c r="HN6" s="1425">
        <v>0</v>
      </c>
      <c r="HO6" s="1425">
        <v>675427</v>
      </c>
      <c r="HP6" s="593"/>
      <c r="HQ6" s="593"/>
      <c r="HR6" s="58"/>
      <c r="HS6" s="58"/>
      <c r="ID6" s="1425">
        <v>611007.19314154994</v>
      </c>
      <c r="IE6" s="1425">
        <v>12500.22980279</v>
      </c>
      <c r="IF6" s="1425">
        <v>20290.831567609999</v>
      </c>
      <c r="IG6" s="1425">
        <v>2818.2017288400002</v>
      </c>
      <c r="IH6" s="1425">
        <v>0.20542679</v>
      </c>
      <c r="II6" s="1425">
        <v>0</v>
      </c>
      <c r="IJ6" s="1425">
        <v>646616.66166758002</v>
      </c>
      <c r="IK6" s="593"/>
      <c r="IL6" s="593"/>
      <c r="IM6" s="58"/>
      <c r="IN6" s="58"/>
    </row>
    <row r="7" spans="1:257" ht="13.8" thickBot="1">
      <c r="A7" s="2000"/>
      <c r="B7" s="593"/>
      <c r="C7" s="593"/>
      <c r="D7" s="593"/>
      <c r="E7" s="593"/>
      <c r="F7" s="593"/>
      <c r="G7" s="593"/>
      <c r="H7" s="593"/>
      <c r="I7" s="593"/>
      <c r="J7" s="593"/>
      <c r="K7" s="58"/>
      <c r="L7" s="58"/>
      <c r="V7" s="1257"/>
      <c r="W7" s="1257"/>
      <c r="X7" s="593"/>
      <c r="Y7" s="593"/>
      <c r="Z7" s="593"/>
      <c r="AA7" s="593"/>
      <c r="AB7" s="593"/>
      <c r="AC7" s="593"/>
      <c r="AD7" s="593"/>
      <c r="AE7" s="593"/>
      <c r="AF7" s="593"/>
      <c r="AG7" s="58"/>
      <c r="AH7" s="58"/>
      <c r="AR7" s="1257"/>
      <c r="AS7" s="1257"/>
      <c r="AT7" s="2000"/>
      <c r="AU7" s="593"/>
      <c r="AV7" s="593"/>
      <c r="AW7" s="593"/>
      <c r="AX7" s="593"/>
      <c r="AY7" s="593"/>
      <c r="AZ7" s="593"/>
      <c r="BA7" s="593"/>
      <c r="BB7" s="593"/>
      <c r="BC7" s="593"/>
      <c r="BD7" s="58"/>
      <c r="BE7" s="58"/>
      <c r="BP7" s="1257"/>
      <c r="BQ7" s="2000"/>
      <c r="BR7" s="593"/>
      <c r="BS7" s="593"/>
      <c r="BT7" s="593"/>
      <c r="BU7" s="593"/>
      <c r="BV7" s="593"/>
      <c r="BW7" s="593"/>
      <c r="BX7" s="593"/>
      <c r="BY7" s="593"/>
      <c r="BZ7" s="593"/>
      <c r="CA7" s="58"/>
      <c r="CB7" s="58"/>
      <c r="CM7" s="593"/>
      <c r="CN7" s="593"/>
      <c r="CO7" s="593"/>
      <c r="CP7" s="593"/>
      <c r="CQ7" s="593"/>
      <c r="CR7" s="593"/>
      <c r="CS7" s="593"/>
      <c r="CT7" s="593"/>
      <c r="CU7" s="593"/>
      <c r="CV7" s="58"/>
      <c r="CW7" s="58"/>
      <c r="DH7" s="593"/>
      <c r="DI7" s="593"/>
      <c r="DJ7" s="593"/>
      <c r="DK7" s="593"/>
      <c r="DL7" s="593"/>
      <c r="DM7" s="593"/>
      <c r="DN7" s="593"/>
      <c r="DO7" s="593"/>
      <c r="DP7" s="593"/>
      <c r="DQ7" s="58"/>
      <c r="DR7" s="58"/>
      <c r="EC7" s="593"/>
      <c r="ED7" s="593"/>
      <c r="EE7" s="593"/>
      <c r="EF7" s="593"/>
      <c r="EG7" s="593"/>
      <c r="EH7" s="593"/>
      <c r="EI7" s="593"/>
      <c r="EJ7" s="593"/>
      <c r="EK7" s="593"/>
      <c r="EL7" s="58"/>
      <c r="EM7" s="58"/>
      <c r="EX7" s="593"/>
      <c r="EY7" s="593"/>
      <c r="EZ7" s="593"/>
      <c r="FA7" s="593"/>
      <c r="FB7" s="593"/>
      <c r="FC7" s="593"/>
      <c r="FD7" s="593"/>
      <c r="FE7" s="593"/>
      <c r="FF7" s="593"/>
      <c r="FG7" s="58"/>
      <c r="FH7" s="58"/>
      <c r="FS7" s="593"/>
      <c r="FT7" s="593"/>
      <c r="FU7" s="593"/>
      <c r="FV7" s="593"/>
      <c r="FW7" s="593"/>
      <c r="FX7" s="593"/>
      <c r="FY7" s="593"/>
      <c r="FZ7" s="593"/>
      <c r="GA7" s="593"/>
      <c r="GB7" s="58"/>
      <c r="GC7" s="58"/>
      <c r="GN7" s="593"/>
      <c r="GO7" s="593"/>
      <c r="GP7" s="593"/>
      <c r="GQ7" s="593"/>
      <c r="GR7" s="593"/>
      <c r="GS7" s="593"/>
      <c r="GT7" s="593"/>
      <c r="GU7" s="593"/>
      <c r="GV7" s="593"/>
      <c r="GW7" s="58"/>
      <c r="GX7" s="58"/>
      <c r="HI7" s="593"/>
      <c r="HJ7" s="593"/>
      <c r="HK7" s="593"/>
      <c r="HL7" s="593"/>
      <c r="HM7" s="593"/>
      <c r="HN7" s="593"/>
      <c r="HO7" s="593"/>
      <c r="HP7" s="593"/>
      <c r="HQ7" s="593"/>
      <c r="HR7" s="58"/>
      <c r="HS7" s="58"/>
      <c r="ID7" s="593"/>
      <c r="IE7" s="593"/>
      <c r="IF7" s="593"/>
      <c r="IG7" s="593"/>
      <c r="IH7" s="593"/>
      <c r="II7" s="593"/>
      <c r="IJ7" s="593"/>
      <c r="IK7" s="593"/>
      <c r="IL7" s="593"/>
      <c r="IM7" s="58"/>
      <c r="IN7" s="58"/>
    </row>
    <row r="8" spans="1:257" ht="38.549999999999997" customHeight="1" thickBot="1">
      <c r="A8" s="1996" t="s">
        <v>1977</v>
      </c>
      <c r="B8" s="2098">
        <v>0.2</v>
      </c>
      <c r="C8" s="2098">
        <v>0.5</v>
      </c>
      <c r="D8" s="2098">
        <v>1</v>
      </c>
      <c r="E8" s="2098">
        <v>1.5</v>
      </c>
      <c r="F8" s="1997" t="s">
        <v>268</v>
      </c>
      <c r="G8" s="1990" t="s">
        <v>1978</v>
      </c>
      <c r="H8" s="593"/>
      <c r="I8" s="593"/>
      <c r="J8" s="593"/>
      <c r="K8" s="58"/>
      <c r="L8" s="58"/>
      <c r="V8" s="1257"/>
      <c r="W8" s="1257"/>
      <c r="X8" s="2098">
        <v>0.2</v>
      </c>
      <c r="Y8" s="2098">
        <v>0.5</v>
      </c>
      <c r="Z8" s="2098">
        <v>1</v>
      </c>
      <c r="AA8" s="2098">
        <v>1.5</v>
      </c>
      <c r="AB8" s="1997" t="s">
        <v>268</v>
      </c>
      <c r="AC8" s="1990" t="s">
        <v>1978</v>
      </c>
      <c r="AD8" s="593"/>
      <c r="AE8" s="593"/>
      <c r="AF8" s="593"/>
      <c r="AG8" s="58"/>
      <c r="AH8" s="58"/>
      <c r="AR8" s="1257"/>
      <c r="AS8" s="1257"/>
      <c r="AT8" s="1996" t="s">
        <v>1977</v>
      </c>
      <c r="AU8" s="2098">
        <v>0.2</v>
      </c>
      <c r="AV8" s="2098">
        <v>0.5</v>
      </c>
      <c r="AW8" s="2098">
        <v>1</v>
      </c>
      <c r="AX8" s="2098">
        <v>1.5</v>
      </c>
      <c r="AY8" s="1997" t="s">
        <v>268</v>
      </c>
      <c r="AZ8" s="1990" t="s">
        <v>1978</v>
      </c>
      <c r="BA8" s="593"/>
      <c r="BB8" s="593"/>
      <c r="BC8" s="593"/>
      <c r="BD8" s="58"/>
      <c r="BE8" s="58"/>
      <c r="BP8" s="1257"/>
      <c r="BQ8" s="1996" t="s">
        <v>1977</v>
      </c>
      <c r="BR8" s="2098">
        <v>0.2</v>
      </c>
      <c r="BS8" s="2098">
        <v>0.5</v>
      </c>
      <c r="BT8" s="2098">
        <v>1</v>
      </c>
      <c r="BU8" s="2098">
        <v>1.5</v>
      </c>
      <c r="BV8" s="1997" t="s">
        <v>268</v>
      </c>
      <c r="BW8" s="1990" t="s">
        <v>1978</v>
      </c>
      <c r="BX8" s="593"/>
      <c r="BY8" s="593"/>
      <c r="BZ8" s="593"/>
      <c r="CA8" s="58"/>
      <c r="CB8" s="58"/>
      <c r="CM8" s="2098">
        <v>0.2</v>
      </c>
      <c r="CN8" s="2098">
        <v>0.5</v>
      </c>
      <c r="CO8" s="2098">
        <v>1</v>
      </c>
      <c r="CP8" s="2098">
        <v>1.5</v>
      </c>
      <c r="CQ8" s="1997" t="s">
        <v>268</v>
      </c>
      <c r="CR8" s="1990" t="s">
        <v>1978</v>
      </c>
      <c r="CS8" s="593"/>
      <c r="CT8" s="593"/>
      <c r="CU8" s="593"/>
      <c r="CV8" s="58"/>
      <c r="CW8" s="58"/>
      <c r="DH8" s="2098">
        <v>0.2</v>
      </c>
      <c r="DI8" s="2098">
        <v>0.5</v>
      </c>
      <c r="DJ8" s="2098">
        <v>1</v>
      </c>
      <c r="DK8" s="2098">
        <v>1.5</v>
      </c>
      <c r="DL8" s="1997" t="s">
        <v>268</v>
      </c>
      <c r="DM8" s="1990" t="s">
        <v>1978</v>
      </c>
      <c r="DN8" s="593"/>
      <c r="DO8" s="593"/>
      <c r="DP8" s="593"/>
      <c r="DQ8" s="58"/>
      <c r="DR8" s="58"/>
      <c r="EC8" s="2098">
        <v>0.2</v>
      </c>
      <c r="ED8" s="2098">
        <v>0.5</v>
      </c>
      <c r="EE8" s="2098">
        <v>1</v>
      </c>
      <c r="EF8" s="2098">
        <v>1.5</v>
      </c>
      <c r="EG8" s="1997" t="s">
        <v>268</v>
      </c>
      <c r="EH8" s="1990" t="s">
        <v>1978</v>
      </c>
      <c r="EI8" s="593"/>
      <c r="EJ8" s="593"/>
      <c r="EK8" s="593"/>
      <c r="EL8" s="58"/>
      <c r="EM8" s="58"/>
      <c r="EX8" s="1997" t="s">
        <v>1980</v>
      </c>
      <c r="EY8" s="1997" t="s">
        <v>1981</v>
      </c>
      <c r="EZ8" s="1997" t="s">
        <v>1982</v>
      </c>
      <c r="FA8" s="1997" t="s">
        <v>1983</v>
      </c>
      <c r="FB8" s="1997" t="s">
        <v>268</v>
      </c>
      <c r="FC8" s="1990" t="s">
        <v>1978</v>
      </c>
      <c r="FD8" s="593"/>
      <c r="FE8" s="593"/>
      <c r="FF8" s="593"/>
      <c r="FG8" s="58"/>
      <c r="FH8" s="58"/>
      <c r="FS8" s="1997" t="s">
        <v>1980</v>
      </c>
      <c r="FT8" s="1997" t="s">
        <v>1981</v>
      </c>
      <c r="FU8" s="1997" t="s">
        <v>1982</v>
      </c>
      <c r="FV8" s="1997" t="s">
        <v>1983</v>
      </c>
      <c r="FW8" s="1997" t="s">
        <v>268</v>
      </c>
      <c r="FX8" s="1990" t="s">
        <v>1978</v>
      </c>
      <c r="FY8" s="593"/>
      <c r="FZ8" s="593"/>
      <c r="GA8" s="593"/>
      <c r="GB8" s="58"/>
      <c r="GC8" s="58"/>
      <c r="GN8" s="1997" t="s">
        <v>1980</v>
      </c>
      <c r="GO8" s="1997" t="s">
        <v>1981</v>
      </c>
      <c r="GP8" s="1997" t="s">
        <v>1982</v>
      </c>
      <c r="GQ8" s="1997" t="s">
        <v>1983</v>
      </c>
      <c r="GR8" s="1997" t="s">
        <v>268</v>
      </c>
      <c r="GS8" s="1990" t="s">
        <v>1978</v>
      </c>
      <c r="GT8" s="593"/>
      <c r="GU8" s="593"/>
      <c r="GV8" s="593"/>
      <c r="GW8" s="58"/>
      <c r="GX8" s="58"/>
      <c r="HI8" s="1997" t="s">
        <v>1980</v>
      </c>
      <c r="HJ8" s="1997" t="s">
        <v>1981</v>
      </c>
      <c r="HK8" s="1997" t="s">
        <v>1982</v>
      </c>
      <c r="HL8" s="1997" t="s">
        <v>1983</v>
      </c>
      <c r="HM8" s="1997" t="s">
        <v>268</v>
      </c>
      <c r="HN8" s="1990" t="s">
        <v>1978</v>
      </c>
      <c r="HO8" s="593"/>
      <c r="HP8" s="593"/>
      <c r="HQ8" s="593"/>
      <c r="HR8" s="58"/>
      <c r="HS8" s="58"/>
      <c r="ID8" s="1997" t="s">
        <v>1980</v>
      </c>
      <c r="IE8" s="1997" t="s">
        <v>1981</v>
      </c>
      <c r="IF8" s="1997" t="s">
        <v>1982</v>
      </c>
      <c r="IG8" s="1997" t="s">
        <v>1983</v>
      </c>
      <c r="IH8" s="1997" t="s">
        <v>268</v>
      </c>
      <c r="II8" s="1990" t="s">
        <v>1978</v>
      </c>
      <c r="IJ8" s="593"/>
      <c r="IK8" s="593"/>
      <c r="IL8" s="593"/>
      <c r="IM8" s="58"/>
      <c r="IN8" s="58"/>
    </row>
    <row r="9" spans="1:257" ht="66">
      <c r="A9" s="1999" t="s">
        <v>1956</v>
      </c>
      <c r="B9" s="2180">
        <v>220</v>
      </c>
      <c r="C9" s="2180">
        <v>0</v>
      </c>
      <c r="D9" s="2180">
        <v>2508</v>
      </c>
      <c r="E9" s="2180">
        <v>702</v>
      </c>
      <c r="F9" s="2180">
        <v>6206</v>
      </c>
      <c r="G9" s="2180">
        <v>9636</v>
      </c>
      <c r="H9" s="593"/>
      <c r="I9" s="593"/>
      <c r="J9" s="593"/>
      <c r="K9" s="58"/>
      <c r="L9" s="58"/>
      <c r="V9" s="1257"/>
      <c r="W9" s="1257"/>
      <c r="X9" s="2180">
        <v>340</v>
      </c>
      <c r="Y9" s="2180">
        <v>0</v>
      </c>
      <c r="Z9" s="2180">
        <v>1245</v>
      </c>
      <c r="AA9" s="2180">
        <v>710</v>
      </c>
      <c r="AB9" s="2180">
        <v>6612</v>
      </c>
      <c r="AC9" s="2180">
        <v>8907</v>
      </c>
      <c r="AD9" s="593"/>
      <c r="AE9" s="593"/>
      <c r="AF9" s="593"/>
      <c r="AG9" s="58"/>
      <c r="AH9" s="58"/>
      <c r="AR9" s="1257"/>
      <c r="AS9" s="1257"/>
      <c r="AT9" s="1999" t="s">
        <v>1956</v>
      </c>
      <c r="AU9" s="2180">
        <v>365</v>
      </c>
      <c r="AV9" s="2180">
        <v>0</v>
      </c>
      <c r="AW9" s="2180">
        <v>1591</v>
      </c>
      <c r="AX9" s="2180">
        <v>720</v>
      </c>
      <c r="AY9" s="2180">
        <v>5270</v>
      </c>
      <c r="AZ9" s="2180">
        <v>7946</v>
      </c>
      <c r="BA9" s="593"/>
      <c r="BB9" s="593"/>
      <c r="BC9" s="593"/>
      <c r="BD9" s="58"/>
      <c r="BE9" s="58"/>
      <c r="BP9" s="1257"/>
      <c r="BQ9" s="1999" t="s">
        <v>1956</v>
      </c>
      <c r="BR9" s="2180">
        <v>573</v>
      </c>
      <c r="BS9" s="2180">
        <v>0</v>
      </c>
      <c r="BT9" s="2180">
        <v>618</v>
      </c>
      <c r="BU9" s="2180">
        <v>0</v>
      </c>
      <c r="BV9" s="2180">
        <v>4786</v>
      </c>
      <c r="BW9" s="2180">
        <v>5977</v>
      </c>
      <c r="BX9" s="593"/>
      <c r="BY9" s="593"/>
      <c r="BZ9" s="593"/>
      <c r="CA9" s="58"/>
      <c r="CB9" s="58"/>
      <c r="CM9" s="2180">
        <v>519</v>
      </c>
      <c r="CN9" s="2180">
        <v>0</v>
      </c>
      <c r="CO9" s="2180">
        <v>644</v>
      </c>
      <c r="CP9" s="2180">
        <v>0</v>
      </c>
      <c r="CQ9" s="2180">
        <v>4528</v>
      </c>
      <c r="CR9" s="2180">
        <v>5691</v>
      </c>
      <c r="CS9" s="593"/>
      <c r="CT9" s="593"/>
      <c r="CU9" s="593"/>
      <c r="CV9" s="58"/>
      <c r="CW9" s="58"/>
      <c r="DH9" s="1413">
        <v>509</v>
      </c>
      <c r="DI9" s="1413">
        <v>0</v>
      </c>
      <c r="DJ9" s="1413">
        <v>839</v>
      </c>
      <c r="DK9" s="1413">
        <v>0</v>
      </c>
      <c r="DL9" s="1413">
        <v>2192</v>
      </c>
      <c r="DM9" s="1413">
        <v>3540</v>
      </c>
      <c r="DN9" s="593"/>
      <c r="DO9" s="593"/>
      <c r="DP9" s="593"/>
      <c r="DQ9" s="58"/>
      <c r="DR9" s="58"/>
      <c r="EC9" s="1413">
        <v>519</v>
      </c>
      <c r="ED9" s="1413">
        <v>0</v>
      </c>
      <c r="EE9" s="1413">
        <v>369</v>
      </c>
      <c r="EF9" s="1413">
        <v>0</v>
      </c>
      <c r="EG9" s="1413">
        <v>4477</v>
      </c>
      <c r="EH9" s="1413">
        <v>5365</v>
      </c>
      <c r="EI9" s="593"/>
      <c r="EJ9" s="593"/>
      <c r="EK9" s="593"/>
      <c r="EL9" s="58"/>
      <c r="EM9" s="58"/>
      <c r="EX9" s="1426">
        <v>480</v>
      </c>
      <c r="EY9" s="1426">
        <v>0</v>
      </c>
      <c r="EZ9" s="1426">
        <v>1363</v>
      </c>
      <c r="FA9" s="1426">
        <v>0</v>
      </c>
      <c r="FB9" s="1426">
        <v>3934</v>
      </c>
      <c r="FC9" s="1426">
        <v>5777</v>
      </c>
      <c r="FD9" s="593"/>
      <c r="FE9" s="593"/>
      <c r="FF9" s="593"/>
      <c r="FG9" s="58"/>
      <c r="FH9" s="58"/>
      <c r="FS9" s="1426">
        <v>433</v>
      </c>
      <c r="FT9" s="1426">
        <v>0</v>
      </c>
      <c r="FU9" s="1426">
        <v>1404</v>
      </c>
      <c r="FV9" s="1426">
        <v>0</v>
      </c>
      <c r="FW9" s="1426">
        <v>5044</v>
      </c>
      <c r="FX9" s="1426">
        <v>6881</v>
      </c>
      <c r="FY9" s="593"/>
      <c r="FZ9" s="593"/>
      <c r="GA9" s="593"/>
      <c r="GB9" s="58"/>
      <c r="GC9" s="58"/>
      <c r="GN9" s="1425">
        <v>488</v>
      </c>
      <c r="GO9" s="1425">
        <v>0</v>
      </c>
      <c r="GP9" s="1425">
        <v>732</v>
      </c>
      <c r="GQ9" s="1425">
        <v>0</v>
      </c>
      <c r="GR9" s="1425">
        <v>4631</v>
      </c>
      <c r="GS9" s="1425">
        <v>5851</v>
      </c>
      <c r="GT9" s="593"/>
      <c r="GU9" s="593"/>
      <c r="GV9" s="593"/>
      <c r="GW9" s="58"/>
      <c r="GX9" s="58"/>
      <c r="HI9" s="1425">
        <v>270</v>
      </c>
      <c r="HJ9" s="1425">
        <v>0</v>
      </c>
      <c r="HK9" s="1425">
        <v>736</v>
      </c>
      <c r="HL9" s="1425">
        <v>0</v>
      </c>
      <c r="HM9" s="1425">
        <v>4961</v>
      </c>
      <c r="HN9" s="1425">
        <v>5967</v>
      </c>
      <c r="HO9" s="593"/>
      <c r="HP9" s="593"/>
      <c r="HQ9" s="593"/>
      <c r="HR9" s="58"/>
      <c r="HS9" s="58"/>
      <c r="ID9" s="1425">
        <v>0</v>
      </c>
      <c r="IE9" s="1425">
        <v>0</v>
      </c>
      <c r="IF9" s="1425">
        <v>755</v>
      </c>
      <c r="IG9" s="1425">
        <v>0</v>
      </c>
      <c r="IH9" s="1425">
        <v>4216</v>
      </c>
      <c r="II9" s="1425">
        <v>4971</v>
      </c>
      <c r="IJ9" s="593"/>
      <c r="IK9" s="593"/>
      <c r="IL9" s="593"/>
      <c r="IM9" s="58"/>
      <c r="IN9" s="58"/>
    </row>
    <row r="10" spans="1:257" ht="13.8" thickBot="1">
      <c r="A10" s="2000"/>
      <c r="B10" s="593"/>
      <c r="C10" s="593"/>
      <c r="D10" s="593"/>
      <c r="E10" s="593"/>
      <c r="F10" s="593"/>
      <c r="G10" s="593"/>
      <c r="H10" s="593"/>
      <c r="I10" s="593"/>
      <c r="J10" s="593"/>
      <c r="K10" s="58"/>
      <c r="L10" s="58"/>
      <c r="V10" s="1257"/>
      <c r="W10" s="1257"/>
      <c r="X10" s="593"/>
      <c r="Y10" s="593"/>
      <c r="Z10" s="593"/>
      <c r="AA10" s="593"/>
      <c r="AB10" s="593"/>
      <c r="AC10" s="593"/>
      <c r="AD10" s="593"/>
      <c r="AE10" s="593"/>
      <c r="AF10" s="593"/>
      <c r="AG10" s="58"/>
      <c r="AH10" s="58"/>
      <c r="AR10" s="1257"/>
      <c r="AS10" s="1257"/>
      <c r="AT10" s="2000"/>
      <c r="AU10" s="593"/>
      <c r="AV10" s="593"/>
      <c r="AW10" s="593"/>
      <c r="AX10" s="593"/>
      <c r="AY10" s="593"/>
      <c r="AZ10" s="593"/>
      <c r="BA10" s="593"/>
      <c r="BB10" s="593"/>
      <c r="BC10" s="593"/>
      <c r="BD10" s="58"/>
      <c r="BE10" s="58"/>
      <c r="BP10" s="1257"/>
      <c r="BQ10" s="2000"/>
      <c r="BR10" s="593"/>
      <c r="BS10" s="593"/>
      <c r="BT10" s="593"/>
      <c r="BU10" s="593"/>
      <c r="BV10" s="593"/>
      <c r="BW10" s="593"/>
      <c r="BX10" s="593"/>
      <c r="BY10" s="593"/>
      <c r="BZ10" s="593"/>
      <c r="CA10" s="58"/>
      <c r="CB10" s="58"/>
      <c r="CM10" s="593"/>
      <c r="CN10" s="593"/>
      <c r="CO10" s="593"/>
      <c r="CP10" s="593"/>
      <c r="CQ10" s="593"/>
      <c r="CR10" s="593"/>
      <c r="CS10" s="593"/>
      <c r="CT10" s="593"/>
      <c r="CU10" s="593"/>
      <c r="CV10" s="58"/>
      <c r="CW10" s="58"/>
      <c r="DH10" s="593"/>
      <c r="DI10" s="593"/>
      <c r="DJ10" s="593"/>
      <c r="DK10" s="593"/>
      <c r="DL10" s="593"/>
      <c r="DM10" s="593"/>
      <c r="DN10" s="593"/>
      <c r="DO10" s="593"/>
      <c r="DP10" s="593"/>
      <c r="DQ10" s="58"/>
      <c r="DR10" s="58"/>
      <c r="EC10" s="593"/>
      <c r="ED10" s="593"/>
      <c r="EE10" s="593"/>
      <c r="EF10" s="593"/>
      <c r="EG10" s="593"/>
      <c r="EH10" s="593"/>
      <c r="EI10" s="593"/>
      <c r="EJ10" s="593"/>
      <c r="EK10" s="593"/>
      <c r="EL10" s="58"/>
      <c r="EM10" s="58"/>
      <c r="EX10" s="593"/>
      <c r="EY10" s="593"/>
      <c r="EZ10" s="593"/>
      <c r="FA10" s="593"/>
      <c r="FB10" s="593"/>
      <c r="FC10" s="593"/>
      <c r="FD10" s="593"/>
      <c r="FE10" s="593"/>
      <c r="FF10" s="593"/>
      <c r="FG10" s="58"/>
      <c r="FH10" s="58"/>
      <c r="FS10" s="593"/>
      <c r="FT10" s="593"/>
      <c r="FU10" s="593"/>
      <c r="FV10" s="593"/>
      <c r="FW10" s="593"/>
      <c r="FX10" s="593"/>
      <c r="FY10" s="593"/>
      <c r="FZ10" s="593"/>
      <c r="GA10" s="593"/>
      <c r="GB10" s="58"/>
      <c r="GC10" s="58"/>
      <c r="GN10" s="593"/>
      <c r="GO10" s="593"/>
      <c r="GP10" s="593"/>
      <c r="GQ10" s="593"/>
      <c r="GR10" s="593"/>
      <c r="GS10" s="593"/>
      <c r="GT10" s="593"/>
      <c r="GU10" s="593"/>
      <c r="GV10" s="593"/>
      <c r="GW10" s="58"/>
      <c r="GX10" s="58"/>
      <c r="HI10" s="593"/>
      <c r="HJ10" s="593"/>
      <c r="HK10" s="593"/>
      <c r="HL10" s="593"/>
      <c r="HM10" s="593"/>
      <c r="HN10" s="593"/>
      <c r="HO10" s="593"/>
      <c r="HP10" s="593"/>
      <c r="HQ10" s="593"/>
      <c r="HR10" s="58"/>
      <c r="HS10" s="58"/>
      <c r="ID10" s="593"/>
      <c r="IE10" s="593"/>
      <c r="IF10" s="593"/>
      <c r="IG10" s="593"/>
      <c r="IH10" s="593"/>
      <c r="II10" s="593"/>
      <c r="IJ10" s="593"/>
      <c r="IK10" s="593"/>
      <c r="IL10" s="593"/>
      <c r="IM10" s="58"/>
      <c r="IN10" s="58"/>
    </row>
    <row r="11" spans="1:257" ht="38.549999999999997" customHeight="1" thickBot="1">
      <c r="A11" s="1996" t="s">
        <v>1977</v>
      </c>
      <c r="B11" s="2098">
        <v>0</v>
      </c>
      <c r="C11" s="2098">
        <v>0.2</v>
      </c>
      <c r="D11" s="2098">
        <v>0.3</v>
      </c>
      <c r="E11" s="2098">
        <v>0.5</v>
      </c>
      <c r="F11" s="2098">
        <v>1</v>
      </c>
      <c r="G11" s="2098">
        <v>1.5</v>
      </c>
      <c r="H11" s="1997" t="s">
        <v>268</v>
      </c>
      <c r="I11" s="1990" t="s">
        <v>1978</v>
      </c>
      <c r="J11" s="593"/>
      <c r="K11" s="58"/>
      <c r="L11" s="58"/>
      <c r="V11" s="1257"/>
      <c r="W11" s="1257"/>
      <c r="X11" s="2098">
        <v>0</v>
      </c>
      <c r="Y11" s="2098">
        <v>0.2</v>
      </c>
      <c r="Z11" s="2098">
        <v>0.3</v>
      </c>
      <c r="AA11" s="2098">
        <v>0.5</v>
      </c>
      <c r="AB11" s="2098">
        <v>1</v>
      </c>
      <c r="AC11" s="2098">
        <v>1.5</v>
      </c>
      <c r="AD11" s="1997" t="s">
        <v>268</v>
      </c>
      <c r="AE11" s="1990" t="s">
        <v>1978</v>
      </c>
      <c r="AF11" s="593"/>
      <c r="AG11" s="58"/>
      <c r="AH11" s="58"/>
      <c r="AR11" s="1257"/>
      <c r="AS11" s="1257"/>
      <c r="AT11" s="1996" t="s">
        <v>1977</v>
      </c>
      <c r="AU11" s="2098">
        <v>0</v>
      </c>
      <c r="AV11" s="2098">
        <v>0.2</v>
      </c>
      <c r="AW11" s="2098">
        <v>0.3</v>
      </c>
      <c r="AX11" s="2098">
        <v>0.5</v>
      </c>
      <c r="AY11" s="2098">
        <v>1</v>
      </c>
      <c r="AZ11" s="2098">
        <v>1.5</v>
      </c>
      <c r="BA11" s="1997" t="s">
        <v>268</v>
      </c>
      <c r="BB11" s="1990" t="s">
        <v>1978</v>
      </c>
      <c r="BC11" s="593"/>
      <c r="BD11" s="58"/>
      <c r="BE11" s="58"/>
      <c r="BP11" s="1257"/>
      <c r="BQ11" s="1996" t="s">
        <v>1977</v>
      </c>
      <c r="BR11" s="2098">
        <v>0</v>
      </c>
      <c r="BS11" s="2098">
        <v>0.2</v>
      </c>
      <c r="BT11" s="2098">
        <v>0.3</v>
      </c>
      <c r="BU11" s="2098">
        <v>0.5</v>
      </c>
      <c r="BV11" s="2098">
        <v>1</v>
      </c>
      <c r="BW11" s="2098">
        <v>1.5</v>
      </c>
      <c r="BX11" s="1997" t="s">
        <v>268</v>
      </c>
      <c r="BY11" s="1990" t="s">
        <v>1978</v>
      </c>
      <c r="BZ11" s="593"/>
      <c r="CA11" s="58"/>
      <c r="CB11" s="58"/>
      <c r="CM11" s="2098">
        <v>0</v>
      </c>
      <c r="CN11" s="2098">
        <v>0.2</v>
      </c>
      <c r="CO11" s="2098">
        <v>0.3</v>
      </c>
      <c r="CP11" s="2098">
        <v>0.5</v>
      </c>
      <c r="CQ11" s="2098">
        <v>1</v>
      </c>
      <c r="CR11" s="2098">
        <v>1.5</v>
      </c>
      <c r="CS11" s="1997" t="s">
        <v>268</v>
      </c>
      <c r="CT11" s="1990" t="s">
        <v>1978</v>
      </c>
      <c r="CU11" s="593"/>
      <c r="CV11" s="58"/>
      <c r="CW11" s="58"/>
      <c r="DH11" s="2098">
        <v>0</v>
      </c>
      <c r="DI11" s="2098">
        <v>0.2</v>
      </c>
      <c r="DJ11" s="2098">
        <v>0.3</v>
      </c>
      <c r="DK11" s="2098">
        <v>0.5</v>
      </c>
      <c r="DL11" s="2098">
        <v>1</v>
      </c>
      <c r="DM11" s="2098">
        <v>1.5</v>
      </c>
      <c r="DN11" s="1997" t="s">
        <v>268</v>
      </c>
      <c r="DO11" s="1990" t="s">
        <v>1978</v>
      </c>
      <c r="DP11" s="593"/>
      <c r="DQ11" s="58"/>
      <c r="DR11" s="58"/>
      <c r="EC11" s="2098">
        <v>0</v>
      </c>
      <c r="ED11" s="2098">
        <v>0.2</v>
      </c>
      <c r="EE11" s="2098">
        <v>0.3</v>
      </c>
      <c r="EF11" s="2098">
        <v>0.5</v>
      </c>
      <c r="EG11" s="2098">
        <v>1</v>
      </c>
      <c r="EH11" s="2098">
        <v>1.5</v>
      </c>
      <c r="EI11" s="1997" t="s">
        <v>268</v>
      </c>
      <c r="EJ11" s="1990" t="s">
        <v>1978</v>
      </c>
      <c r="EK11" s="593"/>
      <c r="EL11" s="58"/>
      <c r="EM11" s="58"/>
      <c r="EX11" s="1997" t="s">
        <v>1979</v>
      </c>
      <c r="EY11" s="1997" t="s">
        <v>1980</v>
      </c>
      <c r="EZ11" s="1997" t="s">
        <v>1985</v>
      </c>
      <c r="FA11" s="1997" t="s">
        <v>1981</v>
      </c>
      <c r="FB11" s="1997" t="s">
        <v>1982</v>
      </c>
      <c r="FC11" s="1997" t="s">
        <v>1983</v>
      </c>
      <c r="FD11" s="1997" t="s">
        <v>268</v>
      </c>
      <c r="FE11" s="1990" t="s">
        <v>1978</v>
      </c>
      <c r="FF11" s="593"/>
      <c r="FG11" s="58"/>
      <c r="FH11" s="58"/>
      <c r="FS11" s="1997" t="s">
        <v>1979</v>
      </c>
      <c r="FT11" s="1997" t="s">
        <v>1980</v>
      </c>
      <c r="FU11" s="1997" t="s">
        <v>1985</v>
      </c>
      <c r="FV11" s="1997" t="s">
        <v>1981</v>
      </c>
      <c r="FW11" s="1997" t="s">
        <v>1982</v>
      </c>
      <c r="FX11" s="1997" t="s">
        <v>1983</v>
      </c>
      <c r="FY11" s="1997" t="s">
        <v>268</v>
      </c>
      <c r="FZ11" s="1990" t="s">
        <v>1978</v>
      </c>
      <c r="GA11" s="593"/>
      <c r="GB11" s="58"/>
      <c r="GC11" s="58"/>
      <c r="GN11" s="1997" t="s">
        <v>1979</v>
      </c>
      <c r="GO11" s="1997" t="s">
        <v>1980</v>
      </c>
      <c r="GP11" s="1997" t="s">
        <v>1985</v>
      </c>
      <c r="GQ11" s="1997" t="s">
        <v>1981</v>
      </c>
      <c r="GR11" s="1997" t="s">
        <v>1982</v>
      </c>
      <c r="GS11" s="1997" t="s">
        <v>1983</v>
      </c>
      <c r="GT11" s="1997" t="s">
        <v>268</v>
      </c>
      <c r="GU11" s="1990" t="s">
        <v>1978</v>
      </c>
      <c r="GV11" s="593"/>
      <c r="GW11" s="58"/>
      <c r="GX11" s="58"/>
      <c r="HI11" s="1997" t="s">
        <v>1979</v>
      </c>
      <c r="HJ11" s="1997" t="s">
        <v>1980</v>
      </c>
      <c r="HK11" s="1997" t="s">
        <v>1985</v>
      </c>
      <c r="HL11" s="1997" t="s">
        <v>1981</v>
      </c>
      <c r="HM11" s="1997" t="s">
        <v>1982</v>
      </c>
      <c r="HN11" s="1997" t="s">
        <v>1983</v>
      </c>
      <c r="HO11" s="1997" t="s">
        <v>268</v>
      </c>
      <c r="HP11" s="1990" t="s">
        <v>1978</v>
      </c>
      <c r="HQ11" s="593"/>
      <c r="HR11" s="58"/>
      <c r="HS11" s="58"/>
      <c r="ID11" s="1997" t="s">
        <v>1979</v>
      </c>
      <c r="IE11" s="1997" t="s">
        <v>1980</v>
      </c>
      <c r="IF11" s="1997" t="s">
        <v>1985</v>
      </c>
      <c r="IG11" s="1997" t="s">
        <v>1981</v>
      </c>
      <c r="IH11" s="1997" t="s">
        <v>1982</v>
      </c>
      <c r="II11" s="1997" t="s">
        <v>1983</v>
      </c>
      <c r="IJ11" s="1997" t="s">
        <v>268</v>
      </c>
      <c r="IK11" s="1990" t="s">
        <v>1978</v>
      </c>
      <c r="IL11" s="593"/>
      <c r="IM11" s="58"/>
      <c r="IN11" s="58"/>
    </row>
    <row r="12" spans="1:257" ht="66">
      <c r="A12" s="1999" t="s">
        <v>1957</v>
      </c>
      <c r="B12" s="2180">
        <v>0</v>
      </c>
      <c r="C12" s="2180">
        <v>0</v>
      </c>
      <c r="D12" s="2180">
        <v>0</v>
      </c>
      <c r="E12" s="2180">
        <v>0</v>
      </c>
      <c r="F12" s="2180">
        <v>0</v>
      </c>
      <c r="G12" s="2180">
        <v>0</v>
      </c>
      <c r="H12" s="2180">
        <v>0</v>
      </c>
      <c r="I12" s="2180">
        <v>0</v>
      </c>
      <c r="J12" s="593"/>
      <c r="K12" s="58"/>
      <c r="L12" s="58"/>
      <c r="V12" s="1257"/>
      <c r="W12" s="1257"/>
      <c r="X12" s="2180">
        <v>0</v>
      </c>
      <c r="Y12" s="2180">
        <v>0</v>
      </c>
      <c r="Z12" s="2180">
        <v>0</v>
      </c>
      <c r="AA12" s="2180">
        <v>0</v>
      </c>
      <c r="AB12" s="2180">
        <v>0</v>
      </c>
      <c r="AC12" s="2180">
        <v>0</v>
      </c>
      <c r="AD12" s="2180">
        <v>0</v>
      </c>
      <c r="AE12" s="2180">
        <v>0</v>
      </c>
      <c r="AF12" s="593"/>
      <c r="AG12" s="58"/>
      <c r="AH12" s="58"/>
      <c r="AR12" s="1257"/>
      <c r="AS12" s="1257"/>
      <c r="AT12" s="1999" t="s">
        <v>1957</v>
      </c>
      <c r="AU12" s="2180">
        <v>0</v>
      </c>
      <c r="AV12" s="2180">
        <v>0</v>
      </c>
      <c r="AW12" s="2180">
        <v>0</v>
      </c>
      <c r="AX12" s="2180">
        <v>0</v>
      </c>
      <c r="AY12" s="2180">
        <v>0</v>
      </c>
      <c r="AZ12" s="2180">
        <v>0</v>
      </c>
      <c r="BA12" s="2180">
        <v>0</v>
      </c>
      <c r="BB12" s="2180">
        <v>0</v>
      </c>
      <c r="BC12" s="593"/>
      <c r="BD12" s="58"/>
      <c r="BE12" s="58"/>
      <c r="BP12" s="1257"/>
      <c r="BQ12" s="1999" t="s">
        <v>1957</v>
      </c>
      <c r="BR12" s="2180">
        <v>0</v>
      </c>
      <c r="BS12" s="2180">
        <v>0</v>
      </c>
      <c r="BT12" s="2180">
        <v>0</v>
      </c>
      <c r="BU12" s="2180">
        <v>0</v>
      </c>
      <c r="BV12" s="2180">
        <v>0</v>
      </c>
      <c r="BW12" s="2180">
        <v>0</v>
      </c>
      <c r="BX12" s="2180">
        <v>0</v>
      </c>
      <c r="BY12" s="2180">
        <v>0</v>
      </c>
      <c r="BZ12" s="593"/>
      <c r="CA12" s="58"/>
      <c r="CB12" s="58"/>
      <c r="CM12" s="2180">
        <v>0</v>
      </c>
      <c r="CN12" s="2180">
        <v>0</v>
      </c>
      <c r="CO12" s="2180">
        <v>0</v>
      </c>
      <c r="CP12" s="2180">
        <v>0</v>
      </c>
      <c r="CQ12" s="2180">
        <v>0</v>
      </c>
      <c r="CR12" s="2180">
        <v>0</v>
      </c>
      <c r="CS12" s="2180">
        <v>0</v>
      </c>
      <c r="CT12" s="2180">
        <v>0</v>
      </c>
      <c r="CU12" s="593"/>
      <c r="CV12" s="58"/>
      <c r="CW12" s="58"/>
      <c r="DH12" s="1413">
        <v>0</v>
      </c>
      <c r="DI12" s="1413">
        <v>0</v>
      </c>
      <c r="DJ12" s="1413">
        <v>0</v>
      </c>
      <c r="DK12" s="1413">
        <v>0</v>
      </c>
      <c r="DL12" s="1413">
        <v>0</v>
      </c>
      <c r="DM12" s="1413">
        <v>0</v>
      </c>
      <c r="DN12" s="1413">
        <v>0</v>
      </c>
      <c r="DO12" s="1413">
        <v>0</v>
      </c>
      <c r="DP12" s="593"/>
      <c r="DQ12" s="58"/>
      <c r="DR12" s="58"/>
      <c r="EC12" s="1413">
        <v>231</v>
      </c>
      <c r="ED12" s="1413">
        <v>0</v>
      </c>
      <c r="EE12" s="1413">
        <v>0</v>
      </c>
      <c r="EF12" s="1413">
        <v>0</v>
      </c>
      <c r="EG12" s="1413">
        <v>0</v>
      </c>
      <c r="EH12" s="1413">
        <v>0</v>
      </c>
      <c r="EI12" s="1413">
        <v>0</v>
      </c>
      <c r="EJ12" s="1413">
        <v>231</v>
      </c>
      <c r="EK12" s="593"/>
      <c r="EL12" s="58"/>
      <c r="EM12" s="58"/>
      <c r="EX12" s="1426">
        <v>112</v>
      </c>
      <c r="EY12" s="1426">
        <v>0</v>
      </c>
      <c r="EZ12" s="1426">
        <v>0</v>
      </c>
      <c r="FA12" s="1426">
        <v>0</v>
      </c>
      <c r="FB12" s="1426">
        <v>0</v>
      </c>
      <c r="FC12" s="1426">
        <v>0</v>
      </c>
      <c r="FD12" s="1426">
        <v>0</v>
      </c>
      <c r="FE12" s="1426">
        <v>112</v>
      </c>
      <c r="FF12" s="593"/>
      <c r="FG12" s="58"/>
      <c r="FH12" s="58"/>
      <c r="FS12" s="1426">
        <v>262</v>
      </c>
      <c r="FT12" s="1426">
        <v>0</v>
      </c>
      <c r="FU12" s="1426">
        <v>0</v>
      </c>
      <c r="FV12" s="1426">
        <v>0</v>
      </c>
      <c r="FW12" s="1426">
        <v>0</v>
      </c>
      <c r="FX12" s="1426">
        <v>0</v>
      </c>
      <c r="FY12" s="1426">
        <v>0</v>
      </c>
      <c r="FZ12" s="1426">
        <v>262</v>
      </c>
      <c r="GA12" s="593"/>
      <c r="GB12" s="58"/>
      <c r="GC12" s="58"/>
      <c r="GN12" s="1425">
        <v>302</v>
      </c>
      <c r="GO12" s="1425">
        <v>0</v>
      </c>
      <c r="GP12" s="1425">
        <v>0</v>
      </c>
      <c r="GQ12" s="1425">
        <v>0</v>
      </c>
      <c r="GR12" s="1425">
        <v>0</v>
      </c>
      <c r="GS12" s="1425">
        <v>0</v>
      </c>
      <c r="GT12" s="1425">
        <v>0</v>
      </c>
      <c r="GU12" s="1425">
        <v>302</v>
      </c>
      <c r="GV12" s="593"/>
      <c r="GW12" s="58"/>
      <c r="GX12" s="58"/>
      <c r="HI12" s="1425">
        <v>289</v>
      </c>
      <c r="HJ12" s="1425">
        <v>0</v>
      </c>
      <c r="HK12" s="1425">
        <v>0</v>
      </c>
      <c r="HL12" s="1425">
        <v>0</v>
      </c>
      <c r="HM12" s="1425">
        <v>0</v>
      </c>
      <c r="HN12" s="1425">
        <v>0</v>
      </c>
      <c r="HO12" s="1425">
        <v>0</v>
      </c>
      <c r="HP12" s="1425">
        <v>289</v>
      </c>
      <c r="HQ12" s="593"/>
      <c r="HR12" s="58"/>
      <c r="HS12" s="58"/>
      <c r="ID12" s="1425">
        <v>52</v>
      </c>
      <c r="IE12" s="1425">
        <v>0</v>
      </c>
      <c r="IF12" s="1425">
        <v>0</v>
      </c>
      <c r="IG12" s="1425">
        <v>0</v>
      </c>
      <c r="IH12" s="1425">
        <v>0</v>
      </c>
      <c r="II12" s="1425">
        <v>0</v>
      </c>
      <c r="IJ12" s="1425">
        <v>0</v>
      </c>
      <c r="IK12" s="1425">
        <v>52</v>
      </c>
      <c r="IL12" s="593"/>
      <c r="IM12" s="58"/>
      <c r="IN12" s="58"/>
    </row>
    <row r="13" spans="1:257" ht="13.8" thickBot="1">
      <c r="A13" s="2000"/>
      <c r="B13" s="593"/>
      <c r="C13" s="593"/>
      <c r="D13" s="593"/>
      <c r="E13" s="593"/>
      <c r="F13" s="593"/>
      <c r="G13" s="593"/>
      <c r="H13" s="593"/>
      <c r="I13" s="593"/>
      <c r="J13" s="593"/>
      <c r="K13" s="58"/>
      <c r="L13" s="58"/>
      <c r="V13" s="1257"/>
      <c r="W13" s="1257"/>
      <c r="X13" s="593"/>
      <c r="Y13" s="593"/>
      <c r="Z13" s="593"/>
      <c r="AA13" s="593"/>
      <c r="AB13" s="593"/>
      <c r="AC13" s="593"/>
      <c r="AD13" s="593"/>
      <c r="AE13" s="593"/>
      <c r="AF13" s="593"/>
      <c r="AG13" s="58"/>
      <c r="AH13" s="58"/>
      <c r="AR13" s="1257"/>
      <c r="AS13" s="1257"/>
      <c r="AT13" s="2000"/>
      <c r="AU13" s="593"/>
      <c r="AV13" s="593"/>
      <c r="AW13" s="593"/>
      <c r="AX13" s="593"/>
      <c r="AY13" s="593"/>
      <c r="AZ13" s="593"/>
      <c r="BA13" s="593"/>
      <c r="BB13" s="593"/>
      <c r="BC13" s="593"/>
      <c r="BD13" s="58"/>
      <c r="BE13" s="58"/>
      <c r="BP13" s="1257"/>
      <c r="BQ13" s="2000"/>
      <c r="BR13" s="593"/>
      <c r="BS13" s="593"/>
      <c r="BT13" s="593"/>
      <c r="BU13" s="593"/>
      <c r="BV13" s="593"/>
      <c r="BW13" s="593"/>
      <c r="BX13" s="593"/>
      <c r="BY13" s="593"/>
      <c r="BZ13" s="593"/>
      <c r="CA13" s="58"/>
      <c r="CB13" s="58"/>
      <c r="CM13" s="593"/>
      <c r="CN13" s="593"/>
      <c r="CO13" s="593"/>
      <c r="CP13" s="593"/>
      <c r="CQ13" s="593"/>
      <c r="CR13" s="593"/>
      <c r="CS13" s="593"/>
      <c r="CT13" s="593"/>
      <c r="CU13" s="593"/>
      <c r="CV13" s="58"/>
      <c r="CW13" s="58"/>
      <c r="DH13" s="593"/>
      <c r="DI13" s="593"/>
      <c r="DJ13" s="593"/>
      <c r="DK13" s="593"/>
      <c r="DL13" s="593"/>
      <c r="DM13" s="593"/>
      <c r="DN13" s="593"/>
      <c r="DO13" s="593"/>
      <c r="DP13" s="593"/>
      <c r="DQ13" s="58"/>
      <c r="DR13" s="58"/>
      <c r="EC13" s="593"/>
      <c r="ED13" s="593"/>
      <c r="EE13" s="593"/>
      <c r="EF13" s="593"/>
      <c r="EG13" s="593"/>
      <c r="EH13" s="593"/>
      <c r="EI13" s="593"/>
      <c r="EJ13" s="593"/>
      <c r="EK13" s="593"/>
      <c r="EL13" s="58"/>
      <c r="EM13" s="58"/>
      <c r="EX13" s="593"/>
      <c r="EY13" s="593"/>
      <c r="EZ13" s="593"/>
      <c r="FA13" s="593"/>
      <c r="FB13" s="593"/>
      <c r="FC13" s="593"/>
      <c r="FD13" s="593"/>
      <c r="FE13" s="593"/>
      <c r="FF13" s="593"/>
      <c r="FG13" s="58"/>
      <c r="FH13" s="58"/>
      <c r="FS13" s="593"/>
      <c r="FT13" s="593"/>
      <c r="FU13" s="593"/>
      <c r="FV13" s="593"/>
      <c r="FW13" s="593"/>
      <c r="FX13" s="593"/>
      <c r="FY13" s="593"/>
      <c r="FZ13" s="593"/>
      <c r="GA13" s="593"/>
      <c r="GB13" s="58"/>
      <c r="GC13" s="58"/>
      <c r="GN13" s="593"/>
      <c r="GO13" s="593"/>
      <c r="GP13" s="593"/>
      <c r="GQ13" s="593"/>
      <c r="GR13" s="593"/>
      <c r="GS13" s="593"/>
      <c r="GT13" s="593"/>
      <c r="GU13" s="593"/>
      <c r="GV13" s="593"/>
      <c r="GW13" s="58"/>
      <c r="GX13" s="58"/>
      <c r="HI13" s="593"/>
      <c r="HJ13" s="593"/>
      <c r="HK13" s="593"/>
      <c r="HL13" s="593"/>
      <c r="HM13" s="593"/>
      <c r="HN13" s="593"/>
      <c r="HO13" s="593"/>
      <c r="HP13" s="593"/>
      <c r="HQ13" s="593"/>
      <c r="HR13" s="58"/>
      <c r="HS13" s="58"/>
      <c r="ID13" s="593"/>
      <c r="IE13" s="593"/>
      <c r="IF13" s="593"/>
      <c r="IG13" s="593"/>
      <c r="IH13" s="593"/>
      <c r="II13" s="593"/>
      <c r="IJ13" s="593"/>
      <c r="IK13" s="593"/>
      <c r="IL13" s="593"/>
      <c r="IM13" s="58"/>
      <c r="IN13" s="58"/>
    </row>
    <row r="14" spans="1:257" ht="119.4" thickBot="1">
      <c r="A14" s="1996" t="s">
        <v>1977</v>
      </c>
      <c r="B14" s="2098">
        <v>0.2</v>
      </c>
      <c r="C14" s="2098">
        <v>0.3</v>
      </c>
      <c r="D14" s="2098">
        <v>0.4</v>
      </c>
      <c r="E14" s="2098">
        <v>0.5</v>
      </c>
      <c r="F14" s="2098">
        <v>0.75</v>
      </c>
      <c r="G14" s="2098">
        <v>1</v>
      </c>
      <c r="H14" s="2098">
        <v>1.5</v>
      </c>
      <c r="I14" s="1997" t="s">
        <v>268</v>
      </c>
      <c r="J14" s="1990" t="s">
        <v>1978</v>
      </c>
      <c r="K14" s="58"/>
      <c r="L14" s="58"/>
      <c r="V14" s="1257"/>
      <c r="W14" s="1257"/>
      <c r="X14" s="2098">
        <v>0.2</v>
      </c>
      <c r="Y14" s="2098">
        <v>0.3</v>
      </c>
      <c r="Z14" s="2098">
        <v>0.4</v>
      </c>
      <c r="AA14" s="2098">
        <v>0.5</v>
      </c>
      <c r="AB14" s="2098">
        <v>0.75</v>
      </c>
      <c r="AC14" s="2098">
        <v>1</v>
      </c>
      <c r="AD14" s="2098">
        <v>1.5</v>
      </c>
      <c r="AE14" s="1997" t="s">
        <v>268</v>
      </c>
      <c r="AF14" s="1990" t="s">
        <v>1978</v>
      </c>
      <c r="AG14" s="58"/>
      <c r="AH14" s="58"/>
      <c r="AR14" s="1257"/>
      <c r="AS14" s="1257"/>
      <c r="AT14" s="1996" t="s">
        <v>1977</v>
      </c>
      <c r="AU14" s="2098">
        <v>0.2</v>
      </c>
      <c r="AV14" s="2098">
        <v>0.3</v>
      </c>
      <c r="AW14" s="2098">
        <v>0.4</v>
      </c>
      <c r="AX14" s="2098">
        <v>0.5</v>
      </c>
      <c r="AY14" s="2098">
        <v>0.75</v>
      </c>
      <c r="AZ14" s="2098">
        <v>1</v>
      </c>
      <c r="BA14" s="2098">
        <v>1.5</v>
      </c>
      <c r="BB14" s="1997" t="s">
        <v>268</v>
      </c>
      <c r="BC14" s="1990" t="s">
        <v>1978</v>
      </c>
      <c r="BD14" s="58"/>
      <c r="BE14" s="58"/>
      <c r="BP14" s="1257"/>
      <c r="BQ14" s="1996" t="s">
        <v>1977</v>
      </c>
      <c r="BR14" s="2098">
        <v>0.2</v>
      </c>
      <c r="BS14" s="2098">
        <v>0.3</v>
      </c>
      <c r="BT14" s="2098">
        <v>0.4</v>
      </c>
      <c r="BU14" s="2098">
        <v>0.5</v>
      </c>
      <c r="BV14" s="2098">
        <v>0.75</v>
      </c>
      <c r="BW14" s="2098">
        <v>1</v>
      </c>
      <c r="BX14" s="2098">
        <v>1.5</v>
      </c>
      <c r="BY14" s="1997" t="s">
        <v>268</v>
      </c>
      <c r="BZ14" s="1990" t="s">
        <v>1978</v>
      </c>
      <c r="CA14" s="58"/>
      <c r="CB14" s="58"/>
      <c r="CM14" s="2098">
        <v>0.2</v>
      </c>
      <c r="CN14" s="2098">
        <v>0.3</v>
      </c>
      <c r="CO14" s="2098">
        <v>0.4</v>
      </c>
      <c r="CP14" s="2098">
        <v>0.5</v>
      </c>
      <c r="CQ14" s="2098">
        <v>0.75</v>
      </c>
      <c r="CR14" s="2098">
        <v>1</v>
      </c>
      <c r="CS14" s="2098">
        <v>1.5</v>
      </c>
      <c r="CT14" s="1997" t="s">
        <v>268</v>
      </c>
      <c r="CU14" s="1990" t="s">
        <v>1978</v>
      </c>
      <c r="CV14" s="58"/>
      <c r="CW14" s="58"/>
      <c r="DH14" s="2098">
        <v>0.2</v>
      </c>
      <c r="DI14" s="2098">
        <v>0.3</v>
      </c>
      <c r="DJ14" s="2098">
        <v>0.4</v>
      </c>
      <c r="DK14" s="2098">
        <v>0.5</v>
      </c>
      <c r="DL14" s="2098">
        <v>0.75</v>
      </c>
      <c r="DM14" s="2098">
        <v>1</v>
      </c>
      <c r="DN14" s="2098">
        <v>1.5</v>
      </c>
      <c r="DO14" s="1997" t="s">
        <v>268</v>
      </c>
      <c r="DP14" s="1990" t="s">
        <v>1978</v>
      </c>
      <c r="DQ14" s="58"/>
      <c r="DR14" s="58"/>
      <c r="EC14" s="2098">
        <v>0.2</v>
      </c>
      <c r="ED14" s="2098">
        <v>0.3</v>
      </c>
      <c r="EE14" s="2098">
        <v>0.4</v>
      </c>
      <c r="EF14" s="2098">
        <v>0.5</v>
      </c>
      <c r="EG14" s="2098">
        <v>0.75</v>
      </c>
      <c r="EH14" s="2098">
        <v>1</v>
      </c>
      <c r="EI14" s="2098">
        <v>1.5</v>
      </c>
      <c r="EJ14" s="1997" t="s">
        <v>268</v>
      </c>
      <c r="EK14" s="1990" t="s">
        <v>1978</v>
      </c>
      <c r="EL14" s="58"/>
      <c r="EM14" s="58"/>
      <c r="EX14" s="1997" t="s">
        <v>1980</v>
      </c>
      <c r="EY14" s="1997" t="s">
        <v>1985</v>
      </c>
      <c r="EZ14" s="1997" t="s">
        <v>1986</v>
      </c>
      <c r="FA14" s="1997" t="s">
        <v>1981</v>
      </c>
      <c r="FB14" s="1997" t="s">
        <v>1987</v>
      </c>
      <c r="FC14" s="1997" t="s">
        <v>1982</v>
      </c>
      <c r="FD14" s="1997" t="s">
        <v>1983</v>
      </c>
      <c r="FE14" s="1997" t="s">
        <v>268</v>
      </c>
      <c r="FF14" s="1990" t="s">
        <v>1978</v>
      </c>
      <c r="FG14" s="58"/>
      <c r="FH14" s="58"/>
      <c r="FS14" s="1997" t="s">
        <v>1980</v>
      </c>
      <c r="FT14" s="1997" t="s">
        <v>1985</v>
      </c>
      <c r="FU14" s="1997" t="s">
        <v>1986</v>
      </c>
      <c r="FV14" s="1997" t="s">
        <v>1981</v>
      </c>
      <c r="FW14" s="1997" t="s">
        <v>1987</v>
      </c>
      <c r="FX14" s="1997" t="s">
        <v>1982</v>
      </c>
      <c r="FY14" s="1997" t="s">
        <v>1983</v>
      </c>
      <c r="FZ14" s="1997" t="s">
        <v>268</v>
      </c>
      <c r="GA14" s="1990" t="s">
        <v>1978</v>
      </c>
      <c r="GB14" s="58"/>
      <c r="GC14" s="58"/>
      <c r="GN14" s="1997" t="s">
        <v>1980</v>
      </c>
      <c r="GO14" s="1997" t="s">
        <v>1985</v>
      </c>
      <c r="GP14" s="1997" t="s">
        <v>1986</v>
      </c>
      <c r="GQ14" s="1997" t="s">
        <v>1981</v>
      </c>
      <c r="GR14" s="1997" t="s">
        <v>1987</v>
      </c>
      <c r="GS14" s="1997" t="s">
        <v>1982</v>
      </c>
      <c r="GT14" s="1997" t="s">
        <v>1983</v>
      </c>
      <c r="GU14" s="1997" t="s">
        <v>268</v>
      </c>
      <c r="GV14" s="1990" t="s">
        <v>1978</v>
      </c>
      <c r="GW14" s="58"/>
      <c r="GX14" s="58"/>
      <c r="HI14" s="1997" t="s">
        <v>1980</v>
      </c>
      <c r="HJ14" s="1997" t="s">
        <v>1985</v>
      </c>
      <c r="HK14" s="1997" t="s">
        <v>1986</v>
      </c>
      <c r="HL14" s="1997" t="s">
        <v>1981</v>
      </c>
      <c r="HM14" s="1997" t="s">
        <v>1987</v>
      </c>
      <c r="HN14" s="1997" t="s">
        <v>1982</v>
      </c>
      <c r="HO14" s="1997" t="s">
        <v>1983</v>
      </c>
      <c r="HP14" s="1997" t="s">
        <v>268</v>
      </c>
      <c r="HQ14" s="1990" t="s">
        <v>1978</v>
      </c>
      <c r="HR14" s="58"/>
      <c r="HS14" s="58"/>
      <c r="ID14" s="1997" t="s">
        <v>1980</v>
      </c>
      <c r="IE14" s="1997" t="s">
        <v>1985</v>
      </c>
      <c r="IF14" s="1997" t="s">
        <v>1986</v>
      </c>
      <c r="IG14" s="1997" t="s">
        <v>1981</v>
      </c>
      <c r="IH14" s="1997" t="s">
        <v>1987</v>
      </c>
      <c r="II14" s="1997" t="s">
        <v>1982</v>
      </c>
      <c r="IJ14" s="1997" t="s">
        <v>1983</v>
      </c>
      <c r="IK14" s="1997" t="s">
        <v>268</v>
      </c>
      <c r="IL14" s="1990" t="s">
        <v>1978</v>
      </c>
      <c r="IM14" s="58"/>
      <c r="IN14" s="58"/>
    </row>
    <row r="15" spans="1:257" ht="66">
      <c r="A15" s="1999" t="s">
        <v>1958</v>
      </c>
      <c r="B15" s="2180">
        <v>65644</v>
      </c>
      <c r="C15" s="2180">
        <v>7577</v>
      </c>
      <c r="D15" s="2180">
        <v>108310</v>
      </c>
      <c r="E15" s="2180">
        <v>1734</v>
      </c>
      <c r="F15" s="2180">
        <v>156</v>
      </c>
      <c r="G15" s="2180">
        <v>1091</v>
      </c>
      <c r="H15" s="2180">
        <v>6552</v>
      </c>
      <c r="I15" s="2180">
        <v>6165</v>
      </c>
      <c r="J15" s="2180">
        <v>197229</v>
      </c>
      <c r="K15" s="58"/>
      <c r="L15" s="58"/>
      <c r="V15" s="1257"/>
      <c r="W15" s="1257"/>
      <c r="X15" s="2180">
        <v>61999</v>
      </c>
      <c r="Y15" s="2180">
        <v>13901</v>
      </c>
      <c r="Z15" s="2180">
        <v>98917</v>
      </c>
      <c r="AA15" s="2180">
        <v>3464</v>
      </c>
      <c r="AB15" s="2180">
        <v>2141</v>
      </c>
      <c r="AC15" s="2180">
        <v>954</v>
      </c>
      <c r="AD15" s="2180">
        <v>8849</v>
      </c>
      <c r="AE15" s="2180">
        <v>5271</v>
      </c>
      <c r="AF15" s="2180">
        <v>195496</v>
      </c>
      <c r="AG15" s="58"/>
      <c r="AH15" s="58"/>
      <c r="AR15" s="1257"/>
      <c r="AS15" s="1257"/>
      <c r="AT15" s="1999" t="s">
        <v>1958</v>
      </c>
      <c r="AU15" s="2180">
        <v>69013</v>
      </c>
      <c r="AV15" s="2180">
        <v>11811</v>
      </c>
      <c r="AW15" s="2180">
        <v>90226</v>
      </c>
      <c r="AX15" s="2180">
        <v>1851</v>
      </c>
      <c r="AY15" s="2180">
        <v>0</v>
      </c>
      <c r="AZ15" s="2180">
        <v>528</v>
      </c>
      <c r="BA15" s="2180">
        <v>12341</v>
      </c>
      <c r="BB15" s="2180">
        <v>1307</v>
      </c>
      <c r="BC15" s="2180">
        <v>187077</v>
      </c>
      <c r="BD15" s="58"/>
      <c r="BE15" s="58"/>
      <c r="BP15" s="1257"/>
      <c r="BQ15" s="1999" t="s">
        <v>1958</v>
      </c>
      <c r="BR15" s="2180">
        <v>58115</v>
      </c>
      <c r="BS15" s="2180">
        <v>9477</v>
      </c>
      <c r="BT15" s="2180">
        <v>89887</v>
      </c>
      <c r="BU15" s="2180">
        <v>2789</v>
      </c>
      <c r="BV15" s="2180">
        <v>0</v>
      </c>
      <c r="BW15" s="2180">
        <v>1055</v>
      </c>
      <c r="BX15" s="2180">
        <v>8774</v>
      </c>
      <c r="BY15" s="2180">
        <v>1343</v>
      </c>
      <c r="BZ15" s="2180">
        <v>171440</v>
      </c>
      <c r="CA15" s="58"/>
      <c r="CB15" s="58"/>
      <c r="CM15" s="2180">
        <v>49463</v>
      </c>
      <c r="CN15" s="2180">
        <v>7967</v>
      </c>
      <c r="CO15" s="2180">
        <v>87749</v>
      </c>
      <c r="CP15" s="2180">
        <v>2856</v>
      </c>
      <c r="CQ15" s="2180">
        <v>439</v>
      </c>
      <c r="CR15" s="2180">
        <v>1009</v>
      </c>
      <c r="CS15" s="2180">
        <v>5814</v>
      </c>
      <c r="CT15" s="2180">
        <v>1379</v>
      </c>
      <c r="CU15" s="2180">
        <v>156676</v>
      </c>
      <c r="CV15" s="58"/>
      <c r="CW15" s="58"/>
      <c r="DH15" s="1413">
        <v>42333</v>
      </c>
      <c r="DI15" s="1413">
        <v>8635</v>
      </c>
      <c r="DJ15" s="1413">
        <v>87054</v>
      </c>
      <c r="DK15" s="1413">
        <v>3450</v>
      </c>
      <c r="DL15" s="2208">
        <v>401</v>
      </c>
      <c r="DM15" s="1413">
        <v>807</v>
      </c>
      <c r="DN15" s="1413">
        <v>5400</v>
      </c>
      <c r="DO15" s="1413">
        <v>1231</v>
      </c>
      <c r="DP15" s="1413">
        <v>149311</v>
      </c>
      <c r="DQ15" s="58"/>
      <c r="DR15" s="58"/>
      <c r="EC15" s="1413">
        <v>52369</v>
      </c>
      <c r="ED15" s="1413">
        <v>6053</v>
      </c>
      <c r="EE15" s="1413">
        <v>88764</v>
      </c>
      <c r="EF15" s="1413">
        <v>1987</v>
      </c>
      <c r="EG15" s="1413">
        <v>364</v>
      </c>
      <c r="EH15" s="1413">
        <v>1338</v>
      </c>
      <c r="EI15" s="1413">
        <v>2006</v>
      </c>
      <c r="EJ15" s="1413">
        <v>7716</v>
      </c>
      <c r="EK15" s="1413">
        <v>160597</v>
      </c>
      <c r="EL15" s="58"/>
      <c r="EM15" s="58"/>
      <c r="EX15" s="1426">
        <v>42161</v>
      </c>
      <c r="EY15" s="1426">
        <v>7637</v>
      </c>
      <c r="EZ15" s="1426">
        <v>75159</v>
      </c>
      <c r="FA15" s="1426">
        <v>13560</v>
      </c>
      <c r="FB15" s="1426">
        <v>226</v>
      </c>
      <c r="FC15" s="1426">
        <v>904</v>
      </c>
      <c r="FD15" s="1426">
        <v>2363</v>
      </c>
      <c r="FE15" s="1426">
        <v>8196</v>
      </c>
      <c r="FF15" s="1426">
        <v>150206</v>
      </c>
      <c r="FG15" s="58"/>
      <c r="FH15" s="58"/>
      <c r="FS15" s="1426">
        <v>43403</v>
      </c>
      <c r="FT15" s="1426">
        <v>7790</v>
      </c>
      <c r="FU15" s="1426">
        <v>79477</v>
      </c>
      <c r="FV15" s="1426">
        <v>13646</v>
      </c>
      <c r="FW15" s="1426">
        <v>138</v>
      </c>
      <c r="FX15" s="1426">
        <v>1247</v>
      </c>
      <c r="FY15" s="1426">
        <v>4059</v>
      </c>
      <c r="FZ15" s="1426">
        <v>5938</v>
      </c>
      <c r="GA15" s="1426">
        <v>155698</v>
      </c>
      <c r="GB15" s="58"/>
      <c r="GC15" s="58"/>
      <c r="GN15" s="1425">
        <v>41476</v>
      </c>
      <c r="GO15" s="1425">
        <v>7274</v>
      </c>
      <c r="GP15" s="1425">
        <v>80208</v>
      </c>
      <c r="GQ15" s="1425">
        <v>12386</v>
      </c>
      <c r="GR15" s="1425">
        <v>0</v>
      </c>
      <c r="GS15" s="1425">
        <v>474</v>
      </c>
      <c r="GT15" s="1425">
        <v>3581</v>
      </c>
      <c r="GU15" s="1425">
        <v>2115</v>
      </c>
      <c r="GV15" s="1425">
        <v>147514</v>
      </c>
      <c r="GW15" s="58"/>
      <c r="GX15" s="58"/>
      <c r="HI15" s="1425">
        <v>29132</v>
      </c>
      <c r="HJ15" s="1425">
        <v>9336</v>
      </c>
      <c r="HK15" s="1425">
        <v>99407</v>
      </c>
      <c r="HL15" s="1425">
        <v>13195</v>
      </c>
      <c r="HM15" s="1425">
        <v>2063</v>
      </c>
      <c r="HN15" s="1425">
        <v>671</v>
      </c>
      <c r="HO15" s="1425">
        <v>1918</v>
      </c>
      <c r="HP15" s="1425">
        <v>2704</v>
      </c>
      <c r="HQ15" s="1425">
        <v>158427</v>
      </c>
      <c r="HR15" s="58"/>
      <c r="HS15" s="58"/>
      <c r="ID15" s="1425">
        <v>23967.688672449596</v>
      </c>
      <c r="IE15" s="1425">
        <v>8662.637208099999</v>
      </c>
      <c r="IF15" s="1425">
        <v>93305.219539680009</v>
      </c>
      <c r="IG15" s="1425">
        <v>13296.860118639994</v>
      </c>
      <c r="IH15" s="1425">
        <v>410.13967971000005</v>
      </c>
      <c r="II15" s="1425">
        <v>1679.4533407700001</v>
      </c>
      <c r="IJ15" s="1425">
        <v>1595.8798886989998</v>
      </c>
      <c r="IK15" s="1425">
        <v>1894.8939178000146</v>
      </c>
      <c r="IL15" s="1425">
        <v>144812.77236584865</v>
      </c>
      <c r="IM15" s="58"/>
      <c r="IN15" s="58"/>
    </row>
    <row r="16" spans="1:257" ht="13.8" thickBot="1">
      <c r="A16" s="2000"/>
      <c r="B16" s="593"/>
      <c r="C16" s="593"/>
      <c r="D16" s="593"/>
      <c r="E16" s="593"/>
      <c r="F16" s="593"/>
      <c r="G16" s="593"/>
      <c r="H16" s="593"/>
      <c r="I16" s="593"/>
      <c r="J16" s="593"/>
      <c r="K16" s="58"/>
      <c r="L16" s="58"/>
      <c r="V16" s="1257"/>
      <c r="W16" s="1257"/>
      <c r="X16" s="593"/>
      <c r="Y16" s="593"/>
      <c r="Z16" s="593"/>
      <c r="AA16" s="593"/>
      <c r="AB16" s="593"/>
      <c r="AC16" s="593"/>
      <c r="AD16" s="593"/>
      <c r="AE16" s="593"/>
      <c r="AF16" s="593"/>
      <c r="AG16" s="58"/>
      <c r="AH16" s="58"/>
      <c r="AR16" s="1257"/>
      <c r="AS16" s="1257"/>
      <c r="AT16" s="2000"/>
      <c r="AU16" s="593"/>
      <c r="AV16" s="593"/>
      <c r="AW16" s="593"/>
      <c r="AX16" s="593"/>
      <c r="AY16" s="593"/>
      <c r="AZ16" s="593"/>
      <c r="BA16" s="593"/>
      <c r="BB16" s="593"/>
      <c r="BC16" s="593"/>
      <c r="BD16" s="58"/>
      <c r="BE16" s="58"/>
      <c r="BP16" s="1257"/>
      <c r="BQ16" s="2000"/>
      <c r="BR16" s="593"/>
      <c r="BS16" s="593"/>
      <c r="BT16" s="593"/>
      <c r="BU16" s="593"/>
      <c r="BV16" s="593"/>
      <c r="BW16" s="593"/>
      <c r="BX16" s="593"/>
      <c r="BY16" s="593"/>
      <c r="BZ16" s="593"/>
      <c r="CA16" s="58"/>
      <c r="CB16" s="58"/>
      <c r="CM16" s="593"/>
      <c r="CN16" s="593"/>
      <c r="CO16" s="593"/>
      <c r="CP16" s="593"/>
      <c r="CQ16" s="593"/>
      <c r="CR16" s="593"/>
      <c r="CS16" s="593"/>
      <c r="CT16" s="593"/>
      <c r="CU16" s="593"/>
      <c r="CV16" s="58"/>
      <c r="CW16" s="58"/>
      <c r="DH16" s="593"/>
      <c r="DI16" s="593"/>
      <c r="DJ16" s="593"/>
      <c r="DK16" s="593"/>
      <c r="DL16" s="593"/>
      <c r="DM16" s="593"/>
      <c r="DN16" s="593"/>
      <c r="DO16" s="593"/>
      <c r="DP16" s="593"/>
      <c r="DQ16" s="58"/>
      <c r="DR16" s="58"/>
      <c r="EC16" s="593"/>
      <c r="ED16" s="593"/>
      <c r="EE16" s="593"/>
      <c r="EF16" s="593"/>
      <c r="EG16" s="593"/>
      <c r="EH16" s="593"/>
      <c r="EI16" s="593"/>
      <c r="EJ16" s="593"/>
      <c r="EK16" s="593"/>
      <c r="EL16" s="58"/>
      <c r="EM16" s="58"/>
      <c r="EX16" s="593"/>
      <c r="EY16" s="593"/>
      <c r="EZ16" s="593"/>
      <c r="FA16" s="593"/>
      <c r="FB16" s="593"/>
      <c r="FC16" s="593"/>
      <c r="FD16" s="593"/>
      <c r="FE16" s="593"/>
      <c r="FF16" s="593"/>
      <c r="FG16" s="58"/>
      <c r="FH16" s="58"/>
      <c r="FS16" s="593"/>
      <c r="FT16" s="593"/>
      <c r="FU16" s="593"/>
      <c r="FV16" s="593"/>
      <c r="FW16" s="593"/>
      <c r="FX16" s="593"/>
      <c r="FY16" s="593"/>
      <c r="FZ16" s="593"/>
      <c r="GA16" s="593"/>
      <c r="GB16" s="58"/>
      <c r="GC16" s="58"/>
      <c r="GN16" s="593"/>
      <c r="GO16" s="593"/>
      <c r="GP16" s="593"/>
      <c r="GQ16" s="593"/>
      <c r="GR16" s="593"/>
      <c r="GS16" s="593"/>
      <c r="GT16" s="593"/>
      <c r="GU16" s="593"/>
      <c r="GV16" s="593"/>
      <c r="GW16" s="58"/>
      <c r="GX16" s="58"/>
      <c r="HI16" s="593"/>
      <c r="HJ16" s="593"/>
      <c r="HK16" s="593"/>
      <c r="HL16" s="593"/>
      <c r="HM16" s="593"/>
      <c r="HN16" s="593"/>
      <c r="HO16" s="593"/>
      <c r="HP16" s="593"/>
      <c r="HQ16" s="593"/>
      <c r="HR16" s="58"/>
      <c r="HS16" s="58"/>
      <c r="ID16" s="593"/>
      <c r="IE16" s="593"/>
      <c r="IF16" s="593"/>
      <c r="IG16" s="593"/>
      <c r="IH16" s="593"/>
      <c r="II16" s="593"/>
      <c r="IJ16" s="593"/>
      <c r="IK16" s="593"/>
      <c r="IL16" s="593"/>
      <c r="IM16" s="58"/>
      <c r="IN16" s="58"/>
    </row>
    <row r="17" spans="1:257" ht="119.4" thickBot="1">
      <c r="A17" s="1996" t="s">
        <v>1977</v>
      </c>
      <c r="B17" s="2098">
        <v>0.1</v>
      </c>
      <c r="C17" s="2098">
        <v>0.15</v>
      </c>
      <c r="D17" s="2098">
        <v>0.2</v>
      </c>
      <c r="E17" s="2098">
        <v>0.25</v>
      </c>
      <c r="F17" s="2098">
        <v>0.35</v>
      </c>
      <c r="G17" s="2098">
        <v>0.5</v>
      </c>
      <c r="H17" s="2098">
        <v>1</v>
      </c>
      <c r="I17" s="1997" t="s">
        <v>268</v>
      </c>
      <c r="J17" s="1990" t="s">
        <v>1978</v>
      </c>
      <c r="K17" s="58"/>
      <c r="L17" s="58"/>
      <c r="V17" s="1257"/>
      <c r="W17" s="1257"/>
      <c r="X17" s="2098">
        <v>0.1</v>
      </c>
      <c r="Y17" s="2098">
        <v>0.15</v>
      </c>
      <c r="Z17" s="2098">
        <v>0.2</v>
      </c>
      <c r="AA17" s="2098">
        <v>0.25</v>
      </c>
      <c r="AB17" s="2098">
        <v>0.35</v>
      </c>
      <c r="AC17" s="2098">
        <v>0.5</v>
      </c>
      <c r="AD17" s="2098">
        <v>1</v>
      </c>
      <c r="AE17" s="1997" t="s">
        <v>268</v>
      </c>
      <c r="AF17" s="1990" t="s">
        <v>1978</v>
      </c>
      <c r="AG17" s="58"/>
      <c r="AH17" s="58"/>
      <c r="AR17" s="1257"/>
      <c r="AS17" s="1257"/>
      <c r="AT17" s="1996" t="s">
        <v>1977</v>
      </c>
      <c r="AU17" s="2098">
        <v>0.1</v>
      </c>
      <c r="AV17" s="2098">
        <v>0.15</v>
      </c>
      <c r="AW17" s="2098">
        <v>0.2</v>
      </c>
      <c r="AX17" s="2098">
        <v>0.25</v>
      </c>
      <c r="AY17" s="2098">
        <v>0.35</v>
      </c>
      <c r="AZ17" s="2098">
        <v>0.5</v>
      </c>
      <c r="BA17" s="2098">
        <v>1</v>
      </c>
      <c r="BB17" s="1997" t="s">
        <v>268</v>
      </c>
      <c r="BC17" s="1990" t="s">
        <v>1978</v>
      </c>
      <c r="BD17" s="58"/>
      <c r="BE17" s="58"/>
      <c r="BP17" s="1257"/>
      <c r="BQ17" s="1996" t="s">
        <v>1977</v>
      </c>
      <c r="BR17" s="2098">
        <v>0.1</v>
      </c>
      <c r="BS17" s="2098">
        <v>0.15</v>
      </c>
      <c r="BT17" s="2098">
        <v>0.2</v>
      </c>
      <c r="BU17" s="2098">
        <v>0.25</v>
      </c>
      <c r="BV17" s="2098">
        <v>0.35</v>
      </c>
      <c r="BW17" s="2098">
        <v>0.5</v>
      </c>
      <c r="BX17" s="2098">
        <v>1</v>
      </c>
      <c r="BY17" s="1997" t="s">
        <v>268</v>
      </c>
      <c r="BZ17" s="1990" t="s">
        <v>1978</v>
      </c>
      <c r="CA17" s="58"/>
      <c r="CB17" s="58"/>
      <c r="CM17" s="2098">
        <v>0.1</v>
      </c>
      <c r="CN17" s="2098">
        <v>0.15</v>
      </c>
      <c r="CO17" s="2098">
        <v>0.2</v>
      </c>
      <c r="CP17" s="2098">
        <v>0.25</v>
      </c>
      <c r="CQ17" s="2098">
        <v>0.35</v>
      </c>
      <c r="CR17" s="2098">
        <v>0.5</v>
      </c>
      <c r="CS17" s="2098">
        <v>1</v>
      </c>
      <c r="CT17" s="1997" t="s">
        <v>268</v>
      </c>
      <c r="CU17" s="1990" t="s">
        <v>1978</v>
      </c>
      <c r="CV17" s="58"/>
      <c r="CW17" s="58"/>
      <c r="DH17" s="2098">
        <v>0.1</v>
      </c>
      <c r="DI17" s="2098">
        <v>0.15</v>
      </c>
      <c r="DJ17" s="2098">
        <v>0.2</v>
      </c>
      <c r="DK17" s="2098">
        <v>0.25</v>
      </c>
      <c r="DL17" s="2098">
        <v>0.35</v>
      </c>
      <c r="DM17" s="2098">
        <v>0.5</v>
      </c>
      <c r="DN17" s="2098">
        <v>1</v>
      </c>
      <c r="DO17" s="1997" t="s">
        <v>268</v>
      </c>
      <c r="DP17" s="1990" t="s">
        <v>1978</v>
      </c>
      <c r="DQ17" s="58"/>
      <c r="DR17" s="58"/>
      <c r="EC17" s="2098">
        <v>0.1</v>
      </c>
      <c r="ED17" s="2098">
        <v>0.15</v>
      </c>
      <c r="EE17" s="2098">
        <v>0.2</v>
      </c>
      <c r="EF17" s="2098">
        <v>0.25</v>
      </c>
      <c r="EG17" s="2098">
        <v>0.35</v>
      </c>
      <c r="EH17" s="2098">
        <v>0.5</v>
      </c>
      <c r="EI17" s="2098">
        <v>1</v>
      </c>
      <c r="EJ17" s="1997" t="s">
        <v>268</v>
      </c>
      <c r="EK17" s="1990" t="s">
        <v>1978</v>
      </c>
      <c r="EL17" s="58"/>
      <c r="EM17" s="58"/>
      <c r="EX17" s="1997" t="s">
        <v>1988</v>
      </c>
      <c r="EY17" s="1997" t="s">
        <v>1989</v>
      </c>
      <c r="EZ17" s="1997" t="s">
        <v>1980</v>
      </c>
      <c r="FA17" s="1997" t="s">
        <v>1990</v>
      </c>
      <c r="FB17" s="1997" t="s">
        <v>1991</v>
      </c>
      <c r="FC17" s="1997" t="s">
        <v>1981</v>
      </c>
      <c r="FD17" s="1997" t="s">
        <v>1982</v>
      </c>
      <c r="FE17" s="1997" t="s">
        <v>268</v>
      </c>
      <c r="FF17" s="1990" t="s">
        <v>1978</v>
      </c>
      <c r="FG17" s="58"/>
      <c r="FH17" s="58"/>
      <c r="FS17" s="1997" t="s">
        <v>1988</v>
      </c>
      <c r="FT17" s="1997" t="s">
        <v>1989</v>
      </c>
      <c r="FU17" s="1997" t="s">
        <v>1980</v>
      </c>
      <c r="FV17" s="1997" t="s">
        <v>1990</v>
      </c>
      <c r="FW17" s="1997" t="s">
        <v>1991</v>
      </c>
      <c r="FX17" s="1997" t="s">
        <v>1981</v>
      </c>
      <c r="FY17" s="1997" t="s">
        <v>1982</v>
      </c>
      <c r="FZ17" s="1997" t="s">
        <v>268</v>
      </c>
      <c r="GA17" s="1990" t="s">
        <v>1978</v>
      </c>
      <c r="GB17" s="58"/>
      <c r="GC17" s="58"/>
      <c r="GN17" s="1997" t="s">
        <v>1988</v>
      </c>
      <c r="GO17" s="1997" t="s">
        <v>1989</v>
      </c>
      <c r="GP17" s="1997" t="s">
        <v>1980</v>
      </c>
      <c r="GQ17" s="1997" t="s">
        <v>1990</v>
      </c>
      <c r="GR17" s="1997" t="s">
        <v>1991</v>
      </c>
      <c r="GS17" s="1997" t="s">
        <v>1981</v>
      </c>
      <c r="GT17" s="1997" t="s">
        <v>1982</v>
      </c>
      <c r="GU17" s="1997" t="s">
        <v>268</v>
      </c>
      <c r="GV17" s="1990" t="s">
        <v>1978</v>
      </c>
      <c r="GW17" s="58"/>
      <c r="GX17" s="58"/>
      <c r="HI17" s="1997" t="s">
        <v>1988</v>
      </c>
      <c r="HJ17" s="1997" t="s">
        <v>1989</v>
      </c>
      <c r="HK17" s="1997" t="s">
        <v>1980</v>
      </c>
      <c r="HL17" s="1997" t="s">
        <v>1990</v>
      </c>
      <c r="HM17" s="1997" t="s">
        <v>1991</v>
      </c>
      <c r="HN17" s="1997" t="s">
        <v>1981</v>
      </c>
      <c r="HO17" s="1997" t="s">
        <v>1982</v>
      </c>
      <c r="HP17" s="1997" t="s">
        <v>268</v>
      </c>
      <c r="HQ17" s="1990" t="s">
        <v>1978</v>
      </c>
      <c r="HR17" s="58"/>
      <c r="HS17" s="58"/>
      <c r="ID17" s="1997" t="s">
        <v>1988</v>
      </c>
      <c r="IE17" s="1997" t="s">
        <v>1989</v>
      </c>
      <c r="IF17" s="1997" t="s">
        <v>1980</v>
      </c>
      <c r="IG17" s="1997" t="s">
        <v>1990</v>
      </c>
      <c r="IH17" s="1997" t="s">
        <v>1991</v>
      </c>
      <c r="II17" s="1997" t="s">
        <v>1981</v>
      </c>
      <c r="IJ17" s="1997" t="s">
        <v>1982</v>
      </c>
      <c r="IK17" s="1997" t="s">
        <v>268</v>
      </c>
      <c r="IL17" s="1990" t="s">
        <v>1978</v>
      </c>
      <c r="IM17" s="58"/>
      <c r="IN17" s="58"/>
    </row>
    <row r="18" spans="1:257" ht="52.8">
      <c r="A18" s="1999" t="s">
        <v>1959</v>
      </c>
      <c r="B18" s="2344">
        <v>0</v>
      </c>
      <c r="C18" s="2344">
        <v>0</v>
      </c>
      <c r="D18" s="2344">
        <v>0</v>
      </c>
      <c r="E18" s="2344">
        <v>0</v>
      </c>
      <c r="F18" s="2344">
        <v>0</v>
      </c>
      <c r="G18" s="2344">
        <v>0</v>
      </c>
      <c r="H18" s="2344">
        <v>0</v>
      </c>
      <c r="I18" s="2344">
        <v>0</v>
      </c>
      <c r="J18" s="2344">
        <v>0</v>
      </c>
      <c r="K18" s="58"/>
      <c r="L18" s="58"/>
      <c r="X18" s="2331">
        <v>0</v>
      </c>
      <c r="Y18" s="2180">
        <v>0</v>
      </c>
      <c r="Z18" s="2180">
        <v>0</v>
      </c>
      <c r="AA18" s="2180">
        <v>0</v>
      </c>
      <c r="AB18" s="2180">
        <v>0</v>
      </c>
      <c r="AC18" s="2180">
        <v>0</v>
      </c>
      <c r="AD18" s="2180">
        <v>0</v>
      </c>
      <c r="AE18" s="2180">
        <v>0</v>
      </c>
      <c r="AF18" s="2180">
        <v>0</v>
      </c>
      <c r="AG18" s="58"/>
      <c r="AH18" s="58"/>
      <c r="AT18" s="1999" t="s">
        <v>1959</v>
      </c>
      <c r="AU18" s="2253" t="s">
        <v>184</v>
      </c>
      <c r="AV18" s="2180">
        <v>0</v>
      </c>
      <c r="AW18" s="2180">
        <v>0</v>
      </c>
      <c r="AX18" s="2180">
        <v>0</v>
      </c>
      <c r="AY18" s="2180">
        <v>0</v>
      </c>
      <c r="AZ18" s="2180">
        <v>0</v>
      </c>
      <c r="BA18" s="2180">
        <v>0</v>
      </c>
      <c r="BB18" s="2180">
        <v>0</v>
      </c>
      <c r="BC18" s="2180">
        <v>0</v>
      </c>
      <c r="BD18" s="58"/>
      <c r="BE18" s="58"/>
      <c r="BQ18" s="1999" t="s">
        <v>1959</v>
      </c>
      <c r="BR18" s="2180">
        <v>0</v>
      </c>
      <c r="BS18" s="2180">
        <v>0</v>
      </c>
      <c r="BT18" s="2180">
        <v>0</v>
      </c>
      <c r="BU18" s="2180">
        <v>0</v>
      </c>
      <c r="BV18" s="2180">
        <v>0</v>
      </c>
      <c r="BW18" s="2180">
        <v>0</v>
      </c>
      <c r="BX18" s="2180">
        <v>0</v>
      </c>
      <c r="BY18" s="2180">
        <v>0</v>
      </c>
      <c r="BZ18" s="2180">
        <v>0</v>
      </c>
      <c r="CA18" s="58"/>
      <c r="CB18" s="58"/>
      <c r="CM18" s="2180">
        <v>0</v>
      </c>
      <c r="CN18" s="2180">
        <v>0</v>
      </c>
      <c r="CO18" s="2180">
        <v>0</v>
      </c>
      <c r="CP18" s="2180">
        <v>0</v>
      </c>
      <c r="CQ18" s="2180">
        <v>0</v>
      </c>
      <c r="CR18" s="2180">
        <v>0</v>
      </c>
      <c r="CS18" s="2180">
        <v>0</v>
      </c>
      <c r="CT18" s="2180">
        <v>0</v>
      </c>
      <c r="CU18" s="2180">
        <v>0</v>
      </c>
      <c r="CV18" s="58"/>
      <c r="CW18" s="58"/>
      <c r="DH18" s="1413">
        <v>0</v>
      </c>
      <c r="DI18" s="1413">
        <v>0</v>
      </c>
      <c r="DJ18" s="1413">
        <v>0</v>
      </c>
      <c r="DK18" s="1413">
        <v>0</v>
      </c>
      <c r="DL18" s="1413">
        <v>0</v>
      </c>
      <c r="DM18" s="1413">
        <v>0</v>
      </c>
      <c r="DN18" s="1413">
        <v>0</v>
      </c>
      <c r="DO18" s="1413">
        <v>0</v>
      </c>
      <c r="DP18" s="1413">
        <v>0</v>
      </c>
      <c r="DQ18" s="58"/>
      <c r="DR18" s="58"/>
      <c r="EC18" s="1413">
        <v>0</v>
      </c>
      <c r="ED18" s="1413">
        <v>0</v>
      </c>
      <c r="EE18" s="1413">
        <v>0</v>
      </c>
      <c r="EF18" s="1413">
        <v>0</v>
      </c>
      <c r="EG18" s="1413">
        <v>0</v>
      </c>
      <c r="EH18" s="1413">
        <v>0</v>
      </c>
      <c r="EI18" s="1413">
        <v>0</v>
      </c>
      <c r="EJ18" s="1413">
        <v>0</v>
      </c>
      <c r="EK18" s="1413">
        <v>0</v>
      </c>
      <c r="EL18" s="58"/>
      <c r="EM18" s="58"/>
      <c r="EX18" s="1426">
        <v>0</v>
      </c>
      <c r="EY18" s="1426">
        <v>0</v>
      </c>
      <c r="EZ18" s="1426">
        <v>0</v>
      </c>
      <c r="FA18" s="1426">
        <v>0</v>
      </c>
      <c r="FB18" s="1426">
        <v>0</v>
      </c>
      <c r="FC18" s="1426">
        <v>0</v>
      </c>
      <c r="FD18" s="1426">
        <v>0</v>
      </c>
      <c r="FE18" s="1426">
        <v>0</v>
      </c>
      <c r="FF18" s="1426">
        <v>0</v>
      </c>
      <c r="FG18" s="58"/>
      <c r="FH18" s="58"/>
      <c r="FS18" s="1426">
        <v>0</v>
      </c>
      <c r="FT18" s="1426">
        <v>0</v>
      </c>
      <c r="FU18" s="1426">
        <v>0</v>
      </c>
      <c r="FV18" s="1426">
        <v>0</v>
      </c>
      <c r="FW18" s="1426">
        <v>0</v>
      </c>
      <c r="FX18" s="1426">
        <v>0</v>
      </c>
      <c r="FY18" s="1426">
        <v>0</v>
      </c>
      <c r="FZ18" s="1426">
        <v>0</v>
      </c>
      <c r="GA18" s="1426">
        <v>0</v>
      </c>
      <c r="GB18" s="58"/>
      <c r="GC18" s="58"/>
      <c r="GN18" s="1425">
        <v>0</v>
      </c>
      <c r="GO18" s="1425">
        <v>0</v>
      </c>
      <c r="GP18" s="1425">
        <v>0</v>
      </c>
      <c r="GQ18" s="1425">
        <v>0</v>
      </c>
      <c r="GR18" s="1425">
        <v>0</v>
      </c>
      <c r="GS18" s="1425">
        <v>0</v>
      </c>
      <c r="GT18" s="1425">
        <v>0</v>
      </c>
      <c r="GU18" s="1425">
        <v>0</v>
      </c>
      <c r="GV18" s="1425">
        <v>0</v>
      </c>
      <c r="GW18" s="58"/>
      <c r="GX18" s="58"/>
      <c r="HI18" s="1425">
        <v>0</v>
      </c>
      <c r="HJ18" s="1425">
        <v>0</v>
      </c>
      <c r="HK18" s="1425">
        <v>0</v>
      </c>
      <c r="HL18" s="1425">
        <v>0</v>
      </c>
      <c r="HM18" s="1425">
        <v>0</v>
      </c>
      <c r="HN18" s="1425">
        <v>0</v>
      </c>
      <c r="HO18" s="1425">
        <v>0</v>
      </c>
      <c r="HP18" s="1425">
        <v>0</v>
      </c>
      <c r="HQ18" s="1425">
        <v>0</v>
      </c>
      <c r="HR18" s="58"/>
      <c r="HS18" s="58"/>
      <c r="ID18" s="1425">
        <v>0</v>
      </c>
      <c r="IE18" s="1425">
        <v>0</v>
      </c>
      <c r="IF18" s="1425">
        <v>0</v>
      </c>
      <c r="IG18" s="1425">
        <v>0</v>
      </c>
      <c r="IH18" s="1425">
        <v>0</v>
      </c>
      <c r="II18" s="1425">
        <v>0</v>
      </c>
      <c r="IJ18" s="1425">
        <v>0</v>
      </c>
      <c r="IK18" s="1425">
        <v>0</v>
      </c>
      <c r="IL18" s="1425">
        <v>0</v>
      </c>
      <c r="IM18" s="58"/>
      <c r="IN18" s="58"/>
    </row>
    <row r="19" spans="1:257" ht="13.8" thickBot="1">
      <c r="A19" s="2001"/>
      <c r="B19" s="58"/>
      <c r="C19" s="58"/>
      <c r="D19" s="58"/>
      <c r="E19" s="58"/>
      <c r="F19" s="58"/>
      <c r="G19" s="58"/>
      <c r="H19" s="58"/>
      <c r="I19" s="58"/>
      <c r="J19" s="58"/>
      <c r="K19" s="58"/>
      <c r="L19" s="58"/>
      <c r="X19" s="58"/>
      <c r="Y19" s="58"/>
      <c r="Z19" s="58"/>
      <c r="AA19" s="58"/>
      <c r="AB19" s="58"/>
      <c r="AC19" s="58"/>
      <c r="AD19" s="58"/>
      <c r="AE19" s="58"/>
      <c r="AF19" s="58"/>
      <c r="AG19" s="58"/>
      <c r="AH19" s="58"/>
      <c r="AT19" s="2001"/>
      <c r="AU19" s="58"/>
      <c r="AV19" s="58"/>
      <c r="AW19" s="58"/>
      <c r="AX19" s="58"/>
      <c r="AY19" s="58"/>
      <c r="AZ19" s="58"/>
      <c r="BA19" s="58"/>
      <c r="BB19" s="58"/>
      <c r="BC19" s="58"/>
      <c r="BD19" s="58"/>
      <c r="BE19" s="58"/>
      <c r="BQ19" s="2001"/>
      <c r="BR19" s="58"/>
      <c r="BS19" s="58"/>
      <c r="BT19" s="58"/>
      <c r="BU19" s="58"/>
      <c r="BV19" s="58"/>
      <c r="BW19" s="58"/>
      <c r="BX19" s="58"/>
      <c r="BY19" s="58"/>
      <c r="BZ19" s="58"/>
      <c r="CA19" s="58"/>
      <c r="CB19" s="58"/>
      <c r="CM19" s="58"/>
      <c r="CN19" s="58"/>
      <c r="CO19" s="58"/>
      <c r="CP19" s="58"/>
      <c r="CQ19" s="58"/>
      <c r="CR19" s="58"/>
      <c r="CS19" s="58"/>
      <c r="CT19" s="58"/>
      <c r="CU19" s="58"/>
      <c r="CV19" s="58"/>
      <c r="CW19" s="58"/>
      <c r="DH19" s="58"/>
      <c r="DI19" s="58"/>
      <c r="DJ19" s="58"/>
      <c r="DK19" s="58"/>
      <c r="DL19" s="58"/>
      <c r="DM19" s="58"/>
      <c r="DN19" s="58"/>
      <c r="DO19" s="58"/>
      <c r="DP19" s="58"/>
      <c r="DQ19" s="58"/>
      <c r="DR19" s="58"/>
      <c r="EC19" s="58"/>
      <c r="ED19" s="58"/>
      <c r="EE19" s="58"/>
      <c r="EF19" s="58"/>
      <c r="EG19" s="58"/>
      <c r="EH19" s="58"/>
      <c r="EI19" s="58"/>
      <c r="EJ19" s="58"/>
      <c r="EK19" s="58"/>
      <c r="EL19" s="58"/>
      <c r="EM19" s="58"/>
      <c r="EX19" s="58"/>
      <c r="EY19" s="58"/>
      <c r="EZ19" s="58"/>
      <c r="FA19" s="58"/>
      <c r="FB19" s="58"/>
      <c r="FC19" s="58"/>
      <c r="FD19" s="58"/>
      <c r="FE19" s="58"/>
      <c r="FF19" s="58"/>
      <c r="FG19" s="58"/>
      <c r="FH19" s="58"/>
      <c r="FS19" s="58"/>
      <c r="FT19" s="58"/>
      <c r="FU19" s="58"/>
      <c r="FV19" s="58"/>
      <c r="FW19" s="58"/>
      <c r="FX19" s="58"/>
      <c r="FY19" s="58"/>
      <c r="FZ19" s="58"/>
      <c r="GA19" s="58"/>
      <c r="GB19" s="58"/>
      <c r="GC19" s="58"/>
      <c r="GN19" s="58"/>
      <c r="GO19" s="58"/>
      <c r="GP19" s="58"/>
      <c r="GQ19" s="58"/>
      <c r="GR19" s="58"/>
      <c r="GS19" s="58"/>
      <c r="GT19" s="58"/>
      <c r="GU19" s="58"/>
      <c r="GV19" s="58"/>
      <c r="GW19" s="58"/>
      <c r="GX19" s="58"/>
      <c r="HI19" s="58"/>
      <c r="HJ19" s="58"/>
      <c r="HK19" s="58"/>
      <c r="HL19" s="58"/>
      <c r="HM19" s="58"/>
      <c r="HN19" s="58"/>
      <c r="HO19" s="58"/>
      <c r="HP19" s="58"/>
      <c r="HQ19" s="58"/>
      <c r="HR19" s="58"/>
      <c r="HS19" s="58"/>
      <c r="ID19" s="58"/>
      <c r="IE19" s="58"/>
      <c r="IF19" s="58"/>
      <c r="IG19" s="58"/>
      <c r="IH19" s="58"/>
      <c r="II19" s="58"/>
      <c r="IJ19" s="58"/>
      <c r="IK19" s="58"/>
      <c r="IL19" s="58"/>
      <c r="IM19" s="58"/>
      <c r="IN19" s="58"/>
    </row>
    <row r="20" spans="1:257" ht="145.80000000000001" thickBot="1">
      <c r="A20" s="1996" t="s">
        <v>1977</v>
      </c>
      <c r="B20" s="2098">
        <v>0.2</v>
      </c>
      <c r="C20" s="2098">
        <v>0.5</v>
      </c>
      <c r="D20" s="2098">
        <v>0.65</v>
      </c>
      <c r="E20" s="2098">
        <v>0.75</v>
      </c>
      <c r="F20" s="2098">
        <v>0.8</v>
      </c>
      <c r="G20" s="2098">
        <v>0.85</v>
      </c>
      <c r="H20" s="2098">
        <v>1</v>
      </c>
      <c r="I20" s="2098">
        <v>1.3</v>
      </c>
      <c r="J20" s="1997" t="s">
        <v>1983</v>
      </c>
      <c r="K20" s="1997" t="s">
        <v>268</v>
      </c>
      <c r="L20" s="1990" t="s">
        <v>1978</v>
      </c>
      <c r="X20" s="2098">
        <v>0.2</v>
      </c>
      <c r="Y20" s="2098">
        <v>0.5</v>
      </c>
      <c r="Z20" s="2098">
        <v>0.65</v>
      </c>
      <c r="AA20" s="2098">
        <v>0.75</v>
      </c>
      <c r="AB20" s="2098">
        <v>0.8</v>
      </c>
      <c r="AC20" s="2098">
        <v>0.85</v>
      </c>
      <c r="AD20" s="2098">
        <v>1</v>
      </c>
      <c r="AE20" s="2098">
        <v>1.3</v>
      </c>
      <c r="AF20" s="1997" t="s">
        <v>1983</v>
      </c>
      <c r="AG20" s="1997" t="s">
        <v>268</v>
      </c>
      <c r="AH20" s="1990" t="s">
        <v>1978</v>
      </c>
      <c r="AT20" s="1996" t="s">
        <v>1977</v>
      </c>
      <c r="AU20" s="2098">
        <v>0.2</v>
      </c>
      <c r="AV20" s="2098">
        <v>0.5</v>
      </c>
      <c r="AW20" s="2098">
        <v>0.65</v>
      </c>
      <c r="AX20" s="2098">
        <v>0.75</v>
      </c>
      <c r="AY20" s="2098">
        <v>0.8</v>
      </c>
      <c r="AZ20" s="2098">
        <v>0.85</v>
      </c>
      <c r="BA20" s="2098">
        <v>1</v>
      </c>
      <c r="BB20" s="2098">
        <v>1.3</v>
      </c>
      <c r="BC20" s="1997" t="s">
        <v>1983</v>
      </c>
      <c r="BD20" s="1997" t="s">
        <v>268</v>
      </c>
      <c r="BE20" s="1990" t="s">
        <v>1978</v>
      </c>
      <c r="BQ20" s="1996" t="s">
        <v>1977</v>
      </c>
      <c r="BR20" s="2098">
        <v>0.2</v>
      </c>
      <c r="BS20" s="2098">
        <v>0.5</v>
      </c>
      <c r="BT20" s="2098">
        <v>0.65</v>
      </c>
      <c r="BU20" s="2098">
        <v>0.75</v>
      </c>
      <c r="BV20" s="2098">
        <v>0.8</v>
      </c>
      <c r="BW20" s="2098">
        <v>0.85</v>
      </c>
      <c r="BX20" s="2098">
        <v>1</v>
      </c>
      <c r="BY20" s="2098">
        <v>1.3</v>
      </c>
      <c r="BZ20" s="1997" t="s">
        <v>1983</v>
      </c>
      <c r="CA20" s="1997" t="s">
        <v>268</v>
      </c>
      <c r="CB20" s="1990" t="s">
        <v>1978</v>
      </c>
      <c r="CM20" s="2098">
        <v>0.2</v>
      </c>
      <c r="CN20" s="2098">
        <v>0.5</v>
      </c>
      <c r="CO20" s="2098">
        <v>0.65</v>
      </c>
      <c r="CP20" s="2098">
        <v>0.75</v>
      </c>
      <c r="CQ20" s="2098">
        <v>0.8</v>
      </c>
      <c r="CR20" s="2098">
        <v>0.85</v>
      </c>
      <c r="CS20" s="2098">
        <v>1</v>
      </c>
      <c r="CT20" s="2098">
        <v>1.3</v>
      </c>
      <c r="CU20" s="1997" t="s">
        <v>1983</v>
      </c>
      <c r="CV20" s="1997" t="s">
        <v>268</v>
      </c>
      <c r="CW20" s="1990" t="s">
        <v>1978</v>
      </c>
      <c r="DH20" s="2098">
        <v>0.2</v>
      </c>
      <c r="DI20" s="2098">
        <v>0.5</v>
      </c>
      <c r="DJ20" s="2098">
        <v>0.65</v>
      </c>
      <c r="DK20" s="2098">
        <v>0.75</v>
      </c>
      <c r="DL20" s="2098">
        <v>0.8</v>
      </c>
      <c r="DM20" s="2098">
        <v>0.85</v>
      </c>
      <c r="DN20" s="2098">
        <v>1</v>
      </c>
      <c r="DO20" s="2098">
        <v>1.3</v>
      </c>
      <c r="DP20" s="1997" t="s">
        <v>1983</v>
      </c>
      <c r="DQ20" s="1997" t="s">
        <v>268</v>
      </c>
      <c r="DR20" s="1990" t="s">
        <v>1978</v>
      </c>
      <c r="EC20" s="2098">
        <v>0.2</v>
      </c>
      <c r="ED20" s="2098">
        <v>0.5</v>
      </c>
      <c r="EE20" s="2098">
        <v>0.65</v>
      </c>
      <c r="EF20" s="2098">
        <v>0.75</v>
      </c>
      <c r="EG20" s="2098">
        <v>0.8</v>
      </c>
      <c r="EH20" s="2098">
        <v>0.85</v>
      </c>
      <c r="EI20" s="2098">
        <v>1</v>
      </c>
      <c r="EJ20" s="2098">
        <v>1.3</v>
      </c>
      <c r="EK20" s="1997" t="s">
        <v>1983</v>
      </c>
      <c r="EL20" s="1997" t="s">
        <v>268</v>
      </c>
      <c r="EM20" s="1990" t="s">
        <v>1978</v>
      </c>
      <c r="EX20" s="1997" t="s">
        <v>1980</v>
      </c>
      <c r="EY20" s="1997" t="s">
        <v>1981</v>
      </c>
      <c r="EZ20" s="1997" t="s">
        <v>1992</v>
      </c>
      <c r="FA20" s="1997" t="s">
        <v>1987</v>
      </c>
      <c r="FB20" s="1997" t="s">
        <v>1993</v>
      </c>
      <c r="FC20" s="1997" t="s">
        <v>1994</v>
      </c>
      <c r="FD20" s="1997" t="s">
        <v>1982</v>
      </c>
      <c r="FE20" s="1997" t="s">
        <v>1995</v>
      </c>
      <c r="FF20" s="1997" t="s">
        <v>1983</v>
      </c>
      <c r="FG20" s="1997" t="s">
        <v>268</v>
      </c>
      <c r="FH20" s="1990" t="s">
        <v>1978</v>
      </c>
      <c r="FS20" s="1997" t="s">
        <v>1980</v>
      </c>
      <c r="FT20" s="1997" t="s">
        <v>1981</v>
      </c>
      <c r="FU20" s="1997" t="s">
        <v>1992</v>
      </c>
      <c r="FV20" s="1997" t="s">
        <v>1987</v>
      </c>
      <c r="FW20" s="1997" t="s">
        <v>1993</v>
      </c>
      <c r="FX20" s="1997" t="s">
        <v>1994</v>
      </c>
      <c r="FY20" s="1997" t="s">
        <v>1982</v>
      </c>
      <c r="FZ20" s="1997" t="s">
        <v>1995</v>
      </c>
      <c r="GA20" s="1997" t="s">
        <v>1983</v>
      </c>
      <c r="GB20" s="1997" t="s">
        <v>268</v>
      </c>
      <c r="GC20" s="1990" t="s">
        <v>1978</v>
      </c>
      <c r="GN20" s="1997" t="s">
        <v>1980</v>
      </c>
      <c r="GO20" s="1997" t="s">
        <v>1981</v>
      </c>
      <c r="GP20" s="1997" t="s">
        <v>1992</v>
      </c>
      <c r="GQ20" s="1997" t="s">
        <v>1987</v>
      </c>
      <c r="GR20" s="1997" t="s">
        <v>1993</v>
      </c>
      <c r="GS20" s="1997" t="s">
        <v>1994</v>
      </c>
      <c r="GT20" s="1997" t="s">
        <v>1982</v>
      </c>
      <c r="GU20" s="1997" t="s">
        <v>1995</v>
      </c>
      <c r="GV20" s="1997" t="s">
        <v>1983</v>
      </c>
      <c r="GW20" s="1997" t="s">
        <v>268</v>
      </c>
      <c r="GX20" s="1990" t="s">
        <v>1978</v>
      </c>
      <c r="HI20" s="1997" t="s">
        <v>1980</v>
      </c>
      <c r="HJ20" s="1997" t="s">
        <v>1981</v>
      </c>
      <c r="HK20" s="1997" t="s">
        <v>1992</v>
      </c>
      <c r="HL20" s="1997" t="s">
        <v>1987</v>
      </c>
      <c r="HM20" s="1997" t="s">
        <v>1993</v>
      </c>
      <c r="HN20" s="1997" t="s">
        <v>1994</v>
      </c>
      <c r="HO20" s="1997" t="s">
        <v>1982</v>
      </c>
      <c r="HP20" s="1997" t="s">
        <v>1995</v>
      </c>
      <c r="HQ20" s="1997" t="s">
        <v>1983</v>
      </c>
      <c r="HR20" s="1997" t="s">
        <v>268</v>
      </c>
      <c r="HS20" s="1990" t="s">
        <v>1978</v>
      </c>
      <c r="ID20" s="1997" t="s">
        <v>1980</v>
      </c>
      <c r="IE20" s="1997" t="s">
        <v>1981</v>
      </c>
      <c r="IF20" s="1997" t="s">
        <v>1992</v>
      </c>
      <c r="IG20" s="1997" t="s">
        <v>1987</v>
      </c>
      <c r="IH20" s="1997" t="s">
        <v>1993</v>
      </c>
      <c r="II20" s="1997" t="s">
        <v>1994</v>
      </c>
      <c r="IJ20" s="1997" t="s">
        <v>1982</v>
      </c>
      <c r="IK20" s="1997" t="s">
        <v>1995</v>
      </c>
      <c r="IL20" s="1997" t="s">
        <v>1983</v>
      </c>
      <c r="IM20" s="1997" t="s">
        <v>268</v>
      </c>
      <c r="IN20" s="1990" t="s">
        <v>1978</v>
      </c>
    </row>
    <row r="21" spans="1:257" ht="26.4">
      <c r="A21" s="1999" t="s">
        <v>1960</v>
      </c>
      <c r="B21" s="2344">
        <v>0</v>
      </c>
      <c r="C21" s="2344">
        <v>58432</v>
      </c>
      <c r="D21" s="2344">
        <v>221109</v>
      </c>
      <c r="E21" s="2344">
        <v>0</v>
      </c>
      <c r="F21" s="2344">
        <v>0</v>
      </c>
      <c r="G21" s="2344">
        <v>69583</v>
      </c>
      <c r="H21" s="2344">
        <v>262273</v>
      </c>
      <c r="I21" s="2344">
        <v>0</v>
      </c>
      <c r="J21" s="2344">
        <v>0</v>
      </c>
      <c r="K21" s="2344">
        <v>10468</v>
      </c>
      <c r="L21" s="2344">
        <v>621865</v>
      </c>
      <c r="X21" s="2180">
        <v>0</v>
      </c>
      <c r="Y21" s="2180">
        <v>54026</v>
      </c>
      <c r="Z21" s="2180">
        <v>228250</v>
      </c>
      <c r="AA21" s="2180">
        <v>0</v>
      </c>
      <c r="AB21" s="2180">
        <v>111</v>
      </c>
      <c r="AC21" s="2180">
        <v>59296</v>
      </c>
      <c r="AD21" s="2180">
        <v>253175</v>
      </c>
      <c r="AE21" s="2180">
        <v>0</v>
      </c>
      <c r="AF21" s="2180">
        <v>0</v>
      </c>
      <c r="AG21" s="2180">
        <v>10552</v>
      </c>
      <c r="AH21" s="2180">
        <v>605410</v>
      </c>
      <c r="AT21" s="1999" t="s">
        <v>1960</v>
      </c>
      <c r="AU21" s="2180">
        <v>0</v>
      </c>
      <c r="AV21" s="2180">
        <v>51691</v>
      </c>
      <c r="AW21" s="2180">
        <v>233109</v>
      </c>
      <c r="AX21" s="2180">
        <v>0</v>
      </c>
      <c r="AY21" s="2180">
        <v>109</v>
      </c>
      <c r="AZ21" s="2180">
        <v>71777</v>
      </c>
      <c r="BA21" s="2180">
        <v>236486</v>
      </c>
      <c r="BB21" s="2180">
        <v>0</v>
      </c>
      <c r="BC21" s="2180">
        <v>0</v>
      </c>
      <c r="BD21" s="2180">
        <v>7433</v>
      </c>
      <c r="BE21" s="2180">
        <v>600605</v>
      </c>
      <c r="BQ21" s="1999" t="s">
        <v>1960</v>
      </c>
      <c r="BR21" s="2180">
        <v>0</v>
      </c>
      <c r="BS21" s="2180">
        <v>49559</v>
      </c>
      <c r="BT21" s="2180">
        <v>201079</v>
      </c>
      <c r="BU21" s="2180">
        <v>0</v>
      </c>
      <c r="BV21" s="2180">
        <v>0</v>
      </c>
      <c r="BW21" s="2180">
        <v>67266</v>
      </c>
      <c r="BX21" s="2180">
        <v>233474</v>
      </c>
      <c r="BY21" s="2180">
        <v>108</v>
      </c>
      <c r="BZ21" s="2180">
        <v>0</v>
      </c>
      <c r="CA21" s="2180">
        <v>8389</v>
      </c>
      <c r="CB21" s="2180">
        <v>559875</v>
      </c>
      <c r="CM21" s="2180">
        <v>0</v>
      </c>
      <c r="CN21" s="2180">
        <v>45674</v>
      </c>
      <c r="CO21" s="2180">
        <v>201835</v>
      </c>
      <c r="CP21" s="2180">
        <v>0</v>
      </c>
      <c r="CQ21" s="2180">
        <v>0</v>
      </c>
      <c r="CR21" s="2180">
        <v>70927</v>
      </c>
      <c r="CS21" s="2180">
        <v>217798</v>
      </c>
      <c r="CT21" s="2180">
        <v>106</v>
      </c>
      <c r="CU21" s="2180">
        <v>0</v>
      </c>
      <c r="CV21" s="2180">
        <v>8223</v>
      </c>
      <c r="CW21" s="2180">
        <v>544563</v>
      </c>
      <c r="DH21" s="1413">
        <v>0</v>
      </c>
      <c r="DI21" s="1413">
        <v>38889</v>
      </c>
      <c r="DJ21" s="1413">
        <v>209735</v>
      </c>
      <c r="DK21" s="1413">
        <v>0</v>
      </c>
      <c r="DL21" s="1413">
        <v>0</v>
      </c>
      <c r="DM21" s="1413">
        <v>75130</v>
      </c>
      <c r="DN21" s="1413">
        <v>210276</v>
      </c>
      <c r="DO21" s="1413">
        <v>103</v>
      </c>
      <c r="DP21" s="1413">
        <v>0</v>
      </c>
      <c r="DQ21" s="1413">
        <v>4428</v>
      </c>
      <c r="DR21" s="1413">
        <v>538561</v>
      </c>
      <c r="EC21" s="1413">
        <v>0</v>
      </c>
      <c r="ED21" s="1413">
        <v>34473</v>
      </c>
      <c r="EE21" s="1413">
        <v>212295</v>
      </c>
      <c r="EF21" s="1413">
        <v>0</v>
      </c>
      <c r="EG21" s="1413">
        <v>30</v>
      </c>
      <c r="EH21" s="1413">
        <v>77471</v>
      </c>
      <c r="EI21" s="1413">
        <v>220429</v>
      </c>
      <c r="EJ21" s="1413">
        <v>102</v>
      </c>
      <c r="EK21" s="1413">
        <v>0</v>
      </c>
      <c r="EL21" s="1413">
        <v>12615</v>
      </c>
      <c r="EM21" s="1413">
        <v>557415</v>
      </c>
      <c r="EX21" s="1426">
        <v>0</v>
      </c>
      <c r="EY21" s="1426">
        <v>26940</v>
      </c>
      <c r="EZ21" s="1426">
        <v>202891</v>
      </c>
      <c r="FA21" s="1426">
        <v>0</v>
      </c>
      <c r="FB21" s="1426">
        <v>0</v>
      </c>
      <c r="FC21" s="1426">
        <v>71173</v>
      </c>
      <c r="FD21" s="1426">
        <v>215377</v>
      </c>
      <c r="FE21" s="1426">
        <v>99</v>
      </c>
      <c r="FF21" s="1426">
        <v>0</v>
      </c>
      <c r="FG21" s="1426">
        <v>12254</v>
      </c>
      <c r="FH21" s="1426">
        <v>528734</v>
      </c>
      <c r="FS21" s="1426">
        <v>0</v>
      </c>
      <c r="FT21" s="1426">
        <v>25940</v>
      </c>
      <c r="FU21" s="1426">
        <v>201967</v>
      </c>
      <c r="FV21" s="1426">
        <v>0</v>
      </c>
      <c r="FW21" s="1426">
        <v>0</v>
      </c>
      <c r="FX21" s="1426">
        <v>67545</v>
      </c>
      <c r="FY21" s="1426">
        <v>218260</v>
      </c>
      <c r="FZ21" s="1426">
        <v>98</v>
      </c>
      <c r="GA21" s="1426">
        <v>0</v>
      </c>
      <c r="GB21" s="1426">
        <v>17658</v>
      </c>
      <c r="GC21" s="1426">
        <v>531468</v>
      </c>
      <c r="GN21" s="1425">
        <v>0</v>
      </c>
      <c r="GO21" s="1425">
        <v>25134</v>
      </c>
      <c r="GP21" s="1425">
        <v>182308</v>
      </c>
      <c r="GQ21" s="1425">
        <v>0</v>
      </c>
      <c r="GR21" s="1425">
        <v>31</v>
      </c>
      <c r="GS21" s="1425">
        <v>60251</v>
      </c>
      <c r="GT21" s="1425">
        <v>209374</v>
      </c>
      <c r="GU21" s="1425">
        <v>96</v>
      </c>
      <c r="GV21" s="1425">
        <v>0</v>
      </c>
      <c r="GW21" s="1425">
        <v>15463</v>
      </c>
      <c r="GX21" s="1425">
        <v>492657</v>
      </c>
      <c r="HI21" s="1425">
        <v>0</v>
      </c>
      <c r="HJ21" s="1425">
        <v>24819</v>
      </c>
      <c r="HK21" s="1425">
        <v>174163</v>
      </c>
      <c r="HL21" s="1425">
        <v>0</v>
      </c>
      <c r="HM21" s="1425">
        <v>211</v>
      </c>
      <c r="HN21" s="1425">
        <v>64000</v>
      </c>
      <c r="HO21" s="1425">
        <v>207533</v>
      </c>
      <c r="HP21" s="1425">
        <v>94</v>
      </c>
      <c r="HQ21" s="1425">
        <v>0</v>
      </c>
      <c r="HR21" s="1425">
        <v>10966</v>
      </c>
      <c r="HS21" s="1425">
        <v>481787</v>
      </c>
      <c r="ID21" s="1425">
        <v>0</v>
      </c>
      <c r="IE21" s="1425">
        <v>23893.923759470003</v>
      </c>
      <c r="IF21" s="1425">
        <v>159187.70122333008</v>
      </c>
      <c r="IG21" s="1425">
        <v>0</v>
      </c>
      <c r="IH21" s="1425">
        <v>208.42508457</v>
      </c>
      <c r="II21" s="1425">
        <v>56271.974969760035</v>
      </c>
      <c r="IJ21" s="1425">
        <v>221148.62308819589</v>
      </c>
      <c r="IK21" s="1425">
        <v>92.888419560000003</v>
      </c>
      <c r="IL21" s="1425">
        <v>0</v>
      </c>
      <c r="IM21" s="1425">
        <v>12138.874888688619</v>
      </c>
      <c r="IN21" s="1425">
        <v>472942.41143357463</v>
      </c>
    </row>
    <row r="22" spans="1:257" ht="39.6">
      <c r="A22" s="2002" t="s">
        <v>1996</v>
      </c>
      <c r="B22" s="2344">
        <v>0</v>
      </c>
      <c r="C22" s="2344">
        <v>0</v>
      </c>
      <c r="D22" s="2344">
        <v>0</v>
      </c>
      <c r="E22" s="2344">
        <v>0</v>
      </c>
      <c r="F22" s="2344">
        <v>0</v>
      </c>
      <c r="G22" s="2344">
        <v>0</v>
      </c>
      <c r="H22" s="2344">
        <v>380</v>
      </c>
      <c r="I22" s="2344">
        <v>0</v>
      </c>
      <c r="J22" s="2344">
        <v>0</v>
      </c>
      <c r="K22" s="2344">
        <v>0</v>
      </c>
      <c r="L22" s="2344">
        <v>380</v>
      </c>
      <c r="X22" s="2180">
        <v>0</v>
      </c>
      <c r="Y22" s="2180">
        <v>0</v>
      </c>
      <c r="Z22" s="2180">
        <v>0</v>
      </c>
      <c r="AA22" s="2180">
        <v>0</v>
      </c>
      <c r="AB22" s="2180">
        <v>111</v>
      </c>
      <c r="AC22" s="2180">
        <v>0</v>
      </c>
      <c r="AD22" s="2180">
        <v>381</v>
      </c>
      <c r="AE22" s="2180">
        <v>0</v>
      </c>
      <c r="AF22" s="2180">
        <v>0</v>
      </c>
      <c r="AG22" s="2180">
        <v>0</v>
      </c>
      <c r="AH22" s="2180">
        <v>492</v>
      </c>
      <c r="AT22" s="2002" t="s">
        <v>1996</v>
      </c>
      <c r="AU22" s="2180">
        <v>0</v>
      </c>
      <c r="AV22" s="2180">
        <v>0</v>
      </c>
      <c r="AW22" s="2180">
        <v>0</v>
      </c>
      <c r="AX22" s="2180">
        <v>0</v>
      </c>
      <c r="AY22" s="2180">
        <v>109</v>
      </c>
      <c r="AZ22" s="2180">
        <v>0</v>
      </c>
      <c r="BA22" s="2180">
        <v>0</v>
      </c>
      <c r="BB22" s="2180">
        <v>0</v>
      </c>
      <c r="BC22" s="2180">
        <v>0</v>
      </c>
      <c r="BD22" s="2180">
        <v>0</v>
      </c>
      <c r="BE22" s="2180">
        <v>109</v>
      </c>
      <c r="BQ22" s="2002" t="s">
        <v>1996</v>
      </c>
      <c r="BR22" s="2180">
        <v>0</v>
      </c>
      <c r="BS22" s="2180">
        <v>0</v>
      </c>
      <c r="BT22" s="2180">
        <v>0</v>
      </c>
      <c r="BU22" s="2180">
        <v>0</v>
      </c>
      <c r="BV22" s="2180">
        <v>0</v>
      </c>
      <c r="BW22" s="2180">
        <v>0</v>
      </c>
      <c r="BX22" s="2180">
        <v>0</v>
      </c>
      <c r="BY22" s="2180">
        <v>108</v>
      </c>
      <c r="BZ22" s="2180">
        <v>0</v>
      </c>
      <c r="CA22" s="2180">
        <v>0</v>
      </c>
      <c r="CB22" s="2180">
        <v>108</v>
      </c>
      <c r="CM22" s="2180">
        <v>0</v>
      </c>
      <c r="CN22" s="2180">
        <v>0</v>
      </c>
      <c r="CO22" s="2180">
        <v>0</v>
      </c>
      <c r="CP22" s="2180">
        <v>0</v>
      </c>
      <c r="CQ22" s="2180">
        <v>0</v>
      </c>
      <c r="CR22" s="2180">
        <v>0</v>
      </c>
      <c r="CS22" s="2180">
        <v>0</v>
      </c>
      <c r="CT22" s="2180">
        <v>106</v>
      </c>
      <c r="CU22" s="2180">
        <v>0</v>
      </c>
      <c r="CV22" s="2180">
        <v>0</v>
      </c>
      <c r="CW22" s="2180">
        <v>106</v>
      </c>
      <c r="DH22" s="1413">
        <v>0</v>
      </c>
      <c r="DI22" s="1413">
        <v>0</v>
      </c>
      <c r="DJ22" s="1413">
        <v>0</v>
      </c>
      <c r="DK22" s="1413">
        <v>0</v>
      </c>
      <c r="DL22" s="1413">
        <v>0</v>
      </c>
      <c r="DM22" s="1413">
        <v>0</v>
      </c>
      <c r="DN22" s="1413">
        <v>0</v>
      </c>
      <c r="DO22" s="1413">
        <v>103</v>
      </c>
      <c r="DP22" s="1413">
        <v>0</v>
      </c>
      <c r="DQ22" s="1413">
        <v>0</v>
      </c>
      <c r="DR22" s="1413">
        <v>103</v>
      </c>
      <c r="EC22" s="1413">
        <v>0</v>
      </c>
      <c r="ED22" s="1413">
        <v>0</v>
      </c>
      <c r="EE22" s="1413">
        <v>0</v>
      </c>
      <c r="EF22" s="1413">
        <v>0</v>
      </c>
      <c r="EG22" s="1413">
        <v>30</v>
      </c>
      <c r="EH22" s="1413">
        <v>0</v>
      </c>
      <c r="EI22" s="1413">
        <v>0</v>
      </c>
      <c r="EJ22" s="1413">
        <v>102</v>
      </c>
      <c r="EK22" s="1413">
        <v>0</v>
      </c>
      <c r="EL22" s="1413">
        <v>0</v>
      </c>
      <c r="EM22" s="1413">
        <v>132</v>
      </c>
      <c r="EX22" s="1426">
        <v>0</v>
      </c>
      <c r="EY22" s="1426">
        <v>0</v>
      </c>
      <c r="EZ22" s="1426">
        <v>0</v>
      </c>
      <c r="FA22" s="1426">
        <v>0</v>
      </c>
      <c r="FB22" s="1426">
        <v>0</v>
      </c>
      <c r="FC22" s="1426">
        <v>0</v>
      </c>
      <c r="FD22" s="1426">
        <v>0</v>
      </c>
      <c r="FE22" s="1426">
        <v>99</v>
      </c>
      <c r="FF22" s="1426">
        <v>0</v>
      </c>
      <c r="FG22" s="1426">
        <v>0</v>
      </c>
      <c r="FH22" s="1426">
        <v>99</v>
      </c>
      <c r="FS22" s="1426">
        <v>0</v>
      </c>
      <c r="FT22" s="1426">
        <v>0</v>
      </c>
      <c r="FU22" s="1426">
        <v>0</v>
      </c>
      <c r="FV22" s="1426">
        <v>0</v>
      </c>
      <c r="FW22" s="1426">
        <v>0</v>
      </c>
      <c r="FX22" s="1426">
        <v>0</v>
      </c>
      <c r="FY22" s="1426">
        <v>0</v>
      </c>
      <c r="FZ22" s="1426">
        <v>98</v>
      </c>
      <c r="GA22" s="1426">
        <v>0</v>
      </c>
      <c r="GB22" s="1426">
        <v>0</v>
      </c>
      <c r="GC22" s="1426">
        <v>98</v>
      </c>
      <c r="GN22" s="1425">
        <v>0</v>
      </c>
      <c r="GO22" s="1425">
        <v>0</v>
      </c>
      <c r="GP22" s="1425">
        <v>0</v>
      </c>
      <c r="GQ22" s="1425">
        <v>0</v>
      </c>
      <c r="GR22" s="1425">
        <v>31</v>
      </c>
      <c r="GS22" s="1425">
        <v>0</v>
      </c>
      <c r="GT22" s="1425">
        <v>0</v>
      </c>
      <c r="GU22" s="1425">
        <v>96</v>
      </c>
      <c r="GV22" s="1425">
        <v>0</v>
      </c>
      <c r="GW22" s="1425">
        <v>0</v>
      </c>
      <c r="GX22" s="1425">
        <v>127</v>
      </c>
      <c r="HI22" s="1425">
        <v>0</v>
      </c>
      <c r="HJ22" s="1425">
        <v>0</v>
      </c>
      <c r="HK22" s="1425">
        <v>0</v>
      </c>
      <c r="HL22" s="1425">
        <v>0</v>
      </c>
      <c r="HM22" s="1425">
        <v>211</v>
      </c>
      <c r="HN22" s="1425">
        <v>0</v>
      </c>
      <c r="HO22" s="1425">
        <v>0</v>
      </c>
      <c r="HP22" s="1425">
        <v>94</v>
      </c>
      <c r="HQ22" s="1425">
        <v>0</v>
      </c>
      <c r="HR22" s="1425">
        <v>0</v>
      </c>
      <c r="HS22" s="1425">
        <v>306</v>
      </c>
      <c r="ID22" s="1425">
        <v>0</v>
      </c>
      <c r="IE22" s="1425">
        <v>0</v>
      </c>
      <c r="IF22" s="1425">
        <v>0</v>
      </c>
      <c r="IG22" s="1425">
        <v>0</v>
      </c>
      <c r="IH22" s="1425">
        <v>208.42508457</v>
      </c>
      <c r="II22" s="1425">
        <v>0</v>
      </c>
      <c r="IJ22" s="1425">
        <v>0</v>
      </c>
      <c r="IK22" s="1425">
        <v>92.888419560000003</v>
      </c>
      <c r="IL22" s="1425">
        <v>0</v>
      </c>
      <c r="IM22" s="1425">
        <v>0</v>
      </c>
      <c r="IN22" s="1425">
        <v>301.31350413000001</v>
      </c>
    </row>
    <row r="23" spans="1:257" ht="13.2">
      <c r="A23" s="2002" t="s">
        <v>1997</v>
      </c>
      <c r="B23" s="2344">
        <v>0</v>
      </c>
      <c r="C23" s="2344">
        <v>58432</v>
      </c>
      <c r="D23" s="2344">
        <v>221109</v>
      </c>
      <c r="E23" s="2344">
        <v>0</v>
      </c>
      <c r="F23" s="2344">
        <v>0</v>
      </c>
      <c r="G23" s="2344">
        <v>69583</v>
      </c>
      <c r="H23" s="2344">
        <v>261893</v>
      </c>
      <c r="I23" s="2344">
        <v>0</v>
      </c>
      <c r="J23" s="2344">
        <v>0</v>
      </c>
      <c r="K23" s="2344">
        <v>10468</v>
      </c>
      <c r="L23" s="2344">
        <v>621485</v>
      </c>
      <c r="X23" s="2180">
        <v>0</v>
      </c>
      <c r="Y23" s="2180">
        <v>54026</v>
      </c>
      <c r="Z23" s="2180">
        <v>228250</v>
      </c>
      <c r="AA23" s="2180">
        <v>0</v>
      </c>
      <c r="AB23" s="2180">
        <v>0</v>
      </c>
      <c r="AC23" s="2180">
        <v>59296</v>
      </c>
      <c r="AD23" s="2180">
        <v>252794</v>
      </c>
      <c r="AE23" s="2180">
        <v>0</v>
      </c>
      <c r="AF23" s="2180">
        <v>0</v>
      </c>
      <c r="AG23" s="2180">
        <v>10552</v>
      </c>
      <c r="AH23" s="2180">
        <v>604918</v>
      </c>
      <c r="AT23" s="2002" t="s">
        <v>1997</v>
      </c>
      <c r="AU23" s="2180">
        <v>0</v>
      </c>
      <c r="AV23" s="2180">
        <v>51691</v>
      </c>
      <c r="AW23" s="2180">
        <v>233109</v>
      </c>
      <c r="AX23" s="2180">
        <v>0</v>
      </c>
      <c r="AY23" s="2180">
        <v>0</v>
      </c>
      <c r="AZ23" s="2180">
        <v>71777</v>
      </c>
      <c r="BA23" s="2180">
        <v>236486</v>
      </c>
      <c r="BB23" s="2180">
        <v>0</v>
      </c>
      <c r="BC23" s="2180">
        <v>0</v>
      </c>
      <c r="BD23" s="2180">
        <v>7433</v>
      </c>
      <c r="BE23" s="2180">
        <v>600496</v>
      </c>
      <c r="BQ23" s="2002" t="s">
        <v>1997</v>
      </c>
      <c r="BR23" s="2180">
        <v>0</v>
      </c>
      <c r="BS23" s="2180">
        <v>49559</v>
      </c>
      <c r="BT23" s="2180">
        <v>201079</v>
      </c>
      <c r="BU23" s="2180">
        <v>0</v>
      </c>
      <c r="BV23" s="2180">
        <v>0</v>
      </c>
      <c r="BW23" s="2180">
        <v>67266</v>
      </c>
      <c r="BX23" s="2180">
        <v>233474</v>
      </c>
      <c r="BY23" s="2180">
        <v>0</v>
      </c>
      <c r="BZ23" s="2180">
        <v>0</v>
      </c>
      <c r="CA23" s="2180">
        <v>8389</v>
      </c>
      <c r="CB23" s="2180">
        <v>559767</v>
      </c>
      <c r="CM23" s="2180">
        <v>0</v>
      </c>
      <c r="CN23" s="2180">
        <v>45674</v>
      </c>
      <c r="CO23" s="2180">
        <v>201835</v>
      </c>
      <c r="CP23" s="2180">
        <v>0</v>
      </c>
      <c r="CQ23" s="2180">
        <v>0</v>
      </c>
      <c r="CR23" s="2180">
        <v>70927</v>
      </c>
      <c r="CS23" s="2180">
        <v>217798</v>
      </c>
      <c r="CT23" s="2180">
        <v>0</v>
      </c>
      <c r="CU23" s="2180">
        <v>0</v>
      </c>
      <c r="CV23" s="2180">
        <v>8223</v>
      </c>
      <c r="CW23" s="2180">
        <v>544457</v>
      </c>
      <c r="DH23" s="1413">
        <v>0</v>
      </c>
      <c r="DI23" s="1413">
        <v>38889</v>
      </c>
      <c r="DJ23" s="1413">
        <v>209735</v>
      </c>
      <c r="DK23" s="1413">
        <v>0</v>
      </c>
      <c r="DL23" s="1413">
        <v>0</v>
      </c>
      <c r="DM23" s="1413">
        <v>75130</v>
      </c>
      <c r="DN23" s="1413">
        <v>210276</v>
      </c>
      <c r="DO23" s="1413">
        <v>0</v>
      </c>
      <c r="DP23" s="1413">
        <v>0</v>
      </c>
      <c r="DQ23" s="1413">
        <v>4428</v>
      </c>
      <c r="DR23" s="1413">
        <v>538458</v>
      </c>
      <c r="EC23" s="1413">
        <v>0</v>
      </c>
      <c r="ED23" s="1413">
        <v>34473</v>
      </c>
      <c r="EE23" s="1413">
        <v>212295</v>
      </c>
      <c r="EF23" s="1413">
        <v>0</v>
      </c>
      <c r="EG23" s="1413">
        <v>0</v>
      </c>
      <c r="EH23" s="1413">
        <v>77471</v>
      </c>
      <c r="EI23" s="1413">
        <v>220429</v>
      </c>
      <c r="EJ23" s="1413">
        <v>0</v>
      </c>
      <c r="EK23" s="1413">
        <v>0</v>
      </c>
      <c r="EL23" s="1413">
        <v>12615</v>
      </c>
      <c r="EM23" s="1413">
        <v>557283</v>
      </c>
      <c r="EX23" s="1426">
        <v>0</v>
      </c>
      <c r="EY23" s="1426">
        <v>26940</v>
      </c>
      <c r="EZ23" s="1426">
        <v>202891</v>
      </c>
      <c r="FA23" s="1426">
        <v>0</v>
      </c>
      <c r="FB23" s="1426">
        <v>0</v>
      </c>
      <c r="FC23" s="1426">
        <v>71173</v>
      </c>
      <c r="FD23" s="1426">
        <v>215377</v>
      </c>
      <c r="FE23" s="1426">
        <v>0</v>
      </c>
      <c r="FF23" s="1426">
        <v>0</v>
      </c>
      <c r="FG23" s="1426">
        <v>12254</v>
      </c>
      <c r="FH23" s="1426">
        <v>528635</v>
      </c>
      <c r="FS23" s="1426">
        <v>0</v>
      </c>
      <c r="FT23" s="1426">
        <v>25940</v>
      </c>
      <c r="FU23" s="1426">
        <v>201967</v>
      </c>
      <c r="FV23" s="1426">
        <v>0</v>
      </c>
      <c r="FW23" s="1426">
        <v>0</v>
      </c>
      <c r="FX23" s="1426">
        <v>67545</v>
      </c>
      <c r="FY23" s="1426">
        <v>218260</v>
      </c>
      <c r="FZ23" s="1426">
        <v>0</v>
      </c>
      <c r="GA23" s="1426">
        <v>0</v>
      </c>
      <c r="GB23" s="1426">
        <v>17658</v>
      </c>
      <c r="GC23" s="1426">
        <v>531370</v>
      </c>
      <c r="GN23" s="1425">
        <v>0</v>
      </c>
      <c r="GO23" s="1425">
        <v>25134</v>
      </c>
      <c r="GP23" s="1425">
        <v>182308</v>
      </c>
      <c r="GQ23" s="1425">
        <v>0</v>
      </c>
      <c r="GR23" s="1425">
        <v>0</v>
      </c>
      <c r="GS23" s="1425">
        <v>60251</v>
      </c>
      <c r="GT23" s="1425">
        <v>209374</v>
      </c>
      <c r="GU23" s="1425">
        <v>0</v>
      </c>
      <c r="GV23" s="1425">
        <v>0</v>
      </c>
      <c r="GW23" s="1425">
        <v>15463</v>
      </c>
      <c r="GX23" s="1425">
        <v>492530</v>
      </c>
      <c r="HI23" s="1425">
        <v>0</v>
      </c>
      <c r="HJ23" s="1425">
        <v>24819</v>
      </c>
      <c r="HK23" s="1425">
        <v>174163</v>
      </c>
      <c r="HL23" s="1425">
        <v>0</v>
      </c>
      <c r="HM23" s="1425">
        <v>0</v>
      </c>
      <c r="HN23" s="1425">
        <v>64000</v>
      </c>
      <c r="HO23" s="1425">
        <v>207533</v>
      </c>
      <c r="HP23" s="1425">
        <v>0</v>
      </c>
      <c r="HQ23" s="1425">
        <v>0</v>
      </c>
      <c r="HR23" s="1425">
        <v>10966</v>
      </c>
      <c r="HS23" s="1425">
        <v>481481</v>
      </c>
      <c r="ID23" s="1425">
        <v>0</v>
      </c>
      <c r="IE23" s="1425">
        <v>23893.923759470003</v>
      </c>
      <c r="IF23" s="1425">
        <v>159187.70122333008</v>
      </c>
      <c r="IG23" s="1425">
        <v>0</v>
      </c>
      <c r="IH23" s="1425">
        <v>0</v>
      </c>
      <c r="II23" s="1425">
        <v>56271.974969760035</v>
      </c>
      <c r="IJ23" s="1425">
        <v>221148.62308819589</v>
      </c>
      <c r="IK23" s="1425">
        <v>0</v>
      </c>
      <c r="IL23" s="1425">
        <v>0</v>
      </c>
      <c r="IM23" s="1425">
        <v>12138.874888688619</v>
      </c>
      <c r="IN23" s="1425">
        <v>472641.09792944457</v>
      </c>
    </row>
    <row r="24" spans="1:257" ht="13.8" thickBot="1">
      <c r="A24" s="2000"/>
      <c r="B24" s="593"/>
      <c r="C24" s="593"/>
      <c r="D24" s="593"/>
      <c r="E24" s="593"/>
      <c r="F24" s="593"/>
      <c r="G24" s="593"/>
      <c r="H24" s="593"/>
      <c r="I24" s="593"/>
      <c r="J24" s="593"/>
      <c r="K24" s="593"/>
      <c r="L24" s="593"/>
      <c r="X24" s="593"/>
      <c r="Y24" s="593"/>
      <c r="Z24" s="593"/>
      <c r="AA24" s="593"/>
      <c r="AB24" s="593"/>
      <c r="AC24" s="593"/>
      <c r="AD24" s="593"/>
      <c r="AE24" s="593"/>
      <c r="AF24" s="593"/>
      <c r="AG24" s="593"/>
      <c r="AH24" s="593"/>
      <c r="AT24" s="2000"/>
      <c r="AU24" s="593"/>
      <c r="AV24" s="593"/>
      <c r="AW24" s="593"/>
      <c r="AX24" s="593"/>
      <c r="AY24" s="593"/>
      <c r="AZ24" s="593"/>
      <c r="BA24" s="593"/>
      <c r="BB24" s="593"/>
      <c r="BC24" s="593"/>
      <c r="BD24" s="593"/>
      <c r="BE24" s="593"/>
      <c r="BQ24" s="2000"/>
      <c r="BR24" s="593"/>
      <c r="BS24" s="593"/>
      <c r="BT24" s="593"/>
      <c r="BU24" s="593"/>
      <c r="BV24" s="593"/>
      <c r="BW24" s="593"/>
      <c r="BX24" s="593"/>
      <c r="BY24" s="593"/>
      <c r="BZ24" s="593"/>
      <c r="CA24" s="593"/>
      <c r="CB24" s="593"/>
      <c r="CM24" s="593"/>
      <c r="CN24" s="593"/>
      <c r="CO24" s="593"/>
      <c r="CP24" s="593"/>
      <c r="CQ24" s="593"/>
      <c r="CR24" s="593"/>
      <c r="CS24" s="593"/>
      <c r="CT24" s="593"/>
      <c r="CU24" s="593"/>
      <c r="CV24" s="593"/>
      <c r="CW24" s="593"/>
      <c r="DH24" s="593"/>
      <c r="DI24" s="593"/>
      <c r="DJ24" s="593"/>
      <c r="DK24" s="593"/>
      <c r="DL24" s="593"/>
      <c r="DM24" s="593"/>
      <c r="DN24" s="593"/>
      <c r="DO24" s="593"/>
      <c r="DP24" s="593"/>
      <c r="DQ24" s="593"/>
      <c r="DR24" s="593"/>
      <c r="EC24" s="593"/>
      <c r="ED24" s="593"/>
      <c r="EE24" s="593"/>
      <c r="EF24" s="593"/>
      <c r="EG24" s="593"/>
      <c r="EH24" s="593"/>
      <c r="EI24" s="593"/>
      <c r="EJ24" s="593"/>
      <c r="EK24" s="593"/>
      <c r="EL24" s="593"/>
      <c r="EM24" s="593"/>
      <c r="EX24" s="593"/>
      <c r="EY24" s="593"/>
      <c r="EZ24" s="593"/>
      <c r="FA24" s="593"/>
      <c r="FB24" s="593"/>
      <c r="FC24" s="593"/>
      <c r="FD24" s="593"/>
      <c r="FE24" s="593"/>
      <c r="FF24" s="593"/>
      <c r="FG24" s="593"/>
      <c r="FH24" s="593"/>
      <c r="FS24" s="593"/>
      <c r="FT24" s="593"/>
      <c r="FU24" s="593"/>
      <c r="FV24" s="593"/>
      <c r="FW24" s="593"/>
      <c r="FX24" s="593"/>
      <c r="FY24" s="593"/>
      <c r="FZ24" s="593"/>
      <c r="GA24" s="593"/>
      <c r="GB24" s="593"/>
      <c r="GC24" s="593"/>
      <c r="GN24" s="593"/>
      <c r="GO24" s="593"/>
      <c r="GP24" s="593"/>
      <c r="GQ24" s="593"/>
      <c r="GR24" s="593"/>
      <c r="GS24" s="593"/>
      <c r="GT24" s="593"/>
      <c r="GU24" s="593"/>
      <c r="GV24" s="593"/>
      <c r="GW24" s="593"/>
      <c r="GX24" s="593"/>
      <c r="HI24" s="593"/>
      <c r="HJ24" s="593"/>
      <c r="HK24" s="593"/>
      <c r="HL24" s="593"/>
      <c r="HM24" s="593"/>
      <c r="HN24" s="593"/>
      <c r="HO24" s="593"/>
      <c r="HP24" s="593"/>
      <c r="HQ24" s="593"/>
      <c r="HR24" s="593"/>
      <c r="HS24" s="593"/>
      <c r="ID24" s="593"/>
      <c r="IE24" s="593"/>
      <c r="IF24" s="593"/>
      <c r="IG24" s="593"/>
      <c r="IH24" s="593"/>
      <c r="II24" s="593"/>
      <c r="IJ24" s="593"/>
      <c r="IK24" s="593"/>
      <c r="IL24" s="593"/>
      <c r="IM24" s="593"/>
      <c r="IN24" s="593"/>
    </row>
    <row r="25" spans="1:257" ht="119.4" thickBot="1">
      <c r="A25" s="1996" t="s">
        <v>1977</v>
      </c>
      <c r="B25" s="2098">
        <v>1</v>
      </c>
      <c r="C25" s="2098">
        <v>1.5</v>
      </c>
      <c r="D25" s="2098">
        <v>2.5</v>
      </c>
      <c r="E25" s="2098">
        <v>4</v>
      </c>
      <c r="F25" s="1997" t="s">
        <v>268</v>
      </c>
      <c r="G25" s="1990" t="s">
        <v>1978</v>
      </c>
      <c r="H25" s="593"/>
      <c r="I25" s="593"/>
      <c r="J25" s="593"/>
      <c r="K25" s="593"/>
      <c r="L25" s="593"/>
      <c r="X25" s="2098">
        <v>1</v>
      </c>
      <c r="Y25" s="2098">
        <v>1.5</v>
      </c>
      <c r="Z25" s="2098">
        <v>2.5</v>
      </c>
      <c r="AA25" s="2098">
        <v>4</v>
      </c>
      <c r="AB25" s="1997" t="s">
        <v>268</v>
      </c>
      <c r="AC25" s="1990" t="s">
        <v>1978</v>
      </c>
      <c r="AD25" s="593"/>
      <c r="AE25" s="593"/>
      <c r="AF25" s="593"/>
      <c r="AG25" s="593"/>
      <c r="AH25" s="593"/>
      <c r="AT25" s="1996" t="s">
        <v>1977</v>
      </c>
      <c r="AU25" s="2098">
        <v>1</v>
      </c>
      <c r="AV25" s="2098">
        <v>1.5</v>
      </c>
      <c r="AW25" s="2098">
        <v>2.5</v>
      </c>
      <c r="AX25" s="2098">
        <v>4</v>
      </c>
      <c r="AY25" s="1997" t="s">
        <v>268</v>
      </c>
      <c r="AZ25" s="1990" t="s">
        <v>1978</v>
      </c>
      <c r="BA25" s="593"/>
      <c r="BB25" s="593"/>
      <c r="BC25" s="593"/>
      <c r="BD25" s="593"/>
      <c r="BE25" s="593"/>
      <c r="BQ25" s="1996" t="s">
        <v>1977</v>
      </c>
      <c r="BR25" s="2098">
        <v>1</v>
      </c>
      <c r="BS25" s="2098">
        <v>1.5</v>
      </c>
      <c r="BT25" s="2098">
        <v>2.5</v>
      </c>
      <c r="BU25" s="2098">
        <v>4</v>
      </c>
      <c r="BV25" s="1997" t="s">
        <v>268</v>
      </c>
      <c r="BW25" s="1990" t="s">
        <v>1978</v>
      </c>
      <c r="BX25" s="593"/>
      <c r="BY25" s="593"/>
      <c r="BZ25" s="593"/>
      <c r="CA25" s="593"/>
      <c r="CB25" s="593"/>
      <c r="CM25" s="2098">
        <v>1</v>
      </c>
      <c r="CN25" s="2098">
        <v>1.5</v>
      </c>
      <c r="CO25" s="2098">
        <v>2.5</v>
      </c>
      <c r="CP25" s="2098">
        <v>4</v>
      </c>
      <c r="CQ25" s="1997" t="s">
        <v>268</v>
      </c>
      <c r="CR25" s="1990" t="s">
        <v>1978</v>
      </c>
      <c r="CS25" s="593"/>
      <c r="CT25" s="593"/>
      <c r="CU25" s="593"/>
      <c r="CV25" s="593"/>
      <c r="CW25" s="593"/>
      <c r="DH25" s="2098">
        <v>1</v>
      </c>
      <c r="DI25" s="2098">
        <v>1.5</v>
      </c>
      <c r="DJ25" s="2098">
        <v>2.5</v>
      </c>
      <c r="DK25" s="2098">
        <v>4</v>
      </c>
      <c r="DL25" s="1997" t="s">
        <v>268</v>
      </c>
      <c r="DM25" s="1990" t="s">
        <v>1978</v>
      </c>
      <c r="DN25" s="593"/>
      <c r="DO25" s="593"/>
      <c r="DP25" s="593"/>
      <c r="DQ25" s="593"/>
      <c r="DR25" s="593"/>
      <c r="EC25" s="2098">
        <v>1</v>
      </c>
      <c r="ED25" s="2098">
        <v>1.5</v>
      </c>
      <c r="EE25" s="2098">
        <v>2.5</v>
      </c>
      <c r="EF25" s="2098">
        <v>4</v>
      </c>
      <c r="EG25" s="1997" t="s">
        <v>268</v>
      </c>
      <c r="EH25" s="1990" t="s">
        <v>1978</v>
      </c>
      <c r="EI25" s="593"/>
      <c r="EJ25" s="593"/>
      <c r="EK25" s="593"/>
      <c r="EL25" s="593"/>
      <c r="EM25" s="593"/>
      <c r="EX25" s="1997" t="s">
        <v>1982</v>
      </c>
      <c r="EY25" s="1997" t="s">
        <v>1983</v>
      </c>
      <c r="EZ25" s="1997" t="s">
        <v>1998</v>
      </c>
      <c r="FA25" s="1997" t="s">
        <v>1999</v>
      </c>
      <c r="FB25" s="1997" t="s">
        <v>268</v>
      </c>
      <c r="FC25" s="1990" t="s">
        <v>1978</v>
      </c>
      <c r="FD25" s="593"/>
      <c r="FE25" s="593"/>
      <c r="FF25" s="593"/>
      <c r="FG25" s="593"/>
      <c r="FH25" s="593"/>
      <c r="FS25" s="1997" t="s">
        <v>1982</v>
      </c>
      <c r="FT25" s="1997" t="s">
        <v>1983</v>
      </c>
      <c r="FU25" s="1997" t="s">
        <v>1998</v>
      </c>
      <c r="FV25" s="1997" t="s">
        <v>1999</v>
      </c>
      <c r="FW25" s="1997" t="s">
        <v>268</v>
      </c>
      <c r="FX25" s="1990" t="s">
        <v>1978</v>
      </c>
      <c r="FY25" s="593"/>
      <c r="FZ25" s="593"/>
      <c r="GA25" s="593"/>
      <c r="GB25" s="593"/>
      <c r="GC25" s="593"/>
      <c r="GN25" s="1997" t="s">
        <v>1982</v>
      </c>
      <c r="GO25" s="1997" t="s">
        <v>1983</v>
      </c>
      <c r="GP25" s="1997" t="s">
        <v>1998</v>
      </c>
      <c r="GQ25" s="1997" t="s">
        <v>1999</v>
      </c>
      <c r="GR25" s="1997" t="s">
        <v>268</v>
      </c>
      <c r="GS25" s="1990" t="s">
        <v>1978</v>
      </c>
      <c r="GT25" s="593"/>
      <c r="GU25" s="593"/>
      <c r="GV25" s="593"/>
      <c r="GW25" s="593"/>
      <c r="GX25" s="593"/>
      <c r="HI25" s="1997" t="s">
        <v>1982</v>
      </c>
      <c r="HJ25" s="1997" t="s">
        <v>1983</v>
      </c>
      <c r="HK25" s="1997" t="s">
        <v>1998</v>
      </c>
      <c r="HL25" s="1997" t="s">
        <v>1999</v>
      </c>
      <c r="HM25" s="1997" t="s">
        <v>268</v>
      </c>
      <c r="HN25" s="1990" t="s">
        <v>1978</v>
      </c>
      <c r="HO25" s="593"/>
      <c r="HP25" s="593"/>
      <c r="HQ25" s="593"/>
      <c r="HR25" s="593"/>
      <c r="HS25" s="593"/>
      <c r="ID25" s="1997" t="s">
        <v>1982</v>
      </c>
      <c r="IE25" s="1997" t="s">
        <v>1983</v>
      </c>
      <c r="IF25" s="1997" t="s">
        <v>1998</v>
      </c>
      <c r="IG25" s="1997" t="s">
        <v>1999</v>
      </c>
      <c r="IH25" s="1997" t="s">
        <v>268</v>
      </c>
      <c r="II25" s="1990" t="s">
        <v>1978</v>
      </c>
      <c r="IJ25" s="593"/>
      <c r="IK25" s="593"/>
      <c r="IL25" s="593"/>
      <c r="IM25" s="593"/>
      <c r="IN25" s="593"/>
    </row>
    <row r="26" spans="1:257" ht="52.8">
      <c r="A26" s="1999" t="s">
        <v>1963</v>
      </c>
      <c r="B26" s="2344">
        <v>0</v>
      </c>
      <c r="C26" s="2344">
        <v>3680</v>
      </c>
      <c r="D26" s="2344">
        <v>19971</v>
      </c>
      <c r="E26" s="2344">
        <v>9532</v>
      </c>
      <c r="F26" s="2344">
        <v>0</v>
      </c>
      <c r="G26" s="2344">
        <v>33183</v>
      </c>
      <c r="H26" s="593"/>
      <c r="I26" s="593"/>
      <c r="J26" s="593"/>
      <c r="K26" s="593"/>
      <c r="L26" s="593"/>
      <c r="X26" s="2180">
        <v>141</v>
      </c>
      <c r="Y26" s="2180">
        <v>3901</v>
      </c>
      <c r="Z26" s="2180">
        <v>23290</v>
      </c>
      <c r="AA26" s="2180">
        <v>7806</v>
      </c>
      <c r="AB26" s="2180">
        <v>0</v>
      </c>
      <c r="AC26" s="2180">
        <v>35138</v>
      </c>
      <c r="AD26" s="593"/>
      <c r="AE26" s="593"/>
      <c r="AF26" s="593"/>
      <c r="AG26" s="593"/>
      <c r="AH26" s="593"/>
      <c r="AT26" s="1999" t="s">
        <v>1963</v>
      </c>
      <c r="AU26" s="2180">
        <v>0</v>
      </c>
      <c r="AV26" s="2180">
        <v>3769</v>
      </c>
      <c r="AW26" s="2180">
        <v>0</v>
      </c>
      <c r="AX26" s="2180">
        <v>0</v>
      </c>
      <c r="AY26" s="2180">
        <v>30437</v>
      </c>
      <c r="AZ26" s="2180">
        <v>34206</v>
      </c>
      <c r="BA26" s="593"/>
      <c r="BB26" s="593"/>
      <c r="BC26" s="593"/>
      <c r="BD26" s="593"/>
      <c r="BE26" s="593"/>
      <c r="BQ26" s="1999" t="s">
        <v>1963</v>
      </c>
      <c r="BR26" s="2180">
        <v>101</v>
      </c>
      <c r="BS26" s="2180">
        <v>4231</v>
      </c>
      <c r="BT26" s="2180">
        <v>0</v>
      </c>
      <c r="BU26" s="2180">
        <v>0</v>
      </c>
      <c r="BV26" s="2180">
        <v>32032</v>
      </c>
      <c r="BW26" s="2180">
        <v>36364</v>
      </c>
      <c r="BX26" s="593"/>
      <c r="BY26" s="593"/>
      <c r="BZ26" s="593"/>
      <c r="CA26" s="593"/>
      <c r="CB26" s="593"/>
      <c r="CM26" s="2180">
        <v>13</v>
      </c>
      <c r="CN26" s="2180">
        <v>4099</v>
      </c>
      <c r="CO26" s="2180">
        <v>0</v>
      </c>
      <c r="CP26" s="2180">
        <v>0</v>
      </c>
      <c r="CQ26" s="2180">
        <v>30244</v>
      </c>
      <c r="CR26" s="2180">
        <v>34356</v>
      </c>
      <c r="CS26" s="593"/>
      <c r="CT26" s="593"/>
      <c r="CU26" s="593"/>
      <c r="CV26" s="593"/>
      <c r="CW26" s="593"/>
      <c r="DH26" s="1413">
        <v>13</v>
      </c>
      <c r="DI26" s="1413">
        <v>4097</v>
      </c>
      <c r="DJ26" s="1413">
        <v>0</v>
      </c>
      <c r="DK26" s="1413">
        <v>0</v>
      </c>
      <c r="DL26" s="1413">
        <v>29199</v>
      </c>
      <c r="DM26" s="1413">
        <v>33309</v>
      </c>
      <c r="DN26" s="593"/>
      <c r="DO26" s="593"/>
      <c r="DP26" s="593"/>
      <c r="DQ26" s="593"/>
      <c r="DR26" s="593"/>
      <c r="EC26" s="1413">
        <v>169</v>
      </c>
      <c r="ED26" s="1413">
        <v>3700</v>
      </c>
      <c r="EE26" s="1413">
        <v>0</v>
      </c>
      <c r="EF26" s="1413">
        <v>0</v>
      </c>
      <c r="EG26" s="1413">
        <v>38330</v>
      </c>
      <c r="EH26" s="1413">
        <v>42199</v>
      </c>
      <c r="EI26" s="593"/>
      <c r="EJ26" s="593"/>
      <c r="EK26" s="593"/>
      <c r="EL26" s="593"/>
      <c r="EM26" s="593"/>
      <c r="EX26" s="1426">
        <v>228</v>
      </c>
      <c r="EY26" s="1426">
        <v>3711</v>
      </c>
      <c r="EZ26" s="1426">
        <v>0</v>
      </c>
      <c r="FA26" s="1426">
        <v>0</v>
      </c>
      <c r="FB26" s="1426">
        <v>34937</v>
      </c>
      <c r="FC26" s="1426">
        <v>38876</v>
      </c>
      <c r="FD26" s="593"/>
      <c r="FE26" s="593"/>
      <c r="FF26" s="593"/>
      <c r="FG26" s="593"/>
      <c r="FH26" s="593"/>
      <c r="FS26" s="1426">
        <v>228</v>
      </c>
      <c r="FT26" s="1426">
        <v>3116</v>
      </c>
      <c r="FU26" s="1426">
        <v>0</v>
      </c>
      <c r="FV26" s="1426">
        <v>0</v>
      </c>
      <c r="FW26" s="1426">
        <v>43406</v>
      </c>
      <c r="FX26" s="1426">
        <v>46750</v>
      </c>
      <c r="FY26" s="593"/>
      <c r="FZ26" s="593"/>
      <c r="GA26" s="593"/>
      <c r="GB26" s="593"/>
      <c r="GC26" s="593"/>
      <c r="GN26" s="1425">
        <v>0</v>
      </c>
      <c r="GO26" s="1425">
        <v>3111</v>
      </c>
      <c r="GP26" s="1425">
        <v>0</v>
      </c>
      <c r="GQ26" s="1425">
        <v>0</v>
      </c>
      <c r="GR26" s="1425">
        <v>41515</v>
      </c>
      <c r="GS26" s="1425">
        <v>44626</v>
      </c>
      <c r="GT26" s="593"/>
      <c r="GU26" s="593"/>
      <c r="GV26" s="593"/>
      <c r="GW26" s="593"/>
      <c r="GX26" s="593"/>
      <c r="HI26" s="1425">
        <v>38550</v>
      </c>
      <c r="HJ26" s="1425">
        <v>2357</v>
      </c>
      <c r="HK26" s="1425">
        <v>0</v>
      </c>
      <c r="HL26" s="1425">
        <v>0</v>
      </c>
      <c r="HM26" s="1425">
        <v>0</v>
      </c>
      <c r="HN26" s="1425">
        <v>40907</v>
      </c>
      <c r="HO26" s="593"/>
      <c r="HP26" s="593"/>
      <c r="HQ26" s="593"/>
      <c r="HR26" s="593"/>
      <c r="HS26" s="593"/>
      <c r="ID26" s="1425">
        <v>34108</v>
      </c>
      <c r="IE26" s="1425">
        <v>2473</v>
      </c>
      <c r="IF26" s="1425">
        <v>0</v>
      </c>
      <c r="IG26" s="1425">
        <v>0</v>
      </c>
      <c r="IH26" s="1425">
        <v>0</v>
      </c>
      <c r="II26" s="1425">
        <v>36582</v>
      </c>
      <c r="IJ26" s="593"/>
      <c r="IK26" s="593"/>
      <c r="IL26" s="593"/>
      <c r="IM26" s="593"/>
      <c r="IN26" s="593"/>
    </row>
    <row r="27" spans="1:257" ht="13.8" thickBot="1">
      <c r="A27" s="2000"/>
      <c r="B27" s="593"/>
      <c r="C27" s="593"/>
      <c r="D27" s="593"/>
      <c r="E27" s="593"/>
      <c r="F27" s="593"/>
      <c r="G27" s="593"/>
      <c r="H27" s="593"/>
      <c r="I27" s="593"/>
      <c r="J27" s="593"/>
      <c r="K27" s="593"/>
      <c r="L27" s="593"/>
      <c r="X27" s="593"/>
      <c r="Y27" s="593"/>
      <c r="Z27" s="593"/>
      <c r="AA27" s="593"/>
      <c r="AB27" s="593"/>
      <c r="AC27" s="593"/>
      <c r="AD27" s="593"/>
      <c r="AE27" s="593"/>
      <c r="AF27" s="593"/>
      <c r="AG27" s="593"/>
      <c r="AH27" s="593"/>
      <c r="AT27" s="2000"/>
      <c r="AU27" s="593"/>
      <c r="AV27" s="593"/>
      <c r="AW27" s="593"/>
      <c r="AX27" s="593"/>
      <c r="AY27" s="593"/>
      <c r="AZ27" s="593"/>
      <c r="BA27" s="593"/>
      <c r="BB27" s="593"/>
      <c r="BC27" s="593"/>
      <c r="BD27" s="593"/>
      <c r="BE27" s="593"/>
      <c r="BQ27" s="2000"/>
      <c r="BR27" s="593"/>
      <c r="BS27" s="593"/>
      <c r="BT27" s="593"/>
      <c r="BU27" s="593"/>
      <c r="BV27" s="593"/>
      <c r="BW27" s="593"/>
      <c r="BX27" s="593"/>
      <c r="BY27" s="593"/>
      <c r="BZ27" s="593"/>
      <c r="CA27" s="593"/>
      <c r="CB27" s="593"/>
      <c r="CM27" s="593"/>
      <c r="CN27" s="593"/>
      <c r="CO27" s="593"/>
      <c r="CP27" s="593"/>
      <c r="CQ27" s="593"/>
      <c r="CR27" s="593"/>
      <c r="CS27" s="593"/>
      <c r="CT27" s="593"/>
      <c r="CU27" s="593"/>
      <c r="CV27" s="593"/>
      <c r="CW27" s="593"/>
      <c r="DH27" s="593"/>
      <c r="DI27" s="593"/>
      <c r="DJ27" s="593"/>
      <c r="DK27" s="593"/>
      <c r="DL27" s="593"/>
      <c r="DM27" s="593"/>
      <c r="DN27" s="593"/>
      <c r="DO27" s="593"/>
      <c r="DP27" s="593"/>
      <c r="DQ27" s="593"/>
      <c r="DR27" s="593"/>
      <c r="EC27" s="593"/>
      <c r="ED27" s="593"/>
      <c r="EE27" s="593"/>
      <c r="EF27" s="593"/>
      <c r="EG27" s="593"/>
      <c r="EH27" s="593"/>
      <c r="EI27" s="593"/>
      <c r="EJ27" s="593"/>
      <c r="EK27" s="593"/>
      <c r="EL27" s="593"/>
      <c r="EM27" s="593"/>
      <c r="EX27" s="593"/>
      <c r="EY27" s="593"/>
      <c r="EZ27" s="593"/>
      <c r="FA27" s="593"/>
      <c r="FB27" s="593"/>
      <c r="FC27" s="593"/>
      <c r="FD27" s="593"/>
      <c r="FE27" s="593"/>
      <c r="FF27" s="593"/>
      <c r="FG27" s="593"/>
      <c r="FH27" s="593"/>
      <c r="FS27" s="593"/>
      <c r="FT27" s="593"/>
      <c r="FU27" s="593"/>
      <c r="FV27" s="593"/>
      <c r="FW27" s="593"/>
      <c r="FX27" s="593"/>
      <c r="FY27" s="593"/>
      <c r="FZ27" s="593"/>
      <c r="GA27" s="593"/>
      <c r="GB27" s="593"/>
      <c r="GC27" s="593"/>
      <c r="GN27" s="593"/>
      <c r="GO27" s="593"/>
      <c r="GP27" s="593"/>
      <c r="GQ27" s="593"/>
      <c r="GR27" s="593"/>
      <c r="GS27" s="593"/>
      <c r="GT27" s="593"/>
      <c r="GU27" s="593"/>
      <c r="GV27" s="593"/>
      <c r="GW27" s="593"/>
      <c r="GX27" s="593"/>
      <c r="HI27" s="593"/>
      <c r="HJ27" s="593"/>
      <c r="HK27" s="593"/>
      <c r="HL27" s="593"/>
      <c r="HM27" s="593"/>
      <c r="HN27" s="593"/>
      <c r="HO27" s="593"/>
      <c r="HP27" s="593"/>
      <c r="HQ27" s="593"/>
      <c r="HR27" s="593"/>
      <c r="HS27" s="593"/>
      <c r="ID27" s="593"/>
      <c r="IE27" s="593"/>
      <c r="IF27" s="593"/>
      <c r="IG27" s="593"/>
      <c r="IH27" s="593"/>
      <c r="II27" s="593"/>
      <c r="IJ27" s="593"/>
      <c r="IK27" s="593"/>
      <c r="IL27" s="593"/>
      <c r="IM27" s="593"/>
      <c r="IN27" s="593"/>
    </row>
    <row r="28" spans="1:257" ht="119.4" thickBot="1">
      <c r="A28" s="1996" t="s">
        <v>1977</v>
      </c>
      <c r="B28" s="2003">
        <v>0.45</v>
      </c>
      <c r="C28" s="2098">
        <v>0.75</v>
      </c>
      <c r="D28" s="2098">
        <v>1</v>
      </c>
      <c r="E28" s="1997" t="s">
        <v>268</v>
      </c>
      <c r="F28" s="1990" t="s">
        <v>1978</v>
      </c>
      <c r="G28" s="593"/>
      <c r="H28" s="593"/>
      <c r="I28" s="593"/>
      <c r="J28" s="593"/>
      <c r="K28" s="593"/>
      <c r="L28" s="593"/>
      <c r="X28" s="2003">
        <v>0.45</v>
      </c>
      <c r="Y28" s="2098">
        <v>0.75</v>
      </c>
      <c r="Z28" s="2098">
        <v>1</v>
      </c>
      <c r="AA28" s="1997" t="s">
        <v>268</v>
      </c>
      <c r="AB28" s="1990" t="s">
        <v>1978</v>
      </c>
      <c r="AC28" s="593"/>
      <c r="AD28" s="593"/>
      <c r="AE28" s="593"/>
      <c r="AF28" s="593"/>
      <c r="AG28" s="593"/>
      <c r="AH28" s="593"/>
      <c r="AT28" s="1996" t="s">
        <v>1977</v>
      </c>
      <c r="AU28" s="2003">
        <v>0.45</v>
      </c>
      <c r="AV28" s="2098">
        <v>0.75</v>
      </c>
      <c r="AW28" s="2098">
        <v>1</v>
      </c>
      <c r="AX28" s="1997" t="s">
        <v>268</v>
      </c>
      <c r="AY28" s="1990" t="s">
        <v>1978</v>
      </c>
      <c r="AZ28" s="593"/>
      <c r="BA28" s="593"/>
      <c r="BB28" s="593"/>
      <c r="BC28" s="593"/>
      <c r="BD28" s="593"/>
      <c r="BE28" s="593"/>
      <c r="BQ28" s="1996" t="s">
        <v>1977</v>
      </c>
      <c r="BR28" s="2003">
        <v>0.45</v>
      </c>
      <c r="BS28" s="2098">
        <v>0.75</v>
      </c>
      <c r="BT28" s="2098">
        <v>1</v>
      </c>
      <c r="BU28" s="1997" t="s">
        <v>268</v>
      </c>
      <c r="BV28" s="1990" t="s">
        <v>1978</v>
      </c>
      <c r="BW28" s="593"/>
      <c r="BX28" s="593"/>
      <c r="BY28" s="593"/>
      <c r="BZ28" s="593"/>
      <c r="CA28" s="593"/>
      <c r="CB28" s="593"/>
      <c r="CM28" s="2003">
        <v>0.45</v>
      </c>
      <c r="CN28" s="2098">
        <v>0.75</v>
      </c>
      <c r="CO28" s="2098">
        <v>1</v>
      </c>
      <c r="CP28" s="1997" t="s">
        <v>268</v>
      </c>
      <c r="CQ28" s="1990" t="s">
        <v>1978</v>
      </c>
      <c r="CR28" s="593"/>
      <c r="CS28" s="593"/>
      <c r="CT28" s="593"/>
      <c r="CU28" s="593"/>
      <c r="CV28" s="593"/>
      <c r="CW28" s="593"/>
      <c r="DH28" s="2003">
        <v>0.45</v>
      </c>
      <c r="DI28" s="2098">
        <v>0.75</v>
      </c>
      <c r="DJ28" s="2098">
        <v>1</v>
      </c>
      <c r="DK28" s="1997" t="s">
        <v>268</v>
      </c>
      <c r="DL28" s="1990" t="s">
        <v>1978</v>
      </c>
      <c r="DM28" s="593"/>
      <c r="DN28" s="593"/>
      <c r="DO28" s="593"/>
      <c r="DP28" s="593"/>
      <c r="DQ28" s="593"/>
      <c r="DR28" s="593"/>
      <c r="EC28" s="2003">
        <v>0.45</v>
      </c>
      <c r="ED28" s="2098">
        <v>0.75</v>
      </c>
      <c r="EE28" s="2098">
        <v>1</v>
      </c>
      <c r="EF28" s="1997" t="s">
        <v>268</v>
      </c>
      <c r="EG28" s="1990" t="s">
        <v>1978</v>
      </c>
      <c r="EH28" s="593"/>
      <c r="EI28" s="593"/>
      <c r="EJ28" s="593"/>
      <c r="EK28" s="593"/>
      <c r="EL28" s="593"/>
      <c r="EM28" s="593"/>
      <c r="EX28" s="2003" t="s">
        <v>2000</v>
      </c>
      <c r="EY28" s="1997" t="s">
        <v>1987</v>
      </c>
      <c r="EZ28" s="1997" t="s">
        <v>1982</v>
      </c>
      <c r="FA28" s="1997" t="s">
        <v>268</v>
      </c>
      <c r="FB28" s="1990" t="s">
        <v>1978</v>
      </c>
      <c r="FC28" s="593"/>
      <c r="FD28" s="593"/>
      <c r="FE28" s="593"/>
      <c r="FF28" s="593"/>
      <c r="FG28" s="593"/>
      <c r="FH28" s="593"/>
      <c r="FS28" s="2003" t="s">
        <v>2000</v>
      </c>
      <c r="FT28" s="1997" t="s">
        <v>1987</v>
      </c>
      <c r="FU28" s="1997" t="s">
        <v>1982</v>
      </c>
      <c r="FV28" s="1997" t="s">
        <v>268</v>
      </c>
      <c r="FW28" s="1990" t="s">
        <v>1978</v>
      </c>
      <c r="FX28" s="593"/>
      <c r="FY28" s="593"/>
      <c r="FZ28" s="593"/>
      <c r="GA28" s="593"/>
      <c r="GB28" s="593"/>
      <c r="GC28" s="593"/>
      <c r="GN28" s="2003" t="s">
        <v>2000</v>
      </c>
      <c r="GO28" s="1997" t="s">
        <v>1987</v>
      </c>
      <c r="GP28" s="1997" t="s">
        <v>1982</v>
      </c>
      <c r="GQ28" s="1997" t="s">
        <v>268</v>
      </c>
      <c r="GR28" s="1990" t="s">
        <v>1978</v>
      </c>
      <c r="GS28" s="593"/>
      <c r="GT28" s="593"/>
      <c r="GU28" s="593"/>
      <c r="GV28" s="593"/>
      <c r="GW28" s="593"/>
      <c r="GX28" s="593"/>
      <c r="HI28" s="2003">
        <v>0.45</v>
      </c>
      <c r="HJ28" s="1997" t="s">
        <v>1987</v>
      </c>
      <c r="HK28" s="1997" t="s">
        <v>1982</v>
      </c>
      <c r="HL28" s="1997" t="s">
        <v>268</v>
      </c>
      <c r="HM28" s="1990" t="s">
        <v>1978</v>
      </c>
      <c r="HN28" s="593"/>
      <c r="HO28" s="593"/>
      <c r="HP28" s="593"/>
      <c r="HQ28" s="593"/>
      <c r="HR28" s="593"/>
      <c r="HS28" s="593"/>
      <c r="ID28" s="2003">
        <v>0.45</v>
      </c>
      <c r="IE28" s="1997" t="s">
        <v>1987</v>
      </c>
      <c r="IF28" s="1997" t="s">
        <v>1982</v>
      </c>
      <c r="IG28" s="1997" t="s">
        <v>268</v>
      </c>
      <c r="IH28" s="1990" t="s">
        <v>1978</v>
      </c>
      <c r="II28" s="593"/>
      <c r="IJ28" s="593"/>
      <c r="IK28" s="593"/>
      <c r="IL28" s="593"/>
      <c r="IM28" s="593"/>
      <c r="IN28" s="593"/>
    </row>
    <row r="29" spans="1:257" ht="13.2">
      <c r="A29" s="1999" t="s">
        <v>1964</v>
      </c>
      <c r="B29" s="2344">
        <v>80865</v>
      </c>
      <c r="C29" s="2344">
        <v>280152</v>
      </c>
      <c r="D29" s="2344">
        <v>234</v>
      </c>
      <c r="E29" s="2344">
        <v>47969</v>
      </c>
      <c r="F29" s="2344">
        <v>409220</v>
      </c>
      <c r="G29" s="593"/>
      <c r="H29" s="593"/>
      <c r="I29" s="593"/>
      <c r="J29" s="593"/>
      <c r="K29" s="593"/>
      <c r="L29" s="593"/>
      <c r="X29" s="44">
        <v>79085</v>
      </c>
      <c r="Y29" s="44">
        <v>278871</v>
      </c>
      <c r="Z29" s="44">
        <v>246</v>
      </c>
      <c r="AA29" s="44">
        <v>47898</v>
      </c>
      <c r="AB29" s="44">
        <v>406100</v>
      </c>
      <c r="AC29" s="593"/>
      <c r="AD29" s="593"/>
      <c r="AE29" s="593"/>
      <c r="AF29" s="593"/>
      <c r="AG29" s="593"/>
      <c r="AH29" s="593"/>
      <c r="AT29" s="1999" t="s">
        <v>1964</v>
      </c>
      <c r="AU29" s="44">
        <v>77788</v>
      </c>
      <c r="AV29" s="44">
        <v>279567</v>
      </c>
      <c r="AW29" s="44">
        <v>254</v>
      </c>
      <c r="AX29" s="44">
        <v>47881</v>
      </c>
      <c r="AY29" s="44">
        <v>405490</v>
      </c>
      <c r="AZ29" s="593"/>
      <c r="BA29" s="593"/>
      <c r="BB29" s="593"/>
      <c r="BC29" s="593"/>
      <c r="BD29" s="593"/>
      <c r="BE29" s="593"/>
      <c r="BQ29" s="1999" t="s">
        <v>1964</v>
      </c>
      <c r="BR29" s="44">
        <v>69762</v>
      </c>
      <c r="BS29" s="44">
        <v>264221</v>
      </c>
      <c r="BT29" s="44">
        <v>246</v>
      </c>
      <c r="BU29" s="44">
        <v>49417</v>
      </c>
      <c r="BV29" s="44">
        <v>383646</v>
      </c>
      <c r="BW29" s="593"/>
      <c r="BX29" s="593"/>
      <c r="BY29" s="593"/>
      <c r="BZ29" s="593"/>
      <c r="CA29" s="593"/>
      <c r="CB29" s="593"/>
      <c r="CM29" s="44">
        <v>69118</v>
      </c>
      <c r="CN29" s="44">
        <v>262462</v>
      </c>
      <c r="CO29" s="44">
        <v>269</v>
      </c>
      <c r="CP29" s="44">
        <v>50007</v>
      </c>
      <c r="CQ29" s="44">
        <v>381856</v>
      </c>
      <c r="CR29" s="593"/>
      <c r="CS29" s="593"/>
      <c r="CT29" s="593"/>
      <c r="CU29" s="593"/>
      <c r="CV29" s="593"/>
      <c r="CW29" s="593"/>
      <c r="DH29" s="44">
        <v>67738</v>
      </c>
      <c r="DI29" s="44">
        <v>263204</v>
      </c>
      <c r="DJ29" s="44">
        <v>301</v>
      </c>
      <c r="DK29" s="44">
        <v>52129</v>
      </c>
      <c r="DL29" s="44">
        <v>383372</v>
      </c>
      <c r="DM29" s="593"/>
      <c r="DN29" s="593"/>
      <c r="DO29" s="593"/>
      <c r="DP29" s="593"/>
      <c r="DQ29" s="593"/>
      <c r="DR29" s="593"/>
      <c r="EC29" s="44">
        <v>67923</v>
      </c>
      <c r="ED29" s="44">
        <v>255987</v>
      </c>
      <c r="EE29" s="44">
        <v>279</v>
      </c>
      <c r="EF29" s="44">
        <v>51811</v>
      </c>
      <c r="EG29" s="44">
        <v>376000</v>
      </c>
      <c r="EH29" s="593"/>
      <c r="EI29" s="593"/>
      <c r="EJ29" s="593"/>
      <c r="EK29" s="593"/>
      <c r="EL29" s="593"/>
      <c r="EM29" s="593"/>
      <c r="EX29" s="44">
        <v>63601</v>
      </c>
      <c r="EY29" s="44">
        <v>247580</v>
      </c>
      <c r="EZ29" s="44">
        <v>246</v>
      </c>
      <c r="FA29" s="44">
        <v>52167</v>
      </c>
      <c r="FB29" s="44">
        <v>363594</v>
      </c>
      <c r="FC29" s="593"/>
      <c r="FD29" s="593"/>
      <c r="FE29" s="593"/>
      <c r="FF29" s="593"/>
      <c r="FG29" s="593"/>
      <c r="FH29" s="593"/>
      <c r="FS29" s="44">
        <v>63061</v>
      </c>
      <c r="FT29" s="44">
        <v>243442</v>
      </c>
      <c r="FU29" s="44">
        <v>208</v>
      </c>
      <c r="FV29" s="44">
        <v>52377</v>
      </c>
      <c r="FW29" s="44">
        <v>359088</v>
      </c>
      <c r="FX29" s="593"/>
      <c r="FY29" s="593"/>
      <c r="FZ29" s="593"/>
      <c r="GA29" s="593"/>
      <c r="GB29" s="593"/>
      <c r="GC29" s="593"/>
      <c r="GN29" s="44">
        <v>61512</v>
      </c>
      <c r="GO29" s="44">
        <v>241548</v>
      </c>
      <c r="GP29" s="44">
        <v>171</v>
      </c>
      <c r="GQ29" s="44">
        <v>47805</v>
      </c>
      <c r="GR29" s="44">
        <v>351036</v>
      </c>
      <c r="GS29" s="593"/>
      <c r="GT29" s="593"/>
      <c r="GU29" s="593"/>
      <c r="GV29" s="593"/>
      <c r="GW29" s="593"/>
      <c r="GX29" s="593"/>
      <c r="HI29" s="44">
        <v>61084</v>
      </c>
      <c r="HJ29" s="44">
        <v>240967</v>
      </c>
      <c r="HK29" s="44">
        <v>166</v>
      </c>
      <c r="HL29" s="44">
        <v>50407</v>
      </c>
      <c r="HM29" s="44">
        <v>352624</v>
      </c>
      <c r="HN29" s="593"/>
      <c r="HO29" s="593"/>
      <c r="HP29" s="593"/>
      <c r="HQ29" s="593"/>
      <c r="HR29" s="593"/>
      <c r="HS29" s="593"/>
      <c r="ID29" s="44">
        <v>56718</v>
      </c>
      <c r="IE29" s="44">
        <v>238492</v>
      </c>
      <c r="IF29" s="44">
        <v>0</v>
      </c>
      <c r="IG29" s="44">
        <v>51810</v>
      </c>
      <c r="IH29" s="44">
        <v>347020</v>
      </c>
      <c r="II29" s="593"/>
      <c r="IJ29" s="593"/>
      <c r="IK29" s="593"/>
      <c r="IL29" s="593"/>
      <c r="IM29" s="593"/>
      <c r="IN29" s="593"/>
    </row>
    <row r="30" spans="1:257" ht="13.8" thickBot="1">
      <c r="A30" s="1999"/>
      <c r="B30" s="44"/>
      <c r="C30" s="44"/>
      <c r="D30" s="44"/>
      <c r="E30" s="44"/>
      <c r="F30" s="44"/>
      <c r="G30" s="593"/>
      <c r="H30" s="593"/>
      <c r="I30" s="593"/>
      <c r="J30" s="593"/>
      <c r="K30" s="593"/>
      <c r="L30" s="593"/>
      <c r="U30" s="1330"/>
      <c r="X30" s="44"/>
      <c r="Y30" s="44"/>
      <c r="Z30" s="44"/>
      <c r="AA30" s="44"/>
      <c r="AB30" s="44"/>
      <c r="AC30" s="593"/>
      <c r="AD30" s="593"/>
      <c r="AE30" s="593"/>
      <c r="AF30" s="593"/>
      <c r="AG30" s="593"/>
      <c r="AH30" s="593"/>
      <c r="AQ30" s="1330"/>
      <c r="AT30" s="1999"/>
      <c r="AU30" s="44"/>
      <c r="AV30" s="44"/>
      <c r="AW30" s="44"/>
      <c r="AX30" s="44"/>
      <c r="AY30" s="44"/>
      <c r="AZ30" s="593"/>
      <c r="BA30" s="593"/>
      <c r="BB30" s="593"/>
      <c r="BC30" s="593"/>
      <c r="BD30" s="593"/>
      <c r="BE30" s="593"/>
      <c r="BN30" s="1330"/>
      <c r="BQ30" s="1999"/>
      <c r="BR30" s="44"/>
      <c r="BS30" s="44"/>
      <c r="BT30" s="44"/>
      <c r="BU30" s="44"/>
      <c r="BV30" s="44"/>
      <c r="BW30" s="593"/>
      <c r="BX30" s="593"/>
      <c r="BY30" s="593"/>
      <c r="BZ30" s="593"/>
      <c r="CA30" s="593"/>
      <c r="CB30" s="593"/>
      <c r="CK30" s="1330"/>
      <c r="CM30" s="44"/>
      <c r="CN30" s="44"/>
      <c r="CO30" s="44"/>
      <c r="CP30" s="44"/>
      <c r="CQ30" s="44"/>
      <c r="CR30" s="593"/>
      <c r="CS30" s="593"/>
      <c r="CT30" s="593"/>
      <c r="CU30" s="593"/>
      <c r="CV30" s="593"/>
      <c r="CW30" s="593"/>
      <c r="DF30" s="1330"/>
      <c r="DH30" s="44"/>
      <c r="DI30" s="44"/>
      <c r="DJ30" s="44"/>
      <c r="DK30" s="44"/>
      <c r="DL30" s="44"/>
      <c r="DM30" s="593"/>
      <c r="DN30" s="593"/>
      <c r="DO30" s="593"/>
      <c r="DP30" s="593"/>
      <c r="DQ30" s="593"/>
      <c r="DR30" s="593"/>
      <c r="EA30" s="1330"/>
      <c r="EC30" s="44"/>
      <c r="ED30" s="44"/>
      <c r="EE30" s="44"/>
      <c r="EF30" s="44"/>
      <c r="EG30" s="44"/>
      <c r="EH30" s="593"/>
      <c r="EI30" s="593"/>
      <c r="EJ30" s="593"/>
      <c r="EK30" s="593"/>
      <c r="EL30" s="593"/>
      <c r="EM30" s="593"/>
      <c r="EX30" s="44"/>
      <c r="EY30" s="44"/>
      <c r="EZ30" s="44"/>
      <c r="FA30" s="44"/>
      <c r="FB30" s="44"/>
      <c r="FC30" s="593"/>
      <c r="FD30" s="593"/>
      <c r="FE30" s="593"/>
      <c r="FF30" s="593"/>
      <c r="FG30" s="593"/>
      <c r="FH30" s="593"/>
      <c r="FS30" s="44"/>
      <c r="FT30" s="44"/>
      <c r="FU30" s="44"/>
      <c r="FV30" s="44"/>
      <c r="FW30" s="44"/>
      <c r="FX30" s="593"/>
      <c r="FY30" s="593"/>
      <c r="FZ30" s="593"/>
      <c r="GA30" s="593"/>
      <c r="GB30" s="593"/>
      <c r="GC30" s="593"/>
      <c r="GN30" s="44"/>
      <c r="GO30" s="44"/>
      <c r="GP30" s="44"/>
      <c r="GQ30" s="44"/>
      <c r="GR30" s="44"/>
      <c r="GS30" s="593"/>
      <c r="GT30" s="593"/>
      <c r="GU30" s="593"/>
      <c r="GV30" s="593"/>
      <c r="GW30" s="593"/>
      <c r="GX30" s="593"/>
      <c r="HI30" s="44"/>
      <c r="HJ30" s="44"/>
      <c r="HK30" s="44"/>
      <c r="HL30" s="44"/>
      <c r="HM30" s="44"/>
      <c r="HN30" s="593"/>
      <c r="HO30" s="593"/>
      <c r="HP30" s="593"/>
      <c r="HQ30" s="593"/>
      <c r="HR30" s="593"/>
      <c r="HS30" s="593"/>
      <c r="ID30" s="44"/>
      <c r="IE30" s="44"/>
      <c r="IF30" s="44"/>
      <c r="IG30" s="44"/>
      <c r="IH30" s="44"/>
      <c r="II30" s="593"/>
      <c r="IJ30" s="593"/>
      <c r="IK30" s="593"/>
      <c r="IL30" s="593"/>
      <c r="IM30" s="593"/>
      <c r="IN30" s="593"/>
    </row>
    <row r="31" spans="1:257" ht="119.4" thickBot="1">
      <c r="A31" s="2004" t="s">
        <v>1945</v>
      </c>
      <c r="B31" s="2098">
        <v>0</v>
      </c>
      <c r="C31" s="2098">
        <v>0.2</v>
      </c>
      <c r="D31" s="2098">
        <v>0.25</v>
      </c>
      <c r="E31" s="2098">
        <v>0.3</v>
      </c>
      <c r="F31" s="2098">
        <v>0.35</v>
      </c>
      <c r="G31" s="2098">
        <v>0.4</v>
      </c>
      <c r="H31" s="2098">
        <v>0.45</v>
      </c>
      <c r="I31" s="2098">
        <v>0.5</v>
      </c>
      <c r="J31" s="2098">
        <v>0.6</v>
      </c>
      <c r="K31" s="2098">
        <v>0.65</v>
      </c>
      <c r="L31" s="2098">
        <v>0.7</v>
      </c>
      <c r="M31" s="2098">
        <v>0.75</v>
      </c>
      <c r="N31" s="2098">
        <v>0.85</v>
      </c>
      <c r="O31" s="2098">
        <v>0.9</v>
      </c>
      <c r="P31" s="2098">
        <v>1</v>
      </c>
      <c r="Q31" s="2098">
        <v>1.05</v>
      </c>
      <c r="R31" s="2098">
        <v>1.1000000000000001</v>
      </c>
      <c r="S31" s="2098">
        <v>1.5</v>
      </c>
      <c r="T31" s="1997" t="s">
        <v>268</v>
      </c>
      <c r="U31" s="1990" t="s">
        <v>1978</v>
      </c>
      <c r="X31" s="2098">
        <v>0</v>
      </c>
      <c r="Y31" s="2098">
        <v>0.2</v>
      </c>
      <c r="Z31" s="2098">
        <v>0.25</v>
      </c>
      <c r="AA31" s="2098">
        <v>0.3</v>
      </c>
      <c r="AB31" s="2098">
        <v>0.35</v>
      </c>
      <c r="AC31" s="2098">
        <v>0.4</v>
      </c>
      <c r="AD31" s="2098">
        <v>0.45</v>
      </c>
      <c r="AE31" s="2098">
        <v>0.5</v>
      </c>
      <c r="AF31" s="2098">
        <v>0.6</v>
      </c>
      <c r="AG31" s="2098">
        <v>0.65</v>
      </c>
      <c r="AH31" s="2098">
        <v>0.7</v>
      </c>
      <c r="AI31" s="2098">
        <v>0.75</v>
      </c>
      <c r="AJ31" s="2098">
        <v>0.85</v>
      </c>
      <c r="AK31" s="2098">
        <v>0.9</v>
      </c>
      <c r="AL31" s="2098">
        <v>1</v>
      </c>
      <c r="AM31" s="2098">
        <v>1.05</v>
      </c>
      <c r="AN31" s="2098">
        <v>1.1000000000000001</v>
      </c>
      <c r="AO31" s="2098">
        <v>1.5</v>
      </c>
      <c r="AP31" s="1997" t="s">
        <v>268</v>
      </c>
      <c r="AQ31" s="1990" t="s">
        <v>1978</v>
      </c>
      <c r="AT31" s="2004" t="s">
        <v>1945</v>
      </c>
      <c r="AU31" s="2098">
        <v>0</v>
      </c>
      <c r="AV31" s="2098">
        <v>0.2</v>
      </c>
      <c r="AW31" s="2098">
        <v>0.25</v>
      </c>
      <c r="AX31" s="2098">
        <v>0.3</v>
      </c>
      <c r="AY31" s="2098">
        <v>0.35</v>
      </c>
      <c r="AZ31" s="2098">
        <v>0.4</v>
      </c>
      <c r="BA31" s="2098">
        <v>0.45</v>
      </c>
      <c r="BB31" s="2098">
        <v>0.5</v>
      </c>
      <c r="BC31" s="2098">
        <v>0.6</v>
      </c>
      <c r="BD31" s="2098">
        <v>0.65</v>
      </c>
      <c r="BE31" s="2098">
        <v>0.7</v>
      </c>
      <c r="BF31" s="2098">
        <v>0.75</v>
      </c>
      <c r="BG31" s="2098">
        <v>0.85</v>
      </c>
      <c r="BH31" s="2098">
        <v>0.9</v>
      </c>
      <c r="BI31" s="2098">
        <v>1</v>
      </c>
      <c r="BJ31" s="2098">
        <v>1.05</v>
      </c>
      <c r="BK31" s="2098">
        <v>1.1000000000000001</v>
      </c>
      <c r="BL31" s="2098">
        <v>1.5</v>
      </c>
      <c r="BM31" s="1997" t="s">
        <v>268</v>
      </c>
      <c r="BN31" s="1990" t="s">
        <v>1978</v>
      </c>
      <c r="BQ31" s="2004" t="s">
        <v>1945</v>
      </c>
      <c r="BR31" s="2098">
        <v>0</v>
      </c>
      <c r="BS31" s="2098">
        <v>0.2</v>
      </c>
      <c r="BT31" s="2098">
        <v>0.25</v>
      </c>
      <c r="BU31" s="2098">
        <v>0.3</v>
      </c>
      <c r="BV31" s="2098">
        <v>0.35</v>
      </c>
      <c r="BW31" s="2098">
        <v>0.4</v>
      </c>
      <c r="BX31" s="2098">
        <v>0.45</v>
      </c>
      <c r="BY31" s="2098">
        <v>0.5</v>
      </c>
      <c r="BZ31" s="2098">
        <v>0.6</v>
      </c>
      <c r="CA31" s="2098">
        <v>0.65</v>
      </c>
      <c r="CB31" s="2098">
        <v>0.7</v>
      </c>
      <c r="CC31" s="2098">
        <v>0.75</v>
      </c>
      <c r="CD31" s="2098">
        <v>0.85</v>
      </c>
      <c r="CE31" s="2098">
        <v>0.9</v>
      </c>
      <c r="CF31" s="2098">
        <v>1</v>
      </c>
      <c r="CG31" s="2098">
        <v>1.05</v>
      </c>
      <c r="CH31" s="2098">
        <v>1.1000000000000001</v>
      </c>
      <c r="CI31" s="2098">
        <v>1.5</v>
      </c>
      <c r="CJ31" s="1997" t="s">
        <v>268</v>
      </c>
      <c r="CK31" s="1990" t="s">
        <v>1978</v>
      </c>
      <c r="CM31" s="2098">
        <v>0</v>
      </c>
      <c r="CN31" s="2098">
        <v>0.2</v>
      </c>
      <c r="CO31" s="2098">
        <v>0.25</v>
      </c>
      <c r="CP31" s="2098">
        <v>0.3</v>
      </c>
      <c r="CQ31" s="2098">
        <v>0.35</v>
      </c>
      <c r="CR31" s="2098">
        <v>0.4</v>
      </c>
      <c r="CS31" s="2098">
        <v>0.45</v>
      </c>
      <c r="CT31" s="2098">
        <v>0.5</v>
      </c>
      <c r="CU31" s="2098">
        <v>0.6</v>
      </c>
      <c r="CV31" s="2098">
        <v>0.65</v>
      </c>
      <c r="CW31" s="2098">
        <v>0.7</v>
      </c>
      <c r="CX31" s="2098">
        <v>0.75</v>
      </c>
      <c r="CY31" s="2098">
        <v>0.85</v>
      </c>
      <c r="CZ31" s="2098">
        <v>0.9</v>
      </c>
      <c r="DA31" s="2098">
        <v>1</v>
      </c>
      <c r="DB31" s="2098">
        <v>1.05</v>
      </c>
      <c r="DC31" s="2098">
        <v>1.1000000000000001</v>
      </c>
      <c r="DD31" s="2098">
        <v>1.5</v>
      </c>
      <c r="DE31" s="1997" t="s">
        <v>268</v>
      </c>
      <c r="DF31" s="1990" t="s">
        <v>1978</v>
      </c>
      <c r="DH31" s="2098">
        <v>0</v>
      </c>
      <c r="DI31" s="2098">
        <v>0.2</v>
      </c>
      <c r="DJ31" s="2098">
        <v>0.25</v>
      </c>
      <c r="DK31" s="2098">
        <v>0.3</v>
      </c>
      <c r="DL31" s="2098">
        <v>0.35</v>
      </c>
      <c r="DM31" s="2098">
        <v>0.4</v>
      </c>
      <c r="DN31" s="2098">
        <v>0.45</v>
      </c>
      <c r="DO31" s="2098">
        <v>0.5</v>
      </c>
      <c r="DP31" s="2098">
        <v>0.6</v>
      </c>
      <c r="DQ31" s="2098">
        <v>0.65</v>
      </c>
      <c r="DR31" s="2098">
        <v>0.7</v>
      </c>
      <c r="DS31" s="2098">
        <v>0.75</v>
      </c>
      <c r="DT31" s="2098">
        <v>0.85</v>
      </c>
      <c r="DU31" s="2098">
        <v>0.9</v>
      </c>
      <c r="DV31" s="2098">
        <v>1</v>
      </c>
      <c r="DW31" s="2098">
        <v>1.05</v>
      </c>
      <c r="DX31" s="2098">
        <v>1.1000000000000001</v>
      </c>
      <c r="DY31" s="2098">
        <v>1.5</v>
      </c>
      <c r="DZ31" s="1997" t="s">
        <v>268</v>
      </c>
      <c r="EA31" s="1990" t="s">
        <v>1978</v>
      </c>
      <c r="EC31" s="2098">
        <v>0</v>
      </c>
      <c r="ED31" s="2098">
        <v>0.2</v>
      </c>
      <c r="EE31" s="2098">
        <v>0.25</v>
      </c>
      <c r="EF31" s="2098">
        <v>0.3</v>
      </c>
      <c r="EG31" s="2098">
        <v>0.35</v>
      </c>
      <c r="EH31" s="2098">
        <v>0.4</v>
      </c>
      <c r="EI31" s="2098">
        <v>0.45</v>
      </c>
      <c r="EJ31" s="2098">
        <v>0.5</v>
      </c>
      <c r="EK31" s="2098">
        <v>0.6</v>
      </c>
      <c r="EL31" s="2098">
        <v>0.65</v>
      </c>
      <c r="EM31" s="2098">
        <v>0.7</v>
      </c>
      <c r="EN31" s="2098">
        <v>0.75</v>
      </c>
      <c r="EO31" s="2098">
        <v>0.85</v>
      </c>
      <c r="EP31" s="2098">
        <v>0.9</v>
      </c>
      <c r="EQ31" s="2098">
        <v>1</v>
      </c>
      <c r="ER31" s="2098">
        <v>1.05</v>
      </c>
      <c r="ES31" s="2098">
        <v>1.1000000000000001</v>
      </c>
      <c r="ET31" s="2098">
        <v>1.5</v>
      </c>
      <c r="EU31" s="1997" t="s">
        <v>268</v>
      </c>
      <c r="EV31" s="1990" t="s">
        <v>1978</v>
      </c>
      <c r="EX31" s="1997" t="s">
        <v>1979</v>
      </c>
      <c r="EY31" s="1997" t="s">
        <v>1980</v>
      </c>
      <c r="EZ31" s="1997" t="s">
        <v>1990</v>
      </c>
      <c r="FA31" s="1997" t="s">
        <v>1985</v>
      </c>
      <c r="FB31" s="1997" t="s">
        <v>1991</v>
      </c>
      <c r="FC31" s="1997" t="s">
        <v>1986</v>
      </c>
      <c r="FD31" s="1997" t="s">
        <v>2000</v>
      </c>
      <c r="FE31" s="1997" t="s">
        <v>1981</v>
      </c>
      <c r="FF31" s="1997" t="s">
        <v>2001</v>
      </c>
      <c r="FG31" s="1997" t="s">
        <v>1992</v>
      </c>
      <c r="FH31" s="1997" t="s">
        <v>2002</v>
      </c>
      <c r="FI31" s="1997" t="s">
        <v>1987</v>
      </c>
      <c r="FJ31" s="1997" t="s">
        <v>1994</v>
      </c>
      <c r="FK31" s="1997" t="s">
        <v>2003</v>
      </c>
      <c r="FL31" s="1997" t="s">
        <v>1982</v>
      </c>
      <c r="FM31" s="1997" t="s">
        <v>2004</v>
      </c>
      <c r="FN31" s="1997" t="s">
        <v>2005</v>
      </c>
      <c r="FO31" s="1997" t="s">
        <v>1983</v>
      </c>
      <c r="FP31" s="1997" t="s">
        <v>268</v>
      </c>
      <c r="FQ31" s="1990" t="s">
        <v>1978</v>
      </c>
      <c r="FS31" s="1997" t="s">
        <v>1979</v>
      </c>
      <c r="FT31" s="1997" t="s">
        <v>1980</v>
      </c>
      <c r="FU31" s="1997" t="s">
        <v>1990</v>
      </c>
      <c r="FV31" s="1997" t="s">
        <v>1985</v>
      </c>
      <c r="FW31" s="1997" t="s">
        <v>1991</v>
      </c>
      <c r="FX31" s="1997" t="s">
        <v>1986</v>
      </c>
      <c r="FY31" s="1997" t="s">
        <v>2000</v>
      </c>
      <c r="FZ31" s="1997" t="s">
        <v>1981</v>
      </c>
      <c r="GA31" s="1997" t="s">
        <v>2001</v>
      </c>
      <c r="GB31" s="1997" t="s">
        <v>1992</v>
      </c>
      <c r="GC31" s="1997" t="s">
        <v>2002</v>
      </c>
      <c r="GD31" s="1997" t="s">
        <v>1987</v>
      </c>
      <c r="GE31" s="1997" t="s">
        <v>1994</v>
      </c>
      <c r="GF31" s="1997" t="s">
        <v>2003</v>
      </c>
      <c r="GG31" s="1997" t="s">
        <v>1982</v>
      </c>
      <c r="GH31" s="1997" t="s">
        <v>2004</v>
      </c>
      <c r="GI31" s="1997" t="s">
        <v>2005</v>
      </c>
      <c r="GJ31" s="1997" t="s">
        <v>1983</v>
      </c>
      <c r="GK31" s="1997" t="s">
        <v>268</v>
      </c>
      <c r="GL31" s="1990" t="s">
        <v>1978</v>
      </c>
      <c r="GN31" s="1997" t="s">
        <v>1979</v>
      </c>
      <c r="GO31" s="1997" t="s">
        <v>1980</v>
      </c>
      <c r="GP31" s="1997" t="s">
        <v>1990</v>
      </c>
      <c r="GQ31" s="1997" t="s">
        <v>1985</v>
      </c>
      <c r="GR31" s="1997" t="s">
        <v>1991</v>
      </c>
      <c r="GS31" s="1997" t="s">
        <v>1986</v>
      </c>
      <c r="GT31" s="1997" t="s">
        <v>2000</v>
      </c>
      <c r="GU31" s="1997" t="s">
        <v>1981</v>
      </c>
      <c r="GV31" s="1997" t="s">
        <v>2001</v>
      </c>
      <c r="GW31" s="1997" t="s">
        <v>1992</v>
      </c>
      <c r="GX31" s="1997" t="s">
        <v>2002</v>
      </c>
      <c r="GY31" s="1997" t="s">
        <v>1987</v>
      </c>
      <c r="GZ31" s="1997" t="s">
        <v>1994</v>
      </c>
      <c r="HA31" s="1997" t="s">
        <v>2003</v>
      </c>
      <c r="HB31" s="1997" t="s">
        <v>1982</v>
      </c>
      <c r="HC31" s="1997" t="s">
        <v>2004</v>
      </c>
      <c r="HD31" s="1997" t="s">
        <v>2005</v>
      </c>
      <c r="HE31" s="1997" t="s">
        <v>1983</v>
      </c>
      <c r="HF31" s="1997" t="s">
        <v>268</v>
      </c>
      <c r="HG31" s="1990" t="s">
        <v>1978</v>
      </c>
      <c r="HI31" s="1997" t="s">
        <v>1979</v>
      </c>
      <c r="HJ31" s="1997" t="s">
        <v>1980</v>
      </c>
      <c r="HK31" s="1997" t="s">
        <v>1990</v>
      </c>
      <c r="HL31" s="1997" t="s">
        <v>1985</v>
      </c>
      <c r="HM31" s="1997" t="s">
        <v>1991</v>
      </c>
      <c r="HN31" s="1997" t="s">
        <v>1986</v>
      </c>
      <c r="HO31" s="1997" t="s">
        <v>2000</v>
      </c>
      <c r="HP31" s="1997" t="s">
        <v>1981</v>
      </c>
      <c r="HQ31" s="1997" t="s">
        <v>2001</v>
      </c>
      <c r="HR31" s="1997" t="s">
        <v>1992</v>
      </c>
      <c r="HS31" s="1997" t="s">
        <v>2002</v>
      </c>
      <c r="HT31" s="1997" t="s">
        <v>1987</v>
      </c>
      <c r="HU31" s="1997" t="s">
        <v>1994</v>
      </c>
      <c r="HV31" s="1997" t="s">
        <v>2003</v>
      </c>
      <c r="HW31" s="1997" t="s">
        <v>1982</v>
      </c>
      <c r="HX31" s="1997" t="s">
        <v>2004</v>
      </c>
      <c r="HY31" s="1997" t="s">
        <v>2005</v>
      </c>
      <c r="HZ31" s="1997" t="s">
        <v>1983</v>
      </c>
      <c r="IA31" s="1997" t="s">
        <v>268</v>
      </c>
      <c r="IB31" s="1990" t="s">
        <v>1978</v>
      </c>
      <c r="ID31" s="1997" t="s">
        <v>1979</v>
      </c>
      <c r="IE31" s="1997" t="s">
        <v>1980</v>
      </c>
      <c r="IF31" s="1997" t="s">
        <v>1990</v>
      </c>
      <c r="IG31" s="1997" t="s">
        <v>1985</v>
      </c>
      <c r="IH31" s="1997" t="s">
        <v>1991</v>
      </c>
      <c r="II31" s="1997" t="s">
        <v>1986</v>
      </c>
      <c r="IJ31" s="1997" t="s">
        <v>2000</v>
      </c>
      <c r="IK31" s="1997" t="s">
        <v>1981</v>
      </c>
      <c r="IL31" s="1997" t="s">
        <v>2001</v>
      </c>
      <c r="IM31" s="1997" t="s">
        <v>1992</v>
      </c>
      <c r="IN31" s="1997" t="s">
        <v>2002</v>
      </c>
      <c r="IO31" s="1997" t="s">
        <v>1987</v>
      </c>
      <c r="IP31" s="1997" t="s">
        <v>1994</v>
      </c>
      <c r="IQ31" s="1997" t="s">
        <v>2003</v>
      </c>
      <c r="IR31" s="1997" t="s">
        <v>1982</v>
      </c>
      <c r="IS31" s="1997" t="s">
        <v>2004</v>
      </c>
      <c r="IT31" s="1997" t="s">
        <v>2005</v>
      </c>
      <c r="IU31" s="1997" t="s">
        <v>1983</v>
      </c>
      <c r="IV31" s="1997" t="s">
        <v>268</v>
      </c>
      <c r="IW31" s="1990" t="s">
        <v>1978</v>
      </c>
    </row>
    <row r="32" spans="1:257" ht="13.2">
      <c r="A32" s="1118" t="s">
        <v>1965</v>
      </c>
      <c r="B32" s="2344">
        <v>125</v>
      </c>
      <c r="C32" s="2344">
        <v>52133</v>
      </c>
      <c r="D32" s="2344">
        <v>30756</v>
      </c>
      <c r="E32" s="2344">
        <v>89357</v>
      </c>
      <c r="F32" s="2344">
        <v>3287</v>
      </c>
      <c r="G32" s="2344">
        <v>17747</v>
      </c>
      <c r="H32" s="2344">
        <v>4172</v>
      </c>
      <c r="I32" s="2344">
        <v>7947</v>
      </c>
      <c r="J32" s="2344">
        <v>3949</v>
      </c>
      <c r="K32" s="2344">
        <v>783</v>
      </c>
      <c r="L32" s="2344">
        <v>8599</v>
      </c>
      <c r="M32" s="2344">
        <v>2120</v>
      </c>
      <c r="N32" s="2344">
        <v>3166</v>
      </c>
      <c r="O32" s="2344">
        <v>1873</v>
      </c>
      <c r="P32" s="2344">
        <v>11583</v>
      </c>
      <c r="Q32" s="2344">
        <v>412</v>
      </c>
      <c r="R32" s="2344">
        <v>3922</v>
      </c>
      <c r="S32" s="2344">
        <v>12788</v>
      </c>
      <c r="T32" s="2344">
        <v>16</v>
      </c>
      <c r="U32" s="2345">
        <v>254735</v>
      </c>
      <c r="X32" s="44">
        <v>22</v>
      </c>
      <c r="Y32" s="44">
        <v>50292</v>
      </c>
      <c r="Z32" s="44">
        <v>30090</v>
      </c>
      <c r="AA32" s="44">
        <v>85269</v>
      </c>
      <c r="AB32" s="44">
        <v>3297</v>
      </c>
      <c r="AC32" s="44">
        <v>17642</v>
      </c>
      <c r="AD32" s="44">
        <v>4132</v>
      </c>
      <c r="AE32" s="44">
        <v>10078</v>
      </c>
      <c r="AF32" s="44">
        <v>3922</v>
      </c>
      <c r="AG32" s="44">
        <v>1036</v>
      </c>
      <c r="AH32" s="44">
        <v>7501</v>
      </c>
      <c r="AI32" s="44">
        <v>2316</v>
      </c>
      <c r="AJ32" s="44">
        <v>2363</v>
      </c>
      <c r="AK32" s="44">
        <v>1655</v>
      </c>
      <c r="AL32" s="44">
        <v>10862</v>
      </c>
      <c r="AM32" s="44">
        <v>433</v>
      </c>
      <c r="AN32" s="44">
        <v>3581</v>
      </c>
      <c r="AO32" s="44">
        <v>9579</v>
      </c>
      <c r="AP32" s="44">
        <v>45</v>
      </c>
      <c r="AQ32" s="2089">
        <v>244115</v>
      </c>
      <c r="AT32" s="1118" t="s">
        <v>1965</v>
      </c>
      <c r="AU32" s="44">
        <v>38</v>
      </c>
      <c r="AV32" s="44">
        <v>49578</v>
      </c>
      <c r="AW32" s="44">
        <v>29964</v>
      </c>
      <c r="AX32" s="44">
        <v>84080</v>
      </c>
      <c r="AY32" s="44">
        <v>3500</v>
      </c>
      <c r="AZ32" s="44">
        <v>17832</v>
      </c>
      <c r="BA32" s="44">
        <v>4242</v>
      </c>
      <c r="BB32" s="44">
        <v>11073</v>
      </c>
      <c r="BC32" s="44">
        <v>1006</v>
      </c>
      <c r="BD32" s="44">
        <v>1113</v>
      </c>
      <c r="BE32" s="44">
        <v>5732</v>
      </c>
      <c r="BF32" s="44">
        <v>2428</v>
      </c>
      <c r="BG32" s="44">
        <v>2551</v>
      </c>
      <c r="BH32" s="44">
        <v>860</v>
      </c>
      <c r="BI32" s="44">
        <v>7370</v>
      </c>
      <c r="BJ32" s="44">
        <v>395</v>
      </c>
      <c r="BK32" s="44">
        <v>1798</v>
      </c>
      <c r="BL32" s="44">
        <v>21176</v>
      </c>
      <c r="BM32" s="44">
        <v>16</v>
      </c>
      <c r="BN32" s="2089">
        <v>244752</v>
      </c>
      <c r="BQ32" s="1118" t="s">
        <v>1965</v>
      </c>
      <c r="BR32" s="44">
        <v>63</v>
      </c>
      <c r="BS32" s="44">
        <v>47525</v>
      </c>
      <c r="BT32" s="44">
        <v>28236</v>
      </c>
      <c r="BU32" s="44">
        <v>78889</v>
      </c>
      <c r="BV32" s="44">
        <v>3123</v>
      </c>
      <c r="BW32" s="44">
        <v>16976</v>
      </c>
      <c r="BX32" s="44">
        <v>3822</v>
      </c>
      <c r="BY32" s="44">
        <v>11730</v>
      </c>
      <c r="BZ32" s="44">
        <v>1035</v>
      </c>
      <c r="CA32" s="44">
        <v>1061</v>
      </c>
      <c r="CB32" s="44">
        <v>6523</v>
      </c>
      <c r="CC32" s="44">
        <v>1727</v>
      </c>
      <c r="CD32" s="44">
        <v>2576</v>
      </c>
      <c r="CE32" s="44">
        <v>807</v>
      </c>
      <c r="CF32" s="44">
        <v>7376</v>
      </c>
      <c r="CG32" s="44">
        <v>335</v>
      </c>
      <c r="CH32" s="44">
        <v>1368</v>
      </c>
      <c r="CI32" s="44">
        <v>19401</v>
      </c>
      <c r="CJ32" s="44">
        <v>42</v>
      </c>
      <c r="CK32" s="2089">
        <v>232615</v>
      </c>
      <c r="CM32" s="44">
        <v>111</v>
      </c>
      <c r="CN32" s="44">
        <v>46852</v>
      </c>
      <c r="CO32" s="44">
        <v>27794</v>
      </c>
      <c r="CP32" s="44">
        <v>77519</v>
      </c>
      <c r="CQ32" s="44">
        <v>3225</v>
      </c>
      <c r="CR32" s="44">
        <v>17851</v>
      </c>
      <c r="CS32" s="44">
        <v>3988</v>
      </c>
      <c r="CT32" s="44">
        <v>13070</v>
      </c>
      <c r="CU32" s="44">
        <v>825</v>
      </c>
      <c r="CV32" s="44">
        <v>812</v>
      </c>
      <c r="CW32" s="44">
        <v>7045</v>
      </c>
      <c r="CX32" s="44">
        <v>752</v>
      </c>
      <c r="CY32" s="44">
        <v>1816</v>
      </c>
      <c r="CZ32" s="44">
        <v>797</v>
      </c>
      <c r="DA32" s="44">
        <v>4593</v>
      </c>
      <c r="DB32" s="44">
        <v>338</v>
      </c>
      <c r="DC32" s="44">
        <v>1444</v>
      </c>
      <c r="DD32" s="44">
        <v>20411</v>
      </c>
      <c r="DE32" s="44">
        <v>13</v>
      </c>
      <c r="DF32" s="2089">
        <v>229256</v>
      </c>
      <c r="DH32" s="44">
        <v>100</v>
      </c>
      <c r="DI32" s="44">
        <v>46130</v>
      </c>
      <c r="DJ32" s="44">
        <v>27239</v>
      </c>
      <c r="DK32" s="44">
        <v>76350</v>
      </c>
      <c r="DL32" s="44">
        <v>3252</v>
      </c>
      <c r="DM32" s="44">
        <v>18148</v>
      </c>
      <c r="DN32" s="44">
        <v>4057</v>
      </c>
      <c r="DO32" s="44">
        <v>13229</v>
      </c>
      <c r="DP32" s="44">
        <v>734</v>
      </c>
      <c r="DQ32" s="44">
        <v>677</v>
      </c>
      <c r="DR32" s="44">
        <v>7016</v>
      </c>
      <c r="DS32" s="44">
        <v>738</v>
      </c>
      <c r="DT32" s="44">
        <v>2157</v>
      </c>
      <c r="DU32" s="44">
        <v>751</v>
      </c>
      <c r="DV32" s="44">
        <v>3758</v>
      </c>
      <c r="DW32" s="44">
        <v>380</v>
      </c>
      <c r="DX32" s="44">
        <v>1769</v>
      </c>
      <c r="DY32" s="44">
        <v>23250</v>
      </c>
      <c r="DZ32" s="44">
        <v>9</v>
      </c>
      <c r="EA32" s="2089">
        <v>229744</v>
      </c>
      <c r="EC32" s="44">
        <v>191</v>
      </c>
      <c r="ED32" s="44">
        <v>44841</v>
      </c>
      <c r="EE32" s="44">
        <v>26607</v>
      </c>
      <c r="EF32" s="44">
        <v>74583</v>
      </c>
      <c r="EG32" s="44">
        <v>3590</v>
      </c>
      <c r="EH32" s="44">
        <v>18161</v>
      </c>
      <c r="EI32" s="44">
        <v>4772</v>
      </c>
      <c r="EJ32" s="44">
        <v>13894</v>
      </c>
      <c r="EK32" s="44">
        <v>2509</v>
      </c>
      <c r="EL32" s="44">
        <v>416</v>
      </c>
      <c r="EM32" s="44">
        <v>9399</v>
      </c>
      <c r="EN32" s="44">
        <v>718</v>
      </c>
      <c r="EO32" s="44">
        <v>2501</v>
      </c>
      <c r="EP32" s="44">
        <v>1505</v>
      </c>
      <c r="EQ32" s="44">
        <v>6288</v>
      </c>
      <c r="ER32" s="44">
        <v>367</v>
      </c>
      <c r="ES32" s="44">
        <v>2468</v>
      </c>
      <c r="ET32" s="44">
        <v>18079</v>
      </c>
      <c r="EU32" s="44">
        <v>76</v>
      </c>
      <c r="EV32" s="2089">
        <v>230965</v>
      </c>
      <c r="EX32" s="44">
        <v>161</v>
      </c>
      <c r="EY32" s="44">
        <v>42069</v>
      </c>
      <c r="EZ32" s="44">
        <v>22532</v>
      </c>
      <c r="FA32" s="44">
        <v>67409</v>
      </c>
      <c r="FB32" s="44">
        <v>4844</v>
      </c>
      <c r="FC32" s="44">
        <v>16183</v>
      </c>
      <c r="FD32" s="44">
        <v>7143</v>
      </c>
      <c r="FE32" s="44">
        <v>13504</v>
      </c>
      <c r="FF32" s="44">
        <v>898</v>
      </c>
      <c r="FG32" s="44">
        <v>305</v>
      </c>
      <c r="FH32" s="44">
        <v>5651</v>
      </c>
      <c r="FI32" s="44">
        <v>541</v>
      </c>
      <c r="FJ32" s="44">
        <v>1591</v>
      </c>
      <c r="FK32" s="44">
        <v>569</v>
      </c>
      <c r="FL32" s="44">
        <v>3356</v>
      </c>
      <c r="FM32" s="44">
        <v>97</v>
      </c>
      <c r="FN32" s="44">
        <v>438</v>
      </c>
      <c r="FO32" s="44">
        <v>17559</v>
      </c>
      <c r="FP32" s="44">
        <v>0</v>
      </c>
      <c r="FQ32" s="2089">
        <v>204850</v>
      </c>
      <c r="FS32" s="44">
        <v>151</v>
      </c>
      <c r="FT32" s="44">
        <v>40499</v>
      </c>
      <c r="FU32" s="44">
        <v>21652</v>
      </c>
      <c r="FV32" s="44">
        <v>64677</v>
      </c>
      <c r="FW32" s="44">
        <v>4630</v>
      </c>
      <c r="FX32" s="44">
        <v>15522</v>
      </c>
      <c r="FY32" s="44">
        <v>6997</v>
      </c>
      <c r="FZ32" s="44">
        <v>13546</v>
      </c>
      <c r="GA32" s="44">
        <v>897</v>
      </c>
      <c r="GB32" s="44">
        <v>326</v>
      </c>
      <c r="GC32" s="44">
        <v>5482</v>
      </c>
      <c r="GD32" s="44">
        <v>566</v>
      </c>
      <c r="GE32" s="44">
        <v>1517</v>
      </c>
      <c r="GF32" s="44">
        <v>505</v>
      </c>
      <c r="GG32" s="44">
        <v>3347</v>
      </c>
      <c r="GH32" s="44">
        <v>13</v>
      </c>
      <c r="GI32" s="44">
        <v>440</v>
      </c>
      <c r="GJ32" s="44">
        <v>17872</v>
      </c>
      <c r="GK32" s="44">
        <v>0</v>
      </c>
      <c r="GL32" s="2089">
        <v>198639</v>
      </c>
      <c r="GN32" s="44">
        <v>22</v>
      </c>
      <c r="GO32" s="44">
        <v>38431</v>
      </c>
      <c r="GP32" s="44">
        <v>20703</v>
      </c>
      <c r="GQ32" s="44">
        <v>61467</v>
      </c>
      <c r="GR32" s="44">
        <v>3976</v>
      </c>
      <c r="GS32" s="44">
        <v>15856</v>
      </c>
      <c r="GT32" s="44">
        <v>6122</v>
      </c>
      <c r="GU32" s="44">
        <v>13071</v>
      </c>
      <c r="GV32" s="44">
        <v>932</v>
      </c>
      <c r="GW32" s="44">
        <v>340</v>
      </c>
      <c r="GX32" s="44">
        <v>4880</v>
      </c>
      <c r="GY32" s="44">
        <v>321</v>
      </c>
      <c r="GZ32" s="44">
        <v>1269</v>
      </c>
      <c r="HA32" s="44">
        <v>484</v>
      </c>
      <c r="HB32" s="44">
        <v>2859</v>
      </c>
      <c r="HC32" s="44">
        <v>82</v>
      </c>
      <c r="HD32" s="44">
        <v>287</v>
      </c>
      <c r="HE32" s="44">
        <v>15509</v>
      </c>
      <c r="HF32" s="44">
        <v>1</v>
      </c>
      <c r="HG32" s="2089">
        <v>186612</v>
      </c>
      <c r="HI32" s="44">
        <v>114</v>
      </c>
      <c r="HJ32" s="44">
        <v>37267</v>
      </c>
      <c r="HK32" s="44">
        <v>20090</v>
      </c>
      <c r="HL32" s="44">
        <v>62696</v>
      </c>
      <c r="HM32" s="44">
        <v>4793</v>
      </c>
      <c r="HN32" s="44">
        <v>16807</v>
      </c>
      <c r="HO32" s="44">
        <v>7310</v>
      </c>
      <c r="HP32" s="44">
        <v>13282</v>
      </c>
      <c r="HQ32" s="44">
        <v>977</v>
      </c>
      <c r="HR32" s="44">
        <v>353</v>
      </c>
      <c r="HS32" s="44">
        <v>4796</v>
      </c>
      <c r="HT32" s="44">
        <v>414</v>
      </c>
      <c r="HU32" s="44">
        <v>1386</v>
      </c>
      <c r="HV32" s="44">
        <v>480</v>
      </c>
      <c r="HW32" s="44">
        <v>4579</v>
      </c>
      <c r="HX32" s="44">
        <v>14</v>
      </c>
      <c r="HY32" s="44">
        <v>180</v>
      </c>
      <c r="HZ32" s="44">
        <v>15046</v>
      </c>
      <c r="IA32" s="44">
        <v>0</v>
      </c>
      <c r="IB32" s="2089">
        <v>190583</v>
      </c>
      <c r="ID32" s="44">
        <v>108.01223313000001</v>
      </c>
      <c r="IE32" s="44">
        <v>31078.033980449996</v>
      </c>
      <c r="IF32" s="44">
        <v>16617.725638029999</v>
      </c>
      <c r="IG32" s="44">
        <v>57030.019267500007</v>
      </c>
      <c r="IH32" s="44">
        <v>7291.5195226500009</v>
      </c>
      <c r="II32" s="44">
        <v>16689.287127700001</v>
      </c>
      <c r="IJ32" s="44">
        <v>15995.397116329998</v>
      </c>
      <c r="IK32" s="44">
        <v>11641.682269879999</v>
      </c>
      <c r="IL32" s="44">
        <v>1336.0651414780002</v>
      </c>
      <c r="IM32" s="44">
        <v>453.45195060999987</v>
      </c>
      <c r="IN32" s="44">
        <v>4032.8024581</v>
      </c>
      <c r="IO32" s="44">
        <v>2418.2022550900001</v>
      </c>
      <c r="IP32" s="44">
        <v>1150.7547591380003</v>
      </c>
      <c r="IQ32" s="44">
        <v>552.03070823999997</v>
      </c>
      <c r="IR32" s="44">
        <v>4868.1225085159977</v>
      </c>
      <c r="IS32" s="44">
        <v>22.980212989999998</v>
      </c>
      <c r="IT32" s="44">
        <v>1304.4769955900001</v>
      </c>
      <c r="IU32" s="44">
        <v>14240.909956010997</v>
      </c>
      <c r="IV32" s="44">
        <v>6.5483618527650833E-11</v>
      </c>
      <c r="IW32" s="2089">
        <v>186831.47410143306</v>
      </c>
    </row>
    <row r="33" spans="1:257" ht="51" customHeight="1">
      <c r="A33" s="2005" t="s">
        <v>1966</v>
      </c>
      <c r="B33" s="2344">
        <v>24</v>
      </c>
      <c r="C33" s="2344">
        <v>52133</v>
      </c>
      <c r="D33" s="2344">
        <v>30756</v>
      </c>
      <c r="E33" s="2344">
        <v>82916</v>
      </c>
      <c r="F33" s="2348"/>
      <c r="G33" s="2344">
        <v>17747</v>
      </c>
      <c r="H33" s="2348"/>
      <c r="I33" s="2344">
        <v>2082</v>
      </c>
      <c r="J33" s="2348"/>
      <c r="K33" s="2344">
        <v>0</v>
      </c>
      <c r="L33" s="2344">
        <v>5584</v>
      </c>
      <c r="M33" s="2344">
        <v>7</v>
      </c>
      <c r="N33" s="2344">
        <v>0</v>
      </c>
      <c r="O33" s="2348"/>
      <c r="P33" s="2344">
        <v>0</v>
      </c>
      <c r="Q33" s="2346" t="s">
        <v>3288</v>
      </c>
      <c r="R33" s="2348"/>
      <c r="S33" s="2344">
        <v>0</v>
      </c>
      <c r="T33" s="2344">
        <v>11</v>
      </c>
      <c r="U33" s="2345">
        <v>191379</v>
      </c>
      <c r="X33" s="44">
        <v>9</v>
      </c>
      <c r="Y33" s="44">
        <v>50292</v>
      </c>
      <c r="Z33" s="44">
        <v>30090</v>
      </c>
      <c r="AA33" s="44">
        <v>79234</v>
      </c>
      <c r="AB33" s="2183"/>
      <c r="AC33" s="44">
        <v>17642</v>
      </c>
      <c r="AD33" s="2183"/>
      <c r="AE33" s="44">
        <v>2040</v>
      </c>
      <c r="AF33" s="2183"/>
      <c r="AG33" s="44">
        <v>0</v>
      </c>
      <c r="AH33" s="44">
        <v>4749</v>
      </c>
      <c r="AI33" s="44">
        <v>0</v>
      </c>
      <c r="AJ33" s="44">
        <v>0</v>
      </c>
      <c r="AK33" s="2183"/>
      <c r="AL33" s="44">
        <v>0</v>
      </c>
      <c r="AM33" s="2141">
        <v>122</v>
      </c>
      <c r="AN33" s="2183"/>
      <c r="AO33" s="44">
        <v>0</v>
      </c>
      <c r="AP33" s="44">
        <v>9</v>
      </c>
      <c r="AQ33" s="2089">
        <v>184187</v>
      </c>
      <c r="AT33" s="2005" t="s">
        <v>1966</v>
      </c>
      <c r="AU33" s="44">
        <v>24</v>
      </c>
      <c r="AV33" s="44">
        <v>49578</v>
      </c>
      <c r="AW33" s="44">
        <v>29964</v>
      </c>
      <c r="AX33" s="44">
        <v>77886</v>
      </c>
      <c r="AY33" s="2183"/>
      <c r="AZ33" s="44">
        <v>17832</v>
      </c>
      <c r="BA33" s="2183"/>
      <c r="BB33" s="44">
        <v>2048</v>
      </c>
      <c r="BC33" s="2183"/>
      <c r="BD33" s="44">
        <v>0</v>
      </c>
      <c r="BE33" s="44">
        <v>4680</v>
      </c>
      <c r="BF33" s="44">
        <v>1</v>
      </c>
      <c r="BG33" s="44">
        <v>0</v>
      </c>
      <c r="BH33" s="2183"/>
      <c r="BI33" s="44">
        <v>0</v>
      </c>
      <c r="BJ33" s="2141" t="s">
        <v>2006</v>
      </c>
      <c r="BK33" s="2183"/>
      <c r="BL33" s="44">
        <v>0</v>
      </c>
      <c r="BM33" s="44">
        <v>4</v>
      </c>
      <c r="BN33" s="2089">
        <v>182103</v>
      </c>
      <c r="BQ33" s="2005" t="s">
        <v>1966</v>
      </c>
      <c r="BR33" s="44">
        <v>18</v>
      </c>
      <c r="BS33" s="44">
        <v>47525</v>
      </c>
      <c r="BT33" s="44">
        <v>28236</v>
      </c>
      <c r="BU33" s="44">
        <v>73291</v>
      </c>
      <c r="BV33" s="2183"/>
      <c r="BW33" s="44">
        <v>16976</v>
      </c>
      <c r="BX33" s="2183"/>
      <c r="BY33" s="44">
        <v>1985</v>
      </c>
      <c r="BZ33" s="2183"/>
      <c r="CA33" s="44">
        <v>0</v>
      </c>
      <c r="CB33" s="44">
        <v>4722</v>
      </c>
      <c r="CC33" s="44">
        <v>2</v>
      </c>
      <c r="CD33" s="44">
        <v>0</v>
      </c>
      <c r="CE33" s="2183"/>
      <c r="CF33" s="44">
        <v>0</v>
      </c>
      <c r="CG33" s="2141" t="s">
        <v>2007</v>
      </c>
      <c r="CH33" s="2183"/>
      <c r="CI33" s="44">
        <v>0</v>
      </c>
      <c r="CJ33" s="44">
        <v>23</v>
      </c>
      <c r="CK33" s="2089">
        <v>172857</v>
      </c>
      <c r="CM33" s="44">
        <v>13</v>
      </c>
      <c r="CN33" s="44">
        <v>46852</v>
      </c>
      <c r="CO33" s="44">
        <v>27794</v>
      </c>
      <c r="CP33" s="44">
        <v>72088</v>
      </c>
      <c r="CQ33" s="2183"/>
      <c r="CR33" s="44">
        <v>17851</v>
      </c>
      <c r="CS33" s="2183"/>
      <c r="CT33" s="44">
        <v>2171</v>
      </c>
      <c r="CU33" s="2183"/>
      <c r="CV33" s="44">
        <v>0</v>
      </c>
      <c r="CW33" s="44">
        <v>5588</v>
      </c>
      <c r="CX33" s="44">
        <v>0</v>
      </c>
      <c r="CY33" s="44">
        <v>0</v>
      </c>
      <c r="CZ33" s="2183"/>
      <c r="DA33" s="44">
        <v>0</v>
      </c>
      <c r="DB33" s="2141">
        <v>74</v>
      </c>
      <c r="DC33" s="2183"/>
      <c r="DD33" s="44">
        <v>0</v>
      </c>
      <c r="DE33" s="44">
        <v>8</v>
      </c>
      <c r="DF33" s="2089">
        <v>172439</v>
      </c>
      <c r="DH33" s="44">
        <v>25</v>
      </c>
      <c r="DI33" s="44">
        <v>46130</v>
      </c>
      <c r="DJ33" s="44">
        <v>27239</v>
      </c>
      <c r="DK33" s="44">
        <v>71053</v>
      </c>
      <c r="DL33" s="2093"/>
      <c r="DM33" s="44">
        <v>18148</v>
      </c>
      <c r="DN33" s="2093"/>
      <c r="DO33" s="44">
        <v>2100</v>
      </c>
      <c r="DP33" s="2093"/>
      <c r="DQ33" s="44">
        <v>0</v>
      </c>
      <c r="DR33" s="44">
        <v>5545</v>
      </c>
      <c r="DS33" s="44">
        <v>0</v>
      </c>
      <c r="DT33" s="44">
        <v>0</v>
      </c>
      <c r="DU33" s="2093"/>
      <c r="DV33" s="44">
        <v>0</v>
      </c>
      <c r="DW33" s="2141" t="s">
        <v>2008</v>
      </c>
      <c r="DX33" s="2093"/>
      <c r="DY33" s="44">
        <v>0</v>
      </c>
      <c r="DZ33" s="44">
        <v>9</v>
      </c>
      <c r="EA33" s="2089">
        <v>170343</v>
      </c>
      <c r="EC33" s="44">
        <v>23</v>
      </c>
      <c r="ED33" s="44">
        <v>44841</v>
      </c>
      <c r="EE33" s="44">
        <v>26607</v>
      </c>
      <c r="EF33" s="44">
        <v>68896</v>
      </c>
      <c r="EG33" s="2093"/>
      <c r="EH33" s="44">
        <v>18161</v>
      </c>
      <c r="EI33" s="2093"/>
      <c r="EJ33" s="44">
        <v>2026</v>
      </c>
      <c r="EK33" s="2093"/>
      <c r="EL33" s="44">
        <v>0</v>
      </c>
      <c r="EM33" s="44">
        <v>4573</v>
      </c>
      <c r="EN33" s="44">
        <v>17</v>
      </c>
      <c r="EO33" s="44">
        <v>0</v>
      </c>
      <c r="EP33" s="2093"/>
      <c r="EQ33" s="44">
        <v>0</v>
      </c>
      <c r="ER33" s="2093"/>
      <c r="ES33" s="2093"/>
      <c r="ET33" s="44">
        <v>0</v>
      </c>
      <c r="EU33" s="44">
        <v>68</v>
      </c>
      <c r="EV33" s="2089">
        <v>165212</v>
      </c>
      <c r="EX33" s="44">
        <v>19</v>
      </c>
      <c r="EY33" s="44">
        <v>42069</v>
      </c>
      <c r="EZ33" s="44">
        <v>22532</v>
      </c>
      <c r="FA33" s="44">
        <v>58542</v>
      </c>
      <c r="FB33" s="2093"/>
      <c r="FC33" s="44">
        <v>16183</v>
      </c>
      <c r="FD33" s="2093"/>
      <c r="FE33" s="44">
        <v>1571</v>
      </c>
      <c r="FF33" s="2093"/>
      <c r="FG33" s="44">
        <v>0</v>
      </c>
      <c r="FH33" s="44">
        <v>3684</v>
      </c>
      <c r="FI33" s="44">
        <v>7</v>
      </c>
      <c r="FJ33" s="44">
        <v>0</v>
      </c>
      <c r="FK33" s="2093"/>
      <c r="FL33" s="44">
        <v>0</v>
      </c>
      <c r="FM33" s="2093"/>
      <c r="FN33" s="2093"/>
      <c r="FO33" s="44">
        <v>0</v>
      </c>
      <c r="FP33" s="44">
        <v>0</v>
      </c>
      <c r="FQ33" s="2089">
        <v>144607</v>
      </c>
      <c r="FS33" s="44">
        <v>5</v>
      </c>
      <c r="FT33" s="44">
        <v>40499</v>
      </c>
      <c r="FU33" s="44">
        <v>21652</v>
      </c>
      <c r="FV33" s="44">
        <v>56283</v>
      </c>
      <c r="FW33" s="2093"/>
      <c r="FX33" s="44">
        <v>15522</v>
      </c>
      <c r="FY33" s="2093"/>
      <c r="FZ33" s="44">
        <v>1362</v>
      </c>
      <c r="GA33" s="2093"/>
      <c r="GB33" s="44">
        <v>0</v>
      </c>
      <c r="GC33" s="44">
        <v>3593</v>
      </c>
      <c r="GD33" s="44">
        <v>0</v>
      </c>
      <c r="GE33" s="44">
        <v>0</v>
      </c>
      <c r="GF33" s="2093"/>
      <c r="GG33" s="44">
        <v>0</v>
      </c>
      <c r="GH33" s="2093"/>
      <c r="GI33" s="2093"/>
      <c r="GJ33" s="44">
        <v>0</v>
      </c>
      <c r="GK33" s="44">
        <v>0</v>
      </c>
      <c r="GL33" s="2089">
        <v>138916</v>
      </c>
      <c r="GN33" s="44">
        <v>10</v>
      </c>
      <c r="GO33" s="44">
        <v>38431</v>
      </c>
      <c r="GP33" s="44">
        <v>20703</v>
      </c>
      <c r="GQ33" s="44">
        <v>54184</v>
      </c>
      <c r="GR33" s="2093"/>
      <c r="GS33" s="44">
        <v>15856</v>
      </c>
      <c r="GT33" s="2093"/>
      <c r="GU33" s="44">
        <v>1131</v>
      </c>
      <c r="GV33" s="2093"/>
      <c r="GW33" s="44">
        <v>0</v>
      </c>
      <c r="GX33" s="44">
        <v>3082</v>
      </c>
      <c r="GY33" s="44">
        <v>0</v>
      </c>
      <c r="GZ33" s="44">
        <v>0</v>
      </c>
      <c r="HA33" s="2093"/>
      <c r="HB33" s="44">
        <v>0</v>
      </c>
      <c r="HC33" s="2093"/>
      <c r="HD33" s="2093"/>
      <c r="HE33" s="44">
        <v>0</v>
      </c>
      <c r="HF33" s="44">
        <v>0</v>
      </c>
      <c r="HG33" s="2089">
        <v>133397</v>
      </c>
      <c r="HI33" s="44">
        <v>10</v>
      </c>
      <c r="HJ33" s="44">
        <v>37267</v>
      </c>
      <c r="HK33" s="44">
        <v>20090</v>
      </c>
      <c r="HL33" s="44">
        <v>54209</v>
      </c>
      <c r="HM33" s="2093"/>
      <c r="HN33" s="44">
        <v>16807</v>
      </c>
      <c r="HO33" s="2093"/>
      <c r="HP33" s="44">
        <v>1191</v>
      </c>
      <c r="HQ33" s="2093"/>
      <c r="HR33" s="44">
        <v>0</v>
      </c>
      <c r="HS33" s="44">
        <v>3009</v>
      </c>
      <c r="HT33" s="44">
        <v>0</v>
      </c>
      <c r="HU33" s="44">
        <v>0</v>
      </c>
      <c r="HV33" s="2093"/>
      <c r="HW33" s="44">
        <v>0</v>
      </c>
      <c r="HX33" s="2093"/>
      <c r="HY33" s="2093"/>
      <c r="HZ33" s="44">
        <v>0</v>
      </c>
      <c r="IA33" s="44">
        <v>0</v>
      </c>
      <c r="IB33" s="2089">
        <v>132582</v>
      </c>
      <c r="ID33" s="44">
        <v>9.40712598</v>
      </c>
      <c r="IE33" s="44">
        <v>31078.033980449996</v>
      </c>
      <c r="IF33" s="44">
        <v>16617.725638029999</v>
      </c>
      <c r="IG33" s="44">
        <v>45107.090939060006</v>
      </c>
      <c r="IH33" s="2093"/>
      <c r="II33" s="44">
        <v>16689.287127700001</v>
      </c>
      <c r="IJ33" s="2093"/>
      <c r="IK33" s="44">
        <v>895.50067842999999</v>
      </c>
      <c r="IL33" s="2093"/>
      <c r="IM33" s="44">
        <v>0</v>
      </c>
      <c r="IN33" s="44">
        <v>2266.4008279499999</v>
      </c>
      <c r="IO33" s="44">
        <v>0</v>
      </c>
      <c r="IP33" s="44">
        <v>0</v>
      </c>
      <c r="IQ33" s="2093"/>
      <c r="IR33" s="44">
        <v>0</v>
      </c>
      <c r="IS33" s="2093"/>
      <c r="IT33" s="2093"/>
      <c r="IU33" s="44">
        <v>0</v>
      </c>
      <c r="IV33" s="44">
        <v>0</v>
      </c>
      <c r="IW33" s="2089">
        <v>112663.4463176</v>
      </c>
    </row>
    <row r="34" spans="1:257" ht="77.099999999999994" customHeight="1">
      <c r="A34" s="2006" t="s">
        <v>2009</v>
      </c>
      <c r="B34" s="2344">
        <v>24</v>
      </c>
      <c r="C34" s="2344">
        <v>52133</v>
      </c>
      <c r="D34" s="2344">
        <v>30756</v>
      </c>
      <c r="E34" s="2344">
        <v>82916</v>
      </c>
      <c r="F34" s="2348"/>
      <c r="G34" s="2344">
        <v>17747</v>
      </c>
      <c r="H34" s="2348"/>
      <c r="I34" s="2344">
        <v>2082</v>
      </c>
      <c r="J34" s="2348"/>
      <c r="K34" s="2344">
        <v>0</v>
      </c>
      <c r="L34" s="2344">
        <v>5584</v>
      </c>
      <c r="M34" s="2344">
        <v>7</v>
      </c>
      <c r="N34" s="2344">
        <v>0</v>
      </c>
      <c r="O34" s="2348"/>
      <c r="P34" s="2344">
        <v>0</v>
      </c>
      <c r="Q34" s="2346" t="s">
        <v>3288</v>
      </c>
      <c r="R34" s="2348"/>
      <c r="S34" s="2344">
        <v>0</v>
      </c>
      <c r="T34" s="2344">
        <v>11</v>
      </c>
      <c r="U34" s="2345">
        <v>191375</v>
      </c>
      <c r="X34" s="44">
        <v>9</v>
      </c>
      <c r="Y34" s="44">
        <v>50292</v>
      </c>
      <c r="Z34" s="44">
        <v>30090</v>
      </c>
      <c r="AA34" s="44">
        <v>79234</v>
      </c>
      <c r="AB34" s="2183"/>
      <c r="AC34" s="44">
        <v>17642</v>
      </c>
      <c r="AD34" s="2183"/>
      <c r="AE34" s="44">
        <v>2040</v>
      </c>
      <c r="AF34" s="2183"/>
      <c r="AG34" s="44">
        <v>0</v>
      </c>
      <c r="AH34" s="44">
        <v>4749</v>
      </c>
      <c r="AI34" s="44">
        <v>0</v>
      </c>
      <c r="AJ34" s="44">
        <v>0</v>
      </c>
      <c r="AK34" s="2183"/>
      <c r="AL34" s="44">
        <v>0</v>
      </c>
      <c r="AM34" s="2141">
        <v>122</v>
      </c>
      <c r="AN34" s="2183"/>
      <c r="AO34" s="44">
        <v>0</v>
      </c>
      <c r="AP34" s="44">
        <v>9</v>
      </c>
      <c r="AQ34" s="2089">
        <v>184187</v>
      </c>
      <c r="AT34" s="2006" t="s">
        <v>2009</v>
      </c>
      <c r="AU34" s="44">
        <v>24</v>
      </c>
      <c r="AV34" s="44">
        <v>49578</v>
      </c>
      <c r="AW34" s="44">
        <v>29964</v>
      </c>
      <c r="AX34" s="44">
        <v>77886</v>
      </c>
      <c r="AY34" s="2183"/>
      <c r="AZ34" s="44">
        <v>17832</v>
      </c>
      <c r="BA34" s="2183"/>
      <c r="BB34" s="44">
        <v>2048</v>
      </c>
      <c r="BC34" s="2183"/>
      <c r="BD34" s="44">
        <v>0</v>
      </c>
      <c r="BE34" s="44">
        <v>4680</v>
      </c>
      <c r="BF34" s="44">
        <v>1</v>
      </c>
      <c r="BG34" s="44">
        <v>0</v>
      </c>
      <c r="BH34" s="2183"/>
      <c r="BI34" s="44">
        <v>0</v>
      </c>
      <c r="BJ34" s="2141" t="s">
        <v>2006</v>
      </c>
      <c r="BK34" s="2183"/>
      <c r="BL34" s="44">
        <v>0</v>
      </c>
      <c r="BM34" s="44">
        <v>4</v>
      </c>
      <c r="BN34" s="2089">
        <v>182103</v>
      </c>
      <c r="BQ34" s="2006" t="s">
        <v>2009</v>
      </c>
      <c r="BR34" s="44">
        <v>18</v>
      </c>
      <c r="BS34" s="44">
        <v>47525</v>
      </c>
      <c r="BT34" s="44">
        <v>28236</v>
      </c>
      <c r="BU34" s="44">
        <v>73291</v>
      </c>
      <c r="BV34" s="2183"/>
      <c r="BW34" s="44">
        <v>16976</v>
      </c>
      <c r="BX34" s="2183"/>
      <c r="BY34" s="44">
        <v>1985</v>
      </c>
      <c r="BZ34" s="2183"/>
      <c r="CA34" s="44">
        <v>0</v>
      </c>
      <c r="CB34" s="44">
        <v>4722</v>
      </c>
      <c r="CC34" s="44">
        <v>2</v>
      </c>
      <c r="CD34" s="44">
        <v>0</v>
      </c>
      <c r="CE34" s="2183"/>
      <c r="CF34" s="44">
        <v>0</v>
      </c>
      <c r="CG34" s="2141" t="s">
        <v>2007</v>
      </c>
      <c r="CH34" s="2183"/>
      <c r="CI34" s="44">
        <v>0</v>
      </c>
      <c r="CJ34" s="44">
        <v>23</v>
      </c>
      <c r="CK34" s="2089">
        <v>172857</v>
      </c>
      <c r="CM34" s="44">
        <v>13</v>
      </c>
      <c r="CN34" s="44">
        <v>46852</v>
      </c>
      <c r="CO34" s="44">
        <v>27794</v>
      </c>
      <c r="CP34" s="44">
        <v>72088</v>
      </c>
      <c r="CQ34" s="2183"/>
      <c r="CR34" s="44">
        <v>17851</v>
      </c>
      <c r="CS34" s="2183"/>
      <c r="CT34" s="44">
        <v>2171</v>
      </c>
      <c r="CU34" s="2183"/>
      <c r="CV34" s="44">
        <v>0</v>
      </c>
      <c r="CW34" s="44">
        <v>5588</v>
      </c>
      <c r="CX34" s="44">
        <v>0</v>
      </c>
      <c r="CY34" s="44">
        <v>0</v>
      </c>
      <c r="CZ34" s="2183"/>
      <c r="DA34" s="44">
        <v>0</v>
      </c>
      <c r="DB34" s="2141">
        <v>74</v>
      </c>
      <c r="DC34" s="2183"/>
      <c r="DD34" s="44">
        <v>0</v>
      </c>
      <c r="DE34" s="44">
        <v>8</v>
      </c>
      <c r="DF34" s="2089">
        <v>172439</v>
      </c>
      <c r="DH34" s="44">
        <v>25</v>
      </c>
      <c r="DI34" s="44">
        <v>46130</v>
      </c>
      <c r="DJ34" s="44">
        <v>27239</v>
      </c>
      <c r="DK34" s="44">
        <v>71053</v>
      </c>
      <c r="DL34" s="2093"/>
      <c r="DM34" s="44">
        <v>18148</v>
      </c>
      <c r="DN34" s="2093"/>
      <c r="DO34" s="44">
        <v>2100</v>
      </c>
      <c r="DP34" s="2093"/>
      <c r="DQ34" s="44">
        <v>0</v>
      </c>
      <c r="DR34" s="44">
        <v>5545</v>
      </c>
      <c r="DS34" s="44">
        <v>0</v>
      </c>
      <c r="DT34" s="44">
        <v>0</v>
      </c>
      <c r="DU34" s="2093"/>
      <c r="DV34" s="44">
        <v>0</v>
      </c>
      <c r="DW34" s="2141" t="s">
        <v>2008</v>
      </c>
      <c r="DX34" s="2093"/>
      <c r="DY34" s="44">
        <v>0</v>
      </c>
      <c r="DZ34" s="44">
        <v>9</v>
      </c>
      <c r="EA34" s="2089">
        <v>170343</v>
      </c>
      <c r="EC34" s="44">
        <v>23</v>
      </c>
      <c r="ED34" s="44">
        <v>44841</v>
      </c>
      <c r="EE34" s="44">
        <v>26607</v>
      </c>
      <c r="EF34" s="44">
        <v>68896</v>
      </c>
      <c r="EG34" s="2093"/>
      <c r="EH34" s="44">
        <v>18161</v>
      </c>
      <c r="EI34" s="2093"/>
      <c r="EJ34" s="44">
        <v>2026</v>
      </c>
      <c r="EK34" s="2093"/>
      <c r="EL34" s="44">
        <v>0</v>
      </c>
      <c r="EM34" s="44">
        <v>4573</v>
      </c>
      <c r="EN34" s="44">
        <v>17</v>
      </c>
      <c r="EO34" s="44">
        <v>0</v>
      </c>
      <c r="EP34" s="2093"/>
      <c r="EQ34" s="44">
        <v>0</v>
      </c>
      <c r="ER34" s="2093"/>
      <c r="ES34" s="2093"/>
      <c r="ET34" s="44">
        <v>0</v>
      </c>
      <c r="EU34" s="44">
        <v>68</v>
      </c>
      <c r="EV34" s="2089">
        <v>165212</v>
      </c>
      <c r="EX34" s="44">
        <v>19</v>
      </c>
      <c r="EY34" s="44">
        <v>42069</v>
      </c>
      <c r="EZ34" s="44">
        <v>22532</v>
      </c>
      <c r="FA34" s="44">
        <v>58542</v>
      </c>
      <c r="FB34" s="2093"/>
      <c r="FC34" s="44">
        <v>16183</v>
      </c>
      <c r="FD34" s="2093"/>
      <c r="FE34" s="44">
        <v>1571</v>
      </c>
      <c r="FF34" s="2093"/>
      <c r="FG34" s="44">
        <v>0</v>
      </c>
      <c r="FH34" s="44">
        <v>3684</v>
      </c>
      <c r="FI34" s="44">
        <v>7</v>
      </c>
      <c r="FJ34" s="44">
        <v>0</v>
      </c>
      <c r="FK34" s="2093"/>
      <c r="FL34" s="44">
        <v>0</v>
      </c>
      <c r="FM34" s="2093"/>
      <c r="FN34" s="2093"/>
      <c r="FO34" s="44">
        <v>0</v>
      </c>
      <c r="FP34" s="44">
        <v>0</v>
      </c>
      <c r="FQ34" s="2089">
        <v>144607</v>
      </c>
      <c r="FS34" s="44">
        <v>5</v>
      </c>
      <c r="FT34" s="44">
        <v>40499</v>
      </c>
      <c r="FU34" s="44">
        <v>21652</v>
      </c>
      <c r="FV34" s="44">
        <v>56283</v>
      </c>
      <c r="FW34" s="2093"/>
      <c r="FX34" s="44">
        <v>15522</v>
      </c>
      <c r="FY34" s="2093"/>
      <c r="FZ34" s="44">
        <v>1362</v>
      </c>
      <c r="GA34" s="2093"/>
      <c r="GB34" s="44">
        <v>0</v>
      </c>
      <c r="GC34" s="44">
        <v>3593</v>
      </c>
      <c r="GD34" s="44">
        <v>0</v>
      </c>
      <c r="GE34" s="44">
        <v>0</v>
      </c>
      <c r="GF34" s="2093"/>
      <c r="GG34" s="44">
        <v>0</v>
      </c>
      <c r="GH34" s="2093"/>
      <c r="GI34" s="2093"/>
      <c r="GJ34" s="44">
        <v>0</v>
      </c>
      <c r="GK34" s="44">
        <v>0</v>
      </c>
      <c r="GL34" s="2089">
        <v>138916</v>
      </c>
      <c r="GN34" s="44">
        <v>10</v>
      </c>
      <c r="GO34" s="44">
        <v>38431</v>
      </c>
      <c r="GP34" s="44">
        <v>20703</v>
      </c>
      <c r="GQ34" s="44">
        <v>54184</v>
      </c>
      <c r="GR34" s="2093"/>
      <c r="GS34" s="44">
        <v>15856</v>
      </c>
      <c r="GT34" s="2093"/>
      <c r="GU34" s="44">
        <v>1131</v>
      </c>
      <c r="GV34" s="2093"/>
      <c r="GW34" s="44">
        <v>0</v>
      </c>
      <c r="GX34" s="44">
        <v>3082</v>
      </c>
      <c r="GY34" s="44">
        <v>0</v>
      </c>
      <c r="GZ34" s="44">
        <v>0</v>
      </c>
      <c r="HA34" s="2093"/>
      <c r="HB34" s="44">
        <v>0</v>
      </c>
      <c r="HC34" s="2093"/>
      <c r="HD34" s="2093"/>
      <c r="HE34" s="44">
        <v>0</v>
      </c>
      <c r="HF34" s="44">
        <v>0</v>
      </c>
      <c r="HG34" s="2089">
        <v>133397</v>
      </c>
      <c r="HI34" s="44">
        <v>10</v>
      </c>
      <c r="HJ34" s="44">
        <v>37267</v>
      </c>
      <c r="HK34" s="44">
        <v>20090</v>
      </c>
      <c r="HL34" s="44">
        <v>54209</v>
      </c>
      <c r="HM34" s="2093"/>
      <c r="HN34" s="44">
        <v>16807</v>
      </c>
      <c r="HO34" s="2093"/>
      <c r="HP34" s="44">
        <v>1191</v>
      </c>
      <c r="HQ34" s="2093"/>
      <c r="HR34" s="44">
        <v>0</v>
      </c>
      <c r="HS34" s="44">
        <v>3009</v>
      </c>
      <c r="HT34" s="44">
        <v>0</v>
      </c>
      <c r="HU34" s="44">
        <v>0</v>
      </c>
      <c r="HV34" s="2093"/>
      <c r="HW34" s="44">
        <v>0</v>
      </c>
      <c r="HX34" s="2093"/>
      <c r="HY34" s="2093"/>
      <c r="HZ34" s="44">
        <v>0</v>
      </c>
      <c r="IA34" s="44">
        <v>0</v>
      </c>
      <c r="IB34" s="2089">
        <v>132582</v>
      </c>
      <c r="ID34" s="44">
        <v>9.40712598</v>
      </c>
      <c r="IE34" s="44">
        <v>31078.033980449996</v>
      </c>
      <c r="IF34" s="44">
        <v>16617.725638029999</v>
      </c>
      <c r="IG34" s="44">
        <v>45107.090939060006</v>
      </c>
      <c r="IH34" s="2093"/>
      <c r="II34" s="44">
        <v>16689.287127700001</v>
      </c>
      <c r="IJ34" s="2093"/>
      <c r="IK34" s="44">
        <v>895.50067842999999</v>
      </c>
      <c r="IL34" s="2093"/>
      <c r="IM34" s="44">
        <v>0</v>
      </c>
      <c r="IN34" s="44">
        <v>2266.4008279499999</v>
      </c>
      <c r="IO34" s="44">
        <v>0</v>
      </c>
      <c r="IP34" s="44">
        <v>0</v>
      </c>
      <c r="IQ34" s="2093"/>
      <c r="IR34" s="44">
        <v>0</v>
      </c>
      <c r="IS34" s="2093"/>
      <c r="IT34" s="2093"/>
      <c r="IU34" s="44">
        <v>0</v>
      </c>
      <c r="IV34" s="44">
        <v>0</v>
      </c>
      <c r="IW34" s="2089">
        <v>112663.4463176</v>
      </c>
    </row>
    <row r="35" spans="1:257" ht="13.2">
      <c r="A35" s="1420" t="s">
        <v>2010</v>
      </c>
      <c r="B35" s="2344">
        <v>0</v>
      </c>
      <c r="C35" s="2344">
        <v>0</v>
      </c>
      <c r="D35" s="2344">
        <v>0</v>
      </c>
      <c r="E35" s="2344">
        <v>0</v>
      </c>
      <c r="F35" s="2348"/>
      <c r="G35" s="2344">
        <v>0</v>
      </c>
      <c r="H35" s="2348"/>
      <c r="I35" s="2344">
        <v>0</v>
      </c>
      <c r="J35" s="2348"/>
      <c r="K35" s="2344">
        <v>0</v>
      </c>
      <c r="L35" s="2344">
        <v>0</v>
      </c>
      <c r="M35" s="2344">
        <v>0</v>
      </c>
      <c r="N35" s="2344">
        <v>0</v>
      </c>
      <c r="O35" s="2348"/>
      <c r="P35" s="2344">
        <v>0</v>
      </c>
      <c r="Q35" s="2348"/>
      <c r="R35" s="2348"/>
      <c r="S35" s="2344">
        <v>0</v>
      </c>
      <c r="T35" s="2344">
        <v>0</v>
      </c>
      <c r="U35" s="2345">
        <v>0</v>
      </c>
      <c r="X35" s="44">
        <v>0</v>
      </c>
      <c r="Y35" s="44">
        <v>0</v>
      </c>
      <c r="Z35" s="44">
        <v>0</v>
      </c>
      <c r="AA35" s="44">
        <v>0</v>
      </c>
      <c r="AB35" s="2183"/>
      <c r="AC35" s="44">
        <v>0</v>
      </c>
      <c r="AD35" s="2183"/>
      <c r="AE35" s="44">
        <v>0</v>
      </c>
      <c r="AF35" s="2183"/>
      <c r="AG35" s="44">
        <v>0</v>
      </c>
      <c r="AH35" s="44">
        <v>0</v>
      </c>
      <c r="AI35" s="44">
        <v>0</v>
      </c>
      <c r="AJ35" s="44">
        <v>0</v>
      </c>
      <c r="AK35" s="2183"/>
      <c r="AL35" s="44">
        <v>0</v>
      </c>
      <c r="AM35" s="2183"/>
      <c r="AN35" s="2183"/>
      <c r="AO35" s="44">
        <v>0</v>
      </c>
      <c r="AP35" s="44">
        <v>0</v>
      </c>
      <c r="AQ35" s="2089">
        <v>0</v>
      </c>
      <c r="AT35" s="1420" t="s">
        <v>2010</v>
      </c>
      <c r="AU35" s="44">
        <v>0</v>
      </c>
      <c r="AV35" s="44">
        <v>0</v>
      </c>
      <c r="AW35" s="44">
        <v>0</v>
      </c>
      <c r="AX35" s="44">
        <v>0</v>
      </c>
      <c r="AY35" s="2183"/>
      <c r="AZ35" s="44">
        <v>0</v>
      </c>
      <c r="BA35" s="2183"/>
      <c r="BB35" s="44">
        <v>0</v>
      </c>
      <c r="BC35" s="2183"/>
      <c r="BD35" s="44">
        <v>0</v>
      </c>
      <c r="BE35" s="44">
        <v>0</v>
      </c>
      <c r="BF35" s="44">
        <v>0</v>
      </c>
      <c r="BG35" s="44">
        <v>0</v>
      </c>
      <c r="BH35" s="2183"/>
      <c r="BI35" s="44">
        <v>0</v>
      </c>
      <c r="BJ35" s="2183"/>
      <c r="BK35" s="2183"/>
      <c r="BL35" s="44">
        <v>0</v>
      </c>
      <c r="BM35" s="44">
        <v>0</v>
      </c>
      <c r="BN35" s="2089">
        <v>0</v>
      </c>
      <c r="BQ35" s="1420" t="s">
        <v>2010</v>
      </c>
      <c r="BR35" s="44">
        <v>0</v>
      </c>
      <c r="BS35" s="44">
        <v>0</v>
      </c>
      <c r="BT35" s="44">
        <v>0</v>
      </c>
      <c r="BU35" s="44">
        <v>0</v>
      </c>
      <c r="BV35" s="2183"/>
      <c r="BW35" s="44">
        <v>0</v>
      </c>
      <c r="BX35" s="2183"/>
      <c r="BY35" s="44">
        <v>0</v>
      </c>
      <c r="BZ35" s="2183"/>
      <c r="CA35" s="44">
        <v>0</v>
      </c>
      <c r="CB35" s="44">
        <v>0</v>
      </c>
      <c r="CC35" s="44">
        <v>0</v>
      </c>
      <c r="CD35" s="44">
        <v>0</v>
      </c>
      <c r="CE35" s="2183"/>
      <c r="CF35" s="44">
        <v>0</v>
      </c>
      <c r="CG35" s="2183"/>
      <c r="CH35" s="2183"/>
      <c r="CI35" s="44">
        <v>0</v>
      </c>
      <c r="CJ35" s="44">
        <v>0</v>
      </c>
      <c r="CK35" s="2089">
        <v>0</v>
      </c>
      <c r="CM35" s="44">
        <v>0</v>
      </c>
      <c r="CN35" s="44">
        <v>0</v>
      </c>
      <c r="CO35" s="44">
        <v>0</v>
      </c>
      <c r="CP35" s="44">
        <v>0</v>
      </c>
      <c r="CQ35" s="2183"/>
      <c r="CR35" s="44">
        <v>0</v>
      </c>
      <c r="CS35" s="2183"/>
      <c r="CT35" s="44">
        <v>0</v>
      </c>
      <c r="CU35" s="2183"/>
      <c r="CV35" s="44">
        <v>0</v>
      </c>
      <c r="CW35" s="44">
        <v>0</v>
      </c>
      <c r="CX35" s="44">
        <v>0</v>
      </c>
      <c r="CY35" s="44">
        <v>0</v>
      </c>
      <c r="CZ35" s="2183"/>
      <c r="DA35" s="44">
        <v>0</v>
      </c>
      <c r="DB35" s="2183"/>
      <c r="DC35" s="2183"/>
      <c r="DD35" s="44">
        <v>0</v>
      </c>
      <c r="DE35" s="44">
        <v>0</v>
      </c>
      <c r="DF35" s="2089">
        <v>0</v>
      </c>
      <c r="DH35" s="44">
        <v>0</v>
      </c>
      <c r="DI35" s="44">
        <v>0</v>
      </c>
      <c r="DJ35" s="44">
        <v>0</v>
      </c>
      <c r="DK35" s="44">
        <v>0</v>
      </c>
      <c r="DL35" s="2093"/>
      <c r="DM35" s="44">
        <v>0</v>
      </c>
      <c r="DN35" s="2093"/>
      <c r="DO35" s="44">
        <v>0</v>
      </c>
      <c r="DP35" s="2093"/>
      <c r="DQ35" s="44">
        <v>0</v>
      </c>
      <c r="DR35" s="44">
        <v>0</v>
      </c>
      <c r="DS35" s="44">
        <v>0</v>
      </c>
      <c r="DT35" s="44">
        <v>0</v>
      </c>
      <c r="DU35" s="2093"/>
      <c r="DV35" s="44">
        <v>0</v>
      </c>
      <c r="DW35" s="2093"/>
      <c r="DX35" s="2093"/>
      <c r="DY35" s="44">
        <v>0</v>
      </c>
      <c r="DZ35" s="44">
        <v>0</v>
      </c>
      <c r="EA35" s="2089">
        <v>0</v>
      </c>
      <c r="EC35" s="44">
        <v>0</v>
      </c>
      <c r="ED35" s="44">
        <v>0</v>
      </c>
      <c r="EE35" s="44">
        <v>0</v>
      </c>
      <c r="EF35" s="44">
        <v>0</v>
      </c>
      <c r="EG35" s="2093"/>
      <c r="EH35" s="44">
        <v>0</v>
      </c>
      <c r="EI35" s="2093"/>
      <c r="EJ35" s="44">
        <v>0</v>
      </c>
      <c r="EK35" s="2093"/>
      <c r="EL35" s="44">
        <v>0</v>
      </c>
      <c r="EM35" s="44">
        <v>0</v>
      </c>
      <c r="EN35" s="44">
        <v>0</v>
      </c>
      <c r="EO35" s="44">
        <v>0</v>
      </c>
      <c r="EP35" s="2093"/>
      <c r="EQ35" s="44">
        <v>0</v>
      </c>
      <c r="ER35" s="2093"/>
      <c r="ES35" s="2093"/>
      <c r="ET35" s="44">
        <v>0</v>
      </c>
      <c r="EU35" s="44">
        <v>0</v>
      </c>
      <c r="EV35" s="2089">
        <v>0</v>
      </c>
      <c r="EX35" s="44">
        <v>0</v>
      </c>
      <c r="EY35" s="44">
        <v>0</v>
      </c>
      <c r="EZ35" s="44">
        <v>0</v>
      </c>
      <c r="FA35" s="44">
        <v>0</v>
      </c>
      <c r="FB35" s="2093"/>
      <c r="FC35" s="44">
        <v>0</v>
      </c>
      <c r="FD35" s="2093"/>
      <c r="FE35" s="44">
        <v>0</v>
      </c>
      <c r="FF35" s="2093"/>
      <c r="FG35" s="44">
        <v>0</v>
      </c>
      <c r="FH35" s="44">
        <v>0</v>
      </c>
      <c r="FI35" s="44">
        <v>0</v>
      </c>
      <c r="FJ35" s="44">
        <v>0</v>
      </c>
      <c r="FK35" s="2093"/>
      <c r="FL35" s="44">
        <v>0</v>
      </c>
      <c r="FM35" s="2093"/>
      <c r="FN35" s="2093"/>
      <c r="FO35" s="44">
        <v>0</v>
      </c>
      <c r="FP35" s="44">
        <v>0</v>
      </c>
      <c r="FQ35" s="2089">
        <v>0</v>
      </c>
      <c r="FS35" s="44">
        <v>0</v>
      </c>
      <c r="FT35" s="44">
        <v>0</v>
      </c>
      <c r="FU35" s="44">
        <v>0</v>
      </c>
      <c r="FV35" s="44">
        <v>0</v>
      </c>
      <c r="FW35" s="2093"/>
      <c r="FX35" s="44">
        <v>0</v>
      </c>
      <c r="FY35" s="2093"/>
      <c r="FZ35" s="44">
        <v>0</v>
      </c>
      <c r="GA35" s="2093"/>
      <c r="GB35" s="44">
        <v>0</v>
      </c>
      <c r="GC35" s="44">
        <v>0</v>
      </c>
      <c r="GD35" s="44">
        <v>0</v>
      </c>
      <c r="GE35" s="44">
        <v>0</v>
      </c>
      <c r="GF35" s="2093"/>
      <c r="GG35" s="44">
        <v>0</v>
      </c>
      <c r="GH35" s="2093"/>
      <c r="GI35" s="2093"/>
      <c r="GJ35" s="44">
        <v>0</v>
      </c>
      <c r="GK35" s="44">
        <v>0</v>
      </c>
      <c r="GL35" s="2089">
        <v>0</v>
      </c>
      <c r="GN35" s="44">
        <v>0</v>
      </c>
      <c r="GO35" s="44">
        <v>0</v>
      </c>
      <c r="GP35" s="44">
        <v>0</v>
      </c>
      <c r="GQ35" s="44">
        <v>0</v>
      </c>
      <c r="GR35" s="2093"/>
      <c r="GS35" s="44">
        <v>0</v>
      </c>
      <c r="GT35" s="2093"/>
      <c r="GU35" s="44">
        <v>0</v>
      </c>
      <c r="GV35" s="2093"/>
      <c r="GW35" s="44">
        <v>0</v>
      </c>
      <c r="GX35" s="44">
        <v>0</v>
      </c>
      <c r="GY35" s="44">
        <v>0</v>
      </c>
      <c r="GZ35" s="44">
        <v>0</v>
      </c>
      <c r="HA35" s="2093"/>
      <c r="HB35" s="44">
        <v>0</v>
      </c>
      <c r="HC35" s="2093"/>
      <c r="HD35" s="2093"/>
      <c r="HE35" s="44">
        <v>0</v>
      </c>
      <c r="HF35" s="44">
        <v>0</v>
      </c>
      <c r="HG35" s="2089">
        <v>0</v>
      </c>
      <c r="HI35" s="44">
        <v>0</v>
      </c>
      <c r="HJ35" s="44">
        <v>0</v>
      </c>
      <c r="HK35" s="44">
        <v>0</v>
      </c>
      <c r="HL35" s="44">
        <v>0</v>
      </c>
      <c r="HM35" s="2093"/>
      <c r="HN35" s="44">
        <v>0</v>
      </c>
      <c r="HO35" s="2093"/>
      <c r="HP35" s="44">
        <v>0</v>
      </c>
      <c r="HQ35" s="2093"/>
      <c r="HR35" s="44">
        <v>0</v>
      </c>
      <c r="HS35" s="44">
        <v>0</v>
      </c>
      <c r="HT35" s="44">
        <v>0</v>
      </c>
      <c r="HU35" s="44">
        <v>0</v>
      </c>
      <c r="HV35" s="2093"/>
      <c r="HW35" s="44">
        <v>0</v>
      </c>
      <c r="HX35" s="2093"/>
      <c r="HY35" s="2093"/>
      <c r="HZ35" s="44">
        <v>0</v>
      </c>
      <c r="IA35" s="44">
        <v>0</v>
      </c>
      <c r="IB35" s="2089">
        <v>0</v>
      </c>
      <c r="ID35" s="44">
        <v>0</v>
      </c>
      <c r="IE35" s="44">
        <v>0</v>
      </c>
      <c r="IF35" s="44">
        <v>0</v>
      </c>
      <c r="IG35" s="44">
        <v>0</v>
      </c>
      <c r="IH35" s="2093"/>
      <c r="II35" s="44">
        <v>0</v>
      </c>
      <c r="IJ35" s="2093"/>
      <c r="IK35" s="44">
        <v>0</v>
      </c>
      <c r="IL35" s="2093"/>
      <c r="IM35" s="44">
        <v>0</v>
      </c>
      <c r="IN35" s="44">
        <v>0</v>
      </c>
      <c r="IO35" s="44">
        <v>0</v>
      </c>
      <c r="IP35" s="44">
        <v>0</v>
      </c>
      <c r="IQ35" s="2093"/>
      <c r="IR35" s="44">
        <v>0</v>
      </c>
      <c r="IS35" s="2093"/>
      <c r="IT35" s="2093"/>
      <c r="IU35" s="44">
        <v>0</v>
      </c>
      <c r="IV35" s="44">
        <v>0</v>
      </c>
      <c r="IW35" s="2089">
        <v>0</v>
      </c>
    </row>
    <row r="36" spans="1:257" ht="40.049999999999997" customHeight="1">
      <c r="A36" s="2007" t="s">
        <v>2011</v>
      </c>
      <c r="B36" s="2348"/>
      <c r="C36" s="2348"/>
      <c r="D36" s="2348"/>
      <c r="E36" s="2344">
        <v>6441</v>
      </c>
      <c r="F36" s="2344">
        <v>3287</v>
      </c>
      <c r="G36" s="2348"/>
      <c r="H36" s="2344">
        <v>4172</v>
      </c>
      <c r="I36" s="2348"/>
      <c r="J36" s="2344">
        <v>999</v>
      </c>
      <c r="K36" s="2348"/>
      <c r="L36" s="2348"/>
      <c r="M36" s="2344">
        <v>321</v>
      </c>
      <c r="N36" s="2348"/>
      <c r="O36" s="2348"/>
      <c r="P36" s="2348"/>
      <c r="Q36" s="2344">
        <v>297</v>
      </c>
      <c r="R36" s="2348"/>
      <c r="S36" s="2344">
        <v>12788</v>
      </c>
      <c r="T36" s="2344">
        <v>1</v>
      </c>
      <c r="U36" s="2345">
        <v>28333</v>
      </c>
      <c r="X36" s="2183"/>
      <c r="Y36" s="2183"/>
      <c r="Z36" s="2183"/>
      <c r="AA36" s="44">
        <v>6035</v>
      </c>
      <c r="AB36" s="44">
        <v>3297</v>
      </c>
      <c r="AC36" s="2183"/>
      <c r="AD36" s="44">
        <v>4132</v>
      </c>
      <c r="AE36" s="2183"/>
      <c r="AF36" s="44">
        <v>921</v>
      </c>
      <c r="AG36" s="2183"/>
      <c r="AH36" s="2183"/>
      <c r="AI36" s="44">
        <v>346</v>
      </c>
      <c r="AJ36" s="2183"/>
      <c r="AK36" s="2183"/>
      <c r="AL36" s="2183"/>
      <c r="AM36" s="44">
        <v>311</v>
      </c>
      <c r="AN36" s="2183"/>
      <c r="AO36" s="44">
        <v>9579</v>
      </c>
      <c r="AP36" s="44">
        <v>1</v>
      </c>
      <c r="AQ36" s="2089">
        <v>24622</v>
      </c>
      <c r="AT36" s="2007" t="s">
        <v>2011</v>
      </c>
      <c r="AU36" s="2183"/>
      <c r="AV36" s="2183"/>
      <c r="AW36" s="2183"/>
      <c r="AX36" s="44">
        <v>6194</v>
      </c>
      <c r="AY36" s="44">
        <v>3500</v>
      </c>
      <c r="AZ36" s="2183"/>
      <c r="BA36" s="44">
        <v>4242</v>
      </c>
      <c r="BB36" s="2183"/>
      <c r="BC36" s="44">
        <v>647</v>
      </c>
      <c r="BD36" s="2183"/>
      <c r="BE36" s="2183"/>
      <c r="BF36" s="44">
        <v>362</v>
      </c>
      <c r="BG36" s="2183"/>
      <c r="BH36" s="2183"/>
      <c r="BI36" s="2183"/>
      <c r="BJ36" s="44">
        <v>309</v>
      </c>
      <c r="BK36" s="2183"/>
      <c r="BL36" s="44">
        <v>21176</v>
      </c>
      <c r="BM36" s="44">
        <v>1</v>
      </c>
      <c r="BN36" s="2089">
        <v>36431</v>
      </c>
      <c r="BQ36" s="2007" t="s">
        <v>2011</v>
      </c>
      <c r="BR36" s="2183"/>
      <c r="BS36" s="2183"/>
      <c r="BT36" s="2183"/>
      <c r="BU36" s="44">
        <v>5598</v>
      </c>
      <c r="BV36" s="44">
        <v>3123</v>
      </c>
      <c r="BW36" s="2183"/>
      <c r="BX36" s="44">
        <v>3822</v>
      </c>
      <c r="BY36" s="2183"/>
      <c r="BZ36" s="44">
        <v>562</v>
      </c>
      <c r="CA36" s="2183"/>
      <c r="CB36" s="2183"/>
      <c r="CC36" s="44">
        <v>203</v>
      </c>
      <c r="CD36" s="2183"/>
      <c r="CE36" s="2183"/>
      <c r="CF36" s="2183"/>
      <c r="CG36" s="44">
        <v>256</v>
      </c>
      <c r="CH36" s="2183"/>
      <c r="CI36" s="44">
        <v>19401</v>
      </c>
      <c r="CJ36" s="44">
        <v>7</v>
      </c>
      <c r="CK36" s="2089">
        <v>32972</v>
      </c>
      <c r="CM36" s="2183"/>
      <c r="CN36" s="2183"/>
      <c r="CO36" s="2183"/>
      <c r="CP36" s="44">
        <v>5431</v>
      </c>
      <c r="CQ36" s="44">
        <v>3225</v>
      </c>
      <c r="CR36" s="2183"/>
      <c r="CS36" s="44">
        <v>3988</v>
      </c>
      <c r="CT36" s="2183"/>
      <c r="CU36" s="44">
        <v>542</v>
      </c>
      <c r="CV36" s="2183"/>
      <c r="CW36" s="2183"/>
      <c r="CX36" s="44">
        <v>372</v>
      </c>
      <c r="CY36" s="2183"/>
      <c r="CZ36" s="2183"/>
      <c r="DA36" s="2183"/>
      <c r="DB36" s="44">
        <v>264</v>
      </c>
      <c r="DC36" s="2183"/>
      <c r="DD36" s="44">
        <v>20411</v>
      </c>
      <c r="DE36" s="44">
        <v>0</v>
      </c>
      <c r="DF36" s="2089">
        <v>34233</v>
      </c>
      <c r="DH36" s="2093"/>
      <c r="DI36" s="2093"/>
      <c r="DJ36" s="2093"/>
      <c r="DK36" s="44">
        <v>5297</v>
      </c>
      <c r="DL36" s="44">
        <v>3252</v>
      </c>
      <c r="DM36" s="2093"/>
      <c r="DN36" s="44">
        <v>4057</v>
      </c>
      <c r="DO36" s="2093"/>
      <c r="DP36" s="44">
        <v>495</v>
      </c>
      <c r="DQ36" s="2093"/>
      <c r="DR36" s="2093"/>
      <c r="DS36" s="44">
        <v>370</v>
      </c>
      <c r="DT36" s="2093"/>
      <c r="DU36" s="2093"/>
      <c r="DV36" s="2093"/>
      <c r="DW36" s="44">
        <v>286</v>
      </c>
      <c r="DX36" s="2093"/>
      <c r="DY36" s="44">
        <v>23250</v>
      </c>
      <c r="DZ36" s="44">
        <v>0</v>
      </c>
      <c r="EA36" s="2089">
        <v>37007</v>
      </c>
      <c r="EC36" s="2093"/>
      <c r="ED36" s="2093"/>
      <c r="EE36" s="2093"/>
      <c r="EF36" s="44">
        <v>5687</v>
      </c>
      <c r="EG36" s="44">
        <v>3590</v>
      </c>
      <c r="EH36" s="2093"/>
      <c r="EI36" s="44">
        <v>4772</v>
      </c>
      <c r="EJ36" s="2093"/>
      <c r="EK36" s="44">
        <v>568</v>
      </c>
      <c r="EL36" s="2093"/>
      <c r="EM36" s="2093"/>
      <c r="EN36" s="44">
        <v>305</v>
      </c>
      <c r="EO36" s="2093"/>
      <c r="EP36" s="2093"/>
      <c r="EQ36" s="2093"/>
      <c r="ER36" s="44">
        <v>367</v>
      </c>
      <c r="ES36" s="2093"/>
      <c r="ET36" s="44">
        <v>18079</v>
      </c>
      <c r="EU36" s="44">
        <v>8</v>
      </c>
      <c r="EV36" s="2089">
        <v>33376</v>
      </c>
      <c r="EX36" s="2093"/>
      <c r="EY36" s="2093"/>
      <c r="EZ36" s="2093"/>
      <c r="FA36" s="44">
        <v>8867</v>
      </c>
      <c r="FB36" s="44">
        <v>4844</v>
      </c>
      <c r="FC36" s="2093"/>
      <c r="FD36" s="44">
        <v>7143</v>
      </c>
      <c r="FE36" s="2093"/>
      <c r="FF36" s="44">
        <v>509</v>
      </c>
      <c r="FG36" s="2093"/>
      <c r="FH36" s="2093"/>
      <c r="FI36" s="44">
        <v>140</v>
      </c>
      <c r="FJ36" s="2093"/>
      <c r="FK36" s="2093"/>
      <c r="FL36" s="2093"/>
      <c r="FM36" s="44">
        <v>97</v>
      </c>
      <c r="FN36" s="2093"/>
      <c r="FO36" s="44">
        <v>17559</v>
      </c>
      <c r="FP36" s="44">
        <v>0</v>
      </c>
      <c r="FQ36" s="2089">
        <v>39159</v>
      </c>
      <c r="FS36" s="2093"/>
      <c r="FT36" s="2093"/>
      <c r="FU36" s="2093"/>
      <c r="FV36" s="44">
        <v>8394</v>
      </c>
      <c r="FW36" s="44">
        <v>4630</v>
      </c>
      <c r="FX36" s="2093"/>
      <c r="FY36" s="44">
        <v>6997</v>
      </c>
      <c r="FZ36" s="2093"/>
      <c r="GA36" s="44">
        <v>460</v>
      </c>
      <c r="GB36" s="2093"/>
      <c r="GC36" s="2093"/>
      <c r="GD36" s="44">
        <v>130</v>
      </c>
      <c r="GE36" s="2093"/>
      <c r="GF36" s="2093"/>
      <c r="GG36" s="2093"/>
      <c r="GH36" s="44">
        <v>13</v>
      </c>
      <c r="GI36" s="2093"/>
      <c r="GJ36" s="44">
        <v>17872</v>
      </c>
      <c r="GK36" s="44">
        <v>0</v>
      </c>
      <c r="GL36" s="2089">
        <v>38496</v>
      </c>
      <c r="GN36" s="2093"/>
      <c r="GO36" s="2093"/>
      <c r="GP36" s="2093"/>
      <c r="GQ36" s="44">
        <v>7283</v>
      </c>
      <c r="GR36" s="44">
        <v>3976</v>
      </c>
      <c r="GS36" s="2093"/>
      <c r="GT36" s="44">
        <v>6122</v>
      </c>
      <c r="GU36" s="2093"/>
      <c r="GV36" s="44">
        <v>405</v>
      </c>
      <c r="GW36" s="2093"/>
      <c r="GX36" s="2093"/>
      <c r="GY36" s="44">
        <v>128</v>
      </c>
      <c r="GZ36" s="2093"/>
      <c r="HA36" s="2093"/>
      <c r="HB36" s="2093"/>
      <c r="HC36" s="44">
        <v>82</v>
      </c>
      <c r="HD36" s="2093"/>
      <c r="HE36" s="44">
        <v>15509</v>
      </c>
      <c r="HF36" s="44">
        <v>0</v>
      </c>
      <c r="HG36" s="2089">
        <v>33506</v>
      </c>
      <c r="HI36" s="2093"/>
      <c r="HJ36" s="2093"/>
      <c r="HK36" s="2093"/>
      <c r="HL36" s="44">
        <v>8487</v>
      </c>
      <c r="HM36" s="44">
        <v>4793</v>
      </c>
      <c r="HN36" s="2093"/>
      <c r="HO36" s="44">
        <v>7310</v>
      </c>
      <c r="HP36" s="2093"/>
      <c r="HQ36" s="44">
        <v>418</v>
      </c>
      <c r="HR36" s="2093"/>
      <c r="HS36" s="2093"/>
      <c r="HT36" s="44">
        <v>65</v>
      </c>
      <c r="HU36" s="2093"/>
      <c r="HV36" s="2093"/>
      <c r="HW36" s="2093"/>
      <c r="HX36" s="44">
        <v>14</v>
      </c>
      <c r="HY36" s="2093"/>
      <c r="HZ36" s="44">
        <v>15046</v>
      </c>
      <c r="IA36" s="44">
        <v>0</v>
      </c>
      <c r="IB36" s="2089">
        <v>36133</v>
      </c>
      <c r="ID36" s="2093"/>
      <c r="IE36" s="2093"/>
      <c r="IF36" s="2093"/>
      <c r="IG36" s="44">
        <v>11922.928328439999</v>
      </c>
      <c r="IH36" s="44">
        <v>7291.5195226500009</v>
      </c>
      <c r="II36" s="2093"/>
      <c r="IJ36" s="44">
        <v>15995.397116329998</v>
      </c>
      <c r="IK36" s="2093"/>
      <c r="IL36" s="44">
        <v>894.58566151000014</v>
      </c>
      <c r="IM36" s="2093"/>
      <c r="IN36" s="2093"/>
      <c r="IO36" s="44">
        <v>2287.4223429100002</v>
      </c>
      <c r="IP36" s="2093"/>
      <c r="IQ36" s="2093"/>
      <c r="IR36" s="2093"/>
      <c r="IS36" s="44">
        <v>22.980212989999998</v>
      </c>
      <c r="IT36" s="2093"/>
      <c r="IU36" s="44">
        <v>14240.909956010997</v>
      </c>
      <c r="IV36" s="44">
        <v>6.5483618527650833E-11</v>
      </c>
      <c r="IW36" s="2089">
        <v>52655.743140841056</v>
      </c>
    </row>
    <row r="37" spans="1:257" ht="49.5" customHeight="1">
      <c r="A37" s="2007" t="s">
        <v>1968</v>
      </c>
      <c r="B37" s="2344">
        <v>74</v>
      </c>
      <c r="C37" s="2344">
        <v>0</v>
      </c>
      <c r="D37" s="2348"/>
      <c r="E37" s="2344">
        <v>0</v>
      </c>
      <c r="F37" s="2348"/>
      <c r="G37" s="2344">
        <v>0</v>
      </c>
      <c r="H37" s="2348"/>
      <c r="I37" s="2344">
        <v>0</v>
      </c>
      <c r="J37" s="2344">
        <v>2946</v>
      </c>
      <c r="K37" s="2344">
        <v>783</v>
      </c>
      <c r="L37" s="2348"/>
      <c r="M37" s="2344">
        <v>1792</v>
      </c>
      <c r="N37" s="2344">
        <v>2914</v>
      </c>
      <c r="O37" s="2348"/>
      <c r="P37" s="2344">
        <v>8701</v>
      </c>
      <c r="Q37" s="2348"/>
      <c r="R37" s="2348"/>
      <c r="S37" s="2344">
        <v>0</v>
      </c>
      <c r="T37" s="2344">
        <v>0</v>
      </c>
      <c r="U37" s="2345">
        <v>17210</v>
      </c>
      <c r="X37" s="44">
        <v>13</v>
      </c>
      <c r="Y37" s="44">
        <v>0</v>
      </c>
      <c r="Z37" s="2183"/>
      <c r="AA37" s="44">
        <v>0</v>
      </c>
      <c r="AB37" s="2183"/>
      <c r="AC37" s="44">
        <v>0</v>
      </c>
      <c r="AD37" s="2183"/>
      <c r="AE37" s="44">
        <v>0</v>
      </c>
      <c r="AF37" s="44">
        <v>3001</v>
      </c>
      <c r="AG37" s="44">
        <v>1036</v>
      </c>
      <c r="AH37" s="2183"/>
      <c r="AI37" s="44">
        <v>1970</v>
      </c>
      <c r="AJ37" s="44">
        <v>2217</v>
      </c>
      <c r="AK37" s="2183"/>
      <c r="AL37" s="44">
        <v>8572</v>
      </c>
      <c r="AM37" s="2183"/>
      <c r="AN37" s="2183"/>
      <c r="AO37" s="44">
        <v>0</v>
      </c>
      <c r="AP37" s="44">
        <v>0</v>
      </c>
      <c r="AQ37" s="2089">
        <v>16809</v>
      </c>
      <c r="AT37" s="2007" t="s">
        <v>1968</v>
      </c>
      <c r="AU37" s="44">
        <v>14</v>
      </c>
      <c r="AV37" s="44">
        <v>0</v>
      </c>
      <c r="AW37" s="2183"/>
      <c r="AX37" s="44">
        <v>0</v>
      </c>
      <c r="AY37" s="2183"/>
      <c r="AZ37" s="44">
        <v>0</v>
      </c>
      <c r="BA37" s="2183"/>
      <c r="BB37" s="44">
        <v>0</v>
      </c>
      <c r="BC37" s="44">
        <v>359</v>
      </c>
      <c r="BD37" s="44">
        <v>1113</v>
      </c>
      <c r="BE37" s="2183"/>
      <c r="BF37" s="44">
        <v>2065</v>
      </c>
      <c r="BG37" s="44">
        <v>2361</v>
      </c>
      <c r="BH37" s="2183"/>
      <c r="BI37" s="44">
        <v>5057</v>
      </c>
      <c r="BJ37" s="2183"/>
      <c r="BK37" s="2183"/>
      <c r="BL37" s="44">
        <v>0</v>
      </c>
      <c r="BM37" s="44">
        <v>0</v>
      </c>
      <c r="BN37" s="2089">
        <v>10969</v>
      </c>
      <c r="BQ37" s="2007" t="s">
        <v>1968</v>
      </c>
      <c r="BR37" s="44">
        <v>45</v>
      </c>
      <c r="BS37" s="44">
        <v>0</v>
      </c>
      <c r="BT37" s="2183"/>
      <c r="BU37" s="44">
        <v>0</v>
      </c>
      <c r="BV37" s="2183"/>
      <c r="BW37" s="44">
        <v>0</v>
      </c>
      <c r="BX37" s="2183"/>
      <c r="BY37" s="44">
        <v>0</v>
      </c>
      <c r="BZ37" s="44">
        <v>473</v>
      </c>
      <c r="CA37" s="44">
        <v>1061</v>
      </c>
      <c r="CB37" s="2183"/>
      <c r="CC37" s="44">
        <v>1522</v>
      </c>
      <c r="CD37" s="44">
        <v>2492</v>
      </c>
      <c r="CE37" s="2183"/>
      <c r="CF37" s="44">
        <v>5297</v>
      </c>
      <c r="CG37" s="2183"/>
      <c r="CH37" s="2183"/>
      <c r="CI37" s="44">
        <v>0</v>
      </c>
      <c r="CJ37" s="44">
        <v>0</v>
      </c>
      <c r="CK37" s="2089">
        <v>10890</v>
      </c>
      <c r="CM37" s="44">
        <v>98</v>
      </c>
      <c r="CN37" s="44">
        <v>0</v>
      </c>
      <c r="CO37" s="2183"/>
      <c r="CP37" s="44">
        <v>0</v>
      </c>
      <c r="CQ37" s="2183"/>
      <c r="CR37" s="44">
        <v>0</v>
      </c>
      <c r="CS37" s="2183"/>
      <c r="CT37" s="44">
        <v>0</v>
      </c>
      <c r="CU37" s="44">
        <v>283</v>
      </c>
      <c r="CV37" s="44">
        <v>812</v>
      </c>
      <c r="CW37" s="2183"/>
      <c r="CX37" s="44">
        <v>380</v>
      </c>
      <c r="CY37" s="44">
        <v>1680</v>
      </c>
      <c r="CZ37" s="2183"/>
      <c r="DA37" s="44">
        <v>3132</v>
      </c>
      <c r="DB37" s="2183"/>
      <c r="DC37" s="2183"/>
      <c r="DD37" s="44">
        <v>0</v>
      </c>
      <c r="DE37" s="44">
        <v>1</v>
      </c>
      <c r="DF37" s="2089">
        <v>6386</v>
      </c>
      <c r="DH37" s="44">
        <v>75</v>
      </c>
      <c r="DI37" s="44">
        <v>0</v>
      </c>
      <c r="DJ37" s="2093"/>
      <c r="DK37" s="44">
        <v>0</v>
      </c>
      <c r="DL37" s="2093"/>
      <c r="DM37" s="44">
        <v>0</v>
      </c>
      <c r="DN37" s="2093"/>
      <c r="DO37" s="44">
        <v>0</v>
      </c>
      <c r="DP37" s="44">
        <v>239</v>
      </c>
      <c r="DQ37" s="44">
        <v>677</v>
      </c>
      <c r="DR37" s="2093"/>
      <c r="DS37" s="44">
        <v>368</v>
      </c>
      <c r="DT37" s="44">
        <v>2006</v>
      </c>
      <c r="DU37" s="2093"/>
      <c r="DV37" s="44">
        <v>2711</v>
      </c>
      <c r="DW37" s="2093"/>
      <c r="DX37" s="2093"/>
      <c r="DY37" s="44">
        <v>0</v>
      </c>
      <c r="DZ37" s="44">
        <v>0</v>
      </c>
      <c r="EA37" s="2089">
        <v>6076</v>
      </c>
      <c r="EC37" s="44">
        <v>168</v>
      </c>
      <c r="ED37" s="44">
        <v>0</v>
      </c>
      <c r="EE37" s="2093"/>
      <c r="EF37" s="44">
        <v>0</v>
      </c>
      <c r="EG37" s="2093"/>
      <c r="EH37" s="44">
        <v>0</v>
      </c>
      <c r="EI37" s="2093"/>
      <c r="EJ37" s="44">
        <v>0</v>
      </c>
      <c r="EK37" s="44">
        <v>1941</v>
      </c>
      <c r="EL37" s="44">
        <v>416</v>
      </c>
      <c r="EM37" s="2093"/>
      <c r="EN37" s="44">
        <v>396</v>
      </c>
      <c r="EO37" s="44">
        <v>2407</v>
      </c>
      <c r="EP37" s="2093"/>
      <c r="EQ37" s="44">
        <v>5240</v>
      </c>
      <c r="ER37" s="2093"/>
      <c r="ES37" s="2093"/>
      <c r="ET37" s="44">
        <v>0</v>
      </c>
      <c r="EU37" s="44">
        <v>0</v>
      </c>
      <c r="EV37" s="2089">
        <v>10568</v>
      </c>
      <c r="EX37" s="44">
        <v>142</v>
      </c>
      <c r="EY37" s="44">
        <v>0</v>
      </c>
      <c r="EZ37" s="2093"/>
      <c r="FA37" s="44">
        <v>0</v>
      </c>
      <c r="FB37" s="2093"/>
      <c r="FC37" s="44">
        <v>0</v>
      </c>
      <c r="FD37" s="2093"/>
      <c r="FE37" s="44">
        <v>0</v>
      </c>
      <c r="FF37" s="44">
        <v>389</v>
      </c>
      <c r="FG37" s="44">
        <v>305</v>
      </c>
      <c r="FH37" s="2093"/>
      <c r="FI37" s="44">
        <v>394</v>
      </c>
      <c r="FJ37" s="44">
        <v>1486</v>
      </c>
      <c r="FK37" s="2093"/>
      <c r="FL37" s="44">
        <v>2739</v>
      </c>
      <c r="FM37" s="2093"/>
      <c r="FN37" s="2093"/>
      <c r="FO37" s="44">
        <v>0</v>
      </c>
      <c r="FP37" s="44">
        <v>0</v>
      </c>
      <c r="FQ37" s="2089">
        <v>5455</v>
      </c>
      <c r="FS37" s="44">
        <v>146</v>
      </c>
      <c r="FT37" s="44">
        <v>0</v>
      </c>
      <c r="FU37" s="2093"/>
      <c r="FV37" s="44">
        <v>0</v>
      </c>
      <c r="FW37" s="2093"/>
      <c r="FX37" s="44">
        <v>0</v>
      </c>
      <c r="FY37" s="2093"/>
      <c r="FZ37" s="44">
        <v>0</v>
      </c>
      <c r="GA37" s="44">
        <v>436</v>
      </c>
      <c r="GB37" s="44">
        <v>326</v>
      </c>
      <c r="GC37" s="2093"/>
      <c r="GD37" s="44">
        <v>436</v>
      </c>
      <c r="GE37" s="44">
        <v>1517</v>
      </c>
      <c r="GF37" s="2093"/>
      <c r="GG37" s="44">
        <v>2856</v>
      </c>
      <c r="GH37" s="2093"/>
      <c r="GI37" s="2093"/>
      <c r="GJ37" s="44">
        <v>0</v>
      </c>
      <c r="GK37" s="44">
        <v>0</v>
      </c>
      <c r="GL37" s="2089">
        <v>5718</v>
      </c>
      <c r="GN37" s="44">
        <v>11</v>
      </c>
      <c r="GO37" s="44">
        <v>0</v>
      </c>
      <c r="GP37" s="2093"/>
      <c r="GQ37" s="44">
        <v>0</v>
      </c>
      <c r="GR37" s="2093"/>
      <c r="GS37" s="44">
        <v>0</v>
      </c>
      <c r="GT37" s="2093"/>
      <c r="GU37" s="44">
        <v>0</v>
      </c>
      <c r="GV37" s="44">
        <v>526</v>
      </c>
      <c r="GW37" s="44">
        <v>340</v>
      </c>
      <c r="GX37" s="2093"/>
      <c r="GY37" s="44">
        <v>193</v>
      </c>
      <c r="GZ37" s="44">
        <v>1269</v>
      </c>
      <c r="HA37" s="2093"/>
      <c r="HB37" s="44">
        <v>2777</v>
      </c>
      <c r="HC37" s="2093"/>
      <c r="HD37" s="2093"/>
      <c r="HE37" s="44">
        <v>0</v>
      </c>
      <c r="HF37" s="44">
        <v>0</v>
      </c>
      <c r="HG37" s="2089">
        <v>5117</v>
      </c>
      <c r="HI37" s="44">
        <v>104</v>
      </c>
      <c r="HJ37" s="44">
        <v>0</v>
      </c>
      <c r="HK37" s="2093"/>
      <c r="HL37" s="44">
        <v>0</v>
      </c>
      <c r="HM37" s="2093"/>
      <c r="HN37" s="44">
        <v>0</v>
      </c>
      <c r="HO37" s="2093"/>
      <c r="HP37" s="44">
        <v>0</v>
      </c>
      <c r="HQ37" s="44">
        <v>559</v>
      </c>
      <c r="HR37" s="44">
        <v>353</v>
      </c>
      <c r="HS37" s="2093"/>
      <c r="HT37" s="44">
        <v>350</v>
      </c>
      <c r="HU37" s="44">
        <v>1386</v>
      </c>
      <c r="HV37" s="2093"/>
      <c r="HW37" s="44">
        <v>4544</v>
      </c>
      <c r="HX37" s="2093"/>
      <c r="HY37" s="2093"/>
      <c r="HZ37" s="44">
        <v>0</v>
      </c>
      <c r="IA37" s="44">
        <v>0</v>
      </c>
      <c r="IB37" s="2089">
        <v>7296</v>
      </c>
      <c r="ID37" s="44">
        <v>98.605107150000009</v>
      </c>
      <c r="IE37" s="44">
        <v>0</v>
      </c>
      <c r="IF37" s="2093"/>
      <c r="IG37" s="44">
        <v>0</v>
      </c>
      <c r="IH37" s="2093"/>
      <c r="II37" s="44">
        <v>0</v>
      </c>
      <c r="IJ37" s="2093"/>
      <c r="IK37" s="44">
        <v>0</v>
      </c>
      <c r="IL37" s="44">
        <v>441.47947996800002</v>
      </c>
      <c r="IM37" s="44">
        <v>453.45195060999987</v>
      </c>
      <c r="IN37" s="2093"/>
      <c r="IO37" s="44">
        <v>130.77991217999997</v>
      </c>
      <c r="IP37" s="44">
        <v>1150.7547591380003</v>
      </c>
      <c r="IQ37" s="2093"/>
      <c r="IR37" s="44">
        <v>4831.4876036359974</v>
      </c>
      <c r="IS37" s="2093"/>
      <c r="IT37" s="2093"/>
      <c r="IU37" s="44">
        <v>0</v>
      </c>
      <c r="IV37" s="44">
        <v>0</v>
      </c>
      <c r="IW37" s="2089">
        <v>7106.5588126819976</v>
      </c>
    </row>
    <row r="38" spans="1:257" ht="83.55" customHeight="1">
      <c r="A38" s="1420" t="s">
        <v>2009</v>
      </c>
      <c r="B38" s="2344">
        <v>74</v>
      </c>
      <c r="C38" s="2344">
        <v>0</v>
      </c>
      <c r="D38" s="2348"/>
      <c r="E38" s="2344">
        <v>0</v>
      </c>
      <c r="F38" s="2348"/>
      <c r="G38" s="2344">
        <v>0</v>
      </c>
      <c r="H38" s="2348"/>
      <c r="I38" s="2344">
        <v>0</v>
      </c>
      <c r="J38" s="2344">
        <v>2946</v>
      </c>
      <c r="K38" s="2344">
        <v>0</v>
      </c>
      <c r="L38" s="2348"/>
      <c r="M38" s="2344">
        <v>0</v>
      </c>
      <c r="N38" s="2344">
        <v>0</v>
      </c>
      <c r="O38" s="2348"/>
      <c r="P38" s="2344">
        <v>0</v>
      </c>
      <c r="Q38" s="2348"/>
      <c r="R38" s="2348"/>
      <c r="S38" s="2344">
        <v>0</v>
      </c>
      <c r="T38" s="2344">
        <v>0</v>
      </c>
      <c r="U38" s="2345">
        <v>3020</v>
      </c>
      <c r="X38" s="44">
        <v>13</v>
      </c>
      <c r="Y38" s="44">
        <v>0</v>
      </c>
      <c r="Z38" s="2183"/>
      <c r="AA38" s="44">
        <v>0</v>
      </c>
      <c r="AB38" s="2183"/>
      <c r="AC38" s="44">
        <v>0</v>
      </c>
      <c r="AD38" s="2183"/>
      <c r="AE38" s="44">
        <v>0</v>
      </c>
      <c r="AF38" s="44">
        <v>3001</v>
      </c>
      <c r="AG38" s="44">
        <v>0</v>
      </c>
      <c r="AH38" s="2093"/>
      <c r="AI38" s="44">
        <v>0</v>
      </c>
      <c r="AJ38" s="44">
        <v>0</v>
      </c>
      <c r="AK38" s="2093"/>
      <c r="AL38" s="44">
        <v>0</v>
      </c>
      <c r="AM38" s="2093"/>
      <c r="AN38" s="2093"/>
      <c r="AO38" s="44">
        <v>0</v>
      </c>
      <c r="AP38" s="44">
        <v>0</v>
      </c>
      <c r="AQ38" s="2089">
        <v>3014</v>
      </c>
      <c r="AT38" s="1420" t="s">
        <v>2009</v>
      </c>
      <c r="AU38" s="44">
        <v>14</v>
      </c>
      <c r="AV38" s="44">
        <v>0</v>
      </c>
      <c r="AW38" s="2183"/>
      <c r="AX38" s="44">
        <v>0</v>
      </c>
      <c r="AY38" s="2183"/>
      <c r="AZ38" s="44">
        <v>0</v>
      </c>
      <c r="BA38" s="2183"/>
      <c r="BB38" s="44">
        <v>0</v>
      </c>
      <c r="BC38" s="44">
        <v>359</v>
      </c>
      <c r="BD38" s="44">
        <v>0</v>
      </c>
      <c r="BE38" s="2093"/>
      <c r="BF38" s="44">
        <v>0</v>
      </c>
      <c r="BG38" s="44">
        <v>0</v>
      </c>
      <c r="BH38" s="2093"/>
      <c r="BI38" s="44">
        <v>0</v>
      </c>
      <c r="BJ38" s="2093"/>
      <c r="BK38" s="2093"/>
      <c r="BL38" s="44">
        <v>0</v>
      </c>
      <c r="BM38" s="44">
        <v>0</v>
      </c>
      <c r="BN38" s="2089">
        <v>373</v>
      </c>
      <c r="BQ38" s="1420" t="s">
        <v>2009</v>
      </c>
      <c r="BR38" s="44">
        <v>45</v>
      </c>
      <c r="BS38" s="44">
        <v>0</v>
      </c>
      <c r="BT38" s="2183"/>
      <c r="BU38" s="44">
        <v>0</v>
      </c>
      <c r="BV38" s="2183"/>
      <c r="BW38" s="44">
        <v>0</v>
      </c>
      <c r="BX38" s="2183"/>
      <c r="BY38" s="44">
        <v>0</v>
      </c>
      <c r="BZ38" s="44">
        <v>473</v>
      </c>
      <c r="CA38" s="44">
        <v>0</v>
      </c>
      <c r="CB38" s="2093"/>
      <c r="CC38" s="44">
        <v>0</v>
      </c>
      <c r="CD38" s="44">
        <v>0</v>
      </c>
      <c r="CE38" s="2093"/>
      <c r="CF38" s="44">
        <v>0</v>
      </c>
      <c r="CG38" s="2093"/>
      <c r="CH38" s="2093"/>
      <c r="CI38" s="44">
        <v>0</v>
      </c>
      <c r="CJ38" s="44">
        <v>0</v>
      </c>
      <c r="CK38" s="2089">
        <v>518</v>
      </c>
      <c r="CM38" s="44">
        <v>98</v>
      </c>
      <c r="CN38" s="44">
        <v>0</v>
      </c>
      <c r="CO38" s="2183"/>
      <c r="CP38" s="44">
        <v>0</v>
      </c>
      <c r="CQ38" s="2183"/>
      <c r="CR38" s="44">
        <v>0</v>
      </c>
      <c r="CS38" s="2183"/>
      <c r="CT38" s="44">
        <v>0</v>
      </c>
      <c r="CU38" s="44">
        <v>283</v>
      </c>
      <c r="CV38" s="44">
        <v>0</v>
      </c>
      <c r="CW38" s="2093"/>
      <c r="CX38" s="44">
        <v>0</v>
      </c>
      <c r="CY38" s="44">
        <v>0</v>
      </c>
      <c r="CZ38" s="2093"/>
      <c r="DA38" s="44">
        <v>0</v>
      </c>
      <c r="DB38" s="2093"/>
      <c r="DC38" s="2093"/>
      <c r="DD38" s="44">
        <v>0</v>
      </c>
      <c r="DE38" s="44">
        <v>0</v>
      </c>
      <c r="DF38" s="2089">
        <v>381</v>
      </c>
      <c r="DH38" s="44">
        <v>75</v>
      </c>
      <c r="DI38" s="44">
        <v>0</v>
      </c>
      <c r="DJ38" s="2093"/>
      <c r="DK38" s="44">
        <v>0</v>
      </c>
      <c r="DL38" s="2093"/>
      <c r="DM38" s="44">
        <v>0</v>
      </c>
      <c r="DN38" s="2093"/>
      <c r="DO38" s="44">
        <v>0</v>
      </c>
      <c r="DP38" s="44">
        <v>239</v>
      </c>
      <c r="DQ38" s="2093"/>
      <c r="DR38" s="2093"/>
      <c r="DS38" s="2093"/>
      <c r="DT38" s="2093"/>
      <c r="DU38" s="2093"/>
      <c r="DV38" s="2093"/>
      <c r="DW38" s="2093"/>
      <c r="DX38" s="2093"/>
      <c r="DY38" s="2093"/>
      <c r="DZ38" s="44">
        <v>0</v>
      </c>
      <c r="EA38" s="2089">
        <v>314</v>
      </c>
      <c r="EC38" s="44">
        <v>168</v>
      </c>
      <c r="ED38" s="44">
        <v>0</v>
      </c>
      <c r="EE38" s="2093"/>
      <c r="EF38" s="44">
        <v>0</v>
      </c>
      <c r="EG38" s="2093"/>
      <c r="EH38" s="44">
        <v>0</v>
      </c>
      <c r="EI38" s="2093"/>
      <c r="EJ38" s="44">
        <v>0</v>
      </c>
      <c r="EK38" s="44">
        <v>1941</v>
      </c>
      <c r="EL38" s="2093"/>
      <c r="EM38" s="2093"/>
      <c r="EN38" s="2093"/>
      <c r="EO38" s="2093"/>
      <c r="EP38" s="2093"/>
      <c r="EQ38" s="2093"/>
      <c r="ER38" s="2093"/>
      <c r="ES38" s="2093"/>
      <c r="ET38" s="2093"/>
      <c r="EU38" s="44">
        <v>0</v>
      </c>
      <c r="EV38" s="2089">
        <v>2109</v>
      </c>
      <c r="EX38" s="44">
        <v>142</v>
      </c>
      <c r="EY38" s="44">
        <v>0</v>
      </c>
      <c r="EZ38" s="2093"/>
      <c r="FA38" s="44">
        <v>0</v>
      </c>
      <c r="FB38" s="2093"/>
      <c r="FC38" s="44">
        <v>0</v>
      </c>
      <c r="FD38" s="2093"/>
      <c r="FE38" s="44">
        <v>0</v>
      </c>
      <c r="FF38" s="44">
        <v>389</v>
      </c>
      <c r="FG38" s="2093"/>
      <c r="FH38" s="2093"/>
      <c r="FI38" s="2093"/>
      <c r="FJ38" s="2093"/>
      <c r="FK38" s="2093"/>
      <c r="FL38" s="2093"/>
      <c r="FM38" s="2093"/>
      <c r="FN38" s="2093"/>
      <c r="FO38" s="2093"/>
      <c r="FP38" s="44">
        <v>0</v>
      </c>
      <c r="FQ38" s="2089">
        <v>531</v>
      </c>
      <c r="FS38" s="44">
        <v>146</v>
      </c>
      <c r="FT38" s="44">
        <v>0</v>
      </c>
      <c r="FU38" s="2093"/>
      <c r="FV38" s="44">
        <v>0</v>
      </c>
      <c r="FW38" s="2093"/>
      <c r="FX38" s="44">
        <v>0</v>
      </c>
      <c r="FY38" s="2093"/>
      <c r="FZ38" s="44">
        <v>0</v>
      </c>
      <c r="GA38" s="44">
        <v>436</v>
      </c>
      <c r="GB38" s="2093"/>
      <c r="GC38" s="2093"/>
      <c r="GD38" s="2093"/>
      <c r="GE38" s="2093"/>
      <c r="GF38" s="2093"/>
      <c r="GG38" s="2093"/>
      <c r="GH38" s="2093"/>
      <c r="GI38" s="2093"/>
      <c r="GJ38" s="2093"/>
      <c r="GK38" s="44">
        <v>0</v>
      </c>
      <c r="GL38" s="2089">
        <v>582</v>
      </c>
      <c r="GN38" s="44">
        <v>11</v>
      </c>
      <c r="GO38" s="44">
        <v>0</v>
      </c>
      <c r="GP38" s="2093"/>
      <c r="GQ38" s="44">
        <v>0</v>
      </c>
      <c r="GR38" s="2093"/>
      <c r="GS38" s="44">
        <v>0</v>
      </c>
      <c r="GT38" s="2093"/>
      <c r="GU38" s="44">
        <v>0</v>
      </c>
      <c r="GV38" s="44">
        <v>526</v>
      </c>
      <c r="GW38" s="2093"/>
      <c r="GX38" s="2093"/>
      <c r="GY38" s="2093"/>
      <c r="GZ38" s="2093"/>
      <c r="HA38" s="2093"/>
      <c r="HB38" s="2093"/>
      <c r="HC38" s="2093"/>
      <c r="HD38" s="2093"/>
      <c r="HE38" s="2093"/>
      <c r="HF38" s="44">
        <v>0</v>
      </c>
      <c r="HG38" s="2089">
        <v>537</v>
      </c>
      <c r="HI38" s="44">
        <v>104</v>
      </c>
      <c r="HJ38" s="44">
        <v>0</v>
      </c>
      <c r="HK38" s="2093"/>
      <c r="HL38" s="44">
        <v>0</v>
      </c>
      <c r="HM38" s="2093"/>
      <c r="HN38" s="44">
        <v>0</v>
      </c>
      <c r="HO38" s="2093"/>
      <c r="HP38" s="44">
        <v>0</v>
      </c>
      <c r="HQ38" s="44">
        <v>559</v>
      </c>
      <c r="HR38" s="2093"/>
      <c r="HS38" s="2093"/>
      <c r="HT38" s="2093"/>
      <c r="HU38" s="2093"/>
      <c r="HV38" s="2093"/>
      <c r="HW38" s="2093"/>
      <c r="HX38" s="2093"/>
      <c r="HY38" s="2093"/>
      <c r="HZ38" s="2093"/>
      <c r="IA38" s="44">
        <v>0</v>
      </c>
      <c r="IB38" s="2089">
        <v>663</v>
      </c>
      <c r="ID38" s="44">
        <v>98.605107150000009</v>
      </c>
      <c r="IE38" s="44">
        <v>0</v>
      </c>
      <c r="IF38" s="2093"/>
      <c r="IG38" s="44">
        <v>0</v>
      </c>
      <c r="IH38" s="2093"/>
      <c r="II38" s="44">
        <v>0</v>
      </c>
      <c r="IJ38" s="2093"/>
      <c r="IK38" s="44">
        <v>0</v>
      </c>
      <c r="IL38" s="44">
        <v>441.47947996800002</v>
      </c>
      <c r="IM38" s="2093"/>
      <c r="IN38" s="2093"/>
      <c r="IO38" s="2093"/>
      <c r="IP38" s="2093"/>
      <c r="IQ38" s="2093"/>
      <c r="IR38" s="2093"/>
      <c r="IS38" s="2093"/>
      <c r="IT38" s="2093"/>
      <c r="IU38" s="2093"/>
      <c r="IV38" s="44"/>
      <c r="IW38" s="2089">
        <v>540.08458711800006</v>
      </c>
    </row>
    <row r="39" spans="1:257" ht="13.2">
      <c r="A39" s="1420" t="s">
        <v>2010</v>
      </c>
      <c r="B39" s="2344">
        <v>0</v>
      </c>
      <c r="C39" s="2344">
        <v>0</v>
      </c>
      <c r="D39" s="2348"/>
      <c r="E39" s="2344">
        <v>0</v>
      </c>
      <c r="F39" s="2348"/>
      <c r="G39" s="2344">
        <v>0</v>
      </c>
      <c r="H39" s="2344">
        <v>0</v>
      </c>
      <c r="I39" s="2344">
        <v>0</v>
      </c>
      <c r="J39" s="2344">
        <v>0</v>
      </c>
      <c r="K39" s="2344">
        <v>783</v>
      </c>
      <c r="L39" s="2348"/>
      <c r="M39" s="2344">
        <v>1792</v>
      </c>
      <c r="N39" s="2344">
        <v>2914</v>
      </c>
      <c r="O39" s="2348"/>
      <c r="P39" s="2344">
        <v>8701</v>
      </c>
      <c r="Q39" s="2348"/>
      <c r="R39" s="2348"/>
      <c r="S39" s="2344">
        <v>0</v>
      </c>
      <c r="T39" s="2344">
        <v>0</v>
      </c>
      <c r="U39" s="2345">
        <v>14190</v>
      </c>
      <c r="X39" s="44">
        <v>0</v>
      </c>
      <c r="Y39" s="44">
        <v>0</v>
      </c>
      <c r="Z39" s="2183"/>
      <c r="AA39" s="44">
        <v>0</v>
      </c>
      <c r="AB39" s="2183"/>
      <c r="AC39" s="44">
        <v>0</v>
      </c>
      <c r="AD39" s="44">
        <v>0</v>
      </c>
      <c r="AE39" s="44">
        <v>0</v>
      </c>
      <c r="AF39" s="44">
        <v>0</v>
      </c>
      <c r="AG39" s="44">
        <v>1036</v>
      </c>
      <c r="AH39" s="2183"/>
      <c r="AI39" s="44">
        <v>1970</v>
      </c>
      <c r="AJ39" s="44">
        <v>2217</v>
      </c>
      <c r="AK39" s="2183"/>
      <c r="AL39" s="44">
        <v>8572</v>
      </c>
      <c r="AM39" s="2183"/>
      <c r="AN39" s="2183"/>
      <c r="AO39" s="44">
        <v>0</v>
      </c>
      <c r="AP39" s="44">
        <v>0</v>
      </c>
      <c r="AQ39" s="2089">
        <v>13795</v>
      </c>
      <c r="AT39" s="1420" t="s">
        <v>2010</v>
      </c>
      <c r="AU39" s="44">
        <v>0</v>
      </c>
      <c r="AV39" s="44">
        <v>0</v>
      </c>
      <c r="AW39" s="2183"/>
      <c r="AX39" s="44">
        <v>0</v>
      </c>
      <c r="AY39" s="2183"/>
      <c r="AZ39" s="44">
        <v>0</v>
      </c>
      <c r="BA39" s="44">
        <v>0</v>
      </c>
      <c r="BB39" s="44">
        <v>0</v>
      </c>
      <c r="BC39" s="44">
        <v>0</v>
      </c>
      <c r="BD39" s="44">
        <v>1113</v>
      </c>
      <c r="BE39" s="2183"/>
      <c r="BF39" s="44">
        <v>2065</v>
      </c>
      <c r="BG39" s="44">
        <v>2361</v>
      </c>
      <c r="BH39" s="2183"/>
      <c r="BI39" s="44">
        <v>5057</v>
      </c>
      <c r="BJ39" s="2183"/>
      <c r="BK39" s="2183"/>
      <c r="BL39" s="44">
        <v>0</v>
      </c>
      <c r="BM39" s="44">
        <v>0</v>
      </c>
      <c r="BN39" s="2089">
        <v>10596</v>
      </c>
      <c r="BQ39" s="1420" t="s">
        <v>2010</v>
      </c>
      <c r="BR39" s="44">
        <v>0</v>
      </c>
      <c r="BS39" s="44">
        <v>0</v>
      </c>
      <c r="BT39" s="2183"/>
      <c r="BU39" s="44">
        <v>0</v>
      </c>
      <c r="BV39" s="2183"/>
      <c r="BW39" s="44">
        <v>0</v>
      </c>
      <c r="BX39" s="44">
        <v>0</v>
      </c>
      <c r="BY39" s="44">
        <v>0</v>
      </c>
      <c r="BZ39" s="44">
        <v>0</v>
      </c>
      <c r="CA39" s="44">
        <v>1061</v>
      </c>
      <c r="CB39" s="2183"/>
      <c r="CC39" s="44">
        <v>1522</v>
      </c>
      <c r="CD39" s="44">
        <v>2492</v>
      </c>
      <c r="CE39" s="2183"/>
      <c r="CF39" s="44">
        <v>5297</v>
      </c>
      <c r="CG39" s="2183"/>
      <c r="CH39" s="2183"/>
      <c r="CI39" s="44">
        <v>0</v>
      </c>
      <c r="CJ39" s="44">
        <v>0</v>
      </c>
      <c r="CK39" s="2089">
        <v>10372</v>
      </c>
      <c r="CM39" s="44">
        <v>0</v>
      </c>
      <c r="CN39" s="44">
        <v>0</v>
      </c>
      <c r="CO39" s="2183"/>
      <c r="CP39" s="44">
        <v>0</v>
      </c>
      <c r="CQ39" s="2183"/>
      <c r="CR39" s="44">
        <v>0</v>
      </c>
      <c r="CS39" s="44">
        <v>0</v>
      </c>
      <c r="CT39" s="44">
        <v>0</v>
      </c>
      <c r="CU39" s="44">
        <v>0</v>
      </c>
      <c r="CV39" s="44">
        <v>812</v>
      </c>
      <c r="CW39" s="2183"/>
      <c r="CX39" s="44">
        <v>380</v>
      </c>
      <c r="CY39" s="44">
        <v>1680</v>
      </c>
      <c r="CZ39" s="2183"/>
      <c r="DA39" s="44">
        <v>3132</v>
      </c>
      <c r="DB39" s="2183"/>
      <c r="DC39" s="2183"/>
      <c r="DD39" s="44">
        <v>0</v>
      </c>
      <c r="DE39" s="44">
        <v>0</v>
      </c>
      <c r="DF39" s="2089">
        <v>6004</v>
      </c>
      <c r="DH39" s="44">
        <v>0</v>
      </c>
      <c r="DI39" s="44">
        <v>0</v>
      </c>
      <c r="DJ39" s="2093"/>
      <c r="DK39" s="44">
        <v>0</v>
      </c>
      <c r="DL39" s="2093"/>
      <c r="DM39" s="44">
        <v>0</v>
      </c>
      <c r="DN39" s="44">
        <v>0</v>
      </c>
      <c r="DO39" s="44">
        <v>0</v>
      </c>
      <c r="DP39" s="44">
        <v>0</v>
      </c>
      <c r="DQ39" s="44">
        <v>677</v>
      </c>
      <c r="DR39" s="2093"/>
      <c r="DS39" s="44">
        <v>368</v>
      </c>
      <c r="DT39" s="44">
        <v>2006</v>
      </c>
      <c r="DU39" s="2093"/>
      <c r="DV39" s="44">
        <v>2711</v>
      </c>
      <c r="DW39" s="2093"/>
      <c r="DX39" s="2093"/>
      <c r="DY39" s="44">
        <v>0</v>
      </c>
      <c r="DZ39" s="44">
        <v>0</v>
      </c>
      <c r="EA39" s="2089">
        <v>5762</v>
      </c>
      <c r="EC39" s="44">
        <v>0</v>
      </c>
      <c r="ED39" s="44">
        <v>0</v>
      </c>
      <c r="EE39" s="2093"/>
      <c r="EF39" s="44">
        <v>0</v>
      </c>
      <c r="EG39" s="2093"/>
      <c r="EH39" s="44">
        <v>0</v>
      </c>
      <c r="EI39" s="44">
        <v>0</v>
      </c>
      <c r="EJ39" s="44">
        <v>0</v>
      </c>
      <c r="EK39" s="44">
        <v>0</v>
      </c>
      <c r="EL39" s="44">
        <v>416</v>
      </c>
      <c r="EM39" s="2093"/>
      <c r="EN39" s="44">
        <v>396</v>
      </c>
      <c r="EO39" s="44">
        <v>2407</v>
      </c>
      <c r="EP39" s="2093"/>
      <c r="EQ39" s="44">
        <v>5240</v>
      </c>
      <c r="ER39" s="2093"/>
      <c r="ES39" s="2093"/>
      <c r="ET39" s="44">
        <v>0</v>
      </c>
      <c r="EU39" s="44">
        <v>0</v>
      </c>
      <c r="EV39" s="2089">
        <v>8459</v>
      </c>
      <c r="EX39" s="44">
        <v>0</v>
      </c>
      <c r="EY39" s="44">
        <v>0</v>
      </c>
      <c r="EZ39" s="2093"/>
      <c r="FA39" s="44">
        <v>0</v>
      </c>
      <c r="FB39" s="2093"/>
      <c r="FC39" s="44">
        <v>0</v>
      </c>
      <c r="FD39" s="44">
        <v>0</v>
      </c>
      <c r="FE39" s="44">
        <v>0</v>
      </c>
      <c r="FF39" s="44">
        <v>0</v>
      </c>
      <c r="FG39" s="44">
        <v>305</v>
      </c>
      <c r="FH39" s="2093"/>
      <c r="FI39" s="44">
        <v>394</v>
      </c>
      <c r="FJ39" s="44">
        <v>1486</v>
      </c>
      <c r="FK39" s="2093"/>
      <c r="FL39" s="44">
        <v>2739</v>
      </c>
      <c r="FM39" s="2093"/>
      <c r="FN39" s="2093"/>
      <c r="FO39" s="44">
        <v>0</v>
      </c>
      <c r="FP39" s="44">
        <v>0</v>
      </c>
      <c r="FQ39" s="2089">
        <v>4924</v>
      </c>
      <c r="FS39" s="44">
        <v>0</v>
      </c>
      <c r="FT39" s="44">
        <v>0</v>
      </c>
      <c r="FU39" s="2093"/>
      <c r="FV39" s="44">
        <v>0</v>
      </c>
      <c r="FW39" s="2093"/>
      <c r="FX39" s="44">
        <v>0</v>
      </c>
      <c r="FY39" s="44">
        <v>0</v>
      </c>
      <c r="FZ39" s="44">
        <v>0</v>
      </c>
      <c r="GA39" s="44">
        <v>0</v>
      </c>
      <c r="GB39" s="44">
        <v>326</v>
      </c>
      <c r="GC39" s="2093"/>
      <c r="GD39" s="44">
        <v>436</v>
      </c>
      <c r="GE39" s="44">
        <v>1517</v>
      </c>
      <c r="GF39" s="2093"/>
      <c r="GG39" s="44">
        <v>2856</v>
      </c>
      <c r="GH39" s="2093"/>
      <c r="GI39" s="2093"/>
      <c r="GJ39" s="44">
        <v>0</v>
      </c>
      <c r="GK39" s="44">
        <v>0</v>
      </c>
      <c r="GL39" s="2089">
        <v>5135</v>
      </c>
      <c r="GN39" s="44">
        <v>0</v>
      </c>
      <c r="GO39" s="44">
        <v>0</v>
      </c>
      <c r="GP39" s="2093"/>
      <c r="GQ39" s="44">
        <v>0</v>
      </c>
      <c r="GR39" s="2093"/>
      <c r="GS39" s="44">
        <v>0</v>
      </c>
      <c r="GT39" s="44">
        <v>0</v>
      </c>
      <c r="GU39" s="44">
        <v>0</v>
      </c>
      <c r="GV39" s="44">
        <v>0</v>
      </c>
      <c r="GW39" s="44">
        <v>340</v>
      </c>
      <c r="GX39" s="2093"/>
      <c r="GY39" s="44">
        <v>193</v>
      </c>
      <c r="GZ39" s="44">
        <v>1269</v>
      </c>
      <c r="HA39" s="2093"/>
      <c r="HB39" s="44">
        <v>2777</v>
      </c>
      <c r="HC39" s="2093"/>
      <c r="HD39" s="2093"/>
      <c r="HE39" s="44">
        <v>0</v>
      </c>
      <c r="HF39" s="44">
        <v>0</v>
      </c>
      <c r="HG39" s="2089">
        <v>4579</v>
      </c>
      <c r="HI39" s="44">
        <v>0</v>
      </c>
      <c r="HJ39" s="44">
        <v>0</v>
      </c>
      <c r="HK39" s="2093"/>
      <c r="HL39" s="44">
        <v>0</v>
      </c>
      <c r="HM39" s="2093"/>
      <c r="HN39" s="44">
        <v>0</v>
      </c>
      <c r="HO39" s="44">
        <v>0</v>
      </c>
      <c r="HP39" s="44">
        <v>0</v>
      </c>
      <c r="HQ39" s="44">
        <v>0</v>
      </c>
      <c r="HR39" s="44">
        <v>353</v>
      </c>
      <c r="HS39" s="2093"/>
      <c r="HT39" s="44">
        <v>350</v>
      </c>
      <c r="HU39" s="44">
        <v>1386</v>
      </c>
      <c r="HV39" s="2093"/>
      <c r="HW39" s="44">
        <v>4544</v>
      </c>
      <c r="HX39" s="2093"/>
      <c r="HY39" s="2093"/>
      <c r="HZ39" s="44">
        <v>0</v>
      </c>
      <c r="IA39" s="44">
        <v>0</v>
      </c>
      <c r="IB39" s="2089">
        <v>6632</v>
      </c>
      <c r="ID39" s="44">
        <v>0</v>
      </c>
      <c r="IE39" s="44">
        <v>0</v>
      </c>
      <c r="IF39" s="2093"/>
      <c r="IG39" s="44">
        <v>0</v>
      </c>
      <c r="IH39" s="2093"/>
      <c r="II39" s="44">
        <v>0</v>
      </c>
      <c r="IJ39" s="44"/>
      <c r="IK39" s="44">
        <v>0</v>
      </c>
      <c r="IL39" s="44">
        <v>0</v>
      </c>
      <c r="IM39" s="44">
        <v>453.45195060999987</v>
      </c>
      <c r="IN39" s="2093"/>
      <c r="IO39" s="44">
        <v>130.77991217999997</v>
      </c>
      <c r="IP39" s="44">
        <v>1150.7547591380003</v>
      </c>
      <c r="IQ39" s="2093"/>
      <c r="IR39" s="44">
        <v>4831.4876036359974</v>
      </c>
      <c r="IS39" s="2093"/>
      <c r="IT39" s="2093"/>
      <c r="IU39" s="44">
        <v>0</v>
      </c>
      <c r="IV39" s="44">
        <v>0</v>
      </c>
      <c r="IW39" s="2089">
        <v>6566.4742255639976</v>
      </c>
    </row>
    <row r="40" spans="1:257" ht="52.5" customHeight="1">
      <c r="A40" s="2007" t="s">
        <v>2012</v>
      </c>
      <c r="B40" s="2348"/>
      <c r="C40" s="2348"/>
      <c r="D40" s="2348"/>
      <c r="E40" s="2348"/>
      <c r="F40" s="2348"/>
      <c r="G40" s="2348"/>
      <c r="H40" s="2348"/>
      <c r="I40" s="2348"/>
      <c r="J40" s="2348"/>
      <c r="K40" s="2348"/>
      <c r="L40" s="2344">
        <v>3015</v>
      </c>
      <c r="M40" s="2348"/>
      <c r="N40" s="2348"/>
      <c r="O40" s="2344">
        <v>1873</v>
      </c>
      <c r="P40" s="2348"/>
      <c r="Q40" s="2348"/>
      <c r="R40" s="2344">
        <v>3922</v>
      </c>
      <c r="S40" s="2344">
        <v>0</v>
      </c>
      <c r="T40" s="2344">
        <v>4</v>
      </c>
      <c r="U40" s="2345">
        <v>8814</v>
      </c>
      <c r="X40" s="2183"/>
      <c r="Y40" s="2183"/>
      <c r="Z40" s="2183"/>
      <c r="AA40" s="2183"/>
      <c r="AB40" s="2183"/>
      <c r="AC40" s="2183"/>
      <c r="AD40" s="2183"/>
      <c r="AE40" s="2183"/>
      <c r="AF40" s="2183"/>
      <c r="AG40" s="2183"/>
      <c r="AH40" s="44">
        <v>2752</v>
      </c>
      <c r="AI40" s="2183"/>
      <c r="AJ40" s="2183"/>
      <c r="AK40" s="44">
        <v>1655</v>
      </c>
      <c r="AL40" s="2183"/>
      <c r="AM40" s="2183"/>
      <c r="AN40" s="44">
        <v>3581</v>
      </c>
      <c r="AO40" s="44">
        <v>0</v>
      </c>
      <c r="AP40" s="44">
        <v>35</v>
      </c>
      <c r="AQ40" s="2089">
        <v>8023</v>
      </c>
      <c r="AT40" s="2007" t="s">
        <v>2012</v>
      </c>
      <c r="AU40" s="2183"/>
      <c r="AV40" s="2183"/>
      <c r="AW40" s="2183"/>
      <c r="AX40" s="2183"/>
      <c r="AY40" s="2183"/>
      <c r="AZ40" s="2183"/>
      <c r="BA40" s="2183"/>
      <c r="BB40" s="2183"/>
      <c r="BC40" s="2183"/>
      <c r="BD40" s="2183"/>
      <c r="BE40" s="44">
        <v>1052</v>
      </c>
      <c r="BF40" s="2183"/>
      <c r="BG40" s="2183"/>
      <c r="BH40" s="44">
        <v>860</v>
      </c>
      <c r="BI40" s="2183"/>
      <c r="BJ40" s="2183"/>
      <c r="BK40" s="44">
        <v>1798</v>
      </c>
      <c r="BL40" s="44">
        <v>0</v>
      </c>
      <c r="BM40" s="44">
        <v>11</v>
      </c>
      <c r="BN40" s="2089">
        <v>3721</v>
      </c>
      <c r="BQ40" s="2007" t="s">
        <v>2012</v>
      </c>
      <c r="BR40" s="2183"/>
      <c r="BS40" s="2183"/>
      <c r="BT40" s="2183"/>
      <c r="BU40" s="2183"/>
      <c r="BV40" s="2183"/>
      <c r="BW40" s="2183"/>
      <c r="BX40" s="2183"/>
      <c r="BY40" s="2183"/>
      <c r="BZ40" s="2183"/>
      <c r="CA40" s="2183"/>
      <c r="CB40" s="44">
        <v>1801</v>
      </c>
      <c r="CC40" s="2183"/>
      <c r="CD40" s="2183"/>
      <c r="CE40" s="44">
        <v>807</v>
      </c>
      <c r="CF40" s="2183"/>
      <c r="CG40" s="2183"/>
      <c r="CH40" s="44">
        <v>1368</v>
      </c>
      <c r="CI40" s="44">
        <v>0</v>
      </c>
      <c r="CJ40" s="44">
        <v>12</v>
      </c>
      <c r="CK40" s="2089">
        <v>3988</v>
      </c>
      <c r="CM40" s="2183"/>
      <c r="CN40" s="2183"/>
      <c r="CO40" s="2183"/>
      <c r="CP40" s="2183"/>
      <c r="CQ40" s="2183"/>
      <c r="CR40" s="2183"/>
      <c r="CS40" s="2183"/>
      <c r="CT40" s="2183"/>
      <c r="CU40" s="2183"/>
      <c r="CV40" s="2183"/>
      <c r="CW40" s="44">
        <v>1457</v>
      </c>
      <c r="CX40" s="2183"/>
      <c r="CY40" s="2183"/>
      <c r="CZ40" s="44">
        <v>797</v>
      </c>
      <c r="DA40" s="2183"/>
      <c r="DB40" s="2183"/>
      <c r="DC40" s="44">
        <v>1444</v>
      </c>
      <c r="DD40" s="44">
        <v>0</v>
      </c>
      <c r="DE40" s="44">
        <v>4</v>
      </c>
      <c r="DF40" s="2089">
        <v>3702</v>
      </c>
      <c r="DH40" s="2093"/>
      <c r="DI40" s="2093"/>
      <c r="DJ40" s="2093"/>
      <c r="DK40" s="2093"/>
      <c r="DL40" s="2093"/>
      <c r="DM40" s="2093"/>
      <c r="DN40" s="2093"/>
      <c r="DO40" s="2093"/>
      <c r="DP40" s="2093"/>
      <c r="DQ40" s="2093"/>
      <c r="DR40" s="44">
        <v>1471</v>
      </c>
      <c r="DS40" s="2093"/>
      <c r="DT40" s="2093"/>
      <c r="DU40" s="44">
        <v>751</v>
      </c>
      <c r="DV40" s="2093"/>
      <c r="DW40" s="2093"/>
      <c r="DX40" s="44">
        <v>1769</v>
      </c>
      <c r="DY40" s="44">
        <v>0</v>
      </c>
      <c r="DZ40" s="44">
        <v>0</v>
      </c>
      <c r="EA40" s="2089">
        <v>3991</v>
      </c>
      <c r="EC40" s="2093"/>
      <c r="ED40" s="2093"/>
      <c r="EE40" s="2093"/>
      <c r="EF40" s="2093"/>
      <c r="EG40" s="2093"/>
      <c r="EH40" s="2093"/>
      <c r="EI40" s="2093"/>
      <c r="EJ40" s="2093"/>
      <c r="EK40" s="2093"/>
      <c r="EL40" s="2093"/>
      <c r="EM40" s="44">
        <v>4826</v>
      </c>
      <c r="EN40" s="2093"/>
      <c r="EO40" s="2093"/>
      <c r="EP40" s="44">
        <v>1505</v>
      </c>
      <c r="EQ40" s="2093"/>
      <c r="ER40" s="2093"/>
      <c r="ES40" s="44">
        <v>2468</v>
      </c>
      <c r="ET40" s="44">
        <v>0</v>
      </c>
      <c r="EU40" s="44">
        <v>0</v>
      </c>
      <c r="EV40" s="2089">
        <v>8799</v>
      </c>
      <c r="EX40" s="2093"/>
      <c r="EY40" s="2093"/>
      <c r="EZ40" s="2093"/>
      <c r="FA40" s="2093"/>
      <c r="FB40" s="2093"/>
      <c r="FC40" s="2093"/>
      <c r="FD40" s="2093"/>
      <c r="FE40" s="2093"/>
      <c r="FF40" s="2093"/>
      <c r="FG40" s="2093"/>
      <c r="FH40" s="44">
        <v>1967</v>
      </c>
      <c r="FI40" s="2093"/>
      <c r="FJ40" s="2093"/>
      <c r="FK40" s="44">
        <v>569</v>
      </c>
      <c r="FL40" s="2093"/>
      <c r="FM40" s="2093"/>
      <c r="FN40" s="44">
        <v>438</v>
      </c>
      <c r="FO40" s="44">
        <v>0</v>
      </c>
      <c r="FP40" s="44">
        <v>0</v>
      </c>
      <c r="FQ40" s="2089">
        <v>2974</v>
      </c>
      <c r="FS40" s="2093"/>
      <c r="FT40" s="2093"/>
      <c r="FU40" s="2093"/>
      <c r="FV40" s="2093"/>
      <c r="FW40" s="2093"/>
      <c r="FX40" s="2093"/>
      <c r="FY40" s="2093"/>
      <c r="FZ40" s="2093"/>
      <c r="GA40" s="2093"/>
      <c r="GB40" s="2093"/>
      <c r="GC40" s="44">
        <v>1889</v>
      </c>
      <c r="GD40" s="2093"/>
      <c r="GE40" s="2093"/>
      <c r="GF40" s="44">
        <v>505</v>
      </c>
      <c r="GG40" s="2093"/>
      <c r="GH40" s="2093"/>
      <c r="GI40" s="44">
        <v>440</v>
      </c>
      <c r="GJ40" s="44">
        <v>0</v>
      </c>
      <c r="GK40" s="44">
        <v>0</v>
      </c>
      <c r="GL40" s="2089">
        <v>2834</v>
      </c>
      <c r="GN40" s="2093"/>
      <c r="GO40" s="2093"/>
      <c r="GP40" s="2093"/>
      <c r="GQ40" s="2093"/>
      <c r="GR40" s="2093"/>
      <c r="GS40" s="2093"/>
      <c r="GT40" s="2093"/>
      <c r="GU40" s="2093"/>
      <c r="GV40" s="2093"/>
      <c r="GW40" s="2093"/>
      <c r="GX40" s="44">
        <v>1798</v>
      </c>
      <c r="GY40" s="2093"/>
      <c r="GZ40" s="2093"/>
      <c r="HA40" s="44">
        <v>484</v>
      </c>
      <c r="HB40" s="2093"/>
      <c r="HC40" s="2093"/>
      <c r="HD40" s="44">
        <v>287</v>
      </c>
      <c r="HE40" s="44">
        <v>0</v>
      </c>
      <c r="HF40" s="44">
        <v>1</v>
      </c>
      <c r="HG40" s="2089">
        <v>2571</v>
      </c>
      <c r="HI40" s="2093"/>
      <c r="HJ40" s="2093"/>
      <c r="HK40" s="2093"/>
      <c r="HL40" s="2093"/>
      <c r="HM40" s="2093"/>
      <c r="HN40" s="2093"/>
      <c r="HO40" s="2093"/>
      <c r="HP40" s="2093"/>
      <c r="HQ40" s="2093"/>
      <c r="HR40" s="2093"/>
      <c r="HS40" s="44">
        <v>1787</v>
      </c>
      <c r="HT40" s="2093"/>
      <c r="HU40" s="2093"/>
      <c r="HV40" s="44">
        <v>480</v>
      </c>
      <c r="HW40" s="2093"/>
      <c r="HX40" s="2093"/>
      <c r="HY40" s="44">
        <v>180</v>
      </c>
      <c r="HZ40" s="44">
        <v>0</v>
      </c>
      <c r="IA40" s="44">
        <v>0</v>
      </c>
      <c r="IB40" s="2089">
        <v>2447</v>
      </c>
      <c r="ID40" s="2093"/>
      <c r="IE40" s="2093"/>
      <c r="IF40" s="2093"/>
      <c r="IG40" s="2093"/>
      <c r="IH40" s="2093"/>
      <c r="II40" s="2093"/>
      <c r="IJ40" s="2093"/>
      <c r="IK40" s="2093"/>
      <c r="IL40" s="2093"/>
      <c r="IM40" s="2093"/>
      <c r="IN40" s="44">
        <v>1766.4016301500001</v>
      </c>
      <c r="IO40" s="2093"/>
      <c r="IP40" s="2093"/>
      <c r="IQ40" s="44">
        <v>552.03070823999997</v>
      </c>
      <c r="IR40" s="2093"/>
      <c r="IS40" s="2093"/>
      <c r="IT40" s="44">
        <v>1304.4769955900001</v>
      </c>
      <c r="IU40" s="44">
        <v>0</v>
      </c>
      <c r="IV40" s="44">
        <v>0</v>
      </c>
      <c r="IW40" s="2089">
        <v>3622.9093339800002</v>
      </c>
    </row>
    <row r="41" spans="1:257" ht="13.2">
      <c r="A41" s="2008" t="s">
        <v>1970</v>
      </c>
      <c r="B41" s="2348"/>
      <c r="C41" s="2348"/>
      <c r="D41" s="2348"/>
      <c r="E41" s="2348"/>
      <c r="F41" s="2348"/>
      <c r="G41" s="2348"/>
      <c r="H41" s="2348"/>
      <c r="I41" s="2347">
        <v>5865</v>
      </c>
      <c r="J41" s="2348"/>
      <c r="K41" s="2348"/>
      <c r="L41" s="2348"/>
      <c r="M41" s="2348"/>
      <c r="N41" s="2344">
        <v>252</v>
      </c>
      <c r="O41" s="2348"/>
      <c r="P41" s="2344">
        <v>2882</v>
      </c>
      <c r="Q41" s="2348"/>
      <c r="R41" s="2348"/>
      <c r="S41" s="2344">
        <v>0</v>
      </c>
      <c r="T41" s="2344">
        <v>0</v>
      </c>
      <c r="U41" s="2345">
        <v>8999</v>
      </c>
      <c r="X41" s="2183"/>
      <c r="Y41" s="2183"/>
      <c r="Z41" s="2183"/>
      <c r="AA41" s="2183"/>
      <c r="AB41" s="2183"/>
      <c r="AC41" s="2183"/>
      <c r="AD41" s="2183"/>
      <c r="AE41" s="2090">
        <v>8038</v>
      </c>
      <c r="AF41" s="2183"/>
      <c r="AG41" s="2183"/>
      <c r="AH41" s="2183"/>
      <c r="AI41" s="2093"/>
      <c r="AJ41" s="44">
        <v>146</v>
      </c>
      <c r="AK41" s="2093"/>
      <c r="AL41" s="44">
        <v>2290</v>
      </c>
      <c r="AM41" s="2093"/>
      <c r="AN41" s="2093"/>
      <c r="AO41" s="44">
        <v>0</v>
      </c>
      <c r="AP41" s="44">
        <v>0</v>
      </c>
      <c r="AQ41" s="2089">
        <v>10474</v>
      </c>
      <c r="AT41" s="2008" t="s">
        <v>1970</v>
      </c>
      <c r="AU41" s="2183"/>
      <c r="AV41" s="2183"/>
      <c r="AW41" s="2183"/>
      <c r="AX41" s="2183"/>
      <c r="AY41" s="2183"/>
      <c r="AZ41" s="2183"/>
      <c r="BA41" s="2183"/>
      <c r="BB41" s="2090">
        <v>9025</v>
      </c>
      <c r="BC41" s="2183"/>
      <c r="BD41" s="2183"/>
      <c r="BE41" s="2183"/>
      <c r="BF41" s="2093"/>
      <c r="BG41" s="44">
        <v>190</v>
      </c>
      <c r="BH41" s="2093"/>
      <c r="BI41" s="44">
        <v>2313</v>
      </c>
      <c r="BJ41" s="2093"/>
      <c r="BK41" s="2093"/>
      <c r="BL41" s="44">
        <v>0</v>
      </c>
      <c r="BM41" s="44">
        <v>0</v>
      </c>
      <c r="BN41" s="2089">
        <v>11528</v>
      </c>
      <c r="BQ41" s="2008" t="s">
        <v>1970</v>
      </c>
      <c r="BR41" s="2183"/>
      <c r="BS41" s="2183"/>
      <c r="BT41" s="2183"/>
      <c r="BU41" s="2183"/>
      <c r="BV41" s="2183"/>
      <c r="BW41" s="2183"/>
      <c r="BX41" s="2183"/>
      <c r="BY41" s="2090">
        <v>9745</v>
      </c>
      <c r="BZ41" s="2183"/>
      <c r="CA41" s="2183"/>
      <c r="CB41" s="2183"/>
      <c r="CC41" s="2093"/>
      <c r="CD41" s="44">
        <v>84</v>
      </c>
      <c r="CE41" s="2093"/>
      <c r="CF41" s="44">
        <v>2079</v>
      </c>
      <c r="CG41" s="2093"/>
      <c r="CH41" s="2093"/>
      <c r="CI41" s="44">
        <v>0</v>
      </c>
      <c r="CJ41" s="44">
        <v>0</v>
      </c>
      <c r="CK41" s="2089">
        <v>11908</v>
      </c>
      <c r="CM41" s="2183"/>
      <c r="CN41" s="2183"/>
      <c r="CO41" s="2183"/>
      <c r="CP41" s="2183"/>
      <c r="CQ41" s="2183"/>
      <c r="CR41" s="2183"/>
      <c r="CS41" s="2183"/>
      <c r="CT41" s="2090">
        <v>10899</v>
      </c>
      <c r="CU41" s="2183"/>
      <c r="CV41" s="2183"/>
      <c r="CW41" s="2183"/>
      <c r="CX41" s="2093"/>
      <c r="CY41" s="44">
        <v>136</v>
      </c>
      <c r="CZ41" s="2093"/>
      <c r="DA41" s="44">
        <v>1461</v>
      </c>
      <c r="DB41" s="2093"/>
      <c r="DC41" s="2093"/>
      <c r="DD41" s="44">
        <v>0</v>
      </c>
      <c r="DE41" s="44">
        <v>0</v>
      </c>
      <c r="DF41" s="2089">
        <v>12496</v>
      </c>
      <c r="DH41" s="2093"/>
      <c r="DI41" s="2093"/>
      <c r="DJ41" s="2093"/>
      <c r="DK41" s="2093"/>
      <c r="DL41" s="2093"/>
      <c r="DM41" s="2093"/>
      <c r="DN41" s="2093"/>
      <c r="DO41" s="2090">
        <v>11129</v>
      </c>
      <c r="DP41" s="2093"/>
      <c r="DQ41" s="2093"/>
      <c r="DR41" s="2093"/>
      <c r="DS41" s="2093"/>
      <c r="DT41" s="44">
        <v>151</v>
      </c>
      <c r="DU41" s="2093"/>
      <c r="DV41" s="44">
        <v>1047</v>
      </c>
      <c r="DW41" s="2093"/>
      <c r="DX41" s="2093"/>
      <c r="DY41" s="44">
        <v>0</v>
      </c>
      <c r="DZ41" s="44">
        <v>0</v>
      </c>
      <c r="EA41" s="2089">
        <v>12327</v>
      </c>
      <c r="EC41" s="2093"/>
      <c r="ED41" s="2093"/>
      <c r="EE41" s="2093"/>
      <c r="EF41" s="2093"/>
      <c r="EG41" s="2093"/>
      <c r="EH41" s="2093"/>
      <c r="EI41" s="2093"/>
      <c r="EJ41" s="2090">
        <v>11868</v>
      </c>
      <c r="EK41" s="2093"/>
      <c r="EL41" s="2093"/>
      <c r="EM41" s="2093"/>
      <c r="EN41" s="2093"/>
      <c r="EO41" s="44"/>
      <c r="EP41" s="2093"/>
      <c r="EQ41" s="44">
        <v>1048</v>
      </c>
      <c r="ER41" s="2093"/>
      <c r="ES41" s="2093"/>
      <c r="ET41" s="44">
        <v>0</v>
      </c>
      <c r="EU41" s="44">
        <v>0</v>
      </c>
      <c r="EV41" s="2089">
        <v>13010</v>
      </c>
      <c r="EX41" s="2093"/>
      <c r="EY41" s="2093"/>
      <c r="EZ41" s="2093"/>
      <c r="FA41" s="2093"/>
      <c r="FB41" s="2093"/>
      <c r="FC41" s="2093"/>
      <c r="FD41" s="2093"/>
      <c r="FE41" s="2090">
        <v>11933</v>
      </c>
      <c r="FF41" s="2093"/>
      <c r="FG41" s="2093"/>
      <c r="FH41" s="2093"/>
      <c r="FI41" s="2093"/>
      <c r="FJ41" s="44">
        <v>105</v>
      </c>
      <c r="FK41" s="2093"/>
      <c r="FL41" s="44">
        <v>617</v>
      </c>
      <c r="FM41" s="2093"/>
      <c r="FN41" s="2093"/>
      <c r="FO41" s="44">
        <v>0</v>
      </c>
      <c r="FP41" s="44">
        <v>0</v>
      </c>
      <c r="FQ41" s="2089">
        <v>12655</v>
      </c>
      <c r="FS41" s="2093"/>
      <c r="FT41" s="2093"/>
      <c r="FU41" s="2093"/>
      <c r="FV41" s="2093"/>
      <c r="FW41" s="2093"/>
      <c r="FX41" s="2093"/>
      <c r="FY41" s="2093"/>
      <c r="FZ41" s="2090">
        <v>12184</v>
      </c>
      <c r="GA41" s="2093"/>
      <c r="GB41" s="2093"/>
      <c r="GC41" s="2093"/>
      <c r="GD41" s="2093" t="s">
        <v>184</v>
      </c>
      <c r="GE41" s="2093" t="s">
        <v>184</v>
      </c>
      <c r="GF41" s="2093"/>
      <c r="GG41" s="44">
        <v>491</v>
      </c>
      <c r="GH41" s="2093"/>
      <c r="GI41" s="2093"/>
      <c r="GJ41" s="44">
        <v>0</v>
      </c>
      <c r="GK41" s="44">
        <v>0</v>
      </c>
      <c r="GL41" s="2089">
        <v>12675</v>
      </c>
      <c r="GN41" s="2093"/>
      <c r="GO41" s="2093"/>
      <c r="GP41" s="2093"/>
      <c r="GQ41" s="2093"/>
      <c r="GR41" s="2093"/>
      <c r="GS41" s="2093"/>
      <c r="GT41" s="2093"/>
      <c r="GU41" s="2090">
        <v>11940</v>
      </c>
      <c r="GV41" s="2093"/>
      <c r="GW41" s="2093"/>
      <c r="GX41" s="2093"/>
      <c r="GY41" s="2093"/>
      <c r="GZ41" s="2093"/>
      <c r="HA41" s="2093"/>
      <c r="HB41" s="44">
        <v>82</v>
      </c>
      <c r="HC41" s="2093"/>
      <c r="HD41" s="2093"/>
      <c r="HE41" s="44">
        <v>0</v>
      </c>
      <c r="HF41" s="44">
        <v>0</v>
      </c>
      <c r="HG41" s="2089">
        <v>12022</v>
      </c>
      <c r="HI41" s="2093"/>
      <c r="HJ41" s="2093"/>
      <c r="HK41" s="2093"/>
      <c r="HL41" s="2093"/>
      <c r="HM41" s="2093"/>
      <c r="HN41" s="2093"/>
      <c r="HO41" s="2093"/>
      <c r="HP41" s="2090">
        <v>12091</v>
      </c>
      <c r="HQ41" s="2093"/>
      <c r="HR41" s="2093"/>
      <c r="HS41" s="2093"/>
      <c r="HT41" s="2093"/>
      <c r="HU41" s="2093"/>
      <c r="HV41" s="2093"/>
      <c r="HW41" s="44">
        <v>34</v>
      </c>
      <c r="HX41" s="2093"/>
      <c r="HY41" s="2093"/>
      <c r="HZ41" s="44">
        <v>0</v>
      </c>
      <c r="IA41" s="44">
        <v>0</v>
      </c>
      <c r="IB41" s="2089">
        <v>12126</v>
      </c>
      <c r="ID41" s="2093"/>
      <c r="IE41" s="2093"/>
      <c r="IF41" s="2093"/>
      <c r="IG41" s="2093"/>
      <c r="IH41" s="2093"/>
      <c r="II41" s="2093"/>
      <c r="IJ41" s="2093"/>
      <c r="IK41" s="2090">
        <v>10746.181591449998</v>
      </c>
      <c r="IL41" s="2093"/>
      <c r="IM41" s="2093"/>
      <c r="IN41" s="2093"/>
      <c r="IO41" s="2093"/>
      <c r="IP41" s="2093"/>
      <c r="IQ41" s="2093"/>
      <c r="IR41" s="44">
        <v>36.634904879999993</v>
      </c>
      <c r="IS41" s="2093"/>
      <c r="IT41" s="2093"/>
      <c r="IU41" s="44">
        <v>0</v>
      </c>
      <c r="IV41" s="44">
        <v>0</v>
      </c>
      <c r="IW41" s="2089">
        <v>10782.816496329999</v>
      </c>
    </row>
    <row r="42" spans="1:257" ht="13.8" thickBot="1">
      <c r="A42" s="1999"/>
      <c r="B42" s="44"/>
      <c r="C42" s="44"/>
      <c r="D42" s="44"/>
      <c r="E42" s="44"/>
      <c r="F42" s="44"/>
      <c r="G42" s="593"/>
      <c r="H42" s="593"/>
      <c r="I42" s="593"/>
      <c r="J42" s="593"/>
      <c r="K42" s="593"/>
      <c r="L42" s="593"/>
      <c r="X42" s="44"/>
      <c r="Y42" s="44"/>
      <c r="Z42" s="44"/>
      <c r="AA42" s="44"/>
      <c r="AB42" s="44"/>
      <c r="AC42" s="593"/>
      <c r="AD42" s="593"/>
      <c r="AE42" s="593"/>
      <c r="AF42" s="593"/>
      <c r="AG42" s="593"/>
      <c r="AH42" s="593"/>
      <c r="AT42" s="1999"/>
      <c r="AU42" s="44"/>
      <c r="AV42" s="44"/>
      <c r="AW42" s="44"/>
      <c r="AX42" s="44"/>
      <c r="AY42" s="44"/>
      <c r="AZ42" s="593"/>
      <c r="BA42" s="593"/>
      <c r="BB42" s="593"/>
      <c r="BC42" s="593"/>
      <c r="BD42" s="593"/>
      <c r="BE42" s="593"/>
      <c r="BQ42" s="1999"/>
      <c r="BR42" s="44"/>
      <c r="BS42" s="44"/>
      <c r="BT42" s="44"/>
      <c r="BU42" s="44"/>
      <c r="BV42" s="44"/>
      <c r="BW42" s="593"/>
      <c r="BX42" s="593"/>
      <c r="BY42" s="593"/>
      <c r="BZ42" s="593"/>
      <c r="CA42" s="593"/>
      <c r="CB42" s="593"/>
      <c r="CM42" s="44"/>
      <c r="CN42" s="44"/>
      <c r="CO42" s="44"/>
      <c r="CP42" s="44"/>
      <c r="CQ42" s="44"/>
      <c r="CR42" s="593"/>
      <c r="CS42" s="593"/>
      <c r="CT42" s="593"/>
      <c r="CU42" s="593"/>
      <c r="CV42" s="593"/>
      <c r="CW42" s="593"/>
      <c r="DH42" s="44"/>
      <c r="DI42" s="44"/>
      <c r="DJ42" s="44"/>
      <c r="DK42" s="44"/>
      <c r="DL42" s="44"/>
      <c r="DM42" s="593"/>
      <c r="DN42" s="593"/>
      <c r="DO42" s="593"/>
      <c r="DP42" s="593"/>
      <c r="DQ42" s="593"/>
      <c r="DR42" s="593"/>
      <c r="EC42" s="44"/>
      <c r="ED42" s="44"/>
      <c r="EE42" s="44"/>
      <c r="EF42" s="44"/>
      <c r="EG42" s="44"/>
      <c r="EH42" s="593"/>
      <c r="EI42" s="593"/>
      <c r="EJ42" s="593"/>
      <c r="EK42" s="593"/>
      <c r="EL42" s="593"/>
      <c r="EM42" s="593"/>
      <c r="EX42" s="44"/>
      <c r="EY42" s="44"/>
      <c r="EZ42" s="44"/>
      <c r="FA42" s="44"/>
      <c r="FB42" s="44"/>
      <c r="FC42" s="593"/>
      <c r="FD42" s="593"/>
      <c r="FE42" s="593"/>
      <c r="FF42" s="593"/>
      <c r="FG42" s="593"/>
      <c r="FH42" s="593"/>
      <c r="FS42" s="44"/>
      <c r="FT42" s="44"/>
      <c r="FU42" s="44"/>
      <c r="FV42" s="44"/>
      <c r="FW42" s="44"/>
      <c r="FX42" s="593"/>
      <c r="FY42" s="593"/>
      <c r="FZ42" s="593"/>
      <c r="GA42" s="593"/>
      <c r="GB42" s="593"/>
      <c r="GC42" s="593"/>
      <c r="GN42" s="44"/>
      <c r="GO42" s="44"/>
      <c r="GP42" s="44"/>
      <c r="GQ42" s="44"/>
      <c r="GR42" s="44"/>
      <c r="GS42" s="593"/>
      <c r="GT42" s="593"/>
      <c r="GU42" s="593"/>
      <c r="GV42" s="593"/>
      <c r="GW42" s="593"/>
      <c r="GX42" s="593"/>
      <c r="HI42" s="44"/>
      <c r="HJ42" s="44"/>
      <c r="HK42" s="44"/>
      <c r="HL42" s="44"/>
      <c r="HM42" s="44"/>
      <c r="HN42" s="593"/>
      <c r="HO42" s="593"/>
      <c r="HP42" s="593"/>
      <c r="HQ42" s="593"/>
      <c r="HR42" s="593"/>
      <c r="HS42" s="593"/>
      <c r="ID42" s="44"/>
      <c r="IE42" s="44"/>
      <c r="IF42" s="44"/>
      <c r="IG42" s="44"/>
      <c r="IH42" s="44"/>
      <c r="II42" s="593"/>
      <c r="IJ42" s="593"/>
      <c r="IK42" s="593"/>
      <c r="IL42" s="593"/>
      <c r="IM42" s="593"/>
      <c r="IN42" s="593"/>
    </row>
    <row r="43" spans="1:257" ht="119.4" thickBot="1">
      <c r="A43" s="1996" t="s">
        <v>1945</v>
      </c>
      <c r="B43" s="2098">
        <v>0.5</v>
      </c>
      <c r="C43" s="2098">
        <v>1</v>
      </c>
      <c r="D43" s="2098">
        <v>1.5</v>
      </c>
      <c r="E43" s="1997" t="s">
        <v>268</v>
      </c>
      <c r="F43" s="1990" t="s">
        <v>1978</v>
      </c>
      <c r="G43" s="593"/>
      <c r="H43" s="58"/>
      <c r="I43" s="58"/>
      <c r="J43" s="58"/>
      <c r="K43" s="58"/>
      <c r="L43" s="58"/>
      <c r="X43" s="2098">
        <v>0.5</v>
      </c>
      <c r="Y43" s="2098">
        <v>1</v>
      </c>
      <c r="Z43" s="2098">
        <v>1.5</v>
      </c>
      <c r="AA43" s="1997" t="s">
        <v>268</v>
      </c>
      <c r="AB43" s="1990" t="s">
        <v>1978</v>
      </c>
      <c r="AC43" s="593"/>
      <c r="AD43" s="58"/>
      <c r="AE43" s="58"/>
      <c r="AF43" s="58"/>
      <c r="AG43" s="58"/>
      <c r="AH43" s="58"/>
      <c r="AT43" s="1996" t="s">
        <v>1945</v>
      </c>
      <c r="AU43" s="2098">
        <v>0.5</v>
      </c>
      <c r="AV43" s="2098">
        <v>1</v>
      </c>
      <c r="AW43" s="2098">
        <v>1.5</v>
      </c>
      <c r="AX43" s="1997" t="s">
        <v>268</v>
      </c>
      <c r="AY43" s="1990" t="s">
        <v>1978</v>
      </c>
      <c r="AZ43" s="593"/>
      <c r="BA43" s="58"/>
      <c r="BB43" s="58"/>
      <c r="BC43" s="58"/>
      <c r="BD43" s="58"/>
      <c r="BE43" s="58"/>
      <c r="BQ43" s="1996" t="s">
        <v>1945</v>
      </c>
      <c r="BR43" s="2098">
        <v>0.5</v>
      </c>
      <c r="BS43" s="2098">
        <v>1</v>
      </c>
      <c r="BT43" s="2098">
        <v>1.5</v>
      </c>
      <c r="BU43" s="1997" t="s">
        <v>268</v>
      </c>
      <c r="BV43" s="1990" t="s">
        <v>1978</v>
      </c>
      <c r="BW43" s="593"/>
      <c r="BX43" s="58"/>
      <c r="BY43" s="58"/>
      <c r="BZ43" s="58"/>
      <c r="CA43" s="58"/>
      <c r="CB43" s="58"/>
      <c r="CM43" s="2098">
        <v>0.5</v>
      </c>
      <c r="CN43" s="2098">
        <v>1</v>
      </c>
      <c r="CO43" s="2098">
        <v>1.5</v>
      </c>
      <c r="CP43" s="1997" t="s">
        <v>268</v>
      </c>
      <c r="CQ43" s="1990" t="s">
        <v>1978</v>
      </c>
      <c r="CR43" s="593"/>
      <c r="CS43" s="58"/>
      <c r="CT43" s="58"/>
      <c r="CU43" s="58"/>
      <c r="CV43" s="58"/>
      <c r="CW43" s="58"/>
      <c r="DH43" s="2098">
        <v>0.5</v>
      </c>
      <c r="DI43" s="2098">
        <v>1</v>
      </c>
      <c r="DJ43" s="2098">
        <v>1.5</v>
      </c>
      <c r="DK43" s="1997" t="s">
        <v>268</v>
      </c>
      <c r="DL43" s="1990" t="s">
        <v>1978</v>
      </c>
      <c r="DM43" s="593"/>
      <c r="DN43" s="58"/>
      <c r="DO43" s="58"/>
      <c r="DP43" s="58"/>
      <c r="DQ43" s="58"/>
      <c r="DR43" s="58"/>
      <c r="EC43" s="2098">
        <v>0.5</v>
      </c>
      <c r="ED43" s="2098">
        <v>1</v>
      </c>
      <c r="EE43" s="2098">
        <v>1.5</v>
      </c>
      <c r="EF43" s="1997" t="s">
        <v>268</v>
      </c>
      <c r="EG43" s="1990" t="s">
        <v>1978</v>
      </c>
      <c r="EH43" s="593"/>
      <c r="EI43" s="58"/>
      <c r="EJ43" s="58"/>
      <c r="EK43" s="58"/>
      <c r="EL43" s="58"/>
      <c r="EM43" s="58"/>
      <c r="EX43" s="1997" t="s">
        <v>1981</v>
      </c>
      <c r="EY43" s="1997" t="s">
        <v>1982</v>
      </c>
      <c r="EZ43" s="1997" t="s">
        <v>1983</v>
      </c>
      <c r="FA43" s="1997" t="s">
        <v>268</v>
      </c>
      <c r="FB43" s="1990" t="s">
        <v>1978</v>
      </c>
      <c r="FC43" s="593"/>
      <c r="FD43" s="58"/>
      <c r="FE43" s="58"/>
      <c r="FF43" s="58"/>
      <c r="FG43" s="58"/>
      <c r="FH43" s="58"/>
      <c r="FS43" s="1997" t="s">
        <v>1981</v>
      </c>
      <c r="FT43" s="1997" t="s">
        <v>1982</v>
      </c>
      <c r="FU43" s="1997" t="s">
        <v>1983</v>
      </c>
      <c r="FV43" s="1997" t="s">
        <v>268</v>
      </c>
      <c r="FW43" s="1990" t="s">
        <v>1978</v>
      </c>
      <c r="FX43" s="593"/>
      <c r="FY43" s="58"/>
      <c r="FZ43" s="58"/>
      <c r="GA43" s="58"/>
      <c r="GB43" s="58"/>
      <c r="GC43" s="58"/>
      <c r="GN43" s="1997" t="s">
        <v>1981</v>
      </c>
      <c r="GO43" s="1997" t="s">
        <v>1982</v>
      </c>
      <c r="GP43" s="1997" t="s">
        <v>1983</v>
      </c>
      <c r="GQ43" s="1997" t="s">
        <v>268</v>
      </c>
      <c r="GR43" s="1990" t="s">
        <v>1978</v>
      </c>
      <c r="GS43" s="593"/>
      <c r="GT43" s="58"/>
      <c r="GU43" s="58"/>
      <c r="GV43" s="58"/>
      <c r="GW43" s="58"/>
      <c r="GX43" s="58"/>
      <c r="HI43" s="1997" t="s">
        <v>1981</v>
      </c>
      <c r="HJ43" s="1997" t="s">
        <v>1982</v>
      </c>
      <c r="HK43" s="1997" t="s">
        <v>1983</v>
      </c>
      <c r="HL43" s="1997" t="s">
        <v>268</v>
      </c>
      <c r="HM43" s="1990" t="s">
        <v>1978</v>
      </c>
      <c r="HN43" s="593"/>
      <c r="HO43" s="58"/>
      <c r="HP43" s="58"/>
      <c r="HQ43" s="58"/>
      <c r="HR43" s="58"/>
      <c r="HS43" s="58"/>
      <c r="ID43" s="1997" t="s">
        <v>1981</v>
      </c>
      <c r="IE43" s="1997" t="s">
        <v>1982</v>
      </c>
      <c r="IF43" s="1997" t="s">
        <v>1983</v>
      </c>
      <c r="IG43" s="1997" t="s">
        <v>268</v>
      </c>
      <c r="IH43" s="1990" t="s">
        <v>1978</v>
      </c>
      <c r="II43" s="593"/>
      <c r="IJ43" s="58"/>
      <c r="IK43" s="58"/>
      <c r="IL43" s="58"/>
      <c r="IM43" s="58"/>
      <c r="IN43" s="58"/>
    </row>
    <row r="44" spans="1:257" ht="13.2">
      <c r="A44" s="2009" t="s">
        <v>1882</v>
      </c>
      <c r="B44" s="2344">
        <v>69</v>
      </c>
      <c r="C44" s="2344">
        <v>11476</v>
      </c>
      <c r="D44" s="2344">
        <v>6014</v>
      </c>
      <c r="E44" s="2344">
        <v>67</v>
      </c>
      <c r="F44" s="2344">
        <v>17626</v>
      </c>
      <c r="G44" s="593"/>
      <c r="H44" s="58"/>
      <c r="I44" s="58"/>
      <c r="J44" s="58"/>
      <c r="K44" s="58"/>
      <c r="L44" s="58"/>
      <c r="X44" s="2180">
        <v>352</v>
      </c>
      <c r="Y44" s="2180">
        <v>11504</v>
      </c>
      <c r="Z44" s="2180">
        <v>5637</v>
      </c>
      <c r="AA44" s="2180">
        <v>73</v>
      </c>
      <c r="AB44" s="2180">
        <v>17566</v>
      </c>
      <c r="AC44" s="593"/>
      <c r="AD44" s="58"/>
      <c r="AE44" s="58"/>
      <c r="AF44" s="58"/>
      <c r="AG44" s="58"/>
      <c r="AH44" s="58"/>
      <c r="AT44" s="2009" t="s">
        <v>1882</v>
      </c>
      <c r="AU44" s="2180">
        <v>69</v>
      </c>
      <c r="AV44" s="2180">
        <v>9562</v>
      </c>
      <c r="AW44" s="2180">
        <v>6523</v>
      </c>
      <c r="AX44" s="2180">
        <v>44</v>
      </c>
      <c r="AY44" s="2180">
        <v>16198</v>
      </c>
      <c r="AZ44" s="593"/>
      <c r="BA44" s="58"/>
      <c r="BB44" s="58"/>
      <c r="BC44" s="58"/>
      <c r="BD44" s="58"/>
      <c r="BE44" s="58"/>
      <c r="BQ44" s="2009" t="s">
        <v>1882</v>
      </c>
      <c r="BR44" s="2180">
        <v>58</v>
      </c>
      <c r="BS44" s="2180">
        <v>9207</v>
      </c>
      <c r="BT44" s="2180">
        <v>5169</v>
      </c>
      <c r="BU44" s="2180">
        <v>42</v>
      </c>
      <c r="BV44" s="2180">
        <v>14476</v>
      </c>
      <c r="BW44" s="593"/>
      <c r="BX44" s="58"/>
      <c r="BY44" s="58"/>
      <c r="BZ44" s="58"/>
      <c r="CA44" s="58"/>
      <c r="CB44" s="58"/>
      <c r="CM44" s="2180">
        <v>3</v>
      </c>
      <c r="CN44" s="2180">
        <v>11225</v>
      </c>
      <c r="CO44" s="2180">
        <v>7510</v>
      </c>
      <c r="CP44" s="2180">
        <v>0</v>
      </c>
      <c r="CQ44" s="2180">
        <v>18738</v>
      </c>
      <c r="CR44" s="593"/>
      <c r="CS44" s="58"/>
      <c r="CT44" s="58"/>
      <c r="CU44" s="58"/>
      <c r="CV44" s="58"/>
      <c r="CW44" s="58"/>
      <c r="DH44" s="1413">
        <v>97</v>
      </c>
      <c r="DI44" s="1413">
        <v>11832</v>
      </c>
      <c r="DJ44" s="1413">
        <v>8959</v>
      </c>
      <c r="DK44" s="1413">
        <v>0</v>
      </c>
      <c r="DL44" s="1413">
        <v>20888</v>
      </c>
      <c r="DM44" s="593"/>
      <c r="DN44" s="58"/>
      <c r="DO44" s="58"/>
      <c r="DP44" s="58"/>
      <c r="DQ44" s="58"/>
      <c r="DR44" s="58"/>
      <c r="EC44" s="1413">
        <v>16121</v>
      </c>
      <c r="ED44" s="1413">
        <v>1507</v>
      </c>
      <c r="EE44" s="1413">
        <v>5621</v>
      </c>
      <c r="EF44" s="1413">
        <v>38</v>
      </c>
      <c r="EG44" s="1413">
        <v>23287</v>
      </c>
      <c r="EH44" s="593"/>
      <c r="EI44" s="58"/>
      <c r="EJ44" s="58"/>
      <c r="EK44" s="58"/>
      <c r="EL44" s="58"/>
      <c r="EM44" s="58"/>
      <c r="EX44" s="1426">
        <v>16942</v>
      </c>
      <c r="EY44" s="1426">
        <v>1215</v>
      </c>
      <c r="EZ44" s="1426">
        <v>2037</v>
      </c>
      <c r="FA44" s="1426">
        <v>60</v>
      </c>
      <c r="FB44" s="1426">
        <v>20254</v>
      </c>
      <c r="FC44" s="593"/>
      <c r="FD44" s="58"/>
      <c r="FE44" s="58"/>
      <c r="FF44" s="58"/>
      <c r="FG44" s="58"/>
      <c r="FH44" s="58"/>
      <c r="FS44" s="1426">
        <v>15761</v>
      </c>
      <c r="FT44" s="1426">
        <v>1498</v>
      </c>
      <c r="FU44" s="1426">
        <v>200</v>
      </c>
      <c r="FV44" s="1426">
        <v>34</v>
      </c>
      <c r="FW44" s="1426">
        <v>17493</v>
      </c>
      <c r="FX44" s="593"/>
      <c r="FY44" s="58"/>
      <c r="FZ44" s="58"/>
      <c r="GA44" s="58"/>
      <c r="GB44" s="58"/>
      <c r="GC44" s="58"/>
      <c r="GN44" s="1425">
        <v>13008</v>
      </c>
      <c r="GO44" s="1425">
        <v>2208</v>
      </c>
      <c r="GP44" s="1425">
        <v>3622</v>
      </c>
      <c r="GQ44" s="1425">
        <v>23</v>
      </c>
      <c r="GR44" s="1425">
        <v>18860</v>
      </c>
      <c r="GS44" s="593"/>
      <c r="GT44" s="58"/>
      <c r="GU44" s="58"/>
      <c r="GV44" s="58"/>
      <c r="GW44" s="58"/>
      <c r="GX44" s="58"/>
      <c r="HI44" s="1425">
        <v>12621</v>
      </c>
      <c r="HJ44" s="1425">
        <v>2605</v>
      </c>
      <c r="HK44" s="1425">
        <v>4404</v>
      </c>
      <c r="HL44" s="1425">
        <v>85</v>
      </c>
      <c r="HM44" s="1425">
        <v>19715</v>
      </c>
      <c r="HN44" s="593"/>
      <c r="HO44" s="58"/>
      <c r="HP44" s="58"/>
      <c r="HQ44" s="58"/>
      <c r="HR44" s="58"/>
      <c r="HS44" s="58"/>
      <c r="ID44" s="1425">
        <v>9778</v>
      </c>
      <c r="IE44" s="1425">
        <v>2113</v>
      </c>
      <c r="IF44" s="1425">
        <v>5303</v>
      </c>
      <c r="IG44" s="1425">
        <v>79</v>
      </c>
      <c r="IH44" s="1425">
        <v>17274</v>
      </c>
      <c r="II44" s="593"/>
      <c r="IJ44" s="58"/>
      <c r="IK44" s="58"/>
      <c r="IL44" s="58"/>
      <c r="IM44" s="58"/>
      <c r="IN44" s="58"/>
    </row>
    <row r="45" spans="1:257" ht="13.8" thickBot="1">
      <c r="A45" s="2000"/>
      <c r="B45" s="593"/>
      <c r="C45" s="593"/>
      <c r="D45" s="593"/>
      <c r="E45" s="593"/>
      <c r="F45" s="593"/>
      <c r="G45" s="593"/>
      <c r="H45" s="58"/>
      <c r="I45" s="58"/>
      <c r="J45" s="58"/>
      <c r="K45" s="58"/>
      <c r="L45" s="58"/>
      <c r="X45" s="593"/>
      <c r="Y45" s="593"/>
      <c r="Z45" s="593"/>
      <c r="AA45" s="593"/>
      <c r="AB45" s="593"/>
      <c r="AC45" s="593"/>
      <c r="AD45" s="58"/>
      <c r="AE45" s="58"/>
      <c r="AF45" s="58"/>
      <c r="AG45" s="58"/>
      <c r="AH45" s="58"/>
      <c r="AT45" s="2000"/>
      <c r="AU45" s="593"/>
      <c r="AV45" s="593"/>
      <c r="AW45" s="593"/>
      <c r="AX45" s="593"/>
      <c r="AY45" s="593"/>
      <c r="AZ45" s="593"/>
      <c r="BA45" s="58"/>
      <c r="BB45" s="58"/>
      <c r="BC45" s="58"/>
      <c r="BD45" s="58"/>
      <c r="BE45" s="58"/>
      <c r="BQ45" s="2000"/>
      <c r="BR45" s="593"/>
      <c r="BS45" s="593"/>
      <c r="BT45" s="593"/>
      <c r="BU45" s="593"/>
      <c r="BV45" s="593"/>
      <c r="BW45" s="593"/>
      <c r="BX45" s="58"/>
      <c r="BY45" s="58"/>
      <c r="BZ45" s="58"/>
      <c r="CA45" s="58"/>
      <c r="CB45" s="58"/>
      <c r="CM45" s="593"/>
      <c r="CN45" s="593"/>
      <c r="CO45" s="593"/>
      <c r="CP45" s="593"/>
      <c r="CQ45" s="593"/>
      <c r="CR45" s="593"/>
      <c r="CS45" s="58"/>
      <c r="CT45" s="58"/>
      <c r="CU45" s="58"/>
      <c r="CV45" s="58"/>
      <c r="CW45" s="58"/>
      <c r="DH45" s="593"/>
      <c r="DI45" s="593"/>
      <c r="DJ45" s="593"/>
      <c r="DK45" s="593"/>
      <c r="DL45" s="593"/>
      <c r="DM45" s="593"/>
      <c r="DN45" s="58"/>
      <c r="DO45" s="58"/>
      <c r="DP45" s="58"/>
      <c r="DQ45" s="58"/>
      <c r="DR45" s="58"/>
      <c r="EC45" s="593"/>
      <c r="ED45" s="593"/>
      <c r="EE45" s="593"/>
      <c r="EF45" s="593"/>
      <c r="EG45" s="593"/>
      <c r="EH45" s="593"/>
      <c r="EI45" s="58"/>
      <c r="EJ45" s="58"/>
      <c r="EK45" s="58"/>
      <c r="EL45" s="58"/>
      <c r="EM45" s="58"/>
      <c r="EX45" s="593"/>
      <c r="EY45" s="593"/>
      <c r="EZ45" s="593"/>
      <c r="FA45" s="593"/>
      <c r="FB45" s="593"/>
      <c r="FC45" s="593"/>
      <c r="FD45" s="58"/>
      <c r="FE45" s="58"/>
      <c r="FF45" s="58"/>
      <c r="FG45" s="58"/>
      <c r="FH45" s="58"/>
      <c r="FS45" s="593"/>
      <c r="FT45" s="593"/>
      <c r="FU45" s="593"/>
      <c r="FV45" s="593"/>
      <c r="FW45" s="593"/>
      <c r="FX45" s="593"/>
      <c r="FY45" s="58"/>
      <c r="FZ45" s="58"/>
      <c r="GA45" s="58"/>
      <c r="GB45" s="58"/>
      <c r="GC45" s="58"/>
      <c r="GN45" s="593"/>
      <c r="GO45" s="593"/>
      <c r="GP45" s="593"/>
      <c r="GQ45" s="593"/>
      <c r="GR45" s="593"/>
      <c r="GS45" s="593"/>
      <c r="GT45" s="58"/>
      <c r="GU45" s="58"/>
      <c r="GV45" s="58"/>
      <c r="GW45" s="58"/>
      <c r="GX45" s="58"/>
      <c r="HI45" s="593"/>
      <c r="HJ45" s="593"/>
      <c r="HK45" s="593"/>
      <c r="HL45" s="593"/>
      <c r="HM45" s="593"/>
      <c r="HN45" s="593"/>
      <c r="HO45" s="58"/>
      <c r="HP45" s="58"/>
      <c r="HQ45" s="58"/>
      <c r="HR45" s="58"/>
      <c r="HS45" s="58"/>
      <c r="ID45" s="593"/>
      <c r="IE45" s="593"/>
      <c r="IF45" s="593"/>
      <c r="IG45" s="593"/>
      <c r="IH45" s="593"/>
      <c r="II45" s="593"/>
      <c r="IJ45" s="58"/>
      <c r="IK45" s="58"/>
      <c r="IL45" s="58"/>
      <c r="IM45" s="58"/>
      <c r="IN45" s="58"/>
    </row>
    <row r="46" spans="1:257" ht="119.4" thickBot="1">
      <c r="A46" s="1996" t="s">
        <v>1945</v>
      </c>
      <c r="B46" s="2098">
        <v>0</v>
      </c>
      <c r="C46" s="2098">
        <v>0.2</v>
      </c>
      <c r="D46" s="2098">
        <v>1</v>
      </c>
      <c r="E46" s="2098">
        <v>12.5</v>
      </c>
      <c r="F46" s="1997" t="s">
        <v>268</v>
      </c>
      <c r="G46" s="1990" t="s">
        <v>1978</v>
      </c>
      <c r="H46" s="58"/>
      <c r="I46" s="58"/>
      <c r="J46" s="58"/>
      <c r="K46" s="58"/>
      <c r="L46" s="58"/>
      <c r="X46" s="2098">
        <v>0</v>
      </c>
      <c r="Y46" s="2098">
        <v>0.2</v>
      </c>
      <c r="Z46" s="2098">
        <v>1</v>
      </c>
      <c r="AA46" s="2098">
        <v>12.5</v>
      </c>
      <c r="AB46" s="1997" t="s">
        <v>268</v>
      </c>
      <c r="AC46" s="1990" t="s">
        <v>1978</v>
      </c>
      <c r="AD46" s="58"/>
      <c r="AE46" s="58"/>
      <c r="AF46" s="58"/>
      <c r="AG46" s="58"/>
      <c r="AH46" s="58"/>
      <c r="AT46" s="1996" t="s">
        <v>1945</v>
      </c>
      <c r="AU46" s="2098">
        <v>0</v>
      </c>
      <c r="AV46" s="2098">
        <v>0.2</v>
      </c>
      <c r="AW46" s="2098">
        <v>1</v>
      </c>
      <c r="AX46" s="2098">
        <v>12.5</v>
      </c>
      <c r="AY46" s="1997" t="s">
        <v>268</v>
      </c>
      <c r="AZ46" s="1990" t="s">
        <v>1978</v>
      </c>
      <c r="BA46" s="58"/>
      <c r="BB46" s="58"/>
      <c r="BC46" s="58"/>
      <c r="BD46" s="58"/>
      <c r="BE46" s="58"/>
      <c r="BQ46" s="1996" t="s">
        <v>1945</v>
      </c>
      <c r="BR46" s="2098">
        <v>0</v>
      </c>
      <c r="BS46" s="2098">
        <v>0.2</v>
      </c>
      <c r="BT46" s="2098">
        <v>1</v>
      </c>
      <c r="BU46" s="2098">
        <v>12.5</v>
      </c>
      <c r="BV46" s="1997" t="s">
        <v>268</v>
      </c>
      <c r="BW46" s="1990" t="s">
        <v>1978</v>
      </c>
      <c r="BX46" s="58"/>
      <c r="BY46" s="58"/>
      <c r="BZ46" s="58"/>
      <c r="CA46" s="58"/>
      <c r="CB46" s="58"/>
      <c r="CM46" s="2098">
        <v>0</v>
      </c>
      <c r="CN46" s="2098">
        <v>0.2</v>
      </c>
      <c r="CO46" s="2098">
        <v>1</v>
      </c>
      <c r="CP46" s="2098">
        <v>12.5</v>
      </c>
      <c r="CQ46" s="1997" t="s">
        <v>268</v>
      </c>
      <c r="CR46" s="1990" t="s">
        <v>1978</v>
      </c>
      <c r="CS46" s="58"/>
      <c r="CT46" s="58"/>
      <c r="CU46" s="58"/>
      <c r="CV46" s="58"/>
      <c r="CW46" s="58"/>
      <c r="DH46" s="2098">
        <v>0</v>
      </c>
      <c r="DI46" s="2098">
        <v>0.2</v>
      </c>
      <c r="DJ46" s="2098">
        <v>1</v>
      </c>
      <c r="DK46" s="2098">
        <v>12.5</v>
      </c>
      <c r="DL46" s="1997" t="s">
        <v>268</v>
      </c>
      <c r="DM46" s="1990" t="s">
        <v>1978</v>
      </c>
      <c r="DN46" s="58"/>
      <c r="DO46" s="58"/>
      <c r="DP46" s="58"/>
      <c r="DQ46" s="58"/>
      <c r="DR46" s="58"/>
      <c r="EC46" s="2098">
        <v>0</v>
      </c>
      <c r="ED46" s="2098">
        <v>0.2</v>
      </c>
      <c r="EE46" s="2098">
        <v>1</v>
      </c>
      <c r="EF46" s="2098">
        <v>12.5</v>
      </c>
      <c r="EG46" s="1997" t="s">
        <v>268</v>
      </c>
      <c r="EH46" s="1990" t="s">
        <v>1978</v>
      </c>
      <c r="EI46" s="58"/>
      <c r="EJ46" s="58"/>
      <c r="EK46" s="58"/>
      <c r="EL46" s="58"/>
      <c r="EM46" s="58"/>
      <c r="EX46" s="2098">
        <v>0</v>
      </c>
      <c r="EY46" s="2098">
        <v>0.2</v>
      </c>
      <c r="EZ46" s="2098">
        <v>1</v>
      </c>
      <c r="FA46" s="2098">
        <v>12.5</v>
      </c>
      <c r="FB46" s="1997" t="s">
        <v>268</v>
      </c>
      <c r="FC46" s="1990" t="s">
        <v>1978</v>
      </c>
      <c r="FD46" s="58"/>
      <c r="FE46" s="58"/>
      <c r="FF46" s="58"/>
      <c r="FG46" s="58"/>
      <c r="FH46" s="58"/>
      <c r="FS46" s="1997" t="s">
        <v>1979</v>
      </c>
      <c r="FT46" s="1997" t="s">
        <v>1980</v>
      </c>
      <c r="FU46" s="1997" t="s">
        <v>1982</v>
      </c>
      <c r="FV46" s="1997" t="s">
        <v>2013</v>
      </c>
      <c r="FW46" s="1997" t="s">
        <v>268</v>
      </c>
      <c r="FX46" s="1990" t="s">
        <v>1978</v>
      </c>
      <c r="FY46" s="58"/>
      <c r="FZ46" s="58"/>
      <c r="GA46" s="58"/>
      <c r="GB46" s="58"/>
      <c r="GC46" s="58"/>
      <c r="GN46" s="1997" t="s">
        <v>1979</v>
      </c>
      <c r="GO46" s="1997" t="s">
        <v>1980</v>
      </c>
      <c r="GP46" s="1997" t="s">
        <v>1982</v>
      </c>
      <c r="GQ46" s="1997" t="s">
        <v>2013</v>
      </c>
      <c r="GR46" s="1997" t="s">
        <v>268</v>
      </c>
      <c r="GS46" s="1990" t="s">
        <v>1978</v>
      </c>
      <c r="GT46" s="58"/>
      <c r="GU46" s="58"/>
      <c r="GV46" s="58"/>
      <c r="GW46" s="58"/>
      <c r="GX46" s="58"/>
      <c r="HI46" s="1997" t="s">
        <v>1979</v>
      </c>
      <c r="HJ46" s="1997" t="s">
        <v>1980</v>
      </c>
      <c r="HK46" s="1997" t="s">
        <v>1982</v>
      </c>
      <c r="HL46" s="1997" t="s">
        <v>2013</v>
      </c>
      <c r="HM46" s="1997" t="s">
        <v>268</v>
      </c>
      <c r="HN46" s="1990" t="s">
        <v>1978</v>
      </c>
      <c r="HO46" s="58"/>
      <c r="HP46" s="58"/>
      <c r="HQ46" s="58"/>
      <c r="HR46" s="58"/>
      <c r="HS46" s="58"/>
      <c r="ID46" s="1997" t="s">
        <v>1979</v>
      </c>
      <c r="IE46" s="1997" t="s">
        <v>1980</v>
      </c>
      <c r="IF46" s="1997" t="s">
        <v>1982</v>
      </c>
      <c r="IG46" s="1997" t="s">
        <v>2013</v>
      </c>
      <c r="IH46" s="1997" t="s">
        <v>268</v>
      </c>
      <c r="II46" s="1990" t="s">
        <v>1978</v>
      </c>
      <c r="IJ46" s="58"/>
      <c r="IK46" s="58"/>
      <c r="IL46" s="58"/>
      <c r="IM46" s="58"/>
      <c r="IN46" s="58"/>
    </row>
    <row r="47" spans="1:257" ht="13.2">
      <c r="A47" s="1999" t="s">
        <v>239</v>
      </c>
      <c r="B47" s="2344">
        <v>2950</v>
      </c>
      <c r="C47" s="2344">
        <v>0</v>
      </c>
      <c r="D47" s="2344">
        <v>62967</v>
      </c>
      <c r="E47" s="2344">
        <v>0</v>
      </c>
      <c r="F47" s="2344">
        <v>0</v>
      </c>
      <c r="G47" s="2344">
        <v>65917</v>
      </c>
      <c r="H47" s="58"/>
      <c r="I47" s="58"/>
      <c r="J47" s="58"/>
      <c r="K47" s="58"/>
      <c r="L47" s="58"/>
      <c r="X47" s="2180">
        <v>2588</v>
      </c>
      <c r="Y47" s="2180">
        <v>0</v>
      </c>
      <c r="Z47" s="2180">
        <v>64054</v>
      </c>
      <c r="AA47" s="2180">
        <v>0</v>
      </c>
      <c r="AB47" s="2180">
        <v>0</v>
      </c>
      <c r="AC47" s="2180">
        <v>66642</v>
      </c>
      <c r="AD47" s="58"/>
      <c r="AE47" s="58"/>
      <c r="AF47" s="58"/>
      <c r="AG47" s="58"/>
      <c r="AH47" s="58"/>
      <c r="AT47" s="1999" t="s">
        <v>239</v>
      </c>
      <c r="AU47" s="2180">
        <v>26</v>
      </c>
      <c r="AV47" s="2180">
        <v>0</v>
      </c>
      <c r="AW47" s="2180">
        <v>84085</v>
      </c>
      <c r="AX47" s="2180">
        <v>0</v>
      </c>
      <c r="AY47" s="2180">
        <v>0</v>
      </c>
      <c r="AZ47" s="2180">
        <v>84111</v>
      </c>
      <c r="BA47" s="58"/>
      <c r="BB47" s="58"/>
      <c r="BC47" s="58"/>
      <c r="BD47" s="58"/>
      <c r="BE47" s="58"/>
      <c r="BQ47" s="1999" t="s">
        <v>239</v>
      </c>
      <c r="BR47" s="2180">
        <v>686</v>
      </c>
      <c r="BS47" s="2180">
        <v>0</v>
      </c>
      <c r="BT47" s="2180">
        <v>80765</v>
      </c>
      <c r="BU47" s="2180">
        <v>0</v>
      </c>
      <c r="BV47" s="2180">
        <v>0</v>
      </c>
      <c r="BW47" s="2180">
        <v>81451</v>
      </c>
      <c r="BX47" s="58"/>
      <c r="BY47" s="58"/>
      <c r="BZ47" s="58"/>
      <c r="CA47" s="58"/>
      <c r="CB47" s="58"/>
      <c r="CM47" s="2180">
        <v>0</v>
      </c>
      <c r="CN47" s="2180">
        <v>0</v>
      </c>
      <c r="CO47" s="2180">
        <v>84444</v>
      </c>
      <c r="CP47" s="2180">
        <v>0</v>
      </c>
      <c r="CQ47" s="2180">
        <v>0</v>
      </c>
      <c r="CR47" s="2180">
        <v>84444</v>
      </c>
      <c r="CS47" s="58"/>
      <c r="CT47" s="58"/>
      <c r="CU47" s="58"/>
      <c r="CV47" s="58"/>
      <c r="CW47" s="58"/>
      <c r="DH47" s="1413">
        <v>0</v>
      </c>
      <c r="DI47" s="1413">
        <v>0</v>
      </c>
      <c r="DJ47" s="1413">
        <v>87459</v>
      </c>
      <c r="DK47" s="1413">
        <v>0</v>
      </c>
      <c r="DL47" s="1413">
        <v>0</v>
      </c>
      <c r="DM47" s="1413">
        <v>87459</v>
      </c>
      <c r="DN47" s="58"/>
      <c r="DO47" s="58"/>
      <c r="DP47" s="58"/>
      <c r="DQ47" s="58"/>
      <c r="DR47" s="58"/>
      <c r="EC47" s="1413">
        <v>32</v>
      </c>
      <c r="ED47" s="1413">
        <v>0</v>
      </c>
      <c r="EE47" s="1413">
        <v>84709</v>
      </c>
      <c r="EF47" s="1413">
        <v>0</v>
      </c>
      <c r="EG47" s="1413">
        <v>177</v>
      </c>
      <c r="EH47" s="1413">
        <v>84918</v>
      </c>
      <c r="EI47" s="58"/>
      <c r="EJ47" s="58"/>
      <c r="EK47" s="58"/>
      <c r="EL47" s="58"/>
      <c r="EM47" s="58"/>
      <c r="EX47" s="1426">
        <v>34</v>
      </c>
      <c r="EY47" s="1426">
        <v>0</v>
      </c>
      <c r="EZ47" s="1426">
        <v>93260</v>
      </c>
      <c r="FA47" s="1426">
        <v>0</v>
      </c>
      <c r="FB47" s="1426">
        <v>502</v>
      </c>
      <c r="FC47" s="1426">
        <v>93796</v>
      </c>
      <c r="FD47" s="58"/>
      <c r="FE47" s="58"/>
      <c r="FF47" s="58"/>
      <c r="FG47" s="58"/>
      <c r="FH47" s="58"/>
      <c r="FS47" s="1426">
        <v>21</v>
      </c>
      <c r="FT47" s="1426">
        <v>0</v>
      </c>
      <c r="FU47" s="1426">
        <v>90802</v>
      </c>
      <c r="FV47" s="1426">
        <v>0</v>
      </c>
      <c r="FW47" s="1426">
        <v>1176</v>
      </c>
      <c r="FX47" s="1426">
        <v>91999</v>
      </c>
      <c r="FY47" s="58"/>
      <c r="FZ47" s="58"/>
      <c r="GA47" s="58"/>
      <c r="GB47" s="58"/>
      <c r="GC47" s="58"/>
      <c r="GN47" s="1425">
        <v>0</v>
      </c>
      <c r="GO47" s="1425">
        <v>0</v>
      </c>
      <c r="GP47" s="1425">
        <v>88565</v>
      </c>
      <c r="GQ47" s="1425">
        <v>0</v>
      </c>
      <c r="GR47" s="1425">
        <v>0</v>
      </c>
      <c r="GS47" s="1425">
        <v>88565</v>
      </c>
      <c r="GT47" s="58"/>
      <c r="GU47" s="58"/>
      <c r="GV47" s="58"/>
      <c r="GW47" s="58"/>
      <c r="GX47" s="58"/>
      <c r="HI47" s="1425">
        <v>0</v>
      </c>
      <c r="HJ47" s="1425">
        <v>0</v>
      </c>
      <c r="HK47" s="1425">
        <v>86901</v>
      </c>
      <c r="HL47" s="1425">
        <v>0</v>
      </c>
      <c r="HM47" s="1425">
        <v>711</v>
      </c>
      <c r="HN47" s="1425">
        <v>87612</v>
      </c>
      <c r="HO47" s="58"/>
      <c r="HP47" s="58"/>
      <c r="HQ47" s="58"/>
      <c r="HR47" s="58"/>
      <c r="HS47" s="58"/>
      <c r="ID47" s="1425">
        <v>-8.0001831054687504E-8</v>
      </c>
      <c r="IE47" s="1425">
        <v>0</v>
      </c>
      <c r="IF47" s="1425">
        <v>87770.332928589967</v>
      </c>
      <c r="IG47" s="1425">
        <v>0</v>
      </c>
      <c r="IH47" s="1425">
        <v>249.93578789001913</v>
      </c>
      <c r="II47" s="1425">
        <v>88020.26871639998</v>
      </c>
      <c r="IJ47" s="58"/>
      <c r="IK47" s="58"/>
      <c r="IL47" s="58"/>
      <c r="IM47" s="58"/>
      <c r="IN47" s="58"/>
    </row>
    <row r="48" spans="1:257" ht="13.2">
      <c r="A48" s="2001"/>
      <c r="B48" s="58"/>
      <c r="C48" s="58"/>
      <c r="D48" s="58"/>
      <c r="E48" s="58"/>
      <c r="F48" s="58"/>
      <c r="G48" s="58"/>
      <c r="H48" s="58"/>
      <c r="I48" s="58"/>
      <c r="J48" s="58"/>
      <c r="K48" s="58"/>
      <c r="L48" s="58"/>
      <c r="X48" s="58"/>
      <c r="Y48" s="58"/>
      <c r="Z48" s="58"/>
      <c r="AA48" s="58"/>
      <c r="AB48" s="58"/>
      <c r="AC48" s="58"/>
      <c r="AD48" s="58"/>
      <c r="AE48" s="58"/>
      <c r="AF48" s="58"/>
      <c r="AG48" s="58"/>
      <c r="AH48" s="58"/>
      <c r="AT48" s="2001"/>
      <c r="AU48" s="58"/>
      <c r="AV48" s="58"/>
      <c r="AW48" s="58"/>
      <c r="AX48" s="58"/>
      <c r="AY48" s="58"/>
      <c r="AZ48" s="58"/>
      <c r="BA48" s="58"/>
      <c r="BB48" s="58"/>
      <c r="BC48" s="58"/>
      <c r="BD48" s="58"/>
      <c r="BE48" s="58"/>
      <c r="BQ48" s="2001"/>
      <c r="BR48" s="58"/>
      <c r="BS48" s="58"/>
      <c r="BT48" s="58"/>
      <c r="BU48" s="58"/>
      <c r="BV48" s="58"/>
      <c r="BW48" s="58"/>
      <c r="BX48" s="58"/>
      <c r="BY48" s="58"/>
      <c r="BZ48" s="58"/>
      <c r="CA48" s="58"/>
      <c r="CB48" s="58"/>
      <c r="CM48" s="58"/>
      <c r="CN48" s="58"/>
      <c r="CO48" s="58"/>
      <c r="CP48" s="58"/>
      <c r="CQ48" s="58"/>
      <c r="CR48" s="58"/>
      <c r="CS48" s="58"/>
      <c r="CT48" s="58"/>
      <c r="CU48" s="58"/>
      <c r="CV48" s="58"/>
      <c r="CW48" s="58"/>
      <c r="DH48" s="58"/>
      <c r="DI48" s="58"/>
      <c r="DJ48" s="58"/>
      <c r="DK48" s="58"/>
      <c r="DL48" s="58"/>
      <c r="DM48" s="58"/>
      <c r="DN48" s="58"/>
      <c r="DO48" s="58"/>
      <c r="DP48" s="58"/>
      <c r="DQ48" s="58"/>
      <c r="DR48" s="58"/>
      <c r="EC48" s="58"/>
      <c r="ED48" s="58"/>
      <c r="EE48" s="58"/>
      <c r="EF48" s="58"/>
      <c r="EG48" s="58"/>
      <c r="EH48" s="58"/>
      <c r="EI48" s="58"/>
      <c r="EJ48" s="58"/>
      <c r="EK48" s="58"/>
      <c r="EL48" s="58"/>
      <c r="EM48" s="58"/>
      <c r="EX48" s="58"/>
      <c r="EY48" s="58"/>
      <c r="EZ48" s="58"/>
      <c r="FA48" s="58"/>
      <c r="FB48" s="58"/>
      <c r="FC48" s="58"/>
      <c r="FD48" s="58"/>
      <c r="FE48" s="58"/>
      <c r="FF48" s="58"/>
      <c r="FG48" s="58"/>
      <c r="FH48" s="58"/>
      <c r="FS48" s="58"/>
      <c r="FT48" s="58"/>
      <c r="FU48" s="58"/>
      <c r="FV48" s="58"/>
      <c r="FW48" s="58"/>
      <c r="FX48" s="58"/>
      <c r="FY48" s="58"/>
      <c r="FZ48" s="58"/>
      <c r="GA48" s="58"/>
      <c r="GB48" s="58"/>
      <c r="GC48" s="58"/>
      <c r="GN48" s="58"/>
      <c r="GO48" s="58"/>
      <c r="GP48" s="58"/>
      <c r="GQ48" s="58"/>
      <c r="GR48" s="58"/>
      <c r="GS48" s="58"/>
      <c r="GT48" s="58"/>
      <c r="GU48" s="58"/>
      <c r="GV48" s="58"/>
      <c r="GW48" s="58"/>
      <c r="GX48" s="58"/>
      <c r="HI48" s="58"/>
      <c r="HJ48" s="58"/>
      <c r="HK48" s="58"/>
      <c r="HL48" s="58"/>
      <c r="HM48" s="58"/>
      <c r="HN48" s="58"/>
      <c r="HO48" s="58"/>
      <c r="HP48" s="58"/>
      <c r="HQ48" s="58"/>
      <c r="HR48" s="58"/>
      <c r="HS48" s="58"/>
      <c r="ID48" s="58"/>
      <c r="IE48" s="58"/>
      <c r="IF48" s="58"/>
      <c r="IG48" s="58"/>
      <c r="IH48" s="58"/>
      <c r="II48" s="58"/>
      <c r="IJ48" s="58"/>
      <c r="IK48" s="58"/>
      <c r="IL48" s="58"/>
      <c r="IM48" s="58"/>
      <c r="IN48" s="58"/>
    </row>
    <row r="49" spans="1:248" ht="13.2">
      <c r="A49" s="907" t="s">
        <v>2014</v>
      </c>
      <c r="B49" s="58"/>
      <c r="C49" s="58"/>
      <c r="D49" s="58"/>
      <c r="E49" s="58"/>
      <c r="F49" s="58"/>
      <c r="G49" s="58"/>
      <c r="H49" s="58"/>
      <c r="I49" s="58"/>
      <c r="J49" s="58"/>
      <c r="K49" s="58"/>
      <c r="L49" s="58"/>
      <c r="X49" s="58"/>
      <c r="Y49" s="58"/>
      <c r="Z49" s="58"/>
      <c r="AA49" s="58"/>
      <c r="AB49" s="58"/>
      <c r="AC49" s="58"/>
      <c r="AD49" s="58"/>
      <c r="AE49" s="58"/>
      <c r="AF49" s="58"/>
      <c r="AG49" s="58"/>
      <c r="AH49" s="58"/>
      <c r="AT49" s="907" t="s">
        <v>2014</v>
      </c>
      <c r="AU49" s="58"/>
      <c r="AV49" s="58"/>
      <c r="AW49" s="58"/>
      <c r="AX49" s="58"/>
      <c r="AY49" s="58"/>
      <c r="AZ49" s="58"/>
      <c r="BA49" s="58"/>
      <c r="BB49" s="58"/>
      <c r="BC49" s="58"/>
      <c r="BD49" s="58"/>
      <c r="BE49" s="58"/>
      <c r="BQ49" s="907" t="s">
        <v>2014</v>
      </c>
      <c r="BR49" s="58"/>
      <c r="BS49" s="58"/>
      <c r="BT49" s="58"/>
      <c r="BU49" s="58"/>
      <c r="BV49" s="58"/>
      <c r="BW49" s="58"/>
      <c r="BX49" s="58"/>
      <c r="BY49" s="58"/>
      <c r="BZ49" s="58"/>
      <c r="CA49" s="58"/>
      <c r="CB49" s="58"/>
      <c r="CM49" s="58"/>
      <c r="CN49" s="58"/>
      <c r="CO49" s="58"/>
      <c r="CP49" s="58"/>
      <c r="CQ49" s="58"/>
      <c r="CR49" s="58"/>
      <c r="CS49" s="58"/>
      <c r="CT49" s="58"/>
      <c r="CU49" s="58"/>
      <c r="CV49" s="58"/>
      <c r="CW49" s="58"/>
      <c r="DH49" s="58"/>
      <c r="DI49" s="58"/>
      <c r="DJ49" s="58"/>
      <c r="DK49" s="58"/>
      <c r="DL49" s="58"/>
      <c r="DM49" s="58"/>
      <c r="DN49" s="58"/>
      <c r="DO49" s="58"/>
      <c r="DP49" s="58"/>
      <c r="DQ49" s="58"/>
      <c r="DR49" s="58"/>
      <c r="EC49" s="58"/>
      <c r="ED49" s="58"/>
      <c r="EE49" s="58"/>
      <c r="EF49" s="58"/>
      <c r="EG49" s="58"/>
      <c r="EH49" s="58"/>
      <c r="EI49" s="58"/>
      <c r="EJ49" s="58"/>
      <c r="EK49" s="58"/>
      <c r="EL49" s="58"/>
      <c r="EM49" s="58"/>
      <c r="EX49" s="58"/>
      <c r="EY49" s="58"/>
      <c r="EZ49" s="58"/>
      <c r="FA49" s="58"/>
      <c r="FB49" s="58"/>
      <c r="FC49" s="58"/>
      <c r="FD49" s="58"/>
      <c r="FE49" s="58"/>
      <c r="FF49" s="58"/>
      <c r="FG49" s="58"/>
      <c r="FH49" s="58"/>
      <c r="FS49" s="58"/>
      <c r="FT49" s="58"/>
      <c r="FU49" s="58"/>
      <c r="FV49" s="58"/>
      <c r="FW49" s="58"/>
      <c r="FX49" s="58"/>
      <c r="FY49" s="58"/>
      <c r="FZ49" s="58"/>
      <c r="GA49" s="58"/>
      <c r="GB49" s="58"/>
      <c r="GC49" s="58"/>
      <c r="GN49" s="58"/>
      <c r="GO49" s="58"/>
      <c r="GP49" s="58"/>
      <c r="GQ49" s="58"/>
      <c r="GR49" s="58"/>
      <c r="GS49" s="58"/>
      <c r="GT49" s="58"/>
      <c r="GU49" s="58"/>
      <c r="GV49" s="58"/>
      <c r="GW49" s="58"/>
      <c r="GX49" s="58"/>
      <c r="HI49" s="58"/>
      <c r="HJ49" s="58"/>
      <c r="HK49" s="58"/>
      <c r="HL49" s="58"/>
      <c r="HM49" s="58"/>
      <c r="HN49" s="58"/>
      <c r="HO49" s="58"/>
      <c r="HP49" s="58"/>
      <c r="HQ49" s="58"/>
      <c r="HR49" s="58"/>
      <c r="HS49" s="58"/>
      <c r="ID49" s="58"/>
      <c r="IE49" s="58"/>
      <c r="IF49" s="58"/>
      <c r="IG49" s="58"/>
      <c r="IH49" s="58"/>
      <c r="II49" s="58"/>
      <c r="IJ49" s="58"/>
      <c r="IK49" s="58"/>
      <c r="IL49" s="58"/>
      <c r="IM49" s="58"/>
      <c r="IN49" s="58"/>
    </row>
    <row r="50" spans="1:248" ht="13.8" thickBot="1">
      <c r="A50" s="2010" t="s">
        <v>68</v>
      </c>
      <c r="B50" s="593"/>
      <c r="C50" s="593"/>
      <c r="D50" s="593"/>
      <c r="E50" s="1330">
        <v>46203</v>
      </c>
      <c r="F50" s="58"/>
      <c r="G50" s="58"/>
      <c r="H50" s="58"/>
      <c r="I50" s="58"/>
      <c r="J50" s="58"/>
      <c r="K50" s="58"/>
      <c r="L50" s="58"/>
      <c r="X50" s="593"/>
      <c r="Y50" s="593"/>
      <c r="Z50" s="593"/>
      <c r="AA50" s="1330">
        <v>46112</v>
      </c>
      <c r="AB50" s="58"/>
      <c r="AC50" s="58"/>
      <c r="AD50" s="58"/>
      <c r="AE50" s="58"/>
      <c r="AF50" s="58"/>
      <c r="AG50" s="58"/>
      <c r="AH50" s="58"/>
      <c r="AT50" s="2010" t="s">
        <v>68</v>
      </c>
      <c r="AU50" s="593"/>
      <c r="AV50" s="593"/>
      <c r="AW50" s="593"/>
      <c r="AX50" s="1330">
        <v>46022</v>
      </c>
      <c r="AY50" s="58"/>
      <c r="AZ50" s="58"/>
      <c r="BA50" s="58"/>
      <c r="BB50" s="58"/>
      <c r="BC50" s="58"/>
      <c r="BD50" s="58"/>
      <c r="BE50" s="58"/>
      <c r="BQ50" s="2010" t="s">
        <v>68</v>
      </c>
      <c r="BR50" s="593"/>
      <c r="BS50" s="593"/>
      <c r="BT50" s="593"/>
      <c r="BU50" s="1330">
        <v>45930</v>
      </c>
      <c r="BV50" s="58"/>
      <c r="BW50" s="58"/>
      <c r="BX50" s="58"/>
      <c r="BY50" s="58"/>
      <c r="BZ50" s="58"/>
      <c r="CA50" s="58"/>
      <c r="CB50" s="58"/>
      <c r="CM50" s="593"/>
      <c r="CN50" s="593"/>
      <c r="CO50" s="593"/>
      <c r="CP50" s="1330">
        <v>45838</v>
      </c>
      <c r="CQ50" s="58"/>
      <c r="CR50" s="58"/>
      <c r="CS50" s="58"/>
      <c r="CT50" s="58"/>
      <c r="CU50" s="58"/>
      <c r="CV50" s="58"/>
      <c r="CW50" s="58"/>
      <c r="DH50" s="593"/>
      <c r="DI50" s="593"/>
      <c r="DJ50" s="593"/>
      <c r="DK50" s="1330">
        <v>45747</v>
      </c>
      <c r="DL50" s="58"/>
      <c r="DM50" s="58"/>
      <c r="DN50" s="58"/>
      <c r="DO50" s="58"/>
      <c r="DP50" s="58"/>
      <c r="DQ50" s="58"/>
      <c r="DR50" s="58"/>
      <c r="EC50" s="593"/>
      <c r="ED50" s="593"/>
      <c r="EE50" s="593"/>
      <c r="EF50" s="1330">
        <v>45657</v>
      </c>
      <c r="EG50" s="58"/>
      <c r="EH50" s="58"/>
      <c r="EI50" s="58"/>
      <c r="EJ50" s="58"/>
      <c r="EK50" s="58"/>
      <c r="EL50" s="58"/>
      <c r="EM50" s="58"/>
      <c r="EX50" s="593"/>
      <c r="EY50" s="593"/>
      <c r="EZ50" s="593"/>
      <c r="FA50" s="1330">
        <v>45565</v>
      </c>
      <c r="FB50" s="58"/>
      <c r="FC50" s="58"/>
      <c r="FD50" s="58"/>
      <c r="FE50" s="58"/>
      <c r="FF50" s="58"/>
      <c r="FG50" s="58"/>
      <c r="FH50" s="58"/>
      <c r="FS50" s="593"/>
      <c r="FT50" s="593"/>
      <c r="FU50" s="593"/>
      <c r="FV50" s="1330">
        <v>45473</v>
      </c>
      <c r="FW50" s="58"/>
      <c r="FX50" s="58"/>
      <c r="FY50" s="58"/>
      <c r="FZ50" s="58"/>
      <c r="GA50" s="58"/>
      <c r="GB50" s="58"/>
      <c r="GC50" s="58"/>
      <c r="GN50" s="593"/>
      <c r="GO50" s="593"/>
      <c r="GP50" s="593"/>
      <c r="GQ50" s="1330">
        <v>45382</v>
      </c>
      <c r="GR50" s="58"/>
      <c r="GS50" s="58"/>
      <c r="GT50" s="58"/>
      <c r="GU50" s="58"/>
      <c r="GV50" s="58"/>
      <c r="GW50" s="58"/>
      <c r="GX50" s="58"/>
      <c r="HI50" s="593"/>
      <c r="HJ50" s="593"/>
      <c r="HK50" s="593"/>
      <c r="HL50" s="1330">
        <v>45291</v>
      </c>
      <c r="HM50" s="58"/>
      <c r="HN50" s="58"/>
      <c r="HO50" s="58"/>
      <c r="HP50" s="58"/>
      <c r="HQ50" s="58"/>
      <c r="HR50" s="58"/>
      <c r="HS50" s="58"/>
      <c r="ID50" s="593"/>
      <c r="IE50" s="593"/>
      <c r="IF50" s="593"/>
      <c r="IG50" s="1330">
        <v>45199</v>
      </c>
      <c r="IH50" s="58"/>
      <c r="II50" s="58"/>
      <c r="IJ50" s="58"/>
      <c r="IK50" s="58"/>
      <c r="IL50" s="58"/>
      <c r="IM50" s="58"/>
      <c r="IN50" s="58"/>
    </row>
    <row r="51" spans="1:248" ht="119.4" thickBot="1">
      <c r="A51" s="1996" t="s">
        <v>2015</v>
      </c>
      <c r="B51" s="1989" t="s">
        <v>2016</v>
      </c>
      <c r="C51" s="1989" t="s">
        <v>2017</v>
      </c>
      <c r="D51" s="1989" t="s">
        <v>3285</v>
      </c>
      <c r="E51" s="1990" t="s">
        <v>2019</v>
      </c>
      <c r="X51" s="1989" t="s">
        <v>2016</v>
      </c>
      <c r="Y51" s="1989" t="s">
        <v>2017</v>
      </c>
      <c r="Z51" s="1989" t="s">
        <v>2018</v>
      </c>
      <c r="AA51" s="1990" t="s">
        <v>2019</v>
      </c>
      <c r="AT51" s="1996" t="s">
        <v>2015</v>
      </c>
      <c r="AU51" s="1989" t="s">
        <v>2016</v>
      </c>
      <c r="AV51" s="1989" t="s">
        <v>2017</v>
      </c>
      <c r="AW51" s="1989" t="s">
        <v>2018</v>
      </c>
      <c r="AX51" s="1990" t="s">
        <v>2019</v>
      </c>
      <c r="BQ51" s="1996" t="s">
        <v>2015</v>
      </c>
      <c r="BR51" s="1989" t="s">
        <v>2016</v>
      </c>
      <c r="BS51" s="1989" t="s">
        <v>2017</v>
      </c>
      <c r="BT51" s="1989" t="s">
        <v>2018</v>
      </c>
      <c r="BU51" s="1990" t="s">
        <v>2019</v>
      </c>
      <c r="CM51" s="1989" t="s">
        <v>2016</v>
      </c>
      <c r="CN51" s="1989" t="s">
        <v>2017</v>
      </c>
      <c r="CO51" s="1989" t="s">
        <v>2018</v>
      </c>
      <c r="CP51" s="1990" t="s">
        <v>2019</v>
      </c>
      <c r="DH51" s="1989" t="s">
        <v>2016</v>
      </c>
      <c r="DI51" s="1989" t="s">
        <v>2017</v>
      </c>
      <c r="DJ51" s="1989" t="s">
        <v>2018</v>
      </c>
      <c r="DK51" s="1990" t="s">
        <v>2019</v>
      </c>
      <c r="EC51" s="1989" t="s">
        <v>2016</v>
      </c>
      <c r="ED51" s="1989" t="s">
        <v>2017</v>
      </c>
      <c r="EE51" s="1989" t="s">
        <v>2018</v>
      </c>
      <c r="EF51" s="1990" t="s">
        <v>2019</v>
      </c>
      <c r="EX51" s="1989" t="s">
        <v>2016</v>
      </c>
      <c r="EY51" s="1989" t="s">
        <v>2017</v>
      </c>
      <c r="EZ51" s="1989" t="s">
        <v>2018</v>
      </c>
      <c r="FA51" s="1990" t="s">
        <v>2019</v>
      </c>
      <c r="FS51" s="1989" t="s">
        <v>2016</v>
      </c>
      <c r="FT51" s="1989" t="s">
        <v>2017</v>
      </c>
      <c r="FU51" s="1989" t="s">
        <v>2018</v>
      </c>
      <c r="FV51" s="1990" t="s">
        <v>2019</v>
      </c>
      <c r="GN51" s="1989" t="s">
        <v>2016</v>
      </c>
      <c r="GO51" s="1989" t="s">
        <v>2017</v>
      </c>
      <c r="GP51" s="1989" t="s">
        <v>2018</v>
      </c>
      <c r="GQ51" s="1990" t="s">
        <v>2019</v>
      </c>
      <c r="HI51" s="1989" t="s">
        <v>2016</v>
      </c>
      <c r="HJ51" s="1989" t="s">
        <v>2017</v>
      </c>
      <c r="HK51" s="1989" t="s">
        <v>2018</v>
      </c>
      <c r="HL51" s="1990" t="s">
        <v>2019</v>
      </c>
      <c r="ID51" s="1989" t="s">
        <v>2016</v>
      </c>
      <c r="IE51" s="1989" t="s">
        <v>2017</v>
      </c>
      <c r="IF51" s="1989" t="s">
        <v>2018</v>
      </c>
      <c r="IG51" s="1990" t="s">
        <v>2019</v>
      </c>
    </row>
    <row r="52" spans="1:248" ht="13.2">
      <c r="A52" s="1118" t="s">
        <v>2020</v>
      </c>
      <c r="B52" s="1413">
        <v>809140</v>
      </c>
      <c r="C52" s="1413">
        <v>6548</v>
      </c>
      <c r="D52" s="1499">
        <v>0.58152733567195891</v>
      </c>
      <c r="E52" s="1413">
        <v>812948</v>
      </c>
      <c r="X52" s="1413">
        <v>779278</v>
      </c>
      <c r="Y52" s="1413">
        <v>5140</v>
      </c>
      <c r="Z52" s="1499">
        <v>0.55000000000000004</v>
      </c>
      <c r="AA52" s="1413">
        <v>782081</v>
      </c>
      <c r="AT52" s="1118" t="s">
        <v>2020</v>
      </c>
      <c r="AU52" s="1413">
        <v>828364</v>
      </c>
      <c r="AV52" s="1413">
        <v>4759</v>
      </c>
      <c r="AW52" s="1499">
        <v>0.56999999999999995</v>
      </c>
      <c r="AX52" s="1413">
        <v>831094</v>
      </c>
      <c r="BQ52" s="1118" t="s">
        <v>2020</v>
      </c>
      <c r="BR52" s="1413">
        <v>704947</v>
      </c>
      <c r="BS52" s="1413">
        <v>12113</v>
      </c>
      <c r="BT52" s="1499">
        <v>0.46</v>
      </c>
      <c r="BU52" s="1413">
        <v>710532</v>
      </c>
      <c r="CM52" s="1413">
        <v>629420</v>
      </c>
      <c r="CN52" s="1413">
        <v>3820</v>
      </c>
      <c r="CO52" s="1499">
        <v>0.66</v>
      </c>
      <c r="CP52" s="1413">
        <v>631952</v>
      </c>
      <c r="DH52" s="1413">
        <v>622197</v>
      </c>
      <c r="DI52" s="1413">
        <v>4510</v>
      </c>
      <c r="DJ52" s="1499">
        <v>0.5855411298870582</v>
      </c>
      <c r="DK52" s="1413">
        <v>624838</v>
      </c>
      <c r="EC52" s="1413">
        <v>677871</v>
      </c>
      <c r="ED52" s="1413">
        <v>6725</v>
      </c>
      <c r="EE52" s="1499">
        <v>0.6</v>
      </c>
      <c r="EF52" s="1413">
        <v>681907</v>
      </c>
      <c r="EX52" s="1426">
        <v>636340</v>
      </c>
      <c r="EY52" s="1426">
        <v>5064</v>
      </c>
      <c r="EZ52" s="1499">
        <v>0.66</v>
      </c>
      <c r="FA52" s="1426">
        <v>639667</v>
      </c>
      <c r="FS52" s="1426">
        <v>943144</v>
      </c>
      <c r="FT52" s="1426">
        <v>5192</v>
      </c>
      <c r="FU52" s="2085">
        <v>0.66</v>
      </c>
      <c r="FV52" s="1426">
        <v>946591</v>
      </c>
      <c r="GN52" s="1425">
        <v>872577.21372511878</v>
      </c>
      <c r="GO52" s="1425">
        <v>4541.4433722699769</v>
      </c>
      <c r="GP52" s="1988">
        <v>0.6729798643349213</v>
      </c>
      <c r="GQ52" s="1425">
        <v>875633.51366967347</v>
      </c>
      <c r="HI52" s="1425">
        <v>832884</v>
      </c>
      <c r="HJ52" s="1425">
        <v>4777</v>
      </c>
      <c r="HK52" s="1988">
        <v>0.61</v>
      </c>
      <c r="HL52" s="1425">
        <v>835813</v>
      </c>
      <c r="ID52" s="1425">
        <v>781971.9204704694</v>
      </c>
      <c r="IE52" s="1425">
        <v>5204.0076895500297</v>
      </c>
      <c r="IF52" s="1988">
        <v>0.67586359454709899</v>
      </c>
      <c r="IG52" s="1425">
        <v>785489.11981357948</v>
      </c>
    </row>
    <row r="53" spans="1:248" ht="13.2">
      <c r="A53" s="1999" t="s">
        <v>2021</v>
      </c>
      <c r="B53" s="1413">
        <v>512079</v>
      </c>
      <c r="C53" s="1413">
        <v>315895</v>
      </c>
      <c r="D53" s="1499">
        <v>0.27114867222561717</v>
      </c>
      <c r="E53" s="1413">
        <v>597734</v>
      </c>
      <c r="X53" s="1413">
        <v>496799</v>
      </c>
      <c r="Y53" s="1413">
        <v>332120</v>
      </c>
      <c r="Z53" s="1499">
        <v>0.28000000000000003</v>
      </c>
      <c r="AA53" s="1413">
        <v>590614</v>
      </c>
      <c r="AT53" s="1999" t="s">
        <v>2021</v>
      </c>
      <c r="AU53" s="1413">
        <v>480743</v>
      </c>
      <c r="AV53" s="1413">
        <v>317660</v>
      </c>
      <c r="AW53" s="1499">
        <v>0.28999999999999998</v>
      </c>
      <c r="AX53" s="1413">
        <v>571324</v>
      </c>
      <c r="BQ53" s="1999" t="s">
        <v>2021</v>
      </c>
      <c r="BR53" s="1413">
        <v>468663</v>
      </c>
      <c r="BS53" s="1413">
        <v>276468</v>
      </c>
      <c r="BT53" s="1499">
        <v>0.27</v>
      </c>
      <c r="BU53" s="1413">
        <v>543070</v>
      </c>
      <c r="CM53" s="1413">
        <v>462859</v>
      </c>
      <c r="CN53" s="1413">
        <v>275364</v>
      </c>
      <c r="CO53" s="1499">
        <v>0.27</v>
      </c>
      <c r="CP53" s="1413">
        <v>537423</v>
      </c>
      <c r="DH53" s="1413">
        <v>463546</v>
      </c>
      <c r="DI53" s="1413">
        <v>267804</v>
      </c>
      <c r="DJ53" s="1499">
        <v>0.27339176188930214</v>
      </c>
      <c r="DK53" s="1413">
        <v>536761</v>
      </c>
      <c r="EC53" s="1413">
        <v>488043</v>
      </c>
      <c r="ED53" s="1413">
        <v>250505</v>
      </c>
      <c r="EE53" s="1499">
        <v>0.28000000000000003</v>
      </c>
      <c r="EF53" s="1413">
        <v>558237</v>
      </c>
      <c r="EX53" s="1426">
        <v>447467</v>
      </c>
      <c r="EY53" s="1426">
        <v>252347</v>
      </c>
      <c r="EZ53" s="1499">
        <v>0.28000000000000003</v>
      </c>
      <c r="FA53" s="1426">
        <v>518327</v>
      </c>
      <c r="FS53" s="1426">
        <v>447242</v>
      </c>
      <c r="FT53" s="1426">
        <v>247280</v>
      </c>
      <c r="FU53" s="2085">
        <v>0.28000000000000003</v>
      </c>
      <c r="FV53" s="1426">
        <v>516857</v>
      </c>
      <c r="GN53" s="1425">
        <v>417726.22577946918</v>
      </c>
      <c r="GO53" s="1425">
        <v>238360.05825605997</v>
      </c>
      <c r="GP53" s="1988">
        <v>0.28136182885316102</v>
      </c>
      <c r="GQ53" s="1425">
        <v>484791.6476959397</v>
      </c>
      <c r="HI53" s="1425">
        <v>435499</v>
      </c>
      <c r="HJ53" s="1425">
        <v>226431</v>
      </c>
      <c r="HK53" s="1988">
        <v>0.27</v>
      </c>
      <c r="HL53" s="1425">
        <v>498501</v>
      </c>
      <c r="ID53" s="1425">
        <v>425257.92494372994</v>
      </c>
      <c r="IE53" s="1425">
        <v>220886.69657765992</v>
      </c>
      <c r="IF53" s="1988">
        <v>0.2435625855228766</v>
      </c>
      <c r="IG53" s="1425">
        <v>479057.65986979177</v>
      </c>
    </row>
    <row r="54" spans="1:248" ht="13.2">
      <c r="A54" s="1987">
        <v>0.75</v>
      </c>
      <c r="B54" s="1413">
        <v>255280</v>
      </c>
      <c r="C54" s="1413">
        <v>267123</v>
      </c>
      <c r="D54" s="1499">
        <v>0.10163177368518096</v>
      </c>
      <c r="E54" s="1413">
        <v>282428</v>
      </c>
      <c r="X54" s="1413">
        <v>257047</v>
      </c>
      <c r="Y54" s="1413">
        <v>260625</v>
      </c>
      <c r="Z54" s="1499">
        <v>0.1</v>
      </c>
      <c r="AA54" s="1413">
        <v>283328</v>
      </c>
      <c r="AT54" s="1987">
        <v>0.75</v>
      </c>
      <c r="AU54" s="1413">
        <v>254934</v>
      </c>
      <c r="AV54" s="1413">
        <v>260083</v>
      </c>
      <c r="AW54" s="1499">
        <v>0.1</v>
      </c>
      <c r="AX54" s="1413">
        <v>281995</v>
      </c>
      <c r="BQ54" s="1987">
        <v>0.75</v>
      </c>
      <c r="BR54" s="1413">
        <v>240262</v>
      </c>
      <c r="BS54" s="1413">
        <v>248979</v>
      </c>
      <c r="BT54" s="1499">
        <v>0.1</v>
      </c>
      <c r="BU54" s="1413">
        <v>265949</v>
      </c>
      <c r="CM54" s="1413">
        <v>238298</v>
      </c>
      <c r="CN54" s="1413">
        <v>244177</v>
      </c>
      <c r="CO54" s="1499">
        <v>0.1</v>
      </c>
      <c r="CP54" s="1413">
        <v>263654</v>
      </c>
      <c r="DH54" s="1413">
        <v>239690</v>
      </c>
      <c r="DI54" s="1413">
        <v>238355</v>
      </c>
      <c r="DJ54" s="1499">
        <v>0.10342757698909641</v>
      </c>
      <c r="DK54" s="1413">
        <v>264342</v>
      </c>
      <c r="EC54" s="1413">
        <v>233504</v>
      </c>
      <c r="ED54" s="1413">
        <v>231549</v>
      </c>
      <c r="EE54" s="1499">
        <v>0.1</v>
      </c>
      <c r="EF54" s="1413">
        <v>257069</v>
      </c>
      <c r="EX54" s="1426">
        <v>225472</v>
      </c>
      <c r="EY54" s="1426">
        <v>224904</v>
      </c>
      <c r="EZ54" s="1499">
        <v>0.1</v>
      </c>
      <c r="FA54" s="1426">
        <v>248347</v>
      </c>
      <c r="FS54" s="1426">
        <v>221834</v>
      </c>
      <c r="FT54" s="1426">
        <v>216340</v>
      </c>
      <c r="FU54" s="2085">
        <v>0.1</v>
      </c>
      <c r="FV54" s="1426">
        <v>244147</v>
      </c>
      <c r="GN54" s="1425">
        <v>221457.46638793015</v>
      </c>
      <c r="GO54" s="1425">
        <v>199016.45562092989</v>
      </c>
      <c r="GP54" s="1988">
        <v>0.10256167790633391</v>
      </c>
      <c r="GQ54" s="1425">
        <v>241868.92800738401</v>
      </c>
      <c r="HI54" s="1425">
        <v>223016</v>
      </c>
      <c r="HJ54" s="1425">
        <v>193616</v>
      </c>
      <c r="HK54" s="1988">
        <v>0.1</v>
      </c>
      <c r="HL54" s="1425">
        <v>243445</v>
      </c>
      <c r="ID54" s="1425">
        <v>221124.98925326992</v>
      </c>
      <c r="IE54" s="1425">
        <v>198593.22562661002</v>
      </c>
      <c r="IF54" s="1988">
        <v>0.10274206713115609</v>
      </c>
      <c r="IG54" s="1425">
        <v>241528.86777239206</v>
      </c>
    </row>
    <row r="55" spans="1:248" ht="13.2">
      <c r="A55" s="1999" t="s">
        <v>3256</v>
      </c>
      <c r="B55" s="1413">
        <v>64101</v>
      </c>
      <c r="C55" s="1413">
        <v>41201</v>
      </c>
      <c r="D55" s="1499">
        <v>0.20989178337426032</v>
      </c>
      <c r="E55" s="1413">
        <v>72749</v>
      </c>
      <c r="X55" s="1413">
        <v>55230</v>
      </c>
      <c r="Y55" s="1413">
        <v>36897</v>
      </c>
      <c r="Z55" s="1499">
        <v>0.18</v>
      </c>
      <c r="AA55" s="1413">
        <v>61769</v>
      </c>
      <c r="AT55" s="1999" t="s">
        <v>2022</v>
      </c>
      <c r="AU55" s="1413">
        <v>66133</v>
      </c>
      <c r="AV55" s="1413">
        <v>40170</v>
      </c>
      <c r="AW55" s="1499">
        <v>0.21</v>
      </c>
      <c r="AX55" s="1413">
        <v>74436</v>
      </c>
      <c r="BQ55" s="1999" t="s">
        <v>2022</v>
      </c>
      <c r="BR55" s="1413">
        <v>61685</v>
      </c>
      <c r="BS55" s="1413">
        <v>36827</v>
      </c>
      <c r="BT55" s="1499">
        <v>0.22</v>
      </c>
      <c r="BU55" s="1413">
        <v>69842</v>
      </c>
      <c r="CM55" s="1413">
        <v>64540</v>
      </c>
      <c r="CN55" s="1413">
        <v>36544</v>
      </c>
      <c r="CO55" s="1499">
        <v>0.22</v>
      </c>
      <c r="CP55" s="1413">
        <v>72746</v>
      </c>
      <c r="DH55" s="1413">
        <v>69361</v>
      </c>
      <c r="DI55" s="1413">
        <v>36321</v>
      </c>
      <c r="DJ55" s="1499">
        <v>0.21822814682003697</v>
      </c>
      <c r="DK55" s="1413">
        <v>77287</v>
      </c>
      <c r="EC55" s="1413">
        <v>71809</v>
      </c>
      <c r="ED55" s="1413">
        <v>36540</v>
      </c>
      <c r="EE55" s="1499">
        <v>0.22</v>
      </c>
      <c r="EF55" s="1413">
        <v>80003</v>
      </c>
      <c r="EX55" s="1426">
        <v>65460</v>
      </c>
      <c r="EY55" s="1426">
        <v>34944</v>
      </c>
      <c r="EZ55" s="1499">
        <v>0.21</v>
      </c>
      <c r="FA55" s="1426">
        <v>72765</v>
      </c>
      <c r="FS55" s="1426">
        <v>62517</v>
      </c>
      <c r="FT55" s="1426">
        <v>30417</v>
      </c>
      <c r="FU55" s="2085">
        <v>0.22</v>
      </c>
      <c r="FV55" s="1426">
        <v>69062</v>
      </c>
      <c r="GN55" s="1425">
        <v>55983.076086499997</v>
      </c>
      <c r="GO55" s="1425">
        <v>29429.304090719997</v>
      </c>
      <c r="GP55" s="1988">
        <v>0.18920987921168225</v>
      </c>
      <c r="GQ55" s="1425">
        <v>61551.391158788996</v>
      </c>
      <c r="HI55" s="1425">
        <v>59119</v>
      </c>
      <c r="HJ55" s="1425">
        <v>30700</v>
      </c>
      <c r="HK55" s="1988">
        <v>0.21</v>
      </c>
      <c r="HL55" s="1425">
        <v>65597</v>
      </c>
      <c r="ID55" s="1425">
        <v>52139.299403060038</v>
      </c>
      <c r="IE55" s="1425">
        <v>28488.591190920004</v>
      </c>
      <c r="IF55" s="1988">
        <v>0.18545776063233188</v>
      </c>
      <c r="IG55" s="1425">
        <v>57422.729728898055</v>
      </c>
    </row>
    <row r="56" spans="1:248" ht="13.2">
      <c r="A56" s="1999" t="s">
        <v>2023</v>
      </c>
      <c r="B56" s="1413">
        <v>301655</v>
      </c>
      <c r="C56" s="1413">
        <v>87709</v>
      </c>
      <c r="D56" s="1499">
        <v>0.65612768199269456</v>
      </c>
      <c r="E56" s="1413">
        <v>359203</v>
      </c>
      <c r="X56" s="1413">
        <v>302442</v>
      </c>
      <c r="Y56" s="1413">
        <v>67758</v>
      </c>
      <c r="Z56" s="1499">
        <v>0.66</v>
      </c>
      <c r="AA56" s="1413">
        <v>347409</v>
      </c>
      <c r="AT56" s="1999" t="s">
        <v>2023</v>
      </c>
      <c r="AU56" s="1413">
        <v>300091</v>
      </c>
      <c r="AV56" s="1413">
        <v>67242</v>
      </c>
      <c r="AW56" s="1499">
        <v>0.67</v>
      </c>
      <c r="AX56" s="1413">
        <v>345124</v>
      </c>
      <c r="BQ56" s="1999" t="s">
        <v>2023</v>
      </c>
      <c r="BR56" s="1413">
        <v>288020</v>
      </c>
      <c r="BS56" s="1413">
        <v>77155</v>
      </c>
      <c r="BT56" s="1499">
        <v>0.63</v>
      </c>
      <c r="BU56" s="1413">
        <v>336493</v>
      </c>
      <c r="CM56" s="1413">
        <v>279610</v>
      </c>
      <c r="CN56" s="1413">
        <v>69599</v>
      </c>
      <c r="CO56" s="1499">
        <v>0.64</v>
      </c>
      <c r="CP56" s="1413">
        <v>324095</v>
      </c>
      <c r="DH56" s="1413">
        <v>264923</v>
      </c>
      <c r="DI56" s="1413">
        <v>75620</v>
      </c>
      <c r="DJ56" s="1499">
        <v>0.66264390948208773</v>
      </c>
      <c r="DK56" s="1413">
        <v>315032</v>
      </c>
      <c r="EC56" s="1413">
        <v>269270</v>
      </c>
      <c r="ED56" s="1413">
        <v>77394</v>
      </c>
      <c r="EE56" s="1499">
        <v>0.66</v>
      </c>
      <c r="EF56" s="1413">
        <v>320393</v>
      </c>
      <c r="EX56" s="1426">
        <v>275540</v>
      </c>
      <c r="EY56" s="1426">
        <v>63510</v>
      </c>
      <c r="EZ56" s="1499">
        <v>0.68</v>
      </c>
      <c r="FA56" s="1426">
        <v>318985</v>
      </c>
      <c r="FS56" s="1426">
        <v>275637</v>
      </c>
      <c r="FT56" s="1426">
        <v>65223</v>
      </c>
      <c r="FU56" s="2085">
        <v>0.68</v>
      </c>
      <c r="FV56" s="1426">
        <v>320055</v>
      </c>
      <c r="GN56" s="1425">
        <v>266527.98992521066</v>
      </c>
      <c r="GO56" s="1425">
        <v>61569.803544600058</v>
      </c>
      <c r="GP56" s="1988">
        <v>0.6610137037350583</v>
      </c>
      <c r="GQ56" s="1425">
        <v>307226.4738044666</v>
      </c>
      <c r="HI56" s="1425">
        <v>304140</v>
      </c>
      <c r="HJ56" s="1425">
        <v>61816</v>
      </c>
      <c r="HK56" s="1988">
        <v>0.66</v>
      </c>
      <c r="HL56" s="1425">
        <v>345448</v>
      </c>
      <c r="ID56" s="1425">
        <v>313405.80208701</v>
      </c>
      <c r="IE56" s="1425">
        <v>64225.91450617995</v>
      </c>
      <c r="IF56" s="1988">
        <v>0.66028631503318569</v>
      </c>
      <c r="IG56" s="1425">
        <v>355813.29450593173</v>
      </c>
    </row>
    <row r="57" spans="1:248" ht="13.2">
      <c r="A57" s="1999" t="s">
        <v>2024</v>
      </c>
      <c r="B57" s="1413">
        <v>4623</v>
      </c>
      <c r="C57" s="1413">
        <v>187</v>
      </c>
      <c r="D57" s="1499">
        <v>0.51406492318782815</v>
      </c>
      <c r="E57" s="1413">
        <v>4719</v>
      </c>
      <c r="X57" s="1413">
        <v>4049</v>
      </c>
      <c r="Y57" s="1413">
        <v>110</v>
      </c>
      <c r="Z57" s="1499">
        <v>0.6</v>
      </c>
      <c r="AA57" s="1413">
        <v>4115</v>
      </c>
      <c r="AT57" s="1999" t="s">
        <v>2024</v>
      </c>
      <c r="AU57" s="1413">
        <v>2591</v>
      </c>
      <c r="AV57" s="1413">
        <v>79</v>
      </c>
      <c r="AW57" s="1499">
        <v>0.22</v>
      </c>
      <c r="AX57" s="1413">
        <v>2608</v>
      </c>
      <c r="BQ57" s="1999" t="s">
        <v>2024</v>
      </c>
      <c r="BR57" s="1413">
        <v>2164</v>
      </c>
      <c r="BS57" s="1413">
        <v>225</v>
      </c>
      <c r="BT57" s="1499">
        <v>0.64</v>
      </c>
      <c r="BU57" s="1413">
        <v>2308</v>
      </c>
      <c r="CM57" s="1413">
        <v>2304</v>
      </c>
      <c r="CN57" s="1413">
        <v>192</v>
      </c>
      <c r="CO57" s="1499">
        <v>0.69</v>
      </c>
      <c r="CP57" s="1413">
        <v>2436</v>
      </c>
      <c r="DH57" s="1413">
        <v>2697</v>
      </c>
      <c r="DI57" s="1413">
        <v>242</v>
      </c>
      <c r="DJ57" s="1499">
        <v>0.56858679918180255</v>
      </c>
      <c r="DK57" s="1413">
        <v>2835</v>
      </c>
      <c r="EC57" s="1413">
        <v>25089</v>
      </c>
      <c r="ED57" s="1413">
        <v>485</v>
      </c>
      <c r="EE57" s="1499">
        <v>0.51</v>
      </c>
      <c r="EF57" s="1413">
        <v>25334</v>
      </c>
      <c r="EX57" s="1426">
        <v>19906</v>
      </c>
      <c r="EY57" s="1426">
        <v>272</v>
      </c>
      <c r="EZ57" s="1499">
        <v>0.46</v>
      </c>
      <c r="FA57" s="1426">
        <v>20030</v>
      </c>
      <c r="FS57" s="1426">
        <v>27674</v>
      </c>
      <c r="FT57" s="1426">
        <v>140</v>
      </c>
      <c r="FU57" s="2085">
        <v>0.74</v>
      </c>
      <c r="FV57" s="1426">
        <v>27777</v>
      </c>
      <c r="GN57" s="1425">
        <v>26307.061769137181</v>
      </c>
      <c r="GO57" s="1425">
        <v>158.64533571999999</v>
      </c>
      <c r="GP57" s="1988">
        <v>0.67806400119987098</v>
      </c>
      <c r="GQ57" s="1425">
        <v>26414.63346024718</v>
      </c>
      <c r="HI57" s="1425">
        <v>695</v>
      </c>
      <c r="HJ57" s="1425">
        <v>174</v>
      </c>
      <c r="HK57" s="1988">
        <v>0.64</v>
      </c>
      <c r="HL57" s="1425">
        <v>807</v>
      </c>
      <c r="ID57" s="1425">
        <v>1843.4288839199999</v>
      </c>
      <c r="IE57" s="1425">
        <v>141.68179970000003</v>
      </c>
      <c r="IF57" s="1988">
        <v>0.72681816383646614</v>
      </c>
      <c r="IG57" s="1425">
        <v>1946.4057894269997</v>
      </c>
    </row>
    <row r="58" spans="1:248" ht="13.2">
      <c r="A58" s="1987">
        <v>1.5</v>
      </c>
      <c r="B58" s="1413">
        <v>28591</v>
      </c>
      <c r="C58" s="1413">
        <v>3194</v>
      </c>
      <c r="D58" s="1499">
        <v>0.54817615843270895</v>
      </c>
      <c r="E58" s="1413">
        <v>30342</v>
      </c>
      <c r="X58" s="1413">
        <v>26678</v>
      </c>
      <c r="Y58" s="1413">
        <v>3653</v>
      </c>
      <c r="Z58" s="1499">
        <v>0.56000000000000005</v>
      </c>
      <c r="AA58" s="1413">
        <v>28738</v>
      </c>
      <c r="AT58" s="1987">
        <v>1.5</v>
      </c>
      <c r="AU58" s="1413">
        <v>42021</v>
      </c>
      <c r="AV58" s="1413">
        <v>4845</v>
      </c>
      <c r="AW58" s="1499">
        <v>0.53</v>
      </c>
      <c r="AX58" s="1413">
        <v>44575</v>
      </c>
      <c r="BQ58" s="1987">
        <v>1.5</v>
      </c>
      <c r="BR58" s="1413">
        <v>34586</v>
      </c>
      <c r="BS58" s="1413">
        <v>5205</v>
      </c>
      <c r="BT58" s="1499">
        <v>0.57999999999999996</v>
      </c>
      <c r="BU58" s="1413">
        <v>37614</v>
      </c>
      <c r="CM58" s="1413">
        <v>37270</v>
      </c>
      <c r="CN58" s="1413">
        <v>4564</v>
      </c>
      <c r="CO58" s="1499">
        <v>0.53</v>
      </c>
      <c r="CP58" s="1413">
        <v>39705</v>
      </c>
      <c r="DH58" s="1413">
        <v>36917</v>
      </c>
      <c r="DI58" s="1413">
        <v>2722</v>
      </c>
      <c r="DJ58" s="1499">
        <v>0.91071727476181363</v>
      </c>
      <c r="DK58" s="1413">
        <v>39396</v>
      </c>
      <c r="EC58" s="1413">
        <v>29288</v>
      </c>
      <c r="ED58" s="1413">
        <v>1056</v>
      </c>
      <c r="EE58" s="1499">
        <v>0.88</v>
      </c>
      <c r="EF58" s="1413">
        <v>30217</v>
      </c>
      <c r="EX58" s="1426">
        <v>24759</v>
      </c>
      <c r="EY58" s="1426">
        <v>1333</v>
      </c>
      <c r="EZ58" s="1499">
        <v>0.44</v>
      </c>
      <c r="FA58" s="1426">
        <v>25342</v>
      </c>
      <c r="FS58" s="1426">
        <v>24688</v>
      </c>
      <c r="FT58" s="1426">
        <v>1218</v>
      </c>
      <c r="FU58" s="2085">
        <v>0.46</v>
      </c>
      <c r="FV58" s="1426">
        <v>25247</v>
      </c>
      <c r="GN58" s="1425">
        <v>25253.278179929981</v>
      </c>
      <c r="GO58" s="1425">
        <v>1254.4659036799999</v>
      </c>
      <c r="GP58" s="1988">
        <v>0.45479359216010529</v>
      </c>
      <c r="GQ58" s="1425">
        <v>25823.801234506976</v>
      </c>
      <c r="HI58" s="1425">
        <v>22550</v>
      </c>
      <c r="HJ58" s="1425">
        <v>1878</v>
      </c>
      <c r="HK58" s="1988">
        <v>0.62</v>
      </c>
      <c r="HL58" s="1425">
        <v>23726</v>
      </c>
      <c r="ID58" s="1425">
        <v>22796.296853719719</v>
      </c>
      <c r="IE58" s="1425">
        <v>2213.1473456500221</v>
      </c>
      <c r="IF58" s="1988">
        <v>0.48219825394254689</v>
      </c>
      <c r="IG58" s="1425">
        <v>23863.472639509731</v>
      </c>
    </row>
    <row r="59" spans="1:248" ht="13.2">
      <c r="A59" s="1987">
        <v>2</v>
      </c>
      <c r="B59" s="1413">
        <v>2160</v>
      </c>
      <c r="C59" s="1413">
        <v>0</v>
      </c>
      <c r="D59" s="1413">
        <v>0</v>
      </c>
      <c r="E59" s="1413">
        <v>2160</v>
      </c>
      <c r="X59" s="1413">
        <v>2081</v>
      </c>
      <c r="Y59" s="1413">
        <v>0</v>
      </c>
      <c r="Z59" s="1413">
        <v>0</v>
      </c>
      <c r="AA59" s="1413">
        <v>2081</v>
      </c>
      <c r="AT59" s="1987">
        <v>1.6</v>
      </c>
      <c r="AU59" s="1413">
        <v>20517</v>
      </c>
      <c r="AV59" s="1413">
        <v>0</v>
      </c>
      <c r="AW59" s="1413">
        <v>0</v>
      </c>
      <c r="AX59" s="1413">
        <v>20517</v>
      </c>
      <c r="BQ59" s="1987">
        <v>1.6</v>
      </c>
      <c r="BR59" s="1413">
        <v>19508</v>
      </c>
      <c r="BS59" s="1413">
        <v>1</v>
      </c>
      <c r="BT59" s="1499">
        <v>0</v>
      </c>
      <c r="BU59" s="1413">
        <v>19508</v>
      </c>
      <c r="CM59" s="1413">
        <v>18043</v>
      </c>
      <c r="CN59" s="1413">
        <v>0</v>
      </c>
      <c r="CO59" s="1499">
        <v>0</v>
      </c>
      <c r="CP59" s="1413">
        <v>18043</v>
      </c>
      <c r="DH59" s="1413">
        <v>16514</v>
      </c>
      <c r="DI59" s="1413">
        <v>0</v>
      </c>
      <c r="DJ59" s="1499">
        <v>0</v>
      </c>
      <c r="DK59" s="1413">
        <v>16514</v>
      </c>
      <c r="EC59" s="1413">
        <v>16663</v>
      </c>
      <c r="ED59" s="1413">
        <v>0</v>
      </c>
      <c r="EE59" s="1499">
        <v>0</v>
      </c>
      <c r="EF59" s="1413">
        <v>16663</v>
      </c>
      <c r="EX59" s="1426">
        <v>16067</v>
      </c>
      <c r="EY59" s="1426">
        <v>0</v>
      </c>
      <c r="EZ59" s="1499">
        <v>0</v>
      </c>
      <c r="FA59" s="1426">
        <v>16067</v>
      </c>
      <c r="FS59" s="1426">
        <v>16629</v>
      </c>
      <c r="FT59" s="1426">
        <v>0</v>
      </c>
      <c r="FU59" s="2085">
        <v>0</v>
      </c>
      <c r="FV59" s="1426">
        <v>16629</v>
      </c>
      <c r="GN59" s="1425">
        <v>16166.637438869999</v>
      </c>
      <c r="GO59" s="1425">
        <v>0</v>
      </c>
      <c r="GP59" s="1988">
        <v>0</v>
      </c>
      <c r="GQ59" s="1425">
        <v>16166.637438869999</v>
      </c>
      <c r="HI59" s="1425">
        <v>0</v>
      </c>
      <c r="HJ59" s="1425">
        <v>0</v>
      </c>
      <c r="HK59" s="1988">
        <v>0</v>
      </c>
      <c r="HL59" s="1425">
        <v>0</v>
      </c>
      <c r="ID59" s="1425"/>
      <c r="IE59" s="1425"/>
      <c r="IF59" s="1988"/>
      <c r="IG59" s="1425"/>
    </row>
    <row r="60" spans="1:248" ht="13.2">
      <c r="A60" s="1987">
        <v>2.5</v>
      </c>
      <c r="B60" s="1413">
        <v>19971</v>
      </c>
      <c r="C60" s="1413">
        <v>0</v>
      </c>
      <c r="D60" s="1413">
        <v>0</v>
      </c>
      <c r="E60" s="1413">
        <v>19971</v>
      </c>
      <c r="X60" s="1413">
        <v>23290</v>
      </c>
      <c r="Y60" s="1413">
        <v>0</v>
      </c>
      <c r="Z60" s="1413">
        <v>0</v>
      </c>
      <c r="AA60" s="1413">
        <v>23290</v>
      </c>
      <c r="AT60" s="1987">
        <v>2</v>
      </c>
      <c r="AU60" s="1413">
        <v>1579</v>
      </c>
      <c r="AV60" s="1413">
        <v>0</v>
      </c>
      <c r="AW60" s="1413">
        <v>0</v>
      </c>
      <c r="AX60" s="1413">
        <v>1579</v>
      </c>
      <c r="BQ60" s="1987">
        <v>2</v>
      </c>
      <c r="BR60" s="1413">
        <v>1278</v>
      </c>
      <c r="BS60" s="1413">
        <v>0</v>
      </c>
      <c r="BT60" s="1499">
        <v>0</v>
      </c>
      <c r="BU60" s="1413">
        <v>1278</v>
      </c>
      <c r="CM60" s="1413">
        <v>931</v>
      </c>
      <c r="CN60" s="1413">
        <v>0</v>
      </c>
      <c r="CO60" s="1499">
        <v>0</v>
      </c>
      <c r="CP60" s="1413">
        <v>931</v>
      </c>
      <c r="DH60" s="1413">
        <v>279</v>
      </c>
      <c r="DI60" s="1413">
        <v>0</v>
      </c>
      <c r="DJ60" s="1499">
        <v>0</v>
      </c>
      <c r="DK60" s="1413">
        <v>279</v>
      </c>
      <c r="EC60" s="1413">
        <v>296</v>
      </c>
      <c r="ED60" s="1413">
        <v>0</v>
      </c>
      <c r="EE60" s="1499">
        <v>0</v>
      </c>
      <c r="EF60" s="1413">
        <v>296</v>
      </c>
      <c r="EX60" s="1426">
        <v>250</v>
      </c>
      <c r="EY60" s="1426">
        <v>0</v>
      </c>
      <c r="EZ60" s="1499">
        <v>0</v>
      </c>
      <c r="FA60" s="1426">
        <v>250</v>
      </c>
      <c r="FS60" s="1426">
        <v>152</v>
      </c>
      <c r="FT60" s="1426">
        <v>0</v>
      </c>
      <c r="FU60" s="2085">
        <v>0</v>
      </c>
      <c r="FV60" s="1426">
        <v>152</v>
      </c>
      <c r="GN60" s="1425">
        <v>24.465149889999999</v>
      </c>
      <c r="GO60" s="1425">
        <v>0</v>
      </c>
      <c r="GP60" s="1988">
        <v>0</v>
      </c>
      <c r="GQ60" s="1425">
        <v>24.465149889999999</v>
      </c>
      <c r="HI60" s="1425">
        <v>0</v>
      </c>
      <c r="HJ60" s="1425">
        <v>0</v>
      </c>
      <c r="HK60" s="1988">
        <v>0</v>
      </c>
      <c r="HL60" s="1425">
        <v>0</v>
      </c>
      <c r="ID60" s="1425">
        <v>0</v>
      </c>
      <c r="IE60" s="1425">
        <v>0</v>
      </c>
      <c r="IF60" s="1988">
        <v>0</v>
      </c>
      <c r="IG60" s="1425">
        <v>0</v>
      </c>
    </row>
    <row r="61" spans="1:248" ht="13.2">
      <c r="A61" s="1987">
        <v>4</v>
      </c>
      <c r="B61" s="1413">
        <v>9532</v>
      </c>
      <c r="C61" s="1413">
        <v>0</v>
      </c>
      <c r="D61" s="1413">
        <v>0</v>
      </c>
      <c r="E61" s="1413">
        <v>9532</v>
      </c>
      <c r="X61" s="1413">
        <v>7806</v>
      </c>
      <c r="Y61" s="1413">
        <v>0</v>
      </c>
      <c r="Z61" s="1413">
        <v>0</v>
      </c>
      <c r="AA61" s="1413">
        <v>7806</v>
      </c>
      <c r="AT61" s="1987" t="s">
        <v>2025</v>
      </c>
      <c r="AU61" s="1413">
        <v>9920</v>
      </c>
      <c r="AV61" s="1413">
        <v>0</v>
      </c>
      <c r="AW61" s="1413">
        <v>0</v>
      </c>
      <c r="AX61" s="1413">
        <v>9920</v>
      </c>
      <c r="BQ61" s="1987" t="s">
        <v>2025</v>
      </c>
      <c r="BR61" s="1413">
        <v>12524</v>
      </c>
      <c r="BS61" s="1413">
        <v>0</v>
      </c>
      <c r="BT61" s="1499">
        <v>0</v>
      </c>
      <c r="BU61" s="1413">
        <v>12524</v>
      </c>
      <c r="CM61" s="1413">
        <v>12217</v>
      </c>
      <c r="CN61" s="1413">
        <v>0</v>
      </c>
      <c r="CO61" s="1499">
        <v>0</v>
      </c>
      <c r="CP61" s="1413">
        <v>12217</v>
      </c>
      <c r="DH61" s="1413">
        <v>12684</v>
      </c>
      <c r="DI61" s="1413">
        <v>0</v>
      </c>
      <c r="DJ61" s="1499">
        <v>0</v>
      </c>
      <c r="DK61" s="1413">
        <v>12684</v>
      </c>
      <c r="EC61" s="1413">
        <v>0</v>
      </c>
      <c r="ED61" s="1413">
        <v>0</v>
      </c>
      <c r="EE61" s="1499">
        <v>0</v>
      </c>
      <c r="EF61" s="1413">
        <v>0</v>
      </c>
      <c r="EX61" s="1426">
        <v>0</v>
      </c>
      <c r="EY61" s="1426">
        <v>0</v>
      </c>
      <c r="EZ61" s="1499">
        <v>0</v>
      </c>
      <c r="FA61" s="1426">
        <v>0</v>
      </c>
      <c r="FS61" s="1426">
        <v>0</v>
      </c>
      <c r="FT61" s="1426">
        <v>0</v>
      </c>
      <c r="FU61" s="2085">
        <v>0</v>
      </c>
      <c r="FV61" s="1426">
        <v>0</v>
      </c>
      <c r="GN61" s="1425">
        <v>0</v>
      </c>
      <c r="GO61" s="1425">
        <v>0</v>
      </c>
      <c r="GP61" s="1988">
        <v>0</v>
      </c>
      <c r="GQ61" s="1425">
        <v>0</v>
      </c>
      <c r="HI61" s="1425"/>
      <c r="HJ61" s="1425"/>
      <c r="HK61" s="1988"/>
      <c r="HL61" s="1425"/>
      <c r="ID61" s="1425"/>
      <c r="IE61" s="1425"/>
      <c r="IF61" s="1988"/>
      <c r="IG61" s="1425"/>
    </row>
    <row r="62" spans="1:248" ht="13.2">
      <c r="A62" s="1987">
        <v>12.5</v>
      </c>
      <c r="B62" s="1413">
        <v>0</v>
      </c>
      <c r="C62" s="1413">
        <v>0</v>
      </c>
      <c r="D62" s="1413">
        <v>0</v>
      </c>
      <c r="E62" s="1413">
        <v>0</v>
      </c>
      <c r="X62" s="1413">
        <v>0</v>
      </c>
      <c r="Y62" s="1413">
        <v>0</v>
      </c>
      <c r="Z62" s="1413">
        <v>0</v>
      </c>
      <c r="AA62" s="1413">
        <v>0</v>
      </c>
      <c r="AT62" s="1987">
        <v>4</v>
      </c>
      <c r="AU62" s="1413">
        <v>0</v>
      </c>
      <c r="AV62" s="1413">
        <v>0</v>
      </c>
      <c r="AW62" s="1413">
        <v>0</v>
      </c>
      <c r="AX62" s="1413">
        <v>0</v>
      </c>
      <c r="BQ62" s="1987">
        <v>4</v>
      </c>
      <c r="BR62" s="1413">
        <v>0</v>
      </c>
      <c r="BS62" s="1413">
        <v>0</v>
      </c>
      <c r="BT62" s="1499">
        <v>0</v>
      </c>
      <c r="BU62" s="1413">
        <v>0</v>
      </c>
      <c r="CM62" s="1413">
        <v>0</v>
      </c>
      <c r="CN62" s="1413">
        <v>0</v>
      </c>
      <c r="CO62" s="1499">
        <v>0</v>
      </c>
      <c r="CP62" s="1413">
        <v>0</v>
      </c>
      <c r="DH62" s="1413">
        <v>0</v>
      </c>
      <c r="DI62" s="1413">
        <v>0</v>
      </c>
      <c r="DJ62" s="1499">
        <v>0</v>
      </c>
      <c r="DK62" s="1413">
        <v>0</v>
      </c>
      <c r="EC62" s="1413">
        <v>0</v>
      </c>
      <c r="ED62" s="1413">
        <v>0</v>
      </c>
      <c r="EE62" s="1499">
        <v>0</v>
      </c>
      <c r="EF62" s="1413">
        <v>0</v>
      </c>
      <c r="EX62" s="1426">
        <v>0</v>
      </c>
      <c r="EY62" s="1426">
        <v>0</v>
      </c>
      <c r="EZ62" s="1499">
        <v>0</v>
      </c>
      <c r="FA62" s="1426">
        <v>0</v>
      </c>
      <c r="FS62" s="1426">
        <v>0</v>
      </c>
      <c r="FT62" s="1426">
        <v>0</v>
      </c>
      <c r="FU62" s="2085">
        <v>0</v>
      </c>
      <c r="FV62" s="1426">
        <v>0</v>
      </c>
      <c r="GN62" s="1425">
        <v>0</v>
      </c>
      <c r="GO62" s="1425">
        <v>0</v>
      </c>
      <c r="GP62" s="1988">
        <v>0</v>
      </c>
      <c r="GQ62" s="1425">
        <v>0</v>
      </c>
      <c r="HI62" s="1425">
        <v>0</v>
      </c>
      <c r="HJ62" s="1425">
        <v>0</v>
      </c>
      <c r="HK62" s="1988">
        <v>0</v>
      </c>
      <c r="HL62" s="1425">
        <v>0</v>
      </c>
      <c r="ID62" s="1425">
        <v>0</v>
      </c>
      <c r="IE62" s="1425">
        <v>0</v>
      </c>
      <c r="IF62" s="1988">
        <v>0</v>
      </c>
      <c r="IG62" s="1425">
        <v>0</v>
      </c>
    </row>
    <row r="63" spans="1:248" ht="13.2">
      <c r="A63" s="2011" t="s">
        <v>1630</v>
      </c>
      <c r="B63" s="1991">
        <v>2007132</v>
      </c>
      <c r="C63" s="1991">
        <v>721857</v>
      </c>
      <c r="D63" s="2140">
        <v>0.25580406989819704</v>
      </c>
      <c r="E63" s="1991">
        <v>2191787</v>
      </c>
      <c r="X63" s="1991">
        <v>1954700</v>
      </c>
      <c r="Y63" s="1991">
        <v>706303</v>
      </c>
      <c r="Z63" s="2140">
        <v>0.25</v>
      </c>
      <c r="AA63" s="1991">
        <v>2131231</v>
      </c>
      <c r="AT63" s="1987">
        <v>12.5</v>
      </c>
      <c r="AU63" s="1413">
        <v>0</v>
      </c>
      <c r="AV63" s="1413">
        <v>0</v>
      </c>
      <c r="AW63" s="1413">
        <v>0</v>
      </c>
      <c r="AX63" s="1413">
        <v>0</v>
      </c>
      <c r="BQ63" s="1987">
        <v>12.5</v>
      </c>
      <c r="BR63" s="1413">
        <v>0</v>
      </c>
      <c r="BS63" s="1413">
        <v>0</v>
      </c>
      <c r="BT63" s="1499">
        <v>0</v>
      </c>
      <c r="BU63" s="1413">
        <v>0</v>
      </c>
      <c r="CM63" s="1413">
        <v>0</v>
      </c>
      <c r="CN63" s="1413">
        <v>0</v>
      </c>
      <c r="CO63" s="1499">
        <v>0</v>
      </c>
      <c r="CP63" s="1413">
        <v>0</v>
      </c>
      <c r="DH63" s="1413">
        <v>0</v>
      </c>
      <c r="DI63" s="1413">
        <v>0</v>
      </c>
      <c r="DJ63" s="1499">
        <v>0</v>
      </c>
      <c r="DK63" s="1413">
        <v>0</v>
      </c>
      <c r="EC63" s="1413">
        <v>0</v>
      </c>
      <c r="ED63" s="1413">
        <v>0</v>
      </c>
      <c r="EE63" s="1499">
        <v>0</v>
      </c>
      <c r="EF63" s="1413">
        <v>0</v>
      </c>
      <c r="EX63" s="1426">
        <v>0</v>
      </c>
      <c r="EY63" s="1426">
        <v>0</v>
      </c>
      <c r="EZ63" s="1499">
        <v>0</v>
      </c>
      <c r="FA63" s="1426">
        <v>0</v>
      </c>
      <c r="FS63" s="1426">
        <v>0</v>
      </c>
      <c r="FT63" s="1426">
        <v>0</v>
      </c>
      <c r="FU63" s="2085">
        <v>0</v>
      </c>
      <c r="FV63" s="1426">
        <v>0</v>
      </c>
      <c r="GN63" s="1425">
        <v>0</v>
      </c>
      <c r="GO63" s="1425">
        <v>0</v>
      </c>
      <c r="GP63" s="1988">
        <v>0</v>
      </c>
      <c r="GQ63" s="1425">
        <v>0</v>
      </c>
      <c r="HI63" s="1425">
        <v>0</v>
      </c>
      <c r="HJ63" s="1425">
        <v>0</v>
      </c>
      <c r="HK63" s="1988">
        <v>0</v>
      </c>
      <c r="HL63" s="1425">
        <v>0</v>
      </c>
      <c r="ID63" s="1425">
        <v>0</v>
      </c>
      <c r="IE63" s="1425">
        <v>0</v>
      </c>
      <c r="IF63" s="1988">
        <v>0</v>
      </c>
      <c r="IG63" s="1425">
        <v>0</v>
      </c>
    </row>
    <row r="64" spans="1:248" ht="13.2">
      <c r="A64" s="2012" t="s">
        <v>2026</v>
      </c>
      <c r="B64" s="2012"/>
      <c r="C64" s="2012"/>
      <c r="D64" s="2012"/>
      <c r="E64" s="2012"/>
      <c r="X64" s="2012"/>
      <c r="Y64" s="2012"/>
      <c r="Z64" s="2012"/>
      <c r="AA64" s="2012"/>
      <c r="AT64" s="2011" t="s">
        <v>1630</v>
      </c>
      <c r="AU64" s="1991">
        <v>2006893</v>
      </c>
      <c r="AV64" s="1991">
        <v>694838</v>
      </c>
      <c r="AW64" s="2140">
        <v>0.25</v>
      </c>
      <c r="AX64" s="1991">
        <v>2183172</v>
      </c>
      <c r="BQ64" s="2011" t="s">
        <v>1630</v>
      </c>
      <c r="BR64" s="1991">
        <v>1833637</v>
      </c>
      <c r="BS64" s="1991">
        <v>656973</v>
      </c>
      <c r="BT64" s="2140">
        <v>0.25</v>
      </c>
      <c r="BU64" s="1991">
        <v>1999119</v>
      </c>
      <c r="CM64" s="1991">
        <v>1745492</v>
      </c>
      <c r="CN64" s="1991">
        <v>634260</v>
      </c>
      <c r="CO64" s="2140">
        <v>0.25</v>
      </c>
      <c r="CP64" s="1991">
        <v>1903202</v>
      </c>
      <c r="DH64" s="1991">
        <v>1728808</v>
      </c>
      <c r="DI64" s="1991">
        <v>625574</v>
      </c>
      <c r="DJ64" s="2140">
        <v>0.25761973823478729</v>
      </c>
      <c r="DK64" s="1991">
        <v>1889968</v>
      </c>
      <c r="EC64" s="1991">
        <v>1811833</v>
      </c>
      <c r="ED64" s="1991">
        <v>604254</v>
      </c>
      <c r="EE64" s="2140">
        <v>0.26</v>
      </c>
      <c r="EF64" s="1991">
        <v>1970119</v>
      </c>
      <c r="EX64" s="1991">
        <v>1711261</v>
      </c>
      <c r="EY64" s="1991">
        <v>582374</v>
      </c>
      <c r="EZ64" s="2140">
        <v>0.26</v>
      </c>
      <c r="FA64" s="1991">
        <v>1859780</v>
      </c>
      <c r="FS64" s="1991">
        <v>2019517</v>
      </c>
      <c r="FT64" s="1991">
        <v>565810</v>
      </c>
      <c r="FU64" s="1992">
        <v>0.26</v>
      </c>
      <c r="FV64" s="1991">
        <v>2166517</v>
      </c>
      <c r="GN64" s="1991">
        <v>1902023.4144420559</v>
      </c>
      <c r="GO64" s="1991">
        <v>534330.17612397985</v>
      </c>
      <c r="GP64" s="1992">
        <v>0.25729049812416577</v>
      </c>
      <c r="GQ64" s="1991">
        <v>2039501.4916197669</v>
      </c>
      <c r="HI64" s="1991">
        <v>1877903</v>
      </c>
      <c r="HJ64" s="1991">
        <v>519391</v>
      </c>
      <c r="HK64" s="1992">
        <v>0.26</v>
      </c>
      <c r="HL64" s="1991">
        <v>2013337</v>
      </c>
      <c r="ID64" s="1991">
        <v>1818539.6618951792</v>
      </c>
      <c r="IE64" s="1991">
        <v>519753.26473626995</v>
      </c>
      <c r="IF64" s="1992">
        <v>0.24354226671107226</v>
      </c>
      <c r="IG64" s="1991">
        <v>1945121.5501195297</v>
      </c>
    </row>
    <row r="65" spans="1:241" ht="12.75" customHeight="1">
      <c r="A65" s="2012" t="s">
        <v>2027</v>
      </c>
      <c r="F65" s="2012"/>
      <c r="G65" s="2012"/>
      <c r="H65" s="2012"/>
      <c r="I65" s="2012"/>
      <c r="J65" s="2012"/>
      <c r="K65" s="2012"/>
      <c r="L65" s="2012"/>
      <c r="M65" s="2012"/>
      <c r="N65" s="2012"/>
      <c r="O65" s="2012"/>
      <c r="P65" s="2012"/>
      <c r="Q65" s="2012"/>
      <c r="R65" s="2012"/>
      <c r="S65" s="2012"/>
      <c r="T65" s="2012"/>
      <c r="U65" s="2012"/>
      <c r="AB65" s="2012"/>
      <c r="AC65" s="2012"/>
      <c r="AD65" s="2012"/>
      <c r="AE65" s="2012"/>
      <c r="AF65" s="2012"/>
      <c r="AG65" s="2012"/>
      <c r="AH65" s="2012"/>
      <c r="AI65" s="2012"/>
      <c r="AJ65" s="2012"/>
      <c r="AK65" s="2012"/>
      <c r="AL65" s="2012"/>
      <c r="AM65" s="2012"/>
      <c r="AN65" s="2012"/>
      <c r="AO65" s="2012"/>
      <c r="AP65" s="2012"/>
      <c r="AQ65" s="2012"/>
      <c r="AT65" s="2012" t="s">
        <v>2026</v>
      </c>
      <c r="AU65" s="2012"/>
      <c r="AV65" s="2012"/>
      <c r="AW65" s="2012"/>
      <c r="AX65" s="2012"/>
      <c r="AY65" s="2012"/>
      <c r="AZ65" s="2012"/>
      <c r="BA65" s="2012"/>
      <c r="BB65" s="2012"/>
      <c r="BC65" s="2012"/>
      <c r="BD65" s="2012"/>
      <c r="BE65" s="2012"/>
      <c r="BF65" s="2012"/>
      <c r="BG65" s="2012"/>
      <c r="BH65" s="2012"/>
      <c r="BI65" s="2012"/>
      <c r="BJ65" s="2012"/>
      <c r="BK65" s="2012"/>
      <c r="BL65" s="2012"/>
      <c r="BM65" s="2012"/>
      <c r="BN65" s="2012"/>
      <c r="BO65" s="2012"/>
      <c r="BQ65" s="2012" t="s">
        <v>2026</v>
      </c>
      <c r="BR65" s="2012"/>
      <c r="BS65" s="2012"/>
      <c r="BT65" s="2012"/>
      <c r="BU65" s="2012"/>
      <c r="BV65" s="2012"/>
      <c r="BW65" s="2012"/>
      <c r="BX65" s="2012"/>
      <c r="BY65" s="2012"/>
      <c r="BZ65" s="2012"/>
      <c r="CA65" s="2012"/>
      <c r="CB65" s="2012"/>
      <c r="CC65" s="2012"/>
      <c r="CD65" s="2012"/>
      <c r="CE65" s="2012"/>
      <c r="CF65" s="2012"/>
      <c r="CG65" s="2012"/>
      <c r="CH65" s="2012"/>
      <c r="CI65" s="2012"/>
      <c r="CJ65" s="2012"/>
      <c r="CK65" s="2012"/>
      <c r="CL65" s="2012"/>
      <c r="CM65" s="2012"/>
      <c r="CN65" s="2012"/>
      <c r="CO65" s="2012"/>
      <c r="CP65" s="2012"/>
      <c r="CQ65" s="2012"/>
      <c r="CR65" s="2012"/>
      <c r="CS65" s="2012"/>
      <c r="CT65" s="2012"/>
      <c r="CU65" s="2012"/>
      <c r="CV65" s="2012"/>
      <c r="CW65" s="2012"/>
      <c r="CX65" s="2012"/>
      <c r="CY65" s="2012"/>
      <c r="CZ65" s="2012"/>
      <c r="DA65" s="2012"/>
      <c r="DB65" s="2012"/>
      <c r="DC65" s="2012"/>
      <c r="DD65" s="2012"/>
      <c r="DE65" s="2012"/>
      <c r="DF65" s="2012"/>
      <c r="DG65" s="2012"/>
      <c r="DH65" s="2012"/>
      <c r="DI65" s="2012"/>
      <c r="DJ65" s="2012"/>
      <c r="DK65" s="2012"/>
      <c r="DL65" s="2012"/>
      <c r="DM65" s="2012"/>
      <c r="DN65" s="2012"/>
      <c r="DO65" s="2012"/>
      <c r="DP65" s="2012"/>
      <c r="DQ65" s="2012"/>
      <c r="DR65" s="2012"/>
      <c r="DS65" s="2012"/>
      <c r="DT65" s="2012"/>
      <c r="DU65" s="2012"/>
      <c r="DV65" s="2012"/>
      <c r="DW65" s="2012"/>
      <c r="DX65" s="2012"/>
      <c r="DY65" s="2012"/>
      <c r="DZ65" s="2012"/>
      <c r="EA65" s="2012"/>
      <c r="EB65" s="2012"/>
      <c r="EC65" s="2012"/>
      <c r="ED65" s="2012"/>
      <c r="EE65" s="2012"/>
      <c r="EF65" s="2012"/>
      <c r="EG65" s="2012"/>
      <c r="EH65" s="2012"/>
      <c r="EI65" s="2012"/>
      <c r="EJ65" s="2012"/>
      <c r="EK65" s="2012"/>
      <c r="EL65" s="2012"/>
      <c r="EM65" s="2012"/>
      <c r="EN65" s="2012"/>
      <c r="EO65" s="2012"/>
      <c r="EP65" s="2012"/>
      <c r="EQ65" s="2012"/>
      <c r="ER65" s="2012"/>
      <c r="ES65" s="2012"/>
      <c r="ET65" s="2012"/>
      <c r="EU65" s="2012"/>
      <c r="EV65" s="2012"/>
      <c r="EW65" s="2012"/>
      <c r="EX65" s="2012"/>
      <c r="EY65" s="2012"/>
      <c r="EZ65" s="2012"/>
      <c r="FA65" s="2012"/>
      <c r="FB65" s="2012"/>
      <c r="FC65" s="2012"/>
      <c r="FD65" s="2012"/>
      <c r="FE65" s="2012"/>
      <c r="FF65" s="2012"/>
      <c r="FG65" s="2012"/>
      <c r="FH65" s="2012"/>
      <c r="FI65" s="2012"/>
      <c r="FJ65" s="2012"/>
      <c r="FK65" s="2012"/>
      <c r="FL65" s="2012"/>
      <c r="FM65" s="2012"/>
      <c r="FN65" s="2012"/>
      <c r="FO65" s="2012"/>
      <c r="FP65" s="2012"/>
      <c r="FQ65" s="2012"/>
      <c r="FR65" s="2012"/>
      <c r="FS65" s="2012"/>
      <c r="FT65" s="2012"/>
      <c r="FU65" s="2012"/>
      <c r="FV65" s="2012"/>
      <c r="FW65" s="2012"/>
      <c r="FX65" s="2012"/>
      <c r="FY65" s="2012"/>
      <c r="FZ65" s="2012"/>
      <c r="GA65" s="2012"/>
      <c r="GB65" s="2012"/>
      <c r="GC65" s="2012"/>
      <c r="GD65" s="2012"/>
      <c r="GE65" s="2012"/>
      <c r="GF65" s="2012"/>
      <c r="GG65" s="2012"/>
      <c r="GH65" s="2012"/>
      <c r="GI65" s="2012"/>
      <c r="GJ65" s="2012"/>
      <c r="GK65" s="2012"/>
      <c r="GL65" s="2012"/>
      <c r="GM65" s="2012"/>
      <c r="GN65" s="2012"/>
      <c r="GO65" s="2012"/>
      <c r="GP65" s="2012"/>
      <c r="GQ65" s="2012"/>
      <c r="GR65" s="2012"/>
      <c r="GS65" s="2012"/>
      <c r="GT65" s="2012"/>
      <c r="GU65" s="2012"/>
      <c r="GV65" s="2012"/>
      <c r="GW65" s="2012"/>
      <c r="GX65" s="2012"/>
      <c r="GY65" s="2012"/>
      <c r="GZ65" s="2012"/>
      <c r="HA65" s="2012"/>
      <c r="HB65" s="2012"/>
      <c r="HC65" s="2012"/>
      <c r="HD65" s="2012"/>
      <c r="HE65" s="2012"/>
      <c r="HF65" s="2012"/>
      <c r="HG65" s="2012"/>
      <c r="HH65" s="2012"/>
      <c r="HI65" s="2012"/>
      <c r="HJ65" s="2012"/>
      <c r="HK65" s="2012"/>
      <c r="HL65" s="2012"/>
      <c r="HM65" s="2012"/>
      <c r="HN65" s="2012"/>
      <c r="HO65" s="2012"/>
      <c r="HP65" s="2012"/>
      <c r="HQ65" s="2012"/>
      <c r="HR65" s="2012"/>
      <c r="HS65" s="2012"/>
      <c r="HT65" s="2012"/>
      <c r="HU65" s="2012"/>
      <c r="HV65" s="2012"/>
      <c r="HW65" s="2012"/>
      <c r="HX65" s="2012"/>
      <c r="HY65" s="2012"/>
      <c r="HZ65" s="2012"/>
      <c r="IA65" s="2012"/>
      <c r="IB65" s="2012"/>
      <c r="IC65" s="2012"/>
      <c r="ID65" s="2012"/>
      <c r="IE65" s="2012"/>
      <c r="IF65" s="2012"/>
      <c r="IG65" s="2012"/>
    </row>
    <row r="66" spans="1:241" ht="13.2">
      <c r="AT66" s="2012" t="s">
        <v>2027</v>
      </c>
      <c r="BQ66" s="2012" t="s">
        <v>2027</v>
      </c>
    </row>
  </sheetData>
  <conditionalFormatting sqref="B6:I6">
    <cfRule type="cellIs" dxfId="0" priority="1" operator="lessThan">
      <formula>0</formula>
    </cfRule>
  </conditionalFormatting>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ignoredErrors>
    <ignoredError sqref="ID5:IJ5 ID20:IL20 ID46:IG46 ID43:IH43 ID28:IH28 ID31:IU31 ID7:IJ8 ID10:IJ11 IJ9 ID13:IJ14 ID16:IJ17 ID24:IL25 HI8:HU29 HV31:HZ31 HI5:HM5 EX5:FD5 EX8:FB8 EX11:FE11 EX14:FF14 EX17:FF17 EX20:FH20 EX25:FC25 EX28:FB28 EX31:FO31 EX43:FB43 HI31:HU40"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3497A-3AA0-480C-BD3C-3B63F40EC3A3}">
  <sheetPr codeName="Planilha44">
    <tabColor theme="1" tint="0.34998626667073579"/>
  </sheetPr>
  <dimension ref="A1:EC127"/>
  <sheetViews>
    <sheetView showGridLines="0" topLeftCell="B1" zoomScale="80" zoomScaleNormal="80" workbookViewId="0">
      <selection activeCell="B1" sqref="B1"/>
    </sheetView>
  </sheetViews>
  <sheetFormatPr defaultColWidth="9.21875" defaultRowHeight="13.2"/>
  <cols>
    <col min="1" max="1" width="2.44140625" style="1112" hidden="1" customWidth="1"/>
    <col min="2" max="2" width="81.44140625" style="1112" customWidth="1"/>
    <col min="3" max="3" width="9.44140625" style="1112" bestFit="1" customWidth="1"/>
    <col min="4" max="4" width="5.44140625" style="1112" bestFit="1" customWidth="1"/>
    <col min="5" max="5" width="8.44140625" style="1112" customWidth="1"/>
    <col min="6" max="10" width="9.44140625" style="1112" bestFit="1" customWidth="1"/>
    <col min="11" max="11" width="7.44140625" style="1112" bestFit="1" customWidth="1"/>
    <col min="12" max="12" width="22" style="1112" bestFit="1" customWidth="1"/>
    <col min="13" max="13" width="1.44140625" style="1112" customWidth="1"/>
    <col min="14" max="14" width="9.44140625" style="1112" bestFit="1" customWidth="1"/>
    <col min="15" max="15" width="5.44140625" style="1112" bestFit="1" customWidth="1"/>
    <col min="16" max="16" width="8.44140625" style="1112" customWidth="1"/>
    <col min="17" max="21" width="9.44140625" style="1112" bestFit="1" customWidth="1"/>
    <col min="22" max="22" width="7.44140625" style="1112" bestFit="1" customWidth="1"/>
    <col min="23" max="23" width="22" style="1112" bestFit="1" customWidth="1"/>
    <col min="24" max="24" width="1.44140625" style="1112" customWidth="1"/>
    <col min="25" max="25" width="9.5546875" style="1112" customWidth="1"/>
    <col min="26" max="27" width="8.44140625" style="1112" customWidth="1"/>
    <col min="28" max="28" width="9.44140625" style="1112" bestFit="1" customWidth="1"/>
    <col min="29" max="32" width="9.5546875" style="1112" customWidth="1"/>
    <col min="33" max="33" width="8.44140625" style="1112" customWidth="1"/>
    <col min="34" max="34" width="22" style="1112" bestFit="1" customWidth="1"/>
    <col min="35" max="35" width="1.44140625" style="1112" customWidth="1"/>
    <col min="36" max="36" width="9.5546875" style="1112" customWidth="1"/>
    <col min="37" max="38" width="8.44140625" style="1112" customWidth="1"/>
    <col min="39" max="39" width="9.44140625" style="1112" bestFit="1" customWidth="1"/>
    <col min="40" max="43" width="9.5546875" style="1112" customWidth="1"/>
    <col min="44" max="44" width="8.44140625" style="1112" customWidth="1"/>
    <col min="45" max="45" width="22" style="1112" bestFit="1" customWidth="1"/>
    <col min="46" max="46" width="1.44140625" style="1112" customWidth="1"/>
    <col min="47" max="47" width="9.5546875" style="1112" customWidth="1"/>
    <col min="48" max="49" width="8.44140625" style="1112" customWidth="1"/>
    <col min="50" max="50" width="9.44140625" style="1112" bestFit="1" customWidth="1"/>
    <col min="51" max="54" width="9.5546875" style="1112" customWidth="1"/>
    <col min="55" max="55" width="8.44140625" style="1112" customWidth="1"/>
    <col min="56" max="56" width="22" style="1112" bestFit="1" customWidth="1"/>
    <col min="57" max="57" width="1.44140625" style="1112" customWidth="1"/>
    <col min="58" max="58" width="9.5546875" style="1112" customWidth="1"/>
    <col min="59" max="60" width="8.44140625" style="1112" customWidth="1"/>
    <col min="61" max="61" width="9.44140625" style="1112" bestFit="1" customWidth="1"/>
    <col min="62" max="65" width="9.5546875" style="1112" customWidth="1"/>
    <col min="66" max="66" width="8.44140625" style="1112" customWidth="1"/>
    <col min="67" max="67" width="22" style="1112" bestFit="1" customWidth="1"/>
    <col min="68" max="68" width="1.44140625" style="1112" customWidth="1"/>
    <col min="69" max="69" width="9.5546875" style="1112" customWidth="1"/>
    <col min="70" max="71" width="8.44140625" style="1112" customWidth="1"/>
    <col min="72" max="72" width="9.44140625" style="1112" bestFit="1" customWidth="1"/>
    <col min="73" max="76" width="9.5546875" style="1112" customWidth="1"/>
    <col min="77" max="77" width="8.44140625" style="1112" customWidth="1"/>
    <col min="78" max="78" width="22" style="1112" bestFit="1" customWidth="1"/>
    <col min="79" max="79" width="1.44140625" style="1112" customWidth="1"/>
    <col min="80" max="80" width="9.5546875" style="1112" customWidth="1"/>
    <col min="81" max="83" width="8.44140625" style="1112" customWidth="1"/>
    <col min="84" max="87" width="9.5546875" style="1112" customWidth="1"/>
    <col min="88" max="88" width="8.44140625" style="1112" customWidth="1"/>
    <col min="89" max="89" width="22" style="1112" bestFit="1" customWidth="1"/>
    <col min="90" max="90" width="1.44140625" style="1112" customWidth="1"/>
    <col min="91" max="91" width="9.5546875" style="1112" customWidth="1"/>
    <col min="92" max="94" width="8.44140625" style="1112" customWidth="1"/>
    <col min="95" max="98" width="9.5546875" style="1112" customWidth="1"/>
    <col min="99" max="99" width="8.44140625" style="1112" customWidth="1"/>
    <col min="100" max="100" width="22" style="1112" bestFit="1" customWidth="1"/>
    <col min="101" max="101" width="1.44140625" style="1112" customWidth="1"/>
    <col min="102" max="102" width="9.5546875" style="1112" customWidth="1"/>
    <col min="103" max="105" width="8.44140625" style="1112" customWidth="1"/>
    <col min="106" max="109" width="9.5546875" style="1112" customWidth="1"/>
    <col min="110" max="110" width="8.44140625" style="1112" customWidth="1"/>
    <col min="111" max="111" width="22" style="1112" bestFit="1" customWidth="1"/>
    <col min="112" max="112" width="1.44140625" style="1112" customWidth="1"/>
    <col min="113" max="113" width="9.5546875" style="1112" customWidth="1"/>
    <col min="114" max="116" width="8.44140625" style="1112" customWidth="1"/>
    <col min="117" max="120" width="9.5546875" style="1112" customWidth="1"/>
    <col min="121" max="121" width="8.44140625" style="1112" customWidth="1"/>
    <col min="122" max="122" width="22" style="1112" bestFit="1" customWidth="1"/>
    <col min="123" max="123" width="1.44140625" style="1112" customWidth="1"/>
    <col min="124" max="124" width="10" style="1112" customWidth="1"/>
    <col min="125" max="127" width="8.44140625" style="1112" customWidth="1"/>
    <col min="128" max="131" width="9.44140625" style="1112" bestFit="1" customWidth="1"/>
    <col min="132" max="132" width="8.44140625" style="1112" customWidth="1"/>
    <col min="133" max="133" width="22" style="1112" bestFit="1" customWidth="1"/>
    <col min="134" max="16384" width="9.21875" style="1112"/>
  </cols>
  <sheetData>
    <row r="1" spans="1:133" s="58" customFormat="1" ht="5.25" customHeight="1">
      <c r="A1" s="1251"/>
      <c r="B1" s="1252"/>
      <c r="C1" s="1253"/>
      <c r="D1" s="1253"/>
      <c r="E1" s="1253"/>
      <c r="F1" s="1253"/>
      <c r="G1" s="1253"/>
      <c r="H1" s="1253"/>
      <c r="I1" s="1253"/>
      <c r="J1" s="1253"/>
      <c r="K1" s="1253"/>
      <c r="L1" s="1253"/>
      <c r="M1" s="1252"/>
      <c r="N1" s="1253"/>
      <c r="O1" s="1253"/>
      <c r="P1" s="1253"/>
      <c r="Q1" s="1253"/>
      <c r="R1" s="1253"/>
      <c r="S1" s="1253"/>
      <c r="T1" s="1253"/>
      <c r="U1" s="1253"/>
      <c r="V1" s="1253"/>
      <c r="W1" s="1253"/>
      <c r="X1" s="1252"/>
      <c r="Y1" s="1253"/>
      <c r="Z1" s="1253"/>
      <c r="AA1" s="1253"/>
      <c r="AB1" s="1253"/>
      <c r="AC1" s="1253"/>
      <c r="AD1" s="1253"/>
      <c r="AE1" s="1253"/>
      <c r="AF1" s="1253"/>
      <c r="AG1" s="1253"/>
      <c r="AH1" s="1253"/>
      <c r="AI1" s="1252"/>
      <c r="AJ1" s="1253"/>
      <c r="AK1" s="1253"/>
      <c r="AL1" s="1253"/>
      <c r="AM1" s="1253"/>
      <c r="AN1" s="1253"/>
      <c r="AO1" s="1253"/>
      <c r="AP1" s="1253"/>
      <c r="AQ1" s="1253"/>
      <c r="AR1" s="1253"/>
      <c r="AS1" s="1253"/>
      <c r="AT1" s="1252"/>
      <c r="AU1" s="1253"/>
      <c r="AV1" s="1253"/>
      <c r="AW1" s="1253"/>
      <c r="AX1" s="1253"/>
      <c r="AY1" s="1253"/>
      <c r="AZ1" s="1253"/>
      <c r="BA1" s="1253"/>
      <c r="BB1" s="1253"/>
      <c r="BC1" s="1253"/>
      <c r="BD1" s="1253"/>
      <c r="BE1" s="1252"/>
      <c r="BF1" s="1253"/>
      <c r="BG1" s="1253"/>
      <c r="BH1" s="1253"/>
      <c r="BI1" s="1253"/>
      <c r="BJ1" s="1253"/>
      <c r="BK1" s="1253"/>
      <c r="BL1" s="1253"/>
      <c r="BM1" s="1253"/>
      <c r="BN1" s="1253"/>
      <c r="BO1" s="1253"/>
      <c r="BP1" s="1252"/>
      <c r="BQ1" s="1253"/>
      <c r="BR1" s="1253"/>
      <c r="BS1" s="1253"/>
      <c r="BT1" s="1253"/>
      <c r="BU1" s="1253"/>
      <c r="BV1" s="1253"/>
      <c r="BW1" s="1253"/>
      <c r="BX1" s="1253"/>
      <c r="BY1" s="1253"/>
      <c r="BZ1" s="1253"/>
      <c r="CA1" s="1252"/>
      <c r="CB1" s="1253"/>
      <c r="CC1" s="1253"/>
      <c r="CD1" s="1253"/>
      <c r="CE1" s="1253"/>
      <c r="CF1" s="1253"/>
      <c r="CG1" s="1253"/>
      <c r="CH1" s="1253"/>
      <c r="CI1" s="1253"/>
      <c r="CJ1" s="1253"/>
      <c r="CK1" s="1253"/>
      <c r="CL1" s="1252"/>
      <c r="CM1" s="1253"/>
      <c r="CN1" s="1253"/>
      <c r="CO1" s="1253"/>
      <c r="CP1" s="1253"/>
      <c r="CQ1" s="1253"/>
      <c r="CR1" s="1253"/>
      <c r="CS1" s="1253"/>
      <c r="CT1" s="1253"/>
      <c r="CU1" s="1253"/>
      <c r="CV1" s="1253"/>
      <c r="CW1" s="1252"/>
      <c r="CX1" s="1253"/>
      <c r="CY1" s="1253"/>
      <c r="CZ1" s="1253"/>
      <c r="DA1" s="1253"/>
      <c r="DB1" s="1253"/>
      <c r="DC1" s="1253"/>
      <c r="DD1" s="1253"/>
      <c r="DE1" s="1253"/>
      <c r="DF1" s="1253"/>
      <c r="DG1" s="1253"/>
      <c r="DH1" s="1253"/>
      <c r="DI1" s="1253"/>
      <c r="DJ1" s="1253"/>
      <c r="DK1" s="1253"/>
      <c r="DL1" s="1253"/>
      <c r="DM1" s="1253"/>
      <c r="DN1" s="1253"/>
      <c r="DO1" s="1253"/>
      <c r="DP1" s="1253"/>
      <c r="DQ1" s="1253"/>
      <c r="DR1" s="1253"/>
      <c r="DS1" s="1253"/>
      <c r="DT1" s="1253"/>
      <c r="DU1" s="1254"/>
      <c r="DV1" s="1361"/>
      <c r="DW1" s="1362"/>
      <c r="DX1" s="1363"/>
      <c r="DY1" s="1255"/>
    </row>
    <row r="2" spans="1:133" ht="15.75" customHeight="1">
      <c r="B2" s="23" t="s">
        <v>2028</v>
      </c>
      <c r="C2" s="24"/>
      <c r="D2" s="24"/>
      <c r="E2" s="24"/>
      <c r="F2" s="24"/>
      <c r="G2" s="24"/>
      <c r="H2" s="24"/>
      <c r="I2" s="24"/>
      <c r="J2" s="24"/>
      <c r="K2" s="24"/>
      <c r="L2" s="24"/>
      <c r="M2" s="23"/>
      <c r="N2" s="24"/>
      <c r="O2" s="24"/>
      <c r="P2" s="24"/>
      <c r="Q2" s="24"/>
      <c r="R2" s="24"/>
      <c r="S2" s="24"/>
      <c r="T2" s="24"/>
      <c r="U2" s="24"/>
      <c r="V2" s="24"/>
      <c r="W2" s="24"/>
      <c r="X2" s="23"/>
      <c r="Y2" s="24"/>
      <c r="Z2" s="24"/>
      <c r="AA2" s="24"/>
      <c r="AB2" s="24"/>
      <c r="AC2" s="24"/>
      <c r="AD2" s="24"/>
      <c r="AE2" s="24"/>
      <c r="AF2" s="24"/>
      <c r="AG2" s="24"/>
      <c r="AH2" s="24"/>
      <c r="AI2" s="23"/>
      <c r="AJ2" s="24"/>
      <c r="AK2" s="24"/>
      <c r="AL2" s="24"/>
      <c r="AM2" s="24"/>
      <c r="AN2" s="24"/>
      <c r="AO2" s="24"/>
      <c r="AP2" s="24"/>
      <c r="AQ2" s="24"/>
      <c r="AR2" s="24"/>
      <c r="AS2" s="24"/>
      <c r="AT2" s="23"/>
      <c r="AU2" s="24"/>
      <c r="AV2" s="24"/>
      <c r="AW2" s="24"/>
      <c r="AX2" s="24"/>
      <c r="AY2" s="24"/>
      <c r="AZ2" s="24"/>
      <c r="BA2" s="24"/>
      <c r="BB2" s="24"/>
      <c r="BC2" s="24"/>
      <c r="BD2" s="24"/>
      <c r="BE2" s="23"/>
      <c r="BF2" s="24"/>
      <c r="BG2" s="24"/>
      <c r="BH2" s="24"/>
      <c r="BI2" s="24"/>
      <c r="BJ2" s="24"/>
      <c r="BK2" s="24"/>
      <c r="BL2" s="24"/>
      <c r="BM2" s="24"/>
      <c r="BN2" s="24"/>
      <c r="BO2" s="24"/>
      <c r="BP2" s="23"/>
      <c r="BQ2" s="24"/>
      <c r="BR2" s="24"/>
      <c r="BS2" s="24"/>
      <c r="BT2" s="24"/>
      <c r="BU2" s="24"/>
      <c r="BV2" s="24"/>
      <c r="BW2" s="24"/>
      <c r="BX2" s="24"/>
      <c r="BY2" s="24"/>
      <c r="BZ2" s="24"/>
      <c r="CA2" s="23"/>
      <c r="CB2" s="24"/>
      <c r="CC2" s="24"/>
      <c r="CD2" s="24"/>
      <c r="CE2" s="24"/>
      <c r="CF2" s="24"/>
      <c r="CG2" s="24"/>
      <c r="CH2" s="24"/>
      <c r="CI2" s="24"/>
      <c r="CJ2" s="24"/>
      <c r="CK2" s="24"/>
      <c r="CL2" s="23"/>
      <c r="CM2" s="24"/>
      <c r="CN2" s="24"/>
      <c r="CO2" s="24"/>
      <c r="CP2" s="24"/>
      <c r="CQ2" s="24"/>
      <c r="CR2" s="24"/>
      <c r="CS2" s="24"/>
      <c r="CT2" s="24"/>
      <c r="CU2" s="24"/>
      <c r="CV2" s="24"/>
      <c r="CW2" s="23"/>
      <c r="CX2" s="24"/>
      <c r="CY2" s="24"/>
      <c r="CZ2" s="24"/>
      <c r="DA2" s="24"/>
      <c r="DB2" s="24"/>
      <c r="DC2" s="24"/>
      <c r="DD2" s="24"/>
      <c r="DE2" s="24"/>
      <c r="DF2" s="24"/>
      <c r="DG2" s="24"/>
      <c r="DH2" s="24"/>
      <c r="DI2" s="24"/>
      <c r="DJ2" s="24"/>
      <c r="DK2" s="24"/>
      <c r="DL2" s="24"/>
      <c r="DM2" s="24"/>
      <c r="DN2" s="24"/>
      <c r="DO2" s="24"/>
      <c r="DP2" s="24"/>
      <c r="DQ2" s="24"/>
      <c r="DR2" s="24"/>
      <c r="DS2" s="24"/>
      <c r="DT2" s="24"/>
      <c r="DU2" s="1348"/>
      <c r="DV2" s="1348"/>
      <c r="DW2" s="1348"/>
      <c r="DX2" s="1348"/>
      <c r="DY2" s="1348"/>
      <c r="DZ2" s="1348"/>
      <c r="EA2" s="1348"/>
      <c r="EB2" s="1348"/>
      <c r="EC2" s="1348"/>
    </row>
    <row r="3" spans="1:133" ht="13.8" thickBot="1">
      <c r="B3" s="1210" t="s">
        <v>68</v>
      </c>
      <c r="C3" s="2434" t="s">
        <v>1976</v>
      </c>
      <c r="D3" s="2434"/>
      <c r="E3" s="2434"/>
      <c r="F3" s="2434"/>
      <c r="G3" s="2434"/>
      <c r="H3" s="2434"/>
      <c r="I3" s="2434"/>
      <c r="J3" s="2434"/>
      <c r="K3" s="2434"/>
      <c r="L3" s="1330">
        <v>45107</v>
      </c>
      <c r="N3" s="2434" t="s">
        <v>1976</v>
      </c>
      <c r="O3" s="2434"/>
      <c r="P3" s="2434"/>
      <c r="Q3" s="2434"/>
      <c r="R3" s="2434"/>
      <c r="S3" s="2434"/>
      <c r="T3" s="2434"/>
      <c r="U3" s="2434"/>
      <c r="V3" s="2434"/>
      <c r="W3" s="1330">
        <v>45016</v>
      </c>
      <c r="Y3" s="2434" t="s">
        <v>1976</v>
      </c>
      <c r="Z3" s="2434"/>
      <c r="AA3" s="2434"/>
      <c r="AB3" s="2434"/>
      <c r="AC3" s="2434"/>
      <c r="AD3" s="2434"/>
      <c r="AE3" s="2434"/>
      <c r="AF3" s="2434"/>
      <c r="AG3" s="2434"/>
      <c r="AH3" s="1330">
        <v>44926</v>
      </c>
      <c r="AJ3" s="2434" t="s">
        <v>1976</v>
      </c>
      <c r="AK3" s="2434"/>
      <c r="AL3" s="2434"/>
      <c r="AM3" s="2434"/>
      <c r="AN3" s="2434"/>
      <c r="AO3" s="2434"/>
      <c r="AP3" s="2434"/>
      <c r="AQ3" s="2434"/>
      <c r="AR3" s="2434"/>
      <c r="AS3" s="1330">
        <v>44834</v>
      </c>
      <c r="AU3" s="2434" t="s">
        <v>1976</v>
      </c>
      <c r="AV3" s="2434"/>
      <c r="AW3" s="2434"/>
      <c r="AX3" s="2434"/>
      <c r="AY3" s="2434"/>
      <c r="AZ3" s="2434"/>
      <c r="BA3" s="2434"/>
      <c r="BB3" s="2434"/>
      <c r="BC3" s="2434"/>
      <c r="BD3" s="1330">
        <v>44742</v>
      </c>
      <c r="BF3" s="2434" t="s">
        <v>1976</v>
      </c>
      <c r="BG3" s="2434"/>
      <c r="BH3" s="2434"/>
      <c r="BI3" s="2434"/>
      <c r="BJ3" s="2434"/>
      <c r="BK3" s="2434"/>
      <c r="BL3" s="2434"/>
      <c r="BM3" s="2434"/>
      <c r="BN3" s="2434"/>
      <c r="BO3" s="1330">
        <v>44651</v>
      </c>
      <c r="BQ3" s="2434" t="s">
        <v>1976</v>
      </c>
      <c r="BR3" s="2434"/>
      <c r="BS3" s="2434"/>
      <c r="BT3" s="2434"/>
      <c r="BU3" s="2434"/>
      <c r="BV3" s="2434"/>
      <c r="BW3" s="2434"/>
      <c r="BX3" s="2434"/>
      <c r="BY3" s="2434"/>
      <c r="BZ3" s="1330">
        <v>44561</v>
      </c>
      <c r="CB3" s="2434" t="s">
        <v>1976</v>
      </c>
      <c r="CC3" s="2434"/>
      <c r="CD3" s="2434"/>
      <c r="CE3" s="2434"/>
      <c r="CF3" s="2434"/>
      <c r="CG3" s="2434"/>
      <c r="CH3" s="2434"/>
      <c r="CI3" s="2434"/>
      <c r="CJ3" s="2434"/>
      <c r="CK3" s="1330">
        <v>44469</v>
      </c>
      <c r="CM3" s="2434" t="s">
        <v>1976</v>
      </c>
      <c r="CN3" s="2434"/>
      <c r="CO3" s="2434"/>
      <c r="CP3" s="2434"/>
      <c r="CQ3" s="2434"/>
      <c r="CR3" s="2434"/>
      <c r="CS3" s="2434"/>
      <c r="CT3" s="2434"/>
      <c r="CU3" s="2434"/>
      <c r="CV3" s="1330">
        <v>44377</v>
      </c>
      <c r="CX3" s="2434" t="s">
        <v>1976</v>
      </c>
      <c r="CY3" s="2434"/>
      <c r="CZ3" s="2434"/>
      <c r="DA3" s="2434"/>
      <c r="DB3" s="2434"/>
      <c r="DC3" s="2434"/>
      <c r="DD3" s="2434"/>
      <c r="DE3" s="2434"/>
      <c r="DF3" s="2434"/>
      <c r="DG3" s="1330">
        <v>44286</v>
      </c>
      <c r="DI3" s="2434" t="s">
        <v>1976</v>
      </c>
      <c r="DJ3" s="2434"/>
      <c r="DK3" s="2434"/>
      <c r="DL3" s="2434"/>
      <c r="DM3" s="2434"/>
      <c r="DN3" s="2434"/>
      <c r="DO3" s="2434"/>
      <c r="DP3" s="2434"/>
      <c r="DQ3" s="2434"/>
      <c r="DR3" s="1330">
        <v>44196</v>
      </c>
      <c r="DT3" s="2434" t="s">
        <v>1976</v>
      </c>
      <c r="DU3" s="2434"/>
      <c r="DV3" s="2434"/>
      <c r="DW3" s="2434"/>
      <c r="DX3" s="2434"/>
      <c r="DY3" s="2434"/>
      <c r="DZ3" s="2434"/>
      <c r="EA3" s="2434"/>
      <c r="EB3" s="2434"/>
      <c r="EC3" s="1330">
        <v>44012</v>
      </c>
    </row>
    <row r="4" spans="1:133" ht="12.75" hidden="1" customHeight="1">
      <c r="B4" s="1257"/>
      <c r="C4" s="1474" t="s">
        <v>124</v>
      </c>
      <c r="D4" s="1474" t="s">
        <v>125</v>
      </c>
      <c r="E4" s="1474" t="s">
        <v>126</v>
      </c>
      <c r="F4" s="1474" t="s">
        <v>127</v>
      </c>
      <c r="G4" s="1474" t="s">
        <v>128</v>
      </c>
      <c r="H4" s="1474" t="s">
        <v>2029</v>
      </c>
      <c r="I4" s="1474" t="s">
        <v>2030</v>
      </c>
      <c r="J4" s="1474" t="s">
        <v>2031</v>
      </c>
      <c r="K4" s="1474" t="s">
        <v>2032</v>
      </c>
      <c r="L4" s="1474" t="s">
        <v>2033</v>
      </c>
      <c r="N4" s="1474" t="s">
        <v>124</v>
      </c>
      <c r="O4" s="1474" t="s">
        <v>125</v>
      </c>
      <c r="P4" s="1474" t="s">
        <v>126</v>
      </c>
      <c r="Q4" s="1474" t="s">
        <v>127</v>
      </c>
      <c r="R4" s="1474" t="s">
        <v>128</v>
      </c>
      <c r="S4" s="1474" t="s">
        <v>2029</v>
      </c>
      <c r="T4" s="1474" t="s">
        <v>2030</v>
      </c>
      <c r="U4" s="1474" t="s">
        <v>2031</v>
      </c>
      <c r="V4" s="1474" t="s">
        <v>2032</v>
      </c>
      <c r="W4" s="1474" t="s">
        <v>2033</v>
      </c>
      <c r="Y4" s="1474" t="s">
        <v>124</v>
      </c>
      <c r="Z4" s="1474" t="s">
        <v>125</v>
      </c>
      <c r="AA4" s="1474" t="s">
        <v>126</v>
      </c>
      <c r="AB4" s="1474" t="s">
        <v>127</v>
      </c>
      <c r="AC4" s="1474" t="s">
        <v>128</v>
      </c>
      <c r="AD4" s="1474" t="s">
        <v>2029</v>
      </c>
      <c r="AE4" s="1474" t="s">
        <v>2030</v>
      </c>
      <c r="AF4" s="1474" t="s">
        <v>2031</v>
      </c>
      <c r="AG4" s="1474" t="s">
        <v>2032</v>
      </c>
      <c r="AH4" s="1474" t="s">
        <v>2033</v>
      </c>
      <c r="AJ4" s="1474" t="s">
        <v>124</v>
      </c>
      <c r="AK4" s="1474" t="s">
        <v>125</v>
      </c>
      <c r="AL4" s="1474" t="s">
        <v>126</v>
      </c>
      <c r="AM4" s="1474" t="s">
        <v>127</v>
      </c>
      <c r="AN4" s="1474" t="s">
        <v>128</v>
      </c>
      <c r="AO4" s="1474" t="s">
        <v>2029</v>
      </c>
      <c r="AP4" s="1474" t="s">
        <v>2030</v>
      </c>
      <c r="AQ4" s="1474" t="s">
        <v>2031</v>
      </c>
      <c r="AR4" s="1474" t="s">
        <v>2032</v>
      </c>
      <c r="AS4" s="1474" t="s">
        <v>2033</v>
      </c>
      <c r="AU4" s="1474" t="s">
        <v>124</v>
      </c>
      <c r="AV4" s="1474" t="s">
        <v>125</v>
      </c>
      <c r="AW4" s="1474" t="s">
        <v>126</v>
      </c>
      <c r="AX4" s="1474" t="s">
        <v>127</v>
      </c>
      <c r="AY4" s="1474" t="s">
        <v>128</v>
      </c>
      <c r="AZ4" s="1474" t="s">
        <v>2029</v>
      </c>
      <c r="BA4" s="1474" t="s">
        <v>2030</v>
      </c>
      <c r="BB4" s="1474" t="s">
        <v>2031</v>
      </c>
      <c r="BC4" s="1474" t="s">
        <v>2032</v>
      </c>
      <c r="BD4" s="1474" t="s">
        <v>2033</v>
      </c>
      <c r="BF4" s="1474" t="s">
        <v>124</v>
      </c>
      <c r="BG4" s="1474" t="s">
        <v>125</v>
      </c>
      <c r="BH4" s="1474" t="s">
        <v>126</v>
      </c>
      <c r="BI4" s="1474" t="s">
        <v>127</v>
      </c>
      <c r="BJ4" s="1474" t="s">
        <v>128</v>
      </c>
      <c r="BK4" s="1474" t="s">
        <v>2029</v>
      </c>
      <c r="BL4" s="1474" t="s">
        <v>2030</v>
      </c>
      <c r="BM4" s="1474" t="s">
        <v>2031</v>
      </c>
      <c r="BN4" s="1474" t="s">
        <v>2032</v>
      </c>
      <c r="BO4" s="1474" t="s">
        <v>2033</v>
      </c>
      <c r="BQ4" s="1474" t="s">
        <v>124</v>
      </c>
      <c r="BR4" s="1474" t="s">
        <v>125</v>
      </c>
      <c r="BS4" s="1474" t="s">
        <v>126</v>
      </c>
      <c r="BT4" s="1474" t="s">
        <v>127</v>
      </c>
      <c r="BU4" s="1474" t="s">
        <v>128</v>
      </c>
      <c r="BV4" s="1474" t="s">
        <v>2029</v>
      </c>
      <c r="BW4" s="1474" t="s">
        <v>2030</v>
      </c>
      <c r="BX4" s="1474" t="s">
        <v>2031</v>
      </c>
      <c r="BY4" s="1474" t="s">
        <v>2032</v>
      </c>
      <c r="BZ4" s="1474" t="s">
        <v>2033</v>
      </c>
      <c r="CB4" s="1474" t="s">
        <v>124</v>
      </c>
      <c r="CC4" s="1474" t="s">
        <v>125</v>
      </c>
      <c r="CD4" s="1474" t="s">
        <v>126</v>
      </c>
      <c r="CE4" s="1474" t="s">
        <v>127</v>
      </c>
      <c r="CF4" s="1474" t="s">
        <v>128</v>
      </c>
      <c r="CG4" s="1474" t="s">
        <v>2029</v>
      </c>
      <c r="CH4" s="1474" t="s">
        <v>2030</v>
      </c>
      <c r="CI4" s="1474" t="s">
        <v>2031</v>
      </c>
      <c r="CJ4" s="1474" t="s">
        <v>2032</v>
      </c>
      <c r="CK4" s="1474" t="s">
        <v>2033</v>
      </c>
      <c r="CM4" s="1474" t="s">
        <v>124</v>
      </c>
      <c r="CN4" s="1474" t="s">
        <v>125</v>
      </c>
      <c r="CO4" s="1474" t="s">
        <v>126</v>
      </c>
      <c r="CP4" s="1474" t="s">
        <v>127</v>
      </c>
      <c r="CQ4" s="1474" t="s">
        <v>128</v>
      </c>
      <c r="CR4" s="1474" t="s">
        <v>2029</v>
      </c>
      <c r="CS4" s="1474" t="s">
        <v>2030</v>
      </c>
      <c r="CT4" s="1474" t="s">
        <v>2031</v>
      </c>
      <c r="CU4" s="1474" t="s">
        <v>2032</v>
      </c>
      <c r="CV4" s="1474" t="s">
        <v>2033</v>
      </c>
      <c r="CX4" s="1474" t="s">
        <v>124</v>
      </c>
      <c r="CY4" s="1474" t="s">
        <v>125</v>
      </c>
      <c r="CZ4" s="1474" t="s">
        <v>126</v>
      </c>
      <c r="DA4" s="1474" t="s">
        <v>127</v>
      </c>
      <c r="DB4" s="1474" t="s">
        <v>128</v>
      </c>
      <c r="DC4" s="1474" t="s">
        <v>2029</v>
      </c>
      <c r="DD4" s="1474" t="s">
        <v>2030</v>
      </c>
      <c r="DE4" s="1474" t="s">
        <v>2031</v>
      </c>
      <c r="DF4" s="1474" t="s">
        <v>2032</v>
      </c>
      <c r="DG4" s="1474" t="s">
        <v>2033</v>
      </c>
      <c r="DI4" s="1474" t="s">
        <v>124</v>
      </c>
      <c r="DJ4" s="1474" t="s">
        <v>125</v>
      </c>
      <c r="DK4" s="1474" t="s">
        <v>126</v>
      </c>
      <c r="DL4" s="1474" t="s">
        <v>127</v>
      </c>
      <c r="DM4" s="1474" t="s">
        <v>128</v>
      </c>
      <c r="DN4" s="1474" t="s">
        <v>2029</v>
      </c>
      <c r="DO4" s="1474" t="s">
        <v>2030</v>
      </c>
      <c r="DP4" s="1474" t="s">
        <v>2031</v>
      </c>
      <c r="DQ4" s="1474" t="s">
        <v>2032</v>
      </c>
      <c r="DR4" s="1474" t="s">
        <v>2033</v>
      </c>
      <c r="DT4" s="1474" t="s">
        <v>124</v>
      </c>
      <c r="DU4" s="1474" t="s">
        <v>125</v>
      </c>
      <c r="DV4" s="1474" t="s">
        <v>126</v>
      </c>
      <c r="DW4" s="1474" t="s">
        <v>127</v>
      </c>
      <c r="DX4" s="1474" t="s">
        <v>128</v>
      </c>
      <c r="DY4" s="1474" t="s">
        <v>2029</v>
      </c>
      <c r="DZ4" s="1474" t="s">
        <v>2030</v>
      </c>
      <c r="EA4" s="1474" t="s">
        <v>2031</v>
      </c>
      <c r="EB4" s="1474" t="s">
        <v>2032</v>
      </c>
      <c r="EC4" s="1474" t="s">
        <v>2033</v>
      </c>
    </row>
    <row r="5" spans="1:133" ht="40.200000000000003" thickBot="1">
      <c r="B5" s="1475" t="s">
        <v>1945</v>
      </c>
      <c r="C5" s="1476">
        <v>0</v>
      </c>
      <c r="D5" s="1476">
        <v>0.1</v>
      </c>
      <c r="E5" s="1476">
        <v>0.2</v>
      </c>
      <c r="F5" s="1477">
        <v>0.35</v>
      </c>
      <c r="G5" s="1476">
        <v>0.5</v>
      </c>
      <c r="H5" s="1476">
        <v>0.75</v>
      </c>
      <c r="I5" s="1477">
        <v>0.85</v>
      </c>
      <c r="J5" s="1476">
        <v>1</v>
      </c>
      <c r="K5" s="1478" t="s">
        <v>268</v>
      </c>
      <c r="L5" s="1479" t="s">
        <v>1978</v>
      </c>
      <c r="N5" s="1476">
        <v>0</v>
      </c>
      <c r="O5" s="1476">
        <v>0.1</v>
      </c>
      <c r="P5" s="1476">
        <v>0.2</v>
      </c>
      <c r="Q5" s="1477">
        <v>0.35</v>
      </c>
      <c r="R5" s="1476">
        <v>0.5</v>
      </c>
      <c r="S5" s="1476">
        <v>0.75</v>
      </c>
      <c r="T5" s="1477">
        <v>0.85</v>
      </c>
      <c r="U5" s="1476">
        <v>1</v>
      </c>
      <c r="V5" s="1478" t="s">
        <v>268</v>
      </c>
      <c r="W5" s="1479" t="s">
        <v>1978</v>
      </c>
      <c r="Y5" s="1476">
        <v>0</v>
      </c>
      <c r="Z5" s="1476">
        <v>0.1</v>
      </c>
      <c r="AA5" s="1476">
        <v>0.2</v>
      </c>
      <c r="AB5" s="1477">
        <v>0.35</v>
      </c>
      <c r="AC5" s="1476">
        <v>0.5</v>
      </c>
      <c r="AD5" s="1476">
        <v>0.75</v>
      </c>
      <c r="AE5" s="1477">
        <v>0.85</v>
      </c>
      <c r="AF5" s="1476">
        <v>1</v>
      </c>
      <c r="AG5" s="1478" t="s">
        <v>268</v>
      </c>
      <c r="AH5" s="1479" t="s">
        <v>1978</v>
      </c>
      <c r="AJ5" s="1476">
        <v>0</v>
      </c>
      <c r="AK5" s="1476">
        <v>0.1</v>
      </c>
      <c r="AL5" s="1476">
        <v>0.2</v>
      </c>
      <c r="AM5" s="1477">
        <v>0.35</v>
      </c>
      <c r="AN5" s="1476">
        <v>0.5</v>
      </c>
      <c r="AO5" s="1476">
        <v>0.75</v>
      </c>
      <c r="AP5" s="1477">
        <v>0.85</v>
      </c>
      <c r="AQ5" s="1476">
        <v>1</v>
      </c>
      <c r="AR5" s="1478" t="s">
        <v>268</v>
      </c>
      <c r="AS5" s="1479" t="s">
        <v>1978</v>
      </c>
      <c r="AU5" s="1476">
        <v>0</v>
      </c>
      <c r="AV5" s="1476">
        <v>0.1</v>
      </c>
      <c r="AW5" s="1476">
        <v>0.2</v>
      </c>
      <c r="AX5" s="1477">
        <v>0.35</v>
      </c>
      <c r="AY5" s="1476">
        <v>0.5</v>
      </c>
      <c r="AZ5" s="1476">
        <v>0.75</v>
      </c>
      <c r="BA5" s="1477">
        <v>0.85</v>
      </c>
      <c r="BB5" s="1476">
        <v>1</v>
      </c>
      <c r="BC5" s="1478" t="s">
        <v>268</v>
      </c>
      <c r="BD5" s="1479" t="s">
        <v>1978</v>
      </c>
      <c r="BF5" s="1476">
        <v>0</v>
      </c>
      <c r="BG5" s="1476">
        <v>0.1</v>
      </c>
      <c r="BH5" s="1476">
        <v>0.2</v>
      </c>
      <c r="BI5" s="1477">
        <v>0.35</v>
      </c>
      <c r="BJ5" s="1476">
        <v>0.5</v>
      </c>
      <c r="BK5" s="1476">
        <v>0.75</v>
      </c>
      <c r="BL5" s="1477">
        <v>0.85</v>
      </c>
      <c r="BM5" s="1476">
        <v>1</v>
      </c>
      <c r="BN5" s="1478" t="s">
        <v>268</v>
      </c>
      <c r="BO5" s="1479" t="s">
        <v>1978</v>
      </c>
      <c r="BQ5" s="1476">
        <v>0</v>
      </c>
      <c r="BR5" s="1476">
        <v>0.1</v>
      </c>
      <c r="BS5" s="1476">
        <v>0.2</v>
      </c>
      <c r="BT5" s="1477">
        <v>0.35</v>
      </c>
      <c r="BU5" s="1476">
        <v>0.5</v>
      </c>
      <c r="BV5" s="1476">
        <v>0.75</v>
      </c>
      <c r="BW5" s="1477">
        <v>0.85</v>
      </c>
      <c r="BX5" s="1476">
        <v>1</v>
      </c>
      <c r="BY5" s="1478" t="s">
        <v>268</v>
      </c>
      <c r="BZ5" s="1479" t="s">
        <v>1978</v>
      </c>
      <c r="CB5" s="1476">
        <v>0</v>
      </c>
      <c r="CC5" s="1476">
        <v>0.1</v>
      </c>
      <c r="CD5" s="1476">
        <v>0.2</v>
      </c>
      <c r="CE5" s="1477">
        <v>0.35</v>
      </c>
      <c r="CF5" s="1476">
        <v>0.5</v>
      </c>
      <c r="CG5" s="1476">
        <v>0.75</v>
      </c>
      <c r="CH5" s="1477">
        <v>0.85</v>
      </c>
      <c r="CI5" s="1476">
        <v>1</v>
      </c>
      <c r="CJ5" s="1478" t="s">
        <v>268</v>
      </c>
      <c r="CK5" s="1479" t="s">
        <v>1978</v>
      </c>
      <c r="CM5" s="1476">
        <v>0</v>
      </c>
      <c r="CN5" s="1476">
        <v>0.1</v>
      </c>
      <c r="CO5" s="1476">
        <v>0.2</v>
      </c>
      <c r="CP5" s="1477">
        <v>0.35</v>
      </c>
      <c r="CQ5" s="1476">
        <v>0.5</v>
      </c>
      <c r="CR5" s="1476">
        <v>0.75</v>
      </c>
      <c r="CS5" s="1477">
        <v>0.85</v>
      </c>
      <c r="CT5" s="1476">
        <v>1</v>
      </c>
      <c r="CU5" s="1478" t="s">
        <v>268</v>
      </c>
      <c r="CV5" s="1479" t="s">
        <v>1978</v>
      </c>
      <c r="CX5" s="1476">
        <v>0</v>
      </c>
      <c r="CY5" s="1476">
        <v>0.1</v>
      </c>
      <c r="CZ5" s="1476">
        <v>0.2</v>
      </c>
      <c r="DA5" s="1477">
        <v>0.35</v>
      </c>
      <c r="DB5" s="1476">
        <v>0.5</v>
      </c>
      <c r="DC5" s="1476">
        <v>0.75</v>
      </c>
      <c r="DD5" s="1477">
        <v>0.85</v>
      </c>
      <c r="DE5" s="1476">
        <v>1</v>
      </c>
      <c r="DF5" s="1478" t="s">
        <v>268</v>
      </c>
      <c r="DG5" s="1479" t="s">
        <v>1978</v>
      </c>
      <c r="DI5" s="1476">
        <v>0</v>
      </c>
      <c r="DJ5" s="1476">
        <v>0.1</v>
      </c>
      <c r="DK5" s="1476">
        <v>0.2</v>
      </c>
      <c r="DL5" s="1477">
        <v>0.35</v>
      </c>
      <c r="DM5" s="1476">
        <v>0.5</v>
      </c>
      <c r="DN5" s="1476">
        <v>0.75</v>
      </c>
      <c r="DO5" s="1477">
        <v>0.85</v>
      </c>
      <c r="DP5" s="1476">
        <v>1</v>
      </c>
      <c r="DQ5" s="1478" t="s">
        <v>268</v>
      </c>
      <c r="DR5" s="1479" t="s">
        <v>1978</v>
      </c>
      <c r="DT5" s="1476">
        <v>0</v>
      </c>
      <c r="DU5" s="1476">
        <v>0.1</v>
      </c>
      <c r="DV5" s="1476">
        <v>0.2</v>
      </c>
      <c r="DW5" s="1477">
        <v>0.35</v>
      </c>
      <c r="DX5" s="1476">
        <v>0.5</v>
      </c>
      <c r="DY5" s="1476">
        <v>0.75</v>
      </c>
      <c r="DZ5" s="1477">
        <v>0.85</v>
      </c>
      <c r="EA5" s="1476">
        <v>1</v>
      </c>
      <c r="EB5" s="1478" t="s">
        <v>268</v>
      </c>
      <c r="EC5" s="1479" t="s">
        <v>1978</v>
      </c>
    </row>
    <row r="6" spans="1:133">
      <c r="A6" s="1257"/>
      <c r="B6" s="1346" t="s">
        <v>1955</v>
      </c>
      <c r="C6" s="1388">
        <v>614559</v>
      </c>
      <c r="D6" s="1388">
        <v>0</v>
      </c>
      <c r="E6" s="1388">
        <v>3873</v>
      </c>
      <c r="F6" s="1322">
        <v>0</v>
      </c>
      <c r="G6" s="1388">
        <v>18561</v>
      </c>
      <c r="H6" s="1388">
        <v>0</v>
      </c>
      <c r="I6" s="1322">
        <v>0</v>
      </c>
      <c r="J6" s="1388">
        <v>7184</v>
      </c>
      <c r="K6" s="1321">
        <v>1758</v>
      </c>
      <c r="L6" s="1480">
        <v>645935</v>
      </c>
      <c r="N6" s="1388">
        <v>542600</v>
      </c>
      <c r="O6" s="1388">
        <v>0</v>
      </c>
      <c r="P6" s="1388">
        <v>4267</v>
      </c>
      <c r="Q6" s="1322">
        <v>0</v>
      </c>
      <c r="R6" s="1388">
        <v>20807</v>
      </c>
      <c r="S6" s="1388">
        <v>0</v>
      </c>
      <c r="T6" s="1322">
        <v>0</v>
      </c>
      <c r="U6" s="1388">
        <v>7674</v>
      </c>
      <c r="V6" s="1321">
        <v>1777</v>
      </c>
      <c r="W6" s="1480">
        <v>577125</v>
      </c>
      <c r="Y6" s="1388">
        <v>521169</v>
      </c>
      <c r="Z6" s="1388">
        <v>0</v>
      </c>
      <c r="AA6" s="1388">
        <v>3939</v>
      </c>
      <c r="AB6" s="1322">
        <v>0</v>
      </c>
      <c r="AC6" s="1388">
        <v>19583</v>
      </c>
      <c r="AD6" s="1388">
        <v>0</v>
      </c>
      <c r="AE6" s="1322">
        <v>0</v>
      </c>
      <c r="AF6" s="1388">
        <v>7725</v>
      </c>
      <c r="AG6" s="1321">
        <v>1574</v>
      </c>
      <c r="AH6" s="1480">
        <v>553990</v>
      </c>
      <c r="AJ6" s="1388">
        <v>461538</v>
      </c>
      <c r="AK6" s="1388">
        <v>0</v>
      </c>
      <c r="AL6" s="1388">
        <v>571</v>
      </c>
      <c r="AM6" s="1322">
        <v>0</v>
      </c>
      <c r="AN6" s="1388">
        <v>20676</v>
      </c>
      <c r="AO6" s="1388">
        <v>0</v>
      </c>
      <c r="AP6" s="1322">
        <v>0</v>
      </c>
      <c r="AQ6" s="1388">
        <v>5064</v>
      </c>
      <c r="AR6" s="1321">
        <v>1575</v>
      </c>
      <c r="AS6" s="1480">
        <v>489424</v>
      </c>
      <c r="AU6" s="1388">
        <v>475350</v>
      </c>
      <c r="AV6" s="1388">
        <v>0</v>
      </c>
      <c r="AW6" s="1388">
        <v>2436</v>
      </c>
      <c r="AX6" s="1322">
        <v>0</v>
      </c>
      <c r="AY6" s="1388">
        <v>20437</v>
      </c>
      <c r="AZ6" s="1388">
        <v>0</v>
      </c>
      <c r="BA6" s="1322">
        <v>0</v>
      </c>
      <c r="BB6" s="1388">
        <v>3731</v>
      </c>
      <c r="BC6" s="1321">
        <v>1447</v>
      </c>
      <c r="BD6" s="1480">
        <v>503401</v>
      </c>
      <c r="BF6" s="1388">
        <v>449656</v>
      </c>
      <c r="BG6" s="1388">
        <v>0</v>
      </c>
      <c r="BH6" s="1388">
        <v>1702</v>
      </c>
      <c r="BI6" s="1322">
        <v>0</v>
      </c>
      <c r="BJ6" s="1388">
        <v>16348</v>
      </c>
      <c r="BK6" s="1388">
        <v>0</v>
      </c>
      <c r="BL6" s="1322">
        <v>0</v>
      </c>
      <c r="BM6" s="1388">
        <v>4468</v>
      </c>
      <c r="BN6" s="1321">
        <v>1594</v>
      </c>
      <c r="BO6" s="1480">
        <v>473768</v>
      </c>
      <c r="BQ6" s="1388">
        <v>448985</v>
      </c>
      <c r="BR6" s="1388">
        <v>0</v>
      </c>
      <c r="BS6" s="1388">
        <v>1454</v>
      </c>
      <c r="BT6" s="1322">
        <v>0</v>
      </c>
      <c r="BU6" s="1388">
        <v>18746</v>
      </c>
      <c r="BV6" s="1388">
        <v>0</v>
      </c>
      <c r="BW6" s="1322">
        <v>0</v>
      </c>
      <c r="BX6" s="1388">
        <v>4959</v>
      </c>
      <c r="BY6" s="1321">
        <v>2201</v>
      </c>
      <c r="BZ6" s="1480">
        <v>476345</v>
      </c>
      <c r="CB6" s="1388">
        <v>466900</v>
      </c>
      <c r="CC6" s="1388">
        <v>0</v>
      </c>
      <c r="CD6" s="1388">
        <v>1212</v>
      </c>
      <c r="CE6" s="1322">
        <v>0</v>
      </c>
      <c r="CF6" s="1388">
        <v>18519</v>
      </c>
      <c r="CG6" s="1388">
        <v>0</v>
      </c>
      <c r="CH6" s="1322">
        <v>0</v>
      </c>
      <c r="CI6" s="1388">
        <v>4346</v>
      </c>
      <c r="CJ6" s="1321">
        <v>1791</v>
      </c>
      <c r="CK6" s="1480">
        <v>492768</v>
      </c>
      <c r="CM6" s="1388">
        <v>475708</v>
      </c>
      <c r="CN6" s="1388">
        <v>0</v>
      </c>
      <c r="CO6" s="1388">
        <v>1169</v>
      </c>
      <c r="CP6" s="1322">
        <v>0</v>
      </c>
      <c r="CQ6" s="1388">
        <v>17470</v>
      </c>
      <c r="CR6" s="1388">
        <v>0</v>
      </c>
      <c r="CS6" s="1322">
        <v>0</v>
      </c>
      <c r="CT6" s="1388">
        <v>3875</v>
      </c>
      <c r="CU6" s="1321">
        <v>1413</v>
      </c>
      <c r="CV6" s="1480">
        <v>499635</v>
      </c>
      <c r="CX6" s="1388">
        <v>507180</v>
      </c>
      <c r="CY6" s="1388">
        <v>0</v>
      </c>
      <c r="CZ6" s="1388">
        <v>172</v>
      </c>
      <c r="DA6" s="1322">
        <v>0</v>
      </c>
      <c r="DB6" s="1388">
        <v>18559</v>
      </c>
      <c r="DC6" s="1388">
        <v>0</v>
      </c>
      <c r="DD6" s="1322">
        <v>0</v>
      </c>
      <c r="DE6" s="1388">
        <v>3526</v>
      </c>
      <c r="DF6" s="1321">
        <v>1805</v>
      </c>
      <c r="DG6" s="1480">
        <v>531242</v>
      </c>
      <c r="DI6" s="1388">
        <v>484367</v>
      </c>
      <c r="DJ6" s="1388">
        <v>0</v>
      </c>
      <c r="DK6" s="1388">
        <v>1841</v>
      </c>
      <c r="DL6" s="1322">
        <v>0</v>
      </c>
      <c r="DM6" s="1388">
        <v>16229</v>
      </c>
      <c r="DN6" s="1388">
        <v>0</v>
      </c>
      <c r="DO6" s="1322">
        <v>0</v>
      </c>
      <c r="DP6" s="1388">
        <v>3824</v>
      </c>
      <c r="DQ6" s="1321">
        <v>1364</v>
      </c>
      <c r="DR6" s="1480">
        <v>507625</v>
      </c>
      <c r="DT6" s="1388">
        <v>415457</v>
      </c>
      <c r="DU6" s="1388">
        <v>0</v>
      </c>
      <c r="DV6" s="1388">
        <v>1013</v>
      </c>
      <c r="DW6" s="1322">
        <v>0</v>
      </c>
      <c r="DX6" s="1388">
        <v>13574</v>
      </c>
      <c r="DY6" s="1388">
        <v>0</v>
      </c>
      <c r="DZ6" s="1322">
        <v>0</v>
      </c>
      <c r="EA6" s="1388">
        <v>2480</v>
      </c>
      <c r="EB6" s="1321">
        <v>2</v>
      </c>
      <c r="EC6" s="1481">
        <v>432526</v>
      </c>
    </row>
    <row r="7" spans="1:133">
      <c r="A7" s="1257"/>
      <c r="B7" s="1346" t="s">
        <v>1956</v>
      </c>
      <c r="C7" s="1322">
        <v>18</v>
      </c>
      <c r="D7" s="1322">
        <v>0</v>
      </c>
      <c r="E7" s="1322">
        <v>0</v>
      </c>
      <c r="F7" s="1322">
        <v>0</v>
      </c>
      <c r="G7" s="1322">
        <v>33</v>
      </c>
      <c r="H7" s="1322">
        <v>0</v>
      </c>
      <c r="I7" s="1322">
        <v>2154</v>
      </c>
      <c r="J7" s="1322">
        <v>1827</v>
      </c>
      <c r="K7" s="1321">
        <v>0</v>
      </c>
      <c r="L7" s="1480">
        <v>4032</v>
      </c>
      <c r="N7" s="1322">
        <v>5</v>
      </c>
      <c r="O7" s="1322">
        <v>0</v>
      </c>
      <c r="P7" s="1322">
        <v>88</v>
      </c>
      <c r="Q7" s="1322">
        <v>0</v>
      </c>
      <c r="R7" s="1322">
        <v>205</v>
      </c>
      <c r="S7" s="1322">
        <v>0</v>
      </c>
      <c r="T7" s="1322">
        <v>2284</v>
      </c>
      <c r="U7" s="1322">
        <v>957</v>
      </c>
      <c r="V7" s="1321">
        <v>0</v>
      </c>
      <c r="W7" s="1480">
        <v>3539</v>
      </c>
      <c r="Y7" s="1322">
        <v>266</v>
      </c>
      <c r="Z7" s="1322">
        <v>0</v>
      </c>
      <c r="AA7" s="1322">
        <v>11</v>
      </c>
      <c r="AB7" s="1322">
        <v>0</v>
      </c>
      <c r="AC7" s="1322">
        <v>109</v>
      </c>
      <c r="AD7" s="1322">
        <v>0</v>
      </c>
      <c r="AE7" s="1322">
        <v>2454</v>
      </c>
      <c r="AF7" s="1322">
        <v>1025</v>
      </c>
      <c r="AG7" s="1321">
        <v>0</v>
      </c>
      <c r="AH7" s="1480">
        <v>3865</v>
      </c>
      <c r="AJ7" s="1322">
        <v>158</v>
      </c>
      <c r="AK7" s="1322">
        <v>0</v>
      </c>
      <c r="AL7" s="1322">
        <v>1</v>
      </c>
      <c r="AM7" s="1322">
        <v>0</v>
      </c>
      <c r="AN7" s="1322">
        <v>101</v>
      </c>
      <c r="AO7" s="1322">
        <v>0</v>
      </c>
      <c r="AP7" s="1322">
        <v>1466</v>
      </c>
      <c r="AQ7" s="1322">
        <v>2122</v>
      </c>
      <c r="AR7" s="1321">
        <v>0</v>
      </c>
      <c r="AS7" s="1480">
        <v>3848</v>
      </c>
      <c r="AU7" s="1322">
        <v>45</v>
      </c>
      <c r="AV7" s="1322">
        <v>0</v>
      </c>
      <c r="AW7" s="1322">
        <v>1</v>
      </c>
      <c r="AX7" s="1322">
        <v>0</v>
      </c>
      <c r="AY7" s="1322">
        <v>67</v>
      </c>
      <c r="AZ7" s="1322">
        <v>0</v>
      </c>
      <c r="BA7" s="1322">
        <v>1012</v>
      </c>
      <c r="BB7" s="1322">
        <v>2328</v>
      </c>
      <c r="BC7" s="1321">
        <v>0</v>
      </c>
      <c r="BD7" s="1480">
        <v>3453</v>
      </c>
      <c r="BF7" s="1322">
        <v>15</v>
      </c>
      <c r="BG7" s="1322">
        <v>0</v>
      </c>
      <c r="BH7" s="1322">
        <v>36</v>
      </c>
      <c r="BI7" s="1322">
        <v>0</v>
      </c>
      <c r="BJ7" s="1322">
        <v>277</v>
      </c>
      <c r="BK7" s="1322">
        <v>0</v>
      </c>
      <c r="BL7" s="1322">
        <v>1540</v>
      </c>
      <c r="BM7" s="1322">
        <v>1875</v>
      </c>
      <c r="BN7" s="1321">
        <v>0</v>
      </c>
      <c r="BO7" s="1480">
        <v>3743</v>
      </c>
      <c r="BQ7" s="1322">
        <v>27</v>
      </c>
      <c r="BR7" s="1322">
        <v>0</v>
      </c>
      <c r="BS7" s="1322">
        <v>54</v>
      </c>
      <c r="BT7" s="1322">
        <v>0</v>
      </c>
      <c r="BU7" s="1322">
        <v>371</v>
      </c>
      <c r="BV7" s="1322">
        <v>0</v>
      </c>
      <c r="BW7" s="1322">
        <v>3180</v>
      </c>
      <c r="BX7" s="1322">
        <v>790</v>
      </c>
      <c r="BY7" s="1321">
        <v>0</v>
      </c>
      <c r="BZ7" s="1480">
        <v>4422</v>
      </c>
      <c r="CB7" s="1322">
        <v>90</v>
      </c>
      <c r="CC7" s="1322">
        <v>0</v>
      </c>
      <c r="CD7" s="1322">
        <v>33</v>
      </c>
      <c r="CE7" s="1322">
        <v>0</v>
      </c>
      <c r="CF7" s="1322">
        <v>341</v>
      </c>
      <c r="CG7" s="1322">
        <v>0</v>
      </c>
      <c r="CH7" s="1322">
        <v>4003</v>
      </c>
      <c r="CI7" s="1322">
        <v>228</v>
      </c>
      <c r="CJ7" s="1321">
        <v>0</v>
      </c>
      <c r="CK7" s="1480">
        <v>4695</v>
      </c>
      <c r="CM7" s="1322">
        <v>297</v>
      </c>
      <c r="CN7" s="1322">
        <v>0</v>
      </c>
      <c r="CO7" s="1322">
        <v>0</v>
      </c>
      <c r="CP7" s="1322">
        <v>0</v>
      </c>
      <c r="CQ7" s="1322">
        <v>308</v>
      </c>
      <c r="CR7" s="1322">
        <v>0</v>
      </c>
      <c r="CS7" s="1322">
        <v>4271</v>
      </c>
      <c r="CT7" s="1322">
        <v>68</v>
      </c>
      <c r="CU7" s="1321">
        <v>0</v>
      </c>
      <c r="CV7" s="1480">
        <v>4944</v>
      </c>
      <c r="CX7" s="1322">
        <v>184</v>
      </c>
      <c r="CY7" s="1322">
        <v>0</v>
      </c>
      <c r="CZ7" s="1322">
        <v>23</v>
      </c>
      <c r="DA7" s="1322">
        <v>0</v>
      </c>
      <c r="DB7" s="1322">
        <v>523</v>
      </c>
      <c r="DC7" s="1322">
        <v>0</v>
      </c>
      <c r="DD7" s="1322">
        <v>4109</v>
      </c>
      <c r="DE7" s="1322">
        <v>141</v>
      </c>
      <c r="DF7" s="1321">
        <v>0</v>
      </c>
      <c r="DG7" s="1480">
        <v>4980</v>
      </c>
      <c r="DI7" s="1322">
        <v>24</v>
      </c>
      <c r="DJ7" s="1322">
        <v>0</v>
      </c>
      <c r="DK7" s="1322">
        <v>25</v>
      </c>
      <c r="DL7" s="1322">
        <v>0</v>
      </c>
      <c r="DM7" s="1322">
        <v>398</v>
      </c>
      <c r="DN7" s="1322">
        <v>0</v>
      </c>
      <c r="DO7" s="1322">
        <v>4032</v>
      </c>
      <c r="DP7" s="1322">
        <v>144</v>
      </c>
      <c r="DQ7" s="1321">
        <v>0</v>
      </c>
      <c r="DR7" s="1480">
        <v>4623</v>
      </c>
      <c r="DT7" s="1322">
        <v>78</v>
      </c>
      <c r="DU7" s="1322">
        <v>0</v>
      </c>
      <c r="DV7" s="1322">
        <v>24</v>
      </c>
      <c r="DW7" s="1322">
        <v>0</v>
      </c>
      <c r="DX7" s="1322">
        <v>828</v>
      </c>
      <c r="DY7" s="1322">
        <v>0</v>
      </c>
      <c r="DZ7" s="1322">
        <v>5114</v>
      </c>
      <c r="EA7" s="1322">
        <v>0</v>
      </c>
      <c r="EB7" s="1321">
        <v>0</v>
      </c>
      <c r="EC7" s="1481">
        <v>6044</v>
      </c>
    </row>
    <row r="8" spans="1:133">
      <c r="A8" s="1257"/>
      <c r="B8" s="1346" t="s">
        <v>1957</v>
      </c>
      <c r="C8" s="1322">
        <v>510</v>
      </c>
      <c r="D8" s="1322">
        <v>0</v>
      </c>
      <c r="E8" s="1322">
        <v>0</v>
      </c>
      <c r="F8" s="1322">
        <v>0</v>
      </c>
      <c r="G8" s="1322">
        <v>0</v>
      </c>
      <c r="H8" s="1322">
        <v>0</v>
      </c>
      <c r="I8" s="1322">
        <v>0</v>
      </c>
      <c r="J8" s="1322">
        <v>0</v>
      </c>
      <c r="K8" s="1321">
        <v>0</v>
      </c>
      <c r="L8" s="1480">
        <v>510</v>
      </c>
      <c r="N8" s="1322">
        <v>707</v>
      </c>
      <c r="O8" s="1322">
        <v>0</v>
      </c>
      <c r="P8" s="1322">
        <v>0</v>
      </c>
      <c r="Q8" s="1322">
        <v>0</v>
      </c>
      <c r="R8" s="1322">
        <v>0</v>
      </c>
      <c r="S8" s="1322">
        <v>0</v>
      </c>
      <c r="T8" s="1322">
        <v>0</v>
      </c>
      <c r="U8" s="1322">
        <v>0</v>
      </c>
      <c r="V8" s="1321">
        <v>0</v>
      </c>
      <c r="W8" s="1480">
        <v>707</v>
      </c>
      <c r="Y8" s="1322">
        <v>752</v>
      </c>
      <c r="Z8" s="1322">
        <v>0</v>
      </c>
      <c r="AA8" s="1322">
        <v>0</v>
      </c>
      <c r="AB8" s="1322">
        <v>0</v>
      </c>
      <c r="AC8" s="1322">
        <v>0</v>
      </c>
      <c r="AD8" s="1322">
        <v>0</v>
      </c>
      <c r="AE8" s="1322">
        <v>0</v>
      </c>
      <c r="AF8" s="1322">
        <v>0</v>
      </c>
      <c r="AG8" s="1321">
        <v>0</v>
      </c>
      <c r="AH8" s="1480">
        <v>752</v>
      </c>
      <c r="AJ8" s="1322">
        <v>756</v>
      </c>
      <c r="AK8" s="1322">
        <v>0</v>
      </c>
      <c r="AL8" s="1322">
        <v>0</v>
      </c>
      <c r="AM8" s="1322">
        <v>0</v>
      </c>
      <c r="AN8" s="1322">
        <v>0</v>
      </c>
      <c r="AO8" s="1322">
        <v>0</v>
      </c>
      <c r="AP8" s="1322">
        <v>0</v>
      </c>
      <c r="AQ8" s="1322">
        <v>0</v>
      </c>
      <c r="AR8" s="1321">
        <v>0</v>
      </c>
      <c r="AS8" s="1480">
        <v>756</v>
      </c>
      <c r="AU8" s="1322">
        <v>801</v>
      </c>
      <c r="AV8" s="1322">
        <v>0</v>
      </c>
      <c r="AW8" s="1322">
        <v>0</v>
      </c>
      <c r="AX8" s="1322">
        <v>0</v>
      </c>
      <c r="AY8" s="1322">
        <v>0</v>
      </c>
      <c r="AZ8" s="1322">
        <v>0</v>
      </c>
      <c r="BA8" s="1322">
        <v>0</v>
      </c>
      <c r="BB8" s="1322">
        <v>0</v>
      </c>
      <c r="BC8" s="1321">
        <v>0</v>
      </c>
      <c r="BD8" s="1480">
        <v>801</v>
      </c>
      <c r="BF8" s="1322">
        <v>477</v>
      </c>
      <c r="BG8" s="1322">
        <v>0</v>
      </c>
      <c r="BH8" s="1322">
        <v>0</v>
      </c>
      <c r="BI8" s="1322">
        <v>0</v>
      </c>
      <c r="BJ8" s="1322">
        <v>0</v>
      </c>
      <c r="BK8" s="1322">
        <v>0</v>
      </c>
      <c r="BL8" s="1322">
        <v>0</v>
      </c>
      <c r="BM8" s="1322">
        <v>0</v>
      </c>
      <c r="BN8" s="1321">
        <v>0</v>
      </c>
      <c r="BO8" s="1480">
        <v>477</v>
      </c>
      <c r="BQ8" s="1322">
        <v>407</v>
      </c>
      <c r="BR8" s="1322">
        <v>0</v>
      </c>
      <c r="BS8" s="1322">
        <v>0</v>
      </c>
      <c r="BT8" s="1322">
        <v>0</v>
      </c>
      <c r="BU8" s="1322">
        <v>0</v>
      </c>
      <c r="BV8" s="1322">
        <v>0</v>
      </c>
      <c r="BW8" s="1322">
        <v>0</v>
      </c>
      <c r="BX8" s="1322">
        <v>0</v>
      </c>
      <c r="BY8" s="1321">
        <v>0</v>
      </c>
      <c r="BZ8" s="1480">
        <v>407</v>
      </c>
      <c r="CB8" s="1322">
        <v>357</v>
      </c>
      <c r="CC8" s="1322">
        <v>0</v>
      </c>
      <c r="CD8" s="1322">
        <v>0</v>
      </c>
      <c r="CE8" s="1322">
        <v>0</v>
      </c>
      <c r="CF8" s="1322">
        <v>0</v>
      </c>
      <c r="CG8" s="1322">
        <v>0</v>
      </c>
      <c r="CH8" s="1322">
        <v>0</v>
      </c>
      <c r="CI8" s="1322">
        <v>0</v>
      </c>
      <c r="CJ8" s="1321">
        <v>0</v>
      </c>
      <c r="CK8" s="1480">
        <v>357</v>
      </c>
      <c r="CM8" s="1322">
        <v>322</v>
      </c>
      <c r="CN8" s="1322">
        <v>0</v>
      </c>
      <c r="CO8" s="1322">
        <v>0</v>
      </c>
      <c r="CP8" s="1322">
        <v>0</v>
      </c>
      <c r="CQ8" s="1322">
        <v>0</v>
      </c>
      <c r="CR8" s="1322">
        <v>0</v>
      </c>
      <c r="CS8" s="1322">
        <v>0</v>
      </c>
      <c r="CT8" s="1322">
        <v>0</v>
      </c>
      <c r="CU8" s="1321">
        <v>0</v>
      </c>
      <c r="CV8" s="1480">
        <v>322</v>
      </c>
      <c r="CX8" s="1322">
        <v>320</v>
      </c>
      <c r="CY8" s="1322">
        <v>0</v>
      </c>
      <c r="CZ8" s="1322">
        <v>0</v>
      </c>
      <c r="DA8" s="1322">
        <v>0</v>
      </c>
      <c r="DB8" s="1322">
        <v>0</v>
      </c>
      <c r="DC8" s="1322">
        <v>0</v>
      </c>
      <c r="DD8" s="1322">
        <v>0</v>
      </c>
      <c r="DE8" s="1322">
        <v>0</v>
      </c>
      <c r="DF8" s="1321">
        <v>0</v>
      </c>
      <c r="DG8" s="1480">
        <v>320</v>
      </c>
      <c r="DI8" s="1322">
        <v>293</v>
      </c>
      <c r="DJ8" s="1322">
        <v>0</v>
      </c>
      <c r="DK8" s="1322">
        <v>0</v>
      </c>
      <c r="DL8" s="1322">
        <v>0</v>
      </c>
      <c r="DM8" s="1322">
        <v>0</v>
      </c>
      <c r="DN8" s="1322">
        <v>0</v>
      </c>
      <c r="DO8" s="1322">
        <v>0</v>
      </c>
      <c r="DP8" s="1322">
        <v>0</v>
      </c>
      <c r="DQ8" s="1321">
        <v>0</v>
      </c>
      <c r="DR8" s="1480">
        <v>293</v>
      </c>
      <c r="DT8" s="1322">
        <v>831</v>
      </c>
      <c r="DU8" s="1322">
        <v>0</v>
      </c>
      <c r="DV8" s="1322">
        <v>0</v>
      </c>
      <c r="DW8" s="1322">
        <v>0</v>
      </c>
      <c r="DX8" s="1322">
        <v>0</v>
      </c>
      <c r="DY8" s="1322">
        <v>0</v>
      </c>
      <c r="DZ8" s="1322">
        <v>0</v>
      </c>
      <c r="EA8" s="1322">
        <v>0</v>
      </c>
      <c r="EB8" s="1321">
        <v>0</v>
      </c>
      <c r="EC8" s="1481">
        <v>831</v>
      </c>
    </row>
    <row r="9" spans="1:133">
      <c r="A9" s="1257"/>
      <c r="B9" s="1346" t="s">
        <v>1958</v>
      </c>
      <c r="C9" s="1322">
        <v>3459</v>
      </c>
      <c r="D9" s="1322">
        <v>0</v>
      </c>
      <c r="E9" s="1322">
        <v>63202</v>
      </c>
      <c r="F9" s="1322">
        <v>24</v>
      </c>
      <c r="G9" s="1322">
        <v>73635</v>
      </c>
      <c r="H9" s="1322">
        <v>0</v>
      </c>
      <c r="I9" s="1322">
        <v>0</v>
      </c>
      <c r="J9" s="1322">
        <v>2313</v>
      </c>
      <c r="K9" s="1321">
        <v>0</v>
      </c>
      <c r="L9" s="1480">
        <v>142633</v>
      </c>
      <c r="N9" s="1322">
        <v>3599</v>
      </c>
      <c r="O9" s="1322">
        <v>0</v>
      </c>
      <c r="P9" s="1322">
        <v>65112</v>
      </c>
      <c r="Q9" s="1322">
        <v>158</v>
      </c>
      <c r="R9" s="1322">
        <v>73877</v>
      </c>
      <c r="S9" s="1322">
        <v>0</v>
      </c>
      <c r="T9" s="1322">
        <v>0</v>
      </c>
      <c r="U9" s="1322">
        <v>2018</v>
      </c>
      <c r="V9" s="1321">
        <v>0</v>
      </c>
      <c r="W9" s="1480">
        <v>144764</v>
      </c>
      <c r="Y9" s="1322">
        <v>3278</v>
      </c>
      <c r="Z9" s="1322">
        <v>0</v>
      </c>
      <c r="AA9" s="1322">
        <v>65743</v>
      </c>
      <c r="AB9" s="1322">
        <v>213</v>
      </c>
      <c r="AC9" s="1322">
        <v>77319</v>
      </c>
      <c r="AD9" s="1322">
        <v>0</v>
      </c>
      <c r="AE9" s="1322">
        <v>0</v>
      </c>
      <c r="AF9" s="1322">
        <v>2160</v>
      </c>
      <c r="AG9" s="1321">
        <v>24</v>
      </c>
      <c r="AH9" s="1480">
        <v>148737</v>
      </c>
      <c r="AJ9" s="1322">
        <v>2138</v>
      </c>
      <c r="AK9" s="1322">
        <v>0</v>
      </c>
      <c r="AL9" s="1322">
        <v>64609</v>
      </c>
      <c r="AM9" s="1322">
        <v>1381</v>
      </c>
      <c r="AN9" s="1322">
        <v>73276</v>
      </c>
      <c r="AO9" s="1322">
        <v>0</v>
      </c>
      <c r="AP9" s="1322">
        <v>0</v>
      </c>
      <c r="AQ9" s="1322">
        <v>2323</v>
      </c>
      <c r="AR9" s="1321">
        <v>0</v>
      </c>
      <c r="AS9" s="1480">
        <v>143727</v>
      </c>
      <c r="AU9" s="1322">
        <v>2576</v>
      </c>
      <c r="AV9" s="1322">
        <v>0</v>
      </c>
      <c r="AW9" s="1322">
        <v>57438</v>
      </c>
      <c r="AX9" s="1322">
        <v>2324</v>
      </c>
      <c r="AY9" s="1322">
        <v>69705</v>
      </c>
      <c r="AZ9" s="1322">
        <v>0</v>
      </c>
      <c r="BA9" s="1322">
        <v>0</v>
      </c>
      <c r="BB9" s="1322">
        <v>1935</v>
      </c>
      <c r="BC9" s="1321">
        <v>17</v>
      </c>
      <c r="BD9" s="1480">
        <v>133995</v>
      </c>
      <c r="BF9" s="1322">
        <v>1669</v>
      </c>
      <c r="BG9" s="1322">
        <v>0</v>
      </c>
      <c r="BH9" s="1322">
        <v>64322</v>
      </c>
      <c r="BI9" s="1322">
        <v>3760</v>
      </c>
      <c r="BJ9" s="1322">
        <v>65687</v>
      </c>
      <c r="BK9" s="1322">
        <v>0</v>
      </c>
      <c r="BL9" s="1322">
        <v>0</v>
      </c>
      <c r="BM9" s="1322">
        <v>1790</v>
      </c>
      <c r="BN9" s="1321">
        <v>0</v>
      </c>
      <c r="BO9" s="1480">
        <v>137228</v>
      </c>
      <c r="BQ9" s="1322">
        <v>1527</v>
      </c>
      <c r="BR9" s="1322">
        <v>0</v>
      </c>
      <c r="BS9" s="1322">
        <v>63396</v>
      </c>
      <c r="BT9" s="1322">
        <v>1964</v>
      </c>
      <c r="BU9" s="1322">
        <v>60880</v>
      </c>
      <c r="BV9" s="1322">
        <v>0</v>
      </c>
      <c r="BW9" s="1322">
        <v>0</v>
      </c>
      <c r="BX9" s="1322">
        <v>2530</v>
      </c>
      <c r="BY9" s="1321">
        <v>0</v>
      </c>
      <c r="BZ9" s="1480">
        <v>130297</v>
      </c>
      <c r="CB9" s="1322">
        <v>1676</v>
      </c>
      <c r="CC9" s="1322">
        <v>0</v>
      </c>
      <c r="CD9" s="1322">
        <v>56717</v>
      </c>
      <c r="CE9" s="1322">
        <v>2527</v>
      </c>
      <c r="CF9" s="1322">
        <v>58710</v>
      </c>
      <c r="CG9" s="1322">
        <v>0</v>
      </c>
      <c r="CH9" s="1322">
        <v>0</v>
      </c>
      <c r="CI9" s="1322">
        <v>2449</v>
      </c>
      <c r="CJ9" s="1321">
        <v>0</v>
      </c>
      <c r="CK9" s="1480">
        <v>122079</v>
      </c>
      <c r="CM9" s="1322">
        <v>1563</v>
      </c>
      <c r="CN9" s="1322">
        <v>0</v>
      </c>
      <c r="CO9" s="1322">
        <v>57376</v>
      </c>
      <c r="CP9" s="1322">
        <v>2898</v>
      </c>
      <c r="CQ9" s="1322">
        <v>56100</v>
      </c>
      <c r="CR9" s="1322">
        <v>0</v>
      </c>
      <c r="CS9" s="1322">
        <v>0</v>
      </c>
      <c r="CT9" s="1322">
        <v>1914</v>
      </c>
      <c r="CU9" s="1321">
        <v>0</v>
      </c>
      <c r="CV9" s="1480">
        <v>119851</v>
      </c>
      <c r="CX9" s="1322">
        <v>2048</v>
      </c>
      <c r="CY9" s="1322">
        <v>0</v>
      </c>
      <c r="CZ9" s="1322">
        <v>56759</v>
      </c>
      <c r="DA9" s="1322">
        <v>3067</v>
      </c>
      <c r="DB9" s="1322">
        <v>54626</v>
      </c>
      <c r="DC9" s="1322">
        <v>0</v>
      </c>
      <c r="DD9" s="1322">
        <v>0</v>
      </c>
      <c r="DE9" s="1322">
        <v>1243</v>
      </c>
      <c r="DF9" s="1321">
        <v>0</v>
      </c>
      <c r="DG9" s="1480">
        <v>117743</v>
      </c>
      <c r="DI9" s="1322">
        <v>967</v>
      </c>
      <c r="DJ9" s="1322">
        <v>0</v>
      </c>
      <c r="DK9" s="1322">
        <v>46693</v>
      </c>
      <c r="DL9" s="1322">
        <v>3100</v>
      </c>
      <c r="DM9" s="1322">
        <v>58104</v>
      </c>
      <c r="DN9" s="1322">
        <v>0</v>
      </c>
      <c r="DO9" s="1322">
        <v>0</v>
      </c>
      <c r="DP9" s="1322">
        <v>2578</v>
      </c>
      <c r="DQ9" s="1321">
        <v>0</v>
      </c>
      <c r="DR9" s="1480">
        <v>111442</v>
      </c>
      <c r="DT9" s="1322">
        <v>1872</v>
      </c>
      <c r="DU9" s="1322">
        <v>0</v>
      </c>
      <c r="DV9" s="1322">
        <v>48676</v>
      </c>
      <c r="DW9" s="1322">
        <v>856</v>
      </c>
      <c r="DX9" s="1322">
        <v>57637</v>
      </c>
      <c r="DY9" s="1322">
        <v>0</v>
      </c>
      <c r="DZ9" s="1322">
        <v>0</v>
      </c>
      <c r="EA9" s="1322">
        <v>1325</v>
      </c>
      <c r="EB9" s="1321">
        <v>0</v>
      </c>
      <c r="EC9" s="1481">
        <v>110366</v>
      </c>
    </row>
    <row r="10" spans="1:133">
      <c r="A10" s="1257"/>
      <c r="B10" s="1346" t="s">
        <v>1972</v>
      </c>
      <c r="C10" s="1322">
        <v>9008</v>
      </c>
      <c r="D10" s="1322">
        <v>0</v>
      </c>
      <c r="E10" s="1322">
        <v>0</v>
      </c>
      <c r="F10" s="1322">
        <v>0</v>
      </c>
      <c r="G10" s="1322">
        <v>13551</v>
      </c>
      <c r="H10" s="1322">
        <v>0</v>
      </c>
      <c r="I10" s="1482">
        <v>266660</v>
      </c>
      <c r="J10" s="1482">
        <v>240344</v>
      </c>
      <c r="K10" s="1483">
        <v>267</v>
      </c>
      <c r="L10" s="1484">
        <v>529830</v>
      </c>
      <c r="N10" s="1322">
        <v>10303</v>
      </c>
      <c r="O10" s="1322">
        <v>0</v>
      </c>
      <c r="P10" s="1322">
        <v>0</v>
      </c>
      <c r="Q10" s="1322">
        <v>0</v>
      </c>
      <c r="R10" s="1322">
        <v>11858</v>
      </c>
      <c r="S10" s="1322">
        <v>0</v>
      </c>
      <c r="T10" s="1482">
        <v>276911</v>
      </c>
      <c r="U10" s="1482">
        <v>224556</v>
      </c>
      <c r="V10" s="1483">
        <v>236</v>
      </c>
      <c r="W10" s="1484">
        <v>523864</v>
      </c>
      <c r="Y10" s="1322">
        <v>9148</v>
      </c>
      <c r="Z10" s="1322">
        <v>0</v>
      </c>
      <c r="AA10" s="1322">
        <v>0</v>
      </c>
      <c r="AB10" s="1322">
        <v>0</v>
      </c>
      <c r="AC10" s="1322">
        <v>11920</v>
      </c>
      <c r="AD10" s="1322">
        <v>0</v>
      </c>
      <c r="AE10" s="1482">
        <v>278896</v>
      </c>
      <c r="AF10" s="1482">
        <v>216284</v>
      </c>
      <c r="AG10" s="1483">
        <v>1535</v>
      </c>
      <c r="AH10" s="1484">
        <v>517783</v>
      </c>
      <c r="AJ10" s="1322">
        <v>10784</v>
      </c>
      <c r="AK10" s="1322">
        <v>0</v>
      </c>
      <c r="AL10" s="1322">
        <v>0</v>
      </c>
      <c r="AM10" s="1322">
        <v>0</v>
      </c>
      <c r="AN10" s="1322">
        <v>11834</v>
      </c>
      <c r="AO10" s="1322">
        <v>0</v>
      </c>
      <c r="AP10" s="1322">
        <v>278272</v>
      </c>
      <c r="AQ10" s="1322">
        <v>216143</v>
      </c>
      <c r="AR10" s="1321">
        <v>435</v>
      </c>
      <c r="AS10" s="1480">
        <v>517468</v>
      </c>
      <c r="AU10" s="1322">
        <v>10243</v>
      </c>
      <c r="AV10" s="1322">
        <v>0</v>
      </c>
      <c r="AW10" s="1322">
        <v>0</v>
      </c>
      <c r="AX10" s="1322">
        <v>0</v>
      </c>
      <c r="AY10" s="1322">
        <v>12387</v>
      </c>
      <c r="AZ10" s="1322">
        <v>0</v>
      </c>
      <c r="BA10" s="1322">
        <v>269806</v>
      </c>
      <c r="BB10" s="1322">
        <v>220534</v>
      </c>
      <c r="BC10" s="1321">
        <v>729</v>
      </c>
      <c r="BD10" s="1480">
        <v>513699</v>
      </c>
      <c r="BF10" s="1322">
        <v>9085</v>
      </c>
      <c r="BG10" s="1322">
        <v>0</v>
      </c>
      <c r="BH10" s="1322">
        <v>0</v>
      </c>
      <c r="BI10" s="1322">
        <v>0</v>
      </c>
      <c r="BJ10" s="1322">
        <v>12479</v>
      </c>
      <c r="BK10" s="1322">
        <v>0</v>
      </c>
      <c r="BL10" s="1322">
        <v>249825</v>
      </c>
      <c r="BM10" s="1322">
        <v>221541</v>
      </c>
      <c r="BN10" s="1321">
        <v>528</v>
      </c>
      <c r="BO10" s="1480">
        <v>493458</v>
      </c>
      <c r="BQ10" s="1322">
        <v>12045</v>
      </c>
      <c r="BR10" s="1322">
        <v>0</v>
      </c>
      <c r="BS10" s="1322">
        <v>0</v>
      </c>
      <c r="BT10" s="1322">
        <v>0</v>
      </c>
      <c r="BU10" s="1322">
        <v>13532</v>
      </c>
      <c r="BV10" s="1322">
        <v>0</v>
      </c>
      <c r="BW10" s="1322">
        <v>246662</v>
      </c>
      <c r="BX10" s="1322">
        <v>232688</v>
      </c>
      <c r="BY10" s="1321">
        <v>469</v>
      </c>
      <c r="BZ10" s="1480">
        <v>505396</v>
      </c>
      <c r="CB10" s="1322">
        <v>11671</v>
      </c>
      <c r="CC10" s="1322">
        <v>0</v>
      </c>
      <c r="CD10" s="1322">
        <v>0</v>
      </c>
      <c r="CE10" s="1322">
        <v>0</v>
      </c>
      <c r="CF10" s="1322">
        <v>14373</v>
      </c>
      <c r="CG10" s="1322">
        <v>0</v>
      </c>
      <c r="CH10" s="1322">
        <v>229271</v>
      </c>
      <c r="CI10" s="1322">
        <v>216399</v>
      </c>
      <c r="CJ10" s="1321">
        <v>558</v>
      </c>
      <c r="CK10" s="1480">
        <v>472272</v>
      </c>
      <c r="CM10" s="1322">
        <v>10004</v>
      </c>
      <c r="CN10" s="1322">
        <v>0</v>
      </c>
      <c r="CO10" s="1322">
        <v>0</v>
      </c>
      <c r="CP10" s="1322">
        <v>0</v>
      </c>
      <c r="CQ10" s="1322">
        <v>14978</v>
      </c>
      <c r="CR10" s="1322">
        <v>0</v>
      </c>
      <c r="CS10" s="1322">
        <v>216563</v>
      </c>
      <c r="CT10" s="1322">
        <v>203164</v>
      </c>
      <c r="CU10" s="1321">
        <v>621</v>
      </c>
      <c r="CV10" s="1480">
        <v>445330</v>
      </c>
      <c r="CX10" s="1322">
        <v>8794</v>
      </c>
      <c r="CY10" s="1322">
        <v>0</v>
      </c>
      <c r="CZ10" s="1322">
        <v>0</v>
      </c>
      <c r="DA10" s="1322">
        <v>0</v>
      </c>
      <c r="DB10" s="1322">
        <v>15574</v>
      </c>
      <c r="DC10" s="1322">
        <v>0</v>
      </c>
      <c r="DD10" s="1322">
        <v>214879</v>
      </c>
      <c r="DE10" s="1322">
        <v>208579</v>
      </c>
      <c r="DF10" s="1321">
        <v>619</v>
      </c>
      <c r="DG10" s="1480">
        <v>448445</v>
      </c>
      <c r="DI10" s="1322">
        <v>9089</v>
      </c>
      <c r="DJ10" s="1322">
        <v>0</v>
      </c>
      <c r="DK10" s="1322">
        <v>0</v>
      </c>
      <c r="DL10" s="1322">
        <v>0</v>
      </c>
      <c r="DM10" s="1322">
        <v>15285</v>
      </c>
      <c r="DN10" s="1322">
        <v>0</v>
      </c>
      <c r="DO10" s="1322">
        <v>232253</v>
      </c>
      <c r="DP10" s="1322">
        <v>172749</v>
      </c>
      <c r="DQ10" s="1321">
        <v>1188</v>
      </c>
      <c r="DR10" s="1480">
        <v>430564</v>
      </c>
      <c r="DT10" s="1322">
        <v>8325</v>
      </c>
      <c r="DU10" s="1322">
        <v>0</v>
      </c>
      <c r="DV10" s="1322">
        <v>0</v>
      </c>
      <c r="DW10" s="1322">
        <v>0</v>
      </c>
      <c r="DX10" s="1322">
        <v>2</v>
      </c>
      <c r="DY10" s="1322">
        <v>0</v>
      </c>
      <c r="DZ10" s="1322">
        <v>187006</v>
      </c>
      <c r="EA10" s="1322">
        <v>220787</v>
      </c>
      <c r="EB10" s="1321">
        <v>584</v>
      </c>
      <c r="EC10" s="1481">
        <v>416704</v>
      </c>
    </row>
    <row r="11" spans="1:133">
      <c r="A11" s="1257"/>
      <c r="B11" s="1346" t="s">
        <v>1964</v>
      </c>
      <c r="C11" s="1322">
        <v>7199</v>
      </c>
      <c r="D11" s="1322">
        <v>0</v>
      </c>
      <c r="E11" s="1322">
        <v>0</v>
      </c>
      <c r="F11" s="1322">
        <v>0</v>
      </c>
      <c r="G11" s="1322">
        <v>61385</v>
      </c>
      <c r="H11" s="1322">
        <v>350934</v>
      </c>
      <c r="I11" s="1482">
        <v>0</v>
      </c>
      <c r="J11" s="1482">
        <v>0</v>
      </c>
      <c r="K11" s="1483">
        <v>701</v>
      </c>
      <c r="L11" s="1484">
        <v>420219</v>
      </c>
      <c r="N11" s="1322">
        <v>7317</v>
      </c>
      <c r="O11" s="1322">
        <v>0</v>
      </c>
      <c r="P11" s="1322">
        <v>0</v>
      </c>
      <c r="Q11" s="1322">
        <v>0</v>
      </c>
      <c r="R11" s="1322">
        <v>61219</v>
      </c>
      <c r="S11" s="1322">
        <v>351966</v>
      </c>
      <c r="T11" s="1482">
        <v>0</v>
      </c>
      <c r="U11" s="1482">
        <v>0</v>
      </c>
      <c r="V11" s="1483">
        <v>1081</v>
      </c>
      <c r="W11" s="1484">
        <v>421583</v>
      </c>
      <c r="Y11" s="1322">
        <v>6923</v>
      </c>
      <c r="Z11" s="1322">
        <v>0</v>
      </c>
      <c r="AA11" s="1322">
        <v>0</v>
      </c>
      <c r="AB11" s="1322">
        <v>0</v>
      </c>
      <c r="AC11" s="1322">
        <v>58455</v>
      </c>
      <c r="AD11" s="1322">
        <v>348709</v>
      </c>
      <c r="AE11" s="1482">
        <v>1</v>
      </c>
      <c r="AF11" s="1482">
        <v>0</v>
      </c>
      <c r="AG11" s="1483">
        <v>2517</v>
      </c>
      <c r="AH11" s="1484">
        <v>416605</v>
      </c>
      <c r="AJ11" s="1322">
        <v>6543</v>
      </c>
      <c r="AK11" s="1322">
        <v>0</v>
      </c>
      <c r="AL11" s="1322">
        <v>0</v>
      </c>
      <c r="AM11" s="1322">
        <v>0</v>
      </c>
      <c r="AN11" s="1322">
        <v>56303</v>
      </c>
      <c r="AO11" s="1322">
        <v>336654</v>
      </c>
      <c r="AP11" s="1322">
        <v>45</v>
      </c>
      <c r="AQ11" s="1322">
        <v>0</v>
      </c>
      <c r="AR11" s="1321">
        <v>1758</v>
      </c>
      <c r="AS11" s="1480">
        <v>401303</v>
      </c>
      <c r="AU11" s="1322">
        <v>7361</v>
      </c>
      <c r="AV11" s="1322">
        <v>0</v>
      </c>
      <c r="AW11" s="1322">
        <v>0</v>
      </c>
      <c r="AX11" s="1322">
        <v>0</v>
      </c>
      <c r="AY11" s="1322">
        <v>54171</v>
      </c>
      <c r="AZ11" s="1322">
        <v>341224</v>
      </c>
      <c r="BA11" s="1322">
        <v>0</v>
      </c>
      <c r="BB11" s="1322">
        <v>0</v>
      </c>
      <c r="BC11" s="1321">
        <v>2111</v>
      </c>
      <c r="BD11" s="1480">
        <v>404867</v>
      </c>
      <c r="BF11" s="1322">
        <v>7524</v>
      </c>
      <c r="BG11" s="1322">
        <v>0</v>
      </c>
      <c r="BH11" s="1322">
        <v>0</v>
      </c>
      <c r="BI11" s="1322">
        <v>0</v>
      </c>
      <c r="BJ11" s="1322">
        <v>48469</v>
      </c>
      <c r="BK11" s="1322">
        <v>323478</v>
      </c>
      <c r="BL11" s="1322">
        <v>0</v>
      </c>
      <c r="BM11" s="1322">
        <v>0</v>
      </c>
      <c r="BN11" s="1321">
        <v>2466</v>
      </c>
      <c r="BO11" s="1480">
        <v>381937</v>
      </c>
      <c r="BQ11" s="1322">
        <v>8136</v>
      </c>
      <c r="BR11" s="1322">
        <v>0</v>
      </c>
      <c r="BS11" s="1322">
        <v>0</v>
      </c>
      <c r="BT11" s="1322">
        <v>0</v>
      </c>
      <c r="BU11" s="1322">
        <v>48996</v>
      </c>
      <c r="BV11" s="1322">
        <v>313488</v>
      </c>
      <c r="BW11" s="1322">
        <v>0</v>
      </c>
      <c r="BX11" s="1322">
        <v>0</v>
      </c>
      <c r="BY11" s="1321">
        <v>2811</v>
      </c>
      <c r="BZ11" s="1480">
        <v>373431</v>
      </c>
      <c r="CB11" s="1322">
        <v>8585</v>
      </c>
      <c r="CC11" s="1322">
        <v>0</v>
      </c>
      <c r="CD11" s="1322">
        <v>0</v>
      </c>
      <c r="CE11" s="1322">
        <v>0</v>
      </c>
      <c r="CF11" s="1322">
        <v>48946</v>
      </c>
      <c r="CG11" s="1322">
        <v>288721</v>
      </c>
      <c r="CH11" s="1322">
        <v>0</v>
      </c>
      <c r="CI11" s="1322">
        <v>0</v>
      </c>
      <c r="CJ11" s="1321">
        <v>3229</v>
      </c>
      <c r="CK11" s="1480">
        <v>349481</v>
      </c>
      <c r="CM11" s="1322">
        <v>8016</v>
      </c>
      <c r="CN11" s="1322">
        <v>0</v>
      </c>
      <c r="CO11" s="1322">
        <v>0</v>
      </c>
      <c r="CP11" s="1322">
        <v>0</v>
      </c>
      <c r="CQ11" s="1322">
        <v>45488</v>
      </c>
      <c r="CR11" s="1322">
        <v>269553</v>
      </c>
      <c r="CS11" s="1322">
        <v>0</v>
      </c>
      <c r="CT11" s="1322">
        <v>0</v>
      </c>
      <c r="CU11" s="1321">
        <v>3538</v>
      </c>
      <c r="CV11" s="1480">
        <v>326595</v>
      </c>
      <c r="CX11" s="1322">
        <v>8839</v>
      </c>
      <c r="CY11" s="1322">
        <v>0</v>
      </c>
      <c r="CZ11" s="1322">
        <v>0</v>
      </c>
      <c r="DA11" s="1322">
        <v>0</v>
      </c>
      <c r="DB11" s="1322">
        <v>43542</v>
      </c>
      <c r="DC11" s="1322">
        <v>263701</v>
      </c>
      <c r="DD11" s="1322">
        <v>0</v>
      </c>
      <c r="DE11" s="1322">
        <v>0</v>
      </c>
      <c r="DF11" s="1321">
        <v>3817</v>
      </c>
      <c r="DG11" s="1480">
        <v>319899</v>
      </c>
      <c r="DI11" s="1322">
        <v>8849</v>
      </c>
      <c r="DJ11" s="1322">
        <v>0</v>
      </c>
      <c r="DK11" s="1322">
        <v>0</v>
      </c>
      <c r="DL11" s="1322">
        <v>0</v>
      </c>
      <c r="DM11" s="1322">
        <v>43082</v>
      </c>
      <c r="DN11" s="1322">
        <v>251572</v>
      </c>
      <c r="DO11" s="1322">
        <v>0</v>
      </c>
      <c r="DP11" s="1322">
        <v>0</v>
      </c>
      <c r="DQ11" s="1321">
        <v>3546</v>
      </c>
      <c r="DR11" s="1480">
        <v>307049</v>
      </c>
      <c r="DT11" s="1322">
        <v>8584</v>
      </c>
      <c r="DU11" s="1322">
        <v>0</v>
      </c>
      <c r="DV11" s="1322">
        <v>0</v>
      </c>
      <c r="DW11" s="1322">
        <v>0</v>
      </c>
      <c r="DX11" s="1322">
        <v>39085</v>
      </c>
      <c r="DY11" s="1322">
        <v>231814</v>
      </c>
      <c r="DZ11" s="1322">
        <v>0</v>
      </c>
      <c r="EA11" s="1322">
        <v>0</v>
      </c>
      <c r="EB11" s="1321">
        <v>404</v>
      </c>
      <c r="EC11" s="1481">
        <v>279887</v>
      </c>
    </row>
    <row r="12" spans="1:133">
      <c r="A12" s="1257"/>
      <c r="B12" s="1346" t="s">
        <v>1973</v>
      </c>
      <c r="C12" s="1322">
        <v>1</v>
      </c>
      <c r="D12" s="1322">
        <v>0</v>
      </c>
      <c r="E12" s="1322">
        <v>0</v>
      </c>
      <c r="F12" s="1322">
        <v>131010</v>
      </c>
      <c r="G12" s="1322">
        <v>10411</v>
      </c>
      <c r="H12" s="1322">
        <v>0</v>
      </c>
      <c r="I12" s="1322">
        <v>0</v>
      </c>
      <c r="J12" s="1322">
        <v>0</v>
      </c>
      <c r="K12" s="1321">
        <v>163</v>
      </c>
      <c r="L12" s="1480">
        <v>141585</v>
      </c>
      <c r="N12" s="1322">
        <v>1</v>
      </c>
      <c r="O12" s="1322">
        <v>0</v>
      </c>
      <c r="P12" s="1322">
        <v>0</v>
      </c>
      <c r="Q12" s="1322">
        <v>130686</v>
      </c>
      <c r="R12" s="1322">
        <v>10138</v>
      </c>
      <c r="S12" s="1322">
        <v>0</v>
      </c>
      <c r="T12" s="1322">
        <v>70</v>
      </c>
      <c r="U12" s="1322">
        <v>0</v>
      </c>
      <c r="V12" s="1321">
        <v>141</v>
      </c>
      <c r="W12" s="1480">
        <v>141036</v>
      </c>
      <c r="Y12" s="1322">
        <v>1</v>
      </c>
      <c r="Z12" s="1322">
        <v>0</v>
      </c>
      <c r="AA12" s="1322">
        <v>0</v>
      </c>
      <c r="AB12" s="1322">
        <v>125597</v>
      </c>
      <c r="AC12" s="1322">
        <v>9717</v>
      </c>
      <c r="AD12" s="1322">
        <v>0</v>
      </c>
      <c r="AE12" s="1322">
        <v>0</v>
      </c>
      <c r="AF12" s="1322">
        <v>0</v>
      </c>
      <c r="AG12" s="1321">
        <v>244</v>
      </c>
      <c r="AH12" s="1480">
        <v>135559</v>
      </c>
      <c r="AJ12" s="1322">
        <v>1</v>
      </c>
      <c r="AK12" s="1322">
        <v>0</v>
      </c>
      <c r="AL12" s="1322">
        <v>0</v>
      </c>
      <c r="AM12" s="1322">
        <v>117766</v>
      </c>
      <c r="AN12" s="1322">
        <v>8868</v>
      </c>
      <c r="AO12" s="1322">
        <v>0</v>
      </c>
      <c r="AP12" s="1322">
        <v>0</v>
      </c>
      <c r="AQ12" s="1322">
        <v>0</v>
      </c>
      <c r="AR12" s="1321">
        <v>117</v>
      </c>
      <c r="AS12" s="1480">
        <v>126752</v>
      </c>
      <c r="AU12" s="1322">
        <v>1</v>
      </c>
      <c r="AV12" s="1322">
        <v>0</v>
      </c>
      <c r="AW12" s="1322">
        <v>0</v>
      </c>
      <c r="AX12" s="1322">
        <v>112678</v>
      </c>
      <c r="AY12" s="1322">
        <v>8410</v>
      </c>
      <c r="AZ12" s="1322">
        <v>0</v>
      </c>
      <c r="BA12" s="1322">
        <v>0</v>
      </c>
      <c r="BB12" s="1322">
        <v>0</v>
      </c>
      <c r="BC12" s="1321">
        <v>97</v>
      </c>
      <c r="BD12" s="1480">
        <v>121186</v>
      </c>
      <c r="BF12" s="1322">
        <v>1</v>
      </c>
      <c r="BG12" s="1322">
        <v>0</v>
      </c>
      <c r="BH12" s="1322">
        <v>0</v>
      </c>
      <c r="BI12" s="1322">
        <v>108990</v>
      </c>
      <c r="BJ12" s="1322">
        <v>7423</v>
      </c>
      <c r="BK12" s="1322">
        <v>0</v>
      </c>
      <c r="BL12" s="1322">
        <v>0</v>
      </c>
      <c r="BM12" s="1322">
        <v>0</v>
      </c>
      <c r="BN12" s="1321">
        <v>96</v>
      </c>
      <c r="BO12" s="1480">
        <v>116510</v>
      </c>
      <c r="BQ12" s="1322">
        <v>1</v>
      </c>
      <c r="BR12" s="1322">
        <v>0</v>
      </c>
      <c r="BS12" s="1322">
        <v>0</v>
      </c>
      <c r="BT12" s="1322">
        <v>106433</v>
      </c>
      <c r="BU12" s="1322">
        <v>7236</v>
      </c>
      <c r="BV12" s="1322">
        <v>0</v>
      </c>
      <c r="BW12" s="1322">
        <v>0</v>
      </c>
      <c r="BX12" s="1322">
        <v>0</v>
      </c>
      <c r="BY12" s="1321">
        <v>87</v>
      </c>
      <c r="BZ12" s="1480">
        <v>113757</v>
      </c>
      <c r="CB12" s="1322">
        <v>0</v>
      </c>
      <c r="CC12" s="1322">
        <v>0</v>
      </c>
      <c r="CD12" s="1322">
        <v>0</v>
      </c>
      <c r="CE12" s="1322">
        <v>99699</v>
      </c>
      <c r="CF12" s="1322">
        <v>6656</v>
      </c>
      <c r="CG12" s="1322">
        <v>0</v>
      </c>
      <c r="CH12" s="1322">
        <v>0</v>
      </c>
      <c r="CI12" s="1322">
        <v>0</v>
      </c>
      <c r="CJ12" s="1321">
        <v>81</v>
      </c>
      <c r="CK12" s="1480">
        <v>106436</v>
      </c>
      <c r="CM12" s="1322">
        <v>0</v>
      </c>
      <c r="CN12" s="1322">
        <v>0</v>
      </c>
      <c r="CO12" s="1322">
        <v>0</v>
      </c>
      <c r="CP12" s="1322">
        <v>92519</v>
      </c>
      <c r="CQ12" s="1322">
        <v>6121</v>
      </c>
      <c r="CR12" s="1322">
        <v>0</v>
      </c>
      <c r="CS12" s="1322">
        <v>0</v>
      </c>
      <c r="CT12" s="1322">
        <v>0</v>
      </c>
      <c r="CU12" s="1321">
        <v>79</v>
      </c>
      <c r="CV12" s="1480">
        <v>98719</v>
      </c>
      <c r="CX12" s="1322">
        <v>0</v>
      </c>
      <c r="CY12" s="1322">
        <v>0</v>
      </c>
      <c r="CZ12" s="1322">
        <v>0</v>
      </c>
      <c r="DA12" s="1322">
        <v>88273</v>
      </c>
      <c r="DB12" s="1322">
        <v>6062</v>
      </c>
      <c r="DC12" s="1322">
        <v>0</v>
      </c>
      <c r="DD12" s="1322">
        <v>0</v>
      </c>
      <c r="DE12" s="1322">
        <v>0</v>
      </c>
      <c r="DF12" s="1321">
        <v>74</v>
      </c>
      <c r="DG12" s="1480">
        <v>94409</v>
      </c>
      <c r="DI12" s="1322">
        <v>0</v>
      </c>
      <c r="DJ12" s="1322">
        <v>0</v>
      </c>
      <c r="DK12" s="1322">
        <v>0</v>
      </c>
      <c r="DL12" s="1322">
        <v>80392</v>
      </c>
      <c r="DM12" s="1322">
        <v>5426</v>
      </c>
      <c r="DN12" s="1322">
        <v>0</v>
      </c>
      <c r="DO12" s="1322">
        <v>0</v>
      </c>
      <c r="DP12" s="1322">
        <v>0</v>
      </c>
      <c r="DQ12" s="1321">
        <v>67</v>
      </c>
      <c r="DR12" s="1480">
        <v>85885</v>
      </c>
      <c r="DT12" s="1322">
        <v>0</v>
      </c>
      <c r="DU12" s="1322">
        <v>0</v>
      </c>
      <c r="DV12" s="1322">
        <v>0</v>
      </c>
      <c r="DW12" s="1322">
        <v>71075</v>
      </c>
      <c r="DX12" s="1322">
        <v>4624</v>
      </c>
      <c r="DY12" s="1322">
        <v>0</v>
      </c>
      <c r="DZ12" s="1322">
        <v>0</v>
      </c>
      <c r="EA12" s="1322">
        <v>0</v>
      </c>
      <c r="EB12" s="1321">
        <v>48</v>
      </c>
      <c r="EC12" s="1481">
        <v>75747</v>
      </c>
    </row>
    <row r="13" spans="1:133">
      <c r="A13" s="1257"/>
      <c r="B13" s="1346" t="s">
        <v>1974</v>
      </c>
      <c r="C13" s="1322">
        <v>0</v>
      </c>
      <c r="D13" s="1322">
        <v>0</v>
      </c>
      <c r="E13" s="1322">
        <v>0</v>
      </c>
      <c r="F13" s="1322">
        <v>0</v>
      </c>
      <c r="G13" s="1322">
        <v>780</v>
      </c>
      <c r="H13" s="1322">
        <v>0</v>
      </c>
      <c r="I13" s="1322">
        <v>0</v>
      </c>
      <c r="J13" s="1322">
        <v>0</v>
      </c>
      <c r="K13" s="1321">
        <v>0</v>
      </c>
      <c r="L13" s="1480">
        <v>780</v>
      </c>
      <c r="N13" s="1322">
        <v>0</v>
      </c>
      <c r="O13" s="1322">
        <v>0</v>
      </c>
      <c r="P13" s="1322">
        <v>0</v>
      </c>
      <c r="Q13" s="1322">
        <v>0</v>
      </c>
      <c r="R13" s="1322">
        <v>616</v>
      </c>
      <c r="S13" s="1322">
        <v>0</v>
      </c>
      <c r="T13" s="1322">
        <v>0</v>
      </c>
      <c r="U13" s="1322">
        <v>0</v>
      </c>
      <c r="V13" s="1321">
        <v>0</v>
      </c>
      <c r="W13" s="1480">
        <v>616</v>
      </c>
      <c r="Y13" s="1322">
        <v>0</v>
      </c>
      <c r="Z13" s="1322">
        <v>0</v>
      </c>
      <c r="AA13" s="1322">
        <v>0</v>
      </c>
      <c r="AB13" s="1322">
        <v>0</v>
      </c>
      <c r="AC13" s="1322">
        <v>813</v>
      </c>
      <c r="AD13" s="1322">
        <v>0</v>
      </c>
      <c r="AE13" s="1322">
        <v>0</v>
      </c>
      <c r="AF13" s="1322">
        <v>0</v>
      </c>
      <c r="AG13" s="1321">
        <v>0</v>
      </c>
      <c r="AH13" s="1480">
        <v>813</v>
      </c>
      <c r="AJ13" s="1322">
        <v>0</v>
      </c>
      <c r="AK13" s="1322">
        <v>0</v>
      </c>
      <c r="AL13" s="1322">
        <v>0</v>
      </c>
      <c r="AM13" s="1322">
        <v>0</v>
      </c>
      <c r="AN13" s="1322">
        <v>681</v>
      </c>
      <c r="AO13" s="1322">
        <v>0</v>
      </c>
      <c r="AP13" s="1322">
        <v>0</v>
      </c>
      <c r="AQ13" s="1322">
        <v>0</v>
      </c>
      <c r="AR13" s="1321">
        <v>0</v>
      </c>
      <c r="AS13" s="1480">
        <v>681</v>
      </c>
      <c r="AU13" s="1322">
        <v>0</v>
      </c>
      <c r="AV13" s="1322">
        <v>0</v>
      </c>
      <c r="AW13" s="1322">
        <v>0</v>
      </c>
      <c r="AX13" s="1322">
        <v>0</v>
      </c>
      <c r="AY13" s="1322">
        <v>829</v>
      </c>
      <c r="AZ13" s="1322">
        <v>0</v>
      </c>
      <c r="BA13" s="1322">
        <v>0</v>
      </c>
      <c r="BB13" s="1322">
        <v>0</v>
      </c>
      <c r="BC13" s="1321">
        <v>0</v>
      </c>
      <c r="BD13" s="1480">
        <v>829</v>
      </c>
      <c r="BF13" s="1322">
        <v>0</v>
      </c>
      <c r="BG13" s="1322">
        <v>0</v>
      </c>
      <c r="BH13" s="1322">
        <v>0</v>
      </c>
      <c r="BI13" s="1322">
        <v>0</v>
      </c>
      <c r="BJ13" s="1322">
        <v>794</v>
      </c>
      <c r="BK13" s="1322">
        <v>0</v>
      </c>
      <c r="BL13" s="1322">
        <v>0</v>
      </c>
      <c r="BM13" s="1322">
        <v>0</v>
      </c>
      <c r="BN13" s="1321">
        <v>0</v>
      </c>
      <c r="BO13" s="1480">
        <v>794</v>
      </c>
      <c r="BQ13" s="1322">
        <v>0</v>
      </c>
      <c r="BR13" s="1322">
        <v>0</v>
      </c>
      <c r="BS13" s="1322">
        <v>0</v>
      </c>
      <c r="BT13" s="1322">
        <v>0</v>
      </c>
      <c r="BU13" s="1322">
        <v>689</v>
      </c>
      <c r="BV13" s="1322">
        <v>0</v>
      </c>
      <c r="BW13" s="1322">
        <v>0</v>
      </c>
      <c r="BX13" s="1322">
        <v>0</v>
      </c>
      <c r="BY13" s="1321">
        <v>0</v>
      </c>
      <c r="BZ13" s="1480">
        <v>689</v>
      </c>
      <c r="CB13" s="1322">
        <v>0</v>
      </c>
      <c r="CC13" s="1322">
        <v>0</v>
      </c>
      <c r="CD13" s="1322">
        <v>0</v>
      </c>
      <c r="CE13" s="1322">
        <v>0</v>
      </c>
      <c r="CF13" s="1322">
        <v>461</v>
      </c>
      <c r="CG13" s="1322">
        <v>0</v>
      </c>
      <c r="CH13" s="1322">
        <v>0</v>
      </c>
      <c r="CI13" s="1322">
        <v>0</v>
      </c>
      <c r="CJ13" s="1321">
        <v>0</v>
      </c>
      <c r="CK13" s="1480">
        <v>461</v>
      </c>
      <c r="CM13" s="1322">
        <v>0</v>
      </c>
      <c r="CN13" s="1322">
        <v>0</v>
      </c>
      <c r="CO13" s="1322">
        <v>0</v>
      </c>
      <c r="CP13" s="1322">
        <v>0</v>
      </c>
      <c r="CQ13" s="1322">
        <v>385</v>
      </c>
      <c r="CR13" s="1322">
        <v>0</v>
      </c>
      <c r="CS13" s="1322">
        <v>0</v>
      </c>
      <c r="CT13" s="1322">
        <v>0</v>
      </c>
      <c r="CU13" s="1321">
        <v>0</v>
      </c>
      <c r="CV13" s="1480">
        <v>385</v>
      </c>
      <c r="CX13" s="1322">
        <v>0</v>
      </c>
      <c r="CY13" s="1322">
        <v>0</v>
      </c>
      <c r="CZ13" s="1322">
        <v>0</v>
      </c>
      <c r="DA13" s="1322">
        <v>0</v>
      </c>
      <c r="DB13" s="1322">
        <v>443</v>
      </c>
      <c r="DC13" s="1322">
        <v>0</v>
      </c>
      <c r="DD13" s="1322">
        <v>0</v>
      </c>
      <c r="DE13" s="1322">
        <v>0</v>
      </c>
      <c r="DF13" s="1321">
        <v>0</v>
      </c>
      <c r="DG13" s="1480">
        <v>443</v>
      </c>
      <c r="DI13" s="1322">
        <v>0</v>
      </c>
      <c r="DJ13" s="1322">
        <v>0</v>
      </c>
      <c r="DK13" s="1322">
        <v>0</v>
      </c>
      <c r="DL13" s="1322">
        <v>0</v>
      </c>
      <c r="DM13" s="1322">
        <v>316</v>
      </c>
      <c r="DN13" s="1322">
        <v>0</v>
      </c>
      <c r="DO13" s="1322">
        <v>0</v>
      </c>
      <c r="DP13" s="1322">
        <v>0</v>
      </c>
      <c r="DQ13" s="1321">
        <v>0</v>
      </c>
      <c r="DR13" s="1480">
        <v>316</v>
      </c>
      <c r="DT13" s="1322">
        <v>0</v>
      </c>
      <c r="DU13" s="1322">
        <v>0</v>
      </c>
      <c r="DV13" s="1322">
        <v>0</v>
      </c>
      <c r="DW13" s="1322">
        <v>0</v>
      </c>
      <c r="DX13" s="1322">
        <v>478</v>
      </c>
      <c r="DY13" s="1322">
        <v>0</v>
      </c>
      <c r="DZ13" s="1322">
        <v>0</v>
      </c>
      <c r="EA13" s="1322">
        <v>0</v>
      </c>
      <c r="EB13" s="1321">
        <v>0</v>
      </c>
      <c r="EC13" s="1481">
        <v>478</v>
      </c>
    </row>
    <row r="14" spans="1:133">
      <c r="A14" s="1257"/>
      <c r="B14" s="1346" t="s">
        <v>2034</v>
      </c>
      <c r="C14" s="1322">
        <v>0</v>
      </c>
      <c r="D14" s="1322">
        <v>0</v>
      </c>
      <c r="E14" s="1322">
        <v>0</v>
      </c>
      <c r="F14" s="1322">
        <v>0</v>
      </c>
      <c r="G14" s="1322">
        <v>64</v>
      </c>
      <c r="H14" s="1322">
        <v>0</v>
      </c>
      <c r="I14" s="1322">
        <v>16833</v>
      </c>
      <c r="J14" s="1322">
        <v>19943</v>
      </c>
      <c r="K14" s="1321">
        <v>0</v>
      </c>
      <c r="L14" s="1480">
        <v>36840</v>
      </c>
      <c r="N14" s="1322">
        <v>0</v>
      </c>
      <c r="O14" s="1322">
        <v>0</v>
      </c>
      <c r="P14" s="1322">
        <v>0</v>
      </c>
      <c r="Q14" s="1322">
        <v>0</v>
      </c>
      <c r="R14" s="1322">
        <v>7083</v>
      </c>
      <c r="S14" s="1322">
        <v>0</v>
      </c>
      <c r="T14" s="1322">
        <v>13654</v>
      </c>
      <c r="U14" s="1322">
        <v>14711</v>
      </c>
      <c r="V14" s="1321">
        <v>0</v>
      </c>
      <c r="W14" s="1480">
        <v>35448</v>
      </c>
      <c r="Y14" s="1322">
        <v>0</v>
      </c>
      <c r="Z14" s="1322">
        <v>0</v>
      </c>
      <c r="AA14" s="1322">
        <v>0</v>
      </c>
      <c r="AB14" s="1322">
        <v>0</v>
      </c>
      <c r="AC14" s="1322">
        <v>7091</v>
      </c>
      <c r="AD14" s="1322">
        <v>0</v>
      </c>
      <c r="AE14" s="1322">
        <v>11528</v>
      </c>
      <c r="AF14" s="1322">
        <v>12787</v>
      </c>
      <c r="AG14" s="1321">
        <v>0</v>
      </c>
      <c r="AH14" s="1480">
        <v>31406</v>
      </c>
      <c r="AJ14" s="1322">
        <v>0</v>
      </c>
      <c r="AK14" s="1322">
        <v>0</v>
      </c>
      <c r="AL14" s="1322">
        <v>0</v>
      </c>
      <c r="AM14" s="1322">
        <v>0</v>
      </c>
      <c r="AN14" s="1322">
        <v>7114</v>
      </c>
      <c r="AO14" s="1322">
        <v>0</v>
      </c>
      <c r="AP14" s="1322">
        <v>6013</v>
      </c>
      <c r="AQ14" s="1322">
        <v>11872</v>
      </c>
      <c r="AR14" s="1321">
        <v>0</v>
      </c>
      <c r="AS14" s="1480">
        <v>24999</v>
      </c>
      <c r="AU14" s="1322">
        <v>0</v>
      </c>
      <c r="AV14" s="1322">
        <v>0</v>
      </c>
      <c r="AW14" s="1322">
        <v>0</v>
      </c>
      <c r="AX14" s="1322">
        <v>0</v>
      </c>
      <c r="AY14" s="1322">
        <v>69</v>
      </c>
      <c r="AZ14" s="1322">
        <v>0</v>
      </c>
      <c r="BA14" s="1322">
        <v>5993</v>
      </c>
      <c r="BB14" s="1322">
        <v>18254</v>
      </c>
      <c r="BC14" s="1321">
        <v>0</v>
      </c>
      <c r="BD14" s="1480">
        <v>24316</v>
      </c>
      <c r="BF14" s="1322">
        <v>0</v>
      </c>
      <c r="BG14" s="1322">
        <v>0</v>
      </c>
      <c r="BH14" s="1322">
        <v>0</v>
      </c>
      <c r="BI14" s="1322">
        <v>0</v>
      </c>
      <c r="BJ14" s="1322">
        <v>115</v>
      </c>
      <c r="BK14" s="1322">
        <v>0</v>
      </c>
      <c r="BL14" s="1322">
        <v>5397</v>
      </c>
      <c r="BM14" s="1322">
        <v>14466</v>
      </c>
      <c r="BN14" s="1321">
        <v>0</v>
      </c>
      <c r="BO14" s="1480">
        <v>19978</v>
      </c>
      <c r="BQ14" s="1322">
        <v>0</v>
      </c>
      <c r="BR14" s="1322">
        <v>0</v>
      </c>
      <c r="BS14" s="1322">
        <v>0</v>
      </c>
      <c r="BT14" s="1322">
        <v>0</v>
      </c>
      <c r="BU14" s="1322">
        <v>92</v>
      </c>
      <c r="BV14" s="1322">
        <v>0</v>
      </c>
      <c r="BW14" s="1322">
        <v>4400</v>
      </c>
      <c r="BX14" s="1322">
        <v>14580</v>
      </c>
      <c r="BY14" s="1321">
        <v>0</v>
      </c>
      <c r="BZ14" s="1480">
        <v>19072</v>
      </c>
      <c r="CB14" s="1322">
        <v>0</v>
      </c>
      <c r="CC14" s="1322">
        <v>0</v>
      </c>
      <c r="CD14" s="1322">
        <v>0</v>
      </c>
      <c r="CE14" s="1322">
        <v>0</v>
      </c>
      <c r="CF14" s="1322">
        <v>0</v>
      </c>
      <c r="CG14" s="1322">
        <v>0</v>
      </c>
      <c r="CH14" s="1322">
        <v>4665</v>
      </c>
      <c r="CI14" s="1322">
        <v>14946</v>
      </c>
      <c r="CJ14" s="1321">
        <v>0</v>
      </c>
      <c r="CK14" s="1480">
        <v>19611</v>
      </c>
      <c r="CM14" s="1322">
        <v>0</v>
      </c>
      <c r="CN14" s="1322">
        <v>0</v>
      </c>
      <c r="CO14" s="1322">
        <v>0</v>
      </c>
      <c r="CP14" s="1322">
        <v>0</v>
      </c>
      <c r="CQ14" s="1322">
        <v>66</v>
      </c>
      <c r="CR14" s="1322">
        <v>0</v>
      </c>
      <c r="CS14" s="1322">
        <v>4884</v>
      </c>
      <c r="CT14" s="1322">
        <v>14428</v>
      </c>
      <c r="CU14" s="1321">
        <v>0</v>
      </c>
      <c r="CV14" s="1480">
        <v>19378</v>
      </c>
      <c r="CX14" s="1322">
        <v>0</v>
      </c>
      <c r="CY14" s="1322">
        <v>0</v>
      </c>
      <c r="CZ14" s="1322">
        <v>0</v>
      </c>
      <c r="DA14" s="1322">
        <v>0</v>
      </c>
      <c r="DB14" s="1322">
        <v>0</v>
      </c>
      <c r="DC14" s="1322">
        <v>0</v>
      </c>
      <c r="DD14" s="1322">
        <v>3684</v>
      </c>
      <c r="DE14" s="1322">
        <v>20142</v>
      </c>
      <c r="DF14" s="1321">
        <v>0</v>
      </c>
      <c r="DG14" s="1480">
        <v>23826</v>
      </c>
      <c r="DI14" s="1322">
        <v>0</v>
      </c>
      <c r="DJ14" s="1322">
        <v>0</v>
      </c>
      <c r="DK14" s="1322">
        <v>0</v>
      </c>
      <c r="DL14" s="1322">
        <v>0</v>
      </c>
      <c r="DM14" s="1322">
        <v>0</v>
      </c>
      <c r="DN14" s="1322">
        <v>0</v>
      </c>
      <c r="DO14" s="1322">
        <v>3636</v>
      </c>
      <c r="DP14" s="1322">
        <v>19706</v>
      </c>
      <c r="DQ14" s="1321">
        <v>0</v>
      </c>
      <c r="DR14" s="1480">
        <v>23342</v>
      </c>
      <c r="DT14" s="1322">
        <v>0</v>
      </c>
      <c r="DU14" s="1322">
        <v>0</v>
      </c>
      <c r="DV14" s="1322">
        <v>0</v>
      </c>
      <c r="DW14" s="1322">
        <v>0</v>
      </c>
      <c r="DX14" s="1322">
        <v>74</v>
      </c>
      <c r="DY14" s="1322">
        <v>0</v>
      </c>
      <c r="DZ14" s="1322">
        <v>2140</v>
      </c>
      <c r="EA14" s="1322">
        <v>22557</v>
      </c>
      <c r="EB14" s="1321">
        <v>0</v>
      </c>
      <c r="EC14" s="1481">
        <v>24771</v>
      </c>
    </row>
    <row r="15" spans="1:133">
      <c r="A15" s="1257"/>
      <c r="B15" s="1406" t="s">
        <v>2035</v>
      </c>
      <c r="C15" s="1410">
        <v>50</v>
      </c>
      <c r="D15" s="1410">
        <v>0</v>
      </c>
      <c r="E15" s="1410">
        <v>0</v>
      </c>
      <c r="F15" s="1410">
        <v>0</v>
      </c>
      <c r="G15" s="1410">
        <v>0</v>
      </c>
      <c r="H15" s="1410">
        <v>0</v>
      </c>
      <c r="I15" s="1410">
        <v>0</v>
      </c>
      <c r="J15" s="1410">
        <v>110955</v>
      </c>
      <c r="K15" s="1410">
        <v>0</v>
      </c>
      <c r="L15" s="1485">
        <v>111005</v>
      </c>
      <c r="N15" s="1410">
        <v>42</v>
      </c>
      <c r="O15" s="1410">
        <v>0</v>
      </c>
      <c r="P15" s="1410">
        <v>0</v>
      </c>
      <c r="Q15" s="1410">
        <v>0</v>
      </c>
      <c r="R15" s="1410">
        <v>0</v>
      </c>
      <c r="S15" s="1410">
        <v>0</v>
      </c>
      <c r="T15" s="1410">
        <v>0</v>
      </c>
      <c r="U15" s="1410">
        <v>116009</v>
      </c>
      <c r="V15" s="1410">
        <v>0</v>
      </c>
      <c r="W15" s="1485">
        <v>116051</v>
      </c>
      <c r="Y15" s="1410">
        <v>16</v>
      </c>
      <c r="Z15" s="1410">
        <v>0</v>
      </c>
      <c r="AA15" s="1410">
        <v>0</v>
      </c>
      <c r="AB15" s="1410">
        <v>0</v>
      </c>
      <c r="AC15" s="1410">
        <v>0</v>
      </c>
      <c r="AD15" s="1410">
        <v>0</v>
      </c>
      <c r="AE15" s="1410">
        <v>0</v>
      </c>
      <c r="AF15" s="1410">
        <v>110384</v>
      </c>
      <c r="AG15" s="1410">
        <v>12</v>
      </c>
      <c r="AH15" s="1485">
        <v>110412</v>
      </c>
      <c r="AJ15" s="1410">
        <v>13</v>
      </c>
      <c r="AK15" s="1410">
        <v>0</v>
      </c>
      <c r="AL15" s="1410">
        <v>0</v>
      </c>
      <c r="AM15" s="1410">
        <v>0</v>
      </c>
      <c r="AN15" s="1410">
        <v>0</v>
      </c>
      <c r="AO15" s="1410">
        <v>0</v>
      </c>
      <c r="AP15" s="1410">
        <v>0</v>
      </c>
      <c r="AQ15" s="1410">
        <v>106599</v>
      </c>
      <c r="AR15" s="1410">
        <v>0</v>
      </c>
      <c r="AS15" s="1485">
        <v>106612</v>
      </c>
      <c r="AU15" s="1410">
        <v>11</v>
      </c>
      <c r="AV15" s="1410">
        <v>0</v>
      </c>
      <c r="AW15" s="1410">
        <v>0</v>
      </c>
      <c r="AX15" s="1410">
        <v>0</v>
      </c>
      <c r="AY15" s="1410">
        <v>0</v>
      </c>
      <c r="AZ15" s="1410">
        <v>0</v>
      </c>
      <c r="BA15" s="1410">
        <v>0</v>
      </c>
      <c r="BB15" s="1410">
        <v>96323</v>
      </c>
      <c r="BC15" s="1410">
        <v>0</v>
      </c>
      <c r="BD15" s="1485">
        <v>96334</v>
      </c>
      <c r="BF15" s="1410">
        <v>28</v>
      </c>
      <c r="BG15" s="1410">
        <v>0</v>
      </c>
      <c r="BH15" s="1410">
        <v>0</v>
      </c>
      <c r="BI15" s="1410">
        <v>0</v>
      </c>
      <c r="BJ15" s="1410">
        <v>0</v>
      </c>
      <c r="BK15" s="1410">
        <v>0</v>
      </c>
      <c r="BL15" s="1410">
        <v>0</v>
      </c>
      <c r="BM15" s="1410">
        <v>87621</v>
      </c>
      <c r="BN15" s="1410">
        <v>0</v>
      </c>
      <c r="BO15" s="1485">
        <v>87649</v>
      </c>
      <c r="BQ15" s="1410">
        <v>0</v>
      </c>
      <c r="BR15" s="1410">
        <v>0</v>
      </c>
      <c r="BS15" s="1410">
        <v>0</v>
      </c>
      <c r="BT15" s="1410">
        <v>0</v>
      </c>
      <c r="BU15" s="1410">
        <v>0</v>
      </c>
      <c r="BV15" s="1410">
        <v>0</v>
      </c>
      <c r="BW15" s="1410">
        <v>0</v>
      </c>
      <c r="BX15" s="1410">
        <v>85666</v>
      </c>
      <c r="BY15" s="1410">
        <v>0</v>
      </c>
      <c r="BZ15" s="1485">
        <v>85666</v>
      </c>
      <c r="CB15" s="1410">
        <v>0</v>
      </c>
      <c r="CC15" s="1410">
        <v>0</v>
      </c>
      <c r="CD15" s="1410">
        <v>0</v>
      </c>
      <c r="CE15" s="1410">
        <v>0</v>
      </c>
      <c r="CF15" s="1410">
        <v>0</v>
      </c>
      <c r="CG15" s="1410">
        <v>0</v>
      </c>
      <c r="CH15" s="1410">
        <v>0</v>
      </c>
      <c r="CI15" s="1410">
        <v>82102</v>
      </c>
      <c r="CJ15" s="1410">
        <v>0</v>
      </c>
      <c r="CK15" s="1485">
        <v>82102</v>
      </c>
      <c r="CM15" s="1410">
        <v>2</v>
      </c>
      <c r="CN15" s="1410">
        <v>0</v>
      </c>
      <c r="CO15" s="1410">
        <v>0</v>
      </c>
      <c r="CP15" s="1410">
        <v>0</v>
      </c>
      <c r="CQ15" s="1410">
        <v>0</v>
      </c>
      <c r="CR15" s="1410">
        <v>0</v>
      </c>
      <c r="CS15" s="1410">
        <v>0</v>
      </c>
      <c r="CT15" s="1410">
        <v>81527</v>
      </c>
      <c r="CU15" s="1410">
        <v>0</v>
      </c>
      <c r="CV15" s="1485">
        <v>81529</v>
      </c>
      <c r="CX15" s="1410">
        <v>120</v>
      </c>
      <c r="CY15" s="1410">
        <v>0</v>
      </c>
      <c r="CZ15" s="1410">
        <v>0</v>
      </c>
      <c r="DA15" s="1410">
        <v>0</v>
      </c>
      <c r="DB15" s="1410">
        <v>0</v>
      </c>
      <c r="DC15" s="1410">
        <v>0</v>
      </c>
      <c r="DD15" s="1410">
        <v>0</v>
      </c>
      <c r="DE15" s="1410">
        <v>82507</v>
      </c>
      <c r="DF15" s="1410">
        <v>0</v>
      </c>
      <c r="DG15" s="1485">
        <v>82627</v>
      </c>
      <c r="DI15" s="1410">
        <v>7</v>
      </c>
      <c r="DJ15" s="1410">
        <v>0</v>
      </c>
      <c r="DK15" s="1410">
        <v>0</v>
      </c>
      <c r="DL15" s="1410">
        <v>0</v>
      </c>
      <c r="DM15" s="1410">
        <v>0</v>
      </c>
      <c r="DN15" s="1410">
        <v>0</v>
      </c>
      <c r="DO15" s="1410">
        <v>0</v>
      </c>
      <c r="DP15" s="1410">
        <v>74955</v>
      </c>
      <c r="DQ15" s="1410">
        <v>0</v>
      </c>
      <c r="DR15" s="1485">
        <v>74962</v>
      </c>
      <c r="DT15" s="1410">
        <v>0</v>
      </c>
      <c r="DU15" s="1410">
        <v>0</v>
      </c>
      <c r="DV15" s="1410">
        <v>0</v>
      </c>
      <c r="DW15" s="1410">
        <v>0</v>
      </c>
      <c r="DX15" s="1410">
        <v>0</v>
      </c>
      <c r="DY15" s="1410">
        <v>0</v>
      </c>
      <c r="DZ15" s="1410">
        <v>0</v>
      </c>
      <c r="EA15" s="1410">
        <v>72590</v>
      </c>
      <c r="EB15" s="1410">
        <v>0</v>
      </c>
      <c r="EC15" s="1486">
        <v>72590</v>
      </c>
    </row>
    <row r="16" spans="1:133" ht="13.8" thickBot="1">
      <c r="A16" s="1257"/>
      <c r="B16" s="1487" t="s">
        <v>156</v>
      </c>
      <c r="C16" s="1488">
        <v>634804</v>
      </c>
      <c r="D16" s="1488">
        <v>0</v>
      </c>
      <c r="E16" s="1488">
        <v>67075</v>
      </c>
      <c r="F16" s="1488">
        <v>131034</v>
      </c>
      <c r="G16" s="1488">
        <v>178420</v>
      </c>
      <c r="H16" s="1488">
        <v>350934</v>
      </c>
      <c r="I16" s="1488">
        <v>285647</v>
      </c>
      <c r="J16" s="1488">
        <v>382566</v>
      </c>
      <c r="K16" s="1488">
        <v>2889</v>
      </c>
      <c r="L16" s="1488">
        <v>2033369</v>
      </c>
      <c r="N16" s="1488">
        <v>564574</v>
      </c>
      <c r="O16" s="1488">
        <v>0</v>
      </c>
      <c r="P16" s="1488">
        <v>69467</v>
      </c>
      <c r="Q16" s="1488">
        <v>130844</v>
      </c>
      <c r="R16" s="1488">
        <v>185803</v>
      </c>
      <c r="S16" s="1488">
        <v>351966</v>
      </c>
      <c r="T16" s="1488">
        <v>292919</v>
      </c>
      <c r="U16" s="1488">
        <v>365925</v>
      </c>
      <c r="V16" s="1488">
        <v>3235</v>
      </c>
      <c r="W16" s="1488">
        <v>1964733</v>
      </c>
      <c r="Y16" s="1488">
        <v>541553</v>
      </c>
      <c r="Z16" s="1488">
        <v>0</v>
      </c>
      <c r="AA16" s="1488">
        <v>69693</v>
      </c>
      <c r="AB16" s="1488">
        <v>125810</v>
      </c>
      <c r="AC16" s="1488">
        <v>185007</v>
      </c>
      <c r="AD16" s="1488">
        <v>348709</v>
      </c>
      <c r="AE16" s="1488">
        <v>292879</v>
      </c>
      <c r="AF16" s="1488">
        <v>350365</v>
      </c>
      <c r="AG16" s="1488">
        <v>5906</v>
      </c>
      <c r="AH16" s="1488">
        <v>1919922</v>
      </c>
      <c r="AJ16" s="1488">
        <v>481931</v>
      </c>
      <c r="AK16" s="1488">
        <v>0</v>
      </c>
      <c r="AL16" s="1488">
        <v>65181</v>
      </c>
      <c r="AM16" s="1488">
        <v>119147</v>
      </c>
      <c r="AN16" s="1488">
        <v>178853</v>
      </c>
      <c r="AO16" s="1488">
        <v>336654</v>
      </c>
      <c r="AP16" s="1488">
        <v>285796</v>
      </c>
      <c r="AQ16" s="1488">
        <v>344123</v>
      </c>
      <c r="AR16" s="1488">
        <v>3885</v>
      </c>
      <c r="AS16" s="1488">
        <v>1815570</v>
      </c>
      <c r="AU16" s="1488">
        <v>496388</v>
      </c>
      <c r="AV16" s="1488">
        <v>0</v>
      </c>
      <c r="AW16" s="1488">
        <v>59875</v>
      </c>
      <c r="AX16" s="1488">
        <v>115002</v>
      </c>
      <c r="AY16" s="1488">
        <v>166075</v>
      </c>
      <c r="AZ16" s="1488">
        <v>341224</v>
      </c>
      <c r="BA16" s="1488">
        <v>276811</v>
      </c>
      <c r="BB16" s="1488">
        <v>343105</v>
      </c>
      <c r="BC16" s="1488">
        <v>4401</v>
      </c>
      <c r="BD16" s="1488">
        <v>1802881</v>
      </c>
      <c r="BF16" s="1488">
        <v>468455</v>
      </c>
      <c r="BG16" s="1488">
        <v>0</v>
      </c>
      <c r="BH16" s="1488">
        <v>66060</v>
      </c>
      <c r="BI16" s="1488">
        <v>112750</v>
      </c>
      <c r="BJ16" s="1488">
        <v>151592</v>
      </c>
      <c r="BK16" s="1488">
        <v>323478</v>
      </c>
      <c r="BL16" s="1488">
        <v>256762</v>
      </c>
      <c r="BM16" s="1488">
        <v>331761</v>
      </c>
      <c r="BN16" s="1488">
        <v>4684</v>
      </c>
      <c r="BO16" s="1488">
        <v>1715542</v>
      </c>
      <c r="BQ16" s="1488">
        <v>471128</v>
      </c>
      <c r="BR16" s="1488">
        <v>0</v>
      </c>
      <c r="BS16" s="1488">
        <v>64904</v>
      </c>
      <c r="BT16" s="1488">
        <v>108397</v>
      </c>
      <c r="BU16" s="1488">
        <v>150542</v>
      </c>
      <c r="BV16" s="1488">
        <v>313488</v>
      </c>
      <c r="BW16" s="1488">
        <v>254242</v>
      </c>
      <c r="BX16" s="1488">
        <v>341213</v>
      </c>
      <c r="BY16" s="1488">
        <v>5568</v>
      </c>
      <c r="BZ16" s="1488">
        <v>1709482</v>
      </c>
      <c r="CB16" s="1488">
        <v>489279</v>
      </c>
      <c r="CC16" s="1488">
        <v>0</v>
      </c>
      <c r="CD16" s="1488">
        <v>57962</v>
      </c>
      <c r="CE16" s="1488">
        <v>102226</v>
      </c>
      <c r="CF16" s="1488">
        <v>148006</v>
      </c>
      <c r="CG16" s="1488">
        <v>288721</v>
      </c>
      <c r="CH16" s="1488">
        <v>237939</v>
      </c>
      <c r="CI16" s="1488">
        <v>320470</v>
      </c>
      <c r="CJ16" s="1488">
        <v>5659</v>
      </c>
      <c r="CK16" s="1488">
        <v>1650262</v>
      </c>
      <c r="CM16" s="1488">
        <v>495912</v>
      </c>
      <c r="CN16" s="1488">
        <v>0</v>
      </c>
      <c r="CO16" s="1488">
        <v>58545</v>
      </c>
      <c r="CP16" s="1488">
        <v>95417</v>
      </c>
      <c r="CQ16" s="1488">
        <v>140916</v>
      </c>
      <c r="CR16" s="1488">
        <v>269553</v>
      </c>
      <c r="CS16" s="1488">
        <v>225718</v>
      </c>
      <c r="CT16" s="1488">
        <v>304976</v>
      </c>
      <c r="CU16" s="1488">
        <v>5651</v>
      </c>
      <c r="CV16" s="1488">
        <v>1596688</v>
      </c>
      <c r="CX16" s="1488">
        <v>527485</v>
      </c>
      <c r="CY16" s="1488">
        <v>0</v>
      </c>
      <c r="CZ16" s="1488">
        <v>56954</v>
      </c>
      <c r="DA16" s="1488">
        <v>91340</v>
      </c>
      <c r="DB16" s="1488">
        <v>139329</v>
      </c>
      <c r="DC16" s="1488">
        <v>263701</v>
      </c>
      <c r="DD16" s="1488">
        <v>222672</v>
      </c>
      <c r="DE16" s="1488">
        <v>316138</v>
      </c>
      <c r="DF16" s="1488">
        <v>6315</v>
      </c>
      <c r="DG16" s="1488">
        <v>1623934</v>
      </c>
      <c r="DI16" s="1488">
        <v>503596</v>
      </c>
      <c r="DJ16" s="1488" t="s">
        <v>2036</v>
      </c>
      <c r="DK16" s="1488">
        <v>48559</v>
      </c>
      <c r="DL16" s="1488">
        <v>83492</v>
      </c>
      <c r="DM16" s="1488">
        <v>138840</v>
      </c>
      <c r="DN16" s="1488">
        <v>251572</v>
      </c>
      <c r="DO16" s="1488">
        <v>239921</v>
      </c>
      <c r="DP16" s="1488">
        <v>273956</v>
      </c>
      <c r="DQ16" s="1488">
        <v>6165</v>
      </c>
      <c r="DR16" s="1488">
        <v>1546101</v>
      </c>
      <c r="DT16" s="1488">
        <v>435147</v>
      </c>
      <c r="DU16" s="1488">
        <v>0</v>
      </c>
      <c r="DV16" s="1488">
        <v>49713</v>
      </c>
      <c r="DW16" s="1488">
        <v>71931</v>
      </c>
      <c r="DX16" s="1488">
        <v>116302</v>
      </c>
      <c r="DY16" s="1488">
        <v>231814</v>
      </c>
      <c r="DZ16" s="1488">
        <v>194260</v>
      </c>
      <c r="EA16" s="1488">
        <v>319739</v>
      </c>
      <c r="EB16" s="1488">
        <v>1038</v>
      </c>
      <c r="EC16" s="1488">
        <v>1419944</v>
      </c>
    </row>
    <row r="17" spans="3:124">
      <c r="C17" s="1489"/>
      <c r="E17" s="1489"/>
      <c r="F17" s="1489"/>
      <c r="G17" s="1489"/>
      <c r="H17" s="1489"/>
      <c r="I17" s="1489"/>
      <c r="J17" s="1489"/>
      <c r="K17" s="1489"/>
      <c r="N17" s="1489"/>
      <c r="P17" s="1489"/>
      <c r="Q17" s="1489"/>
      <c r="R17" s="1489"/>
      <c r="S17" s="1489"/>
      <c r="T17" s="1489"/>
      <c r="U17" s="1489"/>
      <c r="V17" s="1489"/>
      <c r="Y17" s="1489"/>
      <c r="AA17" s="1489"/>
      <c r="AB17" s="1489"/>
      <c r="AC17" s="1489"/>
      <c r="AD17" s="1489"/>
      <c r="AE17" s="1489"/>
      <c r="AF17" s="1489"/>
      <c r="AG17" s="1489"/>
      <c r="AJ17" s="1489"/>
      <c r="AL17" s="1489"/>
      <c r="AM17" s="1489"/>
      <c r="AN17" s="1489"/>
      <c r="AO17" s="1489"/>
      <c r="AP17" s="1489"/>
      <c r="AQ17" s="1489"/>
      <c r="AR17" s="1489"/>
      <c r="AU17" s="1489"/>
      <c r="AW17" s="1489"/>
      <c r="AX17" s="1489"/>
      <c r="AY17" s="1489"/>
      <c r="AZ17" s="1489"/>
      <c r="BA17" s="1489"/>
      <c r="BB17" s="1489"/>
      <c r="BC17" s="1489"/>
      <c r="BF17" s="1489"/>
      <c r="BH17" s="1489"/>
      <c r="BI17" s="1489"/>
      <c r="BJ17" s="1489"/>
      <c r="BK17" s="1489"/>
      <c r="BL17" s="1489"/>
      <c r="BM17" s="1489"/>
      <c r="BN17" s="1489"/>
      <c r="BQ17" s="1489"/>
      <c r="BS17" s="1489"/>
      <c r="BT17" s="1489"/>
      <c r="BU17" s="1489"/>
      <c r="BV17" s="1489"/>
      <c r="BW17" s="1489"/>
      <c r="BX17" s="1489"/>
      <c r="BY17" s="1489"/>
      <c r="CB17" s="1489"/>
      <c r="CD17" s="1489"/>
      <c r="CE17" s="1489"/>
      <c r="CF17" s="1489"/>
      <c r="CG17" s="1489"/>
      <c r="CH17" s="1489"/>
      <c r="CI17" s="1489"/>
      <c r="CJ17" s="1489"/>
      <c r="CM17" s="1489"/>
      <c r="CO17" s="1489"/>
      <c r="CP17" s="1489"/>
      <c r="CQ17" s="1489"/>
      <c r="CR17" s="1489"/>
      <c r="CS17" s="1489"/>
      <c r="CT17" s="1489"/>
      <c r="CU17" s="1489"/>
      <c r="CX17" s="1489"/>
      <c r="CZ17" s="1489"/>
      <c r="DA17" s="1489"/>
      <c r="DB17" s="1489"/>
      <c r="DC17" s="1489"/>
      <c r="DD17" s="1489"/>
      <c r="DE17" s="1489"/>
      <c r="DF17" s="1489"/>
      <c r="DI17" s="1489"/>
      <c r="DK17" s="1489"/>
      <c r="DL17" s="1489"/>
      <c r="DM17" s="1489"/>
      <c r="DN17" s="1489"/>
      <c r="DO17" s="1489"/>
      <c r="DP17" s="1489"/>
      <c r="DQ17" s="1489"/>
    </row>
    <row r="18" spans="3:124">
      <c r="DT18" s="1490"/>
    </row>
    <row r="19" spans="3:124">
      <c r="DT19" s="1490"/>
    </row>
    <row r="20" spans="3:124">
      <c r="DT20" s="1490"/>
    </row>
    <row r="21" spans="3:124">
      <c r="DT21" s="1490"/>
    </row>
    <row r="22" spans="3:124">
      <c r="DT22" s="1490"/>
    </row>
    <row r="23" spans="3:124">
      <c r="DT23" s="1490"/>
    </row>
    <row r="24" spans="3:124">
      <c r="DT24" s="1490"/>
    </row>
    <row r="25" spans="3:124">
      <c r="DT25" s="1490"/>
    </row>
    <row r="26" spans="3:124">
      <c r="DT26" s="1490"/>
    </row>
    <row r="27" spans="3:124">
      <c r="DT27" s="1490"/>
    </row>
    <row r="28" spans="3:124">
      <c r="DT28" s="1490"/>
    </row>
    <row r="29" spans="3:124">
      <c r="DT29" s="1490"/>
    </row>
    <row r="30" spans="3:124">
      <c r="DT30" s="1490"/>
    </row>
    <row r="31" spans="3:124">
      <c r="DT31" s="1490"/>
    </row>
    <row r="32" spans="3:124">
      <c r="DT32" s="1490"/>
    </row>
    <row r="33" spans="124:124">
      <c r="DT33" s="1490"/>
    </row>
    <row r="34" spans="124:124">
      <c r="DT34" s="1490"/>
    </row>
    <row r="35" spans="124:124">
      <c r="DT35" s="1490"/>
    </row>
    <row r="36" spans="124:124">
      <c r="DT36" s="1490"/>
    </row>
    <row r="37" spans="124:124">
      <c r="DT37" s="1490"/>
    </row>
    <row r="38" spans="124:124">
      <c r="DT38" s="1490"/>
    </row>
    <row r="39" spans="124:124">
      <c r="DT39" s="1490"/>
    </row>
    <row r="40" spans="124:124">
      <c r="DT40" s="1490"/>
    </row>
    <row r="41" spans="124:124">
      <c r="DT41" s="1490"/>
    </row>
    <row r="42" spans="124:124">
      <c r="DT42" s="1490"/>
    </row>
    <row r="43" spans="124:124">
      <c r="DT43" s="1490"/>
    </row>
    <row r="44" spans="124:124">
      <c r="DT44" s="1490"/>
    </row>
    <row r="45" spans="124:124">
      <c r="DT45" s="1490"/>
    </row>
    <row r="46" spans="124:124">
      <c r="DT46" s="1490"/>
    </row>
    <row r="47" spans="124:124">
      <c r="DT47" s="1490"/>
    </row>
    <row r="48" spans="124:124">
      <c r="DT48" s="1490"/>
    </row>
    <row r="49" spans="124:124">
      <c r="DT49" s="1490"/>
    </row>
    <row r="50" spans="124:124">
      <c r="DT50" s="1490"/>
    </row>
    <row r="51" spans="124:124">
      <c r="DT51" s="1490"/>
    </row>
    <row r="52" spans="124:124">
      <c r="DT52" s="1490"/>
    </row>
    <row r="53" spans="124:124">
      <c r="DT53" s="1490"/>
    </row>
    <row r="54" spans="124:124">
      <c r="DT54" s="1490"/>
    </row>
    <row r="55" spans="124:124">
      <c r="DT55" s="1490"/>
    </row>
    <row r="56" spans="124:124">
      <c r="DT56" s="1490"/>
    </row>
    <row r="57" spans="124:124">
      <c r="DT57" s="1490"/>
    </row>
    <row r="58" spans="124:124">
      <c r="DT58" s="1490"/>
    </row>
    <row r="59" spans="124:124">
      <c r="DT59" s="1490"/>
    </row>
    <row r="60" spans="124:124">
      <c r="DT60" s="1490"/>
    </row>
    <row r="61" spans="124:124">
      <c r="DT61" s="1490"/>
    </row>
    <row r="62" spans="124:124">
      <c r="DT62" s="1490"/>
    </row>
    <row r="63" spans="124:124">
      <c r="DT63" s="1490"/>
    </row>
    <row r="64" spans="124:124">
      <c r="DT64" s="1490"/>
    </row>
    <row r="65" spans="124:124">
      <c r="DT65" s="1490"/>
    </row>
    <row r="66" spans="124:124">
      <c r="DT66" s="1490"/>
    </row>
    <row r="67" spans="124:124">
      <c r="DT67" s="1490"/>
    </row>
    <row r="68" spans="124:124">
      <c r="DT68" s="1490"/>
    </row>
    <row r="69" spans="124:124">
      <c r="DT69" s="1490"/>
    </row>
    <row r="70" spans="124:124">
      <c r="DT70" s="1490"/>
    </row>
    <row r="71" spans="124:124">
      <c r="DT71" s="1490"/>
    </row>
    <row r="72" spans="124:124">
      <c r="DT72" s="1490"/>
    </row>
    <row r="73" spans="124:124">
      <c r="DT73" s="1490"/>
    </row>
    <row r="74" spans="124:124">
      <c r="DT74" s="1490"/>
    </row>
    <row r="75" spans="124:124">
      <c r="DT75" s="1490"/>
    </row>
    <row r="76" spans="124:124">
      <c r="DT76" s="1490"/>
    </row>
    <row r="77" spans="124:124">
      <c r="DT77" s="1490"/>
    </row>
    <row r="78" spans="124:124">
      <c r="DT78" s="1490"/>
    </row>
    <row r="79" spans="124:124">
      <c r="DT79" s="1490"/>
    </row>
    <row r="80" spans="124:124">
      <c r="DT80" s="1490"/>
    </row>
    <row r="81" spans="124:124">
      <c r="DT81" s="1490"/>
    </row>
    <row r="82" spans="124:124">
      <c r="DT82" s="1490"/>
    </row>
    <row r="83" spans="124:124">
      <c r="DT83" s="1490"/>
    </row>
    <row r="84" spans="124:124">
      <c r="DT84" s="1490"/>
    </row>
    <row r="85" spans="124:124">
      <c r="DT85" s="1490"/>
    </row>
    <row r="86" spans="124:124">
      <c r="DT86" s="1490"/>
    </row>
    <row r="87" spans="124:124">
      <c r="DT87" s="1490"/>
    </row>
    <row r="88" spans="124:124">
      <c r="DT88" s="1490"/>
    </row>
    <row r="89" spans="124:124">
      <c r="DT89" s="1490"/>
    </row>
    <row r="90" spans="124:124">
      <c r="DT90" s="1490"/>
    </row>
    <row r="91" spans="124:124">
      <c r="DT91" s="1490"/>
    </row>
    <row r="92" spans="124:124">
      <c r="DT92" s="1490"/>
    </row>
    <row r="93" spans="124:124">
      <c r="DT93" s="1490"/>
    </row>
    <row r="94" spans="124:124">
      <c r="DT94" s="1490"/>
    </row>
    <row r="95" spans="124:124">
      <c r="DT95" s="1490"/>
    </row>
    <row r="96" spans="124:124">
      <c r="DT96" s="1490"/>
    </row>
    <row r="97" spans="124:124">
      <c r="DT97" s="1490"/>
    </row>
    <row r="98" spans="124:124">
      <c r="DT98" s="1490"/>
    </row>
    <row r="99" spans="124:124">
      <c r="DT99" s="1490"/>
    </row>
    <row r="100" spans="124:124">
      <c r="DT100" s="1490"/>
    </row>
    <row r="101" spans="124:124">
      <c r="DT101" s="1490"/>
    </row>
    <row r="102" spans="124:124">
      <c r="DT102" s="1490"/>
    </row>
    <row r="103" spans="124:124">
      <c r="DT103" s="1490"/>
    </row>
    <row r="104" spans="124:124">
      <c r="DT104" s="1490"/>
    </row>
    <row r="105" spans="124:124">
      <c r="DT105" s="1490"/>
    </row>
    <row r="106" spans="124:124">
      <c r="DT106" s="1490"/>
    </row>
    <row r="107" spans="124:124">
      <c r="DT107" s="1490"/>
    </row>
    <row r="108" spans="124:124">
      <c r="DT108" s="1490"/>
    </row>
    <row r="109" spans="124:124">
      <c r="DT109" s="1490"/>
    </row>
    <row r="110" spans="124:124">
      <c r="DT110" s="1490"/>
    </row>
    <row r="111" spans="124:124">
      <c r="DT111" s="1490"/>
    </row>
    <row r="112" spans="124:124">
      <c r="DT112" s="1490"/>
    </row>
    <row r="113" spans="124:124">
      <c r="DT113" s="1490"/>
    </row>
    <row r="114" spans="124:124">
      <c r="DT114" s="1490"/>
    </row>
    <row r="115" spans="124:124">
      <c r="DT115" s="1490"/>
    </row>
    <row r="116" spans="124:124">
      <c r="DT116" s="1490"/>
    </row>
    <row r="117" spans="124:124">
      <c r="DT117" s="1490"/>
    </row>
    <row r="118" spans="124:124">
      <c r="DT118" s="1490"/>
    </row>
    <row r="119" spans="124:124">
      <c r="DT119" s="1490"/>
    </row>
    <row r="120" spans="124:124">
      <c r="DT120" s="1490"/>
    </row>
    <row r="121" spans="124:124">
      <c r="DT121" s="1490"/>
    </row>
    <row r="122" spans="124:124">
      <c r="DT122" s="1490"/>
    </row>
    <row r="123" spans="124:124">
      <c r="DT123" s="1490"/>
    </row>
    <row r="124" spans="124:124">
      <c r="DT124" s="1490"/>
    </row>
    <row r="125" spans="124:124">
      <c r="DT125" s="1490"/>
    </row>
    <row r="126" spans="124:124">
      <c r="DT126" s="1490"/>
    </row>
    <row r="127" spans="124:124">
      <c r="DT127" s="1490"/>
    </row>
  </sheetData>
  <mergeCells count="12">
    <mergeCell ref="DT3:EB3"/>
    <mergeCell ref="C3:K3"/>
    <mergeCell ref="N3:V3"/>
    <mergeCell ref="Y3:AG3"/>
    <mergeCell ref="AJ3:AR3"/>
    <mergeCell ref="AU3:BC3"/>
    <mergeCell ref="BF3:BN3"/>
    <mergeCell ref="BQ3:BY3"/>
    <mergeCell ref="CB3:CJ3"/>
    <mergeCell ref="CM3:CU3"/>
    <mergeCell ref="CX3:DF3"/>
    <mergeCell ref="DI3:DQ3"/>
  </mergeCells>
  <hyperlinks>
    <hyperlink ref="B2" location="Índice!C34" display="Abordagem padronizada - exposições por contraparte e fator de ponderação de risco (FPR)" xr:uid="{462E49E2-F9CC-4561-9341-833FAA75C1F4}"/>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BE881-E483-498D-AA47-A63A2F21FA0A}">
  <sheetPr codeName="Planilha45">
    <tabColor rgb="FF1D4080"/>
  </sheetPr>
  <dimension ref="A1:BN36"/>
  <sheetViews>
    <sheetView showGridLines="0" topLeftCell="B1" zoomScale="60" zoomScaleNormal="60" workbookViewId="0">
      <selection activeCell="B3" sqref="B3:N36"/>
    </sheetView>
  </sheetViews>
  <sheetFormatPr defaultColWidth="9.21875" defaultRowHeight="13.2"/>
  <cols>
    <col min="1" max="1" width="76" style="1112" hidden="1" customWidth="1"/>
    <col min="2" max="2" width="22.77734375" style="1112" customWidth="1"/>
    <col min="3" max="14" width="13.44140625" style="1112" customWidth="1"/>
    <col min="15" max="15" width="1.44140625" style="1112" customWidth="1"/>
    <col min="16" max="27" width="13.44140625" style="1112" customWidth="1"/>
    <col min="28" max="28" width="1.44140625" style="1112" customWidth="1"/>
    <col min="29" max="29" width="13.44140625" style="1112" bestFit="1" customWidth="1"/>
    <col min="30" max="30" width="14" style="1112" bestFit="1" customWidth="1"/>
    <col min="31" max="31" width="14" style="1471" bestFit="1" customWidth="1"/>
    <col min="32" max="32" width="24" style="1112" bestFit="1" customWidth="1"/>
    <col min="33" max="33" width="12.44140625" style="1471" customWidth="1"/>
    <col min="34" max="34" width="14" style="1112" customWidth="1"/>
    <col min="35" max="35" width="11.44140625" style="1471" customWidth="1"/>
    <col min="36" max="36" width="13.44140625" style="1473" customWidth="1"/>
    <col min="37" max="37" width="9.5546875" style="1112" customWidth="1"/>
    <col min="38" max="38" width="12.44140625" style="1471" customWidth="1"/>
    <col min="39" max="39" width="11.44140625" style="1112" customWidth="1"/>
    <col min="40" max="40" width="11.5546875" style="1112" bestFit="1" customWidth="1"/>
    <col min="41" max="41" width="1.44140625" style="1112" customWidth="1"/>
    <col min="42" max="42" width="13.44140625" style="1112" bestFit="1" customWidth="1"/>
    <col min="43" max="43" width="14" style="1112" bestFit="1" customWidth="1"/>
    <col min="44" max="44" width="14" style="1471" bestFit="1" customWidth="1"/>
    <col min="45" max="45" width="24" style="1112" bestFit="1" customWidth="1"/>
    <col min="46" max="46" width="12.44140625" style="1471" customWidth="1"/>
    <col min="47" max="47" width="14" style="1112" customWidth="1"/>
    <col min="48" max="48" width="11.44140625" style="1471" customWidth="1"/>
    <col min="49" max="49" width="13.44140625" style="1473" customWidth="1"/>
    <col min="50" max="50" width="9.5546875" style="1112" customWidth="1"/>
    <col min="51" max="51" width="12.44140625" style="1471" customWidth="1"/>
    <col min="52" max="52" width="11.44140625" style="1112" customWidth="1"/>
    <col min="53" max="53" width="10.77734375" style="1112" bestFit="1" customWidth="1"/>
    <col min="54" max="54" width="1.44140625" style="1112" customWidth="1"/>
    <col min="55" max="55" width="13.44140625" style="1112" bestFit="1" customWidth="1"/>
    <col min="56" max="56" width="14" style="1112" bestFit="1" customWidth="1"/>
    <col min="57" max="57" width="14" style="1471" bestFit="1" customWidth="1"/>
    <col min="58" max="58" width="24" style="1112" bestFit="1" customWidth="1"/>
    <col min="59" max="59" width="12.44140625" style="1471" customWidth="1"/>
    <col min="60" max="60" width="14" style="1112" customWidth="1"/>
    <col min="61" max="61" width="11.44140625" style="1471" customWidth="1"/>
    <col min="62" max="62" width="13.44140625" style="1473" customWidth="1"/>
    <col min="63" max="63" width="9.5546875" style="1112" customWidth="1"/>
    <col min="64" max="64" width="12.44140625" style="1471" customWidth="1"/>
    <col min="65" max="65" width="11.44140625" style="1112" customWidth="1"/>
    <col min="66" max="66" width="10.77734375" style="1112" bestFit="1" customWidth="1"/>
    <col min="67" max="16384" width="9.21875" style="1112"/>
  </cols>
  <sheetData>
    <row r="1" spans="1:66" s="58" customFormat="1" ht="5.25" customHeight="1">
      <c r="A1" s="1251"/>
      <c r="B1" s="1252"/>
      <c r="C1" s="1253"/>
      <c r="D1" s="1253"/>
      <c r="E1" s="1253"/>
      <c r="F1" s="1253"/>
      <c r="G1" s="1253"/>
      <c r="H1" s="1253"/>
      <c r="I1" s="1253"/>
      <c r="J1" s="1253"/>
      <c r="K1" s="1253"/>
      <c r="L1" s="1253"/>
      <c r="M1" s="1253"/>
      <c r="N1" s="1253"/>
      <c r="P1" s="1253"/>
      <c r="Q1" s="1253"/>
      <c r="R1" s="1253"/>
      <c r="S1" s="1253"/>
      <c r="T1" s="1253"/>
      <c r="U1" s="1253"/>
      <c r="V1" s="1253"/>
      <c r="W1" s="1253"/>
      <c r="X1" s="1253"/>
      <c r="Y1" s="1253"/>
      <c r="Z1" s="1253"/>
      <c r="AA1" s="1253"/>
      <c r="AC1" s="1253"/>
      <c r="AD1" s="1253"/>
      <c r="AE1" s="1446"/>
      <c r="AF1" s="1253"/>
      <c r="AG1" s="1446"/>
      <c r="AH1" s="1253"/>
      <c r="AI1" s="1447"/>
      <c r="AJ1" s="1448"/>
      <c r="AL1" s="1447"/>
      <c r="AP1" s="1253"/>
      <c r="AQ1" s="1253"/>
      <c r="AR1" s="1446"/>
      <c r="AS1" s="1253"/>
      <c r="AT1" s="1446"/>
      <c r="AU1" s="1253"/>
      <c r="AV1" s="1447"/>
      <c r="AW1" s="1448"/>
      <c r="AY1" s="1447"/>
      <c r="BC1" s="1253"/>
      <c r="BD1" s="1253"/>
      <c r="BE1" s="1446"/>
      <c r="BF1" s="1253"/>
      <c r="BG1" s="1446"/>
      <c r="BH1" s="1253"/>
      <c r="BI1" s="1447"/>
      <c r="BJ1" s="1448"/>
      <c r="BL1" s="1447"/>
    </row>
    <row r="2" spans="1:66" ht="13.8">
      <c r="B2" s="23" t="s">
        <v>2037</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1449"/>
      <c r="AF2" s="23"/>
      <c r="AG2" s="1449"/>
      <c r="AH2" s="23"/>
      <c r="AI2" s="1449"/>
      <c r="AJ2" s="1450"/>
      <c r="AK2" s="23"/>
      <c r="AL2" s="1449"/>
      <c r="AM2" s="23"/>
      <c r="AN2" s="23"/>
      <c r="AO2" s="23"/>
      <c r="AP2" s="23"/>
      <c r="AQ2" s="23"/>
      <c r="AR2" s="1449"/>
      <c r="AS2" s="23"/>
      <c r="AT2" s="1449"/>
      <c r="AU2" s="23"/>
      <c r="AV2" s="1449"/>
      <c r="AW2" s="1450"/>
      <c r="AX2" s="23"/>
      <c r="AY2" s="1449"/>
      <c r="AZ2" s="23"/>
      <c r="BA2" s="23"/>
      <c r="BB2" s="23"/>
      <c r="BC2" s="23"/>
      <c r="BD2" s="23"/>
      <c r="BE2" s="1449"/>
      <c r="BF2" s="23"/>
      <c r="BG2" s="1449"/>
      <c r="BH2" s="23"/>
      <c r="BI2" s="1449"/>
      <c r="BJ2" s="1450"/>
      <c r="BK2" s="23"/>
      <c r="BL2" s="1449"/>
      <c r="BM2" s="23"/>
      <c r="BN2" s="23"/>
    </row>
    <row r="3" spans="1:66" ht="13.8" thickBot="1">
      <c r="B3" s="1210" t="s">
        <v>68</v>
      </c>
      <c r="C3" s="1364"/>
      <c r="D3" s="1364"/>
      <c r="E3" s="1364"/>
      <c r="F3" s="1364"/>
      <c r="G3" s="1364"/>
      <c r="H3" s="1364"/>
      <c r="I3" s="1364"/>
      <c r="J3" s="1364"/>
      <c r="K3" s="1364"/>
      <c r="L3" s="1364"/>
      <c r="M3" s="1364"/>
      <c r="N3" s="1412">
        <v>46203</v>
      </c>
      <c r="O3" s="1414"/>
      <c r="P3" s="1364"/>
      <c r="Q3" s="1364"/>
      <c r="R3" s="1364"/>
      <c r="S3" s="1364"/>
      <c r="T3" s="1364"/>
      <c r="U3" s="1364"/>
      <c r="V3" s="1364"/>
      <c r="W3" s="1364"/>
      <c r="X3" s="1364"/>
      <c r="Y3" s="1364"/>
      <c r="Z3" s="1364"/>
      <c r="AA3" s="1412">
        <v>46022</v>
      </c>
      <c r="AB3" s="1414"/>
      <c r="AC3" s="1364"/>
      <c r="AD3" s="1364"/>
      <c r="AE3" s="1451"/>
      <c r="AF3" s="1364"/>
      <c r="AG3" s="1451"/>
      <c r="AH3" s="1364"/>
      <c r="AI3" s="1451"/>
      <c r="AJ3" s="1452"/>
      <c r="AK3" s="1364"/>
      <c r="AL3" s="1451"/>
      <c r="AM3" s="1364"/>
      <c r="AN3" s="1412">
        <v>45838</v>
      </c>
      <c r="AO3" s="1414"/>
      <c r="AP3" s="1364"/>
      <c r="AQ3" s="1364"/>
      <c r="AR3" s="1451"/>
      <c r="AS3" s="1364"/>
      <c r="AT3" s="1451"/>
      <c r="AU3" s="1364"/>
      <c r="AV3" s="1451"/>
      <c r="AW3" s="1452"/>
      <c r="AX3" s="1364"/>
      <c r="AY3" s="1451"/>
      <c r="AZ3" s="1364"/>
      <c r="BA3" s="1412">
        <v>45657</v>
      </c>
      <c r="BB3" s="1414"/>
      <c r="BC3" s="1364"/>
      <c r="BD3" s="1364"/>
      <c r="BE3" s="1451"/>
      <c r="BF3" s="1364"/>
      <c r="BG3" s="1451"/>
      <c r="BH3" s="1364"/>
      <c r="BI3" s="1451"/>
      <c r="BJ3" s="1452"/>
      <c r="BK3" s="1364"/>
      <c r="BL3" s="1451"/>
      <c r="BM3" s="1364"/>
      <c r="BN3" s="1412">
        <v>45291</v>
      </c>
    </row>
    <row r="4" spans="1:66" ht="88.5" customHeight="1" thickBot="1">
      <c r="B4" s="1453" t="s">
        <v>2038</v>
      </c>
      <c r="C4" s="1332" t="s">
        <v>2039</v>
      </c>
      <c r="D4" s="1332" t="s">
        <v>2040</v>
      </c>
      <c r="E4" s="1454" t="s">
        <v>2041</v>
      </c>
      <c r="F4" s="1332" t="s">
        <v>2042</v>
      </c>
      <c r="G4" s="1454" t="s">
        <v>2043</v>
      </c>
      <c r="H4" s="1332" t="s">
        <v>2044</v>
      </c>
      <c r="I4" s="1454" t="s">
        <v>2045</v>
      </c>
      <c r="J4" s="1455" t="s">
        <v>2046</v>
      </c>
      <c r="K4" s="1332" t="s">
        <v>2047</v>
      </c>
      <c r="L4" s="1454" t="s">
        <v>2048</v>
      </c>
      <c r="M4" s="1332" t="s">
        <v>2049</v>
      </c>
      <c r="N4" s="1332" t="s">
        <v>272</v>
      </c>
      <c r="O4" s="1414"/>
      <c r="P4" s="1332" t="s">
        <v>2039</v>
      </c>
      <c r="Q4" s="1332" t="s">
        <v>2040</v>
      </c>
      <c r="R4" s="1454" t="s">
        <v>2041</v>
      </c>
      <c r="S4" s="1332" t="s">
        <v>2042</v>
      </c>
      <c r="T4" s="1454" t="s">
        <v>2043</v>
      </c>
      <c r="U4" s="1332" t="s">
        <v>2044</v>
      </c>
      <c r="V4" s="1454" t="s">
        <v>2045</v>
      </c>
      <c r="W4" s="1455" t="s">
        <v>2046</v>
      </c>
      <c r="X4" s="1332" t="s">
        <v>2047</v>
      </c>
      <c r="Y4" s="1454" t="s">
        <v>2048</v>
      </c>
      <c r="Z4" s="1332" t="s">
        <v>2049</v>
      </c>
      <c r="AA4" s="1332" t="s">
        <v>272</v>
      </c>
      <c r="AB4" s="1414"/>
      <c r="AC4" s="1332" t="s">
        <v>2039</v>
      </c>
      <c r="AD4" s="1332" t="s">
        <v>2040</v>
      </c>
      <c r="AE4" s="1454" t="s">
        <v>2041</v>
      </c>
      <c r="AF4" s="1332" t="s">
        <v>2042</v>
      </c>
      <c r="AG4" s="1454" t="s">
        <v>2043</v>
      </c>
      <c r="AH4" s="1332" t="s">
        <v>2044</v>
      </c>
      <c r="AI4" s="1454" t="s">
        <v>2045</v>
      </c>
      <c r="AJ4" s="1455" t="s">
        <v>2046</v>
      </c>
      <c r="AK4" s="1332" t="s">
        <v>2047</v>
      </c>
      <c r="AL4" s="1454" t="s">
        <v>2048</v>
      </c>
      <c r="AM4" s="1332" t="s">
        <v>2049</v>
      </c>
      <c r="AN4" s="1332" t="s">
        <v>272</v>
      </c>
      <c r="AO4" s="1414"/>
      <c r="AP4" s="1332" t="s">
        <v>2039</v>
      </c>
      <c r="AQ4" s="1332" t="s">
        <v>2040</v>
      </c>
      <c r="AR4" s="1454" t="s">
        <v>2041</v>
      </c>
      <c r="AS4" s="1332" t="s">
        <v>2042</v>
      </c>
      <c r="AT4" s="1454" t="s">
        <v>2043</v>
      </c>
      <c r="AU4" s="1332" t="s">
        <v>2044</v>
      </c>
      <c r="AV4" s="1454" t="s">
        <v>2045</v>
      </c>
      <c r="AW4" s="1455" t="s">
        <v>2046</v>
      </c>
      <c r="AX4" s="1332" t="s">
        <v>2047</v>
      </c>
      <c r="AY4" s="1454" t="s">
        <v>2048</v>
      </c>
      <c r="AZ4" s="1332" t="s">
        <v>2049</v>
      </c>
      <c r="BA4" s="1332" t="s">
        <v>272</v>
      </c>
      <c r="BB4" s="1414"/>
      <c r="BC4" s="1332" t="s">
        <v>2039</v>
      </c>
      <c r="BD4" s="1332" t="s">
        <v>2040</v>
      </c>
      <c r="BE4" s="1454" t="s">
        <v>2041</v>
      </c>
      <c r="BF4" s="1332" t="s">
        <v>2042</v>
      </c>
      <c r="BG4" s="1454" t="s">
        <v>2043</v>
      </c>
      <c r="BH4" s="1332" t="s">
        <v>2044</v>
      </c>
      <c r="BI4" s="1454" t="s">
        <v>2045</v>
      </c>
      <c r="BJ4" s="1455" t="s">
        <v>2046</v>
      </c>
      <c r="BK4" s="1332" t="s">
        <v>2047</v>
      </c>
      <c r="BL4" s="1454" t="s">
        <v>2048</v>
      </c>
      <c r="BM4" s="1332" t="s">
        <v>2049</v>
      </c>
      <c r="BN4" s="1332" t="s">
        <v>272</v>
      </c>
    </row>
    <row r="5" spans="1:66">
      <c r="B5" s="1456" t="s">
        <v>2050</v>
      </c>
      <c r="C5" s="1457"/>
      <c r="D5" s="1457"/>
      <c r="E5" s="1457"/>
      <c r="F5" s="1457"/>
      <c r="G5" s="1457"/>
      <c r="H5" s="1457"/>
      <c r="I5" s="1457"/>
      <c r="J5" s="1457"/>
      <c r="K5" s="1457"/>
      <c r="L5" s="1457"/>
      <c r="M5" s="1457"/>
      <c r="N5" s="1457"/>
      <c r="P5" s="1457"/>
      <c r="Q5" s="1457"/>
      <c r="R5" s="1457"/>
      <c r="S5" s="1457"/>
      <c r="T5" s="1457"/>
      <c r="U5" s="1457"/>
      <c r="V5" s="1457"/>
      <c r="W5" s="1457"/>
      <c r="X5" s="1457"/>
      <c r="Y5" s="1457"/>
      <c r="Z5" s="1457"/>
      <c r="AA5" s="1457"/>
      <c r="AC5" s="1457"/>
      <c r="AD5" s="1457"/>
      <c r="AE5" s="1458"/>
      <c r="AF5" s="1457"/>
      <c r="AG5" s="1458"/>
      <c r="AH5" s="1457"/>
      <c r="AI5" s="1458"/>
      <c r="AJ5" s="1459"/>
      <c r="AK5" s="1457"/>
      <c r="AL5" s="1458"/>
      <c r="AM5" s="1457"/>
      <c r="AN5" s="1457"/>
      <c r="AP5" s="1457"/>
      <c r="AQ5" s="1457"/>
      <c r="AR5" s="1458"/>
      <c r="AS5" s="1457"/>
      <c r="AT5" s="1458"/>
      <c r="AU5" s="1457"/>
      <c r="AV5" s="1458"/>
      <c r="AW5" s="1459"/>
      <c r="AX5" s="1457"/>
      <c r="AY5" s="1458"/>
      <c r="AZ5" s="1457"/>
      <c r="BA5" s="1457"/>
      <c r="BC5" s="1457"/>
      <c r="BD5" s="1457"/>
      <c r="BE5" s="1458"/>
      <c r="BF5" s="1457"/>
      <c r="BG5" s="1458"/>
      <c r="BH5" s="1457"/>
      <c r="BI5" s="1458"/>
      <c r="BJ5" s="1459"/>
      <c r="BK5" s="1457"/>
      <c r="BL5" s="1458"/>
      <c r="BM5" s="1457"/>
      <c r="BN5" s="1457"/>
    </row>
    <row r="6" spans="1:66">
      <c r="A6" s="1257"/>
      <c r="B6" s="1420" t="s">
        <v>2051</v>
      </c>
      <c r="C6" s="44">
        <v>50563</v>
      </c>
      <c r="D6" s="44">
        <v>7802</v>
      </c>
      <c r="E6" s="45">
        <v>0.47239999999999999</v>
      </c>
      <c r="F6" s="44">
        <v>54249</v>
      </c>
      <c r="G6" s="45">
        <v>1.1999999999999999E-3</v>
      </c>
      <c r="H6" s="44">
        <v>445</v>
      </c>
      <c r="I6" s="45">
        <v>0.46110000000000001</v>
      </c>
      <c r="J6" s="44">
        <v>2.7</v>
      </c>
      <c r="K6" s="44">
        <v>18717</v>
      </c>
      <c r="L6" s="45">
        <v>0.34499999999999997</v>
      </c>
      <c r="M6" s="44">
        <v>30</v>
      </c>
      <c r="N6" s="1462"/>
      <c r="O6" s="1414"/>
      <c r="P6" s="44">
        <v>31776</v>
      </c>
      <c r="Q6" s="44">
        <v>4051</v>
      </c>
      <c r="R6" s="45">
        <v>0.52700000000000002</v>
      </c>
      <c r="S6" s="44">
        <v>33911</v>
      </c>
      <c r="T6" s="45">
        <v>8.0000000000000004E-4</v>
      </c>
      <c r="U6" s="44">
        <v>203</v>
      </c>
      <c r="V6" s="45">
        <v>0.46429999999999999</v>
      </c>
      <c r="W6" s="44">
        <v>2.7</v>
      </c>
      <c r="X6" s="44">
        <v>8882</v>
      </c>
      <c r="Y6" s="45">
        <v>0.26190000000000002</v>
      </c>
      <c r="Z6" s="44">
        <v>13</v>
      </c>
      <c r="AA6" s="1462"/>
      <c r="AB6" s="1414"/>
      <c r="AC6" s="44">
        <v>30112</v>
      </c>
      <c r="AD6" s="44">
        <v>4049</v>
      </c>
      <c r="AE6" s="1460">
        <v>0.43880000000000002</v>
      </c>
      <c r="AF6" s="44">
        <v>31889</v>
      </c>
      <c r="AG6" s="1460">
        <v>8.0000000000000004E-4</v>
      </c>
      <c r="AH6" s="44">
        <v>213</v>
      </c>
      <c r="AI6" s="1460">
        <v>0.4763</v>
      </c>
      <c r="AJ6" s="1461">
        <v>2.8</v>
      </c>
      <c r="AK6" s="44">
        <v>9338</v>
      </c>
      <c r="AL6" s="1460">
        <v>0.2928</v>
      </c>
      <c r="AM6" s="44">
        <v>13</v>
      </c>
      <c r="AN6" s="1462"/>
      <c r="AO6" s="1414"/>
      <c r="AP6" s="44">
        <v>23806</v>
      </c>
      <c r="AQ6" s="44">
        <v>2380</v>
      </c>
      <c r="AR6" s="1460">
        <v>0.63400000000000001</v>
      </c>
      <c r="AS6" s="44">
        <v>25316</v>
      </c>
      <c r="AT6" s="1460">
        <v>7.000000000000001E-4</v>
      </c>
      <c r="AU6" s="44">
        <v>204</v>
      </c>
      <c r="AV6" s="1460">
        <v>0.47020000000000001</v>
      </c>
      <c r="AW6" s="1461">
        <v>2.9</v>
      </c>
      <c r="AX6" s="44">
        <v>7282</v>
      </c>
      <c r="AY6" s="1460">
        <v>0.28760000000000002</v>
      </c>
      <c r="AZ6" s="44">
        <v>12</v>
      </c>
      <c r="BA6" s="1462"/>
      <c r="BB6" s="1414"/>
      <c r="BC6" s="44">
        <v>30420</v>
      </c>
      <c r="BD6" s="44">
        <v>2943</v>
      </c>
      <c r="BE6" s="1460">
        <v>0.48280000000000001</v>
      </c>
      <c r="BF6" s="44">
        <v>31841</v>
      </c>
      <c r="BG6" s="1460">
        <v>8.9999999999999998E-4</v>
      </c>
      <c r="BH6" s="44">
        <v>554</v>
      </c>
      <c r="BI6" s="1460">
        <v>0.52049999999999996</v>
      </c>
      <c r="BJ6" s="1461">
        <v>2.6</v>
      </c>
      <c r="BK6" s="44">
        <v>10521</v>
      </c>
      <c r="BL6" s="1460">
        <v>0.33040000000000003</v>
      </c>
      <c r="BM6" s="44">
        <v>16</v>
      </c>
      <c r="BN6" s="1462"/>
    </row>
    <row r="7" spans="1:66">
      <c r="B7" s="1420" t="s">
        <v>2052</v>
      </c>
      <c r="C7" s="44">
        <v>0</v>
      </c>
      <c r="D7" s="44">
        <v>0</v>
      </c>
      <c r="E7" s="2141">
        <v>0</v>
      </c>
      <c r="F7" s="44">
        <v>0</v>
      </c>
      <c r="G7" s="2141">
        <v>0</v>
      </c>
      <c r="H7" s="44">
        <v>0</v>
      </c>
      <c r="I7" s="2141">
        <v>0</v>
      </c>
      <c r="J7" s="44">
        <v>0</v>
      </c>
      <c r="K7" s="44">
        <v>0</v>
      </c>
      <c r="L7" s="2141">
        <v>0</v>
      </c>
      <c r="M7" s="44">
        <v>0</v>
      </c>
      <c r="N7" s="1462"/>
      <c r="O7" s="1414"/>
      <c r="P7" s="44">
        <v>18662</v>
      </c>
      <c r="Q7" s="44">
        <v>3638</v>
      </c>
      <c r="R7" s="45">
        <v>0.35639999999999999</v>
      </c>
      <c r="S7" s="44">
        <v>19959</v>
      </c>
      <c r="T7" s="45">
        <v>1.8E-3</v>
      </c>
      <c r="U7" s="44">
        <v>314</v>
      </c>
      <c r="V7" s="45">
        <v>0.4597</v>
      </c>
      <c r="W7" s="44">
        <v>2.4</v>
      </c>
      <c r="X7" s="44">
        <v>8114</v>
      </c>
      <c r="Y7" s="45">
        <v>0.40649999999999997</v>
      </c>
      <c r="Z7" s="44">
        <v>17</v>
      </c>
      <c r="AA7" s="1462"/>
      <c r="AB7" s="1414"/>
      <c r="AC7" s="44">
        <v>16063</v>
      </c>
      <c r="AD7" s="44">
        <v>3499</v>
      </c>
      <c r="AE7" s="1460">
        <v>0.36699999999999999</v>
      </c>
      <c r="AF7" s="44">
        <v>17347</v>
      </c>
      <c r="AG7" s="1460">
        <v>1.8E-3</v>
      </c>
      <c r="AH7" s="44">
        <v>328</v>
      </c>
      <c r="AI7" s="1460">
        <v>0.45950000000000002</v>
      </c>
      <c r="AJ7" s="1461">
        <v>2.1</v>
      </c>
      <c r="AK7" s="44">
        <v>6688</v>
      </c>
      <c r="AL7" s="1460">
        <v>0.38550000000000001</v>
      </c>
      <c r="AM7" s="44">
        <v>14</v>
      </c>
      <c r="AN7" s="1462"/>
      <c r="AO7" s="1414"/>
      <c r="AP7" s="44">
        <v>15860</v>
      </c>
      <c r="AQ7" s="44">
        <v>1440</v>
      </c>
      <c r="AR7" s="1460">
        <v>0.4289</v>
      </c>
      <c r="AS7" s="44">
        <v>16478</v>
      </c>
      <c r="AT7" s="1460">
        <v>1.8E-3</v>
      </c>
      <c r="AU7" s="44">
        <v>347</v>
      </c>
      <c r="AV7" s="1460">
        <v>0.45779999999999998</v>
      </c>
      <c r="AW7" s="1461">
        <v>2</v>
      </c>
      <c r="AX7" s="44">
        <v>5963</v>
      </c>
      <c r="AY7" s="1460">
        <v>0.3619</v>
      </c>
      <c r="AZ7" s="44">
        <v>14</v>
      </c>
      <c r="BA7" s="1462"/>
      <c r="BB7" s="1414"/>
      <c r="BC7" s="44">
        <v>12769</v>
      </c>
      <c r="BD7" s="44">
        <v>817</v>
      </c>
      <c r="BE7" s="1460">
        <v>0.53949999999999998</v>
      </c>
      <c r="BF7" s="44">
        <v>13210</v>
      </c>
      <c r="BG7" s="1460">
        <v>2.3E-3</v>
      </c>
      <c r="BH7" s="44">
        <v>617</v>
      </c>
      <c r="BI7" s="1460">
        <v>0.45779999999999998</v>
      </c>
      <c r="BJ7" s="1461">
        <v>2.2000000000000002</v>
      </c>
      <c r="BK7" s="44">
        <v>5756</v>
      </c>
      <c r="BL7" s="1460">
        <v>0.43559999999999999</v>
      </c>
      <c r="BM7" s="44">
        <v>14</v>
      </c>
      <c r="BN7" s="1462"/>
    </row>
    <row r="8" spans="1:66">
      <c r="B8" s="1420" t="s">
        <v>2053</v>
      </c>
      <c r="C8" s="44">
        <v>32264</v>
      </c>
      <c r="D8" s="44">
        <v>6466</v>
      </c>
      <c r="E8" s="45">
        <v>0.2747</v>
      </c>
      <c r="F8" s="44">
        <v>34040</v>
      </c>
      <c r="G8" s="45">
        <v>3.8E-3</v>
      </c>
      <c r="H8" s="44">
        <v>1152</v>
      </c>
      <c r="I8" s="45">
        <v>0.38350000000000001</v>
      </c>
      <c r="J8" s="44">
        <v>2.1</v>
      </c>
      <c r="K8" s="44">
        <v>15758</v>
      </c>
      <c r="L8" s="45">
        <v>0.46289999999999998</v>
      </c>
      <c r="M8" s="44">
        <v>50</v>
      </c>
      <c r="N8" s="1462"/>
      <c r="O8" s="1414"/>
      <c r="P8" s="44">
        <v>37928</v>
      </c>
      <c r="Q8" s="44">
        <v>6169</v>
      </c>
      <c r="R8" s="45">
        <v>0.26500000000000001</v>
      </c>
      <c r="S8" s="44">
        <v>39564</v>
      </c>
      <c r="T8" s="45">
        <v>3.0999999999999999E-3</v>
      </c>
      <c r="U8" s="44">
        <v>1433</v>
      </c>
      <c r="V8" s="45">
        <v>0.3851</v>
      </c>
      <c r="W8" s="44">
        <v>2</v>
      </c>
      <c r="X8" s="44">
        <v>16333</v>
      </c>
      <c r="Y8" s="45">
        <v>0.4128</v>
      </c>
      <c r="Z8" s="44">
        <v>47</v>
      </c>
      <c r="AA8" s="1462"/>
      <c r="AB8" s="1414"/>
      <c r="AC8" s="44">
        <v>35814</v>
      </c>
      <c r="AD8" s="44">
        <v>6057</v>
      </c>
      <c r="AE8" s="1460">
        <v>0.25119999999999998</v>
      </c>
      <c r="AF8" s="44">
        <v>37336</v>
      </c>
      <c r="AG8" s="1460">
        <v>3.0999999999999999E-3</v>
      </c>
      <c r="AH8" s="44">
        <v>1500</v>
      </c>
      <c r="AI8" s="1460">
        <v>0.41</v>
      </c>
      <c r="AJ8" s="1461">
        <v>2.2000000000000002</v>
      </c>
      <c r="AK8" s="44">
        <v>16841</v>
      </c>
      <c r="AL8" s="1460">
        <v>0.4511</v>
      </c>
      <c r="AM8" s="44">
        <v>48</v>
      </c>
      <c r="AN8" s="1462"/>
      <c r="AO8" s="1414"/>
      <c r="AP8" s="44">
        <v>31871</v>
      </c>
      <c r="AQ8" s="44">
        <v>2269</v>
      </c>
      <c r="AR8" s="1460">
        <v>0.52610000000000001</v>
      </c>
      <c r="AS8" s="44">
        <v>33065</v>
      </c>
      <c r="AT8" s="1460">
        <v>3.0000000000000001E-3</v>
      </c>
      <c r="AU8" s="44">
        <v>1345</v>
      </c>
      <c r="AV8" s="1460">
        <v>0.40490000000000004</v>
      </c>
      <c r="AW8" s="1461">
        <v>2.2000000000000002</v>
      </c>
      <c r="AX8" s="44">
        <v>14445</v>
      </c>
      <c r="AY8" s="1460">
        <v>0.43680000000000002</v>
      </c>
      <c r="AZ8" s="44">
        <v>41</v>
      </c>
      <c r="BA8" s="1462"/>
      <c r="BB8" s="1414"/>
      <c r="BC8" s="44">
        <v>15307</v>
      </c>
      <c r="BD8" s="44">
        <v>705</v>
      </c>
      <c r="BE8" s="1460">
        <v>0.45679999999999998</v>
      </c>
      <c r="BF8" s="44">
        <v>15629</v>
      </c>
      <c r="BG8" s="1460">
        <v>3.8999999999999998E-3</v>
      </c>
      <c r="BH8" s="44">
        <v>931</v>
      </c>
      <c r="BI8" s="1460">
        <v>0.45469999999999999</v>
      </c>
      <c r="BJ8" s="1461">
        <v>2.1</v>
      </c>
      <c r="BK8" s="44">
        <v>8576</v>
      </c>
      <c r="BL8" s="1460">
        <v>0.54869999999999997</v>
      </c>
      <c r="BM8" s="44">
        <v>28</v>
      </c>
      <c r="BN8" s="1462"/>
    </row>
    <row r="9" spans="1:66">
      <c r="B9" s="1420" t="s">
        <v>2054</v>
      </c>
      <c r="C9" s="44">
        <v>527</v>
      </c>
      <c r="D9" s="44">
        <v>27</v>
      </c>
      <c r="E9" s="45">
        <v>0.1</v>
      </c>
      <c r="F9" s="44">
        <v>530</v>
      </c>
      <c r="G9" s="45">
        <v>6.0000000000000001E-3</v>
      </c>
      <c r="H9" s="44">
        <v>1</v>
      </c>
      <c r="I9" s="45">
        <v>0.45</v>
      </c>
      <c r="J9" s="44">
        <v>1</v>
      </c>
      <c r="K9" s="44">
        <v>306</v>
      </c>
      <c r="L9" s="45">
        <v>0.57650000000000001</v>
      </c>
      <c r="M9" s="44">
        <v>1</v>
      </c>
      <c r="N9" s="1462"/>
      <c r="P9" s="44">
        <v>10519</v>
      </c>
      <c r="Q9" s="44">
        <v>654</v>
      </c>
      <c r="R9" s="45">
        <v>0.18729999999999999</v>
      </c>
      <c r="S9" s="44">
        <v>10641</v>
      </c>
      <c r="T9" s="45">
        <v>5.7000000000000002E-3</v>
      </c>
      <c r="U9" s="44">
        <v>577</v>
      </c>
      <c r="V9" s="45">
        <v>0.31840000000000002</v>
      </c>
      <c r="W9" s="44">
        <v>2</v>
      </c>
      <c r="X9" s="44">
        <v>4911</v>
      </c>
      <c r="Y9" s="45">
        <v>0.46139999999999998</v>
      </c>
      <c r="Z9" s="44">
        <v>19</v>
      </c>
      <c r="AA9" s="1462"/>
      <c r="AC9" s="44">
        <v>9799</v>
      </c>
      <c r="AD9" s="44">
        <v>713</v>
      </c>
      <c r="AE9" s="1460">
        <v>0.23100000000000001</v>
      </c>
      <c r="AF9" s="44">
        <v>9963</v>
      </c>
      <c r="AG9" s="1460">
        <v>5.7000000000000002E-3</v>
      </c>
      <c r="AH9" s="44">
        <v>619</v>
      </c>
      <c r="AI9" s="1460">
        <v>0.37340000000000001</v>
      </c>
      <c r="AJ9" s="1461">
        <v>2.1</v>
      </c>
      <c r="AK9" s="44">
        <v>5337</v>
      </c>
      <c r="AL9" s="1460">
        <v>0.53559999999999997</v>
      </c>
      <c r="AM9" s="44">
        <v>21</v>
      </c>
      <c r="AN9" s="1462"/>
      <c r="AP9" s="44">
        <v>14716</v>
      </c>
      <c r="AQ9" s="44">
        <v>794</v>
      </c>
      <c r="AR9" s="1460">
        <v>0.23399999999999999</v>
      </c>
      <c r="AS9" s="44">
        <v>14902</v>
      </c>
      <c r="AT9" s="1460">
        <v>5.6000000000000008E-3</v>
      </c>
      <c r="AU9" s="44">
        <v>962</v>
      </c>
      <c r="AV9" s="1460">
        <v>0.39520000000000005</v>
      </c>
      <c r="AW9" s="1461">
        <v>2.2999999999999998</v>
      </c>
      <c r="AX9" s="44">
        <v>8806</v>
      </c>
      <c r="AY9" s="1460">
        <v>0.59089999999999998</v>
      </c>
      <c r="AZ9" s="44">
        <v>33</v>
      </c>
      <c r="BA9" s="1462"/>
      <c r="BC9" s="44">
        <v>9440</v>
      </c>
      <c r="BD9" s="44">
        <v>757</v>
      </c>
      <c r="BE9" s="1460">
        <v>0.19420000000000001</v>
      </c>
      <c r="BF9" s="44">
        <v>9587</v>
      </c>
      <c r="BG9" s="1460">
        <v>7.3000000000000001E-3</v>
      </c>
      <c r="BH9" s="44">
        <v>970</v>
      </c>
      <c r="BI9" s="1460">
        <v>0.39860000000000001</v>
      </c>
      <c r="BJ9" s="1461">
        <v>1.9</v>
      </c>
      <c r="BK9" s="44">
        <v>5615</v>
      </c>
      <c r="BL9" s="1460">
        <v>0.58560000000000001</v>
      </c>
      <c r="BM9" s="44">
        <v>28</v>
      </c>
      <c r="BN9" s="1462"/>
    </row>
    <row r="10" spans="1:66">
      <c r="B10" s="1420" t="s">
        <v>2055</v>
      </c>
      <c r="C10" s="44">
        <v>19428</v>
      </c>
      <c r="D10" s="44">
        <v>2981</v>
      </c>
      <c r="E10" s="45">
        <v>0.27139999999999997</v>
      </c>
      <c r="F10" s="44">
        <v>20238</v>
      </c>
      <c r="G10" s="45">
        <v>8.8000000000000005E-3</v>
      </c>
      <c r="H10" s="44">
        <v>1281</v>
      </c>
      <c r="I10" s="45">
        <v>0.30399999999999999</v>
      </c>
      <c r="J10" s="44">
        <v>2</v>
      </c>
      <c r="K10" s="44">
        <v>10497</v>
      </c>
      <c r="L10" s="45">
        <v>0.51870000000000005</v>
      </c>
      <c r="M10" s="44">
        <v>55</v>
      </c>
      <c r="N10" s="1462"/>
      <c r="P10" s="44">
        <v>15945</v>
      </c>
      <c r="Q10" s="44">
        <v>3189</v>
      </c>
      <c r="R10" s="45">
        <v>0.22689999999999999</v>
      </c>
      <c r="S10" s="44">
        <v>16669</v>
      </c>
      <c r="T10" s="45">
        <v>1.3299999999999999E-2</v>
      </c>
      <c r="U10" s="44">
        <v>1489</v>
      </c>
      <c r="V10" s="45">
        <v>0.28720000000000001</v>
      </c>
      <c r="W10" s="44">
        <v>2</v>
      </c>
      <c r="X10" s="44">
        <v>9123</v>
      </c>
      <c r="Y10" s="45">
        <v>0.54730000000000001</v>
      </c>
      <c r="Z10" s="44">
        <v>63</v>
      </c>
      <c r="AA10" s="1462"/>
      <c r="AC10" s="44">
        <v>15352</v>
      </c>
      <c r="AD10" s="44">
        <v>2529</v>
      </c>
      <c r="AE10" s="1460">
        <v>0.1903</v>
      </c>
      <c r="AF10" s="44">
        <v>15833</v>
      </c>
      <c r="AG10" s="1460">
        <v>1.2800000000000001E-2</v>
      </c>
      <c r="AH10" s="44">
        <v>1489</v>
      </c>
      <c r="AI10" s="1460">
        <v>0.34320000000000001</v>
      </c>
      <c r="AJ10" s="1461">
        <v>2.2000000000000002</v>
      </c>
      <c r="AK10" s="44">
        <v>10256</v>
      </c>
      <c r="AL10" s="1460">
        <v>0.64770000000000005</v>
      </c>
      <c r="AM10" s="44">
        <v>69</v>
      </c>
      <c r="AN10" s="1462"/>
      <c r="AP10" s="44">
        <v>13752</v>
      </c>
      <c r="AQ10" s="44">
        <v>722</v>
      </c>
      <c r="AR10" s="1460">
        <v>0.33409999999999995</v>
      </c>
      <c r="AS10" s="44">
        <v>13993</v>
      </c>
      <c r="AT10" s="1460">
        <v>1.2800000000000001E-2</v>
      </c>
      <c r="AU10" s="44">
        <v>1364</v>
      </c>
      <c r="AV10" s="1460">
        <v>0.35630000000000001</v>
      </c>
      <c r="AW10" s="1461">
        <v>2.1</v>
      </c>
      <c r="AX10" s="44">
        <v>9279</v>
      </c>
      <c r="AY10" s="1460">
        <v>0.66310000000000002</v>
      </c>
      <c r="AZ10" s="44">
        <v>64</v>
      </c>
      <c r="BA10" s="1462"/>
      <c r="BC10" s="44">
        <v>7122</v>
      </c>
      <c r="BD10" s="44">
        <v>420</v>
      </c>
      <c r="BE10" s="1460">
        <v>0.17249999999999999</v>
      </c>
      <c r="BF10" s="44">
        <v>7194</v>
      </c>
      <c r="BG10" s="1460">
        <v>1.3599999999999999E-2</v>
      </c>
      <c r="BH10" s="44">
        <v>754</v>
      </c>
      <c r="BI10" s="1460">
        <v>0.42220000000000002</v>
      </c>
      <c r="BJ10" s="1461">
        <v>2</v>
      </c>
      <c r="BK10" s="44">
        <v>5882</v>
      </c>
      <c r="BL10" s="1460">
        <v>0.8175</v>
      </c>
      <c r="BM10" s="44">
        <v>42</v>
      </c>
      <c r="BN10" s="1462"/>
    </row>
    <row r="11" spans="1:66">
      <c r="B11" s="1420" t="s">
        <v>2056</v>
      </c>
      <c r="C11" s="44">
        <v>10214</v>
      </c>
      <c r="D11" s="44">
        <v>1750</v>
      </c>
      <c r="E11" s="45">
        <v>0.36709999999999998</v>
      </c>
      <c r="F11" s="44">
        <v>10857</v>
      </c>
      <c r="G11" s="45">
        <v>3.5400000000000001E-2</v>
      </c>
      <c r="H11" s="44">
        <v>1203</v>
      </c>
      <c r="I11" s="45">
        <v>0.28399999999999997</v>
      </c>
      <c r="J11" s="44">
        <v>2.1</v>
      </c>
      <c r="K11" s="44">
        <v>8137</v>
      </c>
      <c r="L11" s="45">
        <v>0.74939999999999996</v>
      </c>
      <c r="M11" s="44">
        <v>106</v>
      </c>
      <c r="N11" s="1462"/>
      <c r="P11" s="44">
        <v>4133</v>
      </c>
      <c r="Q11" s="44">
        <v>459</v>
      </c>
      <c r="R11" s="45">
        <v>0.3543</v>
      </c>
      <c r="S11" s="44">
        <v>4295</v>
      </c>
      <c r="T11" s="45">
        <v>4.2700000000000002E-2</v>
      </c>
      <c r="U11" s="44">
        <v>457</v>
      </c>
      <c r="V11" s="45">
        <v>0.25719999999999998</v>
      </c>
      <c r="W11" s="44">
        <v>1.9</v>
      </c>
      <c r="X11" s="44">
        <v>3019</v>
      </c>
      <c r="Y11" s="45">
        <v>0.70289999999999997</v>
      </c>
      <c r="Z11" s="44">
        <v>62</v>
      </c>
      <c r="AA11" s="1462"/>
      <c r="AC11" s="44">
        <v>3068</v>
      </c>
      <c r="AD11" s="44">
        <v>405</v>
      </c>
      <c r="AE11" s="1460">
        <v>0.18010000000000001</v>
      </c>
      <c r="AF11" s="44">
        <v>3141</v>
      </c>
      <c r="AG11" s="1460">
        <v>4.3700000000000003E-2</v>
      </c>
      <c r="AH11" s="44">
        <v>497</v>
      </c>
      <c r="AI11" s="1460">
        <v>0.32540000000000002</v>
      </c>
      <c r="AJ11" s="1461">
        <v>2.1</v>
      </c>
      <c r="AK11" s="44">
        <v>2780</v>
      </c>
      <c r="AL11" s="1460">
        <v>0.88490000000000002</v>
      </c>
      <c r="AM11" s="44">
        <v>59</v>
      </c>
      <c r="AN11" s="1462"/>
      <c r="AP11" s="44">
        <v>3084</v>
      </c>
      <c r="AQ11" s="44">
        <v>171</v>
      </c>
      <c r="AR11" s="1460">
        <v>0.25800000000000001</v>
      </c>
      <c r="AS11" s="44">
        <v>3128</v>
      </c>
      <c r="AT11" s="1460">
        <v>4.3299999999999998E-2</v>
      </c>
      <c r="AU11" s="44">
        <v>461</v>
      </c>
      <c r="AV11" s="1460">
        <v>0.34570000000000001</v>
      </c>
      <c r="AW11" s="1461">
        <v>1.9</v>
      </c>
      <c r="AX11" s="44">
        <v>2854</v>
      </c>
      <c r="AY11" s="1460">
        <v>0.9123</v>
      </c>
      <c r="AZ11" s="44">
        <v>47</v>
      </c>
      <c r="BA11" s="1462"/>
      <c r="BC11" s="44">
        <v>4344</v>
      </c>
      <c r="BD11" s="44">
        <v>167</v>
      </c>
      <c r="BE11" s="1460">
        <v>0.1414</v>
      </c>
      <c r="BF11" s="44">
        <v>4368</v>
      </c>
      <c r="BG11" s="1460">
        <v>3.1099999999999999E-2</v>
      </c>
      <c r="BH11" s="44">
        <v>472</v>
      </c>
      <c r="BI11" s="1460">
        <v>0.40029999999999999</v>
      </c>
      <c r="BJ11" s="1461">
        <v>2</v>
      </c>
      <c r="BK11" s="44">
        <v>4366</v>
      </c>
      <c r="BL11" s="1460">
        <v>0.99939999999999996</v>
      </c>
      <c r="BM11" s="44">
        <v>54</v>
      </c>
      <c r="BN11" s="1462"/>
    </row>
    <row r="12" spans="1:66">
      <c r="B12" s="1420" t="s">
        <v>2057</v>
      </c>
      <c r="C12" s="44">
        <v>3216</v>
      </c>
      <c r="D12" s="44">
        <v>176</v>
      </c>
      <c r="E12" s="45">
        <v>0.3206</v>
      </c>
      <c r="F12" s="44">
        <v>3272</v>
      </c>
      <c r="G12" s="45">
        <v>0.25559999999999999</v>
      </c>
      <c r="H12" s="44">
        <v>374</v>
      </c>
      <c r="I12" s="45">
        <v>0.30280000000000001</v>
      </c>
      <c r="J12" s="44">
        <v>2.2999999999999998</v>
      </c>
      <c r="K12" s="44">
        <v>4662</v>
      </c>
      <c r="L12" s="45">
        <v>1.4246000000000001</v>
      </c>
      <c r="M12" s="44">
        <v>254</v>
      </c>
      <c r="N12" s="1462"/>
      <c r="P12" s="44">
        <v>3029</v>
      </c>
      <c r="Q12" s="44">
        <v>70</v>
      </c>
      <c r="R12" s="45">
        <v>0.14729999999999999</v>
      </c>
      <c r="S12" s="44">
        <v>3039</v>
      </c>
      <c r="T12" s="45">
        <v>0.3</v>
      </c>
      <c r="U12" s="44">
        <v>359</v>
      </c>
      <c r="V12" s="45">
        <v>0.27200000000000002</v>
      </c>
      <c r="W12" s="44">
        <v>2.2999999999999998</v>
      </c>
      <c r="X12" s="44">
        <v>3727</v>
      </c>
      <c r="Y12" s="45">
        <v>1.2261</v>
      </c>
      <c r="Z12" s="44">
        <v>237</v>
      </c>
      <c r="AA12" s="1462"/>
      <c r="AC12" s="44">
        <v>2168</v>
      </c>
      <c r="AD12" s="44">
        <v>56</v>
      </c>
      <c r="AE12" s="1460">
        <v>0.1</v>
      </c>
      <c r="AF12" s="44">
        <v>2173</v>
      </c>
      <c r="AG12" s="1460">
        <v>0.28160000000000002</v>
      </c>
      <c r="AH12" s="44">
        <v>290</v>
      </c>
      <c r="AI12" s="1460">
        <v>0.32340000000000002</v>
      </c>
      <c r="AJ12" s="1461">
        <v>2.2999999999999998</v>
      </c>
      <c r="AK12" s="44">
        <v>2962</v>
      </c>
      <c r="AL12" s="1460">
        <v>1.363</v>
      </c>
      <c r="AM12" s="44">
        <v>206</v>
      </c>
      <c r="AN12" s="1462"/>
      <c r="AP12" s="44">
        <v>977</v>
      </c>
      <c r="AQ12" s="44">
        <v>28</v>
      </c>
      <c r="AR12" s="1460">
        <v>0.11410000000000001</v>
      </c>
      <c r="AS12" s="44">
        <v>980</v>
      </c>
      <c r="AT12" s="1460">
        <v>0.32189999999999996</v>
      </c>
      <c r="AU12" s="44">
        <v>186</v>
      </c>
      <c r="AV12" s="1460">
        <v>0.33310000000000001</v>
      </c>
      <c r="AW12" s="1461">
        <v>2.8</v>
      </c>
      <c r="AX12" s="44">
        <v>1498</v>
      </c>
      <c r="AY12" s="1460">
        <v>1.5284</v>
      </c>
      <c r="AZ12" s="44">
        <v>105</v>
      </c>
      <c r="BA12" s="1462"/>
      <c r="BC12" s="44">
        <v>575</v>
      </c>
      <c r="BD12" s="44">
        <v>24</v>
      </c>
      <c r="BE12" s="1460">
        <v>0.1149</v>
      </c>
      <c r="BF12" s="44">
        <v>578</v>
      </c>
      <c r="BG12" s="1460">
        <v>0.38740000000000002</v>
      </c>
      <c r="BH12" s="44">
        <v>93</v>
      </c>
      <c r="BI12" s="1460">
        <v>0.39319999999999999</v>
      </c>
      <c r="BJ12" s="1461">
        <v>2.1</v>
      </c>
      <c r="BK12" s="44">
        <v>1015</v>
      </c>
      <c r="BL12" s="1460">
        <v>1.7566999999999999</v>
      </c>
      <c r="BM12" s="44">
        <v>85</v>
      </c>
      <c r="BN12" s="1462"/>
    </row>
    <row r="13" spans="1:66">
      <c r="B13" s="44" t="s">
        <v>2058</v>
      </c>
      <c r="C13" s="44">
        <v>3831</v>
      </c>
      <c r="D13" s="44">
        <v>90</v>
      </c>
      <c r="E13" s="45">
        <v>0.34279999999999999</v>
      </c>
      <c r="F13" s="44">
        <v>3862</v>
      </c>
      <c r="G13" s="45">
        <v>1</v>
      </c>
      <c r="H13" s="44">
        <v>507</v>
      </c>
      <c r="I13" s="45">
        <v>0.37640000000000001</v>
      </c>
      <c r="J13" s="44">
        <v>2.4</v>
      </c>
      <c r="K13" s="44">
        <v>4638</v>
      </c>
      <c r="L13" s="45">
        <v>1.2008000000000001</v>
      </c>
      <c r="M13" s="44">
        <v>1454</v>
      </c>
      <c r="N13" s="1462"/>
      <c r="P13" s="44">
        <v>2832</v>
      </c>
      <c r="Q13" s="44">
        <v>37</v>
      </c>
      <c r="R13" s="45">
        <v>0.18149999999999999</v>
      </c>
      <c r="S13" s="44">
        <v>2839</v>
      </c>
      <c r="T13" s="45">
        <v>1</v>
      </c>
      <c r="U13" s="44">
        <v>418</v>
      </c>
      <c r="V13" s="45">
        <v>0.40689999999999998</v>
      </c>
      <c r="W13" s="44">
        <v>2.4</v>
      </c>
      <c r="X13" s="44">
        <v>9675</v>
      </c>
      <c r="Y13" s="45">
        <v>3.4077000000000002</v>
      </c>
      <c r="Z13" s="44">
        <v>1155</v>
      </c>
      <c r="AA13" s="1462"/>
      <c r="AC13" s="44">
        <v>2215</v>
      </c>
      <c r="AD13" s="44">
        <v>78</v>
      </c>
      <c r="AE13" s="1460">
        <v>0.1008</v>
      </c>
      <c r="AF13" s="44">
        <v>2223</v>
      </c>
      <c r="AG13" s="1460">
        <v>1</v>
      </c>
      <c r="AH13" s="44">
        <v>239</v>
      </c>
      <c r="AI13" s="1460">
        <v>0.43020000000000003</v>
      </c>
      <c r="AJ13" s="1461">
        <v>2.2999999999999998</v>
      </c>
      <c r="AK13" s="44">
        <v>7641</v>
      </c>
      <c r="AL13" s="1460">
        <v>3.4369000000000001</v>
      </c>
      <c r="AM13" s="44">
        <v>957</v>
      </c>
      <c r="AN13" s="1462"/>
      <c r="AP13" s="44">
        <v>1653</v>
      </c>
      <c r="AQ13" s="44">
        <v>24</v>
      </c>
      <c r="AR13" s="1460">
        <v>0.13980000000000001</v>
      </c>
      <c r="AS13" s="44">
        <v>1656</v>
      </c>
      <c r="AT13" s="1460">
        <v>1</v>
      </c>
      <c r="AU13" s="44">
        <v>211</v>
      </c>
      <c r="AV13" s="1460">
        <v>0.35289999999999999</v>
      </c>
      <c r="AW13" s="1461">
        <v>3.1</v>
      </c>
      <c r="AX13" s="44">
        <v>4535</v>
      </c>
      <c r="AY13" s="1460">
        <v>2.7385000000000002</v>
      </c>
      <c r="AZ13" s="44">
        <v>584</v>
      </c>
      <c r="BA13" s="1462"/>
      <c r="BC13" s="44">
        <v>499</v>
      </c>
      <c r="BD13" s="44">
        <v>8</v>
      </c>
      <c r="BE13" s="1460">
        <v>0.1</v>
      </c>
      <c r="BF13" s="44">
        <v>499</v>
      </c>
      <c r="BG13" s="1460">
        <v>1</v>
      </c>
      <c r="BH13" s="44">
        <v>94</v>
      </c>
      <c r="BI13" s="1460">
        <v>0.4904</v>
      </c>
      <c r="BJ13" s="1461">
        <v>2</v>
      </c>
      <c r="BK13" s="44">
        <v>1544</v>
      </c>
      <c r="BL13" s="1460">
        <v>3.0910000000000002</v>
      </c>
      <c r="BM13" s="44">
        <v>245</v>
      </c>
      <c r="BN13" s="1462"/>
    </row>
    <row r="14" spans="1:66">
      <c r="B14" s="1463" t="s">
        <v>2059</v>
      </c>
      <c r="C14" s="1464">
        <v>120044</v>
      </c>
      <c r="D14" s="1464">
        <v>19292</v>
      </c>
      <c r="E14" s="2231">
        <v>0.36299999999999999</v>
      </c>
      <c r="F14" s="1464">
        <v>127049</v>
      </c>
      <c r="G14" s="2231">
        <v>4.2999999999999997E-2</v>
      </c>
      <c r="H14" s="1464">
        <v>4963</v>
      </c>
      <c r="I14" s="2231">
        <v>0.39340000000000003</v>
      </c>
      <c r="J14" s="1464">
        <v>2.2999999999999998</v>
      </c>
      <c r="K14" s="1464">
        <v>62715</v>
      </c>
      <c r="L14" s="2231">
        <v>0.49359999999999998</v>
      </c>
      <c r="M14" s="1464">
        <v>1951</v>
      </c>
      <c r="N14" s="1464">
        <v>2040</v>
      </c>
      <c r="P14" s="1464">
        <v>124825</v>
      </c>
      <c r="Q14" s="1464">
        <v>18266</v>
      </c>
      <c r="R14" s="2231">
        <v>0.33350000000000002</v>
      </c>
      <c r="S14" s="1464">
        <v>130917</v>
      </c>
      <c r="T14" s="2231">
        <v>3.3099999999999997E-2</v>
      </c>
      <c r="U14" s="1464">
        <v>5250</v>
      </c>
      <c r="V14" s="2231">
        <v>0.39269999999999999</v>
      </c>
      <c r="W14" s="1464">
        <v>2.2999999999999998</v>
      </c>
      <c r="X14" s="1464">
        <v>63784</v>
      </c>
      <c r="Y14" s="2231">
        <v>0.48720000000000002</v>
      </c>
      <c r="Z14" s="1464">
        <v>1613</v>
      </c>
      <c r="AA14" s="1464">
        <v>1662</v>
      </c>
      <c r="AC14" s="1464">
        <v>114591</v>
      </c>
      <c r="AD14" s="1464">
        <v>17387</v>
      </c>
      <c r="AE14" s="1465">
        <v>0.30570000000000003</v>
      </c>
      <c r="AF14" s="1464">
        <v>119906</v>
      </c>
      <c r="AG14" s="1465">
        <v>2.8400000000000002E-2</v>
      </c>
      <c r="AH14" s="1464">
        <v>5175</v>
      </c>
      <c r="AI14" s="1465">
        <v>0.41949999999999998</v>
      </c>
      <c r="AJ14" s="1466">
        <v>2.2999999999999998</v>
      </c>
      <c r="AK14" s="1464">
        <v>61844</v>
      </c>
      <c r="AL14" s="1465">
        <v>0.51580000000000004</v>
      </c>
      <c r="AM14" s="1464">
        <v>1388</v>
      </c>
      <c r="AN14" s="1464">
        <v>1425</v>
      </c>
      <c r="AP14" s="1464">
        <v>105720</v>
      </c>
      <c r="AQ14" s="1464">
        <v>7828</v>
      </c>
      <c r="AR14" s="1465">
        <v>0.48520000000000002</v>
      </c>
      <c r="AS14" s="1464">
        <v>109518</v>
      </c>
      <c r="AT14" s="1465">
        <v>2.3E-2</v>
      </c>
      <c r="AU14" s="1464">
        <v>5080</v>
      </c>
      <c r="AV14" s="1465">
        <v>0.41729999999999995</v>
      </c>
      <c r="AW14" s="1466">
        <v>2.2999999999999998</v>
      </c>
      <c r="AX14" s="1464">
        <v>54663</v>
      </c>
      <c r="AY14" s="1465">
        <v>0.49909999999999999</v>
      </c>
      <c r="AZ14" s="1464">
        <v>901</v>
      </c>
      <c r="BA14" s="1464">
        <v>465</v>
      </c>
      <c r="BC14" s="1464">
        <v>80476</v>
      </c>
      <c r="BD14" s="1464">
        <v>5842</v>
      </c>
      <c r="BE14" s="1465">
        <v>0.41610000000000003</v>
      </c>
      <c r="BF14" s="1464">
        <v>82907</v>
      </c>
      <c r="BG14" s="1465">
        <v>1.3899999999999999E-2</v>
      </c>
      <c r="BH14" s="1464">
        <v>4485</v>
      </c>
      <c r="BI14" s="1465">
        <v>0.46810000000000002</v>
      </c>
      <c r="BJ14" s="1466">
        <v>2.2999999999999998</v>
      </c>
      <c r="BK14" s="1464">
        <v>43274</v>
      </c>
      <c r="BL14" s="1465">
        <v>0.52200000000000002</v>
      </c>
      <c r="BM14" s="1464">
        <v>513</v>
      </c>
      <c r="BN14" s="1464">
        <v>290</v>
      </c>
    </row>
    <row r="15" spans="1:66">
      <c r="B15" s="1456" t="s">
        <v>2060</v>
      </c>
      <c r="C15" s="1457"/>
      <c r="D15" s="1457"/>
      <c r="E15" s="1457"/>
      <c r="F15" s="1457"/>
      <c r="G15" s="1457"/>
      <c r="H15" s="1457"/>
      <c r="I15" s="1457"/>
      <c r="J15" s="1457"/>
      <c r="K15" s="1457"/>
      <c r="L15" s="1457"/>
      <c r="M15" s="1457"/>
      <c r="N15" s="1457"/>
      <c r="P15" s="1457"/>
      <c r="Q15" s="1457"/>
      <c r="R15" s="1457"/>
      <c r="S15" s="1457"/>
      <c r="T15" s="1457"/>
      <c r="U15" s="1457"/>
      <c r="V15" s="1457"/>
      <c r="W15" s="1457"/>
      <c r="X15" s="1457"/>
      <c r="Y15" s="1457"/>
      <c r="Z15" s="1457"/>
      <c r="AA15" s="1457"/>
      <c r="AC15" s="1457"/>
      <c r="AD15" s="1457"/>
      <c r="AE15" s="1458"/>
      <c r="AF15" s="1457"/>
      <c r="AG15" s="1458"/>
      <c r="AH15" s="1457"/>
      <c r="AI15" s="1458"/>
      <c r="AJ15" s="1459"/>
      <c r="AK15" s="1457"/>
      <c r="AL15" s="1458"/>
      <c r="AM15" s="1457"/>
      <c r="AN15" s="1457"/>
      <c r="AP15" s="1457"/>
      <c r="AQ15" s="1457"/>
      <c r="AR15" s="1458"/>
      <c r="AS15" s="1457"/>
      <c r="AT15" s="1458"/>
      <c r="AU15" s="1457"/>
      <c r="AV15" s="1458"/>
      <c r="AW15" s="1459"/>
      <c r="AX15" s="1457"/>
      <c r="AY15" s="1458"/>
      <c r="AZ15" s="1457"/>
      <c r="BA15" s="1457"/>
      <c r="BC15" s="1457"/>
      <c r="BD15" s="1457"/>
      <c r="BE15" s="1458"/>
      <c r="BF15" s="1457"/>
      <c r="BG15" s="1458"/>
      <c r="BH15" s="1457"/>
      <c r="BI15" s="1458"/>
      <c r="BJ15" s="1459"/>
      <c r="BK15" s="1457"/>
      <c r="BL15" s="1458"/>
      <c r="BM15" s="1457"/>
      <c r="BN15" s="1457" t="s">
        <v>184</v>
      </c>
    </row>
    <row r="16" spans="1:66">
      <c r="B16" s="1420" t="s">
        <v>2051</v>
      </c>
      <c r="C16" s="44">
        <v>0</v>
      </c>
      <c r="D16" s="44">
        <v>0</v>
      </c>
      <c r="E16" s="2141">
        <v>0</v>
      </c>
      <c r="F16" s="44">
        <v>0</v>
      </c>
      <c r="G16" s="2141">
        <v>0</v>
      </c>
      <c r="H16" s="44">
        <v>0</v>
      </c>
      <c r="I16" s="2141">
        <v>0</v>
      </c>
      <c r="J16" s="44">
        <v>0</v>
      </c>
      <c r="K16" s="44">
        <v>0</v>
      </c>
      <c r="L16" s="2141">
        <v>0</v>
      </c>
      <c r="M16" s="44">
        <v>0</v>
      </c>
      <c r="N16" s="1462"/>
      <c r="P16" s="44">
        <v>0</v>
      </c>
      <c r="Q16" s="44">
        <v>0</v>
      </c>
      <c r="R16" s="2141">
        <v>0</v>
      </c>
      <c r="S16" s="44">
        <v>0</v>
      </c>
      <c r="T16" s="2141">
        <v>0</v>
      </c>
      <c r="U16" s="44">
        <v>0</v>
      </c>
      <c r="V16" s="2141">
        <v>0</v>
      </c>
      <c r="W16" s="44">
        <v>0</v>
      </c>
      <c r="X16" s="44">
        <v>0</v>
      </c>
      <c r="Y16" s="2141">
        <v>0</v>
      </c>
      <c r="Z16" s="44">
        <v>0</v>
      </c>
      <c r="AA16" s="1462"/>
      <c r="AC16" s="44">
        <v>0</v>
      </c>
      <c r="AD16" s="44">
        <v>0</v>
      </c>
      <c r="AE16" s="1460">
        <v>0</v>
      </c>
      <c r="AF16" s="44">
        <v>0</v>
      </c>
      <c r="AG16" s="1460">
        <v>0</v>
      </c>
      <c r="AH16" s="44">
        <v>0</v>
      </c>
      <c r="AI16" s="1460">
        <v>0</v>
      </c>
      <c r="AJ16" s="1461">
        <v>0</v>
      </c>
      <c r="AK16" s="44">
        <v>0</v>
      </c>
      <c r="AL16" s="1460">
        <v>0</v>
      </c>
      <c r="AM16" s="44">
        <v>0</v>
      </c>
      <c r="AN16" s="1462"/>
      <c r="AP16" s="44">
        <v>0</v>
      </c>
      <c r="AQ16" s="44">
        <v>0</v>
      </c>
      <c r="AR16" s="1460">
        <v>0</v>
      </c>
      <c r="AS16" s="44">
        <v>0</v>
      </c>
      <c r="AT16" s="1460">
        <v>0</v>
      </c>
      <c r="AU16" s="44">
        <v>0</v>
      </c>
      <c r="AV16" s="1460">
        <v>0</v>
      </c>
      <c r="AW16" s="1461">
        <v>0</v>
      </c>
      <c r="AX16" s="44">
        <v>0</v>
      </c>
      <c r="AY16" s="1460">
        <v>0</v>
      </c>
      <c r="AZ16" s="44">
        <v>0</v>
      </c>
      <c r="BA16" s="1462"/>
      <c r="BC16" s="44">
        <v>0</v>
      </c>
      <c r="BD16" s="44">
        <v>0</v>
      </c>
      <c r="BE16" s="1460">
        <v>0</v>
      </c>
      <c r="BF16" s="44">
        <v>0</v>
      </c>
      <c r="BG16" s="1460">
        <v>0</v>
      </c>
      <c r="BH16" s="44">
        <v>0</v>
      </c>
      <c r="BI16" s="1460">
        <v>0</v>
      </c>
      <c r="BJ16" s="1461">
        <v>0</v>
      </c>
      <c r="BK16" s="44">
        <v>0</v>
      </c>
      <c r="BL16" s="1460">
        <v>0</v>
      </c>
      <c r="BM16" s="44">
        <v>0</v>
      </c>
      <c r="BN16" s="1462"/>
    </row>
    <row r="17" spans="1:66">
      <c r="B17" s="1420" t="s">
        <v>2052</v>
      </c>
      <c r="C17" s="44">
        <v>0</v>
      </c>
      <c r="D17" s="44">
        <v>0</v>
      </c>
      <c r="E17" s="2141">
        <v>0</v>
      </c>
      <c r="F17" s="44">
        <v>0</v>
      </c>
      <c r="G17" s="2141">
        <v>0</v>
      </c>
      <c r="H17" s="44">
        <v>0</v>
      </c>
      <c r="I17" s="2141">
        <v>0</v>
      </c>
      <c r="J17" s="44">
        <v>0</v>
      </c>
      <c r="K17" s="44">
        <v>0</v>
      </c>
      <c r="L17" s="2141">
        <v>0</v>
      </c>
      <c r="M17" s="44">
        <v>0</v>
      </c>
      <c r="N17" s="1462"/>
      <c r="P17" s="44">
        <v>0</v>
      </c>
      <c r="Q17" s="44">
        <v>0</v>
      </c>
      <c r="R17" s="2141">
        <v>0</v>
      </c>
      <c r="S17" s="44">
        <v>0</v>
      </c>
      <c r="T17" s="2141">
        <v>0</v>
      </c>
      <c r="U17" s="44">
        <v>0</v>
      </c>
      <c r="V17" s="2141">
        <v>0</v>
      </c>
      <c r="W17" s="44">
        <v>0</v>
      </c>
      <c r="X17" s="44">
        <v>0</v>
      </c>
      <c r="Y17" s="2141">
        <v>0</v>
      </c>
      <c r="Z17" s="44">
        <v>0</v>
      </c>
      <c r="AA17" s="1462"/>
      <c r="AC17" s="44">
        <v>0</v>
      </c>
      <c r="AD17" s="44">
        <v>0</v>
      </c>
      <c r="AE17" s="1460">
        <v>0</v>
      </c>
      <c r="AF17" s="44">
        <v>0</v>
      </c>
      <c r="AG17" s="1460">
        <v>0</v>
      </c>
      <c r="AH17" s="44">
        <v>0</v>
      </c>
      <c r="AI17" s="1460">
        <v>0</v>
      </c>
      <c r="AJ17" s="1461">
        <v>0</v>
      </c>
      <c r="AK17" s="44">
        <v>0</v>
      </c>
      <c r="AL17" s="1460">
        <v>0</v>
      </c>
      <c r="AM17" s="44">
        <v>0</v>
      </c>
      <c r="AN17" s="1462"/>
      <c r="AP17" s="44">
        <v>0</v>
      </c>
      <c r="AQ17" s="44">
        <v>0</v>
      </c>
      <c r="AR17" s="1460">
        <v>0</v>
      </c>
      <c r="AS17" s="44">
        <v>0</v>
      </c>
      <c r="AT17" s="1460">
        <v>0</v>
      </c>
      <c r="AU17" s="44">
        <v>0</v>
      </c>
      <c r="AV17" s="1460">
        <v>0</v>
      </c>
      <c r="AW17" s="1461">
        <v>0</v>
      </c>
      <c r="AX17" s="44">
        <v>0</v>
      </c>
      <c r="AY17" s="1460">
        <v>0</v>
      </c>
      <c r="AZ17" s="44">
        <v>0</v>
      </c>
      <c r="BA17" s="1462"/>
      <c r="BC17" s="44">
        <v>1</v>
      </c>
      <c r="BD17" s="44">
        <v>0</v>
      </c>
      <c r="BE17" s="1460">
        <v>0</v>
      </c>
      <c r="BF17" s="44">
        <v>1</v>
      </c>
      <c r="BG17" s="1460">
        <v>2.3E-3</v>
      </c>
      <c r="BH17" s="44">
        <v>2</v>
      </c>
      <c r="BI17" s="1460">
        <v>0.56699999999999995</v>
      </c>
      <c r="BJ17" s="1461">
        <v>1</v>
      </c>
      <c r="BK17" s="44">
        <v>0</v>
      </c>
      <c r="BL17" s="1460">
        <v>0.25690000000000002</v>
      </c>
      <c r="BM17" s="44">
        <v>0</v>
      </c>
      <c r="BN17" s="1462"/>
    </row>
    <row r="18" spans="1:66">
      <c r="B18" s="1420" t="s">
        <v>2053</v>
      </c>
      <c r="C18" s="44">
        <v>0</v>
      </c>
      <c r="D18" s="44">
        <v>0</v>
      </c>
      <c r="E18" s="2141">
        <v>0</v>
      </c>
      <c r="F18" s="44">
        <v>0</v>
      </c>
      <c r="G18" s="2141">
        <v>0</v>
      </c>
      <c r="H18" s="44">
        <v>0</v>
      </c>
      <c r="I18" s="2141">
        <v>0</v>
      </c>
      <c r="J18" s="44">
        <v>0</v>
      </c>
      <c r="K18" s="44">
        <v>0</v>
      </c>
      <c r="L18" s="2141">
        <v>0</v>
      </c>
      <c r="M18" s="44">
        <v>0</v>
      </c>
      <c r="N18" s="1462"/>
      <c r="P18" s="44">
        <v>0</v>
      </c>
      <c r="Q18" s="44">
        <v>0</v>
      </c>
      <c r="R18" s="2141">
        <v>0</v>
      </c>
      <c r="S18" s="44">
        <v>0</v>
      </c>
      <c r="T18" s="2141">
        <v>0</v>
      </c>
      <c r="U18" s="44">
        <v>0</v>
      </c>
      <c r="V18" s="2141">
        <v>0</v>
      </c>
      <c r="W18" s="44">
        <v>0</v>
      </c>
      <c r="X18" s="44">
        <v>0</v>
      </c>
      <c r="Y18" s="2141">
        <v>0</v>
      </c>
      <c r="Z18" s="44">
        <v>0</v>
      </c>
      <c r="AA18" s="1462"/>
      <c r="AC18" s="44">
        <v>0</v>
      </c>
      <c r="AD18" s="44">
        <v>0</v>
      </c>
      <c r="AE18" s="1460">
        <v>0</v>
      </c>
      <c r="AF18" s="44">
        <v>0</v>
      </c>
      <c r="AG18" s="1460">
        <v>0</v>
      </c>
      <c r="AH18" s="44">
        <v>0</v>
      </c>
      <c r="AI18" s="1460">
        <v>0</v>
      </c>
      <c r="AJ18" s="1461">
        <v>0</v>
      </c>
      <c r="AK18" s="44">
        <v>0</v>
      </c>
      <c r="AL18" s="1460">
        <v>0</v>
      </c>
      <c r="AM18" s="44">
        <v>0</v>
      </c>
      <c r="AN18" s="1462"/>
      <c r="AP18" s="44">
        <v>1</v>
      </c>
      <c r="AQ18" s="44">
        <v>0</v>
      </c>
      <c r="AR18" s="1460">
        <v>0</v>
      </c>
      <c r="AS18" s="44">
        <v>1</v>
      </c>
      <c r="AT18" s="1460">
        <v>3.2000000000000002E-3</v>
      </c>
      <c r="AU18" s="44">
        <v>4</v>
      </c>
      <c r="AV18" s="1460">
        <v>0.48899999999999999</v>
      </c>
      <c r="AW18" s="1461">
        <v>1</v>
      </c>
      <c r="AX18" s="44">
        <v>0</v>
      </c>
      <c r="AY18" s="1460">
        <v>0.2717</v>
      </c>
      <c r="AZ18" s="44">
        <v>0</v>
      </c>
      <c r="BA18" s="1462"/>
      <c r="BC18" s="44">
        <v>3</v>
      </c>
      <c r="BD18" s="44">
        <v>0</v>
      </c>
      <c r="BE18" s="1460">
        <v>0</v>
      </c>
      <c r="BF18" s="44">
        <v>3</v>
      </c>
      <c r="BG18" s="1460">
        <v>4.0000000000000001E-3</v>
      </c>
      <c r="BH18" s="44">
        <v>5</v>
      </c>
      <c r="BI18" s="1460">
        <v>0.56689999999999996</v>
      </c>
      <c r="BJ18" s="1461">
        <v>1</v>
      </c>
      <c r="BK18" s="44">
        <v>1</v>
      </c>
      <c r="BL18" s="1460">
        <v>0.35859999999999997</v>
      </c>
      <c r="BM18" s="44">
        <v>0</v>
      </c>
      <c r="BN18" s="1462"/>
    </row>
    <row r="19" spans="1:66">
      <c r="B19" s="1420" t="s">
        <v>2054</v>
      </c>
      <c r="C19" s="44">
        <v>0</v>
      </c>
      <c r="D19" s="44">
        <v>0</v>
      </c>
      <c r="E19" s="2141">
        <v>0</v>
      </c>
      <c r="F19" s="44">
        <v>0</v>
      </c>
      <c r="G19" s="2141">
        <v>0</v>
      </c>
      <c r="H19" s="44">
        <v>0</v>
      </c>
      <c r="I19" s="2141">
        <v>0</v>
      </c>
      <c r="J19" s="44">
        <v>0</v>
      </c>
      <c r="K19" s="44">
        <v>0</v>
      </c>
      <c r="L19" s="2141">
        <v>0</v>
      </c>
      <c r="M19" s="44">
        <v>0</v>
      </c>
      <c r="N19" s="1462"/>
      <c r="P19" s="44">
        <v>0</v>
      </c>
      <c r="Q19" s="44">
        <v>0</v>
      </c>
      <c r="R19" s="2141">
        <v>0</v>
      </c>
      <c r="S19" s="44">
        <v>0</v>
      </c>
      <c r="T19" s="2141">
        <v>0</v>
      </c>
      <c r="U19" s="44">
        <v>0</v>
      </c>
      <c r="V19" s="2141">
        <v>0</v>
      </c>
      <c r="W19" s="44">
        <v>0</v>
      </c>
      <c r="X19" s="44">
        <v>0</v>
      </c>
      <c r="Y19" s="2141">
        <v>0</v>
      </c>
      <c r="Z19" s="44">
        <v>0</v>
      </c>
      <c r="AA19" s="1462"/>
      <c r="AC19" s="44">
        <v>0</v>
      </c>
      <c r="AD19" s="44">
        <v>0</v>
      </c>
      <c r="AE19" s="1460">
        <v>0</v>
      </c>
      <c r="AF19" s="44">
        <v>0</v>
      </c>
      <c r="AG19" s="1460">
        <v>0</v>
      </c>
      <c r="AH19" s="44">
        <v>0</v>
      </c>
      <c r="AI19" s="1460">
        <v>0</v>
      </c>
      <c r="AJ19" s="1461">
        <v>0</v>
      </c>
      <c r="AK19" s="44">
        <v>0</v>
      </c>
      <c r="AL19" s="1460">
        <v>0</v>
      </c>
      <c r="AM19" s="44">
        <v>0</v>
      </c>
      <c r="AN19" s="1462"/>
      <c r="AP19" s="44">
        <v>0</v>
      </c>
      <c r="AQ19" s="44">
        <v>0</v>
      </c>
      <c r="AR19" s="1460">
        <v>0</v>
      </c>
      <c r="AS19" s="44">
        <v>0</v>
      </c>
      <c r="AT19" s="1460">
        <v>5.6999999999999993E-3</v>
      </c>
      <c r="AU19" s="44">
        <v>2</v>
      </c>
      <c r="AV19" s="1460">
        <v>0.48909999999999998</v>
      </c>
      <c r="AW19" s="1461">
        <v>1</v>
      </c>
      <c r="AX19" s="44">
        <v>0</v>
      </c>
      <c r="AY19" s="1460">
        <v>0.38</v>
      </c>
      <c r="AZ19" s="44">
        <v>0</v>
      </c>
      <c r="BA19" s="1462"/>
      <c r="BC19" s="44">
        <v>0</v>
      </c>
      <c r="BD19" s="44">
        <v>0</v>
      </c>
      <c r="BE19" s="1460">
        <v>0</v>
      </c>
      <c r="BF19" s="44">
        <v>0</v>
      </c>
      <c r="BG19" s="1460">
        <v>7.3000000000000001E-3</v>
      </c>
      <c r="BH19" s="44">
        <v>3</v>
      </c>
      <c r="BI19" s="1460">
        <v>0.56699999999999995</v>
      </c>
      <c r="BJ19" s="1461">
        <v>1</v>
      </c>
      <c r="BK19" s="44">
        <v>0</v>
      </c>
      <c r="BL19" s="1460">
        <v>0.50170000000000003</v>
      </c>
      <c r="BM19" s="44">
        <v>0</v>
      </c>
      <c r="BN19" s="1462"/>
    </row>
    <row r="20" spans="1:66">
      <c r="B20" s="1420" t="s">
        <v>2055</v>
      </c>
      <c r="C20" s="44">
        <v>0</v>
      </c>
      <c r="D20" s="44">
        <v>0</v>
      </c>
      <c r="E20" s="2141">
        <v>0</v>
      </c>
      <c r="F20" s="44">
        <v>0</v>
      </c>
      <c r="G20" s="2141">
        <v>0</v>
      </c>
      <c r="H20" s="44">
        <v>0</v>
      </c>
      <c r="I20" s="2141">
        <v>0</v>
      </c>
      <c r="J20" s="44">
        <v>0</v>
      </c>
      <c r="K20" s="44">
        <v>0</v>
      </c>
      <c r="L20" s="2141">
        <v>0</v>
      </c>
      <c r="M20" s="44">
        <v>0</v>
      </c>
      <c r="N20" s="1462"/>
      <c r="P20" s="44">
        <v>0</v>
      </c>
      <c r="Q20" s="44">
        <v>0</v>
      </c>
      <c r="R20" s="2141">
        <v>0</v>
      </c>
      <c r="S20" s="44">
        <v>0</v>
      </c>
      <c r="T20" s="2141">
        <v>0</v>
      </c>
      <c r="U20" s="44">
        <v>0</v>
      </c>
      <c r="V20" s="2141">
        <v>0</v>
      </c>
      <c r="W20" s="44">
        <v>0</v>
      </c>
      <c r="X20" s="44">
        <v>0</v>
      </c>
      <c r="Y20" s="2141">
        <v>0</v>
      </c>
      <c r="Z20" s="44">
        <v>0</v>
      </c>
      <c r="AA20" s="1462"/>
      <c r="AC20" s="44">
        <v>0</v>
      </c>
      <c r="AD20" s="44">
        <v>0</v>
      </c>
      <c r="AE20" s="1460">
        <v>0</v>
      </c>
      <c r="AF20" s="44">
        <v>0</v>
      </c>
      <c r="AG20" s="1460">
        <v>0</v>
      </c>
      <c r="AH20" s="44">
        <v>0</v>
      </c>
      <c r="AI20" s="1460">
        <v>0</v>
      </c>
      <c r="AJ20" s="1461">
        <v>0</v>
      </c>
      <c r="AK20" s="44">
        <v>0</v>
      </c>
      <c r="AL20" s="1460">
        <v>0</v>
      </c>
      <c r="AM20" s="44">
        <v>0</v>
      </c>
      <c r="AN20" s="1462"/>
      <c r="AP20" s="44">
        <v>1</v>
      </c>
      <c r="AQ20" s="44">
        <v>0</v>
      </c>
      <c r="AR20" s="1460">
        <v>0</v>
      </c>
      <c r="AS20" s="44">
        <v>1</v>
      </c>
      <c r="AT20" s="1460">
        <v>1.5800000000000002E-2</v>
      </c>
      <c r="AU20" s="44">
        <v>4</v>
      </c>
      <c r="AV20" s="1460">
        <v>0.48899999999999999</v>
      </c>
      <c r="AW20" s="1461">
        <v>1</v>
      </c>
      <c r="AX20" s="44">
        <v>0</v>
      </c>
      <c r="AY20" s="1460">
        <v>0.57009999999999994</v>
      </c>
      <c r="AZ20" s="44">
        <v>0</v>
      </c>
      <c r="BA20" s="1462"/>
      <c r="BC20" s="44">
        <v>0</v>
      </c>
      <c r="BD20" s="44">
        <v>0</v>
      </c>
      <c r="BE20" s="1460">
        <v>0</v>
      </c>
      <c r="BF20" s="44">
        <v>0</v>
      </c>
      <c r="BG20" s="1460">
        <v>1.3599999999999999E-2</v>
      </c>
      <c r="BH20" s="44">
        <v>1</v>
      </c>
      <c r="BI20" s="1460">
        <v>0.56689999999999996</v>
      </c>
      <c r="BJ20" s="1461">
        <v>1</v>
      </c>
      <c r="BK20" s="44">
        <v>0</v>
      </c>
      <c r="BL20" s="1460">
        <v>0.65100000000000002</v>
      </c>
      <c r="BM20" s="44">
        <v>0</v>
      </c>
      <c r="BN20" s="1462"/>
    </row>
    <row r="21" spans="1:66">
      <c r="B21" s="1420" t="s">
        <v>2056</v>
      </c>
      <c r="C21" s="44">
        <v>0</v>
      </c>
      <c r="D21" s="44">
        <v>0</v>
      </c>
      <c r="E21" s="2141">
        <v>0</v>
      </c>
      <c r="F21" s="44">
        <v>0</v>
      </c>
      <c r="G21" s="2141">
        <v>0</v>
      </c>
      <c r="H21" s="44">
        <v>0</v>
      </c>
      <c r="I21" s="2141">
        <v>0</v>
      </c>
      <c r="J21" s="44">
        <v>0</v>
      </c>
      <c r="K21" s="44">
        <v>0</v>
      </c>
      <c r="L21" s="2141">
        <v>0</v>
      </c>
      <c r="M21" s="44">
        <v>0</v>
      </c>
      <c r="N21" s="1462"/>
      <c r="P21" s="44">
        <v>0</v>
      </c>
      <c r="Q21" s="44">
        <v>0</v>
      </c>
      <c r="R21" s="2141">
        <v>0</v>
      </c>
      <c r="S21" s="44">
        <v>0</v>
      </c>
      <c r="T21" s="2141">
        <v>0</v>
      </c>
      <c r="U21" s="44">
        <v>0</v>
      </c>
      <c r="V21" s="2141">
        <v>0</v>
      </c>
      <c r="W21" s="44">
        <v>0</v>
      </c>
      <c r="X21" s="44">
        <v>0</v>
      </c>
      <c r="Y21" s="2141">
        <v>0</v>
      </c>
      <c r="Z21" s="44">
        <v>0</v>
      </c>
      <c r="AA21" s="1462"/>
      <c r="AC21" s="44">
        <v>0</v>
      </c>
      <c r="AD21" s="44">
        <v>0</v>
      </c>
      <c r="AE21" s="1460">
        <v>0</v>
      </c>
      <c r="AF21" s="44">
        <v>0</v>
      </c>
      <c r="AG21" s="1460">
        <v>6.08E-2</v>
      </c>
      <c r="AH21" s="44">
        <v>2</v>
      </c>
      <c r="AI21" s="1460">
        <v>0.81100000000000005</v>
      </c>
      <c r="AJ21" s="1461">
        <v>1</v>
      </c>
      <c r="AK21" s="44">
        <v>0</v>
      </c>
      <c r="AL21" s="1460">
        <v>1.2229000000000001</v>
      </c>
      <c r="AM21" s="44">
        <v>0</v>
      </c>
      <c r="AN21" s="1462"/>
      <c r="AP21" s="44">
        <v>0</v>
      </c>
      <c r="AQ21" s="44">
        <v>0</v>
      </c>
      <c r="AR21" s="1460">
        <v>0</v>
      </c>
      <c r="AS21" s="44">
        <v>0</v>
      </c>
      <c r="AT21" s="1460">
        <v>3.0099999999999998E-2</v>
      </c>
      <c r="AU21" s="44">
        <v>1</v>
      </c>
      <c r="AV21" s="1460">
        <v>0.48909999999999998</v>
      </c>
      <c r="AW21" s="1461">
        <v>1</v>
      </c>
      <c r="AX21" s="44">
        <v>0</v>
      </c>
      <c r="AY21" s="1460">
        <v>0.68290000000000006</v>
      </c>
      <c r="AZ21" s="44">
        <v>0</v>
      </c>
      <c r="BA21" s="1462"/>
      <c r="BC21" s="44">
        <v>1</v>
      </c>
      <c r="BD21" s="44">
        <v>0</v>
      </c>
      <c r="BE21" s="1460">
        <v>0</v>
      </c>
      <c r="BF21" s="44">
        <v>1</v>
      </c>
      <c r="BG21" s="1460">
        <v>5.3499999999999999E-2</v>
      </c>
      <c r="BH21" s="44">
        <v>4</v>
      </c>
      <c r="BI21" s="1460">
        <v>0.56699999999999995</v>
      </c>
      <c r="BJ21" s="1461">
        <v>1</v>
      </c>
      <c r="BK21" s="44">
        <v>1</v>
      </c>
      <c r="BL21" s="1460">
        <v>0.83819999999999995</v>
      </c>
      <c r="BM21" s="44">
        <v>0</v>
      </c>
      <c r="BN21" s="1462"/>
    </row>
    <row r="22" spans="1:66">
      <c r="B22" s="1420" t="s">
        <v>2057</v>
      </c>
      <c r="C22" s="44">
        <v>0</v>
      </c>
      <c r="D22" s="44">
        <v>0</v>
      </c>
      <c r="E22" s="2141">
        <v>0</v>
      </c>
      <c r="F22" s="44">
        <v>0</v>
      </c>
      <c r="G22" s="2141">
        <v>0</v>
      </c>
      <c r="H22" s="44">
        <v>0</v>
      </c>
      <c r="I22" s="2141">
        <v>0</v>
      </c>
      <c r="J22" s="44">
        <v>0</v>
      </c>
      <c r="K22" s="44">
        <v>0</v>
      </c>
      <c r="L22" s="2141">
        <v>0</v>
      </c>
      <c r="M22" s="44">
        <v>0</v>
      </c>
      <c r="N22" s="1462"/>
      <c r="P22" s="44">
        <v>0</v>
      </c>
      <c r="Q22" s="44">
        <v>0</v>
      </c>
      <c r="R22" s="2141">
        <v>0</v>
      </c>
      <c r="S22" s="44">
        <v>0</v>
      </c>
      <c r="T22" s="2141">
        <v>0</v>
      </c>
      <c r="U22" s="44">
        <v>0</v>
      </c>
      <c r="V22" s="2141">
        <v>0</v>
      </c>
      <c r="W22" s="44">
        <v>0</v>
      </c>
      <c r="X22" s="44">
        <v>0</v>
      </c>
      <c r="Y22" s="2141">
        <v>0</v>
      </c>
      <c r="Z22" s="44">
        <v>0</v>
      </c>
      <c r="AA22" s="1462"/>
      <c r="AC22" s="44">
        <v>0</v>
      </c>
      <c r="AD22" s="44">
        <v>0</v>
      </c>
      <c r="AE22" s="1460">
        <v>0</v>
      </c>
      <c r="AF22" s="44">
        <v>0</v>
      </c>
      <c r="AG22" s="1460">
        <v>0</v>
      </c>
      <c r="AH22" s="44">
        <v>0</v>
      </c>
      <c r="AI22" s="1460">
        <v>0</v>
      </c>
      <c r="AJ22" s="1461">
        <v>0</v>
      </c>
      <c r="AK22" s="44">
        <v>0</v>
      </c>
      <c r="AL22" s="1460">
        <v>0</v>
      </c>
      <c r="AM22" s="44">
        <v>0</v>
      </c>
      <c r="AN22" s="1462"/>
      <c r="AP22" s="44">
        <v>0</v>
      </c>
      <c r="AQ22" s="44">
        <v>0</v>
      </c>
      <c r="AR22" s="1460">
        <v>0</v>
      </c>
      <c r="AS22" s="44">
        <v>0</v>
      </c>
      <c r="AT22" s="1460">
        <v>0</v>
      </c>
      <c r="AU22" s="44">
        <v>0</v>
      </c>
      <c r="AV22" s="1460">
        <v>0</v>
      </c>
      <c r="AW22" s="1461">
        <v>0</v>
      </c>
      <c r="AX22" s="44">
        <v>0</v>
      </c>
      <c r="AY22" s="1460">
        <v>0</v>
      </c>
      <c r="AZ22" s="44">
        <v>0</v>
      </c>
      <c r="BA22" s="1462"/>
      <c r="BC22" s="44">
        <v>0</v>
      </c>
      <c r="BD22" s="44">
        <v>0</v>
      </c>
      <c r="BE22" s="1460">
        <v>0</v>
      </c>
      <c r="BF22" s="44">
        <v>0</v>
      </c>
      <c r="BG22" s="1460">
        <v>0.5141</v>
      </c>
      <c r="BH22" s="44">
        <v>1</v>
      </c>
      <c r="BI22" s="1460">
        <v>0.56699999999999995</v>
      </c>
      <c r="BJ22" s="1461">
        <v>1</v>
      </c>
      <c r="BK22" s="44">
        <v>0</v>
      </c>
      <c r="BL22" s="1460">
        <v>1.4508000000000001</v>
      </c>
      <c r="BM22" s="44">
        <v>0</v>
      </c>
      <c r="BN22" s="1462"/>
    </row>
    <row r="23" spans="1:66">
      <c r="B23" s="44" t="s">
        <v>2058</v>
      </c>
      <c r="C23" s="44">
        <v>1</v>
      </c>
      <c r="D23" s="44">
        <v>0</v>
      </c>
      <c r="E23" s="2141">
        <v>0</v>
      </c>
      <c r="F23" s="44">
        <v>1</v>
      </c>
      <c r="G23" s="45">
        <v>1</v>
      </c>
      <c r="H23" s="44">
        <v>5</v>
      </c>
      <c r="I23" s="45">
        <v>0.747</v>
      </c>
      <c r="J23" s="44">
        <v>1</v>
      </c>
      <c r="K23" s="44">
        <v>1</v>
      </c>
      <c r="L23" s="2336">
        <v>0.90349999999999997</v>
      </c>
      <c r="M23" s="44">
        <v>1</v>
      </c>
      <c r="N23" s="1462"/>
      <c r="P23" s="44">
        <v>1</v>
      </c>
      <c r="Q23" s="44">
        <v>0</v>
      </c>
      <c r="R23" s="2141">
        <v>0</v>
      </c>
      <c r="S23" s="44">
        <v>1</v>
      </c>
      <c r="T23" s="45">
        <v>1</v>
      </c>
      <c r="U23" s="44">
        <v>6</v>
      </c>
      <c r="V23" s="45">
        <v>0.80459999999999998</v>
      </c>
      <c r="W23" s="44">
        <v>1</v>
      </c>
      <c r="X23" s="44">
        <v>0</v>
      </c>
      <c r="Y23" s="45">
        <v>0.21740000000000001</v>
      </c>
      <c r="Z23" s="44">
        <v>1</v>
      </c>
      <c r="AA23" s="1462"/>
      <c r="AC23" s="44">
        <v>1</v>
      </c>
      <c r="AD23" s="44">
        <v>0</v>
      </c>
      <c r="AE23" s="1460">
        <v>0</v>
      </c>
      <c r="AF23" s="44">
        <v>1</v>
      </c>
      <c r="AG23" s="1460">
        <v>1</v>
      </c>
      <c r="AH23" s="44">
        <v>5</v>
      </c>
      <c r="AI23" s="1460">
        <v>0.81100000000000005</v>
      </c>
      <c r="AJ23" s="1461">
        <v>1</v>
      </c>
      <c r="AK23" s="44">
        <v>0</v>
      </c>
      <c r="AL23" s="1460">
        <v>0.2175</v>
      </c>
      <c r="AM23" s="44">
        <v>1</v>
      </c>
      <c r="AN23" s="1462"/>
      <c r="AP23" s="44">
        <v>1</v>
      </c>
      <c r="AQ23" s="44">
        <v>0</v>
      </c>
      <c r="AR23" s="1460">
        <v>0</v>
      </c>
      <c r="AS23" s="44">
        <v>1</v>
      </c>
      <c r="AT23" s="1460">
        <v>1</v>
      </c>
      <c r="AU23" s="44">
        <v>3</v>
      </c>
      <c r="AV23" s="1460">
        <v>0.48899999999999999</v>
      </c>
      <c r="AW23" s="1461">
        <v>1</v>
      </c>
      <c r="AX23" s="44">
        <v>1</v>
      </c>
      <c r="AY23" s="1460">
        <v>1.9549000000000001</v>
      </c>
      <c r="AZ23" s="44">
        <v>0</v>
      </c>
      <c r="BA23" s="1462"/>
      <c r="BC23" s="44">
        <v>0</v>
      </c>
      <c r="BD23" s="44">
        <v>0</v>
      </c>
      <c r="BE23" s="1460">
        <v>0</v>
      </c>
      <c r="BF23" s="44">
        <v>0</v>
      </c>
      <c r="BG23" s="1460">
        <v>0</v>
      </c>
      <c r="BH23" s="44">
        <v>0</v>
      </c>
      <c r="BI23" s="1460">
        <v>0</v>
      </c>
      <c r="BJ23" s="1461">
        <v>0</v>
      </c>
      <c r="BK23" s="44">
        <v>0</v>
      </c>
      <c r="BL23" s="1460">
        <v>0</v>
      </c>
      <c r="BM23" s="44">
        <v>0</v>
      </c>
      <c r="BN23" s="1462"/>
    </row>
    <row r="24" spans="1:66">
      <c r="B24" s="1463" t="s">
        <v>2059</v>
      </c>
      <c r="C24" s="1464">
        <v>1</v>
      </c>
      <c r="D24" s="1464">
        <v>0</v>
      </c>
      <c r="E24" s="2230">
        <v>0</v>
      </c>
      <c r="F24" s="1464">
        <v>1</v>
      </c>
      <c r="G24" s="2231">
        <v>1</v>
      </c>
      <c r="H24" s="1464">
        <v>5</v>
      </c>
      <c r="I24" s="2231">
        <v>0.747</v>
      </c>
      <c r="J24" s="1464">
        <v>1</v>
      </c>
      <c r="K24" s="1464">
        <v>1</v>
      </c>
      <c r="L24" s="2338">
        <v>0.90359999999999996</v>
      </c>
      <c r="M24" s="1464">
        <v>1</v>
      </c>
      <c r="N24" s="1464">
        <v>1</v>
      </c>
      <c r="P24" s="1464">
        <v>1</v>
      </c>
      <c r="Q24" s="1464">
        <v>0</v>
      </c>
      <c r="R24" s="2230">
        <v>0</v>
      </c>
      <c r="S24" s="1464">
        <v>1</v>
      </c>
      <c r="T24" s="2231">
        <v>1</v>
      </c>
      <c r="U24" s="1464">
        <v>6</v>
      </c>
      <c r="V24" s="2231">
        <v>0.80459999999999998</v>
      </c>
      <c r="W24" s="1464">
        <v>1</v>
      </c>
      <c r="X24" s="1464">
        <v>0</v>
      </c>
      <c r="Y24" s="2230">
        <v>0</v>
      </c>
      <c r="Z24" s="1464">
        <v>1</v>
      </c>
      <c r="AA24" s="1464">
        <v>1</v>
      </c>
      <c r="AC24" s="1464">
        <v>1</v>
      </c>
      <c r="AD24" s="1464">
        <v>0</v>
      </c>
      <c r="AE24" s="1465">
        <v>0</v>
      </c>
      <c r="AF24" s="1464">
        <v>1</v>
      </c>
      <c r="AG24" s="1465">
        <v>0.8206</v>
      </c>
      <c r="AH24" s="1464">
        <v>7</v>
      </c>
      <c r="AI24" s="1465">
        <v>0.81100000000000005</v>
      </c>
      <c r="AJ24" s="1466">
        <v>1</v>
      </c>
      <c r="AK24" s="1464">
        <v>1</v>
      </c>
      <c r="AL24" s="1465">
        <v>0.40939999999999999</v>
      </c>
      <c r="AM24" s="1464">
        <v>1</v>
      </c>
      <c r="AN24" s="1464">
        <v>1</v>
      </c>
      <c r="AP24" s="1464">
        <v>3</v>
      </c>
      <c r="AQ24" s="1464">
        <v>0</v>
      </c>
      <c r="AR24" s="1465">
        <v>0</v>
      </c>
      <c r="AS24" s="1464">
        <v>3</v>
      </c>
      <c r="AT24" s="1465">
        <v>0.2757</v>
      </c>
      <c r="AU24" s="1464">
        <v>14</v>
      </c>
      <c r="AV24" s="1465">
        <v>0.48899999999999999</v>
      </c>
      <c r="AW24" s="1466">
        <v>1</v>
      </c>
      <c r="AX24" s="1464">
        <v>2</v>
      </c>
      <c r="AY24" s="1465">
        <v>0.82909999999999995</v>
      </c>
      <c r="AZ24" s="1464">
        <v>0</v>
      </c>
      <c r="BA24" s="1464">
        <v>0</v>
      </c>
      <c r="BC24" s="1464">
        <v>5</v>
      </c>
      <c r="BD24" s="1464">
        <v>0</v>
      </c>
      <c r="BE24" s="1465">
        <v>0</v>
      </c>
      <c r="BF24" s="1464">
        <v>5</v>
      </c>
      <c r="BG24" s="1465">
        <v>2.1299999999999999E-2</v>
      </c>
      <c r="BH24" s="1464">
        <v>16</v>
      </c>
      <c r="BI24" s="1465">
        <v>0.56699999999999995</v>
      </c>
      <c r="BJ24" s="1466">
        <v>1</v>
      </c>
      <c r="BK24" s="1464">
        <v>2</v>
      </c>
      <c r="BL24" s="1465">
        <v>0.46839999999999998</v>
      </c>
      <c r="BM24" s="1464">
        <v>0</v>
      </c>
      <c r="BN24" s="1464">
        <v>0</v>
      </c>
    </row>
    <row r="25" spans="1:66">
      <c r="A25" s="1257">
        <v>2</v>
      </c>
      <c r="B25" s="1456" t="s">
        <v>2061</v>
      </c>
      <c r="C25" s="1457"/>
      <c r="D25" s="1457"/>
      <c r="E25" s="1457"/>
      <c r="F25" s="1457"/>
      <c r="G25" s="1457"/>
      <c r="H25" s="1457"/>
      <c r="I25" s="1457"/>
      <c r="J25" s="1457"/>
      <c r="K25" s="1457"/>
      <c r="L25" s="1457"/>
      <c r="M25" s="1457"/>
      <c r="N25" s="1457"/>
      <c r="O25" s="1414"/>
      <c r="P25" s="1457"/>
      <c r="Q25" s="1457"/>
      <c r="R25" s="1457"/>
      <c r="S25" s="1457"/>
      <c r="T25" s="1457"/>
      <c r="U25" s="1457"/>
      <c r="V25" s="1457"/>
      <c r="W25" s="1457"/>
      <c r="X25" s="1457"/>
      <c r="Y25" s="1457"/>
      <c r="Z25" s="1457"/>
      <c r="AA25" s="1457"/>
      <c r="AB25" s="1414"/>
      <c r="AC25" s="1457"/>
      <c r="AD25" s="1457"/>
      <c r="AE25" s="1458"/>
      <c r="AF25" s="1457"/>
      <c r="AG25" s="1458"/>
      <c r="AH25" s="1457"/>
      <c r="AI25" s="1458"/>
      <c r="AJ25" s="1459"/>
      <c r="AK25" s="1457"/>
      <c r="AL25" s="1458"/>
      <c r="AM25" s="1457"/>
      <c r="AN25" s="1457"/>
      <c r="AO25" s="1414"/>
      <c r="AP25" s="1457"/>
      <c r="AQ25" s="1457"/>
      <c r="AR25" s="1458"/>
      <c r="AS25" s="1457"/>
      <c r="AT25" s="1458"/>
      <c r="AU25" s="1457"/>
      <c r="AV25" s="1458"/>
      <c r="AW25" s="1459"/>
      <c r="AX25" s="1457"/>
      <c r="AY25" s="1458"/>
      <c r="AZ25" s="1457"/>
      <c r="BA25" s="1457"/>
      <c r="BB25" s="1414"/>
      <c r="BC25" s="1457"/>
      <c r="BD25" s="1457"/>
      <c r="BE25" s="1458"/>
      <c r="BF25" s="1457"/>
      <c r="BG25" s="1458"/>
      <c r="BH25" s="1457"/>
      <c r="BI25" s="1458"/>
      <c r="BJ25" s="1459"/>
      <c r="BK25" s="1457"/>
      <c r="BL25" s="1458"/>
      <c r="BM25" s="1457"/>
      <c r="BN25" s="1457" t="s">
        <v>184</v>
      </c>
    </row>
    <row r="26" spans="1:66" ht="15" customHeight="1">
      <c r="A26" s="1257">
        <v>3</v>
      </c>
      <c r="B26" s="1420" t="s">
        <v>2051</v>
      </c>
      <c r="C26" s="2339">
        <v>50563</v>
      </c>
      <c r="D26" s="44">
        <v>7802</v>
      </c>
      <c r="E26" s="45">
        <v>0.47239999999999999</v>
      </c>
      <c r="F26" s="44">
        <v>54249</v>
      </c>
      <c r="G26" s="45">
        <v>1.1999999999999999E-3</v>
      </c>
      <c r="H26" s="44">
        <v>445</v>
      </c>
      <c r="I26" s="45">
        <v>0.46110000000000001</v>
      </c>
      <c r="J26" s="44">
        <v>2.7</v>
      </c>
      <c r="K26" s="44">
        <v>18717</v>
      </c>
      <c r="L26" s="45">
        <v>0.34499999999999997</v>
      </c>
      <c r="M26" s="44">
        <v>30</v>
      </c>
      <c r="N26" s="1462"/>
      <c r="O26" s="1414"/>
      <c r="P26" s="44">
        <v>31776</v>
      </c>
      <c r="Q26" s="44">
        <v>4051</v>
      </c>
      <c r="R26" s="45">
        <v>0.52700000000000002</v>
      </c>
      <c r="S26" s="44">
        <v>33911</v>
      </c>
      <c r="T26" s="45">
        <v>8.0000000000000004E-4</v>
      </c>
      <c r="U26" s="44">
        <v>203</v>
      </c>
      <c r="V26" s="45">
        <v>0.46429999999999999</v>
      </c>
      <c r="W26" s="44">
        <v>2.7</v>
      </c>
      <c r="X26" s="44">
        <v>8881</v>
      </c>
      <c r="Y26" s="45">
        <v>0.26190000000000002</v>
      </c>
      <c r="Z26" s="44">
        <v>13</v>
      </c>
      <c r="AA26" s="1462"/>
      <c r="AB26" s="1414"/>
      <c r="AC26" s="44">
        <v>30112</v>
      </c>
      <c r="AD26" s="44">
        <v>4049</v>
      </c>
      <c r="AE26" s="1460">
        <v>0.43880000000000002</v>
      </c>
      <c r="AF26" s="44">
        <v>31889</v>
      </c>
      <c r="AG26" s="1460">
        <v>8.0000000000000004E-4</v>
      </c>
      <c r="AH26" s="44">
        <v>213</v>
      </c>
      <c r="AI26" s="1460">
        <v>0.4763</v>
      </c>
      <c r="AJ26" s="1461">
        <v>2.8</v>
      </c>
      <c r="AK26" s="44">
        <v>9338</v>
      </c>
      <c r="AL26" s="1460">
        <v>0.2928</v>
      </c>
      <c r="AM26" s="44">
        <v>13</v>
      </c>
      <c r="AN26" s="1462"/>
      <c r="AO26" s="1414"/>
      <c r="AP26" s="44">
        <v>23806</v>
      </c>
      <c r="AQ26" s="44">
        <v>2380</v>
      </c>
      <c r="AR26" s="1460">
        <v>0.63400000000000001</v>
      </c>
      <c r="AS26" s="44">
        <v>25316</v>
      </c>
      <c r="AT26" s="1460">
        <v>7.000000000000001E-4</v>
      </c>
      <c r="AU26" s="44">
        <v>204</v>
      </c>
      <c r="AV26" s="1460">
        <v>0.47020000000000001</v>
      </c>
      <c r="AW26" s="1461">
        <v>2.9</v>
      </c>
      <c r="AX26" s="44">
        <v>7282</v>
      </c>
      <c r="AY26" s="1460">
        <v>0.28760000000000002</v>
      </c>
      <c r="AZ26" s="44">
        <v>12</v>
      </c>
      <c r="BA26" s="1462"/>
      <c r="BB26" s="1414"/>
      <c r="BC26" s="44">
        <v>30420</v>
      </c>
      <c r="BD26" s="44">
        <v>2943</v>
      </c>
      <c r="BE26" s="1460">
        <v>0.48280000000000001</v>
      </c>
      <c r="BF26" s="44">
        <v>31841</v>
      </c>
      <c r="BG26" s="1460">
        <v>8.9999999999999998E-4</v>
      </c>
      <c r="BH26" s="44">
        <v>554</v>
      </c>
      <c r="BI26" s="1460">
        <v>0.52049999999999996</v>
      </c>
      <c r="BJ26" s="1461">
        <v>2.6</v>
      </c>
      <c r="BK26" s="44">
        <v>10521</v>
      </c>
      <c r="BL26" s="1460">
        <v>0.33040000000000003</v>
      </c>
      <c r="BM26" s="44">
        <v>16</v>
      </c>
      <c r="BN26" s="1462"/>
    </row>
    <row r="27" spans="1:66" ht="15" customHeight="1">
      <c r="A27" s="1257">
        <v>4</v>
      </c>
      <c r="B27" s="1420" t="s">
        <v>2052</v>
      </c>
      <c r="C27" s="44">
        <v>0</v>
      </c>
      <c r="D27" s="44">
        <v>0</v>
      </c>
      <c r="E27" s="2141">
        <v>0</v>
      </c>
      <c r="F27" s="44">
        <v>0</v>
      </c>
      <c r="G27" s="2141">
        <v>0</v>
      </c>
      <c r="H27" s="44">
        <v>0</v>
      </c>
      <c r="I27" s="2141">
        <v>0</v>
      </c>
      <c r="J27" s="44">
        <v>0</v>
      </c>
      <c r="K27" s="44">
        <v>0</v>
      </c>
      <c r="L27" s="2141">
        <v>0</v>
      </c>
      <c r="M27" s="44">
        <v>0</v>
      </c>
      <c r="N27" s="1462"/>
      <c r="O27" s="1414"/>
      <c r="P27" s="44">
        <v>18662</v>
      </c>
      <c r="Q27" s="44">
        <v>3638</v>
      </c>
      <c r="R27" s="45">
        <v>0.35639999999999999</v>
      </c>
      <c r="S27" s="44">
        <v>19959</v>
      </c>
      <c r="T27" s="45">
        <v>1.8E-3</v>
      </c>
      <c r="U27" s="44">
        <v>314</v>
      </c>
      <c r="V27" s="45">
        <v>0.4597</v>
      </c>
      <c r="W27" s="44">
        <v>2.4</v>
      </c>
      <c r="X27" s="44">
        <v>8113</v>
      </c>
      <c r="Y27" s="45">
        <v>0.40649999999999997</v>
      </c>
      <c r="Z27" s="44">
        <v>17</v>
      </c>
      <c r="AA27" s="1462"/>
      <c r="AB27" s="1414"/>
      <c r="AC27" s="44">
        <v>16063</v>
      </c>
      <c r="AD27" s="44">
        <v>3499</v>
      </c>
      <c r="AE27" s="1460">
        <v>0.36699999999999999</v>
      </c>
      <c r="AF27" s="44">
        <v>17347</v>
      </c>
      <c r="AG27" s="1460">
        <v>1.8E-3</v>
      </c>
      <c r="AH27" s="44">
        <v>328</v>
      </c>
      <c r="AI27" s="1460">
        <v>0.45950000000000002</v>
      </c>
      <c r="AJ27" s="1461">
        <v>2.1</v>
      </c>
      <c r="AK27" s="44">
        <v>6688</v>
      </c>
      <c r="AL27" s="1460">
        <v>0.38550000000000001</v>
      </c>
      <c r="AM27" s="44">
        <v>14</v>
      </c>
      <c r="AN27" s="1462"/>
      <c r="AO27" s="1414"/>
      <c r="AP27" s="44">
        <v>15860</v>
      </c>
      <c r="AQ27" s="44">
        <v>1440</v>
      </c>
      <c r="AR27" s="1460">
        <v>0.4289</v>
      </c>
      <c r="AS27" s="44">
        <v>16478</v>
      </c>
      <c r="AT27" s="1460">
        <v>1.8E-3</v>
      </c>
      <c r="AU27" s="44">
        <v>347</v>
      </c>
      <c r="AV27" s="1460">
        <v>0.45779999999999998</v>
      </c>
      <c r="AW27" s="1461">
        <v>2</v>
      </c>
      <c r="AX27" s="44">
        <v>5963</v>
      </c>
      <c r="AY27" s="1460">
        <v>0.3619</v>
      </c>
      <c r="AZ27" s="44">
        <v>14</v>
      </c>
      <c r="BA27" s="1462"/>
      <c r="BB27" s="1414"/>
      <c r="BC27" s="44">
        <v>12770</v>
      </c>
      <c r="BD27" s="44">
        <v>817</v>
      </c>
      <c r="BE27" s="1460">
        <v>0.53949999999999998</v>
      </c>
      <c r="BF27" s="44">
        <v>13211</v>
      </c>
      <c r="BG27" s="1460">
        <v>2.3E-3</v>
      </c>
      <c r="BH27" s="44">
        <v>619</v>
      </c>
      <c r="BI27" s="1460">
        <v>0.45779999999999998</v>
      </c>
      <c r="BJ27" s="1461">
        <v>2.2000000000000002</v>
      </c>
      <c r="BK27" s="44">
        <v>5756</v>
      </c>
      <c r="BL27" s="1460">
        <v>0.43559999999999999</v>
      </c>
      <c r="BM27" s="44">
        <v>14</v>
      </c>
      <c r="BN27" s="1462"/>
    </row>
    <row r="28" spans="1:66" ht="15" customHeight="1">
      <c r="A28" s="1257">
        <v>6</v>
      </c>
      <c r="B28" s="1420" t="s">
        <v>2053</v>
      </c>
      <c r="C28" s="44">
        <v>32264</v>
      </c>
      <c r="D28" s="44">
        <v>6466</v>
      </c>
      <c r="E28" s="45">
        <v>0.2747</v>
      </c>
      <c r="F28" s="44">
        <v>34040</v>
      </c>
      <c r="G28" s="45">
        <v>3.8E-3</v>
      </c>
      <c r="H28" s="44">
        <v>1152</v>
      </c>
      <c r="I28" s="45">
        <v>0.38350000000000001</v>
      </c>
      <c r="J28" s="44">
        <v>2.1</v>
      </c>
      <c r="K28" s="44">
        <v>15758</v>
      </c>
      <c r="L28" s="45">
        <v>0.46289999999999998</v>
      </c>
      <c r="M28" s="44">
        <v>50</v>
      </c>
      <c r="N28" s="1462"/>
      <c r="O28" s="1414"/>
      <c r="P28" s="44">
        <v>37928</v>
      </c>
      <c r="Q28" s="44">
        <v>6169</v>
      </c>
      <c r="R28" s="45">
        <v>0.26500000000000001</v>
      </c>
      <c r="S28" s="44">
        <v>39564</v>
      </c>
      <c r="T28" s="45">
        <v>3.0999999999999999E-3</v>
      </c>
      <c r="U28" s="44">
        <v>1433</v>
      </c>
      <c r="V28" s="45">
        <v>0.3851</v>
      </c>
      <c r="W28" s="44">
        <v>2</v>
      </c>
      <c r="X28" s="44">
        <v>16331</v>
      </c>
      <c r="Y28" s="45">
        <v>0.4128</v>
      </c>
      <c r="Z28" s="44">
        <v>47</v>
      </c>
      <c r="AA28" s="1462"/>
      <c r="AB28" s="1414"/>
      <c r="AC28" s="44">
        <v>35814</v>
      </c>
      <c r="AD28" s="44">
        <v>6057</v>
      </c>
      <c r="AE28" s="1460">
        <v>0.25119999999999998</v>
      </c>
      <c r="AF28" s="44">
        <v>37336</v>
      </c>
      <c r="AG28" s="1460">
        <v>3.0999999999999999E-3</v>
      </c>
      <c r="AH28" s="44">
        <v>1500</v>
      </c>
      <c r="AI28" s="1460">
        <v>0.41</v>
      </c>
      <c r="AJ28" s="1461">
        <v>2.2000000000000002</v>
      </c>
      <c r="AK28" s="44">
        <v>16841</v>
      </c>
      <c r="AL28" s="1460">
        <v>0.4511</v>
      </c>
      <c r="AM28" s="44">
        <v>48</v>
      </c>
      <c r="AN28" s="1462"/>
      <c r="AO28" s="1414"/>
      <c r="AP28" s="44">
        <v>31872</v>
      </c>
      <c r="AQ28" s="44">
        <v>2269</v>
      </c>
      <c r="AR28" s="1460">
        <v>0.52610000000000001</v>
      </c>
      <c r="AS28" s="44">
        <v>33066</v>
      </c>
      <c r="AT28" s="1460">
        <v>3.0000000000000001E-3</v>
      </c>
      <c r="AU28" s="44">
        <v>1349</v>
      </c>
      <c r="AV28" s="1460">
        <v>0.40490000000000004</v>
      </c>
      <c r="AW28" s="1461">
        <v>2.2000000000000002</v>
      </c>
      <c r="AX28" s="44">
        <v>14445</v>
      </c>
      <c r="AY28" s="1460">
        <v>0.43680000000000002</v>
      </c>
      <c r="AZ28" s="44">
        <v>41</v>
      </c>
      <c r="BA28" s="1462"/>
      <c r="BB28" s="1414"/>
      <c r="BC28" s="44">
        <v>15310</v>
      </c>
      <c r="BD28" s="44">
        <v>705</v>
      </c>
      <c r="BE28" s="1460">
        <v>0.45679999999999998</v>
      </c>
      <c r="BF28" s="44">
        <v>15632</v>
      </c>
      <c r="BG28" s="1460">
        <v>3.8999999999999998E-3</v>
      </c>
      <c r="BH28" s="44">
        <v>936</v>
      </c>
      <c r="BI28" s="1460">
        <v>0.45479999999999998</v>
      </c>
      <c r="BJ28" s="1461">
        <v>2.1</v>
      </c>
      <c r="BK28" s="44">
        <v>8577</v>
      </c>
      <c r="BL28" s="1460">
        <v>0.54859999999999998</v>
      </c>
      <c r="BM28" s="44">
        <v>28</v>
      </c>
      <c r="BN28" s="1462"/>
    </row>
    <row r="29" spans="1:66" ht="15" customHeight="1">
      <c r="A29" s="1257">
        <v>7</v>
      </c>
      <c r="B29" s="1420" t="s">
        <v>2054</v>
      </c>
      <c r="C29" s="44">
        <v>527</v>
      </c>
      <c r="D29" s="44">
        <v>27</v>
      </c>
      <c r="E29" s="45">
        <v>0.1</v>
      </c>
      <c r="F29" s="44">
        <v>530</v>
      </c>
      <c r="G29" s="45">
        <v>6.0000000000000001E-3</v>
      </c>
      <c r="H29" s="44">
        <v>1</v>
      </c>
      <c r="I29" s="45">
        <v>0.45</v>
      </c>
      <c r="J29" s="44">
        <v>1</v>
      </c>
      <c r="K29" s="44">
        <v>306</v>
      </c>
      <c r="L29" s="45">
        <v>0.57650000000000001</v>
      </c>
      <c r="M29" s="44">
        <v>1</v>
      </c>
      <c r="N29" s="1462"/>
      <c r="O29" s="1414"/>
      <c r="P29" s="44">
        <v>10519</v>
      </c>
      <c r="Q29" s="44">
        <v>654</v>
      </c>
      <c r="R29" s="45">
        <v>0.18729999999999999</v>
      </c>
      <c r="S29" s="44">
        <v>10641</v>
      </c>
      <c r="T29" s="45">
        <v>5.7000000000000002E-3</v>
      </c>
      <c r="U29" s="44">
        <v>577</v>
      </c>
      <c r="V29" s="45">
        <v>0.31840000000000002</v>
      </c>
      <c r="W29" s="44">
        <v>2</v>
      </c>
      <c r="X29" s="44">
        <v>4910</v>
      </c>
      <c r="Y29" s="45">
        <v>0.46139999999999998</v>
      </c>
      <c r="Z29" s="44">
        <v>19</v>
      </c>
      <c r="AA29" s="1462"/>
      <c r="AB29" s="1414"/>
      <c r="AC29" s="44">
        <v>9799</v>
      </c>
      <c r="AD29" s="44">
        <v>713</v>
      </c>
      <c r="AE29" s="1460">
        <v>0.23100000000000001</v>
      </c>
      <c r="AF29" s="44">
        <v>9963</v>
      </c>
      <c r="AG29" s="1460">
        <v>5.7000000000000002E-3</v>
      </c>
      <c r="AH29" s="44">
        <v>619</v>
      </c>
      <c r="AI29" s="1460">
        <v>0.37340000000000001</v>
      </c>
      <c r="AJ29" s="1461">
        <v>2.1</v>
      </c>
      <c r="AK29" s="44">
        <v>5337</v>
      </c>
      <c r="AL29" s="1460">
        <v>0.53559999999999997</v>
      </c>
      <c r="AM29" s="44">
        <v>21</v>
      </c>
      <c r="AN29" s="1462"/>
      <c r="AO29" s="1414"/>
      <c r="AP29" s="44">
        <v>14717</v>
      </c>
      <c r="AQ29" s="44">
        <v>794</v>
      </c>
      <c r="AR29" s="1460">
        <v>0.23399999999999999</v>
      </c>
      <c r="AS29" s="44">
        <v>14902</v>
      </c>
      <c r="AT29" s="1460">
        <v>5.6000000000000008E-3</v>
      </c>
      <c r="AU29" s="44">
        <v>964</v>
      </c>
      <c r="AV29" s="1460">
        <v>0.39520000000000005</v>
      </c>
      <c r="AW29" s="1461">
        <v>2.2999999999999998</v>
      </c>
      <c r="AX29" s="44">
        <v>8806</v>
      </c>
      <c r="AY29" s="1460">
        <v>0.59089999999999998</v>
      </c>
      <c r="AZ29" s="44">
        <v>33</v>
      </c>
      <c r="BA29" s="1462"/>
      <c r="BB29" s="1414"/>
      <c r="BC29" s="44">
        <v>9441</v>
      </c>
      <c r="BD29" s="44">
        <v>757</v>
      </c>
      <c r="BE29" s="1460">
        <v>0.19420000000000001</v>
      </c>
      <c r="BF29" s="44">
        <v>9588</v>
      </c>
      <c r="BG29" s="1460">
        <v>7.3000000000000001E-3</v>
      </c>
      <c r="BH29" s="44">
        <v>973</v>
      </c>
      <c r="BI29" s="1460">
        <v>0.39860000000000001</v>
      </c>
      <c r="BJ29" s="1461">
        <v>1.9</v>
      </c>
      <c r="BK29" s="44">
        <v>5615</v>
      </c>
      <c r="BL29" s="1460">
        <v>0.58560000000000001</v>
      </c>
      <c r="BM29" s="44">
        <v>28</v>
      </c>
      <c r="BN29" s="1462"/>
    </row>
    <row r="30" spans="1:66" ht="15" customHeight="1">
      <c r="A30" s="1257">
        <v>8</v>
      </c>
      <c r="B30" s="1420" t="s">
        <v>2055</v>
      </c>
      <c r="C30" s="44">
        <v>19428</v>
      </c>
      <c r="D30" s="44">
        <v>2981</v>
      </c>
      <c r="E30" s="45">
        <v>0.27139999999999997</v>
      </c>
      <c r="F30" s="44">
        <v>20238</v>
      </c>
      <c r="G30" s="45">
        <v>8.8000000000000005E-3</v>
      </c>
      <c r="H30" s="44">
        <v>1281</v>
      </c>
      <c r="I30" s="45">
        <v>0.30399999999999999</v>
      </c>
      <c r="J30" s="44">
        <v>2</v>
      </c>
      <c r="K30" s="44">
        <v>10497</v>
      </c>
      <c r="L30" s="45">
        <v>0.51870000000000005</v>
      </c>
      <c r="M30" s="44">
        <v>55</v>
      </c>
      <c r="N30" s="1462"/>
      <c r="O30" s="1414"/>
      <c r="P30" s="44">
        <v>15945</v>
      </c>
      <c r="Q30" s="44">
        <v>3189</v>
      </c>
      <c r="R30" s="45">
        <v>0.22689999999999999</v>
      </c>
      <c r="S30" s="44">
        <v>16669</v>
      </c>
      <c r="T30" s="45">
        <v>1.32E-2</v>
      </c>
      <c r="U30" s="44">
        <v>1489</v>
      </c>
      <c r="V30" s="45">
        <v>0.28720000000000001</v>
      </c>
      <c r="W30" s="44">
        <v>2</v>
      </c>
      <c r="X30" s="44">
        <v>9123</v>
      </c>
      <c r="Y30" s="45">
        <v>0.54730000000000001</v>
      </c>
      <c r="Z30" s="44">
        <v>63</v>
      </c>
      <c r="AA30" s="1462"/>
      <c r="AB30" s="1414"/>
      <c r="AC30" s="44">
        <v>15352</v>
      </c>
      <c r="AD30" s="44">
        <v>2529</v>
      </c>
      <c r="AE30" s="1460">
        <v>0.1903</v>
      </c>
      <c r="AF30" s="44">
        <v>15833</v>
      </c>
      <c r="AG30" s="1460">
        <v>1.2800000000000001E-2</v>
      </c>
      <c r="AH30" s="44">
        <v>1489</v>
      </c>
      <c r="AI30" s="1460">
        <v>0.34320000000000001</v>
      </c>
      <c r="AJ30" s="1461">
        <v>2.2000000000000002</v>
      </c>
      <c r="AK30" s="44">
        <v>10256</v>
      </c>
      <c r="AL30" s="1460">
        <v>0.64770000000000005</v>
      </c>
      <c r="AM30" s="44">
        <v>69</v>
      </c>
      <c r="AN30" s="1462"/>
      <c r="AO30" s="1414"/>
      <c r="AP30" s="44">
        <v>13752</v>
      </c>
      <c r="AQ30" s="44">
        <v>722</v>
      </c>
      <c r="AR30" s="1460">
        <v>0.33409999999999995</v>
      </c>
      <c r="AS30" s="44">
        <v>13994</v>
      </c>
      <c r="AT30" s="1460">
        <v>1.2800000000000001E-2</v>
      </c>
      <c r="AU30" s="44">
        <v>1368</v>
      </c>
      <c r="AV30" s="1460">
        <v>0.35630000000000001</v>
      </c>
      <c r="AW30" s="1461">
        <v>2.1</v>
      </c>
      <c r="AX30" s="44">
        <v>9280</v>
      </c>
      <c r="AY30" s="1460">
        <v>0.66310000000000002</v>
      </c>
      <c r="AZ30" s="44">
        <v>64</v>
      </c>
      <c r="BA30" s="1462"/>
      <c r="BB30" s="1414"/>
      <c r="BC30" s="44">
        <v>7122</v>
      </c>
      <c r="BD30" s="44">
        <v>420</v>
      </c>
      <c r="BE30" s="1460">
        <v>0.17249999999999999</v>
      </c>
      <c r="BF30" s="44">
        <v>7194</v>
      </c>
      <c r="BG30" s="1460">
        <v>1.3599999999999999E-2</v>
      </c>
      <c r="BH30" s="44">
        <v>755</v>
      </c>
      <c r="BI30" s="1460">
        <v>0.42220000000000002</v>
      </c>
      <c r="BJ30" s="1461">
        <v>2</v>
      </c>
      <c r="BK30" s="44">
        <v>5882</v>
      </c>
      <c r="BL30" s="1460">
        <v>0.8175</v>
      </c>
      <c r="BM30" s="44">
        <v>42</v>
      </c>
      <c r="BN30" s="1462"/>
    </row>
    <row r="31" spans="1:66" ht="15" customHeight="1">
      <c r="A31" s="1257">
        <v>9</v>
      </c>
      <c r="B31" s="1420" t="s">
        <v>2056</v>
      </c>
      <c r="C31" s="44">
        <v>10214</v>
      </c>
      <c r="D31" s="44">
        <v>1750</v>
      </c>
      <c r="E31" s="45">
        <v>0.36709999999999998</v>
      </c>
      <c r="F31" s="44">
        <v>10857</v>
      </c>
      <c r="G31" s="45">
        <v>3.5400000000000001E-2</v>
      </c>
      <c r="H31" s="44">
        <v>1203</v>
      </c>
      <c r="I31" s="45">
        <v>0.28399999999999997</v>
      </c>
      <c r="J31" s="44">
        <v>2.1</v>
      </c>
      <c r="K31" s="44">
        <v>8137</v>
      </c>
      <c r="L31" s="45">
        <v>0.74939999999999996</v>
      </c>
      <c r="M31" s="44">
        <v>106</v>
      </c>
      <c r="N31" s="1462"/>
      <c r="O31" s="1414"/>
      <c r="P31" s="44">
        <v>4133</v>
      </c>
      <c r="Q31" s="44">
        <v>459</v>
      </c>
      <c r="R31" s="45">
        <v>0.3543</v>
      </c>
      <c r="S31" s="44">
        <v>4295</v>
      </c>
      <c r="T31" s="45">
        <v>4.2599999999999999E-2</v>
      </c>
      <c r="U31" s="44">
        <v>457</v>
      </c>
      <c r="V31" s="45">
        <v>0.25719999999999998</v>
      </c>
      <c r="W31" s="44">
        <v>1.9</v>
      </c>
      <c r="X31" s="44">
        <v>3019</v>
      </c>
      <c r="Y31" s="45">
        <v>0.70289999999999997</v>
      </c>
      <c r="Z31" s="44">
        <v>62</v>
      </c>
      <c r="AA31" s="1462"/>
      <c r="AB31" s="1414"/>
      <c r="AC31" s="44">
        <v>3068</v>
      </c>
      <c r="AD31" s="44">
        <v>405</v>
      </c>
      <c r="AE31" s="1460">
        <v>0.18010000000000001</v>
      </c>
      <c r="AF31" s="44">
        <v>3141</v>
      </c>
      <c r="AG31" s="1460">
        <v>4.3700000000000003E-2</v>
      </c>
      <c r="AH31" s="44">
        <v>499</v>
      </c>
      <c r="AI31" s="1460">
        <v>0.32540000000000002</v>
      </c>
      <c r="AJ31" s="1461">
        <v>2</v>
      </c>
      <c r="AK31" s="44">
        <v>2780</v>
      </c>
      <c r="AL31" s="1460">
        <v>0.88490000000000002</v>
      </c>
      <c r="AM31" s="44">
        <v>59</v>
      </c>
      <c r="AN31" s="1462"/>
      <c r="AO31" s="1414"/>
      <c r="AP31" s="44">
        <v>3084</v>
      </c>
      <c r="AQ31" s="44">
        <v>171</v>
      </c>
      <c r="AR31" s="1460">
        <v>0.25800000000000001</v>
      </c>
      <c r="AS31" s="44">
        <v>3128</v>
      </c>
      <c r="AT31" s="1460">
        <v>4.3299999999999998E-2</v>
      </c>
      <c r="AU31" s="44">
        <v>462</v>
      </c>
      <c r="AV31" s="1460">
        <v>0.34570000000000001</v>
      </c>
      <c r="AW31" s="1461">
        <v>1.9</v>
      </c>
      <c r="AX31" s="44">
        <v>2854</v>
      </c>
      <c r="AY31" s="1460">
        <v>0.9123</v>
      </c>
      <c r="AZ31" s="44">
        <v>47</v>
      </c>
      <c r="BA31" s="1462"/>
      <c r="BB31" s="1414"/>
      <c r="BC31" s="44">
        <v>4345</v>
      </c>
      <c r="BD31" s="44">
        <v>167</v>
      </c>
      <c r="BE31" s="1460">
        <v>0.1414</v>
      </c>
      <c r="BF31" s="44">
        <v>4369</v>
      </c>
      <c r="BG31" s="1460">
        <v>3.1099999999999999E-2</v>
      </c>
      <c r="BH31" s="44">
        <v>476</v>
      </c>
      <c r="BI31" s="1460">
        <v>0.40029999999999999</v>
      </c>
      <c r="BJ31" s="1461">
        <v>2</v>
      </c>
      <c r="BK31" s="44">
        <v>4366</v>
      </c>
      <c r="BL31" s="1460">
        <v>0.99939999999999996</v>
      </c>
      <c r="BM31" s="44">
        <v>54</v>
      </c>
      <c r="BN31" s="1462"/>
    </row>
    <row r="32" spans="1:66" ht="15" customHeight="1">
      <c r="A32" s="1257"/>
      <c r="B32" s="1420" t="s">
        <v>2057</v>
      </c>
      <c r="C32" s="44">
        <v>3216</v>
      </c>
      <c r="D32" s="44">
        <v>176</v>
      </c>
      <c r="E32" s="45">
        <v>0.3206</v>
      </c>
      <c r="F32" s="44">
        <v>3272</v>
      </c>
      <c r="G32" s="45">
        <v>0.25559999999999999</v>
      </c>
      <c r="H32" s="44">
        <v>374</v>
      </c>
      <c r="I32" s="45">
        <v>0.30280000000000001</v>
      </c>
      <c r="J32" s="44">
        <v>2.2999999999999998</v>
      </c>
      <c r="K32" s="44">
        <v>4662</v>
      </c>
      <c r="L32" s="45">
        <v>1.4246000000000001</v>
      </c>
      <c r="M32" s="44">
        <v>254</v>
      </c>
      <c r="N32" s="1462"/>
      <c r="O32" s="1414"/>
      <c r="P32" s="44">
        <v>3029</v>
      </c>
      <c r="Q32" s="44">
        <v>70</v>
      </c>
      <c r="R32" s="45">
        <v>0.14729999999999999</v>
      </c>
      <c r="S32" s="44">
        <v>3039</v>
      </c>
      <c r="T32" s="45">
        <v>0.27989999999999998</v>
      </c>
      <c r="U32" s="44">
        <v>359</v>
      </c>
      <c r="V32" s="45">
        <v>0.27200000000000002</v>
      </c>
      <c r="W32" s="44">
        <v>2.2999999999999998</v>
      </c>
      <c r="X32" s="44">
        <v>3726</v>
      </c>
      <c r="Y32" s="45">
        <v>1.2261</v>
      </c>
      <c r="Z32" s="44">
        <v>237</v>
      </c>
      <c r="AA32" s="1462"/>
      <c r="AB32" s="1414"/>
      <c r="AC32" s="44">
        <v>2168</v>
      </c>
      <c r="AD32" s="44">
        <v>56</v>
      </c>
      <c r="AE32" s="1460">
        <v>0.1</v>
      </c>
      <c r="AF32" s="44">
        <v>2173</v>
      </c>
      <c r="AG32" s="1460">
        <v>0.28160000000000002</v>
      </c>
      <c r="AH32" s="44">
        <v>290</v>
      </c>
      <c r="AI32" s="1460">
        <v>0.32340000000000002</v>
      </c>
      <c r="AJ32" s="1461">
        <v>2.2999999999999998</v>
      </c>
      <c r="AK32" s="44">
        <v>2962</v>
      </c>
      <c r="AL32" s="1460">
        <v>1.363</v>
      </c>
      <c r="AM32" s="44">
        <v>206</v>
      </c>
      <c r="AN32" s="1462"/>
      <c r="AO32" s="1414"/>
      <c r="AP32" s="44">
        <v>977</v>
      </c>
      <c r="AQ32" s="44">
        <v>28</v>
      </c>
      <c r="AR32" s="1460">
        <v>0.11410000000000001</v>
      </c>
      <c r="AS32" s="44">
        <v>980</v>
      </c>
      <c r="AT32" s="1460">
        <v>0.32189999999999996</v>
      </c>
      <c r="AU32" s="44">
        <v>186</v>
      </c>
      <c r="AV32" s="1460">
        <v>0.33310000000000001</v>
      </c>
      <c r="AW32" s="1461">
        <v>2.8</v>
      </c>
      <c r="AX32" s="44">
        <v>1498</v>
      </c>
      <c r="AY32" s="1460">
        <v>1.5284</v>
      </c>
      <c r="AZ32" s="44">
        <v>105</v>
      </c>
      <c r="BA32" s="1462"/>
      <c r="BB32" s="1414"/>
      <c r="BC32" s="44">
        <v>575</v>
      </c>
      <c r="BD32" s="44">
        <v>24</v>
      </c>
      <c r="BE32" s="1460">
        <v>0.1149</v>
      </c>
      <c r="BF32" s="44">
        <v>578</v>
      </c>
      <c r="BG32" s="1460">
        <v>0.38740000000000002</v>
      </c>
      <c r="BH32" s="44">
        <v>94</v>
      </c>
      <c r="BI32" s="1460">
        <v>0.39319999999999999</v>
      </c>
      <c r="BJ32" s="1461">
        <v>2.1</v>
      </c>
      <c r="BK32" s="44">
        <v>1015</v>
      </c>
      <c r="BL32" s="1460">
        <v>1.7565999999999999</v>
      </c>
      <c r="BM32" s="44">
        <v>85</v>
      </c>
      <c r="BN32" s="1462"/>
    </row>
    <row r="33" spans="1:66" ht="15" customHeight="1">
      <c r="A33" s="1257"/>
      <c r="B33" s="44" t="s">
        <v>2058</v>
      </c>
      <c r="C33" s="44">
        <v>3832</v>
      </c>
      <c r="D33" s="44">
        <v>90</v>
      </c>
      <c r="E33" s="45">
        <v>0.34279999999999999</v>
      </c>
      <c r="F33" s="44">
        <v>3863</v>
      </c>
      <c r="G33" s="45">
        <v>1</v>
      </c>
      <c r="H33" s="44">
        <v>512</v>
      </c>
      <c r="I33" s="45">
        <v>0.3765</v>
      </c>
      <c r="J33" s="44">
        <v>2.4</v>
      </c>
      <c r="K33" s="44">
        <v>4639</v>
      </c>
      <c r="L33" s="45">
        <v>1.2007000000000001</v>
      </c>
      <c r="M33" s="44">
        <v>1455</v>
      </c>
      <c r="N33" s="1462"/>
      <c r="O33" s="1414"/>
      <c r="P33" s="44">
        <v>2834</v>
      </c>
      <c r="Q33" s="44">
        <v>37</v>
      </c>
      <c r="R33" s="45">
        <v>0.18149999999999999</v>
      </c>
      <c r="S33" s="44">
        <v>2840</v>
      </c>
      <c r="T33" s="45">
        <v>1</v>
      </c>
      <c r="U33" s="44">
        <v>424</v>
      </c>
      <c r="V33" s="45">
        <v>0.40710000000000002</v>
      </c>
      <c r="W33" s="44">
        <v>2.4</v>
      </c>
      <c r="X33" s="44">
        <v>9675</v>
      </c>
      <c r="Y33" s="45">
        <v>3.4064000000000001</v>
      </c>
      <c r="Z33" s="44">
        <v>1156</v>
      </c>
      <c r="AA33" s="1462"/>
      <c r="AB33" s="1414"/>
      <c r="AC33" s="44">
        <v>2216</v>
      </c>
      <c r="AD33" s="44">
        <v>78</v>
      </c>
      <c r="AE33" s="1460">
        <v>0.1008</v>
      </c>
      <c r="AF33" s="44">
        <v>2224</v>
      </c>
      <c r="AG33" s="1460">
        <v>1</v>
      </c>
      <c r="AH33" s="44">
        <v>244</v>
      </c>
      <c r="AI33" s="1460">
        <v>0.4304</v>
      </c>
      <c r="AJ33" s="1461">
        <v>2.2999999999999998</v>
      </c>
      <c r="AK33" s="44">
        <v>7641</v>
      </c>
      <c r="AL33" s="1460">
        <v>3.4352999999999998</v>
      </c>
      <c r="AM33" s="44">
        <v>957</v>
      </c>
      <c r="AN33" s="1462"/>
      <c r="AO33" s="1414"/>
      <c r="AP33" s="44">
        <v>1653</v>
      </c>
      <c r="AQ33" s="44">
        <v>24</v>
      </c>
      <c r="AR33" s="1460">
        <v>0.13980000000000001</v>
      </c>
      <c r="AS33" s="44">
        <v>1657</v>
      </c>
      <c r="AT33" s="1460">
        <v>1</v>
      </c>
      <c r="AU33" s="44">
        <v>214</v>
      </c>
      <c r="AV33" s="1460">
        <v>0.35299999999999998</v>
      </c>
      <c r="AW33" s="1461">
        <v>3.1</v>
      </c>
      <c r="AX33" s="44">
        <v>4536</v>
      </c>
      <c r="AY33" s="1460">
        <v>2.7382</v>
      </c>
      <c r="AZ33" s="44">
        <v>585</v>
      </c>
      <c r="BA33" s="1462"/>
      <c r="BB33" s="1414"/>
      <c r="BC33" s="44">
        <v>499</v>
      </c>
      <c r="BD33" s="44">
        <v>8</v>
      </c>
      <c r="BE33" s="1460">
        <v>0.1</v>
      </c>
      <c r="BF33" s="44">
        <v>499</v>
      </c>
      <c r="BG33" s="1460">
        <v>1</v>
      </c>
      <c r="BH33" s="44">
        <v>94</v>
      </c>
      <c r="BI33" s="1460">
        <v>0.4904</v>
      </c>
      <c r="BJ33" s="1461">
        <v>2</v>
      </c>
      <c r="BK33" s="44">
        <v>1544</v>
      </c>
      <c r="BL33" s="1460">
        <v>3.0910000000000002</v>
      </c>
      <c r="BM33" s="44">
        <v>245</v>
      </c>
      <c r="BN33" s="1462"/>
    </row>
    <row r="34" spans="1:66">
      <c r="A34" s="1257"/>
      <c r="B34" s="1463" t="s">
        <v>2062</v>
      </c>
      <c r="C34" s="2337">
        <v>120045</v>
      </c>
      <c r="D34" s="2337">
        <v>19292</v>
      </c>
      <c r="E34" s="2338">
        <v>0.36299999999999999</v>
      </c>
      <c r="F34" s="2337">
        <v>127050</v>
      </c>
      <c r="G34" s="2338">
        <v>4.2999999999999997E-2</v>
      </c>
      <c r="H34" s="2337">
        <v>4968</v>
      </c>
      <c r="I34" s="2338">
        <v>0.39340000000000003</v>
      </c>
      <c r="J34" s="2337">
        <v>2.2999999999999998</v>
      </c>
      <c r="K34" s="2337">
        <v>62716</v>
      </c>
      <c r="L34" s="2338">
        <v>0.49359999999999998</v>
      </c>
      <c r="M34" s="2337">
        <v>1951</v>
      </c>
      <c r="N34" s="2337">
        <v>2041</v>
      </c>
      <c r="O34" s="1414"/>
      <c r="P34" s="1464">
        <v>124826</v>
      </c>
      <c r="Q34" s="1464">
        <v>18266</v>
      </c>
      <c r="R34" s="2231">
        <v>0.33350000000000002</v>
      </c>
      <c r="S34" s="1464">
        <v>130918</v>
      </c>
      <c r="T34" s="2231">
        <v>3.3099999999999997E-2</v>
      </c>
      <c r="U34" s="1464">
        <v>5256</v>
      </c>
      <c r="V34" s="2231">
        <v>0.39269999999999999</v>
      </c>
      <c r="W34" s="1464">
        <v>2.2999999999999998</v>
      </c>
      <c r="X34" s="1464">
        <v>63784</v>
      </c>
      <c r="Y34" s="2231">
        <v>0.48720000000000002</v>
      </c>
      <c r="Z34" s="1464">
        <v>1614</v>
      </c>
      <c r="AA34" s="1464">
        <v>1663</v>
      </c>
      <c r="AB34" s="1414"/>
      <c r="AC34" s="1464">
        <v>114592</v>
      </c>
      <c r="AD34" s="1464">
        <v>17387</v>
      </c>
      <c r="AE34" s="1465">
        <v>0.30570000000000003</v>
      </c>
      <c r="AF34" s="1464">
        <v>119907</v>
      </c>
      <c r="AG34" s="1465">
        <v>2.8400000000000002E-2</v>
      </c>
      <c r="AH34" s="1464">
        <v>5182</v>
      </c>
      <c r="AI34" s="1465">
        <v>0.41949999999999998</v>
      </c>
      <c r="AJ34" s="1466">
        <v>2.2999999999999998</v>
      </c>
      <c r="AK34" s="1464">
        <v>61845</v>
      </c>
      <c r="AL34" s="1465">
        <v>0.51580000000000004</v>
      </c>
      <c r="AM34" s="1464">
        <v>1389</v>
      </c>
      <c r="AN34" s="1464">
        <v>1426</v>
      </c>
      <c r="AO34" s="1414"/>
      <c r="AP34" s="1464">
        <v>105722</v>
      </c>
      <c r="AQ34" s="1464">
        <v>7828</v>
      </c>
      <c r="AR34" s="1465">
        <v>0.48520000000000002</v>
      </c>
      <c r="AS34" s="1464">
        <v>109521</v>
      </c>
      <c r="AT34" s="1465">
        <v>2.3E-2</v>
      </c>
      <c r="AU34" s="1464">
        <v>5094</v>
      </c>
      <c r="AV34" s="1465">
        <v>0.41729999999999995</v>
      </c>
      <c r="AW34" s="1466">
        <v>2.2999999999999998</v>
      </c>
      <c r="AX34" s="1464">
        <v>54665</v>
      </c>
      <c r="AY34" s="1465">
        <v>0.49909999999999999</v>
      </c>
      <c r="AZ34" s="1464">
        <v>901</v>
      </c>
      <c r="BA34" s="1464">
        <v>465</v>
      </c>
      <c r="BB34" s="1414"/>
      <c r="BC34" s="1464">
        <v>80481</v>
      </c>
      <c r="BD34" s="1464">
        <v>5842</v>
      </c>
      <c r="BE34" s="1465">
        <v>0.41610000000000003</v>
      </c>
      <c r="BF34" s="1464">
        <v>82912</v>
      </c>
      <c r="BG34" s="1465">
        <v>1.3899999999999999E-2</v>
      </c>
      <c r="BH34" s="1464">
        <v>4501</v>
      </c>
      <c r="BI34" s="1465">
        <v>0.46810000000000002</v>
      </c>
      <c r="BJ34" s="1466">
        <v>2.2999999999999998</v>
      </c>
      <c r="BK34" s="1464">
        <v>43276</v>
      </c>
      <c r="BL34" s="1465">
        <v>0.52190000000000003</v>
      </c>
      <c r="BM34" s="1464">
        <v>513</v>
      </c>
      <c r="BN34" s="1464">
        <v>290</v>
      </c>
    </row>
    <row r="35" spans="1:66">
      <c r="A35" s="1257"/>
      <c r="B35" s="1250" t="s">
        <v>2063</v>
      </c>
      <c r="N35" s="1467"/>
      <c r="O35" s="1414"/>
      <c r="P35" s="1467"/>
      <c r="Q35" s="1467"/>
      <c r="R35" s="1467"/>
      <c r="S35" s="1467"/>
      <c r="T35" s="1467"/>
      <c r="U35" s="1467"/>
      <c r="V35" s="1467"/>
      <c r="W35" s="1467"/>
      <c r="X35" s="1467"/>
      <c r="Y35" s="1467"/>
      <c r="Z35" s="1467"/>
      <c r="AA35" s="1467"/>
      <c r="AB35" s="1414"/>
      <c r="AC35" s="1467"/>
      <c r="AD35" s="1467"/>
      <c r="AE35" s="2154"/>
      <c r="AF35" s="1467"/>
      <c r="AG35" s="2154"/>
      <c r="AH35" s="1467"/>
      <c r="AI35" s="2154"/>
      <c r="AJ35" s="2155"/>
      <c r="AK35" s="1467"/>
      <c r="AL35" s="2154"/>
      <c r="AM35" s="1467"/>
      <c r="AN35" s="1467"/>
      <c r="AO35" s="1414"/>
      <c r="AP35" s="1467"/>
      <c r="AQ35" s="1467"/>
      <c r="AR35" s="2154"/>
      <c r="AS35" s="1467"/>
      <c r="AT35" s="2154"/>
      <c r="AU35" s="1467"/>
      <c r="AV35" s="2154"/>
      <c r="AW35" s="2155"/>
      <c r="AX35" s="1467"/>
      <c r="AY35" s="2154"/>
      <c r="AZ35" s="1467"/>
      <c r="BA35" s="1467"/>
      <c r="BB35" s="1414"/>
      <c r="BC35" s="1467"/>
      <c r="BD35" s="1467"/>
      <c r="BE35" s="1468"/>
      <c r="BF35" s="1467"/>
      <c r="BG35" s="1468"/>
      <c r="BH35" s="1467"/>
      <c r="BI35" s="1468"/>
      <c r="BJ35" s="1469"/>
      <c r="BK35" s="1467"/>
      <c r="BL35" s="1468"/>
      <c r="BM35" s="1467"/>
      <c r="BN35" s="1467"/>
    </row>
    <row r="36" spans="1:66">
      <c r="A36" s="1257"/>
      <c r="B36" s="1250" t="s">
        <v>2064</v>
      </c>
      <c r="C36" s="1413"/>
      <c r="D36" s="1413"/>
      <c r="E36" s="1413"/>
      <c r="F36" s="1413"/>
      <c r="G36" s="1413"/>
      <c r="H36" s="1413"/>
      <c r="I36" s="1413"/>
      <c r="J36" s="1413"/>
      <c r="K36" s="1413"/>
      <c r="L36" s="1413"/>
      <c r="M36" s="1413"/>
      <c r="N36" s="1413"/>
      <c r="O36" s="1414"/>
      <c r="P36" s="1413"/>
      <c r="Q36" s="1413"/>
      <c r="R36" s="1413"/>
      <c r="S36" s="1413"/>
      <c r="T36" s="1413"/>
      <c r="U36" s="1413"/>
      <c r="V36" s="1413"/>
      <c r="W36" s="1413"/>
      <c r="X36" s="1413"/>
      <c r="Y36" s="1413"/>
      <c r="Z36" s="1413"/>
      <c r="AA36" s="1413"/>
      <c r="AB36" s="1414"/>
      <c r="AC36" s="1413"/>
      <c r="AD36" s="1413"/>
      <c r="AE36" s="1470"/>
      <c r="AF36" s="1413"/>
      <c r="AG36" s="1470"/>
      <c r="AH36" s="1414"/>
      <c r="AJ36" s="2156"/>
      <c r="AK36" s="1413"/>
      <c r="AL36" s="1470"/>
      <c r="AM36" s="1413"/>
      <c r="AN36" s="1413"/>
      <c r="AO36" s="1414"/>
      <c r="AP36" s="1413"/>
      <c r="AQ36" s="1413"/>
      <c r="AR36" s="1470"/>
      <c r="AS36" s="1413"/>
      <c r="AT36" s="1470"/>
      <c r="AU36" s="1414"/>
      <c r="AW36" s="2156"/>
      <c r="AX36" s="1413"/>
      <c r="AY36" s="1470"/>
      <c r="AZ36" s="1413"/>
      <c r="BA36" s="1413"/>
      <c r="BB36" s="1414"/>
      <c r="BC36" s="1421"/>
      <c r="BD36" s="1421"/>
      <c r="BE36" s="1424"/>
      <c r="BF36" s="1421"/>
      <c r="BG36" s="1470"/>
      <c r="BH36" s="1414"/>
      <c r="BJ36" s="1472"/>
      <c r="BK36" s="1421"/>
      <c r="BL36" s="1424"/>
      <c r="BM36" s="1421"/>
      <c r="BN36" s="1413"/>
    </row>
  </sheetData>
  <hyperlinks>
    <hyperlink ref="B2" location="Índice!A1" display="CR6: IRB - Exposições ao risco de crédito por carteira e intervalos de PD (1)(2)" xr:uid="{78617F1C-D84A-494D-97F3-10021EDDFC7A}"/>
    <hyperlink ref="AP2:AU2" location="Índice!C32" display="Abordagem padronizada – exposições e efeitos da mitigação do risco de crédito" xr:uid="{714B1EAD-5D2D-4B07-ACAC-657668495A6E}"/>
    <hyperlink ref="AC2:AH2" location="Índice!C32" display="Abordagem padronizada – exposições e efeitos da mitigação do risco de crédito" xr:uid="{D05330CE-37A2-4362-9897-69256EB91466}"/>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05EE9-D8CC-4D52-8F6B-35E639C88547}">
  <sheetPr codeName="Planilha46">
    <tabColor rgb="FF1D4080"/>
  </sheetPr>
  <dimension ref="A1:W19"/>
  <sheetViews>
    <sheetView showGridLines="0" topLeftCell="B1" zoomScale="80" zoomScaleNormal="80" workbookViewId="0">
      <selection activeCell="C5" sqref="C5:D17"/>
    </sheetView>
  </sheetViews>
  <sheetFormatPr defaultColWidth="9.21875" defaultRowHeight="13.2"/>
  <cols>
    <col min="1" max="1" width="76" style="1112" hidden="1" customWidth="1"/>
    <col min="2" max="2" width="58.44140625" style="1161" customWidth="1"/>
    <col min="3" max="4" width="16.21875" style="1112" customWidth="1"/>
    <col min="5" max="5" width="1.44140625" style="1112" customWidth="1"/>
    <col min="6" max="7" width="16.21875" style="1112" customWidth="1"/>
    <col min="8" max="8" width="1.44140625" style="1112" customWidth="1"/>
    <col min="9" max="9" width="16.21875" style="1112" bestFit="1" customWidth="1"/>
    <col min="10" max="10" width="14.44140625" style="1112" bestFit="1" customWidth="1"/>
    <col min="11" max="11" width="1.44140625" style="1112" customWidth="1"/>
    <col min="12" max="12" width="16.21875" style="1112" bestFit="1" customWidth="1"/>
    <col min="13" max="13" width="14.44140625" style="1112" bestFit="1" customWidth="1"/>
    <col min="14" max="14" width="1.44140625" style="1112" customWidth="1"/>
    <col min="15" max="15" width="16.21875" style="1112" bestFit="1" customWidth="1"/>
    <col min="16" max="16" width="14.44140625" style="1112" bestFit="1" customWidth="1"/>
    <col min="17" max="17" width="1.44140625" style="1112" customWidth="1"/>
    <col min="18" max="18" width="16.21875" style="1112" bestFit="1" customWidth="1"/>
    <col min="19" max="19" width="14.44140625" style="1112" bestFit="1" customWidth="1"/>
    <col min="20" max="20" width="1.44140625" style="1112" customWidth="1"/>
    <col min="21" max="21" width="15" style="1112" customWidth="1"/>
    <col min="22" max="22" width="11.21875" style="1112" bestFit="1" customWidth="1"/>
    <col min="23" max="23" width="13.44140625" style="1112" bestFit="1" customWidth="1"/>
    <col min="24" max="16384" width="9.21875" style="1112"/>
  </cols>
  <sheetData>
    <row r="1" spans="1:23" s="58" customFormat="1" ht="2.5499999999999998" customHeight="1">
      <c r="A1" s="1251"/>
      <c r="B1" s="1252"/>
      <c r="C1" s="1253"/>
      <c r="D1" s="1253"/>
      <c r="F1" s="1253"/>
      <c r="G1" s="1253"/>
      <c r="I1" s="1253"/>
      <c r="J1" s="1253"/>
      <c r="L1" s="1253"/>
      <c r="M1" s="1253"/>
      <c r="O1" s="1253"/>
      <c r="P1" s="1253"/>
      <c r="R1" s="1253"/>
      <c r="S1" s="1253"/>
    </row>
    <row r="2" spans="1:23" ht="16.2">
      <c r="B2" s="23" t="s">
        <v>2065</v>
      </c>
      <c r="C2" s="23"/>
      <c r="D2" s="23"/>
      <c r="E2" s="23"/>
      <c r="F2" s="23"/>
      <c r="G2" s="23"/>
      <c r="H2" s="23"/>
      <c r="I2" s="23"/>
      <c r="J2" s="23"/>
      <c r="K2" s="23"/>
      <c r="L2" s="23"/>
      <c r="M2" s="23"/>
      <c r="N2" s="23"/>
      <c r="O2" s="23"/>
      <c r="P2" s="23"/>
      <c r="Q2" s="23"/>
      <c r="R2" s="23"/>
      <c r="S2" s="23"/>
      <c r="T2" s="23"/>
      <c r="U2" s="23"/>
      <c r="V2" s="23"/>
      <c r="W2" s="23"/>
    </row>
    <row r="3" spans="1:23" ht="13.8" thickBot="1">
      <c r="B3" s="1210" t="s">
        <v>68</v>
      </c>
      <c r="C3" s="1364"/>
      <c r="D3" s="1412">
        <v>46203</v>
      </c>
      <c r="F3" s="1364"/>
      <c r="G3" s="1412">
        <v>46022</v>
      </c>
      <c r="I3" s="1364"/>
      <c r="J3" s="1412">
        <v>45838</v>
      </c>
      <c r="L3" s="1364"/>
      <c r="M3" s="1412">
        <v>45657</v>
      </c>
      <c r="O3" s="1364"/>
      <c r="P3" s="1412">
        <v>45473</v>
      </c>
      <c r="R3" s="1364"/>
      <c r="S3" s="1412">
        <v>45291</v>
      </c>
      <c r="U3" s="1421"/>
      <c r="V3" s="1413"/>
      <c r="W3" s="1414"/>
    </row>
    <row r="4" spans="1:23" s="1257" customFormat="1" ht="55.8" thickBot="1">
      <c r="B4" s="1332"/>
      <c r="C4" s="1332" t="s">
        <v>2066</v>
      </c>
      <c r="D4" s="1332" t="s">
        <v>2067</v>
      </c>
      <c r="E4" s="1112"/>
      <c r="F4" s="1332" t="s">
        <v>2066</v>
      </c>
      <c r="G4" s="1332" t="s">
        <v>2067</v>
      </c>
      <c r="H4" s="1112"/>
      <c r="I4" s="1332" t="s">
        <v>2066</v>
      </c>
      <c r="J4" s="1332" t="s">
        <v>2067</v>
      </c>
      <c r="K4" s="1112"/>
      <c r="L4" s="1332" t="s">
        <v>2066</v>
      </c>
      <c r="M4" s="1332" t="s">
        <v>2067</v>
      </c>
      <c r="N4" s="1112"/>
      <c r="O4" s="1332" t="s">
        <v>2066</v>
      </c>
      <c r="P4" s="1332" t="s">
        <v>2067</v>
      </c>
      <c r="Q4" s="1112"/>
      <c r="R4" s="1332" t="s">
        <v>2066</v>
      </c>
      <c r="S4" s="1332" t="s">
        <v>2067</v>
      </c>
      <c r="T4" s="1112"/>
      <c r="U4" s="1421"/>
      <c r="V4" s="1413"/>
      <c r="W4" s="1414"/>
    </row>
    <row r="5" spans="1:23">
      <c r="A5" s="1257">
        <v>1</v>
      </c>
      <c r="B5" s="1346" t="s">
        <v>2068</v>
      </c>
      <c r="C5" s="1413">
        <v>0</v>
      </c>
      <c r="D5" s="1413">
        <v>0</v>
      </c>
      <c r="F5" s="1413">
        <v>0</v>
      </c>
      <c r="G5" s="1413">
        <v>0</v>
      </c>
      <c r="I5" s="1413">
        <v>0</v>
      </c>
      <c r="J5" s="1413">
        <v>0</v>
      </c>
      <c r="L5" s="1413">
        <v>0</v>
      </c>
      <c r="M5" s="1413">
        <v>0</v>
      </c>
      <c r="O5" s="1413">
        <v>0</v>
      </c>
      <c r="P5" s="1413">
        <v>0</v>
      </c>
      <c r="R5" s="1413">
        <v>0</v>
      </c>
      <c r="S5" s="1413">
        <v>0</v>
      </c>
      <c r="U5" s="1421"/>
      <c r="V5" s="1413"/>
      <c r="W5" s="1414"/>
    </row>
    <row r="6" spans="1:23" ht="39.6">
      <c r="A6" s="1257">
        <v>2</v>
      </c>
      <c r="B6" s="1346" t="s">
        <v>2069</v>
      </c>
      <c r="C6" s="1413">
        <v>0</v>
      </c>
      <c r="D6" s="1413">
        <v>0</v>
      </c>
      <c r="F6" s="1413">
        <v>0</v>
      </c>
      <c r="G6" s="1413">
        <v>0</v>
      </c>
      <c r="I6" s="1413">
        <v>0</v>
      </c>
      <c r="J6" s="1413">
        <v>0</v>
      </c>
      <c r="L6" s="1413">
        <v>0</v>
      </c>
      <c r="M6" s="1413">
        <v>0</v>
      </c>
      <c r="O6" s="1413">
        <v>0</v>
      </c>
      <c r="P6" s="1413">
        <v>0</v>
      </c>
      <c r="R6" s="1413">
        <v>0</v>
      </c>
      <c r="S6" s="1413">
        <v>0</v>
      </c>
      <c r="U6" s="1421"/>
      <c r="V6" s="1413"/>
      <c r="W6" s="1414"/>
    </row>
    <row r="7" spans="1:23" ht="39.6">
      <c r="A7" s="1257">
        <v>3</v>
      </c>
      <c r="B7" s="1346" t="s">
        <v>2050</v>
      </c>
      <c r="C7" s="1413">
        <v>62714.765599999999</v>
      </c>
      <c r="D7" s="2340">
        <v>62714.765599999999</v>
      </c>
      <c r="F7" s="1413">
        <v>63784</v>
      </c>
      <c r="G7" s="1413">
        <v>63784</v>
      </c>
      <c r="I7" s="1413">
        <v>61844</v>
      </c>
      <c r="J7" s="1413">
        <v>61844</v>
      </c>
      <c r="L7" s="1413">
        <v>54663</v>
      </c>
      <c r="M7" s="1413">
        <v>54663</v>
      </c>
      <c r="O7" s="1413">
        <v>56283</v>
      </c>
      <c r="P7" s="1413">
        <v>56283</v>
      </c>
      <c r="R7" s="1413">
        <v>43274</v>
      </c>
      <c r="S7" s="1413">
        <v>43274</v>
      </c>
      <c r="U7" s="1421"/>
      <c r="V7" s="1413"/>
      <c r="W7" s="1414"/>
    </row>
    <row r="8" spans="1:23" ht="26.4">
      <c r="A8" s="1257">
        <v>4</v>
      </c>
      <c r="B8" s="1346" t="s">
        <v>2070</v>
      </c>
      <c r="C8" s="1413">
        <v>0</v>
      </c>
      <c r="D8" s="1413">
        <v>0</v>
      </c>
      <c r="F8" s="1413">
        <v>0</v>
      </c>
      <c r="G8" s="1413">
        <v>0</v>
      </c>
      <c r="I8" s="1413">
        <v>0</v>
      </c>
      <c r="J8" s="1413">
        <v>0</v>
      </c>
      <c r="L8" s="1413">
        <v>0</v>
      </c>
      <c r="M8" s="1413">
        <v>0</v>
      </c>
      <c r="O8" s="1413">
        <v>0</v>
      </c>
      <c r="P8" s="1413">
        <v>0</v>
      </c>
      <c r="R8" s="1413">
        <v>0</v>
      </c>
      <c r="S8" s="1413">
        <v>0</v>
      </c>
      <c r="U8" s="1421"/>
      <c r="V8" s="1413"/>
      <c r="W8" s="1414"/>
    </row>
    <row r="9" spans="1:23" ht="26.4">
      <c r="A9" s="1257">
        <v>6</v>
      </c>
      <c r="B9" s="1346" t="s">
        <v>2071</v>
      </c>
      <c r="C9" s="1413">
        <v>0</v>
      </c>
      <c r="D9" s="1413">
        <v>0</v>
      </c>
      <c r="F9" s="1413">
        <v>0</v>
      </c>
      <c r="G9" s="1413">
        <v>0</v>
      </c>
      <c r="I9" s="1413">
        <v>0</v>
      </c>
      <c r="J9" s="1413">
        <v>0</v>
      </c>
      <c r="L9" s="1413">
        <v>0</v>
      </c>
      <c r="M9" s="1413">
        <v>0</v>
      </c>
      <c r="O9" s="1426">
        <v>0</v>
      </c>
      <c r="P9" s="1426">
        <v>0</v>
      </c>
      <c r="R9" s="1426">
        <v>0</v>
      </c>
      <c r="S9" s="1426">
        <v>0</v>
      </c>
      <c r="U9" s="1425"/>
      <c r="V9" s="1426"/>
      <c r="W9" s="1414"/>
    </row>
    <row r="10" spans="1:23">
      <c r="A10" s="1257">
        <v>7</v>
      </c>
      <c r="B10" s="1346" t="s">
        <v>2072</v>
      </c>
      <c r="C10" s="1413">
        <v>0</v>
      </c>
      <c r="D10" s="1413">
        <v>0</v>
      </c>
      <c r="F10" s="1413">
        <v>0</v>
      </c>
      <c r="G10" s="1413">
        <v>0</v>
      </c>
      <c r="I10" s="1413">
        <v>0</v>
      </c>
      <c r="J10" s="1413">
        <v>0</v>
      </c>
      <c r="L10" s="1413">
        <v>0</v>
      </c>
      <c r="M10" s="1413">
        <v>0</v>
      </c>
      <c r="O10" s="1426">
        <v>0</v>
      </c>
      <c r="P10" s="1426">
        <v>0</v>
      </c>
      <c r="R10" s="1426">
        <v>0</v>
      </c>
      <c r="S10" s="1426">
        <v>0</v>
      </c>
      <c r="U10" s="1425"/>
      <c r="V10" s="1426"/>
      <c r="W10" s="1414"/>
    </row>
    <row r="11" spans="1:23">
      <c r="A11" s="1257">
        <v>8</v>
      </c>
      <c r="B11" s="1346" t="s">
        <v>2073</v>
      </c>
      <c r="C11" s="1413">
        <v>0</v>
      </c>
      <c r="D11" s="1413">
        <v>0</v>
      </c>
      <c r="F11" s="1413">
        <v>0</v>
      </c>
      <c r="G11" s="1413">
        <v>0</v>
      </c>
      <c r="I11" s="1413">
        <v>0</v>
      </c>
      <c r="J11" s="1413">
        <v>0</v>
      </c>
      <c r="L11" s="1413">
        <v>0</v>
      </c>
      <c r="M11" s="1413">
        <v>0</v>
      </c>
      <c r="O11" s="1413">
        <v>0</v>
      </c>
      <c r="P11" s="1413">
        <v>0</v>
      </c>
      <c r="R11" s="1413">
        <v>0</v>
      </c>
      <c r="S11" s="1413">
        <v>0</v>
      </c>
      <c r="U11" s="1421"/>
      <c r="V11" s="1413"/>
      <c r="W11" s="1414"/>
    </row>
    <row r="12" spans="1:23">
      <c r="A12" s="1257">
        <v>9</v>
      </c>
      <c r="B12" s="1346" t="s">
        <v>2074</v>
      </c>
      <c r="C12" s="1413">
        <v>0</v>
      </c>
      <c r="D12" s="1413">
        <v>0</v>
      </c>
      <c r="F12" s="1413">
        <v>0</v>
      </c>
      <c r="G12" s="1413">
        <v>0</v>
      </c>
      <c r="I12" s="1413">
        <v>0</v>
      </c>
      <c r="J12" s="1413">
        <v>0</v>
      </c>
      <c r="L12" s="1413">
        <v>0</v>
      </c>
      <c r="M12" s="1413">
        <v>0</v>
      </c>
      <c r="O12" s="1413">
        <v>0</v>
      </c>
      <c r="P12" s="1413">
        <v>0</v>
      </c>
      <c r="R12" s="1413">
        <v>0</v>
      </c>
      <c r="S12" s="1413">
        <v>0</v>
      </c>
      <c r="U12" s="1421"/>
      <c r="V12" s="1413"/>
      <c r="W12" s="1414"/>
    </row>
    <row r="13" spans="1:23">
      <c r="A13" s="1257"/>
      <c r="B13" s="1346" t="s">
        <v>2075</v>
      </c>
      <c r="C13" s="1413">
        <v>0</v>
      </c>
      <c r="D13" s="1413">
        <v>0</v>
      </c>
      <c r="F13" s="1413">
        <v>0</v>
      </c>
      <c r="G13" s="1413">
        <v>0</v>
      </c>
      <c r="I13" s="1413">
        <v>0</v>
      </c>
      <c r="J13" s="1413">
        <v>0</v>
      </c>
      <c r="L13" s="1413">
        <v>0</v>
      </c>
      <c r="M13" s="1413">
        <v>0</v>
      </c>
      <c r="O13" s="1413">
        <v>0</v>
      </c>
      <c r="P13" s="1413">
        <v>0</v>
      </c>
      <c r="R13" s="1413">
        <v>0</v>
      </c>
      <c r="S13" s="1413">
        <v>0</v>
      </c>
      <c r="U13" s="1421"/>
      <c r="V13" s="1413"/>
      <c r="W13" s="1414"/>
    </row>
    <row r="14" spans="1:23" ht="26.4">
      <c r="A14" s="1257"/>
      <c r="B14" s="1346" t="s">
        <v>2060</v>
      </c>
      <c r="C14" s="2341">
        <v>0.87619999999999998</v>
      </c>
      <c r="D14" s="2341">
        <v>0.87619999999999998</v>
      </c>
      <c r="F14" s="1413">
        <v>0</v>
      </c>
      <c r="G14" s="1413">
        <v>0</v>
      </c>
      <c r="I14" s="1413">
        <v>1</v>
      </c>
      <c r="J14" s="1413">
        <v>1</v>
      </c>
      <c r="L14" s="1413">
        <v>2</v>
      </c>
      <c r="M14" s="1413">
        <v>2</v>
      </c>
      <c r="O14" s="1413">
        <v>2</v>
      </c>
      <c r="P14" s="1413">
        <v>2</v>
      </c>
      <c r="R14" s="1413">
        <v>2</v>
      </c>
      <c r="S14" s="1413">
        <v>2</v>
      </c>
      <c r="U14" s="1421"/>
      <c r="V14" s="1413"/>
      <c r="W14" s="1414"/>
    </row>
    <row r="15" spans="1:23">
      <c r="A15" s="1257"/>
      <c r="B15" s="1346" t="s">
        <v>2076</v>
      </c>
      <c r="C15" s="1413">
        <v>0</v>
      </c>
      <c r="D15" s="1413">
        <v>0</v>
      </c>
      <c r="F15" s="1413">
        <v>0</v>
      </c>
      <c r="G15" s="1413">
        <v>0</v>
      </c>
      <c r="I15" s="1413">
        <v>0</v>
      </c>
      <c r="J15" s="1413">
        <v>0</v>
      </c>
      <c r="L15" s="1413">
        <v>0</v>
      </c>
      <c r="M15" s="1413">
        <v>0</v>
      </c>
      <c r="O15" s="1413">
        <v>0</v>
      </c>
      <c r="P15" s="1413">
        <v>0</v>
      </c>
      <c r="R15" s="1413">
        <v>0</v>
      </c>
      <c r="S15" s="1413">
        <v>0</v>
      </c>
      <c r="U15" s="1421"/>
      <c r="V15" s="1413"/>
      <c r="W15" s="1414"/>
    </row>
    <row r="16" spans="1:23" ht="13.8" thickBot="1">
      <c r="A16" s="1257"/>
      <c r="B16" s="1334" t="s">
        <v>156</v>
      </c>
      <c r="C16" s="1443">
        <v>62715.641799999998</v>
      </c>
      <c r="D16" s="1443">
        <v>62715.641799999998</v>
      </c>
      <c r="F16" s="1443">
        <v>63784</v>
      </c>
      <c r="G16" s="1443">
        <v>63784</v>
      </c>
      <c r="I16" s="1443">
        <v>61845</v>
      </c>
      <c r="J16" s="1443">
        <v>61845</v>
      </c>
      <c r="L16" s="1443">
        <v>54665</v>
      </c>
      <c r="M16" s="1443">
        <v>54665</v>
      </c>
      <c r="O16" s="1443">
        <v>56285</v>
      </c>
      <c r="P16" s="1443">
        <v>56285</v>
      </c>
      <c r="R16" s="1443">
        <v>43276</v>
      </c>
      <c r="S16" s="1443">
        <v>43276</v>
      </c>
      <c r="U16" s="1421"/>
      <c r="V16" s="1413"/>
      <c r="W16" s="1414"/>
    </row>
    <row r="17" spans="1:23" s="1125" customFormat="1">
      <c r="A17" s="1205"/>
      <c r="B17" s="1444" t="s">
        <v>2077</v>
      </c>
      <c r="C17" s="2232">
        <v>62715.641799999998</v>
      </c>
      <c r="D17" s="2232">
        <v>62715.641799999998</v>
      </c>
      <c r="F17" s="2232">
        <v>63784</v>
      </c>
      <c r="G17" s="2232">
        <v>63784</v>
      </c>
      <c r="I17" s="2232">
        <v>61845</v>
      </c>
      <c r="J17" s="2232">
        <v>61845</v>
      </c>
      <c r="L17" s="2232">
        <v>54665</v>
      </c>
      <c r="M17" s="2232">
        <v>54665</v>
      </c>
      <c r="O17" s="2232">
        <v>56285</v>
      </c>
      <c r="P17" s="2232">
        <v>56285</v>
      </c>
      <c r="R17" s="2232">
        <v>43276</v>
      </c>
      <c r="S17" s="2232">
        <v>43276</v>
      </c>
      <c r="U17" s="2233"/>
      <c r="V17" s="2234"/>
      <c r="W17" s="2235"/>
    </row>
    <row r="18" spans="1:23" ht="12.75" customHeight="1">
      <c r="A18" s="1257"/>
      <c r="B18" s="1250" t="s">
        <v>2063</v>
      </c>
      <c r="C18" s="593"/>
      <c r="D18" s="593"/>
      <c r="F18" s="593"/>
      <c r="G18" s="593"/>
      <c r="I18" s="593"/>
      <c r="J18" s="593"/>
      <c r="L18" s="593"/>
      <c r="M18" s="593"/>
      <c r="O18" s="593"/>
      <c r="P18" s="593"/>
      <c r="R18" s="593"/>
      <c r="S18" s="593"/>
      <c r="U18" s="1421"/>
      <c r="V18" s="1413"/>
      <c r="W18" s="1414"/>
    </row>
    <row r="19" spans="1:23">
      <c r="B19" s="1250" t="s">
        <v>2064</v>
      </c>
      <c r="C19" s="593"/>
      <c r="D19" s="593"/>
      <c r="F19" s="593"/>
      <c r="G19" s="593"/>
      <c r="I19" s="593"/>
      <c r="J19" s="593"/>
      <c r="L19" s="593"/>
      <c r="M19" s="593"/>
      <c r="O19" s="593"/>
      <c r="P19" s="593"/>
      <c r="R19" s="593"/>
      <c r="S19" s="593"/>
      <c r="U19" s="1421"/>
      <c r="V19" s="1413"/>
      <c r="W19" s="1414"/>
    </row>
  </sheetData>
  <hyperlinks>
    <hyperlink ref="B2" location="Índice!A1" display="CR7: IRB - Efeitos da utilização de derivativos de crédito como instrumentos mitigadores do risco de crédito (1)(2)" xr:uid="{3F0D2B33-A92A-4A0D-9B3A-3D5889E2A9B6}"/>
    <hyperlink ref="B2:P2" location="Índice!C32" display="Abordagem padronizada – exposições e efeitos da mitigação do risco de crédito" xr:uid="{F0BE3204-536B-4368-9DB5-DADDB87BA97D}"/>
    <hyperlink ref="O2:P2" location="Índice!C32" display="Abordagem padronizada – exposições e efeitos da mitigação do risco de crédito" xr:uid="{50BF51CE-53F6-44AB-BD1A-8EFA5752E83B}"/>
    <hyperlink ref="R2:S2" location="Índice!C32" display="Abordagem padronizada – exposições e efeitos da mitigação do risco de crédito" xr:uid="{240356D2-42C8-4B18-B4A8-9CB3785BE400}"/>
    <hyperlink ref="L2:M2" location="Índice!C32" display="Abordagem padronizada – exposições e efeitos da mitigação do risco de crédito" xr:uid="{F295B34D-CF1A-4853-9BC4-3C4313DC807B}"/>
    <hyperlink ref="I2:K2" location="Índice!C32" display="Abordagem padronizada – exposições e efeitos da mitigação do risco de crédito" xr:uid="{BE615CB7-432F-4782-98DF-6A49A0A26107}"/>
    <hyperlink ref="I2:J2" location="Índice!C32" display="Abordagem padronizada – exposições e efeitos da mitigação do risco de crédito" xr:uid="{4C3C65A9-AE96-4951-8A0B-4D438D9FB592}"/>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F3A01-A8D2-454C-AEC3-D1BC5E9AE6C3}">
  <sheetPr codeName="Planilha47">
    <tabColor rgb="FF73C6A1"/>
  </sheetPr>
  <dimension ref="A1:O94"/>
  <sheetViews>
    <sheetView showGridLines="0" topLeftCell="B66" zoomScale="80" zoomScaleNormal="80" workbookViewId="0">
      <selection activeCell="F80" sqref="F80"/>
    </sheetView>
  </sheetViews>
  <sheetFormatPr defaultColWidth="9.21875" defaultRowHeight="13.2"/>
  <cols>
    <col min="1" max="1" width="76" style="1112" hidden="1" customWidth="1"/>
    <col min="2" max="2" width="68" style="1112" customWidth="1"/>
    <col min="3" max="3" width="17.21875" style="1112" bestFit="1" customWidth="1"/>
    <col min="4" max="4" width="14.44140625" style="1112" customWidth="1"/>
    <col min="5" max="6" width="14.77734375" style="1112" customWidth="1"/>
    <col min="7" max="8" width="11.5546875" style="1112" customWidth="1"/>
    <col min="9" max="9" width="1.44140625" style="1112" customWidth="1"/>
    <col min="10" max="10" width="14.44140625" style="1112" bestFit="1" customWidth="1"/>
    <col min="11" max="11" width="15" style="1112" customWidth="1"/>
    <col min="12" max="12" width="14.44140625" style="1112" bestFit="1" customWidth="1"/>
    <col min="13" max="13" width="15" style="1112" customWidth="1"/>
    <col min="14" max="14" width="11.21875" style="1112" bestFit="1" customWidth="1"/>
    <col min="15" max="15" width="13.44140625" style="1112" bestFit="1" customWidth="1"/>
    <col min="16" max="16384" width="9.21875" style="1112"/>
  </cols>
  <sheetData>
    <row r="1" spans="1:15" s="58" customFormat="1" ht="1.5" customHeight="1">
      <c r="A1" s="1251"/>
      <c r="B1" s="1252"/>
      <c r="C1" s="1253"/>
      <c r="D1" s="1253"/>
      <c r="E1" s="1253"/>
      <c r="F1" s="1253"/>
      <c r="G1" s="1253"/>
      <c r="H1" s="1253"/>
    </row>
    <row r="2" spans="1:15" ht="16.2">
      <c r="B2" s="23" t="s">
        <v>2078</v>
      </c>
      <c r="C2" s="23"/>
      <c r="D2" s="23"/>
      <c r="E2" s="23"/>
      <c r="F2" s="23"/>
      <c r="G2" s="23"/>
      <c r="H2" s="23"/>
      <c r="I2" s="23"/>
      <c r="J2" s="23"/>
      <c r="K2" s="23"/>
      <c r="L2" s="23"/>
      <c r="M2" s="23"/>
      <c r="N2" s="23"/>
      <c r="O2" s="23"/>
    </row>
    <row r="3" spans="1:15">
      <c r="B3" s="1210" t="s">
        <v>68</v>
      </c>
      <c r="C3" s="1349" t="s">
        <v>2079</v>
      </c>
      <c r="E3" s="1421"/>
      <c r="F3" s="1421"/>
      <c r="G3" s="1421"/>
      <c r="H3" s="1421"/>
      <c r="I3" s="1413"/>
      <c r="J3" s="1414"/>
    </row>
    <row r="4" spans="1:15">
      <c r="B4" s="1161" t="s">
        <v>2080</v>
      </c>
      <c r="C4" s="1146">
        <v>43655</v>
      </c>
      <c r="E4" s="1421"/>
      <c r="F4" s="1421"/>
      <c r="G4" s="1421"/>
      <c r="H4" s="1421"/>
      <c r="I4" s="1413"/>
      <c r="J4" s="1414"/>
    </row>
    <row r="5" spans="1:15">
      <c r="A5" s="1257">
        <v>2</v>
      </c>
      <c r="B5" s="1346" t="s">
        <v>2081</v>
      </c>
      <c r="C5" s="1438">
        <v>-858</v>
      </c>
      <c r="E5" s="1421"/>
      <c r="F5" s="1421"/>
      <c r="G5" s="1421"/>
      <c r="H5" s="1421"/>
      <c r="I5" s="1413"/>
      <c r="J5" s="1414"/>
    </row>
    <row r="6" spans="1:15">
      <c r="A6" s="1257">
        <v>3</v>
      </c>
      <c r="B6" s="1161" t="s">
        <v>2082</v>
      </c>
      <c r="C6" s="1146">
        <v>613</v>
      </c>
      <c r="E6" s="1421"/>
      <c r="F6" s="1421"/>
      <c r="G6" s="1421"/>
      <c r="H6" s="1421"/>
      <c r="I6" s="1413"/>
      <c r="J6" s="1414"/>
    </row>
    <row r="7" spans="1:15">
      <c r="A7" s="1257">
        <v>4</v>
      </c>
      <c r="B7" s="1161" t="s">
        <v>2083</v>
      </c>
      <c r="C7" s="1146">
        <v>0</v>
      </c>
      <c r="E7" s="1421"/>
      <c r="F7" s="1421"/>
      <c r="G7" s="1421"/>
      <c r="H7" s="1421"/>
      <c r="I7" s="1413"/>
      <c r="J7" s="1414"/>
    </row>
    <row r="8" spans="1:15">
      <c r="A8" s="1257">
        <v>6</v>
      </c>
      <c r="B8" s="1161" t="s">
        <v>2084</v>
      </c>
      <c r="C8" s="1439">
        <v>0</v>
      </c>
      <c r="E8" s="1421"/>
      <c r="F8" s="1421"/>
      <c r="G8" s="1421"/>
      <c r="H8" s="1421"/>
      <c r="I8" s="1413"/>
      <c r="J8" s="1414"/>
    </row>
    <row r="9" spans="1:15">
      <c r="A9" s="1257">
        <v>7</v>
      </c>
      <c r="B9" s="1161" t="s">
        <v>2085</v>
      </c>
      <c r="C9" s="1146">
        <v>0</v>
      </c>
      <c r="E9" s="1421"/>
      <c r="F9" s="1421"/>
      <c r="G9" s="1421"/>
      <c r="H9" s="1421"/>
      <c r="I9" s="1413"/>
      <c r="J9" s="1414"/>
    </row>
    <row r="10" spans="1:15">
      <c r="A10" s="1257"/>
      <c r="B10" s="1161" t="s">
        <v>2086</v>
      </c>
      <c r="C10" s="1146">
        <v>-134</v>
      </c>
      <c r="E10" s="1421"/>
      <c r="F10" s="1421"/>
      <c r="G10" s="1421"/>
      <c r="H10" s="1421"/>
      <c r="I10" s="1413"/>
      <c r="J10" s="1414"/>
    </row>
    <row r="11" spans="1:15">
      <c r="A11" s="1257"/>
      <c r="B11" s="1375" t="s">
        <v>268</v>
      </c>
      <c r="C11" s="1440">
        <v>0</v>
      </c>
      <c r="E11" s="1421"/>
      <c r="F11" s="1425"/>
      <c r="G11" s="1425"/>
      <c r="H11" s="1425"/>
      <c r="I11" s="1426"/>
      <c r="J11" s="1414"/>
    </row>
    <row r="12" spans="1:15">
      <c r="A12" s="1257"/>
      <c r="B12" s="1441" t="s">
        <v>2087</v>
      </c>
      <c r="C12" s="1442">
        <v>43276</v>
      </c>
      <c r="E12" s="1421"/>
      <c r="F12" s="1425"/>
      <c r="G12" s="1425"/>
      <c r="H12" s="1425"/>
      <c r="I12" s="1426"/>
      <c r="J12" s="1414"/>
    </row>
    <row r="13" spans="1:15">
      <c r="A13" s="1257">
        <v>2</v>
      </c>
      <c r="B13" s="1346" t="s">
        <v>2081</v>
      </c>
      <c r="C13" s="1438">
        <v>3199</v>
      </c>
      <c r="E13" s="1421"/>
      <c r="F13" s="1421"/>
      <c r="G13" s="1421"/>
      <c r="H13" s="1421"/>
      <c r="I13" s="1413"/>
      <c r="J13" s="1414"/>
    </row>
    <row r="14" spans="1:15">
      <c r="A14" s="1257">
        <v>3</v>
      </c>
      <c r="B14" s="1161" t="s">
        <v>2082</v>
      </c>
      <c r="C14" s="1146">
        <v>1377</v>
      </c>
      <c r="E14" s="1421"/>
      <c r="F14" s="1421"/>
      <c r="G14" s="1421"/>
      <c r="H14" s="1421"/>
      <c r="I14" s="1413"/>
      <c r="J14" s="1414"/>
    </row>
    <row r="15" spans="1:15">
      <c r="A15" s="1257">
        <v>4</v>
      </c>
      <c r="B15" s="1161" t="s">
        <v>2083</v>
      </c>
      <c r="C15" s="1146">
        <v>4860</v>
      </c>
      <c r="E15" s="1421"/>
      <c r="F15" s="1421"/>
      <c r="G15" s="1421"/>
      <c r="H15" s="1421"/>
      <c r="I15" s="1413"/>
      <c r="J15" s="1414"/>
    </row>
    <row r="16" spans="1:15">
      <c r="A16" s="1257">
        <v>6</v>
      </c>
      <c r="B16" s="1161" t="s">
        <v>2084</v>
      </c>
      <c r="C16" s="1439">
        <v>0</v>
      </c>
      <c r="E16" s="1421"/>
      <c r="F16" s="1421"/>
      <c r="G16" s="1421"/>
      <c r="H16" s="1421"/>
      <c r="I16" s="1413"/>
      <c r="J16" s="1414"/>
    </row>
    <row r="17" spans="1:10">
      <c r="A17" s="1257">
        <v>7</v>
      </c>
      <c r="B17" s="1161" t="s">
        <v>2085</v>
      </c>
      <c r="C17" s="1146">
        <v>0</v>
      </c>
      <c r="E17" s="1421"/>
      <c r="F17" s="1421"/>
      <c r="G17" s="1421"/>
      <c r="H17" s="1421"/>
      <c r="I17" s="1413"/>
      <c r="J17" s="1414"/>
    </row>
    <row r="18" spans="1:10">
      <c r="A18" s="1257"/>
      <c r="B18" s="1161" t="s">
        <v>2086</v>
      </c>
      <c r="C18" s="1146">
        <v>179</v>
      </c>
      <c r="E18" s="1421"/>
      <c r="F18" s="1421"/>
      <c r="G18" s="1421"/>
      <c r="H18" s="1421"/>
      <c r="I18" s="1413"/>
      <c r="J18" s="1414"/>
    </row>
    <row r="19" spans="1:10">
      <c r="A19" s="1257"/>
      <c r="B19" s="1375" t="s">
        <v>268</v>
      </c>
      <c r="C19" s="1440">
        <v>0</v>
      </c>
      <c r="E19" s="1421"/>
      <c r="F19" s="1425"/>
      <c r="G19" s="1425"/>
      <c r="H19" s="1425"/>
      <c r="I19" s="1426"/>
      <c r="J19" s="1414"/>
    </row>
    <row r="20" spans="1:10">
      <c r="A20" s="1257"/>
      <c r="B20" s="1441" t="s">
        <v>2088</v>
      </c>
      <c r="C20" s="1442">
        <v>52891</v>
      </c>
      <c r="E20" s="1421"/>
      <c r="F20" s="1425"/>
      <c r="G20" s="1425"/>
      <c r="H20" s="1425"/>
      <c r="I20" s="1426"/>
      <c r="J20" s="1414"/>
    </row>
    <row r="21" spans="1:10">
      <c r="A21" s="1257">
        <v>2</v>
      </c>
      <c r="B21" s="1346" t="s">
        <v>2081</v>
      </c>
      <c r="C21" s="1438">
        <v>4371</v>
      </c>
      <c r="E21" s="1421"/>
      <c r="F21" s="1421"/>
      <c r="G21" s="1421"/>
      <c r="H21" s="1421"/>
      <c r="I21" s="1413"/>
      <c r="J21" s="1414"/>
    </row>
    <row r="22" spans="1:10">
      <c r="A22" s="1257">
        <v>3</v>
      </c>
      <c r="B22" s="1161" t="s">
        <v>2082</v>
      </c>
      <c r="C22" s="1146">
        <v>-1576</v>
      </c>
      <c r="E22" s="1421"/>
      <c r="F22" s="1421"/>
      <c r="G22" s="1421"/>
      <c r="H22" s="1421"/>
      <c r="I22" s="1413"/>
      <c r="J22" s="1414"/>
    </row>
    <row r="23" spans="1:10">
      <c r="A23" s="1257">
        <v>4</v>
      </c>
      <c r="B23" s="1161" t="s">
        <v>2083</v>
      </c>
      <c r="C23" s="1146">
        <v>0</v>
      </c>
      <c r="E23" s="1421"/>
      <c r="F23" s="1421"/>
      <c r="G23" s="1421"/>
      <c r="H23" s="1421"/>
      <c r="I23" s="1413"/>
      <c r="J23" s="1414"/>
    </row>
    <row r="24" spans="1:10">
      <c r="A24" s="1257">
        <v>6</v>
      </c>
      <c r="B24" s="1161" t="s">
        <v>2084</v>
      </c>
      <c r="C24" s="1439">
        <v>0</v>
      </c>
      <c r="E24" s="1421"/>
      <c r="F24" s="1421"/>
      <c r="G24" s="1421"/>
      <c r="H24" s="1421"/>
      <c r="I24" s="1413"/>
      <c r="J24" s="1414"/>
    </row>
    <row r="25" spans="1:10">
      <c r="A25" s="1257">
        <v>7</v>
      </c>
      <c r="B25" s="1161" t="s">
        <v>2085</v>
      </c>
      <c r="C25" s="1146">
        <v>0</v>
      </c>
      <c r="E25" s="1421"/>
      <c r="F25" s="1421"/>
      <c r="G25" s="1421"/>
      <c r="H25" s="1421"/>
      <c r="I25" s="1413"/>
      <c r="J25" s="1414"/>
    </row>
    <row r="26" spans="1:10">
      <c r="A26" s="1257"/>
      <c r="B26" s="1161" t="s">
        <v>2086</v>
      </c>
      <c r="C26" s="1146">
        <v>600</v>
      </c>
      <c r="E26" s="1421"/>
      <c r="F26" s="1421"/>
      <c r="G26" s="1421"/>
      <c r="H26" s="1421"/>
      <c r="I26" s="1413"/>
      <c r="J26" s="1414"/>
    </row>
    <row r="27" spans="1:10">
      <c r="A27" s="1257"/>
      <c r="B27" s="1375" t="s">
        <v>268</v>
      </c>
      <c r="C27" s="1440">
        <v>0</v>
      </c>
      <c r="E27" s="1421"/>
      <c r="F27" s="1425"/>
      <c r="G27" s="1425"/>
      <c r="H27" s="1425"/>
      <c r="I27" s="1426"/>
      <c r="J27" s="1414"/>
    </row>
    <row r="28" spans="1:10">
      <c r="A28" s="1257"/>
      <c r="B28" s="1441" t="s">
        <v>2089</v>
      </c>
      <c r="C28" s="1442">
        <v>56285</v>
      </c>
      <c r="E28" s="1421"/>
      <c r="F28" s="1425"/>
      <c r="G28" s="1425"/>
      <c r="H28" s="1425"/>
      <c r="I28" s="1426"/>
      <c r="J28" s="1414"/>
    </row>
    <row r="29" spans="1:10">
      <c r="B29" s="1346" t="s">
        <v>2081</v>
      </c>
      <c r="C29" s="1438">
        <v>2682</v>
      </c>
    </row>
    <row r="30" spans="1:10">
      <c r="A30" s="1421"/>
      <c r="B30" s="1161" t="s">
        <v>2082</v>
      </c>
      <c r="C30" s="1146">
        <v>1277</v>
      </c>
      <c r="D30" s="1425"/>
      <c r="E30" s="1426"/>
      <c r="F30" s="1414"/>
    </row>
    <row r="31" spans="1:10">
      <c r="B31" s="1161" t="s">
        <v>2083</v>
      </c>
      <c r="C31" s="1146">
        <v>0</v>
      </c>
    </row>
    <row r="32" spans="1:10">
      <c r="B32" s="1161" t="s">
        <v>2084</v>
      </c>
      <c r="C32" s="1439">
        <v>0</v>
      </c>
    </row>
    <row r="33" spans="2:3">
      <c r="B33" s="1161" t="s">
        <v>2085</v>
      </c>
      <c r="C33" s="1146">
        <v>0</v>
      </c>
    </row>
    <row r="34" spans="2:3">
      <c r="B34" s="1161" t="s">
        <v>2086</v>
      </c>
      <c r="C34" s="1146">
        <v>-121</v>
      </c>
    </row>
    <row r="35" spans="2:3">
      <c r="B35" s="1375" t="s">
        <v>268</v>
      </c>
      <c r="C35" s="1440">
        <v>0</v>
      </c>
    </row>
    <row r="36" spans="2:3">
      <c r="B36" s="1441" t="s">
        <v>2090</v>
      </c>
      <c r="C36" s="1442">
        <v>60123</v>
      </c>
    </row>
    <row r="37" spans="2:3">
      <c r="B37" s="1346" t="s">
        <v>2081</v>
      </c>
      <c r="C37" s="1438">
        <v>2867</v>
      </c>
    </row>
    <row r="38" spans="2:3">
      <c r="B38" s="1161" t="s">
        <v>2082</v>
      </c>
      <c r="C38" s="1146">
        <v>1965</v>
      </c>
    </row>
    <row r="39" spans="2:3">
      <c r="B39" s="1161" t="s">
        <v>2083</v>
      </c>
      <c r="C39" s="1146">
        <v>-11101</v>
      </c>
    </row>
    <row r="40" spans="2:3">
      <c r="B40" s="1161" t="s">
        <v>2084</v>
      </c>
      <c r="C40" s="1439">
        <v>0</v>
      </c>
    </row>
    <row r="41" spans="2:3">
      <c r="B41" s="1161" t="s">
        <v>2085</v>
      </c>
      <c r="C41" s="1146">
        <v>0</v>
      </c>
    </row>
    <row r="42" spans="2:3">
      <c r="B42" s="1161" t="s">
        <v>2086</v>
      </c>
      <c r="C42" s="1146">
        <v>811</v>
      </c>
    </row>
    <row r="43" spans="2:3">
      <c r="B43" s="1375" t="s">
        <v>268</v>
      </c>
      <c r="C43" s="1440">
        <v>0</v>
      </c>
    </row>
    <row r="44" spans="2:3">
      <c r="B44" s="1441" t="s">
        <v>2091</v>
      </c>
      <c r="C44" s="1442">
        <v>54665</v>
      </c>
    </row>
    <row r="45" spans="2:3">
      <c r="B45" s="1346" t="s">
        <v>2081</v>
      </c>
      <c r="C45" s="1438">
        <v>4310</v>
      </c>
    </row>
    <row r="46" spans="2:3">
      <c r="B46" s="1161" t="s">
        <v>2082</v>
      </c>
      <c r="C46" s="1146">
        <v>2185</v>
      </c>
    </row>
    <row r="47" spans="2:3">
      <c r="B47" s="1161" t="s">
        <v>2083</v>
      </c>
      <c r="C47" s="1146">
        <v>0</v>
      </c>
    </row>
    <row r="48" spans="2:3">
      <c r="B48" s="1161" t="s">
        <v>2084</v>
      </c>
      <c r="C48" s="1439">
        <v>0</v>
      </c>
    </row>
    <row r="49" spans="2:3">
      <c r="B49" s="1161" t="s">
        <v>2085</v>
      </c>
      <c r="C49" s="1146">
        <v>0</v>
      </c>
    </row>
    <row r="50" spans="2:3">
      <c r="B50" s="1161" t="s">
        <v>2086</v>
      </c>
      <c r="C50" s="1146">
        <v>-471</v>
      </c>
    </row>
    <row r="51" spans="2:3">
      <c r="B51" s="1375" t="s">
        <v>268</v>
      </c>
      <c r="C51" s="1440">
        <v>0</v>
      </c>
    </row>
    <row r="52" spans="2:3">
      <c r="B52" s="1441" t="s">
        <v>2092</v>
      </c>
      <c r="C52" s="1442">
        <v>60690</v>
      </c>
    </row>
    <row r="53" spans="2:3">
      <c r="B53" s="1346" t="s">
        <v>2081</v>
      </c>
      <c r="C53" s="1438">
        <v>2504</v>
      </c>
    </row>
    <row r="54" spans="2:3">
      <c r="B54" s="1161" t="s">
        <v>2082</v>
      </c>
      <c r="C54" s="1146">
        <v>-202</v>
      </c>
    </row>
    <row r="55" spans="2:3">
      <c r="B55" s="1161" t="s">
        <v>2083</v>
      </c>
      <c r="C55" s="1146">
        <v>0</v>
      </c>
    </row>
    <row r="56" spans="2:3">
      <c r="B56" s="1161" t="s">
        <v>2084</v>
      </c>
      <c r="C56" s="1439">
        <v>0</v>
      </c>
    </row>
    <row r="57" spans="2:3">
      <c r="B57" s="1161" t="s">
        <v>2085</v>
      </c>
      <c r="C57" s="1146">
        <v>0</v>
      </c>
    </row>
    <row r="58" spans="2:3">
      <c r="B58" s="1161" t="s">
        <v>2086</v>
      </c>
      <c r="C58" s="1146">
        <v>-1147</v>
      </c>
    </row>
    <row r="59" spans="2:3">
      <c r="B59" s="1375" t="s">
        <v>268</v>
      </c>
      <c r="C59" s="1440">
        <v>0</v>
      </c>
    </row>
    <row r="60" spans="2:3">
      <c r="B60" s="1441" t="s">
        <v>2093</v>
      </c>
      <c r="C60" s="1442">
        <v>61845</v>
      </c>
    </row>
    <row r="61" spans="2:3">
      <c r="B61" s="1346" t="s">
        <v>2081</v>
      </c>
      <c r="C61" s="1438">
        <v>3511</v>
      </c>
    </row>
    <row r="62" spans="2:3">
      <c r="B62" s="1161" t="s">
        <v>2082</v>
      </c>
      <c r="C62" s="1146">
        <v>-3236</v>
      </c>
    </row>
    <row r="63" spans="2:3">
      <c r="B63" s="1161" t="s">
        <v>2083</v>
      </c>
      <c r="C63" s="1146">
        <v>0</v>
      </c>
    </row>
    <row r="64" spans="2:3">
      <c r="B64" s="1161" t="s">
        <v>2084</v>
      </c>
      <c r="C64" s="1439">
        <v>0</v>
      </c>
    </row>
    <row r="65" spans="2:3">
      <c r="B65" s="1161" t="s">
        <v>2085</v>
      </c>
      <c r="C65" s="1146">
        <v>0</v>
      </c>
    </row>
    <row r="66" spans="2:3">
      <c r="B66" s="1161" t="s">
        <v>2086</v>
      </c>
      <c r="C66" s="1146">
        <v>-114</v>
      </c>
    </row>
    <row r="67" spans="2:3">
      <c r="B67" s="1375" t="s">
        <v>268</v>
      </c>
      <c r="C67" s="1440">
        <v>0</v>
      </c>
    </row>
    <row r="68" spans="2:3">
      <c r="B68" s="1441" t="s">
        <v>2094</v>
      </c>
      <c r="C68" s="1442">
        <v>62006</v>
      </c>
    </row>
    <row r="69" spans="2:3">
      <c r="B69" s="1346" t="s">
        <v>2081</v>
      </c>
      <c r="C69" s="1438">
        <v>2482</v>
      </c>
    </row>
    <row r="70" spans="2:3">
      <c r="B70" s="1161" t="s">
        <v>2082</v>
      </c>
      <c r="C70" s="1146">
        <v>-1007</v>
      </c>
    </row>
    <row r="71" spans="2:3">
      <c r="B71" s="1161" t="s">
        <v>2083</v>
      </c>
      <c r="C71" s="1146">
        <v>0</v>
      </c>
    </row>
    <row r="72" spans="2:3">
      <c r="B72" s="1161" t="s">
        <v>2084</v>
      </c>
      <c r="C72" s="1439">
        <v>0</v>
      </c>
    </row>
    <row r="73" spans="2:3">
      <c r="B73" s="1161" t="s">
        <v>2085</v>
      </c>
      <c r="C73" s="1146">
        <v>0</v>
      </c>
    </row>
    <row r="74" spans="2:3">
      <c r="B74" s="1161" t="s">
        <v>2086</v>
      </c>
      <c r="C74" s="1146">
        <v>302</v>
      </c>
    </row>
    <row r="75" spans="2:3">
      <c r="B75" s="1375" t="s">
        <v>268</v>
      </c>
      <c r="C75" s="1440">
        <v>0</v>
      </c>
    </row>
    <row r="76" spans="2:3" ht="13.8" thickBot="1">
      <c r="B76" s="1441" t="s">
        <v>2095</v>
      </c>
      <c r="C76" s="1442">
        <v>63784</v>
      </c>
    </row>
    <row r="77" spans="2:3">
      <c r="B77" s="1346" t="s">
        <v>2081</v>
      </c>
      <c r="C77" s="1438">
        <v>652.41505652848866</v>
      </c>
    </row>
    <row r="78" spans="2:3">
      <c r="B78" s="1161" t="s">
        <v>2082</v>
      </c>
      <c r="C78" s="1146">
        <v>1385.4636886928004</v>
      </c>
    </row>
    <row r="79" spans="2:3">
      <c r="B79" s="1161" t="s">
        <v>2083</v>
      </c>
      <c r="C79" s="1146">
        <v>-6374.7794924993295</v>
      </c>
    </row>
    <row r="80" spans="2:3">
      <c r="B80" s="1161" t="s">
        <v>2084</v>
      </c>
      <c r="C80" s="1439">
        <v>0</v>
      </c>
    </row>
    <row r="81" spans="2:3">
      <c r="B81" s="1161" t="s">
        <v>2085</v>
      </c>
      <c r="C81" s="1146">
        <v>0</v>
      </c>
    </row>
    <row r="82" spans="2:3">
      <c r="B82" s="1161" t="s">
        <v>2086</v>
      </c>
      <c r="C82" s="1146">
        <v>-1107.8913042627019</v>
      </c>
    </row>
    <row r="83" spans="2:3">
      <c r="B83" s="1375" t="s">
        <v>268</v>
      </c>
      <c r="C83" s="1440">
        <v>0</v>
      </c>
    </row>
    <row r="84" spans="2:3" ht="13.8" thickBot="1">
      <c r="B84" s="1441" t="s">
        <v>2096</v>
      </c>
      <c r="C84" s="1442">
        <v>58339.207948459254</v>
      </c>
    </row>
    <row r="85" spans="2:3">
      <c r="B85" s="1346" t="s">
        <v>2081</v>
      </c>
      <c r="C85" s="1438">
        <v>-1161</v>
      </c>
    </row>
    <row r="86" spans="2:3">
      <c r="B86" s="1161" t="s">
        <v>2082</v>
      </c>
      <c r="C86" s="1146">
        <v>5730</v>
      </c>
    </row>
    <row r="87" spans="2:3">
      <c r="B87" s="1161" t="s">
        <v>2083</v>
      </c>
      <c r="C87" s="1146">
        <v>0</v>
      </c>
    </row>
    <row r="88" spans="2:3">
      <c r="B88" s="1161" t="s">
        <v>2084</v>
      </c>
      <c r="C88" s="1439">
        <v>0</v>
      </c>
    </row>
    <row r="89" spans="2:3">
      <c r="B89" s="1161" t="s">
        <v>2085</v>
      </c>
      <c r="C89" s="1146">
        <v>0</v>
      </c>
    </row>
    <row r="90" spans="2:3">
      <c r="B90" s="1161" t="s">
        <v>2086</v>
      </c>
      <c r="C90" s="1146">
        <v>-192</v>
      </c>
    </row>
    <row r="91" spans="2:3">
      <c r="B91" s="1375" t="s">
        <v>268</v>
      </c>
      <c r="C91" s="1440">
        <v>0</v>
      </c>
    </row>
    <row r="92" spans="2:3" ht="13.8" thickBot="1">
      <c r="B92" s="1441" t="s">
        <v>3283</v>
      </c>
      <c r="C92" s="1442">
        <v>62716</v>
      </c>
    </row>
    <row r="93" spans="2:3">
      <c r="B93" s="1250" t="s">
        <v>2097</v>
      </c>
    </row>
    <row r="94" spans="2:3">
      <c r="B94" s="1250" t="s">
        <v>2098</v>
      </c>
    </row>
  </sheetData>
  <hyperlinks>
    <hyperlink ref="B2" location="Índice!A1" display="CR8: Informações sobre as variações no RWACIRB (1)(2)" xr:uid="{AF762F74-614B-4FF7-BA31-70E030896E38}"/>
    <hyperlink ref="B2:H2" location="Índice!C32" display="Abordagem padronizada – exposições e efeitos da mitigação do risco de crédito" xr:uid="{F088559C-0085-451E-8FDA-0E9A59C48938}"/>
    <hyperlink ref="C2:H2" location="Índice!C32" display="Abordagem padronizada – exposições e efeitos da mitigação do risco de crédito" xr:uid="{502B8775-3573-433A-939F-A654A3D5D331}"/>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65607-4C76-4396-B5D8-C772581C2422}">
  <sheetPr codeName="Planilha48">
    <tabColor rgb="FFFF7800"/>
  </sheetPr>
  <dimension ref="A1:AG34"/>
  <sheetViews>
    <sheetView showGridLines="0" topLeftCell="D2" zoomScale="50" zoomScaleNormal="50" workbookViewId="0">
      <selection activeCell="D2" sqref="D1:L1048576"/>
    </sheetView>
  </sheetViews>
  <sheetFormatPr defaultColWidth="9.21875" defaultRowHeight="13.2"/>
  <cols>
    <col min="1" max="1" width="76" style="1112" hidden="1" customWidth="1"/>
    <col min="2" max="2" width="25.33203125" style="1112" customWidth="1"/>
    <col min="3" max="3" width="22" style="1112" customWidth="1"/>
    <col min="4" max="11" width="27.44140625" style="1112" customWidth="1"/>
    <col min="12" max="12" width="2.5546875" style="1112" customWidth="1"/>
    <col min="13" max="14" width="27.44140625" style="1112" bestFit="1" customWidth="1"/>
    <col min="15" max="15" width="18.21875" style="1112" customWidth="1"/>
    <col min="16" max="16" width="17.44140625" style="1112" customWidth="1"/>
    <col min="17" max="18" width="13.77734375" style="1112" customWidth="1"/>
    <col min="19" max="19" width="18.21875" style="1112" customWidth="1"/>
    <col min="20" max="20" width="22.77734375" style="1112" customWidth="1"/>
    <col min="21" max="21" width="19.44140625" style="1112" customWidth="1"/>
    <col min="22" max="22" width="2.5546875" style="1112" customWidth="1"/>
    <col min="23" max="23" width="22" style="1112" customWidth="1"/>
    <col min="24" max="24" width="27.44140625" style="1112" bestFit="1" customWidth="1"/>
    <col min="25" max="25" width="18.21875" style="1112" customWidth="1"/>
    <col min="26" max="26" width="17.44140625" style="1112" customWidth="1"/>
    <col min="27" max="28" width="13.77734375" style="1112" customWidth="1"/>
    <col min="29" max="29" width="18.21875" style="1112" customWidth="1"/>
    <col min="30" max="30" width="22.77734375" style="1112" customWidth="1"/>
    <col min="31" max="31" width="19.44140625" style="1112" customWidth="1"/>
    <col min="32" max="32" width="11.21875" style="1112" bestFit="1" customWidth="1"/>
    <col min="33" max="33" width="13.44140625" style="1112" bestFit="1" customWidth="1"/>
    <col min="34" max="16384" width="9.21875" style="1112"/>
  </cols>
  <sheetData>
    <row r="1" spans="1:33" s="58" customFormat="1" hidden="1">
      <c r="A1" s="1251"/>
      <c r="B1" s="1252"/>
      <c r="C1" s="1253"/>
      <c r="D1" s="1253"/>
      <c r="E1" s="1253"/>
      <c r="F1" s="1253"/>
      <c r="G1" s="1253"/>
      <c r="H1" s="1253"/>
      <c r="I1" s="1253"/>
      <c r="J1" s="1253"/>
      <c r="K1" s="1253"/>
      <c r="M1" s="1253"/>
      <c r="N1" s="1253"/>
      <c r="O1" s="1253"/>
      <c r="P1" s="1253"/>
      <c r="Q1" s="1253"/>
      <c r="R1" s="1253"/>
      <c r="W1" s="1253"/>
      <c r="X1" s="1253"/>
      <c r="Y1" s="1253"/>
      <c r="Z1" s="1253"/>
      <c r="AA1" s="1253"/>
      <c r="AB1" s="1253"/>
    </row>
    <row r="2" spans="1:33" ht="16.2">
      <c r="B2" s="23" t="s">
        <v>2099</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293"/>
      <c r="AG2" s="2293"/>
    </row>
    <row r="3" spans="1:33" ht="13.8" thickBot="1">
      <c r="B3" s="1210" t="s">
        <v>68</v>
      </c>
      <c r="C3" s="1364"/>
      <c r="D3" s="1364"/>
      <c r="E3" s="1364"/>
      <c r="F3" s="1364"/>
      <c r="G3" s="1364"/>
      <c r="H3" s="1364"/>
      <c r="I3" s="1364"/>
      <c r="J3" s="1364"/>
      <c r="K3" s="1412">
        <v>46022</v>
      </c>
      <c r="L3" s="1413"/>
      <c r="M3" s="1364"/>
      <c r="N3" s="1364"/>
      <c r="O3" s="1364"/>
      <c r="P3" s="1364"/>
      <c r="Q3" s="1364"/>
      <c r="R3" s="1364"/>
      <c r="S3" s="1364"/>
      <c r="T3" s="1364"/>
      <c r="U3" s="1412">
        <v>45657</v>
      </c>
      <c r="V3" s="1413"/>
      <c r="W3" s="1364"/>
      <c r="X3" s="1364"/>
      <c r="Y3" s="1364"/>
      <c r="Z3" s="1364"/>
      <c r="AA3" s="1364"/>
      <c r="AB3" s="1364"/>
      <c r="AC3" s="1364"/>
      <c r="AD3" s="1364"/>
      <c r="AE3" s="1412">
        <v>45291</v>
      </c>
      <c r="AF3" s="1413"/>
      <c r="AG3" s="1414"/>
    </row>
    <row r="4" spans="1:33" s="1415" customFormat="1">
      <c r="B4" s="2440" t="s">
        <v>1837</v>
      </c>
      <c r="C4" s="2435" t="s">
        <v>2038</v>
      </c>
      <c r="D4" s="2435" t="s">
        <v>2100</v>
      </c>
      <c r="E4" s="2435" t="s">
        <v>2043</v>
      </c>
      <c r="F4" s="2435" t="s">
        <v>2101</v>
      </c>
      <c r="G4" s="2433" t="s">
        <v>2044</v>
      </c>
      <c r="H4" s="2433"/>
      <c r="I4" s="2435" t="s">
        <v>2102</v>
      </c>
      <c r="J4" s="2435" t="s">
        <v>2103</v>
      </c>
      <c r="K4" s="2435" t="s">
        <v>2104</v>
      </c>
      <c r="L4" s="1416"/>
      <c r="M4" s="2435" t="s">
        <v>2038</v>
      </c>
      <c r="N4" s="2435" t="s">
        <v>2100</v>
      </c>
      <c r="O4" s="2435" t="s">
        <v>2043</v>
      </c>
      <c r="P4" s="2435" t="s">
        <v>2101</v>
      </c>
      <c r="Q4" s="2433" t="s">
        <v>2044</v>
      </c>
      <c r="R4" s="2433"/>
      <c r="S4" s="2435" t="s">
        <v>2102</v>
      </c>
      <c r="T4" s="2435" t="s">
        <v>2103</v>
      </c>
      <c r="U4" s="2435" t="s">
        <v>2104</v>
      </c>
      <c r="V4" s="1416"/>
      <c r="W4" s="2435" t="s">
        <v>2038</v>
      </c>
      <c r="X4" s="2435" t="s">
        <v>2100</v>
      </c>
      <c r="Y4" s="2435" t="s">
        <v>2043</v>
      </c>
      <c r="Z4" s="2435" t="s">
        <v>2101</v>
      </c>
      <c r="AA4" s="2433" t="s">
        <v>2044</v>
      </c>
      <c r="AB4" s="2433"/>
      <c r="AC4" s="2435" t="s">
        <v>2102</v>
      </c>
      <c r="AD4" s="2435" t="s">
        <v>2103</v>
      </c>
      <c r="AE4" s="2435" t="s">
        <v>2104</v>
      </c>
      <c r="AF4" s="1416"/>
      <c r="AG4" s="1417"/>
    </row>
    <row r="5" spans="1:33" s="1418" customFormat="1" ht="40.200000000000003" thickBot="1">
      <c r="B5" s="2441"/>
      <c r="C5" s="2436"/>
      <c r="D5" s="2436"/>
      <c r="E5" s="2436"/>
      <c r="F5" s="2436"/>
      <c r="G5" s="1419" t="s">
        <v>2105</v>
      </c>
      <c r="H5" s="1419" t="s">
        <v>2106</v>
      </c>
      <c r="I5" s="2436"/>
      <c r="J5" s="2436"/>
      <c r="K5" s="2436"/>
      <c r="L5" s="1416"/>
      <c r="M5" s="2436"/>
      <c r="N5" s="2436"/>
      <c r="O5" s="2436"/>
      <c r="P5" s="2436"/>
      <c r="Q5" s="1419" t="s">
        <v>2105</v>
      </c>
      <c r="R5" s="1419" t="s">
        <v>2106</v>
      </c>
      <c r="S5" s="2436"/>
      <c r="T5" s="2436"/>
      <c r="U5" s="2436"/>
      <c r="V5" s="1416"/>
      <c r="W5" s="2436"/>
      <c r="X5" s="2436"/>
      <c r="Y5" s="2436"/>
      <c r="Z5" s="2436"/>
      <c r="AA5" s="1419" t="s">
        <v>2105</v>
      </c>
      <c r="AB5" s="1419" t="s">
        <v>2106</v>
      </c>
      <c r="AC5" s="2436"/>
      <c r="AD5" s="2436"/>
      <c r="AE5" s="2436"/>
      <c r="AF5" s="1416"/>
      <c r="AG5" s="1417"/>
    </row>
    <row r="6" spans="1:33" ht="12.75" customHeight="1">
      <c r="B6" s="2439" t="s">
        <v>2050</v>
      </c>
      <c r="C6" s="2295" t="s">
        <v>2051</v>
      </c>
      <c r="D6" s="1413">
        <v>0</v>
      </c>
      <c r="E6" s="2254">
        <v>8.0000000000000004E-4</v>
      </c>
      <c r="F6" s="2254">
        <v>8.9999999999999998E-4</v>
      </c>
      <c r="G6" s="1413">
        <v>204</v>
      </c>
      <c r="H6" s="1413">
        <v>203</v>
      </c>
      <c r="I6" s="1413">
        <v>4</v>
      </c>
      <c r="J6" s="1413">
        <v>1</v>
      </c>
      <c r="K6" s="2254">
        <v>1.8E-3</v>
      </c>
      <c r="M6" s="2295" t="s">
        <v>2051</v>
      </c>
      <c r="N6" s="1413">
        <v>0</v>
      </c>
      <c r="O6" s="1422">
        <v>1E-3</v>
      </c>
      <c r="P6" s="1422">
        <v>8.9999999999999998E-4</v>
      </c>
      <c r="Q6" s="1413">
        <v>554</v>
      </c>
      <c r="R6" s="1423">
        <v>204</v>
      </c>
      <c r="S6" s="1112">
        <v>3</v>
      </c>
      <c r="T6" s="1413">
        <v>0</v>
      </c>
      <c r="U6" s="1470">
        <v>1.1999999999999999E-3</v>
      </c>
      <c r="W6" s="2295" t="s">
        <v>2051</v>
      </c>
      <c r="X6" s="1421">
        <v>0</v>
      </c>
      <c r="Y6" s="1422">
        <v>8.9999999999999998E-4</v>
      </c>
      <c r="Z6" s="1422">
        <v>1.1999999999999999E-3</v>
      </c>
      <c r="AA6" s="1413">
        <v>536</v>
      </c>
      <c r="AB6" s="1423">
        <v>554</v>
      </c>
      <c r="AC6" s="1112">
        <v>0</v>
      </c>
      <c r="AD6" s="1421">
        <v>0</v>
      </c>
      <c r="AE6" s="1424">
        <v>5.0000000000000001E-4</v>
      </c>
    </row>
    <row r="7" spans="1:33" ht="12.75" customHeight="1">
      <c r="B7" s="2438"/>
      <c r="C7" s="2295" t="s">
        <v>2052</v>
      </c>
      <c r="D7" s="1413">
        <v>0</v>
      </c>
      <c r="E7" s="2254">
        <v>1.8E-3</v>
      </c>
      <c r="F7" s="2254">
        <v>1.8E-3</v>
      </c>
      <c r="G7" s="1413">
        <v>347</v>
      </c>
      <c r="H7" s="1413">
        <v>314</v>
      </c>
      <c r="I7" s="1413">
        <v>3</v>
      </c>
      <c r="J7" s="1413">
        <v>1</v>
      </c>
      <c r="K7" s="2254">
        <v>2.3999999999999998E-3</v>
      </c>
      <c r="M7" s="2295" t="s">
        <v>2052</v>
      </c>
      <c r="N7" s="1413">
        <v>0</v>
      </c>
      <c r="O7" s="1422">
        <v>1.8E-3</v>
      </c>
      <c r="P7" s="1422">
        <v>1.8E-3</v>
      </c>
      <c r="Q7" s="1413">
        <v>616</v>
      </c>
      <c r="R7" s="1423">
        <v>347</v>
      </c>
      <c r="S7" s="1112">
        <v>3</v>
      </c>
      <c r="T7" s="1413">
        <v>1</v>
      </c>
      <c r="U7" s="1470">
        <v>3.0999999999999999E-3</v>
      </c>
      <c r="W7" s="2295" t="s">
        <v>2052</v>
      </c>
      <c r="X7" s="1421">
        <v>0</v>
      </c>
      <c r="Y7" s="1422">
        <v>2.3E-3</v>
      </c>
      <c r="Z7" s="1422">
        <v>2.3999999999999998E-3</v>
      </c>
      <c r="AA7" s="1413">
        <v>633</v>
      </c>
      <c r="AB7" s="1423">
        <v>617</v>
      </c>
      <c r="AC7" s="1112">
        <v>0</v>
      </c>
      <c r="AD7" s="1421">
        <v>0</v>
      </c>
      <c r="AE7" s="1424">
        <v>1.6999999999999999E-3</v>
      </c>
    </row>
    <row r="8" spans="1:33" ht="12.75" customHeight="1">
      <c r="B8" s="2438"/>
      <c r="C8" s="2295" t="s">
        <v>2053</v>
      </c>
      <c r="D8" s="1413">
        <v>0</v>
      </c>
      <c r="E8" s="2254">
        <v>3.0999999999999999E-3</v>
      </c>
      <c r="F8" s="2254">
        <v>3.2000000000000002E-3</v>
      </c>
      <c r="G8" s="1413">
        <v>1345</v>
      </c>
      <c r="H8" s="1413">
        <v>1433</v>
      </c>
      <c r="I8" s="1413">
        <v>58</v>
      </c>
      <c r="J8" s="1413">
        <v>2</v>
      </c>
      <c r="K8" s="2254">
        <v>4.7999999999999996E-3</v>
      </c>
      <c r="M8" s="2295" t="s">
        <v>2053</v>
      </c>
      <c r="N8" s="1413">
        <v>0</v>
      </c>
      <c r="O8" s="1422">
        <v>3.0999999999999999E-3</v>
      </c>
      <c r="P8" s="1422">
        <v>3.0999999999999999E-3</v>
      </c>
      <c r="Q8" s="1413">
        <v>931</v>
      </c>
      <c r="R8" s="1423">
        <v>1345</v>
      </c>
      <c r="S8" s="1112">
        <v>14</v>
      </c>
      <c r="T8" s="1413">
        <v>1</v>
      </c>
      <c r="U8" s="1470">
        <v>3.8E-3</v>
      </c>
      <c r="W8" s="2295" t="s">
        <v>2053</v>
      </c>
      <c r="X8" s="1421">
        <v>0</v>
      </c>
      <c r="Y8" s="1422">
        <v>3.8999999999999998E-3</v>
      </c>
      <c r="Z8" s="1422">
        <v>4.0000000000000001E-3</v>
      </c>
      <c r="AA8" s="1413">
        <v>625</v>
      </c>
      <c r="AB8" s="1423">
        <v>931</v>
      </c>
      <c r="AC8" s="1112">
        <v>0</v>
      </c>
      <c r="AD8" s="1421">
        <v>0</v>
      </c>
      <c r="AE8" s="1424">
        <v>2.5000000000000001E-3</v>
      </c>
    </row>
    <row r="9" spans="1:33" ht="12.75" customHeight="1">
      <c r="B9" s="2438"/>
      <c r="C9" s="2295" t="s">
        <v>2054</v>
      </c>
      <c r="D9" s="1413">
        <v>0</v>
      </c>
      <c r="E9" s="2254">
        <v>5.7000000000000002E-3</v>
      </c>
      <c r="F9" s="2254">
        <v>5.7999999999999996E-3</v>
      </c>
      <c r="G9" s="1413">
        <v>962</v>
      </c>
      <c r="H9" s="1413">
        <v>577</v>
      </c>
      <c r="I9" s="1413">
        <v>19</v>
      </c>
      <c r="J9" s="1413">
        <v>2</v>
      </c>
      <c r="K9" s="2254">
        <v>2.5999999999999999E-3</v>
      </c>
      <c r="M9" s="2295" t="s">
        <v>2054</v>
      </c>
      <c r="N9" s="1413">
        <v>0</v>
      </c>
      <c r="O9" s="1422">
        <v>5.4999999999999997E-3</v>
      </c>
      <c r="P9" s="1422">
        <v>5.7999999999999996E-3</v>
      </c>
      <c r="Q9" s="1413">
        <v>970</v>
      </c>
      <c r="R9" s="1423">
        <v>962</v>
      </c>
      <c r="S9" s="1112">
        <v>14</v>
      </c>
      <c r="T9" s="1413">
        <v>1</v>
      </c>
      <c r="U9" s="1470">
        <v>4.5999999999999999E-3</v>
      </c>
      <c r="W9" s="2295" t="s">
        <v>2054</v>
      </c>
      <c r="X9" s="1425">
        <v>0</v>
      </c>
      <c r="Y9" s="1422">
        <v>7.3000000000000001E-3</v>
      </c>
      <c r="Z9" s="1422">
        <v>7.4000000000000003E-3</v>
      </c>
      <c r="AA9" s="1426">
        <v>721</v>
      </c>
      <c r="AB9" s="1423">
        <v>970</v>
      </c>
      <c r="AC9" s="1112">
        <v>3</v>
      </c>
      <c r="AD9" s="1421">
        <v>0</v>
      </c>
      <c r="AE9" s="1427">
        <v>2.5000000000000001E-3</v>
      </c>
    </row>
    <row r="10" spans="1:33" ht="12.75" customHeight="1">
      <c r="B10" s="2438"/>
      <c r="C10" s="2295" t="s">
        <v>2055</v>
      </c>
      <c r="D10" s="1413">
        <v>0</v>
      </c>
      <c r="E10" s="2254">
        <v>1.3299999999999999E-2</v>
      </c>
      <c r="F10" s="2254">
        <v>1.37E-2</v>
      </c>
      <c r="G10" s="1413">
        <v>1364</v>
      </c>
      <c r="H10" s="1413">
        <v>1489</v>
      </c>
      <c r="I10" s="1413">
        <v>86</v>
      </c>
      <c r="J10" s="1413">
        <v>1</v>
      </c>
      <c r="K10" s="2254">
        <v>1.35E-2</v>
      </c>
      <c r="M10" s="2295" t="s">
        <v>2055</v>
      </c>
      <c r="N10" s="1413">
        <v>0</v>
      </c>
      <c r="O10" s="1422">
        <v>1.29E-2</v>
      </c>
      <c r="P10" s="1422">
        <v>1.34E-2</v>
      </c>
      <c r="Q10" s="1413">
        <v>752</v>
      </c>
      <c r="R10" s="1423">
        <v>1364</v>
      </c>
      <c r="S10" s="1112">
        <v>29</v>
      </c>
      <c r="T10" s="1413">
        <v>2</v>
      </c>
      <c r="U10" s="1470">
        <v>1.0200000000000001E-2</v>
      </c>
      <c r="W10" s="2295" t="s">
        <v>2055</v>
      </c>
      <c r="X10" s="1425">
        <v>0</v>
      </c>
      <c r="Y10" s="1422">
        <v>1.3599999999999999E-2</v>
      </c>
      <c r="Z10" s="1422">
        <v>1.3599999999999999E-2</v>
      </c>
      <c r="AA10" s="1426">
        <v>495</v>
      </c>
      <c r="AB10" s="1423">
        <v>754</v>
      </c>
      <c r="AC10" s="1112">
        <v>4</v>
      </c>
      <c r="AD10" s="1421">
        <v>0</v>
      </c>
      <c r="AE10" s="1427">
        <v>1.95E-2</v>
      </c>
    </row>
    <row r="11" spans="1:33" ht="12.75" customHeight="1">
      <c r="B11" s="2438"/>
      <c r="C11" s="2295" t="s">
        <v>2056</v>
      </c>
      <c r="D11" s="1413">
        <v>0</v>
      </c>
      <c r="E11" s="2254">
        <v>4.2700000000000002E-2</v>
      </c>
      <c r="F11" s="2254">
        <v>4.3700000000000003E-2</v>
      </c>
      <c r="G11" s="1413">
        <v>461</v>
      </c>
      <c r="H11" s="1413">
        <v>457</v>
      </c>
      <c r="I11" s="1413">
        <v>78</v>
      </c>
      <c r="J11" s="1413">
        <v>3</v>
      </c>
      <c r="K11" s="2254">
        <v>2.24E-2</v>
      </c>
      <c r="M11" s="2295" t="s">
        <v>2056</v>
      </c>
      <c r="N11" s="1413">
        <v>0</v>
      </c>
      <c r="O11" s="1422">
        <v>4.3400000000000001E-2</v>
      </c>
      <c r="P11" s="1422">
        <v>4.65E-2</v>
      </c>
      <c r="Q11" s="1413">
        <v>475</v>
      </c>
      <c r="R11" s="1423">
        <v>461</v>
      </c>
      <c r="S11" s="1112">
        <v>13</v>
      </c>
      <c r="T11" s="1413">
        <v>4</v>
      </c>
      <c r="U11" s="1470">
        <v>2.1399999999999999E-2</v>
      </c>
      <c r="W11" s="2295" t="s">
        <v>2107</v>
      </c>
      <c r="X11" s="1421">
        <v>0</v>
      </c>
      <c r="Y11" s="1422">
        <v>3.1099999999999999E-2</v>
      </c>
      <c r="Z11" s="1422">
        <v>3.3599999999999998E-2</v>
      </c>
      <c r="AA11" s="1413">
        <v>524</v>
      </c>
      <c r="AB11" s="1423">
        <v>472</v>
      </c>
      <c r="AC11" s="1112">
        <v>5</v>
      </c>
      <c r="AD11" s="1421">
        <v>0</v>
      </c>
      <c r="AE11" s="1424">
        <v>3.1399999999999997E-2</v>
      </c>
    </row>
    <row r="12" spans="1:33" ht="12.75" customHeight="1">
      <c r="B12" s="2438"/>
      <c r="C12" s="2295" t="s">
        <v>2057</v>
      </c>
      <c r="D12" s="1413">
        <v>0</v>
      </c>
      <c r="E12" s="2254">
        <v>0.3</v>
      </c>
      <c r="F12" s="2254">
        <v>0.28199999999999997</v>
      </c>
      <c r="G12" s="1413">
        <v>186</v>
      </c>
      <c r="H12" s="1413">
        <v>359</v>
      </c>
      <c r="I12" s="1413">
        <v>89</v>
      </c>
      <c r="J12" s="1413">
        <v>4</v>
      </c>
      <c r="K12" s="2254">
        <v>0.1173</v>
      </c>
      <c r="M12" s="2295" t="s">
        <v>2057</v>
      </c>
      <c r="N12" s="1413">
        <v>0</v>
      </c>
      <c r="O12" s="1422">
        <v>0.32190000000000002</v>
      </c>
      <c r="P12" s="1422">
        <v>0.3095</v>
      </c>
      <c r="Q12" s="1413">
        <v>93</v>
      </c>
      <c r="R12" s="1423">
        <v>186</v>
      </c>
      <c r="S12" s="1112">
        <v>18</v>
      </c>
      <c r="T12" s="1413">
        <v>2</v>
      </c>
      <c r="U12" s="1470">
        <v>0.1182</v>
      </c>
      <c r="W12" s="2295" t="s">
        <v>2057</v>
      </c>
      <c r="X12" s="1421">
        <v>0</v>
      </c>
      <c r="Y12" s="1422">
        <v>0.38740000000000002</v>
      </c>
      <c r="Z12" s="1422">
        <v>0.36449999999999999</v>
      </c>
      <c r="AA12" s="1413">
        <v>70</v>
      </c>
      <c r="AB12" s="1423">
        <v>93</v>
      </c>
      <c r="AC12" s="1112">
        <v>15</v>
      </c>
      <c r="AD12" s="1421">
        <v>0</v>
      </c>
      <c r="AE12" s="1424">
        <v>0.2374</v>
      </c>
    </row>
    <row r="13" spans="1:33" ht="12.75" customHeight="1">
      <c r="B13" s="2438"/>
      <c r="C13" s="2294" t="s">
        <v>2058</v>
      </c>
      <c r="D13" s="1413">
        <v>0</v>
      </c>
      <c r="E13" s="2254">
        <v>1</v>
      </c>
      <c r="F13" s="2254">
        <v>1</v>
      </c>
      <c r="G13" s="1413">
        <v>211</v>
      </c>
      <c r="H13" s="1413">
        <v>418</v>
      </c>
      <c r="I13" s="1413">
        <v>0</v>
      </c>
      <c r="J13" s="1413">
        <v>0</v>
      </c>
      <c r="K13" s="1413">
        <v>0</v>
      </c>
      <c r="M13" s="2294" t="s">
        <v>2058</v>
      </c>
      <c r="N13" s="1413">
        <v>0</v>
      </c>
      <c r="O13" s="1422">
        <v>1</v>
      </c>
      <c r="P13" s="1422">
        <v>1</v>
      </c>
      <c r="Q13" s="1413">
        <v>94</v>
      </c>
      <c r="R13" s="1423">
        <v>211</v>
      </c>
      <c r="S13" s="1112">
        <v>0</v>
      </c>
      <c r="T13" s="1413">
        <v>0</v>
      </c>
      <c r="U13" s="1470">
        <v>0</v>
      </c>
      <c r="W13" s="2294" t="s">
        <v>2058</v>
      </c>
      <c r="X13" s="1421">
        <v>0</v>
      </c>
      <c r="Y13" s="1422">
        <v>1</v>
      </c>
      <c r="Z13" s="1422">
        <v>1</v>
      </c>
      <c r="AA13" s="1413">
        <v>54</v>
      </c>
      <c r="AB13" s="1423">
        <v>94</v>
      </c>
      <c r="AC13" s="1112">
        <v>0</v>
      </c>
      <c r="AD13" s="1421">
        <v>0</v>
      </c>
      <c r="AE13" s="1424">
        <v>0</v>
      </c>
    </row>
    <row r="14" spans="1:33">
      <c r="B14" s="1428" t="s">
        <v>2108</v>
      </c>
      <c r="C14" s="2296"/>
      <c r="D14" s="2225"/>
      <c r="E14" s="2225" t="s">
        <v>184</v>
      </c>
      <c r="F14" s="2225" t="s">
        <v>184</v>
      </c>
      <c r="G14" s="2225">
        <v>5080</v>
      </c>
      <c r="H14" s="2225">
        <v>5250</v>
      </c>
      <c r="I14" s="2225">
        <v>337</v>
      </c>
      <c r="J14" s="2225">
        <v>14</v>
      </c>
      <c r="K14" s="2256">
        <v>1.4999999999999999E-2</v>
      </c>
      <c r="M14" s="2296"/>
      <c r="N14" s="1429">
        <v>0</v>
      </c>
      <c r="O14" s="1430">
        <v>2.3E-2</v>
      </c>
      <c r="P14" s="1430">
        <v>6.2799999999999995E-2</v>
      </c>
      <c r="Q14" s="1429">
        <v>4485</v>
      </c>
      <c r="R14" s="1429">
        <v>5080</v>
      </c>
      <c r="S14" s="1431">
        <v>94</v>
      </c>
      <c r="T14" s="1429">
        <v>11</v>
      </c>
      <c r="U14" s="1432">
        <v>1.67E-2</v>
      </c>
      <c r="W14" s="2296"/>
      <c r="X14" s="1429">
        <v>0</v>
      </c>
      <c r="Y14" s="1430">
        <v>1.3899999999999999E-2</v>
      </c>
      <c r="Z14" s="1430">
        <v>3.73E-2</v>
      </c>
      <c r="AA14" s="1429">
        <v>3658</v>
      </c>
      <c r="AB14" s="1429">
        <v>4485</v>
      </c>
      <c r="AC14" s="1431">
        <v>27</v>
      </c>
      <c r="AD14" s="1429">
        <v>0</v>
      </c>
      <c r="AE14" s="1432">
        <v>2.5000000000000001E-2</v>
      </c>
    </row>
    <row r="15" spans="1:33" ht="12.75" customHeight="1">
      <c r="B15" s="2437" t="s">
        <v>2060</v>
      </c>
      <c r="C15" s="2295" t="s">
        <v>2051</v>
      </c>
      <c r="D15" s="1413">
        <v>0</v>
      </c>
      <c r="E15" s="1413">
        <v>0</v>
      </c>
      <c r="F15" s="1413">
        <v>0</v>
      </c>
      <c r="G15" s="1413">
        <v>0</v>
      </c>
      <c r="H15" s="1413">
        <v>0</v>
      </c>
      <c r="I15" s="1413">
        <v>0</v>
      </c>
      <c r="J15" s="1413">
        <v>0</v>
      </c>
      <c r="K15" s="1413">
        <v>0</v>
      </c>
      <c r="M15" s="2295" t="s">
        <v>2051</v>
      </c>
      <c r="N15" s="1413">
        <v>0</v>
      </c>
      <c r="O15" s="1422">
        <v>0</v>
      </c>
      <c r="P15" s="1422">
        <v>0</v>
      </c>
      <c r="Q15" s="1413">
        <v>0</v>
      </c>
      <c r="R15" s="1423">
        <v>0</v>
      </c>
      <c r="S15" s="1112">
        <v>0</v>
      </c>
      <c r="T15" s="1413">
        <v>0</v>
      </c>
      <c r="U15" s="1470">
        <v>0</v>
      </c>
      <c r="W15" s="2295" t="s">
        <v>2051</v>
      </c>
      <c r="X15" s="1421">
        <v>0</v>
      </c>
      <c r="Y15" s="1422">
        <v>0</v>
      </c>
      <c r="Z15" s="1422">
        <v>0</v>
      </c>
      <c r="AA15" s="1413">
        <v>0</v>
      </c>
      <c r="AB15" s="1423">
        <v>0</v>
      </c>
      <c r="AC15" s="1112">
        <v>0</v>
      </c>
      <c r="AD15" s="1421">
        <v>0</v>
      </c>
      <c r="AE15" s="1424">
        <v>0</v>
      </c>
    </row>
    <row r="16" spans="1:33" ht="12.75" customHeight="1">
      <c r="B16" s="2438"/>
      <c r="C16" s="2295" t="s">
        <v>2052</v>
      </c>
      <c r="D16" s="1413">
        <v>0</v>
      </c>
      <c r="E16" s="1413">
        <v>0</v>
      </c>
      <c r="F16" s="1413">
        <v>0</v>
      </c>
      <c r="G16" s="1413">
        <v>0</v>
      </c>
      <c r="H16" s="1413">
        <v>0</v>
      </c>
      <c r="I16" s="1413">
        <v>0</v>
      </c>
      <c r="J16" s="1413">
        <v>0</v>
      </c>
      <c r="K16" s="1413">
        <v>0</v>
      </c>
      <c r="M16" s="2295" t="s">
        <v>2052</v>
      </c>
      <c r="N16" s="1413">
        <v>0</v>
      </c>
      <c r="O16" s="1422">
        <v>0</v>
      </c>
      <c r="P16" s="1422">
        <v>0</v>
      </c>
      <c r="Q16" s="1413">
        <v>2</v>
      </c>
      <c r="R16" s="1423">
        <v>0</v>
      </c>
      <c r="S16" s="1112">
        <v>0</v>
      </c>
      <c r="T16" s="1413">
        <v>0</v>
      </c>
      <c r="U16" s="1470">
        <v>0</v>
      </c>
      <c r="W16" s="2295" t="s">
        <v>2052</v>
      </c>
      <c r="X16" s="1421">
        <v>0</v>
      </c>
      <c r="Y16" s="1422">
        <v>2.3E-3</v>
      </c>
      <c r="Z16" s="1422">
        <v>2.3999999999999998E-3</v>
      </c>
      <c r="AA16" s="1413">
        <v>0</v>
      </c>
      <c r="AB16" s="1423">
        <v>2</v>
      </c>
      <c r="AC16" s="1112">
        <v>0</v>
      </c>
      <c r="AD16" s="1421">
        <v>0</v>
      </c>
      <c r="AE16" s="1424">
        <v>0</v>
      </c>
    </row>
    <row r="17" spans="1:33" ht="12.75" customHeight="1">
      <c r="B17" s="2438"/>
      <c r="C17" s="2295" t="s">
        <v>2053</v>
      </c>
      <c r="D17" s="1413">
        <v>0</v>
      </c>
      <c r="E17" s="1413">
        <v>0</v>
      </c>
      <c r="F17" s="1413">
        <v>0</v>
      </c>
      <c r="G17" s="1413">
        <v>4</v>
      </c>
      <c r="H17" s="1413">
        <v>0</v>
      </c>
      <c r="I17" s="1413">
        <v>0</v>
      </c>
      <c r="J17" s="1413">
        <v>0</v>
      </c>
      <c r="K17" s="1413">
        <v>0</v>
      </c>
      <c r="M17" s="2295" t="s">
        <v>2053</v>
      </c>
      <c r="N17" s="1413">
        <v>0</v>
      </c>
      <c r="O17" s="1422">
        <v>3.3E-3</v>
      </c>
      <c r="P17" s="1422">
        <v>3.3E-3</v>
      </c>
      <c r="Q17" s="1413">
        <v>7</v>
      </c>
      <c r="R17" s="1423">
        <v>4</v>
      </c>
      <c r="S17" s="1112">
        <v>0</v>
      </c>
      <c r="T17" s="1413">
        <v>0</v>
      </c>
      <c r="U17" s="1470">
        <v>0</v>
      </c>
      <c r="W17" s="2295" t="s">
        <v>2053</v>
      </c>
      <c r="X17" s="1421">
        <v>0</v>
      </c>
      <c r="Y17" s="1422">
        <v>4.0000000000000001E-3</v>
      </c>
      <c r="Z17" s="1422">
        <v>4.0000000000000001E-3</v>
      </c>
      <c r="AA17" s="1413">
        <v>0</v>
      </c>
      <c r="AB17" s="1423">
        <v>5</v>
      </c>
      <c r="AC17" s="1112">
        <v>0</v>
      </c>
      <c r="AD17" s="1421">
        <v>0</v>
      </c>
      <c r="AE17" s="1424">
        <v>0</v>
      </c>
    </row>
    <row r="18" spans="1:33" ht="12.75" customHeight="1">
      <c r="B18" s="2438"/>
      <c r="C18" s="2295" t="s">
        <v>2054</v>
      </c>
      <c r="D18" s="1413">
        <v>0</v>
      </c>
      <c r="E18" s="1413">
        <v>0</v>
      </c>
      <c r="F18" s="1413">
        <v>0</v>
      </c>
      <c r="G18" s="1413">
        <v>2</v>
      </c>
      <c r="H18" s="1413">
        <v>0</v>
      </c>
      <c r="I18" s="1413">
        <v>0</v>
      </c>
      <c r="J18" s="1413">
        <v>0</v>
      </c>
      <c r="K18" s="1413">
        <v>0</v>
      </c>
      <c r="M18" s="2295" t="s">
        <v>2054</v>
      </c>
      <c r="N18" s="1413">
        <v>0</v>
      </c>
      <c r="O18" s="1422">
        <v>5.7999999999999996E-3</v>
      </c>
      <c r="P18" s="1422">
        <v>5.7999999999999996E-3</v>
      </c>
      <c r="Q18" s="1413">
        <v>3</v>
      </c>
      <c r="R18" s="1423">
        <v>2</v>
      </c>
      <c r="S18" s="1112">
        <v>0</v>
      </c>
      <c r="T18" s="1413">
        <v>0</v>
      </c>
      <c r="U18" s="1470">
        <v>0</v>
      </c>
      <c r="W18" s="2295" t="s">
        <v>2054</v>
      </c>
      <c r="X18" s="1425">
        <v>0</v>
      </c>
      <c r="Y18" s="1422">
        <v>7.3000000000000001E-3</v>
      </c>
      <c r="Z18" s="1422">
        <v>7.4000000000000003E-3</v>
      </c>
      <c r="AA18" s="1426">
        <v>0</v>
      </c>
      <c r="AB18" s="1423">
        <v>3</v>
      </c>
      <c r="AC18" s="1112">
        <v>0</v>
      </c>
      <c r="AD18" s="1421">
        <v>0</v>
      </c>
      <c r="AE18" s="1427">
        <v>0</v>
      </c>
    </row>
    <row r="19" spans="1:33" ht="12.75" customHeight="1">
      <c r="B19" s="2438"/>
      <c r="C19" s="2295" t="s">
        <v>2055</v>
      </c>
      <c r="D19" s="1413">
        <v>0</v>
      </c>
      <c r="E19" s="1413">
        <v>0</v>
      </c>
      <c r="F19" s="1413">
        <v>0</v>
      </c>
      <c r="G19" s="1413">
        <v>4</v>
      </c>
      <c r="H19" s="1413">
        <v>0</v>
      </c>
      <c r="I19" s="1413">
        <v>2</v>
      </c>
      <c r="J19" s="1413">
        <v>0</v>
      </c>
      <c r="K19" s="1413">
        <v>0</v>
      </c>
      <c r="M19" s="2295" t="s">
        <v>2055</v>
      </c>
      <c r="N19" s="1413">
        <v>0</v>
      </c>
      <c r="O19" s="1422">
        <v>1.5800000000000002E-2</v>
      </c>
      <c r="P19" s="1422">
        <v>1.8499999999999999E-2</v>
      </c>
      <c r="Q19" s="1413">
        <v>1</v>
      </c>
      <c r="R19" s="1423">
        <v>4</v>
      </c>
      <c r="S19" s="1112">
        <v>0</v>
      </c>
      <c r="T19" s="1413">
        <v>0</v>
      </c>
      <c r="U19" s="1470">
        <v>0</v>
      </c>
      <c r="W19" s="2295" t="s">
        <v>2055</v>
      </c>
      <c r="X19" s="1425">
        <v>0</v>
      </c>
      <c r="Y19" s="1422">
        <v>1.3599999999999999E-2</v>
      </c>
      <c r="Z19" s="1422">
        <v>1.3599999999999999E-2</v>
      </c>
      <c r="AA19" s="1426">
        <v>0</v>
      </c>
      <c r="AB19" s="1423">
        <v>1</v>
      </c>
      <c r="AC19" s="1112">
        <v>0</v>
      </c>
      <c r="AD19" s="1421">
        <v>0</v>
      </c>
      <c r="AE19" s="1427">
        <v>0</v>
      </c>
    </row>
    <row r="20" spans="1:33" ht="12.75" customHeight="1">
      <c r="B20" s="2438"/>
      <c r="C20" s="2295" t="s">
        <v>2056</v>
      </c>
      <c r="D20" s="1413">
        <v>0</v>
      </c>
      <c r="E20" s="1413">
        <v>0</v>
      </c>
      <c r="F20" s="1413">
        <v>0</v>
      </c>
      <c r="G20" s="1413">
        <v>1</v>
      </c>
      <c r="H20" s="1413">
        <v>0</v>
      </c>
      <c r="I20" s="1413">
        <v>1</v>
      </c>
      <c r="J20" s="1413">
        <v>0</v>
      </c>
      <c r="K20" s="1413">
        <v>0</v>
      </c>
      <c r="M20" s="2295" t="s">
        <v>2056</v>
      </c>
      <c r="N20" s="1413">
        <v>0</v>
      </c>
      <c r="O20" s="1422">
        <v>3.0099999999999998E-2</v>
      </c>
      <c r="P20" s="1422">
        <v>3.0099999999999998E-2</v>
      </c>
      <c r="Q20" s="1413">
        <v>4</v>
      </c>
      <c r="R20" s="1423">
        <v>1</v>
      </c>
      <c r="S20" s="1112">
        <v>0</v>
      </c>
      <c r="T20" s="1413">
        <v>0</v>
      </c>
      <c r="U20" s="1470">
        <v>0</v>
      </c>
      <c r="W20" s="2295" t="s">
        <v>2107</v>
      </c>
      <c r="X20" s="1421">
        <v>0</v>
      </c>
      <c r="Y20" s="1422">
        <v>5.3499999999999999E-2</v>
      </c>
      <c r="Z20" s="1422">
        <v>0.05</v>
      </c>
      <c r="AA20" s="1413">
        <v>0</v>
      </c>
      <c r="AB20" s="1423">
        <v>4</v>
      </c>
      <c r="AC20" s="1112">
        <v>0</v>
      </c>
      <c r="AD20" s="1421">
        <v>0</v>
      </c>
      <c r="AE20" s="1424">
        <v>0</v>
      </c>
    </row>
    <row r="21" spans="1:33" ht="12.75" customHeight="1">
      <c r="B21" s="2438"/>
      <c r="C21" s="2295" t="s">
        <v>2057</v>
      </c>
      <c r="D21" s="1413">
        <v>0</v>
      </c>
      <c r="E21" s="1413">
        <v>0</v>
      </c>
      <c r="F21" s="1413">
        <v>0</v>
      </c>
      <c r="G21" s="1413">
        <v>0</v>
      </c>
      <c r="H21" s="1413">
        <v>0</v>
      </c>
      <c r="I21" s="1413">
        <v>1</v>
      </c>
      <c r="J21" s="1413">
        <v>1</v>
      </c>
      <c r="K21" s="1413">
        <v>0</v>
      </c>
      <c r="M21" s="2295" t="s">
        <v>2057</v>
      </c>
      <c r="N21" s="1413">
        <v>0</v>
      </c>
      <c r="O21" s="1422">
        <v>0</v>
      </c>
      <c r="P21" s="1422">
        <v>0</v>
      </c>
      <c r="Q21" s="1413">
        <v>1</v>
      </c>
      <c r="R21" s="1423">
        <v>0</v>
      </c>
      <c r="S21" s="1112">
        <v>0</v>
      </c>
      <c r="T21" s="1413">
        <v>0</v>
      </c>
      <c r="U21" s="1470">
        <v>0</v>
      </c>
      <c r="W21" s="2295" t="s">
        <v>2057</v>
      </c>
      <c r="X21" s="1421">
        <v>0</v>
      </c>
      <c r="Y21" s="1422">
        <v>0.5141</v>
      </c>
      <c r="Z21" s="1422">
        <v>0.51419999999999999</v>
      </c>
      <c r="AA21" s="1413">
        <v>0</v>
      </c>
      <c r="AB21" s="1423">
        <v>1</v>
      </c>
      <c r="AC21" s="1112">
        <v>0</v>
      </c>
      <c r="AD21" s="1421">
        <v>0</v>
      </c>
      <c r="AE21" s="1424">
        <v>0</v>
      </c>
    </row>
    <row r="22" spans="1:33" ht="12.75" customHeight="1">
      <c r="B22" s="2438"/>
      <c r="C22" s="2294" t="s">
        <v>2058</v>
      </c>
      <c r="D22" s="1413">
        <v>0</v>
      </c>
      <c r="E22" s="2254">
        <v>1</v>
      </c>
      <c r="F22" s="2254">
        <v>1</v>
      </c>
      <c r="G22" s="1413">
        <v>3</v>
      </c>
      <c r="H22" s="1413">
        <v>6</v>
      </c>
      <c r="I22" s="1413">
        <v>0</v>
      </c>
      <c r="J22" s="1413">
        <v>0</v>
      </c>
      <c r="K22" s="1413">
        <v>0</v>
      </c>
      <c r="M22" s="2294" t="s">
        <v>2058</v>
      </c>
      <c r="N22" s="1413">
        <v>0</v>
      </c>
      <c r="O22" s="1422">
        <v>1</v>
      </c>
      <c r="P22" s="1422">
        <v>1</v>
      </c>
      <c r="Q22" s="1413">
        <v>0</v>
      </c>
      <c r="R22" s="1423">
        <v>3</v>
      </c>
      <c r="S22" s="1112">
        <v>0</v>
      </c>
      <c r="T22" s="1413">
        <v>0</v>
      </c>
      <c r="U22" s="1470">
        <v>0</v>
      </c>
      <c r="W22" s="2294" t="s">
        <v>2058</v>
      </c>
      <c r="X22" s="1421">
        <v>0</v>
      </c>
      <c r="Y22" s="1422">
        <v>0</v>
      </c>
      <c r="Z22" s="1422">
        <v>0</v>
      </c>
      <c r="AA22" s="1413">
        <v>0</v>
      </c>
      <c r="AB22" s="1423">
        <v>0</v>
      </c>
      <c r="AC22" s="1112">
        <v>0</v>
      </c>
      <c r="AD22" s="1421">
        <v>0</v>
      </c>
      <c r="AE22" s="1424">
        <v>0</v>
      </c>
    </row>
    <row r="23" spans="1:33">
      <c r="B23" s="1428" t="s">
        <v>2108</v>
      </c>
      <c r="C23" s="2296"/>
      <c r="D23" s="2225"/>
      <c r="E23" s="2225" t="s">
        <v>184</v>
      </c>
      <c r="F23" s="2225" t="s">
        <v>184</v>
      </c>
      <c r="G23" s="2225">
        <v>14</v>
      </c>
      <c r="H23" s="2225">
        <v>6</v>
      </c>
      <c r="I23" s="2225">
        <v>4</v>
      </c>
      <c r="J23" s="2225">
        <v>1</v>
      </c>
      <c r="K23" s="2255">
        <v>0</v>
      </c>
      <c r="M23" s="2296"/>
      <c r="N23" s="1429">
        <v>0</v>
      </c>
      <c r="O23" s="1430">
        <v>0.2757</v>
      </c>
      <c r="P23" s="1430">
        <v>0.2235</v>
      </c>
      <c r="Q23" s="1429">
        <v>18</v>
      </c>
      <c r="R23" s="1429">
        <v>14</v>
      </c>
      <c r="S23" s="1431">
        <v>0</v>
      </c>
      <c r="T23" s="1429">
        <v>0</v>
      </c>
      <c r="U23" s="1432">
        <v>0</v>
      </c>
      <c r="W23" s="2296"/>
      <c r="X23" s="1429">
        <v>0</v>
      </c>
      <c r="Y23" s="1430">
        <v>2.1299999999999999E-2</v>
      </c>
      <c r="Z23" s="1430">
        <v>4.3499999999999997E-2</v>
      </c>
      <c r="AA23" s="1429">
        <v>0</v>
      </c>
      <c r="AB23" s="1429">
        <v>16</v>
      </c>
      <c r="AC23" s="1431">
        <v>0</v>
      </c>
      <c r="AD23" s="1429">
        <v>0</v>
      </c>
      <c r="AE23" s="1432">
        <v>0</v>
      </c>
    </row>
    <row r="24" spans="1:33" ht="12.75" customHeight="1">
      <c r="A24" s="1257">
        <v>2</v>
      </c>
      <c r="B24" s="2437" t="s">
        <v>2109</v>
      </c>
      <c r="C24" s="2295" t="s">
        <v>2051</v>
      </c>
      <c r="D24" s="1413">
        <v>0</v>
      </c>
      <c r="E24" s="2254">
        <v>8.0000000000000004E-4</v>
      </c>
      <c r="F24" s="2254">
        <v>8.9999999999999998E-4</v>
      </c>
      <c r="G24" s="1413">
        <v>204</v>
      </c>
      <c r="H24" s="1413">
        <v>203</v>
      </c>
      <c r="I24" s="1413">
        <v>4</v>
      </c>
      <c r="J24" s="1413">
        <v>1</v>
      </c>
      <c r="K24" s="2254">
        <v>1.8E-3</v>
      </c>
      <c r="L24" s="1413"/>
      <c r="M24" s="2295" t="s">
        <v>2051</v>
      </c>
      <c r="N24" s="1413">
        <v>0</v>
      </c>
      <c r="O24" s="1422">
        <v>1E-3</v>
      </c>
      <c r="P24" s="1422">
        <v>8.9999999999999998E-4</v>
      </c>
      <c r="Q24" s="1413">
        <v>554</v>
      </c>
      <c r="R24" s="1423">
        <v>204</v>
      </c>
      <c r="S24" s="1112">
        <v>3</v>
      </c>
      <c r="T24" s="1413">
        <v>0</v>
      </c>
      <c r="U24" s="1470">
        <v>1.1999999999999999E-3</v>
      </c>
      <c r="V24" s="1413"/>
      <c r="W24" s="2295" t="s">
        <v>2051</v>
      </c>
      <c r="X24" s="1421">
        <v>0</v>
      </c>
      <c r="Y24" s="1422">
        <v>8.9999999999999998E-4</v>
      </c>
      <c r="Z24" s="1422">
        <v>1.1999999999999999E-3</v>
      </c>
      <c r="AA24" s="1413">
        <v>536</v>
      </c>
      <c r="AB24" s="1423">
        <v>554</v>
      </c>
      <c r="AC24" s="1112">
        <v>0</v>
      </c>
      <c r="AD24" s="1421">
        <v>0</v>
      </c>
      <c r="AE24" s="1424">
        <v>5.0000000000000001E-4</v>
      </c>
      <c r="AF24" s="1413"/>
      <c r="AG24" s="1414"/>
    </row>
    <row r="25" spans="1:33" ht="12.75" customHeight="1">
      <c r="A25" s="1257">
        <v>3</v>
      </c>
      <c r="B25" s="2438"/>
      <c r="C25" s="2295" t="s">
        <v>2052</v>
      </c>
      <c r="D25" s="1413">
        <v>0</v>
      </c>
      <c r="E25" s="2254">
        <v>1.8E-3</v>
      </c>
      <c r="F25" s="2254">
        <v>1.8E-3</v>
      </c>
      <c r="G25" s="1413">
        <v>347</v>
      </c>
      <c r="H25" s="1413">
        <v>314</v>
      </c>
      <c r="I25" s="1413">
        <v>3</v>
      </c>
      <c r="J25" s="1413">
        <v>1</v>
      </c>
      <c r="K25" s="2254">
        <v>2.3999999999999998E-3</v>
      </c>
      <c r="L25" s="1413"/>
      <c r="M25" s="2295" t="s">
        <v>2052</v>
      </c>
      <c r="N25" s="1413">
        <v>0</v>
      </c>
      <c r="O25" s="1422">
        <v>1.8E-3</v>
      </c>
      <c r="P25" s="1422">
        <v>1.8E-3</v>
      </c>
      <c r="Q25" s="1413">
        <v>618</v>
      </c>
      <c r="R25" s="1423">
        <v>347</v>
      </c>
      <c r="S25" s="1112">
        <v>3</v>
      </c>
      <c r="T25" s="1413">
        <v>1</v>
      </c>
      <c r="U25" s="1470">
        <v>3.0999999999999999E-3</v>
      </c>
      <c r="V25" s="1413"/>
      <c r="W25" s="2295" t="s">
        <v>2052</v>
      </c>
      <c r="X25" s="1421">
        <v>0</v>
      </c>
      <c r="Y25" s="1422">
        <v>2.3E-3</v>
      </c>
      <c r="Z25" s="1422">
        <v>2.3999999999999998E-3</v>
      </c>
      <c r="AA25" s="1413">
        <v>633</v>
      </c>
      <c r="AB25" s="1423">
        <v>619</v>
      </c>
      <c r="AC25" s="1112">
        <v>0</v>
      </c>
      <c r="AD25" s="1421">
        <v>0</v>
      </c>
      <c r="AE25" s="1424">
        <v>1.6999999999999999E-3</v>
      </c>
      <c r="AF25" s="1413"/>
      <c r="AG25" s="1414"/>
    </row>
    <row r="26" spans="1:33" ht="12.75" customHeight="1">
      <c r="A26" s="1257">
        <v>4</v>
      </c>
      <c r="B26" s="2438"/>
      <c r="C26" s="2295" t="s">
        <v>2053</v>
      </c>
      <c r="D26" s="1413">
        <v>0</v>
      </c>
      <c r="E26" s="2254">
        <v>3.0999999999999999E-3</v>
      </c>
      <c r="F26" s="2254">
        <v>3.2000000000000002E-3</v>
      </c>
      <c r="G26" s="1413">
        <v>1349</v>
      </c>
      <c r="H26" s="1413">
        <v>1433</v>
      </c>
      <c r="I26" s="1413">
        <v>58</v>
      </c>
      <c r="J26" s="1413">
        <v>2</v>
      </c>
      <c r="K26" s="2254">
        <v>4.7999999999999996E-3</v>
      </c>
      <c r="L26" s="1413"/>
      <c r="M26" s="2295" t="s">
        <v>2053</v>
      </c>
      <c r="N26" s="1413">
        <v>0</v>
      </c>
      <c r="O26" s="1422">
        <v>3.0999999999999999E-3</v>
      </c>
      <c r="P26" s="1422">
        <v>3.0999999999999999E-3</v>
      </c>
      <c r="Q26" s="1413">
        <v>936</v>
      </c>
      <c r="R26" s="1423">
        <v>1349</v>
      </c>
      <c r="S26" s="1112">
        <v>14</v>
      </c>
      <c r="T26" s="1413">
        <v>1</v>
      </c>
      <c r="U26" s="1470">
        <v>3.8E-3</v>
      </c>
      <c r="V26" s="1413"/>
      <c r="W26" s="2295" t="s">
        <v>2053</v>
      </c>
      <c r="X26" s="1421">
        <v>0</v>
      </c>
      <c r="Y26" s="1422">
        <v>3.8999999999999998E-3</v>
      </c>
      <c r="Z26" s="1422">
        <v>4.0000000000000001E-3</v>
      </c>
      <c r="AA26" s="1413">
        <v>625</v>
      </c>
      <c r="AB26" s="1423">
        <v>936</v>
      </c>
      <c r="AC26" s="1112">
        <v>0</v>
      </c>
      <c r="AD26" s="1421">
        <v>0</v>
      </c>
      <c r="AE26" s="1424">
        <v>2.5000000000000001E-3</v>
      </c>
      <c r="AF26" s="1413"/>
      <c r="AG26" s="1414"/>
    </row>
    <row r="27" spans="1:33" ht="12.75" customHeight="1">
      <c r="A27" s="1257">
        <v>6</v>
      </c>
      <c r="B27" s="2438"/>
      <c r="C27" s="2295" t="s">
        <v>2054</v>
      </c>
      <c r="D27" s="1413">
        <v>0</v>
      </c>
      <c r="E27" s="2254">
        <v>5.7000000000000002E-3</v>
      </c>
      <c r="F27" s="2254">
        <v>5.7999999999999996E-3</v>
      </c>
      <c r="G27" s="1413">
        <v>964</v>
      </c>
      <c r="H27" s="1413">
        <v>577</v>
      </c>
      <c r="I27" s="1413">
        <v>19</v>
      </c>
      <c r="J27" s="1413">
        <v>2</v>
      </c>
      <c r="K27" s="2254">
        <v>2.5999999999999999E-3</v>
      </c>
      <c r="L27" s="1426"/>
      <c r="M27" s="2295" t="s">
        <v>2054</v>
      </c>
      <c r="N27" s="1413">
        <v>0</v>
      </c>
      <c r="O27" s="1422">
        <v>5.4999999999999997E-3</v>
      </c>
      <c r="P27" s="1422">
        <v>5.7999999999999996E-3</v>
      </c>
      <c r="Q27" s="1413">
        <v>973</v>
      </c>
      <c r="R27" s="1423">
        <v>964</v>
      </c>
      <c r="S27" s="1112">
        <v>14</v>
      </c>
      <c r="T27" s="1413">
        <v>1</v>
      </c>
      <c r="U27" s="1470">
        <v>4.5999999999999999E-3</v>
      </c>
      <c r="V27" s="1426"/>
      <c r="W27" s="2295" t="s">
        <v>2054</v>
      </c>
      <c r="X27" s="1425">
        <v>0</v>
      </c>
      <c r="Y27" s="1422">
        <v>7.3000000000000001E-3</v>
      </c>
      <c r="Z27" s="1422">
        <v>7.4000000000000003E-3</v>
      </c>
      <c r="AA27" s="1426">
        <v>721</v>
      </c>
      <c r="AB27" s="1423">
        <v>973</v>
      </c>
      <c r="AC27" s="1112">
        <v>3</v>
      </c>
      <c r="AD27" s="1421">
        <v>0</v>
      </c>
      <c r="AE27" s="1427">
        <v>2.5000000000000001E-3</v>
      </c>
      <c r="AF27" s="1426"/>
      <c r="AG27" s="1414"/>
    </row>
    <row r="28" spans="1:33" ht="12.75" customHeight="1">
      <c r="A28" s="1257">
        <v>7</v>
      </c>
      <c r="B28" s="2438"/>
      <c r="C28" s="2295" t="s">
        <v>2055</v>
      </c>
      <c r="D28" s="1413">
        <v>0</v>
      </c>
      <c r="E28" s="2254">
        <v>1.3299999999999999E-2</v>
      </c>
      <c r="F28" s="2254">
        <v>1.37E-2</v>
      </c>
      <c r="G28" s="1413">
        <v>1368</v>
      </c>
      <c r="H28" s="1413">
        <v>1489</v>
      </c>
      <c r="I28" s="1413">
        <v>88</v>
      </c>
      <c r="J28" s="1413">
        <v>1</v>
      </c>
      <c r="K28" s="2254">
        <v>1.35E-2</v>
      </c>
      <c r="L28" s="1426"/>
      <c r="M28" s="2295" t="s">
        <v>2055</v>
      </c>
      <c r="N28" s="1413">
        <v>0</v>
      </c>
      <c r="O28" s="1422">
        <v>1.29E-2</v>
      </c>
      <c r="P28" s="1422">
        <v>1.34E-2</v>
      </c>
      <c r="Q28" s="1413">
        <v>753</v>
      </c>
      <c r="R28" s="1423">
        <v>1368</v>
      </c>
      <c r="S28" s="1112">
        <v>29</v>
      </c>
      <c r="T28" s="1413">
        <v>2</v>
      </c>
      <c r="U28" s="1470">
        <v>1.0200000000000001E-2</v>
      </c>
      <c r="V28" s="1426"/>
      <c r="W28" s="2295" t="s">
        <v>2055</v>
      </c>
      <c r="X28" s="1425">
        <v>0</v>
      </c>
      <c r="Y28" s="1422">
        <v>1.3599999999999999E-2</v>
      </c>
      <c r="Z28" s="1422">
        <v>1.3599999999999999E-2</v>
      </c>
      <c r="AA28" s="1426">
        <v>495</v>
      </c>
      <c r="AB28" s="1423">
        <v>755</v>
      </c>
      <c r="AC28" s="1112">
        <v>4</v>
      </c>
      <c r="AD28" s="1421">
        <v>0</v>
      </c>
      <c r="AE28" s="1427">
        <v>1.95E-2</v>
      </c>
      <c r="AF28" s="1426"/>
      <c r="AG28" s="1414"/>
    </row>
    <row r="29" spans="1:33" ht="12.75" customHeight="1">
      <c r="A29" s="1257">
        <v>8</v>
      </c>
      <c r="B29" s="2438"/>
      <c r="C29" s="2295" t="s">
        <v>2056</v>
      </c>
      <c r="D29" s="1413">
        <v>0</v>
      </c>
      <c r="E29" s="2254">
        <v>4.2700000000000002E-2</v>
      </c>
      <c r="F29" s="2254">
        <v>4.3700000000000003E-2</v>
      </c>
      <c r="G29" s="1413">
        <v>462</v>
      </c>
      <c r="H29" s="1413">
        <v>457</v>
      </c>
      <c r="I29" s="1413">
        <v>79</v>
      </c>
      <c r="J29" s="1413">
        <v>3</v>
      </c>
      <c r="K29" s="2254">
        <v>2.24E-2</v>
      </c>
      <c r="L29" s="1413"/>
      <c r="M29" s="2295" t="s">
        <v>2056</v>
      </c>
      <c r="N29" s="1413">
        <v>0</v>
      </c>
      <c r="O29" s="1422">
        <v>4.3400000000000001E-2</v>
      </c>
      <c r="P29" s="1422">
        <v>4.65E-2</v>
      </c>
      <c r="Q29" s="1413">
        <v>479</v>
      </c>
      <c r="R29" s="1423">
        <v>462</v>
      </c>
      <c r="S29" s="1112">
        <v>13</v>
      </c>
      <c r="T29" s="1413">
        <v>4</v>
      </c>
      <c r="U29" s="1470">
        <v>2.1399999999999999E-2</v>
      </c>
      <c r="V29" s="1413"/>
      <c r="W29" s="2295" t="s">
        <v>2107</v>
      </c>
      <c r="X29" s="1421">
        <v>0</v>
      </c>
      <c r="Y29" s="1422">
        <v>3.1099999999999999E-2</v>
      </c>
      <c r="Z29" s="1422">
        <v>3.3700000000000001E-2</v>
      </c>
      <c r="AA29" s="1413">
        <v>524</v>
      </c>
      <c r="AB29" s="1423">
        <v>476</v>
      </c>
      <c r="AC29" s="1112">
        <v>5</v>
      </c>
      <c r="AD29" s="1421">
        <v>0</v>
      </c>
      <c r="AE29" s="1424">
        <v>3.1399999999999997E-2</v>
      </c>
      <c r="AF29" s="1413"/>
      <c r="AG29" s="1414"/>
    </row>
    <row r="30" spans="1:33" ht="12.75" customHeight="1">
      <c r="A30" s="1257">
        <v>9</v>
      </c>
      <c r="B30" s="2438"/>
      <c r="C30" s="2295" t="s">
        <v>2057</v>
      </c>
      <c r="D30" s="1413">
        <v>0</v>
      </c>
      <c r="E30" s="2254">
        <v>0.3</v>
      </c>
      <c r="F30" s="2254">
        <v>0.28199999999999997</v>
      </c>
      <c r="G30" s="1413">
        <v>186</v>
      </c>
      <c r="H30" s="1413">
        <v>359</v>
      </c>
      <c r="I30" s="1413">
        <v>90</v>
      </c>
      <c r="J30" s="1413">
        <v>5</v>
      </c>
      <c r="K30" s="2254">
        <v>0.1173</v>
      </c>
      <c r="L30" s="1413"/>
      <c r="M30" s="2295" t="s">
        <v>2057</v>
      </c>
      <c r="N30" s="1413">
        <v>0</v>
      </c>
      <c r="O30" s="1422">
        <v>0.32190000000000002</v>
      </c>
      <c r="P30" s="1422">
        <v>0.3095</v>
      </c>
      <c r="Q30" s="1413">
        <v>94</v>
      </c>
      <c r="R30" s="1423">
        <v>186</v>
      </c>
      <c r="S30" s="1112">
        <v>18</v>
      </c>
      <c r="T30" s="1413">
        <v>2</v>
      </c>
      <c r="U30" s="1470">
        <v>0.1182</v>
      </c>
      <c r="V30" s="1413"/>
      <c r="W30" s="2295" t="s">
        <v>2057</v>
      </c>
      <c r="X30" s="1421">
        <v>0</v>
      </c>
      <c r="Y30" s="1422">
        <v>0.38740000000000002</v>
      </c>
      <c r="Z30" s="1422">
        <v>0.36609999999999998</v>
      </c>
      <c r="AA30" s="1413">
        <v>70</v>
      </c>
      <c r="AB30" s="1423">
        <v>94</v>
      </c>
      <c r="AC30" s="1112">
        <v>15</v>
      </c>
      <c r="AD30" s="1421">
        <v>0</v>
      </c>
      <c r="AE30" s="1424">
        <v>0.2374</v>
      </c>
      <c r="AF30" s="1413"/>
      <c r="AG30" s="1414"/>
    </row>
    <row r="31" spans="1:33" ht="12.75" customHeight="1">
      <c r="A31" s="1257"/>
      <c r="B31" s="2438"/>
      <c r="C31" s="2294" t="s">
        <v>2058</v>
      </c>
      <c r="D31" s="1413">
        <v>0</v>
      </c>
      <c r="E31" s="2254">
        <v>1</v>
      </c>
      <c r="F31" s="2254">
        <v>1</v>
      </c>
      <c r="G31" s="1413">
        <v>214</v>
      </c>
      <c r="H31" s="1413">
        <v>424</v>
      </c>
      <c r="I31" s="1413">
        <v>0</v>
      </c>
      <c r="J31" s="1413">
        <v>0</v>
      </c>
      <c r="K31" s="2254">
        <v>1</v>
      </c>
      <c r="L31" s="1413"/>
      <c r="M31" s="2294" t="s">
        <v>2058</v>
      </c>
      <c r="N31" s="1413">
        <v>0</v>
      </c>
      <c r="O31" s="1422">
        <v>1</v>
      </c>
      <c r="P31" s="1422">
        <v>1</v>
      </c>
      <c r="Q31" s="1413">
        <v>94</v>
      </c>
      <c r="R31" s="1423">
        <v>214</v>
      </c>
      <c r="S31" s="1112">
        <v>0</v>
      </c>
      <c r="T31" s="1413">
        <v>0</v>
      </c>
      <c r="U31" s="1470">
        <v>0</v>
      </c>
      <c r="V31" s="1413"/>
      <c r="W31" s="2294" t="s">
        <v>2058</v>
      </c>
      <c r="X31" s="1421">
        <v>0</v>
      </c>
      <c r="Y31" s="1422">
        <v>1</v>
      </c>
      <c r="Z31" s="1422">
        <v>1</v>
      </c>
      <c r="AA31" s="1413">
        <v>54</v>
      </c>
      <c r="AB31" s="1423">
        <v>94</v>
      </c>
      <c r="AC31" s="1112">
        <v>0</v>
      </c>
      <c r="AD31" s="1421">
        <v>0</v>
      </c>
      <c r="AE31" s="1424">
        <v>0</v>
      </c>
      <c r="AF31" s="1413"/>
      <c r="AG31" s="1414"/>
    </row>
    <row r="32" spans="1:33" ht="13.8" thickBot="1">
      <c r="A32" s="1257">
        <v>14</v>
      </c>
      <c r="B32" s="1433" t="s">
        <v>2110</v>
      </c>
      <c r="C32" s="2297"/>
      <c r="D32" s="2225"/>
      <c r="E32" s="2225" t="s">
        <v>184</v>
      </c>
      <c r="F32" s="2225" t="s">
        <v>184</v>
      </c>
      <c r="G32" s="2225">
        <v>5094</v>
      </c>
      <c r="H32" s="2225">
        <v>5256</v>
      </c>
      <c r="I32" s="2225">
        <v>341</v>
      </c>
      <c r="J32" s="2225">
        <v>15</v>
      </c>
      <c r="K32" s="2256">
        <v>1.4999999999999999E-2</v>
      </c>
      <c r="L32" s="1413"/>
      <c r="M32" s="1433"/>
      <c r="N32" s="1434">
        <v>0</v>
      </c>
      <c r="O32" s="1435">
        <v>2.3099999999999999E-2</v>
      </c>
      <c r="P32" s="1435">
        <v>6.3200000000000006E-2</v>
      </c>
      <c r="Q32" s="1434">
        <v>4501</v>
      </c>
      <c r="R32" s="1434">
        <v>5094</v>
      </c>
      <c r="S32" s="1436">
        <v>94</v>
      </c>
      <c r="T32" s="1434">
        <v>11</v>
      </c>
      <c r="U32" s="1437">
        <v>1.67E-2</v>
      </c>
      <c r="V32" s="1413"/>
      <c r="W32" s="1433"/>
      <c r="X32" s="1434">
        <v>0</v>
      </c>
      <c r="Y32" s="1435">
        <v>1.3899999999999999E-2</v>
      </c>
      <c r="Z32" s="1435">
        <v>3.73E-2</v>
      </c>
      <c r="AA32" s="1434">
        <v>3658</v>
      </c>
      <c r="AB32" s="1434">
        <v>4501</v>
      </c>
      <c r="AC32" s="1436">
        <v>27</v>
      </c>
      <c r="AD32" s="1434">
        <v>0</v>
      </c>
      <c r="AE32" s="1437">
        <v>2.5000000000000001E-2</v>
      </c>
      <c r="AF32" s="1413"/>
      <c r="AG32" s="1414"/>
    </row>
    <row r="33" spans="2:2">
      <c r="B33" s="1250" t="s">
        <v>2097</v>
      </c>
    </row>
    <row r="34" spans="2:2">
      <c r="B34" s="1250" t="s">
        <v>2098</v>
      </c>
    </row>
  </sheetData>
  <mergeCells count="28">
    <mergeCell ref="B24:B31"/>
    <mergeCell ref="B6:B13"/>
    <mergeCell ref="B15:B22"/>
    <mergeCell ref="B4:B5"/>
    <mergeCell ref="S4:S5"/>
    <mergeCell ref="C4:C5"/>
    <mergeCell ref="T4:T5"/>
    <mergeCell ref="U4:U5"/>
    <mergeCell ref="D4:D5"/>
    <mergeCell ref="E4:E5"/>
    <mergeCell ref="F4:F5"/>
    <mergeCell ref="G4:H4"/>
    <mergeCell ref="I4:I5"/>
    <mergeCell ref="J4:J5"/>
    <mergeCell ref="K4:K5"/>
    <mergeCell ref="N4:N5"/>
    <mergeCell ref="O4:O5"/>
    <mergeCell ref="P4:P5"/>
    <mergeCell ref="Q4:R4"/>
    <mergeCell ref="M4:M5"/>
    <mergeCell ref="AE4:AE5"/>
    <mergeCell ref="Z4:Z5"/>
    <mergeCell ref="X4:X5"/>
    <mergeCell ref="W4:W5"/>
    <mergeCell ref="Y4:Y5"/>
    <mergeCell ref="AC4:AC5"/>
    <mergeCell ref="AA4:AB4"/>
    <mergeCell ref="AD4:AD5"/>
  </mergeCells>
  <hyperlinks>
    <hyperlink ref="B2" location="Índice!A1" display="CR9: IRB - Comparação entre perdas estimadas e observadas (backtesting) do parâmetro PD por categoria, subcategoria e portfólio" xr:uid="{44A705C0-26F3-4471-8BAB-54C0810584EF}"/>
    <hyperlink ref="Y2" location="Índice!C32" display="Abordagem padronizada – exposições e efeitos da mitigação do risco de crédito" xr:uid="{64A302F1-EA4A-4398-A5E5-FD9F2B865B52}"/>
    <hyperlink ref="O2" location="Índice!C32" display="Abordagem padronizada – exposições e efeitos da mitigação do risco de crédito" xr:uid="{F93C9EEB-B968-470D-802E-A361D6D53EF3}"/>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4EC77-E7DE-4AA0-8836-EE0B62EB9F6E}">
  <sheetPr codeName="Planilha77">
    <tabColor rgb="FF73C6A1"/>
  </sheetPr>
  <dimension ref="A1:AI32"/>
  <sheetViews>
    <sheetView showGridLines="0" zoomScale="70" zoomScaleNormal="70" workbookViewId="0">
      <selection activeCell="C6" sqref="C6"/>
    </sheetView>
  </sheetViews>
  <sheetFormatPr defaultColWidth="8.5546875" defaultRowHeight="13.8"/>
  <cols>
    <col min="1" max="1" width="51.77734375" style="52" customWidth="1"/>
    <col min="2" max="2" width="8.6640625" style="52" bestFit="1" customWidth="1"/>
    <col min="3" max="3" width="13.21875" style="52" bestFit="1" customWidth="1"/>
    <col min="4" max="4" width="13.77734375" style="52" bestFit="1" customWidth="1"/>
    <col min="5" max="5" width="16.44140625" style="2213" bestFit="1" customWidth="1"/>
    <col min="6" max="6" width="2.5546875" style="1112" customWidth="1"/>
    <col min="7" max="7" width="8.6640625" style="52" bestFit="1" customWidth="1"/>
    <col min="8" max="8" width="13.21875" style="52" bestFit="1" customWidth="1"/>
    <col min="9" max="9" width="13.77734375" style="52" bestFit="1" customWidth="1"/>
    <col min="10" max="10" width="16.44140625" style="2213" bestFit="1" customWidth="1"/>
    <col min="11" max="11" width="2.5546875" style="1112" customWidth="1"/>
    <col min="12" max="12" width="8.6640625" style="52" bestFit="1" customWidth="1"/>
    <col min="13" max="13" width="13.21875" style="52" bestFit="1" customWidth="1"/>
    <col min="14" max="14" width="13.77734375" style="52" bestFit="1" customWidth="1"/>
    <col min="15" max="15" width="16.44140625" style="2213" bestFit="1" customWidth="1"/>
    <col min="16" max="16" width="2.5546875" style="1112" customWidth="1"/>
    <col min="17" max="17" width="14.6640625" style="52" bestFit="1" customWidth="1"/>
    <col min="18" max="18" width="17.88671875" style="52" bestFit="1" customWidth="1"/>
    <col min="19" max="19" width="16.33203125" style="52" bestFit="1" customWidth="1"/>
    <col min="20" max="20" width="17.21875" style="2213" bestFit="1" customWidth="1"/>
    <col min="21" max="21" width="2.5546875" style="1112" customWidth="1"/>
    <col min="22" max="22" width="14.6640625" style="52" bestFit="1" customWidth="1"/>
    <col min="23" max="23" width="17.88671875" style="52" bestFit="1" customWidth="1"/>
    <col min="24" max="24" width="16.33203125" style="52" bestFit="1" customWidth="1"/>
    <col min="25" max="25" width="17.21875" style="3" bestFit="1" customWidth="1"/>
    <col min="26" max="26" width="2.5546875" style="1112" customWidth="1"/>
    <col min="27" max="27" width="14.6640625" style="52" bestFit="1" customWidth="1"/>
    <col min="28" max="28" width="13.21875" style="52" bestFit="1" customWidth="1"/>
    <col min="29" max="29" width="13.77734375" style="52" bestFit="1" customWidth="1"/>
    <col min="30" max="30" width="17.21875" style="3" bestFit="1" customWidth="1"/>
    <col min="31" max="31" width="2.5546875" style="1112" customWidth="1"/>
    <col min="32" max="32" width="14.6640625" style="52" bestFit="1" customWidth="1"/>
    <col min="33" max="33" width="13.21875" style="52" bestFit="1" customWidth="1"/>
    <col min="34" max="34" width="13.77734375" style="52" bestFit="1" customWidth="1"/>
    <col min="35" max="35" width="17.21875" style="3" bestFit="1" customWidth="1"/>
    <col min="36" max="16384" width="8.5546875" style="3"/>
  </cols>
  <sheetData>
    <row r="1" spans="1:35" s="21" customFormat="1" ht="13.2">
      <c r="A1" s="13"/>
      <c r="B1" s="14"/>
      <c r="C1" s="14"/>
      <c r="D1" s="14"/>
      <c r="F1" s="58"/>
      <c r="G1" s="14"/>
      <c r="H1" s="14"/>
      <c r="I1" s="14"/>
      <c r="K1" s="58"/>
      <c r="L1" s="14"/>
      <c r="M1" s="14"/>
      <c r="N1" s="14"/>
      <c r="P1" s="58"/>
      <c r="Q1" s="14"/>
      <c r="R1" s="14"/>
      <c r="S1" s="14"/>
      <c r="U1" s="58"/>
      <c r="V1" s="14"/>
      <c r="W1" s="14"/>
      <c r="X1" s="14"/>
      <c r="Z1" s="58"/>
      <c r="AA1" s="14"/>
      <c r="AB1" s="14"/>
      <c r="AC1" s="14"/>
      <c r="AE1" s="58"/>
      <c r="AF1" s="14"/>
      <c r="AG1" s="14"/>
      <c r="AH1" s="14"/>
    </row>
    <row r="2" spans="1:35">
      <c r="A2" s="24" t="s">
        <v>2111</v>
      </c>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row>
    <row r="3" spans="1:35" ht="14.4" thickBot="1">
      <c r="A3" s="2109" t="s">
        <v>68</v>
      </c>
      <c r="B3" s="2103"/>
      <c r="C3" s="2103"/>
      <c r="D3" s="2103"/>
      <c r="E3" s="1412">
        <v>46203</v>
      </c>
      <c r="F3" s="1413"/>
      <c r="G3" s="2103"/>
      <c r="H3" s="2103"/>
      <c r="I3" s="2103"/>
      <c r="J3" s="1412">
        <v>46112</v>
      </c>
      <c r="K3" s="1413"/>
      <c r="L3" s="2103"/>
      <c r="M3" s="2103"/>
      <c r="N3" s="2103"/>
      <c r="O3" s="1412">
        <v>46022</v>
      </c>
      <c r="P3" s="1413"/>
      <c r="Q3" s="2103"/>
      <c r="R3" s="2103"/>
      <c r="S3" s="2103"/>
      <c r="T3" s="1412">
        <v>45930</v>
      </c>
      <c r="U3" s="1413"/>
      <c r="V3" s="2103"/>
      <c r="W3" s="2103"/>
      <c r="X3" s="2103"/>
      <c r="Y3" s="1412">
        <v>45838</v>
      </c>
      <c r="Z3" s="1413"/>
      <c r="AA3" s="2103"/>
      <c r="AB3" s="2103"/>
      <c r="AC3" s="2103"/>
      <c r="AD3" s="1412">
        <v>45747</v>
      </c>
      <c r="AE3" s="1413"/>
      <c r="AF3" s="2103"/>
      <c r="AG3" s="2103"/>
      <c r="AH3" s="2103"/>
      <c r="AI3" s="1412">
        <v>45657</v>
      </c>
    </row>
    <row r="4" spans="1:35">
      <c r="A4" s="2104"/>
      <c r="B4" s="2442" t="s">
        <v>160</v>
      </c>
      <c r="C4" s="2442"/>
      <c r="D4" s="2442"/>
      <c r="E4" s="2442"/>
      <c r="F4" s="1416"/>
      <c r="G4" s="2442" t="s">
        <v>160</v>
      </c>
      <c r="H4" s="2442"/>
      <c r="I4" s="2442"/>
      <c r="J4" s="2442"/>
      <c r="K4" s="1416"/>
      <c r="L4" s="2442" t="s">
        <v>160</v>
      </c>
      <c r="M4" s="2442"/>
      <c r="N4" s="2442"/>
      <c r="O4" s="2442"/>
      <c r="P4" s="1416"/>
      <c r="Q4" s="2442" t="s">
        <v>160</v>
      </c>
      <c r="R4" s="2442"/>
      <c r="S4" s="2442"/>
      <c r="T4" s="2442"/>
      <c r="U4" s="1416"/>
      <c r="V4" s="2442" t="s">
        <v>160</v>
      </c>
      <c r="W4" s="2442"/>
      <c r="X4" s="2442"/>
      <c r="Y4" s="2442"/>
      <c r="Z4" s="1416"/>
      <c r="AA4" s="2442" t="s">
        <v>160</v>
      </c>
      <c r="AB4" s="2442"/>
      <c r="AC4" s="2442"/>
      <c r="AD4" s="2442"/>
      <c r="AE4" s="1416"/>
      <c r="AF4" s="2442" t="s">
        <v>160</v>
      </c>
      <c r="AG4" s="2442"/>
      <c r="AH4" s="2442"/>
      <c r="AI4" s="2442"/>
    </row>
    <row r="5" spans="1:35" ht="66">
      <c r="A5" s="2105"/>
      <c r="B5" s="2106" t="s">
        <v>2112</v>
      </c>
      <c r="C5" s="2106" t="s">
        <v>2113</v>
      </c>
      <c r="D5" s="2106" t="s">
        <v>2114</v>
      </c>
      <c r="E5" s="2106" t="s">
        <v>2115</v>
      </c>
      <c r="F5" s="1416"/>
      <c r="G5" s="2106" t="s">
        <v>2112</v>
      </c>
      <c r="H5" s="2106" t="s">
        <v>2113</v>
      </c>
      <c r="I5" s="2106" t="s">
        <v>2114</v>
      </c>
      <c r="J5" s="2106" t="s">
        <v>2115</v>
      </c>
      <c r="K5" s="1416"/>
      <c r="L5" s="2106" t="s">
        <v>2112</v>
      </c>
      <c r="M5" s="2106" t="s">
        <v>2113</v>
      </c>
      <c r="N5" s="2106" t="s">
        <v>2114</v>
      </c>
      <c r="O5" s="2106" t="s">
        <v>2115</v>
      </c>
      <c r="P5" s="1416"/>
      <c r="Q5" s="2106" t="s">
        <v>2112</v>
      </c>
      <c r="R5" s="2106" t="s">
        <v>2113</v>
      </c>
      <c r="S5" s="2106" t="s">
        <v>2114</v>
      </c>
      <c r="T5" s="2106" t="s">
        <v>2115</v>
      </c>
      <c r="U5" s="1416"/>
      <c r="V5" s="2106" t="s">
        <v>2112</v>
      </c>
      <c r="W5" s="2106" t="s">
        <v>2113</v>
      </c>
      <c r="X5" s="2106" t="s">
        <v>2114</v>
      </c>
      <c r="Y5" s="2106" t="s">
        <v>2115</v>
      </c>
      <c r="Z5" s="1416"/>
      <c r="AA5" s="2106" t="s">
        <v>2112</v>
      </c>
      <c r="AB5" s="2106" t="s">
        <v>2113</v>
      </c>
      <c r="AC5" s="2106" t="s">
        <v>2114</v>
      </c>
      <c r="AD5" s="2106" t="s">
        <v>2115</v>
      </c>
      <c r="AE5" s="1416"/>
      <c r="AF5" s="2106" t="s">
        <v>2112</v>
      </c>
      <c r="AG5" s="2106" t="s">
        <v>2113</v>
      </c>
      <c r="AH5" s="2106" t="s">
        <v>2114</v>
      </c>
      <c r="AI5" s="2106" t="s">
        <v>2115</v>
      </c>
    </row>
    <row r="6" spans="1:35">
      <c r="A6" s="1118" t="s">
        <v>137</v>
      </c>
      <c r="B6" s="44">
        <v>76245</v>
      </c>
      <c r="C6" s="44">
        <v>1135652</v>
      </c>
      <c r="D6" s="44">
        <v>1211897</v>
      </c>
      <c r="E6" s="44">
        <v>1240818</v>
      </c>
      <c r="F6" s="1489"/>
      <c r="G6" s="44">
        <v>78686</v>
      </c>
      <c r="H6" s="44">
        <v>1111021</v>
      </c>
      <c r="I6" s="44">
        <v>1189707</v>
      </c>
      <c r="J6" s="44">
        <v>1219553</v>
      </c>
      <c r="K6" s="1489"/>
      <c r="L6" s="44">
        <v>79343</v>
      </c>
      <c r="M6" s="44">
        <v>1119760</v>
      </c>
      <c r="N6" s="44">
        <v>1199103</v>
      </c>
      <c r="O6" s="44">
        <v>1229199</v>
      </c>
      <c r="P6" s="1489"/>
      <c r="Q6" s="44">
        <v>75488</v>
      </c>
      <c r="R6" s="44">
        <v>1062874</v>
      </c>
      <c r="S6" s="44">
        <v>1138362</v>
      </c>
      <c r="T6" s="44">
        <v>1166995</v>
      </c>
      <c r="U6" s="1489"/>
      <c r="V6" s="44">
        <v>77564</v>
      </c>
      <c r="W6" s="44">
        <v>1044763</v>
      </c>
      <c r="X6" s="44">
        <v>1122327</v>
      </c>
      <c r="Y6" s="44">
        <v>1151748</v>
      </c>
      <c r="Z6" s="1489"/>
      <c r="AA6" s="44">
        <v>75438</v>
      </c>
      <c r="AB6" s="44">
        <v>1035790</v>
      </c>
      <c r="AC6" s="44">
        <v>1111228</v>
      </c>
      <c r="AD6" s="44">
        <v>1139842</v>
      </c>
      <c r="AF6" s="44">
        <v>69773</v>
      </c>
      <c r="AG6" s="44">
        <v>1038238</v>
      </c>
      <c r="AH6" s="44">
        <v>1108011</v>
      </c>
      <c r="AI6" s="44">
        <v>1134477</v>
      </c>
    </row>
    <row r="7" spans="1:35">
      <c r="A7" s="1118" t="s">
        <v>2116</v>
      </c>
      <c r="B7" s="2107"/>
      <c r="C7" s="44">
        <v>34668</v>
      </c>
      <c r="D7" s="44">
        <v>37727</v>
      </c>
      <c r="E7" s="44">
        <v>38887</v>
      </c>
      <c r="F7" s="1489"/>
      <c r="G7" s="2107"/>
      <c r="H7" s="44">
        <v>31453</v>
      </c>
      <c r="I7" s="44">
        <v>34875</v>
      </c>
      <c r="J7" s="44">
        <v>36173</v>
      </c>
      <c r="K7" s="1489"/>
      <c r="L7" s="2107"/>
      <c r="M7" s="44">
        <v>26631</v>
      </c>
      <c r="N7" s="44">
        <v>29789</v>
      </c>
      <c r="O7" s="44">
        <v>30987</v>
      </c>
      <c r="P7" s="1489"/>
      <c r="Q7" s="2107"/>
      <c r="R7" s="44">
        <v>25739</v>
      </c>
      <c r="S7" s="44">
        <v>29491</v>
      </c>
      <c r="T7" s="44">
        <v>30914</v>
      </c>
      <c r="U7" s="1489"/>
      <c r="V7" s="2107"/>
      <c r="W7" s="44">
        <v>30636</v>
      </c>
      <c r="X7" s="44">
        <v>34377</v>
      </c>
      <c r="Y7" s="44">
        <v>35796</v>
      </c>
      <c r="Z7" s="1489"/>
      <c r="AA7" s="2107"/>
      <c r="AB7" s="44">
        <v>40882</v>
      </c>
      <c r="AC7" s="44">
        <v>44738</v>
      </c>
      <c r="AD7" s="44">
        <v>46201</v>
      </c>
      <c r="AF7" s="2107"/>
      <c r="AG7" s="44">
        <v>37674</v>
      </c>
      <c r="AH7" s="44">
        <v>44837</v>
      </c>
      <c r="AI7" s="44">
        <v>47560</v>
      </c>
    </row>
    <row r="8" spans="1:35">
      <c r="A8" s="1118" t="s">
        <v>2117</v>
      </c>
      <c r="B8" s="2107"/>
      <c r="C8" s="44">
        <v>14567</v>
      </c>
      <c r="D8" s="44">
        <v>14567</v>
      </c>
      <c r="E8" s="44">
        <v>14567</v>
      </c>
      <c r="F8" s="1489"/>
      <c r="G8" s="2107"/>
      <c r="H8" s="44">
        <v>13497</v>
      </c>
      <c r="I8" s="44">
        <v>13497</v>
      </c>
      <c r="J8" s="44">
        <v>13497</v>
      </c>
      <c r="K8" s="1489"/>
      <c r="L8" s="2107"/>
      <c r="M8" s="44">
        <v>12838</v>
      </c>
      <c r="N8" s="44">
        <v>12838</v>
      </c>
      <c r="O8" s="44">
        <v>12838</v>
      </c>
      <c r="P8" s="1489"/>
      <c r="Q8" s="2107"/>
      <c r="R8" s="44">
        <v>9528</v>
      </c>
      <c r="S8" s="44">
        <v>9528</v>
      </c>
      <c r="T8" s="44">
        <v>9528</v>
      </c>
      <c r="U8" s="1489"/>
      <c r="V8" s="2107"/>
      <c r="W8" s="44">
        <v>8639</v>
      </c>
      <c r="X8" s="44">
        <v>8639</v>
      </c>
      <c r="Y8" s="44">
        <v>8639</v>
      </c>
      <c r="Z8" s="1489"/>
      <c r="AA8" s="2107"/>
      <c r="AB8" s="44">
        <v>8488</v>
      </c>
      <c r="AC8" s="44">
        <v>8488</v>
      </c>
      <c r="AD8" s="44">
        <v>8488</v>
      </c>
      <c r="AF8" s="2107"/>
      <c r="AG8" s="44">
        <v>9242</v>
      </c>
      <c r="AH8" s="44">
        <v>9242</v>
      </c>
      <c r="AI8" s="44">
        <v>9242</v>
      </c>
    </row>
    <row r="9" spans="1:35">
      <c r="A9" s="1118" t="s">
        <v>2118</v>
      </c>
      <c r="B9" s="44">
        <v>51300</v>
      </c>
      <c r="C9" s="44">
        <v>5263</v>
      </c>
      <c r="D9" s="44">
        <v>56563</v>
      </c>
      <c r="E9" s="44">
        <v>69388</v>
      </c>
      <c r="F9" s="1489"/>
      <c r="G9" s="44">
        <v>60802</v>
      </c>
      <c r="H9" s="44">
        <v>7596</v>
      </c>
      <c r="I9" s="44">
        <v>68398</v>
      </c>
      <c r="J9" s="44">
        <v>83598</v>
      </c>
      <c r="K9" s="1489"/>
      <c r="L9" s="44">
        <v>44760</v>
      </c>
      <c r="M9" s="44">
        <v>5488</v>
      </c>
      <c r="N9" s="44">
        <v>50248</v>
      </c>
      <c r="O9" s="44">
        <v>61438</v>
      </c>
      <c r="P9" s="1489"/>
      <c r="Q9" s="44">
        <v>54940</v>
      </c>
      <c r="R9" s="44">
        <v>6825</v>
      </c>
      <c r="S9" s="44">
        <v>61765</v>
      </c>
      <c r="T9" s="44">
        <v>75499</v>
      </c>
      <c r="U9" s="1489"/>
      <c r="V9" s="44">
        <v>53620</v>
      </c>
      <c r="W9" s="44">
        <v>4447</v>
      </c>
      <c r="X9" s="44">
        <v>58067</v>
      </c>
      <c r="Y9" s="44">
        <v>71471</v>
      </c>
      <c r="Z9" s="1489"/>
      <c r="AA9" s="44">
        <v>52385</v>
      </c>
      <c r="AB9" s="44">
        <v>5171</v>
      </c>
      <c r="AC9" s="44">
        <v>57556</v>
      </c>
      <c r="AD9" s="44">
        <v>70653</v>
      </c>
      <c r="AF9" s="44">
        <v>37816</v>
      </c>
      <c r="AG9" s="44">
        <v>5373</v>
      </c>
      <c r="AH9" s="44">
        <v>43189</v>
      </c>
      <c r="AI9" s="44">
        <v>52643</v>
      </c>
    </row>
    <row r="10" spans="1:35">
      <c r="A10" s="1118" t="s">
        <v>2119</v>
      </c>
      <c r="B10" s="2107"/>
      <c r="C10" s="44">
        <v>181754</v>
      </c>
      <c r="D10" s="44">
        <v>181754</v>
      </c>
      <c r="E10" s="44">
        <v>181754</v>
      </c>
      <c r="F10" s="1489"/>
      <c r="G10" s="2107"/>
      <c r="H10" s="44">
        <v>181754</v>
      </c>
      <c r="I10" s="44">
        <v>181754</v>
      </c>
      <c r="J10" s="44">
        <v>181754</v>
      </c>
      <c r="K10" s="1489"/>
      <c r="L10" s="2107"/>
      <c r="M10" s="44">
        <v>143006</v>
      </c>
      <c r="N10" s="44">
        <v>143006</v>
      </c>
      <c r="O10" s="44">
        <v>143006</v>
      </c>
      <c r="P10" s="1489"/>
      <c r="Q10" s="2107"/>
      <c r="R10" s="44">
        <v>143006</v>
      </c>
      <c r="S10" s="44">
        <v>143006</v>
      </c>
      <c r="T10" s="44">
        <v>143006</v>
      </c>
      <c r="U10" s="1489"/>
      <c r="V10" s="2107"/>
      <c r="W10" s="44">
        <v>141782</v>
      </c>
      <c r="X10" s="44">
        <v>141782</v>
      </c>
      <c r="Y10" s="44">
        <v>141782</v>
      </c>
      <c r="Z10" s="1489"/>
      <c r="AA10" s="2107"/>
      <c r="AB10" s="44">
        <v>141782</v>
      </c>
      <c r="AC10" s="44">
        <v>141782</v>
      </c>
      <c r="AD10" s="44">
        <v>141782</v>
      </c>
      <c r="AF10" s="2107"/>
      <c r="AG10" s="44">
        <v>112827</v>
      </c>
      <c r="AH10" s="44">
        <v>112827</v>
      </c>
      <c r="AI10" s="44">
        <v>112827</v>
      </c>
    </row>
    <row r="11" spans="1:35">
      <c r="A11" s="1118" t="s">
        <v>2120</v>
      </c>
      <c r="B11" s="2107"/>
      <c r="C11" s="44">
        <v>79443</v>
      </c>
      <c r="D11" s="44">
        <v>79443</v>
      </c>
      <c r="E11" s="44">
        <v>79443</v>
      </c>
      <c r="F11" s="1489"/>
      <c r="G11" s="2107"/>
      <c r="H11" s="44">
        <v>72579</v>
      </c>
      <c r="I11" s="44">
        <v>72579</v>
      </c>
      <c r="J11" s="44">
        <v>72579</v>
      </c>
      <c r="K11" s="1489"/>
      <c r="L11" s="2107"/>
      <c r="M11" s="44">
        <v>70491</v>
      </c>
      <c r="N11" s="44">
        <v>70491</v>
      </c>
      <c r="O11" s="44">
        <v>70491</v>
      </c>
      <c r="P11" s="1489"/>
      <c r="Q11" s="2107"/>
      <c r="R11" s="44">
        <v>72090</v>
      </c>
      <c r="S11" s="44">
        <v>72090</v>
      </c>
      <c r="T11" s="44">
        <v>72090</v>
      </c>
      <c r="U11" s="1489"/>
      <c r="V11" s="2107"/>
      <c r="W11" s="44">
        <v>71152</v>
      </c>
      <c r="X11" s="44">
        <v>71152</v>
      </c>
      <c r="Y11" s="44">
        <v>71152</v>
      </c>
      <c r="Z11" s="1489"/>
      <c r="AA11" s="2107"/>
      <c r="AB11" s="44">
        <v>66838</v>
      </c>
      <c r="AC11" s="44">
        <v>66838</v>
      </c>
      <c r="AD11" s="44">
        <v>66838</v>
      </c>
      <c r="AF11" s="2107"/>
      <c r="AG11" s="44">
        <v>60950</v>
      </c>
      <c r="AH11" s="44">
        <v>60950</v>
      </c>
      <c r="AI11" s="44">
        <v>60950</v>
      </c>
    </row>
    <row r="12" spans="1:35">
      <c r="A12" s="2108" t="s">
        <v>156</v>
      </c>
      <c r="B12" s="1457">
        <v>127545</v>
      </c>
      <c r="C12" s="1457">
        <v>1451347</v>
      </c>
      <c r="D12" s="1457">
        <v>1581951</v>
      </c>
      <c r="E12" s="1457">
        <v>1624857</v>
      </c>
      <c r="F12" s="1489"/>
      <c r="G12" s="1457">
        <v>139488</v>
      </c>
      <c r="H12" s="1457">
        <v>1417900</v>
      </c>
      <c r="I12" s="1457">
        <v>1560810</v>
      </c>
      <c r="J12" s="1457">
        <v>1607154</v>
      </c>
      <c r="K12" s="1489"/>
      <c r="L12" s="1457">
        <v>124103</v>
      </c>
      <c r="M12" s="1457">
        <v>1378214</v>
      </c>
      <c r="N12" s="1457">
        <v>1505475</v>
      </c>
      <c r="O12" s="1457">
        <v>1547959</v>
      </c>
      <c r="P12" s="1489"/>
      <c r="Q12" s="1457">
        <v>130428</v>
      </c>
      <c r="R12" s="1457">
        <v>1320062</v>
      </c>
      <c r="S12" s="1457">
        <v>1454242</v>
      </c>
      <c r="T12" s="1457">
        <v>1498032</v>
      </c>
      <c r="U12" s="1489"/>
      <c r="V12" s="1457">
        <v>131184</v>
      </c>
      <c r="W12" s="1457">
        <v>1301419</v>
      </c>
      <c r="X12" s="1457">
        <v>1436344</v>
      </c>
      <c r="Y12" s="1457">
        <v>1480588</v>
      </c>
      <c r="Z12" s="1489"/>
      <c r="AA12" s="1457">
        <v>127823</v>
      </c>
      <c r="AB12" s="1457">
        <v>1298951</v>
      </c>
      <c r="AC12" s="1457">
        <v>1430630</v>
      </c>
      <c r="AD12" s="1457">
        <v>1473804</v>
      </c>
      <c r="AF12" s="1457">
        <v>107589</v>
      </c>
      <c r="AG12" s="1457">
        <v>1264304</v>
      </c>
      <c r="AH12" s="1457">
        <v>1379056</v>
      </c>
      <c r="AI12" s="1457">
        <v>1417699</v>
      </c>
    </row>
    <row r="13" spans="1:35">
      <c r="E13" s="3"/>
      <c r="J13" s="3"/>
      <c r="O13" s="3"/>
      <c r="T13" s="3"/>
    </row>
    <row r="14" spans="1:35">
      <c r="E14" s="3"/>
      <c r="J14" s="3"/>
      <c r="O14" s="3"/>
      <c r="T14" s="3"/>
    </row>
    <row r="15" spans="1:35">
      <c r="E15" s="3"/>
      <c r="J15" s="3"/>
      <c r="O15" s="3"/>
      <c r="T15" s="3"/>
    </row>
    <row r="16" spans="1:35">
      <c r="E16" s="3"/>
      <c r="J16" s="3"/>
      <c r="O16" s="3"/>
      <c r="T16" s="3"/>
    </row>
    <row r="17" spans="5:31">
      <c r="E17" s="3"/>
      <c r="J17" s="3"/>
      <c r="O17" s="3"/>
      <c r="T17" s="3"/>
    </row>
    <row r="18" spans="5:31">
      <c r="E18" s="3"/>
      <c r="J18" s="3"/>
      <c r="O18" s="3"/>
      <c r="T18" s="3"/>
    </row>
    <row r="19" spans="5:31">
      <c r="E19" s="3"/>
      <c r="J19" s="3"/>
      <c r="O19" s="3"/>
      <c r="T19" s="3"/>
    </row>
    <row r="20" spans="5:31">
      <c r="E20" s="3"/>
      <c r="J20" s="3"/>
      <c r="O20" s="3"/>
      <c r="T20" s="3"/>
    </row>
    <row r="21" spans="5:31">
      <c r="E21" s="3"/>
      <c r="J21" s="3"/>
      <c r="O21" s="3"/>
      <c r="T21" s="3"/>
    </row>
    <row r="22" spans="5:31">
      <c r="E22" s="3"/>
      <c r="J22" s="3"/>
      <c r="O22" s="3"/>
      <c r="T22" s="3"/>
    </row>
    <row r="23" spans="5:31">
      <c r="E23" s="3"/>
      <c r="J23" s="3"/>
      <c r="O23" s="3"/>
      <c r="T23" s="3"/>
    </row>
    <row r="24" spans="5:31">
      <c r="E24" s="3"/>
      <c r="F24" s="1413"/>
      <c r="J24" s="3"/>
      <c r="K24" s="1413"/>
      <c r="O24" s="3"/>
      <c r="P24" s="1413"/>
      <c r="T24" s="3"/>
      <c r="U24" s="1413"/>
      <c r="Z24" s="1413"/>
      <c r="AE24" s="1413"/>
    </row>
    <row r="25" spans="5:31">
      <c r="E25" s="3"/>
      <c r="F25" s="1413"/>
      <c r="J25" s="3"/>
      <c r="K25" s="1413"/>
      <c r="O25" s="3"/>
      <c r="P25" s="1413"/>
      <c r="T25" s="3"/>
      <c r="U25" s="1413"/>
      <c r="Z25" s="1413"/>
      <c r="AE25" s="1413"/>
    </row>
    <row r="26" spans="5:31">
      <c r="E26" s="3"/>
      <c r="F26" s="1413"/>
      <c r="J26" s="3"/>
      <c r="K26" s="1413"/>
      <c r="O26" s="3"/>
      <c r="P26" s="1413"/>
      <c r="T26" s="3"/>
      <c r="U26" s="1413"/>
      <c r="Z26" s="1413"/>
      <c r="AE26" s="1413"/>
    </row>
    <row r="27" spans="5:31">
      <c r="E27" s="3"/>
      <c r="F27" s="1426"/>
      <c r="J27" s="3"/>
      <c r="K27" s="1426"/>
      <c r="O27" s="3"/>
      <c r="P27" s="1426"/>
      <c r="T27" s="3"/>
      <c r="U27" s="1426"/>
      <c r="Z27" s="1426"/>
      <c r="AE27" s="1426"/>
    </row>
    <row r="28" spans="5:31">
      <c r="E28" s="3"/>
      <c r="F28" s="1426"/>
      <c r="J28" s="3"/>
      <c r="K28" s="1426"/>
      <c r="O28" s="3"/>
      <c r="P28" s="1426"/>
      <c r="T28" s="3"/>
      <c r="U28" s="1426"/>
      <c r="Z28" s="1426"/>
      <c r="AE28" s="1426"/>
    </row>
    <row r="29" spans="5:31">
      <c r="E29" s="3"/>
      <c r="F29" s="1413"/>
      <c r="J29" s="3"/>
      <c r="K29" s="1413"/>
      <c r="O29" s="3"/>
      <c r="P29" s="1413"/>
      <c r="T29" s="3"/>
      <c r="U29" s="1413"/>
      <c r="Z29" s="1413"/>
      <c r="AE29" s="1413"/>
    </row>
    <row r="30" spans="5:31">
      <c r="E30" s="3"/>
      <c r="F30" s="1413"/>
      <c r="J30" s="3"/>
      <c r="K30" s="1413"/>
      <c r="O30" s="3"/>
      <c r="P30" s="1413"/>
      <c r="T30" s="3"/>
      <c r="U30" s="1413"/>
      <c r="Z30" s="1413"/>
      <c r="AE30" s="1413"/>
    </row>
    <row r="31" spans="5:31">
      <c r="E31" s="3"/>
      <c r="F31" s="1413"/>
      <c r="J31" s="3"/>
      <c r="K31" s="1413"/>
      <c r="O31" s="3"/>
      <c r="P31" s="1413"/>
      <c r="T31" s="3"/>
      <c r="U31" s="1413"/>
      <c r="Z31" s="1413"/>
      <c r="AE31" s="1413"/>
    </row>
    <row r="32" spans="5:31">
      <c r="E32" s="3"/>
      <c r="F32" s="1413"/>
      <c r="J32" s="3"/>
      <c r="K32" s="1413"/>
      <c r="O32" s="3"/>
      <c r="P32" s="1413"/>
      <c r="T32" s="3"/>
      <c r="U32" s="1413"/>
      <c r="Z32" s="1413"/>
      <c r="AE32" s="1413"/>
    </row>
  </sheetData>
  <mergeCells count="7">
    <mergeCell ref="B4:E4"/>
    <mergeCell ref="G4:J4"/>
    <mergeCell ref="AF4:AI4"/>
    <mergeCell ref="AA4:AD4"/>
    <mergeCell ref="V4:Y4"/>
    <mergeCell ref="Q4:T4"/>
    <mergeCell ref="L4:O4"/>
  </mergeCells>
  <hyperlinks>
    <hyperlink ref="A2" location="Índice!A1" display="KM1: Informações Quantitativas sobre os Requerimentos Prudenciais" xr:uid="{72886876-CAB6-419F-AD1B-7EC2B9BEE29C}"/>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BFF13-54CF-4EF3-B820-ED9C5F12E0AA}">
  <sheetPr codeName="Planilha78">
    <tabColor rgb="FF1D4080"/>
  </sheetPr>
  <dimension ref="B1:U22"/>
  <sheetViews>
    <sheetView showGridLines="0" topLeftCell="B1" zoomScale="80" zoomScaleNormal="80" workbookViewId="0">
      <selection activeCell="B17" sqref="B17"/>
    </sheetView>
  </sheetViews>
  <sheetFormatPr defaultColWidth="8.5546875" defaultRowHeight="13.8"/>
  <cols>
    <col min="1" max="1" width="0" style="3" hidden="1" customWidth="1"/>
    <col min="2" max="2" width="69.21875" style="52" customWidth="1"/>
    <col min="3" max="3" width="18.44140625" style="52" customWidth="1"/>
    <col min="4" max="4" width="17.5546875" style="52" customWidth="1"/>
    <col min="5" max="5" width="12.5546875" style="52" customWidth="1"/>
    <col min="6" max="6" width="19.21875" style="52" customWidth="1"/>
    <col min="7" max="7" width="1.44140625" style="3" customWidth="1"/>
    <col min="8" max="8" width="18.44140625" style="52" customWidth="1"/>
    <col min="9" max="9" width="17.5546875" style="52" customWidth="1"/>
    <col min="10" max="10" width="12.5546875" style="52" customWidth="1"/>
    <col min="11" max="11" width="19.21875" style="52" customWidth="1"/>
    <col min="12" max="12" width="1.44140625" style="3" customWidth="1"/>
    <col min="13" max="13" width="12.5546875" style="52" customWidth="1"/>
    <col min="14" max="14" width="20.77734375" style="52" customWidth="1"/>
    <col min="15" max="15" width="13" style="52" customWidth="1"/>
    <col min="16" max="16" width="15.77734375" style="52" customWidth="1"/>
    <col min="17" max="17" width="1.44140625" style="3" customWidth="1"/>
    <col min="18" max="18" width="12.5546875" style="52" customWidth="1"/>
    <col min="19" max="19" width="20.77734375" style="52" customWidth="1"/>
    <col min="20" max="20" width="13" style="52" customWidth="1"/>
    <col min="21" max="21" width="15.77734375" style="52" customWidth="1"/>
    <col min="22" max="16384" width="8.5546875" style="3"/>
  </cols>
  <sheetData>
    <row r="1" spans="2:21" s="21" customFormat="1" ht="4.5" customHeight="1">
      <c r="B1" s="1252"/>
    </row>
    <row r="2" spans="2:21">
      <c r="B2" s="24" t="s">
        <v>2121</v>
      </c>
      <c r="C2" s="24"/>
      <c r="D2" s="24"/>
      <c r="E2" s="24"/>
      <c r="F2" s="24"/>
      <c r="G2" s="24"/>
      <c r="H2" s="24"/>
      <c r="I2" s="24"/>
      <c r="J2" s="24"/>
      <c r="K2" s="24"/>
      <c r="L2" s="24"/>
      <c r="M2" s="24"/>
      <c r="N2" s="24"/>
      <c r="O2" s="24"/>
      <c r="P2" s="24"/>
      <c r="Q2" s="24"/>
      <c r="R2" s="24"/>
      <c r="S2" s="24"/>
      <c r="T2" s="24"/>
      <c r="U2" s="24"/>
    </row>
    <row r="3" spans="2:21">
      <c r="B3" s="2010"/>
      <c r="C3" s="2010"/>
      <c r="D3" s="2010"/>
      <c r="E3" s="2010"/>
      <c r="F3" s="2110">
        <v>46203</v>
      </c>
      <c r="H3" s="2010"/>
      <c r="I3" s="2010"/>
      <c r="J3" s="2010"/>
      <c r="K3" s="2110">
        <v>46022</v>
      </c>
      <c r="M3" s="2010"/>
      <c r="N3" s="2010"/>
      <c r="O3" s="2010"/>
      <c r="P3" s="2110">
        <v>45838</v>
      </c>
      <c r="R3" s="2010"/>
      <c r="S3" s="2010"/>
      <c r="T3" s="2010"/>
      <c r="U3" s="2110">
        <v>45657</v>
      </c>
    </row>
    <row r="4" spans="2:21" ht="15.6" thickBot="1">
      <c r="B4" s="2111"/>
      <c r="C4" s="2443" t="s">
        <v>160</v>
      </c>
      <c r="D4" s="2443"/>
      <c r="E4" s="2443"/>
      <c r="F4" s="2443"/>
      <c r="H4" s="2443" t="s">
        <v>160</v>
      </c>
      <c r="I4" s="2443"/>
      <c r="J4" s="2443"/>
      <c r="K4" s="2443"/>
      <c r="M4" s="2443" t="s">
        <v>160</v>
      </c>
      <c r="N4" s="2443"/>
      <c r="O4" s="2443"/>
      <c r="P4" s="2443"/>
      <c r="R4" s="2443" t="s">
        <v>160</v>
      </c>
      <c r="S4" s="2443"/>
      <c r="T4" s="2443"/>
      <c r="U4" s="2443"/>
    </row>
    <row r="5" spans="2:21" ht="66.599999999999994" thickBot="1">
      <c r="B5" s="2112" t="s">
        <v>68</v>
      </c>
      <c r="C5" s="1989" t="s">
        <v>2122</v>
      </c>
      <c r="D5" s="1989" t="s">
        <v>2123</v>
      </c>
      <c r="E5" s="1989" t="s">
        <v>2124</v>
      </c>
      <c r="F5" s="1989" t="s">
        <v>2125</v>
      </c>
      <c r="H5" s="1989" t="s">
        <v>2122</v>
      </c>
      <c r="I5" s="1989" t="s">
        <v>2123</v>
      </c>
      <c r="J5" s="1989" t="s">
        <v>2124</v>
      </c>
      <c r="K5" s="1989" t="s">
        <v>2125</v>
      </c>
      <c r="M5" s="1989" t="s">
        <v>2122</v>
      </c>
      <c r="N5" s="1989" t="s">
        <v>2123</v>
      </c>
      <c r="O5" s="1989" t="s">
        <v>2124</v>
      </c>
      <c r="P5" s="1989" t="s">
        <v>2125</v>
      </c>
      <c r="R5" s="1989" t="s">
        <v>2122</v>
      </c>
      <c r="S5" s="1989" t="s">
        <v>2123</v>
      </c>
      <c r="T5" s="1989" t="s">
        <v>2124</v>
      </c>
      <c r="U5" s="1989" t="s">
        <v>2125</v>
      </c>
    </row>
    <row r="6" spans="2:21">
      <c r="B6" s="1118" t="s">
        <v>2126</v>
      </c>
      <c r="C6" s="2206"/>
      <c r="D6" s="2206"/>
      <c r="E6" s="2206"/>
      <c r="F6" s="2206"/>
      <c r="H6" s="2206"/>
      <c r="I6" s="2206"/>
      <c r="J6" s="2206"/>
      <c r="K6" s="2206"/>
      <c r="M6" s="2206"/>
      <c r="N6" s="2206"/>
      <c r="O6" s="1438">
        <v>0</v>
      </c>
      <c r="P6" s="1438">
        <v>0</v>
      </c>
      <c r="R6" s="2113"/>
      <c r="S6" s="2113"/>
      <c r="T6" s="1339">
        <v>0</v>
      </c>
      <c r="U6" s="1339">
        <v>0</v>
      </c>
    </row>
    <row r="7" spans="2:21" ht="26.4">
      <c r="B7" s="2007" t="s">
        <v>2127</v>
      </c>
      <c r="C7" s="2206"/>
      <c r="D7" s="2206"/>
      <c r="E7" s="2206"/>
      <c r="F7" s="2206"/>
      <c r="H7" s="2206"/>
      <c r="I7" s="2206"/>
      <c r="J7" s="2206"/>
      <c r="K7" s="2206"/>
      <c r="M7" s="2206"/>
      <c r="N7" s="2206"/>
      <c r="O7" s="1438">
        <v>0</v>
      </c>
      <c r="P7" s="1438">
        <v>0</v>
      </c>
      <c r="R7" s="2113"/>
      <c r="S7" s="2113"/>
      <c r="T7" s="1339">
        <v>0</v>
      </c>
      <c r="U7" s="1339">
        <v>0</v>
      </c>
    </row>
    <row r="8" spans="2:21">
      <c r="B8" s="1999" t="s">
        <v>2128</v>
      </c>
      <c r="C8" s="1438">
        <v>0</v>
      </c>
      <c r="D8" s="1438">
        <v>0</v>
      </c>
      <c r="E8" s="1438">
        <v>0</v>
      </c>
      <c r="F8" s="1438">
        <v>0</v>
      </c>
      <c r="H8" s="1438">
        <v>0</v>
      </c>
      <c r="I8" s="1438">
        <v>0</v>
      </c>
      <c r="J8" s="1438">
        <v>0</v>
      </c>
      <c r="K8" s="1438">
        <v>0</v>
      </c>
      <c r="M8" s="1438">
        <v>0</v>
      </c>
      <c r="N8" s="1438">
        <v>0</v>
      </c>
      <c r="O8" s="1438">
        <v>0</v>
      </c>
      <c r="P8" s="1438">
        <v>0</v>
      </c>
      <c r="R8" s="1339">
        <v>0</v>
      </c>
      <c r="S8" s="1339">
        <v>0</v>
      </c>
      <c r="T8" s="1339">
        <v>0</v>
      </c>
      <c r="U8" s="1339">
        <v>0</v>
      </c>
    </row>
    <row r="9" spans="2:21">
      <c r="B9" s="1999" t="s">
        <v>1975</v>
      </c>
      <c r="C9" s="2206"/>
      <c r="D9" s="2206"/>
      <c r="E9" s="2206"/>
      <c r="F9" s="2206"/>
      <c r="H9" s="2206"/>
      <c r="I9" s="2206"/>
      <c r="J9" s="2206"/>
      <c r="K9" s="2206"/>
      <c r="M9" s="2206"/>
      <c r="N9" s="2206"/>
      <c r="O9" s="1438">
        <v>0</v>
      </c>
      <c r="P9" s="1438">
        <v>0</v>
      </c>
      <c r="R9" s="2113"/>
      <c r="S9" s="2113"/>
      <c r="T9" s="1339">
        <v>0</v>
      </c>
      <c r="U9" s="1339">
        <v>0</v>
      </c>
    </row>
    <row r="10" spans="2:21">
      <c r="B10" s="1999" t="s">
        <v>2129</v>
      </c>
      <c r="C10" s="1438">
        <v>0</v>
      </c>
      <c r="D10" s="1438">
        <v>0</v>
      </c>
      <c r="E10" s="1438">
        <v>0</v>
      </c>
      <c r="F10" s="1438">
        <v>0</v>
      </c>
      <c r="H10" s="1438">
        <v>0</v>
      </c>
      <c r="I10" s="1438">
        <v>0</v>
      </c>
      <c r="J10" s="1438">
        <v>0</v>
      </c>
      <c r="K10" s="1438">
        <v>0</v>
      </c>
      <c r="M10" s="1438">
        <v>0</v>
      </c>
      <c r="N10" s="1438">
        <v>0</v>
      </c>
      <c r="O10" s="1438">
        <v>0</v>
      </c>
      <c r="P10" s="1438">
        <v>0</v>
      </c>
      <c r="R10" s="1339">
        <v>0</v>
      </c>
      <c r="S10" s="1339">
        <v>0</v>
      </c>
      <c r="T10" s="1339">
        <v>0</v>
      </c>
      <c r="U10" s="1339">
        <v>0</v>
      </c>
    </row>
    <row r="11" spans="2:21">
      <c r="B11" s="1999" t="s">
        <v>2130</v>
      </c>
      <c r="C11" s="1897">
        <v>0</v>
      </c>
      <c r="D11" s="1897">
        <v>0</v>
      </c>
      <c r="E11" s="1897">
        <v>0</v>
      </c>
      <c r="F11" s="1897">
        <v>0</v>
      </c>
      <c r="H11" s="1897">
        <v>79343</v>
      </c>
      <c r="I11" s="1897">
        <v>109439</v>
      </c>
      <c r="J11" s="1897">
        <v>79343</v>
      </c>
      <c r="K11" s="1897">
        <v>109439</v>
      </c>
      <c r="M11" s="1897">
        <v>77563</v>
      </c>
      <c r="N11" s="1897">
        <v>106984</v>
      </c>
      <c r="O11" s="1897">
        <v>77563</v>
      </c>
      <c r="P11" s="1897">
        <v>106984</v>
      </c>
      <c r="R11" s="44">
        <v>69771</v>
      </c>
      <c r="S11" s="44">
        <v>96237</v>
      </c>
      <c r="T11" s="44">
        <v>69771</v>
      </c>
      <c r="U11" s="44">
        <v>96237</v>
      </c>
    </row>
    <row r="12" spans="2:21">
      <c r="B12" s="2007" t="s">
        <v>2131</v>
      </c>
      <c r="C12" s="1438">
        <v>0</v>
      </c>
      <c r="D12" s="1438">
        <v>0</v>
      </c>
      <c r="E12" s="1438">
        <v>0</v>
      </c>
      <c r="F12" s="1438">
        <v>0</v>
      </c>
      <c r="H12" s="1438">
        <v>0</v>
      </c>
      <c r="I12" s="1438">
        <v>0</v>
      </c>
      <c r="J12" s="1438">
        <v>0</v>
      </c>
      <c r="K12" s="1438">
        <v>0</v>
      </c>
      <c r="M12" s="1438">
        <v>0</v>
      </c>
      <c r="N12" s="1438">
        <v>0</v>
      </c>
      <c r="O12" s="1438">
        <v>0</v>
      </c>
      <c r="P12" s="1438">
        <v>0</v>
      </c>
      <c r="R12" s="1339">
        <v>0</v>
      </c>
      <c r="S12" s="1339">
        <v>0</v>
      </c>
      <c r="T12" s="1339">
        <v>0</v>
      </c>
      <c r="U12" s="1339">
        <v>0</v>
      </c>
    </row>
    <row r="13" spans="2:21">
      <c r="B13" s="2007" t="s">
        <v>2132</v>
      </c>
      <c r="C13" s="1897">
        <v>76245</v>
      </c>
      <c r="D13" s="1897">
        <v>105166</v>
      </c>
      <c r="E13" s="1897">
        <v>76245</v>
      </c>
      <c r="F13" s="1897">
        <v>105166</v>
      </c>
      <c r="H13" s="1897">
        <v>79343</v>
      </c>
      <c r="I13" s="1897">
        <v>109439</v>
      </c>
      <c r="J13" s="1897">
        <v>79343</v>
      </c>
      <c r="K13" s="1897">
        <v>109439</v>
      </c>
      <c r="M13" s="1897">
        <v>77563</v>
      </c>
      <c r="N13" s="1897">
        <v>106984</v>
      </c>
      <c r="O13" s="1897">
        <v>77563</v>
      </c>
      <c r="P13" s="1897">
        <v>106984</v>
      </c>
      <c r="R13" s="44">
        <v>69771</v>
      </c>
      <c r="S13" s="44">
        <v>96237</v>
      </c>
      <c r="T13" s="44">
        <v>69771</v>
      </c>
      <c r="U13" s="44">
        <v>96237</v>
      </c>
    </row>
    <row r="14" spans="2:21">
      <c r="B14" s="1999" t="s">
        <v>2133</v>
      </c>
      <c r="C14" s="1897">
        <v>0</v>
      </c>
      <c r="D14" s="1897">
        <v>0</v>
      </c>
      <c r="E14" s="1897">
        <v>0</v>
      </c>
      <c r="F14" s="1897">
        <v>0</v>
      </c>
      <c r="H14" s="1897">
        <v>0</v>
      </c>
      <c r="I14" s="1897">
        <v>0</v>
      </c>
      <c r="J14" s="1897">
        <v>0</v>
      </c>
      <c r="K14" s="1897">
        <v>0</v>
      </c>
      <c r="M14" s="1897">
        <v>0</v>
      </c>
      <c r="N14" s="1897">
        <v>0</v>
      </c>
      <c r="O14" s="1897">
        <v>0</v>
      </c>
      <c r="P14" s="1897">
        <v>0</v>
      </c>
      <c r="R14" s="44">
        <v>2</v>
      </c>
      <c r="S14" s="44">
        <v>2</v>
      </c>
      <c r="T14" s="44">
        <v>2</v>
      </c>
      <c r="U14" s="44">
        <v>2</v>
      </c>
    </row>
    <row r="15" spans="2:21">
      <c r="B15" s="2008" t="s">
        <v>2134</v>
      </c>
      <c r="C15" s="1438">
        <v>0</v>
      </c>
      <c r="D15" s="1438">
        <v>0</v>
      </c>
      <c r="E15" s="1438">
        <v>0</v>
      </c>
      <c r="F15" s="1438">
        <v>0</v>
      </c>
      <c r="H15" s="1438">
        <v>0</v>
      </c>
      <c r="I15" s="1438">
        <v>0</v>
      </c>
      <c r="J15" s="1438">
        <v>0</v>
      </c>
      <c r="K15" s="1438">
        <v>0</v>
      </c>
      <c r="M15" s="1438">
        <v>0</v>
      </c>
      <c r="N15" s="1438">
        <v>0</v>
      </c>
      <c r="O15" s="1438">
        <v>0</v>
      </c>
      <c r="P15" s="1438">
        <v>0</v>
      </c>
      <c r="R15" s="1339">
        <v>0</v>
      </c>
      <c r="S15" s="1339">
        <v>0</v>
      </c>
      <c r="T15" s="1339">
        <v>0</v>
      </c>
      <c r="U15" s="1339">
        <v>0</v>
      </c>
    </row>
    <row r="16" spans="2:21">
      <c r="B16" s="2008" t="s">
        <v>2135</v>
      </c>
      <c r="C16" s="1438">
        <v>0</v>
      </c>
      <c r="D16" s="1438">
        <v>0</v>
      </c>
      <c r="E16" s="1438">
        <v>0</v>
      </c>
      <c r="F16" s="1438">
        <v>0</v>
      </c>
      <c r="H16" s="1438">
        <v>0</v>
      </c>
      <c r="I16" s="1438">
        <v>0</v>
      </c>
      <c r="J16" s="1438">
        <v>0</v>
      </c>
      <c r="K16" s="1438">
        <v>0</v>
      </c>
      <c r="M16" s="1438">
        <v>0</v>
      </c>
      <c r="N16" s="1438">
        <v>0</v>
      </c>
      <c r="O16" s="1438">
        <v>0</v>
      </c>
      <c r="P16" s="1438">
        <v>0</v>
      </c>
      <c r="R16" s="1339">
        <v>0</v>
      </c>
      <c r="S16" s="1339">
        <v>0</v>
      </c>
      <c r="T16" s="1339">
        <v>0</v>
      </c>
      <c r="U16" s="1339">
        <v>0</v>
      </c>
    </row>
    <row r="17" spans="2:21">
      <c r="B17" s="2008" t="s">
        <v>144</v>
      </c>
      <c r="C17" s="1897">
        <v>0</v>
      </c>
      <c r="D17" s="1897">
        <v>0</v>
      </c>
      <c r="E17" s="1897">
        <v>0</v>
      </c>
      <c r="F17" s="1897">
        <v>0</v>
      </c>
      <c r="H17" s="1897">
        <v>0</v>
      </c>
      <c r="I17" s="1897">
        <v>0</v>
      </c>
      <c r="J17" s="1897">
        <v>0</v>
      </c>
      <c r="K17" s="1897">
        <v>0</v>
      </c>
      <c r="M17" s="1897">
        <v>1</v>
      </c>
      <c r="N17" s="1897">
        <v>1</v>
      </c>
      <c r="O17" s="1897">
        <v>1</v>
      </c>
      <c r="P17" s="1897">
        <v>1</v>
      </c>
      <c r="R17" s="44">
        <v>2</v>
      </c>
      <c r="S17" s="44">
        <v>2</v>
      </c>
      <c r="T17" s="44">
        <v>2</v>
      </c>
      <c r="U17" s="44">
        <v>2</v>
      </c>
    </row>
    <row r="18" spans="2:21">
      <c r="B18" s="1118" t="s">
        <v>2136</v>
      </c>
      <c r="C18" s="1438">
        <v>0</v>
      </c>
      <c r="D18" s="1438">
        <v>0</v>
      </c>
      <c r="E18" s="1438">
        <v>0</v>
      </c>
      <c r="F18" s="1438">
        <v>0</v>
      </c>
      <c r="H18" s="1438">
        <v>0</v>
      </c>
      <c r="I18" s="1438">
        <v>0</v>
      </c>
      <c r="J18" s="1438">
        <v>0</v>
      </c>
      <c r="K18" s="1438">
        <v>0</v>
      </c>
      <c r="M18" s="1438">
        <v>0</v>
      </c>
      <c r="N18" s="1438">
        <v>0</v>
      </c>
      <c r="O18" s="1438">
        <v>0</v>
      </c>
      <c r="P18" s="1438">
        <v>0</v>
      </c>
      <c r="R18" s="1339">
        <v>0</v>
      </c>
      <c r="S18" s="1339">
        <v>0</v>
      </c>
      <c r="T18" s="1339">
        <v>0</v>
      </c>
      <c r="U18" s="1339">
        <v>0</v>
      </c>
    </row>
    <row r="19" spans="2:21" ht="26.4">
      <c r="B19" s="2007" t="s">
        <v>2137</v>
      </c>
      <c r="C19" s="1438">
        <v>0</v>
      </c>
      <c r="D19" s="1438">
        <v>0</v>
      </c>
      <c r="E19" s="1438">
        <v>0</v>
      </c>
      <c r="F19" s="1438">
        <v>0</v>
      </c>
      <c r="H19" s="1438">
        <v>0</v>
      </c>
      <c r="I19" s="1438">
        <v>0</v>
      </c>
      <c r="J19" s="1438">
        <v>0</v>
      </c>
      <c r="K19" s="1438">
        <v>0</v>
      </c>
      <c r="M19" s="1438">
        <v>0</v>
      </c>
      <c r="N19" s="1438">
        <v>0</v>
      </c>
      <c r="O19" s="1438">
        <v>0</v>
      </c>
      <c r="P19" s="1438">
        <v>0</v>
      </c>
      <c r="R19" s="1339">
        <v>0</v>
      </c>
      <c r="S19" s="1339">
        <v>0</v>
      </c>
      <c r="T19" s="1339">
        <v>0</v>
      </c>
      <c r="U19" s="1339">
        <v>0</v>
      </c>
    </row>
    <row r="20" spans="2:21">
      <c r="B20" s="1118" t="s">
        <v>268</v>
      </c>
      <c r="C20" s="1438">
        <v>0</v>
      </c>
      <c r="D20" s="1438">
        <v>0</v>
      </c>
      <c r="E20" s="1438">
        <v>1135652</v>
      </c>
      <c r="F20" s="1438">
        <v>1135652</v>
      </c>
      <c r="H20" s="1438">
        <v>0</v>
      </c>
      <c r="I20" s="1438">
        <v>0</v>
      </c>
      <c r="J20" s="1438">
        <v>1119760</v>
      </c>
      <c r="K20" s="1438">
        <v>1119760</v>
      </c>
      <c r="M20" s="1438">
        <v>0</v>
      </c>
      <c r="N20" s="1438">
        <v>0</v>
      </c>
      <c r="O20" s="1897">
        <v>1044763</v>
      </c>
      <c r="P20" s="1897">
        <v>1044763</v>
      </c>
      <c r="R20" s="1339">
        <v>0</v>
      </c>
      <c r="S20" s="1339">
        <v>0</v>
      </c>
      <c r="T20" s="44">
        <v>1038238</v>
      </c>
      <c r="U20" s="44">
        <v>1038238</v>
      </c>
    </row>
    <row r="21" spans="2:21">
      <c r="B21" s="2104" t="s">
        <v>156</v>
      </c>
      <c r="C21" s="1896">
        <v>76245</v>
      </c>
      <c r="D21" s="1896">
        <v>105166</v>
      </c>
      <c r="E21" s="1896">
        <v>1211897</v>
      </c>
      <c r="F21" s="1896">
        <v>1240818</v>
      </c>
      <c r="H21" s="1896">
        <v>79343</v>
      </c>
      <c r="I21" s="1896">
        <v>109439</v>
      </c>
      <c r="J21" s="1896">
        <v>1199103</v>
      </c>
      <c r="K21" s="1896">
        <v>1229199</v>
      </c>
      <c r="M21" s="1896">
        <v>77564</v>
      </c>
      <c r="N21" s="1896">
        <v>106985</v>
      </c>
      <c r="O21" s="1896">
        <v>1122327</v>
      </c>
      <c r="P21" s="1896">
        <v>1151748</v>
      </c>
      <c r="R21" s="2114">
        <v>69773</v>
      </c>
      <c r="S21" s="2114">
        <v>96239</v>
      </c>
      <c r="T21" s="2114">
        <v>1108011</v>
      </c>
      <c r="U21" s="2114">
        <v>1134477</v>
      </c>
    </row>
    <row r="22" spans="2:21" ht="14.4" thickBot="1">
      <c r="B22" s="2115" t="s">
        <v>2077</v>
      </c>
      <c r="C22" s="2207">
        <v>76245</v>
      </c>
      <c r="D22" s="2207">
        <v>105166</v>
      </c>
      <c r="E22" s="2207">
        <v>76245</v>
      </c>
      <c r="F22" s="2207">
        <v>105166</v>
      </c>
      <c r="H22" s="2207">
        <v>79343</v>
      </c>
      <c r="I22" s="2207">
        <v>109439</v>
      </c>
      <c r="J22" s="2207">
        <v>79343</v>
      </c>
      <c r="K22" s="2207">
        <v>109439</v>
      </c>
      <c r="M22" s="2207">
        <v>77564</v>
      </c>
      <c r="N22" s="2207">
        <v>106985</v>
      </c>
      <c r="O22" s="2207">
        <v>77564</v>
      </c>
      <c r="P22" s="2207">
        <v>106985</v>
      </c>
      <c r="R22" s="2116">
        <v>69773</v>
      </c>
      <c r="S22" s="2116">
        <v>96239</v>
      </c>
      <c r="T22" s="2116">
        <v>69773</v>
      </c>
      <c r="U22" s="2116">
        <v>96239</v>
      </c>
    </row>
  </sheetData>
  <mergeCells count="4">
    <mergeCell ref="R4:U4"/>
    <mergeCell ref="M4:P4"/>
    <mergeCell ref="H4:K4"/>
    <mergeCell ref="C4:F4"/>
  </mergeCells>
  <hyperlinks>
    <hyperlink ref="B2" location="Índice!A1" display="KM1: Informações Quantitativas sobre os Requerimentos Prudenciais" xr:uid="{0F173035-736D-4156-9DF0-87AF7EB1AB93}"/>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EFEDE-CE5C-4D06-8A49-2D7E58D499B8}">
  <sheetPr codeName="Planilha49">
    <tabColor rgb="FF73C6A1"/>
  </sheetPr>
  <dimension ref="A1:EO9"/>
  <sheetViews>
    <sheetView showGridLines="0" topLeftCell="B1" zoomScale="70" zoomScaleNormal="70" workbookViewId="0">
      <selection activeCell="J11" sqref="J11"/>
    </sheetView>
  </sheetViews>
  <sheetFormatPr defaultColWidth="9.21875" defaultRowHeight="13.2"/>
  <cols>
    <col min="1" max="1" width="6.21875" style="1112" hidden="1" customWidth="1"/>
    <col min="2" max="2" width="46.44140625" style="1112" customWidth="1"/>
    <col min="3" max="7" width="15.77734375" style="1112" customWidth="1"/>
    <col min="8" max="8" width="1.44140625" style="1112" customWidth="1"/>
    <col min="9" max="13" width="15.77734375" style="1112" customWidth="1"/>
    <col min="14" max="14" width="1.44140625" style="1112" customWidth="1"/>
    <col min="15" max="19" width="15.77734375" style="1112" customWidth="1"/>
    <col min="20" max="20" width="1.44140625" style="1112" customWidth="1"/>
    <col min="21" max="22" width="15.77734375" style="1112" customWidth="1"/>
    <col min="23" max="23" width="16.44140625" style="1112" customWidth="1"/>
    <col min="24" max="24" width="14" style="1112" customWidth="1"/>
    <col min="25" max="25" width="15.77734375" style="1112" customWidth="1"/>
    <col min="26" max="26" width="1.44140625" style="1112" customWidth="1"/>
    <col min="27" max="28" width="15.77734375" style="1112" customWidth="1"/>
    <col min="29" max="29" width="16.44140625" style="1112" customWidth="1"/>
    <col min="30" max="30" width="14" style="1112" customWidth="1"/>
    <col min="31" max="31" width="15.77734375" style="1112" customWidth="1"/>
    <col min="32" max="32" width="1.44140625" style="1112" customWidth="1"/>
    <col min="33" max="34" width="15.77734375" style="1112" customWidth="1"/>
    <col min="35" max="35" width="16.44140625" style="1112" customWidth="1"/>
    <col min="36" max="36" width="14" style="1112" customWidth="1"/>
    <col min="37" max="37" width="15.77734375" style="1112" customWidth="1"/>
    <col min="38" max="38" width="1.44140625" style="1112" customWidth="1"/>
    <col min="39" max="40" width="15.77734375" style="1112" customWidth="1"/>
    <col min="41" max="41" width="16.44140625" style="1112" customWidth="1"/>
    <col min="42" max="42" width="14" style="1112" customWidth="1"/>
    <col min="43" max="43" width="15.77734375" style="1112" customWidth="1"/>
    <col min="44" max="44" width="1.44140625" style="1112" customWidth="1"/>
    <col min="45" max="46" width="15.77734375" style="1112" customWidth="1"/>
    <col min="47" max="47" width="16.44140625" style="1112" customWidth="1"/>
    <col min="48" max="48" width="14" style="1112" customWidth="1"/>
    <col min="49" max="49" width="15.77734375" style="1112" customWidth="1"/>
    <col min="50" max="50" width="1.44140625" style="1112" customWidth="1"/>
    <col min="51" max="52" width="15.77734375" style="1112" customWidth="1"/>
    <col min="53" max="53" width="16.44140625" style="1112" customWidth="1"/>
    <col min="54" max="54" width="14" style="1112" customWidth="1"/>
    <col min="55" max="55" width="15.77734375" style="1112" customWidth="1"/>
    <col min="56" max="56" width="1.44140625" style="1112" customWidth="1"/>
    <col min="57" max="58" width="15.77734375" style="1112" customWidth="1"/>
    <col min="59" max="59" width="16.44140625" style="1112" customWidth="1"/>
    <col min="60" max="60" width="14" style="1112" customWidth="1"/>
    <col min="61" max="61" width="15.77734375" style="1112" customWidth="1"/>
    <col min="62" max="62" width="1.44140625" style="1112" customWidth="1"/>
    <col min="63" max="64" width="15.77734375" style="1112" customWidth="1"/>
    <col min="65" max="65" width="16.44140625" style="1112" customWidth="1"/>
    <col min="66" max="66" width="14" style="1112" customWidth="1"/>
    <col min="67" max="67" width="15.77734375" style="1112" customWidth="1"/>
    <col min="68" max="68" width="1.44140625" style="1112" customWidth="1"/>
    <col min="69" max="70" width="15.77734375" style="1112" customWidth="1"/>
    <col min="71" max="71" width="16.44140625" style="1112" customWidth="1"/>
    <col min="72" max="72" width="14" style="1112" customWidth="1"/>
    <col min="73" max="73" width="15.77734375" style="1112" customWidth="1"/>
    <col min="74" max="74" width="1.44140625" style="1112" customWidth="1"/>
    <col min="75" max="79" width="15.77734375" style="1112" customWidth="1"/>
    <col min="80" max="80" width="1.44140625" style="1112" customWidth="1"/>
    <col min="81" max="85" width="15.77734375" style="1112" customWidth="1"/>
    <col min="86" max="86" width="1.44140625" style="1112" customWidth="1"/>
    <col min="87" max="91" width="15.77734375" style="1112" customWidth="1"/>
    <col min="92" max="92" width="1.44140625" style="1112" customWidth="1"/>
    <col min="93" max="97" width="15.77734375" style="1112" customWidth="1"/>
    <col min="98" max="98" width="1.44140625" style="1112" customWidth="1"/>
    <col min="99" max="103" width="15.77734375" style="1112" customWidth="1"/>
    <col min="104" max="104" width="1.44140625" style="1112" customWidth="1"/>
    <col min="105" max="109" width="15.77734375" style="1112" customWidth="1"/>
    <col min="110" max="110" width="1.44140625" style="1112" customWidth="1"/>
    <col min="111" max="115" width="15.77734375" style="1112" customWidth="1"/>
    <col min="116" max="116" width="1.44140625" style="1112" customWidth="1"/>
    <col min="117" max="121" width="15.77734375" style="1112" customWidth="1"/>
    <col min="122" max="122" width="1.44140625" style="1112" customWidth="1"/>
    <col min="123" max="127" width="15.77734375" style="1112" customWidth="1"/>
    <col min="128" max="128" width="1.44140625" style="1112" customWidth="1"/>
    <col min="129" max="133" width="15.77734375" style="1112" customWidth="1"/>
    <col min="134" max="134" width="1.44140625" style="1112" customWidth="1"/>
    <col min="135" max="139" width="15.77734375" style="1112" customWidth="1"/>
    <col min="140" max="140" width="1.44140625" style="1112" customWidth="1"/>
    <col min="141" max="142" width="15.77734375" style="1112" customWidth="1"/>
    <col min="143" max="143" width="23.21875" style="1112" customWidth="1"/>
    <col min="144" max="145" width="15.77734375" style="1112" customWidth="1"/>
    <col min="146" max="16384" width="9.21875" style="1112"/>
  </cols>
  <sheetData>
    <row r="1" spans="1:145" s="58" customFormat="1" ht="5.25" customHeight="1">
      <c r="A1" s="1251"/>
      <c r="B1" s="1252"/>
      <c r="C1" s="1253"/>
      <c r="D1" s="1253"/>
      <c r="E1" s="1253"/>
      <c r="F1" s="1253"/>
      <c r="G1" s="1253"/>
      <c r="H1" s="1252"/>
      <c r="I1" s="1253"/>
      <c r="J1" s="1253"/>
      <c r="K1" s="1253"/>
      <c r="L1" s="1253"/>
      <c r="M1" s="1253"/>
      <c r="N1" s="1252"/>
      <c r="O1" s="1253"/>
      <c r="P1" s="1253"/>
      <c r="Q1" s="1253"/>
      <c r="R1" s="1253"/>
      <c r="S1" s="1253"/>
      <c r="T1" s="1252"/>
      <c r="U1" s="1253"/>
      <c r="V1" s="1253"/>
      <c r="W1" s="1253"/>
      <c r="X1" s="1253"/>
      <c r="Y1" s="1253"/>
      <c r="Z1" s="1252"/>
      <c r="AA1" s="1253"/>
      <c r="AB1" s="1253"/>
      <c r="AC1" s="1253"/>
      <c r="AD1" s="1253"/>
      <c r="AE1" s="1253"/>
      <c r="AF1" s="1252"/>
      <c r="AG1" s="1253"/>
      <c r="AH1" s="1253"/>
      <c r="AI1" s="1253"/>
      <c r="AJ1" s="1253"/>
      <c r="AK1" s="1253"/>
      <c r="AL1" s="1252"/>
      <c r="AM1" s="1253"/>
      <c r="AN1" s="1253"/>
      <c r="AO1" s="1253"/>
      <c r="AP1" s="1253"/>
      <c r="AQ1" s="1253"/>
      <c r="AR1" s="1252"/>
      <c r="AS1" s="1253"/>
      <c r="AT1" s="1253"/>
      <c r="AU1" s="1253"/>
      <c r="AV1" s="1253"/>
      <c r="AW1" s="1253"/>
      <c r="AX1" s="1252"/>
      <c r="AY1" s="1253"/>
      <c r="AZ1" s="1253"/>
      <c r="BA1" s="1253"/>
      <c r="BB1" s="1253"/>
      <c r="BC1" s="1253"/>
      <c r="BD1" s="1252"/>
      <c r="BE1" s="1253"/>
      <c r="BF1" s="1253"/>
      <c r="BG1" s="1253"/>
      <c r="BH1" s="1253"/>
      <c r="BI1" s="1253"/>
      <c r="BJ1" s="1252"/>
      <c r="BK1" s="1253"/>
      <c r="BL1" s="1253"/>
      <c r="BM1" s="1253"/>
      <c r="BN1" s="1253"/>
      <c r="BO1" s="1253"/>
      <c r="BP1" s="1252"/>
      <c r="BQ1" s="1253"/>
      <c r="BR1" s="1253"/>
      <c r="BS1" s="1253"/>
      <c r="BT1" s="1253"/>
      <c r="BU1" s="1253"/>
      <c r="BV1" s="1252"/>
      <c r="BW1" s="1253"/>
      <c r="BX1" s="1253"/>
      <c r="BY1" s="1253"/>
      <c r="BZ1" s="1253"/>
      <c r="CA1" s="1253"/>
      <c r="CB1" s="1252"/>
      <c r="CC1" s="1253"/>
      <c r="CD1" s="1253"/>
      <c r="CE1" s="1253"/>
      <c r="CF1" s="1253"/>
      <c r="CG1" s="1253"/>
      <c r="CH1" s="1252"/>
      <c r="CI1" s="1253"/>
      <c r="CJ1" s="1253"/>
      <c r="CK1" s="1253"/>
      <c r="CL1" s="1253"/>
      <c r="CM1" s="1253"/>
      <c r="CN1" s="1252"/>
      <c r="CO1" s="1253"/>
      <c r="CP1" s="1253"/>
      <c r="CQ1" s="1253"/>
      <c r="CR1" s="1253"/>
      <c r="CS1" s="1253"/>
      <c r="CT1" s="1252"/>
      <c r="CU1" s="1253"/>
      <c r="CV1" s="1253"/>
      <c r="CW1" s="1253"/>
      <c r="CX1" s="1253"/>
      <c r="CY1" s="1253"/>
      <c r="CZ1" s="1252"/>
      <c r="DA1" s="1253"/>
      <c r="DB1" s="1253"/>
      <c r="DC1" s="1253"/>
      <c r="DD1" s="1253"/>
      <c r="DE1" s="1253"/>
      <c r="DF1" s="1252"/>
      <c r="DG1" s="1253"/>
      <c r="DH1" s="1253"/>
      <c r="DI1" s="1253"/>
      <c r="DJ1" s="1253"/>
      <c r="DK1" s="1253"/>
      <c r="DL1" s="1252"/>
      <c r="DM1" s="1253"/>
      <c r="DN1" s="1253"/>
      <c r="DO1" s="1253"/>
      <c r="DP1" s="1253"/>
      <c r="DQ1" s="1253"/>
      <c r="DR1" s="1252"/>
      <c r="DS1" s="1253"/>
      <c r="DT1" s="1253"/>
      <c r="DU1" s="1253"/>
      <c r="DV1" s="1253"/>
      <c r="DW1" s="1253"/>
      <c r="DX1" s="1252"/>
      <c r="DY1" s="1253"/>
      <c r="DZ1" s="1253"/>
      <c r="EA1" s="1253"/>
      <c r="EB1" s="1253"/>
      <c r="EC1" s="1253"/>
      <c r="ED1" s="1253"/>
      <c r="EE1" s="1253"/>
      <c r="EF1" s="1253"/>
      <c r="EG1" s="1253"/>
      <c r="EH1" s="1253"/>
      <c r="EI1" s="1253"/>
      <c r="EJ1" s="1253"/>
      <c r="EK1" s="1253"/>
      <c r="EL1" s="1254"/>
      <c r="EM1" s="1361"/>
      <c r="EN1" s="1362"/>
      <c r="EO1" s="1363"/>
    </row>
    <row r="2" spans="1:145" ht="15.75" customHeight="1">
      <c r="B2" s="23" t="s">
        <v>2138</v>
      </c>
      <c r="C2" s="1209"/>
      <c r="D2" s="1209"/>
      <c r="E2" s="1209"/>
      <c r="F2" s="1209"/>
      <c r="G2" s="1209"/>
      <c r="H2" s="23"/>
      <c r="I2" s="1209"/>
      <c r="J2" s="1209"/>
      <c r="K2" s="1209"/>
      <c r="L2" s="1209"/>
      <c r="M2" s="1209"/>
      <c r="N2" s="23"/>
      <c r="O2" s="1209"/>
      <c r="P2" s="1209"/>
      <c r="Q2" s="1209"/>
      <c r="R2" s="1209"/>
      <c r="S2" s="1209"/>
      <c r="T2" s="23"/>
      <c r="U2" s="1209"/>
      <c r="V2" s="1209"/>
      <c r="W2" s="1209"/>
      <c r="X2" s="1209"/>
      <c r="Y2" s="1209"/>
      <c r="Z2" s="23"/>
      <c r="AA2" s="1209"/>
      <c r="AB2" s="1209"/>
      <c r="AC2" s="1209"/>
      <c r="AD2" s="1209"/>
      <c r="AE2" s="1209"/>
      <c r="AF2" s="23"/>
      <c r="AG2" s="1209"/>
      <c r="AH2" s="1209"/>
      <c r="AI2" s="1209"/>
      <c r="AJ2" s="1209"/>
      <c r="AK2" s="1209"/>
      <c r="AL2" s="23"/>
      <c r="AM2" s="1209"/>
      <c r="AN2" s="1209"/>
      <c r="AO2" s="1209"/>
      <c r="AP2" s="1209"/>
      <c r="AQ2" s="1209"/>
      <c r="AR2" s="23"/>
      <c r="AS2" s="1209"/>
      <c r="AT2" s="1209"/>
      <c r="AU2" s="1209"/>
      <c r="AV2" s="1209"/>
      <c r="AW2" s="1209"/>
      <c r="AX2" s="23"/>
      <c r="AY2" s="1209"/>
      <c r="AZ2" s="1209"/>
      <c r="BA2" s="1209"/>
      <c r="BB2" s="1209"/>
      <c r="BC2" s="1209"/>
      <c r="BD2" s="23"/>
      <c r="BE2" s="1209"/>
      <c r="BF2" s="1209"/>
      <c r="BG2" s="1209"/>
      <c r="BH2" s="1209"/>
      <c r="BI2" s="1209"/>
      <c r="BJ2" s="23"/>
      <c r="BK2" s="1209"/>
      <c r="BL2" s="1209"/>
      <c r="BM2" s="1209"/>
      <c r="BN2" s="1209"/>
      <c r="BO2" s="1209"/>
      <c r="BP2" s="23"/>
      <c r="BQ2" s="1209"/>
      <c r="BR2" s="1209"/>
      <c r="BS2" s="1209"/>
      <c r="BT2" s="1209"/>
      <c r="BU2" s="1209"/>
      <c r="BV2" s="23"/>
      <c r="BW2" s="1209"/>
      <c r="BX2" s="1209"/>
      <c r="BY2" s="1209"/>
      <c r="BZ2" s="1209"/>
      <c r="CA2" s="1209"/>
      <c r="CB2" s="23"/>
      <c r="CC2" s="1209"/>
      <c r="CD2" s="1209"/>
      <c r="CE2" s="1209"/>
      <c r="CF2" s="1209"/>
      <c r="CG2" s="1209"/>
      <c r="CH2" s="23"/>
      <c r="CI2" s="1209"/>
      <c r="CJ2" s="1209"/>
      <c r="CK2" s="1209"/>
      <c r="CL2" s="1209"/>
      <c r="CM2" s="1209"/>
      <c r="CN2" s="23"/>
      <c r="CO2" s="1209"/>
      <c r="CP2" s="1209"/>
      <c r="CQ2" s="1209"/>
      <c r="CR2" s="1209"/>
      <c r="CS2" s="1209"/>
      <c r="CT2" s="23"/>
      <c r="CU2" s="1209"/>
      <c r="CV2" s="1209"/>
      <c r="CW2" s="1209"/>
      <c r="CX2" s="1209"/>
      <c r="CY2" s="1209"/>
      <c r="CZ2" s="23"/>
      <c r="DA2" s="1209"/>
      <c r="DB2" s="1209"/>
      <c r="DC2" s="1209"/>
      <c r="DD2" s="1209"/>
      <c r="DE2" s="1209"/>
      <c r="DF2" s="23"/>
      <c r="DG2" s="1209"/>
      <c r="DH2" s="1209"/>
      <c r="DI2" s="1209"/>
      <c r="DJ2" s="1209"/>
      <c r="DK2" s="1209"/>
      <c r="DL2" s="23"/>
      <c r="DM2" s="1209"/>
      <c r="DN2" s="1209"/>
      <c r="DO2" s="1209"/>
      <c r="DP2" s="1209"/>
      <c r="DQ2" s="1209"/>
      <c r="DR2" s="23"/>
      <c r="DS2" s="1209"/>
      <c r="DT2" s="1209"/>
      <c r="DU2" s="1209"/>
      <c r="DV2" s="1209"/>
      <c r="DW2" s="1209"/>
      <c r="DX2" s="23"/>
      <c r="DY2" s="1209"/>
      <c r="DZ2" s="1209"/>
      <c r="EA2" s="1209"/>
      <c r="EB2" s="1209"/>
      <c r="EC2" s="1209"/>
      <c r="ED2" s="1209"/>
      <c r="EE2" s="1209"/>
      <c r="EF2" s="1209"/>
      <c r="EG2" s="1209"/>
      <c r="EH2" s="1209"/>
      <c r="EI2" s="1209"/>
      <c r="EJ2" s="1209"/>
      <c r="EK2" s="1209"/>
      <c r="EL2" s="1348"/>
      <c r="EM2" s="1348"/>
      <c r="EN2" s="1348"/>
      <c r="EO2" s="1348"/>
    </row>
    <row r="3" spans="1:145" ht="13.8" thickBot="1">
      <c r="B3" s="1210" t="s">
        <v>68</v>
      </c>
      <c r="C3" s="1259"/>
      <c r="D3" s="1259"/>
      <c r="E3" s="1259"/>
      <c r="F3" s="1259"/>
      <c r="G3" s="1397">
        <v>46203</v>
      </c>
      <c r="I3" s="1259"/>
      <c r="J3" s="1259"/>
      <c r="K3" s="1259"/>
      <c r="L3" s="1259"/>
      <c r="M3" s="1397">
        <v>46112</v>
      </c>
      <c r="O3" s="1259"/>
      <c r="P3" s="1259"/>
      <c r="Q3" s="1259"/>
      <c r="R3" s="1259"/>
      <c r="S3" s="1397">
        <v>46022</v>
      </c>
      <c r="U3" s="1259"/>
      <c r="V3" s="1259"/>
      <c r="W3" s="1259"/>
      <c r="X3" s="1259"/>
      <c r="Y3" s="1397">
        <v>45930</v>
      </c>
      <c r="AA3" s="1259"/>
      <c r="AB3" s="1259"/>
      <c r="AC3" s="1259"/>
      <c r="AD3" s="1259"/>
      <c r="AE3" s="1397">
        <v>45838</v>
      </c>
      <c r="AG3" s="1259"/>
      <c r="AH3" s="1259"/>
      <c r="AI3" s="1259"/>
      <c r="AJ3" s="1259"/>
      <c r="AK3" s="1397">
        <v>45747</v>
      </c>
      <c r="AM3" s="1259"/>
      <c r="AN3" s="1259"/>
      <c r="AO3" s="1259"/>
      <c r="AP3" s="1259"/>
      <c r="AQ3" s="1397">
        <v>45657</v>
      </c>
      <c r="AS3" s="1259"/>
      <c r="AT3" s="1259"/>
      <c r="AU3" s="1259"/>
      <c r="AV3" s="1259"/>
      <c r="AW3" s="1397">
        <v>45565</v>
      </c>
      <c r="AY3" s="1259"/>
      <c r="AZ3" s="1259"/>
      <c r="BA3" s="1259"/>
      <c r="BB3" s="1259"/>
      <c r="BC3" s="1397">
        <v>45473</v>
      </c>
      <c r="BE3" s="1259"/>
      <c r="BF3" s="1259"/>
      <c r="BG3" s="1259"/>
      <c r="BH3" s="1259"/>
      <c r="BI3" s="1397">
        <v>45382</v>
      </c>
      <c r="BK3" s="1259"/>
      <c r="BL3" s="1259"/>
      <c r="BM3" s="1259"/>
      <c r="BN3" s="1259"/>
      <c r="BO3" s="1397">
        <v>45291</v>
      </c>
      <c r="BQ3" s="1259"/>
      <c r="BR3" s="1259"/>
      <c r="BS3" s="1259"/>
      <c r="BT3" s="1259"/>
      <c r="BU3" s="1397">
        <v>45199</v>
      </c>
      <c r="BW3" s="1259"/>
      <c r="BX3" s="1259"/>
      <c r="BY3" s="1259"/>
      <c r="BZ3" s="1259"/>
      <c r="CA3" s="1397">
        <v>45107</v>
      </c>
      <c r="CC3" s="1259"/>
      <c r="CD3" s="1259"/>
      <c r="CE3" s="1259"/>
      <c r="CF3" s="1259"/>
      <c r="CG3" s="1397">
        <v>45016</v>
      </c>
      <c r="CI3" s="1259"/>
      <c r="CJ3" s="1259"/>
      <c r="CK3" s="1259"/>
      <c r="CL3" s="1259"/>
      <c r="CM3" s="1397">
        <v>44926</v>
      </c>
      <c r="CO3" s="1259"/>
      <c r="CP3" s="1259"/>
      <c r="CQ3" s="1259"/>
      <c r="CR3" s="1259"/>
      <c r="CS3" s="1397">
        <v>44834</v>
      </c>
      <c r="CU3" s="1259"/>
      <c r="CV3" s="1259"/>
      <c r="CW3" s="1259"/>
      <c r="CX3" s="1259"/>
      <c r="CY3" s="1397">
        <v>44742</v>
      </c>
      <c r="DA3" s="1259"/>
      <c r="DB3" s="1259"/>
      <c r="DC3" s="1259"/>
      <c r="DD3" s="1259"/>
      <c r="DE3" s="1397">
        <v>44651</v>
      </c>
      <c r="DG3" s="1259"/>
      <c r="DH3" s="1259"/>
      <c r="DI3" s="1259"/>
      <c r="DJ3" s="1259"/>
      <c r="DK3" s="1397">
        <v>44561</v>
      </c>
      <c r="DM3" s="1259"/>
      <c r="DN3" s="1259"/>
      <c r="DO3" s="1259"/>
      <c r="DP3" s="1259"/>
      <c r="DQ3" s="1397">
        <v>44469</v>
      </c>
      <c r="DS3" s="1259"/>
      <c r="DT3" s="1259"/>
      <c r="DU3" s="1259"/>
      <c r="DV3" s="1259"/>
      <c r="DW3" s="1397">
        <v>44377</v>
      </c>
      <c r="DY3" s="1259"/>
      <c r="DZ3" s="1259"/>
      <c r="EA3" s="1259"/>
      <c r="EB3" s="1259"/>
      <c r="EC3" s="1397">
        <v>44286</v>
      </c>
      <c r="EE3" s="1259"/>
      <c r="EF3" s="1259"/>
      <c r="EG3" s="1259"/>
      <c r="EH3" s="1259"/>
      <c r="EI3" s="1397">
        <v>44196</v>
      </c>
      <c r="EK3" s="1364"/>
      <c r="EL3" s="1364"/>
      <c r="EM3" s="1364"/>
      <c r="EN3" s="1364"/>
      <c r="EO3" s="1350">
        <v>44012</v>
      </c>
    </row>
    <row r="4" spans="1:145" ht="64.05" customHeight="1" thickBot="1">
      <c r="B4" s="1398"/>
      <c r="C4" s="1399" t="s">
        <v>2139</v>
      </c>
      <c r="D4" s="1399" t="s">
        <v>2140</v>
      </c>
      <c r="E4" s="1399" t="s">
        <v>2141</v>
      </c>
      <c r="F4" s="1399" t="s">
        <v>2142</v>
      </c>
      <c r="G4" s="1399" t="s">
        <v>160</v>
      </c>
      <c r="I4" s="1399" t="s">
        <v>2139</v>
      </c>
      <c r="J4" s="1399" t="s">
        <v>2140</v>
      </c>
      <c r="K4" s="1399" t="s">
        <v>2141</v>
      </c>
      <c r="L4" s="1399" t="s">
        <v>2142</v>
      </c>
      <c r="M4" s="1399" t="s">
        <v>160</v>
      </c>
      <c r="O4" s="1399" t="s">
        <v>2139</v>
      </c>
      <c r="P4" s="1399" t="s">
        <v>2140</v>
      </c>
      <c r="Q4" s="1399" t="s">
        <v>2141</v>
      </c>
      <c r="R4" s="1399" t="s">
        <v>2142</v>
      </c>
      <c r="S4" s="1399" t="s">
        <v>160</v>
      </c>
      <c r="U4" s="1399" t="s">
        <v>2139</v>
      </c>
      <c r="V4" s="1399" t="s">
        <v>2140</v>
      </c>
      <c r="W4" s="1399" t="s">
        <v>2141</v>
      </c>
      <c r="X4" s="1399" t="s">
        <v>2142</v>
      </c>
      <c r="Y4" s="1399" t="s">
        <v>160</v>
      </c>
      <c r="AA4" s="1399" t="s">
        <v>2139</v>
      </c>
      <c r="AB4" s="1399" t="s">
        <v>2140</v>
      </c>
      <c r="AC4" s="1399" t="s">
        <v>2141</v>
      </c>
      <c r="AD4" s="1399" t="s">
        <v>2142</v>
      </c>
      <c r="AE4" s="1399" t="s">
        <v>160</v>
      </c>
      <c r="AG4" s="1399" t="s">
        <v>2139</v>
      </c>
      <c r="AH4" s="1399" t="s">
        <v>2140</v>
      </c>
      <c r="AI4" s="1399" t="s">
        <v>2141</v>
      </c>
      <c r="AJ4" s="1399" t="s">
        <v>2142</v>
      </c>
      <c r="AK4" s="1399" t="s">
        <v>160</v>
      </c>
      <c r="AM4" s="1399" t="s">
        <v>2139</v>
      </c>
      <c r="AN4" s="1399" t="s">
        <v>2140</v>
      </c>
      <c r="AO4" s="1399" t="s">
        <v>2141</v>
      </c>
      <c r="AP4" s="1399" t="s">
        <v>2142</v>
      </c>
      <c r="AQ4" s="1399" t="s">
        <v>160</v>
      </c>
      <c r="AS4" s="1399" t="s">
        <v>2139</v>
      </c>
      <c r="AT4" s="1399" t="s">
        <v>2140</v>
      </c>
      <c r="AU4" s="1399" t="s">
        <v>2141</v>
      </c>
      <c r="AV4" s="1399" t="s">
        <v>2142</v>
      </c>
      <c r="AW4" s="1399" t="s">
        <v>160</v>
      </c>
      <c r="AY4" s="1399" t="s">
        <v>2139</v>
      </c>
      <c r="AZ4" s="1399" t="s">
        <v>2140</v>
      </c>
      <c r="BA4" s="1399" t="s">
        <v>2141</v>
      </c>
      <c r="BB4" s="1399" t="s">
        <v>2142</v>
      </c>
      <c r="BC4" s="1399" t="s">
        <v>160</v>
      </c>
      <c r="BE4" s="1399" t="s">
        <v>2139</v>
      </c>
      <c r="BF4" s="1399" t="s">
        <v>2140</v>
      </c>
      <c r="BG4" s="1399" t="s">
        <v>2141</v>
      </c>
      <c r="BH4" s="1399" t="s">
        <v>2142</v>
      </c>
      <c r="BI4" s="1399" t="s">
        <v>160</v>
      </c>
      <c r="BK4" s="1399" t="s">
        <v>2139</v>
      </c>
      <c r="BL4" s="1399" t="s">
        <v>2140</v>
      </c>
      <c r="BM4" s="1399" t="s">
        <v>2141</v>
      </c>
      <c r="BN4" s="1399" t="s">
        <v>2142</v>
      </c>
      <c r="BO4" s="1399" t="s">
        <v>160</v>
      </c>
      <c r="BQ4" s="1399" t="s">
        <v>2139</v>
      </c>
      <c r="BR4" s="1399" t="s">
        <v>2140</v>
      </c>
      <c r="BS4" s="1399" t="s">
        <v>2141</v>
      </c>
      <c r="BT4" s="1399" t="s">
        <v>2142</v>
      </c>
      <c r="BU4" s="1399" t="s">
        <v>160</v>
      </c>
      <c r="BW4" s="1399" t="s">
        <v>2139</v>
      </c>
      <c r="BX4" s="1399" t="s">
        <v>2140</v>
      </c>
      <c r="BY4" s="1399" t="s">
        <v>2143</v>
      </c>
      <c r="BZ4" s="1399" t="s">
        <v>2144</v>
      </c>
      <c r="CA4" s="1399" t="s">
        <v>160</v>
      </c>
      <c r="CC4" s="1399" t="s">
        <v>2139</v>
      </c>
      <c r="CD4" s="1399" t="s">
        <v>2140</v>
      </c>
      <c r="CE4" s="1399" t="s">
        <v>2143</v>
      </c>
      <c r="CF4" s="1399" t="s">
        <v>2144</v>
      </c>
      <c r="CG4" s="1399" t="s">
        <v>160</v>
      </c>
      <c r="CI4" s="1399" t="s">
        <v>2139</v>
      </c>
      <c r="CJ4" s="1399" t="s">
        <v>2140</v>
      </c>
      <c r="CK4" s="1399" t="s">
        <v>2143</v>
      </c>
      <c r="CL4" s="1399" t="s">
        <v>2144</v>
      </c>
      <c r="CM4" s="1399" t="s">
        <v>160</v>
      </c>
      <c r="CO4" s="1399" t="s">
        <v>2139</v>
      </c>
      <c r="CP4" s="1399" t="s">
        <v>2140</v>
      </c>
      <c r="CQ4" s="1399" t="s">
        <v>2143</v>
      </c>
      <c r="CR4" s="1399" t="s">
        <v>2144</v>
      </c>
      <c r="CS4" s="1399" t="s">
        <v>160</v>
      </c>
      <c r="CU4" s="1399" t="s">
        <v>2139</v>
      </c>
      <c r="CV4" s="1399" t="s">
        <v>2140</v>
      </c>
      <c r="CW4" s="1399" t="s">
        <v>2143</v>
      </c>
      <c r="CX4" s="1399" t="s">
        <v>2144</v>
      </c>
      <c r="CY4" s="1399" t="s">
        <v>160</v>
      </c>
      <c r="DA4" s="1399" t="s">
        <v>2139</v>
      </c>
      <c r="DB4" s="1399" t="s">
        <v>2140</v>
      </c>
      <c r="DC4" s="1399" t="s">
        <v>2143</v>
      </c>
      <c r="DD4" s="1399" t="s">
        <v>2144</v>
      </c>
      <c r="DE4" s="1399" t="s">
        <v>160</v>
      </c>
      <c r="DG4" s="1399" t="s">
        <v>2139</v>
      </c>
      <c r="DH4" s="1399" t="s">
        <v>2140</v>
      </c>
      <c r="DI4" s="1399" t="s">
        <v>2143</v>
      </c>
      <c r="DJ4" s="1399" t="s">
        <v>2144</v>
      </c>
      <c r="DK4" s="1399" t="s">
        <v>160</v>
      </c>
      <c r="DM4" s="1399" t="s">
        <v>2139</v>
      </c>
      <c r="DN4" s="1399" t="s">
        <v>2140</v>
      </c>
      <c r="DO4" s="1399" t="s">
        <v>2143</v>
      </c>
      <c r="DP4" s="1399" t="s">
        <v>2144</v>
      </c>
      <c r="DQ4" s="1399" t="s">
        <v>160</v>
      </c>
      <c r="DS4" s="1399" t="s">
        <v>2139</v>
      </c>
      <c r="DT4" s="1399" t="s">
        <v>2140</v>
      </c>
      <c r="DU4" s="1399" t="s">
        <v>2143</v>
      </c>
      <c r="DV4" s="1399" t="s">
        <v>2144</v>
      </c>
      <c r="DW4" s="1399" t="s">
        <v>160</v>
      </c>
      <c r="DY4" s="1399" t="s">
        <v>2139</v>
      </c>
      <c r="DZ4" s="1399" t="s">
        <v>2140</v>
      </c>
      <c r="EA4" s="1399" t="s">
        <v>2143</v>
      </c>
      <c r="EB4" s="1399" t="s">
        <v>2144</v>
      </c>
      <c r="EC4" s="1399" t="s">
        <v>160</v>
      </c>
      <c r="EE4" s="1399" t="s">
        <v>2139</v>
      </c>
      <c r="EF4" s="1399" t="s">
        <v>2140</v>
      </c>
      <c r="EG4" s="1399" t="s">
        <v>2143</v>
      </c>
      <c r="EH4" s="1399" t="s">
        <v>2144</v>
      </c>
      <c r="EI4" s="1399" t="s">
        <v>160</v>
      </c>
      <c r="EK4" s="1400" t="s">
        <v>2139</v>
      </c>
      <c r="EL4" s="1400" t="s">
        <v>2140</v>
      </c>
      <c r="EM4" s="1400" t="s">
        <v>2143</v>
      </c>
      <c r="EN4" s="1400" t="s">
        <v>2144</v>
      </c>
      <c r="EO4" s="1400" t="s">
        <v>160</v>
      </c>
    </row>
    <row r="5" spans="1:145">
      <c r="A5" s="1401">
        <v>1</v>
      </c>
      <c r="B5" s="1161" t="s">
        <v>2145</v>
      </c>
      <c r="C5" s="1339">
        <v>17611</v>
      </c>
      <c r="D5" s="1339">
        <v>9295</v>
      </c>
      <c r="E5" s="1339">
        <v>1.4</v>
      </c>
      <c r="F5" s="1339">
        <v>37668</v>
      </c>
      <c r="G5" s="1339">
        <v>26051</v>
      </c>
      <c r="I5" s="1339">
        <v>15777</v>
      </c>
      <c r="J5" s="1339">
        <v>8461</v>
      </c>
      <c r="K5" s="1339">
        <v>1.4</v>
      </c>
      <c r="L5" s="1339">
        <v>33933</v>
      </c>
      <c r="M5" s="1339">
        <v>25080</v>
      </c>
      <c r="O5" s="1339">
        <v>12896</v>
      </c>
      <c r="P5" s="1339">
        <v>8898</v>
      </c>
      <c r="Q5" s="1339">
        <v>1.4</v>
      </c>
      <c r="R5" s="1339">
        <v>30512</v>
      </c>
      <c r="S5" s="1339">
        <v>19907</v>
      </c>
      <c r="U5" s="1339">
        <v>13248</v>
      </c>
      <c r="V5" s="1339">
        <v>10326</v>
      </c>
      <c r="W5" s="2191">
        <v>1.4</v>
      </c>
      <c r="X5" s="1339">
        <v>33003</v>
      </c>
      <c r="Y5" s="1339">
        <v>20367</v>
      </c>
      <c r="AA5" s="1339">
        <v>10803</v>
      </c>
      <c r="AB5" s="1339">
        <v>16329</v>
      </c>
      <c r="AC5" s="2191">
        <v>1.4</v>
      </c>
      <c r="AD5" s="1339">
        <v>37985</v>
      </c>
      <c r="AE5" s="1339">
        <v>23180</v>
      </c>
      <c r="AG5" s="1339">
        <v>14496</v>
      </c>
      <c r="AH5" s="1339">
        <v>17199</v>
      </c>
      <c r="AI5" s="1402">
        <v>1.4</v>
      </c>
      <c r="AJ5" s="1339">
        <v>44373</v>
      </c>
      <c r="AK5" s="1339">
        <v>29226</v>
      </c>
      <c r="AM5" s="1339">
        <v>25454</v>
      </c>
      <c r="AN5" s="1339">
        <v>10489</v>
      </c>
      <c r="AO5" s="1402">
        <v>1.4</v>
      </c>
      <c r="AP5" s="1339">
        <v>50320</v>
      </c>
      <c r="AQ5" s="1339">
        <v>34745</v>
      </c>
      <c r="AS5" s="1339">
        <v>15326</v>
      </c>
      <c r="AT5" s="1339">
        <v>9339</v>
      </c>
      <c r="AU5" s="1402">
        <v>1.4</v>
      </c>
      <c r="AV5" s="1339">
        <v>34530</v>
      </c>
      <c r="AW5" s="1339">
        <v>22765</v>
      </c>
      <c r="AY5" s="1339">
        <v>15703</v>
      </c>
      <c r="AZ5" s="1339">
        <v>10727</v>
      </c>
      <c r="BA5" s="1402">
        <v>1.4</v>
      </c>
      <c r="BB5" s="1339">
        <v>37001</v>
      </c>
      <c r="BC5" s="1339">
        <v>25273</v>
      </c>
      <c r="BE5" s="1339">
        <v>13541</v>
      </c>
      <c r="BF5" s="1339">
        <v>10662</v>
      </c>
      <c r="BG5" s="1402">
        <v>1.4</v>
      </c>
      <c r="BH5" s="1339">
        <v>33883</v>
      </c>
      <c r="BI5" s="1339">
        <v>23473</v>
      </c>
      <c r="BK5" s="1339">
        <v>13255</v>
      </c>
      <c r="BL5" s="1339">
        <v>9861</v>
      </c>
      <c r="BM5" s="1402">
        <v>1.4</v>
      </c>
      <c r="BN5" s="1339">
        <v>32361</v>
      </c>
      <c r="BO5" s="1339">
        <v>21987</v>
      </c>
      <c r="BQ5" s="1339">
        <v>15085.636506460001</v>
      </c>
      <c r="BR5" s="1339">
        <v>9764.5934850199992</v>
      </c>
      <c r="BS5" s="1402">
        <v>1.4</v>
      </c>
      <c r="BT5" s="1339">
        <v>34790.321988071999</v>
      </c>
      <c r="BU5" s="1339">
        <v>24823.047287342713</v>
      </c>
      <c r="BW5" s="1339">
        <v>19699</v>
      </c>
      <c r="BX5" s="1339">
        <v>8237</v>
      </c>
      <c r="BY5" s="1402">
        <v>1.4</v>
      </c>
      <c r="BZ5" s="1339">
        <v>39110</v>
      </c>
      <c r="CA5" s="1339">
        <v>29694</v>
      </c>
      <c r="CC5" s="1339">
        <v>17400</v>
      </c>
      <c r="CD5" s="1339">
        <v>7441</v>
      </c>
      <c r="CE5" s="1402">
        <v>1.4</v>
      </c>
      <c r="CF5" s="1339">
        <v>34777</v>
      </c>
      <c r="CG5" s="1339">
        <v>25088</v>
      </c>
      <c r="CI5" s="1339">
        <v>16556</v>
      </c>
      <c r="CJ5" s="1339">
        <v>7661</v>
      </c>
      <c r="CK5" s="1402">
        <v>1.4</v>
      </c>
      <c r="CL5" s="1339">
        <v>33904</v>
      </c>
      <c r="CM5" s="1339">
        <v>24676</v>
      </c>
      <c r="CO5" s="1339">
        <v>21337</v>
      </c>
      <c r="CP5" s="1339">
        <v>8390</v>
      </c>
      <c r="CQ5" s="1402">
        <v>1.4</v>
      </c>
      <c r="CR5" s="1339">
        <v>41618</v>
      </c>
      <c r="CS5" s="1339">
        <v>30436</v>
      </c>
      <c r="CU5" s="1339">
        <v>18689</v>
      </c>
      <c r="CV5" s="1339">
        <v>7294</v>
      </c>
      <c r="CW5" s="1402">
        <v>1.4</v>
      </c>
      <c r="CX5" s="1339">
        <v>36376</v>
      </c>
      <c r="CY5" s="1339">
        <v>27338</v>
      </c>
      <c r="DA5" s="1339">
        <v>19419</v>
      </c>
      <c r="DB5" s="1339">
        <v>6846</v>
      </c>
      <c r="DC5" s="1402">
        <v>1.4</v>
      </c>
      <c r="DD5" s="1339">
        <v>36771</v>
      </c>
      <c r="DE5" s="1339">
        <v>28699</v>
      </c>
      <c r="DG5" s="1339">
        <v>16045</v>
      </c>
      <c r="DH5" s="1339">
        <v>9303</v>
      </c>
      <c r="DI5" s="1402">
        <v>1.4</v>
      </c>
      <c r="DJ5" s="1339">
        <v>35487</v>
      </c>
      <c r="DK5" s="1339">
        <v>27184</v>
      </c>
      <c r="DM5" s="1339">
        <v>16176</v>
      </c>
      <c r="DN5" s="1339">
        <v>7756</v>
      </c>
      <c r="DO5" s="1402">
        <v>1.4</v>
      </c>
      <c r="DP5" s="1339">
        <v>33505</v>
      </c>
      <c r="DQ5" s="1339">
        <v>25627</v>
      </c>
      <c r="DS5" s="1339">
        <v>16657</v>
      </c>
      <c r="DT5" s="1339">
        <v>8233</v>
      </c>
      <c r="DU5" s="1402">
        <v>1.4</v>
      </c>
      <c r="DV5" s="1339">
        <v>34846</v>
      </c>
      <c r="DW5" s="1339">
        <v>27012</v>
      </c>
      <c r="DY5" s="1339">
        <v>17790</v>
      </c>
      <c r="DZ5" s="1339">
        <v>7908</v>
      </c>
      <c r="EA5" s="1403" t="s">
        <v>2146</v>
      </c>
      <c r="EB5" s="1339">
        <v>35977</v>
      </c>
      <c r="EC5" s="1339">
        <v>27259</v>
      </c>
      <c r="EE5" s="1339">
        <v>19382</v>
      </c>
      <c r="EF5" s="1339">
        <v>6601</v>
      </c>
      <c r="EG5" s="1403" t="s">
        <v>2146</v>
      </c>
      <c r="EH5" s="1339">
        <v>36376</v>
      </c>
      <c r="EI5" s="1339">
        <v>26787</v>
      </c>
      <c r="EK5" s="1322">
        <v>27821</v>
      </c>
      <c r="EL5" s="1322">
        <v>6574</v>
      </c>
      <c r="EM5" s="1404" t="s">
        <v>2146</v>
      </c>
      <c r="EN5" s="1322">
        <v>48153</v>
      </c>
      <c r="EO5" s="1322">
        <v>37314</v>
      </c>
    </row>
    <row r="6" spans="1:145">
      <c r="A6" s="1401" t="s">
        <v>2147</v>
      </c>
      <c r="B6" s="1161" t="s">
        <v>2148</v>
      </c>
      <c r="C6" s="1339"/>
      <c r="D6" s="1339"/>
      <c r="E6" s="2185"/>
      <c r="F6" s="1339"/>
      <c r="G6" s="1339"/>
      <c r="I6" s="1339">
        <v>0</v>
      </c>
      <c r="J6" s="1339">
        <v>0</v>
      </c>
      <c r="K6" s="2185"/>
      <c r="L6" s="1339">
        <v>0</v>
      </c>
      <c r="M6" s="1339">
        <v>0</v>
      </c>
      <c r="O6" s="1339">
        <v>0</v>
      </c>
      <c r="P6" s="1339">
        <v>0</v>
      </c>
      <c r="Q6" s="2185"/>
      <c r="R6" s="1339">
        <v>0</v>
      </c>
      <c r="S6" s="1339">
        <v>0</v>
      </c>
      <c r="U6" s="1339">
        <v>0</v>
      </c>
      <c r="V6" s="1339">
        <v>0</v>
      </c>
      <c r="W6" s="2185"/>
      <c r="X6" s="1339">
        <v>0</v>
      </c>
      <c r="Y6" s="1339">
        <v>0</v>
      </c>
      <c r="AA6" s="1339">
        <v>0</v>
      </c>
      <c r="AB6" s="1339">
        <v>0</v>
      </c>
      <c r="AC6" s="2185"/>
      <c r="AD6" s="1339">
        <v>0</v>
      </c>
      <c r="AE6" s="1339">
        <v>0</v>
      </c>
      <c r="AG6" s="1339">
        <v>0</v>
      </c>
      <c r="AH6" s="1339">
        <v>0</v>
      </c>
      <c r="AI6" s="1342"/>
      <c r="AJ6" s="1339">
        <v>0</v>
      </c>
      <c r="AK6" s="1339">
        <v>0</v>
      </c>
      <c r="AM6" s="1339">
        <v>0</v>
      </c>
      <c r="AN6" s="1339">
        <v>0</v>
      </c>
      <c r="AO6" s="1342"/>
      <c r="AP6" s="1339">
        <v>0</v>
      </c>
      <c r="AQ6" s="1339">
        <v>0</v>
      </c>
      <c r="AS6" s="1339">
        <v>0</v>
      </c>
      <c r="AT6" s="1339">
        <v>0</v>
      </c>
      <c r="AU6" s="1342"/>
      <c r="AV6" s="1339">
        <v>0</v>
      </c>
      <c r="AW6" s="1339">
        <v>0</v>
      </c>
      <c r="AY6" s="1339">
        <v>0</v>
      </c>
      <c r="AZ6" s="1339">
        <v>0</v>
      </c>
      <c r="BA6" s="1342"/>
      <c r="BB6" s="1339">
        <v>0</v>
      </c>
      <c r="BC6" s="1339">
        <v>0</v>
      </c>
      <c r="BE6" s="1339">
        <v>0</v>
      </c>
      <c r="BF6" s="1339">
        <v>0</v>
      </c>
      <c r="BG6" s="1342"/>
      <c r="BH6" s="1339">
        <v>0</v>
      </c>
      <c r="BI6" s="1339">
        <v>0</v>
      </c>
      <c r="BK6" s="1339">
        <v>0</v>
      </c>
      <c r="BL6" s="1339">
        <v>0</v>
      </c>
      <c r="BM6" s="1342"/>
      <c r="BN6" s="1339">
        <v>0</v>
      </c>
      <c r="BO6" s="1339">
        <v>0</v>
      </c>
      <c r="BQ6" s="1339"/>
      <c r="BR6" s="1339"/>
      <c r="BS6" s="1342"/>
      <c r="BT6" s="1339"/>
      <c r="BU6" s="1339"/>
      <c r="BW6" s="1339">
        <v>0</v>
      </c>
      <c r="BX6" s="1339">
        <v>0</v>
      </c>
      <c r="BY6" s="1342"/>
      <c r="BZ6" s="1339">
        <v>0</v>
      </c>
      <c r="CA6" s="1339">
        <v>0</v>
      </c>
      <c r="CC6" s="1339">
        <v>0</v>
      </c>
      <c r="CD6" s="1339">
        <v>0</v>
      </c>
      <c r="CE6" s="1342"/>
      <c r="CF6" s="1339">
        <v>0</v>
      </c>
      <c r="CG6" s="1339">
        <v>0</v>
      </c>
      <c r="CI6" s="1339">
        <v>0</v>
      </c>
      <c r="CJ6" s="1339">
        <v>0</v>
      </c>
      <c r="CK6" s="1342"/>
      <c r="CL6" s="1339">
        <v>0</v>
      </c>
      <c r="CM6" s="1339">
        <v>0</v>
      </c>
      <c r="CO6" s="1339">
        <v>0</v>
      </c>
      <c r="CP6" s="1339">
        <v>0</v>
      </c>
      <c r="CQ6" s="1342"/>
      <c r="CR6" s="1339">
        <v>0</v>
      </c>
      <c r="CS6" s="1339">
        <v>0</v>
      </c>
      <c r="CU6" s="1339">
        <v>0</v>
      </c>
      <c r="CV6" s="1339">
        <v>0</v>
      </c>
      <c r="CW6" s="1342"/>
      <c r="CX6" s="1339">
        <v>0</v>
      </c>
      <c r="CY6" s="1339">
        <v>0</v>
      </c>
      <c r="DA6" s="1339">
        <v>0</v>
      </c>
      <c r="DB6" s="1339">
        <v>0</v>
      </c>
      <c r="DC6" s="1342"/>
      <c r="DD6" s="1339">
        <v>0</v>
      </c>
      <c r="DE6" s="1339">
        <v>0</v>
      </c>
      <c r="DG6" s="1339">
        <v>0</v>
      </c>
      <c r="DH6" s="1339">
        <v>0</v>
      </c>
      <c r="DI6" s="1342"/>
      <c r="DJ6" s="1339">
        <v>0</v>
      </c>
      <c r="DK6" s="1339">
        <v>0</v>
      </c>
      <c r="DM6" s="1339">
        <v>0</v>
      </c>
      <c r="DN6" s="1339">
        <v>0</v>
      </c>
      <c r="DO6" s="1342"/>
      <c r="DP6" s="1339">
        <v>0</v>
      </c>
      <c r="DQ6" s="1339">
        <v>0</v>
      </c>
      <c r="DS6" s="1339">
        <v>0</v>
      </c>
      <c r="DT6" s="1339">
        <v>0</v>
      </c>
      <c r="DU6" s="1342"/>
      <c r="DV6" s="1339">
        <v>0</v>
      </c>
      <c r="DW6" s="1339">
        <v>0</v>
      </c>
      <c r="DY6" s="1339">
        <v>0</v>
      </c>
      <c r="DZ6" s="1339">
        <v>0</v>
      </c>
      <c r="EA6" s="1342"/>
      <c r="EB6" s="1339">
        <v>0</v>
      </c>
      <c r="EC6" s="1339">
        <v>0</v>
      </c>
      <c r="EE6" s="1339">
        <v>0</v>
      </c>
      <c r="EF6" s="1339">
        <v>0</v>
      </c>
      <c r="EG6" s="1342"/>
      <c r="EH6" s="1339">
        <v>0</v>
      </c>
      <c r="EI6" s="1339">
        <v>0</v>
      </c>
      <c r="EK6" s="1322">
        <v>0</v>
      </c>
      <c r="EL6" s="1322">
        <v>0</v>
      </c>
      <c r="EM6" s="1405"/>
      <c r="EN6" s="1322">
        <v>0</v>
      </c>
      <c r="EO6" s="1322">
        <v>0</v>
      </c>
    </row>
    <row r="7" spans="1:145" ht="26.4">
      <c r="A7" s="1401">
        <v>3</v>
      </c>
      <c r="B7" s="1346" t="s">
        <v>2149</v>
      </c>
      <c r="C7" s="2185"/>
      <c r="D7" s="2185"/>
      <c r="E7" s="2185"/>
      <c r="F7" s="1339"/>
      <c r="G7" s="1339"/>
      <c r="I7" s="2185"/>
      <c r="J7" s="2185"/>
      <c r="K7" s="2185"/>
      <c r="L7" s="1339">
        <v>0</v>
      </c>
      <c r="M7" s="1339">
        <v>0</v>
      </c>
      <c r="O7" s="2185"/>
      <c r="P7" s="2185"/>
      <c r="Q7" s="2185"/>
      <c r="R7" s="1339">
        <v>0</v>
      </c>
      <c r="S7" s="1339">
        <v>0</v>
      </c>
      <c r="U7" s="2185"/>
      <c r="V7" s="2185"/>
      <c r="W7" s="2185"/>
      <c r="X7" s="1339">
        <v>0</v>
      </c>
      <c r="Y7" s="1339">
        <v>0</v>
      </c>
      <c r="AA7" s="2185"/>
      <c r="AB7" s="2185"/>
      <c r="AC7" s="2185"/>
      <c r="AD7" s="1339">
        <v>0</v>
      </c>
      <c r="AE7" s="1339">
        <v>0</v>
      </c>
      <c r="AG7" s="1342"/>
      <c r="AH7" s="1342"/>
      <c r="AI7" s="1342"/>
      <c r="AJ7" s="1339">
        <v>0</v>
      </c>
      <c r="AK7" s="1339">
        <v>0</v>
      </c>
      <c r="AM7" s="1342"/>
      <c r="AN7" s="1342"/>
      <c r="AO7" s="1342"/>
      <c r="AP7" s="1339">
        <v>0</v>
      </c>
      <c r="AQ7" s="1339">
        <v>0</v>
      </c>
      <c r="AS7" s="1342"/>
      <c r="AT7" s="1342"/>
      <c r="AU7" s="1342"/>
      <c r="AV7" s="1339">
        <v>0</v>
      </c>
      <c r="AW7" s="1339">
        <v>0</v>
      </c>
      <c r="AY7" s="1342"/>
      <c r="AZ7" s="1342"/>
      <c r="BA7" s="1342"/>
      <c r="BB7" s="1339">
        <v>0</v>
      </c>
      <c r="BC7" s="1339">
        <v>0</v>
      </c>
      <c r="BE7" s="1342"/>
      <c r="BF7" s="1342"/>
      <c r="BG7" s="1342"/>
      <c r="BH7" s="1339">
        <v>0</v>
      </c>
      <c r="BI7" s="1339">
        <v>0</v>
      </c>
      <c r="BK7" s="1342"/>
      <c r="BL7" s="1342"/>
      <c r="BM7" s="1342"/>
      <c r="BN7" s="1339">
        <v>0</v>
      </c>
      <c r="BO7" s="1339">
        <v>0</v>
      </c>
      <c r="BQ7" s="1342"/>
      <c r="BR7" s="1342"/>
      <c r="BS7" s="1342"/>
      <c r="BT7" s="1339"/>
      <c r="BU7" s="1339"/>
      <c r="BW7" s="1342"/>
      <c r="BX7" s="1342"/>
      <c r="BY7" s="1342"/>
      <c r="BZ7" s="1339">
        <v>0</v>
      </c>
      <c r="CA7" s="1339">
        <v>0</v>
      </c>
      <c r="CC7" s="1342"/>
      <c r="CD7" s="1342"/>
      <c r="CE7" s="1342"/>
      <c r="CF7" s="1339">
        <v>0</v>
      </c>
      <c r="CG7" s="1339">
        <v>0</v>
      </c>
      <c r="CI7" s="1342"/>
      <c r="CJ7" s="1342"/>
      <c r="CK7" s="1342"/>
      <c r="CL7" s="1339">
        <v>0</v>
      </c>
      <c r="CM7" s="1339">
        <v>0</v>
      </c>
      <c r="CO7" s="1342"/>
      <c r="CP7" s="1342"/>
      <c r="CQ7" s="1342"/>
      <c r="CR7" s="1339">
        <v>0</v>
      </c>
      <c r="CS7" s="1339">
        <v>0</v>
      </c>
      <c r="CU7" s="1342"/>
      <c r="CV7" s="1342"/>
      <c r="CW7" s="1342"/>
      <c r="CX7" s="1339">
        <v>0</v>
      </c>
      <c r="CY7" s="1339">
        <v>0</v>
      </c>
      <c r="DA7" s="1342"/>
      <c r="DB7" s="1342"/>
      <c r="DC7" s="1342"/>
      <c r="DD7" s="1339">
        <v>0</v>
      </c>
      <c r="DE7" s="1339">
        <v>0</v>
      </c>
      <c r="DG7" s="1342"/>
      <c r="DH7" s="1342"/>
      <c r="DI7" s="1342"/>
      <c r="DJ7" s="1339">
        <v>0</v>
      </c>
      <c r="DK7" s="1339">
        <v>0</v>
      </c>
      <c r="DM7" s="1342"/>
      <c r="DN7" s="1342"/>
      <c r="DO7" s="1342"/>
      <c r="DP7" s="1339">
        <v>0</v>
      </c>
      <c r="DQ7" s="1339">
        <v>0</v>
      </c>
      <c r="DS7" s="1342"/>
      <c r="DT7" s="1342"/>
      <c r="DU7" s="1342"/>
      <c r="DV7" s="1339">
        <v>0</v>
      </c>
      <c r="DW7" s="1339">
        <v>0</v>
      </c>
      <c r="DY7" s="1342"/>
      <c r="DZ7" s="1342"/>
      <c r="EA7" s="1342"/>
      <c r="EB7" s="1339">
        <v>0</v>
      </c>
      <c r="EC7" s="1339">
        <v>0</v>
      </c>
      <c r="EE7" s="1342"/>
      <c r="EF7" s="1342"/>
      <c r="EG7" s="1342"/>
      <c r="EH7" s="1339">
        <v>0</v>
      </c>
      <c r="EI7" s="1339">
        <v>0</v>
      </c>
      <c r="EK7" s="1405"/>
      <c r="EL7" s="1405"/>
      <c r="EM7" s="1405"/>
      <c r="EN7" s="1322">
        <v>0</v>
      </c>
      <c r="EO7" s="1322">
        <v>0</v>
      </c>
    </row>
    <row r="8" spans="1:145" ht="26.4">
      <c r="A8" s="1401">
        <v>4</v>
      </c>
      <c r="B8" s="1406" t="s">
        <v>2150</v>
      </c>
      <c r="C8" s="2186"/>
      <c r="D8" s="2186"/>
      <c r="E8" s="2186"/>
      <c r="F8" s="1339">
        <v>752184</v>
      </c>
      <c r="G8" s="1339">
        <v>8937</v>
      </c>
      <c r="I8" s="2186"/>
      <c r="J8" s="2186"/>
      <c r="K8" s="2186"/>
      <c r="L8" s="1339">
        <v>854169</v>
      </c>
      <c r="M8" s="1339">
        <v>7412</v>
      </c>
      <c r="O8" s="2186"/>
      <c r="P8" s="2186"/>
      <c r="Q8" s="2186"/>
      <c r="R8" s="1339">
        <v>754348</v>
      </c>
      <c r="S8" s="1339">
        <v>7402</v>
      </c>
      <c r="U8" s="2186"/>
      <c r="V8" s="2186"/>
      <c r="W8" s="2186"/>
      <c r="X8" s="1339">
        <v>778907</v>
      </c>
      <c r="Y8" s="1339">
        <v>6402</v>
      </c>
      <c r="AA8" s="2186"/>
      <c r="AB8" s="2186"/>
      <c r="AC8" s="2186"/>
      <c r="AD8" s="1339">
        <v>678225</v>
      </c>
      <c r="AE8" s="1339">
        <v>8612</v>
      </c>
      <c r="AG8" s="1407"/>
      <c r="AH8" s="1407"/>
      <c r="AI8" s="1407"/>
      <c r="AJ8" s="1408">
        <v>624173</v>
      </c>
      <c r="AK8" s="1408">
        <v>13478</v>
      </c>
      <c r="AM8" s="1407"/>
      <c r="AN8" s="1407"/>
      <c r="AO8" s="1407"/>
      <c r="AP8" s="1408">
        <v>621716</v>
      </c>
      <c r="AQ8" s="1408">
        <v>7200</v>
      </c>
      <c r="AS8" s="1407"/>
      <c r="AT8" s="1407"/>
      <c r="AU8" s="1407"/>
      <c r="AV8" s="1408">
        <v>773903</v>
      </c>
      <c r="AW8" s="1408">
        <v>6883</v>
      </c>
      <c r="AY8" s="1407"/>
      <c r="AZ8" s="1407"/>
      <c r="BA8" s="1407"/>
      <c r="BB8" s="1408">
        <v>655937</v>
      </c>
      <c r="BC8" s="1408">
        <v>6273</v>
      </c>
      <c r="BE8" s="1407"/>
      <c r="BF8" s="1407"/>
      <c r="BG8" s="1407"/>
      <c r="BH8" s="1408">
        <v>646086</v>
      </c>
      <c r="BI8" s="1408">
        <v>4876</v>
      </c>
      <c r="BK8" s="1407"/>
      <c r="BL8" s="1407"/>
      <c r="BM8" s="1407"/>
      <c r="BN8" s="1408">
        <v>614550</v>
      </c>
      <c r="BO8" s="1408">
        <v>6645</v>
      </c>
      <c r="BQ8" s="1407"/>
      <c r="BR8" s="1407"/>
      <c r="BS8" s="1407"/>
      <c r="BT8" s="1408">
        <v>640083.25734973035</v>
      </c>
      <c r="BU8" s="1408">
        <v>6320.0822775988654</v>
      </c>
      <c r="BW8" s="1407"/>
      <c r="BX8" s="1407"/>
      <c r="BY8" s="1407"/>
      <c r="BZ8" s="1408">
        <v>554145</v>
      </c>
      <c r="CA8" s="1408">
        <v>9875</v>
      </c>
      <c r="CC8" s="1407"/>
      <c r="CD8" s="1407"/>
      <c r="CE8" s="1407"/>
      <c r="CF8" s="1408">
        <v>563829</v>
      </c>
      <c r="CG8" s="1408">
        <v>9363</v>
      </c>
      <c r="CI8" s="1407"/>
      <c r="CJ8" s="1407"/>
      <c r="CK8" s="1407"/>
      <c r="CL8" s="1408">
        <v>552409</v>
      </c>
      <c r="CM8" s="1408">
        <v>13113</v>
      </c>
      <c r="CO8" s="1407"/>
      <c r="CP8" s="1407"/>
      <c r="CQ8" s="1407"/>
      <c r="CR8" s="1408">
        <v>611926</v>
      </c>
      <c r="CS8" s="1408">
        <v>14177</v>
      </c>
      <c r="CU8" s="1407"/>
      <c r="CV8" s="1407"/>
      <c r="CW8" s="1407"/>
      <c r="CX8" s="1408">
        <v>458872</v>
      </c>
      <c r="CY8" s="1408">
        <v>10886</v>
      </c>
      <c r="DA8" s="1407"/>
      <c r="DB8" s="1407"/>
      <c r="DC8" s="1407"/>
      <c r="DD8" s="1408">
        <v>469764</v>
      </c>
      <c r="DE8" s="1408">
        <v>13166</v>
      </c>
      <c r="DG8" s="1407"/>
      <c r="DH8" s="1407"/>
      <c r="DI8" s="1407"/>
      <c r="DJ8" s="1408">
        <v>459116</v>
      </c>
      <c r="DK8" s="1408">
        <v>13036</v>
      </c>
      <c r="DM8" s="1407"/>
      <c r="DN8" s="1407"/>
      <c r="DO8" s="1407"/>
      <c r="DP8" s="1408">
        <v>486821</v>
      </c>
      <c r="DQ8" s="1408">
        <v>13674</v>
      </c>
      <c r="DS8" s="1407"/>
      <c r="DT8" s="1407"/>
      <c r="DU8" s="1407"/>
      <c r="DV8" s="1408">
        <v>429380</v>
      </c>
      <c r="DW8" s="1408">
        <v>12548</v>
      </c>
      <c r="DY8" s="1407"/>
      <c r="DZ8" s="1407"/>
      <c r="EA8" s="1407"/>
      <c r="EB8" s="1408">
        <v>459933</v>
      </c>
      <c r="EC8" s="1408">
        <v>13202</v>
      </c>
      <c r="EE8" s="1407"/>
      <c r="EF8" s="1407"/>
      <c r="EG8" s="1407"/>
      <c r="EH8" s="1408">
        <v>532229</v>
      </c>
      <c r="EI8" s="1408">
        <v>14000</v>
      </c>
      <c r="EK8" s="1409"/>
      <c r="EL8" s="1409"/>
      <c r="EM8" s="1409"/>
      <c r="EN8" s="1410">
        <v>607456</v>
      </c>
      <c r="EO8" s="1410">
        <v>15157</v>
      </c>
    </row>
    <row r="9" spans="1:145" ht="13.8" thickBot="1">
      <c r="A9" s="1401">
        <v>6</v>
      </c>
      <c r="B9" s="1380" t="s">
        <v>156</v>
      </c>
      <c r="C9" s="2152"/>
      <c r="D9" s="2152"/>
      <c r="E9" s="2152"/>
      <c r="F9" s="2152"/>
      <c r="G9" s="2152">
        <v>34988</v>
      </c>
      <c r="I9" s="2152"/>
      <c r="J9" s="2152"/>
      <c r="K9" s="2152"/>
      <c r="L9" s="2152"/>
      <c r="M9" s="2152">
        <v>32492</v>
      </c>
      <c r="O9" s="2152"/>
      <c r="P9" s="2152"/>
      <c r="Q9" s="2152"/>
      <c r="R9" s="2152"/>
      <c r="S9" s="2152">
        <v>27309</v>
      </c>
      <c r="U9" s="2152"/>
      <c r="V9" s="2152"/>
      <c r="W9" s="2152"/>
      <c r="X9" s="2152"/>
      <c r="Y9" s="2152">
        <v>26769</v>
      </c>
      <c r="AA9" s="2152"/>
      <c r="AB9" s="2152"/>
      <c r="AC9" s="2152"/>
      <c r="AD9" s="2152"/>
      <c r="AE9" s="2152">
        <v>31792</v>
      </c>
      <c r="AG9" s="2086"/>
      <c r="AH9" s="2086"/>
      <c r="AI9" s="2086"/>
      <c r="AJ9" s="2086"/>
      <c r="AK9" s="2086">
        <v>42704</v>
      </c>
      <c r="AM9" s="2086"/>
      <c r="AN9" s="2086"/>
      <c r="AO9" s="2086"/>
      <c r="AP9" s="2086"/>
      <c r="AQ9" s="2086">
        <v>41945</v>
      </c>
      <c r="AS9" s="2086"/>
      <c r="AT9" s="2086"/>
      <c r="AU9" s="2086"/>
      <c r="AV9" s="2086"/>
      <c r="AW9" s="2086">
        <v>29648</v>
      </c>
      <c r="AY9" s="2086"/>
      <c r="AZ9" s="2086"/>
      <c r="BA9" s="2086"/>
      <c r="BB9" s="2086"/>
      <c r="BC9" s="2086">
        <v>31546</v>
      </c>
      <c r="BE9" s="1411"/>
      <c r="BF9" s="1411"/>
      <c r="BG9" s="1411"/>
      <c r="BH9" s="1411"/>
      <c r="BI9" s="1411">
        <v>28349</v>
      </c>
      <c r="BK9" s="1411"/>
      <c r="BL9" s="1411"/>
      <c r="BM9" s="1411"/>
      <c r="BN9" s="1411"/>
      <c r="BO9" s="1411">
        <v>28632</v>
      </c>
      <c r="BQ9" s="1411"/>
      <c r="BR9" s="1411"/>
      <c r="BS9" s="1411"/>
      <c r="BT9" s="1411"/>
      <c r="BU9" s="1411">
        <v>31143.129564941577</v>
      </c>
      <c r="BW9" s="1411"/>
      <c r="BX9" s="1411"/>
      <c r="BY9" s="1411"/>
      <c r="BZ9" s="1411"/>
      <c r="CA9" s="1411">
        <v>39569</v>
      </c>
      <c r="CC9" s="1411"/>
      <c r="CD9" s="1411"/>
      <c r="CE9" s="1411"/>
      <c r="CF9" s="1411"/>
      <c r="CG9" s="1411">
        <v>34451</v>
      </c>
      <c r="CI9" s="1411"/>
      <c r="CJ9" s="1411"/>
      <c r="CK9" s="1411"/>
      <c r="CL9" s="1411"/>
      <c r="CM9" s="1411">
        <v>37789</v>
      </c>
      <c r="CO9" s="1411"/>
      <c r="CP9" s="1411"/>
      <c r="CQ9" s="1411"/>
      <c r="CR9" s="1411"/>
      <c r="CS9" s="1411">
        <v>44613</v>
      </c>
      <c r="CU9" s="1411"/>
      <c r="CV9" s="1411"/>
      <c r="CW9" s="1411"/>
      <c r="CX9" s="1411"/>
      <c r="CY9" s="1411">
        <v>38224</v>
      </c>
      <c r="DA9" s="1411"/>
      <c r="DB9" s="1411"/>
      <c r="DC9" s="1411"/>
      <c r="DD9" s="1411"/>
      <c r="DE9" s="1411">
        <v>41865</v>
      </c>
      <c r="DG9" s="1411"/>
      <c r="DH9" s="1411"/>
      <c r="DI9" s="1411"/>
      <c r="DJ9" s="1411"/>
      <c r="DK9" s="1411">
        <v>40220</v>
      </c>
      <c r="DM9" s="1411"/>
      <c r="DN9" s="1411"/>
      <c r="DO9" s="1411"/>
      <c r="DP9" s="1411"/>
      <c r="DQ9" s="1411">
        <v>39301</v>
      </c>
      <c r="DS9" s="1411"/>
      <c r="DT9" s="1411"/>
      <c r="DU9" s="1411"/>
      <c r="DV9" s="1411"/>
      <c r="DW9" s="1411">
        <v>39560</v>
      </c>
      <c r="DY9" s="1411"/>
      <c r="DZ9" s="1411"/>
      <c r="EA9" s="1411"/>
      <c r="EB9" s="1411"/>
      <c r="EC9" s="1411">
        <v>40461</v>
      </c>
      <c r="EE9" s="1411"/>
      <c r="EF9" s="1411"/>
      <c r="EG9" s="1411"/>
      <c r="EH9" s="1411"/>
      <c r="EI9" s="1411">
        <v>40787</v>
      </c>
      <c r="EK9" s="1411"/>
      <c r="EL9" s="1411"/>
      <c r="EM9" s="1411"/>
      <c r="EN9" s="1411"/>
      <c r="EO9" s="1411">
        <v>52471</v>
      </c>
    </row>
  </sheetData>
  <phoneticPr fontId="64" type="noConversion"/>
  <hyperlinks>
    <hyperlink ref="B2" location="Índice!A1" display="CCR1: Análise das exposições ao risco de crédito de contraparte (CCR) por abordagem utilizada" xr:uid="{007EAF4C-1D34-4315-94A0-E7D148CBE89D}"/>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B39A1-874D-463F-961B-656526919AF0}">
  <sheetPr codeName="Planilha14">
    <tabColor rgb="FF5F6062"/>
  </sheetPr>
  <dimension ref="A1:U24"/>
  <sheetViews>
    <sheetView showGridLines="0" topLeftCell="B1" zoomScale="80" zoomScaleNormal="80" workbookViewId="0">
      <selection activeCell="B1" sqref="B1"/>
    </sheetView>
  </sheetViews>
  <sheetFormatPr defaultColWidth="8.5546875" defaultRowHeight="13.8"/>
  <cols>
    <col min="1" max="1" width="1.44140625" style="3" hidden="1" customWidth="1"/>
    <col min="2" max="2" width="77.77734375" style="3" customWidth="1"/>
    <col min="3" max="3" width="11.44140625" style="3" customWidth="1"/>
    <col min="4" max="4" width="11.77734375" style="3" customWidth="1"/>
    <col min="5" max="14" width="13.5546875" style="3" customWidth="1"/>
    <col min="15" max="17" width="13.5546875" style="52" customWidth="1"/>
    <col min="18" max="16384" width="8.5546875" style="3"/>
  </cols>
  <sheetData>
    <row r="1" spans="1:21" s="21" customFormat="1" ht="5.25" customHeight="1">
      <c r="A1" s="12"/>
      <c r="B1" s="13"/>
      <c r="C1" s="13"/>
      <c r="D1" s="13"/>
      <c r="E1" s="13"/>
      <c r="F1" s="13"/>
      <c r="G1" s="13"/>
      <c r="H1" s="13"/>
      <c r="I1" s="13"/>
      <c r="J1" s="13"/>
      <c r="K1" s="13"/>
      <c r="L1" s="13"/>
      <c r="M1" s="13"/>
      <c r="N1" s="13"/>
      <c r="O1" s="14"/>
      <c r="P1" s="14"/>
      <c r="Q1" s="15"/>
      <c r="R1" s="17"/>
      <c r="S1" s="18"/>
      <c r="T1" s="19"/>
      <c r="U1" s="20"/>
    </row>
    <row r="2" spans="1:21">
      <c r="A2" s="22"/>
      <c r="B2" s="24" t="s">
        <v>133</v>
      </c>
      <c r="C2" s="24"/>
      <c r="D2" s="24"/>
      <c r="E2" s="24"/>
      <c r="F2" s="24"/>
      <c r="G2" s="24"/>
      <c r="H2" s="24"/>
      <c r="I2" s="24"/>
      <c r="J2" s="24"/>
      <c r="K2" s="24"/>
      <c r="L2" s="24"/>
      <c r="M2" s="24"/>
      <c r="N2" s="24"/>
      <c r="O2" s="24"/>
      <c r="P2" s="25"/>
      <c r="Q2" s="26"/>
      <c r="R2" s="52"/>
      <c r="S2" s="52"/>
    </row>
    <row r="3" spans="1:21" hidden="1">
      <c r="A3" s="1942"/>
      <c r="B3" s="1943"/>
      <c r="C3" s="1943"/>
      <c r="D3" s="1943"/>
      <c r="E3" s="1943"/>
      <c r="F3" s="1943"/>
      <c r="G3" s="1943"/>
      <c r="H3" s="1943"/>
      <c r="I3" s="1943"/>
      <c r="J3" s="1943"/>
      <c r="K3" s="1943"/>
      <c r="L3" s="1943"/>
      <c r="M3" s="1943"/>
      <c r="N3" s="1943"/>
      <c r="O3" s="1944" t="s">
        <v>124</v>
      </c>
      <c r="P3" s="1944" t="s">
        <v>125</v>
      </c>
    </row>
    <row r="4" spans="1:21" ht="17.25" customHeight="1">
      <c r="A4" s="1943"/>
      <c r="B4" s="1943"/>
      <c r="C4" s="1945"/>
      <c r="D4" s="1945"/>
      <c r="E4" s="1945"/>
      <c r="F4" s="1945"/>
      <c r="G4" s="1945"/>
      <c r="H4" s="1945"/>
      <c r="I4" s="1945"/>
      <c r="J4" s="1945"/>
      <c r="K4" s="1945"/>
      <c r="L4" s="1945"/>
      <c r="M4" s="1946" t="s">
        <v>160</v>
      </c>
      <c r="N4" s="1946"/>
      <c r="O4" s="1946"/>
      <c r="P4" s="1946"/>
      <c r="Q4" s="1946"/>
    </row>
    <row r="5" spans="1:21" ht="14.4" thickBot="1">
      <c r="A5" s="1943"/>
      <c r="B5" s="1947" t="s">
        <v>68</v>
      </c>
      <c r="C5" s="1948">
        <v>45107</v>
      </c>
      <c r="D5" s="1948">
        <v>45016</v>
      </c>
      <c r="E5" s="1948">
        <v>44926</v>
      </c>
      <c r="F5" s="1948">
        <v>44834</v>
      </c>
      <c r="G5" s="1948" t="s">
        <v>161</v>
      </c>
      <c r="H5" s="1948" t="s">
        <v>162</v>
      </c>
      <c r="I5" s="1948" t="s">
        <v>163</v>
      </c>
      <c r="J5" s="1949">
        <v>44469</v>
      </c>
      <c r="K5" s="1949">
        <v>44377</v>
      </c>
      <c r="L5" s="1949">
        <v>44286</v>
      </c>
      <c r="M5" s="1949">
        <v>44196</v>
      </c>
      <c r="N5" s="1949">
        <v>44104</v>
      </c>
      <c r="O5" s="1949">
        <v>44012</v>
      </c>
      <c r="P5" s="1949">
        <v>43921</v>
      </c>
      <c r="Q5" s="1949">
        <v>43830</v>
      </c>
    </row>
    <row r="6" spans="1:21">
      <c r="A6" s="1950">
        <v>0</v>
      </c>
      <c r="B6" s="1951" t="s">
        <v>164</v>
      </c>
      <c r="C6" s="1952">
        <v>1146946</v>
      </c>
      <c r="D6" s="1952">
        <v>1132377</v>
      </c>
      <c r="E6" s="1952">
        <v>1118752</v>
      </c>
      <c r="F6" s="1952">
        <v>1104482</v>
      </c>
      <c r="G6" s="1952">
        <v>1085024</v>
      </c>
      <c r="H6" s="1952">
        <v>1045152</v>
      </c>
      <c r="I6" s="1952">
        <v>1044344</v>
      </c>
      <c r="J6" s="1952">
        <v>986309</v>
      </c>
      <c r="K6" s="1952">
        <v>941021</v>
      </c>
      <c r="L6" s="1952">
        <v>963403</v>
      </c>
      <c r="M6" s="1952">
        <v>921934</v>
      </c>
      <c r="N6" s="1952">
        <v>948063</v>
      </c>
      <c r="O6" s="1952">
        <v>922909</v>
      </c>
      <c r="P6" s="1953">
        <v>917107</v>
      </c>
      <c r="Q6" s="1953">
        <v>784730</v>
      </c>
    </row>
    <row r="7" spans="1:21">
      <c r="A7" s="1950">
        <v>2</v>
      </c>
      <c r="B7" s="1954" t="s">
        <v>137</v>
      </c>
      <c r="C7" s="37">
        <v>1040381</v>
      </c>
      <c r="D7" s="37">
        <v>1034818</v>
      </c>
      <c r="E7" s="37">
        <v>1016137</v>
      </c>
      <c r="F7" s="37">
        <v>986883</v>
      </c>
      <c r="G7" s="37">
        <v>972773</v>
      </c>
      <c r="H7" s="37">
        <v>924394</v>
      </c>
      <c r="I7" s="37">
        <v>922824</v>
      </c>
      <c r="J7" s="37">
        <v>864316</v>
      </c>
      <c r="K7" s="37">
        <v>817765</v>
      </c>
      <c r="L7" s="37">
        <v>820024</v>
      </c>
      <c r="M7" s="37">
        <v>778153</v>
      </c>
      <c r="N7" s="37">
        <v>776410</v>
      </c>
      <c r="O7" s="37">
        <v>752718</v>
      </c>
      <c r="P7" s="37">
        <v>747680</v>
      </c>
      <c r="Q7" s="37">
        <v>690474</v>
      </c>
    </row>
    <row r="8" spans="1:21">
      <c r="A8" s="1950">
        <v>6</v>
      </c>
      <c r="B8" s="1954" t="s">
        <v>141</v>
      </c>
      <c r="C8" s="37">
        <v>42783</v>
      </c>
      <c r="D8" s="37">
        <v>37042</v>
      </c>
      <c r="E8" s="37">
        <v>40222</v>
      </c>
      <c r="F8" s="37">
        <v>47829</v>
      </c>
      <c r="G8" s="37">
        <v>41515</v>
      </c>
      <c r="H8" s="37">
        <v>44278</v>
      </c>
      <c r="I8" s="37">
        <v>42898</v>
      </c>
      <c r="J8" s="37">
        <v>42157</v>
      </c>
      <c r="K8" s="37">
        <v>43576</v>
      </c>
      <c r="L8" s="37">
        <v>45217</v>
      </c>
      <c r="M8" s="37">
        <v>45674</v>
      </c>
      <c r="N8" s="37">
        <v>56801</v>
      </c>
      <c r="O8" s="37">
        <v>58348</v>
      </c>
      <c r="P8" s="37">
        <v>56632</v>
      </c>
      <c r="Q8" s="37">
        <v>31356</v>
      </c>
    </row>
    <row r="9" spans="1:21">
      <c r="A9" s="1950">
        <v>7</v>
      </c>
      <c r="B9" s="1955" t="s">
        <v>165</v>
      </c>
      <c r="C9" s="37">
        <v>30115</v>
      </c>
      <c r="D9" s="37">
        <v>25627</v>
      </c>
      <c r="E9" s="37">
        <v>25361</v>
      </c>
      <c r="F9" s="37">
        <v>31109</v>
      </c>
      <c r="G9" s="37">
        <v>27959</v>
      </c>
      <c r="H9" s="37">
        <v>29142</v>
      </c>
      <c r="I9" s="37">
        <v>27616</v>
      </c>
      <c r="J9" s="37">
        <v>26068</v>
      </c>
      <c r="K9" s="37">
        <v>27400</v>
      </c>
      <c r="L9" s="37">
        <v>27544</v>
      </c>
      <c r="M9" s="37">
        <v>27119</v>
      </c>
      <c r="N9" s="37">
        <v>35054</v>
      </c>
      <c r="O9" s="37">
        <v>37903</v>
      </c>
      <c r="P9" s="37">
        <v>40281</v>
      </c>
      <c r="Q9" s="37">
        <v>16523</v>
      </c>
    </row>
    <row r="10" spans="1:21">
      <c r="A10" s="2095" t="s">
        <v>97</v>
      </c>
      <c r="B10" s="2094" t="s">
        <v>166</v>
      </c>
      <c r="C10" s="2096">
        <v>0</v>
      </c>
      <c r="D10" s="2096">
        <v>0</v>
      </c>
      <c r="E10" s="2096">
        <v>0</v>
      </c>
      <c r="F10" s="2096">
        <v>0</v>
      </c>
      <c r="G10" s="2096">
        <v>0</v>
      </c>
      <c r="H10" s="2096">
        <v>0</v>
      </c>
      <c r="I10" s="2096">
        <v>0</v>
      </c>
      <c r="J10" s="2096">
        <v>0</v>
      </c>
      <c r="K10" s="2096">
        <v>0</v>
      </c>
      <c r="L10" s="2096">
        <v>0</v>
      </c>
      <c r="M10" s="2096">
        <v>0</v>
      </c>
      <c r="N10" s="2096">
        <v>0</v>
      </c>
      <c r="O10" s="2096">
        <v>0</v>
      </c>
      <c r="P10" s="2096">
        <v>0</v>
      </c>
      <c r="Q10" s="2096">
        <v>0</v>
      </c>
    </row>
    <row r="11" spans="1:21">
      <c r="A11" s="1950">
        <v>9</v>
      </c>
      <c r="B11" s="1955" t="s">
        <v>167</v>
      </c>
      <c r="C11" s="37">
        <v>12668</v>
      </c>
      <c r="D11" s="37">
        <v>11415</v>
      </c>
      <c r="E11" s="37">
        <v>14861</v>
      </c>
      <c r="F11" s="37">
        <v>16720</v>
      </c>
      <c r="G11" s="37">
        <v>13556</v>
      </c>
      <c r="H11" s="37">
        <v>15136</v>
      </c>
      <c r="I11" s="37">
        <v>15282</v>
      </c>
      <c r="J11" s="37">
        <v>16089</v>
      </c>
      <c r="K11" s="37">
        <v>16176</v>
      </c>
      <c r="L11" s="37">
        <v>17673</v>
      </c>
      <c r="M11" s="37">
        <v>18555</v>
      </c>
      <c r="N11" s="37">
        <v>21747</v>
      </c>
      <c r="O11" s="37">
        <v>20445</v>
      </c>
      <c r="P11" s="37">
        <v>16351</v>
      </c>
      <c r="Q11" s="37">
        <v>14833</v>
      </c>
    </row>
    <row r="12" spans="1:21" ht="26.4">
      <c r="A12" s="1950">
        <v>10</v>
      </c>
      <c r="B12" s="1956" t="s">
        <v>168</v>
      </c>
      <c r="C12" s="37">
        <v>6419</v>
      </c>
      <c r="D12" s="37">
        <v>6458</v>
      </c>
      <c r="E12" s="37">
        <v>7695</v>
      </c>
      <c r="F12" s="37">
        <v>8924</v>
      </c>
      <c r="G12" s="37">
        <v>8058</v>
      </c>
      <c r="H12" s="37">
        <v>7964</v>
      </c>
      <c r="I12" s="37">
        <v>8102</v>
      </c>
      <c r="J12" s="37">
        <v>7604</v>
      </c>
      <c r="K12" s="37">
        <v>7222</v>
      </c>
      <c r="L12" s="37">
        <v>6960</v>
      </c>
      <c r="M12" s="37">
        <v>5960</v>
      </c>
      <c r="N12" s="37">
        <v>9408</v>
      </c>
      <c r="O12" s="37">
        <v>9910</v>
      </c>
      <c r="P12" s="37">
        <v>9576</v>
      </c>
      <c r="Q12" s="37">
        <v>3494</v>
      </c>
    </row>
    <row r="13" spans="1:21">
      <c r="A13" s="1957">
        <v>12</v>
      </c>
      <c r="B13" s="1954" t="s">
        <v>145</v>
      </c>
      <c r="C13" s="37">
        <v>6805</v>
      </c>
      <c r="D13" s="37">
        <v>7037</v>
      </c>
      <c r="E13" s="37">
        <v>8002</v>
      </c>
      <c r="F13" s="37">
        <v>7462</v>
      </c>
      <c r="G13" s="37">
        <v>5338</v>
      </c>
      <c r="H13" s="37">
        <v>4931</v>
      </c>
      <c r="I13" s="37">
        <v>5001</v>
      </c>
      <c r="J13" s="37">
        <v>5700</v>
      </c>
      <c r="K13" s="37">
        <v>6223</v>
      </c>
      <c r="L13" s="37">
        <v>6950</v>
      </c>
      <c r="M13" s="37">
        <v>4897</v>
      </c>
      <c r="N13" s="37">
        <v>5564</v>
      </c>
      <c r="O13" s="37">
        <v>6021</v>
      </c>
      <c r="P13" s="37">
        <v>5820</v>
      </c>
      <c r="Q13" s="37">
        <v>7669</v>
      </c>
    </row>
    <row r="14" spans="1:21">
      <c r="A14" s="1957">
        <v>13</v>
      </c>
      <c r="B14" s="1954" t="s">
        <v>146</v>
      </c>
      <c r="C14" s="37">
        <v>0</v>
      </c>
      <c r="D14" s="37">
        <v>0</v>
      </c>
      <c r="E14" s="37">
        <v>104</v>
      </c>
      <c r="F14" s="37">
        <v>178</v>
      </c>
      <c r="G14" s="37">
        <v>196</v>
      </c>
      <c r="H14" s="37">
        <v>249</v>
      </c>
      <c r="I14" s="37">
        <v>95</v>
      </c>
      <c r="J14" s="37">
        <v>92</v>
      </c>
      <c r="K14" s="37">
        <v>63</v>
      </c>
      <c r="L14" s="37">
        <v>0</v>
      </c>
      <c r="M14" s="37">
        <v>623</v>
      </c>
      <c r="N14" s="37">
        <v>286</v>
      </c>
      <c r="O14" s="37">
        <v>278</v>
      </c>
      <c r="P14" s="37">
        <v>264</v>
      </c>
      <c r="Q14" s="37">
        <v>205</v>
      </c>
    </row>
    <row r="15" spans="1:21">
      <c r="A15" s="1957">
        <v>14</v>
      </c>
      <c r="B15" s="1954" t="s">
        <v>147</v>
      </c>
      <c r="C15" s="37">
        <v>1597</v>
      </c>
      <c r="D15" s="37">
        <v>2215</v>
      </c>
      <c r="E15" s="37">
        <v>1461</v>
      </c>
      <c r="F15" s="37">
        <v>1699</v>
      </c>
      <c r="G15" s="37">
        <v>1504</v>
      </c>
      <c r="H15" s="37">
        <v>1886</v>
      </c>
      <c r="I15" s="37">
        <v>824</v>
      </c>
      <c r="J15" s="37">
        <v>1346</v>
      </c>
      <c r="K15" s="37">
        <v>794</v>
      </c>
      <c r="L15" s="37">
        <v>1265</v>
      </c>
      <c r="M15" s="37">
        <v>716</v>
      </c>
      <c r="N15" s="37">
        <v>134</v>
      </c>
      <c r="O15" s="37">
        <v>1499</v>
      </c>
      <c r="P15" s="37">
        <v>1520</v>
      </c>
      <c r="Q15" s="37">
        <v>1133</v>
      </c>
    </row>
    <row r="16" spans="1:21">
      <c r="A16" s="1957">
        <v>16</v>
      </c>
      <c r="B16" s="1954" t="s">
        <v>169</v>
      </c>
      <c r="C16" s="37">
        <v>3711</v>
      </c>
      <c r="D16" s="37">
        <v>4066</v>
      </c>
      <c r="E16" s="37">
        <v>4408</v>
      </c>
      <c r="F16" s="37">
        <v>3379</v>
      </c>
      <c r="G16" s="37">
        <v>3271</v>
      </c>
      <c r="H16" s="37">
        <v>2892</v>
      </c>
      <c r="I16" s="37">
        <v>2195</v>
      </c>
      <c r="J16" s="37">
        <v>1600</v>
      </c>
      <c r="K16" s="37">
        <v>1352</v>
      </c>
      <c r="L16" s="37">
        <v>1174</v>
      </c>
      <c r="M16" s="37">
        <v>1506</v>
      </c>
      <c r="N16" s="37">
        <v>0</v>
      </c>
      <c r="O16" s="37">
        <v>0</v>
      </c>
      <c r="P16" s="37">
        <v>0</v>
      </c>
      <c r="Q16" s="37">
        <v>0</v>
      </c>
    </row>
    <row r="17" spans="1:17">
      <c r="A17" s="1957">
        <v>25</v>
      </c>
      <c r="B17" s="1956" t="s">
        <v>155</v>
      </c>
      <c r="C17" s="37">
        <v>45250</v>
      </c>
      <c r="D17" s="37">
        <v>40741</v>
      </c>
      <c r="E17" s="37">
        <v>40723</v>
      </c>
      <c r="F17" s="37">
        <v>48128</v>
      </c>
      <c r="G17" s="37">
        <v>52369</v>
      </c>
      <c r="H17" s="37">
        <v>58558</v>
      </c>
      <c r="I17" s="37">
        <v>62405</v>
      </c>
      <c r="J17" s="37">
        <v>63494</v>
      </c>
      <c r="K17" s="37">
        <v>64026</v>
      </c>
      <c r="L17" s="37">
        <v>81813</v>
      </c>
      <c r="M17" s="37">
        <v>84405</v>
      </c>
      <c r="N17" s="37">
        <v>99460</v>
      </c>
      <c r="O17" s="37">
        <v>94135</v>
      </c>
      <c r="P17" s="37">
        <v>95615</v>
      </c>
      <c r="Q17" s="37">
        <v>50399</v>
      </c>
    </row>
    <row r="18" spans="1:17">
      <c r="A18" s="1957">
        <v>20</v>
      </c>
      <c r="B18" s="1958" t="s">
        <v>149</v>
      </c>
      <c r="C18" s="1953">
        <v>26592</v>
      </c>
      <c r="D18" s="1953">
        <v>26754</v>
      </c>
      <c r="E18" s="1953">
        <v>23240</v>
      </c>
      <c r="F18" s="1953">
        <v>24098</v>
      </c>
      <c r="G18" s="1953">
        <v>23205</v>
      </c>
      <c r="H18" s="1953">
        <v>25773</v>
      </c>
      <c r="I18" s="1953">
        <v>22985</v>
      </c>
      <c r="J18" s="1953">
        <v>22373</v>
      </c>
      <c r="K18" s="1953">
        <v>25581</v>
      </c>
      <c r="L18" s="1953">
        <v>26764</v>
      </c>
      <c r="M18" s="1953">
        <v>27481</v>
      </c>
      <c r="N18" s="1953">
        <v>27884</v>
      </c>
      <c r="O18" s="1953">
        <v>25237</v>
      </c>
      <c r="P18" s="1953">
        <v>33934</v>
      </c>
      <c r="Q18" s="1953">
        <v>25002</v>
      </c>
    </row>
    <row r="19" spans="1:17" ht="15.6">
      <c r="A19" s="1957">
        <v>21</v>
      </c>
      <c r="B19" s="1954" t="s">
        <v>150</v>
      </c>
      <c r="C19" s="37">
        <v>33240</v>
      </c>
      <c r="D19" s="37">
        <v>33442</v>
      </c>
      <c r="E19" s="37">
        <v>29050</v>
      </c>
      <c r="F19" s="37">
        <v>30123</v>
      </c>
      <c r="G19" s="37">
        <v>29006</v>
      </c>
      <c r="H19" s="37">
        <v>32216</v>
      </c>
      <c r="I19" s="37">
        <v>28731</v>
      </c>
      <c r="J19" s="37">
        <v>27966</v>
      </c>
      <c r="K19" s="37">
        <v>31976</v>
      </c>
      <c r="L19" s="37">
        <v>33455</v>
      </c>
      <c r="M19" s="37">
        <v>34351</v>
      </c>
      <c r="N19" s="37">
        <v>34855</v>
      </c>
      <c r="O19" s="37">
        <v>31547</v>
      </c>
      <c r="P19" s="37">
        <v>39942</v>
      </c>
      <c r="Q19" s="37">
        <v>28328</v>
      </c>
    </row>
    <row r="20" spans="1:17" ht="15.6">
      <c r="A20" s="1957">
        <v>22</v>
      </c>
      <c r="B20" s="1954" t="s">
        <v>151</v>
      </c>
      <c r="C20" s="37">
        <v>21818</v>
      </c>
      <c r="D20" s="37">
        <v>25015</v>
      </c>
      <c r="E20" s="37">
        <v>23097</v>
      </c>
      <c r="F20" s="37">
        <v>21078</v>
      </c>
      <c r="G20" s="37">
        <v>21772</v>
      </c>
      <c r="H20" s="37">
        <v>19013</v>
      </c>
      <c r="I20" s="37">
        <v>14751</v>
      </c>
      <c r="J20" s="37">
        <v>15281</v>
      </c>
      <c r="K20" s="37">
        <v>22864</v>
      </c>
      <c r="L20" s="37">
        <v>25227</v>
      </c>
      <c r="M20" s="37">
        <v>22362</v>
      </c>
      <c r="N20" s="37">
        <v>24314</v>
      </c>
      <c r="O20" s="37">
        <v>23988</v>
      </c>
      <c r="P20" s="37">
        <v>33934</v>
      </c>
      <c r="Q20" s="37">
        <v>25002</v>
      </c>
    </row>
    <row r="21" spans="1:17">
      <c r="A21" s="1957">
        <v>24</v>
      </c>
      <c r="B21" s="1959" t="s">
        <v>170</v>
      </c>
      <c r="C21" s="1960">
        <v>101302</v>
      </c>
      <c r="D21" s="1960">
        <v>101302</v>
      </c>
      <c r="E21" s="1960">
        <v>96590</v>
      </c>
      <c r="F21" s="1960">
        <v>96590</v>
      </c>
      <c r="G21" s="1960">
        <v>93399</v>
      </c>
      <c r="H21" s="1960">
        <v>93399</v>
      </c>
      <c r="I21" s="1960">
        <v>86512</v>
      </c>
      <c r="J21" s="1960">
        <v>86512</v>
      </c>
      <c r="K21" s="1960">
        <v>82026</v>
      </c>
      <c r="L21" s="1960">
        <v>82026</v>
      </c>
      <c r="M21" s="1960">
        <v>92792</v>
      </c>
      <c r="N21" s="1960">
        <v>92792</v>
      </c>
      <c r="O21" s="1960">
        <v>92476</v>
      </c>
      <c r="P21" s="1953">
        <v>92476</v>
      </c>
      <c r="Q21" s="1953">
        <v>81568</v>
      </c>
    </row>
    <row r="22" spans="1:17" s="52" customFormat="1" ht="14.4" thickBot="1">
      <c r="A22" s="1950">
        <v>27</v>
      </c>
      <c r="B22" s="1961" t="s">
        <v>156</v>
      </c>
      <c r="C22" s="1962">
        <v>1274840</v>
      </c>
      <c r="D22" s="1962">
        <v>1260433</v>
      </c>
      <c r="E22" s="1962">
        <v>1238582</v>
      </c>
      <c r="F22" s="1962">
        <v>1225170</v>
      </c>
      <c r="G22" s="1962">
        <v>1201628</v>
      </c>
      <c r="H22" s="1962">
        <v>1164324</v>
      </c>
      <c r="I22" s="1962">
        <v>1153841</v>
      </c>
      <c r="J22" s="1962">
        <v>1095194</v>
      </c>
      <c r="K22" s="1962">
        <v>1048628</v>
      </c>
      <c r="L22" s="1962">
        <v>1072193</v>
      </c>
      <c r="M22" s="1962">
        <v>1042207</v>
      </c>
      <c r="N22" s="1962">
        <v>1068739</v>
      </c>
      <c r="O22" s="1962">
        <v>1040622</v>
      </c>
      <c r="P22" s="1962">
        <v>1043517</v>
      </c>
      <c r="Q22" s="1963">
        <v>891300</v>
      </c>
    </row>
    <row r="24" spans="1:17">
      <c r="B24" s="1112" t="s">
        <v>159</v>
      </c>
      <c r="C24" s="1112"/>
      <c r="D24" s="1112"/>
      <c r="E24" s="1112"/>
      <c r="F24" s="1112"/>
      <c r="G24" s="1112"/>
      <c r="H24" s="1112"/>
      <c r="I24" s="1112"/>
      <c r="J24" s="1112"/>
      <c r="K24" s="1112"/>
      <c r="L24" s="1112"/>
      <c r="M24" s="1964"/>
      <c r="N24" s="1964"/>
    </row>
  </sheetData>
  <hyperlinks>
    <hyperlink ref="B2" location="Índice!C8" display="Visão Geral dos Ativos Ponderados pelo Risco – RWA" xr:uid="{F2A4653C-3456-4433-8272-41C27CA04B2A}"/>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17E9A-E39C-4A77-B8DE-E6FD3899B6C4}">
  <sheetPr codeName="Planilha50">
    <tabColor rgb="FF73C6A1"/>
  </sheetPr>
  <dimension ref="A1:EN12"/>
  <sheetViews>
    <sheetView showGridLines="0" topLeftCell="B1" zoomScale="85" zoomScaleNormal="85" workbookViewId="0">
      <selection activeCell="B3" sqref="B3:L12"/>
    </sheetView>
  </sheetViews>
  <sheetFormatPr defaultColWidth="9.21875" defaultRowHeight="13.2"/>
  <cols>
    <col min="1" max="1" width="5.44140625" style="1112" hidden="1" customWidth="1"/>
    <col min="2" max="2" width="25.21875" style="1112" customWidth="1"/>
    <col min="3" max="3" width="9.44140625" style="1112" bestFit="1" customWidth="1"/>
    <col min="4" max="4" width="5.44140625" style="1112" bestFit="1" customWidth="1"/>
    <col min="5" max="5" width="7.44140625" style="1112" bestFit="1" customWidth="1"/>
    <col min="6" max="6" width="8.44140625" style="1112" bestFit="1" customWidth="1"/>
    <col min="7" max="7" width="7.44140625" style="1112" bestFit="1" customWidth="1"/>
    <col min="8" max="9" width="8.44140625" style="1112" bestFit="1" customWidth="1"/>
    <col min="10" max="10" width="6.77734375" style="1112" bestFit="1" customWidth="1"/>
    <col min="11" max="11" width="7.44140625" style="1112" bestFit="1" customWidth="1"/>
    <col min="12" max="12" width="11" style="1112" bestFit="1" customWidth="1"/>
    <col min="13" max="13" width="3.77734375" style="1112" customWidth="1"/>
    <col min="14" max="14" width="9.44140625" style="1112" bestFit="1" customWidth="1"/>
    <col min="15" max="15" width="5.44140625" style="1112" bestFit="1" customWidth="1"/>
    <col min="16" max="16" width="7.44140625" style="1112" bestFit="1" customWidth="1"/>
    <col min="17" max="17" width="8.44140625" style="1112" bestFit="1" customWidth="1"/>
    <col min="18" max="18" width="7.44140625" style="1112" bestFit="1" customWidth="1"/>
    <col min="19" max="20" width="8.44140625" style="1112" bestFit="1" customWidth="1"/>
    <col min="21" max="21" width="6.77734375" style="1112" bestFit="1" customWidth="1"/>
    <col min="22" max="22" width="7.44140625" style="1112" bestFit="1" customWidth="1"/>
    <col min="23" max="23" width="11" style="1112" bestFit="1" customWidth="1"/>
    <col min="24" max="24" width="3.77734375" style="1112" customWidth="1"/>
    <col min="25" max="25" width="9.44140625" style="1112" bestFit="1" customWidth="1"/>
    <col min="26" max="26" width="5.44140625" style="1112" bestFit="1" customWidth="1"/>
    <col min="27" max="27" width="7.44140625" style="1112" bestFit="1" customWidth="1"/>
    <col min="28" max="28" width="8.44140625" style="1112" bestFit="1" customWidth="1"/>
    <col min="29" max="29" width="7.44140625" style="1112" bestFit="1" customWidth="1"/>
    <col min="30" max="31" width="8.44140625" style="1112" bestFit="1" customWidth="1"/>
    <col min="32" max="32" width="6.77734375" style="1112" bestFit="1" customWidth="1"/>
    <col min="33" max="33" width="7.44140625" style="1112" bestFit="1" customWidth="1"/>
    <col min="34" max="34" width="11" style="1112" bestFit="1" customWidth="1"/>
    <col min="35" max="35" width="3.77734375" style="1112" customWidth="1"/>
    <col min="36" max="36" width="9.44140625" style="1112" bestFit="1" customWidth="1"/>
    <col min="37" max="37" width="5.44140625" style="1112" bestFit="1" customWidth="1"/>
    <col min="38" max="38" width="7.44140625" style="1112" bestFit="1" customWidth="1"/>
    <col min="39" max="39" width="8.44140625" style="1112" bestFit="1" customWidth="1"/>
    <col min="40" max="40" width="7.44140625" style="1112" bestFit="1" customWidth="1"/>
    <col min="41" max="42" width="8.44140625" style="1112" bestFit="1" customWidth="1"/>
    <col min="43" max="43" width="6.77734375" style="1112" bestFit="1" customWidth="1"/>
    <col min="44" max="44" width="7.44140625" style="1112" bestFit="1" customWidth="1"/>
    <col min="45" max="45" width="11" style="1112" bestFit="1" customWidth="1"/>
    <col min="46" max="46" width="1.44140625" style="1112" customWidth="1"/>
    <col min="47" max="47" width="9.44140625" style="1112" bestFit="1" customWidth="1"/>
    <col min="48" max="48" width="5.44140625" style="1112" bestFit="1" customWidth="1"/>
    <col min="49" max="49" width="7.44140625" style="1112" bestFit="1" customWidth="1"/>
    <col min="50" max="50" width="8.44140625" style="1112" bestFit="1" customWidth="1"/>
    <col min="51" max="51" width="7.44140625" style="1112" bestFit="1" customWidth="1"/>
    <col min="52" max="53" width="8.44140625" style="1112" bestFit="1" customWidth="1"/>
    <col min="54" max="54" width="6.77734375" style="1112" bestFit="1" customWidth="1"/>
    <col min="55" max="55" width="7.44140625" style="1112" bestFit="1" customWidth="1"/>
    <col min="56" max="56" width="11" style="1112" bestFit="1" customWidth="1"/>
    <col min="57" max="57" width="1.44140625" style="1112" customWidth="1"/>
    <col min="58" max="58" width="9.44140625" style="1112" bestFit="1" customWidth="1"/>
    <col min="59" max="59" width="5.44140625" style="1112" bestFit="1" customWidth="1"/>
    <col min="60" max="60" width="7.44140625" style="1112" bestFit="1" customWidth="1"/>
    <col min="61" max="61" width="8.44140625" style="1112" bestFit="1" customWidth="1"/>
    <col min="62" max="62" width="7.44140625" style="1112" bestFit="1" customWidth="1"/>
    <col min="63" max="64" width="8.44140625" style="1112" bestFit="1" customWidth="1"/>
    <col min="65" max="65" width="6.77734375" style="1112" bestFit="1" customWidth="1"/>
    <col min="66" max="66" width="7.44140625" style="1112" bestFit="1" customWidth="1"/>
    <col min="67" max="67" width="11" style="1112" bestFit="1" customWidth="1"/>
    <col min="68" max="68" width="1.44140625" style="1112" customWidth="1"/>
    <col min="69" max="69" width="9.44140625" style="1112" bestFit="1" customWidth="1"/>
    <col min="70" max="70" width="5.44140625" style="1112" bestFit="1" customWidth="1"/>
    <col min="71" max="71" width="7.44140625" style="1112" bestFit="1" customWidth="1"/>
    <col min="72" max="72" width="8.44140625" style="1112" bestFit="1" customWidth="1"/>
    <col min="73" max="73" width="7.44140625" style="1112" bestFit="1" customWidth="1"/>
    <col min="74" max="75" width="8.44140625" style="1112" bestFit="1" customWidth="1"/>
    <col min="76" max="76" width="5.77734375" style="1112" bestFit="1" customWidth="1"/>
    <col min="77" max="77" width="7.44140625" style="1112" bestFit="1" customWidth="1"/>
    <col min="78" max="78" width="11" style="1112" bestFit="1" customWidth="1"/>
    <col min="79" max="79" width="1.44140625" style="1112" customWidth="1"/>
    <col min="80" max="80" width="9.44140625" style="1112" bestFit="1" customWidth="1"/>
    <col min="81" max="81" width="5.44140625" style="1112" bestFit="1" customWidth="1"/>
    <col min="82" max="82" width="7.44140625" style="1112" bestFit="1" customWidth="1"/>
    <col min="83" max="83" width="8.44140625" style="1112" bestFit="1" customWidth="1"/>
    <col min="84" max="84" width="7.44140625" style="1112" bestFit="1" customWidth="1"/>
    <col min="85" max="86" width="8.44140625" style="1112" bestFit="1" customWidth="1"/>
    <col min="87" max="87" width="5.77734375" style="1112" bestFit="1" customWidth="1"/>
    <col min="88" max="88" width="7.44140625" style="1112" bestFit="1" customWidth="1"/>
    <col min="89" max="89" width="11" style="1112" bestFit="1" customWidth="1"/>
    <col min="90" max="90" width="1.44140625" style="1112" customWidth="1"/>
    <col min="91" max="91" width="9.44140625" style="1112" bestFit="1" customWidth="1"/>
    <col min="92" max="92" width="5.44140625" style="1112" bestFit="1" customWidth="1"/>
    <col min="93" max="93" width="7.44140625" style="1112" bestFit="1" customWidth="1"/>
    <col min="94" max="94" width="8.44140625" style="1112" bestFit="1" customWidth="1"/>
    <col min="95" max="95" width="7.44140625" style="1112" bestFit="1" customWidth="1"/>
    <col min="96" max="97" width="8.44140625" style="1112" bestFit="1" customWidth="1"/>
    <col min="98" max="98" width="5.77734375" style="1112" bestFit="1" customWidth="1"/>
    <col min="99" max="99" width="7.44140625" style="1112" bestFit="1" customWidth="1"/>
    <col min="100" max="100" width="11" style="1112" bestFit="1" customWidth="1"/>
    <col min="101" max="101" width="1.44140625" style="1112" customWidth="1"/>
    <col min="102" max="102" width="9.44140625" style="1112" bestFit="1" customWidth="1"/>
    <col min="103" max="103" width="5.44140625" style="1112" bestFit="1" customWidth="1"/>
    <col min="104" max="104" width="7.44140625" style="1112" bestFit="1" customWidth="1"/>
    <col min="105" max="105" width="8.44140625" style="1112" bestFit="1" customWidth="1"/>
    <col min="106" max="106" width="7.44140625" style="1112" bestFit="1" customWidth="1"/>
    <col min="107" max="108" width="8.44140625" style="1112" bestFit="1" customWidth="1"/>
    <col min="109" max="109" width="5.77734375" style="1112" bestFit="1" customWidth="1"/>
    <col min="110" max="110" width="7.44140625" style="1112" bestFit="1" customWidth="1"/>
    <col min="111" max="111" width="11" style="1112" bestFit="1" customWidth="1"/>
    <col min="112" max="112" width="1.44140625" style="1112" customWidth="1"/>
    <col min="113" max="113" width="9.44140625" style="1112" bestFit="1" customWidth="1"/>
    <col min="114" max="114" width="5.44140625" style="1112" bestFit="1" customWidth="1"/>
    <col min="115" max="115" width="7.44140625" style="1112" bestFit="1" customWidth="1"/>
    <col min="116" max="116" width="8.44140625" style="1112" bestFit="1" customWidth="1"/>
    <col min="117" max="117" width="7.44140625" style="1112" bestFit="1" customWidth="1"/>
    <col min="118" max="119" width="8.44140625" style="1112" bestFit="1" customWidth="1"/>
    <col min="120" max="120" width="5.77734375" style="1112" bestFit="1" customWidth="1"/>
    <col min="121" max="121" width="7.44140625" style="1112" bestFit="1" customWidth="1"/>
    <col min="122" max="122" width="11" style="1112" bestFit="1" customWidth="1"/>
    <col min="123" max="123" width="1.44140625" style="1112" customWidth="1"/>
    <col min="124" max="124" width="9.44140625" style="1112" bestFit="1" customWidth="1"/>
    <col min="125" max="125" width="5.44140625" style="1112" bestFit="1" customWidth="1"/>
    <col min="126" max="126" width="7.44140625" style="1112" bestFit="1" customWidth="1"/>
    <col min="127" max="127" width="8.44140625" style="1112" bestFit="1" customWidth="1"/>
    <col min="128" max="128" width="7.44140625" style="1112" bestFit="1" customWidth="1"/>
    <col min="129" max="130" width="8.44140625" style="1112" bestFit="1" customWidth="1"/>
    <col min="131" max="131" width="5.77734375" style="1112" bestFit="1" customWidth="1"/>
    <col min="132" max="132" width="7.44140625" style="1112" bestFit="1" customWidth="1"/>
    <col min="133" max="133" width="11" style="1112" bestFit="1" customWidth="1"/>
    <col min="134" max="134" width="1.44140625" style="1112" customWidth="1"/>
    <col min="135" max="16384" width="9.21875" style="1112"/>
  </cols>
  <sheetData>
    <row r="1" spans="1:144" s="58" customFormat="1">
      <c r="A1" s="1251"/>
      <c r="B1" s="1252"/>
      <c r="C1" s="1253"/>
      <c r="D1" s="1253"/>
      <c r="E1" s="1253"/>
      <c r="F1" s="1253"/>
      <c r="G1" s="1253"/>
      <c r="H1" s="1253"/>
      <c r="I1" s="1253"/>
      <c r="J1" s="1253"/>
      <c r="K1" s="1253"/>
      <c r="L1" s="1253"/>
      <c r="M1" s="1252"/>
      <c r="N1" s="1253"/>
      <c r="O1" s="1253"/>
      <c r="P1" s="1253"/>
      <c r="Q1" s="1253"/>
      <c r="R1" s="1253"/>
      <c r="S1" s="1253"/>
      <c r="T1" s="1253"/>
      <c r="U1" s="1253"/>
      <c r="V1" s="1253"/>
      <c r="W1" s="1253"/>
      <c r="X1" s="1252"/>
      <c r="Y1" s="1253"/>
      <c r="Z1" s="1253"/>
      <c r="AA1" s="1253"/>
      <c r="AB1" s="1253"/>
      <c r="AC1" s="1253"/>
      <c r="AD1" s="1253"/>
      <c r="AE1" s="1253"/>
      <c r="AF1" s="1253"/>
      <c r="AG1" s="1253"/>
      <c r="AH1" s="1253"/>
      <c r="AI1" s="1252"/>
      <c r="AJ1" s="1253"/>
      <c r="AK1" s="1253"/>
      <c r="AL1" s="1253"/>
      <c r="AM1" s="1253"/>
      <c r="AN1" s="1253"/>
      <c r="AO1" s="1253"/>
      <c r="AP1" s="1253"/>
      <c r="AQ1" s="1253"/>
      <c r="AR1" s="1253"/>
      <c r="AS1" s="1253"/>
      <c r="AT1" s="1252"/>
      <c r="AU1" s="1253"/>
      <c r="AV1" s="1253"/>
      <c r="AW1" s="1253"/>
      <c r="AX1" s="1253"/>
      <c r="AY1" s="1253"/>
      <c r="AZ1" s="1253"/>
      <c r="BA1" s="1253"/>
      <c r="BB1" s="1253"/>
      <c r="BC1" s="1253"/>
      <c r="BD1" s="1253"/>
      <c r="BE1" s="1252"/>
      <c r="BF1" s="1253"/>
      <c r="BG1" s="1253"/>
      <c r="BH1" s="1253"/>
      <c r="BI1" s="1253"/>
      <c r="BJ1" s="1253"/>
      <c r="BK1" s="1253"/>
      <c r="BL1" s="1253"/>
      <c r="BM1" s="1253"/>
      <c r="BN1" s="1253"/>
      <c r="BO1" s="1253"/>
      <c r="BP1" s="1252"/>
      <c r="BQ1" s="1253"/>
      <c r="BR1" s="1253"/>
      <c r="BS1" s="1253"/>
      <c r="BT1" s="1253"/>
      <c r="BU1" s="1253"/>
      <c r="BV1" s="1253"/>
      <c r="BW1" s="1253"/>
      <c r="BX1" s="1253"/>
      <c r="BY1" s="1253"/>
      <c r="BZ1" s="1253"/>
      <c r="CA1" s="1252"/>
      <c r="CB1" s="1253"/>
      <c r="CC1" s="1253"/>
      <c r="CD1" s="1253"/>
      <c r="CE1" s="1253"/>
      <c r="CF1" s="1253"/>
      <c r="CG1" s="1253"/>
      <c r="CH1" s="1253"/>
      <c r="CI1" s="1253"/>
      <c r="CJ1" s="1253"/>
      <c r="CK1" s="1253"/>
      <c r="CL1" s="1252"/>
      <c r="CM1" s="1253"/>
      <c r="CN1" s="1253"/>
      <c r="CO1" s="1253"/>
      <c r="CP1" s="1253"/>
      <c r="CQ1" s="1253"/>
      <c r="CR1" s="1253"/>
      <c r="CS1" s="1253"/>
      <c r="CT1" s="1253"/>
      <c r="CU1" s="1253"/>
      <c r="CV1" s="1253"/>
      <c r="CW1" s="1252"/>
      <c r="CX1" s="1253"/>
      <c r="CY1" s="1253"/>
      <c r="CZ1" s="1253"/>
      <c r="DA1" s="1253"/>
      <c r="DB1" s="1253"/>
      <c r="DC1" s="1253"/>
      <c r="DD1" s="1253"/>
      <c r="DE1" s="1253"/>
      <c r="DF1" s="1253"/>
      <c r="DG1" s="1253"/>
      <c r="DH1" s="1252"/>
      <c r="DI1" s="1253"/>
      <c r="DJ1" s="1253"/>
      <c r="DK1" s="1253"/>
      <c r="DL1" s="1253"/>
      <c r="DM1" s="1253"/>
      <c r="DN1" s="1253"/>
      <c r="DO1" s="1253"/>
      <c r="DP1" s="1253"/>
      <c r="DQ1" s="1253"/>
      <c r="DR1" s="1253"/>
      <c r="DS1" s="1252"/>
      <c r="DT1" s="1253"/>
      <c r="DU1" s="1253"/>
      <c r="DV1" s="1253"/>
      <c r="DW1" s="1253"/>
      <c r="DX1" s="1253"/>
      <c r="DY1" s="1253"/>
      <c r="DZ1" s="1253"/>
      <c r="EA1" s="1253"/>
      <c r="EB1" s="1253"/>
      <c r="EC1" s="1253"/>
      <c r="ED1" s="1252"/>
    </row>
    <row r="2" spans="1:144" ht="13.8">
      <c r="B2" s="23" t="s">
        <v>2151</v>
      </c>
      <c r="C2" s="1209"/>
      <c r="D2" s="1209"/>
      <c r="E2" s="1209"/>
      <c r="F2" s="1209"/>
      <c r="G2" s="1209"/>
      <c r="H2" s="1209"/>
      <c r="I2" s="1209"/>
      <c r="J2" s="1209"/>
      <c r="K2" s="1209"/>
      <c r="L2" s="1209"/>
      <c r="M2" s="23"/>
      <c r="N2" s="1209"/>
      <c r="O2" s="1209"/>
      <c r="P2" s="1209"/>
      <c r="Q2" s="1209"/>
      <c r="R2" s="1209"/>
      <c r="S2" s="1209"/>
      <c r="T2" s="1209"/>
      <c r="U2" s="1209"/>
      <c r="V2" s="1209"/>
      <c r="W2" s="1209"/>
      <c r="X2" s="23"/>
      <c r="Y2" s="1209"/>
      <c r="Z2" s="1209"/>
      <c r="AA2" s="1209"/>
      <c r="AB2" s="1209"/>
      <c r="AC2" s="1209"/>
      <c r="AD2" s="1209"/>
      <c r="AE2" s="1209"/>
      <c r="AF2" s="1209"/>
      <c r="AG2" s="1209"/>
      <c r="AH2" s="1209"/>
      <c r="AI2" s="23"/>
      <c r="AJ2" s="1209"/>
      <c r="AK2" s="1209"/>
      <c r="AL2" s="1209"/>
      <c r="AM2" s="1209"/>
      <c r="AN2" s="1209"/>
      <c r="AO2" s="1209"/>
      <c r="AP2" s="1209"/>
      <c r="AQ2" s="1209"/>
      <c r="AR2" s="1209"/>
      <c r="AS2" s="1209"/>
      <c r="AT2" s="23"/>
      <c r="AU2" s="1209"/>
      <c r="AV2" s="1209"/>
      <c r="AW2" s="1209"/>
      <c r="AX2" s="1209"/>
      <c r="AY2" s="1209"/>
      <c r="AZ2" s="1209"/>
      <c r="BA2" s="1209"/>
      <c r="BB2" s="1209"/>
      <c r="BC2" s="1209"/>
      <c r="BD2" s="1209"/>
      <c r="BE2" s="23"/>
      <c r="BF2" s="1209"/>
      <c r="BG2" s="1209"/>
      <c r="BH2" s="1209"/>
      <c r="BI2" s="1209"/>
      <c r="BJ2" s="1209"/>
      <c r="BK2" s="1209"/>
      <c r="BL2" s="1209"/>
      <c r="BM2" s="1209"/>
      <c r="BN2" s="1209"/>
      <c r="BO2" s="1209"/>
      <c r="BP2" s="23"/>
      <c r="BQ2" s="1209"/>
      <c r="BR2" s="1209"/>
      <c r="BS2" s="1209"/>
      <c r="BT2" s="1209"/>
      <c r="BU2" s="1209"/>
      <c r="BV2" s="1209"/>
      <c r="BW2" s="1209"/>
      <c r="BX2" s="1209"/>
      <c r="BY2" s="1209"/>
      <c r="BZ2" s="1209"/>
      <c r="CA2" s="23"/>
      <c r="CB2" s="1209"/>
      <c r="CC2" s="1209"/>
      <c r="CD2" s="1209"/>
      <c r="CE2" s="1209"/>
      <c r="CF2" s="1209"/>
      <c r="CG2" s="1209"/>
      <c r="CH2" s="1209"/>
      <c r="CI2" s="1209"/>
      <c r="CJ2" s="1209"/>
      <c r="CK2" s="1209"/>
      <c r="CL2" s="23"/>
      <c r="CM2" s="1209"/>
      <c r="CN2" s="1209"/>
      <c r="CO2" s="1209"/>
      <c r="CP2" s="1209"/>
      <c r="CQ2" s="1209"/>
      <c r="CR2" s="1209"/>
      <c r="CS2" s="1209"/>
      <c r="CT2" s="1209"/>
      <c r="CU2" s="1209"/>
      <c r="CV2" s="1209"/>
      <c r="CW2" s="23"/>
      <c r="CX2" s="1209"/>
      <c r="CY2" s="1209"/>
      <c r="CZ2" s="1209"/>
      <c r="DA2" s="1209"/>
      <c r="DB2" s="1209"/>
      <c r="DC2" s="1209"/>
      <c r="DD2" s="1209"/>
      <c r="DE2" s="1209"/>
      <c r="DF2" s="1209"/>
      <c r="DG2" s="1209"/>
      <c r="DH2" s="23"/>
      <c r="DI2" s="1209"/>
      <c r="DJ2" s="1209"/>
      <c r="DK2" s="1209"/>
      <c r="DL2" s="1209"/>
      <c r="DM2" s="1209"/>
      <c r="DN2" s="1209"/>
      <c r="DO2" s="1209"/>
      <c r="DP2" s="1209"/>
      <c r="DQ2" s="1209"/>
      <c r="DR2" s="1209"/>
      <c r="DS2" s="23"/>
      <c r="DT2" s="1209"/>
      <c r="DU2" s="1209"/>
      <c r="DV2" s="1209"/>
      <c r="DW2" s="1209"/>
      <c r="DX2" s="1209"/>
      <c r="DY2" s="1209"/>
      <c r="DZ2" s="1209"/>
      <c r="EA2" s="1209"/>
      <c r="EB2" s="1209"/>
      <c r="EC2" s="1209"/>
      <c r="ED2" s="23"/>
      <c r="EE2" s="23"/>
      <c r="EF2" s="23"/>
      <c r="EG2" s="23"/>
      <c r="EH2" s="23"/>
      <c r="EI2" s="23"/>
      <c r="EJ2" s="23"/>
      <c r="EK2" s="23"/>
      <c r="EL2" s="23"/>
      <c r="EM2" s="23"/>
      <c r="EN2" s="23"/>
    </row>
    <row r="3" spans="1:144" ht="13.8" thickBot="1">
      <c r="B3" s="1210" t="s">
        <v>68</v>
      </c>
      <c r="C3" s="2444" t="s">
        <v>1976</v>
      </c>
      <c r="D3" s="2444"/>
      <c r="E3" s="2444"/>
      <c r="F3" s="2444"/>
      <c r="G3" s="2444"/>
      <c r="H3" s="2444"/>
      <c r="I3" s="2444"/>
      <c r="J3" s="2444"/>
      <c r="K3" s="2444"/>
      <c r="L3" s="1382">
        <v>46203</v>
      </c>
      <c r="N3" s="2444" t="s">
        <v>1976</v>
      </c>
      <c r="O3" s="2444"/>
      <c r="P3" s="2444"/>
      <c r="Q3" s="2444"/>
      <c r="R3" s="2444"/>
      <c r="S3" s="2444"/>
      <c r="T3" s="2444"/>
      <c r="U3" s="2444"/>
      <c r="V3" s="2444"/>
      <c r="W3" s="1382">
        <v>46112</v>
      </c>
      <c r="Y3" s="2444" t="s">
        <v>1976</v>
      </c>
      <c r="Z3" s="2444"/>
      <c r="AA3" s="2444"/>
      <c r="AB3" s="2444"/>
      <c r="AC3" s="2444"/>
      <c r="AD3" s="2444"/>
      <c r="AE3" s="2444"/>
      <c r="AF3" s="2444"/>
      <c r="AG3" s="2444"/>
      <c r="AH3" s="1382">
        <v>46022</v>
      </c>
      <c r="AJ3" s="2444" t="s">
        <v>1976</v>
      </c>
      <c r="AK3" s="2444"/>
      <c r="AL3" s="2444"/>
      <c r="AM3" s="2444"/>
      <c r="AN3" s="2444"/>
      <c r="AO3" s="2444"/>
      <c r="AP3" s="2444"/>
      <c r="AQ3" s="2444"/>
      <c r="AR3" s="2444"/>
      <c r="AS3" s="1382">
        <v>45930</v>
      </c>
      <c r="AU3" s="2444" t="s">
        <v>1976</v>
      </c>
      <c r="AV3" s="2444"/>
      <c r="AW3" s="2444"/>
      <c r="AX3" s="2444"/>
      <c r="AY3" s="2444"/>
      <c r="AZ3" s="2444"/>
      <c r="BA3" s="2444"/>
      <c r="BB3" s="2444"/>
      <c r="BC3" s="2444"/>
      <c r="BD3" s="1382">
        <v>45838</v>
      </c>
      <c r="BF3" s="2444" t="s">
        <v>1976</v>
      </c>
      <c r="BG3" s="2444"/>
      <c r="BH3" s="2444"/>
      <c r="BI3" s="2444"/>
      <c r="BJ3" s="2444"/>
      <c r="BK3" s="2444"/>
      <c r="BL3" s="2444"/>
      <c r="BM3" s="2444"/>
      <c r="BN3" s="2444"/>
      <c r="BO3" s="1382">
        <v>45747</v>
      </c>
      <c r="BQ3" s="2444" t="s">
        <v>1976</v>
      </c>
      <c r="BR3" s="2444"/>
      <c r="BS3" s="2444"/>
      <c r="BT3" s="2444"/>
      <c r="BU3" s="2444"/>
      <c r="BV3" s="2444"/>
      <c r="BW3" s="2444"/>
      <c r="BX3" s="2444"/>
      <c r="BY3" s="2444"/>
      <c r="BZ3" s="1382">
        <v>45657</v>
      </c>
      <c r="CB3" s="2444" t="s">
        <v>1976</v>
      </c>
      <c r="CC3" s="2444"/>
      <c r="CD3" s="2444"/>
      <c r="CE3" s="2444"/>
      <c r="CF3" s="2444"/>
      <c r="CG3" s="2444"/>
      <c r="CH3" s="2444"/>
      <c r="CI3" s="2444"/>
      <c r="CJ3" s="2444"/>
      <c r="CK3" s="1382">
        <v>45565</v>
      </c>
      <c r="CM3" s="2444" t="s">
        <v>1976</v>
      </c>
      <c r="CN3" s="2444"/>
      <c r="CO3" s="2444"/>
      <c r="CP3" s="2444"/>
      <c r="CQ3" s="2444"/>
      <c r="CR3" s="2444"/>
      <c r="CS3" s="2444"/>
      <c r="CT3" s="2444"/>
      <c r="CU3" s="2444"/>
      <c r="CV3" s="1382">
        <v>45473</v>
      </c>
      <c r="CX3" s="2444" t="s">
        <v>1976</v>
      </c>
      <c r="CY3" s="2444"/>
      <c r="CZ3" s="2444"/>
      <c r="DA3" s="2444"/>
      <c r="DB3" s="2444"/>
      <c r="DC3" s="2444"/>
      <c r="DD3" s="2444"/>
      <c r="DE3" s="2444"/>
      <c r="DF3" s="2444"/>
      <c r="DG3" s="1382">
        <v>45382</v>
      </c>
      <c r="DI3" s="2444" t="s">
        <v>1976</v>
      </c>
      <c r="DJ3" s="2444"/>
      <c r="DK3" s="2444"/>
      <c r="DL3" s="2444"/>
      <c r="DM3" s="2444"/>
      <c r="DN3" s="2444"/>
      <c r="DO3" s="2444"/>
      <c r="DP3" s="2444"/>
      <c r="DQ3" s="2444"/>
      <c r="DR3" s="1382">
        <v>45291</v>
      </c>
      <c r="DT3" s="2444" t="s">
        <v>1976</v>
      </c>
      <c r="DU3" s="2444"/>
      <c r="DV3" s="2444"/>
      <c r="DW3" s="2444"/>
      <c r="DX3" s="2444"/>
      <c r="DY3" s="2444"/>
      <c r="DZ3" s="2444"/>
      <c r="EA3" s="2444"/>
      <c r="EB3" s="2444"/>
      <c r="EC3" s="1382">
        <v>45199</v>
      </c>
    </row>
    <row r="4" spans="1:144" ht="13.8" hidden="1" thickBot="1">
      <c r="B4" s="1316"/>
      <c r="C4" s="1383" t="s">
        <v>124</v>
      </c>
      <c r="D4" s="1383" t="s">
        <v>125</v>
      </c>
      <c r="E4" s="1383" t="s">
        <v>126</v>
      </c>
      <c r="F4" s="1383" t="s">
        <v>127</v>
      </c>
      <c r="G4" s="1383" t="s">
        <v>128</v>
      </c>
      <c r="H4" s="1383" t="s">
        <v>2152</v>
      </c>
      <c r="I4" s="1383" t="s">
        <v>2029</v>
      </c>
      <c r="J4" s="1383" t="s">
        <v>2031</v>
      </c>
      <c r="K4" s="1383" t="s">
        <v>2153</v>
      </c>
      <c r="L4" s="1383"/>
      <c r="N4" s="1383" t="s">
        <v>124</v>
      </c>
      <c r="O4" s="1383" t="s">
        <v>125</v>
      </c>
      <c r="P4" s="1383" t="s">
        <v>126</v>
      </c>
      <c r="Q4" s="1383" t="s">
        <v>127</v>
      </c>
      <c r="R4" s="1383" t="s">
        <v>128</v>
      </c>
      <c r="S4" s="1383" t="s">
        <v>2152</v>
      </c>
      <c r="T4" s="1383" t="s">
        <v>2029</v>
      </c>
      <c r="U4" s="1383" t="s">
        <v>2031</v>
      </c>
      <c r="V4" s="1383" t="s">
        <v>2153</v>
      </c>
      <c r="W4" s="1383"/>
      <c r="Y4" s="1383" t="s">
        <v>124</v>
      </c>
      <c r="Z4" s="1383" t="s">
        <v>125</v>
      </c>
      <c r="AA4" s="1383" t="s">
        <v>126</v>
      </c>
      <c r="AB4" s="1383" t="s">
        <v>127</v>
      </c>
      <c r="AC4" s="1383" t="s">
        <v>128</v>
      </c>
      <c r="AD4" s="1383" t="s">
        <v>2152</v>
      </c>
      <c r="AE4" s="1383" t="s">
        <v>2029</v>
      </c>
      <c r="AF4" s="1383" t="s">
        <v>2031</v>
      </c>
      <c r="AG4" s="1383" t="s">
        <v>2153</v>
      </c>
      <c r="AH4" s="1383" t="s">
        <v>2032</v>
      </c>
      <c r="AJ4" s="1383" t="s">
        <v>124</v>
      </c>
      <c r="AK4" s="1383" t="s">
        <v>125</v>
      </c>
      <c r="AL4" s="1383" t="s">
        <v>126</v>
      </c>
      <c r="AM4" s="1383" t="s">
        <v>127</v>
      </c>
      <c r="AN4" s="1383" t="s">
        <v>128</v>
      </c>
      <c r="AO4" s="1383" t="s">
        <v>2152</v>
      </c>
      <c r="AP4" s="1383" t="s">
        <v>2029</v>
      </c>
      <c r="AQ4" s="1383" t="s">
        <v>2031</v>
      </c>
      <c r="AR4" s="1383" t="s">
        <v>2153</v>
      </c>
      <c r="AS4" s="1383" t="s">
        <v>2032</v>
      </c>
      <c r="AU4" s="1383" t="s">
        <v>124</v>
      </c>
      <c r="AV4" s="1383" t="s">
        <v>125</v>
      </c>
      <c r="AW4" s="1383" t="s">
        <v>126</v>
      </c>
      <c r="AX4" s="1383" t="s">
        <v>127</v>
      </c>
      <c r="AY4" s="1383" t="s">
        <v>128</v>
      </c>
      <c r="AZ4" s="1383" t="s">
        <v>2152</v>
      </c>
      <c r="BA4" s="1383" t="s">
        <v>2029</v>
      </c>
      <c r="BB4" s="1383" t="s">
        <v>2031</v>
      </c>
      <c r="BC4" s="1383" t="s">
        <v>2153</v>
      </c>
      <c r="BD4" s="1383" t="s">
        <v>2032</v>
      </c>
      <c r="BF4" s="1383" t="s">
        <v>124</v>
      </c>
      <c r="BG4" s="1383" t="s">
        <v>125</v>
      </c>
      <c r="BH4" s="1383" t="s">
        <v>126</v>
      </c>
      <c r="BI4" s="1383" t="s">
        <v>127</v>
      </c>
      <c r="BJ4" s="1383" t="s">
        <v>128</v>
      </c>
      <c r="BK4" s="1383" t="s">
        <v>2152</v>
      </c>
      <c r="BL4" s="1383" t="s">
        <v>2029</v>
      </c>
      <c r="BM4" s="1383" t="s">
        <v>2031</v>
      </c>
      <c r="BN4" s="1383" t="s">
        <v>2153</v>
      </c>
      <c r="BO4" s="1383" t="s">
        <v>2032</v>
      </c>
      <c r="BQ4" s="1383" t="s">
        <v>124</v>
      </c>
      <c r="BR4" s="1383" t="s">
        <v>125</v>
      </c>
      <c r="BS4" s="1383" t="s">
        <v>126</v>
      </c>
      <c r="BT4" s="1383" t="s">
        <v>127</v>
      </c>
      <c r="BU4" s="1383" t="s">
        <v>128</v>
      </c>
      <c r="BV4" s="1383" t="s">
        <v>2152</v>
      </c>
      <c r="BW4" s="1383" t="s">
        <v>2029</v>
      </c>
      <c r="BX4" s="1383" t="s">
        <v>2031</v>
      </c>
      <c r="BY4" s="1383" t="s">
        <v>2153</v>
      </c>
      <c r="BZ4" s="1383" t="s">
        <v>2032</v>
      </c>
      <c r="CB4" s="1383" t="s">
        <v>124</v>
      </c>
      <c r="CC4" s="1383" t="s">
        <v>125</v>
      </c>
      <c r="CD4" s="1383" t="s">
        <v>126</v>
      </c>
      <c r="CE4" s="1383" t="s">
        <v>127</v>
      </c>
      <c r="CF4" s="1383" t="s">
        <v>128</v>
      </c>
      <c r="CG4" s="1383" t="s">
        <v>2152</v>
      </c>
      <c r="CH4" s="1383" t="s">
        <v>2029</v>
      </c>
      <c r="CI4" s="1383" t="s">
        <v>2031</v>
      </c>
      <c r="CJ4" s="1383" t="s">
        <v>2153</v>
      </c>
      <c r="CK4" s="1383" t="s">
        <v>2032</v>
      </c>
      <c r="CM4" s="1383" t="s">
        <v>124</v>
      </c>
      <c r="CN4" s="1383" t="s">
        <v>125</v>
      </c>
      <c r="CO4" s="1383" t="s">
        <v>126</v>
      </c>
      <c r="CP4" s="1383" t="s">
        <v>127</v>
      </c>
      <c r="CQ4" s="1383" t="s">
        <v>128</v>
      </c>
      <c r="CR4" s="1383" t="s">
        <v>2152</v>
      </c>
      <c r="CS4" s="1383" t="s">
        <v>2029</v>
      </c>
      <c r="CT4" s="1383" t="s">
        <v>2031</v>
      </c>
      <c r="CU4" s="1383" t="s">
        <v>2153</v>
      </c>
      <c r="CV4" s="1383" t="s">
        <v>2032</v>
      </c>
      <c r="CX4" s="1383" t="s">
        <v>124</v>
      </c>
      <c r="CY4" s="1383" t="s">
        <v>125</v>
      </c>
      <c r="CZ4" s="1383" t="s">
        <v>126</v>
      </c>
      <c r="DA4" s="1383" t="s">
        <v>127</v>
      </c>
      <c r="DB4" s="1383" t="s">
        <v>128</v>
      </c>
      <c r="DC4" s="1383" t="s">
        <v>2152</v>
      </c>
      <c r="DD4" s="1383" t="s">
        <v>2029</v>
      </c>
      <c r="DE4" s="1383" t="s">
        <v>2031</v>
      </c>
      <c r="DF4" s="1383" t="s">
        <v>2153</v>
      </c>
      <c r="DG4" s="1383" t="s">
        <v>2032</v>
      </c>
      <c r="DI4" s="1383" t="s">
        <v>124</v>
      </c>
      <c r="DJ4" s="1383" t="s">
        <v>125</v>
      </c>
      <c r="DK4" s="1383" t="s">
        <v>126</v>
      </c>
      <c r="DL4" s="1383" t="s">
        <v>127</v>
      </c>
      <c r="DM4" s="1383" t="s">
        <v>128</v>
      </c>
      <c r="DN4" s="1383" t="s">
        <v>2152</v>
      </c>
      <c r="DO4" s="1383" t="s">
        <v>2029</v>
      </c>
      <c r="DP4" s="1383" t="s">
        <v>2031</v>
      </c>
      <c r="DQ4" s="1383" t="s">
        <v>2153</v>
      </c>
      <c r="DR4" s="1383" t="s">
        <v>2032</v>
      </c>
      <c r="DT4" s="1383" t="s">
        <v>124</v>
      </c>
      <c r="DU4" s="1383" t="s">
        <v>125</v>
      </c>
      <c r="DV4" s="1383" t="s">
        <v>126</v>
      </c>
      <c r="DW4" s="1383" t="s">
        <v>127</v>
      </c>
      <c r="DX4" s="1383" t="s">
        <v>128</v>
      </c>
      <c r="DY4" s="1383" t="s">
        <v>2152</v>
      </c>
      <c r="DZ4" s="1383" t="s">
        <v>2029</v>
      </c>
      <c r="EA4" s="1383" t="s">
        <v>2031</v>
      </c>
      <c r="EB4" s="1383" t="s">
        <v>2153</v>
      </c>
      <c r="EC4" s="1383" t="s">
        <v>2032</v>
      </c>
    </row>
    <row r="5" spans="1:144" ht="13.8" thickBot="1">
      <c r="B5" s="1384" t="s">
        <v>2154</v>
      </c>
      <c r="C5" s="1385">
        <v>0</v>
      </c>
      <c r="D5" s="1385">
        <v>0.1</v>
      </c>
      <c r="E5" s="1385">
        <v>0.2</v>
      </c>
      <c r="F5" s="1385">
        <v>0.5</v>
      </c>
      <c r="G5" s="1385">
        <v>0.65</v>
      </c>
      <c r="H5" s="1385">
        <v>0.85</v>
      </c>
      <c r="I5" s="1385">
        <v>1</v>
      </c>
      <c r="J5" s="1385">
        <v>1.5</v>
      </c>
      <c r="K5" s="1386" t="s">
        <v>268</v>
      </c>
      <c r="L5" s="1386" t="s">
        <v>156</v>
      </c>
      <c r="N5" s="1385">
        <v>0</v>
      </c>
      <c r="O5" s="1385">
        <v>0.1</v>
      </c>
      <c r="P5" s="1385">
        <v>0.2</v>
      </c>
      <c r="Q5" s="1385">
        <v>0.5</v>
      </c>
      <c r="R5" s="1385">
        <v>0.65</v>
      </c>
      <c r="S5" s="1385">
        <v>0.85</v>
      </c>
      <c r="T5" s="1385">
        <v>1</v>
      </c>
      <c r="U5" s="1385">
        <v>1.5</v>
      </c>
      <c r="V5" s="1386" t="s">
        <v>268</v>
      </c>
      <c r="W5" s="1386" t="s">
        <v>156</v>
      </c>
      <c r="Y5" s="1385">
        <v>0</v>
      </c>
      <c r="Z5" s="1385">
        <v>0.1</v>
      </c>
      <c r="AA5" s="1385">
        <v>0.2</v>
      </c>
      <c r="AB5" s="1385">
        <v>0.5</v>
      </c>
      <c r="AC5" s="1385">
        <v>0.65</v>
      </c>
      <c r="AD5" s="1385">
        <v>0.85</v>
      </c>
      <c r="AE5" s="1385">
        <v>1</v>
      </c>
      <c r="AF5" s="1385">
        <v>1.5</v>
      </c>
      <c r="AG5" s="1386" t="s">
        <v>268</v>
      </c>
      <c r="AH5" s="1386" t="s">
        <v>156</v>
      </c>
      <c r="AJ5" s="1385">
        <v>0</v>
      </c>
      <c r="AK5" s="1385">
        <v>0.1</v>
      </c>
      <c r="AL5" s="1385">
        <v>0.2</v>
      </c>
      <c r="AM5" s="1385">
        <v>0.5</v>
      </c>
      <c r="AN5" s="1385">
        <v>0.65</v>
      </c>
      <c r="AO5" s="1385">
        <v>0.85</v>
      </c>
      <c r="AP5" s="1385">
        <v>1</v>
      </c>
      <c r="AQ5" s="1385">
        <v>1.5</v>
      </c>
      <c r="AR5" s="1386" t="s">
        <v>268</v>
      </c>
      <c r="AS5" s="1386" t="s">
        <v>156</v>
      </c>
      <c r="AU5" s="1385">
        <v>0</v>
      </c>
      <c r="AV5" s="1385">
        <v>0.1</v>
      </c>
      <c r="AW5" s="1385">
        <v>0.2</v>
      </c>
      <c r="AX5" s="1385">
        <v>0.5</v>
      </c>
      <c r="AY5" s="1385">
        <v>0.65</v>
      </c>
      <c r="AZ5" s="1385">
        <v>0.85</v>
      </c>
      <c r="BA5" s="1385">
        <v>1</v>
      </c>
      <c r="BB5" s="1385">
        <v>1.5</v>
      </c>
      <c r="BC5" s="1386" t="s">
        <v>268</v>
      </c>
      <c r="BD5" s="1386" t="s">
        <v>156</v>
      </c>
      <c r="BF5" s="1385">
        <v>0</v>
      </c>
      <c r="BG5" s="1385">
        <v>0.1</v>
      </c>
      <c r="BH5" s="1385">
        <v>0.2</v>
      </c>
      <c r="BI5" s="1385">
        <v>0.5</v>
      </c>
      <c r="BJ5" s="1385">
        <v>0.65</v>
      </c>
      <c r="BK5" s="1385">
        <v>0.85</v>
      </c>
      <c r="BL5" s="1385">
        <v>1</v>
      </c>
      <c r="BM5" s="1385">
        <v>1.5</v>
      </c>
      <c r="BN5" s="1386" t="s">
        <v>268</v>
      </c>
      <c r="BO5" s="1386" t="s">
        <v>156</v>
      </c>
      <c r="BQ5" s="1385">
        <v>0</v>
      </c>
      <c r="BR5" s="1385">
        <v>0.1</v>
      </c>
      <c r="BS5" s="1385">
        <v>0.2</v>
      </c>
      <c r="BT5" s="1385">
        <v>0.5</v>
      </c>
      <c r="BU5" s="1385">
        <v>0.65</v>
      </c>
      <c r="BV5" s="1385">
        <v>0.85</v>
      </c>
      <c r="BW5" s="1385">
        <v>1</v>
      </c>
      <c r="BX5" s="1385">
        <v>1.5</v>
      </c>
      <c r="BY5" s="1386" t="s">
        <v>268</v>
      </c>
      <c r="BZ5" s="1386" t="s">
        <v>156</v>
      </c>
      <c r="CB5" s="1385">
        <v>0</v>
      </c>
      <c r="CC5" s="1385">
        <v>0.1</v>
      </c>
      <c r="CD5" s="1385">
        <v>0.2</v>
      </c>
      <c r="CE5" s="1385">
        <v>0.5</v>
      </c>
      <c r="CF5" s="1385">
        <v>0.65</v>
      </c>
      <c r="CG5" s="1385">
        <v>0.85</v>
      </c>
      <c r="CH5" s="1385">
        <v>1</v>
      </c>
      <c r="CI5" s="1385">
        <v>1.5</v>
      </c>
      <c r="CJ5" s="1386" t="s">
        <v>268</v>
      </c>
      <c r="CK5" s="1386" t="s">
        <v>156</v>
      </c>
      <c r="CM5" s="1385">
        <v>0</v>
      </c>
      <c r="CN5" s="1385">
        <v>0.1</v>
      </c>
      <c r="CO5" s="1385">
        <v>0.2</v>
      </c>
      <c r="CP5" s="1385">
        <v>0.5</v>
      </c>
      <c r="CQ5" s="1385">
        <v>0.65</v>
      </c>
      <c r="CR5" s="1385">
        <v>0.85</v>
      </c>
      <c r="CS5" s="1385">
        <v>1</v>
      </c>
      <c r="CT5" s="1385">
        <v>1.5</v>
      </c>
      <c r="CU5" s="1386" t="s">
        <v>268</v>
      </c>
      <c r="CV5" s="1386" t="s">
        <v>156</v>
      </c>
      <c r="CX5" s="1385">
        <v>0</v>
      </c>
      <c r="CY5" s="1385">
        <v>0.1</v>
      </c>
      <c r="CZ5" s="1385">
        <v>0.2</v>
      </c>
      <c r="DA5" s="1385">
        <v>0.5</v>
      </c>
      <c r="DB5" s="1394">
        <v>0.65</v>
      </c>
      <c r="DC5" s="1385">
        <v>0.85</v>
      </c>
      <c r="DD5" s="1385">
        <v>1</v>
      </c>
      <c r="DE5" s="1385">
        <v>1.5</v>
      </c>
      <c r="DF5" s="1386" t="s">
        <v>268</v>
      </c>
      <c r="DG5" s="1386" t="s">
        <v>156</v>
      </c>
      <c r="DI5" s="1385">
        <v>0</v>
      </c>
      <c r="DJ5" s="1385">
        <v>0.1</v>
      </c>
      <c r="DK5" s="1385">
        <v>0.2</v>
      </c>
      <c r="DL5" s="1385">
        <v>0.5</v>
      </c>
      <c r="DM5" s="1394">
        <v>0.65</v>
      </c>
      <c r="DN5" s="1385">
        <v>0.85</v>
      </c>
      <c r="DO5" s="1385">
        <v>1</v>
      </c>
      <c r="DP5" s="1385">
        <v>1.5</v>
      </c>
      <c r="DQ5" s="1386" t="s">
        <v>268</v>
      </c>
      <c r="DR5" s="1386" t="s">
        <v>156</v>
      </c>
      <c r="DT5" s="1385">
        <v>0</v>
      </c>
      <c r="DU5" s="1385">
        <v>0.1</v>
      </c>
      <c r="DV5" s="1385">
        <v>0.2</v>
      </c>
      <c r="DW5" s="1385">
        <v>0.5</v>
      </c>
      <c r="DX5" s="1394">
        <v>0.65</v>
      </c>
      <c r="DY5" s="1385">
        <v>0.85</v>
      </c>
      <c r="DZ5" s="1385">
        <v>1</v>
      </c>
      <c r="EA5" s="1385">
        <v>1.5</v>
      </c>
      <c r="EB5" s="1386" t="s">
        <v>268</v>
      </c>
      <c r="EC5" s="1386" t="s">
        <v>156</v>
      </c>
    </row>
    <row r="6" spans="1:144" ht="26.4">
      <c r="A6" s="1257">
        <v>1</v>
      </c>
      <c r="B6" s="1346" t="s">
        <v>1955</v>
      </c>
      <c r="C6" s="1387">
        <v>298804</v>
      </c>
      <c r="D6" s="1387">
        <v>0</v>
      </c>
      <c r="E6" s="1387">
        <v>111</v>
      </c>
      <c r="F6" s="1339">
        <v>0</v>
      </c>
      <c r="G6" s="1387">
        <v>0</v>
      </c>
      <c r="H6" s="1387">
        <v>0</v>
      </c>
      <c r="I6" s="1387">
        <v>0</v>
      </c>
      <c r="J6" s="1339">
        <v>0</v>
      </c>
      <c r="K6" s="1339">
        <v>1</v>
      </c>
      <c r="L6" s="1387">
        <v>298916</v>
      </c>
      <c r="N6" s="1387">
        <v>388648</v>
      </c>
      <c r="O6" s="1387">
        <v>0</v>
      </c>
      <c r="P6" s="1387">
        <v>101</v>
      </c>
      <c r="Q6" s="1339">
        <v>6</v>
      </c>
      <c r="R6" s="1387">
        <v>0</v>
      </c>
      <c r="S6" s="1387">
        <v>0</v>
      </c>
      <c r="T6" s="1387">
        <v>0</v>
      </c>
      <c r="U6" s="1339">
        <v>0</v>
      </c>
      <c r="V6" s="1339">
        <v>1</v>
      </c>
      <c r="W6" s="1387">
        <v>388756</v>
      </c>
      <c r="Y6" s="1387">
        <v>326191</v>
      </c>
      <c r="Z6" s="1387">
        <v>0</v>
      </c>
      <c r="AA6" s="1387">
        <v>2</v>
      </c>
      <c r="AB6" s="1339">
        <v>6</v>
      </c>
      <c r="AC6" s="1387">
        <v>0</v>
      </c>
      <c r="AD6" s="1387">
        <v>0</v>
      </c>
      <c r="AE6" s="1387">
        <v>0</v>
      </c>
      <c r="AF6" s="1339">
        <v>0</v>
      </c>
      <c r="AG6" s="1339">
        <v>0</v>
      </c>
      <c r="AH6" s="1387">
        <v>326199</v>
      </c>
      <c r="AJ6" s="1387">
        <v>324071</v>
      </c>
      <c r="AK6" s="1387">
        <v>0</v>
      </c>
      <c r="AL6" s="1387">
        <v>40</v>
      </c>
      <c r="AM6" s="1339">
        <v>8</v>
      </c>
      <c r="AN6" s="1387">
        <v>0</v>
      </c>
      <c r="AO6" s="1387">
        <v>0</v>
      </c>
      <c r="AP6" s="1387">
        <v>0</v>
      </c>
      <c r="AQ6" s="1339">
        <v>0</v>
      </c>
      <c r="AR6" s="1339">
        <v>0</v>
      </c>
      <c r="AS6" s="1387">
        <v>324119</v>
      </c>
      <c r="AU6" s="1387">
        <v>248947</v>
      </c>
      <c r="AV6" s="1387">
        <v>0</v>
      </c>
      <c r="AW6" s="1387">
        <v>29</v>
      </c>
      <c r="AX6" s="1339">
        <v>3</v>
      </c>
      <c r="AY6" s="1387">
        <v>0</v>
      </c>
      <c r="AZ6" s="1387">
        <v>0</v>
      </c>
      <c r="BA6" s="1387">
        <v>0</v>
      </c>
      <c r="BB6" s="1339">
        <v>0</v>
      </c>
      <c r="BC6" s="1339">
        <v>0</v>
      </c>
      <c r="BD6" s="1387">
        <v>248979</v>
      </c>
      <c r="BF6" s="1387">
        <v>232019</v>
      </c>
      <c r="BG6" s="1387">
        <v>0</v>
      </c>
      <c r="BH6" s="1387">
        <v>8</v>
      </c>
      <c r="BI6" s="1339">
        <v>28</v>
      </c>
      <c r="BJ6" s="1387">
        <v>0</v>
      </c>
      <c r="BK6" s="1387">
        <v>0</v>
      </c>
      <c r="BL6" s="1387">
        <v>32</v>
      </c>
      <c r="BM6" s="1339">
        <v>0</v>
      </c>
      <c r="BN6" s="1339">
        <v>0</v>
      </c>
      <c r="BO6" s="1387">
        <v>232087</v>
      </c>
      <c r="BQ6" s="1387">
        <v>218140</v>
      </c>
      <c r="BR6" s="1387">
        <v>0</v>
      </c>
      <c r="BS6" s="1387">
        <v>62</v>
      </c>
      <c r="BT6" s="1339">
        <v>0</v>
      </c>
      <c r="BU6" s="1387">
        <v>0</v>
      </c>
      <c r="BV6" s="1387">
        <v>0</v>
      </c>
      <c r="BW6" s="1387">
        <v>0</v>
      </c>
      <c r="BX6" s="1339">
        <v>0</v>
      </c>
      <c r="BY6" s="1339">
        <v>1</v>
      </c>
      <c r="BZ6" s="1387">
        <v>218203</v>
      </c>
      <c r="CB6" s="1387">
        <v>323736</v>
      </c>
      <c r="CC6" s="1387">
        <v>0</v>
      </c>
      <c r="CD6" s="1387">
        <v>8</v>
      </c>
      <c r="CE6" s="1339">
        <v>0</v>
      </c>
      <c r="CF6" s="1387">
        <v>0</v>
      </c>
      <c r="CG6" s="1387">
        <v>0</v>
      </c>
      <c r="CH6" s="1387">
        <v>2</v>
      </c>
      <c r="CI6" s="1339">
        <v>0</v>
      </c>
      <c r="CJ6" s="1339">
        <v>0</v>
      </c>
      <c r="CK6" s="1387">
        <v>323746</v>
      </c>
      <c r="CM6" s="1387">
        <v>222345</v>
      </c>
      <c r="CN6" s="1387">
        <v>0</v>
      </c>
      <c r="CO6" s="1387">
        <v>147</v>
      </c>
      <c r="CP6" s="1339">
        <v>0</v>
      </c>
      <c r="CQ6" s="1387">
        <v>0</v>
      </c>
      <c r="CR6" s="1387">
        <v>0</v>
      </c>
      <c r="CS6" s="1387">
        <v>0</v>
      </c>
      <c r="CT6" s="1339">
        <v>0</v>
      </c>
      <c r="CU6" s="1339">
        <v>0</v>
      </c>
      <c r="CV6" s="1387">
        <v>222492</v>
      </c>
      <c r="CX6" s="1387">
        <v>247412</v>
      </c>
      <c r="CY6" s="1387">
        <v>0</v>
      </c>
      <c r="CZ6" s="1387">
        <v>82</v>
      </c>
      <c r="DA6" s="1339">
        <v>0</v>
      </c>
      <c r="DB6" s="1387">
        <v>0</v>
      </c>
      <c r="DC6" s="1387">
        <v>0</v>
      </c>
      <c r="DD6" s="1387">
        <v>0</v>
      </c>
      <c r="DE6" s="1339">
        <v>0</v>
      </c>
      <c r="DF6" s="1339">
        <v>0</v>
      </c>
      <c r="DG6" s="1387">
        <v>247494</v>
      </c>
      <c r="DI6" s="1387">
        <v>198446</v>
      </c>
      <c r="DJ6" s="1387">
        <v>0</v>
      </c>
      <c r="DK6" s="1387">
        <v>35</v>
      </c>
      <c r="DL6" s="1339">
        <v>0</v>
      </c>
      <c r="DM6" s="1387">
        <v>0</v>
      </c>
      <c r="DN6" s="1387">
        <v>0</v>
      </c>
      <c r="DO6" s="1387">
        <v>0</v>
      </c>
      <c r="DP6" s="1339">
        <v>0</v>
      </c>
      <c r="DQ6" s="1339">
        <v>0</v>
      </c>
      <c r="DR6" s="1387">
        <v>198481</v>
      </c>
      <c r="DT6" s="1387">
        <v>230035.286752468</v>
      </c>
      <c r="DU6" s="1387">
        <v>0</v>
      </c>
      <c r="DV6" s="1387">
        <v>18.538874031999999</v>
      </c>
      <c r="DW6" s="1339">
        <v>0</v>
      </c>
      <c r="DX6" s="1387">
        <v>0</v>
      </c>
      <c r="DY6" s="1387">
        <v>0</v>
      </c>
      <c r="DZ6" s="1387">
        <v>2.9805712019999997</v>
      </c>
      <c r="EA6" s="1339">
        <v>0</v>
      </c>
      <c r="EB6" s="1339">
        <v>0</v>
      </c>
      <c r="EC6" s="1387">
        <v>230056.80619770201</v>
      </c>
    </row>
    <row r="7" spans="1:144" ht="39.6">
      <c r="A7" s="1257">
        <v>2</v>
      </c>
      <c r="B7" s="1346" t="s">
        <v>1956</v>
      </c>
      <c r="C7" s="1339">
        <v>19</v>
      </c>
      <c r="D7" s="1339">
        <v>0</v>
      </c>
      <c r="E7" s="1339">
        <v>0</v>
      </c>
      <c r="F7" s="1339">
        <v>0</v>
      </c>
      <c r="G7" s="1339">
        <v>385</v>
      </c>
      <c r="H7" s="1339">
        <v>0</v>
      </c>
      <c r="I7" s="1339">
        <v>0</v>
      </c>
      <c r="J7" s="1339">
        <v>0</v>
      </c>
      <c r="K7" s="1339">
        <v>-1</v>
      </c>
      <c r="L7" s="1339">
        <v>403</v>
      </c>
      <c r="N7" s="1339">
        <v>19</v>
      </c>
      <c r="O7" s="1339">
        <v>0</v>
      </c>
      <c r="P7" s="1339">
        <v>0</v>
      </c>
      <c r="Q7" s="1339">
        <v>0</v>
      </c>
      <c r="R7" s="1339">
        <v>244</v>
      </c>
      <c r="S7" s="1339">
        <v>0</v>
      </c>
      <c r="T7" s="1339">
        <v>0</v>
      </c>
      <c r="U7" s="1339">
        <v>0</v>
      </c>
      <c r="V7" s="1339">
        <v>0</v>
      </c>
      <c r="W7" s="1339">
        <v>263</v>
      </c>
      <c r="Y7" s="1339">
        <v>4</v>
      </c>
      <c r="Z7" s="1339">
        <v>0</v>
      </c>
      <c r="AA7" s="1339">
        <v>0</v>
      </c>
      <c r="AB7" s="1339">
        <v>0</v>
      </c>
      <c r="AC7" s="1339">
        <v>72</v>
      </c>
      <c r="AD7" s="1339">
        <v>0</v>
      </c>
      <c r="AE7" s="1339">
        <v>0</v>
      </c>
      <c r="AF7" s="1339">
        <v>0</v>
      </c>
      <c r="AG7" s="1339">
        <v>0</v>
      </c>
      <c r="AH7" s="1339">
        <v>76</v>
      </c>
      <c r="AJ7" s="1339">
        <v>6</v>
      </c>
      <c r="AK7" s="1339">
        <v>0</v>
      </c>
      <c r="AL7" s="1339">
        <v>0</v>
      </c>
      <c r="AM7" s="1339">
        <v>0</v>
      </c>
      <c r="AN7" s="1339">
        <v>55</v>
      </c>
      <c r="AO7" s="1339">
        <v>0</v>
      </c>
      <c r="AP7" s="1339">
        <v>20</v>
      </c>
      <c r="AQ7" s="1339">
        <v>0</v>
      </c>
      <c r="AR7" s="1339">
        <v>0</v>
      </c>
      <c r="AS7" s="1339">
        <v>81</v>
      </c>
      <c r="AU7" s="1339">
        <v>66</v>
      </c>
      <c r="AV7" s="1339">
        <v>0</v>
      </c>
      <c r="AW7" s="1339">
        <v>0</v>
      </c>
      <c r="AX7" s="1339">
        <v>0</v>
      </c>
      <c r="AY7" s="1339">
        <v>33</v>
      </c>
      <c r="AZ7" s="1339">
        <v>0</v>
      </c>
      <c r="BA7" s="1339">
        <v>0</v>
      </c>
      <c r="BB7" s="1339">
        <v>0</v>
      </c>
      <c r="BC7" s="1339">
        <v>0</v>
      </c>
      <c r="BD7" s="1339">
        <v>99</v>
      </c>
      <c r="BF7" s="1339">
        <v>300</v>
      </c>
      <c r="BG7" s="1339">
        <v>0</v>
      </c>
      <c r="BH7" s="1339">
        <v>0</v>
      </c>
      <c r="BI7" s="1339">
        <v>0</v>
      </c>
      <c r="BJ7" s="1339">
        <v>59</v>
      </c>
      <c r="BK7" s="1339">
        <v>0</v>
      </c>
      <c r="BL7" s="1339">
        <v>0</v>
      </c>
      <c r="BM7" s="1339">
        <v>0</v>
      </c>
      <c r="BN7" s="1339">
        <v>1</v>
      </c>
      <c r="BO7" s="1339">
        <v>360</v>
      </c>
      <c r="BQ7" s="1339">
        <v>24</v>
      </c>
      <c r="BR7" s="1339">
        <v>0</v>
      </c>
      <c r="BS7" s="1339">
        <v>0</v>
      </c>
      <c r="BT7" s="1339">
        <v>0</v>
      </c>
      <c r="BU7" s="1339">
        <v>20</v>
      </c>
      <c r="BV7" s="1339">
        <v>0</v>
      </c>
      <c r="BW7" s="1339">
        <v>0</v>
      </c>
      <c r="BX7" s="1339">
        <v>0</v>
      </c>
      <c r="BY7" s="1339">
        <v>0</v>
      </c>
      <c r="BZ7" s="1339">
        <v>44</v>
      </c>
      <c r="CB7" s="1339">
        <v>18</v>
      </c>
      <c r="CC7" s="1339">
        <v>0</v>
      </c>
      <c r="CD7" s="1339">
        <v>0</v>
      </c>
      <c r="CE7" s="1339">
        <v>0</v>
      </c>
      <c r="CF7" s="1339">
        <v>9</v>
      </c>
      <c r="CG7" s="1339">
        <v>0</v>
      </c>
      <c r="CH7" s="1339">
        <v>0</v>
      </c>
      <c r="CI7" s="1339">
        <v>0</v>
      </c>
      <c r="CJ7" s="1339">
        <v>1</v>
      </c>
      <c r="CK7" s="1339">
        <v>28</v>
      </c>
      <c r="CM7" s="1339">
        <v>1</v>
      </c>
      <c r="CN7" s="1339">
        <v>0</v>
      </c>
      <c r="CO7" s="1339">
        <v>0</v>
      </c>
      <c r="CP7" s="1339">
        <v>0</v>
      </c>
      <c r="CQ7" s="1339">
        <v>9</v>
      </c>
      <c r="CR7" s="1339">
        <v>0</v>
      </c>
      <c r="CS7" s="1339">
        <v>0</v>
      </c>
      <c r="CT7" s="1339">
        <v>0</v>
      </c>
      <c r="CU7" s="1339">
        <v>0</v>
      </c>
      <c r="CV7" s="1339">
        <v>10</v>
      </c>
      <c r="CX7" s="1339">
        <v>8</v>
      </c>
      <c r="CY7" s="1339">
        <v>0</v>
      </c>
      <c r="CZ7" s="1339">
        <v>0</v>
      </c>
      <c r="DA7" s="1339">
        <v>0</v>
      </c>
      <c r="DB7" s="1339">
        <v>7</v>
      </c>
      <c r="DC7" s="1339">
        <v>0</v>
      </c>
      <c r="DD7" s="1339">
        <v>0</v>
      </c>
      <c r="DE7" s="1339">
        <v>0</v>
      </c>
      <c r="DF7" s="1339">
        <v>0</v>
      </c>
      <c r="DG7" s="1339">
        <v>15</v>
      </c>
      <c r="DI7" s="1339">
        <v>39</v>
      </c>
      <c r="DJ7" s="1339">
        <v>0</v>
      </c>
      <c r="DK7" s="1339">
        <v>0</v>
      </c>
      <c r="DL7" s="1339">
        <v>0</v>
      </c>
      <c r="DM7" s="1339">
        <v>10</v>
      </c>
      <c r="DN7" s="1339">
        <v>0</v>
      </c>
      <c r="DO7" s="1339">
        <v>0</v>
      </c>
      <c r="DP7" s="1339">
        <v>0</v>
      </c>
      <c r="DQ7" s="1339">
        <v>0</v>
      </c>
      <c r="DR7" s="1339">
        <v>49</v>
      </c>
      <c r="DT7" s="1339">
        <v>7.6001504799999999</v>
      </c>
      <c r="DU7" s="1339">
        <v>0</v>
      </c>
      <c r="DV7" s="1339">
        <v>295.27094602599999</v>
      </c>
      <c r="DW7" s="1339">
        <v>0</v>
      </c>
      <c r="DX7" s="1339">
        <v>4.1728236540000001</v>
      </c>
      <c r="DY7" s="1339">
        <v>0</v>
      </c>
      <c r="DZ7" s="1339">
        <v>0.98310298600000001</v>
      </c>
      <c r="EA7" s="1339">
        <v>0</v>
      </c>
      <c r="EB7" s="1339">
        <v>573.68427445999987</v>
      </c>
      <c r="EC7" s="1339">
        <v>881.7112976059999</v>
      </c>
    </row>
    <row r="8" spans="1:144" ht="39.6">
      <c r="A8" s="1257">
        <v>3</v>
      </c>
      <c r="B8" s="1346" t="s">
        <v>1957</v>
      </c>
      <c r="C8" s="1339">
        <v>0</v>
      </c>
      <c r="D8" s="1339">
        <v>0</v>
      </c>
      <c r="E8" s="1339">
        <v>0</v>
      </c>
      <c r="F8" s="1339">
        <v>0</v>
      </c>
      <c r="G8" s="1339">
        <v>0</v>
      </c>
      <c r="H8" s="1339">
        <v>0</v>
      </c>
      <c r="I8" s="1339">
        <v>0</v>
      </c>
      <c r="J8" s="1339">
        <v>0</v>
      </c>
      <c r="K8" s="1339">
        <v>0</v>
      </c>
      <c r="L8" s="1339">
        <v>0</v>
      </c>
      <c r="N8" s="1339">
        <v>0</v>
      </c>
      <c r="O8" s="1339">
        <v>0</v>
      </c>
      <c r="P8" s="1339">
        <v>0</v>
      </c>
      <c r="Q8" s="1339">
        <v>0</v>
      </c>
      <c r="R8" s="1339">
        <v>0</v>
      </c>
      <c r="S8" s="1339">
        <v>0</v>
      </c>
      <c r="T8" s="1339">
        <v>0</v>
      </c>
      <c r="U8" s="1339">
        <v>0</v>
      </c>
      <c r="V8" s="1339">
        <v>0</v>
      </c>
      <c r="W8" s="1339">
        <v>0</v>
      </c>
      <c r="Y8" s="1339">
        <v>0</v>
      </c>
      <c r="Z8" s="1339">
        <v>0</v>
      </c>
      <c r="AA8" s="1339">
        <v>0</v>
      </c>
      <c r="AB8" s="1339">
        <v>0</v>
      </c>
      <c r="AC8" s="1339">
        <v>0</v>
      </c>
      <c r="AD8" s="1339">
        <v>0</v>
      </c>
      <c r="AE8" s="1339">
        <v>0</v>
      </c>
      <c r="AF8" s="1339">
        <v>0</v>
      </c>
      <c r="AG8" s="1339">
        <v>0</v>
      </c>
      <c r="AH8" s="1339">
        <v>0</v>
      </c>
      <c r="AJ8" s="1339">
        <v>0</v>
      </c>
      <c r="AK8" s="1339">
        <v>0</v>
      </c>
      <c r="AL8" s="1339">
        <v>0</v>
      </c>
      <c r="AM8" s="1339">
        <v>0</v>
      </c>
      <c r="AN8" s="1339">
        <v>0</v>
      </c>
      <c r="AO8" s="1339">
        <v>0</v>
      </c>
      <c r="AP8" s="1339">
        <v>0</v>
      </c>
      <c r="AQ8" s="1339">
        <v>0</v>
      </c>
      <c r="AR8" s="1339">
        <v>0</v>
      </c>
      <c r="AS8" s="1339">
        <v>0</v>
      </c>
      <c r="AU8" s="1339">
        <v>0</v>
      </c>
      <c r="AV8" s="1339">
        <v>0</v>
      </c>
      <c r="AW8" s="1339">
        <v>0</v>
      </c>
      <c r="AX8" s="1339">
        <v>0</v>
      </c>
      <c r="AY8" s="1339">
        <v>0</v>
      </c>
      <c r="AZ8" s="1339">
        <v>0</v>
      </c>
      <c r="BA8" s="1339">
        <v>0</v>
      </c>
      <c r="BB8" s="1339">
        <v>0</v>
      </c>
      <c r="BC8" s="1339">
        <v>0</v>
      </c>
      <c r="BD8" s="1339">
        <v>0</v>
      </c>
      <c r="BF8" s="1339">
        <v>0</v>
      </c>
      <c r="BG8" s="1339">
        <v>0</v>
      </c>
      <c r="BH8" s="1339">
        <v>0</v>
      </c>
      <c r="BI8" s="1339">
        <v>0</v>
      </c>
      <c r="BJ8" s="1339">
        <v>0</v>
      </c>
      <c r="BK8" s="1339">
        <v>0</v>
      </c>
      <c r="BL8" s="1339">
        <v>0</v>
      </c>
      <c r="BM8" s="1339">
        <v>0</v>
      </c>
      <c r="BN8" s="1339">
        <v>0</v>
      </c>
      <c r="BO8" s="1339">
        <v>0</v>
      </c>
      <c r="BQ8" s="1339">
        <v>0</v>
      </c>
      <c r="BR8" s="1339">
        <v>0</v>
      </c>
      <c r="BS8" s="1339">
        <v>0</v>
      </c>
      <c r="BT8" s="1339">
        <v>0</v>
      </c>
      <c r="BU8" s="1339">
        <v>0</v>
      </c>
      <c r="BV8" s="1339">
        <v>0</v>
      </c>
      <c r="BW8" s="1339">
        <v>0</v>
      </c>
      <c r="BX8" s="1339">
        <v>0</v>
      </c>
      <c r="BY8" s="1339">
        <v>0</v>
      </c>
      <c r="BZ8" s="1339">
        <v>0</v>
      </c>
      <c r="CB8" s="1339">
        <v>0</v>
      </c>
      <c r="CC8" s="1339">
        <v>0</v>
      </c>
      <c r="CD8" s="1339">
        <v>0</v>
      </c>
      <c r="CE8" s="1339">
        <v>0</v>
      </c>
      <c r="CF8" s="1339">
        <v>0</v>
      </c>
      <c r="CG8" s="1339">
        <v>0</v>
      </c>
      <c r="CH8" s="1339">
        <v>0</v>
      </c>
      <c r="CI8" s="1339">
        <v>0</v>
      </c>
      <c r="CJ8" s="1339">
        <v>0</v>
      </c>
      <c r="CK8" s="1339">
        <v>0</v>
      </c>
      <c r="CM8" s="1339">
        <v>0</v>
      </c>
      <c r="CN8" s="1339">
        <v>0</v>
      </c>
      <c r="CO8" s="1339">
        <v>0</v>
      </c>
      <c r="CP8" s="1339">
        <v>0</v>
      </c>
      <c r="CQ8" s="1339">
        <v>0</v>
      </c>
      <c r="CR8" s="1339">
        <v>0</v>
      </c>
      <c r="CS8" s="1339">
        <v>0</v>
      </c>
      <c r="CT8" s="1339">
        <v>0</v>
      </c>
      <c r="CU8" s="1339">
        <v>0</v>
      </c>
      <c r="CV8" s="1339">
        <v>0</v>
      </c>
      <c r="CX8" s="1339">
        <v>0</v>
      </c>
      <c r="CY8" s="1339">
        <v>0</v>
      </c>
      <c r="CZ8" s="1339">
        <v>0</v>
      </c>
      <c r="DA8" s="1339">
        <v>0</v>
      </c>
      <c r="DB8" s="1339">
        <v>0</v>
      </c>
      <c r="DC8" s="1339">
        <v>0</v>
      </c>
      <c r="DD8" s="1339">
        <v>0</v>
      </c>
      <c r="DE8" s="1339">
        <v>0</v>
      </c>
      <c r="DF8" s="1339">
        <v>0</v>
      </c>
      <c r="DG8" s="1339">
        <v>0</v>
      </c>
      <c r="DI8" s="1339">
        <v>0</v>
      </c>
      <c r="DJ8" s="1339">
        <v>0</v>
      </c>
      <c r="DK8" s="1339">
        <v>0</v>
      </c>
      <c r="DL8" s="1339">
        <v>0</v>
      </c>
      <c r="DM8" s="1339">
        <v>0</v>
      </c>
      <c r="DN8" s="1339">
        <v>0</v>
      </c>
      <c r="DO8" s="1339">
        <v>0</v>
      </c>
      <c r="DP8" s="1339">
        <v>0</v>
      </c>
      <c r="DQ8" s="1339">
        <v>0</v>
      </c>
      <c r="DR8" s="1339">
        <v>0</v>
      </c>
      <c r="DT8" s="1339">
        <v>0</v>
      </c>
      <c r="DU8" s="1339">
        <v>0</v>
      </c>
      <c r="DV8" s="1339">
        <v>0</v>
      </c>
      <c r="DW8" s="1339">
        <v>0</v>
      </c>
      <c r="DX8" s="1339">
        <v>0</v>
      </c>
      <c r="DY8" s="1339">
        <v>0</v>
      </c>
      <c r="DZ8" s="1339">
        <v>0</v>
      </c>
      <c r="EA8" s="1339">
        <v>0</v>
      </c>
      <c r="EB8" s="1339">
        <v>0</v>
      </c>
      <c r="EC8" s="1339">
        <v>0</v>
      </c>
    </row>
    <row r="9" spans="1:144" ht="39.6">
      <c r="A9" s="1257">
        <v>4</v>
      </c>
      <c r="B9" s="1346" t="s">
        <v>1958</v>
      </c>
      <c r="C9" s="1339">
        <v>80418</v>
      </c>
      <c r="D9" s="1339">
        <v>0</v>
      </c>
      <c r="E9" s="1339">
        <v>2780</v>
      </c>
      <c r="F9" s="1339">
        <v>1</v>
      </c>
      <c r="G9" s="1339">
        <v>0</v>
      </c>
      <c r="H9" s="1339">
        <v>0</v>
      </c>
      <c r="I9" s="1339">
        <v>63</v>
      </c>
      <c r="J9" s="1339">
        <v>631</v>
      </c>
      <c r="K9" s="1339">
        <v>5536</v>
      </c>
      <c r="L9" s="1339">
        <v>89429</v>
      </c>
      <c r="N9" s="1339">
        <v>70976</v>
      </c>
      <c r="O9" s="1339">
        <v>0</v>
      </c>
      <c r="P9" s="1339">
        <v>2912</v>
      </c>
      <c r="Q9" s="1339">
        <v>0</v>
      </c>
      <c r="R9" s="1339">
        <v>0</v>
      </c>
      <c r="S9" s="1339">
        <v>0</v>
      </c>
      <c r="T9" s="1339">
        <v>61</v>
      </c>
      <c r="U9" s="1339">
        <v>791</v>
      </c>
      <c r="V9" s="1339">
        <v>5492</v>
      </c>
      <c r="W9" s="1339">
        <v>80232</v>
      </c>
      <c r="Y9" s="1339">
        <v>52436</v>
      </c>
      <c r="Z9" s="1339">
        <v>0</v>
      </c>
      <c r="AA9" s="1339">
        <v>2673</v>
      </c>
      <c r="AB9" s="1339">
        <v>0</v>
      </c>
      <c r="AC9" s="1339">
        <v>0</v>
      </c>
      <c r="AD9" s="1339">
        <v>0</v>
      </c>
      <c r="AE9" s="1339">
        <v>45</v>
      </c>
      <c r="AF9" s="1339">
        <v>1851</v>
      </c>
      <c r="AG9" s="1339">
        <v>3323</v>
      </c>
      <c r="AH9" s="1339">
        <v>60328</v>
      </c>
      <c r="AJ9" s="1339">
        <v>68675</v>
      </c>
      <c r="AK9" s="1339">
        <v>0</v>
      </c>
      <c r="AL9" s="1339">
        <v>2236</v>
      </c>
      <c r="AM9" s="1339">
        <v>662</v>
      </c>
      <c r="AN9" s="1339">
        <v>0</v>
      </c>
      <c r="AO9" s="1339">
        <v>0</v>
      </c>
      <c r="AP9" s="1339">
        <v>157</v>
      </c>
      <c r="AQ9" s="1339">
        <v>511</v>
      </c>
      <c r="AR9" s="1339">
        <v>3787</v>
      </c>
      <c r="AS9" s="1339">
        <v>76028</v>
      </c>
      <c r="AU9" s="1339">
        <v>58369</v>
      </c>
      <c r="AV9" s="1339">
        <v>0</v>
      </c>
      <c r="AW9" s="1339">
        <v>2208</v>
      </c>
      <c r="AX9" s="1339">
        <v>1021</v>
      </c>
      <c r="AY9" s="1339">
        <v>0</v>
      </c>
      <c r="AZ9" s="1339">
        <v>0</v>
      </c>
      <c r="BA9" s="1339">
        <v>299</v>
      </c>
      <c r="BB9" s="1339">
        <v>1094</v>
      </c>
      <c r="BC9" s="1339">
        <v>5496</v>
      </c>
      <c r="BD9" s="1339">
        <v>68487</v>
      </c>
      <c r="BF9" s="1339">
        <v>72739</v>
      </c>
      <c r="BG9" s="1339">
        <v>0</v>
      </c>
      <c r="BH9" s="1339">
        <v>4117</v>
      </c>
      <c r="BI9" s="1339">
        <v>444</v>
      </c>
      <c r="BJ9" s="1339">
        <v>0</v>
      </c>
      <c r="BK9" s="1339">
        <v>0</v>
      </c>
      <c r="BL9" s="1339">
        <v>253</v>
      </c>
      <c r="BM9" s="1339">
        <v>3500</v>
      </c>
      <c r="BN9" s="1339">
        <v>7543</v>
      </c>
      <c r="BO9" s="1339">
        <v>88596</v>
      </c>
      <c r="BQ9" s="1339">
        <v>67164</v>
      </c>
      <c r="BR9" s="1339">
        <v>0</v>
      </c>
      <c r="BS9" s="1339">
        <v>3751</v>
      </c>
      <c r="BT9" s="1339">
        <v>737</v>
      </c>
      <c r="BU9" s="1339">
        <v>0</v>
      </c>
      <c r="BV9" s="1339">
        <v>0</v>
      </c>
      <c r="BW9" s="1339">
        <v>129</v>
      </c>
      <c r="BX9" s="1339">
        <v>323</v>
      </c>
      <c r="BY9" s="1339">
        <v>4680</v>
      </c>
      <c r="BZ9" s="1339">
        <v>76784</v>
      </c>
      <c r="CB9" s="1339">
        <v>78913</v>
      </c>
      <c r="CC9" s="1339">
        <v>0</v>
      </c>
      <c r="CD9" s="1339">
        <v>1598</v>
      </c>
      <c r="CE9" s="1339">
        <v>515</v>
      </c>
      <c r="CF9" s="1339">
        <v>0</v>
      </c>
      <c r="CG9" s="1339">
        <v>0</v>
      </c>
      <c r="CH9" s="1339">
        <v>65</v>
      </c>
      <c r="CI9" s="1339">
        <v>400</v>
      </c>
      <c r="CJ9" s="1339">
        <v>11351</v>
      </c>
      <c r="CK9" s="1339">
        <v>92842</v>
      </c>
      <c r="CM9" s="1339">
        <v>76588</v>
      </c>
      <c r="CN9" s="1339">
        <v>0</v>
      </c>
      <c r="CO9" s="1339">
        <v>1462</v>
      </c>
      <c r="CP9" s="1339">
        <v>363</v>
      </c>
      <c r="CQ9" s="1339">
        <v>0</v>
      </c>
      <c r="CR9" s="1339">
        <v>0</v>
      </c>
      <c r="CS9" s="1339">
        <v>15</v>
      </c>
      <c r="CT9" s="1339">
        <v>643</v>
      </c>
      <c r="CU9" s="1339">
        <v>7232</v>
      </c>
      <c r="CV9" s="1339">
        <v>86303</v>
      </c>
      <c r="CX9" s="1339">
        <v>71491</v>
      </c>
      <c r="CY9" s="1339">
        <v>0</v>
      </c>
      <c r="CZ9" s="1339">
        <v>1423</v>
      </c>
      <c r="DA9" s="1339">
        <v>505</v>
      </c>
      <c r="DB9" s="1339">
        <v>0</v>
      </c>
      <c r="DC9" s="1339">
        <v>0</v>
      </c>
      <c r="DD9" s="1339">
        <v>3</v>
      </c>
      <c r="DE9" s="1339">
        <v>449</v>
      </c>
      <c r="DF9" s="1339">
        <v>6213</v>
      </c>
      <c r="DG9" s="1339">
        <v>80084</v>
      </c>
      <c r="DI9" s="1339">
        <v>74629</v>
      </c>
      <c r="DJ9" s="1339">
        <v>0</v>
      </c>
      <c r="DK9" s="1339">
        <v>3837</v>
      </c>
      <c r="DL9" s="1339">
        <v>539</v>
      </c>
      <c r="DM9" s="1339">
        <v>0</v>
      </c>
      <c r="DN9" s="1339">
        <v>0</v>
      </c>
      <c r="DO9" s="1339">
        <v>3</v>
      </c>
      <c r="DP9" s="1339">
        <v>479</v>
      </c>
      <c r="DQ9" s="1339">
        <v>8172</v>
      </c>
      <c r="DR9" s="1339">
        <v>87659</v>
      </c>
      <c r="DT9" s="1339">
        <v>73446.057167099993</v>
      </c>
      <c r="DU9" s="1339">
        <v>0</v>
      </c>
      <c r="DV9" s="1339">
        <v>2314.5535231959993</v>
      </c>
      <c r="DW9" s="1339">
        <v>382.36108869999998</v>
      </c>
      <c r="DX9" s="1339">
        <v>0</v>
      </c>
      <c r="DY9" s="1339">
        <v>0</v>
      </c>
      <c r="DZ9" s="1339">
        <v>1.2737199999999999E-3</v>
      </c>
      <c r="EA9" s="1339">
        <v>358.28765009399444</v>
      </c>
      <c r="EB9" s="1339">
        <v>6576.1919185040606</v>
      </c>
      <c r="EC9" s="1339">
        <v>83077.452621314034</v>
      </c>
    </row>
    <row r="10" spans="1:144">
      <c r="A10" s="1257">
        <v>5</v>
      </c>
      <c r="B10" s="1161" t="s">
        <v>1960</v>
      </c>
      <c r="C10" s="1339">
        <v>364408</v>
      </c>
      <c r="D10" s="1339">
        <v>0</v>
      </c>
      <c r="E10" s="1339">
        <v>0</v>
      </c>
      <c r="F10" s="1339">
        <v>0</v>
      </c>
      <c r="G10" s="1339">
        <v>8995</v>
      </c>
      <c r="H10" s="1339">
        <v>2015</v>
      </c>
      <c r="I10" s="1339">
        <v>23879</v>
      </c>
      <c r="J10" s="1339">
        <v>0</v>
      </c>
      <c r="K10" s="1339">
        <v>0</v>
      </c>
      <c r="L10" s="1339">
        <v>399297</v>
      </c>
      <c r="N10" s="1339">
        <v>385199</v>
      </c>
      <c r="O10" s="1339">
        <v>0</v>
      </c>
      <c r="P10" s="1339">
        <v>54</v>
      </c>
      <c r="Q10" s="1339">
        <v>0</v>
      </c>
      <c r="R10" s="1339">
        <v>9587</v>
      </c>
      <c r="S10" s="1339">
        <v>1734</v>
      </c>
      <c r="T10" s="1339">
        <v>20239</v>
      </c>
      <c r="U10" s="1339">
        <v>0</v>
      </c>
      <c r="V10" s="1339">
        <v>0</v>
      </c>
      <c r="W10" s="1339">
        <v>416813</v>
      </c>
      <c r="Y10" s="1339">
        <v>369487</v>
      </c>
      <c r="Z10" s="1339">
        <v>0</v>
      </c>
      <c r="AA10" s="1339">
        <v>30</v>
      </c>
      <c r="AB10" s="1339">
        <v>0</v>
      </c>
      <c r="AC10" s="1339">
        <v>9612</v>
      </c>
      <c r="AD10" s="1339">
        <v>1423</v>
      </c>
      <c r="AE10" s="1339">
        <v>15421</v>
      </c>
      <c r="AF10" s="1339">
        <v>0</v>
      </c>
      <c r="AG10" s="1339">
        <v>0</v>
      </c>
      <c r="AH10" s="1339">
        <v>395973</v>
      </c>
      <c r="AJ10" s="1339">
        <v>380738</v>
      </c>
      <c r="AK10" s="1339">
        <v>0</v>
      </c>
      <c r="AL10" s="1339">
        <v>155</v>
      </c>
      <c r="AM10" s="1339">
        <v>0</v>
      </c>
      <c r="AN10" s="1339">
        <v>9526</v>
      </c>
      <c r="AO10" s="1339">
        <v>1661</v>
      </c>
      <c r="AP10" s="1339">
        <v>16658</v>
      </c>
      <c r="AQ10" s="1339">
        <v>0</v>
      </c>
      <c r="AR10" s="1339">
        <v>0</v>
      </c>
      <c r="AS10" s="1339">
        <v>408738</v>
      </c>
      <c r="AU10" s="1339">
        <v>366132</v>
      </c>
      <c r="AV10" s="1339">
        <v>0</v>
      </c>
      <c r="AW10" s="1339">
        <v>31</v>
      </c>
      <c r="AX10" s="1339">
        <v>0</v>
      </c>
      <c r="AY10" s="1339">
        <v>11161</v>
      </c>
      <c r="AZ10" s="1339">
        <v>1953</v>
      </c>
      <c r="BA10" s="1339">
        <v>19156</v>
      </c>
      <c r="BB10" s="1339">
        <v>0</v>
      </c>
      <c r="BC10" s="1339">
        <v>0</v>
      </c>
      <c r="BD10" s="1339">
        <v>398433</v>
      </c>
      <c r="BF10" s="1339">
        <v>308053</v>
      </c>
      <c r="BG10" s="1339">
        <v>0</v>
      </c>
      <c r="BH10" s="1339">
        <v>0</v>
      </c>
      <c r="BI10" s="1339">
        <v>0</v>
      </c>
      <c r="BJ10" s="1339">
        <v>11995</v>
      </c>
      <c r="BK10" s="1339">
        <v>2541</v>
      </c>
      <c r="BL10" s="1339">
        <v>24629</v>
      </c>
      <c r="BM10" s="1339">
        <v>0</v>
      </c>
      <c r="BN10" s="1339">
        <v>0</v>
      </c>
      <c r="BO10" s="1339">
        <v>347218</v>
      </c>
      <c r="BQ10" s="1339">
        <v>328339</v>
      </c>
      <c r="BR10" s="1339">
        <v>0</v>
      </c>
      <c r="BS10" s="1339">
        <v>0</v>
      </c>
      <c r="BT10" s="1339">
        <v>0</v>
      </c>
      <c r="BU10" s="1339">
        <v>17039</v>
      </c>
      <c r="BV10" s="1339">
        <v>2951</v>
      </c>
      <c r="BW10" s="1339">
        <v>25659</v>
      </c>
      <c r="BX10" s="1339">
        <v>0</v>
      </c>
      <c r="BY10" s="1339">
        <v>0</v>
      </c>
      <c r="BZ10" s="1339">
        <v>373988</v>
      </c>
      <c r="CB10" s="1339">
        <v>362192</v>
      </c>
      <c r="CC10" s="1339">
        <v>0</v>
      </c>
      <c r="CD10" s="1339">
        <v>0</v>
      </c>
      <c r="CE10" s="1339">
        <v>0</v>
      </c>
      <c r="CF10" s="1339">
        <v>9454</v>
      </c>
      <c r="CG10" s="1339">
        <v>1993</v>
      </c>
      <c r="CH10" s="1339">
        <v>15614</v>
      </c>
      <c r="CI10" s="1339">
        <v>0</v>
      </c>
      <c r="CJ10" s="1339">
        <v>0</v>
      </c>
      <c r="CK10" s="1339">
        <v>389253</v>
      </c>
      <c r="CM10" s="1339">
        <v>351015</v>
      </c>
      <c r="CN10" s="1339">
        <v>0</v>
      </c>
      <c r="CO10" s="1339">
        <v>0</v>
      </c>
      <c r="CP10" s="1339">
        <v>0</v>
      </c>
      <c r="CQ10" s="1339">
        <v>9808</v>
      </c>
      <c r="CR10" s="1339">
        <v>2522</v>
      </c>
      <c r="CS10" s="1339">
        <v>18220</v>
      </c>
      <c r="CT10" s="1339">
        <v>0</v>
      </c>
      <c r="CU10" s="1339">
        <v>0</v>
      </c>
      <c r="CV10" s="1339">
        <v>381565</v>
      </c>
      <c r="CX10" s="1339">
        <v>321451</v>
      </c>
      <c r="CY10" s="1339">
        <v>0</v>
      </c>
      <c r="CZ10" s="1339">
        <v>0</v>
      </c>
      <c r="DA10" s="1339">
        <v>0</v>
      </c>
      <c r="DB10" s="1339">
        <v>9604</v>
      </c>
      <c r="DC10" s="1339">
        <v>1524</v>
      </c>
      <c r="DD10" s="1339">
        <v>17728</v>
      </c>
      <c r="DE10" s="1339">
        <v>0</v>
      </c>
      <c r="DF10" s="1339">
        <v>0</v>
      </c>
      <c r="DG10" s="1339">
        <v>350307</v>
      </c>
      <c r="DI10" s="1339">
        <v>332333</v>
      </c>
      <c r="DJ10" s="1339">
        <v>0</v>
      </c>
      <c r="DK10" s="1339">
        <v>0</v>
      </c>
      <c r="DL10" s="1339">
        <v>0</v>
      </c>
      <c r="DM10" s="1339">
        <v>7210</v>
      </c>
      <c r="DN10" s="1339">
        <v>2616</v>
      </c>
      <c r="DO10" s="1339">
        <v>17368</v>
      </c>
      <c r="DP10" s="1339">
        <v>0</v>
      </c>
      <c r="DQ10" s="1339">
        <v>0</v>
      </c>
      <c r="DR10" s="1339">
        <v>359527</v>
      </c>
      <c r="DT10" s="1339">
        <v>328788.1210202279</v>
      </c>
      <c r="DU10" s="1339">
        <v>0</v>
      </c>
      <c r="DV10" s="1339">
        <v>0</v>
      </c>
      <c r="DW10" s="1339">
        <v>0</v>
      </c>
      <c r="DX10" s="1339">
        <v>7516.520179522</v>
      </c>
      <c r="DY10" s="1339">
        <v>2247.0540795660013</v>
      </c>
      <c r="DZ10" s="1339">
        <v>20772.935237543967</v>
      </c>
      <c r="EA10" s="1339">
        <v>0</v>
      </c>
      <c r="EB10" s="1339">
        <v>7.5669959187507629E-10</v>
      </c>
      <c r="EC10" s="1339">
        <v>359324.63051686058</v>
      </c>
    </row>
    <row r="11" spans="1:144">
      <c r="A11" s="1257">
        <v>7</v>
      </c>
      <c r="B11" s="1389" t="s">
        <v>2155</v>
      </c>
      <c r="C11" s="1390">
        <v>1087</v>
      </c>
      <c r="D11" s="1390">
        <v>0</v>
      </c>
      <c r="E11" s="1390">
        <v>0</v>
      </c>
      <c r="F11" s="1390">
        <v>0</v>
      </c>
      <c r="G11" s="1390">
        <v>0</v>
      </c>
      <c r="H11" s="1390">
        <v>0</v>
      </c>
      <c r="I11" s="1390">
        <v>245</v>
      </c>
      <c r="J11" s="1390">
        <v>100</v>
      </c>
      <c r="K11" s="1390">
        <v>375</v>
      </c>
      <c r="L11" s="1390">
        <v>1807</v>
      </c>
      <c r="N11" s="1390">
        <v>879</v>
      </c>
      <c r="O11" s="1390">
        <v>0</v>
      </c>
      <c r="P11" s="1390">
        <v>-67</v>
      </c>
      <c r="Q11" s="1390">
        <v>0</v>
      </c>
      <c r="R11" s="1390">
        <v>0</v>
      </c>
      <c r="S11" s="1390">
        <v>0</v>
      </c>
      <c r="T11" s="1390">
        <v>829</v>
      </c>
      <c r="U11" s="1390">
        <v>75</v>
      </c>
      <c r="V11" s="1390">
        <v>322</v>
      </c>
      <c r="W11" s="1390">
        <v>2038</v>
      </c>
      <c r="Y11" s="1390">
        <v>1328</v>
      </c>
      <c r="Z11" s="1390">
        <v>0</v>
      </c>
      <c r="AA11" s="1390">
        <v>0</v>
      </c>
      <c r="AB11" s="1390">
        <v>0</v>
      </c>
      <c r="AC11" s="1390">
        <v>1</v>
      </c>
      <c r="AD11" s="1390">
        <v>0</v>
      </c>
      <c r="AE11" s="1390">
        <v>823</v>
      </c>
      <c r="AF11" s="1390">
        <v>132</v>
      </c>
      <c r="AG11" s="1390">
        <v>0</v>
      </c>
      <c r="AH11" s="1390">
        <v>2284</v>
      </c>
      <c r="AJ11" s="1390">
        <v>2389</v>
      </c>
      <c r="AK11" s="1390">
        <v>0</v>
      </c>
      <c r="AL11" s="1390">
        <v>0</v>
      </c>
      <c r="AM11" s="1390">
        <v>0</v>
      </c>
      <c r="AN11" s="1390">
        <v>0</v>
      </c>
      <c r="AO11" s="1390">
        <v>0</v>
      </c>
      <c r="AP11" s="1390">
        <v>259</v>
      </c>
      <c r="AQ11" s="1390">
        <v>289</v>
      </c>
      <c r="AR11" s="1390">
        <v>7</v>
      </c>
      <c r="AS11" s="1390">
        <v>2944</v>
      </c>
      <c r="AU11" s="1390">
        <v>81</v>
      </c>
      <c r="AV11" s="1390">
        <v>0</v>
      </c>
      <c r="AW11" s="1390">
        <v>0</v>
      </c>
      <c r="AX11" s="1390">
        <v>0</v>
      </c>
      <c r="AY11" s="1390">
        <v>0</v>
      </c>
      <c r="AZ11" s="1390">
        <v>0</v>
      </c>
      <c r="BA11" s="1390">
        <v>129</v>
      </c>
      <c r="BB11" s="1390">
        <v>0</v>
      </c>
      <c r="BC11" s="1390">
        <v>2</v>
      </c>
      <c r="BD11" s="1390">
        <v>212</v>
      </c>
      <c r="BF11" s="1390">
        <v>97</v>
      </c>
      <c r="BG11" s="1390">
        <v>0</v>
      </c>
      <c r="BH11" s="1390">
        <v>0</v>
      </c>
      <c r="BI11" s="1390">
        <v>0</v>
      </c>
      <c r="BJ11" s="1390">
        <v>0</v>
      </c>
      <c r="BK11" s="1390">
        <v>0</v>
      </c>
      <c r="BL11" s="1390">
        <v>180</v>
      </c>
      <c r="BM11" s="1390">
        <v>0</v>
      </c>
      <c r="BN11" s="1390">
        <v>8</v>
      </c>
      <c r="BO11" s="1390">
        <v>285</v>
      </c>
      <c r="BQ11" s="1390">
        <v>698</v>
      </c>
      <c r="BR11" s="1390">
        <v>0</v>
      </c>
      <c r="BS11" s="1390">
        <v>1</v>
      </c>
      <c r="BT11" s="1390">
        <v>0</v>
      </c>
      <c r="BU11" s="1390">
        <v>0</v>
      </c>
      <c r="BV11" s="1390">
        <v>0</v>
      </c>
      <c r="BW11" s="1390">
        <v>1464</v>
      </c>
      <c r="BX11" s="1390">
        <v>139</v>
      </c>
      <c r="BY11" s="1390">
        <v>715</v>
      </c>
      <c r="BZ11" s="1390">
        <v>3017</v>
      </c>
      <c r="CB11" s="1390">
        <v>398</v>
      </c>
      <c r="CC11" s="1390">
        <v>0</v>
      </c>
      <c r="CD11" s="1390">
        <v>0</v>
      </c>
      <c r="CE11" s="1390">
        <v>0</v>
      </c>
      <c r="CF11" s="1390">
        <v>0</v>
      </c>
      <c r="CG11" s="1390">
        <v>0</v>
      </c>
      <c r="CH11" s="1390">
        <v>1945</v>
      </c>
      <c r="CI11" s="1390">
        <v>85</v>
      </c>
      <c r="CJ11" s="1390">
        <v>136</v>
      </c>
      <c r="CK11" s="1390">
        <v>2564</v>
      </c>
      <c r="CM11" s="1390">
        <v>485</v>
      </c>
      <c r="CN11" s="1390">
        <v>0</v>
      </c>
      <c r="CO11" s="1390">
        <v>0</v>
      </c>
      <c r="CP11" s="1390">
        <v>0</v>
      </c>
      <c r="CQ11" s="1390">
        <v>0</v>
      </c>
      <c r="CR11" s="1390">
        <v>0</v>
      </c>
      <c r="CS11" s="1390">
        <v>2001</v>
      </c>
      <c r="CT11" s="1390">
        <v>81</v>
      </c>
      <c r="CU11" s="1390">
        <v>1</v>
      </c>
      <c r="CV11" s="1390">
        <v>2568</v>
      </c>
      <c r="CX11" s="1390">
        <v>407</v>
      </c>
      <c r="CY11" s="1390">
        <v>0</v>
      </c>
      <c r="CZ11" s="1390">
        <v>1</v>
      </c>
      <c r="DA11" s="1390">
        <v>0</v>
      </c>
      <c r="DB11" s="1390">
        <v>0</v>
      </c>
      <c r="DC11" s="1390">
        <v>0</v>
      </c>
      <c r="DD11" s="1390">
        <v>1568</v>
      </c>
      <c r="DE11" s="1390">
        <v>86</v>
      </c>
      <c r="DF11" s="1390">
        <v>7</v>
      </c>
      <c r="DG11" s="1390">
        <v>2069</v>
      </c>
      <c r="DI11" s="1390">
        <v>476</v>
      </c>
      <c r="DJ11" s="1390">
        <v>0</v>
      </c>
      <c r="DK11" s="1390">
        <v>0</v>
      </c>
      <c r="DL11" s="1390">
        <v>0</v>
      </c>
      <c r="DM11" s="1390">
        <v>0</v>
      </c>
      <c r="DN11" s="1390">
        <v>0</v>
      </c>
      <c r="DO11" s="1390">
        <v>657</v>
      </c>
      <c r="DP11" s="1390">
        <v>59</v>
      </c>
      <c r="DQ11" s="1390">
        <v>3</v>
      </c>
      <c r="DR11" s="1390">
        <v>1195</v>
      </c>
      <c r="DT11" s="1390">
        <v>384.74426484014839</v>
      </c>
      <c r="DU11" s="1390">
        <v>0</v>
      </c>
      <c r="DV11" s="1390">
        <v>0</v>
      </c>
      <c r="DW11" s="1390">
        <v>0</v>
      </c>
      <c r="DX11" s="1390">
        <v>0</v>
      </c>
      <c r="DY11" s="1390">
        <v>0</v>
      </c>
      <c r="DZ11" s="1390">
        <v>1066.13560666802</v>
      </c>
      <c r="EA11" s="1390">
        <v>48.923968903999992</v>
      </c>
      <c r="EB11" s="1390">
        <v>33.174863906926475</v>
      </c>
      <c r="EC11" s="1390">
        <v>1532.978704319095</v>
      </c>
    </row>
    <row r="12" spans="1:144" ht="13.8" thickBot="1">
      <c r="A12" s="1257">
        <v>8</v>
      </c>
      <c r="B12" s="1395" t="s">
        <v>156</v>
      </c>
      <c r="C12" s="2087">
        <v>744736</v>
      </c>
      <c r="D12" s="2087">
        <v>0</v>
      </c>
      <c r="E12" s="2087">
        <v>2891</v>
      </c>
      <c r="F12" s="2087">
        <v>1</v>
      </c>
      <c r="G12" s="2087">
        <v>9380</v>
      </c>
      <c r="H12" s="2087">
        <v>2015</v>
      </c>
      <c r="I12" s="2087">
        <v>24187</v>
      </c>
      <c r="J12" s="2087">
        <v>731</v>
      </c>
      <c r="K12" s="2087">
        <v>5911</v>
      </c>
      <c r="L12" s="2087">
        <v>789852</v>
      </c>
      <c r="N12" s="2087">
        <v>845721</v>
      </c>
      <c r="O12" s="2087">
        <v>0</v>
      </c>
      <c r="P12" s="2087">
        <v>3000</v>
      </c>
      <c r="Q12" s="2087">
        <v>6</v>
      </c>
      <c r="R12" s="2087">
        <v>9831</v>
      </c>
      <c r="S12" s="2087">
        <v>1734</v>
      </c>
      <c r="T12" s="2087">
        <v>21129</v>
      </c>
      <c r="U12" s="2087">
        <v>866</v>
      </c>
      <c r="V12" s="2087">
        <v>5815</v>
      </c>
      <c r="W12" s="2087">
        <v>888102</v>
      </c>
      <c r="Y12" s="2087">
        <v>749446</v>
      </c>
      <c r="Z12" s="2087">
        <v>0</v>
      </c>
      <c r="AA12" s="2087">
        <v>2705</v>
      </c>
      <c r="AB12" s="2087">
        <v>6</v>
      </c>
      <c r="AC12" s="2087">
        <v>9685</v>
      </c>
      <c r="AD12" s="2087">
        <v>1423</v>
      </c>
      <c r="AE12" s="2087">
        <v>16289</v>
      </c>
      <c r="AF12" s="2087">
        <v>1983</v>
      </c>
      <c r="AG12" s="2087">
        <v>3323</v>
      </c>
      <c r="AH12" s="2087">
        <v>784860</v>
      </c>
      <c r="AJ12" s="2087">
        <v>775879</v>
      </c>
      <c r="AK12" s="2087">
        <v>0</v>
      </c>
      <c r="AL12" s="2087">
        <v>2431</v>
      </c>
      <c r="AM12" s="2087">
        <v>670</v>
      </c>
      <c r="AN12" s="2087">
        <v>9581</v>
      </c>
      <c r="AO12" s="2087">
        <v>1661</v>
      </c>
      <c r="AP12" s="2087">
        <v>17094</v>
      </c>
      <c r="AQ12" s="2087">
        <v>800</v>
      </c>
      <c r="AR12" s="2087">
        <v>3794</v>
      </c>
      <c r="AS12" s="2087">
        <v>811910</v>
      </c>
      <c r="AU12" s="2087">
        <v>673595</v>
      </c>
      <c r="AV12" s="2087">
        <v>0</v>
      </c>
      <c r="AW12" s="2087">
        <v>2268</v>
      </c>
      <c r="AX12" s="2087">
        <v>1024</v>
      </c>
      <c r="AY12" s="2087">
        <v>11194</v>
      </c>
      <c r="AZ12" s="2087">
        <v>1953</v>
      </c>
      <c r="BA12" s="2087">
        <v>19584</v>
      </c>
      <c r="BB12" s="2087">
        <v>1094</v>
      </c>
      <c r="BC12" s="2087">
        <v>5498</v>
      </c>
      <c r="BD12" s="2087">
        <v>716210</v>
      </c>
      <c r="BF12" s="2087">
        <v>613208</v>
      </c>
      <c r="BG12" s="2087">
        <v>0</v>
      </c>
      <c r="BH12" s="2087">
        <v>4125</v>
      </c>
      <c r="BI12" s="2087">
        <v>472</v>
      </c>
      <c r="BJ12" s="2087">
        <v>12054</v>
      </c>
      <c r="BK12" s="2087">
        <v>2541</v>
      </c>
      <c r="BL12" s="2087">
        <v>25094</v>
      </c>
      <c r="BM12" s="2087">
        <v>3500</v>
      </c>
      <c r="BN12" s="2087">
        <v>7552</v>
      </c>
      <c r="BO12" s="2087">
        <v>668546</v>
      </c>
      <c r="BQ12" s="2087">
        <v>614365</v>
      </c>
      <c r="BR12" s="2087">
        <v>0</v>
      </c>
      <c r="BS12" s="2087">
        <v>3814</v>
      </c>
      <c r="BT12" s="2087">
        <v>737</v>
      </c>
      <c r="BU12" s="2087">
        <v>17059</v>
      </c>
      <c r="BV12" s="2087">
        <v>2951</v>
      </c>
      <c r="BW12" s="2087">
        <v>27252</v>
      </c>
      <c r="BX12" s="2087">
        <v>462</v>
      </c>
      <c r="BY12" s="2087">
        <v>5396</v>
      </c>
      <c r="BZ12" s="2087">
        <v>672036</v>
      </c>
      <c r="CB12" s="2087">
        <v>765257</v>
      </c>
      <c r="CC12" s="2087">
        <v>0</v>
      </c>
      <c r="CD12" s="2087">
        <v>1606</v>
      </c>
      <c r="CE12" s="2087">
        <v>515</v>
      </c>
      <c r="CF12" s="2087">
        <v>9463</v>
      </c>
      <c r="CG12" s="2087">
        <v>1993</v>
      </c>
      <c r="CH12" s="2087">
        <v>17626</v>
      </c>
      <c r="CI12" s="2087">
        <v>485</v>
      </c>
      <c r="CJ12" s="2087">
        <v>11488</v>
      </c>
      <c r="CK12" s="2087">
        <v>808433</v>
      </c>
      <c r="CM12" s="2087">
        <v>650434</v>
      </c>
      <c r="CN12" s="2087">
        <v>0</v>
      </c>
      <c r="CO12" s="2087">
        <v>1609</v>
      </c>
      <c r="CP12" s="2087">
        <v>363</v>
      </c>
      <c r="CQ12" s="2087">
        <v>9817</v>
      </c>
      <c r="CR12" s="2087">
        <v>2522</v>
      </c>
      <c r="CS12" s="2087">
        <v>20236</v>
      </c>
      <c r="CT12" s="2087">
        <v>724</v>
      </c>
      <c r="CU12" s="2087">
        <v>7233</v>
      </c>
      <c r="CV12" s="2087">
        <v>692938</v>
      </c>
      <c r="CX12" s="1396">
        <v>640769</v>
      </c>
      <c r="CY12" s="1396">
        <v>0</v>
      </c>
      <c r="CZ12" s="1396">
        <v>1506</v>
      </c>
      <c r="DA12" s="1396">
        <v>505</v>
      </c>
      <c r="DB12" s="1396">
        <v>9611</v>
      </c>
      <c r="DC12" s="1396">
        <v>1524</v>
      </c>
      <c r="DD12" s="1396">
        <v>19299</v>
      </c>
      <c r="DE12" s="1396">
        <v>535</v>
      </c>
      <c r="DF12" s="1396">
        <v>6220</v>
      </c>
      <c r="DG12" s="1396">
        <v>679969</v>
      </c>
      <c r="DI12" s="1396">
        <v>605923</v>
      </c>
      <c r="DJ12" s="1396">
        <v>0</v>
      </c>
      <c r="DK12" s="1396">
        <v>3872</v>
      </c>
      <c r="DL12" s="1396">
        <v>539</v>
      </c>
      <c r="DM12" s="1396">
        <v>7220</v>
      </c>
      <c r="DN12" s="1396">
        <v>2616</v>
      </c>
      <c r="DO12" s="1396">
        <v>18028</v>
      </c>
      <c r="DP12" s="1396">
        <v>538</v>
      </c>
      <c r="DQ12" s="1396">
        <v>8175</v>
      </c>
      <c r="DR12" s="1396">
        <v>646911</v>
      </c>
      <c r="DT12" s="1396">
        <v>632661.80935511598</v>
      </c>
      <c r="DU12" s="1396">
        <v>0</v>
      </c>
      <c r="DV12" s="1396">
        <v>2628.3633432539991</v>
      </c>
      <c r="DW12" s="1396">
        <v>382.36108869999998</v>
      </c>
      <c r="DX12" s="1396">
        <v>7520.6930031760003</v>
      </c>
      <c r="DY12" s="1396">
        <v>2247.0540795660013</v>
      </c>
      <c r="DZ12" s="1396">
        <v>21843.035792119987</v>
      </c>
      <c r="EA12" s="1396">
        <v>407.21161899799444</v>
      </c>
      <c r="EB12" s="1396">
        <v>7183.0510568717436</v>
      </c>
      <c r="EC12" s="1396">
        <v>674873.57933780178</v>
      </c>
    </row>
  </sheetData>
  <mergeCells count="12">
    <mergeCell ref="C3:K3"/>
    <mergeCell ref="N3:V3"/>
    <mergeCell ref="DT3:EB3"/>
    <mergeCell ref="DI3:DQ3"/>
    <mergeCell ref="CX3:DF3"/>
    <mergeCell ref="CM3:CU3"/>
    <mergeCell ref="CB3:CJ3"/>
    <mergeCell ref="Y3:AG3"/>
    <mergeCell ref="AJ3:AR3"/>
    <mergeCell ref="AU3:BC3"/>
    <mergeCell ref="BF3:BN3"/>
    <mergeCell ref="BQ3:BY3"/>
  </mergeCells>
  <hyperlinks>
    <hyperlink ref="B2" location="Índice!A1" display="CCR3: Abordagem padronizada – segregação de exposições ao CCR por contraparte e por fator de ponderação de risco" xr:uid="{928CEC27-3BA2-4AE8-8267-965E53C8A233}"/>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53FDC-84E6-47CE-8FA9-87B4DECA0F55}">
  <sheetPr codeName="Planilha51">
    <tabColor rgb="FF5F6062"/>
  </sheetPr>
  <dimension ref="A1:EC13"/>
  <sheetViews>
    <sheetView showGridLines="0" topLeftCell="B1" zoomScale="80" zoomScaleNormal="80" workbookViewId="0">
      <selection activeCell="B1" sqref="B1"/>
    </sheetView>
  </sheetViews>
  <sheetFormatPr defaultColWidth="9.21875" defaultRowHeight="13.2"/>
  <cols>
    <col min="1" max="1" width="5.44140625" style="1112" hidden="1" customWidth="1"/>
    <col min="2" max="2" width="52.44140625" style="1112" customWidth="1"/>
    <col min="3" max="3" width="9.44140625" style="1112" bestFit="1" customWidth="1"/>
    <col min="4" max="4" width="5.44140625" style="1112" bestFit="1" customWidth="1"/>
    <col min="5" max="5" width="7.44140625" style="1112" bestFit="1" customWidth="1"/>
    <col min="6" max="6" width="8.44140625" style="1112" bestFit="1" customWidth="1"/>
    <col min="7" max="7" width="5.44140625" style="1112" bestFit="1" customWidth="1"/>
    <col min="8" max="9" width="8.44140625" style="1112" bestFit="1" customWidth="1"/>
    <col min="10" max="10" width="5.77734375" style="1112" bestFit="1" customWidth="1"/>
    <col min="11" max="11" width="7.44140625" style="1112" bestFit="1" customWidth="1"/>
    <col min="12" max="12" width="11" style="1112" bestFit="1" customWidth="1"/>
    <col min="13" max="13" width="1.44140625" style="1112" customWidth="1"/>
    <col min="14" max="14" width="9.44140625" style="1112" bestFit="1" customWidth="1"/>
    <col min="15" max="15" width="5.44140625" style="1112" bestFit="1" customWidth="1"/>
    <col min="16" max="16" width="7.44140625" style="1112" bestFit="1" customWidth="1"/>
    <col min="17" max="17" width="8.44140625" style="1112" bestFit="1" customWidth="1"/>
    <col min="18" max="18" width="5.44140625" style="1112" bestFit="1" customWidth="1"/>
    <col min="19" max="20" width="8.44140625" style="1112" bestFit="1" customWidth="1"/>
    <col min="21" max="21" width="5.77734375" style="1112" bestFit="1" customWidth="1"/>
    <col min="22" max="22" width="7.44140625" style="1112" bestFit="1" customWidth="1"/>
    <col min="23" max="23" width="11" style="1112" bestFit="1" customWidth="1"/>
    <col min="24" max="24" width="1.44140625" style="1112" customWidth="1"/>
    <col min="25" max="25" width="9.44140625" style="1112" bestFit="1" customWidth="1"/>
    <col min="26" max="33" width="8.77734375" style="1112" customWidth="1"/>
    <col min="34" max="34" width="11.21875" style="1112" customWidth="1"/>
    <col min="35" max="35" width="1.44140625" style="1112" customWidth="1"/>
    <col min="36" max="36" width="9.44140625" style="1112" bestFit="1" customWidth="1"/>
    <col min="37" max="44" width="8.77734375" style="1112" customWidth="1"/>
    <col min="45" max="45" width="11.21875" style="1112" customWidth="1"/>
    <col min="46" max="46" width="1.44140625" style="1112" customWidth="1"/>
    <col min="47" max="47" width="9.44140625" style="1112" bestFit="1" customWidth="1"/>
    <col min="48" max="55" width="8.77734375" style="1112" customWidth="1"/>
    <col min="56" max="56" width="11.21875" style="1112" customWidth="1"/>
    <col min="57" max="57" width="1.44140625" style="1112" customWidth="1"/>
    <col min="58" max="58" width="9.44140625" style="1112" bestFit="1" customWidth="1"/>
    <col min="59" max="66" width="8.77734375" style="1112" customWidth="1"/>
    <col min="67" max="67" width="11.21875" style="1112" customWidth="1"/>
    <col min="68" max="68" width="1.44140625" style="1112" customWidth="1"/>
    <col min="69" max="69" width="9.44140625" style="1112" bestFit="1" customWidth="1"/>
    <col min="70" max="77" width="8.77734375" style="1112" customWidth="1"/>
    <col min="78" max="78" width="11.21875" style="1112" customWidth="1"/>
    <col min="79" max="79" width="1.44140625" style="1112" customWidth="1"/>
    <col min="80" max="80" width="9.44140625" style="1112" bestFit="1" customWidth="1"/>
    <col min="81" max="88" width="8.77734375" style="1112" customWidth="1"/>
    <col min="89" max="89" width="11.21875" style="1112" customWidth="1"/>
    <col min="90" max="90" width="1.44140625" style="1112" customWidth="1"/>
    <col min="91" max="91" width="9.44140625" style="1112" bestFit="1" customWidth="1"/>
    <col min="92" max="99" width="8.77734375" style="1112" customWidth="1"/>
    <col min="100" max="100" width="11.21875" style="1112" customWidth="1"/>
    <col min="101" max="101" width="1.44140625" style="1112" customWidth="1"/>
    <col min="102" max="102" width="9.44140625" style="1112" bestFit="1" customWidth="1"/>
    <col min="103" max="110" width="8.77734375" style="1112" customWidth="1"/>
    <col min="111" max="111" width="11.21875" style="1112" customWidth="1"/>
    <col min="112" max="112" width="1.44140625" style="1112" customWidth="1"/>
    <col min="113" max="113" width="9.44140625" style="1112" bestFit="1" customWidth="1"/>
    <col min="114" max="121" width="8.77734375" style="1112" customWidth="1"/>
    <col min="122" max="122" width="11.21875" style="1112" customWidth="1"/>
    <col min="123" max="123" width="1.44140625" style="1112" customWidth="1"/>
    <col min="124" max="124" width="10.44140625" style="1112" customWidth="1"/>
    <col min="125" max="132" width="8.77734375" style="1112" customWidth="1"/>
    <col min="133" max="133" width="11.21875" style="1112" customWidth="1"/>
    <col min="134" max="16384" width="9.21875" style="1112"/>
  </cols>
  <sheetData>
    <row r="1" spans="1:133" s="58" customFormat="1" ht="5.25" customHeight="1">
      <c r="A1" s="1251"/>
      <c r="B1" s="1252"/>
      <c r="C1" s="1253"/>
      <c r="D1" s="1253"/>
      <c r="E1" s="1253"/>
      <c r="F1" s="1253"/>
      <c r="G1" s="1253"/>
      <c r="H1" s="1253"/>
      <c r="I1" s="1253"/>
      <c r="J1" s="1253"/>
      <c r="K1" s="1253"/>
      <c r="L1" s="1253"/>
      <c r="M1" s="1252"/>
      <c r="N1" s="1253"/>
      <c r="O1" s="1253"/>
      <c r="P1" s="1253"/>
      <c r="Q1" s="1253"/>
      <c r="R1" s="1253"/>
      <c r="S1" s="1253"/>
      <c r="T1" s="1253"/>
      <c r="U1" s="1253"/>
      <c r="V1" s="1253"/>
      <c r="W1" s="1253"/>
      <c r="X1" s="1252"/>
      <c r="Y1" s="1253"/>
      <c r="Z1" s="1253"/>
      <c r="AA1" s="1253"/>
      <c r="AB1" s="1253"/>
      <c r="AC1" s="1253"/>
      <c r="AD1" s="1253"/>
      <c r="AE1" s="1253"/>
      <c r="AF1" s="1253"/>
      <c r="AG1" s="1253"/>
      <c r="AH1" s="1253"/>
      <c r="AI1" s="1252"/>
      <c r="AJ1" s="1253"/>
      <c r="AK1" s="1253"/>
      <c r="AL1" s="1253"/>
      <c r="AM1" s="1253"/>
      <c r="AN1" s="1253"/>
      <c r="AO1" s="1253"/>
      <c r="AP1" s="1253"/>
      <c r="AQ1" s="1253"/>
      <c r="AR1" s="1253"/>
      <c r="AS1" s="1253"/>
      <c r="AT1" s="1252"/>
      <c r="AU1" s="1253"/>
      <c r="AV1" s="1253"/>
      <c r="AW1" s="1253"/>
      <c r="AX1" s="1253"/>
      <c r="AY1" s="1253"/>
      <c r="AZ1" s="1253"/>
      <c r="BA1" s="1253"/>
      <c r="BB1" s="1253"/>
      <c r="BC1" s="1253"/>
      <c r="BD1" s="1253"/>
      <c r="BE1" s="1252"/>
      <c r="BF1" s="1253"/>
      <c r="BG1" s="1253"/>
      <c r="BH1" s="1253"/>
      <c r="BI1" s="1253"/>
      <c r="BJ1" s="1253"/>
      <c r="BK1" s="1253"/>
      <c r="BL1" s="1253"/>
      <c r="BM1" s="1253"/>
      <c r="BN1" s="1253"/>
      <c r="BO1" s="1253"/>
      <c r="BP1" s="1252"/>
      <c r="BQ1" s="1253"/>
      <c r="BR1" s="1253"/>
      <c r="BS1" s="1253"/>
      <c r="BT1" s="1253"/>
      <c r="BU1" s="1253"/>
      <c r="BV1" s="1253"/>
      <c r="BW1" s="1253"/>
      <c r="BX1" s="1253"/>
      <c r="BY1" s="1253"/>
      <c r="BZ1" s="1253"/>
      <c r="CA1" s="1252"/>
      <c r="CB1" s="1253"/>
      <c r="CC1" s="1253"/>
      <c r="CD1" s="1253"/>
      <c r="CE1" s="1253"/>
      <c r="CF1" s="1253"/>
      <c r="CG1" s="1253"/>
      <c r="CH1" s="1253"/>
      <c r="CI1" s="1253"/>
      <c r="CJ1" s="1253"/>
      <c r="CK1" s="1253"/>
      <c r="CL1" s="1252"/>
      <c r="CM1" s="1253"/>
      <c r="CN1" s="1253"/>
      <c r="CO1" s="1253"/>
      <c r="CP1" s="1253"/>
      <c r="CQ1" s="1253"/>
      <c r="CR1" s="1253"/>
      <c r="CS1" s="1253"/>
      <c r="CT1" s="1253"/>
      <c r="CU1" s="1253"/>
      <c r="CV1" s="1253"/>
      <c r="CW1" s="1252"/>
      <c r="CX1" s="1253"/>
      <c r="CY1" s="1253"/>
      <c r="CZ1" s="1253"/>
      <c r="DA1" s="1253"/>
      <c r="DB1" s="1253"/>
      <c r="DC1" s="1253"/>
      <c r="DD1" s="1253"/>
      <c r="DE1" s="1253"/>
      <c r="DF1" s="1253"/>
      <c r="DG1" s="1253"/>
      <c r="DH1" s="1253"/>
      <c r="DI1" s="1253"/>
      <c r="DJ1" s="1253"/>
      <c r="DK1" s="1253"/>
      <c r="DL1" s="1253"/>
      <c r="DM1" s="1253"/>
      <c r="DN1" s="1253"/>
      <c r="DO1" s="1253"/>
      <c r="DP1" s="1253"/>
      <c r="DQ1" s="1253"/>
      <c r="DR1" s="1253"/>
      <c r="DS1" s="1253"/>
      <c r="DT1" s="1253"/>
      <c r="DU1" s="1254"/>
      <c r="DV1" s="1361"/>
      <c r="DW1" s="1362"/>
      <c r="DX1" s="1363"/>
      <c r="DY1" s="1255"/>
      <c r="EC1" s="1253"/>
    </row>
    <row r="2" spans="1:133" ht="15.75" customHeight="1">
      <c r="B2" s="23" t="s">
        <v>2151</v>
      </c>
      <c r="C2" s="1209"/>
      <c r="D2" s="1209"/>
      <c r="E2" s="1209"/>
      <c r="F2" s="1209"/>
      <c r="G2" s="1209"/>
      <c r="H2" s="1209"/>
      <c r="I2" s="1209"/>
      <c r="J2" s="1209"/>
      <c r="K2" s="1209"/>
      <c r="L2" s="1209"/>
      <c r="M2" s="23"/>
      <c r="N2" s="1209"/>
      <c r="O2" s="1209"/>
      <c r="P2" s="1209"/>
      <c r="Q2" s="1209"/>
      <c r="R2" s="1209"/>
      <c r="S2" s="1209"/>
      <c r="T2" s="1209"/>
      <c r="U2" s="1209"/>
      <c r="V2" s="1209"/>
      <c r="W2" s="1209"/>
      <c r="X2" s="23"/>
      <c r="Y2" s="1209"/>
      <c r="Z2" s="1209"/>
      <c r="AA2" s="1209"/>
      <c r="AB2" s="1209"/>
      <c r="AC2" s="1209"/>
      <c r="AD2" s="1209"/>
      <c r="AE2" s="1209"/>
      <c r="AF2" s="1209"/>
      <c r="AG2" s="1209"/>
      <c r="AH2" s="1209"/>
      <c r="AI2" s="23"/>
      <c r="AJ2" s="1209"/>
      <c r="AK2" s="1209"/>
      <c r="AL2" s="1209"/>
      <c r="AM2" s="1209"/>
      <c r="AN2" s="1209"/>
      <c r="AO2" s="1209"/>
      <c r="AP2" s="1209"/>
      <c r="AQ2" s="1209"/>
      <c r="AR2" s="1209"/>
      <c r="AS2" s="1209"/>
      <c r="AT2" s="23"/>
      <c r="AU2" s="1209"/>
      <c r="AV2" s="1209"/>
      <c r="AW2" s="1209"/>
      <c r="AX2" s="1209"/>
      <c r="AY2" s="1209"/>
      <c r="AZ2" s="1209"/>
      <c r="BA2" s="1209"/>
      <c r="BB2" s="1209"/>
      <c r="BC2" s="1209"/>
      <c r="BD2" s="1209"/>
      <c r="BE2" s="23"/>
      <c r="BF2" s="1209"/>
      <c r="BG2" s="1209"/>
      <c r="BH2" s="1209"/>
      <c r="BI2" s="1209"/>
      <c r="BJ2" s="1209"/>
      <c r="BK2" s="1209"/>
      <c r="BL2" s="1209"/>
      <c r="BM2" s="1209"/>
      <c r="BN2" s="1209"/>
      <c r="BO2" s="1209"/>
      <c r="BP2" s="23"/>
      <c r="BQ2" s="1209"/>
      <c r="BR2" s="1209"/>
      <c r="BS2" s="1209"/>
      <c r="BT2" s="1209"/>
      <c r="BU2" s="1209"/>
      <c r="BV2" s="1209"/>
      <c r="BW2" s="1209"/>
      <c r="BX2" s="1209"/>
      <c r="BY2" s="1209"/>
      <c r="BZ2" s="1209"/>
      <c r="CA2" s="23"/>
      <c r="CB2" s="1209"/>
      <c r="CC2" s="1209"/>
      <c r="CD2" s="1209"/>
      <c r="CE2" s="1209"/>
      <c r="CF2" s="1209"/>
      <c r="CG2" s="1209"/>
      <c r="CH2" s="1209"/>
      <c r="CI2" s="1209"/>
      <c r="CJ2" s="1209"/>
      <c r="CK2" s="1209"/>
      <c r="CL2" s="23"/>
      <c r="CM2" s="1209"/>
      <c r="CN2" s="1209"/>
      <c r="CO2" s="1209"/>
      <c r="CP2" s="1209"/>
      <c r="CQ2" s="1209"/>
      <c r="CR2" s="1209"/>
      <c r="CS2" s="1209"/>
      <c r="CT2" s="1209"/>
      <c r="CU2" s="1209"/>
      <c r="CV2" s="1209"/>
      <c r="CW2" s="23"/>
      <c r="CX2" s="1209"/>
      <c r="CY2" s="1209"/>
      <c r="CZ2" s="1209"/>
      <c r="DA2" s="1209"/>
      <c r="DB2" s="1209"/>
      <c r="DC2" s="1209"/>
      <c r="DD2" s="1209"/>
      <c r="DE2" s="1209"/>
      <c r="DF2" s="1209"/>
      <c r="DG2" s="1209"/>
      <c r="DH2" s="1209"/>
      <c r="DI2" s="1209"/>
      <c r="DJ2" s="1209"/>
      <c r="DK2" s="1209"/>
      <c r="DL2" s="1209"/>
      <c r="DM2" s="1209"/>
      <c r="DN2" s="1209"/>
      <c r="DO2" s="1209"/>
      <c r="DP2" s="1209"/>
      <c r="DQ2" s="1209"/>
      <c r="DR2" s="1209"/>
      <c r="DS2" s="1209"/>
      <c r="DT2" s="1209"/>
      <c r="DU2" s="1348"/>
      <c r="DV2" s="1348"/>
      <c r="DW2" s="1348"/>
      <c r="DX2" s="1348"/>
      <c r="DY2" s="1348"/>
      <c r="DZ2" s="1348"/>
      <c r="EA2" s="1348"/>
      <c r="EB2" s="1348"/>
      <c r="EC2" s="1209"/>
    </row>
    <row r="3" spans="1:133" ht="13.8" thickBot="1">
      <c r="B3" s="1210" t="s">
        <v>68</v>
      </c>
      <c r="C3" s="2444" t="s">
        <v>1976</v>
      </c>
      <c r="D3" s="2444"/>
      <c r="E3" s="2444"/>
      <c r="F3" s="2444"/>
      <c r="G3" s="2444"/>
      <c r="H3" s="2444"/>
      <c r="I3" s="2444"/>
      <c r="J3" s="2444"/>
      <c r="K3" s="2444"/>
      <c r="L3" s="1382">
        <v>45107</v>
      </c>
      <c r="N3" s="2444" t="s">
        <v>1976</v>
      </c>
      <c r="O3" s="2444"/>
      <c r="P3" s="2444"/>
      <c r="Q3" s="2444"/>
      <c r="R3" s="2444"/>
      <c r="S3" s="2444"/>
      <c r="T3" s="2444"/>
      <c r="U3" s="2444"/>
      <c r="V3" s="2444"/>
      <c r="W3" s="1382">
        <v>45016</v>
      </c>
      <c r="Y3" s="2444" t="s">
        <v>1976</v>
      </c>
      <c r="Z3" s="2444"/>
      <c r="AA3" s="2444"/>
      <c r="AB3" s="2444"/>
      <c r="AC3" s="2444"/>
      <c r="AD3" s="2444"/>
      <c r="AE3" s="2444"/>
      <c r="AF3" s="2444"/>
      <c r="AG3" s="2444"/>
      <c r="AH3" s="1382">
        <v>44926</v>
      </c>
      <c r="AJ3" s="2444" t="s">
        <v>1976</v>
      </c>
      <c r="AK3" s="2444"/>
      <c r="AL3" s="2444"/>
      <c r="AM3" s="2444"/>
      <c r="AN3" s="2444"/>
      <c r="AO3" s="2444"/>
      <c r="AP3" s="2444"/>
      <c r="AQ3" s="2444"/>
      <c r="AR3" s="2444"/>
      <c r="AS3" s="1382">
        <v>44834</v>
      </c>
      <c r="AU3" s="2444" t="s">
        <v>1976</v>
      </c>
      <c r="AV3" s="2444"/>
      <c r="AW3" s="2444"/>
      <c r="AX3" s="2444"/>
      <c r="AY3" s="2444"/>
      <c r="AZ3" s="2444"/>
      <c r="BA3" s="2444"/>
      <c r="BB3" s="2444"/>
      <c r="BC3" s="2444"/>
      <c r="BD3" s="1382">
        <v>44742</v>
      </c>
      <c r="BF3" s="2444" t="s">
        <v>1976</v>
      </c>
      <c r="BG3" s="2444"/>
      <c r="BH3" s="2444"/>
      <c r="BI3" s="2444"/>
      <c r="BJ3" s="2444"/>
      <c r="BK3" s="2444"/>
      <c r="BL3" s="2444"/>
      <c r="BM3" s="2444"/>
      <c r="BN3" s="2444"/>
      <c r="BO3" s="1382">
        <v>44651</v>
      </c>
      <c r="BQ3" s="2444" t="s">
        <v>1976</v>
      </c>
      <c r="BR3" s="2444"/>
      <c r="BS3" s="2444"/>
      <c r="BT3" s="2444"/>
      <c r="BU3" s="2444"/>
      <c r="BV3" s="2444"/>
      <c r="BW3" s="2444"/>
      <c r="BX3" s="2444"/>
      <c r="BY3" s="2444"/>
      <c r="BZ3" s="1382">
        <v>44561</v>
      </c>
      <c r="CB3" s="2444" t="s">
        <v>1976</v>
      </c>
      <c r="CC3" s="2444"/>
      <c r="CD3" s="2444"/>
      <c r="CE3" s="2444"/>
      <c r="CF3" s="2444"/>
      <c r="CG3" s="2444"/>
      <c r="CH3" s="2444"/>
      <c r="CI3" s="2444"/>
      <c r="CJ3" s="2444"/>
      <c r="CK3" s="1382">
        <v>44469</v>
      </c>
      <c r="CM3" s="2444" t="s">
        <v>1976</v>
      </c>
      <c r="CN3" s="2444"/>
      <c r="CO3" s="2444"/>
      <c r="CP3" s="2444"/>
      <c r="CQ3" s="2444"/>
      <c r="CR3" s="2444"/>
      <c r="CS3" s="2444"/>
      <c r="CT3" s="2444"/>
      <c r="CU3" s="2444"/>
      <c r="CV3" s="1382">
        <v>44377</v>
      </c>
      <c r="CX3" s="2444" t="s">
        <v>1976</v>
      </c>
      <c r="CY3" s="2444"/>
      <c r="CZ3" s="2444"/>
      <c r="DA3" s="2444"/>
      <c r="DB3" s="2444"/>
      <c r="DC3" s="2444"/>
      <c r="DD3" s="2444"/>
      <c r="DE3" s="2444"/>
      <c r="DF3" s="2444"/>
      <c r="DG3" s="1382">
        <v>44286</v>
      </c>
      <c r="DI3" s="2444" t="s">
        <v>1976</v>
      </c>
      <c r="DJ3" s="2444"/>
      <c r="DK3" s="2444"/>
      <c r="DL3" s="2444"/>
      <c r="DM3" s="2444"/>
      <c r="DN3" s="2444"/>
      <c r="DO3" s="2444"/>
      <c r="DP3" s="2444"/>
      <c r="DQ3" s="2444"/>
      <c r="DR3" s="1382">
        <v>44196</v>
      </c>
      <c r="DT3" s="2444" t="s">
        <v>1976</v>
      </c>
      <c r="DU3" s="2444"/>
      <c r="DV3" s="2444"/>
      <c r="DW3" s="2444"/>
      <c r="DX3" s="2444"/>
      <c r="DY3" s="2444"/>
      <c r="DZ3" s="2444"/>
      <c r="EA3" s="2444"/>
      <c r="EB3" s="2444"/>
      <c r="EC3" s="1382">
        <v>44012</v>
      </c>
    </row>
    <row r="4" spans="1:133" ht="13.8" hidden="1" thickBot="1">
      <c r="B4" s="1316"/>
      <c r="C4" s="1383" t="s">
        <v>124</v>
      </c>
      <c r="D4" s="1383" t="s">
        <v>125</v>
      </c>
      <c r="E4" s="1383" t="s">
        <v>126</v>
      </c>
      <c r="F4" s="1383" t="s">
        <v>127</v>
      </c>
      <c r="G4" s="1383" t="s">
        <v>128</v>
      </c>
      <c r="H4" s="1383" t="s">
        <v>2152</v>
      </c>
      <c r="I4" s="1383" t="s">
        <v>2029</v>
      </c>
      <c r="J4" s="1383" t="s">
        <v>2031</v>
      </c>
      <c r="K4" s="1383" t="s">
        <v>2153</v>
      </c>
      <c r="L4" s="1383" t="s">
        <v>2032</v>
      </c>
      <c r="N4" s="1383" t="s">
        <v>124</v>
      </c>
      <c r="O4" s="1383" t="s">
        <v>125</v>
      </c>
      <c r="P4" s="1383" t="s">
        <v>126</v>
      </c>
      <c r="Q4" s="1383" t="s">
        <v>127</v>
      </c>
      <c r="R4" s="1383" t="s">
        <v>128</v>
      </c>
      <c r="S4" s="1383" t="s">
        <v>2152</v>
      </c>
      <c r="T4" s="1383" t="s">
        <v>2029</v>
      </c>
      <c r="U4" s="1383" t="s">
        <v>2031</v>
      </c>
      <c r="V4" s="1383" t="s">
        <v>2153</v>
      </c>
      <c r="W4" s="1383" t="s">
        <v>2032</v>
      </c>
      <c r="Y4" s="1383" t="s">
        <v>124</v>
      </c>
      <c r="Z4" s="1383" t="s">
        <v>125</v>
      </c>
      <c r="AA4" s="1383" t="s">
        <v>126</v>
      </c>
      <c r="AB4" s="1383" t="s">
        <v>127</v>
      </c>
      <c r="AC4" s="1383" t="s">
        <v>128</v>
      </c>
      <c r="AD4" s="1383" t="s">
        <v>2152</v>
      </c>
      <c r="AE4" s="1383" t="s">
        <v>2029</v>
      </c>
      <c r="AF4" s="1383" t="s">
        <v>2031</v>
      </c>
      <c r="AG4" s="1383" t="s">
        <v>2153</v>
      </c>
      <c r="AH4" s="1383" t="s">
        <v>2032</v>
      </c>
      <c r="AJ4" s="1383" t="s">
        <v>124</v>
      </c>
      <c r="AK4" s="1383" t="s">
        <v>125</v>
      </c>
      <c r="AL4" s="1383" t="s">
        <v>126</v>
      </c>
      <c r="AM4" s="1383" t="s">
        <v>127</v>
      </c>
      <c r="AN4" s="1383" t="s">
        <v>128</v>
      </c>
      <c r="AO4" s="1383" t="s">
        <v>2152</v>
      </c>
      <c r="AP4" s="1383" t="s">
        <v>2029</v>
      </c>
      <c r="AQ4" s="1383" t="s">
        <v>2031</v>
      </c>
      <c r="AR4" s="1383" t="s">
        <v>2153</v>
      </c>
      <c r="AS4" s="1383" t="s">
        <v>2032</v>
      </c>
      <c r="AU4" s="1383" t="s">
        <v>124</v>
      </c>
      <c r="AV4" s="1383" t="s">
        <v>125</v>
      </c>
      <c r="AW4" s="1383" t="s">
        <v>126</v>
      </c>
      <c r="AX4" s="1383" t="s">
        <v>127</v>
      </c>
      <c r="AY4" s="1383" t="s">
        <v>128</v>
      </c>
      <c r="AZ4" s="1383" t="s">
        <v>2152</v>
      </c>
      <c r="BA4" s="1383" t="s">
        <v>2029</v>
      </c>
      <c r="BB4" s="1383" t="s">
        <v>2031</v>
      </c>
      <c r="BC4" s="1383" t="s">
        <v>2153</v>
      </c>
      <c r="BD4" s="1383" t="s">
        <v>2032</v>
      </c>
      <c r="BF4" s="1383" t="s">
        <v>124</v>
      </c>
      <c r="BG4" s="1383" t="s">
        <v>125</v>
      </c>
      <c r="BH4" s="1383" t="s">
        <v>126</v>
      </c>
      <c r="BI4" s="1383" t="s">
        <v>127</v>
      </c>
      <c r="BJ4" s="1383" t="s">
        <v>128</v>
      </c>
      <c r="BK4" s="1383" t="s">
        <v>2152</v>
      </c>
      <c r="BL4" s="1383" t="s">
        <v>2029</v>
      </c>
      <c r="BM4" s="1383" t="s">
        <v>2031</v>
      </c>
      <c r="BN4" s="1383" t="s">
        <v>2153</v>
      </c>
      <c r="BO4" s="1383" t="s">
        <v>2032</v>
      </c>
      <c r="BQ4" s="1383" t="s">
        <v>124</v>
      </c>
      <c r="BR4" s="1383" t="s">
        <v>125</v>
      </c>
      <c r="BS4" s="1383" t="s">
        <v>126</v>
      </c>
      <c r="BT4" s="1383" t="s">
        <v>127</v>
      </c>
      <c r="BU4" s="1383" t="s">
        <v>128</v>
      </c>
      <c r="BV4" s="1383" t="s">
        <v>2152</v>
      </c>
      <c r="BW4" s="1383" t="s">
        <v>2029</v>
      </c>
      <c r="BX4" s="1383" t="s">
        <v>2031</v>
      </c>
      <c r="BY4" s="1383" t="s">
        <v>2153</v>
      </c>
      <c r="BZ4" s="1383" t="s">
        <v>2032</v>
      </c>
      <c r="CB4" s="1383" t="s">
        <v>124</v>
      </c>
      <c r="CC4" s="1383" t="s">
        <v>125</v>
      </c>
      <c r="CD4" s="1383" t="s">
        <v>126</v>
      </c>
      <c r="CE4" s="1383" t="s">
        <v>127</v>
      </c>
      <c r="CF4" s="1383" t="s">
        <v>128</v>
      </c>
      <c r="CG4" s="1383" t="s">
        <v>2152</v>
      </c>
      <c r="CH4" s="1383" t="s">
        <v>2029</v>
      </c>
      <c r="CI4" s="1383" t="s">
        <v>2031</v>
      </c>
      <c r="CJ4" s="1383" t="s">
        <v>2153</v>
      </c>
      <c r="CK4" s="1383" t="s">
        <v>2032</v>
      </c>
      <c r="CM4" s="1383" t="s">
        <v>124</v>
      </c>
      <c r="CN4" s="1383" t="s">
        <v>125</v>
      </c>
      <c r="CO4" s="1383" t="s">
        <v>126</v>
      </c>
      <c r="CP4" s="1383" t="s">
        <v>127</v>
      </c>
      <c r="CQ4" s="1383" t="s">
        <v>128</v>
      </c>
      <c r="CR4" s="1383" t="s">
        <v>2152</v>
      </c>
      <c r="CS4" s="1383" t="s">
        <v>2029</v>
      </c>
      <c r="CT4" s="1383" t="s">
        <v>2031</v>
      </c>
      <c r="CU4" s="1383" t="s">
        <v>2153</v>
      </c>
      <c r="CV4" s="1383" t="s">
        <v>2032</v>
      </c>
      <c r="CX4" s="1383" t="s">
        <v>124</v>
      </c>
      <c r="CY4" s="1383" t="s">
        <v>125</v>
      </c>
      <c r="CZ4" s="1383" t="s">
        <v>126</v>
      </c>
      <c r="DA4" s="1383" t="s">
        <v>127</v>
      </c>
      <c r="DB4" s="1383" t="s">
        <v>128</v>
      </c>
      <c r="DC4" s="1383" t="s">
        <v>2152</v>
      </c>
      <c r="DD4" s="1383" t="s">
        <v>2029</v>
      </c>
      <c r="DE4" s="1383" t="s">
        <v>2031</v>
      </c>
      <c r="DF4" s="1383" t="s">
        <v>2153</v>
      </c>
      <c r="DG4" s="1383" t="s">
        <v>2032</v>
      </c>
      <c r="DI4" s="1383" t="s">
        <v>124</v>
      </c>
      <c r="DJ4" s="1383" t="s">
        <v>125</v>
      </c>
      <c r="DK4" s="1383" t="s">
        <v>126</v>
      </c>
      <c r="DL4" s="1383" t="s">
        <v>127</v>
      </c>
      <c r="DM4" s="1383" t="s">
        <v>128</v>
      </c>
      <c r="DN4" s="1383" t="s">
        <v>2152</v>
      </c>
      <c r="DO4" s="1383" t="s">
        <v>2029</v>
      </c>
      <c r="DP4" s="1383" t="s">
        <v>2031</v>
      </c>
      <c r="DQ4" s="1383" t="s">
        <v>2153</v>
      </c>
      <c r="DR4" s="1383" t="s">
        <v>2032</v>
      </c>
      <c r="DT4" s="1383" t="s">
        <v>124</v>
      </c>
      <c r="DU4" s="1383" t="s">
        <v>125</v>
      </c>
      <c r="DV4" s="1383" t="s">
        <v>126</v>
      </c>
      <c r="DW4" s="1383" t="s">
        <v>127</v>
      </c>
      <c r="DX4" s="1383" t="s">
        <v>128</v>
      </c>
      <c r="DY4" s="1383" t="s">
        <v>2152</v>
      </c>
      <c r="DZ4" s="1383" t="s">
        <v>2029</v>
      </c>
      <c r="EA4" s="1383" t="s">
        <v>2031</v>
      </c>
      <c r="EB4" s="1383" t="s">
        <v>2153</v>
      </c>
      <c r="EC4" s="1383" t="s">
        <v>2032</v>
      </c>
    </row>
    <row r="5" spans="1:133" ht="13.8" thickBot="1">
      <c r="B5" s="1384" t="s">
        <v>2154</v>
      </c>
      <c r="C5" s="1385">
        <v>0</v>
      </c>
      <c r="D5" s="1385">
        <v>0.1</v>
      </c>
      <c r="E5" s="1385">
        <v>0.2</v>
      </c>
      <c r="F5" s="1385">
        <v>0.5</v>
      </c>
      <c r="G5" s="1385">
        <v>0.75</v>
      </c>
      <c r="H5" s="1385">
        <v>0.85</v>
      </c>
      <c r="I5" s="1385">
        <v>1</v>
      </c>
      <c r="J5" s="1385">
        <v>1.5</v>
      </c>
      <c r="K5" s="1386" t="s">
        <v>268</v>
      </c>
      <c r="L5" s="1386" t="s">
        <v>156</v>
      </c>
      <c r="N5" s="1385">
        <v>0</v>
      </c>
      <c r="O5" s="1385">
        <v>0.1</v>
      </c>
      <c r="P5" s="1385">
        <v>0.2</v>
      </c>
      <c r="Q5" s="1385">
        <v>0.5</v>
      </c>
      <c r="R5" s="1385">
        <v>0.75</v>
      </c>
      <c r="S5" s="1385">
        <v>0.85</v>
      </c>
      <c r="T5" s="1385">
        <v>1</v>
      </c>
      <c r="U5" s="1385">
        <v>1.5</v>
      </c>
      <c r="V5" s="1386" t="s">
        <v>268</v>
      </c>
      <c r="W5" s="1386" t="s">
        <v>156</v>
      </c>
      <c r="Y5" s="1385">
        <v>0</v>
      </c>
      <c r="Z5" s="1385">
        <v>0.1</v>
      </c>
      <c r="AA5" s="1385">
        <v>0.2</v>
      </c>
      <c r="AB5" s="1385">
        <v>0.5</v>
      </c>
      <c r="AC5" s="1385">
        <v>0.75</v>
      </c>
      <c r="AD5" s="1385">
        <v>0.85</v>
      </c>
      <c r="AE5" s="1385">
        <v>1</v>
      </c>
      <c r="AF5" s="1385">
        <v>1.5</v>
      </c>
      <c r="AG5" s="1386" t="s">
        <v>268</v>
      </c>
      <c r="AH5" s="1386" t="s">
        <v>156</v>
      </c>
      <c r="AJ5" s="1385">
        <v>0</v>
      </c>
      <c r="AK5" s="1385">
        <v>0.1</v>
      </c>
      <c r="AL5" s="1385">
        <v>0.2</v>
      </c>
      <c r="AM5" s="1385">
        <v>0.5</v>
      </c>
      <c r="AN5" s="1385">
        <v>0.75</v>
      </c>
      <c r="AO5" s="1385">
        <v>0.85</v>
      </c>
      <c r="AP5" s="1385">
        <v>1</v>
      </c>
      <c r="AQ5" s="1385">
        <v>1.5</v>
      </c>
      <c r="AR5" s="1386" t="s">
        <v>268</v>
      </c>
      <c r="AS5" s="1386" t="s">
        <v>156</v>
      </c>
      <c r="AU5" s="1385">
        <v>0</v>
      </c>
      <c r="AV5" s="1385">
        <v>0.1</v>
      </c>
      <c r="AW5" s="1385">
        <v>0.2</v>
      </c>
      <c r="AX5" s="1385">
        <v>0.5</v>
      </c>
      <c r="AY5" s="1385">
        <v>0.75</v>
      </c>
      <c r="AZ5" s="1385">
        <v>0.85</v>
      </c>
      <c r="BA5" s="1385">
        <v>1</v>
      </c>
      <c r="BB5" s="1385">
        <v>1.5</v>
      </c>
      <c r="BC5" s="1386" t="s">
        <v>268</v>
      </c>
      <c r="BD5" s="1386" t="s">
        <v>156</v>
      </c>
      <c r="BF5" s="1385">
        <v>0</v>
      </c>
      <c r="BG5" s="1385">
        <v>0.1</v>
      </c>
      <c r="BH5" s="1385">
        <v>0.2</v>
      </c>
      <c r="BI5" s="1385">
        <v>0.5</v>
      </c>
      <c r="BJ5" s="1385">
        <v>0.75</v>
      </c>
      <c r="BK5" s="1385">
        <v>0.85</v>
      </c>
      <c r="BL5" s="1385">
        <v>1</v>
      </c>
      <c r="BM5" s="1385">
        <v>1.5</v>
      </c>
      <c r="BN5" s="1386" t="s">
        <v>268</v>
      </c>
      <c r="BO5" s="1386" t="s">
        <v>156</v>
      </c>
      <c r="BQ5" s="1385">
        <v>0</v>
      </c>
      <c r="BR5" s="1385">
        <v>0.1</v>
      </c>
      <c r="BS5" s="1385">
        <v>0.2</v>
      </c>
      <c r="BT5" s="1385">
        <v>0.5</v>
      </c>
      <c r="BU5" s="1385">
        <v>0.75</v>
      </c>
      <c r="BV5" s="1385">
        <v>0.85</v>
      </c>
      <c r="BW5" s="1385">
        <v>1</v>
      </c>
      <c r="BX5" s="1385">
        <v>1.5</v>
      </c>
      <c r="BY5" s="1386" t="s">
        <v>268</v>
      </c>
      <c r="BZ5" s="1386" t="s">
        <v>156</v>
      </c>
      <c r="CB5" s="1385">
        <v>0</v>
      </c>
      <c r="CC5" s="1385">
        <v>0.1</v>
      </c>
      <c r="CD5" s="1385">
        <v>0.2</v>
      </c>
      <c r="CE5" s="1385">
        <v>0.5</v>
      </c>
      <c r="CF5" s="1385">
        <v>0.75</v>
      </c>
      <c r="CG5" s="1385">
        <v>0.85</v>
      </c>
      <c r="CH5" s="1385">
        <v>1</v>
      </c>
      <c r="CI5" s="1385">
        <v>1.5</v>
      </c>
      <c r="CJ5" s="1386" t="s">
        <v>268</v>
      </c>
      <c r="CK5" s="1386" t="s">
        <v>156</v>
      </c>
      <c r="CM5" s="1385">
        <v>0</v>
      </c>
      <c r="CN5" s="1385">
        <v>0.1</v>
      </c>
      <c r="CO5" s="1385">
        <v>0.2</v>
      </c>
      <c r="CP5" s="1385">
        <v>0.5</v>
      </c>
      <c r="CQ5" s="1385">
        <v>0.75</v>
      </c>
      <c r="CR5" s="1385">
        <v>0.85</v>
      </c>
      <c r="CS5" s="1385">
        <v>1</v>
      </c>
      <c r="CT5" s="1385">
        <v>1.5</v>
      </c>
      <c r="CU5" s="1386" t="s">
        <v>268</v>
      </c>
      <c r="CV5" s="1386" t="s">
        <v>156</v>
      </c>
      <c r="CX5" s="1385">
        <v>0</v>
      </c>
      <c r="CY5" s="1385">
        <v>0.1</v>
      </c>
      <c r="CZ5" s="1385">
        <v>0.2</v>
      </c>
      <c r="DA5" s="1385">
        <v>0.5</v>
      </c>
      <c r="DB5" s="1385">
        <v>0.75</v>
      </c>
      <c r="DC5" s="1385">
        <v>0.85</v>
      </c>
      <c r="DD5" s="1385">
        <v>1</v>
      </c>
      <c r="DE5" s="1385">
        <v>1.5</v>
      </c>
      <c r="DF5" s="1386" t="s">
        <v>268</v>
      </c>
      <c r="DG5" s="1386" t="s">
        <v>156</v>
      </c>
      <c r="DI5" s="1385">
        <v>0</v>
      </c>
      <c r="DJ5" s="1385">
        <v>0.1</v>
      </c>
      <c r="DK5" s="1385">
        <v>0.2</v>
      </c>
      <c r="DL5" s="1385">
        <v>0.5</v>
      </c>
      <c r="DM5" s="1385">
        <v>0.75</v>
      </c>
      <c r="DN5" s="1385">
        <v>0.85</v>
      </c>
      <c r="DO5" s="1385">
        <v>1</v>
      </c>
      <c r="DP5" s="1385">
        <v>1.5</v>
      </c>
      <c r="DQ5" s="1386" t="s">
        <v>268</v>
      </c>
      <c r="DR5" s="1386" t="s">
        <v>156</v>
      </c>
      <c r="DT5" s="1385">
        <v>0</v>
      </c>
      <c r="DU5" s="1385">
        <v>0.1</v>
      </c>
      <c r="DV5" s="1385">
        <v>0.2</v>
      </c>
      <c r="DW5" s="1385">
        <v>0.5</v>
      </c>
      <c r="DX5" s="1385">
        <v>0.75</v>
      </c>
      <c r="DY5" s="1385">
        <v>0.85</v>
      </c>
      <c r="DZ5" s="1385">
        <v>1</v>
      </c>
      <c r="EA5" s="1385">
        <v>1.5</v>
      </c>
      <c r="EB5" s="1386" t="s">
        <v>268</v>
      </c>
      <c r="EC5" s="1386" t="s">
        <v>156</v>
      </c>
    </row>
    <row r="6" spans="1:133">
      <c r="A6" s="1257">
        <v>1</v>
      </c>
      <c r="B6" s="1161" t="s">
        <v>1955</v>
      </c>
      <c r="C6" s="1387">
        <v>166054</v>
      </c>
      <c r="D6" s="1387">
        <v>0</v>
      </c>
      <c r="E6" s="1387">
        <v>0</v>
      </c>
      <c r="F6" s="1339">
        <v>0</v>
      </c>
      <c r="G6" s="1387">
        <v>0</v>
      </c>
      <c r="H6" s="1387">
        <v>0</v>
      </c>
      <c r="I6" s="1387">
        <v>0</v>
      </c>
      <c r="J6" s="1339">
        <v>0</v>
      </c>
      <c r="K6" s="1339">
        <v>0</v>
      </c>
      <c r="L6" s="1387">
        <v>166054</v>
      </c>
      <c r="N6" s="1387">
        <v>217927</v>
      </c>
      <c r="O6" s="1387">
        <v>0</v>
      </c>
      <c r="P6" s="1387">
        <v>0</v>
      </c>
      <c r="Q6" s="1339">
        <v>0</v>
      </c>
      <c r="R6" s="1387">
        <v>0</v>
      </c>
      <c r="S6" s="1387">
        <v>0</v>
      </c>
      <c r="T6" s="1387">
        <v>0</v>
      </c>
      <c r="U6" s="1339">
        <v>0</v>
      </c>
      <c r="V6" s="1339">
        <v>0</v>
      </c>
      <c r="W6" s="1387">
        <v>217927</v>
      </c>
      <c r="Y6" s="1387">
        <v>196946</v>
      </c>
      <c r="Z6" s="1387">
        <v>0</v>
      </c>
      <c r="AA6" s="1387">
        <v>0</v>
      </c>
      <c r="AB6" s="1339">
        <v>0</v>
      </c>
      <c r="AC6" s="1387">
        <v>0</v>
      </c>
      <c r="AD6" s="1387">
        <v>0</v>
      </c>
      <c r="AE6" s="1387">
        <v>0</v>
      </c>
      <c r="AF6" s="1339">
        <v>0</v>
      </c>
      <c r="AG6" s="1339">
        <v>0</v>
      </c>
      <c r="AH6" s="1387">
        <v>196946</v>
      </c>
      <c r="AJ6" s="1387">
        <v>247046</v>
      </c>
      <c r="AK6" s="1387">
        <v>0</v>
      </c>
      <c r="AL6" s="1387">
        <v>0</v>
      </c>
      <c r="AM6" s="1339">
        <v>0</v>
      </c>
      <c r="AN6" s="1387">
        <v>0</v>
      </c>
      <c r="AO6" s="1387">
        <v>0</v>
      </c>
      <c r="AP6" s="1387">
        <v>0</v>
      </c>
      <c r="AQ6" s="1339">
        <v>0</v>
      </c>
      <c r="AR6" s="1339">
        <v>0</v>
      </c>
      <c r="AS6" s="1387">
        <v>247046</v>
      </c>
      <c r="AU6" s="1387">
        <v>146091</v>
      </c>
      <c r="AV6" s="1387">
        <v>0</v>
      </c>
      <c r="AW6" s="1387">
        <v>3</v>
      </c>
      <c r="AX6" s="1339">
        <v>0</v>
      </c>
      <c r="AY6" s="1387">
        <v>0</v>
      </c>
      <c r="AZ6" s="1387">
        <v>0</v>
      </c>
      <c r="BA6" s="1387">
        <v>0</v>
      </c>
      <c r="BB6" s="1339">
        <v>0</v>
      </c>
      <c r="BC6" s="1339">
        <v>0</v>
      </c>
      <c r="BD6" s="1387">
        <v>146094</v>
      </c>
      <c r="BF6" s="1387">
        <v>131996</v>
      </c>
      <c r="BG6" s="1387">
        <v>0</v>
      </c>
      <c r="BH6" s="1387">
        <v>0</v>
      </c>
      <c r="BI6" s="1339">
        <v>0</v>
      </c>
      <c r="BJ6" s="1387">
        <v>0</v>
      </c>
      <c r="BK6" s="1387">
        <v>0</v>
      </c>
      <c r="BL6" s="1387">
        <v>0</v>
      </c>
      <c r="BM6" s="1339">
        <v>0</v>
      </c>
      <c r="BN6" s="1339">
        <v>0</v>
      </c>
      <c r="BO6" s="1387">
        <v>131996</v>
      </c>
      <c r="BQ6" s="1387">
        <v>126107</v>
      </c>
      <c r="BR6" s="1387">
        <v>0</v>
      </c>
      <c r="BS6" s="1387">
        <v>2</v>
      </c>
      <c r="BT6" s="1339">
        <v>0</v>
      </c>
      <c r="BU6" s="1387">
        <v>0</v>
      </c>
      <c r="BV6" s="1387">
        <v>0</v>
      </c>
      <c r="BW6" s="1387">
        <v>0</v>
      </c>
      <c r="BX6" s="1339">
        <v>0</v>
      </c>
      <c r="BY6" s="1339">
        <v>0</v>
      </c>
      <c r="BZ6" s="1387">
        <v>126109</v>
      </c>
      <c r="CB6" s="1387">
        <v>147981</v>
      </c>
      <c r="CC6" s="1387">
        <v>0</v>
      </c>
      <c r="CD6" s="1387">
        <v>2</v>
      </c>
      <c r="CE6" s="1339">
        <v>0</v>
      </c>
      <c r="CF6" s="1387">
        <v>0</v>
      </c>
      <c r="CG6" s="1387">
        <v>0</v>
      </c>
      <c r="CH6" s="1387">
        <v>0</v>
      </c>
      <c r="CI6" s="1339">
        <v>0</v>
      </c>
      <c r="CJ6" s="1339">
        <v>0</v>
      </c>
      <c r="CK6" s="1387">
        <v>147983</v>
      </c>
      <c r="CM6" s="1387">
        <v>118875</v>
      </c>
      <c r="CN6" s="1387">
        <v>0</v>
      </c>
      <c r="CO6" s="1387">
        <v>4</v>
      </c>
      <c r="CP6" s="1339">
        <v>0</v>
      </c>
      <c r="CQ6" s="1387">
        <v>0</v>
      </c>
      <c r="CR6" s="1387">
        <v>0</v>
      </c>
      <c r="CS6" s="1387">
        <v>0</v>
      </c>
      <c r="CT6" s="1339">
        <v>0</v>
      </c>
      <c r="CU6" s="1339">
        <v>0</v>
      </c>
      <c r="CV6" s="1387">
        <v>118879</v>
      </c>
      <c r="CX6" s="1387">
        <v>135736</v>
      </c>
      <c r="CY6" s="1387">
        <v>0</v>
      </c>
      <c r="CZ6" s="1387">
        <v>1</v>
      </c>
      <c r="DA6" s="1339">
        <v>0</v>
      </c>
      <c r="DB6" s="1387">
        <v>0</v>
      </c>
      <c r="DC6" s="1387">
        <v>0</v>
      </c>
      <c r="DD6" s="1387">
        <v>0</v>
      </c>
      <c r="DE6" s="1339">
        <v>0</v>
      </c>
      <c r="DF6" s="1339">
        <v>0</v>
      </c>
      <c r="DG6" s="1387">
        <v>135737</v>
      </c>
      <c r="DI6" s="1387">
        <v>188730</v>
      </c>
      <c r="DJ6" s="1387">
        <v>0</v>
      </c>
      <c r="DK6" s="1387">
        <v>0</v>
      </c>
      <c r="DL6" s="1339">
        <v>0</v>
      </c>
      <c r="DM6" s="1387">
        <v>0</v>
      </c>
      <c r="DN6" s="1387">
        <v>0</v>
      </c>
      <c r="DO6" s="1387">
        <v>0</v>
      </c>
      <c r="DP6" s="1339">
        <v>0</v>
      </c>
      <c r="DQ6" s="1339">
        <v>0</v>
      </c>
      <c r="DR6" s="1387">
        <v>188730</v>
      </c>
      <c r="DT6" s="1388">
        <v>285003</v>
      </c>
      <c r="DU6" s="1388">
        <v>0</v>
      </c>
      <c r="DV6" s="1388">
        <v>0</v>
      </c>
      <c r="DW6" s="1388">
        <v>0</v>
      </c>
      <c r="DX6" s="1388">
        <v>0</v>
      </c>
      <c r="DY6" s="1388">
        <v>0</v>
      </c>
      <c r="DZ6" s="1388">
        <v>0</v>
      </c>
      <c r="EA6" s="1322">
        <v>0</v>
      </c>
      <c r="EB6" s="1322">
        <v>0</v>
      </c>
      <c r="EC6" s="1387">
        <v>285003</v>
      </c>
    </row>
    <row r="7" spans="1:133" ht="26.4">
      <c r="A7" s="1257">
        <v>2</v>
      </c>
      <c r="B7" s="1346" t="s">
        <v>1956</v>
      </c>
      <c r="C7" s="1339">
        <v>0</v>
      </c>
      <c r="D7" s="1339">
        <v>0</v>
      </c>
      <c r="E7" s="1339">
        <v>0</v>
      </c>
      <c r="F7" s="1339">
        <v>0</v>
      </c>
      <c r="G7" s="1339">
        <v>0</v>
      </c>
      <c r="H7" s="1339">
        <v>61</v>
      </c>
      <c r="I7" s="1339">
        <v>8</v>
      </c>
      <c r="J7" s="1339">
        <v>0</v>
      </c>
      <c r="K7" s="1339">
        <v>0</v>
      </c>
      <c r="L7" s="1339">
        <v>69</v>
      </c>
      <c r="N7" s="1339">
        <v>0</v>
      </c>
      <c r="O7" s="1339">
        <v>0</v>
      </c>
      <c r="P7" s="1339">
        <v>0</v>
      </c>
      <c r="Q7" s="1339">
        <v>0</v>
      </c>
      <c r="R7" s="1339">
        <v>0</v>
      </c>
      <c r="S7" s="1339">
        <v>63</v>
      </c>
      <c r="T7" s="1339">
        <v>38</v>
      </c>
      <c r="U7" s="1339">
        <v>0</v>
      </c>
      <c r="V7" s="1339">
        <v>0</v>
      </c>
      <c r="W7" s="1339">
        <v>101</v>
      </c>
      <c r="Y7" s="1339">
        <v>0</v>
      </c>
      <c r="Z7" s="1339">
        <v>0</v>
      </c>
      <c r="AA7" s="1339">
        <v>0</v>
      </c>
      <c r="AB7" s="1339">
        <v>0</v>
      </c>
      <c r="AC7" s="1339">
        <v>0</v>
      </c>
      <c r="AD7" s="1339">
        <v>27</v>
      </c>
      <c r="AE7" s="1339">
        <v>21</v>
      </c>
      <c r="AF7" s="1339">
        <v>0</v>
      </c>
      <c r="AG7" s="1339">
        <v>0</v>
      </c>
      <c r="AH7" s="1339">
        <v>48</v>
      </c>
      <c r="AJ7" s="1339">
        <v>0</v>
      </c>
      <c r="AK7" s="1339">
        <v>0</v>
      </c>
      <c r="AL7" s="1339">
        <v>0</v>
      </c>
      <c r="AM7" s="1339">
        <v>0</v>
      </c>
      <c r="AN7" s="1339">
        <v>0</v>
      </c>
      <c r="AO7" s="1339">
        <v>129</v>
      </c>
      <c r="AP7" s="1339">
        <v>82</v>
      </c>
      <c r="AQ7" s="1339">
        <v>0</v>
      </c>
      <c r="AR7" s="1339">
        <v>0</v>
      </c>
      <c r="AS7" s="1339">
        <v>211</v>
      </c>
      <c r="AU7" s="1339">
        <v>0</v>
      </c>
      <c r="AV7" s="1339">
        <v>0</v>
      </c>
      <c r="AW7" s="1339">
        <v>0</v>
      </c>
      <c r="AX7" s="1339">
        <v>0</v>
      </c>
      <c r="AY7" s="1339">
        <v>0</v>
      </c>
      <c r="AZ7" s="1339">
        <v>123</v>
      </c>
      <c r="BA7" s="1339">
        <v>6</v>
      </c>
      <c r="BB7" s="1339">
        <v>0</v>
      </c>
      <c r="BC7" s="1339">
        <v>0</v>
      </c>
      <c r="BD7" s="1339">
        <v>129</v>
      </c>
      <c r="BF7" s="1339">
        <v>0</v>
      </c>
      <c r="BG7" s="1339">
        <v>0</v>
      </c>
      <c r="BH7" s="1339">
        <v>0</v>
      </c>
      <c r="BI7" s="1339">
        <v>0</v>
      </c>
      <c r="BJ7" s="1339">
        <v>0</v>
      </c>
      <c r="BK7" s="1339">
        <v>115</v>
      </c>
      <c r="BL7" s="1339">
        <v>7</v>
      </c>
      <c r="BM7" s="1339">
        <v>0</v>
      </c>
      <c r="BN7" s="1339">
        <v>0</v>
      </c>
      <c r="BO7" s="1339">
        <v>122</v>
      </c>
      <c r="BQ7" s="1339">
        <v>0</v>
      </c>
      <c r="BR7" s="1339">
        <v>0</v>
      </c>
      <c r="BS7" s="1339">
        <v>0</v>
      </c>
      <c r="BT7" s="1339">
        <v>0</v>
      </c>
      <c r="BU7" s="1339">
        <v>0</v>
      </c>
      <c r="BV7" s="1339">
        <v>40</v>
      </c>
      <c r="BW7" s="1339">
        <v>4</v>
      </c>
      <c r="BX7" s="1339">
        <v>0</v>
      </c>
      <c r="BY7" s="1339">
        <v>0</v>
      </c>
      <c r="BZ7" s="1339">
        <v>44</v>
      </c>
      <c r="CB7" s="1339">
        <v>0</v>
      </c>
      <c r="CC7" s="1339">
        <v>0</v>
      </c>
      <c r="CD7" s="1339">
        <v>0</v>
      </c>
      <c r="CE7" s="1339">
        <v>0</v>
      </c>
      <c r="CF7" s="1339">
        <v>0</v>
      </c>
      <c r="CG7" s="1339">
        <v>40</v>
      </c>
      <c r="CH7" s="1339">
        <v>4</v>
      </c>
      <c r="CI7" s="1339">
        <v>0</v>
      </c>
      <c r="CJ7" s="1339">
        <v>0</v>
      </c>
      <c r="CK7" s="1339">
        <v>44</v>
      </c>
      <c r="CM7" s="1339">
        <v>0</v>
      </c>
      <c r="CN7" s="1339">
        <v>0</v>
      </c>
      <c r="CO7" s="1339">
        <v>0</v>
      </c>
      <c r="CP7" s="1339">
        <v>0</v>
      </c>
      <c r="CQ7" s="1339">
        <v>0</v>
      </c>
      <c r="CR7" s="1339">
        <v>21</v>
      </c>
      <c r="CS7" s="1339">
        <v>4</v>
      </c>
      <c r="CT7" s="1339">
        <v>0</v>
      </c>
      <c r="CU7" s="1339">
        <v>0</v>
      </c>
      <c r="CV7" s="1339">
        <v>25</v>
      </c>
      <c r="CX7" s="1339">
        <v>0</v>
      </c>
      <c r="CY7" s="1339">
        <v>0</v>
      </c>
      <c r="CZ7" s="1339">
        <v>0</v>
      </c>
      <c r="DA7" s="1339">
        <v>0</v>
      </c>
      <c r="DB7" s="1339">
        <v>0</v>
      </c>
      <c r="DC7" s="1339">
        <v>49</v>
      </c>
      <c r="DD7" s="1339">
        <v>20</v>
      </c>
      <c r="DE7" s="1339">
        <v>0</v>
      </c>
      <c r="DF7" s="1339">
        <v>0</v>
      </c>
      <c r="DG7" s="1339">
        <v>69</v>
      </c>
      <c r="DI7" s="1339">
        <v>0</v>
      </c>
      <c r="DJ7" s="1339">
        <v>0</v>
      </c>
      <c r="DK7" s="1339">
        <v>2</v>
      </c>
      <c r="DL7" s="1339">
        <v>0</v>
      </c>
      <c r="DM7" s="1339">
        <v>0</v>
      </c>
      <c r="DN7" s="1339">
        <v>36</v>
      </c>
      <c r="DO7" s="1339">
        <v>5</v>
      </c>
      <c r="DP7" s="1339">
        <v>0</v>
      </c>
      <c r="DQ7" s="1339">
        <v>0</v>
      </c>
      <c r="DR7" s="1339">
        <v>43</v>
      </c>
      <c r="DT7" s="1322">
        <v>0</v>
      </c>
      <c r="DU7" s="1322">
        <v>0</v>
      </c>
      <c r="DV7" s="1322">
        <v>0</v>
      </c>
      <c r="DW7" s="1322">
        <v>0</v>
      </c>
      <c r="DX7" s="1322">
        <v>0</v>
      </c>
      <c r="DY7" s="1322">
        <v>66</v>
      </c>
      <c r="DZ7" s="1322">
        <v>0</v>
      </c>
      <c r="EA7" s="1322">
        <v>0</v>
      </c>
      <c r="EB7" s="1322">
        <v>0</v>
      </c>
      <c r="EC7" s="1339">
        <v>66</v>
      </c>
    </row>
    <row r="8" spans="1:133" ht="26.4">
      <c r="A8" s="1257">
        <v>3</v>
      </c>
      <c r="B8" s="1346" t="s">
        <v>1957</v>
      </c>
      <c r="C8" s="1339">
        <v>2000</v>
      </c>
      <c r="D8" s="1339">
        <v>0</v>
      </c>
      <c r="E8" s="1339">
        <v>0</v>
      </c>
      <c r="F8" s="1339">
        <v>0</v>
      </c>
      <c r="G8" s="1339">
        <v>0</v>
      </c>
      <c r="H8" s="1339">
        <v>0</v>
      </c>
      <c r="I8" s="1339">
        <v>0</v>
      </c>
      <c r="J8" s="1339">
        <v>0</v>
      </c>
      <c r="K8" s="1339">
        <v>0</v>
      </c>
      <c r="L8" s="1339">
        <v>2000</v>
      </c>
      <c r="N8" s="1339">
        <v>0</v>
      </c>
      <c r="O8" s="1339">
        <v>0</v>
      </c>
      <c r="P8" s="1339">
        <v>0</v>
      </c>
      <c r="Q8" s="1339">
        <v>0</v>
      </c>
      <c r="R8" s="1339">
        <v>0</v>
      </c>
      <c r="S8" s="1339">
        <v>0</v>
      </c>
      <c r="T8" s="1339">
        <v>0</v>
      </c>
      <c r="U8" s="1339">
        <v>0</v>
      </c>
      <c r="V8" s="1339">
        <v>0</v>
      </c>
      <c r="W8" s="1339">
        <v>0</v>
      </c>
      <c r="Y8" s="1339">
        <v>0</v>
      </c>
      <c r="Z8" s="1339">
        <v>0</v>
      </c>
      <c r="AA8" s="1339">
        <v>0</v>
      </c>
      <c r="AB8" s="1339">
        <v>0</v>
      </c>
      <c r="AC8" s="1339">
        <v>0</v>
      </c>
      <c r="AD8" s="1339">
        <v>0</v>
      </c>
      <c r="AE8" s="1339">
        <v>0</v>
      </c>
      <c r="AF8" s="1339">
        <v>0</v>
      </c>
      <c r="AG8" s="1339">
        <v>0</v>
      </c>
      <c r="AH8" s="1339">
        <v>0</v>
      </c>
      <c r="AJ8" s="1339">
        <v>0</v>
      </c>
      <c r="AK8" s="1339">
        <v>0</v>
      </c>
      <c r="AL8" s="1339">
        <v>0</v>
      </c>
      <c r="AM8" s="1339">
        <v>0</v>
      </c>
      <c r="AN8" s="1339">
        <v>0</v>
      </c>
      <c r="AO8" s="1339">
        <v>0</v>
      </c>
      <c r="AP8" s="1339">
        <v>0</v>
      </c>
      <c r="AQ8" s="1339">
        <v>0</v>
      </c>
      <c r="AR8" s="1339">
        <v>0</v>
      </c>
      <c r="AS8" s="1339">
        <v>0</v>
      </c>
      <c r="AU8" s="1339">
        <v>1000</v>
      </c>
      <c r="AV8" s="1339">
        <v>0</v>
      </c>
      <c r="AW8" s="1339">
        <v>0</v>
      </c>
      <c r="AX8" s="1339">
        <v>0</v>
      </c>
      <c r="AY8" s="1339">
        <v>0</v>
      </c>
      <c r="AZ8" s="1339">
        <v>0</v>
      </c>
      <c r="BA8" s="1339">
        <v>0</v>
      </c>
      <c r="BB8" s="1339">
        <v>0</v>
      </c>
      <c r="BC8" s="1339">
        <v>0</v>
      </c>
      <c r="BD8" s="1339">
        <v>1000</v>
      </c>
      <c r="BF8" s="1339">
        <v>6000</v>
      </c>
      <c r="BG8" s="1339">
        <v>0</v>
      </c>
      <c r="BH8" s="1339">
        <v>0</v>
      </c>
      <c r="BI8" s="1339">
        <v>0</v>
      </c>
      <c r="BJ8" s="1339">
        <v>0</v>
      </c>
      <c r="BK8" s="1339">
        <v>0</v>
      </c>
      <c r="BL8" s="1339">
        <v>0</v>
      </c>
      <c r="BM8" s="1339">
        <v>0</v>
      </c>
      <c r="BN8" s="1339">
        <v>0</v>
      </c>
      <c r="BO8" s="1339">
        <v>6000</v>
      </c>
      <c r="BQ8" s="1339">
        <v>0</v>
      </c>
      <c r="BR8" s="1339">
        <v>0</v>
      </c>
      <c r="BS8" s="1339">
        <v>0</v>
      </c>
      <c r="BT8" s="1339">
        <v>0</v>
      </c>
      <c r="BU8" s="1339">
        <v>0</v>
      </c>
      <c r="BV8" s="1339">
        <v>0</v>
      </c>
      <c r="BW8" s="1339">
        <v>0</v>
      </c>
      <c r="BX8" s="1339">
        <v>0</v>
      </c>
      <c r="BY8" s="1339">
        <v>0</v>
      </c>
      <c r="BZ8" s="1339">
        <v>0</v>
      </c>
      <c r="CB8" s="1339">
        <v>0</v>
      </c>
      <c r="CC8" s="1339">
        <v>0</v>
      </c>
      <c r="CD8" s="1339">
        <v>0</v>
      </c>
      <c r="CE8" s="1339">
        <v>0</v>
      </c>
      <c r="CF8" s="1339">
        <v>0</v>
      </c>
      <c r="CG8" s="1339">
        <v>0</v>
      </c>
      <c r="CH8" s="1339">
        <v>0</v>
      </c>
      <c r="CI8" s="1339">
        <v>0</v>
      </c>
      <c r="CJ8" s="1339">
        <v>0</v>
      </c>
      <c r="CK8" s="1339">
        <v>0</v>
      </c>
      <c r="CM8" s="1339">
        <v>0</v>
      </c>
      <c r="CN8" s="1339">
        <v>0</v>
      </c>
      <c r="CO8" s="1339">
        <v>0</v>
      </c>
      <c r="CP8" s="1339">
        <v>0</v>
      </c>
      <c r="CQ8" s="1339">
        <v>0</v>
      </c>
      <c r="CR8" s="1339">
        <v>0</v>
      </c>
      <c r="CS8" s="1339">
        <v>0</v>
      </c>
      <c r="CT8" s="1339">
        <v>0</v>
      </c>
      <c r="CU8" s="1339">
        <v>0</v>
      </c>
      <c r="CV8" s="1339">
        <v>0</v>
      </c>
      <c r="CX8" s="1339">
        <v>5000</v>
      </c>
      <c r="CY8" s="1339">
        <v>0</v>
      </c>
      <c r="CZ8" s="1339">
        <v>0</v>
      </c>
      <c r="DA8" s="1339">
        <v>0</v>
      </c>
      <c r="DB8" s="1339">
        <v>0</v>
      </c>
      <c r="DC8" s="1339">
        <v>0</v>
      </c>
      <c r="DD8" s="1339">
        <v>0</v>
      </c>
      <c r="DE8" s="1339">
        <v>0</v>
      </c>
      <c r="DF8" s="1339">
        <v>0</v>
      </c>
      <c r="DG8" s="1339">
        <v>5000</v>
      </c>
      <c r="DI8" s="1339">
        <v>4500</v>
      </c>
      <c r="DJ8" s="1339">
        <v>0</v>
      </c>
      <c r="DK8" s="1339">
        <v>0</v>
      </c>
      <c r="DL8" s="1339">
        <v>0</v>
      </c>
      <c r="DM8" s="1339">
        <v>0</v>
      </c>
      <c r="DN8" s="1339">
        <v>0</v>
      </c>
      <c r="DO8" s="1339">
        <v>0</v>
      </c>
      <c r="DP8" s="1339">
        <v>0</v>
      </c>
      <c r="DQ8" s="1339">
        <v>0</v>
      </c>
      <c r="DR8" s="1339">
        <v>4500</v>
      </c>
      <c r="DT8" s="1322">
        <v>2000</v>
      </c>
      <c r="DU8" s="1322">
        <v>0</v>
      </c>
      <c r="DV8" s="1322">
        <v>0</v>
      </c>
      <c r="DW8" s="1322">
        <v>0</v>
      </c>
      <c r="DX8" s="1322">
        <v>0</v>
      </c>
      <c r="DY8" s="1322">
        <v>0</v>
      </c>
      <c r="DZ8" s="1322">
        <v>0</v>
      </c>
      <c r="EA8" s="1322">
        <v>0</v>
      </c>
      <c r="EB8" s="1322">
        <v>0</v>
      </c>
      <c r="EC8" s="1339">
        <v>2000</v>
      </c>
    </row>
    <row r="9" spans="1:133" ht="26.4">
      <c r="A9" s="1257">
        <v>4</v>
      </c>
      <c r="B9" s="1346" t="s">
        <v>1958</v>
      </c>
      <c r="C9" s="1339">
        <v>84198</v>
      </c>
      <c r="D9" s="1339">
        <v>0</v>
      </c>
      <c r="E9" s="1339">
        <v>1879</v>
      </c>
      <c r="F9" s="1339">
        <v>17077</v>
      </c>
      <c r="G9" s="1339">
        <v>0</v>
      </c>
      <c r="H9" s="1339">
        <v>0</v>
      </c>
      <c r="I9" s="1339">
        <v>28</v>
      </c>
      <c r="J9" s="1339">
        <v>0</v>
      </c>
      <c r="K9" s="1339">
        <v>0</v>
      </c>
      <c r="L9" s="1339">
        <v>103182</v>
      </c>
      <c r="N9" s="1339">
        <v>65270</v>
      </c>
      <c r="O9" s="1339">
        <v>0</v>
      </c>
      <c r="P9" s="1339">
        <v>2617</v>
      </c>
      <c r="Q9" s="1339">
        <v>17392</v>
      </c>
      <c r="R9" s="1339">
        <v>0</v>
      </c>
      <c r="S9" s="1339">
        <v>0</v>
      </c>
      <c r="T9" s="1339">
        <v>9</v>
      </c>
      <c r="U9" s="1339">
        <v>0</v>
      </c>
      <c r="V9" s="1339">
        <v>0</v>
      </c>
      <c r="W9" s="1339">
        <v>85288</v>
      </c>
      <c r="Y9" s="1339">
        <v>65817</v>
      </c>
      <c r="Z9" s="1339">
        <v>0</v>
      </c>
      <c r="AA9" s="1339">
        <v>1267</v>
      </c>
      <c r="AB9" s="1339">
        <v>17169</v>
      </c>
      <c r="AC9" s="1339">
        <v>0</v>
      </c>
      <c r="AD9" s="1339">
        <v>0</v>
      </c>
      <c r="AE9" s="1339">
        <v>191</v>
      </c>
      <c r="AF9" s="1339">
        <v>0</v>
      </c>
      <c r="AG9" s="1339">
        <v>0</v>
      </c>
      <c r="AH9" s="1339">
        <v>84444</v>
      </c>
      <c r="AJ9" s="1339">
        <v>88473</v>
      </c>
      <c r="AK9" s="1339">
        <v>0</v>
      </c>
      <c r="AL9" s="1339">
        <v>3051</v>
      </c>
      <c r="AM9" s="1339">
        <v>16878</v>
      </c>
      <c r="AN9" s="1339">
        <v>0</v>
      </c>
      <c r="AO9" s="1339">
        <v>0</v>
      </c>
      <c r="AP9" s="1339">
        <v>46</v>
      </c>
      <c r="AQ9" s="1339">
        <v>0</v>
      </c>
      <c r="AR9" s="1339">
        <v>0</v>
      </c>
      <c r="AS9" s="1339">
        <v>108448</v>
      </c>
      <c r="AU9" s="1339">
        <v>76038</v>
      </c>
      <c r="AV9" s="1339">
        <v>0</v>
      </c>
      <c r="AW9" s="1339">
        <v>1266</v>
      </c>
      <c r="AX9" s="1339">
        <v>15676</v>
      </c>
      <c r="AY9" s="1339">
        <v>0</v>
      </c>
      <c r="AZ9" s="1339">
        <v>0</v>
      </c>
      <c r="BA9" s="1339">
        <v>105</v>
      </c>
      <c r="BB9" s="1339">
        <v>0</v>
      </c>
      <c r="BC9" s="1339">
        <v>0</v>
      </c>
      <c r="BD9" s="1339">
        <v>93085</v>
      </c>
      <c r="BF9" s="1339">
        <v>69374</v>
      </c>
      <c r="BG9" s="1339">
        <v>0</v>
      </c>
      <c r="BH9" s="1339">
        <v>1187</v>
      </c>
      <c r="BI9" s="1339">
        <v>13681</v>
      </c>
      <c r="BJ9" s="1339">
        <v>0</v>
      </c>
      <c r="BK9" s="1339">
        <v>0</v>
      </c>
      <c r="BL9" s="1339">
        <v>12</v>
      </c>
      <c r="BM9" s="1339">
        <v>0</v>
      </c>
      <c r="BN9" s="1339">
        <v>0</v>
      </c>
      <c r="BO9" s="1339">
        <v>84254</v>
      </c>
      <c r="BQ9" s="1339">
        <v>73778</v>
      </c>
      <c r="BR9" s="1339">
        <v>0</v>
      </c>
      <c r="BS9" s="1339">
        <v>1167</v>
      </c>
      <c r="BT9" s="1339">
        <v>13438</v>
      </c>
      <c r="BU9" s="1339">
        <v>0</v>
      </c>
      <c r="BV9" s="1339">
        <v>0</v>
      </c>
      <c r="BW9" s="1339">
        <v>55</v>
      </c>
      <c r="BX9" s="1339">
        <v>0</v>
      </c>
      <c r="BY9" s="1339">
        <v>0</v>
      </c>
      <c r="BZ9" s="1339">
        <v>88438</v>
      </c>
      <c r="CB9" s="1339">
        <v>79785</v>
      </c>
      <c r="CC9" s="1339">
        <v>0</v>
      </c>
      <c r="CD9" s="1339">
        <v>880</v>
      </c>
      <c r="CE9" s="1339">
        <v>13513</v>
      </c>
      <c r="CF9" s="1339">
        <v>0</v>
      </c>
      <c r="CG9" s="1339">
        <v>0</v>
      </c>
      <c r="CH9" s="1339">
        <v>15</v>
      </c>
      <c r="CI9" s="1339">
        <v>0</v>
      </c>
      <c r="CJ9" s="1339">
        <v>0</v>
      </c>
      <c r="CK9" s="1339">
        <v>94193</v>
      </c>
      <c r="CM9" s="1339">
        <v>63211</v>
      </c>
      <c r="CN9" s="1339">
        <v>0</v>
      </c>
      <c r="CO9" s="1339">
        <v>420</v>
      </c>
      <c r="CP9" s="1339">
        <v>14508</v>
      </c>
      <c r="CQ9" s="1339">
        <v>0</v>
      </c>
      <c r="CR9" s="1339">
        <v>0</v>
      </c>
      <c r="CS9" s="1339">
        <v>14</v>
      </c>
      <c r="CT9" s="1339">
        <v>0</v>
      </c>
      <c r="CU9" s="1339">
        <v>0</v>
      </c>
      <c r="CV9" s="1339">
        <v>78153</v>
      </c>
      <c r="CX9" s="1339">
        <v>83055</v>
      </c>
      <c r="CY9" s="1339">
        <v>0</v>
      </c>
      <c r="CZ9" s="1339">
        <v>543</v>
      </c>
      <c r="DA9" s="1339">
        <v>16617</v>
      </c>
      <c r="DB9" s="1339">
        <v>0</v>
      </c>
      <c r="DC9" s="1339">
        <v>0</v>
      </c>
      <c r="DD9" s="1339">
        <v>3</v>
      </c>
      <c r="DE9" s="1339">
        <v>0</v>
      </c>
      <c r="DF9" s="1339">
        <v>0</v>
      </c>
      <c r="DG9" s="1339">
        <v>100218</v>
      </c>
      <c r="DI9" s="1339">
        <v>77736</v>
      </c>
      <c r="DJ9" s="1339">
        <v>0</v>
      </c>
      <c r="DK9" s="1339">
        <v>1097</v>
      </c>
      <c r="DL9" s="1339">
        <v>19656</v>
      </c>
      <c r="DM9" s="1339">
        <v>0</v>
      </c>
      <c r="DN9" s="1339">
        <v>0</v>
      </c>
      <c r="DO9" s="1339">
        <v>16</v>
      </c>
      <c r="DP9" s="1339">
        <v>0</v>
      </c>
      <c r="DQ9" s="1339">
        <v>0</v>
      </c>
      <c r="DR9" s="1339">
        <v>98505</v>
      </c>
      <c r="DT9" s="1322">
        <v>62632</v>
      </c>
      <c r="DU9" s="1322">
        <v>0</v>
      </c>
      <c r="DV9" s="1322">
        <v>881</v>
      </c>
      <c r="DW9" s="1322">
        <v>19692</v>
      </c>
      <c r="DX9" s="1322">
        <v>0</v>
      </c>
      <c r="DY9" s="1322">
        <v>0</v>
      </c>
      <c r="DZ9" s="1322">
        <v>9</v>
      </c>
      <c r="EA9" s="1322">
        <v>0</v>
      </c>
      <c r="EB9" s="1322">
        <v>0</v>
      </c>
      <c r="EC9" s="1339">
        <v>83214</v>
      </c>
    </row>
    <row r="10" spans="1:133">
      <c r="A10" s="1257">
        <v>5</v>
      </c>
      <c r="B10" s="1161" t="s">
        <v>1972</v>
      </c>
      <c r="C10" s="1339">
        <v>288728</v>
      </c>
      <c r="D10" s="1339">
        <v>0</v>
      </c>
      <c r="E10" s="1339">
        <v>0</v>
      </c>
      <c r="F10" s="1339">
        <v>0</v>
      </c>
      <c r="G10" s="1339">
        <v>0</v>
      </c>
      <c r="H10" s="1339">
        <v>16251</v>
      </c>
      <c r="I10" s="1339">
        <v>15985</v>
      </c>
      <c r="J10" s="1339">
        <v>0</v>
      </c>
      <c r="K10" s="1339">
        <v>0</v>
      </c>
      <c r="L10" s="1339">
        <v>320964</v>
      </c>
      <c r="N10" s="1339">
        <v>267713</v>
      </c>
      <c r="O10" s="1339">
        <v>0</v>
      </c>
      <c r="P10" s="1339">
        <v>0</v>
      </c>
      <c r="Q10" s="1339">
        <v>0</v>
      </c>
      <c r="R10" s="1339">
        <v>0</v>
      </c>
      <c r="S10" s="1339">
        <v>14784</v>
      </c>
      <c r="T10" s="1339">
        <v>11998</v>
      </c>
      <c r="U10" s="1339">
        <v>0</v>
      </c>
      <c r="V10" s="1339">
        <v>0</v>
      </c>
      <c r="W10" s="1339">
        <v>294495</v>
      </c>
      <c r="Y10" s="1339">
        <v>273373</v>
      </c>
      <c r="Z10" s="1339">
        <v>0</v>
      </c>
      <c r="AA10" s="1339">
        <v>0</v>
      </c>
      <c r="AB10" s="1339">
        <v>0</v>
      </c>
      <c r="AC10" s="1339">
        <v>0</v>
      </c>
      <c r="AD10" s="1339">
        <v>16536</v>
      </c>
      <c r="AE10" s="1339">
        <v>13343</v>
      </c>
      <c r="AF10" s="1339">
        <v>0</v>
      </c>
      <c r="AG10" s="1339">
        <v>0</v>
      </c>
      <c r="AH10" s="1339">
        <v>303252</v>
      </c>
      <c r="AJ10" s="1339">
        <v>259297</v>
      </c>
      <c r="AK10" s="1339">
        <v>0</v>
      </c>
      <c r="AL10" s="1339">
        <v>0</v>
      </c>
      <c r="AM10" s="1339">
        <v>0</v>
      </c>
      <c r="AN10" s="1339">
        <v>0</v>
      </c>
      <c r="AO10" s="1339">
        <v>19749</v>
      </c>
      <c r="AP10" s="1339">
        <v>17758</v>
      </c>
      <c r="AQ10" s="1339">
        <v>0</v>
      </c>
      <c r="AR10" s="1339">
        <v>0</v>
      </c>
      <c r="AS10" s="1339">
        <v>296804</v>
      </c>
      <c r="AU10" s="1339">
        <v>222366</v>
      </c>
      <c r="AV10" s="1339">
        <v>0</v>
      </c>
      <c r="AW10" s="1339">
        <v>0</v>
      </c>
      <c r="AX10" s="1339">
        <v>0</v>
      </c>
      <c r="AY10" s="1339">
        <v>0</v>
      </c>
      <c r="AZ10" s="1339">
        <v>16147</v>
      </c>
      <c r="BA10" s="1339">
        <v>15471</v>
      </c>
      <c r="BB10" s="1339">
        <v>0</v>
      </c>
      <c r="BC10" s="1339">
        <v>0</v>
      </c>
      <c r="BD10" s="1339">
        <v>253984</v>
      </c>
      <c r="BF10" s="1339">
        <v>246271</v>
      </c>
      <c r="BG10" s="1339">
        <v>0</v>
      </c>
      <c r="BH10" s="1339">
        <v>0</v>
      </c>
      <c r="BI10" s="1339">
        <v>0</v>
      </c>
      <c r="BJ10" s="1339">
        <v>0</v>
      </c>
      <c r="BK10" s="1339">
        <v>19646</v>
      </c>
      <c r="BL10" s="1339">
        <v>17349</v>
      </c>
      <c r="BM10" s="1339">
        <v>0</v>
      </c>
      <c r="BN10" s="1339">
        <v>0</v>
      </c>
      <c r="BO10" s="1339">
        <v>283266</v>
      </c>
      <c r="BQ10" s="1339">
        <v>243753</v>
      </c>
      <c r="BR10" s="1339">
        <v>0</v>
      </c>
      <c r="BS10" s="1339">
        <v>0</v>
      </c>
      <c r="BT10" s="1339">
        <v>0</v>
      </c>
      <c r="BU10" s="1339">
        <v>0</v>
      </c>
      <c r="BV10" s="1339">
        <v>18748</v>
      </c>
      <c r="BW10" s="1339">
        <v>16743</v>
      </c>
      <c r="BX10" s="1339">
        <v>0</v>
      </c>
      <c r="BY10" s="1339">
        <v>0</v>
      </c>
      <c r="BZ10" s="1339">
        <v>279244</v>
      </c>
      <c r="CB10" s="1339">
        <v>242818</v>
      </c>
      <c r="CC10" s="1339">
        <v>0</v>
      </c>
      <c r="CD10" s="1339">
        <v>0</v>
      </c>
      <c r="CE10" s="1339">
        <v>0</v>
      </c>
      <c r="CF10" s="1339">
        <v>0</v>
      </c>
      <c r="CG10" s="1339">
        <v>18201</v>
      </c>
      <c r="CH10" s="1339">
        <v>16134</v>
      </c>
      <c r="CI10" s="1339">
        <v>0</v>
      </c>
      <c r="CJ10" s="1339">
        <v>0</v>
      </c>
      <c r="CK10" s="1339">
        <v>277153</v>
      </c>
      <c r="CM10" s="1339">
        <v>231931</v>
      </c>
      <c r="CN10" s="1339">
        <v>0</v>
      </c>
      <c r="CO10" s="1339">
        <v>0</v>
      </c>
      <c r="CP10" s="1339">
        <v>0</v>
      </c>
      <c r="CQ10" s="1339">
        <v>0</v>
      </c>
      <c r="CR10" s="1339">
        <v>16581</v>
      </c>
      <c r="CS10" s="1339">
        <v>17128</v>
      </c>
      <c r="CT10" s="1339">
        <v>0</v>
      </c>
      <c r="CU10" s="1339">
        <v>0</v>
      </c>
      <c r="CV10" s="1339">
        <v>265640</v>
      </c>
      <c r="CX10" s="1339">
        <v>218936</v>
      </c>
      <c r="CY10" s="1339">
        <v>0</v>
      </c>
      <c r="CZ10" s="1339">
        <v>0</v>
      </c>
      <c r="DA10" s="1339">
        <v>0</v>
      </c>
      <c r="DB10" s="1339">
        <v>0</v>
      </c>
      <c r="DC10" s="1339">
        <v>18903</v>
      </c>
      <c r="DD10" s="1339">
        <v>14895</v>
      </c>
      <c r="DE10" s="1339">
        <v>0</v>
      </c>
      <c r="DF10" s="1339">
        <v>0</v>
      </c>
      <c r="DG10" s="1339">
        <v>252734</v>
      </c>
      <c r="DI10" s="1339">
        <v>241829</v>
      </c>
      <c r="DJ10" s="1339">
        <v>0</v>
      </c>
      <c r="DK10" s="1339">
        <v>0</v>
      </c>
      <c r="DL10" s="1339">
        <v>0</v>
      </c>
      <c r="DM10" s="1339">
        <v>0</v>
      </c>
      <c r="DN10" s="1339">
        <v>16376</v>
      </c>
      <c r="DO10" s="1339">
        <v>15982</v>
      </c>
      <c r="DP10" s="1339">
        <v>0</v>
      </c>
      <c r="DQ10" s="1339">
        <v>0</v>
      </c>
      <c r="DR10" s="1339">
        <v>274187</v>
      </c>
      <c r="DT10" s="1322">
        <v>237490</v>
      </c>
      <c r="DU10" s="1322">
        <v>0</v>
      </c>
      <c r="DV10" s="1322">
        <v>0</v>
      </c>
      <c r="DW10" s="1322">
        <v>0</v>
      </c>
      <c r="DX10" s="1322">
        <v>0</v>
      </c>
      <c r="DY10" s="1322">
        <v>18527</v>
      </c>
      <c r="DZ10" s="1322">
        <v>26068</v>
      </c>
      <c r="EA10" s="1322">
        <v>0</v>
      </c>
      <c r="EB10" s="1322">
        <v>0</v>
      </c>
      <c r="EC10" s="1339">
        <v>282085</v>
      </c>
    </row>
    <row r="11" spans="1:133">
      <c r="A11" s="1257">
        <v>6</v>
      </c>
      <c r="B11" s="1161" t="s">
        <v>1964</v>
      </c>
      <c r="C11" s="1339">
        <v>0</v>
      </c>
      <c r="D11" s="1339">
        <v>0</v>
      </c>
      <c r="E11" s="1339">
        <v>0</v>
      </c>
      <c r="F11" s="1339">
        <v>0</v>
      </c>
      <c r="G11" s="1339">
        <v>0</v>
      </c>
      <c r="H11" s="1339">
        <v>0</v>
      </c>
      <c r="I11" s="1339">
        <v>0</v>
      </c>
      <c r="J11" s="1339">
        <v>0</v>
      </c>
      <c r="K11" s="1339">
        <v>0</v>
      </c>
      <c r="L11" s="1339">
        <v>0</v>
      </c>
      <c r="N11" s="1339">
        <v>0</v>
      </c>
      <c r="O11" s="1339">
        <v>0</v>
      </c>
      <c r="P11" s="1339">
        <v>0</v>
      </c>
      <c r="Q11" s="1339">
        <v>0</v>
      </c>
      <c r="R11" s="1339">
        <v>0</v>
      </c>
      <c r="S11" s="1339">
        <v>0</v>
      </c>
      <c r="T11" s="1339">
        <v>0</v>
      </c>
      <c r="U11" s="1339">
        <v>0</v>
      </c>
      <c r="V11" s="1339">
        <v>0</v>
      </c>
      <c r="W11" s="1339">
        <v>0</v>
      </c>
      <c r="Y11" s="1339">
        <v>0</v>
      </c>
      <c r="Z11" s="1339">
        <v>0</v>
      </c>
      <c r="AA11" s="1339">
        <v>0</v>
      </c>
      <c r="AB11" s="1339">
        <v>0</v>
      </c>
      <c r="AC11" s="1339">
        <v>0</v>
      </c>
      <c r="AD11" s="1339">
        <v>0</v>
      </c>
      <c r="AE11" s="1339">
        <v>0</v>
      </c>
      <c r="AF11" s="1339">
        <v>0</v>
      </c>
      <c r="AG11" s="1339">
        <v>0</v>
      </c>
      <c r="AH11" s="1339">
        <v>0</v>
      </c>
      <c r="AJ11" s="1339">
        <v>0</v>
      </c>
      <c r="AK11" s="1339">
        <v>0</v>
      </c>
      <c r="AL11" s="1339">
        <v>0</v>
      </c>
      <c r="AM11" s="1339">
        <v>0</v>
      </c>
      <c r="AN11" s="1339">
        <v>0</v>
      </c>
      <c r="AO11" s="1339">
        <v>0</v>
      </c>
      <c r="AP11" s="1339">
        <v>0</v>
      </c>
      <c r="AQ11" s="1339">
        <v>0</v>
      </c>
      <c r="AR11" s="1339">
        <v>0</v>
      </c>
      <c r="AS11" s="1339">
        <v>0</v>
      </c>
      <c r="AU11" s="1339">
        <v>0</v>
      </c>
      <c r="AV11" s="1339">
        <v>0</v>
      </c>
      <c r="AW11" s="1339">
        <v>0</v>
      </c>
      <c r="AX11" s="1339">
        <v>0</v>
      </c>
      <c r="AY11" s="1339">
        <v>0</v>
      </c>
      <c r="AZ11" s="1339">
        <v>0</v>
      </c>
      <c r="BA11" s="1339">
        <v>0</v>
      </c>
      <c r="BB11" s="1339">
        <v>0</v>
      </c>
      <c r="BC11" s="1339">
        <v>0</v>
      </c>
      <c r="BD11" s="1339">
        <v>0</v>
      </c>
      <c r="BF11" s="1339">
        <v>0</v>
      </c>
      <c r="BG11" s="1339">
        <v>0</v>
      </c>
      <c r="BH11" s="1339">
        <v>0</v>
      </c>
      <c r="BI11" s="1339">
        <v>0</v>
      </c>
      <c r="BJ11" s="1339">
        <v>0</v>
      </c>
      <c r="BK11" s="1339">
        <v>0</v>
      </c>
      <c r="BL11" s="1339">
        <v>0</v>
      </c>
      <c r="BM11" s="1339">
        <v>0</v>
      </c>
      <c r="BN11" s="1339">
        <v>0</v>
      </c>
      <c r="BO11" s="1339">
        <v>0</v>
      </c>
      <c r="BQ11" s="1339">
        <v>0</v>
      </c>
      <c r="BR11" s="1339">
        <v>0</v>
      </c>
      <c r="BS11" s="1339">
        <v>0</v>
      </c>
      <c r="BT11" s="1339">
        <v>0</v>
      </c>
      <c r="BU11" s="1339">
        <v>0</v>
      </c>
      <c r="BV11" s="1339">
        <v>0</v>
      </c>
      <c r="BW11" s="1339">
        <v>0</v>
      </c>
      <c r="BX11" s="1339">
        <v>0</v>
      </c>
      <c r="BY11" s="1339">
        <v>0</v>
      </c>
      <c r="BZ11" s="1339">
        <v>0</v>
      </c>
      <c r="CB11" s="1339">
        <v>0</v>
      </c>
      <c r="CC11" s="1339">
        <v>0</v>
      </c>
      <c r="CD11" s="1339">
        <v>0</v>
      </c>
      <c r="CE11" s="1339">
        <v>0</v>
      </c>
      <c r="CF11" s="1339">
        <v>0</v>
      </c>
      <c r="CG11" s="1339">
        <v>0</v>
      </c>
      <c r="CH11" s="1339">
        <v>0</v>
      </c>
      <c r="CI11" s="1339">
        <v>0</v>
      </c>
      <c r="CJ11" s="1339">
        <v>0</v>
      </c>
      <c r="CK11" s="1339">
        <v>0</v>
      </c>
      <c r="CM11" s="1339">
        <v>0</v>
      </c>
      <c r="CN11" s="1339">
        <v>0</v>
      </c>
      <c r="CO11" s="1339">
        <v>0</v>
      </c>
      <c r="CP11" s="1339">
        <v>0</v>
      </c>
      <c r="CQ11" s="1339">
        <v>0</v>
      </c>
      <c r="CR11" s="1339">
        <v>0</v>
      </c>
      <c r="CS11" s="1339">
        <v>0</v>
      </c>
      <c r="CT11" s="1339">
        <v>0</v>
      </c>
      <c r="CU11" s="1339">
        <v>0</v>
      </c>
      <c r="CV11" s="1339">
        <v>0</v>
      </c>
      <c r="CX11" s="1339">
        <v>0</v>
      </c>
      <c r="CY11" s="1339">
        <v>0</v>
      </c>
      <c r="CZ11" s="1339">
        <v>0</v>
      </c>
      <c r="DA11" s="1339">
        <v>0</v>
      </c>
      <c r="DB11" s="1339">
        <v>0</v>
      </c>
      <c r="DC11" s="1339">
        <v>0</v>
      </c>
      <c r="DD11" s="1339">
        <v>0</v>
      </c>
      <c r="DE11" s="1339">
        <v>0</v>
      </c>
      <c r="DF11" s="1339">
        <v>0</v>
      </c>
      <c r="DG11" s="1339">
        <v>0</v>
      </c>
      <c r="DI11" s="1339">
        <v>0</v>
      </c>
      <c r="DJ11" s="1339">
        <v>0</v>
      </c>
      <c r="DK11" s="1339">
        <v>0</v>
      </c>
      <c r="DL11" s="1339">
        <v>0</v>
      </c>
      <c r="DM11" s="1339">
        <v>0</v>
      </c>
      <c r="DN11" s="1339">
        <v>0</v>
      </c>
      <c r="DO11" s="1339">
        <v>0</v>
      </c>
      <c r="DP11" s="1339">
        <v>0</v>
      </c>
      <c r="DQ11" s="1339">
        <v>0</v>
      </c>
      <c r="DR11" s="1339">
        <v>0</v>
      </c>
      <c r="DT11" s="1322">
        <v>0</v>
      </c>
      <c r="DU11" s="1322">
        <v>0</v>
      </c>
      <c r="DV11" s="1322">
        <v>0</v>
      </c>
      <c r="DW11" s="1322">
        <v>0</v>
      </c>
      <c r="DX11" s="1322">
        <v>0</v>
      </c>
      <c r="DY11" s="1322">
        <v>0</v>
      </c>
      <c r="DZ11" s="1322">
        <v>0</v>
      </c>
      <c r="EA11" s="1322">
        <v>0</v>
      </c>
      <c r="EB11" s="1322">
        <v>0</v>
      </c>
      <c r="EC11" s="1339">
        <v>0</v>
      </c>
    </row>
    <row r="12" spans="1:133">
      <c r="A12" s="1257">
        <v>7</v>
      </c>
      <c r="B12" s="1389" t="s">
        <v>2155</v>
      </c>
      <c r="C12" s="1390">
        <v>159</v>
      </c>
      <c r="D12" s="1390">
        <v>0</v>
      </c>
      <c r="E12" s="1390">
        <v>0</v>
      </c>
      <c r="F12" s="1390">
        <v>118</v>
      </c>
      <c r="G12" s="1390">
        <v>0</v>
      </c>
      <c r="H12" s="1390">
        <v>0</v>
      </c>
      <c r="I12" s="1390">
        <v>709</v>
      </c>
      <c r="J12" s="1390">
        <v>0</v>
      </c>
      <c r="K12" s="1390">
        <v>0</v>
      </c>
      <c r="L12" s="1390">
        <v>986</v>
      </c>
      <c r="N12" s="1390">
        <v>207</v>
      </c>
      <c r="O12" s="1390">
        <v>0</v>
      </c>
      <c r="P12" s="1390">
        <v>0</v>
      </c>
      <c r="Q12" s="1390">
        <v>41</v>
      </c>
      <c r="R12" s="1390">
        <v>0</v>
      </c>
      <c r="S12" s="1390">
        <v>0</v>
      </c>
      <c r="T12" s="1390">
        <v>547</v>
      </c>
      <c r="U12" s="1390">
        <v>0</v>
      </c>
      <c r="V12" s="1390">
        <v>0</v>
      </c>
      <c r="W12" s="1390">
        <v>795</v>
      </c>
      <c r="Y12" s="1390">
        <v>204</v>
      </c>
      <c r="Z12" s="1390">
        <v>0</v>
      </c>
      <c r="AA12" s="1390">
        <v>0</v>
      </c>
      <c r="AB12" s="1390">
        <v>202</v>
      </c>
      <c r="AC12" s="1390">
        <v>0</v>
      </c>
      <c r="AD12" s="1390">
        <v>0</v>
      </c>
      <c r="AE12" s="1390">
        <v>1217</v>
      </c>
      <c r="AF12" s="1390">
        <v>0</v>
      </c>
      <c r="AG12" s="1390">
        <v>0</v>
      </c>
      <c r="AH12" s="1390">
        <v>1623</v>
      </c>
      <c r="AJ12" s="1390">
        <v>156</v>
      </c>
      <c r="AK12" s="1390">
        <v>0</v>
      </c>
      <c r="AL12" s="1390">
        <v>0</v>
      </c>
      <c r="AM12" s="1390">
        <v>194</v>
      </c>
      <c r="AN12" s="1390">
        <v>0</v>
      </c>
      <c r="AO12" s="1390">
        <v>0</v>
      </c>
      <c r="AP12" s="1390">
        <v>685</v>
      </c>
      <c r="AQ12" s="1390">
        <v>0</v>
      </c>
      <c r="AR12" s="1390">
        <v>0</v>
      </c>
      <c r="AS12" s="1390">
        <v>1035</v>
      </c>
      <c r="AU12" s="1390">
        <v>135</v>
      </c>
      <c r="AV12" s="1390">
        <v>0</v>
      </c>
      <c r="AW12" s="1390">
        <v>0</v>
      </c>
      <c r="AX12" s="1390">
        <v>200</v>
      </c>
      <c r="AY12" s="1390">
        <v>0</v>
      </c>
      <c r="AZ12" s="1390">
        <v>0</v>
      </c>
      <c r="BA12" s="1390">
        <v>621</v>
      </c>
      <c r="BB12" s="1390">
        <v>0</v>
      </c>
      <c r="BC12" s="1390">
        <v>0</v>
      </c>
      <c r="BD12" s="1390">
        <v>956</v>
      </c>
      <c r="BF12" s="1390">
        <v>156</v>
      </c>
      <c r="BG12" s="1390">
        <v>0</v>
      </c>
      <c r="BH12" s="1390">
        <v>0</v>
      </c>
      <c r="BI12" s="1390">
        <v>238</v>
      </c>
      <c r="BJ12" s="1390">
        <v>0</v>
      </c>
      <c r="BK12" s="1390">
        <v>0</v>
      </c>
      <c r="BL12" s="1390">
        <v>503</v>
      </c>
      <c r="BM12" s="1390">
        <v>0</v>
      </c>
      <c r="BN12" s="1390">
        <v>0</v>
      </c>
      <c r="BO12" s="1390">
        <v>897</v>
      </c>
      <c r="BQ12" s="1390">
        <v>178</v>
      </c>
      <c r="BR12" s="1390">
        <v>0</v>
      </c>
      <c r="BS12" s="1390">
        <v>0</v>
      </c>
      <c r="BT12" s="1390">
        <v>188</v>
      </c>
      <c r="BU12" s="1390">
        <v>0</v>
      </c>
      <c r="BV12" s="1390">
        <v>0</v>
      </c>
      <c r="BW12" s="1390">
        <v>402</v>
      </c>
      <c r="BX12" s="1390">
        <v>0</v>
      </c>
      <c r="BY12" s="1390">
        <v>0</v>
      </c>
      <c r="BZ12" s="1390">
        <v>768</v>
      </c>
      <c r="CB12" s="1390">
        <v>149</v>
      </c>
      <c r="CC12" s="1390">
        <v>0</v>
      </c>
      <c r="CD12" s="1390">
        <v>0</v>
      </c>
      <c r="CE12" s="1390">
        <v>187</v>
      </c>
      <c r="CF12" s="1390">
        <v>0</v>
      </c>
      <c r="CG12" s="1390">
        <v>0</v>
      </c>
      <c r="CH12" s="1390">
        <v>617</v>
      </c>
      <c r="CI12" s="1390">
        <v>0</v>
      </c>
      <c r="CJ12" s="1390">
        <v>0</v>
      </c>
      <c r="CK12" s="1390">
        <v>953</v>
      </c>
      <c r="CM12" s="1390">
        <v>480</v>
      </c>
      <c r="CN12" s="1390">
        <v>0</v>
      </c>
      <c r="CO12" s="1390">
        <v>0</v>
      </c>
      <c r="CP12" s="1390">
        <v>171</v>
      </c>
      <c r="CQ12" s="1390">
        <v>0</v>
      </c>
      <c r="CR12" s="1390">
        <v>0</v>
      </c>
      <c r="CS12" s="1390">
        <v>878</v>
      </c>
      <c r="CT12" s="1390">
        <v>0</v>
      </c>
      <c r="CU12" s="1390">
        <v>0</v>
      </c>
      <c r="CV12" s="1390">
        <v>1529</v>
      </c>
      <c r="CX12" s="1390">
        <v>1101</v>
      </c>
      <c r="CY12" s="1390">
        <v>0</v>
      </c>
      <c r="CZ12" s="1390">
        <v>0</v>
      </c>
      <c r="DA12" s="1390">
        <v>67</v>
      </c>
      <c r="DB12" s="1390">
        <v>0</v>
      </c>
      <c r="DC12" s="1390">
        <v>0</v>
      </c>
      <c r="DD12" s="1390">
        <v>984</v>
      </c>
      <c r="DE12" s="1390">
        <v>0</v>
      </c>
      <c r="DF12" s="1390">
        <v>0</v>
      </c>
      <c r="DG12" s="1390">
        <v>2152</v>
      </c>
      <c r="DI12" s="1390">
        <v>1818</v>
      </c>
      <c r="DJ12" s="1390">
        <v>0</v>
      </c>
      <c r="DK12" s="1390">
        <v>0</v>
      </c>
      <c r="DL12" s="1390">
        <v>72</v>
      </c>
      <c r="DM12" s="1390">
        <v>0</v>
      </c>
      <c r="DN12" s="1390">
        <v>0</v>
      </c>
      <c r="DO12" s="1390">
        <v>750</v>
      </c>
      <c r="DP12" s="1390">
        <v>0</v>
      </c>
      <c r="DQ12" s="1390">
        <v>0</v>
      </c>
      <c r="DR12" s="1390">
        <v>2640</v>
      </c>
      <c r="DT12" s="1391">
        <v>2654</v>
      </c>
      <c r="DU12" s="1391">
        <v>0</v>
      </c>
      <c r="DV12" s="1391">
        <v>0</v>
      </c>
      <c r="DW12" s="1391">
        <v>39</v>
      </c>
      <c r="DX12" s="1391">
        <v>0</v>
      </c>
      <c r="DY12" s="1391">
        <v>0</v>
      </c>
      <c r="DZ12" s="1391">
        <v>548</v>
      </c>
      <c r="EA12" s="1391">
        <v>0</v>
      </c>
      <c r="EB12" s="1391">
        <v>0</v>
      </c>
      <c r="EC12" s="1390">
        <v>3241</v>
      </c>
    </row>
    <row r="13" spans="1:133" ht="13.8" thickBot="1">
      <c r="A13" s="1257">
        <v>8</v>
      </c>
      <c r="B13" s="1392" t="s">
        <v>156</v>
      </c>
      <c r="C13" s="1393">
        <v>541139</v>
      </c>
      <c r="D13" s="1393">
        <v>0</v>
      </c>
      <c r="E13" s="1393">
        <v>1879</v>
      </c>
      <c r="F13" s="1393">
        <v>17195</v>
      </c>
      <c r="G13" s="1393">
        <v>0</v>
      </c>
      <c r="H13" s="1393">
        <v>16312</v>
      </c>
      <c r="I13" s="1393">
        <v>16730</v>
      </c>
      <c r="J13" s="1393">
        <v>0</v>
      </c>
      <c r="K13" s="1393">
        <v>0</v>
      </c>
      <c r="L13" s="1393">
        <v>593255</v>
      </c>
      <c r="N13" s="1393">
        <v>551117</v>
      </c>
      <c r="O13" s="1393">
        <v>0</v>
      </c>
      <c r="P13" s="1393">
        <v>2617</v>
      </c>
      <c r="Q13" s="1393">
        <v>17433</v>
      </c>
      <c r="R13" s="1393">
        <v>0</v>
      </c>
      <c r="S13" s="1393">
        <v>14847</v>
      </c>
      <c r="T13" s="1393">
        <v>12592</v>
      </c>
      <c r="U13" s="1393">
        <v>0</v>
      </c>
      <c r="V13" s="1393">
        <v>0</v>
      </c>
      <c r="W13" s="1393">
        <v>598606</v>
      </c>
      <c r="Y13" s="1393">
        <v>536340</v>
      </c>
      <c r="Z13" s="1393">
        <v>0</v>
      </c>
      <c r="AA13" s="1393">
        <v>1267</v>
      </c>
      <c r="AB13" s="1393">
        <v>17371</v>
      </c>
      <c r="AC13" s="1393">
        <v>0</v>
      </c>
      <c r="AD13" s="1393">
        <v>16563</v>
      </c>
      <c r="AE13" s="1393">
        <v>14772</v>
      </c>
      <c r="AF13" s="1393">
        <v>0</v>
      </c>
      <c r="AG13" s="1393">
        <v>0</v>
      </c>
      <c r="AH13" s="1393">
        <v>586313</v>
      </c>
      <c r="AJ13" s="1393">
        <v>594972</v>
      </c>
      <c r="AK13" s="1393">
        <v>0</v>
      </c>
      <c r="AL13" s="1393">
        <v>3051</v>
      </c>
      <c r="AM13" s="1393">
        <v>17072</v>
      </c>
      <c r="AN13" s="1393">
        <v>0</v>
      </c>
      <c r="AO13" s="1393">
        <v>19878</v>
      </c>
      <c r="AP13" s="1393">
        <v>18571</v>
      </c>
      <c r="AQ13" s="1393">
        <v>0</v>
      </c>
      <c r="AR13" s="1393">
        <v>0</v>
      </c>
      <c r="AS13" s="1393">
        <v>653544</v>
      </c>
      <c r="AU13" s="1393">
        <v>445630</v>
      </c>
      <c r="AV13" s="1393">
        <v>0</v>
      </c>
      <c r="AW13" s="1393">
        <v>1269</v>
      </c>
      <c r="AX13" s="1393">
        <v>15876</v>
      </c>
      <c r="AY13" s="1393">
        <v>0</v>
      </c>
      <c r="AZ13" s="1393">
        <v>16270</v>
      </c>
      <c r="BA13" s="1393">
        <v>16203</v>
      </c>
      <c r="BB13" s="1393">
        <v>0</v>
      </c>
      <c r="BC13" s="1393">
        <v>0</v>
      </c>
      <c r="BD13" s="1393">
        <v>495248</v>
      </c>
      <c r="BF13" s="1393">
        <v>453797</v>
      </c>
      <c r="BG13" s="1393">
        <v>0</v>
      </c>
      <c r="BH13" s="1393">
        <v>1187</v>
      </c>
      <c r="BI13" s="1393">
        <v>13919</v>
      </c>
      <c r="BJ13" s="1393">
        <v>0</v>
      </c>
      <c r="BK13" s="1393">
        <v>19761</v>
      </c>
      <c r="BL13" s="1393">
        <v>17871</v>
      </c>
      <c r="BM13" s="1393">
        <v>0</v>
      </c>
      <c r="BN13" s="1393">
        <v>0</v>
      </c>
      <c r="BO13" s="1393">
        <v>506535</v>
      </c>
      <c r="BQ13" s="1393">
        <v>443816</v>
      </c>
      <c r="BR13" s="1393">
        <v>0</v>
      </c>
      <c r="BS13" s="1393">
        <v>1169</v>
      </c>
      <c r="BT13" s="1393">
        <v>13626</v>
      </c>
      <c r="BU13" s="1393">
        <v>0</v>
      </c>
      <c r="BV13" s="1393">
        <v>18788</v>
      </c>
      <c r="BW13" s="1393">
        <v>17204</v>
      </c>
      <c r="BX13" s="1393">
        <v>0</v>
      </c>
      <c r="BY13" s="1393">
        <v>0</v>
      </c>
      <c r="BZ13" s="1393">
        <v>494603</v>
      </c>
      <c r="CB13" s="1393">
        <v>470733</v>
      </c>
      <c r="CC13" s="1393">
        <v>0</v>
      </c>
      <c r="CD13" s="1393">
        <v>882</v>
      </c>
      <c r="CE13" s="1393">
        <v>13700</v>
      </c>
      <c r="CF13" s="1393">
        <v>0</v>
      </c>
      <c r="CG13" s="1393">
        <v>18241</v>
      </c>
      <c r="CH13" s="1393">
        <v>16770</v>
      </c>
      <c r="CI13" s="1393">
        <v>0</v>
      </c>
      <c r="CJ13" s="1393">
        <v>0</v>
      </c>
      <c r="CK13" s="1393">
        <v>520326</v>
      </c>
      <c r="CM13" s="1393">
        <v>414497</v>
      </c>
      <c r="CN13" s="1393">
        <v>0</v>
      </c>
      <c r="CO13" s="1393">
        <v>424</v>
      </c>
      <c r="CP13" s="1393">
        <v>14679</v>
      </c>
      <c r="CQ13" s="1393">
        <v>0</v>
      </c>
      <c r="CR13" s="1393">
        <v>16602</v>
      </c>
      <c r="CS13" s="1393">
        <v>18024</v>
      </c>
      <c r="CT13" s="1393">
        <v>0</v>
      </c>
      <c r="CU13" s="1393">
        <v>0</v>
      </c>
      <c r="CV13" s="1393">
        <v>464226</v>
      </c>
      <c r="CX13" s="1393">
        <v>443828</v>
      </c>
      <c r="CY13" s="1393">
        <v>0</v>
      </c>
      <c r="CZ13" s="1393">
        <v>544</v>
      </c>
      <c r="DA13" s="1393">
        <v>16684</v>
      </c>
      <c r="DB13" s="1393">
        <v>0</v>
      </c>
      <c r="DC13" s="1393">
        <v>18952</v>
      </c>
      <c r="DD13" s="1393">
        <v>15902</v>
      </c>
      <c r="DE13" s="1393">
        <v>0</v>
      </c>
      <c r="DF13" s="1393">
        <v>0</v>
      </c>
      <c r="DG13" s="1393">
        <v>495910</v>
      </c>
      <c r="DI13" s="1393">
        <v>514613</v>
      </c>
      <c r="DJ13" s="1393">
        <v>0</v>
      </c>
      <c r="DK13" s="1393">
        <v>1099</v>
      </c>
      <c r="DL13" s="1393">
        <v>19728</v>
      </c>
      <c r="DM13" s="1393">
        <v>0</v>
      </c>
      <c r="DN13" s="1393">
        <v>16412</v>
      </c>
      <c r="DO13" s="1393">
        <v>16753</v>
      </c>
      <c r="DP13" s="1393">
        <v>0</v>
      </c>
      <c r="DQ13" s="1393">
        <v>0</v>
      </c>
      <c r="DR13" s="1393">
        <v>568605</v>
      </c>
      <c r="DT13" s="1393">
        <v>589779</v>
      </c>
      <c r="DU13" s="1393">
        <v>0</v>
      </c>
      <c r="DV13" s="1393">
        <v>881</v>
      </c>
      <c r="DW13" s="1393">
        <v>19731</v>
      </c>
      <c r="DX13" s="1393">
        <v>0</v>
      </c>
      <c r="DY13" s="1393">
        <v>18593</v>
      </c>
      <c r="DZ13" s="1393">
        <v>26625</v>
      </c>
      <c r="EA13" s="1393">
        <v>0</v>
      </c>
      <c r="EB13" s="1393">
        <v>0</v>
      </c>
      <c r="EC13" s="1393">
        <v>655609</v>
      </c>
    </row>
  </sheetData>
  <mergeCells count="12">
    <mergeCell ref="C3:K3"/>
    <mergeCell ref="N3:V3"/>
    <mergeCell ref="Y3:AG3"/>
    <mergeCell ref="DT3:EB3"/>
    <mergeCell ref="CM3:CU3"/>
    <mergeCell ref="CB3:CJ3"/>
    <mergeCell ref="BQ3:BY3"/>
    <mergeCell ref="AJ3:AR3"/>
    <mergeCell ref="AU3:BC3"/>
    <mergeCell ref="BF3:BN3"/>
    <mergeCell ref="CX3:DF3"/>
    <mergeCell ref="DI3:DQ3"/>
  </mergeCells>
  <hyperlinks>
    <hyperlink ref="B2" location="Índice!C38" display="Abordagem padronizada – segregação de exposições ao CCR por contraparte e por fator de ponderação de risco" xr:uid="{5CF75D08-077C-4DEA-9DB2-110CC09E9DF6}"/>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8F572-4836-473F-951F-0B24A8349AAA}">
  <sheetPr codeName="Planilha52">
    <tabColor rgb="FF73C6A1"/>
  </sheetPr>
  <dimension ref="A1:FT14"/>
  <sheetViews>
    <sheetView showGridLines="0" topLeftCell="B1" zoomScaleNormal="100" workbookViewId="0">
      <selection activeCell="B3" sqref="B3:V14"/>
    </sheetView>
  </sheetViews>
  <sheetFormatPr defaultColWidth="9.21875" defaultRowHeight="13.2"/>
  <cols>
    <col min="1" max="1" width="4.21875" style="1161" hidden="1" customWidth="1"/>
    <col min="2" max="2" width="34.77734375" style="1161" customWidth="1"/>
    <col min="3" max="3" width="12.44140625" style="1161" hidden="1" customWidth="1"/>
    <col min="4" max="4" width="14.44140625" style="1161" hidden="1" customWidth="1"/>
    <col min="5" max="5" width="12.44140625" style="1161" hidden="1" customWidth="1"/>
    <col min="6" max="6" width="14.44140625" style="1161" hidden="1" customWidth="1"/>
    <col min="7" max="7" width="20.5546875" style="1161" hidden="1" customWidth="1"/>
    <col min="8" max="8" width="20.21875" style="1161" hidden="1" customWidth="1"/>
    <col min="9" max="9" width="1.44140625" style="1161" hidden="1" customWidth="1"/>
    <col min="10" max="10" width="12.44140625" style="1161" customWidth="1"/>
    <col min="11" max="11" width="14.44140625" style="1161" customWidth="1"/>
    <col min="12" max="12" width="12.44140625" style="1161" customWidth="1"/>
    <col min="13" max="13" width="14.44140625" style="1161" customWidth="1"/>
    <col min="14" max="14" width="20.5546875" style="1161" customWidth="1"/>
    <col min="15" max="15" width="20.21875" style="1161" customWidth="1"/>
    <col min="16" max="16" width="1.44140625" style="1161" customWidth="1"/>
    <col min="17" max="17" width="12.44140625" style="1161" customWidth="1"/>
    <col min="18" max="18" width="14.44140625" style="1161" customWidth="1"/>
    <col min="19" max="19" width="12.44140625" style="1161" customWidth="1"/>
    <col min="20" max="20" width="14.44140625" style="1161" customWidth="1"/>
    <col min="21" max="21" width="20.5546875" style="1161" customWidth="1"/>
    <col min="22" max="22" width="20.21875" style="1161" customWidth="1"/>
    <col min="23" max="23" width="1.44140625" style="1161" customWidth="1"/>
    <col min="24" max="24" width="12.44140625" style="1161" customWidth="1"/>
    <col min="25" max="25" width="14.44140625" style="1161" customWidth="1"/>
    <col min="26" max="26" width="12.44140625" style="1161" customWidth="1"/>
    <col min="27" max="27" width="14.44140625" style="1161" customWidth="1"/>
    <col min="28" max="28" width="20.5546875" style="1161" customWidth="1"/>
    <col min="29" max="29" width="20.21875" style="1161" customWidth="1"/>
    <col min="30" max="30" width="1.44140625" style="1161" customWidth="1"/>
    <col min="31" max="31" width="12.44140625" style="1161" customWidth="1"/>
    <col min="32" max="32" width="14.44140625" style="1161" customWidth="1"/>
    <col min="33" max="33" width="12.44140625" style="1161" customWidth="1"/>
    <col min="34" max="34" width="14.44140625" style="1161" customWidth="1"/>
    <col min="35" max="35" width="20.5546875" style="1161" customWidth="1"/>
    <col min="36" max="36" width="20.21875" style="1161" customWidth="1"/>
    <col min="37" max="37" width="1.44140625" style="1161" customWidth="1"/>
    <col min="38" max="38" width="12.44140625" style="1161" customWidth="1"/>
    <col min="39" max="39" width="14.44140625" style="1161" customWidth="1"/>
    <col min="40" max="40" width="12.44140625" style="1161" customWidth="1"/>
    <col min="41" max="41" width="14.44140625" style="1161" customWidth="1"/>
    <col min="42" max="42" width="20.5546875" style="1161" customWidth="1"/>
    <col min="43" max="43" width="20.21875" style="1161" customWidth="1"/>
    <col min="44" max="44" width="1.44140625" style="1161" customWidth="1"/>
    <col min="45" max="45" width="12.44140625" style="1161" customWidth="1"/>
    <col min="46" max="46" width="14.44140625" style="1161" customWidth="1"/>
    <col min="47" max="47" width="12.44140625" style="1161" customWidth="1"/>
    <col min="48" max="48" width="14.44140625" style="1161" customWidth="1"/>
    <col min="49" max="49" width="20.5546875" style="1161" customWidth="1"/>
    <col min="50" max="50" width="20.21875" style="1161" customWidth="1"/>
    <col min="51" max="51" width="1.44140625" style="1161" customWidth="1"/>
    <col min="52" max="52" width="12.44140625" style="1161" customWidth="1"/>
    <col min="53" max="53" width="14.44140625" style="1161" customWidth="1"/>
    <col min="54" max="54" width="12.44140625" style="1161" customWidth="1"/>
    <col min="55" max="55" width="14.44140625" style="1161" customWidth="1"/>
    <col min="56" max="56" width="20.5546875" style="1161" customWidth="1"/>
    <col min="57" max="57" width="20.21875" style="1161" customWidth="1"/>
    <col min="58" max="58" width="1.44140625" style="1161" customWidth="1"/>
    <col min="59" max="59" width="12.44140625" style="1161" customWidth="1"/>
    <col min="60" max="60" width="14.44140625" style="1161" customWidth="1"/>
    <col min="61" max="61" width="12.44140625" style="1161" customWidth="1"/>
    <col min="62" max="62" width="14.44140625" style="1161" customWidth="1"/>
    <col min="63" max="63" width="20.5546875" style="1161" customWidth="1"/>
    <col min="64" max="64" width="20.21875" style="1161" customWidth="1"/>
    <col min="65" max="65" width="1.44140625" style="1161" customWidth="1"/>
    <col min="66" max="66" width="12.44140625" style="1161" customWidth="1"/>
    <col min="67" max="67" width="14.44140625" style="1161" customWidth="1"/>
    <col min="68" max="68" width="12.44140625" style="1161" customWidth="1"/>
    <col min="69" max="69" width="14.44140625" style="1161" customWidth="1"/>
    <col min="70" max="70" width="20.5546875" style="1161" customWidth="1"/>
    <col min="71" max="71" width="20.21875" style="1161" customWidth="1"/>
    <col min="72" max="72" width="1.44140625" style="1161" customWidth="1"/>
    <col min="73" max="73" width="12.44140625" style="1161" customWidth="1"/>
    <col min="74" max="74" width="14.44140625" style="1161" bestFit="1" customWidth="1"/>
    <col min="75" max="75" width="12.44140625" style="1161" customWidth="1"/>
    <col min="76" max="76" width="14.44140625" style="1161" bestFit="1" customWidth="1"/>
    <col min="77" max="77" width="20.5546875" style="1161" customWidth="1"/>
    <col min="78" max="78" width="20.21875" style="1161" bestFit="1" customWidth="1"/>
    <col min="79" max="79" width="1.44140625" style="1161" customWidth="1"/>
    <col min="80" max="80" width="12.44140625" style="1161" customWidth="1"/>
    <col min="81" max="81" width="14.44140625" style="1161" bestFit="1" customWidth="1"/>
    <col min="82" max="82" width="12.44140625" style="1161" customWidth="1"/>
    <col min="83" max="83" width="14.44140625" style="1161" bestFit="1" customWidth="1"/>
    <col min="84" max="84" width="20.5546875" style="1161" customWidth="1"/>
    <col min="85" max="85" width="20.21875" style="1161" bestFit="1" customWidth="1"/>
    <col min="86" max="86" width="1.44140625" style="1161" customWidth="1"/>
    <col min="87" max="87" width="12.44140625" style="1161" customWidth="1"/>
    <col min="88" max="88" width="14.44140625" style="1161" bestFit="1" customWidth="1"/>
    <col min="89" max="89" width="12.44140625" style="1161" customWidth="1"/>
    <col min="90" max="90" width="14.44140625" style="1161" bestFit="1" customWidth="1"/>
    <col min="91" max="91" width="20.5546875" style="1161" customWidth="1"/>
    <col min="92" max="92" width="20.21875" style="1161" bestFit="1" customWidth="1"/>
    <col min="93" max="93" width="1.44140625" style="1161" customWidth="1"/>
    <col min="94" max="94" width="10.44140625" style="1161" bestFit="1" customWidth="1"/>
    <col min="95" max="95" width="14.44140625" style="1161" bestFit="1" customWidth="1"/>
    <col min="96" max="96" width="10.44140625" style="1161" bestFit="1" customWidth="1"/>
    <col min="97" max="97" width="14.44140625" style="1161" bestFit="1" customWidth="1"/>
    <col min="98" max="98" width="20" style="1161" bestFit="1" customWidth="1"/>
    <col min="99" max="99" width="20.21875" style="1161" bestFit="1" customWidth="1"/>
    <col min="100" max="100" width="1.44140625" style="1161" customWidth="1"/>
    <col min="101" max="101" width="10.44140625" style="1161" bestFit="1" customWidth="1"/>
    <col min="102" max="102" width="14.44140625" style="1161" bestFit="1" customWidth="1"/>
    <col min="103" max="103" width="10.44140625" style="1161" bestFit="1" customWidth="1"/>
    <col min="104" max="104" width="14.44140625" style="1161" bestFit="1" customWidth="1"/>
    <col min="105" max="105" width="20" style="1161" bestFit="1" customWidth="1"/>
    <col min="106" max="106" width="20.21875" style="1161" bestFit="1" customWidth="1"/>
    <col min="107" max="107" width="1.44140625" style="1161" customWidth="1"/>
    <col min="108" max="111" width="15.44140625" style="1161" customWidth="1"/>
    <col min="112" max="113" width="23.21875" style="1161" customWidth="1"/>
    <col min="114" max="114" width="1.44140625" style="1161" customWidth="1"/>
    <col min="115" max="118" width="15.44140625" style="1161" customWidth="1"/>
    <col min="119" max="120" width="23.21875" style="1161" customWidth="1"/>
    <col min="121" max="121" width="1.44140625" style="1161" customWidth="1"/>
    <col min="122" max="125" width="15.44140625" style="1161" customWidth="1"/>
    <col min="126" max="127" width="23.21875" style="1161" customWidth="1"/>
    <col min="128" max="128" width="1.44140625" style="1161" customWidth="1"/>
    <col min="129" max="132" width="15.44140625" style="1161" customWidth="1"/>
    <col min="133" max="134" width="23.21875" style="1161" customWidth="1"/>
    <col min="135" max="135" width="1.44140625" style="1161" customWidth="1"/>
    <col min="136" max="139" width="15.44140625" style="1161" customWidth="1"/>
    <col min="140" max="141" width="23.21875" style="1161" customWidth="1"/>
    <col min="142" max="142" width="1.44140625" style="1161" customWidth="1"/>
    <col min="143" max="146" width="15.44140625" style="1161" customWidth="1"/>
    <col min="147" max="148" width="23.21875" style="1161" customWidth="1"/>
    <col min="149" max="149" width="1.44140625" style="1161" customWidth="1"/>
    <col min="150" max="153" width="15.44140625" style="1161" customWidth="1"/>
    <col min="154" max="155" width="23.21875" style="1161" customWidth="1"/>
    <col min="156" max="156" width="1.44140625" style="1161" customWidth="1"/>
    <col min="157" max="160" width="15.44140625" style="1161" customWidth="1"/>
    <col min="161" max="162" width="23.21875" style="1161" customWidth="1"/>
    <col min="163" max="163" width="1.44140625" style="1161" customWidth="1"/>
    <col min="164" max="167" width="15.44140625" style="1161" customWidth="1"/>
    <col min="168" max="169" width="23.21875" style="1161" customWidth="1"/>
    <col min="170" max="170" width="1.44140625" style="1161" customWidth="1"/>
    <col min="171" max="174" width="15.44140625" style="1161" customWidth="1"/>
    <col min="175" max="176" width="23.21875" style="1161" customWidth="1"/>
    <col min="177" max="16384" width="9.21875" style="1161"/>
  </cols>
  <sheetData>
    <row r="1" spans="1:176" s="58" customFormat="1" ht="5.25" customHeight="1">
      <c r="A1" s="1251"/>
      <c r="B1" s="1252"/>
      <c r="C1" s="1253"/>
      <c r="D1" s="1254"/>
      <c r="E1" s="2157"/>
      <c r="F1" s="2158"/>
      <c r="G1" s="2159"/>
      <c r="H1" s="2160"/>
      <c r="I1" s="1252"/>
      <c r="J1" s="2353"/>
      <c r="K1" s="2354"/>
      <c r="L1" s="2355"/>
      <c r="M1" s="2356"/>
      <c r="N1" s="2357"/>
      <c r="O1" s="2358"/>
      <c r="P1" s="2359"/>
      <c r="Q1" s="1253"/>
      <c r="R1" s="1254"/>
      <c r="S1" s="2157"/>
      <c r="T1" s="2158"/>
      <c r="U1" s="2159"/>
      <c r="V1" s="2160"/>
      <c r="W1" s="1252"/>
      <c r="X1" s="1253"/>
      <c r="Y1" s="1254"/>
      <c r="Z1" s="2157"/>
      <c r="AA1" s="2158"/>
      <c r="AB1" s="2159"/>
      <c r="AC1" s="2160"/>
      <c r="AD1" s="1252"/>
      <c r="AE1" s="1253"/>
      <c r="AF1" s="1254"/>
      <c r="AG1" s="2157"/>
      <c r="AH1" s="2158"/>
      <c r="AI1" s="2159"/>
      <c r="AJ1" s="2160"/>
      <c r="AK1" s="1252"/>
      <c r="AL1" s="1253"/>
      <c r="AM1" s="1254"/>
      <c r="AN1" s="2157"/>
      <c r="AO1" s="2158"/>
      <c r="AP1" s="2159"/>
      <c r="AQ1" s="2160"/>
      <c r="AR1" s="1252"/>
      <c r="AS1" s="1253"/>
      <c r="AT1" s="1254"/>
      <c r="AU1" s="2157"/>
      <c r="AV1" s="2158"/>
      <c r="AW1" s="2159"/>
      <c r="AX1" s="2160"/>
      <c r="AY1" s="1252"/>
      <c r="AZ1" s="1253"/>
      <c r="BA1" s="1254"/>
      <c r="BB1" s="2157"/>
      <c r="BC1" s="2158"/>
      <c r="BD1" s="2159"/>
      <c r="BE1" s="2160"/>
      <c r="BF1" s="1252"/>
      <c r="BG1" s="1253"/>
      <c r="BH1" s="1254"/>
      <c r="BI1" s="1361"/>
      <c r="BJ1" s="1362"/>
      <c r="BK1" s="1363"/>
      <c r="BL1" s="1255"/>
      <c r="BM1" s="1252"/>
      <c r="BN1" s="1253"/>
      <c r="BO1" s="1254"/>
      <c r="BP1" s="1361"/>
      <c r="BQ1" s="1362"/>
      <c r="BR1" s="1363"/>
      <c r="BS1" s="1255"/>
      <c r="BT1" s="1252"/>
      <c r="BU1" s="1253"/>
      <c r="BV1" s="1254"/>
      <c r="BW1" s="1361"/>
      <c r="BX1" s="1362"/>
      <c r="BY1" s="1363"/>
      <c r="BZ1" s="1255"/>
      <c r="CA1" s="1252"/>
      <c r="CB1" s="1253"/>
      <c r="CC1" s="1254"/>
      <c r="CD1" s="1361"/>
      <c r="CE1" s="1362"/>
      <c r="CF1" s="1363"/>
      <c r="CG1" s="1255"/>
      <c r="CH1" s="1252"/>
      <c r="CI1" s="1253"/>
      <c r="CJ1" s="1254"/>
      <c r="CK1" s="1361"/>
      <c r="CL1" s="1362"/>
      <c r="CM1" s="1363"/>
      <c r="CN1" s="1255"/>
      <c r="CO1" s="1252"/>
      <c r="CP1" s="1253"/>
      <c r="CQ1" s="1254"/>
      <c r="CR1" s="1361"/>
      <c r="CS1" s="1362"/>
      <c r="CT1" s="1363"/>
      <c r="CU1" s="1255"/>
      <c r="CV1" s="1252"/>
      <c r="CW1" s="1253"/>
      <c r="CX1" s="1254"/>
      <c r="CY1" s="1361"/>
      <c r="CZ1" s="1362"/>
      <c r="DA1" s="1363"/>
      <c r="DB1" s="1255"/>
      <c r="DC1" s="1252"/>
      <c r="DD1" s="1253"/>
      <c r="DE1" s="1254"/>
      <c r="DF1" s="1361"/>
      <c r="DG1" s="1362"/>
      <c r="DH1" s="1363"/>
      <c r="DI1" s="1255"/>
      <c r="DJ1" s="1252"/>
      <c r="DK1" s="1253"/>
      <c r="DL1" s="1254"/>
      <c r="DM1" s="1361"/>
      <c r="DN1" s="1362"/>
      <c r="DO1" s="1363"/>
      <c r="DP1" s="1255"/>
      <c r="DQ1" s="1252"/>
      <c r="DR1" s="1253"/>
      <c r="DS1" s="1254"/>
      <c r="DT1" s="1361"/>
      <c r="DU1" s="1362"/>
      <c r="DV1" s="1363"/>
      <c r="DW1" s="1255"/>
      <c r="DX1" s="1252"/>
      <c r="DY1" s="1253"/>
      <c r="DZ1" s="1254"/>
      <c r="EA1" s="1361"/>
      <c r="EB1" s="1362"/>
      <c r="EC1" s="1363"/>
      <c r="ED1" s="1255"/>
      <c r="EE1" s="1252"/>
      <c r="EF1" s="1253"/>
      <c r="EG1" s="1254"/>
      <c r="EH1" s="1361"/>
      <c r="EI1" s="1362"/>
      <c r="EJ1" s="1363"/>
      <c r="EK1" s="1255"/>
      <c r="EL1" s="1252"/>
      <c r="EM1" s="1253"/>
      <c r="EN1" s="1254"/>
      <c r="EO1" s="1361"/>
      <c r="EP1" s="1362"/>
      <c r="EQ1" s="1363"/>
      <c r="ER1" s="1255"/>
      <c r="ES1" s="1252"/>
      <c r="ET1" s="1253"/>
      <c r="EU1" s="1254"/>
      <c r="EV1" s="1361"/>
      <c r="EW1" s="1362"/>
      <c r="EX1" s="1363"/>
      <c r="EY1" s="1255"/>
      <c r="EZ1" s="1252"/>
      <c r="FA1" s="1253"/>
      <c r="FB1" s="1254"/>
      <c r="FC1" s="1361"/>
      <c r="FD1" s="1362"/>
      <c r="FE1" s="1363"/>
      <c r="FF1" s="1255"/>
      <c r="FG1" s="1255"/>
      <c r="FH1" s="1253"/>
      <c r="FI1" s="1254"/>
      <c r="FJ1" s="1361"/>
      <c r="FK1" s="1362"/>
      <c r="FL1" s="1363"/>
      <c r="FM1" s="1255"/>
      <c r="FN1" s="1255"/>
      <c r="FO1" s="1253"/>
      <c r="FP1" s="1254"/>
      <c r="FQ1" s="1361"/>
      <c r="FR1" s="1362"/>
      <c r="FS1" s="1363"/>
      <c r="FT1" s="1255"/>
    </row>
    <row r="2" spans="1:176" s="1112" customFormat="1" ht="15.75" customHeight="1">
      <c r="B2" s="23" t="s">
        <v>2156</v>
      </c>
      <c r="C2" s="1209"/>
      <c r="D2" s="1348"/>
      <c r="E2" s="1348"/>
      <c r="F2" s="1348"/>
      <c r="G2" s="1348"/>
      <c r="H2" s="1348"/>
      <c r="I2" s="23"/>
      <c r="J2" s="2360"/>
      <c r="K2" s="2361"/>
      <c r="L2" s="2361"/>
      <c r="M2" s="2361"/>
      <c r="N2" s="2361"/>
      <c r="O2" s="2361"/>
      <c r="P2" s="2362"/>
      <c r="Q2" s="1209"/>
      <c r="R2" s="1348"/>
      <c r="S2" s="1348"/>
      <c r="T2" s="1348"/>
      <c r="U2" s="1348"/>
      <c r="V2" s="1348"/>
      <c r="W2" s="23"/>
      <c r="X2" s="1209"/>
      <c r="Y2" s="1348"/>
      <c r="Z2" s="1348"/>
      <c r="AA2" s="1348"/>
      <c r="AB2" s="1348"/>
      <c r="AC2" s="1348"/>
      <c r="AD2" s="23"/>
      <c r="AE2" s="1209"/>
      <c r="AF2" s="1348"/>
      <c r="AG2" s="1348"/>
      <c r="AH2" s="1348"/>
      <c r="AI2" s="1348"/>
      <c r="AJ2" s="1348"/>
      <c r="AK2" s="23"/>
      <c r="AL2" s="1209"/>
      <c r="AM2" s="1348"/>
      <c r="AN2" s="1348"/>
      <c r="AO2" s="1348"/>
      <c r="AP2" s="1348"/>
      <c r="AQ2" s="1348"/>
      <c r="AR2" s="23"/>
      <c r="AS2" s="1209"/>
      <c r="AT2" s="1348"/>
      <c r="AU2" s="1348"/>
      <c r="AV2" s="1348"/>
      <c r="AW2" s="1348"/>
      <c r="AX2" s="1348"/>
      <c r="AY2" s="23"/>
      <c r="AZ2" s="1209"/>
      <c r="BA2" s="1348"/>
      <c r="BB2" s="1348"/>
      <c r="BC2" s="1348"/>
      <c r="BD2" s="1348"/>
      <c r="BE2" s="1348"/>
      <c r="BF2" s="23"/>
      <c r="BG2" s="1209"/>
      <c r="BH2" s="1348"/>
      <c r="BI2" s="1348"/>
      <c r="BJ2" s="1348"/>
      <c r="BK2" s="1348"/>
      <c r="BL2" s="1348"/>
      <c r="BM2" s="23"/>
      <c r="BN2" s="1209"/>
      <c r="BO2" s="1348"/>
      <c r="BP2" s="1348"/>
      <c r="BQ2" s="1348"/>
      <c r="BR2" s="1348"/>
      <c r="BS2" s="1348"/>
      <c r="BT2" s="23"/>
      <c r="BU2" s="1209"/>
      <c r="BV2" s="1348"/>
      <c r="BW2" s="1348"/>
      <c r="BX2" s="1348"/>
      <c r="BY2" s="1348"/>
      <c r="BZ2" s="1348"/>
      <c r="CA2" s="23"/>
      <c r="CB2" s="1209"/>
      <c r="CC2" s="1348"/>
      <c r="CD2" s="1348"/>
      <c r="CE2" s="1348"/>
      <c r="CF2" s="1348"/>
      <c r="CG2" s="1348"/>
      <c r="CH2" s="23"/>
      <c r="CI2" s="1209"/>
      <c r="CJ2" s="1348"/>
      <c r="CK2" s="1348"/>
      <c r="CL2" s="1348"/>
      <c r="CM2" s="1348"/>
      <c r="CN2" s="1348"/>
      <c r="CO2" s="23"/>
      <c r="CP2" s="1209"/>
      <c r="CQ2" s="1348"/>
      <c r="CR2" s="1348"/>
      <c r="CS2" s="1348"/>
      <c r="CT2" s="1348"/>
      <c r="CU2" s="1348"/>
      <c r="CV2" s="23"/>
      <c r="CW2" s="1209"/>
      <c r="CX2" s="1348"/>
      <c r="CY2" s="1348"/>
      <c r="CZ2" s="1348"/>
      <c r="DA2" s="1348"/>
      <c r="DB2" s="1348"/>
      <c r="DC2" s="23"/>
      <c r="DD2" s="1209"/>
      <c r="DE2" s="1348"/>
      <c r="DF2" s="1348"/>
      <c r="DG2" s="1348"/>
      <c r="DH2" s="1348"/>
      <c r="DI2" s="1348"/>
      <c r="DJ2" s="23"/>
      <c r="DK2" s="1209"/>
      <c r="DL2" s="1348"/>
      <c r="DM2" s="1348"/>
      <c r="DN2" s="1348"/>
      <c r="DO2" s="1348"/>
      <c r="DP2" s="1348"/>
      <c r="DQ2" s="23"/>
      <c r="DR2" s="1209"/>
      <c r="DS2" s="1348"/>
      <c r="DT2" s="1348"/>
      <c r="DU2" s="1348"/>
      <c r="DV2" s="1348"/>
      <c r="DW2" s="1348"/>
      <c r="DX2" s="23"/>
      <c r="DY2" s="1209"/>
      <c r="DZ2" s="1348"/>
      <c r="EA2" s="1348"/>
      <c r="EB2" s="1348"/>
      <c r="EC2" s="1348"/>
      <c r="ED2" s="1348"/>
      <c r="EE2" s="23"/>
      <c r="EF2" s="1209"/>
      <c r="EG2" s="1348"/>
      <c r="EH2" s="1348"/>
      <c r="EI2" s="1348"/>
      <c r="EJ2" s="1348"/>
      <c r="EK2" s="1348"/>
      <c r="EL2" s="23"/>
      <c r="EM2" s="1209"/>
      <c r="EN2" s="1348"/>
      <c r="EO2" s="1348"/>
      <c r="EP2" s="1348"/>
      <c r="EQ2" s="1348"/>
      <c r="ER2" s="1348"/>
      <c r="ES2" s="23"/>
      <c r="ET2" s="1209"/>
      <c r="EU2" s="1348"/>
      <c r="EV2" s="1348"/>
      <c r="EW2" s="1348"/>
      <c r="EX2" s="1348"/>
      <c r="EY2" s="1348"/>
      <c r="EZ2" s="23"/>
      <c r="FA2" s="1209"/>
      <c r="FB2" s="1348"/>
      <c r="FC2" s="1348"/>
      <c r="FD2" s="1348"/>
      <c r="FE2" s="1348"/>
      <c r="FF2" s="1348"/>
      <c r="FG2" s="1348"/>
      <c r="FH2" s="1209"/>
      <c r="FI2" s="1348"/>
      <c r="FJ2" s="1348"/>
      <c r="FK2" s="1348"/>
      <c r="FL2" s="1348"/>
      <c r="FM2" s="1348"/>
      <c r="FN2" s="1348"/>
      <c r="FO2" s="1209"/>
      <c r="FP2" s="1348"/>
      <c r="FQ2" s="1348"/>
      <c r="FR2" s="1348"/>
      <c r="FS2" s="1348"/>
      <c r="FT2" s="1348"/>
    </row>
    <row r="3" spans="1:176" ht="13.8" thickBot="1">
      <c r="B3" s="1210" t="s">
        <v>68</v>
      </c>
      <c r="C3" s="1364"/>
      <c r="D3" s="1364"/>
      <c r="E3" s="1364"/>
      <c r="F3" s="1364"/>
      <c r="G3" s="1364"/>
      <c r="H3" s="1350">
        <v>46203</v>
      </c>
      <c r="J3" s="2367"/>
      <c r="K3" s="2367"/>
      <c r="L3" s="2367"/>
      <c r="M3" s="2367"/>
      <c r="N3" s="2367"/>
      <c r="O3" s="2368" t="s">
        <v>3289</v>
      </c>
      <c r="P3" s="2349"/>
      <c r="Q3" s="1364"/>
      <c r="R3" s="1364"/>
      <c r="S3" s="1364"/>
      <c r="T3" s="1364"/>
      <c r="U3" s="1364"/>
      <c r="V3" s="1350">
        <v>46112</v>
      </c>
      <c r="X3" s="1364"/>
      <c r="Y3" s="1364"/>
      <c r="Z3" s="1364"/>
      <c r="AA3" s="1364"/>
      <c r="AB3" s="1364"/>
      <c r="AC3" s="1350">
        <v>46022</v>
      </c>
      <c r="AE3" s="1364"/>
      <c r="AF3" s="1364"/>
      <c r="AG3" s="1364"/>
      <c r="AH3" s="1364"/>
      <c r="AI3" s="1364"/>
      <c r="AJ3" s="1350">
        <v>45930</v>
      </c>
      <c r="AL3" s="1364"/>
      <c r="AM3" s="1364"/>
      <c r="AN3" s="1364"/>
      <c r="AO3" s="1364"/>
      <c r="AP3" s="1364"/>
      <c r="AQ3" s="1350">
        <v>45838</v>
      </c>
      <c r="AS3" s="1364"/>
      <c r="AT3" s="1364"/>
      <c r="AU3" s="1364"/>
      <c r="AV3" s="1364"/>
      <c r="AW3" s="1364"/>
      <c r="AX3" s="1350">
        <v>45747</v>
      </c>
      <c r="AZ3" s="1364"/>
      <c r="BA3" s="1364"/>
      <c r="BB3" s="1364"/>
      <c r="BC3" s="1364"/>
      <c r="BD3" s="1364"/>
      <c r="BE3" s="1350">
        <v>45657</v>
      </c>
      <c r="BG3" s="1364"/>
      <c r="BH3" s="1364"/>
      <c r="BI3" s="1364"/>
      <c r="BJ3" s="1364"/>
      <c r="BK3" s="1364"/>
      <c r="BL3" s="1350">
        <v>45565</v>
      </c>
      <c r="BN3" s="1364"/>
      <c r="BO3" s="1364"/>
      <c r="BP3" s="1364"/>
      <c r="BQ3" s="1364"/>
      <c r="BR3" s="1364"/>
      <c r="BS3" s="1350">
        <v>45473</v>
      </c>
      <c r="BU3" s="1364"/>
      <c r="BV3" s="1364"/>
      <c r="BW3" s="1364"/>
      <c r="BX3" s="1364"/>
      <c r="BY3" s="1364"/>
      <c r="BZ3" s="1350">
        <v>45382</v>
      </c>
      <c r="CB3" s="1364"/>
      <c r="CC3" s="1364"/>
      <c r="CD3" s="1364"/>
      <c r="CE3" s="1364"/>
      <c r="CF3" s="1364"/>
      <c r="CG3" s="1350">
        <v>45291</v>
      </c>
      <c r="CI3" s="1364"/>
      <c r="CJ3" s="1364"/>
      <c r="CK3" s="1364"/>
      <c r="CL3" s="1364"/>
      <c r="CM3" s="1364"/>
      <c r="CN3" s="1350">
        <v>45199</v>
      </c>
      <c r="CP3" s="1364"/>
      <c r="CQ3" s="1364"/>
      <c r="CR3" s="1364"/>
      <c r="CS3" s="1364"/>
      <c r="CT3" s="1364"/>
      <c r="CU3" s="1350">
        <v>45107</v>
      </c>
      <c r="CW3" s="1364"/>
      <c r="CX3" s="1364"/>
      <c r="CY3" s="1364"/>
      <c r="CZ3" s="1364"/>
      <c r="DA3" s="1364"/>
      <c r="DB3" s="1350">
        <v>45016</v>
      </c>
      <c r="DD3" s="1364"/>
      <c r="DE3" s="1364"/>
      <c r="DF3" s="1364"/>
      <c r="DG3" s="1364"/>
      <c r="DH3" s="1364"/>
      <c r="DI3" s="1350">
        <v>44926</v>
      </c>
      <c r="DK3" s="1364"/>
      <c r="DL3" s="1364"/>
      <c r="DM3" s="1364"/>
      <c r="DN3" s="1364"/>
      <c r="DO3" s="1364"/>
      <c r="DP3" s="1350">
        <v>44834</v>
      </c>
      <c r="DR3" s="1364"/>
      <c r="DS3" s="1364"/>
      <c r="DT3" s="1364"/>
      <c r="DU3" s="1364"/>
      <c r="DV3" s="1364"/>
      <c r="DW3" s="1350">
        <v>44742</v>
      </c>
      <c r="DY3" s="1364"/>
      <c r="DZ3" s="1364"/>
      <c r="EA3" s="1364"/>
      <c r="EB3" s="1364"/>
      <c r="EC3" s="1364"/>
      <c r="ED3" s="1350">
        <v>44651</v>
      </c>
      <c r="EF3" s="1364"/>
      <c r="EG3" s="1364"/>
      <c r="EH3" s="1364"/>
      <c r="EI3" s="1364"/>
      <c r="EJ3" s="1364"/>
      <c r="EK3" s="1350">
        <v>44561</v>
      </c>
      <c r="EM3" s="1364"/>
      <c r="EN3" s="1364"/>
      <c r="EO3" s="1364"/>
      <c r="EP3" s="1364"/>
      <c r="EQ3" s="1364"/>
      <c r="ER3" s="1350">
        <v>44469</v>
      </c>
      <c r="ET3" s="1364"/>
      <c r="EU3" s="1364"/>
      <c r="EV3" s="1364"/>
      <c r="EW3" s="1364"/>
      <c r="EX3" s="1364"/>
      <c r="EY3" s="1350">
        <v>44377</v>
      </c>
      <c r="FA3" s="1364"/>
      <c r="FB3" s="1364"/>
      <c r="FC3" s="1364"/>
      <c r="FD3" s="1364"/>
      <c r="FE3" s="1364"/>
      <c r="FF3" s="1350">
        <v>44286</v>
      </c>
      <c r="FH3" s="1364"/>
      <c r="FI3" s="1364"/>
      <c r="FJ3" s="1364"/>
      <c r="FK3" s="1364"/>
      <c r="FL3" s="1364"/>
      <c r="FM3" s="1350">
        <v>44196</v>
      </c>
      <c r="FO3" s="1364"/>
      <c r="FP3" s="1364"/>
      <c r="FQ3" s="1364"/>
      <c r="FR3" s="1364"/>
      <c r="FS3" s="1364"/>
      <c r="FT3" s="1350">
        <v>44012</v>
      </c>
    </row>
    <row r="4" spans="1:176" ht="37.5" customHeight="1" thickBot="1">
      <c r="C4" s="2445" t="s">
        <v>2157</v>
      </c>
      <c r="D4" s="2445"/>
      <c r="E4" s="2445"/>
      <c r="F4" s="2445"/>
      <c r="G4" s="2446" t="s">
        <v>2158</v>
      </c>
      <c r="H4" s="2446"/>
      <c r="J4" s="2450" t="s">
        <v>2157</v>
      </c>
      <c r="K4" s="2451"/>
      <c r="L4" s="2451"/>
      <c r="M4" s="2450"/>
      <c r="N4" s="2451" t="s">
        <v>3290</v>
      </c>
      <c r="O4" s="2451"/>
      <c r="P4" s="2349"/>
      <c r="Q4" s="2445" t="s">
        <v>2157</v>
      </c>
      <c r="R4" s="2445"/>
      <c r="S4" s="2445"/>
      <c r="T4" s="2445"/>
      <c r="U4" s="2446" t="s">
        <v>2158</v>
      </c>
      <c r="V4" s="2446"/>
      <c r="X4" s="2445" t="s">
        <v>2157</v>
      </c>
      <c r="Y4" s="2445"/>
      <c r="Z4" s="2445"/>
      <c r="AA4" s="2445"/>
      <c r="AB4" s="2446" t="s">
        <v>2158</v>
      </c>
      <c r="AC4" s="2446"/>
      <c r="AE4" s="2445" t="s">
        <v>2157</v>
      </c>
      <c r="AF4" s="2445"/>
      <c r="AG4" s="2445"/>
      <c r="AH4" s="2445"/>
      <c r="AI4" s="2446" t="s">
        <v>2158</v>
      </c>
      <c r="AJ4" s="2446"/>
      <c r="AL4" s="2445" t="s">
        <v>2157</v>
      </c>
      <c r="AM4" s="2445"/>
      <c r="AN4" s="2445"/>
      <c r="AO4" s="2445"/>
      <c r="AP4" s="2446" t="s">
        <v>2158</v>
      </c>
      <c r="AQ4" s="2446"/>
      <c r="AS4" s="2445" t="s">
        <v>2157</v>
      </c>
      <c r="AT4" s="2445"/>
      <c r="AU4" s="2445"/>
      <c r="AV4" s="2445"/>
      <c r="AW4" s="2446" t="s">
        <v>2158</v>
      </c>
      <c r="AX4" s="2446"/>
      <c r="AZ4" s="2445" t="s">
        <v>2157</v>
      </c>
      <c r="BA4" s="2445"/>
      <c r="BB4" s="2445"/>
      <c r="BC4" s="2445"/>
      <c r="BD4" s="2446" t="s">
        <v>2158</v>
      </c>
      <c r="BE4" s="2446"/>
      <c r="BG4" s="2445" t="s">
        <v>2157</v>
      </c>
      <c r="BH4" s="2445"/>
      <c r="BI4" s="2445"/>
      <c r="BJ4" s="2445"/>
      <c r="BK4" s="2446" t="s">
        <v>2158</v>
      </c>
      <c r="BL4" s="2446"/>
      <c r="BN4" s="2445" t="s">
        <v>2157</v>
      </c>
      <c r="BO4" s="2445"/>
      <c r="BP4" s="2445"/>
      <c r="BQ4" s="2445"/>
      <c r="BR4" s="2446" t="s">
        <v>2158</v>
      </c>
      <c r="BS4" s="2446"/>
      <c r="BU4" s="2445" t="s">
        <v>2157</v>
      </c>
      <c r="BV4" s="2445"/>
      <c r="BW4" s="2445"/>
      <c r="BX4" s="2445"/>
      <c r="BY4" s="2446" t="s">
        <v>2158</v>
      </c>
      <c r="BZ4" s="2446"/>
      <c r="CB4" s="2445" t="s">
        <v>2157</v>
      </c>
      <c r="CC4" s="2445"/>
      <c r="CD4" s="2445"/>
      <c r="CE4" s="2445"/>
      <c r="CF4" s="2446" t="s">
        <v>2158</v>
      </c>
      <c r="CG4" s="2446"/>
      <c r="CI4" s="2445" t="s">
        <v>2157</v>
      </c>
      <c r="CJ4" s="2445"/>
      <c r="CK4" s="2445"/>
      <c r="CL4" s="2445"/>
      <c r="CM4" s="2446" t="s">
        <v>2158</v>
      </c>
      <c r="CN4" s="2446"/>
      <c r="CP4" s="2445" t="s">
        <v>2157</v>
      </c>
      <c r="CQ4" s="2445"/>
      <c r="CR4" s="2445"/>
      <c r="CS4" s="2445"/>
      <c r="CT4" s="2446" t="s">
        <v>2158</v>
      </c>
      <c r="CU4" s="2446"/>
      <c r="CW4" s="2445" t="s">
        <v>2157</v>
      </c>
      <c r="CX4" s="2445"/>
      <c r="CY4" s="2445"/>
      <c r="CZ4" s="2445"/>
      <c r="DA4" s="2446" t="s">
        <v>2158</v>
      </c>
      <c r="DB4" s="2446"/>
      <c r="DD4" s="2445" t="s">
        <v>2157</v>
      </c>
      <c r="DE4" s="2445"/>
      <c r="DF4" s="2445"/>
      <c r="DG4" s="2445"/>
      <c r="DH4" s="2446" t="s">
        <v>2158</v>
      </c>
      <c r="DI4" s="2446"/>
      <c r="DK4" s="2445" t="s">
        <v>2157</v>
      </c>
      <c r="DL4" s="2445"/>
      <c r="DM4" s="2445"/>
      <c r="DN4" s="2445"/>
      <c r="DO4" s="2446" t="s">
        <v>2158</v>
      </c>
      <c r="DP4" s="2446"/>
      <c r="DR4" s="2445" t="s">
        <v>2157</v>
      </c>
      <c r="DS4" s="2445"/>
      <c r="DT4" s="2445"/>
      <c r="DU4" s="2445"/>
      <c r="DV4" s="2446" t="s">
        <v>2158</v>
      </c>
      <c r="DW4" s="2446"/>
      <c r="DY4" s="2445" t="s">
        <v>2157</v>
      </c>
      <c r="DZ4" s="2445"/>
      <c r="EA4" s="2445"/>
      <c r="EB4" s="2445"/>
      <c r="EC4" s="2446" t="s">
        <v>2158</v>
      </c>
      <c r="ED4" s="2446"/>
      <c r="EF4" s="2445" t="s">
        <v>2157</v>
      </c>
      <c r="EG4" s="2445"/>
      <c r="EH4" s="2445"/>
      <c r="EI4" s="2445"/>
      <c r="EJ4" s="2446" t="s">
        <v>2158</v>
      </c>
      <c r="EK4" s="2446"/>
      <c r="EM4" s="2445" t="s">
        <v>2157</v>
      </c>
      <c r="EN4" s="2445"/>
      <c r="EO4" s="2445"/>
      <c r="EP4" s="2445"/>
      <c r="EQ4" s="2446" t="s">
        <v>2158</v>
      </c>
      <c r="ER4" s="2446"/>
      <c r="ET4" s="2445" t="s">
        <v>2157</v>
      </c>
      <c r="EU4" s="2445"/>
      <c r="EV4" s="2445"/>
      <c r="EW4" s="2445"/>
      <c r="EX4" s="2446" t="s">
        <v>2158</v>
      </c>
      <c r="EY4" s="2446"/>
      <c r="FA4" s="2445" t="s">
        <v>2157</v>
      </c>
      <c r="FB4" s="2445"/>
      <c r="FC4" s="2445"/>
      <c r="FD4" s="2445"/>
      <c r="FE4" s="2446" t="s">
        <v>2158</v>
      </c>
      <c r="FF4" s="2446"/>
      <c r="FH4" s="2445" t="s">
        <v>2157</v>
      </c>
      <c r="FI4" s="2445"/>
      <c r="FJ4" s="2445"/>
      <c r="FK4" s="2445"/>
      <c r="FL4" s="2446" t="s">
        <v>2158</v>
      </c>
      <c r="FM4" s="2446"/>
      <c r="FO4" s="2445" t="s">
        <v>2157</v>
      </c>
      <c r="FP4" s="2445"/>
      <c r="FQ4" s="2445"/>
      <c r="FR4" s="2445"/>
      <c r="FS4" s="2446" t="s">
        <v>2158</v>
      </c>
      <c r="FT4" s="2446"/>
    </row>
    <row r="5" spans="1:176" ht="51.75" customHeight="1">
      <c r="C5" s="2417" t="s">
        <v>2159</v>
      </c>
      <c r="D5" s="2417"/>
      <c r="E5" s="2417" t="s">
        <v>2160</v>
      </c>
      <c r="F5" s="2417"/>
      <c r="G5" s="2447" t="s">
        <v>2159</v>
      </c>
      <c r="H5" s="2417" t="s">
        <v>2160</v>
      </c>
      <c r="J5" s="2452" t="s">
        <v>2159</v>
      </c>
      <c r="K5" s="2452"/>
      <c r="L5" s="2453" t="s">
        <v>2160</v>
      </c>
      <c r="M5" s="2453"/>
      <c r="N5" s="2452" t="s">
        <v>2159</v>
      </c>
      <c r="O5" s="2452" t="s">
        <v>2160</v>
      </c>
      <c r="P5" s="2349"/>
      <c r="Q5" s="2417" t="s">
        <v>2159</v>
      </c>
      <c r="R5" s="2417"/>
      <c r="S5" s="2417" t="s">
        <v>2160</v>
      </c>
      <c r="T5" s="2417"/>
      <c r="U5" s="2447" t="s">
        <v>2159</v>
      </c>
      <c r="V5" s="2417" t="s">
        <v>2160</v>
      </c>
      <c r="X5" s="2417" t="s">
        <v>2159</v>
      </c>
      <c r="Y5" s="2417"/>
      <c r="Z5" s="2417" t="s">
        <v>2160</v>
      </c>
      <c r="AA5" s="2417"/>
      <c r="AB5" s="2447" t="s">
        <v>2159</v>
      </c>
      <c r="AC5" s="2417" t="s">
        <v>2160</v>
      </c>
      <c r="AE5" s="2417" t="s">
        <v>2159</v>
      </c>
      <c r="AF5" s="2417"/>
      <c r="AG5" s="2417" t="s">
        <v>2160</v>
      </c>
      <c r="AH5" s="2417"/>
      <c r="AI5" s="2447" t="s">
        <v>2159</v>
      </c>
      <c r="AJ5" s="2417" t="s">
        <v>2160</v>
      </c>
      <c r="AL5" s="2417" t="s">
        <v>2159</v>
      </c>
      <c r="AM5" s="2417"/>
      <c r="AN5" s="2417" t="s">
        <v>2160</v>
      </c>
      <c r="AO5" s="2417"/>
      <c r="AP5" s="2447" t="s">
        <v>2159</v>
      </c>
      <c r="AQ5" s="2417" t="s">
        <v>2160</v>
      </c>
      <c r="AS5" s="2417" t="s">
        <v>2159</v>
      </c>
      <c r="AT5" s="2417"/>
      <c r="AU5" s="2417" t="s">
        <v>2160</v>
      </c>
      <c r="AV5" s="2417"/>
      <c r="AW5" s="2447" t="s">
        <v>2159</v>
      </c>
      <c r="AX5" s="2417" t="s">
        <v>2160</v>
      </c>
      <c r="AZ5" s="2417" t="s">
        <v>2159</v>
      </c>
      <c r="BA5" s="2417"/>
      <c r="BB5" s="2417" t="s">
        <v>2160</v>
      </c>
      <c r="BC5" s="2417"/>
      <c r="BD5" s="2447" t="s">
        <v>2159</v>
      </c>
      <c r="BE5" s="2417" t="s">
        <v>2160</v>
      </c>
      <c r="BG5" s="2417" t="s">
        <v>2159</v>
      </c>
      <c r="BH5" s="2417"/>
      <c r="BI5" s="2417" t="s">
        <v>2160</v>
      </c>
      <c r="BJ5" s="2417"/>
      <c r="BK5" s="2447" t="s">
        <v>2159</v>
      </c>
      <c r="BL5" s="2417" t="s">
        <v>2160</v>
      </c>
      <c r="BN5" s="2417" t="s">
        <v>2159</v>
      </c>
      <c r="BO5" s="2417"/>
      <c r="BP5" s="2417" t="s">
        <v>2160</v>
      </c>
      <c r="BQ5" s="2417"/>
      <c r="BR5" s="2447" t="s">
        <v>2159</v>
      </c>
      <c r="BS5" s="2417" t="s">
        <v>2160</v>
      </c>
      <c r="BU5" s="2417" t="s">
        <v>2159</v>
      </c>
      <c r="BV5" s="2417"/>
      <c r="BW5" s="2417" t="s">
        <v>2160</v>
      </c>
      <c r="BX5" s="2417"/>
      <c r="BY5" s="2447" t="s">
        <v>2159</v>
      </c>
      <c r="BZ5" s="2417" t="s">
        <v>2160</v>
      </c>
      <c r="CB5" s="2417" t="s">
        <v>2159</v>
      </c>
      <c r="CC5" s="2417"/>
      <c r="CD5" s="2417" t="s">
        <v>2160</v>
      </c>
      <c r="CE5" s="2417"/>
      <c r="CF5" s="2447" t="s">
        <v>2159</v>
      </c>
      <c r="CG5" s="2417" t="s">
        <v>2160</v>
      </c>
      <c r="CI5" s="2417" t="s">
        <v>2159</v>
      </c>
      <c r="CJ5" s="2417"/>
      <c r="CK5" s="2417" t="s">
        <v>2160</v>
      </c>
      <c r="CL5" s="2417"/>
      <c r="CM5" s="2447" t="s">
        <v>2159</v>
      </c>
      <c r="CN5" s="2417" t="s">
        <v>2160</v>
      </c>
      <c r="CP5" s="2417" t="s">
        <v>2161</v>
      </c>
      <c r="CQ5" s="2417"/>
      <c r="CR5" s="2417" t="s">
        <v>2162</v>
      </c>
      <c r="CS5" s="2417"/>
      <c r="CT5" s="2447" t="s">
        <v>2161</v>
      </c>
      <c r="CU5" s="2417" t="s">
        <v>2162</v>
      </c>
      <c r="CW5" s="2417" t="s">
        <v>2161</v>
      </c>
      <c r="CX5" s="2417"/>
      <c r="CY5" s="2417" t="s">
        <v>2162</v>
      </c>
      <c r="CZ5" s="2417"/>
      <c r="DA5" s="2447" t="s">
        <v>2161</v>
      </c>
      <c r="DB5" s="2417" t="s">
        <v>2162</v>
      </c>
      <c r="DD5" s="2417" t="s">
        <v>2161</v>
      </c>
      <c r="DE5" s="2417"/>
      <c r="DF5" s="2417" t="s">
        <v>2162</v>
      </c>
      <c r="DG5" s="2417"/>
      <c r="DH5" s="2447" t="s">
        <v>2161</v>
      </c>
      <c r="DI5" s="2417" t="s">
        <v>2162</v>
      </c>
      <c r="DK5" s="2417" t="s">
        <v>2161</v>
      </c>
      <c r="DL5" s="2417"/>
      <c r="DM5" s="2417" t="s">
        <v>2162</v>
      </c>
      <c r="DN5" s="2417"/>
      <c r="DO5" s="2447" t="s">
        <v>2161</v>
      </c>
      <c r="DP5" s="2417" t="s">
        <v>2162</v>
      </c>
      <c r="DR5" s="2417" t="s">
        <v>2161</v>
      </c>
      <c r="DS5" s="2417"/>
      <c r="DT5" s="2417" t="s">
        <v>2162</v>
      </c>
      <c r="DU5" s="2417"/>
      <c r="DV5" s="2447" t="s">
        <v>2161</v>
      </c>
      <c r="DW5" s="2417" t="s">
        <v>2162</v>
      </c>
      <c r="DY5" s="2417" t="s">
        <v>2161</v>
      </c>
      <c r="DZ5" s="2417"/>
      <c r="EA5" s="2417" t="s">
        <v>2162</v>
      </c>
      <c r="EB5" s="2417"/>
      <c r="EC5" s="2447" t="s">
        <v>2161</v>
      </c>
      <c r="ED5" s="2417" t="s">
        <v>2162</v>
      </c>
      <c r="EF5" s="2417" t="s">
        <v>2161</v>
      </c>
      <c r="EG5" s="2417"/>
      <c r="EH5" s="2417" t="s">
        <v>2162</v>
      </c>
      <c r="EI5" s="2417"/>
      <c r="EJ5" s="2447" t="s">
        <v>2161</v>
      </c>
      <c r="EK5" s="2417" t="s">
        <v>2162</v>
      </c>
      <c r="EM5" s="2417" t="s">
        <v>2161</v>
      </c>
      <c r="EN5" s="2417"/>
      <c r="EO5" s="2417" t="s">
        <v>2162</v>
      </c>
      <c r="EP5" s="2417"/>
      <c r="EQ5" s="2447" t="s">
        <v>2161</v>
      </c>
      <c r="ER5" s="2417" t="s">
        <v>2162</v>
      </c>
      <c r="ET5" s="2417" t="s">
        <v>2161</v>
      </c>
      <c r="EU5" s="2417"/>
      <c r="EV5" s="2417" t="s">
        <v>2162</v>
      </c>
      <c r="EW5" s="2417"/>
      <c r="EX5" s="2447" t="s">
        <v>2161</v>
      </c>
      <c r="EY5" s="2417" t="s">
        <v>2162</v>
      </c>
      <c r="FA5" s="2417" t="s">
        <v>2161</v>
      </c>
      <c r="FB5" s="2417"/>
      <c r="FC5" s="2417" t="s">
        <v>2162</v>
      </c>
      <c r="FD5" s="2417"/>
      <c r="FE5" s="2447" t="s">
        <v>2161</v>
      </c>
      <c r="FF5" s="2417" t="s">
        <v>2162</v>
      </c>
      <c r="FH5" s="2417" t="s">
        <v>2161</v>
      </c>
      <c r="FI5" s="2417"/>
      <c r="FJ5" s="2417" t="s">
        <v>2162</v>
      </c>
      <c r="FK5" s="2417"/>
      <c r="FL5" s="2447" t="s">
        <v>2161</v>
      </c>
      <c r="FM5" s="2417" t="s">
        <v>2162</v>
      </c>
      <c r="FO5" s="2417" t="s">
        <v>2161</v>
      </c>
      <c r="FP5" s="2417"/>
      <c r="FQ5" s="2417" t="s">
        <v>2162</v>
      </c>
      <c r="FR5" s="2417"/>
      <c r="FS5" s="2447" t="s">
        <v>2161</v>
      </c>
      <c r="FT5" s="2417" t="s">
        <v>2162</v>
      </c>
    </row>
    <row r="6" spans="1:176" s="2349" customFormat="1" ht="13.8" thickBot="1">
      <c r="C6" s="2352"/>
      <c r="D6" s="2352"/>
      <c r="E6" s="2351"/>
      <c r="F6" s="2350"/>
      <c r="G6" s="2448"/>
      <c r="H6" s="2449"/>
      <c r="J6" s="2369" t="s">
        <v>2163</v>
      </c>
      <c r="K6" s="2369" t="s">
        <v>2164</v>
      </c>
      <c r="L6" s="2370" t="s">
        <v>2163</v>
      </c>
      <c r="M6" s="2371" t="s">
        <v>2164</v>
      </c>
      <c r="N6" s="2452"/>
      <c r="O6" s="2452"/>
      <c r="Q6" s="2352"/>
      <c r="R6" s="2352"/>
      <c r="S6" s="2351"/>
      <c r="T6" s="2350"/>
      <c r="U6" s="2448"/>
      <c r="V6" s="2449"/>
      <c r="X6" s="2352" t="s">
        <v>2163</v>
      </c>
      <c r="Y6" s="2352" t="s">
        <v>2164</v>
      </c>
      <c r="Z6" s="2351" t="s">
        <v>2163</v>
      </c>
      <c r="AA6" s="2350" t="s">
        <v>2164</v>
      </c>
      <c r="AB6" s="2448"/>
      <c r="AC6" s="2449"/>
      <c r="AE6" s="2352" t="s">
        <v>2163</v>
      </c>
      <c r="AF6" s="2352" t="s">
        <v>2164</v>
      </c>
      <c r="AG6" s="2351" t="s">
        <v>2163</v>
      </c>
      <c r="AH6" s="2350" t="s">
        <v>2164</v>
      </c>
      <c r="AI6" s="2448"/>
      <c r="AJ6" s="2449"/>
      <c r="AL6" s="2352" t="s">
        <v>2163</v>
      </c>
      <c r="AM6" s="2352" t="s">
        <v>2164</v>
      </c>
      <c r="AN6" s="2351" t="s">
        <v>2163</v>
      </c>
      <c r="AO6" s="2350" t="s">
        <v>2164</v>
      </c>
      <c r="AP6" s="2448"/>
      <c r="AQ6" s="2449"/>
      <c r="AS6" s="2352" t="s">
        <v>2163</v>
      </c>
      <c r="AT6" s="2352" t="s">
        <v>2164</v>
      </c>
      <c r="AU6" s="2351" t="s">
        <v>2163</v>
      </c>
      <c r="AV6" s="2350" t="s">
        <v>2164</v>
      </c>
      <c r="AW6" s="2448"/>
      <c r="AX6" s="2449"/>
      <c r="AZ6" s="2352" t="s">
        <v>2163</v>
      </c>
      <c r="BA6" s="2352" t="s">
        <v>2164</v>
      </c>
      <c r="BB6" s="2351" t="s">
        <v>2163</v>
      </c>
      <c r="BC6" s="2350" t="s">
        <v>2164</v>
      </c>
      <c r="BD6" s="2448"/>
      <c r="BE6" s="2449"/>
      <c r="BG6" s="2352" t="s">
        <v>2163</v>
      </c>
      <c r="BH6" s="2352" t="s">
        <v>2164</v>
      </c>
      <c r="BI6" s="2351" t="s">
        <v>2163</v>
      </c>
      <c r="BJ6" s="2350" t="s">
        <v>2164</v>
      </c>
      <c r="BK6" s="2448"/>
      <c r="BL6" s="2449"/>
      <c r="BN6" s="2352" t="s">
        <v>2163</v>
      </c>
      <c r="BO6" s="2352" t="s">
        <v>2164</v>
      </c>
      <c r="BP6" s="2351" t="s">
        <v>2163</v>
      </c>
      <c r="BQ6" s="2350" t="s">
        <v>2164</v>
      </c>
      <c r="BR6" s="2448"/>
      <c r="BS6" s="2449"/>
      <c r="BU6" s="2352" t="s">
        <v>2163</v>
      </c>
      <c r="BV6" s="2352" t="s">
        <v>2164</v>
      </c>
      <c r="BW6" s="2351" t="s">
        <v>2163</v>
      </c>
      <c r="BX6" s="2350" t="s">
        <v>2164</v>
      </c>
      <c r="BY6" s="2448"/>
      <c r="BZ6" s="2449"/>
      <c r="CB6" s="2352" t="s">
        <v>2163</v>
      </c>
      <c r="CC6" s="2352" t="s">
        <v>2164</v>
      </c>
      <c r="CD6" s="2351" t="s">
        <v>2163</v>
      </c>
      <c r="CE6" s="2350" t="s">
        <v>2164</v>
      </c>
      <c r="CF6" s="2448"/>
      <c r="CG6" s="2449"/>
      <c r="CI6" s="2352" t="s">
        <v>2163</v>
      </c>
      <c r="CJ6" s="2352" t="s">
        <v>2164</v>
      </c>
      <c r="CK6" s="2351" t="s">
        <v>2163</v>
      </c>
      <c r="CL6" s="2350" t="s">
        <v>2164</v>
      </c>
      <c r="CM6" s="2448"/>
      <c r="CN6" s="2449"/>
      <c r="CP6" s="2352" t="s">
        <v>2163</v>
      </c>
      <c r="CQ6" s="2352" t="s">
        <v>2164</v>
      </c>
      <c r="CR6" s="2351" t="s">
        <v>2163</v>
      </c>
      <c r="CS6" s="2350" t="s">
        <v>2164</v>
      </c>
      <c r="CT6" s="2448"/>
      <c r="CU6" s="2449"/>
      <c r="CW6" s="2352" t="s">
        <v>2163</v>
      </c>
      <c r="CX6" s="2352" t="s">
        <v>2164</v>
      </c>
      <c r="CY6" s="2351" t="s">
        <v>2163</v>
      </c>
      <c r="CZ6" s="2350" t="s">
        <v>2164</v>
      </c>
      <c r="DA6" s="2448"/>
      <c r="DB6" s="2449"/>
      <c r="DD6" s="2352" t="s">
        <v>2163</v>
      </c>
      <c r="DE6" s="2352" t="s">
        <v>2164</v>
      </c>
      <c r="DF6" s="2351" t="s">
        <v>2163</v>
      </c>
      <c r="DG6" s="2350" t="s">
        <v>2164</v>
      </c>
      <c r="DH6" s="2448"/>
      <c r="DI6" s="2449"/>
      <c r="DK6" s="2352" t="s">
        <v>2163</v>
      </c>
      <c r="DL6" s="2352" t="s">
        <v>2164</v>
      </c>
      <c r="DM6" s="2351" t="s">
        <v>2163</v>
      </c>
      <c r="DN6" s="2350" t="s">
        <v>2164</v>
      </c>
      <c r="DO6" s="2448"/>
      <c r="DP6" s="2449"/>
      <c r="DR6" s="2352" t="s">
        <v>2163</v>
      </c>
      <c r="DS6" s="2352" t="s">
        <v>2164</v>
      </c>
      <c r="DT6" s="2351" t="s">
        <v>2163</v>
      </c>
      <c r="DU6" s="2350" t="s">
        <v>2164</v>
      </c>
      <c r="DV6" s="2448"/>
      <c r="DW6" s="2449"/>
      <c r="DY6" s="2352" t="s">
        <v>2163</v>
      </c>
      <c r="DZ6" s="2352" t="s">
        <v>2164</v>
      </c>
      <c r="EA6" s="2351" t="s">
        <v>2163</v>
      </c>
      <c r="EB6" s="2350" t="s">
        <v>2164</v>
      </c>
      <c r="EC6" s="2448"/>
      <c r="ED6" s="2449"/>
      <c r="EF6" s="2352" t="s">
        <v>2163</v>
      </c>
      <c r="EG6" s="2352" t="s">
        <v>2164</v>
      </c>
      <c r="EH6" s="2351" t="s">
        <v>2163</v>
      </c>
      <c r="EI6" s="2350" t="s">
        <v>2164</v>
      </c>
      <c r="EJ6" s="2448"/>
      <c r="EK6" s="2449"/>
      <c r="EM6" s="2352" t="s">
        <v>2163</v>
      </c>
      <c r="EN6" s="2352" t="s">
        <v>2164</v>
      </c>
      <c r="EO6" s="2351" t="s">
        <v>2163</v>
      </c>
      <c r="EP6" s="2350" t="s">
        <v>2164</v>
      </c>
      <c r="EQ6" s="2448"/>
      <c r="ER6" s="2449"/>
      <c r="ET6" s="2352" t="s">
        <v>2163</v>
      </c>
      <c r="EU6" s="2352" t="s">
        <v>2164</v>
      </c>
      <c r="EV6" s="2351" t="s">
        <v>2163</v>
      </c>
      <c r="EW6" s="2350" t="s">
        <v>2164</v>
      </c>
      <c r="EX6" s="2448"/>
      <c r="EY6" s="2449"/>
      <c r="FA6" s="2352" t="s">
        <v>2163</v>
      </c>
      <c r="FB6" s="2352" t="s">
        <v>2164</v>
      </c>
      <c r="FC6" s="2351" t="s">
        <v>2163</v>
      </c>
      <c r="FD6" s="2350" t="s">
        <v>2164</v>
      </c>
      <c r="FE6" s="2448"/>
      <c r="FF6" s="2449"/>
      <c r="FH6" s="2352" t="s">
        <v>2163</v>
      </c>
      <c r="FI6" s="2352" t="s">
        <v>2164</v>
      </c>
      <c r="FJ6" s="2351" t="s">
        <v>2163</v>
      </c>
      <c r="FK6" s="2350" t="s">
        <v>2164</v>
      </c>
      <c r="FL6" s="2448"/>
      <c r="FM6" s="2449"/>
      <c r="FO6" s="2352" t="s">
        <v>2163</v>
      </c>
      <c r="FP6" s="2352" t="s">
        <v>2164</v>
      </c>
      <c r="FQ6" s="2351" t="s">
        <v>2163</v>
      </c>
      <c r="FR6" s="2350" t="s">
        <v>2164</v>
      </c>
      <c r="FS6" s="2448"/>
      <c r="FT6" s="2449"/>
    </row>
    <row r="7" spans="1:176">
      <c r="A7" s="1257">
        <v>1</v>
      </c>
      <c r="B7" s="1366" t="s">
        <v>2165</v>
      </c>
      <c r="C7" s="1367">
        <v>0</v>
      </c>
      <c r="D7" s="1367">
        <v>0</v>
      </c>
      <c r="E7" s="1367">
        <v>0</v>
      </c>
      <c r="F7" s="1372">
        <v>0</v>
      </c>
      <c r="G7" s="1369">
        <v>483071</v>
      </c>
      <c r="H7" s="1367">
        <v>235845</v>
      </c>
      <c r="J7" s="2363">
        <v>0</v>
      </c>
      <c r="K7" s="2363">
        <v>0</v>
      </c>
      <c r="L7" s="2363">
        <v>0</v>
      </c>
      <c r="M7" s="2372">
        <v>0</v>
      </c>
      <c r="N7" s="2344">
        <v>456209</v>
      </c>
      <c r="O7" s="2344">
        <v>233825</v>
      </c>
      <c r="P7" s="2349"/>
      <c r="Q7" s="1367">
        <v>0</v>
      </c>
      <c r="R7" s="1367">
        <v>0</v>
      </c>
      <c r="S7" s="1367">
        <v>0</v>
      </c>
      <c r="T7" s="1372">
        <v>0</v>
      </c>
      <c r="U7" s="1369">
        <v>507111</v>
      </c>
      <c r="V7" s="1367">
        <v>289455</v>
      </c>
      <c r="X7" s="1367">
        <v>0</v>
      </c>
      <c r="Y7" s="1367">
        <v>0</v>
      </c>
      <c r="Z7" s="1367">
        <v>0</v>
      </c>
      <c r="AA7" s="1372">
        <v>0</v>
      </c>
      <c r="AB7" s="1369">
        <v>448788</v>
      </c>
      <c r="AC7" s="1367">
        <v>265439</v>
      </c>
      <c r="AE7" s="1367">
        <v>0</v>
      </c>
      <c r="AF7" s="1367">
        <v>0</v>
      </c>
      <c r="AG7" s="1367">
        <v>0</v>
      </c>
      <c r="AH7" s="1372">
        <v>0</v>
      </c>
      <c r="AI7" s="1369">
        <v>456299</v>
      </c>
      <c r="AJ7" s="1367">
        <v>267804</v>
      </c>
      <c r="AL7" s="1367">
        <v>0</v>
      </c>
      <c r="AM7" s="1367">
        <v>0</v>
      </c>
      <c r="AN7" s="1367">
        <v>0</v>
      </c>
      <c r="AO7" s="1372">
        <v>0</v>
      </c>
      <c r="AP7" s="1369">
        <v>423499</v>
      </c>
      <c r="AQ7" s="1367">
        <v>211214</v>
      </c>
      <c r="AS7" s="1367">
        <v>0</v>
      </c>
      <c r="AT7" s="1367">
        <v>0</v>
      </c>
      <c r="AU7" s="1367">
        <v>0</v>
      </c>
      <c r="AV7" s="1372">
        <v>0</v>
      </c>
      <c r="AW7" s="1369">
        <v>397210</v>
      </c>
      <c r="AX7" s="1367">
        <v>187103</v>
      </c>
      <c r="AZ7" s="1367">
        <v>0</v>
      </c>
      <c r="BA7" s="1367">
        <v>0</v>
      </c>
      <c r="BB7" s="1367">
        <v>0</v>
      </c>
      <c r="BC7" s="1372">
        <v>0</v>
      </c>
      <c r="BD7" s="1369">
        <v>357510</v>
      </c>
      <c r="BE7" s="1367">
        <v>225784</v>
      </c>
      <c r="BG7" s="1367">
        <v>0</v>
      </c>
      <c r="BH7" s="1367">
        <v>0</v>
      </c>
      <c r="BI7" s="1367">
        <v>0</v>
      </c>
      <c r="BJ7" s="1372">
        <v>0</v>
      </c>
      <c r="BK7" s="1369">
        <v>403780</v>
      </c>
      <c r="BL7" s="1367">
        <v>334262</v>
      </c>
      <c r="BN7" s="1367">
        <v>0</v>
      </c>
      <c r="BO7" s="1367">
        <v>0</v>
      </c>
      <c r="BP7" s="1367">
        <v>0</v>
      </c>
      <c r="BQ7" s="1372">
        <v>0</v>
      </c>
      <c r="BR7" s="1369">
        <v>384531</v>
      </c>
      <c r="BS7" s="1367">
        <v>239259</v>
      </c>
      <c r="BU7" s="1367">
        <v>0</v>
      </c>
      <c r="BV7" s="1367">
        <v>0</v>
      </c>
      <c r="BW7" s="1367">
        <v>0</v>
      </c>
      <c r="BX7" s="1368">
        <v>0</v>
      </c>
      <c r="BY7" s="1369">
        <v>362481</v>
      </c>
      <c r="BZ7" s="1367">
        <v>256828</v>
      </c>
      <c r="CB7" s="1367">
        <v>0</v>
      </c>
      <c r="CC7" s="1367">
        <v>0</v>
      </c>
      <c r="CD7" s="1367">
        <v>0</v>
      </c>
      <c r="CE7" s="1368">
        <v>0</v>
      </c>
      <c r="CF7" s="1369">
        <v>355500</v>
      </c>
      <c r="CG7" s="1367">
        <v>227348</v>
      </c>
      <c r="CI7" s="1367">
        <v>0</v>
      </c>
      <c r="CJ7" s="1367">
        <v>7549</v>
      </c>
      <c r="CK7" s="1367">
        <v>0</v>
      </c>
      <c r="CL7" s="1368">
        <v>0</v>
      </c>
      <c r="CM7" s="1369">
        <v>349331</v>
      </c>
      <c r="CN7" s="1367">
        <v>259487</v>
      </c>
      <c r="CP7" s="1367">
        <v>0</v>
      </c>
      <c r="CQ7" s="1367">
        <v>5055</v>
      </c>
      <c r="CR7" s="1367">
        <v>0</v>
      </c>
      <c r="CS7" s="1368">
        <v>0</v>
      </c>
      <c r="CT7" s="1369">
        <v>207837</v>
      </c>
      <c r="CU7" s="1367">
        <v>266527</v>
      </c>
      <c r="CW7" s="1367">
        <v>0</v>
      </c>
      <c r="CX7" s="1367">
        <v>4586</v>
      </c>
      <c r="CY7" s="1367">
        <v>0</v>
      </c>
      <c r="CZ7" s="1368">
        <v>0</v>
      </c>
      <c r="DA7" s="1369">
        <v>234193</v>
      </c>
      <c r="DB7" s="1367">
        <v>244081</v>
      </c>
      <c r="DD7" s="1367">
        <v>0</v>
      </c>
      <c r="DE7" s="1367">
        <v>5572</v>
      </c>
      <c r="DF7" s="1367">
        <v>0</v>
      </c>
      <c r="DG7" s="1368">
        <v>0</v>
      </c>
      <c r="DH7" s="1369">
        <v>212307</v>
      </c>
      <c r="DI7" s="1367">
        <v>243298</v>
      </c>
      <c r="DK7" s="1367">
        <v>0</v>
      </c>
      <c r="DL7" s="1367">
        <v>5516</v>
      </c>
      <c r="DM7" s="1367">
        <v>0</v>
      </c>
      <c r="DN7" s="1368">
        <v>0</v>
      </c>
      <c r="DO7" s="1369">
        <v>262300</v>
      </c>
      <c r="DP7" s="1367">
        <v>251545</v>
      </c>
      <c r="DR7" s="1367">
        <v>0</v>
      </c>
      <c r="DS7" s="1367">
        <v>5692</v>
      </c>
      <c r="DT7" s="1367">
        <v>0</v>
      </c>
      <c r="DU7" s="1368">
        <v>0</v>
      </c>
      <c r="DV7" s="1369">
        <v>164387</v>
      </c>
      <c r="DW7" s="1367">
        <v>205862</v>
      </c>
      <c r="DY7" s="1367">
        <v>0</v>
      </c>
      <c r="DZ7" s="1367">
        <v>4703</v>
      </c>
      <c r="EA7" s="1367">
        <v>0</v>
      </c>
      <c r="EB7" s="1368">
        <v>0</v>
      </c>
      <c r="EC7" s="1369">
        <v>160935</v>
      </c>
      <c r="ED7" s="1367">
        <v>225255</v>
      </c>
      <c r="EF7" s="1367">
        <v>0</v>
      </c>
      <c r="EG7" s="1367">
        <v>6720</v>
      </c>
      <c r="EH7" s="1367">
        <v>3</v>
      </c>
      <c r="EI7" s="1368">
        <v>0</v>
      </c>
      <c r="EJ7" s="1369">
        <v>156397</v>
      </c>
      <c r="EK7" s="1367">
        <v>210963</v>
      </c>
      <c r="EM7" s="1367">
        <v>0</v>
      </c>
      <c r="EN7" s="1367">
        <v>5186</v>
      </c>
      <c r="EO7" s="1367">
        <v>0</v>
      </c>
      <c r="EP7" s="1368">
        <v>0</v>
      </c>
      <c r="EQ7" s="1369">
        <v>181395</v>
      </c>
      <c r="ER7" s="1367">
        <v>218712</v>
      </c>
      <c r="ET7" s="1367">
        <v>0</v>
      </c>
      <c r="EU7" s="1367">
        <v>4744</v>
      </c>
      <c r="EV7" s="1367">
        <v>0</v>
      </c>
      <c r="EW7" s="1368">
        <v>0</v>
      </c>
      <c r="EX7" s="1369">
        <v>156227</v>
      </c>
      <c r="EY7" s="1367">
        <v>193260</v>
      </c>
      <c r="FA7" s="1367">
        <v>0</v>
      </c>
      <c r="FB7" s="1367">
        <v>4887</v>
      </c>
      <c r="FC7" s="1367">
        <v>0</v>
      </c>
      <c r="FD7" s="1368">
        <v>0</v>
      </c>
      <c r="FE7" s="1369">
        <v>175410</v>
      </c>
      <c r="FF7" s="1367">
        <v>245053</v>
      </c>
      <c r="FH7" s="1367">
        <v>0</v>
      </c>
      <c r="FI7" s="1367">
        <v>5151</v>
      </c>
      <c r="FJ7" s="1367">
        <v>0</v>
      </c>
      <c r="FK7" s="1368">
        <v>0</v>
      </c>
      <c r="FL7" s="1369">
        <v>235306</v>
      </c>
      <c r="FM7" s="1367">
        <v>255602</v>
      </c>
      <c r="FO7" s="1370">
        <v>0</v>
      </c>
      <c r="FP7" s="1370">
        <v>5398</v>
      </c>
      <c r="FQ7" s="1370">
        <v>0</v>
      </c>
      <c r="FR7" s="1289">
        <v>0</v>
      </c>
      <c r="FS7" s="1371">
        <v>299065</v>
      </c>
      <c r="FT7" s="1370">
        <v>220250</v>
      </c>
    </row>
    <row r="8" spans="1:176">
      <c r="A8" s="1257">
        <v>2</v>
      </c>
      <c r="B8" s="1161" t="s">
        <v>2166</v>
      </c>
      <c r="C8" s="1372">
        <v>0</v>
      </c>
      <c r="D8" s="1372">
        <v>1702</v>
      </c>
      <c r="E8" s="1372">
        <v>2415</v>
      </c>
      <c r="F8" s="1372">
        <v>5761</v>
      </c>
      <c r="G8" s="1373">
        <v>0</v>
      </c>
      <c r="H8" s="1372">
        <v>4118</v>
      </c>
      <c r="J8" s="2364">
        <v>0</v>
      </c>
      <c r="K8" s="2344">
        <v>1702</v>
      </c>
      <c r="L8" s="2344">
        <v>2415</v>
      </c>
      <c r="M8" s="2373">
        <v>5761</v>
      </c>
      <c r="N8" s="2344">
        <v>26862</v>
      </c>
      <c r="O8" s="2344">
        <v>6137</v>
      </c>
      <c r="P8" s="2349"/>
      <c r="Q8" s="1372">
        <v>0</v>
      </c>
      <c r="R8" s="1372">
        <v>1259</v>
      </c>
      <c r="S8" s="1372">
        <v>3187</v>
      </c>
      <c r="T8" s="1372">
        <v>2490</v>
      </c>
      <c r="U8" s="1373">
        <v>21321</v>
      </c>
      <c r="V8" s="1372">
        <v>6093</v>
      </c>
      <c r="X8" s="1372">
        <v>0</v>
      </c>
      <c r="Y8" s="1372">
        <v>1423</v>
      </c>
      <c r="Z8" s="1372">
        <v>2812</v>
      </c>
      <c r="AA8" s="1372">
        <v>3759</v>
      </c>
      <c r="AB8" s="1373">
        <v>7557</v>
      </c>
      <c r="AC8" s="1372">
        <v>5190</v>
      </c>
      <c r="AE8" s="1372">
        <v>0</v>
      </c>
      <c r="AF8" s="1372">
        <v>1317</v>
      </c>
      <c r="AG8" s="1372">
        <v>2317</v>
      </c>
      <c r="AH8" s="1372">
        <v>6351</v>
      </c>
      <c r="AI8" s="1373">
        <v>17356</v>
      </c>
      <c r="AJ8" s="1372">
        <v>4974</v>
      </c>
      <c r="AL8" s="1372">
        <v>0</v>
      </c>
      <c r="AM8" s="1372">
        <v>1392</v>
      </c>
      <c r="AN8" s="1372">
        <v>2232</v>
      </c>
      <c r="AO8" s="1372">
        <v>6929</v>
      </c>
      <c r="AP8" s="1373">
        <v>9408</v>
      </c>
      <c r="AQ8" s="1372">
        <v>4842</v>
      </c>
      <c r="AS8" s="1372">
        <v>0</v>
      </c>
      <c r="AT8" s="1372">
        <v>149</v>
      </c>
      <c r="AU8" s="1372">
        <v>2491</v>
      </c>
      <c r="AV8" s="1372">
        <v>4842</v>
      </c>
      <c r="AW8" s="1373">
        <v>5976</v>
      </c>
      <c r="AX8" s="1372">
        <v>5327</v>
      </c>
      <c r="AZ8" s="1372">
        <v>0</v>
      </c>
      <c r="BA8" s="1372">
        <v>1020</v>
      </c>
      <c r="BB8" s="1372">
        <v>3106</v>
      </c>
      <c r="BC8" s="1372">
        <v>5090</v>
      </c>
      <c r="BD8" s="1373">
        <v>6331</v>
      </c>
      <c r="BE8" s="1372">
        <v>8776</v>
      </c>
      <c r="BG8" s="1372">
        <v>0</v>
      </c>
      <c r="BH8" s="1372">
        <v>728</v>
      </c>
      <c r="BI8" s="1372">
        <v>0</v>
      </c>
      <c r="BJ8" s="1372">
        <v>6089</v>
      </c>
      <c r="BK8" s="1373">
        <v>7221</v>
      </c>
      <c r="BL8" s="1372">
        <v>5127</v>
      </c>
      <c r="BN8" s="1372">
        <v>0</v>
      </c>
      <c r="BO8" s="1372">
        <v>8151</v>
      </c>
      <c r="BP8" s="1372">
        <v>35</v>
      </c>
      <c r="BQ8" s="1372">
        <v>5448</v>
      </c>
      <c r="BR8" s="1373">
        <v>7408</v>
      </c>
      <c r="BS8" s="1372">
        <v>9278</v>
      </c>
      <c r="BU8" s="1372">
        <v>0</v>
      </c>
      <c r="BV8" s="1372">
        <v>4030</v>
      </c>
      <c r="BW8" s="1372">
        <v>0</v>
      </c>
      <c r="BX8" s="1368">
        <v>4890</v>
      </c>
      <c r="BY8" s="1373">
        <v>2020</v>
      </c>
      <c r="BZ8" s="1368">
        <v>7833</v>
      </c>
      <c r="CB8" s="1372">
        <v>0</v>
      </c>
      <c r="CC8" s="1372">
        <v>5403</v>
      </c>
      <c r="CD8" s="1372">
        <v>28</v>
      </c>
      <c r="CE8" s="1368">
        <v>5001</v>
      </c>
      <c r="CF8" s="1373">
        <v>2207</v>
      </c>
      <c r="CG8" s="1368">
        <v>4955</v>
      </c>
      <c r="CI8" s="1372">
        <v>0</v>
      </c>
      <c r="CJ8" s="1372">
        <v>0</v>
      </c>
      <c r="CK8" s="1372">
        <v>0</v>
      </c>
      <c r="CL8" s="1368">
        <v>4034</v>
      </c>
      <c r="CM8" s="1373">
        <v>3473</v>
      </c>
      <c r="CN8" s="1368">
        <v>5885</v>
      </c>
      <c r="CP8" s="1372">
        <v>0</v>
      </c>
      <c r="CQ8" s="1372">
        <v>0</v>
      </c>
      <c r="CR8" s="1372">
        <v>0</v>
      </c>
      <c r="CS8" s="1368">
        <v>4411</v>
      </c>
      <c r="CT8" s="1373">
        <v>1978</v>
      </c>
      <c r="CU8" s="1368">
        <v>45528</v>
      </c>
      <c r="CW8" s="1372">
        <v>0</v>
      </c>
      <c r="CX8" s="1372">
        <v>0</v>
      </c>
      <c r="CY8" s="1372">
        <v>1</v>
      </c>
      <c r="CZ8" s="1368">
        <v>4099</v>
      </c>
      <c r="DA8" s="1373">
        <v>1726</v>
      </c>
      <c r="DB8" s="1368">
        <v>44217</v>
      </c>
      <c r="DD8" s="1372">
        <v>0</v>
      </c>
      <c r="DE8" s="1372">
        <v>0</v>
      </c>
      <c r="DF8" s="1372">
        <v>1</v>
      </c>
      <c r="DG8" s="1368">
        <v>1610</v>
      </c>
      <c r="DH8" s="1373">
        <v>3440</v>
      </c>
      <c r="DI8" s="1368">
        <v>48150</v>
      </c>
      <c r="DK8" s="1372">
        <v>0</v>
      </c>
      <c r="DL8" s="1372">
        <v>0</v>
      </c>
      <c r="DM8" s="1372">
        <v>562</v>
      </c>
      <c r="DN8" s="1368">
        <v>4382</v>
      </c>
      <c r="DO8" s="1373">
        <v>5199</v>
      </c>
      <c r="DP8" s="1368">
        <v>46515</v>
      </c>
      <c r="DR8" s="1372">
        <v>0</v>
      </c>
      <c r="DS8" s="1372">
        <v>0</v>
      </c>
      <c r="DT8" s="1372">
        <v>255</v>
      </c>
      <c r="DU8" s="1368">
        <v>2848</v>
      </c>
      <c r="DV8" s="1373">
        <v>6173</v>
      </c>
      <c r="DW8" s="1368">
        <v>39745</v>
      </c>
      <c r="DY8" s="1372">
        <v>0</v>
      </c>
      <c r="DZ8" s="1372">
        <v>0</v>
      </c>
      <c r="EA8" s="1372">
        <v>43</v>
      </c>
      <c r="EB8" s="1368">
        <v>2247</v>
      </c>
      <c r="EC8" s="1373">
        <v>5557</v>
      </c>
      <c r="ED8" s="1368">
        <v>38589</v>
      </c>
      <c r="EF8" s="1372">
        <v>0</v>
      </c>
      <c r="EG8" s="1372">
        <v>0</v>
      </c>
      <c r="EH8" s="1372">
        <v>324</v>
      </c>
      <c r="EI8" s="1368">
        <v>2440</v>
      </c>
      <c r="EJ8" s="1373">
        <v>9744</v>
      </c>
      <c r="EK8" s="1368">
        <v>43296</v>
      </c>
      <c r="EM8" s="1372">
        <v>0</v>
      </c>
      <c r="EN8" s="1372">
        <v>0</v>
      </c>
      <c r="EO8" s="1372">
        <v>374</v>
      </c>
      <c r="EP8" s="1368">
        <v>4039</v>
      </c>
      <c r="EQ8" s="1373">
        <v>5206</v>
      </c>
      <c r="ER8" s="1368">
        <v>47709</v>
      </c>
      <c r="ET8" s="1372">
        <v>0</v>
      </c>
      <c r="EU8" s="1372">
        <v>0</v>
      </c>
      <c r="EV8" s="1372">
        <v>227</v>
      </c>
      <c r="EW8" s="1368">
        <v>5537</v>
      </c>
      <c r="EX8" s="1373">
        <v>2812</v>
      </c>
      <c r="EY8" s="1368">
        <v>44547</v>
      </c>
      <c r="FA8" s="1372">
        <v>0</v>
      </c>
      <c r="FB8" s="1372">
        <v>0</v>
      </c>
      <c r="FC8" s="1372">
        <v>122</v>
      </c>
      <c r="FD8" s="1368">
        <v>6405</v>
      </c>
      <c r="FE8" s="1373">
        <v>2648</v>
      </c>
      <c r="FF8" s="1368">
        <v>7082</v>
      </c>
      <c r="FH8" s="1372">
        <v>0</v>
      </c>
      <c r="FI8" s="1372">
        <v>0</v>
      </c>
      <c r="FJ8" s="1372">
        <v>114</v>
      </c>
      <c r="FK8" s="1368">
        <v>12184</v>
      </c>
      <c r="FL8" s="1373">
        <v>2363</v>
      </c>
      <c r="FM8" s="1368">
        <v>6988</v>
      </c>
      <c r="FO8" s="1355">
        <v>0</v>
      </c>
      <c r="FP8" s="1355">
        <v>0</v>
      </c>
      <c r="FQ8" s="1355">
        <v>1</v>
      </c>
      <c r="FR8" s="1289">
        <v>14007</v>
      </c>
      <c r="FS8" s="1374">
        <v>2645</v>
      </c>
      <c r="FT8" s="1289">
        <v>57232</v>
      </c>
    </row>
    <row r="9" spans="1:176">
      <c r="A9" s="1257">
        <v>3</v>
      </c>
      <c r="B9" s="1161" t="s">
        <v>2167</v>
      </c>
      <c r="C9" s="1372">
        <v>0</v>
      </c>
      <c r="D9" s="1372">
        <v>0</v>
      </c>
      <c r="E9" s="1372">
        <v>13945</v>
      </c>
      <c r="F9" s="1372">
        <v>0</v>
      </c>
      <c r="G9" s="1373">
        <v>234534</v>
      </c>
      <c r="H9" s="1372">
        <v>428191</v>
      </c>
      <c r="J9" s="2364">
        <v>0</v>
      </c>
      <c r="K9" s="2364">
        <v>0</v>
      </c>
      <c r="L9" s="2344">
        <v>13945</v>
      </c>
      <c r="M9" s="2374">
        <v>0</v>
      </c>
      <c r="N9" s="2344">
        <v>232757</v>
      </c>
      <c r="O9" s="2344">
        <v>402738</v>
      </c>
      <c r="P9" s="2349"/>
      <c r="Q9" s="1372">
        <v>0</v>
      </c>
      <c r="R9" s="1372">
        <v>0</v>
      </c>
      <c r="S9" s="1372">
        <v>13698</v>
      </c>
      <c r="T9" s="1372">
        <v>0</v>
      </c>
      <c r="U9" s="1373">
        <v>290771</v>
      </c>
      <c r="V9" s="1372">
        <v>463901</v>
      </c>
      <c r="X9" s="1372">
        <v>0</v>
      </c>
      <c r="Y9" s="1372">
        <v>0</v>
      </c>
      <c r="Z9" s="1372">
        <v>12032</v>
      </c>
      <c r="AA9" s="1372">
        <v>0</v>
      </c>
      <c r="AB9" s="1373">
        <v>266105</v>
      </c>
      <c r="AC9" s="1372">
        <v>394016</v>
      </c>
      <c r="AE9" s="1372">
        <v>0</v>
      </c>
      <c r="AF9" s="1372">
        <v>0</v>
      </c>
      <c r="AG9" s="1372">
        <v>11903</v>
      </c>
      <c r="AH9" s="1372">
        <v>0</v>
      </c>
      <c r="AI9" s="1373">
        <v>262047</v>
      </c>
      <c r="AJ9" s="1372">
        <v>414695</v>
      </c>
      <c r="AL9" s="1372">
        <v>0</v>
      </c>
      <c r="AM9" s="1372">
        <v>0</v>
      </c>
      <c r="AN9" s="1372">
        <v>13274</v>
      </c>
      <c r="AO9" s="1372">
        <v>0</v>
      </c>
      <c r="AP9" s="1373">
        <v>213716</v>
      </c>
      <c r="AQ9" s="1372">
        <v>388649</v>
      </c>
      <c r="AS9" s="1372">
        <v>0</v>
      </c>
      <c r="AT9" s="1372">
        <v>0</v>
      </c>
      <c r="AU9" s="1372">
        <v>12477</v>
      </c>
      <c r="AV9" s="1372">
        <v>0</v>
      </c>
      <c r="AW9" s="1373">
        <v>183117</v>
      </c>
      <c r="AX9" s="1372">
        <v>370665</v>
      </c>
      <c r="AZ9" s="1372">
        <v>0</v>
      </c>
      <c r="BA9" s="1372">
        <v>0</v>
      </c>
      <c r="BB9" s="1372">
        <v>7413</v>
      </c>
      <c r="BC9" s="1372">
        <v>0</v>
      </c>
      <c r="BD9" s="1373">
        <v>227892</v>
      </c>
      <c r="BE9" s="1372">
        <v>321512</v>
      </c>
      <c r="BG9" s="1372">
        <v>0</v>
      </c>
      <c r="BH9" s="1372">
        <v>0</v>
      </c>
      <c r="BI9" s="1372">
        <v>13218</v>
      </c>
      <c r="BJ9" s="1372">
        <v>0</v>
      </c>
      <c r="BK9" s="1373">
        <v>333913</v>
      </c>
      <c r="BL9" s="1372">
        <v>380508</v>
      </c>
      <c r="BN9" s="1372">
        <v>0</v>
      </c>
      <c r="BO9" s="1372">
        <v>0</v>
      </c>
      <c r="BP9" s="1372">
        <v>12252</v>
      </c>
      <c r="BQ9" s="1372">
        <v>0</v>
      </c>
      <c r="BR9" s="1373">
        <v>238303</v>
      </c>
      <c r="BS9" s="1372">
        <v>355227</v>
      </c>
      <c r="BU9" s="1372">
        <v>0</v>
      </c>
      <c r="BV9" s="1372">
        <v>0</v>
      </c>
      <c r="BW9" s="1372">
        <v>11885</v>
      </c>
      <c r="BX9" s="1368">
        <v>0</v>
      </c>
      <c r="BY9" s="1373">
        <v>263805</v>
      </c>
      <c r="BZ9" s="1368">
        <v>336424</v>
      </c>
      <c r="CB9" s="1372">
        <v>0</v>
      </c>
      <c r="CC9" s="1372">
        <v>0</v>
      </c>
      <c r="CD9" s="1372">
        <v>11727</v>
      </c>
      <c r="CE9" s="1368">
        <v>0</v>
      </c>
      <c r="CF9" s="1373">
        <v>253180</v>
      </c>
      <c r="CG9" s="1368">
        <v>330324</v>
      </c>
      <c r="CI9" s="1372">
        <v>0</v>
      </c>
      <c r="CJ9" s="1372">
        <v>0</v>
      </c>
      <c r="CK9" s="1372">
        <v>11429</v>
      </c>
      <c r="CL9" s="1368">
        <v>0</v>
      </c>
      <c r="CM9" s="1373">
        <v>409554</v>
      </c>
      <c r="CN9" s="1368">
        <v>330899</v>
      </c>
      <c r="CP9" s="1372">
        <v>0</v>
      </c>
      <c r="CQ9" s="1372">
        <v>0</v>
      </c>
      <c r="CR9" s="1372">
        <v>13336</v>
      </c>
      <c r="CS9" s="1368">
        <v>0</v>
      </c>
      <c r="CT9" s="1373">
        <v>296805</v>
      </c>
      <c r="CU9" s="1368">
        <v>206389</v>
      </c>
      <c r="CW9" s="1372">
        <v>0</v>
      </c>
      <c r="CX9" s="1372">
        <v>0</v>
      </c>
      <c r="CY9" s="1372">
        <v>13310</v>
      </c>
      <c r="CZ9" s="1368">
        <v>0</v>
      </c>
      <c r="DA9" s="1373">
        <v>276636</v>
      </c>
      <c r="DB9" s="1368">
        <v>232421</v>
      </c>
      <c r="DD9" s="1372">
        <v>0</v>
      </c>
      <c r="DE9" s="1372">
        <v>0</v>
      </c>
      <c r="DF9" s="1372">
        <v>4863</v>
      </c>
      <c r="DG9" s="1368">
        <v>0</v>
      </c>
      <c r="DH9" s="1373">
        <v>283725</v>
      </c>
      <c r="DI9" s="1368">
        <v>211634</v>
      </c>
      <c r="DK9" s="1372">
        <v>0</v>
      </c>
      <c r="DL9" s="1372">
        <v>0</v>
      </c>
      <c r="DM9" s="1372">
        <v>3652</v>
      </c>
      <c r="DN9" s="1368">
        <v>0</v>
      </c>
      <c r="DO9" s="1373">
        <v>285777</v>
      </c>
      <c r="DP9" s="1368">
        <v>261472</v>
      </c>
      <c r="DR9" s="1372">
        <v>0</v>
      </c>
      <c r="DS9" s="1372">
        <v>0</v>
      </c>
      <c r="DT9" s="1372">
        <v>3821</v>
      </c>
      <c r="DU9" s="1368">
        <v>0</v>
      </c>
      <c r="DV9" s="1373">
        <v>243529</v>
      </c>
      <c r="DW9" s="1368">
        <v>164493</v>
      </c>
      <c r="DY9" s="1372">
        <v>0</v>
      </c>
      <c r="DZ9" s="1372">
        <v>0</v>
      </c>
      <c r="EA9" s="1372">
        <v>7446</v>
      </c>
      <c r="EB9" s="1368">
        <v>0</v>
      </c>
      <c r="EC9" s="1373">
        <v>242502</v>
      </c>
      <c r="ED9" s="1368">
        <v>160924</v>
      </c>
      <c r="EF9" s="1372">
        <v>0</v>
      </c>
      <c r="EG9" s="1372">
        <v>0</v>
      </c>
      <c r="EH9" s="1372">
        <v>2653</v>
      </c>
      <c r="EI9" s="1368">
        <v>0</v>
      </c>
      <c r="EJ9" s="1373">
        <v>231076</v>
      </c>
      <c r="EK9" s="1368">
        <v>156318</v>
      </c>
      <c r="EM9" s="1372">
        <v>0</v>
      </c>
      <c r="EN9" s="1372">
        <v>0</v>
      </c>
      <c r="EO9" s="1372">
        <v>3466</v>
      </c>
      <c r="EP9" s="1368">
        <v>0</v>
      </c>
      <c r="EQ9" s="1373">
        <v>238935</v>
      </c>
      <c r="ER9" s="1368">
        <v>182254</v>
      </c>
      <c r="ET9" s="1372">
        <v>0</v>
      </c>
      <c r="EU9" s="1372">
        <v>0</v>
      </c>
      <c r="EV9" s="1372">
        <v>2487</v>
      </c>
      <c r="EW9" s="1368">
        <v>0</v>
      </c>
      <c r="EX9" s="1373">
        <v>210990</v>
      </c>
      <c r="EY9" s="1368">
        <v>154374</v>
      </c>
      <c r="FA9" s="1372">
        <v>0</v>
      </c>
      <c r="FB9" s="1372">
        <v>0</v>
      </c>
      <c r="FC9" s="1372">
        <v>1281</v>
      </c>
      <c r="FD9" s="1368">
        <v>0</v>
      </c>
      <c r="FE9" s="1373">
        <v>229537</v>
      </c>
      <c r="FF9" s="1368">
        <v>175458</v>
      </c>
      <c r="FH9" s="1372">
        <v>0</v>
      </c>
      <c r="FI9" s="1372">
        <v>0</v>
      </c>
      <c r="FJ9" s="1372">
        <v>4799</v>
      </c>
      <c r="FK9" s="1368">
        <v>0</v>
      </c>
      <c r="FL9" s="1373">
        <v>226474</v>
      </c>
      <c r="FM9" s="1368">
        <v>235377</v>
      </c>
      <c r="FO9" s="1355">
        <v>0</v>
      </c>
      <c r="FP9" s="1355">
        <v>0</v>
      </c>
      <c r="FQ9" s="1355">
        <v>996</v>
      </c>
      <c r="FR9" s="1289">
        <v>0</v>
      </c>
      <c r="FS9" s="1374">
        <v>251570</v>
      </c>
      <c r="FT9" s="1289">
        <v>298307</v>
      </c>
    </row>
    <row r="10" spans="1:176">
      <c r="A10" s="1257">
        <v>4</v>
      </c>
      <c r="B10" s="1161" t="s">
        <v>2168</v>
      </c>
      <c r="C10" s="1372">
        <v>0</v>
      </c>
      <c r="D10" s="1372">
        <v>0</v>
      </c>
      <c r="E10" s="1372">
        <v>31567</v>
      </c>
      <c r="F10" s="1372">
        <v>187</v>
      </c>
      <c r="G10" s="1373">
        <v>0</v>
      </c>
      <c r="H10" s="1372">
        <v>340</v>
      </c>
      <c r="J10" s="2364">
        <v>0</v>
      </c>
      <c r="K10" s="2364">
        <v>0</v>
      </c>
      <c r="L10" s="2344">
        <v>31567</v>
      </c>
      <c r="M10" s="2373">
        <v>187</v>
      </c>
      <c r="N10" s="2344">
        <v>1777</v>
      </c>
      <c r="O10" s="2344">
        <v>25794</v>
      </c>
      <c r="P10" s="2349"/>
      <c r="Q10" s="1372">
        <v>0</v>
      </c>
      <c r="R10" s="1372">
        <v>0</v>
      </c>
      <c r="S10" s="1372">
        <v>31321</v>
      </c>
      <c r="T10" s="1372">
        <v>0</v>
      </c>
      <c r="U10" s="1373">
        <v>1945</v>
      </c>
      <c r="V10" s="1372">
        <v>19586</v>
      </c>
      <c r="X10" s="1372">
        <v>0</v>
      </c>
      <c r="Y10" s="1372">
        <v>0</v>
      </c>
      <c r="Z10" s="1372">
        <v>30856</v>
      </c>
      <c r="AA10" s="1372">
        <v>0</v>
      </c>
      <c r="AB10" s="1373">
        <v>2095</v>
      </c>
      <c r="AC10" s="1372">
        <v>4511</v>
      </c>
      <c r="AE10" s="1372">
        <v>0</v>
      </c>
      <c r="AF10" s="1372">
        <v>0</v>
      </c>
      <c r="AG10" s="1372">
        <v>25211</v>
      </c>
      <c r="AH10" s="1372">
        <v>0</v>
      </c>
      <c r="AI10" s="1373">
        <v>2543</v>
      </c>
      <c r="AJ10" s="1372">
        <v>16391</v>
      </c>
      <c r="AL10" s="1372">
        <v>0</v>
      </c>
      <c r="AM10" s="1372">
        <v>0</v>
      </c>
      <c r="AN10" s="1372">
        <v>28260</v>
      </c>
      <c r="AO10" s="1372">
        <v>0</v>
      </c>
      <c r="AP10" s="1373">
        <v>2206</v>
      </c>
      <c r="AQ10" s="1372">
        <v>9156</v>
      </c>
      <c r="AS10" s="1372">
        <v>0</v>
      </c>
      <c r="AT10" s="1372">
        <v>0</v>
      </c>
      <c r="AU10" s="1372">
        <v>26288</v>
      </c>
      <c r="AV10" s="1372">
        <v>0</v>
      </c>
      <c r="AW10" s="1373">
        <v>2270</v>
      </c>
      <c r="AX10" s="1372">
        <v>6714</v>
      </c>
      <c r="AZ10" s="1372">
        <v>0</v>
      </c>
      <c r="BA10" s="1372">
        <v>0</v>
      </c>
      <c r="BB10" s="1372">
        <v>27073</v>
      </c>
      <c r="BC10" s="1372">
        <v>0</v>
      </c>
      <c r="BD10" s="1373">
        <v>3704</v>
      </c>
      <c r="BE10" s="1372">
        <v>6756</v>
      </c>
      <c r="BG10" s="1372">
        <v>0</v>
      </c>
      <c r="BH10" s="1372">
        <v>0</v>
      </c>
      <c r="BI10" s="1372">
        <v>22375</v>
      </c>
      <c r="BJ10" s="1372">
        <v>0</v>
      </c>
      <c r="BK10" s="1373">
        <v>2583</v>
      </c>
      <c r="BL10" s="1372">
        <v>7516</v>
      </c>
      <c r="BN10" s="1372">
        <v>0</v>
      </c>
      <c r="BO10" s="1372">
        <v>0</v>
      </c>
      <c r="BP10" s="1372">
        <v>20300</v>
      </c>
      <c r="BQ10" s="1372">
        <v>0</v>
      </c>
      <c r="BR10" s="1373">
        <v>4007</v>
      </c>
      <c r="BS10" s="1372">
        <v>8318</v>
      </c>
      <c r="BU10" s="1372">
        <v>0</v>
      </c>
      <c r="BV10" s="1372">
        <v>0</v>
      </c>
      <c r="BW10" s="1372">
        <v>21080</v>
      </c>
      <c r="BX10" s="1368">
        <v>13</v>
      </c>
      <c r="BY10" s="1373">
        <v>2881</v>
      </c>
      <c r="BZ10" s="1368">
        <v>2922</v>
      </c>
      <c r="CB10" s="1372">
        <v>0</v>
      </c>
      <c r="CC10" s="1372">
        <v>0</v>
      </c>
      <c r="CD10" s="1372">
        <v>16274</v>
      </c>
      <c r="CE10" s="1368">
        <v>0</v>
      </c>
      <c r="CF10" s="1373">
        <v>2335</v>
      </c>
      <c r="CG10" s="1368">
        <v>2911</v>
      </c>
      <c r="CI10" s="1372">
        <v>0</v>
      </c>
      <c r="CJ10" s="1372">
        <v>0</v>
      </c>
      <c r="CK10" s="1372">
        <v>16144</v>
      </c>
      <c r="CL10" s="1368">
        <v>0</v>
      </c>
      <c r="CM10" s="1373">
        <v>2032</v>
      </c>
      <c r="CN10" s="1368">
        <v>5664</v>
      </c>
      <c r="CP10" s="1372">
        <v>0</v>
      </c>
      <c r="CQ10" s="1372">
        <v>0</v>
      </c>
      <c r="CR10" s="1372">
        <v>15249</v>
      </c>
      <c r="CS10" s="1368">
        <v>120</v>
      </c>
      <c r="CT10" s="1373">
        <v>4079</v>
      </c>
      <c r="CU10" s="1368">
        <v>3936</v>
      </c>
      <c r="CW10" s="1372">
        <v>0</v>
      </c>
      <c r="CX10" s="1372">
        <v>0</v>
      </c>
      <c r="CY10" s="1372">
        <v>13872</v>
      </c>
      <c r="CZ10" s="1368">
        <v>127</v>
      </c>
      <c r="DA10" s="1373">
        <v>2733</v>
      </c>
      <c r="DB10" s="1368">
        <v>3193</v>
      </c>
      <c r="DD10" s="1372">
        <v>0</v>
      </c>
      <c r="DE10" s="1372">
        <v>0</v>
      </c>
      <c r="DF10" s="1372">
        <v>10363</v>
      </c>
      <c r="DG10" s="1368">
        <v>130</v>
      </c>
      <c r="DH10" s="1373">
        <v>1769</v>
      </c>
      <c r="DI10" s="1368">
        <v>7072</v>
      </c>
      <c r="DK10" s="1372">
        <v>0</v>
      </c>
      <c r="DL10" s="1372">
        <v>0</v>
      </c>
      <c r="DM10" s="1372">
        <v>9373</v>
      </c>
      <c r="DN10" s="1368">
        <v>0</v>
      </c>
      <c r="DO10" s="1373">
        <v>2344</v>
      </c>
      <c r="DP10" s="1368">
        <v>4797</v>
      </c>
      <c r="DR10" s="1372">
        <v>0</v>
      </c>
      <c r="DS10" s="1372">
        <v>0</v>
      </c>
      <c r="DT10" s="1372">
        <v>8506</v>
      </c>
      <c r="DU10" s="1368">
        <v>0</v>
      </c>
      <c r="DV10" s="1373">
        <v>1524</v>
      </c>
      <c r="DW10" s="1368">
        <v>5132</v>
      </c>
      <c r="DY10" s="1372">
        <v>0</v>
      </c>
      <c r="DZ10" s="1372">
        <v>0</v>
      </c>
      <c r="EA10" s="1372">
        <v>7338</v>
      </c>
      <c r="EB10" s="1368">
        <v>1</v>
      </c>
      <c r="EC10" s="1373">
        <v>6266</v>
      </c>
      <c r="ED10" s="1368">
        <v>4922</v>
      </c>
      <c r="EF10" s="1372">
        <v>0</v>
      </c>
      <c r="EG10" s="1372">
        <v>0</v>
      </c>
      <c r="EH10" s="1372">
        <v>7634</v>
      </c>
      <c r="EI10" s="1368">
        <v>2</v>
      </c>
      <c r="EJ10" s="1373">
        <v>3729</v>
      </c>
      <c r="EK10" s="1368">
        <v>7856</v>
      </c>
      <c r="EM10" s="1372">
        <v>0</v>
      </c>
      <c r="EN10" s="1372">
        <v>0</v>
      </c>
      <c r="EO10" s="1372">
        <v>6947</v>
      </c>
      <c r="EP10" s="1368">
        <v>2</v>
      </c>
      <c r="EQ10" s="1373">
        <v>3545</v>
      </c>
      <c r="ER10" s="1368">
        <v>4285</v>
      </c>
      <c r="ET10" s="1372">
        <v>0</v>
      </c>
      <c r="EU10" s="1372">
        <v>0</v>
      </c>
      <c r="EV10" s="1372">
        <v>6007</v>
      </c>
      <c r="EW10" s="1368">
        <v>1</v>
      </c>
      <c r="EX10" s="1373">
        <v>3233</v>
      </c>
      <c r="EY10" s="1368">
        <v>2583</v>
      </c>
      <c r="FA10" s="1372">
        <v>0</v>
      </c>
      <c r="FB10" s="1372">
        <v>0</v>
      </c>
      <c r="FC10" s="1372">
        <v>5108</v>
      </c>
      <c r="FD10" s="1368">
        <v>2</v>
      </c>
      <c r="FE10" s="1373">
        <v>3078</v>
      </c>
      <c r="FF10" s="1368">
        <v>2731</v>
      </c>
      <c r="FH10" s="1372">
        <v>0</v>
      </c>
      <c r="FI10" s="1372">
        <v>0</v>
      </c>
      <c r="FJ10" s="1372">
        <v>7002</v>
      </c>
      <c r="FK10" s="1368">
        <v>0</v>
      </c>
      <c r="FL10" s="1373">
        <v>1659</v>
      </c>
      <c r="FM10" s="1368">
        <v>2198</v>
      </c>
      <c r="FO10" s="1355">
        <v>0</v>
      </c>
      <c r="FP10" s="1355">
        <v>0</v>
      </c>
      <c r="FQ10" s="1355">
        <v>3860</v>
      </c>
      <c r="FR10" s="1289">
        <v>1</v>
      </c>
      <c r="FS10" s="1374">
        <v>1063</v>
      </c>
      <c r="FT10" s="1289">
        <v>3201</v>
      </c>
    </row>
    <row r="11" spans="1:176">
      <c r="A11" s="1257">
        <v>5</v>
      </c>
      <c r="B11" s="1161" t="s">
        <v>2169</v>
      </c>
      <c r="C11" s="1372">
        <v>0</v>
      </c>
      <c r="D11" s="1372">
        <v>0</v>
      </c>
      <c r="E11" s="1372">
        <v>0</v>
      </c>
      <c r="F11" s="1372">
        <v>0</v>
      </c>
      <c r="G11" s="1373">
        <v>2006</v>
      </c>
      <c r="H11" s="1372">
        <v>57793</v>
      </c>
      <c r="J11" s="2364">
        <v>0</v>
      </c>
      <c r="K11" s="2364">
        <v>0</v>
      </c>
      <c r="L11" s="2364">
        <v>0</v>
      </c>
      <c r="M11" s="2374">
        <v>0</v>
      </c>
      <c r="N11" s="2344">
        <v>2006</v>
      </c>
      <c r="O11" s="2344">
        <v>57793</v>
      </c>
      <c r="P11" s="2349"/>
      <c r="Q11" s="1372">
        <v>0</v>
      </c>
      <c r="R11" s="1372">
        <v>0</v>
      </c>
      <c r="S11" s="1372">
        <v>0</v>
      </c>
      <c r="T11" s="1372">
        <v>0</v>
      </c>
      <c r="U11" s="1373">
        <v>493</v>
      </c>
      <c r="V11" s="1372">
        <v>49433</v>
      </c>
      <c r="X11" s="1372">
        <v>0</v>
      </c>
      <c r="Y11" s="1372">
        <v>0</v>
      </c>
      <c r="Z11" s="1372">
        <v>0</v>
      </c>
      <c r="AA11" s="1372">
        <v>0</v>
      </c>
      <c r="AB11" s="1373">
        <v>109</v>
      </c>
      <c r="AC11" s="1372">
        <v>60929</v>
      </c>
      <c r="AE11" s="1372">
        <v>0</v>
      </c>
      <c r="AF11" s="1372">
        <v>0</v>
      </c>
      <c r="AG11" s="1372">
        <v>0</v>
      </c>
      <c r="AH11" s="1372">
        <v>0</v>
      </c>
      <c r="AI11" s="1373">
        <v>109</v>
      </c>
      <c r="AJ11" s="1372">
        <v>45572</v>
      </c>
      <c r="AL11" s="1372">
        <v>0</v>
      </c>
      <c r="AM11" s="1372">
        <v>0</v>
      </c>
      <c r="AN11" s="1372">
        <v>0</v>
      </c>
      <c r="AO11" s="1372">
        <v>0</v>
      </c>
      <c r="AP11" s="1373">
        <v>93</v>
      </c>
      <c r="AQ11" s="1372">
        <v>39384</v>
      </c>
      <c r="AS11" s="1372">
        <v>0</v>
      </c>
      <c r="AT11" s="1372">
        <v>0</v>
      </c>
      <c r="AU11" s="1372">
        <v>0</v>
      </c>
      <c r="AV11" s="1372">
        <v>0</v>
      </c>
      <c r="AW11" s="1373">
        <v>1354</v>
      </c>
      <c r="AX11" s="1372">
        <v>32578</v>
      </c>
      <c r="AZ11" s="1372">
        <v>0</v>
      </c>
      <c r="BA11" s="1372">
        <v>0</v>
      </c>
      <c r="BB11" s="1372">
        <v>8478</v>
      </c>
      <c r="BC11" s="1372">
        <v>0</v>
      </c>
      <c r="BD11" s="1373">
        <v>248</v>
      </c>
      <c r="BE11" s="1372">
        <v>43053</v>
      </c>
      <c r="BG11" s="1372">
        <v>0</v>
      </c>
      <c r="BH11" s="1372">
        <v>0</v>
      </c>
      <c r="BI11" s="1372">
        <v>14126</v>
      </c>
      <c r="BJ11" s="1372">
        <v>0</v>
      </c>
      <c r="BK11" s="1373">
        <v>305</v>
      </c>
      <c r="BL11" s="1372">
        <v>31732</v>
      </c>
      <c r="BN11" s="1372">
        <v>0</v>
      </c>
      <c r="BO11" s="1372">
        <v>0</v>
      </c>
      <c r="BP11" s="1372">
        <v>17517</v>
      </c>
      <c r="BQ11" s="1372">
        <v>0</v>
      </c>
      <c r="BR11" s="1373">
        <v>450</v>
      </c>
      <c r="BS11" s="1372">
        <v>32256</v>
      </c>
      <c r="BU11" s="1372">
        <v>0</v>
      </c>
      <c r="BV11" s="1372">
        <v>0</v>
      </c>
      <c r="BW11" s="1372">
        <v>25305</v>
      </c>
      <c r="BX11" s="1368">
        <v>0</v>
      </c>
      <c r="BY11" s="1373">
        <v>476</v>
      </c>
      <c r="BZ11" s="1368">
        <v>27186</v>
      </c>
      <c r="CB11" s="1372">
        <v>0</v>
      </c>
      <c r="CC11" s="1372">
        <v>0</v>
      </c>
      <c r="CD11" s="1372">
        <v>24915</v>
      </c>
      <c r="CE11" s="1368">
        <v>0</v>
      </c>
      <c r="CF11" s="1373">
        <v>585</v>
      </c>
      <c r="CG11" s="1368">
        <v>32470</v>
      </c>
      <c r="CI11" s="1372">
        <v>0</v>
      </c>
      <c r="CJ11" s="1372">
        <v>0</v>
      </c>
      <c r="CK11" s="1372">
        <v>24133</v>
      </c>
      <c r="CL11" s="1368">
        <v>0</v>
      </c>
      <c r="CM11" s="1373">
        <v>812</v>
      </c>
      <c r="CN11" s="1368">
        <v>24749</v>
      </c>
      <c r="CP11" s="1372">
        <v>0</v>
      </c>
      <c r="CQ11" s="1372">
        <v>0</v>
      </c>
      <c r="CR11" s="1372">
        <v>22137</v>
      </c>
      <c r="CS11" s="1368">
        <v>0</v>
      </c>
      <c r="CT11" s="1373">
        <v>21307</v>
      </c>
      <c r="CU11" s="1368">
        <v>742</v>
      </c>
      <c r="CW11" s="1372">
        <v>0</v>
      </c>
      <c r="CX11" s="1372">
        <v>0</v>
      </c>
      <c r="CY11" s="1372">
        <v>19660</v>
      </c>
      <c r="CZ11" s="1368">
        <v>0</v>
      </c>
      <c r="DA11" s="1373">
        <v>21967</v>
      </c>
      <c r="DB11" s="1368">
        <v>870</v>
      </c>
      <c r="DD11" s="1372">
        <v>0</v>
      </c>
      <c r="DE11" s="1372">
        <v>0</v>
      </c>
      <c r="DF11" s="1372">
        <v>22718</v>
      </c>
      <c r="DG11" s="1368">
        <v>0</v>
      </c>
      <c r="DH11" s="1373">
        <v>26630</v>
      </c>
      <c r="DI11" s="1368">
        <v>325</v>
      </c>
      <c r="DK11" s="1372">
        <v>0</v>
      </c>
      <c r="DL11" s="1372">
        <v>0</v>
      </c>
      <c r="DM11" s="1372">
        <v>35618</v>
      </c>
      <c r="DN11" s="1368">
        <v>0</v>
      </c>
      <c r="DO11" s="1373">
        <v>28104</v>
      </c>
      <c r="DP11" s="1368">
        <v>294</v>
      </c>
      <c r="DR11" s="1372">
        <v>0</v>
      </c>
      <c r="DS11" s="1372">
        <v>0</v>
      </c>
      <c r="DT11" s="1372">
        <v>35103</v>
      </c>
      <c r="DU11" s="1368">
        <v>0</v>
      </c>
      <c r="DV11" s="1373">
        <v>20431</v>
      </c>
      <c r="DW11" s="1368">
        <v>386</v>
      </c>
      <c r="DY11" s="1372">
        <v>0</v>
      </c>
      <c r="DZ11" s="1372">
        <v>0</v>
      </c>
      <c r="EA11" s="1372">
        <v>35467</v>
      </c>
      <c r="EB11" s="1368">
        <v>0</v>
      </c>
      <c r="EC11" s="1373">
        <v>25159</v>
      </c>
      <c r="ED11" s="1368">
        <v>536</v>
      </c>
      <c r="EF11" s="1372">
        <v>0</v>
      </c>
      <c r="EG11" s="1372">
        <v>0</v>
      </c>
      <c r="EH11" s="1372">
        <v>14779</v>
      </c>
      <c r="EI11" s="1368">
        <v>0</v>
      </c>
      <c r="EJ11" s="1373">
        <v>26469</v>
      </c>
      <c r="EK11" s="1368">
        <v>906</v>
      </c>
      <c r="EM11" s="1372">
        <v>0</v>
      </c>
      <c r="EN11" s="1372">
        <v>0</v>
      </c>
      <c r="EO11" s="1372">
        <v>1694</v>
      </c>
      <c r="EP11" s="1368">
        <v>0</v>
      </c>
      <c r="EQ11" s="1373">
        <v>25350</v>
      </c>
      <c r="ER11" s="1368">
        <v>63</v>
      </c>
      <c r="ET11" s="1372">
        <v>0</v>
      </c>
      <c r="EU11" s="1372">
        <v>0</v>
      </c>
      <c r="EV11" s="1372">
        <v>1442</v>
      </c>
      <c r="EW11" s="1368">
        <v>0</v>
      </c>
      <c r="EX11" s="1373">
        <v>22240</v>
      </c>
      <c r="EY11" s="1368">
        <v>1950</v>
      </c>
      <c r="FA11" s="1372">
        <v>0</v>
      </c>
      <c r="FB11" s="1372">
        <v>0</v>
      </c>
      <c r="FC11" s="1372">
        <v>1425</v>
      </c>
      <c r="FD11" s="1368">
        <v>0</v>
      </c>
      <c r="FE11" s="1373">
        <v>23943</v>
      </c>
      <c r="FF11" s="1368">
        <v>135</v>
      </c>
      <c r="FH11" s="1372">
        <v>0</v>
      </c>
      <c r="FI11" s="1372">
        <v>0</v>
      </c>
      <c r="FJ11" s="1372">
        <v>1423</v>
      </c>
      <c r="FK11" s="1368">
        <v>0</v>
      </c>
      <c r="FL11" s="1373">
        <v>24375</v>
      </c>
      <c r="FM11" s="1368">
        <v>221</v>
      </c>
      <c r="FO11" s="1355">
        <v>0</v>
      </c>
      <c r="FP11" s="1355">
        <v>0</v>
      </c>
      <c r="FQ11" s="1355">
        <v>2062</v>
      </c>
      <c r="FR11" s="1289">
        <v>0</v>
      </c>
      <c r="FS11" s="1374">
        <v>24032</v>
      </c>
      <c r="FT11" s="1289">
        <v>1359</v>
      </c>
    </row>
    <row r="12" spans="1:176">
      <c r="A12" s="1257">
        <v>6</v>
      </c>
      <c r="B12" s="1161" t="s">
        <v>295</v>
      </c>
      <c r="C12" s="1372">
        <v>0</v>
      </c>
      <c r="D12" s="1372">
        <v>0</v>
      </c>
      <c r="E12" s="1372">
        <v>1285</v>
      </c>
      <c r="F12" s="1372">
        <v>0</v>
      </c>
      <c r="G12" s="1373">
        <v>0</v>
      </c>
      <c r="H12" s="1372">
        <v>719</v>
      </c>
      <c r="J12" s="2364">
        <v>0</v>
      </c>
      <c r="K12" s="2364">
        <v>0</v>
      </c>
      <c r="L12" s="2344">
        <v>1285</v>
      </c>
      <c r="M12" s="2374">
        <v>0</v>
      </c>
      <c r="N12" s="2364">
        <v>0</v>
      </c>
      <c r="O12" s="2344">
        <v>719</v>
      </c>
      <c r="P12" s="2349"/>
      <c r="Q12" s="1372">
        <v>0</v>
      </c>
      <c r="R12" s="1372">
        <v>0</v>
      </c>
      <c r="S12" s="1372">
        <v>943</v>
      </c>
      <c r="T12" s="1372">
        <v>0</v>
      </c>
      <c r="U12" s="1373">
        <v>0</v>
      </c>
      <c r="V12" s="1372">
        <v>844</v>
      </c>
      <c r="X12" s="1372">
        <v>0</v>
      </c>
      <c r="Y12" s="1372">
        <v>0</v>
      </c>
      <c r="Z12" s="1372">
        <v>1204</v>
      </c>
      <c r="AA12" s="1372">
        <v>0</v>
      </c>
      <c r="AB12" s="1373">
        <v>0</v>
      </c>
      <c r="AC12" s="1372">
        <v>3252</v>
      </c>
      <c r="AE12" s="1372">
        <v>0</v>
      </c>
      <c r="AF12" s="1372">
        <v>0</v>
      </c>
      <c r="AG12" s="1372">
        <v>1327</v>
      </c>
      <c r="AH12" s="1372">
        <v>0</v>
      </c>
      <c r="AI12" s="1373">
        <v>0</v>
      </c>
      <c r="AJ12" s="1372">
        <v>1004</v>
      </c>
      <c r="AL12" s="1372">
        <v>0</v>
      </c>
      <c r="AM12" s="1372">
        <v>0</v>
      </c>
      <c r="AN12" s="1372">
        <v>1376</v>
      </c>
      <c r="AO12" s="1372">
        <v>0</v>
      </c>
      <c r="AP12" s="1373">
        <v>0</v>
      </c>
      <c r="AQ12" s="1372">
        <v>302</v>
      </c>
      <c r="AS12" s="1372">
        <v>0</v>
      </c>
      <c r="AT12" s="1372">
        <v>0</v>
      </c>
      <c r="AU12" s="1372">
        <v>1440</v>
      </c>
      <c r="AV12" s="1372">
        <v>0</v>
      </c>
      <c r="AW12" s="1373">
        <v>0</v>
      </c>
      <c r="AX12" s="1372">
        <v>293</v>
      </c>
      <c r="AZ12" s="1372">
        <v>0</v>
      </c>
      <c r="BA12" s="1372">
        <v>0</v>
      </c>
      <c r="BB12" s="1372">
        <v>0</v>
      </c>
      <c r="BC12" s="1372">
        <v>0</v>
      </c>
      <c r="BD12" s="1373">
        <v>0</v>
      </c>
      <c r="BE12" s="1372">
        <v>393</v>
      </c>
      <c r="BG12" s="1372">
        <v>0</v>
      </c>
      <c r="BH12" s="1372">
        <v>0</v>
      </c>
      <c r="BI12" s="1372">
        <v>0</v>
      </c>
      <c r="BJ12" s="1372">
        <v>0</v>
      </c>
      <c r="BK12" s="1373">
        <v>0</v>
      </c>
      <c r="BL12" s="1372">
        <v>260</v>
      </c>
      <c r="BN12" s="1372">
        <v>0</v>
      </c>
      <c r="BO12" s="1372">
        <v>0</v>
      </c>
      <c r="BP12" s="1372">
        <v>0</v>
      </c>
      <c r="BQ12" s="1372">
        <v>0</v>
      </c>
      <c r="BR12" s="1373">
        <v>0</v>
      </c>
      <c r="BS12" s="1372">
        <v>466</v>
      </c>
      <c r="BU12" s="1372">
        <v>0</v>
      </c>
      <c r="BV12" s="1372">
        <v>0</v>
      </c>
      <c r="BW12" s="1372">
        <v>0</v>
      </c>
      <c r="BX12" s="1368">
        <v>0</v>
      </c>
      <c r="BY12" s="1373">
        <v>0</v>
      </c>
      <c r="BZ12" s="1368">
        <v>1625</v>
      </c>
      <c r="CB12" s="1372">
        <v>0</v>
      </c>
      <c r="CC12" s="1372">
        <v>0</v>
      </c>
      <c r="CD12" s="1372">
        <v>0</v>
      </c>
      <c r="CE12" s="1368">
        <v>0</v>
      </c>
      <c r="CF12" s="1373">
        <v>0</v>
      </c>
      <c r="CG12" s="1368">
        <v>1605</v>
      </c>
      <c r="CI12" s="1372">
        <v>0</v>
      </c>
      <c r="CJ12" s="1372">
        <v>0</v>
      </c>
      <c r="CK12" s="1372">
        <v>0</v>
      </c>
      <c r="CL12" s="1368">
        <v>0</v>
      </c>
      <c r="CM12" s="1373">
        <v>0</v>
      </c>
      <c r="CN12" s="1368">
        <v>3</v>
      </c>
      <c r="CP12" s="1372">
        <v>0</v>
      </c>
      <c r="CQ12" s="1372">
        <v>0</v>
      </c>
      <c r="CR12" s="1372">
        <v>0</v>
      </c>
      <c r="CS12" s="1368">
        <v>0</v>
      </c>
      <c r="CT12" s="1373">
        <v>8</v>
      </c>
      <c r="CU12" s="1368">
        <v>3</v>
      </c>
      <c r="CW12" s="1372">
        <v>0</v>
      </c>
      <c r="CX12" s="1372">
        <v>0</v>
      </c>
      <c r="CY12" s="1372">
        <v>3</v>
      </c>
      <c r="CZ12" s="1368">
        <v>0</v>
      </c>
      <c r="DA12" s="1373">
        <v>5</v>
      </c>
      <c r="DB12" s="1368">
        <v>148</v>
      </c>
      <c r="DD12" s="1372">
        <v>0</v>
      </c>
      <c r="DE12" s="1372">
        <v>0</v>
      </c>
      <c r="DF12" s="1372">
        <v>0</v>
      </c>
      <c r="DG12" s="1368">
        <v>0</v>
      </c>
      <c r="DH12" s="1373">
        <v>27</v>
      </c>
      <c r="DI12" s="1368">
        <v>21</v>
      </c>
      <c r="DK12" s="1372">
        <v>0</v>
      </c>
      <c r="DL12" s="1372">
        <v>0</v>
      </c>
      <c r="DM12" s="1372">
        <v>3</v>
      </c>
      <c r="DN12" s="1368">
        <v>0</v>
      </c>
      <c r="DO12" s="1373">
        <v>83</v>
      </c>
      <c r="DP12" s="1368">
        <v>0</v>
      </c>
      <c r="DR12" s="1372">
        <v>0</v>
      </c>
      <c r="DS12" s="1372">
        <v>0</v>
      </c>
      <c r="DT12" s="1372">
        <v>0</v>
      </c>
      <c r="DU12" s="1368">
        <v>0</v>
      </c>
      <c r="DV12" s="1373">
        <v>44</v>
      </c>
      <c r="DW12" s="1368">
        <v>0</v>
      </c>
      <c r="DY12" s="1372">
        <v>0</v>
      </c>
      <c r="DZ12" s="1372">
        <v>0</v>
      </c>
      <c r="EA12" s="1372">
        <v>0</v>
      </c>
      <c r="EB12" s="1368">
        <v>0</v>
      </c>
      <c r="EC12" s="1373">
        <v>289</v>
      </c>
      <c r="ED12" s="1368">
        <v>0</v>
      </c>
      <c r="EF12" s="1372">
        <v>0</v>
      </c>
      <c r="EG12" s="1372">
        <v>0</v>
      </c>
      <c r="EH12" s="1372">
        <v>0</v>
      </c>
      <c r="EI12" s="1368">
        <v>0</v>
      </c>
      <c r="EJ12" s="1373">
        <v>149</v>
      </c>
      <c r="EK12" s="1368">
        <v>0</v>
      </c>
      <c r="EM12" s="1372">
        <v>0</v>
      </c>
      <c r="EN12" s="1372">
        <v>0</v>
      </c>
      <c r="EO12" s="1372">
        <v>0</v>
      </c>
      <c r="EP12" s="1368">
        <v>0</v>
      </c>
      <c r="EQ12" s="1373">
        <v>177</v>
      </c>
      <c r="ER12" s="1368">
        <v>5</v>
      </c>
      <c r="ET12" s="1372">
        <v>0</v>
      </c>
      <c r="EU12" s="1372">
        <v>0</v>
      </c>
      <c r="EV12" s="1372">
        <v>0</v>
      </c>
      <c r="EW12" s="1368">
        <v>0</v>
      </c>
      <c r="EX12" s="1373">
        <v>487</v>
      </c>
      <c r="EY12" s="1368">
        <v>8</v>
      </c>
      <c r="FA12" s="1372">
        <v>0</v>
      </c>
      <c r="FB12" s="1372">
        <v>0</v>
      </c>
      <c r="FC12" s="1372">
        <v>0</v>
      </c>
      <c r="FD12" s="1368">
        <v>0</v>
      </c>
      <c r="FE12" s="1373">
        <v>1376</v>
      </c>
      <c r="FF12" s="1368">
        <v>16</v>
      </c>
      <c r="FH12" s="1372">
        <v>0</v>
      </c>
      <c r="FI12" s="1372">
        <v>0</v>
      </c>
      <c r="FJ12" s="1372">
        <v>0</v>
      </c>
      <c r="FK12" s="1368">
        <v>0</v>
      </c>
      <c r="FL12" s="1373">
        <v>1292</v>
      </c>
      <c r="FM12" s="1368">
        <v>14</v>
      </c>
      <c r="FO12" s="1355">
        <v>0</v>
      </c>
      <c r="FP12" s="1355">
        <v>0</v>
      </c>
      <c r="FQ12" s="1355">
        <v>0</v>
      </c>
      <c r="FR12" s="1289">
        <v>0</v>
      </c>
      <c r="FS12" s="1374">
        <v>267</v>
      </c>
      <c r="FT12" s="1289">
        <v>11</v>
      </c>
    </row>
    <row r="13" spans="1:176">
      <c r="A13" s="1257">
        <v>7</v>
      </c>
      <c r="B13" s="1375" t="s">
        <v>2170</v>
      </c>
      <c r="C13" s="1376">
        <v>0</v>
      </c>
      <c r="D13" s="1376">
        <v>0</v>
      </c>
      <c r="E13" s="1376">
        <v>100</v>
      </c>
      <c r="F13" s="1376">
        <v>0</v>
      </c>
      <c r="G13" s="1377">
        <v>0</v>
      </c>
      <c r="H13" s="1376">
        <v>0</v>
      </c>
      <c r="J13" s="2365">
        <v>0</v>
      </c>
      <c r="K13" s="2364">
        <v>0</v>
      </c>
      <c r="L13" s="2344">
        <v>100</v>
      </c>
      <c r="M13" s="2375">
        <v>0</v>
      </c>
      <c r="N13" s="2364">
        <v>0</v>
      </c>
      <c r="O13" s="2364">
        <v>0</v>
      </c>
      <c r="P13" s="2349"/>
      <c r="Q13" s="1376">
        <v>0</v>
      </c>
      <c r="R13" s="1376">
        <v>0</v>
      </c>
      <c r="S13" s="1376">
        <v>97</v>
      </c>
      <c r="T13" s="1376">
        <v>0</v>
      </c>
      <c r="U13" s="1377">
        <v>0</v>
      </c>
      <c r="V13" s="1376">
        <v>0</v>
      </c>
      <c r="X13" s="1376">
        <v>0</v>
      </c>
      <c r="Y13" s="1376">
        <v>0</v>
      </c>
      <c r="Z13" s="1376">
        <v>94</v>
      </c>
      <c r="AA13" s="1376">
        <v>0</v>
      </c>
      <c r="AB13" s="1377">
        <v>0</v>
      </c>
      <c r="AC13" s="1376">
        <v>0</v>
      </c>
      <c r="AE13" s="1376">
        <v>0</v>
      </c>
      <c r="AF13" s="1376">
        <v>0</v>
      </c>
      <c r="AG13" s="1376">
        <v>122</v>
      </c>
      <c r="AH13" s="1376">
        <v>0</v>
      </c>
      <c r="AI13" s="1377">
        <v>0</v>
      </c>
      <c r="AJ13" s="1376">
        <v>26</v>
      </c>
      <c r="AL13" s="1376">
        <v>0</v>
      </c>
      <c r="AM13" s="1376">
        <v>0</v>
      </c>
      <c r="AN13" s="1376">
        <v>87</v>
      </c>
      <c r="AO13" s="1376">
        <v>0</v>
      </c>
      <c r="AP13" s="1377">
        <v>0</v>
      </c>
      <c r="AQ13" s="1376">
        <v>20</v>
      </c>
      <c r="AS13" s="1376">
        <v>0</v>
      </c>
      <c r="AT13" s="1376">
        <v>0</v>
      </c>
      <c r="AU13" s="1376">
        <v>111</v>
      </c>
      <c r="AV13" s="1376">
        <v>0</v>
      </c>
      <c r="AW13" s="1377">
        <v>0</v>
      </c>
      <c r="AX13" s="1376">
        <v>100</v>
      </c>
      <c r="AZ13" s="1376">
        <v>0</v>
      </c>
      <c r="BA13" s="1376">
        <v>0</v>
      </c>
      <c r="BB13" s="1376">
        <v>108</v>
      </c>
      <c r="BC13" s="1376">
        <v>0</v>
      </c>
      <c r="BD13" s="1377">
        <v>0</v>
      </c>
      <c r="BE13" s="1376">
        <v>22</v>
      </c>
      <c r="BG13" s="1376">
        <v>0</v>
      </c>
      <c r="BH13" s="1376">
        <v>0</v>
      </c>
      <c r="BI13" s="1376">
        <v>105</v>
      </c>
      <c r="BJ13" s="1376">
        <v>0</v>
      </c>
      <c r="BK13" s="1377">
        <v>0</v>
      </c>
      <c r="BL13" s="1376">
        <v>18</v>
      </c>
      <c r="BN13" s="1376">
        <v>0</v>
      </c>
      <c r="BO13" s="1376">
        <v>0</v>
      </c>
      <c r="BP13" s="1376">
        <v>102</v>
      </c>
      <c r="BQ13" s="1376">
        <v>0</v>
      </c>
      <c r="BR13" s="1377">
        <v>0</v>
      </c>
      <c r="BS13" s="1376">
        <v>17</v>
      </c>
      <c r="BU13" s="1376">
        <v>0</v>
      </c>
      <c r="BV13" s="1376">
        <v>0</v>
      </c>
      <c r="BW13" s="1376">
        <v>100</v>
      </c>
      <c r="BX13" s="1376">
        <v>0</v>
      </c>
      <c r="BY13" s="1377">
        <v>0</v>
      </c>
      <c r="BZ13" s="1376">
        <v>18</v>
      </c>
      <c r="CB13" s="1376">
        <v>0</v>
      </c>
      <c r="CC13" s="1376">
        <v>0</v>
      </c>
      <c r="CD13" s="1376">
        <v>49</v>
      </c>
      <c r="CE13" s="1376">
        <v>0</v>
      </c>
      <c r="CF13" s="1377">
        <v>0</v>
      </c>
      <c r="CG13" s="1376">
        <v>18</v>
      </c>
      <c r="CI13" s="1376">
        <v>0</v>
      </c>
      <c r="CJ13" s="1376">
        <v>0</v>
      </c>
      <c r="CK13" s="1376">
        <v>91</v>
      </c>
      <c r="CL13" s="1376">
        <v>0</v>
      </c>
      <c r="CM13" s="1377">
        <v>0</v>
      </c>
      <c r="CN13" s="1376">
        <v>13</v>
      </c>
      <c r="CP13" s="1376">
        <v>0</v>
      </c>
      <c r="CQ13" s="1376">
        <v>0</v>
      </c>
      <c r="CR13" s="1376">
        <v>1451</v>
      </c>
      <c r="CS13" s="1376">
        <v>0</v>
      </c>
      <c r="CT13" s="1377">
        <v>0</v>
      </c>
      <c r="CU13" s="1376">
        <v>13</v>
      </c>
      <c r="CW13" s="1376">
        <v>0</v>
      </c>
      <c r="CX13" s="1376">
        <v>0</v>
      </c>
      <c r="CY13" s="1376">
        <v>1559</v>
      </c>
      <c r="CZ13" s="1376">
        <v>0</v>
      </c>
      <c r="DA13" s="1377">
        <v>0</v>
      </c>
      <c r="DB13" s="1376">
        <v>43</v>
      </c>
      <c r="DD13" s="1376">
        <v>0</v>
      </c>
      <c r="DE13" s="1376">
        <v>0</v>
      </c>
      <c r="DF13" s="1376">
        <v>2469</v>
      </c>
      <c r="DG13" s="1376">
        <v>0</v>
      </c>
      <c r="DH13" s="1377">
        <v>0</v>
      </c>
      <c r="DI13" s="1376">
        <v>0</v>
      </c>
      <c r="DK13" s="1376">
        <v>0</v>
      </c>
      <c r="DL13" s="1376">
        <v>0</v>
      </c>
      <c r="DM13" s="1376">
        <v>2519</v>
      </c>
      <c r="DN13" s="1376">
        <v>0</v>
      </c>
      <c r="DO13" s="1377">
        <v>0</v>
      </c>
      <c r="DP13" s="1376">
        <v>0</v>
      </c>
      <c r="DR13" s="1376">
        <v>0</v>
      </c>
      <c r="DS13" s="1376">
        <v>0</v>
      </c>
      <c r="DT13" s="1376">
        <v>1498</v>
      </c>
      <c r="DU13" s="1376">
        <v>0</v>
      </c>
      <c r="DV13" s="1377">
        <v>0</v>
      </c>
      <c r="DW13" s="1376">
        <v>0</v>
      </c>
      <c r="DY13" s="1376">
        <v>0</v>
      </c>
      <c r="DZ13" s="1376">
        <v>0</v>
      </c>
      <c r="EA13" s="1376">
        <v>2592</v>
      </c>
      <c r="EB13" s="1376">
        <v>0</v>
      </c>
      <c r="EC13" s="1377">
        <v>0</v>
      </c>
      <c r="ED13" s="1376">
        <v>0</v>
      </c>
      <c r="EF13" s="1376">
        <v>0</v>
      </c>
      <c r="EG13" s="1376">
        <v>0</v>
      </c>
      <c r="EH13" s="1376">
        <v>3159</v>
      </c>
      <c r="EI13" s="1376">
        <v>0</v>
      </c>
      <c r="EJ13" s="1377">
        <v>0</v>
      </c>
      <c r="EK13" s="1376">
        <v>0</v>
      </c>
      <c r="EM13" s="1376">
        <v>0</v>
      </c>
      <c r="EN13" s="1376">
        <v>0</v>
      </c>
      <c r="EO13" s="1376">
        <v>0</v>
      </c>
      <c r="EP13" s="1376">
        <v>0</v>
      </c>
      <c r="EQ13" s="1377">
        <v>0</v>
      </c>
      <c r="ER13" s="1376">
        <v>0</v>
      </c>
      <c r="ET13" s="1376">
        <v>0</v>
      </c>
      <c r="EU13" s="1376">
        <v>0</v>
      </c>
      <c r="EV13" s="1376">
        <v>0</v>
      </c>
      <c r="EW13" s="1376">
        <v>0</v>
      </c>
      <c r="EX13" s="1377">
        <v>0</v>
      </c>
      <c r="EY13" s="1376">
        <v>0</v>
      </c>
      <c r="FA13" s="1376">
        <v>0</v>
      </c>
      <c r="FB13" s="1376">
        <v>0</v>
      </c>
      <c r="FC13" s="1376">
        <v>894</v>
      </c>
      <c r="FD13" s="1376">
        <v>0</v>
      </c>
      <c r="FE13" s="1377">
        <v>0</v>
      </c>
      <c r="FF13" s="1376">
        <v>8</v>
      </c>
      <c r="FH13" s="1376">
        <v>0</v>
      </c>
      <c r="FI13" s="1376">
        <v>0</v>
      </c>
      <c r="FJ13" s="1376">
        <v>858</v>
      </c>
      <c r="FK13" s="1376">
        <v>0</v>
      </c>
      <c r="FL13" s="1377">
        <v>0</v>
      </c>
      <c r="FM13" s="1376">
        <v>8</v>
      </c>
      <c r="FO13" s="1378">
        <v>0</v>
      </c>
      <c r="FP13" s="1378">
        <v>0</v>
      </c>
      <c r="FQ13" s="1378">
        <v>952</v>
      </c>
      <c r="FR13" s="1378">
        <v>0</v>
      </c>
      <c r="FS13" s="1379">
        <v>0</v>
      </c>
      <c r="FT13" s="1378">
        <v>87</v>
      </c>
    </row>
    <row r="14" spans="1:176" ht="13.8" thickBot="1">
      <c r="A14" s="1257">
        <v>8</v>
      </c>
      <c r="B14" s="1380" t="s">
        <v>156</v>
      </c>
      <c r="C14" s="2088">
        <v>0</v>
      </c>
      <c r="D14" s="2088">
        <v>1702</v>
      </c>
      <c r="E14" s="2088">
        <v>49312</v>
      </c>
      <c r="F14" s="2088">
        <v>5948</v>
      </c>
      <c r="G14" s="2088">
        <v>719611</v>
      </c>
      <c r="H14" s="2088">
        <v>727006</v>
      </c>
      <c r="J14" s="2366">
        <v>0</v>
      </c>
      <c r="K14" s="2366">
        <v>1702</v>
      </c>
      <c r="L14" s="2366">
        <v>49312</v>
      </c>
      <c r="M14" s="2366">
        <v>5948</v>
      </c>
      <c r="N14" s="2366">
        <v>719611</v>
      </c>
      <c r="O14" s="2366">
        <v>727006</v>
      </c>
      <c r="P14" s="2349"/>
      <c r="Q14" s="2088">
        <v>0</v>
      </c>
      <c r="R14" s="2088">
        <v>1259</v>
      </c>
      <c r="S14" s="2088">
        <v>49246</v>
      </c>
      <c r="T14" s="2088">
        <v>2490</v>
      </c>
      <c r="U14" s="2088">
        <v>821641</v>
      </c>
      <c r="V14" s="2088">
        <v>829312</v>
      </c>
      <c r="X14" s="2088">
        <v>0</v>
      </c>
      <c r="Y14" s="2088">
        <v>1423</v>
      </c>
      <c r="Z14" s="2088">
        <v>46998</v>
      </c>
      <c r="AA14" s="2088">
        <v>3759</v>
      </c>
      <c r="AB14" s="2088">
        <v>724654</v>
      </c>
      <c r="AC14" s="2088">
        <v>733337</v>
      </c>
      <c r="AE14" s="2088">
        <v>0</v>
      </c>
      <c r="AF14" s="2088">
        <v>1317</v>
      </c>
      <c r="AG14" s="2088">
        <v>40880</v>
      </c>
      <c r="AH14" s="2088">
        <v>6351</v>
      </c>
      <c r="AI14" s="2088">
        <v>738354</v>
      </c>
      <c r="AJ14" s="2088">
        <v>750466</v>
      </c>
      <c r="AL14" s="2088">
        <v>0</v>
      </c>
      <c r="AM14" s="2088">
        <v>1392</v>
      </c>
      <c r="AN14" s="2088">
        <v>45229</v>
      </c>
      <c r="AO14" s="2088">
        <v>6929</v>
      </c>
      <c r="AP14" s="2088">
        <v>648922</v>
      </c>
      <c r="AQ14" s="2088">
        <v>653567</v>
      </c>
      <c r="AS14" s="2088">
        <v>0</v>
      </c>
      <c r="AT14" s="2088">
        <v>149</v>
      </c>
      <c r="AU14" s="2088">
        <v>42807</v>
      </c>
      <c r="AV14" s="2088">
        <v>4842</v>
      </c>
      <c r="AW14" s="2088">
        <v>589927</v>
      </c>
      <c r="AX14" s="2088">
        <v>602780</v>
      </c>
      <c r="AZ14" s="2088">
        <v>0</v>
      </c>
      <c r="BA14" s="2088">
        <v>1020</v>
      </c>
      <c r="BB14" s="2088">
        <v>46178</v>
      </c>
      <c r="BC14" s="2088">
        <v>5090</v>
      </c>
      <c r="BD14" s="2088">
        <v>595685</v>
      </c>
      <c r="BE14" s="2088">
        <v>606296</v>
      </c>
      <c r="BG14" s="2088">
        <v>0</v>
      </c>
      <c r="BH14" s="2088">
        <v>728</v>
      </c>
      <c r="BI14" s="2088">
        <v>49824</v>
      </c>
      <c r="BJ14" s="2088">
        <v>6089</v>
      </c>
      <c r="BK14" s="2088">
        <v>747802</v>
      </c>
      <c r="BL14" s="2088">
        <v>759423</v>
      </c>
      <c r="BN14" s="2088">
        <v>0</v>
      </c>
      <c r="BO14" s="2088">
        <v>8151</v>
      </c>
      <c r="BP14" s="2088">
        <v>50206</v>
      </c>
      <c r="BQ14" s="2088">
        <v>5448</v>
      </c>
      <c r="BR14" s="2088">
        <v>634699</v>
      </c>
      <c r="BS14" s="2088">
        <v>644821</v>
      </c>
      <c r="BU14" s="1381">
        <v>0</v>
      </c>
      <c r="BV14" s="1381">
        <v>4030</v>
      </c>
      <c r="BW14" s="1381">
        <v>58370</v>
      </c>
      <c r="BX14" s="1381">
        <v>4903</v>
      </c>
      <c r="BY14" s="1381">
        <v>631663</v>
      </c>
      <c r="BZ14" s="1381">
        <v>632836</v>
      </c>
      <c r="CB14" s="1381">
        <v>0</v>
      </c>
      <c r="CC14" s="1381">
        <v>5403</v>
      </c>
      <c r="CD14" s="1381">
        <v>52993</v>
      </c>
      <c r="CE14" s="1381">
        <v>5001</v>
      </c>
      <c r="CF14" s="1381">
        <v>613807</v>
      </c>
      <c r="CG14" s="1381">
        <v>599631</v>
      </c>
      <c r="CI14" s="1381">
        <v>0</v>
      </c>
      <c r="CJ14" s="1381">
        <v>7549</v>
      </c>
      <c r="CK14" s="1381">
        <v>51797</v>
      </c>
      <c r="CL14" s="1381">
        <v>4034</v>
      </c>
      <c r="CM14" s="1381">
        <v>765202</v>
      </c>
      <c r="CN14" s="1381">
        <v>626700</v>
      </c>
      <c r="CP14" s="1381">
        <v>0</v>
      </c>
      <c r="CQ14" s="1381">
        <v>5055</v>
      </c>
      <c r="CR14" s="1381">
        <v>52173</v>
      </c>
      <c r="CS14" s="1381">
        <v>4531</v>
      </c>
      <c r="CT14" s="1381">
        <v>532014</v>
      </c>
      <c r="CU14" s="1381">
        <v>523138</v>
      </c>
      <c r="CW14" s="1381">
        <v>0</v>
      </c>
      <c r="CX14" s="1381">
        <v>4586</v>
      </c>
      <c r="CY14" s="1381">
        <v>48405</v>
      </c>
      <c r="CZ14" s="1381">
        <v>4226</v>
      </c>
      <c r="DA14" s="1381">
        <v>537260</v>
      </c>
      <c r="DB14" s="1381">
        <v>524973</v>
      </c>
      <c r="DD14" s="1381">
        <v>0</v>
      </c>
      <c r="DE14" s="1381">
        <v>5572</v>
      </c>
      <c r="DF14" s="1381">
        <v>40414</v>
      </c>
      <c r="DG14" s="1381">
        <v>1740</v>
      </c>
      <c r="DH14" s="1381">
        <v>527898</v>
      </c>
      <c r="DI14" s="1381">
        <v>510500</v>
      </c>
      <c r="DK14" s="1381">
        <v>0</v>
      </c>
      <c r="DL14" s="1381">
        <v>5516</v>
      </c>
      <c r="DM14" s="1381">
        <v>51727</v>
      </c>
      <c r="DN14" s="1381">
        <v>4382</v>
      </c>
      <c r="DO14" s="1381">
        <v>583807</v>
      </c>
      <c r="DP14" s="1381">
        <v>564623</v>
      </c>
      <c r="DR14" s="1381">
        <v>0</v>
      </c>
      <c r="DS14" s="1381">
        <v>5692</v>
      </c>
      <c r="DT14" s="1381">
        <v>49183</v>
      </c>
      <c r="DU14" s="1381">
        <v>2848</v>
      </c>
      <c r="DV14" s="1381">
        <v>436088</v>
      </c>
      <c r="DW14" s="1381">
        <v>415618</v>
      </c>
      <c r="DY14" s="1381">
        <v>0</v>
      </c>
      <c r="DZ14" s="1381">
        <v>4703</v>
      </c>
      <c r="EA14" s="1381">
        <v>52886</v>
      </c>
      <c r="EB14" s="1381">
        <v>2248</v>
      </c>
      <c r="EC14" s="1381">
        <v>440708</v>
      </c>
      <c r="ED14" s="1381">
        <v>430226</v>
      </c>
      <c r="EF14" s="1381">
        <v>0</v>
      </c>
      <c r="EG14" s="1381">
        <v>6720</v>
      </c>
      <c r="EH14" s="1381">
        <v>28552</v>
      </c>
      <c r="EI14" s="1381">
        <v>2442</v>
      </c>
      <c r="EJ14" s="1381">
        <v>427564</v>
      </c>
      <c r="EK14" s="1381">
        <v>419339</v>
      </c>
      <c r="EM14" s="1381">
        <v>0</v>
      </c>
      <c r="EN14" s="1381">
        <v>5186</v>
      </c>
      <c r="EO14" s="1381">
        <v>12481</v>
      </c>
      <c r="EP14" s="1381">
        <v>4041</v>
      </c>
      <c r="EQ14" s="1381">
        <v>454608</v>
      </c>
      <c r="ER14" s="1381">
        <v>453028</v>
      </c>
      <c r="ET14" s="1381">
        <v>0</v>
      </c>
      <c r="EU14" s="1381">
        <v>4744</v>
      </c>
      <c r="EV14" s="1381">
        <v>10163</v>
      </c>
      <c r="EW14" s="1381">
        <v>5538</v>
      </c>
      <c r="EX14" s="1381">
        <v>395989</v>
      </c>
      <c r="EY14" s="1381">
        <v>396722</v>
      </c>
      <c r="FA14" s="1381">
        <v>0</v>
      </c>
      <c r="FB14" s="1381">
        <v>4887</v>
      </c>
      <c r="FC14" s="1381">
        <v>8830</v>
      </c>
      <c r="FD14" s="1381">
        <v>6407</v>
      </c>
      <c r="FE14" s="1381">
        <v>435992</v>
      </c>
      <c r="FF14" s="1381">
        <v>430483</v>
      </c>
      <c r="FH14" s="1381">
        <v>0</v>
      </c>
      <c r="FI14" s="1381">
        <v>5151</v>
      </c>
      <c r="FJ14" s="1381">
        <v>14196</v>
      </c>
      <c r="FK14" s="1381">
        <v>12184</v>
      </c>
      <c r="FL14" s="1381">
        <v>491469</v>
      </c>
      <c r="FM14" s="1381">
        <v>500408</v>
      </c>
      <c r="FO14" s="1381">
        <v>0</v>
      </c>
      <c r="FP14" s="1381">
        <v>5398</v>
      </c>
      <c r="FQ14" s="1381">
        <v>7871</v>
      </c>
      <c r="FR14" s="1381">
        <v>14008</v>
      </c>
      <c r="FS14" s="1381">
        <v>578642</v>
      </c>
      <c r="FT14" s="1381">
        <v>580447</v>
      </c>
    </row>
  </sheetData>
  <mergeCells count="150">
    <mergeCell ref="C4:F4"/>
    <mergeCell ref="G4:H4"/>
    <mergeCell ref="C5:D5"/>
    <mergeCell ref="E5:F5"/>
    <mergeCell ref="G5:G6"/>
    <mergeCell ref="H5:H6"/>
    <mergeCell ref="X4:AA4"/>
    <mergeCell ref="X5:Y5"/>
    <mergeCell ref="Z5:AA5"/>
    <mergeCell ref="Q4:T4"/>
    <mergeCell ref="U4:V4"/>
    <mergeCell ref="Q5:R5"/>
    <mergeCell ref="S5:T5"/>
    <mergeCell ref="U5:U6"/>
    <mergeCell ref="V5:V6"/>
    <mergeCell ref="J4:M4"/>
    <mergeCell ref="N4:O4"/>
    <mergeCell ref="J5:K5"/>
    <mergeCell ref="L5:M5"/>
    <mergeCell ref="N5:N6"/>
    <mergeCell ref="O5:O6"/>
    <mergeCell ref="AB4:AC4"/>
    <mergeCell ref="AB5:AB6"/>
    <mergeCell ref="AC5:AC6"/>
    <mergeCell ref="AE4:AH4"/>
    <mergeCell ref="AI4:AJ4"/>
    <mergeCell ref="AE5:AF5"/>
    <mergeCell ref="AG5:AH5"/>
    <mergeCell ref="AI5:AI6"/>
    <mergeCell ref="AJ5:AJ6"/>
    <mergeCell ref="AL4:AO4"/>
    <mergeCell ref="AP4:AQ4"/>
    <mergeCell ref="AL5:AM5"/>
    <mergeCell ref="AN5:AO5"/>
    <mergeCell ref="AP5:AP6"/>
    <mergeCell ref="AQ5:AQ6"/>
    <mergeCell ref="AS4:AV4"/>
    <mergeCell ref="AW4:AX4"/>
    <mergeCell ref="AS5:AT5"/>
    <mergeCell ref="AU5:AV5"/>
    <mergeCell ref="AW5:AW6"/>
    <mergeCell ref="AX5:AX6"/>
    <mergeCell ref="AZ4:BC4"/>
    <mergeCell ref="BD4:BE4"/>
    <mergeCell ref="AZ5:BA5"/>
    <mergeCell ref="BB5:BC5"/>
    <mergeCell ref="BD5:BD6"/>
    <mergeCell ref="BE5:BE6"/>
    <mergeCell ref="BG4:BJ4"/>
    <mergeCell ref="BK4:BL4"/>
    <mergeCell ref="BG5:BH5"/>
    <mergeCell ref="BI5:BJ5"/>
    <mergeCell ref="BK5:BK6"/>
    <mergeCell ref="BL5:BL6"/>
    <mergeCell ref="CB4:CE4"/>
    <mergeCell ref="CF4:CG4"/>
    <mergeCell ref="CB5:CC5"/>
    <mergeCell ref="CD5:CE5"/>
    <mergeCell ref="CF5:CF6"/>
    <mergeCell ref="CG5:CG6"/>
    <mergeCell ref="BU4:BX4"/>
    <mergeCell ref="BY4:BZ4"/>
    <mergeCell ref="BU5:BV5"/>
    <mergeCell ref="BW5:BX5"/>
    <mergeCell ref="BY5:BY6"/>
    <mergeCell ref="BZ5:BZ6"/>
    <mergeCell ref="BN4:BQ4"/>
    <mergeCell ref="BR4:BS4"/>
    <mergeCell ref="BN5:BO5"/>
    <mergeCell ref="BP5:BQ5"/>
    <mergeCell ref="BR5:BR6"/>
    <mergeCell ref="BS5:BS6"/>
    <mergeCell ref="DD4:DG4"/>
    <mergeCell ref="DH4:DI4"/>
    <mergeCell ref="DD5:DE5"/>
    <mergeCell ref="DF5:DG5"/>
    <mergeCell ref="DH5:DH6"/>
    <mergeCell ref="DI5:DI6"/>
    <mergeCell ref="CI4:CL4"/>
    <mergeCell ref="CM4:CN4"/>
    <mergeCell ref="CI5:CJ5"/>
    <mergeCell ref="CK5:CL5"/>
    <mergeCell ref="CM5:CM6"/>
    <mergeCell ref="CN5:CN6"/>
    <mergeCell ref="CP4:CS4"/>
    <mergeCell ref="CT4:CU4"/>
    <mergeCell ref="CP5:CQ5"/>
    <mergeCell ref="CR5:CS5"/>
    <mergeCell ref="CT5:CT6"/>
    <mergeCell ref="CU5:CU6"/>
    <mergeCell ref="CW4:CZ4"/>
    <mergeCell ref="DA4:DB4"/>
    <mergeCell ref="CW5:CX5"/>
    <mergeCell ref="CY5:CZ5"/>
    <mergeCell ref="DA5:DA6"/>
    <mergeCell ref="DB5:DB6"/>
    <mergeCell ref="DR4:DU4"/>
    <mergeCell ref="DV4:DW4"/>
    <mergeCell ref="DR5:DS5"/>
    <mergeCell ref="DT5:DU5"/>
    <mergeCell ref="DV5:DV6"/>
    <mergeCell ref="DW5:DW6"/>
    <mergeCell ref="DK4:DN4"/>
    <mergeCell ref="DO4:DP4"/>
    <mergeCell ref="DK5:DL5"/>
    <mergeCell ref="DM5:DN5"/>
    <mergeCell ref="DO5:DO6"/>
    <mergeCell ref="DP5:DP6"/>
    <mergeCell ref="FS4:FT4"/>
    <mergeCell ref="FH5:FI5"/>
    <mergeCell ref="FJ5:FK5"/>
    <mergeCell ref="FL5:FL6"/>
    <mergeCell ref="FM5:FM6"/>
    <mergeCell ref="FO5:FP5"/>
    <mergeCell ref="FQ5:FR5"/>
    <mergeCell ref="FS5:FS6"/>
    <mergeCell ref="FT5:FT6"/>
    <mergeCell ref="FH4:FK4"/>
    <mergeCell ref="FL4:FM4"/>
    <mergeCell ref="FO4:FR4"/>
    <mergeCell ref="ET4:EW4"/>
    <mergeCell ref="EX4:EY4"/>
    <mergeCell ref="ET5:EU5"/>
    <mergeCell ref="EV5:EW5"/>
    <mergeCell ref="EX5:EX6"/>
    <mergeCell ref="EY5:EY6"/>
    <mergeCell ref="FA4:FD4"/>
    <mergeCell ref="FE4:FF4"/>
    <mergeCell ref="FA5:FB5"/>
    <mergeCell ref="FC5:FD5"/>
    <mergeCell ref="FE5:FE6"/>
    <mergeCell ref="FF5:FF6"/>
    <mergeCell ref="EM4:EP4"/>
    <mergeCell ref="EQ4:ER4"/>
    <mergeCell ref="EM5:EN5"/>
    <mergeCell ref="EO5:EP5"/>
    <mergeCell ref="EQ5:EQ6"/>
    <mergeCell ref="ER5:ER6"/>
    <mergeCell ref="DY4:EB4"/>
    <mergeCell ref="EC4:ED4"/>
    <mergeCell ref="DY5:DZ5"/>
    <mergeCell ref="EA5:EB5"/>
    <mergeCell ref="EC5:EC6"/>
    <mergeCell ref="ED5:ED6"/>
    <mergeCell ref="EF4:EI4"/>
    <mergeCell ref="EJ4:EK4"/>
    <mergeCell ref="EF5:EG5"/>
    <mergeCell ref="EH5:EI5"/>
    <mergeCell ref="EJ5:EJ6"/>
    <mergeCell ref="EK5:EK6"/>
  </mergeCells>
  <phoneticPr fontId="64" type="noConversion"/>
  <hyperlinks>
    <hyperlink ref="B2" location="Índice!A1" display="CCR5: Colaterais financeiros associados a exposições ao risco de crédito de contraparte" xr:uid="{3D4B5EA7-F1F8-433E-B9D1-F29D570E9599}"/>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394A5-E134-4A28-9597-D4C2AD168A19}">
  <sheetPr codeName="Planilha53">
    <tabColor rgb="FF73C6A1"/>
  </sheetPr>
  <dimension ref="A1:BU12"/>
  <sheetViews>
    <sheetView showGridLines="0" topLeftCell="B1" zoomScale="80" zoomScaleNormal="80" workbookViewId="0">
      <selection activeCell="D4" sqref="D4"/>
    </sheetView>
  </sheetViews>
  <sheetFormatPr defaultColWidth="9.21875" defaultRowHeight="13.2"/>
  <cols>
    <col min="1" max="1" width="3.77734375" style="1112" hidden="1" customWidth="1"/>
    <col min="2" max="2" width="77.77734375" style="1112" customWidth="1"/>
    <col min="3" max="4" width="17.44140625" style="1112" customWidth="1"/>
    <col min="5" max="5" width="1.44140625" style="1112" customWidth="1"/>
    <col min="6" max="7" width="17.44140625" style="1112" customWidth="1"/>
    <col min="8" max="8" width="1.44140625" style="1112" customWidth="1"/>
    <col min="9" max="10" width="17.44140625" style="1112" customWidth="1"/>
    <col min="11" max="11" width="1.44140625" style="1112" customWidth="1"/>
    <col min="12" max="12" width="17.44140625" style="1112" bestFit="1" customWidth="1"/>
    <col min="13" max="13" width="15.5546875" style="1112" bestFit="1" customWidth="1"/>
    <col min="14" max="14" width="1.44140625" style="1112" customWidth="1"/>
    <col min="15" max="15" width="17.44140625" style="1112" bestFit="1" customWidth="1"/>
    <col min="16" max="16" width="15.5546875" style="1112" bestFit="1" customWidth="1"/>
    <col min="17" max="17" width="1.44140625" style="1112" customWidth="1"/>
    <col min="18" max="18" width="17.44140625" style="1112" bestFit="1" customWidth="1"/>
    <col min="19" max="19" width="15.5546875" style="1112" bestFit="1" customWidth="1"/>
    <col min="20" max="20" width="1.44140625" style="1112" customWidth="1"/>
    <col min="21" max="21" width="17.44140625" style="1112" bestFit="1" customWidth="1"/>
    <col min="22" max="22" width="15.5546875" style="1112" bestFit="1" customWidth="1"/>
    <col min="23" max="23" width="1.44140625" style="1112" customWidth="1"/>
    <col min="24" max="24" width="17.44140625" style="1112" bestFit="1" customWidth="1"/>
    <col min="25" max="25" width="15.5546875" style="1112" bestFit="1" customWidth="1"/>
    <col min="26" max="26" width="1.44140625" style="1112" customWidth="1"/>
    <col min="27" max="27" width="17.44140625" style="1112" bestFit="1" customWidth="1"/>
    <col min="28" max="28" width="15.5546875" style="1112" bestFit="1" customWidth="1"/>
    <col min="29" max="29" width="1.44140625" style="1112" customWidth="1"/>
    <col min="30" max="30" width="17.44140625" style="1112" bestFit="1" customWidth="1"/>
    <col min="31" max="31" width="15.5546875" style="1112" bestFit="1" customWidth="1"/>
    <col min="32" max="32" width="1.44140625" style="1112" customWidth="1"/>
    <col min="33" max="33" width="17.44140625" style="1112" bestFit="1" customWidth="1"/>
    <col min="34" max="34" width="15.5546875" style="1112" bestFit="1" customWidth="1"/>
    <col min="35" max="35" width="1.44140625" style="1112" customWidth="1"/>
    <col min="36" max="36" width="17.44140625" style="1112" bestFit="1" customWidth="1"/>
    <col min="37" max="37" width="15.5546875" style="1112" bestFit="1" customWidth="1"/>
    <col min="38" max="38" width="1.44140625" style="1112" customWidth="1"/>
    <col min="39" max="39" width="17.44140625" style="1112" bestFit="1" customWidth="1"/>
    <col min="40" max="40" width="15.5546875" style="1112" bestFit="1" customWidth="1"/>
    <col min="41" max="41" width="1.44140625" style="1112" customWidth="1"/>
    <col min="42" max="42" width="17.44140625" style="1112" bestFit="1" customWidth="1"/>
    <col min="43" max="43" width="15.5546875" style="1112" bestFit="1" customWidth="1"/>
    <col min="44" max="44" width="1.44140625" style="1112" customWidth="1"/>
    <col min="45" max="45" width="17.44140625" style="1112" bestFit="1" customWidth="1"/>
    <col min="46" max="46" width="15.5546875" style="1112" bestFit="1" customWidth="1"/>
    <col min="47" max="47" width="1.44140625" style="1112" customWidth="1"/>
    <col min="48" max="48" width="17.44140625" style="1112" bestFit="1" customWidth="1"/>
    <col min="49" max="49" width="15.5546875" style="1112" bestFit="1" customWidth="1"/>
    <col min="50" max="50" width="1.44140625" style="1112" customWidth="1"/>
    <col min="51" max="51" width="17.44140625" style="1112" bestFit="1" customWidth="1"/>
    <col min="52" max="52" width="15.5546875" style="1112" bestFit="1" customWidth="1"/>
    <col min="53" max="53" width="1.44140625" style="1112" customWidth="1"/>
    <col min="54" max="54" width="17.44140625" style="1112" bestFit="1" customWidth="1"/>
    <col min="55" max="55" width="15.5546875" style="1112" bestFit="1" customWidth="1"/>
    <col min="56" max="56" width="1.44140625" style="1112" customWidth="1"/>
    <col min="57" max="57" width="17.44140625" style="1112" bestFit="1" customWidth="1"/>
    <col min="58" max="58" width="15.5546875" style="1112" bestFit="1" customWidth="1"/>
    <col min="59" max="59" width="1.44140625" style="1112" customWidth="1"/>
    <col min="60" max="60" width="17.44140625" style="1112" bestFit="1" customWidth="1"/>
    <col min="61" max="61" width="15.5546875" style="1112" bestFit="1" customWidth="1"/>
    <col min="62" max="62" width="1.44140625" style="1112" customWidth="1"/>
    <col min="63" max="63" width="17.44140625" style="1112" bestFit="1" customWidth="1"/>
    <col min="64" max="64" width="15.5546875" style="1112" bestFit="1" customWidth="1"/>
    <col min="65" max="65" width="1.44140625" style="1112" customWidth="1"/>
    <col min="66" max="66" width="17.44140625" style="1112" bestFit="1" customWidth="1"/>
    <col min="67" max="67" width="15.5546875" style="1112" bestFit="1" customWidth="1"/>
    <col min="68" max="68" width="1.44140625" style="1112" customWidth="1"/>
    <col min="69" max="69" width="17.44140625" style="1112" bestFit="1" customWidth="1"/>
    <col min="70" max="70" width="15.5546875" style="1112" bestFit="1" customWidth="1"/>
    <col min="71" max="71" width="1.44140625" style="1112" customWidth="1"/>
    <col min="72" max="72" width="17.44140625" style="1112" bestFit="1" customWidth="1"/>
    <col min="73" max="73" width="16" style="1112" customWidth="1"/>
    <col min="74" max="16384" width="9.21875" style="1112"/>
  </cols>
  <sheetData>
    <row r="1" spans="1:73" s="58" customFormat="1" ht="5.25" customHeight="1">
      <c r="A1" s="1251"/>
      <c r="B1" s="1252"/>
      <c r="C1" s="1253"/>
      <c r="D1" s="1253"/>
      <c r="E1" s="1252"/>
      <c r="F1" s="1253"/>
      <c r="G1" s="1253"/>
      <c r="H1" s="1252"/>
      <c r="I1" s="1253"/>
      <c r="J1" s="1253"/>
      <c r="K1" s="1252"/>
      <c r="L1" s="1253"/>
      <c r="M1" s="1253"/>
      <c r="N1" s="1252"/>
      <c r="O1" s="1253"/>
      <c r="P1" s="1253"/>
      <c r="Q1" s="1252"/>
      <c r="R1" s="1253"/>
      <c r="S1" s="1253"/>
      <c r="T1" s="1252"/>
      <c r="U1" s="1253"/>
      <c r="V1" s="1253"/>
      <c r="W1" s="1252"/>
      <c r="X1" s="1253"/>
      <c r="Y1" s="1253"/>
      <c r="Z1" s="1252"/>
      <c r="AA1" s="1253"/>
      <c r="AB1" s="1253"/>
      <c r="AC1" s="1252"/>
      <c r="AD1" s="1253"/>
      <c r="AE1" s="1253"/>
      <c r="AF1" s="1252"/>
      <c r="AG1" s="1253"/>
      <c r="AH1" s="1253"/>
      <c r="AI1" s="1252"/>
      <c r="AJ1" s="1253"/>
      <c r="AK1" s="1253"/>
      <c r="AL1" s="1252"/>
      <c r="AM1" s="1253"/>
      <c r="AN1" s="1253"/>
      <c r="AO1" s="1252"/>
      <c r="AP1" s="1253"/>
      <c r="AQ1" s="1253"/>
      <c r="AR1" s="1252"/>
      <c r="AS1" s="1253"/>
      <c r="AT1" s="1253"/>
      <c r="AU1" s="1252"/>
      <c r="AV1" s="1253"/>
      <c r="AW1" s="1253"/>
      <c r="AX1" s="1252"/>
      <c r="AY1" s="1253"/>
      <c r="AZ1" s="1253"/>
      <c r="BA1" s="1252"/>
      <c r="BB1" s="1253"/>
      <c r="BC1" s="1253"/>
      <c r="BD1" s="1252"/>
      <c r="BE1" s="1253"/>
      <c r="BF1" s="1253"/>
      <c r="BG1" s="1252"/>
      <c r="BH1" s="1253"/>
      <c r="BI1" s="1253"/>
      <c r="BJ1" s="1252"/>
      <c r="BK1" s="1253"/>
      <c r="BL1" s="1253"/>
      <c r="BM1" s="1252"/>
      <c r="BN1" s="1253"/>
      <c r="BO1" s="1253"/>
      <c r="BP1" s="1253"/>
      <c r="BQ1" s="1253"/>
      <c r="BR1" s="1253"/>
      <c r="BS1" s="1253"/>
      <c r="BT1" s="1253"/>
      <c r="BU1" s="1254"/>
    </row>
    <row r="2" spans="1:73" ht="15.75" customHeight="1">
      <c r="B2" s="23" t="s">
        <v>2171</v>
      </c>
      <c r="C2" s="1209"/>
      <c r="D2" s="1209"/>
      <c r="E2" s="23"/>
      <c r="F2" s="1209"/>
      <c r="G2" s="1209"/>
      <c r="H2" s="23"/>
      <c r="I2" s="1209"/>
      <c r="J2" s="1209"/>
      <c r="K2" s="23"/>
      <c r="L2" s="1209"/>
      <c r="M2" s="1209"/>
      <c r="N2" s="23"/>
      <c r="O2" s="1209"/>
      <c r="P2" s="1209"/>
      <c r="Q2" s="23"/>
      <c r="R2" s="1209"/>
      <c r="S2" s="1209"/>
      <c r="T2" s="23"/>
      <c r="U2" s="1209"/>
      <c r="V2" s="1209"/>
      <c r="W2" s="23"/>
      <c r="X2" s="1209"/>
      <c r="Y2" s="1209"/>
      <c r="Z2" s="23"/>
      <c r="AA2" s="1209"/>
      <c r="AB2" s="1209"/>
      <c r="AC2" s="23"/>
      <c r="AD2" s="1209"/>
      <c r="AE2" s="1209"/>
      <c r="AF2" s="23"/>
      <c r="AG2" s="1209"/>
      <c r="AH2" s="1209"/>
      <c r="AI2" s="23"/>
      <c r="AJ2" s="1209"/>
      <c r="AK2" s="1209"/>
      <c r="AL2" s="23"/>
      <c r="AM2" s="1209"/>
      <c r="AN2" s="1209"/>
      <c r="AO2" s="23"/>
      <c r="AP2" s="1209"/>
      <c r="AQ2" s="1209"/>
      <c r="AR2" s="23"/>
      <c r="AS2" s="1209"/>
      <c r="AT2" s="1209"/>
      <c r="AU2" s="23"/>
      <c r="AV2" s="1209"/>
      <c r="AW2" s="1209"/>
      <c r="AX2" s="23"/>
      <c r="AY2" s="1209"/>
      <c r="AZ2" s="1209"/>
      <c r="BA2" s="23"/>
      <c r="BB2" s="1209"/>
      <c r="BC2" s="1209"/>
      <c r="BD2" s="23"/>
      <c r="BE2" s="1209"/>
      <c r="BF2" s="1209"/>
      <c r="BG2" s="23"/>
      <c r="BH2" s="1209"/>
      <c r="BI2" s="1209"/>
      <c r="BJ2" s="23"/>
      <c r="BK2" s="1209"/>
      <c r="BL2" s="1209"/>
      <c r="BM2" s="23"/>
      <c r="BN2" s="1209"/>
      <c r="BO2" s="1209"/>
      <c r="BP2" s="1209"/>
      <c r="BQ2" s="1209"/>
      <c r="BR2" s="1209"/>
      <c r="BS2" s="1209"/>
      <c r="BT2" s="1209"/>
      <c r="BU2" s="1348"/>
    </row>
    <row r="3" spans="1:73" ht="13.8" thickBot="1">
      <c r="B3" s="1210" t="s">
        <v>68</v>
      </c>
      <c r="C3" s="1349"/>
      <c r="D3" s="1350">
        <v>46203</v>
      </c>
      <c r="F3" s="1349"/>
      <c r="G3" s="1350">
        <v>46112</v>
      </c>
      <c r="I3" s="1349"/>
      <c r="J3" s="1350">
        <v>46022</v>
      </c>
      <c r="L3" s="1349"/>
      <c r="M3" s="1350">
        <v>45930</v>
      </c>
      <c r="O3" s="1349"/>
      <c r="P3" s="1350">
        <v>45838</v>
      </c>
      <c r="R3" s="1349"/>
      <c r="S3" s="1350">
        <v>45747</v>
      </c>
      <c r="U3" s="1349"/>
      <c r="V3" s="1350">
        <v>45657</v>
      </c>
      <c r="X3" s="1349"/>
      <c r="Y3" s="1350">
        <v>45565</v>
      </c>
      <c r="AA3" s="1349"/>
      <c r="AB3" s="1350">
        <v>45473</v>
      </c>
      <c r="AD3" s="1349"/>
      <c r="AE3" s="1350">
        <v>45382</v>
      </c>
      <c r="AG3" s="1349"/>
      <c r="AH3" s="1350">
        <v>45291</v>
      </c>
      <c r="AJ3" s="1349"/>
      <c r="AK3" s="1350">
        <v>45199</v>
      </c>
      <c r="AM3" s="1349"/>
      <c r="AN3" s="1350">
        <v>45107</v>
      </c>
      <c r="AP3" s="1349"/>
      <c r="AQ3" s="1350">
        <v>45016</v>
      </c>
      <c r="AS3" s="1349"/>
      <c r="AT3" s="1350">
        <v>44926</v>
      </c>
      <c r="AV3" s="1349"/>
      <c r="AW3" s="1350">
        <v>44834</v>
      </c>
      <c r="AY3" s="1349"/>
      <c r="AZ3" s="1350">
        <v>44742</v>
      </c>
      <c r="BB3" s="1349"/>
      <c r="BC3" s="1350">
        <v>44651</v>
      </c>
      <c r="BE3" s="1349"/>
      <c r="BF3" s="1350">
        <v>44561</v>
      </c>
      <c r="BH3" s="1349"/>
      <c r="BI3" s="1350">
        <v>44469</v>
      </c>
      <c r="BK3" s="1349"/>
      <c r="BL3" s="1350">
        <v>44377</v>
      </c>
      <c r="BN3" s="1349"/>
      <c r="BO3" s="1350">
        <v>44286</v>
      </c>
      <c r="BQ3" s="1349"/>
      <c r="BR3" s="1350">
        <v>44196</v>
      </c>
      <c r="BT3" s="1349"/>
      <c r="BU3" s="1350">
        <v>44012</v>
      </c>
    </row>
    <row r="4" spans="1:73" ht="13.8" thickBot="1">
      <c r="A4" s="1272"/>
      <c r="B4" s="1351"/>
      <c r="C4" s="1352" t="s">
        <v>2172</v>
      </c>
      <c r="D4" s="1352" t="s">
        <v>2173</v>
      </c>
      <c r="F4" s="1352" t="s">
        <v>2172</v>
      </c>
      <c r="G4" s="1352" t="s">
        <v>2173</v>
      </c>
      <c r="I4" s="1352" t="s">
        <v>2172</v>
      </c>
      <c r="J4" s="1352" t="s">
        <v>2173</v>
      </c>
      <c r="L4" s="1352" t="s">
        <v>2172</v>
      </c>
      <c r="M4" s="1352" t="s">
        <v>2173</v>
      </c>
      <c r="O4" s="1352" t="s">
        <v>2172</v>
      </c>
      <c r="P4" s="1352" t="s">
        <v>2173</v>
      </c>
      <c r="R4" s="1352" t="s">
        <v>2172</v>
      </c>
      <c r="S4" s="1352" t="s">
        <v>2173</v>
      </c>
      <c r="U4" s="1352" t="s">
        <v>2172</v>
      </c>
      <c r="V4" s="1352" t="s">
        <v>2173</v>
      </c>
      <c r="X4" s="1352" t="s">
        <v>2172</v>
      </c>
      <c r="Y4" s="1352" t="s">
        <v>2173</v>
      </c>
      <c r="AA4" s="1352" t="s">
        <v>2172</v>
      </c>
      <c r="AB4" s="1352" t="s">
        <v>2173</v>
      </c>
      <c r="AD4" s="1352" t="s">
        <v>2172</v>
      </c>
      <c r="AE4" s="1352" t="s">
        <v>2173</v>
      </c>
      <c r="AG4" s="1352" t="s">
        <v>2172</v>
      </c>
      <c r="AH4" s="1352" t="s">
        <v>2173</v>
      </c>
      <c r="AJ4" s="1352" t="s">
        <v>2172</v>
      </c>
      <c r="AK4" s="1352" t="s">
        <v>2173</v>
      </c>
      <c r="AM4" s="1352" t="s">
        <v>2172</v>
      </c>
      <c r="AN4" s="1352" t="s">
        <v>2173</v>
      </c>
      <c r="AP4" s="1352" t="s">
        <v>2172</v>
      </c>
      <c r="AQ4" s="1352" t="s">
        <v>2173</v>
      </c>
      <c r="AS4" s="1352" t="s">
        <v>2172</v>
      </c>
      <c r="AT4" s="1352" t="s">
        <v>2173</v>
      </c>
      <c r="AV4" s="1352" t="s">
        <v>2172</v>
      </c>
      <c r="AW4" s="1352" t="s">
        <v>2173</v>
      </c>
      <c r="AY4" s="1352" t="s">
        <v>2172</v>
      </c>
      <c r="AZ4" s="1352" t="s">
        <v>2173</v>
      </c>
      <c r="BB4" s="1352" t="s">
        <v>2172</v>
      </c>
      <c r="BC4" s="1352" t="s">
        <v>2173</v>
      </c>
      <c r="BE4" s="1352" t="s">
        <v>2172</v>
      </c>
      <c r="BF4" s="1352" t="s">
        <v>2173</v>
      </c>
      <c r="BH4" s="1352" t="s">
        <v>2172</v>
      </c>
      <c r="BI4" s="1352" t="s">
        <v>2173</v>
      </c>
      <c r="BK4" s="1352" t="s">
        <v>2172</v>
      </c>
      <c r="BL4" s="1352" t="s">
        <v>2173</v>
      </c>
      <c r="BN4" s="1352" t="s">
        <v>2172</v>
      </c>
      <c r="BO4" s="1352" t="s">
        <v>2173</v>
      </c>
      <c r="BQ4" s="1352" t="s">
        <v>2172</v>
      </c>
      <c r="BR4" s="1352" t="s">
        <v>2173</v>
      </c>
      <c r="BT4" s="1352" t="s">
        <v>2172</v>
      </c>
      <c r="BU4" s="1352" t="s">
        <v>2173</v>
      </c>
    </row>
    <row r="5" spans="1:73" ht="13.8" thickBot="1">
      <c r="A5" s="1272">
        <v>1</v>
      </c>
      <c r="B5" s="1353" t="s">
        <v>2174</v>
      </c>
      <c r="C5" s="1354"/>
      <c r="D5" s="1354"/>
      <c r="F5" s="1354"/>
      <c r="G5" s="1354"/>
      <c r="I5" s="1354"/>
      <c r="J5" s="1354"/>
      <c r="L5" s="1354"/>
      <c r="M5" s="1354"/>
      <c r="O5" s="1354"/>
      <c r="P5" s="1354"/>
      <c r="R5" s="1354"/>
      <c r="S5" s="1354"/>
      <c r="U5" s="1354"/>
      <c r="V5" s="1354"/>
      <c r="X5" s="1354"/>
      <c r="Y5" s="1354"/>
      <c r="AA5" s="1354"/>
      <c r="AB5" s="1354"/>
      <c r="AD5" s="1354"/>
      <c r="AE5" s="1354"/>
      <c r="AG5" s="1354"/>
      <c r="AH5" s="1354"/>
      <c r="AJ5" s="1354"/>
      <c r="AK5" s="1354"/>
      <c r="AM5" s="1354"/>
      <c r="AN5" s="1354"/>
      <c r="AP5" s="1354"/>
      <c r="AQ5" s="1354"/>
      <c r="AS5" s="1354"/>
      <c r="AT5" s="1354"/>
      <c r="AV5" s="1354"/>
      <c r="AW5" s="1354"/>
      <c r="AY5" s="1354"/>
      <c r="AZ5" s="1354"/>
      <c r="BB5" s="1354"/>
      <c r="BC5" s="1354"/>
      <c r="BE5" s="1354"/>
      <c r="BF5" s="1354"/>
      <c r="BH5" s="1354"/>
      <c r="BI5" s="1354"/>
      <c r="BK5" s="1354"/>
      <c r="BL5" s="1354"/>
      <c r="BN5" s="1354"/>
      <c r="BO5" s="1354"/>
      <c r="BQ5" s="1354"/>
      <c r="BR5" s="1354"/>
      <c r="BT5" s="1354"/>
      <c r="BU5" s="1354"/>
    </row>
    <row r="6" spans="1:73">
      <c r="A6" s="1272">
        <v>2</v>
      </c>
      <c r="B6" s="1294" t="s">
        <v>2175</v>
      </c>
      <c r="C6" s="1355">
        <v>21619</v>
      </c>
      <c r="D6" s="1355">
        <v>29023</v>
      </c>
      <c r="F6" s="1355">
        <v>21871</v>
      </c>
      <c r="G6" s="1355">
        <v>29964</v>
      </c>
      <c r="I6" s="1355">
        <v>22639</v>
      </c>
      <c r="J6" s="1355">
        <v>29059</v>
      </c>
      <c r="L6" s="1355">
        <v>23795</v>
      </c>
      <c r="M6" s="1355">
        <v>27798</v>
      </c>
      <c r="O6" s="1355">
        <v>23160</v>
      </c>
      <c r="P6" s="1355">
        <v>30291</v>
      </c>
      <c r="R6" s="1355">
        <v>21967</v>
      </c>
      <c r="S6" s="1355">
        <v>32514</v>
      </c>
      <c r="U6" s="1355">
        <v>22135</v>
      </c>
      <c r="V6" s="1355">
        <v>31618</v>
      </c>
      <c r="X6" s="1355">
        <v>17883</v>
      </c>
      <c r="Y6" s="1355">
        <v>26117</v>
      </c>
      <c r="AA6" s="1355">
        <v>16897</v>
      </c>
      <c r="AB6" s="1355">
        <v>25340</v>
      </c>
      <c r="AD6" s="1355">
        <v>15120</v>
      </c>
      <c r="AE6" s="1355">
        <v>21619</v>
      </c>
      <c r="AG6" s="1355">
        <v>13664</v>
      </c>
      <c r="AH6" s="1355">
        <v>20220</v>
      </c>
      <c r="AJ6" s="1355">
        <v>11919</v>
      </c>
      <c r="AK6" s="1355">
        <v>20831</v>
      </c>
      <c r="AM6" s="1355">
        <v>10648</v>
      </c>
      <c r="AN6" s="1355">
        <v>18338</v>
      </c>
      <c r="AP6" s="1355">
        <v>10830</v>
      </c>
      <c r="AQ6" s="1355">
        <v>20766</v>
      </c>
      <c r="AS6" s="1355">
        <v>9417</v>
      </c>
      <c r="AT6" s="1355">
        <v>18078</v>
      </c>
      <c r="AV6" s="1355">
        <v>7455</v>
      </c>
      <c r="AW6" s="1355">
        <v>17790</v>
      </c>
      <c r="AY6" s="1355">
        <v>4319</v>
      </c>
      <c r="AZ6" s="1355">
        <v>12495</v>
      </c>
      <c r="BB6" s="1355">
        <v>4570</v>
      </c>
      <c r="BC6" s="1355">
        <v>8757</v>
      </c>
      <c r="BE6" s="1355">
        <v>5663</v>
      </c>
      <c r="BF6" s="1355">
        <v>9837</v>
      </c>
      <c r="BH6" s="1355">
        <v>5378</v>
      </c>
      <c r="BI6" s="1355">
        <v>9816</v>
      </c>
      <c r="BK6" s="1355">
        <v>4771</v>
      </c>
      <c r="BL6" s="1355">
        <v>9126</v>
      </c>
      <c r="BN6" s="1355">
        <v>4119</v>
      </c>
      <c r="BO6" s="1355">
        <v>11118</v>
      </c>
      <c r="BQ6" s="1355">
        <v>3705</v>
      </c>
      <c r="BR6" s="1355">
        <v>8501</v>
      </c>
      <c r="BT6" s="1355">
        <v>1753</v>
      </c>
      <c r="BU6" s="1355">
        <v>9373</v>
      </c>
    </row>
    <row r="7" spans="1:73">
      <c r="A7" s="1272">
        <v>3</v>
      </c>
      <c r="B7" s="1294" t="s">
        <v>2176</v>
      </c>
      <c r="C7" s="1355">
        <v>5953</v>
      </c>
      <c r="D7" s="1355">
        <v>5953</v>
      </c>
      <c r="F7" s="1355">
        <v>5219</v>
      </c>
      <c r="G7" s="1355">
        <v>5219</v>
      </c>
      <c r="I7" s="1355">
        <v>5502</v>
      </c>
      <c r="J7" s="1355">
        <v>5502</v>
      </c>
      <c r="L7" s="1355">
        <v>5319</v>
      </c>
      <c r="M7" s="1355">
        <v>6585</v>
      </c>
      <c r="O7" s="1355">
        <v>5894</v>
      </c>
      <c r="P7" s="1355">
        <v>5894</v>
      </c>
      <c r="R7" s="1355">
        <v>6202</v>
      </c>
      <c r="S7" s="1355">
        <v>6202</v>
      </c>
      <c r="U7" s="1355">
        <v>5573</v>
      </c>
      <c r="V7" s="1355">
        <v>5449</v>
      </c>
      <c r="X7" s="1355">
        <v>4358</v>
      </c>
      <c r="Y7" s="1355">
        <v>4358</v>
      </c>
      <c r="AA7" s="1355">
        <v>4058</v>
      </c>
      <c r="AB7" s="1355">
        <v>56</v>
      </c>
      <c r="AD7" s="1355">
        <v>125</v>
      </c>
      <c r="AE7" s="1355">
        <v>50</v>
      </c>
      <c r="AG7" s="1355">
        <v>363</v>
      </c>
      <c r="AH7" s="1355">
        <v>48</v>
      </c>
      <c r="AJ7" s="1355">
        <v>50</v>
      </c>
      <c r="AK7" s="1355">
        <v>50</v>
      </c>
      <c r="AM7" s="1355">
        <v>747</v>
      </c>
      <c r="AN7" s="1355">
        <v>125</v>
      </c>
      <c r="AP7" s="1355">
        <v>0</v>
      </c>
      <c r="AQ7" s="1355">
        <v>0</v>
      </c>
      <c r="AS7" s="1355">
        <v>235</v>
      </c>
      <c r="AT7" s="1355">
        <v>78</v>
      </c>
      <c r="AV7" s="1355">
        <v>189</v>
      </c>
      <c r="AW7" s="1355">
        <v>135</v>
      </c>
      <c r="AY7" s="1355">
        <v>340</v>
      </c>
      <c r="AZ7" s="1355">
        <v>0</v>
      </c>
      <c r="BB7" s="1355">
        <v>0</v>
      </c>
      <c r="BC7" s="1355">
        <v>0</v>
      </c>
      <c r="BE7" s="1355">
        <v>446</v>
      </c>
      <c r="BF7" s="1355">
        <v>0</v>
      </c>
      <c r="BH7" s="1355">
        <v>0</v>
      </c>
      <c r="BI7" s="1355">
        <v>54</v>
      </c>
      <c r="BK7" s="1355">
        <v>350</v>
      </c>
      <c r="BL7" s="1355">
        <v>0</v>
      </c>
      <c r="BN7" s="1355">
        <v>28</v>
      </c>
      <c r="BO7" s="1355">
        <v>142</v>
      </c>
      <c r="BQ7" s="1355">
        <v>0</v>
      </c>
      <c r="BR7" s="1355">
        <v>0</v>
      </c>
      <c r="BT7" s="1355">
        <v>0</v>
      </c>
      <c r="BU7" s="1355">
        <v>0</v>
      </c>
    </row>
    <row r="8" spans="1:73">
      <c r="A8" s="1272">
        <v>4</v>
      </c>
      <c r="B8" s="1294" t="s">
        <v>2177</v>
      </c>
      <c r="C8" s="1355">
        <v>0</v>
      </c>
      <c r="D8" s="1355">
        <v>56091</v>
      </c>
      <c r="F8" s="1355">
        <v>0</v>
      </c>
      <c r="G8" s="1355">
        <v>135354</v>
      </c>
      <c r="I8" s="1355">
        <v>0</v>
      </c>
      <c r="J8" s="1355">
        <v>52573</v>
      </c>
      <c r="L8" s="1355">
        <v>0</v>
      </c>
      <c r="M8" s="1355">
        <v>48655</v>
      </c>
      <c r="O8" s="1355">
        <v>0</v>
      </c>
      <c r="P8" s="1355">
        <v>41251</v>
      </c>
      <c r="R8" s="1355">
        <v>5800</v>
      </c>
      <c r="S8" s="1355">
        <v>37206</v>
      </c>
      <c r="U8" s="1355">
        <v>0</v>
      </c>
      <c r="V8" s="1355">
        <v>36037</v>
      </c>
      <c r="X8" s="1289">
        <v>0</v>
      </c>
      <c r="Y8" s="1289">
        <v>36358</v>
      </c>
      <c r="AA8" s="1289">
        <v>0</v>
      </c>
      <c r="AB8" s="1289">
        <v>30966</v>
      </c>
      <c r="AD8" s="1289">
        <v>0</v>
      </c>
      <c r="AE8" s="1289">
        <v>33621</v>
      </c>
      <c r="AG8" s="1289">
        <v>0</v>
      </c>
      <c r="AH8" s="1289">
        <v>18738</v>
      </c>
      <c r="AJ8" s="1289">
        <v>0</v>
      </c>
      <c r="AK8" s="1289">
        <v>16474</v>
      </c>
      <c r="AM8" s="1289">
        <v>0</v>
      </c>
      <c r="AN8" s="1289">
        <v>17709</v>
      </c>
      <c r="AP8" s="1289">
        <v>0</v>
      </c>
      <c r="AQ8" s="1289">
        <v>15996</v>
      </c>
      <c r="AS8" s="1289">
        <v>0</v>
      </c>
      <c r="AT8" s="1289">
        <v>16000</v>
      </c>
      <c r="AV8" s="1289">
        <v>0</v>
      </c>
      <c r="AW8" s="1289">
        <v>7671</v>
      </c>
      <c r="AY8" s="1289">
        <v>0</v>
      </c>
      <c r="AZ8" s="1289">
        <v>6936</v>
      </c>
      <c r="BB8" s="1289">
        <v>0</v>
      </c>
      <c r="BC8" s="1289">
        <v>5992</v>
      </c>
      <c r="BE8" s="1289">
        <v>0</v>
      </c>
      <c r="BF8" s="1289">
        <v>5610</v>
      </c>
      <c r="BH8" s="1289">
        <v>0</v>
      </c>
      <c r="BI8" s="1289">
        <v>6711</v>
      </c>
      <c r="BK8" s="1289">
        <v>0</v>
      </c>
      <c r="BL8" s="1289">
        <v>14592</v>
      </c>
      <c r="BN8" s="1289">
        <v>0</v>
      </c>
      <c r="BO8" s="1289">
        <v>10935</v>
      </c>
      <c r="BQ8" s="1289">
        <v>0</v>
      </c>
      <c r="BR8" s="1289">
        <v>7854</v>
      </c>
      <c r="BT8" s="1289">
        <v>0</v>
      </c>
      <c r="BU8" s="1289">
        <v>5223</v>
      </c>
    </row>
    <row r="9" spans="1:73" ht="13.8" thickBot="1">
      <c r="A9" s="1272">
        <v>5</v>
      </c>
      <c r="B9" s="1351" t="s">
        <v>2178</v>
      </c>
      <c r="C9" s="1356">
        <v>27572</v>
      </c>
      <c r="D9" s="1356">
        <v>91067</v>
      </c>
      <c r="F9" s="1356">
        <v>27090</v>
      </c>
      <c r="G9" s="1356">
        <v>170537</v>
      </c>
      <c r="I9" s="1356">
        <v>28141</v>
      </c>
      <c r="J9" s="1356">
        <v>87134</v>
      </c>
      <c r="L9" s="1356">
        <v>29114</v>
      </c>
      <c r="M9" s="1356">
        <v>83038</v>
      </c>
      <c r="O9" s="1356">
        <v>29054</v>
      </c>
      <c r="P9" s="1356">
        <v>77436</v>
      </c>
      <c r="R9" s="1356">
        <v>33969</v>
      </c>
      <c r="S9" s="1356">
        <v>75922</v>
      </c>
      <c r="U9" s="1356">
        <v>27708</v>
      </c>
      <c r="V9" s="1356">
        <v>73104</v>
      </c>
      <c r="X9" s="1356">
        <v>22241</v>
      </c>
      <c r="Y9" s="1356">
        <v>66833</v>
      </c>
      <c r="AA9" s="1356">
        <v>20955</v>
      </c>
      <c r="AB9" s="1356">
        <v>56362</v>
      </c>
      <c r="AD9" s="1356">
        <v>15245</v>
      </c>
      <c r="AE9" s="1356">
        <v>55290</v>
      </c>
      <c r="AG9" s="1356">
        <v>14027</v>
      </c>
      <c r="AH9" s="1356">
        <v>39006</v>
      </c>
      <c r="AJ9" s="1356">
        <v>11969</v>
      </c>
      <c r="AK9" s="1356">
        <v>37355</v>
      </c>
      <c r="AM9" s="1356">
        <v>11395</v>
      </c>
      <c r="AN9" s="1356">
        <v>36172</v>
      </c>
      <c r="AP9" s="1356">
        <v>10830</v>
      </c>
      <c r="AQ9" s="1356">
        <v>36762</v>
      </c>
      <c r="AS9" s="1356">
        <v>9652</v>
      </c>
      <c r="AT9" s="1356">
        <v>34156</v>
      </c>
      <c r="AV9" s="1356">
        <v>7644</v>
      </c>
      <c r="AW9" s="1356">
        <v>25596</v>
      </c>
      <c r="AY9" s="1356">
        <v>4659</v>
      </c>
      <c r="AZ9" s="1356">
        <v>19431</v>
      </c>
      <c r="BB9" s="1356">
        <v>4570</v>
      </c>
      <c r="BC9" s="1356">
        <v>14749</v>
      </c>
      <c r="BE9" s="1356">
        <v>6109</v>
      </c>
      <c r="BF9" s="1356">
        <v>15447</v>
      </c>
      <c r="BH9" s="1356">
        <v>5378</v>
      </c>
      <c r="BI9" s="1356">
        <v>16581</v>
      </c>
      <c r="BK9" s="1356">
        <v>5121</v>
      </c>
      <c r="BL9" s="1356">
        <v>23718</v>
      </c>
      <c r="BN9" s="1356">
        <v>4147</v>
      </c>
      <c r="BO9" s="1356">
        <v>22195</v>
      </c>
      <c r="BQ9" s="1356">
        <f>SUM(BQ6:BQ8)</f>
        <v>3705</v>
      </c>
      <c r="BR9" s="1356">
        <f>SUM(BR6:BR8)</f>
        <v>16355</v>
      </c>
      <c r="BT9" s="1356">
        <v>1753</v>
      </c>
      <c r="BU9" s="1356">
        <v>14596</v>
      </c>
    </row>
    <row r="10" spans="1:73" ht="13.8" thickBot="1">
      <c r="A10" s="1272">
        <v>6</v>
      </c>
      <c r="B10" s="1357" t="s">
        <v>2179</v>
      </c>
      <c r="C10" s="1358">
        <v>2</v>
      </c>
      <c r="D10" s="1358">
        <v>122</v>
      </c>
      <c r="F10" s="1358">
        <v>140</v>
      </c>
      <c r="G10" s="1358">
        <v>384</v>
      </c>
      <c r="I10" s="1358">
        <v>95</v>
      </c>
      <c r="J10" s="1358">
        <v>153</v>
      </c>
      <c r="L10" s="1358">
        <v>36</v>
      </c>
      <c r="M10" s="1358">
        <v>216</v>
      </c>
      <c r="O10" s="1358">
        <v>122</v>
      </c>
      <c r="P10" s="1358">
        <v>14</v>
      </c>
      <c r="R10" s="1358">
        <v>164</v>
      </c>
      <c r="S10" s="1358">
        <v>-389</v>
      </c>
      <c r="U10" s="1358">
        <v>404</v>
      </c>
      <c r="V10" s="1358">
        <v>-566</v>
      </c>
      <c r="X10" s="1358">
        <v>32</v>
      </c>
      <c r="Y10" s="1358">
        <v>83</v>
      </c>
      <c r="AA10" s="1358">
        <v>64</v>
      </c>
      <c r="AB10" s="1358">
        <v>-115</v>
      </c>
      <c r="AD10" s="1358">
        <v>-6</v>
      </c>
      <c r="AE10" s="1358">
        <v>198</v>
      </c>
      <c r="AG10" s="1358">
        <v>-32</v>
      </c>
      <c r="AH10" s="1358">
        <v>165</v>
      </c>
      <c r="AJ10" s="1359">
        <v>132</v>
      </c>
      <c r="AK10" s="1358">
        <v>-134</v>
      </c>
      <c r="AM10" s="1359">
        <v>117</v>
      </c>
      <c r="AN10" s="1358">
        <v>-94</v>
      </c>
      <c r="AP10" s="1359">
        <v>302</v>
      </c>
      <c r="AQ10" s="1358">
        <v>-375</v>
      </c>
      <c r="AS10" s="1359">
        <v>400</v>
      </c>
      <c r="AT10" s="1358">
        <v>-513</v>
      </c>
      <c r="AV10" s="1359">
        <v>393</v>
      </c>
      <c r="AW10" s="1358">
        <v>-749</v>
      </c>
      <c r="AY10" s="1359">
        <v>145</v>
      </c>
      <c r="AZ10" s="1358">
        <v>-436</v>
      </c>
      <c r="BB10" s="1359">
        <v>102</v>
      </c>
      <c r="BC10" s="1358">
        <v>-56</v>
      </c>
      <c r="BE10" s="1359">
        <v>136</v>
      </c>
      <c r="BF10" s="1358">
        <v>-92</v>
      </c>
      <c r="BH10" s="1359">
        <v>143</v>
      </c>
      <c r="BI10" s="1358">
        <v>-68</v>
      </c>
      <c r="BK10" s="1359">
        <v>62</v>
      </c>
      <c r="BL10" s="1358">
        <v>299</v>
      </c>
      <c r="BN10" s="1359">
        <v>138</v>
      </c>
      <c r="BO10" s="1358">
        <v>-175</v>
      </c>
      <c r="BQ10" s="1359">
        <f>SUM(BQ11:BQ12)</f>
        <v>42</v>
      </c>
      <c r="BR10" s="1358">
        <f>SUM(BR11:BR12)</f>
        <v>38</v>
      </c>
      <c r="BT10" s="1359">
        <v>61</v>
      </c>
      <c r="BU10" s="1358">
        <v>-267</v>
      </c>
    </row>
    <row r="11" spans="1:73">
      <c r="A11" s="1272">
        <v>7</v>
      </c>
      <c r="B11" s="1294" t="s">
        <v>2180</v>
      </c>
      <c r="C11" s="1355">
        <v>90</v>
      </c>
      <c r="D11" s="1355">
        <v>309</v>
      </c>
      <c r="F11" s="1355">
        <v>140</v>
      </c>
      <c r="G11" s="1355">
        <v>389</v>
      </c>
      <c r="I11" s="1355">
        <v>166</v>
      </c>
      <c r="J11" s="1355">
        <v>449</v>
      </c>
      <c r="L11" s="1355">
        <v>133</v>
      </c>
      <c r="M11" s="1355">
        <v>502</v>
      </c>
      <c r="O11" s="1355">
        <v>184</v>
      </c>
      <c r="P11" s="1355">
        <v>391</v>
      </c>
      <c r="R11" s="1355">
        <v>194</v>
      </c>
      <c r="S11" s="1355">
        <v>247</v>
      </c>
      <c r="U11" s="1355">
        <v>420</v>
      </c>
      <c r="V11" s="1355">
        <v>213</v>
      </c>
      <c r="X11" s="1355">
        <v>87</v>
      </c>
      <c r="Y11" s="1355">
        <v>269</v>
      </c>
      <c r="AA11" s="1355">
        <v>170</v>
      </c>
      <c r="AB11" s="1355">
        <v>211</v>
      </c>
      <c r="AD11" s="1355">
        <v>56</v>
      </c>
      <c r="AE11" s="1355">
        <v>264</v>
      </c>
      <c r="AG11" s="1355">
        <v>47</v>
      </c>
      <c r="AH11" s="1355">
        <v>235</v>
      </c>
      <c r="AJ11" s="1355">
        <v>160</v>
      </c>
      <c r="AK11" s="1355">
        <v>158</v>
      </c>
      <c r="AM11" s="1355">
        <v>160</v>
      </c>
      <c r="AN11" s="1355">
        <v>159</v>
      </c>
      <c r="AP11" s="1355">
        <v>316</v>
      </c>
      <c r="AQ11" s="1355">
        <v>137</v>
      </c>
      <c r="AS11" s="1355">
        <v>406</v>
      </c>
      <c r="AT11" s="1355">
        <v>85</v>
      </c>
      <c r="AV11" s="1355">
        <v>398</v>
      </c>
      <c r="AW11" s="1355">
        <v>58</v>
      </c>
      <c r="AY11" s="1355">
        <v>184</v>
      </c>
      <c r="AZ11" s="1355">
        <v>28</v>
      </c>
      <c r="BB11" s="1355">
        <v>111</v>
      </c>
      <c r="BC11" s="1355">
        <v>55</v>
      </c>
      <c r="BE11" s="1355">
        <v>175</v>
      </c>
      <c r="BF11" s="1355">
        <v>67</v>
      </c>
      <c r="BH11" s="1355">
        <v>155</v>
      </c>
      <c r="BI11" s="1355">
        <v>75</v>
      </c>
      <c r="BK11" s="1355">
        <v>92</v>
      </c>
      <c r="BL11" s="1355">
        <v>394</v>
      </c>
      <c r="BN11" s="1355">
        <v>154</v>
      </c>
      <c r="BO11" s="1355">
        <v>102</v>
      </c>
      <c r="BQ11" s="1355">
        <v>56</v>
      </c>
      <c r="BR11" s="1355">
        <v>100</v>
      </c>
      <c r="BT11" s="1355">
        <v>66</v>
      </c>
      <c r="BU11" s="1355">
        <v>56</v>
      </c>
    </row>
    <row r="12" spans="1:73">
      <c r="A12" s="1272">
        <v>8</v>
      </c>
      <c r="B12" s="1294" t="s">
        <v>2181</v>
      </c>
      <c r="C12" s="1360">
        <v>-88</v>
      </c>
      <c r="D12" s="1360">
        <v>-187</v>
      </c>
      <c r="F12" s="1360">
        <v>0</v>
      </c>
      <c r="G12" s="1360">
        <v>-5</v>
      </c>
      <c r="I12" s="1360">
        <v>-71</v>
      </c>
      <c r="J12" s="1360">
        <v>-296</v>
      </c>
      <c r="L12" s="1360">
        <v>-97</v>
      </c>
      <c r="M12" s="1360">
        <v>-286</v>
      </c>
      <c r="O12" s="1360">
        <v>-62</v>
      </c>
      <c r="P12" s="1360">
        <v>-377</v>
      </c>
      <c r="R12" s="1360">
        <v>-30</v>
      </c>
      <c r="S12" s="1360">
        <v>-636</v>
      </c>
      <c r="U12" s="1360">
        <v>-16</v>
      </c>
      <c r="V12" s="1360">
        <v>-779</v>
      </c>
      <c r="X12" s="1360">
        <v>-55</v>
      </c>
      <c r="Y12" s="1360">
        <v>-186</v>
      </c>
      <c r="AA12" s="1360">
        <v>-106</v>
      </c>
      <c r="AB12" s="1360">
        <v>-326</v>
      </c>
      <c r="AD12" s="1360">
        <v>-62</v>
      </c>
      <c r="AE12" s="1360">
        <v>-66</v>
      </c>
      <c r="AG12" s="1360">
        <v>-79</v>
      </c>
      <c r="AH12" s="1360">
        <v>-70</v>
      </c>
      <c r="AJ12" s="1360">
        <v>-28</v>
      </c>
      <c r="AK12" s="1360">
        <v>-292</v>
      </c>
      <c r="AM12" s="1360">
        <v>-43</v>
      </c>
      <c r="AN12" s="1360">
        <v>-253</v>
      </c>
      <c r="AP12" s="1360">
        <v>-14</v>
      </c>
      <c r="AQ12" s="1360">
        <v>-512</v>
      </c>
      <c r="AS12" s="1360">
        <v>-6</v>
      </c>
      <c r="AT12" s="1360">
        <v>-598</v>
      </c>
      <c r="AV12" s="1360">
        <v>-5</v>
      </c>
      <c r="AW12" s="1360">
        <v>-807</v>
      </c>
      <c r="AY12" s="1360">
        <v>-39</v>
      </c>
      <c r="AZ12" s="1360">
        <v>-464</v>
      </c>
      <c r="BB12" s="1360">
        <v>-9</v>
      </c>
      <c r="BC12" s="1360">
        <v>-111</v>
      </c>
      <c r="BE12" s="1360">
        <v>-39</v>
      </c>
      <c r="BF12" s="1360">
        <v>-159</v>
      </c>
      <c r="BH12" s="1360">
        <v>-12</v>
      </c>
      <c r="BI12" s="1360">
        <v>-143</v>
      </c>
      <c r="BK12" s="1360">
        <v>-30</v>
      </c>
      <c r="BL12" s="1360">
        <v>-95</v>
      </c>
      <c r="BN12" s="1360">
        <v>-16</v>
      </c>
      <c r="BO12" s="1360">
        <v>-277</v>
      </c>
      <c r="BQ12" s="1360">
        <v>-14</v>
      </c>
      <c r="BR12" s="1360">
        <v>-62</v>
      </c>
      <c r="BT12" s="1360">
        <v>-5</v>
      </c>
      <c r="BU12" s="1360">
        <v>-323</v>
      </c>
    </row>
  </sheetData>
  <hyperlinks>
    <hyperlink ref="B2" location="Índice!A1" display="CCR6: Informações sobre o risco de crédito de contraparte associado a derivativos de crédito" xr:uid="{4C0B00C4-2224-48DB-87CD-3CECE20B9899}"/>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F64DC-7C6A-4E88-9DCB-1E311127EB30}">
  <sheetPr codeName="Planilha54">
    <tabColor rgb="FF73C6A1"/>
  </sheetPr>
  <dimension ref="A1:AO24"/>
  <sheetViews>
    <sheetView showGridLines="0" topLeftCell="B1" zoomScale="70" zoomScaleNormal="70" workbookViewId="0">
      <selection activeCell="B3" sqref="B3:G14"/>
    </sheetView>
  </sheetViews>
  <sheetFormatPr defaultColWidth="9.21875" defaultRowHeight="13.2"/>
  <cols>
    <col min="1" max="1" width="5.5546875" style="1161" hidden="1" customWidth="1"/>
    <col min="2" max="2" width="96.6640625" style="1346" customWidth="1"/>
    <col min="3" max="4" width="14.44140625" style="1161" customWidth="1"/>
    <col min="5" max="5" width="1.44140625" style="1161" customWidth="1"/>
    <col min="6" max="7" width="14.44140625" style="1161" customWidth="1"/>
    <col min="8" max="8" width="1.44140625" style="1161" customWidth="1"/>
    <col min="9" max="10" width="14.44140625" style="1161" customWidth="1"/>
    <col min="11" max="11" width="1.44140625" style="1161" customWidth="1"/>
    <col min="12" max="13" width="14.44140625" style="1161" customWidth="1"/>
    <col min="14" max="14" width="1.44140625" style="1161" customWidth="1"/>
    <col min="15" max="16" width="14.44140625" style="1161" customWidth="1"/>
    <col min="17" max="17" width="1.44140625" style="1161" customWidth="1"/>
    <col min="18" max="19" width="14.44140625" style="1161" customWidth="1"/>
    <col min="20" max="20" width="1.44140625" style="1161" customWidth="1"/>
    <col min="21" max="22" width="14.44140625" style="1161" customWidth="1"/>
    <col min="23" max="23" width="1.44140625" style="1161" customWidth="1"/>
    <col min="24" max="25" width="14.44140625" style="1161" customWidth="1"/>
    <col min="26" max="26" width="1.44140625" style="1161" customWidth="1"/>
    <col min="27" max="28" width="14.44140625" style="1161" customWidth="1"/>
    <col min="29" max="29" width="1.44140625" style="1161" customWidth="1"/>
    <col min="30" max="31" width="14.44140625" style="1161" customWidth="1"/>
    <col min="32" max="32" width="1.44140625" style="1161" customWidth="1"/>
    <col min="33" max="34" width="14.44140625" style="1161" customWidth="1"/>
    <col min="35" max="35" width="1.44140625" style="1161" customWidth="1"/>
    <col min="36" max="37" width="14.44140625" style="1161" customWidth="1"/>
    <col min="38" max="38" width="1.44140625" style="1161" customWidth="1"/>
    <col min="39" max="40" width="14.44140625" style="1161" customWidth="1"/>
    <col min="41" max="41" width="1.44140625" style="1161" customWidth="1"/>
    <col min="42" max="42" width="9.21875" style="1161" bestFit="1"/>
    <col min="43" max="16384" width="9.21875" style="1161"/>
  </cols>
  <sheetData>
    <row r="1" spans="1:41" s="58" customFormat="1" ht="5.25" customHeight="1">
      <c r="A1" s="1251"/>
      <c r="B1" s="1252"/>
      <c r="C1" s="1253"/>
      <c r="D1" s="1253"/>
      <c r="E1" s="1252"/>
      <c r="F1" s="1253"/>
      <c r="G1" s="1253"/>
      <c r="H1" s="1252"/>
      <c r="I1" s="1253"/>
      <c r="J1" s="1253"/>
      <c r="K1" s="1252"/>
      <c r="L1" s="1253"/>
      <c r="M1" s="1253"/>
      <c r="N1" s="1252"/>
      <c r="O1" s="1253"/>
      <c r="P1" s="1253"/>
      <c r="Q1" s="1252"/>
      <c r="R1" s="1253"/>
      <c r="S1" s="1253"/>
      <c r="T1" s="1252"/>
      <c r="U1" s="1253"/>
      <c r="V1" s="1253"/>
      <c r="W1" s="1252"/>
      <c r="X1" s="1253"/>
      <c r="Y1" s="1253"/>
      <c r="Z1" s="1252"/>
      <c r="AA1" s="1253"/>
      <c r="AB1" s="1253"/>
      <c r="AC1" s="1252"/>
      <c r="AD1" s="1253"/>
      <c r="AE1" s="1253"/>
      <c r="AF1" s="1252"/>
      <c r="AG1" s="1253"/>
      <c r="AH1" s="1253"/>
      <c r="AI1" s="1252"/>
      <c r="AJ1" s="1253"/>
      <c r="AK1" s="1253"/>
      <c r="AL1" s="1252"/>
      <c r="AM1" s="1253"/>
      <c r="AN1" s="1253"/>
      <c r="AO1" s="1252"/>
    </row>
    <row r="2" spans="1:41" s="1112" customFormat="1" ht="15.75" customHeight="1">
      <c r="B2" s="23" t="s">
        <v>2182</v>
      </c>
      <c r="C2" s="1328"/>
      <c r="D2" s="1328"/>
      <c r="E2" s="23"/>
      <c r="F2" s="1328"/>
      <c r="G2" s="1328"/>
      <c r="H2" s="23"/>
      <c r="I2" s="1328"/>
      <c r="J2" s="1328"/>
      <c r="K2" s="23"/>
      <c r="L2" s="1328"/>
      <c r="M2" s="1328"/>
      <c r="N2" s="23"/>
      <c r="O2" s="1328"/>
      <c r="P2" s="1328"/>
      <c r="Q2" s="23"/>
      <c r="R2" s="1328"/>
      <c r="S2" s="1328"/>
      <c r="T2" s="23"/>
      <c r="U2" s="1328"/>
      <c r="V2" s="1328"/>
      <c r="W2" s="23"/>
      <c r="X2" s="1328"/>
      <c r="Y2" s="1328"/>
      <c r="Z2" s="23"/>
      <c r="AA2" s="1328"/>
      <c r="AB2" s="1328"/>
      <c r="AC2" s="23"/>
      <c r="AD2" s="1328"/>
      <c r="AE2" s="1328"/>
      <c r="AF2" s="23"/>
      <c r="AG2" s="1328"/>
      <c r="AH2" s="1328"/>
      <c r="AI2" s="23"/>
      <c r="AJ2" s="1328"/>
      <c r="AK2" s="1328"/>
      <c r="AL2" s="23"/>
      <c r="AM2" s="1328"/>
      <c r="AN2" s="1328"/>
      <c r="AO2" s="23"/>
    </row>
    <row r="3" spans="1:41" ht="13.8" thickBot="1">
      <c r="B3" s="1210" t="s">
        <v>2183</v>
      </c>
      <c r="C3" s="1329"/>
      <c r="D3" s="1330">
        <v>46203</v>
      </c>
      <c r="F3" s="1329"/>
      <c r="G3" s="1330">
        <v>46112</v>
      </c>
      <c r="I3" s="1329"/>
      <c r="J3" s="1330">
        <v>46022</v>
      </c>
      <c r="L3" s="1329"/>
      <c r="M3" s="1330">
        <v>45930</v>
      </c>
      <c r="O3" s="1329"/>
      <c r="P3" s="1330">
        <v>45838</v>
      </c>
      <c r="R3" s="1329"/>
      <c r="S3" s="1330">
        <v>45747</v>
      </c>
      <c r="U3" s="1329"/>
      <c r="V3" s="1330">
        <v>45657</v>
      </c>
      <c r="X3" s="1329"/>
      <c r="Y3" s="1330">
        <v>45565</v>
      </c>
      <c r="AA3" s="1329"/>
      <c r="AB3" s="1330">
        <v>45473</v>
      </c>
      <c r="AD3" s="1329"/>
      <c r="AE3" s="1330">
        <v>45382</v>
      </c>
      <c r="AG3" s="1329"/>
      <c r="AH3" s="1330">
        <v>45291</v>
      </c>
      <c r="AJ3" s="1329"/>
      <c r="AK3" s="1330">
        <v>45199</v>
      </c>
    </row>
    <row r="4" spans="1:41" ht="27" thickBot="1">
      <c r="B4" s="1344"/>
      <c r="C4" s="1332" t="s">
        <v>2184</v>
      </c>
      <c r="D4" s="1333" t="s">
        <v>160</v>
      </c>
      <c r="F4" s="1332" t="s">
        <v>2184</v>
      </c>
      <c r="G4" s="1333" t="s">
        <v>160</v>
      </c>
      <c r="I4" s="1332" t="s">
        <v>2184</v>
      </c>
      <c r="J4" s="1333" t="s">
        <v>160</v>
      </c>
      <c r="L4" s="1332" t="s">
        <v>2184</v>
      </c>
      <c r="M4" s="1333" t="s">
        <v>160</v>
      </c>
      <c r="O4" s="1332" t="s">
        <v>2184</v>
      </c>
      <c r="P4" s="1333" t="s">
        <v>160</v>
      </c>
      <c r="R4" s="1332" t="s">
        <v>2184</v>
      </c>
      <c r="S4" s="1333" t="s">
        <v>160</v>
      </c>
      <c r="U4" s="1332" t="s">
        <v>2184</v>
      </c>
      <c r="V4" s="1333" t="s">
        <v>160</v>
      </c>
      <c r="X4" s="1332" t="s">
        <v>2184</v>
      </c>
      <c r="Y4" s="1333" t="s">
        <v>160</v>
      </c>
      <c r="AA4" s="1332" t="s">
        <v>2184</v>
      </c>
      <c r="AB4" s="1333" t="s">
        <v>160</v>
      </c>
      <c r="AD4" s="1332" t="s">
        <v>2184</v>
      </c>
      <c r="AE4" s="1333" t="s">
        <v>160</v>
      </c>
      <c r="AG4" s="1332" t="s">
        <v>2184</v>
      </c>
      <c r="AH4" s="1333" t="s">
        <v>160</v>
      </c>
      <c r="AJ4" s="1332" t="s">
        <v>2184</v>
      </c>
      <c r="AK4" s="1333" t="s">
        <v>160</v>
      </c>
    </row>
    <row r="5" spans="1:41" ht="13.8" thickBot="1">
      <c r="A5" s="1257">
        <v>1</v>
      </c>
      <c r="B5" s="1345" t="s">
        <v>2185</v>
      </c>
      <c r="C5" s="1335"/>
      <c r="D5" s="2187">
        <v>2739</v>
      </c>
      <c r="E5" s="2171"/>
      <c r="F5" s="1335"/>
      <c r="G5" s="2187">
        <v>2383</v>
      </c>
      <c r="H5" s="2171"/>
      <c r="I5" s="1335"/>
      <c r="J5" s="2187">
        <v>2480</v>
      </c>
      <c r="K5" s="2171"/>
      <c r="L5" s="1335"/>
      <c r="M5" s="2187">
        <v>2722</v>
      </c>
      <c r="N5" s="2171"/>
      <c r="O5" s="1335"/>
      <c r="P5" s="2187">
        <v>2585</v>
      </c>
      <c r="Q5" s="2171"/>
      <c r="R5" s="1335"/>
      <c r="S5" s="1336">
        <v>2034</v>
      </c>
      <c r="U5" s="1335"/>
      <c r="V5" s="1336">
        <v>2892</v>
      </c>
      <c r="X5" s="1335"/>
      <c r="Y5" s="1336">
        <v>2389</v>
      </c>
      <c r="AA5" s="1335"/>
      <c r="AB5" s="1336">
        <v>3083</v>
      </c>
      <c r="AD5" s="1335"/>
      <c r="AE5" s="1336">
        <v>3568</v>
      </c>
      <c r="AG5" s="1335"/>
      <c r="AH5" s="1336">
        <v>2172</v>
      </c>
      <c r="AJ5" s="1335"/>
      <c r="AK5" s="1336">
        <v>2397.7112488560001</v>
      </c>
    </row>
    <row r="6" spans="1:41">
      <c r="A6" s="1257">
        <v>2</v>
      </c>
      <c r="B6" s="1346" t="s">
        <v>2186</v>
      </c>
      <c r="C6" s="1339">
        <v>13037</v>
      </c>
      <c r="D6" s="1339">
        <v>420</v>
      </c>
      <c r="E6" s="2171"/>
      <c r="F6" s="1339">
        <v>14891</v>
      </c>
      <c r="G6" s="1339">
        <v>463</v>
      </c>
      <c r="H6" s="2171"/>
      <c r="I6" s="1339">
        <v>13011</v>
      </c>
      <c r="J6" s="1339">
        <v>433</v>
      </c>
      <c r="K6" s="2171"/>
      <c r="L6" s="1339">
        <v>13800</v>
      </c>
      <c r="M6" s="2184">
        <v>445</v>
      </c>
      <c r="N6" s="2171"/>
      <c r="O6" s="1339">
        <v>14472</v>
      </c>
      <c r="P6" s="2184">
        <v>485</v>
      </c>
      <c r="Q6" s="2171"/>
      <c r="R6" s="1339">
        <v>14650</v>
      </c>
      <c r="S6" s="1339">
        <v>472</v>
      </c>
      <c r="U6" s="1339">
        <v>12063</v>
      </c>
      <c r="V6" s="1339">
        <v>404</v>
      </c>
      <c r="X6" s="1339">
        <v>12965</v>
      </c>
      <c r="Y6" s="1339">
        <v>449</v>
      </c>
      <c r="AA6" s="1339">
        <v>9935</v>
      </c>
      <c r="AB6" s="1339">
        <v>308</v>
      </c>
      <c r="AD6" s="1339">
        <v>8101</v>
      </c>
      <c r="AE6" s="1339">
        <v>254</v>
      </c>
      <c r="AG6" s="1339">
        <v>8515</v>
      </c>
      <c r="AH6" s="1339">
        <v>272</v>
      </c>
      <c r="AJ6" s="1339">
        <v>7437.9170826120016</v>
      </c>
      <c r="AK6" s="1339">
        <v>250.23011805600001</v>
      </c>
    </row>
    <row r="7" spans="1:41">
      <c r="A7" s="1257">
        <v>3</v>
      </c>
      <c r="B7" s="1325" t="s">
        <v>2187</v>
      </c>
      <c r="C7" s="1339"/>
      <c r="D7" s="1339"/>
      <c r="E7" s="2171"/>
      <c r="F7" s="1339">
        <v>0</v>
      </c>
      <c r="G7" s="1339">
        <v>0</v>
      </c>
      <c r="H7" s="2171"/>
      <c r="I7" s="1339">
        <v>0</v>
      </c>
      <c r="J7" s="1339">
        <v>0</v>
      </c>
      <c r="K7" s="2171"/>
      <c r="L7" s="1339">
        <v>0</v>
      </c>
      <c r="M7" s="1339">
        <v>0</v>
      </c>
      <c r="N7" s="2171"/>
      <c r="O7" s="1339">
        <v>0</v>
      </c>
      <c r="P7" s="1339">
        <v>0</v>
      </c>
      <c r="Q7" s="2171"/>
      <c r="R7" s="1339">
        <v>0</v>
      </c>
      <c r="S7" s="1339">
        <v>0</v>
      </c>
      <c r="U7" s="1339">
        <v>0</v>
      </c>
      <c r="V7" s="1339">
        <v>0</v>
      </c>
      <c r="X7" s="1339">
        <v>0</v>
      </c>
      <c r="Y7" s="1339">
        <v>0</v>
      </c>
      <c r="AA7" s="1339">
        <v>0</v>
      </c>
      <c r="AB7" s="1339">
        <v>0</v>
      </c>
      <c r="AD7" s="1339">
        <v>0</v>
      </c>
      <c r="AE7" s="1339">
        <v>0</v>
      </c>
      <c r="AG7" s="1339">
        <v>0</v>
      </c>
      <c r="AH7" s="1339">
        <v>0</v>
      </c>
      <c r="AJ7" s="1339">
        <v>0</v>
      </c>
      <c r="AK7" s="1339">
        <v>0</v>
      </c>
    </row>
    <row r="8" spans="1:41">
      <c r="A8" s="1257">
        <v>4</v>
      </c>
      <c r="B8" s="1325" t="s">
        <v>2188</v>
      </c>
      <c r="C8" s="1339">
        <v>11408</v>
      </c>
      <c r="D8" s="1339">
        <v>410</v>
      </c>
      <c r="E8" s="2171"/>
      <c r="F8" s="1339">
        <v>13622</v>
      </c>
      <c r="G8" s="1339">
        <v>453</v>
      </c>
      <c r="H8" s="2171"/>
      <c r="I8" s="1339">
        <v>12988</v>
      </c>
      <c r="J8" s="1339">
        <v>433</v>
      </c>
      <c r="K8" s="2171"/>
      <c r="L8" s="1339">
        <v>13800</v>
      </c>
      <c r="M8" s="2184">
        <v>445</v>
      </c>
      <c r="N8" s="2171"/>
      <c r="O8" s="1339">
        <v>14472</v>
      </c>
      <c r="P8" s="2184">
        <v>485</v>
      </c>
      <c r="Q8" s="2171"/>
      <c r="R8" s="1339">
        <v>14193</v>
      </c>
      <c r="S8" s="1339">
        <v>471</v>
      </c>
      <c r="U8" s="1339">
        <v>12006</v>
      </c>
      <c r="V8" s="1339">
        <v>403</v>
      </c>
      <c r="X8" s="1339">
        <v>12653</v>
      </c>
      <c r="Y8" s="1339">
        <v>442</v>
      </c>
      <c r="AA8" s="1339">
        <v>9760</v>
      </c>
      <c r="AB8" s="1339">
        <v>304</v>
      </c>
      <c r="AD8" s="1339">
        <v>7731</v>
      </c>
      <c r="AE8" s="1339">
        <v>247</v>
      </c>
      <c r="AG8" s="1339">
        <v>8515</v>
      </c>
      <c r="AH8" s="1339">
        <v>272</v>
      </c>
      <c r="AJ8" s="1339">
        <v>7437.8981917520014</v>
      </c>
      <c r="AK8" s="1339">
        <v>250.229740236</v>
      </c>
    </row>
    <row r="9" spans="1:41">
      <c r="A9" s="1257">
        <v>5</v>
      </c>
      <c r="B9" s="1325" t="s">
        <v>2189</v>
      </c>
      <c r="C9" s="1339">
        <v>1629</v>
      </c>
      <c r="D9" s="1339">
        <v>10</v>
      </c>
      <c r="E9" s="2171"/>
      <c r="F9" s="1339">
        <v>1269</v>
      </c>
      <c r="G9" s="1339">
        <v>10</v>
      </c>
      <c r="H9" s="2171"/>
      <c r="I9" s="1339">
        <v>23</v>
      </c>
      <c r="J9" s="1339">
        <v>0</v>
      </c>
      <c r="K9" s="2171"/>
      <c r="L9" s="1339">
        <v>0</v>
      </c>
      <c r="M9" s="1339">
        <v>0</v>
      </c>
      <c r="N9" s="2171"/>
      <c r="O9" s="1339">
        <v>0</v>
      </c>
      <c r="P9" s="1339">
        <v>0</v>
      </c>
      <c r="Q9" s="2171"/>
      <c r="R9" s="1339">
        <v>457</v>
      </c>
      <c r="S9" s="1339">
        <v>1</v>
      </c>
      <c r="U9" s="1339">
        <v>57</v>
      </c>
      <c r="V9" s="1339">
        <v>1</v>
      </c>
      <c r="X9" s="1339">
        <v>312</v>
      </c>
      <c r="Y9" s="1339">
        <v>7</v>
      </c>
      <c r="AA9" s="1339">
        <v>175</v>
      </c>
      <c r="AB9" s="1339">
        <v>4</v>
      </c>
      <c r="AD9" s="1339">
        <v>370</v>
      </c>
      <c r="AE9" s="1339">
        <v>7</v>
      </c>
      <c r="AG9" s="1339">
        <v>0</v>
      </c>
      <c r="AH9" s="1339">
        <v>0</v>
      </c>
      <c r="AJ9" s="1339">
        <v>1.8890859999999999E-2</v>
      </c>
      <c r="AK9" s="1339">
        <v>3.7782000000000001E-4</v>
      </c>
    </row>
    <row r="10" spans="1:41">
      <c r="A10" s="1320" t="s">
        <v>1939</v>
      </c>
      <c r="B10" s="1325" t="s">
        <v>2190</v>
      </c>
      <c r="C10" s="1339"/>
      <c r="D10" s="1339"/>
      <c r="E10" s="2171"/>
      <c r="F10" s="1339">
        <v>0</v>
      </c>
      <c r="G10" s="1339">
        <v>0</v>
      </c>
      <c r="H10" s="2171"/>
      <c r="I10" s="1339">
        <v>0</v>
      </c>
      <c r="J10" s="1339">
        <v>0</v>
      </c>
      <c r="K10" s="2171"/>
      <c r="L10" s="1339">
        <v>0</v>
      </c>
      <c r="M10" s="1339">
        <v>0</v>
      </c>
      <c r="N10" s="2171"/>
      <c r="O10" s="1339">
        <v>0</v>
      </c>
      <c r="P10" s="1339">
        <v>0</v>
      </c>
      <c r="Q10" s="2171"/>
      <c r="R10" s="1339">
        <v>0</v>
      </c>
      <c r="S10" s="1339">
        <v>0</v>
      </c>
      <c r="U10" s="1339">
        <v>0</v>
      </c>
      <c r="V10" s="1339">
        <v>0</v>
      </c>
      <c r="X10" s="1339">
        <v>0</v>
      </c>
      <c r="Y10" s="1339">
        <v>0</v>
      </c>
      <c r="AA10" s="1339">
        <v>0</v>
      </c>
      <c r="AB10" s="1339">
        <v>0</v>
      </c>
      <c r="AD10" s="1339">
        <v>0</v>
      </c>
      <c r="AE10" s="1339">
        <v>0</v>
      </c>
      <c r="AG10" s="1339">
        <v>0</v>
      </c>
      <c r="AH10" s="1339">
        <v>0</v>
      </c>
      <c r="AJ10" s="1339">
        <v>0</v>
      </c>
      <c r="AK10" s="1339">
        <v>0</v>
      </c>
    </row>
    <row r="11" spans="1:41" ht="26.4">
      <c r="A11" s="1257">
        <v>7</v>
      </c>
      <c r="B11" s="1346" t="s">
        <v>2191</v>
      </c>
      <c r="C11" s="1339"/>
      <c r="D11" s="2185"/>
      <c r="E11" s="2171"/>
      <c r="F11" s="1339">
        <v>0</v>
      </c>
      <c r="G11" s="2185"/>
      <c r="H11" s="2171"/>
      <c r="I11" s="1339">
        <v>0</v>
      </c>
      <c r="J11" s="2185"/>
      <c r="K11" s="2171"/>
      <c r="L11" s="1339">
        <v>0</v>
      </c>
      <c r="M11" s="2185"/>
      <c r="N11" s="2171"/>
      <c r="O11" s="1339">
        <v>0</v>
      </c>
      <c r="P11" s="2185"/>
      <c r="Q11" s="2171"/>
      <c r="R11" s="1339">
        <v>0</v>
      </c>
      <c r="S11" s="1342"/>
      <c r="U11" s="1339">
        <v>0</v>
      </c>
      <c r="V11" s="1342"/>
      <c r="X11" s="1339">
        <v>0</v>
      </c>
      <c r="Y11" s="1342"/>
      <c r="AA11" s="1339">
        <v>0</v>
      </c>
      <c r="AB11" s="1342"/>
      <c r="AD11" s="1339">
        <v>0</v>
      </c>
      <c r="AE11" s="1342"/>
      <c r="AG11" s="1339">
        <v>0</v>
      </c>
      <c r="AH11" s="1342"/>
      <c r="AJ11" s="1339">
        <v>0</v>
      </c>
      <c r="AK11" s="1342"/>
    </row>
    <row r="12" spans="1:41" ht="26.4">
      <c r="A12" s="1257">
        <v>8</v>
      </c>
      <c r="B12" s="1346" t="s">
        <v>2192</v>
      </c>
      <c r="C12" s="1339">
        <v>7824</v>
      </c>
      <c r="D12" s="1339">
        <v>2316</v>
      </c>
      <c r="E12" s="2171"/>
      <c r="F12" s="1339">
        <v>4823</v>
      </c>
      <c r="G12" s="1339">
        <v>1877</v>
      </c>
      <c r="H12" s="2171"/>
      <c r="I12" s="1339">
        <v>6472</v>
      </c>
      <c r="J12" s="1339">
        <v>2035</v>
      </c>
      <c r="K12" s="2171"/>
      <c r="L12" s="1339">
        <v>8552</v>
      </c>
      <c r="M12" s="2184">
        <v>2222</v>
      </c>
      <c r="N12" s="2171"/>
      <c r="O12" s="1339">
        <v>9018</v>
      </c>
      <c r="P12" s="2184">
        <v>2054</v>
      </c>
      <c r="Q12" s="2171"/>
      <c r="R12" s="1339">
        <v>7299</v>
      </c>
      <c r="S12" s="1339">
        <v>1521</v>
      </c>
      <c r="U12" s="1339">
        <v>9420</v>
      </c>
      <c r="V12" s="1339">
        <v>2453</v>
      </c>
      <c r="X12" s="1339">
        <v>7813</v>
      </c>
      <c r="Y12" s="1339">
        <v>1909</v>
      </c>
      <c r="AA12" s="1339">
        <v>9699</v>
      </c>
      <c r="AB12" s="1339">
        <v>2744</v>
      </c>
      <c r="AD12" s="1339">
        <v>10156</v>
      </c>
      <c r="AE12" s="1339">
        <v>3283</v>
      </c>
      <c r="AG12" s="1339">
        <v>7759</v>
      </c>
      <c r="AH12" s="1339">
        <v>1869</v>
      </c>
      <c r="AJ12" s="1339">
        <v>6859.9460438400001</v>
      </c>
      <c r="AK12" s="1339">
        <v>2106.9692947000003</v>
      </c>
    </row>
    <row r="13" spans="1:41">
      <c r="A13" s="1257"/>
      <c r="B13" s="1346" t="s">
        <v>2193</v>
      </c>
      <c r="C13" s="1339">
        <v>35</v>
      </c>
      <c r="D13" s="1339">
        <v>3</v>
      </c>
      <c r="E13" s="2171"/>
      <c r="F13" s="1339">
        <v>129</v>
      </c>
      <c r="G13" s="1339">
        <v>43</v>
      </c>
      <c r="H13" s="2171"/>
      <c r="I13" s="1339">
        <v>122</v>
      </c>
      <c r="J13" s="1339">
        <v>12</v>
      </c>
      <c r="K13" s="2171"/>
      <c r="L13" s="1339">
        <v>143</v>
      </c>
      <c r="M13" s="1339">
        <v>55</v>
      </c>
      <c r="N13" s="2171"/>
      <c r="O13" s="1339">
        <v>107</v>
      </c>
      <c r="P13" s="2184">
        <v>46</v>
      </c>
      <c r="Q13" s="2171"/>
      <c r="R13" s="1339">
        <v>130</v>
      </c>
      <c r="S13" s="1339">
        <v>41</v>
      </c>
      <c r="U13" s="1339">
        <v>126</v>
      </c>
      <c r="V13" s="1339">
        <v>35</v>
      </c>
      <c r="X13" s="1339">
        <v>123</v>
      </c>
      <c r="Y13" s="1339">
        <v>31</v>
      </c>
      <c r="AA13" s="1339">
        <v>120</v>
      </c>
      <c r="AB13" s="1339">
        <v>31</v>
      </c>
      <c r="AD13" s="1339">
        <v>118</v>
      </c>
      <c r="AE13" s="1339">
        <v>31</v>
      </c>
      <c r="AG13" s="1339">
        <v>115</v>
      </c>
      <c r="AH13" s="1339">
        <v>31</v>
      </c>
      <c r="AJ13" s="1339">
        <v>103.92980656</v>
      </c>
      <c r="AK13" s="1339">
        <v>40.511836100000004</v>
      </c>
    </row>
    <row r="14" spans="1:41">
      <c r="A14" s="1257">
        <v>9</v>
      </c>
      <c r="B14" s="1346" t="s">
        <v>2194</v>
      </c>
      <c r="C14" s="1339"/>
      <c r="D14" s="1339"/>
      <c r="E14" s="2171"/>
      <c r="F14" s="1339">
        <v>0</v>
      </c>
      <c r="G14" s="1339">
        <v>0</v>
      </c>
      <c r="H14" s="2171"/>
      <c r="I14" s="1339">
        <v>0</v>
      </c>
      <c r="J14" s="1339">
        <v>0</v>
      </c>
      <c r="K14" s="2171"/>
      <c r="N14" s="2171"/>
      <c r="O14" s="1339">
        <v>0</v>
      </c>
      <c r="P14" s="1339">
        <v>0</v>
      </c>
      <c r="Q14" s="2171"/>
      <c r="R14" s="1339">
        <v>0</v>
      </c>
      <c r="S14" s="1339">
        <v>0</v>
      </c>
      <c r="U14" s="1339">
        <v>0</v>
      </c>
      <c r="V14" s="1339">
        <v>0</v>
      </c>
      <c r="X14" s="1339">
        <v>0</v>
      </c>
      <c r="Y14" s="1339">
        <v>0</v>
      </c>
      <c r="AA14" s="1339">
        <v>0</v>
      </c>
      <c r="AB14" s="1339">
        <v>0</v>
      </c>
      <c r="AD14" s="1339">
        <v>0</v>
      </c>
      <c r="AE14" s="1339">
        <v>0</v>
      </c>
      <c r="AG14" s="1339">
        <v>0</v>
      </c>
      <c r="AH14" s="1339">
        <v>0</v>
      </c>
      <c r="AJ14" s="1339">
        <v>0</v>
      </c>
      <c r="AK14" s="1339">
        <v>0</v>
      </c>
    </row>
    <row r="15" spans="1:41" ht="13.8" thickBot="1">
      <c r="A15" s="1257">
        <v>11</v>
      </c>
      <c r="B15" s="1345" t="s">
        <v>2195</v>
      </c>
      <c r="C15" s="1335"/>
      <c r="D15" s="1336">
        <v>0</v>
      </c>
      <c r="E15" s="2171"/>
      <c r="F15" s="1335"/>
      <c r="G15" s="1336">
        <v>0</v>
      </c>
      <c r="H15" s="2171"/>
      <c r="I15" s="1335"/>
      <c r="J15" s="1336">
        <v>0</v>
      </c>
      <c r="K15" s="2171"/>
      <c r="L15" s="1335"/>
      <c r="M15" s="1336">
        <v>0</v>
      </c>
      <c r="N15" s="2171"/>
      <c r="O15" s="1335"/>
      <c r="P15" s="1336">
        <v>0</v>
      </c>
      <c r="Q15" s="2171"/>
      <c r="R15" s="1335"/>
      <c r="S15" s="1336">
        <v>0</v>
      </c>
      <c r="U15" s="1335"/>
      <c r="V15" s="1336">
        <v>0</v>
      </c>
      <c r="X15" s="1335"/>
      <c r="Y15" s="1336">
        <v>0</v>
      </c>
      <c r="AA15" s="1335"/>
      <c r="AB15" s="1336">
        <v>0</v>
      </c>
      <c r="AD15" s="1335"/>
      <c r="AE15" s="1336">
        <v>0</v>
      </c>
      <c r="AG15" s="1335"/>
      <c r="AH15" s="1336">
        <v>0</v>
      </c>
      <c r="AJ15" s="1335"/>
      <c r="AK15" s="1336">
        <v>0</v>
      </c>
    </row>
    <row r="16" spans="1:41">
      <c r="A16" s="1257">
        <v>12</v>
      </c>
      <c r="B16" s="1346" t="s">
        <v>2196</v>
      </c>
      <c r="C16" s="1339">
        <v>0.16123886000036691</v>
      </c>
      <c r="D16" s="1339">
        <v>0</v>
      </c>
      <c r="E16" s="2171"/>
      <c r="F16" s="1339">
        <v>0</v>
      </c>
      <c r="G16" s="1339">
        <v>0</v>
      </c>
      <c r="H16" s="2171"/>
      <c r="I16" s="1339">
        <v>0</v>
      </c>
      <c r="J16" s="1339">
        <v>0</v>
      </c>
      <c r="K16" s="2171"/>
      <c r="L16" s="1339">
        <v>0</v>
      </c>
      <c r="M16" s="1339">
        <v>0</v>
      </c>
      <c r="N16" s="2171"/>
      <c r="O16" s="1339">
        <v>0</v>
      </c>
      <c r="P16" s="1339">
        <v>0</v>
      </c>
      <c r="Q16" s="2171"/>
      <c r="R16" s="1339">
        <v>0</v>
      </c>
      <c r="S16" s="1339">
        <v>0</v>
      </c>
      <c r="U16" s="1339">
        <v>0</v>
      </c>
      <c r="V16" s="1339">
        <v>0</v>
      </c>
      <c r="X16" s="1339">
        <v>0</v>
      </c>
      <c r="Y16" s="1339">
        <v>0</v>
      </c>
      <c r="AA16" s="1339"/>
      <c r="AB16" s="1339"/>
      <c r="AD16" s="1339">
        <v>0</v>
      </c>
      <c r="AE16" s="1339">
        <v>0</v>
      </c>
      <c r="AG16" s="1339">
        <v>0</v>
      </c>
      <c r="AH16" s="1339">
        <v>0</v>
      </c>
      <c r="AJ16" s="1339">
        <v>0</v>
      </c>
      <c r="AK16" s="1339">
        <v>0</v>
      </c>
    </row>
    <row r="17" spans="1:37">
      <c r="A17" s="1257">
        <v>13</v>
      </c>
      <c r="B17" s="1325" t="s">
        <v>2187</v>
      </c>
      <c r="C17" s="1339"/>
      <c r="D17" s="1339"/>
      <c r="E17" s="2171"/>
      <c r="F17" s="1339">
        <v>0</v>
      </c>
      <c r="G17" s="1339">
        <v>0</v>
      </c>
      <c r="H17" s="2171"/>
      <c r="I17" s="1339">
        <v>0</v>
      </c>
      <c r="J17" s="1339">
        <v>0</v>
      </c>
      <c r="K17" s="2171"/>
      <c r="L17" s="1339">
        <v>0</v>
      </c>
      <c r="M17" s="1339">
        <v>0</v>
      </c>
      <c r="N17" s="2171"/>
      <c r="O17" s="1339">
        <v>0</v>
      </c>
      <c r="P17" s="1339">
        <v>0</v>
      </c>
      <c r="Q17" s="2171"/>
      <c r="R17" s="1339">
        <v>0</v>
      </c>
      <c r="S17" s="1339">
        <v>0</v>
      </c>
      <c r="U17" s="1339">
        <v>0</v>
      </c>
      <c r="V17" s="1339">
        <v>0</v>
      </c>
      <c r="X17" s="1339">
        <v>0</v>
      </c>
      <c r="Y17" s="1339">
        <v>0</v>
      </c>
      <c r="AA17" s="1339"/>
      <c r="AB17" s="1339"/>
      <c r="AD17" s="1339">
        <v>0</v>
      </c>
      <c r="AE17" s="1339">
        <v>0</v>
      </c>
      <c r="AG17" s="1339">
        <v>0</v>
      </c>
      <c r="AH17" s="1339">
        <v>0</v>
      </c>
      <c r="AJ17" s="1339">
        <v>0</v>
      </c>
      <c r="AK17" s="1339">
        <v>0</v>
      </c>
    </row>
    <row r="18" spans="1:37">
      <c r="A18" s="1257">
        <v>14</v>
      </c>
      <c r="B18" s="1325" t="s">
        <v>2188</v>
      </c>
      <c r="C18" s="1339">
        <v>0</v>
      </c>
      <c r="D18" s="1339">
        <v>0</v>
      </c>
      <c r="E18" s="2171"/>
      <c r="F18" s="1339">
        <v>0</v>
      </c>
      <c r="G18" s="1339">
        <v>0</v>
      </c>
      <c r="H18" s="2171"/>
      <c r="I18" s="1339">
        <v>0</v>
      </c>
      <c r="J18" s="1339">
        <v>0</v>
      </c>
      <c r="K18" s="2171"/>
      <c r="L18" s="1339">
        <v>0</v>
      </c>
      <c r="M18" s="1339">
        <v>0</v>
      </c>
      <c r="N18" s="2171"/>
      <c r="O18" s="1339">
        <v>0</v>
      </c>
      <c r="P18" s="1339">
        <v>0</v>
      </c>
      <c r="Q18" s="2171"/>
      <c r="R18" s="1339">
        <v>0</v>
      </c>
      <c r="S18" s="1339">
        <v>0</v>
      </c>
      <c r="U18" s="1339">
        <v>0</v>
      </c>
      <c r="V18" s="1339">
        <v>0</v>
      </c>
      <c r="X18" s="1339">
        <v>0</v>
      </c>
      <c r="Y18" s="1339">
        <v>0</v>
      </c>
      <c r="AA18" s="1339">
        <v>0</v>
      </c>
      <c r="AB18" s="1339"/>
      <c r="AD18" s="1339">
        <v>0</v>
      </c>
      <c r="AE18" s="1339">
        <v>0</v>
      </c>
      <c r="AG18" s="1339">
        <v>0</v>
      </c>
      <c r="AH18" s="1339">
        <v>0</v>
      </c>
      <c r="AJ18" s="1339">
        <v>0</v>
      </c>
      <c r="AK18" s="1339">
        <v>0</v>
      </c>
    </row>
    <row r="19" spans="1:37">
      <c r="A19" s="1257">
        <v>15</v>
      </c>
      <c r="B19" s="1325" t="s">
        <v>2189</v>
      </c>
      <c r="C19" s="1339">
        <v>0.16123886000036691</v>
      </c>
      <c r="D19" s="1339">
        <v>0</v>
      </c>
      <c r="E19" s="2171"/>
      <c r="F19" s="1339">
        <v>0</v>
      </c>
      <c r="G19" s="1339">
        <v>0</v>
      </c>
      <c r="H19" s="2171"/>
      <c r="I19" s="1339">
        <v>0</v>
      </c>
      <c r="J19" s="1339">
        <v>0</v>
      </c>
      <c r="K19" s="2171"/>
      <c r="L19" s="1339">
        <v>0</v>
      </c>
      <c r="M19" s="1339">
        <v>0</v>
      </c>
      <c r="N19" s="2171"/>
      <c r="O19" s="1339">
        <v>0</v>
      </c>
      <c r="P19" s="1339">
        <v>0</v>
      </c>
      <c r="Q19" s="2171"/>
      <c r="R19" s="1339">
        <v>0</v>
      </c>
      <c r="S19" s="1339">
        <v>0</v>
      </c>
      <c r="U19" s="1339">
        <v>0</v>
      </c>
      <c r="V19" s="1339">
        <v>0</v>
      </c>
      <c r="X19" s="1339">
        <v>0</v>
      </c>
      <c r="Y19" s="1339">
        <v>0</v>
      </c>
      <c r="AA19" s="1339">
        <v>0</v>
      </c>
      <c r="AB19" s="1339">
        <v>0</v>
      </c>
      <c r="AD19" s="1339">
        <v>0</v>
      </c>
      <c r="AE19" s="1339">
        <v>0</v>
      </c>
      <c r="AG19" s="1339">
        <v>0</v>
      </c>
      <c r="AH19" s="1339">
        <v>0</v>
      </c>
      <c r="AJ19" s="1339">
        <v>0</v>
      </c>
      <c r="AK19" s="1339">
        <v>0</v>
      </c>
    </row>
    <row r="20" spans="1:37">
      <c r="A20" s="1320" t="s">
        <v>1940</v>
      </c>
      <c r="B20" s="1325" t="s">
        <v>2190</v>
      </c>
      <c r="C20" s="1339"/>
      <c r="D20" s="1339"/>
      <c r="E20" s="2171"/>
      <c r="F20" s="1339">
        <v>0</v>
      </c>
      <c r="G20" s="1339">
        <v>0</v>
      </c>
      <c r="H20" s="2171"/>
      <c r="I20" s="1339">
        <v>0</v>
      </c>
      <c r="J20" s="1339">
        <v>0</v>
      </c>
      <c r="K20" s="2171"/>
      <c r="L20" s="1339">
        <v>0</v>
      </c>
      <c r="M20" s="1339">
        <v>0</v>
      </c>
      <c r="N20" s="2171"/>
      <c r="O20" s="1339">
        <v>0</v>
      </c>
      <c r="P20" s="1339">
        <v>0</v>
      </c>
      <c r="Q20" s="2171"/>
      <c r="R20" s="1339">
        <v>0</v>
      </c>
      <c r="S20" s="1339">
        <v>0</v>
      </c>
      <c r="U20" s="1339">
        <v>0</v>
      </c>
      <c r="V20" s="1339">
        <v>0</v>
      </c>
      <c r="X20" s="1339">
        <v>0</v>
      </c>
      <c r="Y20" s="1339">
        <v>0</v>
      </c>
      <c r="AA20" s="1339">
        <v>0</v>
      </c>
      <c r="AB20" s="1339">
        <v>0</v>
      </c>
      <c r="AD20" s="1339">
        <v>0</v>
      </c>
      <c r="AE20" s="1339">
        <v>0</v>
      </c>
      <c r="AG20" s="1339">
        <v>0</v>
      </c>
      <c r="AH20" s="1339">
        <v>0</v>
      </c>
      <c r="AJ20" s="1339">
        <v>0</v>
      </c>
      <c r="AK20" s="1339">
        <v>0</v>
      </c>
    </row>
    <row r="21" spans="1:37">
      <c r="A21" s="1257">
        <v>17</v>
      </c>
      <c r="B21" s="1346" t="s">
        <v>2197</v>
      </c>
      <c r="C21" s="1339"/>
      <c r="D21" s="1339"/>
      <c r="E21" s="2171"/>
      <c r="F21" s="1339">
        <v>0</v>
      </c>
      <c r="G21" s="1339">
        <v>0</v>
      </c>
      <c r="H21" s="2171"/>
      <c r="I21" s="1339">
        <v>0</v>
      </c>
      <c r="J21" s="1339"/>
      <c r="K21" s="2171"/>
      <c r="L21" s="1339">
        <v>0</v>
      </c>
      <c r="M21" s="2185"/>
      <c r="N21" s="2171"/>
      <c r="O21" s="1339">
        <v>0</v>
      </c>
      <c r="P21" s="2185"/>
      <c r="Q21" s="2171"/>
      <c r="R21" s="1339">
        <v>0</v>
      </c>
      <c r="S21" s="1342"/>
      <c r="U21" s="1339">
        <v>0</v>
      </c>
      <c r="V21" s="1342"/>
      <c r="X21" s="1339">
        <v>0</v>
      </c>
      <c r="Y21" s="1342"/>
      <c r="AA21" s="1339">
        <v>0</v>
      </c>
      <c r="AB21" s="1342">
        <v>0</v>
      </c>
      <c r="AD21" s="1339">
        <v>0</v>
      </c>
      <c r="AE21" s="1342"/>
      <c r="AG21" s="1339">
        <v>0</v>
      </c>
      <c r="AH21" s="1342"/>
      <c r="AJ21" s="1339">
        <v>0</v>
      </c>
      <c r="AK21" s="1342"/>
    </row>
    <row r="22" spans="1:37" ht="26.4">
      <c r="A22" s="1257">
        <v>18</v>
      </c>
      <c r="B22" s="1346" t="s">
        <v>2198</v>
      </c>
      <c r="C22" s="1339"/>
      <c r="D22" s="1339"/>
      <c r="E22" s="2171"/>
      <c r="F22" s="1339">
        <v>0</v>
      </c>
      <c r="G22" s="1339">
        <v>0</v>
      </c>
      <c r="H22" s="2171"/>
      <c r="I22" s="1339">
        <v>0</v>
      </c>
      <c r="J22" s="1339">
        <v>0</v>
      </c>
      <c r="K22" s="2171"/>
      <c r="L22" s="1339">
        <v>0</v>
      </c>
      <c r="M22" s="1339">
        <v>0</v>
      </c>
      <c r="N22" s="2171"/>
      <c r="O22" s="1339">
        <v>0</v>
      </c>
      <c r="P22" s="1339">
        <v>0</v>
      </c>
      <c r="Q22" s="2171"/>
      <c r="R22" s="1339">
        <v>0</v>
      </c>
      <c r="S22" s="1339">
        <v>0</v>
      </c>
      <c r="U22" s="1339">
        <v>0</v>
      </c>
      <c r="V22" s="1339">
        <v>0</v>
      </c>
      <c r="X22" s="1339">
        <v>0</v>
      </c>
      <c r="Y22" s="1339">
        <v>0</v>
      </c>
      <c r="AA22" s="1339">
        <v>0</v>
      </c>
      <c r="AB22" s="1339">
        <v>0</v>
      </c>
      <c r="AD22" s="1339">
        <v>0</v>
      </c>
      <c r="AE22" s="1339">
        <v>0</v>
      </c>
      <c r="AG22" s="1339">
        <v>0</v>
      </c>
      <c r="AH22" s="1339">
        <v>0</v>
      </c>
      <c r="AJ22" s="1339">
        <v>0</v>
      </c>
      <c r="AK22" s="1339">
        <v>0</v>
      </c>
    </row>
    <row r="23" spans="1:37">
      <c r="A23" s="1257">
        <v>19</v>
      </c>
      <c r="B23" s="1346" t="s">
        <v>2193</v>
      </c>
      <c r="C23" s="1339"/>
      <c r="D23" s="1339"/>
      <c r="F23" s="1339">
        <v>0</v>
      </c>
      <c r="G23" s="1339">
        <v>0</v>
      </c>
      <c r="I23" s="1339">
        <v>0</v>
      </c>
      <c r="J23" s="1339">
        <v>0</v>
      </c>
      <c r="L23" s="1339">
        <v>0</v>
      </c>
      <c r="M23" s="1339">
        <v>0</v>
      </c>
      <c r="O23" s="1339">
        <v>0</v>
      </c>
      <c r="P23" s="1339">
        <v>0</v>
      </c>
      <c r="R23" s="1339">
        <v>0</v>
      </c>
      <c r="S23" s="1339">
        <v>0</v>
      </c>
      <c r="U23" s="1339">
        <v>0</v>
      </c>
      <c r="V23" s="1339">
        <v>0</v>
      </c>
      <c r="X23" s="1339">
        <v>0</v>
      </c>
      <c r="Y23" s="1339">
        <v>0</v>
      </c>
      <c r="AA23" s="1339">
        <v>0</v>
      </c>
      <c r="AB23" s="1339">
        <v>0</v>
      </c>
      <c r="AD23" s="1339">
        <v>0</v>
      </c>
      <c r="AE23" s="1339">
        <v>0</v>
      </c>
      <c r="AG23" s="1339">
        <v>0</v>
      </c>
      <c r="AH23" s="1339">
        <v>0</v>
      </c>
      <c r="AJ23" s="1339">
        <v>0</v>
      </c>
      <c r="AK23" s="1339">
        <v>0</v>
      </c>
    </row>
    <row r="24" spans="1:37" ht="27" thickBot="1">
      <c r="B24" s="1347" t="s">
        <v>2199</v>
      </c>
      <c r="C24" s="1336"/>
      <c r="D24" s="1336"/>
      <c r="F24" s="1336">
        <v>0</v>
      </c>
      <c r="G24" s="1336">
        <v>0</v>
      </c>
      <c r="I24" s="1336">
        <v>0</v>
      </c>
      <c r="J24" s="1336">
        <v>0</v>
      </c>
      <c r="L24" s="1336">
        <v>0</v>
      </c>
      <c r="M24" s="1336">
        <v>0</v>
      </c>
      <c r="O24" s="1336">
        <v>0</v>
      </c>
      <c r="P24" s="1336">
        <v>0</v>
      </c>
      <c r="R24" s="1336">
        <v>0</v>
      </c>
      <c r="S24" s="1336">
        <v>0</v>
      </c>
      <c r="U24" s="1336">
        <v>0</v>
      </c>
      <c r="V24" s="1336">
        <v>0</v>
      </c>
      <c r="X24" s="1336">
        <v>0</v>
      </c>
      <c r="Y24" s="1336">
        <v>0</v>
      </c>
      <c r="AA24" s="1336">
        <v>0</v>
      </c>
      <c r="AB24" s="1336">
        <v>0</v>
      </c>
      <c r="AD24" s="1336">
        <v>0</v>
      </c>
      <c r="AE24" s="1336">
        <v>0</v>
      </c>
      <c r="AG24" s="1336">
        <v>0</v>
      </c>
      <c r="AH24" s="1336">
        <v>0</v>
      </c>
      <c r="AJ24" s="1336">
        <v>0</v>
      </c>
      <c r="AK24" s="1336">
        <v>0</v>
      </c>
    </row>
  </sheetData>
  <hyperlinks>
    <hyperlink ref="B2:AL2" location="Índice!C42" display="Informações sobre o risco de crédito de contraparte associado a exposições a contrapartes centrais" xr:uid="{BB94C132-B000-448B-B754-87A6B916C79F}"/>
    <hyperlink ref="AG2:AL2" location="Índice!C42" display="Informações sobre o risco de crédito de contraparte associado a exposições a contrapartes centrais" xr:uid="{98BA32B8-2B64-4D59-927B-6D20F3256D67}"/>
    <hyperlink ref="AJ2:AL2" location="Índice!C42" display="Informações sobre o risco de crédito de contraparte associado a exposições a contrapartes centrais" xr:uid="{F41BEB0D-17C1-4599-9178-7BD8F988FB5A}"/>
    <hyperlink ref="AJ2:AK2" location="Índice!C42" display="Informações sobre o risco de crédito de contraparte associado a exposições a contrapartes centrais" xr:uid="{C8C33684-C578-42CD-BAA1-776B6824C5E0}"/>
    <hyperlink ref="AM2:AO2" location="Índice!C42" display="Informações sobre o risco de crédito de contraparte associado a exposições a contrapartes centrais" xr:uid="{405135F9-847D-4F38-9BAB-E2DE118ED54E}"/>
    <hyperlink ref="AM2:AN2" location="Índice!C42" display="Informações sobre o risco de crédito de contraparte associado a exposições a contrapartes centrais" xr:uid="{10B76440-32A6-4202-B2FB-92BBE0065CBC}"/>
    <hyperlink ref="AG2:AI2" location="Índice!C42" display="Informações sobre o risco de crédito de contraparte associado a exposições a contrapartes centrais" xr:uid="{481C7F17-F66A-4822-B312-12BA9D2C5D27}"/>
    <hyperlink ref="AG2:AH2" location="Índice!C42" display="Informações sobre o risco de crédito de contraparte associado a exposições a contrapartes centrais" xr:uid="{CEE9B262-C52F-4919-8ED4-9469A137A866}"/>
    <hyperlink ref="R2:AF2" location="Índice!C42" display="Informações sobre o risco de crédito de contraparte associado a exposições a contrapartes centrais" xr:uid="{D31BBA61-4ADC-49A4-8995-BB4DB4C19EEF}"/>
    <hyperlink ref="AD2:AF2" location="Índice!C42" display="Informações sobre o risco de crédito de contraparte associado a exposições a contrapartes centrais" xr:uid="{3281E36C-9228-4E58-9ADB-2F9996D7F621}"/>
    <hyperlink ref="AD2:AE2" location="Índice!C42" display="Informações sobre o risco de crédito de contraparte associado a exposições a contrapartes centrais" xr:uid="{3798C7A7-2335-42C5-B8F3-BEF0807182C0}"/>
    <hyperlink ref="AA2:AC2" location="Índice!C42" display="Informações sobre o risco de crédito de contraparte associado a exposições a contrapartes centrais" xr:uid="{6A94F302-3A83-4E7E-AEAB-3C6716D4BE6A}"/>
    <hyperlink ref="AA2:AB2" location="Índice!C42" display="Informações sobre o risco de crédito de contraparte associado a exposições a contrapartes centrais" xr:uid="{0036070A-391B-42FB-A681-751AE1A42747}"/>
    <hyperlink ref="X2:Z2" location="Índice!C42" display="Informações sobre o risco de crédito de contraparte associado a exposições a contrapartes centrais" xr:uid="{56957936-0F05-4EA9-885D-19A4FF95D0BB}"/>
    <hyperlink ref="X2:Y2" location="Índice!C42" display="Informações sobre o risco de crédito de contraparte associado a exposições a contrapartes centrais" xr:uid="{6EEA8CAB-07C0-4467-8D2A-F2A4E60E656B}"/>
    <hyperlink ref="U2:W2" location="Índice!C42" display="Informações sobre o risco de crédito de contraparte associado a exposições a contrapartes centrais" xr:uid="{10AB0125-C02F-4DFE-8769-CC1EFE6911ED}"/>
    <hyperlink ref="U2:V2" location="Índice!C42" display="Informações sobre o risco de crédito de contraparte associado a exposições a contrapartes centrais" xr:uid="{745E5722-FADD-460A-93C0-EB33CEBE9F41}"/>
    <hyperlink ref="O2:Q2" location="Índice!C42" display="Informações sobre o risco de crédito de contraparte associado a exposições a contrapartes centrais" xr:uid="{C2A88C9A-85C5-41CB-83B0-EA3A89A8988E}"/>
    <hyperlink ref="B2" location="Índice!A1" display="CCR8: Informações sobre o risco de crédito de contraparte associado a exposições a contrapartes centrais" xr:uid="{510EE963-5AC2-4C2C-8DE4-7C14E4BB61A5}"/>
    <hyperlink ref="L2:N2" location="Índice!C42" display="Informações sobre o risco de crédito de contraparte associado a exposições a contrapartes centrais" xr:uid="{F9942B45-4100-47A4-BF4F-8CE5CC97A84F}"/>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A651C-F2A4-4FD2-B1C3-9E661CD2794C}">
  <sheetPr codeName="Planilha55">
    <tabColor theme="1" tint="0.34998626667073579"/>
  </sheetPr>
  <dimension ref="A1:AL22"/>
  <sheetViews>
    <sheetView showGridLines="0" topLeftCell="B1" zoomScale="80" zoomScaleNormal="80" workbookViewId="0">
      <selection activeCell="B1" sqref="B1"/>
    </sheetView>
  </sheetViews>
  <sheetFormatPr defaultColWidth="9.21875" defaultRowHeight="13.2"/>
  <cols>
    <col min="1" max="1" width="5.5546875" style="1161" hidden="1" customWidth="1"/>
    <col min="2" max="2" width="101.44140625" style="1161" customWidth="1"/>
    <col min="3" max="3" width="1.44140625" style="1161" customWidth="1"/>
    <col min="4" max="5" width="14.44140625" style="1161" customWidth="1"/>
    <col min="6" max="6" width="1.44140625" style="1161" customWidth="1"/>
    <col min="7" max="8" width="14.44140625" style="1161" customWidth="1"/>
    <col min="9" max="9" width="1.44140625" style="1161" customWidth="1"/>
    <col min="10" max="11" width="14.44140625" style="1161" customWidth="1"/>
    <col min="12" max="12" width="1.44140625" style="1161" customWidth="1"/>
    <col min="13" max="14" width="14.44140625" style="1161" customWidth="1"/>
    <col min="15" max="15" width="1.44140625" style="1161" customWidth="1"/>
    <col min="16" max="17" width="14.44140625" style="1161" customWidth="1"/>
    <col min="18" max="18" width="1.44140625" style="1161" customWidth="1"/>
    <col min="19" max="20" width="14.44140625" style="1161" customWidth="1"/>
    <col min="21" max="21" width="1.44140625" style="1161" customWidth="1"/>
    <col min="22" max="23" width="14.44140625" style="1161" customWidth="1"/>
    <col min="24" max="24" width="1.44140625" style="1161" customWidth="1"/>
    <col min="25" max="26" width="14.44140625" style="1161" customWidth="1"/>
    <col min="27" max="27" width="1.44140625" style="1161" customWidth="1"/>
    <col min="28" max="29" width="14.44140625" style="1161" customWidth="1"/>
    <col min="30" max="30" width="1.44140625" style="1161" customWidth="1"/>
    <col min="31" max="32" width="14.44140625" style="1161" customWidth="1"/>
    <col min="33" max="33" width="1.44140625" style="1161" customWidth="1"/>
    <col min="34" max="35" width="14.44140625" style="1161" customWidth="1"/>
    <col min="36" max="36" width="1.44140625" style="1161" customWidth="1"/>
    <col min="37" max="38" width="14.44140625" style="1161" customWidth="1"/>
    <col min="39" max="16384" width="9.21875" style="1161"/>
  </cols>
  <sheetData>
    <row r="1" spans="1:38" s="58" customFormat="1" ht="5.25" customHeight="1">
      <c r="A1" s="1251"/>
      <c r="B1" s="1252"/>
      <c r="C1" s="1252"/>
      <c r="D1" s="1253"/>
      <c r="E1" s="1253"/>
      <c r="F1" s="1252"/>
      <c r="G1" s="1253"/>
      <c r="H1" s="1253"/>
      <c r="I1" s="1252"/>
      <c r="J1" s="1253"/>
      <c r="K1" s="1253"/>
      <c r="L1" s="1252"/>
      <c r="M1" s="1253"/>
      <c r="N1" s="1253"/>
      <c r="O1" s="1252"/>
      <c r="P1" s="1253"/>
      <c r="Q1" s="1253"/>
      <c r="R1" s="1252"/>
      <c r="S1" s="1253"/>
      <c r="T1" s="1253"/>
      <c r="U1" s="1252"/>
      <c r="V1" s="1253"/>
      <c r="W1" s="1253"/>
      <c r="X1" s="1252"/>
      <c r="Y1" s="1253"/>
      <c r="Z1" s="1253"/>
      <c r="AA1" s="1252"/>
      <c r="AB1" s="1253"/>
      <c r="AC1" s="1253"/>
      <c r="AD1" s="1252"/>
      <c r="AE1" s="1253"/>
      <c r="AF1" s="1253"/>
      <c r="AG1" s="1253"/>
      <c r="AH1" s="1253"/>
      <c r="AI1" s="1253"/>
      <c r="AJ1" s="1253"/>
      <c r="AK1" s="1253"/>
      <c r="AL1" s="1254"/>
    </row>
    <row r="2" spans="1:38" s="1112" customFormat="1" ht="15.75" customHeight="1">
      <c r="B2" s="23" t="s">
        <v>2182</v>
      </c>
      <c r="C2" s="23"/>
      <c r="D2" s="1328"/>
      <c r="E2" s="1328"/>
      <c r="F2" s="23"/>
      <c r="G2" s="1328"/>
      <c r="H2" s="1328"/>
      <c r="I2" s="23"/>
      <c r="J2" s="1328"/>
      <c r="K2" s="1328"/>
      <c r="L2" s="23"/>
      <c r="M2" s="1328"/>
      <c r="N2" s="1328"/>
      <c r="O2" s="23"/>
      <c r="P2" s="1328"/>
      <c r="Q2" s="1328"/>
      <c r="R2" s="23"/>
      <c r="S2" s="1328"/>
      <c r="T2" s="1328"/>
      <c r="U2" s="23"/>
      <c r="V2" s="1328"/>
      <c r="W2" s="1328"/>
      <c r="X2" s="23"/>
      <c r="Y2" s="1328"/>
      <c r="Z2" s="1328"/>
      <c r="AA2" s="23"/>
      <c r="AB2" s="1328"/>
      <c r="AC2" s="1328"/>
      <c r="AD2" s="23"/>
      <c r="AE2" s="1328"/>
      <c r="AF2" s="1328"/>
      <c r="AG2" s="1328"/>
      <c r="AH2" s="1328"/>
      <c r="AI2" s="1328"/>
      <c r="AJ2" s="1328"/>
      <c r="AK2" s="1328"/>
      <c r="AL2" s="1256"/>
    </row>
    <row r="3" spans="1:38" ht="13.8" thickBot="1">
      <c r="B3" s="1210" t="s">
        <v>2183</v>
      </c>
      <c r="D3" s="1329"/>
      <c r="E3" s="1330">
        <v>45107</v>
      </c>
      <c r="G3" s="1329"/>
      <c r="H3" s="1330">
        <v>45016</v>
      </c>
      <c r="J3" s="1329"/>
      <c r="K3" s="1330">
        <v>44926</v>
      </c>
      <c r="M3" s="1329"/>
      <c r="N3" s="1330">
        <v>44834</v>
      </c>
      <c r="P3" s="1329"/>
      <c r="Q3" s="1330">
        <v>44742</v>
      </c>
      <c r="S3" s="1329"/>
      <c r="T3" s="1330">
        <v>44651</v>
      </c>
      <c r="V3" s="1329"/>
      <c r="W3" s="1330">
        <v>44561</v>
      </c>
      <c r="Y3" s="1329"/>
      <c r="Z3" s="1330">
        <v>44469</v>
      </c>
      <c r="AB3" s="1329"/>
      <c r="AC3" s="1330">
        <v>44377</v>
      </c>
      <c r="AE3" s="1329"/>
      <c r="AF3" s="1330">
        <v>44286</v>
      </c>
      <c r="AH3" s="1329"/>
      <c r="AI3" s="1330">
        <v>44196</v>
      </c>
      <c r="AK3" s="1329"/>
      <c r="AL3" s="1330">
        <v>44012</v>
      </c>
    </row>
    <row r="4" spans="1:38" ht="27" thickBot="1">
      <c r="B4" s="1331"/>
      <c r="D4" s="1332" t="s">
        <v>2184</v>
      </c>
      <c r="E4" s="1333" t="s">
        <v>160</v>
      </c>
      <c r="G4" s="1332" t="s">
        <v>2184</v>
      </c>
      <c r="H4" s="1333" t="s">
        <v>160</v>
      </c>
      <c r="J4" s="1332" t="s">
        <v>2184</v>
      </c>
      <c r="K4" s="1333" t="s">
        <v>160</v>
      </c>
      <c r="M4" s="1332" t="s">
        <v>2184</v>
      </c>
      <c r="N4" s="1333" t="s">
        <v>160</v>
      </c>
      <c r="P4" s="1332" t="s">
        <v>2184</v>
      </c>
      <c r="Q4" s="1333" t="s">
        <v>160</v>
      </c>
      <c r="S4" s="1332" t="s">
        <v>2184</v>
      </c>
      <c r="T4" s="1333" t="s">
        <v>160</v>
      </c>
      <c r="V4" s="1332" t="s">
        <v>2184</v>
      </c>
      <c r="W4" s="1333" t="s">
        <v>160</v>
      </c>
      <c r="Y4" s="1332" t="s">
        <v>2184</v>
      </c>
      <c r="Z4" s="1333" t="s">
        <v>160</v>
      </c>
      <c r="AB4" s="1332" t="s">
        <v>2184</v>
      </c>
      <c r="AC4" s="1333" t="s">
        <v>160</v>
      </c>
      <c r="AE4" s="1332" t="s">
        <v>2184</v>
      </c>
      <c r="AF4" s="1333" t="s">
        <v>160</v>
      </c>
      <c r="AH4" s="1332" t="s">
        <v>2184</v>
      </c>
      <c r="AI4" s="1333" t="s">
        <v>160</v>
      </c>
      <c r="AK4" s="1332" t="s">
        <v>2184</v>
      </c>
      <c r="AL4" s="1333" t="s">
        <v>160</v>
      </c>
    </row>
    <row r="5" spans="1:38" ht="13.8" thickBot="1">
      <c r="A5" s="1257">
        <v>1</v>
      </c>
      <c r="B5" s="1334" t="s">
        <v>2185</v>
      </c>
      <c r="D5" s="1335"/>
      <c r="E5" s="1336">
        <v>3214</v>
      </c>
      <c r="G5" s="1335"/>
      <c r="H5" s="1336">
        <v>2591</v>
      </c>
      <c r="J5" s="1335"/>
      <c r="K5" s="1336">
        <v>2433</v>
      </c>
      <c r="M5" s="1335"/>
      <c r="N5" s="1336">
        <v>3216</v>
      </c>
      <c r="P5" s="1335"/>
      <c r="Q5" s="1336">
        <v>3291</v>
      </c>
      <c r="S5" s="1335"/>
      <c r="T5" s="1336">
        <v>2413</v>
      </c>
      <c r="V5" s="1335"/>
      <c r="W5" s="1336">
        <v>2678</v>
      </c>
      <c r="Y5" s="1335"/>
      <c r="Z5" s="1336">
        <v>2856</v>
      </c>
      <c r="AB5" s="1335"/>
      <c r="AC5" s="1336">
        <v>4016</v>
      </c>
      <c r="AE5" s="1335"/>
      <c r="AF5" s="1336">
        <v>4756</v>
      </c>
      <c r="AH5" s="1335"/>
      <c r="AI5" s="1336">
        <v>4887</v>
      </c>
      <c r="AK5" s="1337"/>
      <c r="AL5" s="1338">
        <v>5877</v>
      </c>
    </row>
    <row r="6" spans="1:38">
      <c r="A6" s="1257">
        <v>2</v>
      </c>
      <c r="B6" s="1161" t="s">
        <v>2186</v>
      </c>
      <c r="D6" s="1339">
        <v>13997</v>
      </c>
      <c r="E6" s="1339">
        <v>421</v>
      </c>
      <c r="G6" s="1339">
        <v>16268</v>
      </c>
      <c r="H6" s="1339">
        <v>542</v>
      </c>
      <c r="J6" s="1339">
        <v>20718</v>
      </c>
      <c r="K6" s="1339">
        <v>687</v>
      </c>
      <c r="M6" s="1339">
        <v>19846</v>
      </c>
      <c r="N6" s="1339">
        <v>675</v>
      </c>
      <c r="P6" s="1339">
        <v>19383</v>
      </c>
      <c r="Q6" s="1339">
        <v>622</v>
      </c>
      <c r="S6" s="1339">
        <v>16302</v>
      </c>
      <c r="T6" s="1339">
        <v>450</v>
      </c>
      <c r="V6" s="1339">
        <v>15806</v>
      </c>
      <c r="W6" s="1339">
        <v>435</v>
      </c>
      <c r="Y6" s="1339">
        <v>16764</v>
      </c>
      <c r="Z6" s="1339">
        <v>445</v>
      </c>
      <c r="AB6" s="1339">
        <v>15697</v>
      </c>
      <c r="AC6" s="1339">
        <v>398</v>
      </c>
      <c r="AE6" s="1339">
        <v>13260</v>
      </c>
      <c r="AF6" s="1339">
        <v>314</v>
      </c>
      <c r="AH6" s="1339">
        <v>13910</v>
      </c>
      <c r="AI6" s="1339">
        <v>358</v>
      </c>
      <c r="AK6" s="1340">
        <v>18985</v>
      </c>
      <c r="AL6" s="1340">
        <v>594</v>
      </c>
    </row>
    <row r="7" spans="1:38">
      <c r="A7" s="1257">
        <v>3</v>
      </c>
      <c r="B7" s="1341" t="s">
        <v>2187</v>
      </c>
      <c r="D7" s="1339">
        <v>0</v>
      </c>
      <c r="E7" s="1339">
        <v>0</v>
      </c>
      <c r="G7" s="1339">
        <v>0</v>
      </c>
      <c r="H7" s="1339">
        <v>0</v>
      </c>
      <c r="J7" s="1339">
        <v>0</v>
      </c>
      <c r="K7" s="1339">
        <v>0</v>
      </c>
      <c r="M7" s="1339">
        <v>0</v>
      </c>
      <c r="N7" s="1339">
        <v>0</v>
      </c>
      <c r="P7" s="1339">
        <v>0</v>
      </c>
      <c r="Q7" s="1339">
        <v>0</v>
      </c>
      <c r="S7" s="1339">
        <v>0</v>
      </c>
      <c r="T7" s="1339">
        <v>0</v>
      </c>
      <c r="V7" s="1339">
        <v>0</v>
      </c>
      <c r="W7" s="1339">
        <v>0</v>
      </c>
      <c r="Y7" s="1339">
        <v>0</v>
      </c>
      <c r="Z7" s="1339">
        <v>0</v>
      </c>
      <c r="AB7" s="1339">
        <v>0</v>
      </c>
      <c r="AC7" s="1339">
        <v>0</v>
      </c>
      <c r="AE7" s="1339">
        <v>0</v>
      </c>
      <c r="AF7" s="1339">
        <v>0</v>
      </c>
      <c r="AH7" s="1339">
        <v>0</v>
      </c>
      <c r="AI7" s="1339">
        <v>0</v>
      </c>
      <c r="AK7" s="1340">
        <v>0</v>
      </c>
      <c r="AL7" s="1340">
        <v>0</v>
      </c>
    </row>
    <row r="8" spans="1:38">
      <c r="A8" s="1257">
        <v>4</v>
      </c>
      <c r="B8" s="1341" t="s">
        <v>2188</v>
      </c>
      <c r="D8" s="1339">
        <v>13970</v>
      </c>
      <c r="E8" s="1339">
        <v>421</v>
      </c>
      <c r="G8" s="1339">
        <v>16128</v>
      </c>
      <c r="H8" s="1339">
        <v>539</v>
      </c>
      <c r="J8" s="1339">
        <v>20632</v>
      </c>
      <c r="K8" s="1339">
        <v>685</v>
      </c>
      <c r="M8" s="1339">
        <v>19754</v>
      </c>
      <c r="N8" s="1339">
        <v>673</v>
      </c>
      <c r="P8" s="1339">
        <v>19339</v>
      </c>
      <c r="Q8" s="1339">
        <v>621</v>
      </c>
      <c r="S8" s="1339">
        <v>15977</v>
      </c>
      <c r="T8" s="1339">
        <v>443</v>
      </c>
      <c r="V8" s="1339">
        <v>15644</v>
      </c>
      <c r="W8" s="1339">
        <v>432</v>
      </c>
      <c r="Y8" s="1339">
        <v>16577</v>
      </c>
      <c r="Z8" s="1339">
        <v>441</v>
      </c>
      <c r="AB8" s="1339">
        <v>15197</v>
      </c>
      <c r="AC8" s="1339">
        <v>388</v>
      </c>
      <c r="AE8" s="1339">
        <v>11856</v>
      </c>
      <c r="AF8" s="1339">
        <v>285</v>
      </c>
      <c r="AH8" s="1339">
        <v>12610</v>
      </c>
      <c r="AI8" s="1339">
        <v>332</v>
      </c>
      <c r="AK8" s="1340">
        <v>18704</v>
      </c>
      <c r="AL8" s="1340">
        <v>589</v>
      </c>
    </row>
    <row r="9" spans="1:38">
      <c r="A9" s="1257">
        <v>5</v>
      </c>
      <c r="B9" s="1341" t="s">
        <v>2189</v>
      </c>
      <c r="D9" s="1339">
        <v>8</v>
      </c>
      <c r="E9" s="1339">
        <v>0</v>
      </c>
      <c r="G9" s="1339">
        <v>5</v>
      </c>
      <c r="H9" s="1339">
        <v>0</v>
      </c>
      <c r="J9" s="1339">
        <v>27</v>
      </c>
      <c r="K9" s="1339">
        <v>1</v>
      </c>
      <c r="M9" s="1339">
        <v>83</v>
      </c>
      <c r="N9" s="1339">
        <v>2</v>
      </c>
      <c r="P9" s="1339">
        <v>44</v>
      </c>
      <c r="Q9" s="1339">
        <v>1</v>
      </c>
      <c r="S9" s="1339">
        <v>289</v>
      </c>
      <c r="T9" s="1339">
        <v>6</v>
      </c>
      <c r="V9" s="1339">
        <v>149</v>
      </c>
      <c r="W9" s="1339">
        <v>3</v>
      </c>
      <c r="Y9" s="1339">
        <v>177</v>
      </c>
      <c r="Z9" s="1339">
        <v>4</v>
      </c>
      <c r="AB9" s="1339">
        <v>487</v>
      </c>
      <c r="AC9" s="1339">
        <v>10</v>
      </c>
      <c r="AE9" s="1339">
        <v>1376</v>
      </c>
      <c r="AF9" s="1339">
        <v>28</v>
      </c>
      <c r="AH9" s="1339">
        <v>1292</v>
      </c>
      <c r="AI9" s="1339">
        <v>26</v>
      </c>
      <c r="AK9" s="1340">
        <v>267</v>
      </c>
      <c r="AL9" s="1340">
        <v>5</v>
      </c>
    </row>
    <row r="10" spans="1:38">
      <c r="A10" s="1320" t="s">
        <v>1939</v>
      </c>
      <c r="B10" s="1341" t="s">
        <v>2190</v>
      </c>
      <c r="D10" s="1339">
        <v>19</v>
      </c>
      <c r="E10" s="1339">
        <v>0</v>
      </c>
      <c r="G10" s="1339">
        <v>135</v>
      </c>
      <c r="H10" s="1339">
        <v>3</v>
      </c>
      <c r="J10" s="1339">
        <v>59</v>
      </c>
      <c r="K10" s="1339">
        <v>1</v>
      </c>
      <c r="M10" s="1339">
        <v>9</v>
      </c>
      <c r="N10" s="1339">
        <v>0</v>
      </c>
      <c r="P10" s="1339">
        <v>0</v>
      </c>
      <c r="Q10" s="1339">
        <v>0</v>
      </c>
      <c r="S10" s="1339">
        <v>36</v>
      </c>
      <c r="T10" s="1339">
        <v>1</v>
      </c>
      <c r="V10" s="1339">
        <v>13</v>
      </c>
      <c r="W10" s="1339">
        <v>0</v>
      </c>
      <c r="Y10" s="1339">
        <v>10</v>
      </c>
      <c r="Z10" s="1339">
        <v>0</v>
      </c>
      <c r="AB10" s="1339">
        <v>13</v>
      </c>
      <c r="AC10" s="1339">
        <v>0</v>
      </c>
      <c r="AE10" s="1339">
        <v>28</v>
      </c>
      <c r="AF10" s="1339">
        <v>1</v>
      </c>
      <c r="AH10" s="1339">
        <v>8</v>
      </c>
      <c r="AI10" s="1339">
        <v>0</v>
      </c>
      <c r="AK10" s="1340">
        <v>14</v>
      </c>
      <c r="AL10" s="1340">
        <v>0</v>
      </c>
    </row>
    <row r="11" spans="1:38">
      <c r="A11" s="1257">
        <v>7</v>
      </c>
      <c r="B11" s="1161" t="s">
        <v>2200</v>
      </c>
      <c r="D11" s="1339">
        <v>0</v>
      </c>
      <c r="E11" s="1342"/>
      <c r="G11" s="1339">
        <v>0</v>
      </c>
      <c r="H11" s="1342"/>
      <c r="J11" s="1339">
        <v>0</v>
      </c>
      <c r="K11" s="1342"/>
      <c r="M11" s="1339">
        <v>0</v>
      </c>
      <c r="N11" s="1342"/>
      <c r="P11" s="1339">
        <v>0</v>
      </c>
      <c r="Q11" s="1342"/>
      <c r="S11" s="1339">
        <v>0</v>
      </c>
      <c r="T11" s="1342"/>
      <c r="V11" s="1339">
        <v>0</v>
      </c>
      <c r="W11" s="1342"/>
      <c r="Y11" s="1339">
        <v>1</v>
      </c>
      <c r="Z11" s="1342"/>
      <c r="AB11" s="1339">
        <v>0</v>
      </c>
      <c r="AC11" s="1342"/>
      <c r="AE11" s="1339">
        <v>0</v>
      </c>
      <c r="AF11" s="1342"/>
      <c r="AH11" s="1339">
        <v>0</v>
      </c>
      <c r="AI11" s="1342"/>
      <c r="AK11" s="1340">
        <v>0</v>
      </c>
      <c r="AL11" s="1343"/>
    </row>
    <row r="12" spans="1:38">
      <c r="A12" s="1257">
        <v>8</v>
      </c>
      <c r="B12" s="1161" t="s">
        <v>2201</v>
      </c>
      <c r="D12" s="1339">
        <v>9470</v>
      </c>
      <c r="E12" s="1339">
        <v>2762</v>
      </c>
      <c r="G12" s="1339">
        <v>7096</v>
      </c>
      <c r="H12" s="1339">
        <v>2028</v>
      </c>
      <c r="J12" s="1339">
        <v>6294</v>
      </c>
      <c r="K12" s="1339">
        <v>1709</v>
      </c>
      <c r="M12" s="1339">
        <v>6546</v>
      </c>
      <c r="N12" s="1339">
        <v>2512</v>
      </c>
      <c r="P12" s="1339">
        <v>5714</v>
      </c>
      <c r="Q12" s="1339">
        <v>2644</v>
      </c>
      <c r="S12" s="1339">
        <v>5116</v>
      </c>
      <c r="T12" s="1339">
        <v>1919</v>
      </c>
      <c r="V12" s="1339">
        <v>5233</v>
      </c>
      <c r="W12" s="1339">
        <v>2215</v>
      </c>
      <c r="Y12" s="1339">
        <v>6436</v>
      </c>
      <c r="Z12" s="1339">
        <v>2357</v>
      </c>
      <c r="AB12" s="1339">
        <v>10973</v>
      </c>
      <c r="AC12" s="1339">
        <v>3583</v>
      </c>
      <c r="AE12" s="1339">
        <v>12866</v>
      </c>
      <c r="AF12" s="1339">
        <v>4413</v>
      </c>
      <c r="AH12" s="1339">
        <v>17281</v>
      </c>
      <c r="AI12" s="1339">
        <v>4511</v>
      </c>
      <c r="AK12" s="1340">
        <v>18183</v>
      </c>
      <c r="AL12" s="1340">
        <v>5266</v>
      </c>
    </row>
    <row r="13" spans="1:38">
      <c r="A13" s="1257">
        <v>9</v>
      </c>
      <c r="B13" s="1161" t="s">
        <v>2193</v>
      </c>
      <c r="D13" s="1339">
        <v>88</v>
      </c>
      <c r="E13" s="1339">
        <v>31</v>
      </c>
      <c r="G13" s="1339">
        <v>85</v>
      </c>
      <c r="H13" s="1339">
        <v>21</v>
      </c>
      <c r="J13" s="1339">
        <v>83</v>
      </c>
      <c r="K13" s="1339">
        <v>37</v>
      </c>
      <c r="M13" s="1339">
        <v>80</v>
      </c>
      <c r="N13" s="1339">
        <v>29</v>
      </c>
      <c r="P13" s="1339">
        <v>77</v>
      </c>
      <c r="Q13" s="1339">
        <v>25</v>
      </c>
      <c r="S13" s="1339">
        <v>75</v>
      </c>
      <c r="T13" s="1339">
        <v>44</v>
      </c>
      <c r="V13" s="1339">
        <v>73</v>
      </c>
      <c r="W13" s="1339">
        <v>28</v>
      </c>
      <c r="Y13" s="1339">
        <v>72</v>
      </c>
      <c r="Z13" s="1339">
        <v>54</v>
      </c>
      <c r="AB13" s="1339">
        <v>71</v>
      </c>
      <c r="AC13" s="1339">
        <v>35</v>
      </c>
      <c r="AE13" s="1339">
        <v>70</v>
      </c>
      <c r="AF13" s="1339">
        <v>29</v>
      </c>
      <c r="AH13" s="1339">
        <v>70</v>
      </c>
      <c r="AI13" s="1339">
        <v>18</v>
      </c>
      <c r="AK13" s="1340">
        <v>70</v>
      </c>
      <c r="AL13" s="1340">
        <v>17</v>
      </c>
    </row>
    <row r="14" spans="1:38" ht="13.8" thickBot="1">
      <c r="A14" s="1257">
        <v>11</v>
      </c>
      <c r="B14" s="1334" t="s">
        <v>2195</v>
      </c>
      <c r="D14" s="1335"/>
      <c r="E14" s="1336">
        <v>0</v>
      </c>
      <c r="G14" s="1335"/>
      <c r="H14" s="1336">
        <v>0</v>
      </c>
      <c r="J14" s="1335"/>
      <c r="K14" s="1336">
        <v>0</v>
      </c>
      <c r="M14" s="1335"/>
      <c r="N14" s="1336">
        <v>0</v>
      </c>
      <c r="P14" s="1335"/>
      <c r="Q14" s="1336">
        <v>0</v>
      </c>
      <c r="S14" s="1335"/>
      <c r="T14" s="1336">
        <v>0</v>
      </c>
      <c r="V14" s="1335"/>
      <c r="W14" s="1336">
        <v>0</v>
      </c>
      <c r="Y14" s="1335"/>
      <c r="Z14" s="1336">
        <v>0</v>
      </c>
      <c r="AB14" s="1335"/>
      <c r="AC14" s="1336">
        <v>0</v>
      </c>
      <c r="AE14" s="1335"/>
      <c r="AF14" s="1336">
        <v>0</v>
      </c>
      <c r="AH14" s="1335"/>
      <c r="AI14" s="1336">
        <v>0</v>
      </c>
      <c r="AK14" s="1337"/>
      <c r="AL14" s="1338">
        <v>0</v>
      </c>
    </row>
    <row r="15" spans="1:38">
      <c r="A15" s="1257">
        <v>12</v>
      </c>
      <c r="B15" s="1161" t="s">
        <v>2196</v>
      </c>
      <c r="D15" s="1339">
        <v>0</v>
      </c>
      <c r="E15" s="1339">
        <v>0</v>
      </c>
      <c r="G15" s="1339">
        <v>0</v>
      </c>
      <c r="H15" s="1339">
        <v>0</v>
      </c>
      <c r="J15" s="1339">
        <v>0</v>
      </c>
      <c r="K15" s="1339">
        <v>0</v>
      </c>
      <c r="M15" s="1339">
        <v>0</v>
      </c>
      <c r="N15" s="1339">
        <v>0</v>
      </c>
      <c r="P15" s="1339">
        <v>0</v>
      </c>
      <c r="Q15" s="1339">
        <v>0</v>
      </c>
      <c r="S15" s="1339">
        <v>0</v>
      </c>
      <c r="T15" s="1339">
        <v>0</v>
      </c>
      <c r="V15" s="1339">
        <v>0</v>
      </c>
      <c r="W15" s="1339">
        <v>0</v>
      </c>
      <c r="Y15" s="1339">
        <v>0</v>
      </c>
      <c r="Z15" s="1339">
        <v>0</v>
      </c>
      <c r="AB15" s="1339">
        <v>0</v>
      </c>
      <c r="AC15" s="1339">
        <v>0</v>
      </c>
      <c r="AE15" s="1339">
        <v>0</v>
      </c>
      <c r="AF15" s="1339">
        <v>0</v>
      </c>
      <c r="AH15" s="1339">
        <v>0</v>
      </c>
      <c r="AI15" s="1339">
        <v>0</v>
      </c>
      <c r="AK15" s="1340">
        <v>0</v>
      </c>
      <c r="AL15" s="1340">
        <v>0</v>
      </c>
    </row>
    <row r="16" spans="1:38">
      <c r="A16" s="1257">
        <v>13</v>
      </c>
      <c r="B16" s="1341" t="s">
        <v>2187</v>
      </c>
      <c r="D16" s="1339">
        <v>0</v>
      </c>
      <c r="E16" s="1339">
        <v>0</v>
      </c>
      <c r="G16" s="1339">
        <v>0</v>
      </c>
      <c r="H16" s="1339">
        <v>0</v>
      </c>
      <c r="J16" s="1339">
        <v>0</v>
      </c>
      <c r="K16" s="1339">
        <v>0</v>
      </c>
      <c r="M16" s="1339">
        <v>0</v>
      </c>
      <c r="N16" s="1339">
        <v>0</v>
      </c>
      <c r="P16" s="1339">
        <v>0</v>
      </c>
      <c r="Q16" s="1339">
        <v>0</v>
      </c>
      <c r="S16" s="1339">
        <v>0</v>
      </c>
      <c r="T16" s="1339">
        <v>0</v>
      </c>
      <c r="V16" s="1339">
        <v>0</v>
      </c>
      <c r="W16" s="1339">
        <v>0</v>
      </c>
      <c r="Y16" s="1339">
        <v>0</v>
      </c>
      <c r="Z16" s="1339">
        <v>0</v>
      </c>
      <c r="AB16" s="1339">
        <v>0</v>
      </c>
      <c r="AC16" s="1339">
        <v>0</v>
      </c>
      <c r="AE16" s="1339">
        <v>0</v>
      </c>
      <c r="AF16" s="1339">
        <v>0</v>
      </c>
      <c r="AH16" s="1339">
        <v>0</v>
      </c>
      <c r="AI16" s="1339">
        <v>0</v>
      </c>
      <c r="AK16" s="1340">
        <v>0</v>
      </c>
      <c r="AL16" s="1340">
        <v>0</v>
      </c>
    </row>
    <row r="17" spans="1:38">
      <c r="A17" s="1257">
        <v>14</v>
      </c>
      <c r="B17" s="1341" t="s">
        <v>2188</v>
      </c>
      <c r="D17" s="1339">
        <v>0</v>
      </c>
      <c r="E17" s="1339">
        <v>0</v>
      </c>
      <c r="G17" s="1339">
        <v>0</v>
      </c>
      <c r="H17" s="1339">
        <v>0</v>
      </c>
      <c r="J17" s="1339">
        <v>0</v>
      </c>
      <c r="K17" s="1339">
        <v>0</v>
      </c>
      <c r="M17" s="1339">
        <v>0</v>
      </c>
      <c r="N17" s="1339">
        <v>0</v>
      </c>
      <c r="P17" s="1339">
        <v>0</v>
      </c>
      <c r="Q17" s="1339">
        <v>0</v>
      </c>
      <c r="S17" s="1339">
        <v>0</v>
      </c>
      <c r="T17" s="1339">
        <v>0</v>
      </c>
      <c r="V17" s="1339">
        <v>0</v>
      </c>
      <c r="W17" s="1339">
        <v>0</v>
      </c>
      <c r="Y17" s="1339">
        <v>0</v>
      </c>
      <c r="Z17" s="1339">
        <v>0</v>
      </c>
      <c r="AB17" s="1339">
        <v>0</v>
      </c>
      <c r="AC17" s="1339">
        <v>0</v>
      </c>
      <c r="AE17" s="1339">
        <v>0</v>
      </c>
      <c r="AF17" s="1339">
        <v>0</v>
      </c>
      <c r="AH17" s="1339">
        <v>0</v>
      </c>
      <c r="AI17" s="1339">
        <v>0</v>
      </c>
      <c r="AK17" s="1340">
        <v>0</v>
      </c>
      <c r="AL17" s="1340">
        <v>0</v>
      </c>
    </row>
    <row r="18" spans="1:38">
      <c r="A18" s="1257">
        <v>15</v>
      </c>
      <c r="B18" s="1341" t="s">
        <v>2189</v>
      </c>
      <c r="D18" s="1339">
        <v>0</v>
      </c>
      <c r="E18" s="1339">
        <v>0</v>
      </c>
      <c r="G18" s="1339">
        <v>0</v>
      </c>
      <c r="H18" s="1339">
        <v>0</v>
      </c>
      <c r="J18" s="1339">
        <v>0</v>
      </c>
      <c r="K18" s="1339">
        <v>0</v>
      </c>
      <c r="M18" s="1339">
        <v>0</v>
      </c>
      <c r="N18" s="1339">
        <v>0</v>
      </c>
      <c r="P18" s="1339">
        <v>0</v>
      </c>
      <c r="Q18" s="1339">
        <v>0</v>
      </c>
      <c r="S18" s="1339">
        <v>0</v>
      </c>
      <c r="T18" s="1339">
        <v>0</v>
      </c>
      <c r="V18" s="1339">
        <v>0</v>
      </c>
      <c r="W18" s="1339">
        <v>0</v>
      </c>
      <c r="Y18" s="1339">
        <v>0</v>
      </c>
      <c r="Z18" s="1339">
        <v>0</v>
      </c>
      <c r="AB18" s="1339">
        <v>0</v>
      </c>
      <c r="AC18" s="1339">
        <v>0</v>
      </c>
      <c r="AE18" s="1339">
        <v>0</v>
      </c>
      <c r="AF18" s="1339">
        <v>0</v>
      </c>
      <c r="AH18" s="1339">
        <v>0</v>
      </c>
      <c r="AI18" s="1339">
        <v>0</v>
      </c>
      <c r="AK18" s="1340">
        <v>0</v>
      </c>
      <c r="AL18" s="1340">
        <v>0</v>
      </c>
    </row>
    <row r="19" spans="1:38">
      <c r="A19" s="1320" t="s">
        <v>1940</v>
      </c>
      <c r="B19" s="1341" t="s">
        <v>2190</v>
      </c>
      <c r="D19" s="1339">
        <v>0</v>
      </c>
      <c r="E19" s="1339">
        <v>0</v>
      </c>
      <c r="G19" s="1339">
        <v>0</v>
      </c>
      <c r="H19" s="1339">
        <v>0</v>
      </c>
      <c r="J19" s="1339">
        <v>0</v>
      </c>
      <c r="K19" s="1339">
        <v>0</v>
      </c>
      <c r="M19" s="1339">
        <v>0</v>
      </c>
      <c r="N19" s="1339">
        <v>0</v>
      </c>
      <c r="P19" s="1339">
        <v>0</v>
      </c>
      <c r="Q19" s="1339">
        <v>0</v>
      </c>
      <c r="S19" s="1339">
        <v>0</v>
      </c>
      <c r="T19" s="1339">
        <v>0</v>
      </c>
      <c r="V19" s="1339">
        <v>0</v>
      </c>
      <c r="W19" s="1339">
        <v>0</v>
      </c>
      <c r="Y19" s="1339">
        <v>0</v>
      </c>
      <c r="Z19" s="1339">
        <v>0</v>
      </c>
      <c r="AB19" s="1339">
        <v>0</v>
      </c>
      <c r="AC19" s="1339">
        <v>0</v>
      </c>
      <c r="AE19" s="1339">
        <v>0</v>
      </c>
      <c r="AF19" s="1339">
        <v>0</v>
      </c>
      <c r="AH19" s="1339">
        <v>0</v>
      </c>
      <c r="AI19" s="1339">
        <v>0</v>
      </c>
      <c r="AK19" s="1340">
        <v>0</v>
      </c>
      <c r="AL19" s="1340">
        <v>0</v>
      </c>
    </row>
    <row r="20" spans="1:38">
      <c r="A20" s="1257">
        <v>17</v>
      </c>
      <c r="B20" s="1161" t="s">
        <v>2202</v>
      </c>
      <c r="D20" s="1339">
        <v>0</v>
      </c>
      <c r="E20" s="1342"/>
      <c r="G20" s="1339">
        <v>0</v>
      </c>
      <c r="H20" s="1342"/>
      <c r="J20" s="1339">
        <v>0</v>
      </c>
      <c r="K20" s="1342"/>
      <c r="M20" s="1339">
        <v>0</v>
      </c>
      <c r="N20" s="1342"/>
      <c r="P20" s="1339">
        <v>0</v>
      </c>
      <c r="Q20" s="1342"/>
      <c r="S20" s="1339">
        <v>0</v>
      </c>
      <c r="T20" s="1342"/>
      <c r="V20" s="1339">
        <v>0</v>
      </c>
      <c r="W20" s="1342"/>
      <c r="Y20" s="1339">
        <v>0</v>
      </c>
      <c r="Z20" s="1342"/>
      <c r="AB20" s="1339">
        <v>0</v>
      </c>
      <c r="AC20" s="1342"/>
      <c r="AE20" s="1339">
        <v>0</v>
      </c>
      <c r="AF20" s="1342"/>
      <c r="AH20" s="1339">
        <v>0</v>
      </c>
      <c r="AI20" s="1342"/>
      <c r="AK20" s="1340">
        <v>0</v>
      </c>
      <c r="AL20" s="1343"/>
    </row>
    <row r="21" spans="1:38">
      <c r="A21" s="1257">
        <v>18</v>
      </c>
      <c r="B21" s="1161" t="s">
        <v>2203</v>
      </c>
      <c r="D21" s="1339">
        <v>0</v>
      </c>
      <c r="E21" s="1339">
        <v>0</v>
      </c>
      <c r="G21" s="1339">
        <v>0</v>
      </c>
      <c r="H21" s="1339">
        <v>0</v>
      </c>
      <c r="J21" s="1339">
        <v>0</v>
      </c>
      <c r="K21" s="1339">
        <v>0</v>
      </c>
      <c r="M21" s="1339">
        <v>0</v>
      </c>
      <c r="N21" s="1339">
        <v>0</v>
      </c>
      <c r="P21" s="1339">
        <v>0</v>
      </c>
      <c r="Q21" s="1339">
        <v>0</v>
      </c>
      <c r="S21" s="1339">
        <v>0</v>
      </c>
      <c r="T21" s="1339">
        <v>0</v>
      </c>
      <c r="V21" s="1339">
        <v>0</v>
      </c>
      <c r="W21" s="1339">
        <v>0</v>
      </c>
      <c r="Y21" s="1339">
        <v>0</v>
      </c>
      <c r="Z21" s="1339">
        <v>0</v>
      </c>
      <c r="AB21" s="1339">
        <v>0</v>
      </c>
      <c r="AC21" s="1339">
        <v>0</v>
      </c>
      <c r="AE21" s="1339">
        <v>0</v>
      </c>
      <c r="AF21" s="1339">
        <v>0</v>
      </c>
      <c r="AH21" s="1339">
        <v>0</v>
      </c>
      <c r="AI21" s="1339">
        <v>0</v>
      </c>
      <c r="AK21" s="1340">
        <v>0</v>
      </c>
      <c r="AL21" s="1340">
        <v>0</v>
      </c>
    </row>
    <row r="22" spans="1:38">
      <c r="A22" s="1257">
        <v>19</v>
      </c>
      <c r="B22" s="1161" t="s">
        <v>2193</v>
      </c>
      <c r="D22" s="1339">
        <v>0</v>
      </c>
      <c r="E22" s="1339">
        <v>0</v>
      </c>
      <c r="G22" s="1339">
        <v>0</v>
      </c>
      <c r="H22" s="1339">
        <v>0</v>
      </c>
      <c r="J22" s="1339">
        <v>0</v>
      </c>
      <c r="K22" s="1339">
        <v>0</v>
      </c>
      <c r="M22" s="1339">
        <v>0</v>
      </c>
      <c r="N22" s="1339">
        <v>0</v>
      </c>
      <c r="P22" s="1339">
        <v>0</v>
      </c>
      <c r="Q22" s="1339">
        <v>0</v>
      </c>
      <c r="S22" s="1339">
        <v>0</v>
      </c>
      <c r="T22" s="1339">
        <v>0</v>
      </c>
      <c r="V22" s="1339">
        <v>0</v>
      </c>
      <c r="W22" s="1339">
        <v>0</v>
      </c>
      <c r="Y22" s="1339">
        <v>0</v>
      </c>
      <c r="Z22" s="1339">
        <v>0</v>
      </c>
      <c r="AB22" s="1339">
        <v>0</v>
      </c>
      <c r="AC22" s="1339">
        <v>0</v>
      </c>
      <c r="AE22" s="1339">
        <v>0</v>
      </c>
      <c r="AF22" s="1339">
        <v>0</v>
      </c>
      <c r="AH22" s="1339">
        <v>0</v>
      </c>
      <c r="AI22" s="1339">
        <v>0</v>
      </c>
      <c r="AK22" s="1340">
        <v>0</v>
      </c>
      <c r="AL22" s="1340">
        <v>0</v>
      </c>
    </row>
  </sheetData>
  <hyperlinks>
    <hyperlink ref="B2:AF2" location="Índice!C42" display="Informações sobre o risco de crédito de contraparte associado a exposições a contrapartes centrais" xr:uid="{AE246604-2331-483C-A4E7-ACDA66FEA615}"/>
    <hyperlink ref="B2" location="Índice!C44" display="Informações sobre o risco de crédito de contraparte associado a exposições a contrapartes centrais" xr:uid="{38DC705C-F88B-49A3-B5F6-B1618B8E00BC}"/>
    <hyperlink ref="AH2:AK2" location="Índice!C42" display="Informações sobre o risco de crédito de contraparte associado a exposições a contrapartes centrais" xr:uid="{9A89E1BC-4BD0-4536-89CA-8A573995D1AF}"/>
    <hyperlink ref="C2:AC2" location="Índice!C42" display="Informações sobre o risco de crédito de contraparte associado a exposições a contrapartes centrais" xr:uid="{83FB02EE-DB40-409E-B11B-84A6BCC21F4C}"/>
    <hyperlink ref="Y2:AA2" location="Índice!C42" display="Informações sobre o risco de crédito de contraparte associado a exposições a contrapartes centrais" xr:uid="{C822D38C-26AC-4540-A8E8-64902E2C2C97}"/>
    <hyperlink ref="Y2:Z2" location="Índice!C42" display="Informações sobre o risco de crédito de contraparte associado a exposições a contrapartes centrais" xr:uid="{AB36A480-A433-4513-9EE8-3BA18721FAEA}"/>
    <hyperlink ref="S2:U2" location="Índice!C42" display="Informações sobre o risco de crédito de contraparte associado a exposições a contrapartes centrais" xr:uid="{27607C21-CC23-4A97-AAB6-6FCDBBC08080}"/>
    <hyperlink ref="S2:T2" location="Índice!C42" display="Informações sobre o risco de crédito de contraparte associado a exposições a contrapartes centrais" xr:uid="{F3969B13-B085-439E-B6BB-0E33A36E7127}"/>
    <hyperlink ref="V2:X2" location="Índice!C42" display="Informações sobre o risco de crédito de contraparte associado a exposições a contrapartes centrais" xr:uid="{80B0DD86-9F0D-4FAD-84CE-CABA7D8CC2A3}"/>
    <hyperlink ref="V2:W2" location="Índice!C42" display="Informações sobre o risco de crédito de contraparte associado a exposições a contrapartes centrais" xr:uid="{4CBA5787-3628-4C87-B512-F7E3648F86E3}"/>
    <hyperlink ref="P2:R2" location="Índice!C42" display="Informações sobre o risco de crédito de contraparte associado a exposições a contrapartes centrais" xr:uid="{2E398A60-6957-47BF-853F-D46EF9D73804}"/>
    <hyperlink ref="P2:Q2" location="Índice!C42" display="Informações sobre o risco de crédito de contraparte associado a exposições a contrapartes centrais" xr:uid="{C84C6F6E-53EC-4704-88AA-C4297DD8E296}"/>
    <hyperlink ref="M2:O2" location="Índice!C42" display="Informações sobre o risco de crédito de contraparte associado a exposições a contrapartes centrais" xr:uid="{47EFCBB4-3505-4354-A3A0-1597BAA63AD4}"/>
    <hyperlink ref="M2:N2" location="Índice!C42" display="Informações sobre o risco de crédito de contraparte associado a exposições a contrapartes centrais" xr:uid="{810AE882-0142-4381-8A51-341866CB4815}"/>
    <hyperlink ref="J2:L2" location="Índice!C42" display="Informações sobre o risco de crédito de contraparte associado a exposições a contrapartes centrais" xr:uid="{A8B1FADF-8F62-4AF0-9D7B-DB3C5B99EE61}"/>
    <hyperlink ref="J2:K2" location="Índice!C42" display="Informações sobre o risco de crédito de contraparte associado a exposições a contrapartes centrais" xr:uid="{1EE25C1E-6C85-42F3-8C75-7DFC92151A40}"/>
    <hyperlink ref="G2:I2" location="Índice!C42" display="Informações sobre o risco de crédito de contraparte associado a exposições a contrapartes centrais" xr:uid="{588A392F-7CEB-492C-ADB8-0A5AD7BFB3E0}"/>
    <hyperlink ref="G2:H2" location="Índice!C42" display="Informações sobre o risco de crédito de contraparte associado a exposições a contrapartes centrais" xr:uid="{06A06A13-5466-4CE2-9ACB-A60F6407FEA1}"/>
    <hyperlink ref="D2:F2" location="Índice!C42" display="Informações sobre o risco de crédito de contraparte associado a exposições a contrapartes centrais" xr:uid="{CE66860B-213A-4C21-9878-6177CC8689F9}"/>
    <hyperlink ref="D2:E2" location="Índice!C42" display="Informações sobre o risco de crédito de contraparte associado a exposições a contrapartes centrais" xr:uid="{6832AE5C-7E27-46A4-A3CC-A659B7BDEDCE}"/>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E8CC7-369F-402E-94DD-98F18BDFEF62}">
  <sheetPr codeName="Planilha56">
    <tabColor rgb="FF73C6A1"/>
  </sheetPr>
  <dimension ref="A1:HW17"/>
  <sheetViews>
    <sheetView showGridLines="0" topLeftCell="B1" zoomScale="80" zoomScaleNormal="80" workbookViewId="0">
      <selection activeCell="C7" sqref="C7:K17"/>
    </sheetView>
  </sheetViews>
  <sheetFormatPr defaultColWidth="9.21875" defaultRowHeight="13.8"/>
  <cols>
    <col min="1" max="1" width="3.44140625" style="1112" hidden="1" customWidth="1"/>
    <col min="2" max="2" width="38.77734375" style="1112" customWidth="1"/>
    <col min="3" max="11" width="12" style="1112" customWidth="1"/>
    <col min="12" max="12" width="1.44140625" style="3" customWidth="1"/>
    <col min="13" max="21" width="12" style="1112" customWidth="1"/>
    <col min="22" max="22" width="1.44140625" style="3" customWidth="1"/>
    <col min="23" max="31" width="12" style="1112" customWidth="1"/>
    <col min="32" max="32" width="1.44140625" style="3" customWidth="1"/>
    <col min="33" max="33" width="12" style="1112" bestFit="1" customWidth="1"/>
    <col min="34" max="35" width="9.44140625" style="1112" bestFit="1" customWidth="1"/>
    <col min="36" max="36" width="12" style="1112" bestFit="1" customWidth="1"/>
    <col min="37" max="38" width="9.44140625" style="1112" bestFit="1" customWidth="1"/>
    <col min="39" max="39" width="12" style="1112" bestFit="1" customWidth="1"/>
    <col min="40" max="40" width="9.44140625" style="1112" bestFit="1" customWidth="1"/>
    <col min="41" max="41" width="10.77734375" style="1112" bestFit="1" customWidth="1"/>
    <col min="42" max="42" width="1.44140625" style="3" customWidth="1"/>
    <col min="43" max="43" width="12" style="1112" bestFit="1" customWidth="1"/>
    <col min="44" max="45" width="9.44140625" style="1112" bestFit="1" customWidth="1"/>
    <col min="46" max="46" width="12" style="1112" bestFit="1" customWidth="1"/>
    <col min="47" max="48" width="9.44140625" style="1112" bestFit="1" customWidth="1"/>
    <col min="49" max="49" width="12" style="1112" bestFit="1" customWidth="1"/>
    <col min="50" max="50" width="9.44140625" style="1112" bestFit="1" customWidth="1"/>
    <col min="51" max="51" width="10.77734375" style="1112" bestFit="1" customWidth="1"/>
    <col min="52" max="52" width="1.44140625" style="3" customWidth="1"/>
    <col min="53" max="53" width="12" style="1112" bestFit="1" customWidth="1"/>
    <col min="54" max="55" width="9.44140625" style="1112" bestFit="1" customWidth="1"/>
    <col min="56" max="56" width="12" style="1112" bestFit="1" customWidth="1"/>
    <col min="57" max="58" width="9.44140625" style="1112" bestFit="1" customWidth="1"/>
    <col min="59" max="59" width="12" style="1112" bestFit="1" customWidth="1"/>
    <col min="60" max="60" width="9.44140625" style="1112" bestFit="1" customWidth="1"/>
    <col min="61" max="61" width="10.77734375" style="1112" bestFit="1" customWidth="1"/>
    <col min="62" max="62" width="1.44140625" style="3" customWidth="1"/>
    <col min="63" max="63" width="12" style="1112" bestFit="1" customWidth="1"/>
    <col min="64" max="65" width="9.44140625" style="1112" bestFit="1" customWidth="1"/>
    <col min="66" max="66" width="12" style="1112" bestFit="1" customWidth="1"/>
    <col min="67" max="68" width="9.44140625" style="1112" bestFit="1" customWidth="1"/>
    <col min="69" max="69" width="12" style="1112" bestFit="1" customWidth="1"/>
    <col min="70" max="70" width="9.44140625" style="1112" bestFit="1" customWidth="1"/>
    <col min="71" max="71" width="10.77734375" style="1112" bestFit="1" customWidth="1"/>
    <col min="72" max="72" width="1.44140625" style="3" customWidth="1"/>
    <col min="73" max="73" width="12" style="1112" bestFit="1" customWidth="1"/>
    <col min="74" max="75" width="9.44140625" style="1112" bestFit="1" customWidth="1"/>
    <col min="76" max="76" width="12" style="1112" bestFit="1" customWidth="1"/>
    <col min="77" max="78" width="9.44140625" style="1112" bestFit="1" customWidth="1"/>
    <col min="79" max="79" width="12" style="1112" bestFit="1" customWidth="1"/>
    <col min="80" max="80" width="9.44140625" style="1112" bestFit="1" customWidth="1"/>
    <col min="81" max="81" width="10.77734375" style="1112" bestFit="1" customWidth="1"/>
    <col min="82" max="82" width="1.44140625" style="3" customWidth="1"/>
    <col min="83" max="83" width="12" style="1112" bestFit="1" customWidth="1"/>
    <col min="84" max="85" width="9.44140625" style="1112" bestFit="1" customWidth="1"/>
    <col min="86" max="86" width="12" style="1112" bestFit="1" customWidth="1"/>
    <col min="87" max="88" width="9.44140625" style="1112" bestFit="1" customWidth="1"/>
    <col min="89" max="89" width="12" style="1112" bestFit="1" customWidth="1"/>
    <col min="90" max="90" width="9.44140625" style="1112" bestFit="1" customWidth="1"/>
    <col min="91" max="91" width="10.77734375" style="1112" bestFit="1" customWidth="1"/>
    <col min="92" max="92" width="1.44140625" style="3" customWidth="1"/>
    <col min="93" max="93" width="12" style="1112" bestFit="1" customWidth="1"/>
    <col min="94" max="95" width="9.44140625" style="1112" bestFit="1" customWidth="1"/>
    <col min="96" max="96" width="12" style="1112" bestFit="1" customWidth="1"/>
    <col min="97" max="98" width="9.44140625" style="1112" bestFit="1" customWidth="1"/>
    <col min="99" max="99" width="12" style="1112" bestFit="1" customWidth="1"/>
    <col min="100" max="100" width="9.44140625" style="1112" bestFit="1" customWidth="1"/>
    <col min="101" max="101" width="10.77734375" style="1112" bestFit="1" customWidth="1"/>
    <col min="102" max="102" width="1.44140625" style="3" customWidth="1"/>
    <col min="103" max="103" width="12" style="1112" bestFit="1" customWidth="1"/>
    <col min="104" max="105" width="9.44140625" style="1112" bestFit="1" customWidth="1"/>
    <col min="106" max="106" width="12" style="1112" bestFit="1" customWidth="1"/>
    <col min="107" max="108" width="9.44140625" style="1112" bestFit="1" customWidth="1"/>
    <col min="109" max="109" width="12" style="1112" bestFit="1" customWidth="1"/>
    <col min="110" max="110" width="9.44140625" style="1112" bestFit="1" customWidth="1"/>
    <col min="111" max="111" width="10.77734375" style="1112" bestFit="1" customWidth="1"/>
    <col min="112" max="112" width="1.44140625" style="3" customWidth="1"/>
    <col min="113" max="113" width="12" style="1112" bestFit="1" customWidth="1"/>
    <col min="114" max="115" width="9.44140625" style="1112" bestFit="1" customWidth="1"/>
    <col min="116" max="116" width="12" style="1112" bestFit="1" customWidth="1"/>
    <col min="117" max="118" width="9.44140625" style="1112" bestFit="1" customWidth="1"/>
    <col min="119" max="119" width="12" style="1112" bestFit="1" customWidth="1"/>
    <col min="120" max="120" width="9.44140625" style="1112" bestFit="1" customWidth="1"/>
    <col min="121" max="121" width="10.77734375" style="1112" bestFit="1" customWidth="1"/>
    <col min="122" max="122" width="1.44140625" style="3" customWidth="1"/>
    <col min="123" max="123" width="12" style="1112" bestFit="1" customWidth="1"/>
    <col min="124" max="125" width="9.44140625" style="1112" bestFit="1" customWidth="1"/>
    <col min="126" max="126" width="12" style="1112" bestFit="1" customWidth="1"/>
    <col min="127" max="128" width="9.44140625" style="1112" bestFit="1" customWidth="1"/>
    <col min="129" max="129" width="12" style="1112" bestFit="1" customWidth="1"/>
    <col min="130" max="130" width="9.44140625" style="1112" bestFit="1" customWidth="1"/>
    <col min="131" max="131" width="10.77734375" style="1112" bestFit="1" customWidth="1"/>
    <col min="132" max="132" width="1.44140625" style="3" customWidth="1"/>
    <col min="133" max="133" width="12" style="1112" bestFit="1" customWidth="1"/>
    <col min="134" max="135" width="9.44140625" style="1112" bestFit="1" customWidth="1"/>
    <col min="136" max="136" width="12" style="1112" bestFit="1" customWidth="1"/>
    <col min="137" max="138" width="9.44140625" style="1112" bestFit="1" customWidth="1"/>
    <col min="139" max="139" width="12" style="1112" bestFit="1" customWidth="1"/>
    <col min="140" max="140" width="9.44140625" style="1112" bestFit="1" customWidth="1"/>
    <col min="141" max="141" width="10.77734375" style="1112" bestFit="1" customWidth="1"/>
    <col min="142" max="142" width="1.44140625" style="3" customWidth="1"/>
    <col min="143" max="143" width="12" style="1112" bestFit="1" customWidth="1"/>
    <col min="144" max="145" width="9.44140625" style="1112" bestFit="1" customWidth="1"/>
    <col min="146" max="146" width="12" style="1112" bestFit="1" customWidth="1"/>
    <col min="147" max="148" width="9.44140625" style="1112" bestFit="1" customWidth="1"/>
    <col min="149" max="149" width="12" style="1112" bestFit="1" customWidth="1"/>
    <col min="150" max="150" width="9.44140625" style="1112" bestFit="1" customWidth="1"/>
    <col min="151" max="151" width="10.77734375" style="1112" bestFit="1" customWidth="1"/>
    <col min="152" max="152" width="1.44140625" style="3" customWidth="1"/>
    <col min="153" max="153" width="12" style="1112" bestFit="1" customWidth="1"/>
    <col min="154" max="155" width="9.44140625" style="1112" bestFit="1" customWidth="1"/>
    <col min="156" max="156" width="12" style="1112" bestFit="1" customWidth="1"/>
    <col min="157" max="158" width="9.44140625" style="1112" bestFit="1" customWidth="1"/>
    <col min="159" max="159" width="12" style="1112" bestFit="1" customWidth="1"/>
    <col min="160" max="160" width="9.44140625" style="1112" bestFit="1" customWidth="1"/>
    <col min="161" max="161" width="10.77734375" style="1112" bestFit="1" customWidth="1"/>
    <col min="162" max="162" width="1.44140625" style="3" customWidth="1"/>
    <col min="163" max="163" width="12" style="1112" bestFit="1" customWidth="1"/>
    <col min="164" max="165" width="9.44140625" style="1112" bestFit="1" customWidth="1"/>
    <col min="166" max="166" width="12" style="1112" bestFit="1" customWidth="1"/>
    <col min="167" max="168" width="9.44140625" style="1112" bestFit="1" customWidth="1"/>
    <col min="169" max="169" width="12" style="1112" bestFit="1" customWidth="1"/>
    <col min="170" max="170" width="9.44140625" style="1112" bestFit="1" customWidth="1"/>
    <col min="171" max="171" width="10.77734375" style="1112" bestFit="1" customWidth="1"/>
    <col min="172" max="172" width="1.44140625" style="3" customWidth="1"/>
    <col min="173" max="173" width="12" style="1112" bestFit="1" customWidth="1"/>
    <col min="174" max="175" width="9.44140625" style="1112" bestFit="1" customWidth="1"/>
    <col min="176" max="176" width="12" style="1112" bestFit="1" customWidth="1"/>
    <col min="177" max="178" width="9.44140625" style="1112" bestFit="1" customWidth="1"/>
    <col min="179" max="179" width="12" style="1112" bestFit="1" customWidth="1"/>
    <col min="180" max="180" width="9.44140625" style="1112" bestFit="1" customWidth="1"/>
    <col min="181" max="181" width="10.77734375" style="1112" bestFit="1" customWidth="1"/>
    <col min="182" max="182" width="1.44140625" style="3" customWidth="1"/>
    <col min="183" max="183" width="12" style="1112" bestFit="1" customWidth="1"/>
    <col min="184" max="185" width="9.44140625" style="1112" bestFit="1" customWidth="1"/>
    <col min="186" max="186" width="12" style="1112" bestFit="1" customWidth="1"/>
    <col min="187" max="188" width="9.44140625" style="1112" bestFit="1" customWidth="1"/>
    <col min="189" max="189" width="12" style="1112" bestFit="1" customWidth="1"/>
    <col min="190" max="190" width="9.44140625" style="1112" bestFit="1" customWidth="1"/>
    <col min="191" max="191" width="10.77734375" style="1112" bestFit="1" customWidth="1"/>
    <col min="192" max="192" width="1.44140625" style="3" customWidth="1"/>
    <col min="193" max="193" width="12" style="1112" bestFit="1" customWidth="1"/>
    <col min="194" max="195" width="9.44140625" style="1112" bestFit="1" customWidth="1"/>
    <col min="196" max="196" width="12" style="1112" bestFit="1" customWidth="1"/>
    <col min="197" max="198" width="9.44140625" style="1112" bestFit="1" customWidth="1"/>
    <col min="199" max="199" width="12" style="1112" bestFit="1" customWidth="1"/>
    <col min="200" max="200" width="9.44140625" style="1112" bestFit="1" customWidth="1"/>
    <col min="201" max="201" width="10.77734375" style="1112" bestFit="1" customWidth="1"/>
    <col min="202" max="202" width="1.44140625" style="3" customWidth="1"/>
    <col min="203" max="203" width="12" style="1112" bestFit="1" customWidth="1"/>
    <col min="204" max="205" width="9.44140625" style="1112" bestFit="1" customWidth="1"/>
    <col min="206" max="206" width="12" style="1112" bestFit="1" customWidth="1"/>
    <col min="207" max="208" width="9.44140625" style="1112" bestFit="1" customWidth="1"/>
    <col min="209" max="209" width="12" style="1112" bestFit="1" customWidth="1"/>
    <col min="210" max="210" width="9.44140625" style="1112" bestFit="1" customWidth="1"/>
    <col min="211" max="211" width="10.77734375" style="1112" bestFit="1" customWidth="1"/>
    <col min="212" max="212" width="1.44140625" style="3" customWidth="1"/>
    <col min="213" max="213" width="12" style="1112" bestFit="1" customWidth="1"/>
    <col min="214" max="215" width="9.44140625" style="1112" bestFit="1" customWidth="1"/>
    <col min="216" max="216" width="12" style="1112" bestFit="1" customWidth="1"/>
    <col min="217" max="218" width="9.44140625" style="1112" bestFit="1" customWidth="1"/>
    <col min="219" max="219" width="12" style="1112" bestFit="1" customWidth="1"/>
    <col min="220" max="220" width="9.44140625" style="1112" bestFit="1" customWidth="1"/>
    <col min="221" max="221" width="10.77734375" style="1112" bestFit="1" customWidth="1"/>
    <col min="222" max="222" width="1.44140625" style="3" customWidth="1"/>
    <col min="223" max="223" width="12" style="1112" bestFit="1" customWidth="1"/>
    <col min="224" max="225" width="9.44140625" style="1112" bestFit="1" customWidth="1"/>
    <col min="226" max="226" width="12" style="1112" bestFit="1" customWidth="1"/>
    <col min="227" max="228" width="9.44140625" style="1112" bestFit="1" customWidth="1"/>
    <col min="229" max="229" width="12" style="1112" bestFit="1" customWidth="1"/>
    <col min="230" max="230" width="9.44140625" style="1112" bestFit="1" customWidth="1"/>
    <col min="231" max="231" width="10.77734375" style="1112" bestFit="1" customWidth="1"/>
    <col min="232" max="16384" width="9.21875" style="1112"/>
  </cols>
  <sheetData>
    <row r="1" spans="1:231" s="58" customFormat="1" ht="5.25" customHeight="1">
      <c r="A1" s="1251"/>
      <c r="B1" s="1252"/>
      <c r="C1" s="1253"/>
      <c r="D1" s="1253"/>
      <c r="E1" s="1253"/>
      <c r="F1" s="1253"/>
      <c r="G1" s="1253"/>
      <c r="H1" s="1253"/>
      <c r="I1" s="1253"/>
      <c r="J1" s="1253"/>
      <c r="K1" s="1253"/>
      <c r="L1" s="3"/>
      <c r="M1" s="1253"/>
      <c r="N1" s="1253"/>
      <c r="O1" s="1253"/>
      <c r="P1" s="1253"/>
      <c r="Q1" s="1253"/>
      <c r="R1" s="1253"/>
      <c r="S1" s="1253"/>
      <c r="T1" s="1253"/>
      <c r="U1" s="1253"/>
      <c r="V1" s="3"/>
      <c r="W1" s="1253"/>
      <c r="X1" s="1253"/>
      <c r="Y1" s="1253"/>
      <c r="Z1" s="1253"/>
      <c r="AA1" s="1253"/>
      <c r="AB1" s="1253"/>
      <c r="AC1" s="1253"/>
      <c r="AD1" s="1253"/>
      <c r="AE1" s="1253"/>
      <c r="AF1" s="3"/>
      <c r="AG1" s="1253"/>
      <c r="AH1" s="1254"/>
      <c r="AI1" s="2160"/>
      <c r="AP1" s="3"/>
      <c r="AQ1" s="1253"/>
      <c r="AR1" s="1254"/>
      <c r="AS1" s="2160"/>
      <c r="AZ1" s="3"/>
      <c r="BA1" s="1253"/>
      <c r="BB1" s="1254"/>
      <c r="BC1" s="2160"/>
      <c r="BJ1" s="3"/>
      <c r="BK1" s="1253"/>
      <c r="BL1" s="1254"/>
      <c r="BM1" s="2160"/>
      <c r="BT1" s="3"/>
      <c r="BU1" s="1253"/>
      <c r="BV1" s="1254"/>
      <c r="BW1" s="1255"/>
      <c r="CD1" s="3"/>
      <c r="CE1" s="1253"/>
      <c r="CF1" s="1254"/>
      <c r="CG1" s="1255"/>
      <c r="CN1" s="3"/>
      <c r="CO1" s="1253"/>
      <c r="CP1" s="1254"/>
      <c r="CQ1" s="1255"/>
      <c r="CX1" s="3"/>
      <c r="CY1" s="1253"/>
      <c r="CZ1" s="1254"/>
      <c r="DA1" s="1255"/>
      <c r="DH1" s="3"/>
      <c r="DI1" s="1253"/>
      <c r="DJ1" s="1254"/>
      <c r="DK1" s="1255"/>
      <c r="DR1" s="3"/>
      <c r="DS1" s="1253"/>
      <c r="DT1" s="1254"/>
      <c r="DU1" s="1255"/>
      <c r="EB1" s="3"/>
      <c r="EC1" s="1253"/>
      <c r="ED1" s="1254"/>
      <c r="EE1" s="1255"/>
      <c r="EL1" s="3"/>
      <c r="EM1" s="1253"/>
      <c r="EN1" s="1254"/>
      <c r="EO1" s="1255"/>
      <c r="EV1" s="3"/>
      <c r="EW1" s="1253"/>
      <c r="EX1" s="1254"/>
      <c r="EY1" s="1255"/>
      <c r="FF1" s="3"/>
      <c r="FG1" s="1253"/>
      <c r="FH1" s="1254"/>
      <c r="FI1" s="1255"/>
      <c r="FP1" s="3"/>
      <c r="FQ1" s="1253"/>
      <c r="FR1" s="1254"/>
      <c r="FS1" s="1255"/>
      <c r="FZ1" s="3"/>
      <c r="GA1" s="1253"/>
      <c r="GB1" s="1254"/>
      <c r="GC1" s="1255"/>
      <c r="GJ1" s="3"/>
      <c r="GK1" s="1253"/>
      <c r="GL1" s="1254"/>
      <c r="GM1" s="1255"/>
      <c r="GT1" s="3"/>
      <c r="GU1" s="1253"/>
      <c r="GV1" s="1254"/>
      <c r="GW1" s="1255"/>
      <c r="HD1" s="3"/>
      <c r="HE1" s="1253"/>
      <c r="HF1" s="1254"/>
      <c r="HG1" s="1255"/>
      <c r="HN1" s="3"/>
      <c r="HO1" s="1253"/>
      <c r="HP1" s="1254"/>
      <c r="HQ1" s="1255"/>
    </row>
    <row r="2" spans="1:231" ht="15.75" customHeight="1">
      <c r="B2" s="1310" t="s">
        <v>2204</v>
      </c>
      <c r="C2" s="1311"/>
      <c r="D2" s="1311"/>
      <c r="E2" s="1311"/>
      <c r="F2" s="1311"/>
      <c r="G2" s="1311"/>
      <c r="H2" s="1311"/>
      <c r="I2" s="1311"/>
      <c r="J2" s="1311"/>
      <c r="K2" s="1311"/>
      <c r="L2" s="1256"/>
      <c r="M2" s="1311"/>
      <c r="N2" s="1311"/>
      <c r="O2" s="1311"/>
      <c r="P2" s="1311"/>
      <c r="Q2" s="1311"/>
      <c r="R2" s="1311"/>
      <c r="S2" s="1311"/>
      <c r="T2" s="1311"/>
      <c r="U2" s="1311"/>
      <c r="V2" s="1256"/>
      <c r="W2" s="1311"/>
      <c r="X2" s="1311"/>
      <c r="Y2" s="1311"/>
      <c r="Z2" s="1311"/>
      <c r="AA2" s="1311"/>
      <c r="AB2" s="1311"/>
      <c r="AC2" s="1311"/>
      <c r="AD2" s="1311"/>
      <c r="AE2" s="1311"/>
      <c r="AF2" s="1256"/>
      <c r="AG2" s="1311"/>
      <c r="AH2" s="1311"/>
      <c r="AI2" s="1311"/>
      <c r="AJ2" s="1311"/>
      <c r="AK2" s="1311"/>
      <c r="AL2" s="1311"/>
      <c r="AM2" s="1311"/>
      <c r="AN2" s="1311"/>
      <c r="AO2" s="1311"/>
      <c r="AP2" s="1256"/>
      <c r="AQ2" s="1311"/>
      <c r="AR2" s="1311"/>
      <c r="AS2" s="1311"/>
      <c r="AT2" s="1311"/>
      <c r="AU2" s="1311"/>
      <c r="AV2" s="1311"/>
      <c r="AW2" s="1311"/>
      <c r="AX2" s="1311"/>
      <c r="AY2" s="1311"/>
      <c r="AZ2" s="1311"/>
      <c r="BA2" s="1311"/>
      <c r="BB2" s="1311"/>
      <c r="BC2" s="1311"/>
      <c r="BD2" s="1311"/>
      <c r="BE2" s="1311"/>
      <c r="BF2" s="1311"/>
      <c r="BG2" s="1311"/>
      <c r="BH2" s="1311"/>
      <c r="BI2" s="1311"/>
      <c r="BJ2" s="1311"/>
      <c r="BK2" s="1311"/>
      <c r="BL2" s="1311"/>
      <c r="BM2" s="1311"/>
      <c r="BN2" s="1311"/>
      <c r="BO2" s="1311"/>
      <c r="BP2" s="1311"/>
      <c r="BQ2" s="1311"/>
      <c r="BR2" s="1311"/>
      <c r="BS2" s="1311"/>
      <c r="BT2" s="1311"/>
      <c r="BU2" s="1311"/>
      <c r="BV2" s="1311"/>
      <c r="BW2" s="1311"/>
      <c r="BX2" s="1311"/>
      <c r="BY2" s="1311"/>
      <c r="BZ2" s="1311"/>
      <c r="CA2" s="1311"/>
      <c r="CB2" s="1311"/>
      <c r="CC2" s="1311"/>
      <c r="CD2" s="1311"/>
      <c r="CE2" s="1311"/>
      <c r="CF2" s="1311"/>
      <c r="CG2" s="1311"/>
      <c r="CH2" s="1311"/>
      <c r="CI2" s="1311"/>
      <c r="CJ2" s="1311"/>
      <c r="CK2" s="1311"/>
      <c r="CL2" s="1311"/>
      <c r="CM2" s="1311"/>
      <c r="CN2" s="1311"/>
      <c r="CO2" s="1311"/>
      <c r="CP2" s="1311"/>
      <c r="CQ2" s="1311"/>
      <c r="CR2" s="1311"/>
      <c r="CS2" s="1311"/>
      <c r="CT2" s="1311"/>
      <c r="CU2" s="1311"/>
      <c r="CV2" s="1311"/>
      <c r="CW2" s="1311"/>
      <c r="CX2" s="1311"/>
      <c r="CY2" s="1311"/>
      <c r="CZ2" s="1311"/>
      <c r="DA2" s="1311"/>
      <c r="DB2" s="1311"/>
      <c r="DC2" s="1311"/>
      <c r="DD2" s="1311"/>
      <c r="DE2" s="1311"/>
      <c r="DF2" s="1311"/>
      <c r="DG2" s="1311"/>
      <c r="DH2" s="1311"/>
      <c r="DI2" s="1311"/>
      <c r="DJ2" s="1311"/>
      <c r="DK2" s="1311"/>
      <c r="DL2" s="1311"/>
      <c r="DM2" s="1311"/>
      <c r="DN2" s="1311"/>
      <c r="DO2" s="1311"/>
      <c r="DP2" s="1311"/>
      <c r="DQ2" s="1311"/>
      <c r="DR2" s="1311"/>
      <c r="DS2" s="1311"/>
      <c r="DT2" s="1311"/>
      <c r="DU2" s="1311"/>
      <c r="DV2" s="1311"/>
      <c r="DW2" s="1311"/>
      <c r="DX2" s="1311"/>
      <c r="DY2" s="1311"/>
      <c r="DZ2" s="1311"/>
      <c r="EA2" s="1311"/>
      <c r="EB2" s="1311"/>
      <c r="EC2" s="1311"/>
      <c r="ED2" s="1311"/>
      <c r="EE2" s="1311"/>
      <c r="EF2" s="1311"/>
      <c r="EG2" s="1311"/>
      <c r="EH2" s="1311"/>
      <c r="EI2" s="1311"/>
      <c r="EJ2" s="1311"/>
      <c r="EK2" s="1311"/>
      <c r="EL2" s="1311"/>
      <c r="EM2" s="1311"/>
      <c r="EN2" s="1311"/>
      <c r="EO2" s="1311"/>
      <c r="EP2" s="1311"/>
      <c r="EQ2" s="1311"/>
      <c r="ER2" s="1311"/>
      <c r="ES2" s="1311"/>
      <c r="ET2" s="1311"/>
      <c r="EU2" s="1311"/>
      <c r="EV2" s="1311"/>
      <c r="EW2" s="1311"/>
      <c r="EX2" s="1311"/>
      <c r="EY2" s="1311"/>
      <c r="EZ2" s="1311"/>
      <c r="FA2" s="1311"/>
      <c r="FB2" s="1311"/>
      <c r="FC2" s="1311"/>
      <c r="FD2" s="1311"/>
      <c r="FE2" s="1311"/>
      <c r="FF2" s="1311"/>
      <c r="FG2" s="1311"/>
      <c r="FH2" s="1311"/>
      <c r="FI2" s="1311"/>
      <c r="FJ2" s="1311"/>
      <c r="FK2" s="1311"/>
      <c r="FL2" s="1311"/>
      <c r="FM2" s="1311"/>
      <c r="FN2" s="1311"/>
      <c r="FO2" s="1311"/>
      <c r="FP2" s="1311"/>
      <c r="FQ2" s="1311"/>
      <c r="FR2" s="1311"/>
      <c r="FS2" s="1311"/>
      <c r="FT2" s="1311"/>
      <c r="FU2" s="1311"/>
      <c r="FV2" s="1311"/>
      <c r="FW2" s="1311"/>
      <c r="FX2" s="1311"/>
      <c r="FY2" s="1311"/>
      <c r="FZ2" s="1311"/>
      <c r="GA2" s="1311"/>
      <c r="GB2" s="1311"/>
      <c r="GC2" s="1311"/>
      <c r="GD2" s="1311"/>
      <c r="GE2" s="1311"/>
      <c r="GF2" s="1311"/>
      <c r="GG2" s="1311"/>
      <c r="GH2" s="1311"/>
      <c r="GI2" s="1311"/>
      <c r="GJ2" s="1311"/>
      <c r="GK2" s="1311"/>
      <c r="GL2" s="1311"/>
      <c r="GM2" s="1311"/>
      <c r="GN2" s="1311"/>
      <c r="GO2" s="1311"/>
      <c r="GP2" s="1311"/>
      <c r="GQ2" s="1311"/>
      <c r="GR2" s="1311"/>
      <c r="GS2" s="1311"/>
      <c r="GT2" s="1311"/>
      <c r="GU2" s="1311"/>
      <c r="GV2" s="1311"/>
      <c r="GW2" s="1311"/>
      <c r="GX2" s="1311"/>
      <c r="GY2" s="1311"/>
      <c r="GZ2" s="1311"/>
      <c r="HA2" s="1311"/>
      <c r="HB2" s="1311"/>
      <c r="HC2" s="1311"/>
      <c r="HD2" s="1311"/>
      <c r="HE2" s="1311"/>
      <c r="HF2" s="1311"/>
      <c r="HG2" s="1311"/>
      <c r="HH2" s="1311"/>
      <c r="HI2" s="1311"/>
      <c r="HJ2" s="1311"/>
      <c r="HK2" s="1311"/>
      <c r="HL2" s="1311"/>
      <c r="HM2" s="1311"/>
      <c r="HN2" s="1311"/>
      <c r="HO2" s="1311"/>
      <c r="HP2" s="1311"/>
      <c r="HQ2" s="1311"/>
      <c r="HR2" s="1311"/>
      <c r="HS2" s="1311"/>
      <c r="HT2" s="1311"/>
      <c r="HU2" s="1311"/>
      <c r="HV2" s="1311"/>
      <c r="HW2" s="1311"/>
    </row>
    <row r="3" spans="1:231" ht="10.050000000000001" hidden="1" customHeight="1">
      <c r="B3" s="1312"/>
      <c r="C3" s="1313"/>
      <c r="D3" s="1313"/>
      <c r="E3" s="1313"/>
      <c r="F3" s="1313"/>
      <c r="G3" s="1313"/>
      <c r="H3" s="1313"/>
      <c r="I3" s="1313"/>
      <c r="J3" s="1313"/>
      <c r="K3" s="1313"/>
      <c r="M3" s="1313"/>
      <c r="N3" s="1313"/>
      <c r="O3" s="1313"/>
      <c r="P3" s="1313"/>
      <c r="Q3" s="1313"/>
      <c r="R3" s="1313"/>
      <c r="S3" s="1313"/>
      <c r="T3" s="1313"/>
      <c r="U3" s="1313"/>
      <c r="W3" s="1313"/>
      <c r="X3" s="1313"/>
      <c r="Y3" s="1313"/>
      <c r="Z3" s="1313"/>
      <c r="AA3" s="1313"/>
      <c r="AB3" s="1313"/>
      <c r="AC3" s="1313"/>
      <c r="AD3" s="1313"/>
      <c r="AE3" s="1313"/>
      <c r="AG3" s="1313"/>
      <c r="AH3" s="1313"/>
      <c r="AI3" s="1313"/>
      <c r="AJ3" s="1313"/>
      <c r="AK3" s="1313"/>
      <c r="AL3" s="1313"/>
      <c r="AM3" s="1257"/>
      <c r="AN3" s="1257"/>
      <c r="AO3" s="1257"/>
      <c r="AQ3" s="1313"/>
      <c r="AR3" s="1313"/>
      <c r="AS3" s="1313"/>
      <c r="AT3" s="1313"/>
      <c r="AU3" s="1313"/>
      <c r="AV3" s="1313"/>
      <c r="AW3" s="1257"/>
      <c r="AX3" s="1257"/>
      <c r="AY3" s="1257"/>
      <c r="BA3" s="1313"/>
      <c r="BB3" s="1313"/>
      <c r="BC3" s="1313"/>
      <c r="BD3" s="1313"/>
      <c r="BE3" s="1313"/>
      <c r="BF3" s="1313"/>
      <c r="BG3" s="1257"/>
      <c r="BH3" s="1257"/>
      <c r="BI3" s="1257"/>
      <c r="BK3" s="1313" t="s">
        <v>124</v>
      </c>
      <c r="BL3" s="1313" t="s">
        <v>126</v>
      </c>
      <c r="BM3" s="1313" t="s">
        <v>127</v>
      </c>
      <c r="BN3" s="1313" t="s">
        <v>128</v>
      </c>
      <c r="BO3" s="1313" t="s">
        <v>2031</v>
      </c>
      <c r="BP3" s="1313" t="s">
        <v>2153</v>
      </c>
      <c r="BQ3" s="1257" t="s">
        <v>2032</v>
      </c>
      <c r="BR3" s="1257" t="s">
        <v>2205</v>
      </c>
      <c r="BS3" s="1257" t="s">
        <v>2206</v>
      </c>
      <c r="BU3" s="1313" t="s">
        <v>124</v>
      </c>
      <c r="BV3" s="1313" t="s">
        <v>126</v>
      </c>
      <c r="BW3" s="1313" t="s">
        <v>127</v>
      </c>
      <c r="BX3" s="1313" t="s">
        <v>128</v>
      </c>
      <c r="BY3" s="1313" t="s">
        <v>2031</v>
      </c>
      <c r="BZ3" s="1313" t="s">
        <v>2153</v>
      </c>
      <c r="CA3" s="1257" t="s">
        <v>2032</v>
      </c>
      <c r="CB3" s="1257" t="s">
        <v>2205</v>
      </c>
      <c r="CC3" s="1257" t="s">
        <v>2206</v>
      </c>
      <c r="CE3" s="1313" t="s">
        <v>124</v>
      </c>
      <c r="CF3" s="1313" t="s">
        <v>126</v>
      </c>
      <c r="CG3" s="1313" t="s">
        <v>127</v>
      </c>
      <c r="CH3" s="1313" t="s">
        <v>128</v>
      </c>
      <c r="CI3" s="1313" t="s">
        <v>2031</v>
      </c>
      <c r="CJ3" s="1313" t="s">
        <v>2153</v>
      </c>
      <c r="CK3" s="1257" t="s">
        <v>2032</v>
      </c>
      <c r="CL3" s="1257" t="s">
        <v>2205</v>
      </c>
      <c r="CM3" s="1257" t="s">
        <v>2206</v>
      </c>
      <c r="CO3" s="1313" t="s">
        <v>124</v>
      </c>
      <c r="CP3" s="1313" t="s">
        <v>126</v>
      </c>
      <c r="CQ3" s="1313" t="s">
        <v>127</v>
      </c>
      <c r="CR3" s="1313" t="s">
        <v>128</v>
      </c>
      <c r="CS3" s="1313" t="s">
        <v>2031</v>
      </c>
      <c r="CT3" s="1313" t="s">
        <v>2153</v>
      </c>
      <c r="CU3" s="1257" t="s">
        <v>2032</v>
      </c>
      <c r="CV3" s="1257" t="s">
        <v>2205</v>
      </c>
      <c r="CW3" s="1257" t="s">
        <v>2206</v>
      </c>
      <c r="CY3" s="1313" t="s">
        <v>124</v>
      </c>
      <c r="CZ3" s="1313" t="s">
        <v>126</v>
      </c>
      <c r="DA3" s="1313" t="s">
        <v>127</v>
      </c>
      <c r="DB3" s="1313" t="s">
        <v>128</v>
      </c>
      <c r="DC3" s="1313" t="s">
        <v>2031</v>
      </c>
      <c r="DD3" s="1313" t="s">
        <v>2153</v>
      </c>
      <c r="DE3" s="1257" t="s">
        <v>2032</v>
      </c>
      <c r="DF3" s="1257" t="s">
        <v>2205</v>
      </c>
      <c r="DG3" s="1257" t="s">
        <v>2206</v>
      </c>
      <c r="DI3" s="1313" t="s">
        <v>124</v>
      </c>
      <c r="DJ3" s="1313" t="s">
        <v>126</v>
      </c>
      <c r="DK3" s="1313" t="s">
        <v>127</v>
      </c>
      <c r="DL3" s="1313" t="s">
        <v>128</v>
      </c>
      <c r="DM3" s="1313" t="s">
        <v>2031</v>
      </c>
      <c r="DN3" s="1313" t="s">
        <v>2153</v>
      </c>
      <c r="DO3" s="1257" t="s">
        <v>2032</v>
      </c>
      <c r="DP3" s="1257" t="s">
        <v>2205</v>
      </c>
      <c r="DQ3" s="1257" t="s">
        <v>2206</v>
      </c>
      <c r="DS3" s="1313" t="s">
        <v>124</v>
      </c>
      <c r="DT3" s="1313" t="s">
        <v>126</v>
      </c>
      <c r="DU3" s="1313" t="s">
        <v>127</v>
      </c>
      <c r="DV3" s="1313" t="s">
        <v>128</v>
      </c>
      <c r="DW3" s="1313" t="s">
        <v>2031</v>
      </c>
      <c r="DX3" s="1313" t="s">
        <v>2153</v>
      </c>
      <c r="DY3" s="1257" t="s">
        <v>2032</v>
      </c>
      <c r="DZ3" s="1257" t="s">
        <v>2205</v>
      </c>
      <c r="EA3" s="1257" t="s">
        <v>2206</v>
      </c>
      <c r="EC3" s="1313" t="s">
        <v>124</v>
      </c>
      <c r="ED3" s="1313" t="s">
        <v>126</v>
      </c>
      <c r="EE3" s="1313" t="s">
        <v>127</v>
      </c>
      <c r="EF3" s="1313" t="s">
        <v>128</v>
      </c>
      <c r="EG3" s="1313" t="s">
        <v>2031</v>
      </c>
      <c r="EH3" s="1313" t="s">
        <v>2153</v>
      </c>
      <c r="EI3" s="1257" t="s">
        <v>2032</v>
      </c>
      <c r="EJ3" s="1257" t="s">
        <v>2205</v>
      </c>
      <c r="EK3" s="1257" t="s">
        <v>2206</v>
      </c>
      <c r="EM3" s="1313" t="s">
        <v>124</v>
      </c>
      <c r="EN3" s="1313" t="s">
        <v>126</v>
      </c>
      <c r="EO3" s="1313" t="s">
        <v>127</v>
      </c>
      <c r="EP3" s="1313" t="s">
        <v>128</v>
      </c>
      <c r="EQ3" s="1313" t="s">
        <v>2031</v>
      </c>
      <c r="ER3" s="1313" t="s">
        <v>2153</v>
      </c>
      <c r="ES3" s="1257" t="s">
        <v>2032</v>
      </c>
      <c r="ET3" s="1257" t="s">
        <v>2205</v>
      </c>
      <c r="EU3" s="1257" t="s">
        <v>2206</v>
      </c>
      <c r="EW3" s="1313" t="s">
        <v>124</v>
      </c>
      <c r="EX3" s="1313" t="s">
        <v>126</v>
      </c>
      <c r="EY3" s="1313" t="s">
        <v>127</v>
      </c>
      <c r="EZ3" s="1313" t="s">
        <v>128</v>
      </c>
      <c r="FA3" s="1313" t="s">
        <v>2031</v>
      </c>
      <c r="FB3" s="1313" t="s">
        <v>2153</v>
      </c>
      <c r="FC3" s="1257" t="s">
        <v>2032</v>
      </c>
      <c r="FD3" s="1257" t="s">
        <v>2205</v>
      </c>
      <c r="FE3" s="1257" t="s">
        <v>2206</v>
      </c>
      <c r="FG3" s="1313" t="s">
        <v>124</v>
      </c>
      <c r="FH3" s="1313" t="s">
        <v>126</v>
      </c>
      <c r="FI3" s="1313" t="s">
        <v>127</v>
      </c>
      <c r="FJ3" s="1313" t="s">
        <v>128</v>
      </c>
      <c r="FK3" s="1313" t="s">
        <v>2031</v>
      </c>
      <c r="FL3" s="1313" t="s">
        <v>2153</v>
      </c>
      <c r="FM3" s="1257" t="s">
        <v>2032</v>
      </c>
      <c r="FN3" s="1257" t="s">
        <v>2205</v>
      </c>
      <c r="FO3" s="1257" t="s">
        <v>2206</v>
      </c>
      <c r="FQ3" s="1313" t="s">
        <v>124</v>
      </c>
      <c r="FR3" s="1313" t="s">
        <v>126</v>
      </c>
      <c r="FS3" s="1313" t="s">
        <v>127</v>
      </c>
      <c r="FT3" s="1313" t="s">
        <v>128</v>
      </c>
      <c r="FU3" s="1313" t="s">
        <v>2031</v>
      </c>
      <c r="FV3" s="1313" t="s">
        <v>2153</v>
      </c>
      <c r="FW3" s="1257" t="s">
        <v>2032</v>
      </c>
      <c r="FX3" s="1257" t="s">
        <v>2205</v>
      </c>
      <c r="FY3" s="1257" t="s">
        <v>2206</v>
      </c>
      <c r="GA3" s="1313" t="s">
        <v>124</v>
      </c>
      <c r="GB3" s="1313" t="s">
        <v>126</v>
      </c>
      <c r="GC3" s="1313" t="s">
        <v>127</v>
      </c>
      <c r="GD3" s="1313" t="s">
        <v>128</v>
      </c>
      <c r="GE3" s="1313" t="s">
        <v>2031</v>
      </c>
      <c r="GF3" s="1313" t="s">
        <v>2153</v>
      </c>
      <c r="GG3" s="1257" t="s">
        <v>2032</v>
      </c>
      <c r="GH3" s="1257" t="s">
        <v>2205</v>
      </c>
      <c r="GI3" s="1257" t="s">
        <v>2206</v>
      </c>
      <c r="GK3" s="1313" t="s">
        <v>124</v>
      </c>
      <c r="GL3" s="1313" t="s">
        <v>126</v>
      </c>
      <c r="GM3" s="1313" t="s">
        <v>127</v>
      </c>
      <c r="GN3" s="1313" t="s">
        <v>128</v>
      </c>
      <c r="GO3" s="1313" t="s">
        <v>2031</v>
      </c>
      <c r="GP3" s="1313" t="s">
        <v>2153</v>
      </c>
      <c r="GQ3" s="1257" t="s">
        <v>2032</v>
      </c>
      <c r="GR3" s="1257" t="s">
        <v>2205</v>
      </c>
      <c r="GS3" s="1257" t="s">
        <v>2206</v>
      </c>
      <c r="GU3" s="1313" t="s">
        <v>124</v>
      </c>
      <c r="GV3" s="1313" t="s">
        <v>126</v>
      </c>
      <c r="GW3" s="1313" t="s">
        <v>127</v>
      </c>
      <c r="GX3" s="1313" t="s">
        <v>128</v>
      </c>
      <c r="GY3" s="1313" t="s">
        <v>2031</v>
      </c>
      <c r="GZ3" s="1313" t="s">
        <v>2153</v>
      </c>
      <c r="HA3" s="1257" t="s">
        <v>2032</v>
      </c>
      <c r="HB3" s="1257" t="s">
        <v>2205</v>
      </c>
      <c r="HC3" s="1257" t="s">
        <v>2206</v>
      </c>
      <c r="HE3" s="1313" t="s">
        <v>124</v>
      </c>
      <c r="HF3" s="1313" t="s">
        <v>126</v>
      </c>
      <c r="HG3" s="1313" t="s">
        <v>127</v>
      </c>
      <c r="HH3" s="1313" t="s">
        <v>128</v>
      </c>
      <c r="HI3" s="1313" t="s">
        <v>2031</v>
      </c>
      <c r="HJ3" s="1313" t="s">
        <v>2153</v>
      </c>
      <c r="HK3" s="1257" t="s">
        <v>2032</v>
      </c>
      <c r="HL3" s="1257" t="s">
        <v>2205</v>
      </c>
      <c r="HM3" s="1257" t="s">
        <v>2206</v>
      </c>
      <c r="HO3" s="1313" t="s">
        <v>124</v>
      </c>
      <c r="HP3" s="1313" t="s">
        <v>126</v>
      </c>
      <c r="HQ3" s="1313" t="s">
        <v>127</v>
      </c>
      <c r="HR3" s="1313" t="s">
        <v>128</v>
      </c>
      <c r="HS3" s="1313" t="s">
        <v>2031</v>
      </c>
      <c r="HT3" s="1313" t="s">
        <v>2153</v>
      </c>
      <c r="HU3" s="1257" t="s">
        <v>2032</v>
      </c>
      <c r="HV3" s="1257" t="s">
        <v>2205</v>
      </c>
      <c r="HW3" s="1257" t="s">
        <v>2206</v>
      </c>
    </row>
    <row r="4" spans="1:231" ht="15.75" customHeight="1" thickBot="1">
      <c r="B4" s="1314" t="s">
        <v>68</v>
      </c>
      <c r="C4" s="1257"/>
      <c r="D4" s="1257"/>
      <c r="E4" s="1257"/>
      <c r="F4" s="1257"/>
      <c r="G4" s="1257"/>
      <c r="H4" s="1257"/>
      <c r="I4" s="1257"/>
      <c r="J4" s="1257"/>
      <c r="K4" s="1315">
        <v>46203</v>
      </c>
      <c r="M4" s="1257"/>
      <c r="N4" s="1257"/>
      <c r="O4" s="1257"/>
      <c r="P4" s="1257"/>
      <c r="Q4" s="1257"/>
      <c r="R4" s="1257"/>
      <c r="S4" s="1257"/>
      <c r="T4" s="1257"/>
      <c r="U4" s="1315">
        <v>46112</v>
      </c>
      <c r="W4" s="1257"/>
      <c r="X4" s="1257"/>
      <c r="Y4" s="1257"/>
      <c r="Z4" s="1257"/>
      <c r="AA4" s="1257"/>
      <c r="AB4" s="1257"/>
      <c r="AC4" s="1257"/>
      <c r="AD4" s="1257"/>
      <c r="AE4" s="1315">
        <v>46022</v>
      </c>
      <c r="AG4" s="1257"/>
      <c r="AH4" s="1257"/>
      <c r="AI4" s="1257"/>
      <c r="AJ4" s="1257"/>
      <c r="AK4" s="1257"/>
      <c r="AL4" s="1257"/>
      <c r="AM4" s="1257"/>
      <c r="AN4" s="1257"/>
      <c r="AO4" s="1315">
        <v>45930</v>
      </c>
      <c r="AQ4" s="1257"/>
      <c r="AR4" s="1257"/>
      <c r="AS4" s="1257"/>
      <c r="AT4" s="1257"/>
      <c r="AU4" s="1257"/>
      <c r="AV4" s="1257"/>
      <c r="AW4" s="1257"/>
      <c r="AX4" s="1257"/>
      <c r="AY4" s="1315">
        <v>45838</v>
      </c>
      <c r="BA4" s="1257"/>
      <c r="BB4" s="1257"/>
      <c r="BC4" s="1257"/>
      <c r="BD4" s="1257"/>
      <c r="BE4" s="1257"/>
      <c r="BF4" s="1257"/>
      <c r="BG4" s="1257"/>
      <c r="BH4" s="1257"/>
      <c r="BI4" s="1315">
        <v>45747</v>
      </c>
      <c r="BK4" s="1257"/>
      <c r="BL4" s="1257"/>
      <c r="BM4" s="1257"/>
      <c r="BN4" s="1257"/>
      <c r="BO4" s="1257"/>
      <c r="BP4" s="1257"/>
      <c r="BQ4" s="1257"/>
      <c r="BR4" s="1257"/>
      <c r="BS4" s="1315">
        <v>45657</v>
      </c>
      <c r="BU4" s="1257"/>
      <c r="BV4" s="1257"/>
      <c r="BW4" s="1257"/>
      <c r="BX4" s="1257"/>
      <c r="BY4" s="1257"/>
      <c r="BZ4" s="1257"/>
      <c r="CA4" s="1257"/>
      <c r="CB4" s="1257"/>
      <c r="CC4" s="1315">
        <v>45565</v>
      </c>
      <c r="CE4" s="1257"/>
      <c r="CF4" s="1257"/>
      <c r="CG4" s="1257"/>
      <c r="CH4" s="1257"/>
      <c r="CI4" s="1257"/>
      <c r="CJ4" s="1257"/>
      <c r="CK4" s="1257"/>
      <c r="CL4" s="1257"/>
      <c r="CM4" s="1315">
        <v>45473</v>
      </c>
      <c r="CO4" s="1257"/>
      <c r="CP4" s="1257"/>
      <c r="CQ4" s="1257"/>
      <c r="CR4" s="1257"/>
      <c r="CS4" s="1257"/>
      <c r="CT4" s="1257"/>
      <c r="CU4" s="1257"/>
      <c r="CV4" s="1257"/>
      <c r="CW4" s="1315">
        <v>45382</v>
      </c>
      <c r="CY4" s="1257"/>
      <c r="CZ4" s="1257"/>
      <c r="DA4" s="1257"/>
      <c r="DB4" s="1257"/>
      <c r="DC4" s="1257"/>
      <c r="DD4" s="1257"/>
      <c r="DE4" s="1257"/>
      <c r="DF4" s="1257"/>
      <c r="DG4" s="1315">
        <v>45291</v>
      </c>
      <c r="DI4" s="1257"/>
      <c r="DJ4" s="1257"/>
      <c r="DK4" s="1257"/>
      <c r="DL4" s="1257"/>
      <c r="DM4" s="1257"/>
      <c r="DN4" s="1257"/>
      <c r="DO4" s="1257"/>
      <c r="DP4" s="1257"/>
      <c r="DQ4" s="1315">
        <v>45199</v>
      </c>
      <c r="DS4" s="1257"/>
      <c r="DT4" s="1257"/>
      <c r="DU4" s="1257"/>
      <c r="DV4" s="1257"/>
      <c r="DW4" s="1257"/>
      <c r="DX4" s="1257"/>
      <c r="DY4" s="1257"/>
      <c r="DZ4" s="1257"/>
      <c r="EA4" s="1315">
        <v>45107</v>
      </c>
      <c r="EC4" s="1257"/>
      <c r="ED4" s="1257"/>
      <c r="EE4" s="1257"/>
      <c r="EF4" s="1257"/>
      <c r="EG4" s="1257"/>
      <c r="EH4" s="1257"/>
      <c r="EI4" s="1257"/>
      <c r="EJ4" s="1257"/>
      <c r="EK4" s="1315">
        <v>45016</v>
      </c>
      <c r="EM4" s="1257"/>
      <c r="EN4" s="1257"/>
      <c r="EO4" s="1257"/>
      <c r="EP4" s="1257"/>
      <c r="EQ4" s="1257"/>
      <c r="ER4" s="1257"/>
      <c r="ES4" s="1257"/>
      <c r="ET4" s="1257"/>
      <c r="EU4" s="1315">
        <v>44926</v>
      </c>
      <c r="EW4" s="1257"/>
      <c r="EX4" s="1257"/>
      <c r="EY4" s="1257"/>
      <c r="EZ4" s="1257"/>
      <c r="FA4" s="1257"/>
      <c r="FB4" s="1257"/>
      <c r="FC4" s="1257"/>
      <c r="FD4" s="1257"/>
      <c r="FE4" s="1315">
        <v>44834</v>
      </c>
      <c r="FG4" s="1257"/>
      <c r="FH4" s="1257"/>
      <c r="FI4" s="1257"/>
      <c r="FJ4" s="1257"/>
      <c r="FK4" s="1257"/>
      <c r="FL4" s="1257"/>
      <c r="FM4" s="1257"/>
      <c r="FN4" s="1257"/>
      <c r="FO4" s="1315">
        <v>44742</v>
      </c>
      <c r="FQ4" s="1257"/>
      <c r="FR4" s="1257"/>
      <c r="FS4" s="1257"/>
      <c r="FT4" s="1257"/>
      <c r="FU4" s="1257"/>
      <c r="FV4" s="1257"/>
      <c r="FW4" s="1257"/>
      <c r="FX4" s="1257"/>
      <c r="FY4" s="1315">
        <v>44651</v>
      </c>
      <c r="GA4" s="1257"/>
      <c r="GB4" s="1257"/>
      <c r="GC4" s="1257"/>
      <c r="GD4" s="1257"/>
      <c r="GE4" s="1257"/>
      <c r="GF4" s="1257"/>
      <c r="GG4" s="1257"/>
      <c r="GH4" s="1257"/>
      <c r="GI4" s="1315">
        <v>44561</v>
      </c>
      <c r="GK4" s="1257"/>
      <c r="GL4" s="1257"/>
      <c r="GM4" s="1257"/>
      <c r="GN4" s="1257"/>
      <c r="GO4" s="1257"/>
      <c r="GP4" s="1257"/>
      <c r="GQ4" s="1257"/>
      <c r="GR4" s="1257"/>
      <c r="GS4" s="1315">
        <v>44469</v>
      </c>
      <c r="GU4" s="1257"/>
      <c r="GV4" s="1257"/>
      <c r="GW4" s="1257"/>
      <c r="GX4" s="1257"/>
      <c r="GY4" s="1257"/>
      <c r="GZ4" s="1257"/>
      <c r="HA4" s="1257"/>
      <c r="HB4" s="1257"/>
      <c r="HC4" s="1315">
        <v>44377</v>
      </c>
      <c r="HE4" s="1257"/>
      <c r="HF4" s="1257"/>
      <c r="HG4" s="1257"/>
      <c r="HH4" s="1257"/>
      <c r="HI4" s="1257"/>
      <c r="HJ4" s="1257"/>
      <c r="HK4" s="1257"/>
      <c r="HL4" s="1257"/>
      <c r="HM4" s="1315">
        <v>44286</v>
      </c>
      <c r="HO4" s="1257"/>
      <c r="HP4" s="1257"/>
      <c r="HQ4" s="1257"/>
      <c r="HR4" s="1257"/>
      <c r="HS4" s="1257"/>
      <c r="HT4" s="1257"/>
      <c r="HU4" s="1257"/>
      <c r="HV4" s="1257"/>
      <c r="HW4" s="1315">
        <v>44196</v>
      </c>
    </row>
    <row r="5" spans="1:231" ht="35.25" customHeight="1">
      <c r="B5" s="1316"/>
      <c r="C5" s="2454" t="s">
        <v>2207</v>
      </c>
      <c r="D5" s="2454"/>
      <c r="E5" s="2454"/>
      <c r="F5" s="2454" t="s">
        <v>2208</v>
      </c>
      <c r="G5" s="2454"/>
      <c r="H5" s="2454"/>
      <c r="I5" s="2454" t="s">
        <v>2209</v>
      </c>
      <c r="J5" s="2454"/>
      <c r="K5" s="2454"/>
      <c r="M5" s="2454" t="s">
        <v>2207</v>
      </c>
      <c r="N5" s="2454"/>
      <c r="O5" s="2454"/>
      <c r="P5" s="2454" t="s">
        <v>2208</v>
      </c>
      <c r="Q5" s="2454"/>
      <c r="R5" s="2454"/>
      <c r="S5" s="2454" t="s">
        <v>2209</v>
      </c>
      <c r="T5" s="2454"/>
      <c r="U5" s="2454"/>
      <c r="W5" s="2454" t="s">
        <v>2207</v>
      </c>
      <c r="X5" s="2454"/>
      <c r="Y5" s="2454"/>
      <c r="Z5" s="2454" t="s">
        <v>2208</v>
      </c>
      <c r="AA5" s="2454"/>
      <c r="AB5" s="2454"/>
      <c r="AC5" s="2454" t="s">
        <v>2209</v>
      </c>
      <c r="AD5" s="2454"/>
      <c r="AE5" s="2454"/>
      <c r="AG5" s="2454" t="s">
        <v>2207</v>
      </c>
      <c r="AH5" s="2454"/>
      <c r="AI5" s="2454"/>
      <c r="AJ5" s="2454" t="s">
        <v>2208</v>
      </c>
      <c r="AK5" s="2454"/>
      <c r="AL5" s="2454"/>
      <c r="AM5" s="2454" t="s">
        <v>2209</v>
      </c>
      <c r="AN5" s="2454"/>
      <c r="AO5" s="2454"/>
      <c r="AQ5" s="2454" t="s">
        <v>2207</v>
      </c>
      <c r="AR5" s="2454"/>
      <c r="AS5" s="2454"/>
      <c r="AT5" s="2454" t="s">
        <v>2208</v>
      </c>
      <c r="AU5" s="2454"/>
      <c r="AV5" s="2454"/>
      <c r="AW5" s="2454" t="s">
        <v>2209</v>
      </c>
      <c r="AX5" s="2454"/>
      <c r="AY5" s="2454"/>
      <c r="BA5" s="2454" t="s">
        <v>2207</v>
      </c>
      <c r="BB5" s="2454"/>
      <c r="BC5" s="2454"/>
      <c r="BD5" s="2454" t="s">
        <v>2208</v>
      </c>
      <c r="BE5" s="2454"/>
      <c r="BF5" s="2454"/>
      <c r="BG5" s="2454" t="s">
        <v>2209</v>
      </c>
      <c r="BH5" s="2454"/>
      <c r="BI5" s="2454"/>
      <c r="BK5" s="2454" t="s">
        <v>2207</v>
      </c>
      <c r="BL5" s="2454"/>
      <c r="BM5" s="2454"/>
      <c r="BN5" s="2454" t="s">
        <v>2208</v>
      </c>
      <c r="BO5" s="2454"/>
      <c r="BP5" s="2454"/>
      <c r="BQ5" s="2454" t="s">
        <v>2209</v>
      </c>
      <c r="BR5" s="2454"/>
      <c r="BS5" s="2454"/>
      <c r="BU5" s="2454" t="s">
        <v>2207</v>
      </c>
      <c r="BV5" s="2454"/>
      <c r="BW5" s="2454"/>
      <c r="BX5" s="2454" t="s">
        <v>2208</v>
      </c>
      <c r="BY5" s="2454"/>
      <c r="BZ5" s="2454"/>
      <c r="CA5" s="2454" t="s">
        <v>2209</v>
      </c>
      <c r="CB5" s="2454"/>
      <c r="CC5" s="2454"/>
      <c r="CE5" s="2454" t="s">
        <v>2207</v>
      </c>
      <c r="CF5" s="2454"/>
      <c r="CG5" s="2454"/>
      <c r="CH5" s="2454" t="s">
        <v>2208</v>
      </c>
      <c r="CI5" s="2454"/>
      <c r="CJ5" s="2454"/>
      <c r="CK5" s="2454" t="s">
        <v>2209</v>
      </c>
      <c r="CL5" s="2454"/>
      <c r="CM5" s="2454"/>
      <c r="CO5" s="2454" t="s">
        <v>2207</v>
      </c>
      <c r="CP5" s="2454"/>
      <c r="CQ5" s="2454"/>
      <c r="CR5" s="2454" t="s">
        <v>2208</v>
      </c>
      <c r="CS5" s="2454"/>
      <c r="CT5" s="2454"/>
      <c r="CU5" s="2454" t="s">
        <v>2209</v>
      </c>
      <c r="CV5" s="2454"/>
      <c r="CW5" s="2454"/>
      <c r="CY5" s="2454" t="s">
        <v>2207</v>
      </c>
      <c r="CZ5" s="2454"/>
      <c r="DA5" s="2454"/>
      <c r="DB5" s="2454" t="s">
        <v>2208</v>
      </c>
      <c r="DC5" s="2454"/>
      <c r="DD5" s="2454"/>
      <c r="DE5" s="2454" t="s">
        <v>2209</v>
      </c>
      <c r="DF5" s="2454"/>
      <c r="DG5" s="2454"/>
      <c r="DI5" s="2454" t="s">
        <v>2207</v>
      </c>
      <c r="DJ5" s="2454"/>
      <c r="DK5" s="2454"/>
      <c r="DL5" s="2454" t="s">
        <v>2208</v>
      </c>
      <c r="DM5" s="2454"/>
      <c r="DN5" s="2454"/>
      <c r="DO5" s="2454" t="s">
        <v>2209</v>
      </c>
      <c r="DP5" s="2454"/>
      <c r="DQ5" s="2454"/>
      <c r="DS5" s="2454" t="s">
        <v>2207</v>
      </c>
      <c r="DT5" s="2454"/>
      <c r="DU5" s="2454"/>
      <c r="DV5" s="2454" t="s">
        <v>2208</v>
      </c>
      <c r="DW5" s="2454"/>
      <c r="DX5" s="2454"/>
      <c r="DY5" s="2454" t="s">
        <v>2209</v>
      </c>
      <c r="DZ5" s="2454"/>
      <c r="EA5" s="2454"/>
      <c r="EC5" s="2454" t="s">
        <v>2207</v>
      </c>
      <c r="ED5" s="2454"/>
      <c r="EE5" s="2454"/>
      <c r="EF5" s="2454" t="s">
        <v>2208</v>
      </c>
      <c r="EG5" s="2454"/>
      <c r="EH5" s="2454"/>
      <c r="EI5" s="2454" t="s">
        <v>2209</v>
      </c>
      <c r="EJ5" s="2454"/>
      <c r="EK5" s="2454"/>
      <c r="EM5" s="2454" t="s">
        <v>2207</v>
      </c>
      <c r="EN5" s="2454"/>
      <c r="EO5" s="2454"/>
      <c r="EP5" s="2454" t="s">
        <v>2208</v>
      </c>
      <c r="EQ5" s="2454"/>
      <c r="ER5" s="2454"/>
      <c r="ES5" s="2454" t="s">
        <v>2209</v>
      </c>
      <c r="ET5" s="2454"/>
      <c r="EU5" s="2454"/>
      <c r="EW5" s="2454" t="s">
        <v>2207</v>
      </c>
      <c r="EX5" s="2454"/>
      <c r="EY5" s="2454"/>
      <c r="EZ5" s="2454" t="s">
        <v>2208</v>
      </c>
      <c r="FA5" s="2454"/>
      <c r="FB5" s="2454"/>
      <c r="FC5" s="2454" t="s">
        <v>2209</v>
      </c>
      <c r="FD5" s="2454"/>
      <c r="FE5" s="2454"/>
      <c r="FG5" s="2454" t="s">
        <v>2207</v>
      </c>
      <c r="FH5" s="2454"/>
      <c r="FI5" s="2454"/>
      <c r="FJ5" s="2454" t="s">
        <v>2208</v>
      </c>
      <c r="FK5" s="2454"/>
      <c r="FL5" s="2454"/>
      <c r="FM5" s="2454" t="s">
        <v>2209</v>
      </c>
      <c r="FN5" s="2454"/>
      <c r="FO5" s="2454"/>
      <c r="FQ5" s="2454" t="s">
        <v>2207</v>
      </c>
      <c r="FR5" s="2454"/>
      <c r="FS5" s="2454"/>
      <c r="FT5" s="2454" t="s">
        <v>2208</v>
      </c>
      <c r="FU5" s="2454"/>
      <c r="FV5" s="2454"/>
      <c r="FW5" s="2454" t="s">
        <v>2209</v>
      </c>
      <c r="FX5" s="2454"/>
      <c r="FY5" s="2454"/>
      <c r="GA5" s="2454" t="s">
        <v>2207</v>
      </c>
      <c r="GB5" s="2454"/>
      <c r="GC5" s="2454"/>
      <c r="GD5" s="2454" t="s">
        <v>2208</v>
      </c>
      <c r="GE5" s="2454"/>
      <c r="GF5" s="2454"/>
      <c r="GG5" s="2454" t="s">
        <v>2209</v>
      </c>
      <c r="GH5" s="2454"/>
      <c r="GI5" s="2454"/>
      <c r="GK5" s="2454" t="s">
        <v>2207</v>
      </c>
      <c r="GL5" s="2454"/>
      <c r="GM5" s="2454"/>
      <c r="GN5" s="2454" t="s">
        <v>2208</v>
      </c>
      <c r="GO5" s="2454"/>
      <c r="GP5" s="2454"/>
      <c r="GQ5" s="2454" t="s">
        <v>2209</v>
      </c>
      <c r="GR5" s="2454"/>
      <c r="GS5" s="2454"/>
      <c r="GU5" s="2454" t="s">
        <v>2207</v>
      </c>
      <c r="GV5" s="2454"/>
      <c r="GW5" s="2454"/>
      <c r="GX5" s="2454" t="s">
        <v>2208</v>
      </c>
      <c r="GY5" s="2454"/>
      <c r="GZ5" s="2454"/>
      <c r="HA5" s="2454" t="s">
        <v>2209</v>
      </c>
      <c r="HB5" s="2454"/>
      <c r="HC5" s="2454"/>
      <c r="HE5" s="2454" t="s">
        <v>2207</v>
      </c>
      <c r="HF5" s="2454"/>
      <c r="HG5" s="2454"/>
      <c r="HH5" s="2454" t="s">
        <v>2208</v>
      </c>
      <c r="HI5" s="2454"/>
      <c r="HJ5" s="2454"/>
      <c r="HK5" s="2454" t="s">
        <v>2209</v>
      </c>
      <c r="HL5" s="2454"/>
      <c r="HM5" s="2454"/>
      <c r="HO5" s="2454" t="s">
        <v>2207</v>
      </c>
      <c r="HP5" s="2454"/>
      <c r="HQ5" s="2454"/>
      <c r="HR5" s="2454" t="s">
        <v>2208</v>
      </c>
      <c r="HS5" s="2454"/>
      <c r="HT5" s="2454"/>
      <c r="HU5" s="2454" t="s">
        <v>2209</v>
      </c>
      <c r="HV5" s="2454"/>
      <c r="HW5" s="2454"/>
    </row>
    <row r="6" spans="1:231" ht="14.4" thickBot="1">
      <c r="B6" s="1263"/>
      <c r="C6" s="1317" t="s">
        <v>2210</v>
      </c>
      <c r="D6" s="1317" t="s">
        <v>2211</v>
      </c>
      <c r="E6" s="1317" t="s">
        <v>2059</v>
      </c>
      <c r="F6" s="1317" t="s">
        <v>2210</v>
      </c>
      <c r="G6" s="1317" t="s">
        <v>2211</v>
      </c>
      <c r="H6" s="1317" t="s">
        <v>2059</v>
      </c>
      <c r="I6" s="1317" t="s">
        <v>2210</v>
      </c>
      <c r="J6" s="1317" t="s">
        <v>2211</v>
      </c>
      <c r="K6" s="1317" t="s">
        <v>2059</v>
      </c>
      <c r="M6" s="1317" t="s">
        <v>2210</v>
      </c>
      <c r="N6" s="1317" t="s">
        <v>2211</v>
      </c>
      <c r="O6" s="1317" t="s">
        <v>2059</v>
      </c>
      <c r="P6" s="1317" t="s">
        <v>2210</v>
      </c>
      <c r="Q6" s="1317" t="s">
        <v>2211</v>
      </c>
      <c r="R6" s="1317" t="s">
        <v>2059</v>
      </c>
      <c r="S6" s="1317" t="s">
        <v>2210</v>
      </c>
      <c r="T6" s="1317" t="s">
        <v>2211</v>
      </c>
      <c r="U6" s="1317" t="s">
        <v>2059</v>
      </c>
      <c r="W6" s="1317" t="s">
        <v>2210</v>
      </c>
      <c r="X6" s="1317" t="s">
        <v>2211</v>
      </c>
      <c r="Y6" s="1317" t="s">
        <v>2059</v>
      </c>
      <c r="Z6" s="1317" t="s">
        <v>2210</v>
      </c>
      <c r="AA6" s="1317" t="s">
        <v>2211</v>
      </c>
      <c r="AB6" s="1317" t="s">
        <v>2059</v>
      </c>
      <c r="AC6" s="1317" t="s">
        <v>2210</v>
      </c>
      <c r="AD6" s="1317" t="s">
        <v>2211</v>
      </c>
      <c r="AE6" s="1317" t="s">
        <v>2059</v>
      </c>
      <c r="AG6" s="1317" t="s">
        <v>2210</v>
      </c>
      <c r="AH6" s="1317" t="s">
        <v>2211</v>
      </c>
      <c r="AI6" s="1317" t="s">
        <v>2059</v>
      </c>
      <c r="AJ6" s="1317" t="s">
        <v>2210</v>
      </c>
      <c r="AK6" s="1317" t="s">
        <v>2211</v>
      </c>
      <c r="AL6" s="1317" t="s">
        <v>2059</v>
      </c>
      <c r="AM6" s="1317" t="s">
        <v>2210</v>
      </c>
      <c r="AN6" s="1317" t="s">
        <v>2211</v>
      </c>
      <c r="AO6" s="1317" t="s">
        <v>2059</v>
      </c>
      <c r="AQ6" s="1317" t="s">
        <v>2210</v>
      </c>
      <c r="AR6" s="1317" t="s">
        <v>2211</v>
      </c>
      <c r="AS6" s="1317" t="s">
        <v>2059</v>
      </c>
      <c r="AT6" s="1317" t="s">
        <v>2210</v>
      </c>
      <c r="AU6" s="1317" t="s">
        <v>2211</v>
      </c>
      <c r="AV6" s="1317" t="s">
        <v>2059</v>
      </c>
      <c r="AW6" s="1317" t="s">
        <v>2210</v>
      </c>
      <c r="AX6" s="1317" t="s">
        <v>2211</v>
      </c>
      <c r="AY6" s="1317" t="s">
        <v>2059</v>
      </c>
      <c r="BA6" s="1317" t="s">
        <v>2210</v>
      </c>
      <c r="BB6" s="1317" t="s">
        <v>2211</v>
      </c>
      <c r="BC6" s="1317" t="s">
        <v>2059</v>
      </c>
      <c r="BD6" s="1317" t="s">
        <v>2210</v>
      </c>
      <c r="BE6" s="1317" t="s">
        <v>2211</v>
      </c>
      <c r="BF6" s="1317" t="s">
        <v>2059</v>
      </c>
      <c r="BG6" s="1317" t="s">
        <v>2210</v>
      </c>
      <c r="BH6" s="1317" t="s">
        <v>2211</v>
      </c>
      <c r="BI6" s="1317" t="s">
        <v>2059</v>
      </c>
      <c r="BK6" s="1317" t="s">
        <v>2210</v>
      </c>
      <c r="BL6" s="1317" t="s">
        <v>2211</v>
      </c>
      <c r="BM6" s="1317" t="s">
        <v>2059</v>
      </c>
      <c r="BN6" s="1317" t="s">
        <v>2210</v>
      </c>
      <c r="BO6" s="1317" t="s">
        <v>2211</v>
      </c>
      <c r="BP6" s="1317" t="s">
        <v>2059</v>
      </c>
      <c r="BQ6" s="1317" t="s">
        <v>2210</v>
      </c>
      <c r="BR6" s="1317" t="s">
        <v>2211</v>
      </c>
      <c r="BS6" s="1317" t="s">
        <v>2059</v>
      </c>
      <c r="BU6" s="1317" t="s">
        <v>2210</v>
      </c>
      <c r="BV6" s="1317" t="s">
        <v>2211</v>
      </c>
      <c r="BW6" s="1317" t="s">
        <v>2059</v>
      </c>
      <c r="BX6" s="1317" t="s">
        <v>2210</v>
      </c>
      <c r="BY6" s="1317" t="s">
        <v>2211</v>
      </c>
      <c r="BZ6" s="1317" t="s">
        <v>2059</v>
      </c>
      <c r="CA6" s="1317" t="s">
        <v>2210</v>
      </c>
      <c r="CB6" s="1317" t="s">
        <v>2211</v>
      </c>
      <c r="CC6" s="1317" t="s">
        <v>2059</v>
      </c>
      <c r="CE6" s="1317" t="s">
        <v>2210</v>
      </c>
      <c r="CF6" s="1317" t="s">
        <v>2211</v>
      </c>
      <c r="CG6" s="1317" t="s">
        <v>2059</v>
      </c>
      <c r="CH6" s="1317" t="s">
        <v>2210</v>
      </c>
      <c r="CI6" s="1317" t="s">
        <v>2211</v>
      </c>
      <c r="CJ6" s="1317" t="s">
        <v>2059</v>
      </c>
      <c r="CK6" s="1317" t="s">
        <v>2210</v>
      </c>
      <c r="CL6" s="1317" t="s">
        <v>2211</v>
      </c>
      <c r="CM6" s="1317" t="s">
        <v>2059</v>
      </c>
      <c r="CO6" s="1317" t="s">
        <v>2210</v>
      </c>
      <c r="CP6" s="1317" t="s">
        <v>2211</v>
      </c>
      <c r="CQ6" s="1317" t="s">
        <v>2059</v>
      </c>
      <c r="CR6" s="1317" t="s">
        <v>2210</v>
      </c>
      <c r="CS6" s="1317" t="s">
        <v>2211</v>
      </c>
      <c r="CT6" s="1317" t="s">
        <v>2059</v>
      </c>
      <c r="CU6" s="1317" t="s">
        <v>2210</v>
      </c>
      <c r="CV6" s="1317" t="s">
        <v>2211</v>
      </c>
      <c r="CW6" s="1317" t="s">
        <v>2059</v>
      </c>
      <c r="CY6" s="1317" t="s">
        <v>2210</v>
      </c>
      <c r="CZ6" s="1317" t="s">
        <v>2211</v>
      </c>
      <c r="DA6" s="1317" t="s">
        <v>2059</v>
      </c>
      <c r="DB6" s="1317" t="s">
        <v>2210</v>
      </c>
      <c r="DC6" s="1317" t="s">
        <v>2211</v>
      </c>
      <c r="DD6" s="1317" t="s">
        <v>2059</v>
      </c>
      <c r="DE6" s="1317" t="s">
        <v>2210</v>
      </c>
      <c r="DF6" s="1317" t="s">
        <v>2211</v>
      </c>
      <c r="DG6" s="1317" t="s">
        <v>2059</v>
      </c>
      <c r="DI6" s="1317" t="s">
        <v>2210</v>
      </c>
      <c r="DJ6" s="1317" t="s">
        <v>2211</v>
      </c>
      <c r="DK6" s="1317" t="s">
        <v>2059</v>
      </c>
      <c r="DL6" s="1317" t="s">
        <v>2210</v>
      </c>
      <c r="DM6" s="1317" t="s">
        <v>2211</v>
      </c>
      <c r="DN6" s="1317" t="s">
        <v>2059</v>
      </c>
      <c r="DO6" s="1317" t="s">
        <v>2210</v>
      </c>
      <c r="DP6" s="1317" t="s">
        <v>2211</v>
      </c>
      <c r="DQ6" s="1317" t="s">
        <v>2059</v>
      </c>
      <c r="DS6" s="1317" t="s">
        <v>2210</v>
      </c>
      <c r="DT6" s="1317" t="s">
        <v>2211</v>
      </c>
      <c r="DU6" s="1317" t="s">
        <v>2059</v>
      </c>
      <c r="DV6" s="1317" t="s">
        <v>2210</v>
      </c>
      <c r="DW6" s="1317" t="s">
        <v>2211</v>
      </c>
      <c r="DX6" s="1317" t="s">
        <v>2059</v>
      </c>
      <c r="DY6" s="1317" t="s">
        <v>2210</v>
      </c>
      <c r="DZ6" s="1317" t="s">
        <v>2211</v>
      </c>
      <c r="EA6" s="1317" t="s">
        <v>2059</v>
      </c>
      <c r="EC6" s="1317" t="s">
        <v>2210</v>
      </c>
      <c r="ED6" s="1317" t="s">
        <v>2211</v>
      </c>
      <c r="EE6" s="1317" t="s">
        <v>2059</v>
      </c>
      <c r="EF6" s="1317" t="s">
        <v>2210</v>
      </c>
      <c r="EG6" s="1317" t="s">
        <v>2211</v>
      </c>
      <c r="EH6" s="1317" t="s">
        <v>2059</v>
      </c>
      <c r="EI6" s="1317" t="s">
        <v>2210</v>
      </c>
      <c r="EJ6" s="1317" t="s">
        <v>2211</v>
      </c>
      <c r="EK6" s="1317" t="s">
        <v>2059</v>
      </c>
      <c r="EM6" s="1317" t="s">
        <v>2210</v>
      </c>
      <c r="EN6" s="1317" t="s">
        <v>2211</v>
      </c>
      <c r="EO6" s="1317" t="s">
        <v>2059</v>
      </c>
      <c r="EP6" s="1317" t="s">
        <v>2210</v>
      </c>
      <c r="EQ6" s="1317" t="s">
        <v>2211</v>
      </c>
      <c r="ER6" s="1317" t="s">
        <v>2059</v>
      </c>
      <c r="ES6" s="1317" t="s">
        <v>2210</v>
      </c>
      <c r="ET6" s="1317" t="s">
        <v>2211</v>
      </c>
      <c r="EU6" s="1317" t="s">
        <v>2059</v>
      </c>
      <c r="EW6" s="1317" t="s">
        <v>2210</v>
      </c>
      <c r="EX6" s="1317" t="s">
        <v>2211</v>
      </c>
      <c r="EY6" s="1317" t="s">
        <v>2059</v>
      </c>
      <c r="EZ6" s="1317" t="s">
        <v>2210</v>
      </c>
      <c r="FA6" s="1317" t="s">
        <v>2211</v>
      </c>
      <c r="FB6" s="1317" t="s">
        <v>2059</v>
      </c>
      <c r="FC6" s="1317" t="s">
        <v>2210</v>
      </c>
      <c r="FD6" s="1317" t="s">
        <v>2211</v>
      </c>
      <c r="FE6" s="1317" t="s">
        <v>2059</v>
      </c>
      <c r="FG6" s="1317" t="s">
        <v>2210</v>
      </c>
      <c r="FH6" s="1317" t="s">
        <v>2211</v>
      </c>
      <c r="FI6" s="1317" t="s">
        <v>2059</v>
      </c>
      <c r="FJ6" s="1317" t="s">
        <v>2210</v>
      </c>
      <c r="FK6" s="1317" t="s">
        <v>2211</v>
      </c>
      <c r="FL6" s="1317" t="s">
        <v>2059</v>
      </c>
      <c r="FM6" s="1317" t="s">
        <v>2210</v>
      </c>
      <c r="FN6" s="1317" t="s">
        <v>2211</v>
      </c>
      <c r="FO6" s="1317" t="s">
        <v>2059</v>
      </c>
      <c r="FQ6" s="1317" t="s">
        <v>2210</v>
      </c>
      <c r="FR6" s="1317" t="s">
        <v>2211</v>
      </c>
      <c r="FS6" s="1317" t="s">
        <v>2059</v>
      </c>
      <c r="FT6" s="1317" t="s">
        <v>2210</v>
      </c>
      <c r="FU6" s="1317" t="s">
        <v>2211</v>
      </c>
      <c r="FV6" s="1317" t="s">
        <v>2059</v>
      </c>
      <c r="FW6" s="1317" t="s">
        <v>2210</v>
      </c>
      <c r="FX6" s="1317" t="s">
        <v>2211</v>
      </c>
      <c r="FY6" s="1317" t="s">
        <v>2059</v>
      </c>
      <c r="GA6" s="1317" t="s">
        <v>2210</v>
      </c>
      <c r="GB6" s="1317" t="s">
        <v>2211</v>
      </c>
      <c r="GC6" s="1317" t="s">
        <v>2059</v>
      </c>
      <c r="GD6" s="1317" t="s">
        <v>2210</v>
      </c>
      <c r="GE6" s="1317" t="s">
        <v>2211</v>
      </c>
      <c r="GF6" s="1317" t="s">
        <v>2059</v>
      </c>
      <c r="GG6" s="1317" t="s">
        <v>2210</v>
      </c>
      <c r="GH6" s="1317" t="s">
        <v>2211</v>
      </c>
      <c r="GI6" s="1317" t="s">
        <v>2059</v>
      </c>
      <c r="GK6" s="1317" t="s">
        <v>2210</v>
      </c>
      <c r="GL6" s="1317" t="s">
        <v>2211</v>
      </c>
      <c r="GM6" s="1317" t="s">
        <v>2059</v>
      </c>
      <c r="GN6" s="1317" t="s">
        <v>2210</v>
      </c>
      <c r="GO6" s="1317" t="s">
        <v>2211</v>
      </c>
      <c r="GP6" s="1317" t="s">
        <v>2059</v>
      </c>
      <c r="GQ6" s="1317" t="s">
        <v>2210</v>
      </c>
      <c r="GR6" s="1317" t="s">
        <v>2211</v>
      </c>
      <c r="GS6" s="1317" t="s">
        <v>2059</v>
      </c>
      <c r="GU6" s="1317" t="s">
        <v>2210</v>
      </c>
      <c r="GV6" s="1317" t="s">
        <v>2211</v>
      </c>
      <c r="GW6" s="1317" t="s">
        <v>2059</v>
      </c>
      <c r="GX6" s="1317" t="s">
        <v>2210</v>
      </c>
      <c r="GY6" s="1317" t="s">
        <v>2211</v>
      </c>
      <c r="GZ6" s="1317" t="s">
        <v>2059</v>
      </c>
      <c r="HA6" s="1317" t="s">
        <v>2210</v>
      </c>
      <c r="HB6" s="1317" t="s">
        <v>2211</v>
      </c>
      <c r="HC6" s="1317" t="s">
        <v>2059</v>
      </c>
      <c r="HE6" s="1317" t="s">
        <v>2210</v>
      </c>
      <c r="HF6" s="1317" t="s">
        <v>2211</v>
      </c>
      <c r="HG6" s="1317" t="s">
        <v>2059</v>
      </c>
      <c r="HH6" s="1317" t="s">
        <v>2210</v>
      </c>
      <c r="HI6" s="1317" t="s">
        <v>2211</v>
      </c>
      <c r="HJ6" s="1317" t="s">
        <v>2059</v>
      </c>
      <c r="HK6" s="1317" t="s">
        <v>2210</v>
      </c>
      <c r="HL6" s="1317" t="s">
        <v>2211</v>
      </c>
      <c r="HM6" s="1317" t="s">
        <v>2059</v>
      </c>
      <c r="HO6" s="1317" t="s">
        <v>2210</v>
      </c>
      <c r="HP6" s="1317" t="s">
        <v>2211</v>
      </c>
      <c r="HQ6" s="1317" t="s">
        <v>2059</v>
      </c>
      <c r="HR6" s="1317" t="s">
        <v>2210</v>
      </c>
      <c r="HS6" s="1317" t="s">
        <v>2211</v>
      </c>
      <c r="HT6" s="1317" t="s">
        <v>2059</v>
      </c>
      <c r="HU6" s="1317" t="s">
        <v>2210</v>
      </c>
      <c r="HV6" s="1317" t="s">
        <v>2211</v>
      </c>
      <c r="HW6" s="1317" t="s">
        <v>2059</v>
      </c>
    </row>
    <row r="7" spans="1:231" ht="14.4" thickBot="1">
      <c r="A7" s="1318">
        <v>1</v>
      </c>
      <c r="B7" s="2210" t="s">
        <v>2212</v>
      </c>
      <c r="C7" s="1319">
        <v>0</v>
      </c>
      <c r="D7" s="1319">
        <v>0</v>
      </c>
      <c r="E7" s="1319">
        <v>0</v>
      </c>
      <c r="F7" s="1319">
        <v>0</v>
      </c>
      <c r="G7" s="1319">
        <v>0</v>
      </c>
      <c r="H7" s="1319">
        <v>0</v>
      </c>
      <c r="I7" s="1319">
        <v>16488</v>
      </c>
      <c r="J7" s="1319">
        <v>0</v>
      </c>
      <c r="K7" s="1319">
        <v>16488</v>
      </c>
      <c r="M7" s="1319">
        <v>0</v>
      </c>
      <c r="N7" s="1319">
        <v>0</v>
      </c>
      <c r="O7" s="1319">
        <v>0</v>
      </c>
      <c r="P7" s="1319">
        <v>0</v>
      </c>
      <c r="Q7" s="1319">
        <v>0</v>
      </c>
      <c r="R7" s="1319">
        <v>0</v>
      </c>
      <c r="S7" s="1319">
        <v>16341</v>
      </c>
      <c r="T7" s="1319">
        <v>0</v>
      </c>
      <c r="U7" s="1319">
        <v>16341</v>
      </c>
      <c r="W7" s="1319">
        <v>0</v>
      </c>
      <c r="X7" s="1319">
        <v>0</v>
      </c>
      <c r="Y7" s="1319">
        <v>0</v>
      </c>
      <c r="Z7" s="1319">
        <v>0</v>
      </c>
      <c r="AA7" s="1319">
        <v>0</v>
      </c>
      <c r="AB7" s="1319">
        <v>0</v>
      </c>
      <c r="AC7" s="1319">
        <v>15774</v>
      </c>
      <c r="AD7" s="1319">
        <v>0</v>
      </c>
      <c r="AE7" s="1319">
        <v>15774</v>
      </c>
      <c r="AG7" s="1319">
        <v>0</v>
      </c>
      <c r="AH7" s="1319">
        <v>0</v>
      </c>
      <c r="AI7" s="1319">
        <v>0</v>
      </c>
      <c r="AJ7" s="1319">
        <v>0</v>
      </c>
      <c r="AK7" s="1319">
        <v>0</v>
      </c>
      <c r="AL7" s="1319">
        <v>0</v>
      </c>
      <c r="AM7" s="1319">
        <v>14862</v>
      </c>
      <c r="AN7" s="1319">
        <v>0</v>
      </c>
      <c r="AO7" s="1319">
        <v>14863</v>
      </c>
      <c r="AQ7" s="1319">
        <v>0</v>
      </c>
      <c r="AR7" s="1319">
        <v>0</v>
      </c>
      <c r="AS7" s="1319">
        <v>0</v>
      </c>
      <c r="AT7" s="1319">
        <v>0</v>
      </c>
      <c r="AU7" s="1319">
        <v>0</v>
      </c>
      <c r="AV7" s="1319">
        <v>0</v>
      </c>
      <c r="AW7" s="1319">
        <v>11754</v>
      </c>
      <c r="AX7" s="1319">
        <v>0</v>
      </c>
      <c r="AY7" s="1319">
        <v>11754</v>
      </c>
      <c r="BA7" s="1319">
        <v>0</v>
      </c>
      <c r="BB7" s="1319">
        <v>0</v>
      </c>
      <c r="BC7" s="1319">
        <v>0</v>
      </c>
      <c r="BD7" s="1319">
        <v>0</v>
      </c>
      <c r="BE7" s="1319">
        <v>0</v>
      </c>
      <c r="BF7" s="1319">
        <v>0</v>
      </c>
      <c r="BG7" s="1319">
        <v>12518</v>
      </c>
      <c r="BH7" s="1319">
        <v>0</v>
      </c>
      <c r="BI7" s="1319">
        <v>12518</v>
      </c>
      <c r="BK7" s="1319">
        <v>0</v>
      </c>
      <c r="BL7" s="1319">
        <v>0</v>
      </c>
      <c r="BM7" s="1319">
        <v>0</v>
      </c>
      <c r="BN7" s="1319">
        <v>0</v>
      </c>
      <c r="BO7" s="1319">
        <v>0</v>
      </c>
      <c r="BP7" s="1319">
        <v>0</v>
      </c>
      <c r="BQ7" s="1319">
        <v>12501</v>
      </c>
      <c r="BR7" s="1319">
        <v>0</v>
      </c>
      <c r="BS7" s="1319">
        <v>12501</v>
      </c>
      <c r="BU7" s="1319">
        <v>0</v>
      </c>
      <c r="BV7" s="1319">
        <v>0</v>
      </c>
      <c r="BW7" s="1319">
        <v>0</v>
      </c>
      <c r="BX7" s="1319">
        <v>0</v>
      </c>
      <c r="BY7" s="1319">
        <v>0</v>
      </c>
      <c r="BZ7" s="1319">
        <v>0</v>
      </c>
      <c r="CA7" s="1319">
        <v>11394</v>
      </c>
      <c r="CB7" s="1319">
        <v>0</v>
      </c>
      <c r="CC7" s="1319">
        <v>11394</v>
      </c>
      <c r="CE7" s="1319">
        <v>0</v>
      </c>
      <c r="CF7" s="1319">
        <v>0</v>
      </c>
      <c r="CG7" s="1319">
        <v>0</v>
      </c>
      <c r="CH7" s="1319">
        <v>0</v>
      </c>
      <c r="CI7" s="1319">
        <v>0</v>
      </c>
      <c r="CJ7" s="1319">
        <v>0</v>
      </c>
      <c r="CK7" s="1319">
        <v>11009</v>
      </c>
      <c r="CL7" s="1319">
        <v>0</v>
      </c>
      <c r="CM7" s="1319">
        <v>11009</v>
      </c>
      <c r="CO7" s="1319">
        <v>0</v>
      </c>
      <c r="CP7" s="1319">
        <v>0</v>
      </c>
      <c r="CQ7" s="1319">
        <v>0</v>
      </c>
      <c r="CR7" s="1319">
        <v>0</v>
      </c>
      <c r="CS7" s="1319">
        <v>0</v>
      </c>
      <c r="CT7" s="1319">
        <v>0</v>
      </c>
      <c r="CU7" s="1319">
        <v>9762</v>
      </c>
      <c r="CV7" s="1319">
        <v>0</v>
      </c>
      <c r="CW7" s="1319">
        <v>9762</v>
      </c>
      <c r="CY7" s="1319">
        <v>0</v>
      </c>
      <c r="CZ7" s="1319">
        <v>0</v>
      </c>
      <c r="DA7" s="1319">
        <v>0</v>
      </c>
      <c r="DB7" s="1319">
        <v>0</v>
      </c>
      <c r="DC7" s="1319">
        <v>0</v>
      </c>
      <c r="DD7" s="1319">
        <v>0</v>
      </c>
      <c r="DE7" s="1319">
        <v>9350</v>
      </c>
      <c r="DF7" s="1319">
        <v>0</v>
      </c>
      <c r="DG7" s="1319">
        <v>9350</v>
      </c>
      <c r="DI7" s="1319">
        <v>0</v>
      </c>
      <c r="DJ7" s="1319">
        <v>0</v>
      </c>
      <c r="DK7" s="1319">
        <v>0</v>
      </c>
      <c r="DL7" s="1319">
        <v>0</v>
      </c>
      <c r="DM7" s="1319">
        <v>0</v>
      </c>
      <c r="DN7" s="1319">
        <v>0</v>
      </c>
      <c r="DO7" s="1319">
        <v>8235</v>
      </c>
      <c r="DP7" s="1319">
        <v>0</v>
      </c>
      <c r="DQ7" s="1319">
        <v>8235</v>
      </c>
      <c r="DS7" s="1319">
        <v>0</v>
      </c>
      <c r="DT7" s="1319">
        <v>0</v>
      </c>
      <c r="DU7" s="1319">
        <v>0</v>
      </c>
      <c r="DV7" s="1319">
        <v>0</v>
      </c>
      <c r="DW7" s="1319">
        <v>0</v>
      </c>
      <c r="DX7" s="1319">
        <v>0</v>
      </c>
      <c r="DY7" s="1319">
        <v>7603</v>
      </c>
      <c r="DZ7" s="1319">
        <v>0</v>
      </c>
      <c r="EA7" s="1319">
        <v>7603</v>
      </c>
      <c r="EC7" s="1319">
        <v>0</v>
      </c>
      <c r="ED7" s="1319">
        <v>0</v>
      </c>
      <c r="EE7" s="1319">
        <v>0</v>
      </c>
      <c r="EF7" s="1319">
        <v>0</v>
      </c>
      <c r="EG7" s="1319">
        <v>0</v>
      </c>
      <c r="EH7" s="1319">
        <v>0</v>
      </c>
      <c r="EI7" s="1319">
        <v>7915</v>
      </c>
      <c r="EJ7" s="1319">
        <v>0</v>
      </c>
      <c r="EK7" s="1319">
        <v>7915</v>
      </c>
      <c r="EM7" s="1319">
        <v>0</v>
      </c>
      <c r="EN7" s="1319">
        <v>0</v>
      </c>
      <c r="EO7" s="1319">
        <v>0</v>
      </c>
      <c r="EP7" s="1319">
        <v>0</v>
      </c>
      <c r="EQ7" s="1319">
        <v>0</v>
      </c>
      <c r="ER7" s="1319">
        <v>0</v>
      </c>
      <c r="ES7" s="1319">
        <v>8418</v>
      </c>
      <c r="ET7" s="1319">
        <v>0</v>
      </c>
      <c r="EU7" s="1319">
        <v>8418</v>
      </c>
      <c r="EW7" s="1319">
        <v>0</v>
      </c>
      <c r="EX7" s="1319">
        <v>0</v>
      </c>
      <c r="EY7" s="1319">
        <v>0</v>
      </c>
      <c r="EZ7" s="1319">
        <v>0</v>
      </c>
      <c r="FA7" s="1319">
        <v>0</v>
      </c>
      <c r="FB7" s="1319">
        <v>0</v>
      </c>
      <c r="FC7" s="1319">
        <v>7076</v>
      </c>
      <c r="FD7" s="1319">
        <v>0</v>
      </c>
      <c r="FE7" s="1319">
        <v>7076</v>
      </c>
      <c r="FG7" s="1319">
        <v>0</v>
      </c>
      <c r="FH7" s="1319">
        <v>0</v>
      </c>
      <c r="FI7" s="1319">
        <v>0</v>
      </c>
      <c r="FJ7" s="1319">
        <v>0</v>
      </c>
      <c r="FK7" s="1319">
        <v>0</v>
      </c>
      <c r="FL7" s="1319">
        <v>0</v>
      </c>
      <c r="FM7" s="1319">
        <v>6313</v>
      </c>
      <c r="FN7" s="1319">
        <v>0</v>
      </c>
      <c r="FO7" s="1319">
        <v>6313</v>
      </c>
      <c r="FQ7" s="1319">
        <v>0</v>
      </c>
      <c r="FR7" s="1319">
        <v>0</v>
      </c>
      <c r="FS7" s="1319">
        <v>0</v>
      </c>
      <c r="FT7" s="1319">
        <v>0</v>
      </c>
      <c r="FU7" s="1319">
        <v>0</v>
      </c>
      <c r="FV7" s="1319">
        <v>0</v>
      </c>
      <c r="FW7" s="1319">
        <v>5845</v>
      </c>
      <c r="FX7" s="1319">
        <v>0</v>
      </c>
      <c r="FY7" s="1319">
        <v>5845</v>
      </c>
      <c r="GA7" s="1319">
        <v>0</v>
      </c>
      <c r="GB7" s="1319">
        <v>0</v>
      </c>
      <c r="GC7" s="1319">
        <v>0</v>
      </c>
      <c r="GD7" s="1319">
        <v>0</v>
      </c>
      <c r="GE7" s="1319">
        <v>0</v>
      </c>
      <c r="GF7" s="1319">
        <v>0</v>
      </c>
      <c r="GG7" s="1319">
        <v>4199</v>
      </c>
      <c r="GH7" s="1319">
        <v>0</v>
      </c>
      <c r="GI7" s="1319">
        <v>4199</v>
      </c>
      <c r="GK7" s="1319">
        <v>0</v>
      </c>
      <c r="GL7" s="1319">
        <v>0</v>
      </c>
      <c r="GM7" s="1319">
        <v>0</v>
      </c>
      <c r="GN7" s="1319">
        <v>0</v>
      </c>
      <c r="GO7" s="1319">
        <v>0</v>
      </c>
      <c r="GP7" s="1319">
        <v>0</v>
      </c>
      <c r="GQ7" s="1319">
        <v>2922</v>
      </c>
      <c r="GR7" s="1319">
        <v>0</v>
      </c>
      <c r="GS7" s="1319">
        <v>2922</v>
      </c>
      <c r="GU7" s="1319">
        <v>0</v>
      </c>
      <c r="GV7" s="1319">
        <v>0</v>
      </c>
      <c r="GW7" s="1319">
        <v>0</v>
      </c>
      <c r="GX7" s="1319">
        <v>0</v>
      </c>
      <c r="GY7" s="1319">
        <v>0</v>
      </c>
      <c r="GZ7" s="1319">
        <v>0</v>
      </c>
      <c r="HA7" s="1319">
        <v>2513</v>
      </c>
      <c r="HB7" s="1319">
        <v>0</v>
      </c>
      <c r="HC7" s="1319">
        <v>2513</v>
      </c>
      <c r="HE7" s="1319">
        <v>0</v>
      </c>
      <c r="HF7" s="1319">
        <v>0</v>
      </c>
      <c r="HG7" s="1319">
        <v>0</v>
      </c>
      <c r="HH7" s="1319">
        <v>0</v>
      </c>
      <c r="HI7" s="1319">
        <v>0</v>
      </c>
      <c r="HJ7" s="1319">
        <v>0</v>
      </c>
      <c r="HK7" s="1319">
        <v>159</v>
      </c>
      <c r="HL7" s="1319">
        <v>0</v>
      </c>
      <c r="HM7" s="1319">
        <v>159</v>
      </c>
      <c r="HO7" s="1319">
        <v>0</v>
      </c>
      <c r="HP7" s="1319">
        <v>0</v>
      </c>
      <c r="HQ7" s="1319">
        <v>0</v>
      </c>
      <c r="HR7" s="1319">
        <v>0</v>
      </c>
      <c r="HS7" s="1319">
        <v>0</v>
      </c>
      <c r="HT7" s="1319">
        <v>0</v>
      </c>
      <c r="HU7" s="1319">
        <v>158</v>
      </c>
      <c r="HV7" s="1319">
        <v>0</v>
      </c>
      <c r="HW7" s="1319">
        <v>158</v>
      </c>
    </row>
    <row r="8" spans="1:231">
      <c r="A8" s="1272">
        <v>2</v>
      </c>
      <c r="B8" s="1320" t="s">
        <v>2213</v>
      </c>
      <c r="C8" s="1322">
        <v>0</v>
      </c>
      <c r="D8" s="1322">
        <v>0</v>
      </c>
      <c r="E8" s="1322">
        <v>0</v>
      </c>
      <c r="F8" s="1322">
        <v>0</v>
      </c>
      <c r="G8" s="1322">
        <v>0</v>
      </c>
      <c r="H8" s="1322">
        <v>0</v>
      </c>
      <c r="I8" s="1322">
        <v>0</v>
      </c>
      <c r="J8" s="1322">
        <v>0</v>
      </c>
      <c r="K8" s="1322">
        <v>0</v>
      </c>
      <c r="M8" s="1322">
        <v>0</v>
      </c>
      <c r="N8" s="1322">
        <v>0</v>
      </c>
      <c r="O8" s="1322">
        <v>0</v>
      </c>
      <c r="P8" s="1322">
        <v>0</v>
      </c>
      <c r="Q8" s="1322">
        <v>0</v>
      </c>
      <c r="R8" s="1322">
        <v>0</v>
      </c>
      <c r="S8" s="1322">
        <v>0</v>
      </c>
      <c r="T8" s="1322">
        <v>0</v>
      </c>
      <c r="U8" s="1322">
        <v>0</v>
      </c>
      <c r="W8" s="1322">
        <v>0</v>
      </c>
      <c r="X8" s="1322">
        <v>0</v>
      </c>
      <c r="Y8" s="1322">
        <v>0</v>
      </c>
      <c r="Z8" s="1322">
        <v>0</v>
      </c>
      <c r="AA8" s="1322">
        <v>0</v>
      </c>
      <c r="AB8" s="1322">
        <v>0</v>
      </c>
      <c r="AC8" s="1322">
        <v>0</v>
      </c>
      <c r="AD8" s="1322">
        <v>0</v>
      </c>
      <c r="AE8" s="1322">
        <v>0</v>
      </c>
      <c r="AG8" s="1322">
        <v>0</v>
      </c>
      <c r="AH8" s="1322">
        <v>0</v>
      </c>
      <c r="AI8" s="1322">
        <v>0</v>
      </c>
      <c r="AJ8" s="1322">
        <v>0</v>
      </c>
      <c r="AK8" s="1322">
        <v>0</v>
      </c>
      <c r="AL8" s="1322">
        <v>0</v>
      </c>
      <c r="AM8" s="1322">
        <v>0</v>
      </c>
      <c r="AN8" s="1322">
        <v>0</v>
      </c>
      <c r="AO8" s="1322">
        <v>0</v>
      </c>
      <c r="AQ8" s="1322">
        <v>0</v>
      </c>
      <c r="AR8" s="1322">
        <v>0</v>
      </c>
      <c r="AS8" s="1322">
        <v>0</v>
      </c>
      <c r="AT8" s="1322">
        <v>0</v>
      </c>
      <c r="AU8" s="1322">
        <v>0</v>
      </c>
      <c r="AV8" s="1322">
        <v>0</v>
      </c>
      <c r="AW8" s="1322">
        <v>0</v>
      </c>
      <c r="AX8" s="1322">
        <v>0</v>
      </c>
      <c r="AY8" s="1322">
        <v>0</v>
      </c>
      <c r="BA8" s="1322">
        <v>0</v>
      </c>
      <c r="BB8" s="1322">
        <v>0</v>
      </c>
      <c r="BC8" s="1322">
        <v>0</v>
      </c>
      <c r="BD8" s="1322">
        <v>0</v>
      </c>
      <c r="BE8" s="1322">
        <v>0</v>
      </c>
      <c r="BF8" s="1322">
        <v>0</v>
      </c>
      <c r="BG8" s="1322">
        <v>0</v>
      </c>
      <c r="BH8" s="1322">
        <v>0</v>
      </c>
      <c r="BI8" s="1322">
        <v>0</v>
      </c>
      <c r="BK8" s="1322">
        <v>0</v>
      </c>
      <c r="BL8" s="1322">
        <v>0</v>
      </c>
      <c r="BM8" s="1322">
        <v>0</v>
      </c>
      <c r="BN8" s="1322">
        <v>0</v>
      </c>
      <c r="BO8" s="1322">
        <v>0</v>
      </c>
      <c r="BP8" s="1322">
        <v>0</v>
      </c>
      <c r="BQ8" s="1322">
        <v>0</v>
      </c>
      <c r="BR8" s="1322">
        <v>0</v>
      </c>
      <c r="BS8" s="1322">
        <v>0</v>
      </c>
      <c r="BU8" s="1321">
        <v>0</v>
      </c>
      <c r="BV8" s="1321">
        <v>0</v>
      </c>
      <c r="BW8" s="1321">
        <v>0</v>
      </c>
      <c r="BX8" s="1321">
        <v>0</v>
      </c>
      <c r="BY8" s="1321">
        <v>0</v>
      </c>
      <c r="BZ8" s="1321">
        <v>0</v>
      </c>
      <c r="CA8" s="1322">
        <v>0</v>
      </c>
      <c r="CB8" s="1322">
        <v>0</v>
      </c>
      <c r="CC8" s="1321">
        <v>0</v>
      </c>
      <c r="CE8" s="1321">
        <v>0</v>
      </c>
      <c r="CF8" s="1321">
        <v>0</v>
      </c>
      <c r="CG8" s="1321">
        <v>0</v>
      </c>
      <c r="CH8" s="1321">
        <v>0</v>
      </c>
      <c r="CI8" s="1321">
        <v>0</v>
      </c>
      <c r="CJ8" s="1321">
        <v>0</v>
      </c>
      <c r="CK8" s="1322">
        <v>0</v>
      </c>
      <c r="CL8" s="1322">
        <v>0</v>
      </c>
      <c r="CM8" s="1321">
        <v>0</v>
      </c>
      <c r="CO8" s="1321">
        <v>0</v>
      </c>
      <c r="CP8" s="1321">
        <v>0</v>
      </c>
      <c r="CQ8" s="1321">
        <v>0</v>
      </c>
      <c r="CR8" s="1321">
        <v>0</v>
      </c>
      <c r="CS8" s="1321">
        <v>0</v>
      </c>
      <c r="CT8" s="1321">
        <v>0</v>
      </c>
      <c r="CU8" s="1322">
        <v>0</v>
      </c>
      <c r="CV8" s="1322">
        <v>0</v>
      </c>
      <c r="CW8" s="1321">
        <v>0</v>
      </c>
      <c r="CY8" s="1321">
        <v>0</v>
      </c>
      <c r="CZ8" s="1321">
        <v>0</v>
      </c>
      <c r="DA8" s="1321">
        <v>0</v>
      </c>
      <c r="DB8" s="1321">
        <v>0</v>
      </c>
      <c r="DC8" s="1321">
        <v>0</v>
      </c>
      <c r="DD8" s="1321">
        <v>0</v>
      </c>
      <c r="DE8" s="1322">
        <v>0</v>
      </c>
      <c r="DF8" s="1322">
        <v>0</v>
      </c>
      <c r="DG8" s="1321">
        <v>0</v>
      </c>
      <c r="DI8" s="1321">
        <v>0</v>
      </c>
      <c r="DJ8" s="1321">
        <v>0</v>
      </c>
      <c r="DK8" s="1321">
        <v>0</v>
      </c>
      <c r="DL8" s="1321">
        <v>0</v>
      </c>
      <c r="DM8" s="1321">
        <v>0</v>
      </c>
      <c r="DN8" s="1321">
        <v>0</v>
      </c>
      <c r="DO8" s="1322">
        <v>0</v>
      </c>
      <c r="DP8" s="1322">
        <v>0</v>
      </c>
      <c r="DQ8" s="1321">
        <v>0</v>
      </c>
      <c r="DS8" s="1321">
        <v>0</v>
      </c>
      <c r="DT8" s="1321">
        <v>0</v>
      </c>
      <c r="DU8" s="1321">
        <v>0</v>
      </c>
      <c r="DV8" s="1321">
        <v>0</v>
      </c>
      <c r="DW8" s="1321">
        <v>0</v>
      </c>
      <c r="DX8" s="1321">
        <v>0</v>
      </c>
      <c r="DY8" s="1322">
        <v>0</v>
      </c>
      <c r="DZ8" s="1322">
        <v>0</v>
      </c>
      <c r="EA8" s="1321">
        <v>0</v>
      </c>
      <c r="EC8" s="1321">
        <v>0</v>
      </c>
      <c r="ED8" s="1321">
        <v>0</v>
      </c>
      <c r="EE8" s="1321">
        <v>0</v>
      </c>
      <c r="EF8" s="1321">
        <v>0</v>
      </c>
      <c r="EG8" s="1321">
        <v>0</v>
      </c>
      <c r="EH8" s="1321">
        <v>0</v>
      </c>
      <c r="EI8" s="1322">
        <v>0</v>
      </c>
      <c r="EJ8" s="1322">
        <v>0</v>
      </c>
      <c r="EK8" s="1321">
        <v>0</v>
      </c>
      <c r="EM8" s="1321">
        <v>0</v>
      </c>
      <c r="EN8" s="1321">
        <v>0</v>
      </c>
      <c r="EO8" s="1321">
        <v>0</v>
      </c>
      <c r="EP8" s="1321">
        <v>0</v>
      </c>
      <c r="EQ8" s="1321">
        <v>0</v>
      </c>
      <c r="ER8" s="1321">
        <v>0</v>
      </c>
      <c r="ES8" s="1322">
        <v>0</v>
      </c>
      <c r="ET8" s="1322">
        <v>0</v>
      </c>
      <c r="EU8" s="1321">
        <v>0</v>
      </c>
      <c r="EW8" s="1321">
        <v>0</v>
      </c>
      <c r="EX8" s="1321">
        <v>0</v>
      </c>
      <c r="EY8" s="1321">
        <v>0</v>
      </c>
      <c r="EZ8" s="1321">
        <v>0</v>
      </c>
      <c r="FA8" s="1321">
        <v>0</v>
      </c>
      <c r="FB8" s="1321">
        <v>0</v>
      </c>
      <c r="FC8" s="1322">
        <v>0</v>
      </c>
      <c r="FD8" s="1322">
        <v>0</v>
      </c>
      <c r="FE8" s="1321">
        <v>0</v>
      </c>
      <c r="FG8" s="1321">
        <v>0</v>
      </c>
      <c r="FH8" s="1321">
        <v>0</v>
      </c>
      <c r="FI8" s="1321">
        <v>0</v>
      </c>
      <c r="FJ8" s="1321">
        <v>0</v>
      </c>
      <c r="FK8" s="1321">
        <v>0</v>
      </c>
      <c r="FL8" s="1321">
        <v>0</v>
      </c>
      <c r="FM8" s="1322">
        <v>0</v>
      </c>
      <c r="FN8" s="1322">
        <v>0</v>
      </c>
      <c r="FO8" s="1321">
        <v>0</v>
      </c>
      <c r="FQ8" s="1321">
        <v>0</v>
      </c>
      <c r="FR8" s="1321">
        <v>0</v>
      </c>
      <c r="FS8" s="1321">
        <v>0</v>
      </c>
      <c r="FT8" s="1321">
        <v>0</v>
      </c>
      <c r="FU8" s="1321">
        <v>0</v>
      </c>
      <c r="FV8" s="1321">
        <v>0</v>
      </c>
      <c r="FW8" s="1322">
        <v>0</v>
      </c>
      <c r="FX8" s="1322">
        <v>0</v>
      </c>
      <c r="FY8" s="1321">
        <v>0</v>
      </c>
      <c r="GA8" s="1321">
        <v>0</v>
      </c>
      <c r="GB8" s="1321">
        <v>0</v>
      </c>
      <c r="GC8" s="1321">
        <v>0</v>
      </c>
      <c r="GD8" s="1321">
        <v>0</v>
      </c>
      <c r="GE8" s="1321">
        <v>0</v>
      </c>
      <c r="GF8" s="1321">
        <v>0</v>
      </c>
      <c r="GG8" s="1322">
        <v>0</v>
      </c>
      <c r="GH8" s="1322">
        <v>0</v>
      </c>
      <c r="GI8" s="1321">
        <v>0</v>
      </c>
      <c r="GK8" s="1321">
        <v>0</v>
      </c>
      <c r="GL8" s="1321">
        <v>0</v>
      </c>
      <c r="GM8" s="1321">
        <v>0</v>
      </c>
      <c r="GN8" s="1321">
        <v>0</v>
      </c>
      <c r="GO8" s="1321">
        <v>0</v>
      </c>
      <c r="GP8" s="1321">
        <v>0</v>
      </c>
      <c r="GQ8" s="1322">
        <v>0</v>
      </c>
      <c r="GR8" s="1322">
        <v>0</v>
      </c>
      <c r="GS8" s="1321">
        <v>0</v>
      </c>
      <c r="GU8" s="1321">
        <v>0</v>
      </c>
      <c r="GV8" s="1321">
        <v>0</v>
      </c>
      <c r="GW8" s="1321">
        <v>0</v>
      </c>
      <c r="GX8" s="1321">
        <v>0</v>
      </c>
      <c r="GY8" s="1321">
        <v>0</v>
      </c>
      <c r="GZ8" s="1321">
        <v>0</v>
      </c>
      <c r="HA8" s="1322">
        <v>0</v>
      </c>
      <c r="HB8" s="1322">
        <v>0</v>
      </c>
      <c r="HC8" s="1321">
        <v>0</v>
      </c>
      <c r="HE8" s="1321">
        <v>0</v>
      </c>
      <c r="HF8" s="1321">
        <v>0</v>
      </c>
      <c r="HG8" s="1321">
        <v>0</v>
      </c>
      <c r="HH8" s="1321">
        <v>0</v>
      </c>
      <c r="HI8" s="1321">
        <v>0</v>
      </c>
      <c r="HJ8" s="1321">
        <v>0</v>
      </c>
      <c r="HK8" s="1322">
        <v>0</v>
      </c>
      <c r="HL8" s="1322">
        <v>0</v>
      </c>
      <c r="HM8" s="1321">
        <v>0</v>
      </c>
      <c r="HO8" s="1321">
        <v>0</v>
      </c>
      <c r="HP8" s="1321">
        <v>0</v>
      </c>
      <c r="HQ8" s="1321">
        <v>0</v>
      </c>
      <c r="HR8" s="1321">
        <v>0</v>
      </c>
      <c r="HS8" s="1321">
        <v>0</v>
      </c>
      <c r="HT8" s="1321">
        <v>0</v>
      </c>
      <c r="HU8" s="1322">
        <v>0</v>
      </c>
      <c r="HV8" s="1322">
        <v>0</v>
      </c>
      <c r="HW8" s="1321">
        <v>0</v>
      </c>
    </row>
    <row r="9" spans="1:231">
      <c r="A9" s="1272">
        <v>3</v>
      </c>
      <c r="B9" s="1320" t="s">
        <v>2214</v>
      </c>
      <c r="C9" s="1322">
        <v>0</v>
      </c>
      <c r="D9" s="1322">
        <v>0</v>
      </c>
      <c r="E9" s="1322">
        <v>0</v>
      </c>
      <c r="F9" s="1322">
        <v>0</v>
      </c>
      <c r="G9" s="1322">
        <v>0</v>
      </c>
      <c r="H9" s="1322">
        <v>0</v>
      </c>
      <c r="I9" s="1322">
        <v>2843</v>
      </c>
      <c r="J9" s="1322">
        <v>0</v>
      </c>
      <c r="K9" s="1322">
        <v>2843</v>
      </c>
      <c r="M9" s="1322">
        <v>0</v>
      </c>
      <c r="N9" s="1322">
        <v>0</v>
      </c>
      <c r="O9" s="1322">
        <v>0</v>
      </c>
      <c r="P9" s="1322">
        <v>0</v>
      </c>
      <c r="Q9" s="1322">
        <v>0</v>
      </c>
      <c r="R9" s="1322">
        <v>0</v>
      </c>
      <c r="S9" s="1322">
        <v>2879</v>
      </c>
      <c r="T9" s="1322">
        <v>0</v>
      </c>
      <c r="U9" s="1322">
        <v>2879</v>
      </c>
      <c r="W9" s="1322">
        <v>0</v>
      </c>
      <c r="X9" s="1322">
        <v>0</v>
      </c>
      <c r="Y9" s="1322">
        <v>0</v>
      </c>
      <c r="Z9" s="1322">
        <v>0</v>
      </c>
      <c r="AA9" s="1322">
        <v>0</v>
      </c>
      <c r="AB9" s="1322">
        <v>0</v>
      </c>
      <c r="AC9" s="1322">
        <v>2936</v>
      </c>
      <c r="AD9" s="1322">
        <v>0</v>
      </c>
      <c r="AE9" s="1322">
        <v>2936</v>
      </c>
      <c r="AG9" s="1322">
        <v>0</v>
      </c>
      <c r="AH9" s="1322">
        <v>0</v>
      </c>
      <c r="AI9" s="1322">
        <v>0</v>
      </c>
      <c r="AJ9" s="1322">
        <v>0</v>
      </c>
      <c r="AK9" s="1322">
        <v>0</v>
      </c>
      <c r="AL9" s="1322">
        <v>0</v>
      </c>
      <c r="AM9" s="1322">
        <v>3408</v>
      </c>
      <c r="AN9" s="1322">
        <v>0</v>
      </c>
      <c r="AO9" s="1322">
        <v>3408</v>
      </c>
      <c r="AQ9" s="1322">
        <v>0</v>
      </c>
      <c r="AR9" s="1322">
        <v>0</v>
      </c>
      <c r="AS9" s="1322">
        <v>0</v>
      </c>
      <c r="AT9" s="1322">
        <v>0</v>
      </c>
      <c r="AU9" s="1322">
        <v>0</v>
      </c>
      <c r="AV9" s="1322">
        <v>0</v>
      </c>
      <c r="AW9" s="1322">
        <v>3911</v>
      </c>
      <c r="AX9" s="1322">
        <v>0</v>
      </c>
      <c r="AY9" s="1322">
        <v>3911</v>
      </c>
      <c r="BA9" s="1322">
        <v>0</v>
      </c>
      <c r="BB9" s="1322">
        <v>0</v>
      </c>
      <c r="BC9" s="1322">
        <v>0</v>
      </c>
      <c r="BD9" s="1322">
        <v>0</v>
      </c>
      <c r="BE9" s="1322">
        <v>0</v>
      </c>
      <c r="BF9" s="1322">
        <v>0</v>
      </c>
      <c r="BG9" s="1322">
        <v>3985</v>
      </c>
      <c r="BH9" s="1322">
        <v>0</v>
      </c>
      <c r="BI9" s="1322">
        <v>3985</v>
      </c>
      <c r="BK9" s="1322">
        <v>0</v>
      </c>
      <c r="BL9" s="1322">
        <v>0</v>
      </c>
      <c r="BM9" s="1322">
        <v>0</v>
      </c>
      <c r="BN9" s="1322">
        <v>0</v>
      </c>
      <c r="BO9" s="1322">
        <v>0</v>
      </c>
      <c r="BP9" s="1322">
        <v>0</v>
      </c>
      <c r="BQ9" s="1322">
        <v>4265</v>
      </c>
      <c r="BR9" s="1322">
        <v>0</v>
      </c>
      <c r="BS9" s="1322">
        <v>4265</v>
      </c>
      <c r="BU9" s="1321">
        <v>0</v>
      </c>
      <c r="BV9" s="1321">
        <v>0</v>
      </c>
      <c r="BW9" s="1321">
        <v>0</v>
      </c>
      <c r="BX9" s="1321">
        <v>0</v>
      </c>
      <c r="BY9" s="1321">
        <v>0</v>
      </c>
      <c r="BZ9" s="1321">
        <v>0</v>
      </c>
      <c r="CA9" s="1322">
        <v>2959</v>
      </c>
      <c r="CB9" s="1322">
        <v>0</v>
      </c>
      <c r="CC9" s="1322">
        <v>2959</v>
      </c>
      <c r="CE9" s="1321">
        <v>0</v>
      </c>
      <c r="CF9" s="1321">
        <v>0</v>
      </c>
      <c r="CG9" s="1321">
        <v>0</v>
      </c>
      <c r="CH9" s="1321">
        <v>0</v>
      </c>
      <c r="CI9" s="1321">
        <v>0</v>
      </c>
      <c r="CJ9" s="1321">
        <v>0</v>
      </c>
      <c r="CK9" s="1322">
        <v>3155</v>
      </c>
      <c r="CL9" s="1322">
        <v>0</v>
      </c>
      <c r="CM9" s="1322">
        <v>3155</v>
      </c>
      <c r="CO9" s="1321">
        <v>0</v>
      </c>
      <c r="CP9" s="1321">
        <v>0</v>
      </c>
      <c r="CQ9" s="1321">
        <v>0</v>
      </c>
      <c r="CR9" s="1321">
        <v>0</v>
      </c>
      <c r="CS9" s="1321">
        <v>0</v>
      </c>
      <c r="CT9" s="1321">
        <v>0</v>
      </c>
      <c r="CU9" s="1322">
        <v>3467</v>
      </c>
      <c r="CV9" s="1322">
        <v>0</v>
      </c>
      <c r="CW9" s="1322">
        <v>3467</v>
      </c>
      <c r="CY9" s="1321">
        <v>0</v>
      </c>
      <c r="CZ9" s="1321">
        <v>0</v>
      </c>
      <c r="DA9" s="1321">
        <v>0</v>
      </c>
      <c r="DB9" s="1321">
        <v>0</v>
      </c>
      <c r="DC9" s="1321">
        <v>0</v>
      </c>
      <c r="DD9" s="1321">
        <v>0</v>
      </c>
      <c r="DE9" s="1322">
        <v>3476</v>
      </c>
      <c r="DF9" s="1322">
        <v>0</v>
      </c>
      <c r="DG9" s="1322">
        <v>3476</v>
      </c>
      <c r="DI9" s="1321">
        <v>0</v>
      </c>
      <c r="DJ9" s="1321">
        <v>0</v>
      </c>
      <c r="DK9" s="1321">
        <v>0</v>
      </c>
      <c r="DL9" s="1321">
        <v>0</v>
      </c>
      <c r="DM9" s="1321">
        <v>0</v>
      </c>
      <c r="DN9" s="1321">
        <v>0</v>
      </c>
      <c r="DO9" s="1322">
        <v>3143</v>
      </c>
      <c r="DP9" s="1322">
        <v>0</v>
      </c>
      <c r="DQ9" s="1322">
        <v>3143</v>
      </c>
      <c r="DS9" s="1321">
        <v>0</v>
      </c>
      <c r="DT9" s="1321">
        <v>0</v>
      </c>
      <c r="DU9" s="1321">
        <v>0</v>
      </c>
      <c r="DV9" s="1321">
        <v>0</v>
      </c>
      <c r="DW9" s="1321">
        <v>0</v>
      </c>
      <c r="DX9" s="1321">
        <v>0</v>
      </c>
      <c r="DY9" s="1322">
        <v>3106</v>
      </c>
      <c r="DZ9" s="1322">
        <v>0</v>
      </c>
      <c r="EA9" s="1322">
        <v>3106</v>
      </c>
      <c r="EC9" s="1321">
        <v>0</v>
      </c>
      <c r="ED9" s="1321">
        <v>0</v>
      </c>
      <c r="EE9" s="1321">
        <v>0</v>
      </c>
      <c r="EF9" s="1321">
        <v>0</v>
      </c>
      <c r="EG9" s="1321">
        <v>0</v>
      </c>
      <c r="EH9" s="1321">
        <v>0</v>
      </c>
      <c r="EI9" s="1322">
        <v>3076</v>
      </c>
      <c r="EJ9" s="1322">
        <v>0</v>
      </c>
      <c r="EK9" s="1322">
        <v>3076</v>
      </c>
      <c r="EM9" s="1321">
        <v>0</v>
      </c>
      <c r="EN9" s="1321">
        <v>0</v>
      </c>
      <c r="EO9" s="1321">
        <v>0</v>
      </c>
      <c r="EP9" s="1321">
        <v>0</v>
      </c>
      <c r="EQ9" s="1321">
        <v>0</v>
      </c>
      <c r="ER9" s="1321">
        <v>0</v>
      </c>
      <c r="ES9" s="1322">
        <v>3277</v>
      </c>
      <c r="ET9" s="1322">
        <v>0</v>
      </c>
      <c r="EU9" s="1322">
        <v>3277</v>
      </c>
      <c r="EW9" s="1321">
        <v>0</v>
      </c>
      <c r="EX9" s="1321">
        <v>0</v>
      </c>
      <c r="EY9" s="1321">
        <v>0</v>
      </c>
      <c r="EZ9" s="1321">
        <v>0</v>
      </c>
      <c r="FA9" s="1321">
        <v>0</v>
      </c>
      <c r="FB9" s="1321">
        <v>0</v>
      </c>
      <c r="FC9" s="1322">
        <v>2822</v>
      </c>
      <c r="FD9" s="1322">
        <v>0</v>
      </c>
      <c r="FE9" s="1322">
        <v>2822</v>
      </c>
      <c r="FG9" s="1321">
        <v>0</v>
      </c>
      <c r="FH9" s="1321">
        <v>0</v>
      </c>
      <c r="FI9" s="1321">
        <v>0</v>
      </c>
      <c r="FJ9" s="1321">
        <v>0</v>
      </c>
      <c r="FK9" s="1321">
        <v>0</v>
      </c>
      <c r="FL9" s="1321">
        <v>0</v>
      </c>
      <c r="FM9" s="1322">
        <v>2553</v>
      </c>
      <c r="FN9" s="1322">
        <v>0</v>
      </c>
      <c r="FO9" s="1322">
        <v>2553</v>
      </c>
      <c r="FQ9" s="1321">
        <v>0</v>
      </c>
      <c r="FR9" s="1321">
        <v>0</v>
      </c>
      <c r="FS9" s="1321">
        <v>0</v>
      </c>
      <c r="FT9" s="1321">
        <v>0</v>
      </c>
      <c r="FU9" s="1321">
        <v>0</v>
      </c>
      <c r="FV9" s="1321">
        <v>0</v>
      </c>
      <c r="FW9" s="1322">
        <v>2349</v>
      </c>
      <c r="FX9" s="1322">
        <v>0</v>
      </c>
      <c r="FY9" s="1322">
        <v>2349</v>
      </c>
      <c r="GA9" s="1321">
        <v>0</v>
      </c>
      <c r="GB9" s="1321">
        <v>0</v>
      </c>
      <c r="GC9" s="1321">
        <v>0</v>
      </c>
      <c r="GD9" s="1321">
        <v>0</v>
      </c>
      <c r="GE9" s="1321">
        <v>0</v>
      </c>
      <c r="GF9" s="1321">
        <v>0</v>
      </c>
      <c r="GG9" s="1322">
        <v>1465</v>
      </c>
      <c r="GH9" s="1322">
        <v>0</v>
      </c>
      <c r="GI9" s="1322">
        <v>1465</v>
      </c>
      <c r="GK9" s="1321">
        <v>0</v>
      </c>
      <c r="GL9" s="1321">
        <v>0</v>
      </c>
      <c r="GM9" s="1321">
        <v>0</v>
      </c>
      <c r="GN9" s="1321">
        <v>0</v>
      </c>
      <c r="GO9" s="1321">
        <v>0</v>
      </c>
      <c r="GP9" s="1321">
        <v>0</v>
      </c>
      <c r="GQ9" s="1322">
        <v>777</v>
      </c>
      <c r="GR9" s="1322">
        <v>0</v>
      </c>
      <c r="GS9" s="1322">
        <v>777</v>
      </c>
      <c r="GU9" s="1321">
        <v>0</v>
      </c>
      <c r="GV9" s="1321">
        <v>0</v>
      </c>
      <c r="GW9" s="1321">
        <v>0</v>
      </c>
      <c r="GX9" s="1321">
        <v>0</v>
      </c>
      <c r="GY9" s="1321">
        <v>0</v>
      </c>
      <c r="GZ9" s="1321">
        <v>0</v>
      </c>
      <c r="HA9" s="1322">
        <v>458</v>
      </c>
      <c r="HB9" s="1322">
        <v>0</v>
      </c>
      <c r="HC9" s="1322">
        <v>458</v>
      </c>
      <c r="HE9" s="1321">
        <v>0</v>
      </c>
      <c r="HF9" s="1321">
        <v>0</v>
      </c>
      <c r="HG9" s="1321">
        <v>0</v>
      </c>
      <c r="HH9" s="1321">
        <v>0</v>
      </c>
      <c r="HI9" s="1321">
        <v>0</v>
      </c>
      <c r="HJ9" s="1321">
        <v>0</v>
      </c>
      <c r="HK9" s="1322">
        <v>152</v>
      </c>
      <c r="HL9" s="1322">
        <v>0</v>
      </c>
      <c r="HM9" s="1322">
        <v>152</v>
      </c>
      <c r="HO9" s="1321">
        <v>0</v>
      </c>
      <c r="HP9" s="1321">
        <v>0</v>
      </c>
      <c r="HQ9" s="1321">
        <v>0</v>
      </c>
      <c r="HR9" s="1321">
        <v>0</v>
      </c>
      <c r="HS9" s="1321">
        <v>0</v>
      </c>
      <c r="HT9" s="1321">
        <v>0</v>
      </c>
      <c r="HU9" s="1322">
        <v>150</v>
      </c>
      <c r="HV9" s="1322">
        <v>0</v>
      </c>
      <c r="HW9" s="1322">
        <v>150</v>
      </c>
    </row>
    <row r="10" spans="1:231">
      <c r="A10" s="1272">
        <v>4</v>
      </c>
      <c r="B10" s="1320" t="s">
        <v>2215</v>
      </c>
      <c r="C10" s="1322">
        <v>0</v>
      </c>
      <c r="D10" s="1322">
        <v>0</v>
      </c>
      <c r="E10" s="1322">
        <v>0</v>
      </c>
      <c r="F10" s="1322">
        <v>0</v>
      </c>
      <c r="G10" s="1322">
        <v>0</v>
      </c>
      <c r="H10" s="1322">
        <v>0</v>
      </c>
      <c r="I10" s="1322">
        <v>13645</v>
      </c>
      <c r="J10" s="1322">
        <v>0</v>
      </c>
      <c r="K10" s="1322">
        <v>13645</v>
      </c>
      <c r="M10" s="1322">
        <v>0</v>
      </c>
      <c r="N10" s="1322">
        <v>0</v>
      </c>
      <c r="O10" s="1322">
        <v>0</v>
      </c>
      <c r="P10" s="1322">
        <v>0</v>
      </c>
      <c r="Q10" s="1322">
        <v>0</v>
      </c>
      <c r="R10" s="1322">
        <v>0</v>
      </c>
      <c r="S10" s="1322">
        <v>13462</v>
      </c>
      <c r="T10" s="1322">
        <v>0</v>
      </c>
      <c r="U10" s="1322">
        <v>13462</v>
      </c>
      <c r="W10" s="1322">
        <v>0</v>
      </c>
      <c r="X10" s="1322">
        <v>0</v>
      </c>
      <c r="Y10" s="1322">
        <v>0</v>
      </c>
      <c r="Z10" s="1322">
        <v>0</v>
      </c>
      <c r="AA10" s="1322">
        <v>0</v>
      </c>
      <c r="AB10" s="1322">
        <v>0</v>
      </c>
      <c r="AC10" s="1322">
        <v>12838</v>
      </c>
      <c r="AD10" s="1322">
        <v>0</v>
      </c>
      <c r="AE10" s="1322">
        <v>12838</v>
      </c>
      <c r="AG10" s="1322">
        <v>0</v>
      </c>
      <c r="AH10" s="1322">
        <v>0</v>
      </c>
      <c r="AI10" s="1322">
        <v>0</v>
      </c>
      <c r="AJ10" s="1322">
        <v>0</v>
      </c>
      <c r="AK10" s="1322">
        <v>0</v>
      </c>
      <c r="AL10" s="1322">
        <v>0</v>
      </c>
      <c r="AM10" s="1322">
        <v>11454</v>
      </c>
      <c r="AN10" s="1322">
        <v>0</v>
      </c>
      <c r="AO10" s="1322">
        <v>11455</v>
      </c>
      <c r="AQ10" s="1322">
        <v>0</v>
      </c>
      <c r="AR10" s="1322">
        <v>0</v>
      </c>
      <c r="AS10" s="1322">
        <v>0</v>
      </c>
      <c r="AT10" s="1322">
        <v>0</v>
      </c>
      <c r="AU10" s="1322">
        <v>0</v>
      </c>
      <c r="AV10" s="1322">
        <v>0</v>
      </c>
      <c r="AW10" s="1322">
        <v>7843</v>
      </c>
      <c r="AX10" s="1322">
        <v>0</v>
      </c>
      <c r="AY10" s="1322">
        <v>7843</v>
      </c>
      <c r="BA10" s="1322">
        <v>0</v>
      </c>
      <c r="BB10" s="1322">
        <v>0</v>
      </c>
      <c r="BC10" s="1322">
        <v>0</v>
      </c>
      <c r="BD10" s="1322">
        <v>0</v>
      </c>
      <c r="BE10" s="1322">
        <v>0</v>
      </c>
      <c r="BF10" s="1322">
        <v>0</v>
      </c>
      <c r="BG10" s="1322">
        <v>8533</v>
      </c>
      <c r="BH10" s="1322">
        <v>0</v>
      </c>
      <c r="BI10" s="1322">
        <v>8533</v>
      </c>
      <c r="BK10" s="1322">
        <v>0</v>
      </c>
      <c r="BL10" s="1322">
        <v>0</v>
      </c>
      <c r="BM10" s="1322">
        <v>0</v>
      </c>
      <c r="BN10" s="1322">
        <v>0</v>
      </c>
      <c r="BO10" s="1322">
        <v>0</v>
      </c>
      <c r="BP10" s="1322">
        <v>0</v>
      </c>
      <c r="BQ10" s="1322">
        <v>8236</v>
      </c>
      <c r="BR10" s="1322">
        <v>0</v>
      </c>
      <c r="BS10" s="1322">
        <v>8236</v>
      </c>
      <c r="BU10" s="1321">
        <v>0</v>
      </c>
      <c r="BV10" s="1321">
        <v>0</v>
      </c>
      <c r="BW10" s="1321">
        <v>0</v>
      </c>
      <c r="BX10" s="1321">
        <v>0</v>
      </c>
      <c r="BY10" s="1321">
        <v>0</v>
      </c>
      <c r="BZ10" s="1321">
        <v>0</v>
      </c>
      <c r="CA10" s="1322">
        <v>8435</v>
      </c>
      <c r="CB10" s="1322">
        <v>0</v>
      </c>
      <c r="CC10" s="1322">
        <v>8435</v>
      </c>
      <c r="CE10" s="1321">
        <v>0</v>
      </c>
      <c r="CF10" s="1321">
        <v>0</v>
      </c>
      <c r="CG10" s="1321">
        <v>0</v>
      </c>
      <c r="CH10" s="1321">
        <v>0</v>
      </c>
      <c r="CI10" s="1321">
        <v>0</v>
      </c>
      <c r="CJ10" s="1321">
        <v>0</v>
      </c>
      <c r="CK10" s="1322">
        <v>7854</v>
      </c>
      <c r="CL10" s="1322">
        <v>0</v>
      </c>
      <c r="CM10" s="1322">
        <v>7854</v>
      </c>
      <c r="CO10" s="1321">
        <v>0</v>
      </c>
      <c r="CP10" s="1321">
        <v>0</v>
      </c>
      <c r="CQ10" s="1321">
        <v>0</v>
      </c>
      <c r="CR10" s="1321">
        <v>0</v>
      </c>
      <c r="CS10" s="1321">
        <v>0</v>
      </c>
      <c r="CT10" s="1321">
        <v>0</v>
      </c>
      <c r="CU10" s="1322">
        <v>6295</v>
      </c>
      <c r="CV10" s="1322">
        <v>0</v>
      </c>
      <c r="CW10" s="1322">
        <v>6295</v>
      </c>
      <c r="CY10" s="1321">
        <v>0</v>
      </c>
      <c r="CZ10" s="1321">
        <v>0</v>
      </c>
      <c r="DA10" s="1321">
        <v>0</v>
      </c>
      <c r="DB10" s="1321">
        <v>0</v>
      </c>
      <c r="DC10" s="1321">
        <v>0</v>
      </c>
      <c r="DD10" s="1321">
        <v>0</v>
      </c>
      <c r="DE10" s="1322">
        <v>5874</v>
      </c>
      <c r="DF10" s="1322">
        <v>0</v>
      </c>
      <c r="DG10" s="1322">
        <v>5874</v>
      </c>
      <c r="DI10" s="1321">
        <v>0</v>
      </c>
      <c r="DJ10" s="1321">
        <v>0</v>
      </c>
      <c r="DK10" s="1321">
        <v>0</v>
      </c>
      <c r="DL10" s="1321">
        <v>0</v>
      </c>
      <c r="DM10" s="1321">
        <v>0</v>
      </c>
      <c r="DN10" s="1321">
        <v>0</v>
      </c>
      <c r="DO10" s="1322">
        <v>5092</v>
      </c>
      <c r="DP10" s="1322">
        <v>0</v>
      </c>
      <c r="DQ10" s="1322">
        <v>5092</v>
      </c>
      <c r="DS10" s="1321">
        <v>0</v>
      </c>
      <c r="DT10" s="1321">
        <v>0</v>
      </c>
      <c r="DU10" s="1321">
        <v>0</v>
      </c>
      <c r="DV10" s="1321">
        <v>0</v>
      </c>
      <c r="DW10" s="1321">
        <v>0</v>
      </c>
      <c r="DX10" s="1321">
        <v>0</v>
      </c>
      <c r="DY10" s="1322">
        <v>4497</v>
      </c>
      <c r="DZ10" s="1322">
        <v>0</v>
      </c>
      <c r="EA10" s="1322">
        <v>4497</v>
      </c>
      <c r="EC10" s="1321">
        <v>0</v>
      </c>
      <c r="ED10" s="1321">
        <v>0</v>
      </c>
      <c r="EE10" s="1321">
        <v>0</v>
      </c>
      <c r="EF10" s="1321">
        <v>0</v>
      </c>
      <c r="EG10" s="1321">
        <v>0</v>
      </c>
      <c r="EH10" s="1321">
        <v>0</v>
      </c>
      <c r="EI10" s="1322">
        <v>4839</v>
      </c>
      <c r="EJ10" s="1322">
        <v>0</v>
      </c>
      <c r="EK10" s="1322">
        <v>4839</v>
      </c>
      <c r="EM10" s="1321">
        <v>0</v>
      </c>
      <c r="EN10" s="1321">
        <v>0</v>
      </c>
      <c r="EO10" s="1321">
        <v>0</v>
      </c>
      <c r="EP10" s="1321">
        <v>0</v>
      </c>
      <c r="EQ10" s="1321">
        <v>0</v>
      </c>
      <c r="ER10" s="1321">
        <v>0</v>
      </c>
      <c r="ES10" s="1322">
        <v>5141</v>
      </c>
      <c r="ET10" s="1322">
        <v>0</v>
      </c>
      <c r="EU10" s="1322">
        <v>5141</v>
      </c>
      <c r="EW10" s="1321">
        <v>0</v>
      </c>
      <c r="EX10" s="1321">
        <v>0</v>
      </c>
      <c r="EY10" s="1321">
        <v>0</v>
      </c>
      <c r="EZ10" s="1321">
        <v>0</v>
      </c>
      <c r="FA10" s="1321">
        <v>0</v>
      </c>
      <c r="FB10" s="1321">
        <v>0</v>
      </c>
      <c r="FC10" s="1322">
        <v>4254</v>
      </c>
      <c r="FD10" s="1322">
        <v>0</v>
      </c>
      <c r="FE10" s="1322">
        <v>4254</v>
      </c>
      <c r="FG10" s="1321">
        <v>0</v>
      </c>
      <c r="FH10" s="1321">
        <v>0</v>
      </c>
      <c r="FI10" s="1321">
        <v>0</v>
      </c>
      <c r="FJ10" s="1321">
        <v>0</v>
      </c>
      <c r="FK10" s="1321">
        <v>0</v>
      </c>
      <c r="FL10" s="1321">
        <v>0</v>
      </c>
      <c r="FM10" s="1322">
        <v>3760</v>
      </c>
      <c r="FN10" s="1322">
        <v>0</v>
      </c>
      <c r="FO10" s="1322">
        <v>3760</v>
      </c>
      <c r="FQ10" s="1321">
        <v>0</v>
      </c>
      <c r="FR10" s="1321">
        <v>0</v>
      </c>
      <c r="FS10" s="1321">
        <v>0</v>
      </c>
      <c r="FT10" s="1321">
        <v>0</v>
      </c>
      <c r="FU10" s="1321">
        <v>0</v>
      </c>
      <c r="FV10" s="1321">
        <v>0</v>
      </c>
      <c r="FW10" s="1322">
        <v>3496</v>
      </c>
      <c r="FX10" s="1322">
        <v>0</v>
      </c>
      <c r="FY10" s="1322">
        <v>3496</v>
      </c>
      <c r="GA10" s="1321">
        <v>0</v>
      </c>
      <c r="GB10" s="1321">
        <v>0</v>
      </c>
      <c r="GC10" s="1321">
        <v>0</v>
      </c>
      <c r="GD10" s="1321">
        <v>0</v>
      </c>
      <c r="GE10" s="1321">
        <v>0</v>
      </c>
      <c r="GF10" s="1321">
        <v>0</v>
      </c>
      <c r="GG10" s="1322">
        <v>2734</v>
      </c>
      <c r="GH10" s="1322">
        <v>0</v>
      </c>
      <c r="GI10" s="1322">
        <v>2734</v>
      </c>
      <c r="GK10" s="1321">
        <v>0</v>
      </c>
      <c r="GL10" s="1321">
        <v>0</v>
      </c>
      <c r="GM10" s="1321">
        <v>0</v>
      </c>
      <c r="GN10" s="1321">
        <v>0</v>
      </c>
      <c r="GO10" s="1321">
        <v>0</v>
      </c>
      <c r="GP10" s="1321">
        <v>0</v>
      </c>
      <c r="GQ10" s="1322">
        <v>2145</v>
      </c>
      <c r="GR10" s="1322">
        <v>0</v>
      </c>
      <c r="GS10" s="1322">
        <v>2145</v>
      </c>
      <c r="GU10" s="1321">
        <v>0</v>
      </c>
      <c r="GV10" s="1321">
        <v>0</v>
      </c>
      <c r="GW10" s="1321">
        <v>0</v>
      </c>
      <c r="GX10" s="1321">
        <v>0</v>
      </c>
      <c r="GY10" s="1321">
        <v>0</v>
      </c>
      <c r="GZ10" s="1321">
        <v>0</v>
      </c>
      <c r="HA10" s="1322">
        <v>2055</v>
      </c>
      <c r="HB10" s="1322">
        <v>0</v>
      </c>
      <c r="HC10" s="1322">
        <v>2055</v>
      </c>
      <c r="HE10" s="1321">
        <v>0</v>
      </c>
      <c r="HF10" s="1321">
        <v>0</v>
      </c>
      <c r="HG10" s="1321">
        <v>0</v>
      </c>
      <c r="HH10" s="1321">
        <v>0</v>
      </c>
      <c r="HI10" s="1321">
        <v>0</v>
      </c>
      <c r="HJ10" s="1321">
        <v>0</v>
      </c>
      <c r="HK10" s="1322">
        <v>7</v>
      </c>
      <c r="HL10" s="1322">
        <v>0</v>
      </c>
      <c r="HM10" s="1322">
        <v>7</v>
      </c>
      <c r="HO10" s="1321">
        <v>0</v>
      </c>
      <c r="HP10" s="1321">
        <v>0</v>
      </c>
      <c r="HQ10" s="1321">
        <v>0</v>
      </c>
      <c r="HR10" s="1321">
        <v>0</v>
      </c>
      <c r="HS10" s="1321">
        <v>0</v>
      </c>
      <c r="HT10" s="1321">
        <v>0</v>
      </c>
      <c r="HU10" s="1322">
        <v>8</v>
      </c>
      <c r="HV10" s="1322">
        <v>0</v>
      </c>
      <c r="HW10" s="1322">
        <v>8</v>
      </c>
    </row>
    <row r="11" spans="1:231" ht="14.4" thickBot="1">
      <c r="A11" s="1272">
        <v>5</v>
      </c>
      <c r="B11" s="1320" t="s">
        <v>2216</v>
      </c>
      <c r="C11" s="1322">
        <v>0</v>
      </c>
      <c r="D11" s="1322">
        <v>0</v>
      </c>
      <c r="E11" s="1322">
        <v>0</v>
      </c>
      <c r="F11" s="1322">
        <v>0</v>
      </c>
      <c r="G11" s="1322">
        <v>0</v>
      </c>
      <c r="H11" s="1322">
        <v>0</v>
      </c>
      <c r="I11" s="1322" t="s">
        <v>184</v>
      </c>
      <c r="J11" s="1322">
        <v>0</v>
      </c>
      <c r="K11" s="1322">
        <v>0</v>
      </c>
      <c r="M11" s="1322">
        <v>0</v>
      </c>
      <c r="N11" s="1322">
        <v>0</v>
      </c>
      <c r="O11" s="1322">
        <v>0</v>
      </c>
      <c r="P11" s="1322">
        <v>0</v>
      </c>
      <c r="Q11" s="1322">
        <v>0</v>
      </c>
      <c r="R11" s="1322">
        <v>0</v>
      </c>
      <c r="S11" s="1322">
        <v>0</v>
      </c>
      <c r="T11" s="1322">
        <v>0</v>
      </c>
      <c r="U11" s="1322">
        <v>0</v>
      </c>
      <c r="W11" s="1322">
        <v>0</v>
      </c>
      <c r="X11" s="1322">
        <v>0</v>
      </c>
      <c r="Y11" s="1322">
        <v>0</v>
      </c>
      <c r="Z11" s="1322">
        <v>0</v>
      </c>
      <c r="AA11" s="1322">
        <v>0</v>
      </c>
      <c r="AB11" s="1322">
        <v>0</v>
      </c>
      <c r="AC11" s="1322">
        <v>0</v>
      </c>
      <c r="AD11" s="1322">
        <v>0</v>
      </c>
      <c r="AE11" s="1322">
        <v>0</v>
      </c>
      <c r="AG11" s="1322">
        <v>0</v>
      </c>
      <c r="AH11" s="1322">
        <v>0</v>
      </c>
      <c r="AI11" s="1322">
        <v>0</v>
      </c>
      <c r="AJ11" s="1322">
        <v>0</v>
      </c>
      <c r="AK11" s="1322">
        <v>0</v>
      </c>
      <c r="AL11" s="1322">
        <v>0</v>
      </c>
      <c r="AM11" s="1322">
        <v>0</v>
      </c>
      <c r="AN11" s="1322">
        <v>0</v>
      </c>
      <c r="AO11" s="1322">
        <v>0</v>
      </c>
      <c r="AQ11" s="1322">
        <v>0</v>
      </c>
      <c r="AR11" s="1322">
        <v>0</v>
      </c>
      <c r="AS11" s="1322">
        <v>0</v>
      </c>
      <c r="AT11" s="1322">
        <v>0</v>
      </c>
      <c r="AU11" s="1322">
        <v>0</v>
      </c>
      <c r="AV11" s="1322">
        <v>0</v>
      </c>
      <c r="AW11" s="1322">
        <v>0</v>
      </c>
      <c r="AX11" s="1322">
        <v>0</v>
      </c>
      <c r="AY11" s="1322">
        <v>0</v>
      </c>
      <c r="BA11" s="1322">
        <v>0</v>
      </c>
      <c r="BB11" s="1322">
        <v>0</v>
      </c>
      <c r="BC11" s="1322">
        <v>0</v>
      </c>
      <c r="BD11" s="1322">
        <v>0</v>
      </c>
      <c r="BE11" s="1322">
        <v>0</v>
      </c>
      <c r="BF11" s="1322">
        <v>0</v>
      </c>
      <c r="BG11" s="1322">
        <v>0</v>
      </c>
      <c r="BH11" s="1322">
        <v>0</v>
      </c>
      <c r="BI11" s="1322">
        <v>0</v>
      </c>
      <c r="BK11" s="1322">
        <v>0</v>
      </c>
      <c r="BL11" s="1322">
        <v>0</v>
      </c>
      <c r="BM11" s="1322">
        <v>0</v>
      </c>
      <c r="BN11" s="1322">
        <v>0</v>
      </c>
      <c r="BO11" s="1322">
        <v>0</v>
      </c>
      <c r="BP11" s="1322">
        <v>0</v>
      </c>
      <c r="BQ11" s="1322">
        <v>0</v>
      </c>
      <c r="BR11" s="1322">
        <v>0</v>
      </c>
      <c r="BS11" s="1322">
        <v>0</v>
      </c>
      <c r="BU11" s="1321">
        <v>0</v>
      </c>
      <c r="BV11" s="1321">
        <v>0</v>
      </c>
      <c r="BW11" s="1321">
        <v>0</v>
      </c>
      <c r="BX11" s="1321">
        <v>0</v>
      </c>
      <c r="BY11" s="1321">
        <v>0</v>
      </c>
      <c r="BZ11" s="1321">
        <v>0</v>
      </c>
      <c r="CA11" s="1322">
        <v>0</v>
      </c>
      <c r="CB11" s="1322">
        <v>0</v>
      </c>
      <c r="CC11" s="1322">
        <v>0</v>
      </c>
      <c r="CE11" s="1321">
        <v>0</v>
      </c>
      <c r="CF11" s="1321">
        <v>0</v>
      </c>
      <c r="CG11" s="1321">
        <v>0</v>
      </c>
      <c r="CH11" s="1321">
        <v>0</v>
      </c>
      <c r="CI11" s="1321">
        <v>0</v>
      </c>
      <c r="CJ11" s="1321">
        <v>0</v>
      </c>
      <c r="CK11" s="1322">
        <v>0</v>
      </c>
      <c r="CL11" s="1322">
        <v>0</v>
      </c>
      <c r="CM11" s="1322">
        <v>0</v>
      </c>
      <c r="CO11" s="1321">
        <v>0</v>
      </c>
      <c r="CP11" s="1321">
        <v>0</v>
      </c>
      <c r="CQ11" s="1321">
        <v>0</v>
      </c>
      <c r="CR11" s="1321">
        <v>0</v>
      </c>
      <c r="CS11" s="1321">
        <v>0</v>
      </c>
      <c r="CT11" s="1321">
        <v>0</v>
      </c>
      <c r="CU11" s="1322">
        <v>0</v>
      </c>
      <c r="CV11" s="1322">
        <v>0</v>
      </c>
      <c r="CW11" s="1322">
        <v>0</v>
      </c>
      <c r="CY11" s="1321">
        <v>0</v>
      </c>
      <c r="CZ11" s="1321">
        <v>0</v>
      </c>
      <c r="DA11" s="1321">
        <v>0</v>
      </c>
      <c r="DB11" s="1321">
        <v>0</v>
      </c>
      <c r="DC11" s="1321">
        <v>0</v>
      </c>
      <c r="DD11" s="1321">
        <v>0</v>
      </c>
      <c r="DE11" s="1322">
        <v>0</v>
      </c>
      <c r="DF11" s="1322">
        <v>0</v>
      </c>
      <c r="DG11" s="1322">
        <v>0</v>
      </c>
      <c r="DI11" s="1321">
        <v>0</v>
      </c>
      <c r="DJ11" s="1321">
        <v>0</v>
      </c>
      <c r="DK11" s="1321">
        <v>0</v>
      </c>
      <c r="DL11" s="1321">
        <v>0</v>
      </c>
      <c r="DM11" s="1321">
        <v>0</v>
      </c>
      <c r="DN11" s="1321">
        <v>0</v>
      </c>
      <c r="DO11" s="1322">
        <v>0</v>
      </c>
      <c r="DP11" s="1322">
        <v>0</v>
      </c>
      <c r="DQ11" s="1322">
        <v>0</v>
      </c>
      <c r="DS11" s="1321">
        <v>0</v>
      </c>
      <c r="DT11" s="1321">
        <v>0</v>
      </c>
      <c r="DU11" s="1321">
        <v>0</v>
      </c>
      <c r="DV11" s="1321">
        <v>0</v>
      </c>
      <c r="DW11" s="1321">
        <v>0</v>
      </c>
      <c r="DX11" s="1321">
        <v>0</v>
      </c>
      <c r="DY11" s="1322">
        <v>0</v>
      </c>
      <c r="DZ11" s="1322">
        <v>0</v>
      </c>
      <c r="EA11" s="1322">
        <v>0</v>
      </c>
      <c r="EC11" s="1321">
        <v>0</v>
      </c>
      <c r="ED11" s="1321">
        <v>0</v>
      </c>
      <c r="EE11" s="1321">
        <v>0</v>
      </c>
      <c r="EF11" s="1321">
        <v>0</v>
      </c>
      <c r="EG11" s="1321">
        <v>0</v>
      </c>
      <c r="EH11" s="1321">
        <v>0</v>
      </c>
      <c r="EI11" s="1322">
        <v>0</v>
      </c>
      <c r="EJ11" s="1322">
        <v>0</v>
      </c>
      <c r="EK11" s="1322">
        <v>0</v>
      </c>
      <c r="EM11" s="1321">
        <v>0</v>
      </c>
      <c r="EN11" s="1321">
        <v>0</v>
      </c>
      <c r="EO11" s="1321">
        <v>0</v>
      </c>
      <c r="EP11" s="1321">
        <v>0</v>
      </c>
      <c r="EQ11" s="1321">
        <v>0</v>
      </c>
      <c r="ER11" s="1321">
        <v>0</v>
      </c>
      <c r="ES11" s="1322">
        <v>0</v>
      </c>
      <c r="ET11" s="1322">
        <v>0</v>
      </c>
      <c r="EU11" s="1322">
        <v>0</v>
      </c>
      <c r="EW11" s="1321">
        <v>0</v>
      </c>
      <c r="EX11" s="1321">
        <v>0</v>
      </c>
      <c r="EY11" s="1321">
        <v>0</v>
      </c>
      <c r="EZ11" s="1321">
        <v>0</v>
      </c>
      <c r="FA11" s="1321">
        <v>0</v>
      </c>
      <c r="FB11" s="1321">
        <v>0</v>
      </c>
      <c r="FC11" s="1322">
        <v>0</v>
      </c>
      <c r="FD11" s="1322">
        <v>0</v>
      </c>
      <c r="FE11" s="1322">
        <v>0</v>
      </c>
      <c r="FG11" s="1321">
        <v>0</v>
      </c>
      <c r="FH11" s="1321">
        <v>0</v>
      </c>
      <c r="FI11" s="1321">
        <v>0</v>
      </c>
      <c r="FJ11" s="1321">
        <v>0</v>
      </c>
      <c r="FK11" s="1321">
        <v>0</v>
      </c>
      <c r="FL11" s="1321">
        <v>0</v>
      </c>
      <c r="FM11" s="1322">
        <v>0</v>
      </c>
      <c r="FN11" s="1322">
        <v>0</v>
      </c>
      <c r="FO11" s="1322">
        <v>0</v>
      </c>
      <c r="FQ11" s="1321">
        <v>0</v>
      </c>
      <c r="FR11" s="1321">
        <v>0</v>
      </c>
      <c r="FS11" s="1321">
        <v>0</v>
      </c>
      <c r="FT11" s="1321">
        <v>0</v>
      </c>
      <c r="FU11" s="1321">
        <v>0</v>
      </c>
      <c r="FV11" s="1321">
        <v>0</v>
      </c>
      <c r="FW11" s="1322">
        <v>0</v>
      </c>
      <c r="FX11" s="1322">
        <v>0</v>
      </c>
      <c r="FY11" s="1322">
        <v>0</v>
      </c>
      <c r="GA11" s="1321">
        <v>0</v>
      </c>
      <c r="GB11" s="1321">
        <v>0</v>
      </c>
      <c r="GC11" s="1321">
        <v>0</v>
      </c>
      <c r="GD11" s="1321">
        <v>0</v>
      </c>
      <c r="GE11" s="1321">
        <v>0</v>
      </c>
      <c r="GF11" s="1321">
        <v>0</v>
      </c>
      <c r="GG11" s="1322">
        <v>0</v>
      </c>
      <c r="GH11" s="1322">
        <v>0</v>
      </c>
      <c r="GI11" s="1322">
        <v>0</v>
      </c>
      <c r="GK11" s="1321">
        <v>0</v>
      </c>
      <c r="GL11" s="1321">
        <v>0</v>
      </c>
      <c r="GM11" s="1321">
        <v>0</v>
      </c>
      <c r="GN11" s="1321">
        <v>0</v>
      </c>
      <c r="GO11" s="1321">
        <v>0</v>
      </c>
      <c r="GP11" s="1321">
        <v>0</v>
      </c>
      <c r="GQ11" s="1322">
        <v>0</v>
      </c>
      <c r="GR11" s="1322">
        <v>0</v>
      </c>
      <c r="GS11" s="1322">
        <v>0</v>
      </c>
      <c r="GU11" s="1321">
        <v>0</v>
      </c>
      <c r="GV11" s="1321">
        <v>0</v>
      </c>
      <c r="GW11" s="1321">
        <v>0</v>
      </c>
      <c r="GX11" s="1321">
        <v>0</v>
      </c>
      <c r="GY11" s="1321">
        <v>0</v>
      </c>
      <c r="GZ11" s="1321">
        <v>0</v>
      </c>
      <c r="HA11" s="1322">
        <v>0</v>
      </c>
      <c r="HB11" s="1322">
        <v>0</v>
      </c>
      <c r="HC11" s="1322">
        <v>0</v>
      </c>
      <c r="HE11" s="1321">
        <v>0</v>
      </c>
      <c r="HF11" s="1321">
        <v>0</v>
      </c>
      <c r="HG11" s="1321">
        <v>0</v>
      </c>
      <c r="HH11" s="1321">
        <v>0</v>
      </c>
      <c r="HI11" s="1321">
        <v>0</v>
      </c>
      <c r="HJ11" s="1321">
        <v>0</v>
      </c>
      <c r="HK11" s="1322">
        <v>0</v>
      </c>
      <c r="HL11" s="1322">
        <v>0</v>
      </c>
      <c r="HM11" s="1322">
        <v>0</v>
      </c>
      <c r="HO11" s="1321">
        <v>0</v>
      </c>
      <c r="HP11" s="1321">
        <v>0</v>
      </c>
      <c r="HQ11" s="1321">
        <v>0</v>
      </c>
      <c r="HR11" s="1321">
        <v>0</v>
      </c>
      <c r="HS11" s="1321">
        <v>0</v>
      </c>
      <c r="HT11" s="1321">
        <v>0</v>
      </c>
      <c r="HU11" s="1322">
        <v>0</v>
      </c>
      <c r="HV11" s="1322">
        <v>0</v>
      </c>
      <c r="HW11" s="1322">
        <v>0</v>
      </c>
    </row>
    <row r="12" spans="1:231" ht="14.4" thickBot="1">
      <c r="A12" s="1318">
        <v>6</v>
      </c>
      <c r="B12" s="1323" t="s">
        <v>2217</v>
      </c>
      <c r="C12" s="1324">
        <v>0</v>
      </c>
      <c r="D12" s="1324">
        <v>0</v>
      </c>
      <c r="E12" s="1324">
        <v>0</v>
      </c>
      <c r="F12" s="1324">
        <v>0</v>
      </c>
      <c r="G12" s="1324">
        <v>0</v>
      </c>
      <c r="H12" s="1324">
        <v>0</v>
      </c>
      <c r="I12" s="1324">
        <v>17183</v>
      </c>
      <c r="J12" s="1324">
        <v>0</v>
      </c>
      <c r="K12" s="1324">
        <v>17183</v>
      </c>
      <c r="M12" s="1324">
        <v>0</v>
      </c>
      <c r="N12" s="1324">
        <v>0</v>
      </c>
      <c r="O12" s="1324">
        <v>0</v>
      </c>
      <c r="P12" s="1324">
        <v>0</v>
      </c>
      <c r="Q12" s="1324">
        <v>0</v>
      </c>
      <c r="R12" s="1324">
        <v>0</v>
      </c>
      <c r="S12" s="1324">
        <v>16867</v>
      </c>
      <c r="T12" s="1324">
        <v>0</v>
      </c>
      <c r="U12" s="1324">
        <v>16867</v>
      </c>
      <c r="W12" s="1324">
        <v>0</v>
      </c>
      <c r="X12" s="1324">
        <v>0</v>
      </c>
      <c r="Y12" s="1324">
        <v>0</v>
      </c>
      <c r="Z12" s="1324">
        <v>0</v>
      </c>
      <c r="AA12" s="1324">
        <v>0</v>
      </c>
      <c r="AB12" s="1324">
        <v>0</v>
      </c>
      <c r="AC12" s="1324">
        <v>12962</v>
      </c>
      <c r="AD12" s="1324">
        <v>0</v>
      </c>
      <c r="AE12" s="1324">
        <v>12962</v>
      </c>
      <c r="AG12" s="1324">
        <v>0</v>
      </c>
      <c r="AH12" s="1324">
        <v>0</v>
      </c>
      <c r="AI12" s="1324">
        <v>0</v>
      </c>
      <c r="AJ12" s="1324">
        <v>0</v>
      </c>
      <c r="AK12" s="1324">
        <v>0</v>
      </c>
      <c r="AL12" s="1324">
        <v>0</v>
      </c>
      <c r="AM12" s="1324">
        <v>11741</v>
      </c>
      <c r="AN12" s="1324">
        <v>0</v>
      </c>
      <c r="AO12" s="1324">
        <v>11741</v>
      </c>
      <c r="AQ12" s="1324">
        <v>0</v>
      </c>
      <c r="AR12" s="1324">
        <v>0</v>
      </c>
      <c r="AS12" s="1324">
        <v>0</v>
      </c>
      <c r="AT12" s="1324">
        <v>0</v>
      </c>
      <c r="AU12" s="1324">
        <v>0</v>
      </c>
      <c r="AV12" s="1324">
        <v>0</v>
      </c>
      <c r="AW12" s="1324">
        <v>11586</v>
      </c>
      <c r="AX12" s="1324">
        <v>0</v>
      </c>
      <c r="AY12" s="1324">
        <v>11586</v>
      </c>
      <c r="BA12" s="1324">
        <v>0</v>
      </c>
      <c r="BB12" s="1324">
        <v>0</v>
      </c>
      <c r="BC12" s="1324">
        <v>0</v>
      </c>
      <c r="BD12" s="1324">
        <v>0</v>
      </c>
      <c r="BE12" s="1324">
        <v>0</v>
      </c>
      <c r="BF12" s="1324">
        <v>0</v>
      </c>
      <c r="BG12" s="1324">
        <v>9615</v>
      </c>
      <c r="BH12" s="1324">
        <v>0</v>
      </c>
      <c r="BI12" s="1324">
        <v>9615</v>
      </c>
      <c r="BK12" s="1324">
        <v>0</v>
      </c>
      <c r="BL12" s="1324">
        <v>0</v>
      </c>
      <c r="BM12" s="1324">
        <v>0</v>
      </c>
      <c r="BN12" s="1324">
        <v>0</v>
      </c>
      <c r="BO12" s="1324">
        <v>0</v>
      </c>
      <c r="BP12" s="1324">
        <v>0</v>
      </c>
      <c r="BQ12" s="1324">
        <v>8952</v>
      </c>
      <c r="BR12" s="1324">
        <v>0</v>
      </c>
      <c r="BS12" s="1324">
        <v>8952</v>
      </c>
      <c r="BU12" s="1324">
        <v>0</v>
      </c>
      <c r="BV12" s="1324">
        <v>0</v>
      </c>
      <c r="BW12" s="1324">
        <v>0</v>
      </c>
      <c r="BX12" s="1324">
        <v>0</v>
      </c>
      <c r="BY12" s="1324">
        <v>0</v>
      </c>
      <c r="BZ12" s="1324">
        <v>0</v>
      </c>
      <c r="CA12" s="1324">
        <v>4939</v>
      </c>
      <c r="CB12" s="1324">
        <v>0</v>
      </c>
      <c r="CC12" s="1324">
        <v>4939</v>
      </c>
      <c r="CE12" s="1324">
        <v>0</v>
      </c>
      <c r="CF12" s="1324">
        <v>0</v>
      </c>
      <c r="CG12" s="1324">
        <v>0</v>
      </c>
      <c r="CH12" s="1324">
        <v>0</v>
      </c>
      <c r="CI12" s="1324">
        <v>0</v>
      </c>
      <c r="CJ12" s="1324">
        <v>0</v>
      </c>
      <c r="CK12" s="1324">
        <v>4530</v>
      </c>
      <c r="CL12" s="1324">
        <v>0</v>
      </c>
      <c r="CM12" s="1324">
        <v>4530</v>
      </c>
      <c r="CO12" s="1324">
        <v>0</v>
      </c>
      <c r="CP12" s="1324">
        <v>0</v>
      </c>
      <c r="CQ12" s="1324">
        <v>0</v>
      </c>
      <c r="CR12" s="1324">
        <v>0</v>
      </c>
      <c r="CS12" s="1324">
        <v>0</v>
      </c>
      <c r="CT12" s="1324">
        <v>0</v>
      </c>
      <c r="CU12" s="1324">
        <v>4688</v>
      </c>
      <c r="CV12" s="1324">
        <v>0</v>
      </c>
      <c r="CW12" s="1324">
        <v>4688</v>
      </c>
      <c r="CY12" s="1324">
        <v>0</v>
      </c>
      <c r="CZ12" s="1324">
        <v>0</v>
      </c>
      <c r="DA12" s="1324">
        <v>0</v>
      </c>
      <c r="DB12" s="1324">
        <v>0</v>
      </c>
      <c r="DC12" s="1324">
        <v>0</v>
      </c>
      <c r="DD12" s="1324">
        <v>0</v>
      </c>
      <c r="DE12" s="1324">
        <v>3505</v>
      </c>
      <c r="DF12" s="1324">
        <v>0</v>
      </c>
      <c r="DG12" s="1324">
        <v>3505</v>
      </c>
      <c r="DI12" s="1324">
        <v>0</v>
      </c>
      <c r="DJ12" s="1324">
        <v>0</v>
      </c>
      <c r="DK12" s="1324">
        <v>0</v>
      </c>
      <c r="DL12" s="1324">
        <v>0</v>
      </c>
      <c r="DM12" s="1324">
        <v>0</v>
      </c>
      <c r="DN12" s="1324">
        <v>0</v>
      </c>
      <c r="DO12" s="1324">
        <v>3077</v>
      </c>
      <c r="DP12" s="1324">
        <v>0</v>
      </c>
      <c r="DQ12" s="1324">
        <v>3077</v>
      </c>
      <c r="DS12" s="1324">
        <v>0</v>
      </c>
      <c r="DT12" s="1324">
        <v>0</v>
      </c>
      <c r="DU12" s="1324">
        <v>0</v>
      </c>
      <c r="DV12" s="1324">
        <v>0</v>
      </c>
      <c r="DW12" s="1324">
        <v>0</v>
      </c>
      <c r="DX12" s="1324">
        <v>0</v>
      </c>
      <c r="DY12" s="1324">
        <v>2731</v>
      </c>
      <c r="DZ12" s="1324">
        <v>0</v>
      </c>
      <c r="EA12" s="1324">
        <v>2731</v>
      </c>
      <c r="EC12" s="1324">
        <v>0</v>
      </c>
      <c r="ED12" s="1324">
        <v>0</v>
      </c>
      <c r="EE12" s="1324">
        <v>0</v>
      </c>
      <c r="EF12" s="1324">
        <v>0</v>
      </c>
      <c r="EG12" s="1324">
        <v>0</v>
      </c>
      <c r="EH12" s="1324">
        <v>0</v>
      </c>
      <c r="EI12" s="1324">
        <v>2900</v>
      </c>
      <c r="EJ12" s="1324">
        <v>0</v>
      </c>
      <c r="EK12" s="1324">
        <v>2900</v>
      </c>
      <c r="EM12" s="1324">
        <v>0</v>
      </c>
      <c r="EN12" s="1324">
        <v>0</v>
      </c>
      <c r="EO12" s="1324">
        <v>0</v>
      </c>
      <c r="EP12" s="1324">
        <v>0</v>
      </c>
      <c r="EQ12" s="1324">
        <v>0</v>
      </c>
      <c r="ER12" s="1324">
        <v>0</v>
      </c>
      <c r="ES12" s="1324">
        <v>2469</v>
      </c>
      <c r="ET12" s="1324">
        <v>0</v>
      </c>
      <c r="EU12" s="1324">
        <v>2469</v>
      </c>
      <c r="EW12" s="1324">
        <v>0</v>
      </c>
      <c r="EX12" s="1324">
        <v>0</v>
      </c>
      <c r="EY12" s="1324">
        <v>0</v>
      </c>
      <c r="EZ12" s="1324">
        <v>0</v>
      </c>
      <c r="FA12" s="1324">
        <v>0</v>
      </c>
      <c r="FB12" s="1324">
        <v>0</v>
      </c>
      <c r="FC12" s="1324">
        <v>1413</v>
      </c>
      <c r="FD12" s="1324">
        <v>0</v>
      </c>
      <c r="FE12" s="1324">
        <v>1413</v>
      </c>
      <c r="FG12" s="1324">
        <v>0</v>
      </c>
      <c r="FH12" s="1324">
        <v>0</v>
      </c>
      <c r="FI12" s="1324">
        <v>0</v>
      </c>
      <c r="FJ12" s="1324">
        <v>0</v>
      </c>
      <c r="FK12" s="1324">
        <v>0</v>
      </c>
      <c r="FL12" s="1324">
        <v>0</v>
      </c>
      <c r="FM12" s="1324">
        <v>1404</v>
      </c>
      <c r="FN12" s="1324">
        <v>0</v>
      </c>
      <c r="FO12" s="1324">
        <v>1404</v>
      </c>
      <c r="FQ12" s="1324">
        <v>0</v>
      </c>
      <c r="FR12" s="1324">
        <v>0</v>
      </c>
      <c r="FS12" s="1324">
        <v>0</v>
      </c>
      <c r="FT12" s="1324">
        <v>0</v>
      </c>
      <c r="FU12" s="1324">
        <v>0</v>
      </c>
      <c r="FV12" s="1324">
        <v>0</v>
      </c>
      <c r="FW12" s="1324">
        <v>1411</v>
      </c>
      <c r="FX12" s="1324">
        <v>0</v>
      </c>
      <c r="FY12" s="1324">
        <v>1411</v>
      </c>
      <c r="GA12" s="1324">
        <v>0</v>
      </c>
      <c r="GB12" s="1324">
        <v>0</v>
      </c>
      <c r="GC12" s="1324">
        <v>0</v>
      </c>
      <c r="GD12" s="1324">
        <v>0</v>
      </c>
      <c r="GE12" s="1324">
        <v>0</v>
      </c>
      <c r="GF12" s="1324">
        <v>0</v>
      </c>
      <c r="GG12" s="1324">
        <v>1409</v>
      </c>
      <c r="GH12" s="1324">
        <v>0</v>
      </c>
      <c r="GI12" s="1324">
        <v>1409</v>
      </c>
      <c r="GK12" s="1324">
        <v>0</v>
      </c>
      <c r="GL12" s="1324">
        <v>0</v>
      </c>
      <c r="GM12" s="1324">
        <v>0</v>
      </c>
      <c r="GN12" s="1324">
        <v>0</v>
      </c>
      <c r="GO12" s="1324">
        <v>0</v>
      </c>
      <c r="GP12" s="1324">
        <v>0</v>
      </c>
      <c r="GQ12" s="1324">
        <v>1405</v>
      </c>
      <c r="GR12" s="1324">
        <v>0</v>
      </c>
      <c r="GS12" s="1324">
        <v>1405</v>
      </c>
      <c r="GU12" s="1324">
        <v>0</v>
      </c>
      <c r="GV12" s="1324">
        <v>0</v>
      </c>
      <c r="GW12" s="1324">
        <v>0</v>
      </c>
      <c r="GX12" s="1324">
        <v>0</v>
      </c>
      <c r="GY12" s="1324">
        <v>0</v>
      </c>
      <c r="GZ12" s="1324">
        <v>0</v>
      </c>
      <c r="HA12" s="1324">
        <v>1353</v>
      </c>
      <c r="HB12" s="1324">
        <v>0</v>
      </c>
      <c r="HC12" s="1324">
        <v>1353</v>
      </c>
      <c r="HE12" s="1324">
        <v>0</v>
      </c>
      <c r="HF12" s="1324">
        <v>0</v>
      </c>
      <c r="HG12" s="1324">
        <v>0</v>
      </c>
      <c r="HH12" s="1324">
        <v>0</v>
      </c>
      <c r="HI12" s="1324">
        <v>0</v>
      </c>
      <c r="HJ12" s="1324">
        <v>0</v>
      </c>
      <c r="HK12" s="1324">
        <v>1052</v>
      </c>
      <c r="HL12" s="1324">
        <v>0</v>
      </c>
      <c r="HM12" s="1324">
        <v>1052</v>
      </c>
      <c r="HO12" s="1324">
        <v>0</v>
      </c>
      <c r="HP12" s="1324">
        <v>0</v>
      </c>
      <c r="HQ12" s="1324">
        <v>0</v>
      </c>
      <c r="HR12" s="1324">
        <v>0</v>
      </c>
      <c r="HS12" s="1324">
        <v>0</v>
      </c>
      <c r="HT12" s="1324">
        <v>0</v>
      </c>
      <c r="HU12" s="1324">
        <v>1000</v>
      </c>
      <c r="HV12" s="1324">
        <v>0</v>
      </c>
      <c r="HW12" s="1324">
        <v>1000</v>
      </c>
    </row>
    <row r="13" spans="1:231" ht="26.4">
      <c r="A13" s="1272">
        <v>7</v>
      </c>
      <c r="B13" s="1325" t="s">
        <v>2218</v>
      </c>
      <c r="C13" s="1322">
        <v>0</v>
      </c>
      <c r="D13" s="1322">
        <v>0</v>
      </c>
      <c r="E13" s="1322">
        <v>0</v>
      </c>
      <c r="F13" s="1322">
        <v>0</v>
      </c>
      <c r="G13" s="1322">
        <v>0</v>
      </c>
      <c r="H13" s="1322">
        <v>0</v>
      </c>
      <c r="I13" s="1322">
        <v>13975</v>
      </c>
      <c r="J13" s="1322">
        <v>0</v>
      </c>
      <c r="K13" s="1322">
        <v>13975</v>
      </c>
      <c r="M13" s="1322">
        <v>0</v>
      </c>
      <c r="N13" s="1322">
        <v>0</v>
      </c>
      <c r="O13" s="1322">
        <v>0</v>
      </c>
      <c r="P13" s="1322">
        <v>0</v>
      </c>
      <c r="Q13" s="1322">
        <v>0</v>
      </c>
      <c r="R13" s="1322">
        <v>0</v>
      </c>
      <c r="S13" s="1322">
        <v>13374</v>
      </c>
      <c r="T13" s="1322">
        <v>0</v>
      </c>
      <c r="U13" s="1322">
        <v>13374</v>
      </c>
      <c r="W13" s="1322">
        <v>0</v>
      </c>
      <c r="X13" s="1322">
        <v>0</v>
      </c>
      <c r="Y13" s="1322">
        <v>0</v>
      </c>
      <c r="Z13" s="1322">
        <v>0</v>
      </c>
      <c r="AA13" s="1322">
        <v>0</v>
      </c>
      <c r="AB13" s="1322">
        <v>0</v>
      </c>
      <c r="AC13" s="1322">
        <v>9456</v>
      </c>
      <c r="AD13" s="1322">
        <v>0</v>
      </c>
      <c r="AE13" s="1322">
        <v>9456</v>
      </c>
      <c r="AG13" s="1322">
        <v>0</v>
      </c>
      <c r="AH13" s="1322">
        <v>0</v>
      </c>
      <c r="AI13" s="1322">
        <v>0</v>
      </c>
      <c r="AJ13" s="1322">
        <v>0</v>
      </c>
      <c r="AK13" s="1322">
        <v>0</v>
      </c>
      <c r="AL13" s="1322">
        <v>0</v>
      </c>
      <c r="AM13" s="1322">
        <v>9122.3686987399942</v>
      </c>
      <c r="AN13" s="1322">
        <v>0</v>
      </c>
      <c r="AO13" s="1322">
        <v>9122.3686987399942</v>
      </c>
      <c r="AQ13" s="1322">
        <v>0</v>
      </c>
      <c r="AR13" s="1322">
        <v>0</v>
      </c>
      <c r="AS13" s="1322">
        <v>0</v>
      </c>
      <c r="AT13" s="1322">
        <v>0</v>
      </c>
      <c r="AU13" s="1322">
        <v>0</v>
      </c>
      <c r="AV13" s="1322">
        <v>0</v>
      </c>
      <c r="AW13" s="1322">
        <v>8948</v>
      </c>
      <c r="AX13" s="1322">
        <v>0</v>
      </c>
      <c r="AY13" s="1322">
        <v>8948</v>
      </c>
      <c r="BA13" s="1322">
        <v>0</v>
      </c>
      <c r="BB13" s="1322">
        <v>0</v>
      </c>
      <c r="BC13" s="1322">
        <v>0</v>
      </c>
      <c r="BD13" s="1322">
        <v>0</v>
      </c>
      <c r="BE13" s="1322">
        <v>0</v>
      </c>
      <c r="BF13" s="1322">
        <v>0</v>
      </c>
      <c r="BG13" s="1322">
        <v>7082</v>
      </c>
      <c r="BH13" s="1322">
        <v>0</v>
      </c>
      <c r="BI13" s="1322">
        <v>7082</v>
      </c>
      <c r="BK13" s="1322">
        <v>0</v>
      </c>
      <c r="BL13" s="1322">
        <v>0</v>
      </c>
      <c r="BM13" s="1322">
        <v>0</v>
      </c>
      <c r="BN13" s="1322">
        <v>0</v>
      </c>
      <c r="BO13" s="1322">
        <v>0</v>
      </c>
      <c r="BP13" s="1322">
        <v>0</v>
      </c>
      <c r="BQ13" s="1322">
        <v>6485</v>
      </c>
      <c r="BR13" s="1322">
        <v>0</v>
      </c>
      <c r="BS13" s="1322">
        <v>6485</v>
      </c>
      <c r="BU13" s="1321">
        <v>0</v>
      </c>
      <c r="BV13" s="1321">
        <v>0</v>
      </c>
      <c r="BW13" s="1321">
        <v>0</v>
      </c>
      <c r="BX13" s="1321">
        <v>0</v>
      </c>
      <c r="BY13" s="1321">
        <v>0</v>
      </c>
      <c r="BZ13" s="1321">
        <v>0</v>
      </c>
      <c r="CA13" s="1321">
        <v>4939</v>
      </c>
      <c r="CB13" s="1321">
        <v>0</v>
      </c>
      <c r="CC13" s="1321">
        <v>4939</v>
      </c>
      <c r="CE13" s="1321">
        <v>0</v>
      </c>
      <c r="CF13" s="1321">
        <v>0</v>
      </c>
      <c r="CG13" s="1321">
        <v>0</v>
      </c>
      <c r="CH13" s="1321">
        <v>0</v>
      </c>
      <c r="CI13" s="1321">
        <v>0</v>
      </c>
      <c r="CJ13" s="1321">
        <v>0</v>
      </c>
      <c r="CK13" s="1321">
        <v>4530</v>
      </c>
      <c r="CL13" s="1321">
        <v>0</v>
      </c>
      <c r="CM13" s="1321">
        <v>4530</v>
      </c>
      <c r="CO13" s="1321">
        <v>0</v>
      </c>
      <c r="CP13" s="1321">
        <v>0</v>
      </c>
      <c r="CQ13" s="1321">
        <v>0</v>
      </c>
      <c r="CR13" s="1321">
        <v>0</v>
      </c>
      <c r="CS13" s="1321">
        <v>0</v>
      </c>
      <c r="CT13" s="1321">
        <v>0</v>
      </c>
      <c r="CU13" s="1321">
        <v>4688</v>
      </c>
      <c r="CV13" s="1321">
        <v>0</v>
      </c>
      <c r="CW13" s="1321">
        <v>4688</v>
      </c>
      <c r="CY13" s="1321">
        <v>0</v>
      </c>
      <c r="CZ13" s="1321">
        <v>0</v>
      </c>
      <c r="DA13" s="1321">
        <v>0</v>
      </c>
      <c r="DB13" s="1321">
        <v>0</v>
      </c>
      <c r="DC13" s="1321">
        <v>0</v>
      </c>
      <c r="DD13" s="1321">
        <v>0</v>
      </c>
      <c r="DE13" s="1321">
        <v>3505</v>
      </c>
      <c r="DF13" s="1321">
        <v>0</v>
      </c>
      <c r="DG13" s="1321">
        <v>3505</v>
      </c>
      <c r="DI13" s="1321">
        <v>0</v>
      </c>
      <c r="DJ13" s="1321">
        <v>0</v>
      </c>
      <c r="DK13" s="1321">
        <v>0</v>
      </c>
      <c r="DL13" s="1321">
        <v>0</v>
      </c>
      <c r="DM13" s="1321">
        <v>0</v>
      </c>
      <c r="DN13" s="1321">
        <v>0</v>
      </c>
      <c r="DO13" s="1321">
        <v>3077</v>
      </c>
      <c r="DP13" s="1321">
        <v>0</v>
      </c>
      <c r="DQ13" s="1321">
        <v>3077</v>
      </c>
      <c r="DS13" s="1321">
        <v>0</v>
      </c>
      <c r="DT13" s="1321">
        <v>0</v>
      </c>
      <c r="DU13" s="1321">
        <v>0</v>
      </c>
      <c r="DV13" s="1321">
        <v>0</v>
      </c>
      <c r="DW13" s="1321">
        <v>0</v>
      </c>
      <c r="DX13" s="1321">
        <v>0</v>
      </c>
      <c r="DY13" s="1321">
        <v>2731</v>
      </c>
      <c r="DZ13" s="1321">
        <v>0</v>
      </c>
      <c r="EA13" s="1321">
        <v>2731</v>
      </c>
      <c r="EC13" s="1321">
        <v>0</v>
      </c>
      <c r="ED13" s="1321">
        <v>0</v>
      </c>
      <c r="EE13" s="1321">
        <v>0</v>
      </c>
      <c r="EF13" s="1321">
        <v>0</v>
      </c>
      <c r="EG13" s="1321">
        <v>0</v>
      </c>
      <c r="EH13" s="1321">
        <v>0</v>
      </c>
      <c r="EI13" s="1321">
        <v>2900</v>
      </c>
      <c r="EJ13" s="1321">
        <v>0</v>
      </c>
      <c r="EK13" s="1321">
        <v>2900</v>
      </c>
      <c r="EM13" s="1321">
        <v>0</v>
      </c>
      <c r="EN13" s="1321">
        <v>0</v>
      </c>
      <c r="EO13" s="1321">
        <v>0</v>
      </c>
      <c r="EP13" s="1321">
        <v>0</v>
      </c>
      <c r="EQ13" s="1321">
        <v>0</v>
      </c>
      <c r="ER13" s="1321">
        <v>0</v>
      </c>
      <c r="ES13" s="1321">
        <v>2469</v>
      </c>
      <c r="ET13" s="1321">
        <v>0</v>
      </c>
      <c r="EU13" s="1321">
        <v>2469</v>
      </c>
      <c r="EW13" s="1321">
        <v>0</v>
      </c>
      <c r="EX13" s="1321">
        <v>0</v>
      </c>
      <c r="EY13" s="1321">
        <v>0</v>
      </c>
      <c r="EZ13" s="1321">
        <v>0</v>
      </c>
      <c r="FA13" s="1321">
        <v>0</v>
      </c>
      <c r="FB13" s="1321">
        <v>0</v>
      </c>
      <c r="FC13" s="1321">
        <v>1413</v>
      </c>
      <c r="FD13" s="1321">
        <v>0</v>
      </c>
      <c r="FE13" s="1321">
        <v>1413</v>
      </c>
      <c r="FG13" s="1321">
        <v>0</v>
      </c>
      <c r="FH13" s="1321">
        <v>0</v>
      </c>
      <c r="FI13" s="1321">
        <v>0</v>
      </c>
      <c r="FJ13" s="1321">
        <v>0</v>
      </c>
      <c r="FK13" s="1321">
        <v>0</v>
      </c>
      <c r="FL13" s="1321">
        <v>0</v>
      </c>
      <c r="FM13" s="1321">
        <v>1404</v>
      </c>
      <c r="FN13" s="1321">
        <v>0</v>
      </c>
      <c r="FO13" s="1321">
        <v>1404</v>
      </c>
      <c r="FQ13" s="1321">
        <v>0</v>
      </c>
      <c r="FR13" s="1321">
        <v>0</v>
      </c>
      <c r="FS13" s="1321">
        <v>0</v>
      </c>
      <c r="FT13" s="1321">
        <v>0</v>
      </c>
      <c r="FU13" s="1321">
        <v>0</v>
      </c>
      <c r="FV13" s="1321">
        <v>0</v>
      </c>
      <c r="FW13" s="1321">
        <v>1411</v>
      </c>
      <c r="FX13" s="1321">
        <v>0</v>
      </c>
      <c r="FY13" s="1321">
        <v>1411</v>
      </c>
      <c r="GA13" s="1321">
        <v>0</v>
      </c>
      <c r="GB13" s="1321">
        <v>0</v>
      </c>
      <c r="GC13" s="1321">
        <v>0</v>
      </c>
      <c r="GD13" s="1321">
        <v>0</v>
      </c>
      <c r="GE13" s="1321">
        <v>0</v>
      </c>
      <c r="GF13" s="1321">
        <v>0</v>
      </c>
      <c r="GG13" s="1321">
        <v>1409</v>
      </c>
      <c r="GH13" s="1321">
        <v>0</v>
      </c>
      <c r="GI13" s="1321">
        <v>1409</v>
      </c>
      <c r="GK13" s="1321">
        <v>0</v>
      </c>
      <c r="GL13" s="1321">
        <v>0</v>
      </c>
      <c r="GM13" s="1321">
        <v>0</v>
      </c>
      <c r="GN13" s="1321">
        <v>0</v>
      </c>
      <c r="GO13" s="1321">
        <v>0</v>
      </c>
      <c r="GP13" s="1321">
        <v>0</v>
      </c>
      <c r="GQ13" s="1321">
        <v>1405</v>
      </c>
      <c r="GR13" s="1321">
        <v>0</v>
      </c>
      <c r="GS13" s="1321">
        <v>1405</v>
      </c>
      <c r="GU13" s="1321">
        <v>0</v>
      </c>
      <c r="GV13" s="1321">
        <v>0</v>
      </c>
      <c r="GW13" s="1321">
        <v>0</v>
      </c>
      <c r="GX13" s="1321">
        <v>0</v>
      </c>
      <c r="GY13" s="1321">
        <v>0</v>
      </c>
      <c r="GZ13" s="1321">
        <v>0</v>
      </c>
      <c r="HA13" s="1321">
        <v>1353</v>
      </c>
      <c r="HB13" s="1321">
        <v>0</v>
      </c>
      <c r="HC13" s="1321">
        <v>1353</v>
      </c>
      <c r="HE13" s="1321">
        <v>0</v>
      </c>
      <c r="HF13" s="1321">
        <v>0</v>
      </c>
      <c r="HG13" s="1321">
        <v>0</v>
      </c>
      <c r="HH13" s="1321">
        <v>0</v>
      </c>
      <c r="HI13" s="1321">
        <v>0</v>
      </c>
      <c r="HJ13" s="1321">
        <v>0</v>
      </c>
      <c r="HK13" s="1321">
        <v>1052</v>
      </c>
      <c r="HL13" s="1321">
        <v>0</v>
      </c>
      <c r="HM13" s="1321">
        <v>1052</v>
      </c>
      <c r="HO13" s="1321">
        <v>0</v>
      </c>
      <c r="HP13" s="1321">
        <v>0</v>
      </c>
      <c r="HQ13" s="1321">
        <v>0</v>
      </c>
      <c r="HR13" s="1321">
        <v>0</v>
      </c>
      <c r="HS13" s="1321">
        <v>0</v>
      </c>
      <c r="HT13" s="1321">
        <v>0</v>
      </c>
      <c r="HU13" s="1321">
        <v>1000</v>
      </c>
      <c r="HV13" s="1321">
        <v>0</v>
      </c>
      <c r="HW13" s="1321">
        <v>1000</v>
      </c>
    </row>
    <row r="14" spans="1:231">
      <c r="A14" s="1272">
        <v>8</v>
      </c>
      <c r="B14" s="1320" t="s">
        <v>2219</v>
      </c>
      <c r="C14" s="1322">
        <v>0</v>
      </c>
      <c r="D14" s="1322">
        <v>0</v>
      </c>
      <c r="E14" s="1322">
        <v>0</v>
      </c>
      <c r="F14" s="1322">
        <v>0</v>
      </c>
      <c r="G14" s="1322">
        <v>0</v>
      </c>
      <c r="H14" s="1322">
        <v>0</v>
      </c>
      <c r="I14" s="1322">
        <v>3208</v>
      </c>
      <c r="J14" s="1322">
        <v>0</v>
      </c>
      <c r="K14" s="1322">
        <v>3208</v>
      </c>
      <c r="M14" s="1322">
        <v>0</v>
      </c>
      <c r="N14" s="1322">
        <v>0</v>
      </c>
      <c r="O14" s="1322">
        <v>0</v>
      </c>
      <c r="P14" s="1322">
        <v>0</v>
      </c>
      <c r="Q14" s="1322">
        <v>0</v>
      </c>
      <c r="R14" s="1322">
        <v>0</v>
      </c>
      <c r="S14" s="1322">
        <v>3493</v>
      </c>
      <c r="T14" s="1322">
        <v>0</v>
      </c>
      <c r="U14" s="1322">
        <v>3493</v>
      </c>
      <c r="W14" s="1322">
        <v>0</v>
      </c>
      <c r="X14" s="1322">
        <v>0</v>
      </c>
      <c r="Y14" s="1322">
        <v>0</v>
      </c>
      <c r="Z14" s="1322">
        <v>0</v>
      </c>
      <c r="AA14" s="1322">
        <v>0</v>
      </c>
      <c r="AB14" s="1322">
        <v>0</v>
      </c>
      <c r="AC14" s="1322">
        <v>3506</v>
      </c>
      <c r="AD14" s="1322">
        <v>0</v>
      </c>
      <c r="AE14" s="1322">
        <v>3506</v>
      </c>
      <c r="AG14" s="1322">
        <v>0</v>
      </c>
      <c r="AH14" s="1322">
        <v>0</v>
      </c>
      <c r="AI14" s="1322">
        <v>0</v>
      </c>
      <c r="AJ14" s="1322">
        <v>0</v>
      </c>
      <c r="AK14" s="1322">
        <v>0</v>
      </c>
      <c r="AL14" s="1322">
        <v>0</v>
      </c>
      <c r="AM14" s="1322">
        <v>2618.9291630400003</v>
      </c>
      <c r="AN14" s="1322">
        <v>0</v>
      </c>
      <c r="AO14" s="1322">
        <v>2618.9291630400003</v>
      </c>
      <c r="AQ14" s="1322">
        <v>0</v>
      </c>
      <c r="AR14" s="1322">
        <v>0</v>
      </c>
      <c r="AS14" s="1322">
        <v>0</v>
      </c>
      <c r="AT14" s="1322">
        <v>0</v>
      </c>
      <c r="AU14" s="1322">
        <v>0</v>
      </c>
      <c r="AV14" s="1322">
        <v>0</v>
      </c>
      <c r="AW14" s="1322">
        <v>2638</v>
      </c>
      <c r="AX14" s="1322">
        <v>0</v>
      </c>
      <c r="AY14" s="1322">
        <v>2638</v>
      </c>
      <c r="BA14" s="1322">
        <v>0</v>
      </c>
      <c r="BB14" s="1322">
        <v>0</v>
      </c>
      <c r="BC14" s="1322">
        <v>0</v>
      </c>
      <c r="BD14" s="1322">
        <v>0</v>
      </c>
      <c r="BE14" s="1322">
        <v>0</v>
      </c>
      <c r="BF14" s="1322">
        <v>0</v>
      </c>
      <c r="BG14" s="1322">
        <v>2533</v>
      </c>
      <c r="BH14" s="1322">
        <v>0</v>
      </c>
      <c r="BI14" s="1322">
        <v>2533</v>
      </c>
      <c r="BK14" s="1322">
        <v>0</v>
      </c>
      <c r="BL14" s="1322">
        <v>0</v>
      </c>
      <c r="BM14" s="1322">
        <v>0</v>
      </c>
      <c r="BN14" s="1322">
        <v>0</v>
      </c>
      <c r="BO14" s="1322">
        <v>0</v>
      </c>
      <c r="BP14" s="1322">
        <v>0</v>
      </c>
      <c r="BQ14" s="1322">
        <v>2467</v>
      </c>
      <c r="BR14" s="1322">
        <v>0</v>
      </c>
      <c r="BS14" s="1322">
        <v>2467</v>
      </c>
      <c r="BU14" s="1321">
        <v>0</v>
      </c>
      <c r="BV14" s="1321">
        <v>0</v>
      </c>
      <c r="BW14" s="1321">
        <v>0</v>
      </c>
      <c r="BX14" s="1321">
        <v>0</v>
      </c>
      <c r="BY14" s="1321">
        <v>0</v>
      </c>
      <c r="BZ14" s="1321">
        <v>0</v>
      </c>
      <c r="CA14" s="1322">
        <v>0</v>
      </c>
      <c r="CB14" s="1322">
        <v>0</v>
      </c>
      <c r="CC14" s="1322">
        <v>0</v>
      </c>
      <c r="CE14" s="1321">
        <v>0</v>
      </c>
      <c r="CF14" s="1321">
        <v>0</v>
      </c>
      <c r="CG14" s="1321">
        <v>0</v>
      </c>
      <c r="CH14" s="1321">
        <v>0</v>
      </c>
      <c r="CI14" s="1321">
        <v>0</v>
      </c>
      <c r="CJ14" s="1321">
        <v>0</v>
      </c>
      <c r="CK14" s="1322">
        <v>0</v>
      </c>
      <c r="CL14" s="1322">
        <v>0</v>
      </c>
      <c r="CM14" s="1322">
        <v>0</v>
      </c>
      <c r="CO14" s="1321">
        <v>0</v>
      </c>
      <c r="CP14" s="1321">
        <v>0</v>
      </c>
      <c r="CQ14" s="1321">
        <v>0</v>
      </c>
      <c r="CR14" s="1321">
        <v>0</v>
      </c>
      <c r="CS14" s="1321">
        <v>0</v>
      </c>
      <c r="CT14" s="1321">
        <v>0</v>
      </c>
      <c r="CU14" s="1322">
        <v>0</v>
      </c>
      <c r="CV14" s="1322">
        <v>0</v>
      </c>
      <c r="CW14" s="1322">
        <v>0</v>
      </c>
      <c r="CY14" s="1321">
        <v>0</v>
      </c>
      <c r="CZ14" s="1321">
        <v>0</v>
      </c>
      <c r="DA14" s="1321">
        <v>0</v>
      </c>
      <c r="DB14" s="1321">
        <v>0</v>
      </c>
      <c r="DC14" s="1321">
        <v>0</v>
      </c>
      <c r="DD14" s="1321">
        <v>0</v>
      </c>
      <c r="DE14" s="1322">
        <v>0</v>
      </c>
      <c r="DF14" s="1322">
        <v>0</v>
      </c>
      <c r="DG14" s="1322">
        <v>0</v>
      </c>
      <c r="DI14" s="1321">
        <v>0</v>
      </c>
      <c r="DJ14" s="1321">
        <v>0</v>
      </c>
      <c r="DK14" s="1321">
        <v>0</v>
      </c>
      <c r="DL14" s="1321">
        <v>0</v>
      </c>
      <c r="DM14" s="1321">
        <v>0</v>
      </c>
      <c r="DN14" s="1321">
        <v>0</v>
      </c>
      <c r="DO14" s="1322">
        <v>0</v>
      </c>
      <c r="DP14" s="1322">
        <v>0</v>
      </c>
      <c r="DQ14" s="1322">
        <v>0</v>
      </c>
      <c r="DS14" s="1321">
        <v>0</v>
      </c>
      <c r="DT14" s="1321">
        <v>0</v>
      </c>
      <c r="DU14" s="1321">
        <v>0</v>
      </c>
      <c r="DV14" s="1321">
        <v>0</v>
      </c>
      <c r="DW14" s="1321">
        <v>0</v>
      </c>
      <c r="DX14" s="1321">
        <v>0</v>
      </c>
      <c r="DY14" s="1322">
        <v>0</v>
      </c>
      <c r="DZ14" s="1322">
        <v>0</v>
      </c>
      <c r="EA14" s="1322">
        <v>0</v>
      </c>
      <c r="EC14" s="1321">
        <v>0</v>
      </c>
      <c r="ED14" s="1321">
        <v>0</v>
      </c>
      <c r="EE14" s="1321">
        <v>0</v>
      </c>
      <c r="EF14" s="1321">
        <v>0</v>
      </c>
      <c r="EG14" s="1321">
        <v>0</v>
      </c>
      <c r="EH14" s="1321">
        <v>0</v>
      </c>
      <c r="EI14" s="1322">
        <v>0</v>
      </c>
      <c r="EJ14" s="1322">
        <v>0</v>
      </c>
      <c r="EK14" s="1322">
        <v>0</v>
      </c>
      <c r="EM14" s="1321">
        <v>0</v>
      </c>
      <c r="EN14" s="1321">
        <v>0</v>
      </c>
      <c r="EO14" s="1321">
        <v>0</v>
      </c>
      <c r="EP14" s="1321">
        <v>0</v>
      </c>
      <c r="EQ14" s="1321">
        <v>0</v>
      </c>
      <c r="ER14" s="1321">
        <v>0</v>
      </c>
      <c r="ES14" s="1322">
        <v>0</v>
      </c>
      <c r="ET14" s="1322">
        <v>0</v>
      </c>
      <c r="EU14" s="1322">
        <v>0</v>
      </c>
      <c r="EW14" s="1321">
        <v>0</v>
      </c>
      <c r="EX14" s="1321">
        <v>0</v>
      </c>
      <c r="EY14" s="1321">
        <v>0</v>
      </c>
      <c r="EZ14" s="1321">
        <v>0</v>
      </c>
      <c r="FA14" s="1321">
        <v>0</v>
      </c>
      <c r="FB14" s="1321">
        <v>0</v>
      </c>
      <c r="FC14" s="1322">
        <v>0</v>
      </c>
      <c r="FD14" s="1322">
        <v>0</v>
      </c>
      <c r="FE14" s="1322">
        <v>0</v>
      </c>
      <c r="FG14" s="1321">
        <v>0</v>
      </c>
      <c r="FH14" s="1321">
        <v>0</v>
      </c>
      <c r="FI14" s="1321">
        <v>0</v>
      </c>
      <c r="FJ14" s="1321">
        <v>0</v>
      </c>
      <c r="FK14" s="1321">
        <v>0</v>
      </c>
      <c r="FL14" s="1321">
        <v>0</v>
      </c>
      <c r="FM14" s="1322">
        <v>0</v>
      </c>
      <c r="FN14" s="1322">
        <v>0</v>
      </c>
      <c r="FO14" s="1322">
        <v>0</v>
      </c>
      <c r="FQ14" s="1321">
        <v>0</v>
      </c>
      <c r="FR14" s="1321">
        <v>0</v>
      </c>
      <c r="FS14" s="1321">
        <v>0</v>
      </c>
      <c r="FT14" s="1321">
        <v>0</v>
      </c>
      <c r="FU14" s="1321">
        <v>0</v>
      </c>
      <c r="FV14" s="1321">
        <v>0</v>
      </c>
      <c r="FW14" s="1322">
        <v>0</v>
      </c>
      <c r="FX14" s="1322">
        <v>0</v>
      </c>
      <c r="FY14" s="1322">
        <v>0</v>
      </c>
      <c r="GA14" s="1321">
        <v>0</v>
      </c>
      <c r="GB14" s="1321">
        <v>0</v>
      </c>
      <c r="GC14" s="1321">
        <v>0</v>
      </c>
      <c r="GD14" s="1321">
        <v>0</v>
      </c>
      <c r="GE14" s="1321">
        <v>0</v>
      </c>
      <c r="GF14" s="1321">
        <v>0</v>
      </c>
      <c r="GG14" s="1322">
        <v>0</v>
      </c>
      <c r="GH14" s="1322">
        <v>0</v>
      </c>
      <c r="GI14" s="1322">
        <v>0</v>
      </c>
      <c r="GK14" s="1321">
        <v>0</v>
      </c>
      <c r="GL14" s="1321">
        <v>0</v>
      </c>
      <c r="GM14" s="1321">
        <v>0</v>
      </c>
      <c r="GN14" s="1321">
        <v>0</v>
      </c>
      <c r="GO14" s="1321">
        <v>0</v>
      </c>
      <c r="GP14" s="1321">
        <v>0</v>
      </c>
      <c r="GQ14" s="1322">
        <v>0</v>
      </c>
      <c r="GR14" s="1322">
        <v>0</v>
      </c>
      <c r="GS14" s="1322">
        <v>0</v>
      </c>
      <c r="GU14" s="1321">
        <v>0</v>
      </c>
      <c r="GV14" s="1321">
        <v>0</v>
      </c>
      <c r="GW14" s="1321">
        <v>0</v>
      </c>
      <c r="GX14" s="1321">
        <v>0</v>
      </c>
      <c r="GY14" s="1321">
        <v>0</v>
      </c>
      <c r="GZ14" s="1321">
        <v>0</v>
      </c>
      <c r="HA14" s="1322">
        <v>0</v>
      </c>
      <c r="HB14" s="1322">
        <v>0</v>
      </c>
      <c r="HC14" s="1322">
        <v>0</v>
      </c>
      <c r="HE14" s="1321">
        <v>0</v>
      </c>
      <c r="HF14" s="1321">
        <v>0</v>
      </c>
      <c r="HG14" s="1321">
        <v>0</v>
      </c>
      <c r="HH14" s="1321">
        <v>0</v>
      </c>
      <c r="HI14" s="1321">
        <v>0</v>
      </c>
      <c r="HJ14" s="1321">
        <v>0</v>
      </c>
      <c r="HK14" s="1322">
        <v>0</v>
      </c>
      <c r="HL14" s="1322">
        <v>0</v>
      </c>
      <c r="HM14" s="1322">
        <v>0</v>
      </c>
      <c r="HO14" s="1321">
        <v>0</v>
      </c>
      <c r="HP14" s="1321">
        <v>0</v>
      </c>
      <c r="HQ14" s="1321">
        <v>0</v>
      </c>
      <c r="HR14" s="1321">
        <v>0</v>
      </c>
      <c r="HS14" s="1321">
        <v>0</v>
      </c>
      <c r="HT14" s="1321">
        <v>0</v>
      </c>
      <c r="HU14" s="1322">
        <v>0</v>
      </c>
      <c r="HV14" s="1322">
        <v>0</v>
      </c>
      <c r="HW14" s="1322">
        <v>0</v>
      </c>
    </row>
    <row r="15" spans="1:231">
      <c r="A15" s="1272">
        <v>9</v>
      </c>
      <c r="B15" s="1320" t="s">
        <v>2220</v>
      </c>
      <c r="C15" s="1322">
        <v>0</v>
      </c>
      <c r="D15" s="1322">
        <v>0</v>
      </c>
      <c r="E15" s="1322">
        <v>0</v>
      </c>
      <c r="F15" s="1322">
        <v>0</v>
      </c>
      <c r="G15" s="1322">
        <v>0</v>
      </c>
      <c r="H15" s="1322">
        <v>0</v>
      </c>
      <c r="I15" s="1322">
        <v>0</v>
      </c>
      <c r="J15" s="1322">
        <v>0</v>
      </c>
      <c r="K15" s="1322">
        <v>0</v>
      </c>
      <c r="M15" s="1322">
        <v>0</v>
      </c>
      <c r="N15" s="1322">
        <v>0</v>
      </c>
      <c r="O15" s="1322">
        <v>0</v>
      </c>
      <c r="P15" s="1322">
        <v>0</v>
      </c>
      <c r="Q15" s="1322">
        <v>0</v>
      </c>
      <c r="R15" s="1322">
        <v>0</v>
      </c>
      <c r="S15" s="1322">
        <v>0</v>
      </c>
      <c r="T15" s="1322">
        <v>0</v>
      </c>
      <c r="U15" s="1322">
        <v>0</v>
      </c>
      <c r="W15" s="1322">
        <v>0</v>
      </c>
      <c r="X15" s="1322">
        <v>0</v>
      </c>
      <c r="Y15" s="1322">
        <v>0</v>
      </c>
      <c r="Z15" s="1322">
        <v>0</v>
      </c>
      <c r="AA15" s="1322">
        <v>0</v>
      </c>
      <c r="AB15" s="1322">
        <v>0</v>
      </c>
      <c r="AC15" s="1322">
        <v>0</v>
      </c>
      <c r="AD15" s="1322">
        <v>0</v>
      </c>
      <c r="AE15" s="1322">
        <v>0</v>
      </c>
      <c r="AG15" s="1322">
        <v>0</v>
      </c>
      <c r="AH15" s="1322">
        <v>0</v>
      </c>
      <c r="AI15" s="1322">
        <v>0</v>
      </c>
      <c r="AJ15" s="1322">
        <v>0</v>
      </c>
      <c r="AK15" s="1322">
        <v>0</v>
      </c>
      <c r="AL15" s="1322">
        <v>0</v>
      </c>
      <c r="AM15" s="1322">
        <v>0</v>
      </c>
      <c r="AN15" s="1322">
        <v>0</v>
      </c>
      <c r="AO15" s="1322">
        <v>0</v>
      </c>
      <c r="AQ15" s="1322">
        <v>0</v>
      </c>
      <c r="AR15" s="1322">
        <v>0</v>
      </c>
      <c r="AS15" s="1322">
        <v>0</v>
      </c>
      <c r="AT15" s="1322">
        <v>0</v>
      </c>
      <c r="AU15" s="1322">
        <v>0</v>
      </c>
      <c r="AV15" s="1322">
        <v>0</v>
      </c>
      <c r="AW15" s="1322">
        <v>0</v>
      </c>
      <c r="AX15" s="1322">
        <v>0</v>
      </c>
      <c r="AY15" s="1322">
        <v>0</v>
      </c>
      <c r="BA15" s="1322">
        <v>0</v>
      </c>
      <c r="BB15" s="1322">
        <v>0</v>
      </c>
      <c r="BC15" s="1322">
        <v>0</v>
      </c>
      <c r="BD15" s="1322">
        <v>0</v>
      </c>
      <c r="BE15" s="1322">
        <v>0</v>
      </c>
      <c r="BF15" s="1322">
        <v>0</v>
      </c>
      <c r="BG15" s="1322">
        <v>0</v>
      </c>
      <c r="BH15" s="1322">
        <v>0</v>
      </c>
      <c r="BI15" s="1322">
        <v>0</v>
      </c>
      <c r="BK15" s="1322">
        <v>0</v>
      </c>
      <c r="BL15" s="1322">
        <v>0</v>
      </c>
      <c r="BM15" s="1322">
        <v>0</v>
      </c>
      <c r="BN15" s="1322">
        <v>0</v>
      </c>
      <c r="BO15" s="1322">
        <v>0</v>
      </c>
      <c r="BP15" s="1322">
        <v>0</v>
      </c>
      <c r="BQ15" s="1322">
        <v>0</v>
      </c>
      <c r="BR15" s="1322">
        <v>0</v>
      </c>
      <c r="BS15" s="1322">
        <v>0</v>
      </c>
      <c r="BU15" s="1321">
        <v>0</v>
      </c>
      <c r="BV15" s="1321">
        <v>0</v>
      </c>
      <c r="BW15" s="1321">
        <v>0</v>
      </c>
      <c r="BX15" s="1321">
        <v>0</v>
      </c>
      <c r="BY15" s="1321">
        <v>0</v>
      </c>
      <c r="BZ15" s="1321">
        <v>0</v>
      </c>
      <c r="CA15" s="1322">
        <v>0</v>
      </c>
      <c r="CB15" s="1322">
        <v>0</v>
      </c>
      <c r="CC15" s="1322">
        <v>0</v>
      </c>
      <c r="CE15" s="1321">
        <v>0</v>
      </c>
      <c r="CF15" s="1321">
        <v>0</v>
      </c>
      <c r="CG15" s="1321">
        <v>0</v>
      </c>
      <c r="CH15" s="1321">
        <v>0</v>
      </c>
      <c r="CI15" s="1321">
        <v>0</v>
      </c>
      <c r="CJ15" s="1321">
        <v>0</v>
      </c>
      <c r="CK15" s="1322">
        <v>0</v>
      </c>
      <c r="CL15" s="1322">
        <v>0</v>
      </c>
      <c r="CM15" s="1322">
        <v>0</v>
      </c>
      <c r="CO15" s="1321">
        <v>0</v>
      </c>
      <c r="CP15" s="1321">
        <v>0</v>
      </c>
      <c r="CQ15" s="1321">
        <v>0</v>
      </c>
      <c r="CR15" s="1321">
        <v>0</v>
      </c>
      <c r="CS15" s="1321">
        <v>0</v>
      </c>
      <c r="CT15" s="1321">
        <v>0</v>
      </c>
      <c r="CU15" s="1322">
        <v>0</v>
      </c>
      <c r="CV15" s="1322">
        <v>0</v>
      </c>
      <c r="CW15" s="1322">
        <v>0</v>
      </c>
      <c r="CY15" s="1321">
        <v>0</v>
      </c>
      <c r="CZ15" s="1321">
        <v>0</v>
      </c>
      <c r="DA15" s="1321">
        <v>0</v>
      </c>
      <c r="DB15" s="1321">
        <v>0</v>
      </c>
      <c r="DC15" s="1321">
        <v>0</v>
      </c>
      <c r="DD15" s="1321">
        <v>0</v>
      </c>
      <c r="DE15" s="1322">
        <v>0</v>
      </c>
      <c r="DF15" s="1322">
        <v>0</v>
      </c>
      <c r="DG15" s="1322">
        <v>0</v>
      </c>
      <c r="DI15" s="1321">
        <v>0</v>
      </c>
      <c r="DJ15" s="1321">
        <v>0</v>
      </c>
      <c r="DK15" s="1321">
        <v>0</v>
      </c>
      <c r="DL15" s="1321">
        <v>0</v>
      </c>
      <c r="DM15" s="1321">
        <v>0</v>
      </c>
      <c r="DN15" s="1321">
        <v>0</v>
      </c>
      <c r="DO15" s="1322">
        <v>0</v>
      </c>
      <c r="DP15" s="1322">
        <v>0</v>
      </c>
      <c r="DQ15" s="1322">
        <v>0</v>
      </c>
      <c r="DS15" s="1321">
        <v>0</v>
      </c>
      <c r="DT15" s="1321">
        <v>0</v>
      </c>
      <c r="DU15" s="1321">
        <v>0</v>
      </c>
      <c r="DV15" s="1321">
        <v>0</v>
      </c>
      <c r="DW15" s="1321">
        <v>0</v>
      </c>
      <c r="DX15" s="1321">
        <v>0</v>
      </c>
      <c r="DY15" s="1322">
        <v>0</v>
      </c>
      <c r="DZ15" s="1322">
        <v>0</v>
      </c>
      <c r="EA15" s="1322">
        <v>0</v>
      </c>
      <c r="EC15" s="1321">
        <v>0</v>
      </c>
      <c r="ED15" s="1321">
        <v>0</v>
      </c>
      <c r="EE15" s="1321">
        <v>0</v>
      </c>
      <c r="EF15" s="1321">
        <v>0</v>
      </c>
      <c r="EG15" s="1321">
        <v>0</v>
      </c>
      <c r="EH15" s="1321">
        <v>0</v>
      </c>
      <c r="EI15" s="1322">
        <v>0</v>
      </c>
      <c r="EJ15" s="1322">
        <v>0</v>
      </c>
      <c r="EK15" s="1322">
        <v>0</v>
      </c>
      <c r="EM15" s="1321">
        <v>0</v>
      </c>
      <c r="EN15" s="1321">
        <v>0</v>
      </c>
      <c r="EO15" s="1321">
        <v>0</v>
      </c>
      <c r="EP15" s="1321">
        <v>0</v>
      </c>
      <c r="EQ15" s="1321">
        <v>0</v>
      </c>
      <c r="ER15" s="1321">
        <v>0</v>
      </c>
      <c r="ES15" s="1322">
        <v>0</v>
      </c>
      <c r="ET15" s="1322">
        <v>0</v>
      </c>
      <c r="EU15" s="1322">
        <v>0</v>
      </c>
      <c r="EW15" s="1321">
        <v>0</v>
      </c>
      <c r="EX15" s="1321">
        <v>0</v>
      </c>
      <c r="EY15" s="1321">
        <v>0</v>
      </c>
      <c r="EZ15" s="1321">
        <v>0</v>
      </c>
      <c r="FA15" s="1321">
        <v>0</v>
      </c>
      <c r="FB15" s="1321">
        <v>0</v>
      </c>
      <c r="FC15" s="1322">
        <v>0</v>
      </c>
      <c r="FD15" s="1322">
        <v>0</v>
      </c>
      <c r="FE15" s="1322">
        <v>0</v>
      </c>
      <c r="FG15" s="1321">
        <v>0</v>
      </c>
      <c r="FH15" s="1321">
        <v>0</v>
      </c>
      <c r="FI15" s="1321">
        <v>0</v>
      </c>
      <c r="FJ15" s="1321">
        <v>0</v>
      </c>
      <c r="FK15" s="1321">
        <v>0</v>
      </c>
      <c r="FL15" s="1321">
        <v>0</v>
      </c>
      <c r="FM15" s="1322">
        <v>0</v>
      </c>
      <c r="FN15" s="1322">
        <v>0</v>
      </c>
      <c r="FO15" s="1322">
        <v>0</v>
      </c>
      <c r="FQ15" s="1321">
        <v>0</v>
      </c>
      <c r="FR15" s="1321">
        <v>0</v>
      </c>
      <c r="FS15" s="1321">
        <v>0</v>
      </c>
      <c r="FT15" s="1321">
        <v>0</v>
      </c>
      <c r="FU15" s="1321">
        <v>0</v>
      </c>
      <c r="FV15" s="1321">
        <v>0</v>
      </c>
      <c r="FW15" s="1322">
        <v>0</v>
      </c>
      <c r="FX15" s="1322">
        <v>0</v>
      </c>
      <c r="FY15" s="1322">
        <v>0</v>
      </c>
      <c r="GA15" s="1321">
        <v>0</v>
      </c>
      <c r="GB15" s="1321">
        <v>0</v>
      </c>
      <c r="GC15" s="1321">
        <v>0</v>
      </c>
      <c r="GD15" s="1321">
        <v>0</v>
      </c>
      <c r="GE15" s="1321">
        <v>0</v>
      </c>
      <c r="GF15" s="1321">
        <v>0</v>
      </c>
      <c r="GG15" s="1322">
        <v>0</v>
      </c>
      <c r="GH15" s="1322">
        <v>0</v>
      </c>
      <c r="GI15" s="1322">
        <v>0</v>
      </c>
      <c r="GK15" s="1321">
        <v>0</v>
      </c>
      <c r="GL15" s="1321">
        <v>0</v>
      </c>
      <c r="GM15" s="1321">
        <v>0</v>
      </c>
      <c r="GN15" s="1321">
        <v>0</v>
      </c>
      <c r="GO15" s="1321">
        <v>0</v>
      </c>
      <c r="GP15" s="1321">
        <v>0</v>
      </c>
      <c r="GQ15" s="1322">
        <v>0</v>
      </c>
      <c r="GR15" s="1322">
        <v>0</v>
      </c>
      <c r="GS15" s="1322">
        <v>0</v>
      </c>
      <c r="GU15" s="1321">
        <v>0</v>
      </c>
      <c r="GV15" s="1321">
        <v>0</v>
      </c>
      <c r="GW15" s="1321">
        <v>0</v>
      </c>
      <c r="GX15" s="1321">
        <v>0</v>
      </c>
      <c r="GY15" s="1321">
        <v>0</v>
      </c>
      <c r="GZ15" s="1321">
        <v>0</v>
      </c>
      <c r="HA15" s="1322">
        <v>0</v>
      </c>
      <c r="HB15" s="1322">
        <v>0</v>
      </c>
      <c r="HC15" s="1322">
        <v>0</v>
      </c>
      <c r="HE15" s="1321">
        <v>0</v>
      </c>
      <c r="HF15" s="1321">
        <v>0</v>
      </c>
      <c r="HG15" s="1321">
        <v>0</v>
      </c>
      <c r="HH15" s="1321">
        <v>0</v>
      </c>
      <c r="HI15" s="1321">
        <v>0</v>
      </c>
      <c r="HJ15" s="1321">
        <v>0</v>
      </c>
      <c r="HK15" s="1322">
        <v>0</v>
      </c>
      <c r="HL15" s="1322">
        <v>0</v>
      </c>
      <c r="HM15" s="1322">
        <v>0</v>
      </c>
      <c r="HO15" s="1321">
        <v>0</v>
      </c>
      <c r="HP15" s="1321">
        <v>0</v>
      </c>
      <c r="HQ15" s="1321">
        <v>0</v>
      </c>
      <c r="HR15" s="1321">
        <v>0</v>
      </c>
      <c r="HS15" s="1321">
        <v>0</v>
      </c>
      <c r="HT15" s="1321">
        <v>0</v>
      </c>
      <c r="HU15" s="1322">
        <v>0</v>
      </c>
      <c r="HV15" s="1322">
        <v>0</v>
      </c>
      <c r="HW15" s="1322">
        <v>0</v>
      </c>
    </row>
    <row r="16" spans="1:231">
      <c r="A16" s="1272">
        <v>10</v>
      </c>
      <c r="B16" s="1320" t="s">
        <v>2215</v>
      </c>
      <c r="C16" s="1322">
        <v>0</v>
      </c>
      <c r="D16" s="1322">
        <v>0</v>
      </c>
      <c r="E16" s="1322">
        <v>0</v>
      </c>
      <c r="F16" s="1322">
        <v>0</v>
      </c>
      <c r="G16" s="1322">
        <v>0</v>
      </c>
      <c r="H16" s="1322">
        <v>0</v>
      </c>
      <c r="I16" s="1322">
        <v>0</v>
      </c>
      <c r="J16" s="1322">
        <v>0</v>
      </c>
      <c r="K16" s="1322">
        <v>0</v>
      </c>
      <c r="M16" s="1322">
        <v>0</v>
      </c>
      <c r="N16" s="1322">
        <v>0</v>
      </c>
      <c r="O16" s="1322">
        <v>0</v>
      </c>
      <c r="P16" s="1322">
        <v>0</v>
      </c>
      <c r="Q16" s="1322">
        <v>0</v>
      </c>
      <c r="R16" s="1322">
        <v>0</v>
      </c>
      <c r="S16" s="1322">
        <v>0</v>
      </c>
      <c r="T16" s="1322">
        <v>0</v>
      </c>
      <c r="U16" s="1322">
        <v>0</v>
      </c>
      <c r="W16" s="1322">
        <v>0</v>
      </c>
      <c r="X16" s="1322">
        <v>0</v>
      </c>
      <c r="Y16" s="1322">
        <v>0</v>
      </c>
      <c r="Z16" s="1322">
        <v>0</v>
      </c>
      <c r="AA16" s="1322">
        <v>0</v>
      </c>
      <c r="AB16" s="1322">
        <v>0</v>
      </c>
      <c r="AC16" s="1322">
        <v>0</v>
      </c>
      <c r="AD16" s="1322">
        <v>0</v>
      </c>
      <c r="AE16" s="1322">
        <v>0</v>
      </c>
      <c r="AG16" s="1322">
        <v>0</v>
      </c>
      <c r="AH16" s="1322">
        <v>0</v>
      </c>
      <c r="AI16" s="1322">
        <v>0</v>
      </c>
      <c r="AJ16" s="1322">
        <v>0</v>
      </c>
      <c r="AK16" s="1322">
        <v>0</v>
      </c>
      <c r="AL16" s="1322">
        <v>0</v>
      </c>
      <c r="AM16" s="1322">
        <v>0</v>
      </c>
      <c r="AN16" s="1322">
        <v>0</v>
      </c>
      <c r="AO16" s="1322">
        <v>0</v>
      </c>
      <c r="AQ16" s="1322">
        <v>0</v>
      </c>
      <c r="AR16" s="1322">
        <v>0</v>
      </c>
      <c r="AS16" s="1322">
        <v>0</v>
      </c>
      <c r="AT16" s="1322">
        <v>0</v>
      </c>
      <c r="AU16" s="1322">
        <v>0</v>
      </c>
      <c r="AV16" s="1322">
        <v>0</v>
      </c>
      <c r="AW16" s="1322">
        <v>0</v>
      </c>
      <c r="AX16" s="1322">
        <v>0</v>
      </c>
      <c r="AY16" s="1322">
        <v>0</v>
      </c>
      <c r="BA16" s="1322">
        <v>0</v>
      </c>
      <c r="BB16" s="1322">
        <v>0</v>
      </c>
      <c r="BC16" s="1322">
        <v>0</v>
      </c>
      <c r="BD16" s="1322">
        <v>0</v>
      </c>
      <c r="BE16" s="1322">
        <v>0</v>
      </c>
      <c r="BF16" s="1322">
        <v>0</v>
      </c>
      <c r="BG16" s="1322">
        <v>0</v>
      </c>
      <c r="BH16" s="1322">
        <v>0</v>
      </c>
      <c r="BI16" s="1322">
        <v>0</v>
      </c>
      <c r="BK16" s="1322">
        <v>0</v>
      </c>
      <c r="BL16" s="1322">
        <v>0</v>
      </c>
      <c r="BM16" s="1322">
        <v>0</v>
      </c>
      <c r="BN16" s="1322">
        <v>0</v>
      </c>
      <c r="BO16" s="1322">
        <v>0</v>
      </c>
      <c r="BP16" s="1322">
        <v>0</v>
      </c>
      <c r="BQ16" s="1322">
        <v>0</v>
      </c>
      <c r="BR16" s="1322">
        <v>0</v>
      </c>
      <c r="BS16" s="1322">
        <v>0</v>
      </c>
      <c r="BU16" s="1321">
        <v>0</v>
      </c>
      <c r="BV16" s="1321">
        <v>0</v>
      </c>
      <c r="BW16" s="1321">
        <v>0</v>
      </c>
      <c r="BX16" s="1321">
        <v>0</v>
      </c>
      <c r="BY16" s="1321">
        <v>0</v>
      </c>
      <c r="BZ16" s="1321">
        <v>0</v>
      </c>
      <c r="CA16" s="1322">
        <v>0</v>
      </c>
      <c r="CB16" s="1322">
        <v>0</v>
      </c>
      <c r="CC16" s="1322">
        <v>0</v>
      </c>
      <c r="CE16" s="1321">
        <v>0</v>
      </c>
      <c r="CF16" s="1321">
        <v>0</v>
      </c>
      <c r="CG16" s="1321">
        <v>0</v>
      </c>
      <c r="CH16" s="1321">
        <v>0</v>
      </c>
      <c r="CI16" s="1321">
        <v>0</v>
      </c>
      <c r="CJ16" s="1321">
        <v>0</v>
      </c>
      <c r="CK16" s="1322">
        <v>0</v>
      </c>
      <c r="CL16" s="1322">
        <v>0</v>
      </c>
      <c r="CM16" s="1322">
        <v>0</v>
      </c>
      <c r="CO16" s="1321">
        <v>0</v>
      </c>
      <c r="CP16" s="1321">
        <v>0</v>
      </c>
      <c r="CQ16" s="1321">
        <v>0</v>
      </c>
      <c r="CR16" s="1321">
        <v>0</v>
      </c>
      <c r="CS16" s="1321">
        <v>0</v>
      </c>
      <c r="CT16" s="1321">
        <v>0</v>
      </c>
      <c r="CU16" s="1322">
        <v>0</v>
      </c>
      <c r="CV16" s="1322">
        <v>0</v>
      </c>
      <c r="CW16" s="1322">
        <v>0</v>
      </c>
      <c r="CY16" s="1321">
        <v>0</v>
      </c>
      <c r="CZ16" s="1321">
        <v>0</v>
      </c>
      <c r="DA16" s="1321">
        <v>0</v>
      </c>
      <c r="DB16" s="1321">
        <v>0</v>
      </c>
      <c r="DC16" s="1321">
        <v>0</v>
      </c>
      <c r="DD16" s="1321">
        <v>0</v>
      </c>
      <c r="DE16" s="1322">
        <v>0</v>
      </c>
      <c r="DF16" s="1322">
        <v>0</v>
      </c>
      <c r="DG16" s="1322">
        <v>0</v>
      </c>
      <c r="DI16" s="1321">
        <v>0</v>
      </c>
      <c r="DJ16" s="1321">
        <v>0</v>
      </c>
      <c r="DK16" s="1321">
        <v>0</v>
      </c>
      <c r="DL16" s="1321">
        <v>0</v>
      </c>
      <c r="DM16" s="1321">
        <v>0</v>
      </c>
      <c r="DN16" s="1321">
        <v>0</v>
      </c>
      <c r="DO16" s="1322">
        <v>0</v>
      </c>
      <c r="DP16" s="1322">
        <v>0</v>
      </c>
      <c r="DQ16" s="1322">
        <v>0</v>
      </c>
      <c r="DS16" s="1321">
        <v>0</v>
      </c>
      <c r="DT16" s="1321">
        <v>0</v>
      </c>
      <c r="DU16" s="1321">
        <v>0</v>
      </c>
      <c r="DV16" s="1321">
        <v>0</v>
      </c>
      <c r="DW16" s="1321">
        <v>0</v>
      </c>
      <c r="DX16" s="1321">
        <v>0</v>
      </c>
      <c r="DY16" s="1322">
        <v>0</v>
      </c>
      <c r="DZ16" s="1322">
        <v>0</v>
      </c>
      <c r="EA16" s="1322">
        <v>0</v>
      </c>
      <c r="EC16" s="1321">
        <v>0</v>
      </c>
      <c r="ED16" s="1321">
        <v>0</v>
      </c>
      <c r="EE16" s="1321">
        <v>0</v>
      </c>
      <c r="EF16" s="1321">
        <v>0</v>
      </c>
      <c r="EG16" s="1321">
        <v>0</v>
      </c>
      <c r="EH16" s="1321">
        <v>0</v>
      </c>
      <c r="EI16" s="1322">
        <v>0</v>
      </c>
      <c r="EJ16" s="1322">
        <v>0</v>
      </c>
      <c r="EK16" s="1322">
        <v>0</v>
      </c>
      <c r="EM16" s="1321">
        <v>0</v>
      </c>
      <c r="EN16" s="1321">
        <v>0</v>
      </c>
      <c r="EO16" s="1321">
        <v>0</v>
      </c>
      <c r="EP16" s="1321">
        <v>0</v>
      </c>
      <c r="EQ16" s="1321">
        <v>0</v>
      </c>
      <c r="ER16" s="1321">
        <v>0</v>
      </c>
      <c r="ES16" s="1322">
        <v>0</v>
      </c>
      <c r="ET16" s="1322">
        <v>0</v>
      </c>
      <c r="EU16" s="1322">
        <v>0</v>
      </c>
      <c r="EW16" s="1321">
        <v>0</v>
      </c>
      <c r="EX16" s="1321">
        <v>0</v>
      </c>
      <c r="EY16" s="1321">
        <v>0</v>
      </c>
      <c r="EZ16" s="1321">
        <v>0</v>
      </c>
      <c r="FA16" s="1321">
        <v>0</v>
      </c>
      <c r="FB16" s="1321">
        <v>0</v>
      </c>
      <c r="FC16" s="1322">
        <v>0</v>
      </c>
      <c r="FD16" s="1322">
        <v>0</v>
      </c>
      <c r="FE16" s="1322">
        <v>0</v>
      </c>
      <c r="FG16" s="1321">
        <v>0</v>
      </c>
      <c r="FH16" s="1321">
        <v>0</v>
      </c>
      <c r="FI16" s="1321">
        <v>0</v>
      </c>
      <c r="FJ16" s="1321">
        <v>0</v>
      </c>
      <c r="FK16" s="1321">
        <v>0</v>
      </c>
      <c r="FL16" s="1321">
        <v>0</v>
      </c>
      <c r="FM16" s="1322">
        <v>0</v>
      </c>
      <c r="FN16" s="1322">
        <v>0</v>
      </c>
      <c r="FO16" s="1322">
        <v>0</v>
      </c>
      <c r="FQ16" s="1321">
        <v>0</v>
      </c>
      <c r="FR16" s="1321">
        <v>0</v>
      </c>
      <c r="FS16" s="1321">
        <v>0</v>
      </c>
      <c r="FT16" s="1321">
        <v>0</v>
      </c>
      <c r="FU16" s="1321">
        <v>0</v>
      </c>
      <c r="FV16" s="1321">
        <v>0</v>
      </c>
      <c r="FW16" s="1322">
        <v>0</v>
      </c>
      <c r="FX16" s="1322">
        <v>0</v>
      </c>
      <c r="FY16" s="1322">
        <v>0</v>
      </c>
      <c r="GA16" s="1321">
        <v>0</v>
      </c>
      <c r="GB16" s="1321">
        <v>0</v>
      </c>
      <c r="GC16" s="1321">
        <v>0</v>
      </c>
      <c r="GD16" s="1321">
        <v>0</v>
      </c>
      <c r="GE16" s="1321">
        <v>0</v>
      </c>
      <c r="GF16" s="1321">
        <v>0</v>
      </c>
      <c r="GG16" s="1322">
        <v>0</v>
      </c>
      <c r="GH16" s="1322">
        <v>0</v>
      </c>
      <c r="GI16" s="1322">
        <v>0</v>
      </c>
      <c r="GK16" s="1321">
        <v>0</v>
      </c>
      <c r="GL16" s="1321">
        <v>0</v>
      </c>
      <c r="GM16" s="1321">
        <v>0</v>
      </c>
      <c r="GN16" s="1321">
        <v>0</v>
      </c>
      <c r="GO16" s="1321">
        <v>0</v>
      </c>
      <c r="GP16" s="1321">
        <v>0</v>
      </c>
      <c r="GQ16" s="1322">
        <v>0</v>
      </c>
      <c r="GR16" s="1322">
        <v>0</v>
      </c>
      <c r="GS16" s="1322">
        <v>0</v>
      </c>
      <c r="GU16" s="1321">
        <v>0</v>
      </c>
      <c r="GV16" s="1321">
        <v>0</v>
      </c>
      <c r="GW16" s="1321">
        <v>0</v>
      </c>
      <c r="GX16" s="1321">
        <v>0</v>
      </c>
      <c r="GY16" s="1321">
        <v>0</v>
      </c>
      <c r="GZ16" s="1321">
        <v>0</v>
      </c>
      <c r="HA16" s="1322">
        <v>0</v>
      </c>
      <c r="HB16" s="1322">
        <v>0</v>
      </c>
      <c r="HC16" s="1322">
        <v>0</v>
      </c>
      <c r="HE16" s="1321">
        <v>0</v>
      </c>
      <c r="HF16" s="1321">
        <v>0</v>
      </c>
      <c r="HG16" s="1321">
        <v>0</v>
      </c>
      <c r="HH16" s="1321">
        <v>0</v>
      </c>
      <c r="HI16" s="1321">
        <v>0</v>
      </c>
      <c r="HJ16" s="1321">
        <v>0</v>
      </c>
      <c r="HK16" s="1322">
        <v>0</v>
      </c>
      <c r="HL16" s="1322">
        <v>0</v>
      </c>
      <c r="HM16" s="1322">
        <v>0</v>
      </c>
      <c r="HO16" s="1321">
        <v>0</v>
      </c>
      <c r="HP16" s="1321">
        <v>0</v>
      </c>
      <c r="HQ16" s="1321">
        <v>0</v>
      </c>
      <c r="HR16" s="1321">
        <v>0</v>
      </c>
      <c r="HS16" s="1321">
        <v>0</v>
      </c>
      <c r="HT16" s="1321">
        <v>0</v>
      </c>
      <c r="HU16" s="1322">
        <v>0</v>
      </c>
      <c r="HV16" s="1322">
        <v>0</v>
      </c>
      <c r="HW16" s="1322">
        <v>0</v>
      </c>
    </row>
    <row r="17" spans="1:231" ht="14.4" thickBot="1">
      <c r="A17" s="1272">
        <v>11</v>
      </c>
      <c r="B17" s="1326" t="s">
        <v>2216</v>
      </c>
      <c r="C17" s="1327">
        <v>0</v>
      </c>
      <c r="D17" s="1327">
        <v>0</v>
      </c>
      <c r="E17" s="1327">
        <v>0</v>
      </c>
      <c r="F17" s="1327">
        <v>0</v>
      </c>
      <c r="G17" s="1327">
        <v>0</v>
      </c>
      <c r="H17" s="1327">
        <v>0</v>
      </c>
      <c r="I17" s="1327">
        <v>0</v>
      </c>
      <c r="J17" s="1327">
        <v>0</v>
      </c>
      <c r="K17" s="1327">
        <v>0</v>
      </c>
      <c r="M17" s="1327">
        <v>0</v>
      </c>
      <c r="N17" s="1327">
        <v>0</v>
      </c>
      <c r="O17" s="1327">
        <v>0</v>
      </c>
      <c r="P17" s="1327">
        <v>0</v>
      </c>
      <c r="Q17" s="1327">
        <v>0</v>
      </c>
      <c r="R17" s="1327">
        <v>0</v>
      </c>
      <c r="S17" s="1327">
        <v>0</v>
      </c>
      <c r="T17" s="1327">
        <v>0</v>
      </c>
      <c r="U17" s="1327">
        <v>0</v>
      </c>
      <c r="W17" s="1327">
        <v>0</v>
      </c>
      <c r="X17" s="1327">
        <v>0</v>
      </c>
      <c r="Y17" s="1327">
        <v>0</v>
      </c>
      <c r="Z17" s="1327">
        <v>0</v>
      </c>
      <c r="AA17" s="1327">
        <v>0</v>
      </c>
      <c r="AB17" s="1327">
        <v>0</v>
      </c>
      <c r="AC17" s="1327">
        <v>0</v>
      </c>
      <c r="AD17" s="1327">
        <v>0</v>
      </c>
      <c r="AE17" s="1327">
        <v>0</v>
      </c>
      <c r="AG17" s="1327">
        <v>0</v>
      </c>
      <c r="AH17" s="1327">
        <v>0</v>
      </c>
      <c r="AI17" s="1327">
        <v>0</v>
      </c>
      <c r="AJ17" s="1327">
        <v>0</v>
      </c>
      <c r="AK17" s="1327">
        <v>0</v>
      </c>
      <c r="AL17" s="1327">
        <v>0</v>
      </c>
      <c r="AM17" s="1327">
        <v>0</v>
      </c>
      <c r="AN17" s="1327">
        <v>0</v>
      </c>
      <c r="AO17" s="1327">
        <v>0</v>
      </c>
      <c r="AQ17" s="1327">
        <v>0</v>
      </c>
      <c r="AR17" s="1327">
        <v>0</v>
      </c>
      <c r="AS17" s="1327">
        <v>0</v>
      </c>
      <c r="AT17" s="1327">
        <v>0</v>
      </c>
      <c r="AU17" s="1327">
        <v>0</v>
      </c>
      <c r="AV17" s="1327">
        <v>0</v>
      </c>
      <c r="AW17" s="1327">
        <v>0</v>
      </c>
      <c r="AX17" s="1327">
        <v>0</v>
      </c>
      <c r="AY17" s="1327">
        <v>0</v>
      </c>
      <c r="BA17" s="1327">
        <v>0</v>
      </c>
      <c r="BB17" s="1327">
        <v>0</v>
      </c>
      <c r="BC17" s="1327">
        <v>0</v>
      </c>
      <c r="BD17" s="1327">
        <v>0</v>
      </c>
      <c r="BE17" s="1327">
        <v>0</v>
      </c>
      <c r="BF17" s="1327">
        <v>0</v>
      </c>
      <c r="BG17" s="1327">
        <v>0</v>
      </c>
      <c r="BH17" s="1327">
        <v>0</v>
      </c>
      <c r="BI17" s="1327">
        <v>0</v>
      </c>
      <c r="BK17" s="1327">
        <v>0</v>
      </c>
      <c r="BL17" s="1327">
        <v>0</v>
      </c>
      <c r="BM17" s="1327">
        <v>0</v>
      </c>
      <c r="BN17" s="1327">
        <v>0</v>
      </c>
      <c r="BO17" s="1327">
        <v>0</v>
      </c>
      <c r="BP17" s="1327">
        <v>0</v>
      </c>
      <c r="BQ17" s="1327">
        <v>0</v>
      </c>
      <c r="BR17" s="1327">
        <v>0</v>
      </c>
      <c r="BS17" s="1327">
        <v>0</v>
      </c>
      <c r="BU17" s="1327">
        <v>0</v>
      </c>
      <c r="BV17" s="1327">
        <v>0</v>
      </c>
      <c r="BW17" s="1327">
        <v>0</v>
      </c>
      <c r="BX17" s="1327">
        <v>0</v>
      </c>
      <c r="BY17" s="1327">
        <v>0</v>
      </c>
      <c r="BZ17" s="1327">
        <v>0</v>
      </c>
      <c r="CA17" s="1327">
        <v>0</v>
      </c>
      <c r="CB17" s="1327">
        <v>0</v>
      </c>
      <c r="CC17" s="1327">
        <v>0</v>
      </c>
      <c r="CE17" s="1327">
        <v>0</v>
      </c>
      <c r="CF17" s="1327">
        <v>0</v>
      </c>
      <c r="CG17" s="1327">
        <v>0</v>
      </c>
      <c r="CH17" s="1327">
        <v>0</v>
      </c>
      <c r="CI17" s="1327">
        <v>0</v>
      </c>
      <c r="CJ17" s="1327">
        <v>0</v>
      </c>
      <c r="CK17" s="1327">
        <v>0</v>
      </c>
      <c r="CL17" s="1327">
        <v>0</v>
      </c>
      <c r="CM17" s="1327">
        <v>0</v>
      </c>
      <c r="CO17" s="1327">
        <v>0</v>
      </c>
      <c r="CP17" s="1327">
        <v>0</v>
      </c>
      <c r="CQ17" s="1327">
        <v>0</v>
      </c>
      <c r="CR17" s="1327">
        <v>0</v>
      </c>
      <c r="CS17" s="1327">
        <v>0</v>
      </c>
      <c r="CT17" s="1327">
        <v>0</v>
      </c>
      <c r="CU17" s="1327">
        <v>0</v>
      </c>
      <c r="CV17" s="1327">
        <v>0</v>
      </c>
      <c r="CW17" s="1327">
        <v>0</v>
      </c>
      <c r="CY17" s="1327">
        <v>0</v>
      </c>
      <c r="CZ17" s="1327">
        <v>0</v>
      </c>
      <c r="DA17" s="1327">
        <v>0</v>
      </c>
      <c r="DB17" s="1327">
        <v>0</v>
      </c>
      <c r="DC17" s="1327">
        <v>0</v>
      </c>
      <c r="DD17" s="1327">
        <v>0</v>
      </c>
      <c r="DE17" s="1327">
        <v>0</v>
      </c>
      <c r="DF17" s="1327">
        <v>0</v>
      </c>
      <c r="DG17" s="1327">
        <v>0</v>
      </c>
      <c r="DI17" s="1327">
        <v>0</v>
      </c>
      <c r="DJ17" s="1327">
        <v>0</v>
      </c>
      <c r="DK17" s="1327">
        <v>0</v>
      </c>
      <c r="DL17" s="1327">
        <v>0</v>
      </c>
      <c r="DM17" s="1327">
        <v>0</v>
      </c>
      <c r="DN17" s="1327">
        <v>0</v>
      </c>
      <c r="DO17" s="1327">
        <v>0</v>
      </c>
      <c r="DP17" s="1327">
        <v>0</v>
      </c>
      <c r="DQ17" s="1327">
        <v>0</v>
      </c>
      <c r="DS17" s="1327">
        <v>0</v>
      </c>
      <c r="DT17" s="1327">
        <v>0</v>
      </c>
      <c r="DU17" s="1327">
        <v>0</v>
      </c>
      <c r="DV17" s="1327">
        <v>0</v>
      </c>
      <c r="DW17" s="1327">
        <v>0</v>
      </c>
      <c r="DX17" s="1327">
        <v>0</v>
      </c>
      <c r="DY17" s="1327">
        <v>0</v>
      </c>
      <c r="DZ17" s="1327">
        <v>0</v>
      </c>
      <c r="EA17" s="1327">
        <v>0</v>
      </c>
      <c r="EC17" s="1327">
        <v>0</v>
      </c>
      <c r="ED17" s="1327">
        <v>0</v>
      </c>
      <c r="EE17" s="1327">
        <v>0</v>
      </c>
      <c r="EF17" s="1327">
        <v>0</v>
      </c>
      <c r="EG17" s="1327">
        <v>0</v>
      </c>
      <c r="EH17" s="1327">
        <v>0</v>
      </c>
      <c r="EI17" s="1327">
        <v>0</v>
      </c>
      <c r="EJ17" s="1327">
        <v>0</v>
      </c>
      <c r="EK17" s="1327">
        <v>0</v>
      </c>
      <c r="EM17" s="1327">
        <v>0</v>
      </c>
      <c r="EN17" s="1327">
        <v>0</v>
      </c>
      <c r="EO17" s="1327">
        <v>0</v>
      </c>
      <c r="EP17" s="1327">
        <v>0</v>
      </c>
      <c r="EQ17" s="1327">
        <v>0</v>
      </c>
      <c r="ER17" s="1327">
        <v>0</v>
      </c>
      <c r="ES17" s="1327">
        <v>0</v>
      </c>
      <c r="ET17" s="1327">
        <v>0</v>
      </c>
      <c r="EU17" s="1327">
        <v>0</v>
      </c>
      <c r="EW17" s="1327">
        <v>0</v>
      </c>
      <c r="EX17" s="1327">
        <v>0</v>
      </c>
      <c r="EY17" s="1327">
        <v>0</v>
      </c>
      <c r="EZ17" s="1327">
        <v>0</v>
      </c>
      <c r="FA17" s="1327">
        <v>0</v>
      </c>
      <c r="FB17" s="1327">
        <v>0</v>
      </c>
      <c r="FC17" s="1327">
        <v>0</v>
      </c>
      <c r="FD17" s="1327">
        <v>0</v>
      </c>
      <c r="FE17" s="1327">
        <v>0</v>
      </c>
      <c r="FG17" s="1327">
        <v>0</v>
      </c>
      <c r="FH17" s="1327">
        <v>0</v>
      </c>
      <c r="FI17" s="1327">
        <v>0</v>
      </c>
      <c r="FJ17" s="1327">
        <v>0</v>
      </c>
      <c r="FK17" s="1327">
        <v>0</v>
      </c>
      <c r="FL17" s="1327">
        <v>0</v>
      </c>
      <c r="FM17" s="1327">
        <v>0</v>
      </c>
      <c r="FN17" s="1327">
        <v>0</v>
      </c>
      <c r="FO17" s="1327">
        <v>0</v>
      </c>
      <c r="FQ17" s="1327">
        <v>0</v>
      </c>
      <c r="FR17" s="1327">
        <v>0</v>
      </c>
      <c r="FS17" s="1327">
        <v>0</v>
      </c>
      <c r="FT17" s="1327">
        <v>0</v>
      </c>
      <c r="FU17" s="1327">
        <v>0</v>
      </c>
      <c r="FV17" s="1327">
        <v>0</v>
      </c>
      <c r="FW17" s="1327">
        <v>0</v>
      </c>
      <c r="FX17" s="1327">
        <v>0</v>
      </c>
      <c r="FY17" s="1327">
        <v>0</v>
      </c>
      <c r="GA17" s="1327">
        <v>0</v>
      </c>
      <c r="GB17" s="1327">
        <v>0</v>
      </c>
      <c r="GC17" s="1327">
        <v>0</v>
      </c>
      <c r="GD17" s="1327">
        <v>0</v>
      </c>
      <c r="GE17" s="1327">
        <v>0</v>
      </c>
      <c r="GF17" s="1327">
        <v>0</v>
      </c>
      <c r="GG17" s="1327">
        <v>0</v>
      </c>
      <c r="GH17" s="1327">
        <v>0</v>
      </c>
      <c r="GI17" s="1327">
        <v>0</v>
      </c>
      <c r="GK17" s="1327">
        <v>0</v>
      </c>
      <c r="GL17" s="1327">
        <v>0</v>
      </c>
      <c r="GM17" s="1327">
        <v>0</v>
      </c>
      <c r="GN17" s="1327">
        <v>0</v>
      </c>
      <c r="GO17" s="1327">
        <v>0</v>
      </c>
      <c r="GP17" s="1327">
        <v>0</v>
      </c>
      <c r="GQ17" s="1327">
        <v>0</v>
      </c>
      <c r="GR17" s="1327">
        <v>0</v>
      </c>
      <c r="GS17" s="1327">
        <v>0</v>
      </c>
      <c r="GU17" s="1327">
        <v>0</v>
      </c>
      <c r="GV17" s="1327">
        <v>0</v>
      </c>
      <c r="GW17" s="1327">
        <v>0</v>
      </c>
      <c r="GX17" s="1327">
        <v>0</v>
      </c>
      <c r="GY17" s="1327">
        <v>0</v>
      </c>
      <c r="GZ17" s="1327">
        <v>0</v>
      </c>
      <c r="HA17" s="1327">
        <v>0</v>
      </c>
      <c r="HB17" s="1327">
        <v>0</v>
      </c>
      <c r="HC17" s="1327">
        <v>0</v>
      </c>
      <c r="HE17" s="1327">
        <v>0</v>
      </c>
      <c r="HF17" s="1327">
        <v>0</v>
      </c>
      <c r="HG17" s="1327">
        <v>0</v>
      </c>
      <c r="HH17" s="1327">
        <v>0</v>
      </c>
      <c r="HI17" s="1327">
        <v>0</v>
      </c>
      <c r="HJ17" s="1327">
        <v>0</v>
      </c>
      <c r="HK17" s="1327">
        <v>0</v>
      </c>
      <c r="HL17" s="1327">
        <v>0</v>
      </c>
      <c r="HM17" s="1327">
        <v>0</v>
      </c>
      <c r="HO17" s="1327">
        <v>0</v>
      </c>
      <c r="HP17" s="1327">
        <v>0</v>
      </c>
      <c r="HQ17" s="1327">
        <v>0</v>
      </c>
      <c r="HR17" s="1327">
        <v>0</v>
      </c>
      <c r="HS17" s="1327">
        <v>0</v>
      </c>
      <c r="HT17" s="1327">
        <v>0</v>
      </c>
      <c r="HU17" s="1327">
        <v>0</v>
      </c>
      <c r="HV17" s="1327">
        <v>0</v>
      </c>
      <c r="HW17" s="1327">
        <v>0</v>
      </c>
    </row>
  </sheetData>
  <mergeCells count="69">
    <mergeCell ref="C5:E5"/>
    <mergeCell ref="F5:H5"/>
    <mergeCell ref="I5:K5"/>
    <mergeCell ref="FC5:FE5"/>
    <mergeCell ref="EF5:EH5"/>
    <mergeCell ref="BU5:BW5"/>
    <mergeCell ref="BX5:BZ5"/>
    <mergeCell ref="M5:O5"/>
    <mergeCell ref="P5:R5"/>
    <mergeCell ref="S5:U5"/>
    <mergeCell ref="BK5:BM5"/>
    <mergeCell ref="BN5:BP5"/>
    <mergeCell ref="AM5:AO5"/>
    <mergeCell ref="AQ5:AS5"/>
    <mergeCell ref="AT5:AV5"/>
    <mergeCell ref="AW5:AY5"/>
    <mergeCell ref="DO5:DQ5"/>
    <mergeCell ref="CA5:CC5"/>
    <mergeCell ref="CE5:CG5"/>
    <mergeCell ref="CH5:CJ5"/>
    <mergeCell ref="CK5:CM5"/>
    <mergeCell ref="CO5:CQ5"/>
    <mergeCell ref="CR5:CT5"/>
    <mergeCell ref="CU5:CW5"/>
    <mergeCell ref="CY5:DA5"/>
    <mergeCell ref="DB5:DD5"/>
    <mergeCell ref="DE5:DG5"/>
    <mergeCell ref="GG5:GI5"/>
    <mergeCell ref="FQ5:FS5"/>
    <mergeCell ref="FT5:FV5"/>
    <mergeCell ref="FW5:FY5"/>
    <mergeCell ref="GA5:GC5"/>
    <mergeCell ref="GD5:GF5"/>
    <mergeCell ref="HA5:HC5"/>
    <mergeCell ref="GQ5:GS5"/>
    <mergeCell ref="GU5:GW5"/>
    <mergeCell ref="GX5:GZ5"/>
    <mergeCell ref="GK5:GM5"/>
    <mergeCell ref="GN5:GP5"/>
    <mergeCell ref="HU5:HW5"/>
    <mergeCell ref="HE5:HG5"/>
    <mergeCell ref="HH5:HJ5"/>
    <mergeCell ref="HK5:HM5"/>
    <mergeCell ref="HO5:HQ5"/>
    <mergeCell ref="HR5:HT5"/>
    <mergeCell ref="BA5:BC5"/>
    <mergeCell ref="W5:Y5"/>
    <mergeCell ref="Z5:AB5"/>
    <mergeCell ref="BD5:BF5"/>
    <mergeCell ref="BG5:BI5"/>
    <mergeCell ref="AC5:AE5"/>
    <mergeCell ref="AG5:AI5"/>
    <mergeCell ref="AJ5:AL5"/>
    <mergeCell ref="BQ5:BS5"/>
    <mergeCell ref="DI5:DK5"/>
    <mergeCell ref="DL5:DN5"/>
    <mergeCell ref="FM5:FO5"/>
    <mergeCell ref="DS5:DU5"/>
    <mergeCell ref="FG5:FI5"/>
    <mergeCell ref="EW5:EY5"/>
    <mergeCell ref="EI5:EK5"/>
    <mergeCell ref="EM5:EO5"/>
    <mergeCell ref="EZ5:FB5"/>
    <mergeCell ref="EP5:ER5"/>
    <mergeCell ref="ES5:EU5"/>
    <mergeCell ref="DV5:DX5"/>
    <mergeCell ref="DY5:EA5"/>
    <mergeCell ref="EC5:EE5"/>
    <mergeCell ref="FJ5:FL5"/>
  </mergeCells>
  <hyperlinks>
    <hyperlink ref="B2" location="Índice!A1" display="SEC1 - Exposições de securitização classificadas na carteira bancária" xr:uid="{1504616B-7C1E-467D-8FEF-44CDD8FC7598}"/>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5C44A-16DD-4E1C-8BDA-CA8A52E437AC}">
  <sheetPr codeName="Planilha57">
    <tabColor rgb="FF73C6A1"/>
  </sheetPr>
  <dimension ref="A1:JW23"/>
  <sheetViews>
    <sheetView showGridLines="0" topLeftCell="B4" zoomScale="85" zoomScaleNormal="85" workbookViewId="0">
      <selection activeCell="B4" sqref="B4:M12"/>
    </sheetView>
  </sheetViews>
  <sheetFormatPr defaultColWidth="9.21875" defaultRowHeight="13.8"/>
  <cols>
    <col min="1" max="1" width="3" style="1112" hidden="1" customWidth="1"/>
    <col min="2" max="2" width="38.44140625" style="1112" customWidth="1"/>
    <col min="3" max="3" width="6.5546875" style="1112" bestFit="1" customWidth="1"/>
    <col min="4" max="5" width="12" style="1112" bestFit="1" customWidth="1"/>
    <col min="6" max="6" width="11.44140625" style="1112" bestFit="1" customWidth="1"/>
    <col min="7" max="7" width="7" style="1112" bestFit="1" customWidth="1"/>
    <col min="8" max="8" width="12.44140625" style="1112" bestFit="1" customWidth="1"/>
    <col min="9" max="9" width="7" style="1112" bestFit="1" customWidth="1"/>
    <col min="10" max="10" width="12.44140625" style="1112" bestFit="1" customWidth="1"/>
    <col min="11" max="11" width="7" style="1112" bestFit="1" customWidth="1"/>
    <col min="12" max="12" width="12.44140625" style="1112" bestFit="1" customWidth="1"/>
    <col min="13" max="13" width="11" style="1112" bestFit="1" customWidth="1"/>
    <col min="14" max="14" width="1.44140625" style="3" customWidth="1"/>
    <col min="15" max="15" width="6.5546875" style="1112" bestFit="1" customWidth="1"/>
    <col min="16" max="17" width="12" style="1112" bestFit="1" customWidth="1"/>
    <col min="18" max="18" width="11.44140625" style="1112" bestFit="1" customWidth="1"/>
    <col min="19" max="19" width="7" style="1112" bestFit="1" customWidth="1"/>
    <col min="20" max="20" width="12.44140625" style="1112" bestFit="1" customWidth="1"/>
    <col min="21" max="21" width="7" style="1112" bestFit="1" customWidth="1"/>
    <col min="22" max="22" width="12.44140625" style="1112" bestFit="1" customWidth="1"/>
    <col min="23" max="23" width="7" style="1112" bestFit="1" customWidth="1"/>
    <col min="24" max="24" width="12.44140625" style="1112" bestFit="1" customWidth="1"/>
    <col min="25" max="25" width="11" style="1112" bestFit="1" customWidth="1"/>
    <col min="26" max="26" width="1.44140625" style="3" customWidth="1"/>
    <col min="27" max="27" width="6.5546875" style="1112" bestFit="1" customWidth="1"/>
    <col min="28" max="29" width="12" style="1112" bestFit="1" customWidth="1"/>
    <col min="30" max="30" width="11.44140625" style="1112" bestFit="1" customWidth="1"/>
    <col min="31" max="31" width="7" style="1112" bestFit="1" customWidth="1"/>
    <col min="32" max="32" width="12.44140625" style="1112" bestFit="1" customWidth="1"/>
    <col min="33" max="33" width="7" style="1112" bestFit="1" customWidth="1"/>
    <col min="34" max="34" width="12.44140625" style="1112" bestFit="1" customWidth="1"/>
    <col min="35" max="35" width="7" style="1112" bestFit="1" customWidth="1"/>
    <col min="36" max="36" width="12.44140625" style="1112" bestFit="1" customWidth="1"/>
    <col min="37" max="37" width="11" style="1112" bestFit="1" customWidth="1"/>
    <col min="38" max="38" width="1.44140625" style="3" customWidth="1"/>
    <col min="39" max="39" width="6.5546875" style="1112" bestFit="1" customWidth="1"/>
    <col min="40" max="41" width="12" style="1112" bestFit="1" customWidth="1"/>
    <col min="42" max="42" width="11.44140625" style="1112" bestFit="1" customWidth="1"/>
    <col min="43" max="43" width="7" style="1112" bestFit="1" customWidth="1"/>
    <col min="44" max="44" width="12.44140625" style="1112" bestFit="1" customWidth="1"/>
    <col min="45" max="45" width="7" style="1112" bestFit="1" customWidth="1"/>
    <col min="46" max="46" width="12.44140625" style="1112" bestFit="1" customWidth="1"/>
    <col min="47" max="47" width="7" style="1112" bestFit="1" customWidth="1"/>
    <col min="48" max="48" width="12.44140625" style="1112" bestFit="1" customWidth="1"/>
    <col min="49" max="49" width="11" style="1112" bestFit="1" customWidth="1"/>
    <col min="50" max="50" width="1.44140625" style="3" customWidth="1"/>
    <col min="51" max="51" width="6.5546875" style="1112" bestFit="1" customWidth="1"/>
    <col min="52" max="53" width="12" style="1112" bestFit="1" customWidth="1"/>
    <col min="54" max="54" width="11.44140625" style="1112" bestFit="1" customWidth="1"/>
    <col min="55" max="55" width="7" style="1112" bestFit="1" customWidth="1"/>
    <col min="56" max="56" width="12.44140625" style="1112" bestFit="1" customWidth="1"/>
    <col min="57" max="57" width="7" style="1112" bestFit="1" customWidth="1"/>
    <col min="58" max="58" width="12.44140625" style="1112" bestFit="1" customWidth="1"/>
    <col min="59" max="59" width="7" style="1112" bestFit="1" customWidth="1"/>
    <col min="60" max="60" width="12.44140625" style="1112" bestFit="1" customWidth="1"/>
    <col min="61" max="61" width="11" style="1112" bestFit="1" customWidth="1"/>
    <col min="62" max="62" width="1.44140625" style="3" customWidth="1"/>
    <col min="63" max="63" width="6.5546875" style="1112" bestFit="1" customWidth="1"/>
    <col min="64" max="65" width="12" style="1112" bestFit="1" customWidth="1"/>
    <col min="66" max="66" width="11.44140625" style="1112" bestFit="1" customWidth="1"/>
    <col min="67" max="67" width="7" style="1112" bestFit="1" customWidth="1"/>
    <col min="68" max="68" width="12.44140625" style="1112" bestFit="1" customWidth="1"/>
    <col min="69" max="69" width="7" style="1112" bestFit="1" customWidth="1"/>
    <col min="70" max="70" width="12.44140625" style="1112" bestFit="1" customWidth="1"/>
    <col min="71" max="71" width="7" style="1112" bestFit="1" customWidth="1"/>
    <col min="72" max="72" width="12.44140625" style="1112" bestFit="1" customWidth="1"/>
    <col min="73" max="73" width="11" style="1112" bestFit="1" customWidth="1"/>
    <col min="74" max="74" width="1.44140625" style="3" customWidth="1"/>
    <col min="75" max="75" width="6.5546875" style="1112" bestFit="1" customWidth="1"/>
    <col min="76" max="77" width="12" style="1112" bestFit="1" customWidth="1"/>
    <col min="78" max="78" width="11.44140625" style="1112" bestFit="1" customWidth="1"/>
    <col min="79" max="79" width="7" style="1112" bestFit="1" customWidth="1"/>
    <col min="80" max="80" width="12.44140625" style="1112" bestFit="1" customWidth="1"/>
    <col min="81" max="81" width="7" style="1112" bestFit="1" customWidth="1"/>
    <col min="82" max="82" width="12.44140625" style="1112" bestFit="1" customWidth="1"/>
    <col min="83" max="83" width="7" style="1112" bestFit="1" customWidth="1"/>
    <col min="84" max="84" width="12.44140625" style="1112" bestFit="1" customWidth="1"/>
    <col min="85" max="85" width="11" style="1112" bestFit="1" customWidth="1"/>
    <col min="86" max="86" width="1.44140625" style="3" customWidth="1"/>
    <col min="87" max="87" width="6.5546875" style="1112" bestFit="1" customWidth="1"/>
    <col min="88" max="89" width="12" style="1112" bestFit="1" customWidth="1"/>
    <col min="90" max="90" width="11.44140625" style="1112" bestFit="1" customWidth="1"/>
    <col min="91" max="91" width="7" style="1112" bestFit="1" customWidth="1"/>
    <col min="92" max="92" width="12.44140625" style="1112" bestFit="1" customWidth="1"/>
    <col min="93" max="93" width="7" style="1112" bestFit="1" customWidth="1"/>
    <col min="94" max="94" width="12.44140625" style="1112" bestFit="1" customWidth="1"/>
    <col min="95" max="95" width="7" style="1112" bestFit="1" customWidth="1"/>
    <col min="96" max="96" width="12.44140625" style="1112" bestFit="1" customWidth="1"/>
    <col min="97" max="97" width="11" style="1112" bestFit="1" customWidth="1"/>
    <col min="98" max="98" width="1.44140625" style="3" customWidth="1"/>
    <col min="99" max="99" width="6.5546875" style="1112" bestFit="1" customWidth="1"/>
    <col min="100" max="101" width="12" style="1112" bestFit="1" customWidth="1"/>
    <col min="102" max="102" width="11.44140625" style="1112" bestFit="1" customWidth="1"/>
    <col min="103" max="103" width="7" style="1112" bestFit="1" customWidth="1"/>
    <col min="104" max="104" width="12.44140625" style="1112" bestFit="1" customWidth="1"/>
    <col min="105" max="105" width="7" style="1112" bestFit="1" customWidth="1"/>
    <col min="106" max="106" width="12.44140625" style="1112" bestFit="1" customWidth="1"/>
    <col min="107" max="107" width="7" style="1112" bestFit="1" customWidth="1"/>
    <col min="108" max="108" width="12.44140625" style="1112" bestFit="1" customWidth="1"/>
    <col min="109" max="109" width="11" style="1112" bestFit="1" customWidth="1"/>
    <col min="110" max="110" width="1.44140625" style="3" customWidth="1"/>
    <col min="111" max="111" width="6.5546875" style="1112" bestFit="1" customWidth="1"/>
    <col min="112" max="113" width="12" style="1112" bestFit="1" customWidth="1"/>
    <col min="114" max="114" width="11.44140625" style="1112" bestFit="1" customWidth="1"/>
    <col min="115" max="115" width="7" style="1112" bestFit="1" customWidth="1"/>
    <col min="116" max="116" width="12.44140625" style="1112" bestFit="1" customWidth="1"/>
    <col min="117" max="117" width="7" style="1112" bestFit="1" customWidth="1"/>
    <col min="118" max="118" width="12.44140625" style="1112" bestFit="1" customWidth="1"/>
    <col min="119" max="119" width="7" style="1112" bestFit="1" customWidth="1"/>
    <col min="120" max="120" width="12.44140625" style="1112" bestFit="1" customWidth="1"/>
    <col min="121" max="121" width="11" style="1112" bestFit="1" customWidth="1"/>
    <col min="122" max="122" width="1.44140625" style="3" customWidth="1"/>
    <col min="123" max="123" width="6.5546875" style="1112" bestFit="1" customWidth="1"/>
    <col min="124" max="125" width="12" style="1112" bestFit="1" customWidth="1"/>
    <col min="126" max="126" width="11.44140625" style="1112" bestFit="1" customWidth="1"/>
    <col min="127" max="127" width="7" style="1112" bestFit="1" customWidth="1"/>
    <col min="128" max="128" width="12.44140625" style="1112" bestFit="1" customWidth="1"/>
    <col min="129" max="129" width="7" style="1112" bestFit="1" customWidth="1"/>
    <col min="130" max="130" width="12.44140625" style="1112" bestFit="1" customWidth="1"/>
    <col min="131" max="131" width="7" style="1112" bestFit="1" customWidth="1"/>
    <col min="132" max="132" width="12.44140625" style="1112" bestFit="1" customWidth="1"/>
    <col min="133" max="133" width="11" style="1112" bestFit="1" customWidth="1"/>
    <col min="134" max="134" width="1.44140625" style="3" customWidth="1"/>
    <col min="135" max="135" width="7.44140625" style="1112" bestFit="1" customWidth="1"/>
    <col min="136" max="137" width="12" style="1112" bestFit="1" customWidth="1"/>
    <col min="138" max="138" width="11.44140625" style="1112" bestFit="1" customWidth="1"/>
    <col min="139" max="139" width="7" style="1112" bestFit="1" customWidth="1"/>
    <col min="140" max="140" width="12.44140625" style="1112" bestFit="1" customWidth="1"/>
    <col min="141" max="141" width="7" style="1112" bestFit="1" customWidth="1"/>
    <col min="142" max="142" width="12.44140625" style="1112" bestFit="1" customWidth="1"/>
    <col min="143" max="143" width="7" style="1112" bestFit="1" customWidth="1"/>
    <col min="144" max="144" width="12.44140625" style="1112" bestFit="1" customWidth="1"/>
    <col min="145" max="145" width="11" style="1112" bestFit="1" customWidth="1"/>
    <col min="146" max="146" width="1.44140625" style="3" customWidth="1"/>
    <col min="147" max="147" width="5.77734375" style="1112" bestFit="1" customWidth="1"/>
    <col min="148" max="150" width="12.44140625" style="1112" customWidth="1"/>
    <col min="151" max="151" width="7" style="1112" bestFit="1" customWidth="1"/>
    <col min="152" max="152" width="12.44140625" style="1112" bestFit="1" customWidth="1"/>
    <col min="153" max="153" width="7" style="1112" bestFit="1" customWidth="1"/>
    <col min="154" max="154" width="12.44140625" style="1112" bestFit="1" customWidth="1"/>
    <col min="155" max="155" width="7" style="1112" bestFit="1" customWidth="1"/>
    <col min="156" max="156" width="12.44140625" style="1112" bestFit="1" customWidth="1"/>
    <col min="157" max="157" width="11" style="1112" bestFit="1" customWidth="1"/>
    <col min="158" max="158" width="1.44140625" style="3" customWidth="1"/>
    <col min="159" max="159" width="5.77734375" style="1112" bestFit="1" customWidth="1"/>
    <col min="160" max="162" width="12.44140625" style="1112" customWidth="1"/>
    <col min="163" max="163" width="7" style="1112" bestFit="1" customWidth="1"/>
    <col min="164" max="164" width="12.44140625" style="1112" bestFit="1" customWidth="1"/>
    <col min="165" max="165" width="7" style="1112" bestFit="1" customWidth="1"/>
    <col min="166" max="166" width="12.44140625" style="1112" bestFit="1" customWidth="1"/>
    <col min="167" max="167" width="7" style="1112" bestFit="1" customWidth="1"/>
    <col min="168" max="168" width="12.44140625" style="1112" bestFit="1" customWidth="1"/>
    <col min="169" max="169" width="11" style="1112" bestFit="1" customWidth="1"/>
    <col min="170" max="170" width="1.44140625" style="3" customWidth="1"/>
    <col min="171" max="171" width="6.77734375" style="1112" customWidth="1"/>
    <col min="172" max="172" width="16.5546875" style="1112" customWidth="1"/>
    <col min="173" max="173" width="17.44140625" style="1112" customWidth="1"/>
    <col min="174" max="174" width="21" style="1112" customWidth="1"/>
    <col min="175" max="175" width="7.5546875" style="1112" customWidth="1"/>
    <col min="176" max="176" width="12.44140625" style="1112" bestFit="1" customWidth="1"/>
    <col min="177" max="177" width="8" style="1112" customWidth="1"/>
    <col min="178" max="178" width="12.44140625" style="1112" bestFit="1" customWidth="1"/>
    <col min="179" max="179" width="7.44140625" style="1112" customWidth="1"/>
    <col min="180" max="180" width="12.44140625" style="1112" bestFit="1" customWidth="1"/>
    <col min="181" max="181" width="11.44140625" style="1112" customWidth="1"/>
    <col min="182" max="182" width="1.44140625" style="3" customWidth="1"/>
    <col min="183" max="183" width="6.77734375" style="1112" customWidth="1"/>
    <col min="184" max="184" width="16.5546875" style="1112" customWidth="1"/>
    <col min="185" max="185" width="17.44140625" style="1112" customWidth="1"/>
    <col min="186" max="186" width="21" style="1112" customWidth="1"/>
    <col min="187" max="187" width="7.5546875" style="1112" customWidth="1"/>
    <col min="188" max="188" width="12.44140625" style="1112" bestFit="1" customWidth="1"/>
    <col min="189" max="189" width="8" style="1112" customWidth="1"/>
    <col min="190" max="190" width="12.44140625" style="1112" bestFit="1" customWidth="1"/>
    <col min="191" max="191" width="7.44140625" style="1112" customWidth="1"/>
    <col min="192" max="192" width="12.44140625" style="1112" bestFit="1" customWidth="1"/>
    <col min="193" max="193" width="11.44140625" style="1112" customWidth="1"/>
    <col min="194" max="194" width="1.44140625" style="3" customWidth="1"/>
    <col min="195" max="195" width="6.77734375" style="1112" customWidth="1"/>
    <col min="196" max="196" width="16.5546875" style="1112" customWidth="1"/>
    <col min="197" max="197" width="17.44140625" style="1112" customWidth="1"/>
    <col min="198" max="198" width="21" style="1112" customWidth="1"/>
    <col min="199" max="199" width="7.5546875" style="1112" customWidth="1"/>
    <col min="200" max="200" width="12.44140625" style="1112" bestFit="1" customWidth="1"/>
    <col min="201" max="201" width="8" style="1112" customWidth="1"/>
    <col min="202" max="202" width="12.44140625" style="1112" bestFit="1" customWidth="1"/>
    <col min="203" max="203" width="7.44140625" style="1112" customWidth="1"/>
    <col min="204" max="204" width="12.44140625" style="1112" bestFit="1" customWidth="1"/>
    <col min="205" max="205" width="11.44140625" style="1112" customWidth="1"/>
    <col min="206" max="206" width="1.44140625" style="3" customWidth="1"/>
    <col min="207" max="207" width="6.77734375" style="1112" customWidth="1"/>
    <col min="208" max="208" width="16.5546875" style="1112" customWidth="1"/>
    <col min="209" max="209" width="17.44140625" style="1112" customWidth="1"/>
    <col min="210" max="210" width="21" style="1112" customWidth="1"/>
    <col min="211" max="211" width="7.5546875" style="1112" customWidth="1"/>
    <col min="212" max="212" width="12.44140625" style="1112" bestFit="1" customWidth="1"/>
    <col min="213" max="213" width="8" style="1112" customWidth="1"/>
    <col min="214" max="214" width="12.44140625" style="1112" bestFit="1" customWidth="1"/>
    <col min="215" max="215" width="7.44140625" style="1112" customWidth="1"/>
    <col min="216" max="216" width="12.44140625" style="1112" bestFit="1" customWidth="1"/>
    <col min="217" max="217" width="11.44140625" style="1112" customWidth="1"/>
    <col min="218" max="218" width="1.44140625" style="3" customWidth="1"/>
    <col min="219" max="219" width="6.77734375" style="1112" customWidth="1"/>
    <col min="220" max="220" width="16.5546875" style="1112" customWidth="1"/>
    <col min="221" max="221" width="17.44140625" style="1112" customWidth="1"/>
    <col min="222" max="222" width="21" style="1112" customWidth="1"/>
    <col min="223" max="223" width="7.5546875" style="1112" customWidth="1"/>
    <col min="224" max="224" width="12.44140625" style="1112" bestFit="1" customWidth="1"/>
    <col min="225" max="225" width="8" style="1112" customWidth="1"/>
    <col min="226" max="226" width="12.44140625" style="1112" bestFit="1" customWidth="1"/>
    <col min="227" max="227" width="7.44140625" style="1112" customWidth="1"/>
    <col min="228" max="228" width="12.44140625" style="1112" bestFit="1" customWidth="1"/>
    <col min="229" max="229" width="11.44140625" style="1112" customWidth="1"/>
    <col min="230" max="230" width="1.44140625" style="3" customWidth="1"/>
    <col min="231" max="231" width="6.77734375" style="1112" customWidth="1"/>
    <col min="232" max="232" width="16.5546875" style="1112" customWidth="1"/>
    <col min="233" max="233" width="17.44140625" style="1112" customWidth="1"/>
    <col min="234" max="234" width="21" style="1112" customWidth="1"/>
    <col min="235" max="235" width="7.5546875" style="1112" customWidth="1"/>
    <col min="236" max="236" width="12.44140625" style="1112" bestFit="1" customWidth="1"/>
    <col min="237" max="237" width="8" style="1112" customWidth="1"/>
    <col min="238" max="238" width="12.44140625" style="1112" bestFit="1" customWidth="1"/>
    <col min="239" max="239" width="7.44140625" style="1112" customWidth="1"/>
    <col min="240" max="240" width="12.44140625" style="1112" bestFit="1" customWidth="1"/>
    <col min="241" max="241" width="11.44140625" style="1112" customWidth="1"/>
    <col min="242" max="242" width="1.44140625" style="3" customWidth="1"/>
    <col min="243" max="243" width="6.77734375" style="1112" customWidth="1"/>
    <col min="244" max="244" width="16.5546875" style="1112" customWidth="1"/>
    <col min="245" max="245" width="17.44140625" style="1112" customWidth="1"/>
    <col min="246" max="246" width="21" style="1112" customWidth="1"/>
    <col min="247" max="247" width="7.5546875" style="1112" customWidth="1"/>
    <col min="248" max="248" width="12.44140625" style="1112" bestFit="1" customWidth="1"/>
    <col min="249" max="249" width="8" style="1112" customWidth="1"/>
    <col min="250" max="250" width="12.44140625" style="1112" bestFit="1" customWidth="1"/>
    <col min="251" max="251" width="7.44140625" style="1112" customWidth="1"/>
    <col min="252" max="252" width="12.44140625" style="1112" bestFit="1" customWidth="1"/>
    <col min="253" max="253" width="11.44140625" style="1112" customWidth="1"/>
    <col min="254" max="254" width="1.44140625" style="3" customWidth="1"/>
    <col min="255" max="255" width="6.77734375" style="1112" customWidth="1"/>
    <col min="256" max="256" width="16.5546875" style="1112" customWidth="1"/>
    <col min="257" max="257" width="17.44140625" style="1112" customWidth="1"/>
    <col min="258" max="258" width="21" style="1112" customWidth="1"/>
    <col min="259" max="259" width="7.5546875" style="1112" customWidth="1"/>
    <col min="260" max="260" width="0.5546875" style="1112" customWidth="1"/>
    <col min="261" max="261" width="12.44140625" style="1112" bestFit="1" customWidth="1"/>
    <col min="262" max="262" width="8" style="1112" customWidth="1"/>
    <col min="263" max="263" width="0.5546875" style="1112" customWidth="1"/>
    <col min="264" max="264" width="12.44140625" style="1112" bestFit="1" customWidth="1"/>
    <col min="265" max="265" width="7.44140625" style="1112" customWidth="1"/>
    <col min="266" max="266" width="0.5546875" style="1112" customWidth="1"/>
    <col min="267" max="267" width="12.44140625" style="1112" bestFit="1" customWidth="1"/>
    <col min="268" max="268" width="11.44140625" style="1112" customWidth="1"/>
    <col min="269" max="269" width="1.44140625" style="3" customWidth="1"/>
    <col min="270" max="270" width="6.77734375" style="1112" customWidth="1"/>
    <col min="271" max="271" width="16.5546875" style="1112" customWidth="1"/>
    <col min="272" max="272" width="17.44140625" style="1112" customWidth="1"/>
    <col min="273" max="273" width="21" style="1112" customWidth="1"/>
    <col min="274" max="274" width="7.5546875" style="1112" customWidth="1"/>
    <col min="275" max="275" width="0.5546875" style="1112" customWidth="1"/>
    <col min="276" max="276" width="12.44140625" style="1112" bestFit="1" customWidth="1"/>
    <col min="277" max="277" width="8" style="1112" customWidth="1"/>
    <col min="278" max="278" width="0.5546875" style="1112" customWidth="1"/>
    <col min="279" max="279" width="12.44140625" style="1112" bestFit="1" customWidth="1"/>
    <col min="280" max="280" width="7.44140625" style="1112" customWidth="1"/>
    <col min="281" max="281" width="0.5546875" style="1112" customWidth="1"/>
    <col min="282" max="282" width="12.44140625" style="1112" bestFit="1" customWidth="1"/>
    <col min="283" max="283" width="11.44140625" style="1112" customWidth="1"/>
    <col min="284" max="16384" width="9.21875" style="1112"/>
  </cols>
  <sheetData>
    <row r="1" spans="1:283" s="58" customFormat="1" ht="5.25" customHeight="1">
      <c r="A1" s="1251"/>
      <c r="B1" s="1252"/>
      <c r="C1" s="1253"/>
      <c r="D1" s="1254"/>
      <c r="E1" s="2160"/>
      <c r="N1" s="3"/>
      <c r="O1" s="1253"/>
      <c r="P1" s="1254"/>
      <c r="Q1" s="2160"/>
      <c r="Z1" s="3"/>
      <c r="AA1" s="1253"/>
      <c r="AB1" s="1254"/>
      <c r="AC1" s="2160"/>
      <c r="AL1" s="3"/>
      <c r="AM1" s="1253"/>
      <c r="AN1" s="1254"/>
      <c r="AO1" s="2160"/>
      <c r="AX1" s="3"/>
      <c r="AY1" s="1253"/>
      <c r="AZ1" s="1254"/>
      <c r="BA1" s="2160"/>
      <c r="BJ1" s="2133"/>
      <c r="BK1" s="1253"/>
      <c r="BL1" s="1254"/>
      <c r="BM1" s="2160"/>
      <c r="BV1" s="2133"/>
      <c r="BW1" s="1253"/>
      <c r="BX1" s="1254"/>
      <c r="BY1" s="2160"/>
      <c r="CH1" s="2133" t="s">
        <v>184</v>
      </c>
      <c r="CI1" s="1253"/>
      <c r="CJ1" s="1254"/>
      <c r="CK1" s="1255"/>
      <c r="CT1" s="3"/>
      <c r="CU1" s="1253"/>
      <c r="CV1" s="1254"/>
      <c r="CW1" s="1255"/>
      <c r="DF1" s="3"/>
      <c r="DG1" s="1253"/>
      <c r="DH1" s="1254"/>
      <c r="DI1" s="1255"/>
      <c r="DR1" s="3"/>
      <c r="DS1" s="1253"/>
      <c r="DT1" s="1254"/>
      <c r="DU1" s="1255"/>
      <c r="ED1" s="3"/>
      <c r="EE1" s="1253"/>
      <c r="EF1" s="1254"/>
      <c r="EG1" s="1255"/>
      <c r="EP1" s="3"/>
      <c r="EQ1" s="1253"/>
      <c r="ER1" s="1254"/>
      <c r="ES1" s="1255"/>
      <c r="FB1" s="3"/>
      <c r="FC1" s="1253"/>
      <c r="FD1" s="1254"/>
      <c r="FE1" s="1255"/>
      <c r="FN1" s="3"/>
      <c r="FO1" s="1253"/>
      <c r="FP1" s="1254"/>
      <c r="FQ1" s="1255"/>
      <c r="FZ1" s="3"/>
      <c r="GA1" s="1253"/>
      <c r="GB1" s="1254"/>
      <c r="GC1" s="1255"/>
      <c r="GL1" s="3"/>
      <c r="GM1" s="1253"/>
      <c r="GN1" s="1254"/>
      <c r="GO1" s="1255"/>
      <c r="GX1" s="3"/>
      <c r="GY1" s="1253"/>
      <c r="GZ1" s="1254"/>
      <c r="HA1" s="1255"/>
      <c r="HJ1" s="3"/>
      <c r="HK1" s="1253"/>
      <c r="HL1" s="1254"/>
      <c r="HM1" s="1255"/>
      <c r="HV1" s="3"/>
      <c r="HW1" s="1253"/>
      <c r="HX1" s="1254"/>
      <c r="HY1" s="1255"/>
      <c r="IH1" s="3"/>
      <c r="II1" s="1253"/>
      <c r="IJ1" s="1254"/>
      <c r="IK1" s="1255"/>
      <c r="IT1" s="3"/>
      <c r="IU1" s="1253"/>
      <c r="IV1" s="1254"/>
      <c r="IW1" s="1255"/>
      <c r="JI1" s="3"/>
      <c r="JJ1" s="1253"/>
      <c r="JK1" s="1254"/>
      <c r="JL1" s="1255"/>
    </row>
    <row r="2" spans="1:283" ht="15.75" customHeight="1">
      <c r="B2" s="1113" t="s">
        <v>2221</v>
      </c>
      <c r="C2" s="1256"/>
      <c r="D2" s="1256"/>
      <c r="E2" s="1256"/>
      <c r="F2" s="1256"/>
      <c r="G2" s="1256"/>
      <c r="H2" s="1256"/>
      <c r="I2" s="1256"/>
      <c r="J2" s="1256"/>
      <c r="K2" s="1256"/>
      <c r="L2" s="1256"/>
      <c r="M2" s="1256"/>
      <c r="N2" s="1256"/>
      <c r="O2" s="1256"/>
      <c r="P2" s="1256"/>
      <c r="Q2" s="1256"/>
      <c r="R2" s="1256"/>
      <c r="S2" s="1256"/>
      <c r="T2" s="1256"/>
      <c r="U2" s="1256"/>
      <c r="V2" s="1256"/>
      <c r="W2" s="1256"/>
      <c r="X2" s="1256"/>
      <c r="Y2" s="1256"/>
      <c r="Z2" s="1256"/>
      <c r="AA2" s="1256"/>
      <c r="AB2" s="1256"/>
      <c r="AC2" s="1256"/>
      <c r="AD2" s="1256"/>
      <c r="AE2" s="1256"/>
      <c r="AF2" s="1256"/>
      <c r="AG2" s="1256"/>
      <c r="AH2" s="1256"/>
      <c r="AI2" s="1256"/>
      <c r="AJ2" s="1256"/>
      <c r="AK2" s="1256"/>
      <c r="AL2" s="1256"/>
      <c r="AM2" s="1256"/>
      <c r="AN2" s="1256"/>
      <c r="AO2" s="1256"/>
      <c r="AP2" s="1256"/>
      <c r="AQ2" s="1256"/>
      <c r="AR2" s="1256"/>
      <c r="AS2" s="1256"/>
      <c r="AT2" s="1256"/>
      <c r="AU2" s="1256"/>
      <c r="AV2" s="1256"/>
      <c r="AW2" s="1256"/>
      <c r="AX2" s="1256"/>
      <c r="AY2" s="1256"/>
      <c r="AZ2" s="1256"/>
      <c r="BA2" s="1256"/>
      <c r="BB2" s="1256"/>
      <c r="BC2" s="1256"/>
      <c r="BD2" s="1256"/>
      <c r="BE2" s="1256"/>
      <c r="BF2" s="1256"/>
      <c r="BG2" s="1256"/>
      <c r="BH2" s="1256"/>
      <c r="BI2" s="1256"/>
      <c r="BJ2" s="1256"/>
      <c r="BK2" s="1256"/>
      <c r="BL2" s="1256"/>
      <c r="BM2" s="1256"/>
      <c r="BN2" s="1256"/>
      <c r="BO2" s="1256"/>
      <c r="BP2" s="1256"/>
      <c r="BQ2" s="1256"/>
      <c r="BR2" s="1256"/>
      <c r="BS2" s="1256"/>
      <c r="BT2" s="1256"/>
      <c r="BU2" s="1256"/>
      <c r="BV2" s="1256"/>
      <c r="BW2" s="1256"/>
      <c r="BX2" s="1256"/>
      <c r="BY2" s="1256"/>
      <c r="BZ2" s="1256"/>
      <c r="CA2" s="1256"/>
      <c r="CB2" s="1256"/>
      <c r="CC2" s="1256"/>
      <c r="CD2" s="1256"/>
      <c r="CE2" s="1256"/>
      <c r="CF2" s="1256"/>
      <c r="CG2" s="1256"/>
      <c r="CH2" s="1256"/>
      <c r="CI2" s="1256"/>
      <c r="CJ2" s="1256"/>
      <c r="CK2" s="1256"/>
      <c r="CL2" s="1256"/>
      <c r="CM2" s="1256"/>
      <c r="CN2" s="1256"/>
      <c r="CO2" s="1256"/>
      <c r="CP2" s="1256"/>
      <c r="CQ2" s="1256"/>
      <c r="CR2" s="1256"/>
      <c r="CS2" s="1256"/>
      <c r="CT2" s="1256"/>
      <c r="CU2" s="1256"/>
      <c r="CV2" s="1256"/>
      <c r="CW2" s="1256"/>
      <c r="CX2" s="1256"/>
      <c r="CY2" s="1256"/>
      <c r="CZ2" s="1256"/>
      <c r="DA2" s="1256"/>
      <c r="DB2" s="1256"/>
      <c r="DC2" s="1256"/>
      <c r="DD2" s="1256"/>
      <c r="DE2" s="1256"/>
      <c r="DF2" s="1256"/>
      <c r="DG2" s="1256"/>
      <c r="DH2" s="1256"/>
      <c r="DI2" s="1256"/>
      <c r="DJ2" s="1256"/>
      <c r="DK2" s="1256"/>
      <c r="DL2" s="1256"/>
      <c r="DM2" s="1256"/>
      <c r="DN2" s="1256"/>
      <c r="DO2" s="1256"/>
      <c r="DP2" s="1256"/>
      <c r="DQ2" s="1256"/>
      <c r="DR2" s="1256"/>
      <c r="DS2" s="1256"/>
      <c r="DT2" s="1256"/>
      <c r="DU2" s="1256"/>
      <c r="DV2" s="1256"/>
      <c r="DW2" s="1256"/>
      <c r="DX2" s="1256"/>
      <c r="DY2" s="1256"/>
      <c r="DZ2" s="1256"/>
      <c r="EA2" s="1256"/>
      <c r="EB2" s="1256"/>
      <c r="EC2" s="1256"/>
      <c r="ED2" s="1256"/>
      <c r="EE2" s="1256"/>
      <c r="EF2" s="1256"/>
      <c r="EG2" s="1256"/>
      <c r="EH2" s="1256"/>
      <c r="EI2" s="1256"/>
      <c r="EJ2" s="1256"/>
      <c r="EK2" s="1256"/>
      <c r="EL2" s="1256"/>
      <c r="EM2" s="1256"/>
      <c r="EN2" s="1256"/>
      <c r="EO2" s="1256"/>
      <c r="EP2" s="1256"/>
      <c r="EQ2" s="1256"/>
      <c r="ER2" s="1256"/>
      <c r="ES2" s="1256"/>
      <c r="ET2" s="1256"/>
      <c r="EU2" s="1256"/>
      <c r="EV2" s="1256"/>
      <c r="EW2" s="1256"/>
      <c r="EX2" s="1256"/>
      <c r="EY2" s="1256"/>
      <c r="EZ2" s="1256"/>
      <c r="FA2" s="1256"/>
      <c r="FB2" s="1256"/>
      <c r="FC2" s="1256"/>
      <c r="FD2" s="1256"/>
      <c r="FE2" s="1256"/>
      <c r="FF2" s="1256"/>
      <c r="FG2" s="1256"/>
      <c r="FH2" s="1256"/>
      <c r="FI2" s="1256"/>
      <c r="FJ2" s="1256"/>
      <c r="FK2" s="1256"/>
      <c r="FL2" s="1256"/>
      <c r="FM2" s="1256"/>
      <c r="FN2" s="1256"/>
      <c r="FO2" s="1256"/>
      <c r="FP2" s="1256"/>
      <c r="FQ2" s="1256"/>
      <c r="FR2" s="1256"/>
      <c r="FS2" s="1256"/>
      <c r="FT2" s="1256"/>
      <c r="FU2" s="1256"/>
      <c r="FV2" s="1256"/>
      <c r="FW2" s="1256"/>
      <c r="FX2" s="1256"/>
      <c r="FY2" s="1256"/>
      <c r="FZ2" s="1256"/>
      <c r="GA2" s="1256"/>
      <c r="GB2" s="1256"/>
      <c r="GC2" s="1256"/>
      <c r="GD2" s="1256"/>
      <c r="GE2" s="1256"/>
      <c r="GF2" s="1256"/>
      <c r="GG2" s="1256"/>
      <c r="GH2" s="1256"/>
      <c r="GI2" s="1256"/>
      <c r="GJ2" s="1256"/>
      <c r="GK2" s="1256"/>
      <c r="GL2" s="1256"/>
      <c r="GM2" s="1256"/>
      <c r="GN2" s="1256"/>
      <c r="GO2" s="1256"/>
      <c r="GP2" s="1256"/>
      <c r="GQ2" s="1256"/>
      <c r="GR2" s="1256"/>
      <c r="GS2" s="1256"/>
      <c r="GT2" s="1256"/>
      <c r="GU2" s="1256"/>
      <c r="GV2" s="1256"/>
      <c r="GW2" s="1256"/>
      <c r="GX2" s="1256"/>
      <c r="GY2" s="1256"/>
      <c r="GZ2" s="1256"/>
      <c r="HA2" s="1256"/>
      <c r="HB2" s="1256"/>
      <c r="HC2" s="1256"/>
      <c r="HD2" s="1256"/>
      <c r="HE2" s="1256"/>
      <c r="HF2" s="1256"/>
      <c r="HG2" s="1256"/>
      <c r="HH2" s="1256"/>
      <c r="HI2" s="1256"/>
      <c r="HJ2" s="1256"/>
      <c r="HK2" s="1256"/>
      <c r="HL2" s="1256"/>
      <c r="HM2" s="1256"/>
      <c r="HN2" s="1256"/>
      <c r="HO2" s="1256"/>
      <c r="HP2" s="1256"/>
      <c r="HQ2" s="1256"/>
      <c r="HR2" s="1256"/>
      <c r="HS2" s="1256"/>
      <c r="HT2" s="1256"/>
      <c r="HU2" s="1256"/>
      <c r="HV2" s="1256"/>
      <c r="HW2" s="1256"/>
      <c r="HX2" s="1256"/>
      <c r="HY2" s="1256"/>
      <c r="HZ2" s="1256"/>
      <c r="IA2" s="1256"/>
      <c r="IB2" s="1256"/>
      <c r="IC2" s="1256"/>
      <c r="ID2" s="1256"/>
      <c r="IE2" s="1256"/>
      <c r="IF2" s="1256"/>
      <c r="IG2" s="1256"/>
      <c r="IH2" s="1256"/>
      <c r="II2" s="1256"/>
      <c r="IJ2" s="1256"/>
      <c r="IK2" s="1256"/>
      <c r="IL2" s="1256"/>
      <c r="IM2" s="1256"/>
      <c r="IN2" s="1256"/>
      <c r="IO2" s="1256"/>
      <c r="IP2" s="1256"/>
      <c r="IQ2" s="1256"/>
      <c r="IR2" s="1256"/>
      <c r="IS2" s="1256"/>
      <c r="IT2" s="1256"/>
      <c r="IU2" s="1256"/>
      <c r="IV2" s="1256"/>
      <c r="IW2" s="1256"/>
      <c r="IX2" s="1256"/>
      <c r="IY2" s="1256"/>
      <c r="IZ2" s="1256"/>
      <c r="JA2" s="1256"/>
      <c r="JB2" s="1256"/>
      <c r="JC2" s="1256"/>
      <c r="JD2" s="1256"/>
      <c r="JE2" s="1256"/>
      <c r="JF2" s="1256"/>
      <c r="JG2" s="1256"/>
      <c r="JH2" s="1256"/>
      <c r="JI2" s="1256"/>
      <c r="JJ2" s="1256"/>
      <c r="JK2" s="1256"/>
      <c r="JL2" s="1256"/>
      <c r="JM2" s="1256"/>
      <c r="JN2" s="1256"/>
      <c r="JO2" s="1256"/>
      <c r="JP2" s="1256"/>
      <c r="JQ2" s="1256"/>
      <c r="JR2" s="1256"/>
      <c r="JS2" s="1256"/>
      <c r="JT2" s="1256"/>
      <c r="JU2" s="1256"/>
      <c r="JV2" s="1256"/>
      <c r="JW2" s="1256"/>
    </row>
    <row r="3" spans="1:283" ht="14.55" hidden="1" customHeight="1">
      <c r="C3" s="1257"/>
      <c r="D3" s="1257"/>
      <c r="E3" s="1257"/>
      <c r="F3" s="1257"/>
      <c r="G3" s="1257"/>
      <c r="H3" s="1257"/>
      <c r="I3" s="1257"/>
      <c r="J3" s="1257"/>
      <c r="K3" s="1257"/>
      <c r="L3" s="1257"/>
      <c r="M3" s="1257"/>
      <c r="O3" s="1257"/>
      <c r="P3" s="1257"/>
      <c r="Q3" s="1257"/>
      <c r="R3" s="1257"/>
      <c r="S3" s="1257"/>
      <c r="T3" s="1257"/>
      <c r="U3" s="1257"/>
      <c r="V3" s="1257"/>
      <c r="W3" s="1257"/>
      <c r="X3" s="1257"/>
      <c r="Y3" s="1257"/>
      <c r="AA3" s="1257"/>
      <c r="AB3" s="1257"/>
      <c r="AC3" s="1257"/>
      <c r="AD3" s="1257"/>
      <c r="AE3" s="1257"/>
      <c r="AF3" s="1257"/>
      <c r="AG3" s="1257"/>
      <c r="AH3" s="1257"/>
      <c r="AI3" s="1257"/>
      <c r="AJ3" s="1257"/>
      <c r="AK3" s="1257"/>
      <c r="AM3" s="1257"/>
      <c r="AN3" s="1257"/>
      <c r="AO3" s="1257"/>
      <c r="AP3" s="1257"/>
      <c r="AQ3" s="1257"/>
      <c r="AR3" s="1257"/>
      <c r="AS3" s="1257"/>
      <c r="AT3" s="1257"/>
      <c r="AU3" s="1257"/>
      <c r="AV3" s="1257"/>
      <c r="AW3" s="1257"/>
      <c r="AY3" s="1257"/>
      <c r="AZ3" s="1257"/>
      <c r="BA3" s="1257"/>
      <c r="BB3" s="1257"/>
      <c r="BC3" s="1257"/>
      <c r="BD3" s="1257"/>
      <c r="BE3" s="1257"/>
      <c r="BF3" s="1257"/>
      <c r="BG3" s="1257"/>
      <c r="BH3" s="1257"/>
      <c r="BI3" s="1257"/>
      <c r="BK3" s="1257"/>
      <c r="BL3" s="1257"/>
      <c r="BM3" s="1257"/>
      <c r="BN3" s="1257"/>
      <c r="BO3" s="1257"/>
      <c r="BP3" s="1257"/>
      <c r="BQ3" s="1257"/>
      <c r="BR3" s="1257"/>
      <c r="BS3" s="1257"/>
      <c r="BT3" s="1257"/>
      <c r="BU3" s="1257"/>
      <c r="BW3" s="1257" t="s">
        <v>124</v>
      </c>
      <c r="BX3" s="1257" t="s">
        <v>125</v>
      </c>
      <c r="BY3" s="1257" t="s">
        <v>126</v>
      </c>
      <c r="BZ3" s="1257" t="s">
        <v>127</v>
      </c>
      <c r="CA3" s="1257" t="s">
        <v>128</v>
      </c>
      <c r="CB3" s="1257" t="s">
        <v>2153</v>
      </c>
      <c r="CC3" s="1257" t="s">
        <v>2032</v>
      </c>
      <c r="CD3" s="1257" t="s">
        <v>2206</v>
      </c>
      <c r="CE3" s="1257" t="s">
        <v>2222</v>
      </c>
      <c r="CF3" s="1257" t="s">
        <v>2223</v>
      </c>
      <c r="CG3" s="1257" t="s">
        <v>2224</v>
      </c>
      <c r="CI3" s="1257" t="s">
        <v>124</v>
      </c>
      <c r="CJ3" s="1257" t="s">
        <v>125</v>
      </c>
      <c r="CK3" s="1257" t="s">
        <v>126</v>
      </c>
      <c r="CL3" s="1257" t="s">
        <v>127</v>
      </c>
      <c r="CM3" s="1257" t="s">
        <v>128</v>
      </c>
      <c r="CN3" s="1257" t="s">
        <v>2153</v>
      </c>
      <c r="CO3" s="1257" t="s">
        <v>2032</v>
      </c>
      <c r="CP3" s="1257" t="s">
        <v>2206</v>
      </c>
      <c r="CQ3" s="1257" t="s">
        <v>2222</v>
      </c>
      <c r="CR3" s="1257" t="s">
        <v>2223</v>
      </c>
      <c r="CS3" s="1257" t="s">
        <v>2224</v>
      </c>
      <c r="CU3" s="1257" t="s">
        <v>124</v>
      </c>
      <c r="CV3" s="1257" t="s">
        <v>125</v>
      </c>
      <c r="CW3" s="1257" t="s">
        <v>126</v>
      </c>
      <c r="CX3" s="1257" t="s">
        <v>127</v>
      </c>
      <c r="CY3" s="1257" t="s">
        <v>128</v>
      </c>
      <c r="CZ3" s="1257" t="s">
        <v>2153</v>
      </c>
      <c r="DA3" s="1257" t="s">
        <v>2032</v>
      </c>
      <c r="DB3" s="1257" t="s">
        <v>2206</v>
      </c>
      <c r="DC3" s="1257" t="s">
        <v>2222</v>
      </c>
      <c r="DD3" s="1257" t="s">
        <v>2223</v>
      </c>
      <c r="DE3" s="1257" t="s">
        <v>2224</v>
      </c>
      <c r="DG3" s="1257" t="s">
        <v>124</v>
      </c>
      <c r="DH3" s="1257" t="s">
        <v>125</v>
      </c>
      <c r="DI3" s="1257" t="s">
        <v>126</v>
      </c>
      <c r="DJ3" s="1257" t="s">
        <v>127</v>
      </c>
      <c r="DK3" s="1257" t="s">
        <v>128</v>
      </c>
      <c r="DL3" s="1257" t="s">
        <v>2153</v>
      </c>
      <c r="DM3" s="1257" t="s">
        <v>2032</v>
      </c>
      <c r="DN3" s="1257" t="s">
        <v>2206</v>
      </c>
      <c r="DO3" s="1257" t="s">
        <v>2222</v>
      </c>
      <c r="DP3" s="1257" t="s">
        <v>2223</v>
      </c>
      <c r="DQ3" s="1257" t="s">
        <v>2224</v>
      </c>
      <c r="DS3" s="1257" t="s">
        <v>124</v>
      </c>
      <c r="DT3" s="1257" t="s">
        <v>125</v>
      </c>
      <c r="DU3" s="1257" t="s">
        <v>126</v>
      </c>
      <c r="DV3" s="1257" t="s">
        <v>127</v>
      </c>
      <c r="DW3" s="1257" t="s">
        <v>128</v>
      </c>
      <c r="DX3" s="1257" t="s">
        <v>2153</v>
      </c>
      <c r="DY3" s="1257" t="s">
        <v>2032</v>
      </c>
      <c r="DZ3" s="1257" t="s">
        <v>2206</v>
      </c>
      <c r="EA3" s="1257" t="s">
        <v>2222</v>
      </c>
      <c r="EB3" s="1257" t="s">
        <v>2223</v>
      </c>
      <c r="EC3" s="1257" t="s">
        <v>2224</v>
      </c>
      <c r="EE3" s="1257" t="s">
        <v>124</v>
      </c>
      <c r="EF3" s="1257" t="s">
        <v>125</v>
      </c>
      <c r="EG3" s="1257" t="s">
        <v>126</v>
      </c>
      <c r="EH3" s="1257" t="s">
        <v>127</v>
      </c>
      <c r="EI3" s="1257" t="s">
        <v>128</v>
      </c>
      <c r="EJ3" s="1257" t="s">
        <v>2153</v>
      </c>
      <c r="EK3" s="1257" t="s">
        <v>2032</v>
      </c>
      <c r="EL3" s="1257" t="s">
        <v>2206</v>
      </c>
      <c r="EM3" s="1257" t="s">
        <v>2222</v>
      </c>
      <c r="EN3" s="1257" t="s">
        <v>2223</v>
      </c>
      <c r="EO3" s="1257" t="s">
        <v>2224</v>
      </c>
      <c r="EQ3" s="1257" t="s">
        <v>124</v>
      </c>
      <c r="ER3" s="1257" t="s">
        <v>125</v>
      </c>
      <c r="ES3" s="1257" t="s">
        <v>126</v>
      </c>
      <c r="ET3" s="1257" t="s">
        <v>127</v>
      </c>
      <c r="EU3" s="1257" t="s">
        <v>128</v>
      </c>
      <c r="EV3" s="1257" t="s">
        <v>2153</v>
      </c>
      <c r="EW3" s="1257" t="s">
        <v>2032</v>
      </c>
      <c r="EX3" s="1257" t="s">
        <v>2206</v>
      </c>
      <c r="EY3" s="1257" t="s">
        <v>2222</v>
      </c>
      <c r="EZ3" s="1257" t="s">
        <v>2223</v>
      </c>
      <c r="FA3" s="1257" t="s">
        <v>2224</v>
      </c>
      <c r="FC3" s="1257" t="s">
        <v>124</v>
      </c>
      <c r="FD3" s="1257" t="s">
        <v>125</v>
      </c>
      <c r="FE3" s="1257" t="s">
        <v>126</v>
      </c>
      <c r="FF3" s="1257" t="s">
        <v>127</v>
      </c>
      <c r="FG3" s="1257" t="s">
        <v>128</v>
      </c>
      <c r="FH3" s="1257" t="s">
        <v>2153</v>
      </c>
      <c r="FI3" s="1257" t="s">
        <v>2032</v>
      </c>
      <c r="FJ3" s="1257" t="s">
        <v>2206</v>
      </c>
      <c r="FK3" s="1257" t="s">
        <v>2222</v>
      </c>
      <c r="FL3" s="1257" t="s">
        <v>2223</v>
      </c>
      <c r="FM3" s="1257" t="s">
        <v>2224</v>
      </c>
      <c r="FO3" s="1257" t="s">
        <v>124</v>
      </c>
      <c r="FP3" s="1257" t="s">
        <v>125</v>
      </c>
      <c r="FQ3" s="1257" t="s">
        <v>126</v>
      </c>
      <c r="FR3" s="1257" t="s">
        <v>127</v>
      </c>
      <c r="FS3" s="1257" t="s">
        <v>128</v>
      </c>
      <c r="FT3" s="1257" t="s">
        <v>2153</v>
      </c>
      <c r="FU3" s="1257" t="s">
        <v>2032</v>
      </c>
      <c r="FV3" s="1257" t="s">
        <v>2206</v>
      </c>
      <c r="FW3" s="1257" t="s">
        <v>2222</v>
      </c>
      <c r="FX3" s="1257" t="s">
        <v>2223</v>
      </c>
      <c r="FY3" s="1257" t="s">
        <v>2224</v>
      </c>
      <c r="GA3" s="1257" t="s">
        <v>124</v>
      </c>
      <c r="GB3" s="1257" t="s">
        <v>125</v>
      </c>
      <c r="GC3" s="1257" t="s">
        <v>126</v>
      </c>
      <c r="GD3" s="1257" t="s">
        <v>127</v>
      </c>
      <c r="GE3" s="1257" t="s">
        <v>128</v>
      </c>
      <c r="GF3" s="1257" t="s">
        <v>2153</v>
      </c>
      <c r="GG3" s="1257" t="s">
        <v>2032</v>
      </c>
      <c r="GH3" s="1257" t="s">
        <v>2206</v>
      </c>
      <c r="GI3" s="1257" t="s">
        <v>2222</v>
      </c>
      <c r="GJ3" s="1257" t="s">
        <v>2223</v>
      </c>
      <c r="GK3" s="1257" t="s">
        <v>2224</v>
      </c>
      <c r="GM3" s="1257" t="s">
        <v>124</v>
      </c>
      <c r="GN3" s="1257" t="s">
        <v>125</v>
      </c>
      <c r="GO3" s="1257" t="s">
        <v>126</v>
      </c>
      <c r="GP3" s="1257" t="s">
        <v>127</v>
      </c>
      <c r="GQ3" s="1257" t="s">
        <v>128</v>
      </c>
      <c r="GR3" s="1257" t="s">
        <v>2153</v>
      </c>
      <c r="GS3" s="1257" t="s">
        <v>2032</v>
      </c>
      <c r="GT3" s="1257" t="s">
        <v>2206</v>
      </c>
      <c r="GU3" s="1257" t="s">
        <v>2222</v>
      </c>
      <c r="GV3" s="1257" t="s">
        <v>2223</v>
      </c>
      <c r="GW3" s="1257" t="s">
        <v>2224</v>
      </c>
      <c r="GY3" s="1257" t="s">
        <v>124</v>
      </c>
      <c r="GZ3" s="1257" t="s">
        <v>125</v>
      </c>
      <c r="HA3" s="1257" t="s">
        <v>126</v>
      </c>
      <c r="HB3" s="1257" t="s">
        <v>127</v>
      </c>
      <c r="HC3" s="1257" t="s">
        <v>128</v>
      </c>
      <c r="HD3" s="1257" t="s">
        <v>2153</v>
      </c>
      <c r="HE3" s="1257" t="s">
        <v>2032</v>
      </c>
      <c r="HF3" s="1257" t="s">
        <v>2206</v>
      </c>
      <c r="HG3" s="1257" t="s">
        <v>2222</v>
      </c>
      <c r="HH3" s="1257" t="s">
        <v>2223</v>
      </c>
      <c r="HI3" s="1257" t="s">
        <v>2224</v>
      </c>
      <c r="HK3" s="1257" t="s">
        <v>124</v>
      </c>
      <c r="HL3" s="1257" t="s">
        <v>125</v>
      </c>
      <c r="HM3" s="1257" t="s">
        <v>126</v>
      </c>
      <c r="HN3" s="1257" t="s">
        <v>127</v>
      </c>
      <c r="HO3" s="1257" t="s">
        <v>128</v>
      </c>
      <c r="HP3" s="1257" t="s">
        <v>2153</v>
      </c>
      <c r="HQ3" s="1257" t="s">
        <v>2032</v>
      </c>
      <c r="HR3" s="1257" t="s">
        <v>2206</v>
      </c>
      <c r="HS3" s="1257" t="s">
        <v>2222</v>
      </c>
      <c r="HT3" s="1257" t="s">
        <v>2223</v>
      </c>
      <c r="HU3" s="1257" t="s">
        <v>2224</v>
      </c>
      <c r="HW3" s="1257" t="s">
        <v>124</v>
      </c>
      <c r="HX3" s="1257" t="s">
        <v>125</v>
      </c>
      <c r="HY3" s="1257" t="s">
        <v>126</v>
      </c>
      <c r="HZ3" s="1257" t="s">
        <v>127</v>
      </c>
      <c r="IA3" s="1257" t="s">
        <v>128</v>
      </c>
      <c r="IB3" s="1257" t="s">
        <v>2153</v>
      </c>
      <c r="IC3" s="1257" t="s">
        <v>2032</v>
      </c>
      <c r="ID3" s="1257" t="s">
        <v>2206</v>
      </c>
      <c r="IE3" s="1257" t="s">
        <v>2222</v>
      </c>
      <c r="IF3" s="1257" t="s">
        <v>2223</v>
      </c>
      <c r="IG3" s="1257" t="s">
        <v>2224</v>
      </c>
      <c r="II3" s="1257" t="s">
        <v>124</v>
      </c>
      <c r="IJ3" s="1257" t="s">
        <v>125</v>
      </c>
      <c r="IK3" s="1257" t="s">
        <v>126</v>
      </c>
      <c r="IL3" s="1257" t="s">
        <v>127</v>
      </c>
      <c r="IM3" s="1257" t="s">
        <v>128</v>
      </c>
      <c r="IN3" s="1257" t="s">
        <v>2153</v>
      </c>
      <c r="IO3" s="1257" t="s">
        <v>2032</v>
      </c>
      <c r="IP3" s="1257" t="s">
        <v>2206</v>
      </c>
      <c r="IQ3" s="1257" t="s">
        <v>2222</v>
      </c>
      <c r="IR3" s="1257" t="s">
        <v>2223</v>
      </c>
      <c r="IS3" s="1257" t="s">
        <v>2224</v>
      </c>
      <c r="IU3" s="1257" t="s">
        <v>124</v>
      </c>
      <c r="IV3" s="1257" t="s">
        <v>125</v>
      </c>
      <c r="IW3" s="1257" t="s">
        <v>126</v>
      </c>
      <c r="IX3" s="1257" t="s">
        <v>127</v>
      </c>
      <c r="IY3" s="1257" t="s">
        <v>128</v>
      </c>
      <c r="IZ3" s="1257"/>
      <c r="JA3" s="1257" t="s">
        <v>2153</v>
      </c>
      <c r="JB3" s="1257" t="s">
        <v>2032</v>
      </c>
      <c r="JC3" s="1257"/>
      <c r="JD3" s="1257" t="s">
        <v>2206</v>
      </c>
      <c r="JE3" s="1257" t="s">
        <v>2222</v>
      </c>
      <c r="JF3" s="1257"/>
      <c r="JG3" s="1257" t="s">
        <v>2223</v>
      </c>
      <c r="JH3" s="1257" t="s">
        <v>2224</v>
      </c>
      <c r="JJ3" s="1257" t="s">
        <v>124</v>
      </c>
      <c r="JK3" s="1257" t="s">
        <v>125</v>
      </c>
      <c r="JL3" s="1257" t="s">
        <v>126</v>
      </c>
      <c r="JM3" s="1257" t="s">
        <v>127</v>
      </c>
      <c r="JN3" s="1257" t="s">
        <v>128</v>
      </c>
      <c r="JO3" s="1257"/>
      <c r="JP3" s="1257" t="s">
        <v>2153</v>
      </c>
      <c r="JQ3" s="1257" t="s">
        <v>2032</v>
      </c>
      <c r="JR3" s="1257"/>
      <c r="JS3" s="1257" t="s">
        <v>2206</v>
      </c>
      <c r="JT3" s="1257" t="s">
        <v>2222</v>
      </c>
      <c r="JU3" s="1257"/>
      <c r="JV3" s="1257" t="s">
        <v>2223</v>
      </c>
      <c r="JW3" s="1257" t="s">
        <v>2224</v>
      </c>
    </row>
    <row r="4" spans="1:283" ht="15.75" customHeight="1" thickBot="1">
      <c r="B4" s="1258" t="s">
        <v>68</v>
      </c>
      <c r="C4" s="1259"/>
      <c r="D4" s="1259"/>
      <c r="E4" s="1259"/>
      <c r="F4" s="1259"/>
      <c r="G4" s="1259"/>
      <c r="H4" s="1259"/>
      <c r="I4" s="1259"/>
      <c r="J4" s="1259"/>
      <c r="K4" s="1259"/>
      <c r="L4" s="1259"/>
      <c r="M4" s="1260">
        <v>46203</v>
      </c>
      <c r="O4" s="1259"/>
      <c r="P4" s="1259"/>
      <c r="Q4" s="1259"/>
      <c r="R4" s="1259"/>
      <c r="S4" s="1259"/>
      <c r="T4" s="1259"/>
      <c r="U4" s="1259"/>
      <c r="V4" s="1259"/>
      <c r="W4" s="1259"/>
      <c r="X4" s="1259"/>
      <c r="Y4" s="1260">
        <v>46112</v>
      </c>
      <c r="AA4" s="1259"/>
      <c r="AB4" s="1259"/>
      <c r="AC4" s="1259"/>
      <c r="AD4" s="1259"/>
      <c r="AE4" s="1259"/>
      <c r="AF4" s="1259"/>
      <c r="AG4" s="1259"/>
      <c r="AH4" s="1259"/>
      <c r="AI4" s="1259"/>
      <c r="AJ4" s="1259"/>
      <c r="AK4" s="1260">
        <v>46022</v>
      </c>
      <c r="AM4" s="1259"/>
      <c r="AN4" s="1259"/>
      <c r="AO4" s="1259"/>
      <c r="AP4" s="1259"/>
      <c r="AQ4" s="1259"/>
      <c r="AR4" s="1259"/>
      <c r="AS4" s="1259"/>
      <c r="AT4" s="1259"/>
      <c r="AU4" s="1259"/>
      <c r="AV4" s="1259"/>
      <c r="AW4" s="1260">
        <v>45930</v>
      </c>
      <c r="AY4" s="1259"/>
      <c r="AZ4" s="1259"/>
      <c r="BA4" s="1259"/>
      <c r="BB4" s="1259"/>
      <c r="BC4" s="1259"/>
      <c r="BD4" s="1259"/>
      <c r="BE4" s="1259"/>
      <c r="BF4" s="1259"/>
      <c r="BG4" s="1259"/>
      <c r="BH4" s="1259"/>
      <c r="BI4" s="1260">
        <v>45838</v>
      </c>
      <c r="BK4" s="1259"/>
      <c r="BL4" s="1259"/>
      <c r="BM4" s="1259"/>
      <c r="BN4" s="1259"/>
      <c r="BO4" s="1259"/>
      <c r="BP4" s="1259"/>
      <c r="BQ4" s="1259"/>
      <c r="BR4" s="1259"/>
      <c r="BS4" s="1259"/>
      <c r="BT4" s="1259"/>
      <c r="BU4" s="1260">
        <v>45747</v>
      </c>
      <c r="BW4" s="1259"/>
      <c r="BX4" s="1259"/>
      <c r="BY4" s="1259"/>
      <c r="BZ4" s="1259"/>
      <c r="CA4" s="1259"/>
      <c r="CB4" s="1259"/>
      <c r="CC4" s="1259"/>
      <c r="CD4" s="1259"/>
      <c r="CE4" s="1259"/>
      <c r="CF4" s="1259"/>
      <c r="CG4" s="1260">
        <v>45657</v>
      </c>
      <c r="CI4" s="1259"/>
      <c r="CJ4" s="1259"/>
      <c r="CK4" s="1259"/>
      <c r="CL4" s="1259"/>
      <c r="CM4" s="1259"/>
      <c r="CN4" s="1259"/>
      <c r="CO4" s="1259"/>
      <c r="CP4" s="1259"/>
      <c r="CQ4" s="1259"/>
      <c r="CR4" s="1259"/>
      <c r="CS4" s="1260">
        <v>45565</v>
      </c>
      <c r="CU4" s="1259"/>
      <c r="CV4" s="1259"/>
      <c r="CW4" s="1259"/>
      <c r="CX4" s="1259"/>
      <c r="CY4" s="1259"/>
      <c r="CZ4" s="1259"/>
      <c r="DA4" s="1259"/>
      <c r="DB4" s="1259"/>
      <c r="DC4" s="1259"/>
      <c r="DD4" s="1259"/>
      <c r="DE4" s="1260">
        <v>45473</v>
      </c>
      <c r="DG4" s="1259"/>
      <c r="DH4" s="1259"/>
      <c r="DI4" s="1259"/>
      <c r="DJ4" s="1259"/>
      <c r="DK4" s="1259"/>
      <c r="DL4" s="1259"/>
      <c r="DM4" s="1259"/>
      <c r="DN4" s="1259"/>
      <c r="DO4" s="1259"/>
      <c r="DP4" s="1259"/>
      <c r="DQ4" s="1260">
        <v>45382</v>
      </c>
      <c r="DS4" s="1259"/>
      <c r="DT4" s="1259"/>
      <c r="DU4" s="1259"/>
      <c r="DV4" s="1259"/>
      <c r="DW4" s="1259"/>
      <c r="DX4" s="1259"/>
      <c r="DY4" s="1259"/>
      <c r="DZ4" s="1259"/>
      <c r="EA4" s="1259"/>
      <c r="EB4" s="1259"/>
      <c r="EC4" s="1260">
        <v>45291</v>
      </c>
      <c r="EE4" s="1259"/>
      <c r="EF4" s="1259"/>
      <c r="EG4" s="1259"/>
      <c r="EH4" s="1259"/>
      <c r="EI4" s="1259"/>
      <c r="EJ4" s="1259"/>
      <c r="EK4" s="1259"/>
      <c r="EL4" s="1259"/>
      <c r="EM4" s="1259"/>
      <c r="EN4" s="1259"/>
      <c r="EO4" s="1260">
        <v>45199</v>
      </c>
      <c r="EQ4" s="1259"/>
      <c r="ER4" s="1259"/>
      <c r="ES4" s="1259"/>
      <c r="ET4" s="1259"/>
      <c r="EU4" s="1259"/>
      <c r="EV4" s="1259"/>
      <c r="EW4" s="1259"/>
      <c r="EX4" s="1259"/>
      <c r="EY4" s="1259"/>
      <c r="EZ4" s="1259"/>
      <c r="FA4" s="1260">
        <v>45107</v>
      </c>
      <c r="FC4" s="1259"/>
      <c r="FD4" s="1259"/>
      <c r="FE4" s="1259"/>
      <c r="FF4" s="1259"/>
      <c r="FG4" s="1259"/>
      <c r="FH4" s="1259"/>
      <c r="FI4" s="1259"/>
      <c r="FJ4" s="1259"/>
      <c r="FK4" s="1259"/>
      <c r="FL4" s="1259"/>
      <c r="FM4" s="1260">
        <v>45016</v>
      </c>
      <c r="FO4" s="1259"/>
      <c r="FP4" s="1259"/>
      <c r="FQ4" s="1259"/>
      <c r="FR4" s="1259"/>
      <c r="FS4" s="1259"/>
      <c r="FT4" s="1259"/>
      <c r="FU4" s="1259"/>
      <c r="FV4" s="1259"/>
      <c r="FW4" s="1259"/>
      <c r="FX4" s="1259"/>
      <c r="FY4" s="1260">
        <v>44926</v>
      </c>
      <c r="GA4" s="1259"/>
      <c r="GB4" s="1259"/>
      <c r="GC4" s="1259"/>
      <c r="GD4" s="1259"/>
      <c r="GE4" s="1259"/>
      <c r="GF4" s="1259"/>
      <c r="GG4" s="1259"/>
      <c r="GH4" s="1259"/>
      <c r="GI4" s="1259"/>
      <c r="GJ4" s="1259"/>
      <c r="GK4" s="1260">
        <v>44834</v>
      </c>
      <c r="GM4" s="1259"/>
      <c r="GN4" s="1259"/>
      <c r="GO4" s="1259"/>
      <c r="GP4" s="1259"/>
      <c r="GQ4" s="1259"/>
      <c r="GR4" s="1259"/>
      <c r="GS4" s="1259"/>
      <c r="GT4" s="1259"/>
      <c r="GU4" s="1259"/>
      <c r="GV4" s="1259"/>
      <c r="GW4" s="1260">
        <v>44742</v>
      </c>
      <c r="GY4" s="1259"/>
      <c r="GZ4" s="1259"/>
      <c r="HA4" s="1259"/>
      <c r="HB4" s="1259"/>
      <c r="HC4" s="1259"/>
      <c r="HD4" s="1259"/>
      <c r="HE4" s="1259"/>
      <c r="HF4" s="1259"/>
      <c r="HG4" s="1259"/>
      <c r="HH4" s="1259"/>
      <c r="HI4" s="1260">
        <v>44651</v>
      </c>
      <c r="HK4" s="1259"/>
      <c r="HL4" s="1259"/>
      <c r="HM4" s="1259"/>
      <c r="HN4" s="1259"/>
      <c r="HO4" s="1259"/>
      <c r="HP4" s="1259"/>
      <c r="HQ4" s="1259"/>
      <c r="HR4" s="1259"/>
      <c r="HS4" s="1259"/>
      <c r="HT4" s="1259"/>
      <c r="HU4" s="1260">
        <v>44561</v>
      </c>
      <c r="HW4" s="1259"/>
      <c r="HX4" s="1259"/>
      <c r="HY4" s="1259"/>
      <c r="HZ4" s="1259"/>
      <c r="IA4" s="1259"/>
      <c r="IB4" s="1259"/>
      <c r="IC4" s="1259"/>
      <c r="ID4" s="1259"/>
      <c r="IE4" s="1259"/>
      <c r="IF4" s="1259"/>
      <c r="IG4" s="1260">
        <v>44469</v>
      </c>
      <c r="II4" s="1259"/>
      <c r="IJ4" s="1259"/>
      <c r="IK4" s="1259"/>
      <c r="IL4" s="1259"/>
      <c r="IM4" s="1259"/>
      <c r="IN4" s="1259"/>
      <c r="IO4" s="1259"/>
      <c r="IP4" s="1259"/>
      <c r="IQ4" s="1259"/>
      <c r="IR4" s="1259"/>
      <c r="IS4" s="1260">
        <v>44377</v>
      </c>
      <c r="IU4" s="1259"/>
      <c r="IV4" s="1259"/>
      <c r="IW4" s="1259"/>
      <c r="IX4" s="1259"/>
      <c r="IY4" s="1259"/>
      <c r="IZ4" s="1259"/>
      <c r="JA4" s="1259"/>
      <c r="JB4" s="1259"/>
      <c r="JC4" s="1259"/>
      <c r="JD4" s="1259"/>
      <c r="JE4" s="1259"/>
      <c r="JF4" s="1259"/>
      <c r="JG4" s="1259"/>
      <c r="JH4" s="1260">
        <v>44286</v>
      </c>
      <c r="JJ4" s="1259"/>
      <c r="JK4" s="1259"/>
      <c r="JL4" s="1259"/>
      <c r="JM4" s="1259"/>
      <c r="JN4" s="1259"/>
      <c r="JO4" s="1259"/>
      <c r="JP4" s="1259"/>
      <c r="JQ4" s="1259"/>
      <c r="JR4" s="1259"/>
      <c r="JS4" s="1259"/>
      <c r="JT4" s="1259"/>
      <c r="JU4" s="1259"/>
      <c r="JV4" s="1259"/>
      <c r="JW4" s="1260">
        <v>44196</v>
      </c>
    </row>
    <row r="5" spans="1:283" ht="35.25" customHeight="1">
      <c r="A5" s="1261"/>
      <c r="B5" s="1193"/>
      <c r="C5" s="2455" t="s">
        <v>2225</v>
      </c>
      <c r="D5" s="2455"/>
      <c r="E5" s="2455"/>
      <c r="F5" s="2455"/>
      <c r="G5" s="2455"/>
      <c r="H5" s="2459" t="s">
        <v>2226</v>
      </c>
      <c r="I5" s="2458"/>
      <c r="J5" s="2456" t="s">
        <v>160</v>
      </c>
      <c r="K5" s="2457"/>
      <c r="L5" s="2455" t="s">
        <v>2227</v>
      </c>
      <c r="M5" s="2458"/>
      <c r="O5" s="2455" t="s">
        <v>2225</v>
      </c>
      <c r="P5" s="2455"/>
      <c r="Q5" s="2455"/>
      <c r="R5" s="2455"/>
      <c r="S5" s="2455"/>
      <c r="T5" s="2459" t="s">
        <v>2226</v>
      </c>
      <c r="U5" s="2458"/>
      <c r="V5" s="2456" t="s">
        <v>160</v>
      </c>
      <c r="W5" s="2457"/>
      <c r="X5" s="2455" t="s">
        <v>2227</v>
      </c>
      <c r="Y5" s="2458"/>
      <c r="AA5" s="2455" t="s">
        <v>2225</v>
      </c>
      <c r="AB5" s="2455"/>
      <c r="AC5" s="2455"/>
      <c r="AD5" s="2455"/>
      <c r="AE5" s="2455"/>
      <c r="AF5" s="2459" t="s">
        <v>2226</v>
      </c>
      <c r="AG5" s="2458"/>
      <c r="AH5" s="2456" t="s">
        <v>160</v>
      </c>
      <c r="AI5" s="2457"/>
      <c r="AJ5" s="2455" t="s">
        <v>2227</v>
      </c>
      <c r="AK5" s="2458"/>
      <c r="AM5" s="2455" t="s">
        <v>2225</v>
      </c>
      <c r="AN5" s="2455"/>
      <c r="AO5" s="2455"/>
      <c r="AP5" s="2455"/>
      <c r="AQ5" s="2455"/>
      <c r="AR5" s="2459" t="s">
        <v>2226</v>
      </c>
      <c r="AS5" s="2458"/>
      <c r="AT5" s="2456" t="s">
        <v>160</v>
      </c>
      <c r="AU5" s="2457"/>
      <c r="AV5" s="2455" t="s">
        <v>2227</v>
      </c>
      <c r="AW5" s="2458"/>
      <c r="AY5" s="2455" t="s">
        <v>2225</v>
      </c>
      <c r="AZ5" s="2455"/>
      <c r="BA5" s="2455"/>
      <c r="BB5" s="2455"/>
      <c r="BC5" s="2455"/>
      <c r="BD5" s="2459" t="s">
        <v>2226</v>
      </c>
      <c r="BE5" s="2458"/>
      <c r="BF5" s="2456" t="s">
        <v>160</v>
      </c>
      <c r="BG5" s="2457"/>
      <c r="BH5" s="2455" t="s">
        <v>2227</v>
      </c>
      <c r="BI5" s="2458"/>
      <c r="BK5" s="2455" t="s">
        <v>2225</v>
      </c>
      <c r="BL5" s="2455"/>
      <c r="BM5" s="2455"/>
      <c r="BN5" s="2455"/>
      <c r="BO5" s="2455"/>
      <c r="BP5" s="2459" t="s">
        <v>2226</v>
      </c>
      <c r="BQ5" s="2458"/>
      <c r="BR5" s="2456" t="s">
        <v>160</v>
      </c>
      <c r="BS5" s="2457"/>
      <c r="BT5" s="2455" t="s">
        <v>2227</v>
      </c>
      <c r="BU5" s="2458"/>
      <c r="BW5" s="2455" t="s">
        <v>2225</v>
      </c>
      <c r="BX5" s="2455"/>
      <c r="BY5" s="2455"/>
      <c r="BZ5" s="2455"/>
      <c r="CA5" s="2455"/>
      <c r="CB5" s="2459" t="s">
        <v>2226</v>
      </c>
      <c r="CC5" s="2458"/>
      <c r="CD5" s="2456" t="s">
        <v>160</v>
      </c>
      <c r="CE5" s="2457"/>
      <c r="CF5" s="2455" t="s">
        <v>2227</v>
      </c>
      <c r="CG5" s="2458"/>
      <c r="CI5" s="2455" t="s">
        <v>2225</v>
      </c>
      <c r="CJ5" s="2455"/>
      <c r="CK5" s="2455"/>
      <c r="CL5" s="2455"/>
      <c r="CM5" s="2455"/>
      <c r="CN5" s="2459" t="s">
        <v>2226</v>
      </c>
      <c r="CO5" s="2458"/>
      <c r="CP5" s="2456" t="s">
        <v>160</v>
      </c>
      <c r="CQ5" s="2457"/>
      <c r="CR5" s="2455" t="s">
        <v>2227</v>
      </c>
      <c r="CS5" s="2458"/>
      <c r="CU5" s="2455" t="s">
        <v>2225</v>
      </c>
      <c r="CV5" s="2455"/>
      <c r="CW5" s="2455"/>
      <c r="CX5" s="2455"/>
      <c r="CY5" s="2455"/>
      <c r="CZ5" s="2459" t="s">
        <v>2226</v>
      </c>
      <c r="DA5" s="2458"/>
      <c r="DB5" s="2456" t="s">
        <v>160</v>
      </c>
      <c r="DC5" s="2457"/>
      <c r="DD5" s="2455" t="s">
        <v>2227</v>
      </c>
      <c r="DE5" s="2458"/>
      <c r="DG5" s="2455" t="s">
        <v>2225</v>
      </c>
      <c r="DH5" s="2455"/>
      <c r="DI5" s="2455"/>
      <c r="DJ5" s="2455"/>
      <c r="DK5" s="2455"/>
      <c r="DL5" s="2459" t="s">
        <v>2226</v>
      </c>
      <c r="DM5" s="2458"/>
      <c r="DN5" s="2456" t="s">
        <v>160</v>
      </c>
      <c r="DO5" s="2457"/>
      <c r="DP5" s="2455" t="s">
        <v>2227</v>
      </c>
      <c r="DQ5" s="2458"/>
      <c r="DS5" s="2455" t="s">
        <v>2225</v>
      </c>
      <c r="DT5" s="2455"/>
      <c r="DU5" s="2455"/>
      <c r="DV5" s="2455"/>
      <c r="DW5" s="2455"/>
      <c r="DX5" s="2459" t="s">
        <v>2226</v>
      </c>
      <c r="DY5" s="2458"/>
      <c r="DZ5" s="2456" t="s">
        <v>160</v>
      </c>
      <c r="EA5" s="2457"/>
      <c r="EB5" s="2455" t="s">
        <v>2227</v>
      </c>
      <c r="EC5" s="2458"/>
      <c r="EE5" s="2455" t="s">
        <v>2225</v>
      </c>
      <c r="EF5" s="2455"/>
      <c r="EG5" s="2455"/>
      <c r="EH5" s="2455"/>
      <c r="EI5" s="2455"/>
      <c r="EJ5" s="2459" t="s">
        <v>2226</v>
      </c>
      <c r="EK5" s="2458"/>
      <c r="EL5" s="2456" t="s">
        <v>160</v>
      </c>
      <c r="EM5" s="2457"/>
      <c r="EN5" s="2455" t="s">
        <v>2227</v>
      </c>
      <c r="EO5" s="2458"/>
      <c r="EQ5" s="2455" t="s">
        <v>2225</v>
      </c>
      <c r="ER5" s="2455"/>
      <c r="ES5" s="2455"/>
      <c r="ET5" s="2455"/>
      <c r="EU5" s="2455"/>
      <c r="EV5" s="2459" t="s">
        <v>2226</v>
      </c>
      <c r="EW5" s="2458"/>
      <c r="EX5" s="2456" t="s">
        <v>160</v>
      </c>
      <c r="EY5" s="2457"/>
      <c r="EZ5" s="2455" t="s">
        <v>2227</v>
      </c>
      <c r="FA5" s="2458"/>
      <c r="FC5" s="2455" t="s">
        <v>2225</v>
      </c>
      <c r="FD5" s="2455"/>
      <c r="FE5" s="2455"/>
      <c r="FF5" s="2455"/>
      <c r="FG5" s="2455"/>
      <c r="FH5" s="2459" t="s">
        <v>2226</v>
      </c>
      <c r="FI5" s="2458"/>
      <c r="FJ5" s="2456" t="s">
        <v>160</v>
      </c>
      <c r="FK5" s="2457"/>
      <c r="FL5" s="2455" t="s">
        <v>2227</v>
      </c>
      <c r="FM5" s="2458"/>
      <c r="FO5" s="2455" t="s">
        <v>2225</v>
      </c>
      <c r="FP5" s="2455"/>
      <c r="FQ5" s="2455"/>
      <c r="FR5" s="2455"/>
      <c r="FS5" s="2455"/>
      <c r="FT5" s="2459" t="s">
        <v>2226</v>
      </c>
      <c r="FU5" s="2458"/>
      <c r="FV5" s="2456" t="s">
        <v>160</v>
      </c>
      <c r="FW5" s="2457"/>
      <c r="FX5" s="2455" t="s">
        <v>2227</v>
      </c>
      <c r="FY5" s="2458"/>
      <c r="GA5" s="2455" t="s">
        <v>2225</v>
      </c>
      <c r="GB5" s="2455"/>
      <c r="GC5" s="2455"/>
      <c r="GD5" s="2455"/>
      <c r="GE5" s="2455"/>
      <c r="GF5" s="2459" t="s">
        <v>2226</v>
      </c>
      <c r="GG5" s="2458"/>
      <c r="GH5" s="2456" t="s">
        <v>160</v>
      </c>
      <c r="GI5" s="2457"/>
      <c r="GJ5" s="2455" t="s">
        <v>2227</v>
      </c>
      <c r="GK5" s="2458"/>
      <c r="GM5" s="2455" t="s">
        <v>2225</v>
      </c>
      <c r="GN5" s="2455"/>
      <c r="GO5" s="2455"/>
      <c r="GP5" s="2455"/>
      <c r="GQ5" s="2455"/>
      <c r="GR5" s="2459" t="s">
        <v>2226</v>
      </c>
      <c r="GS5" s="2458"/>
      <c r="GT5" s="2456" t="s">
        <v>160</v>
      </c>
      <c r="GU5" s="2457"/>
      <c r="GV5" s="2455" t="s">
        <v>2227</v>
      </c>
      <c r="GW5" s="2458"/>
      <c r="GY5" s="2455" t="s">
        <v>2225</v>
      </c>
      <c r="GZ5" s="2455"/>
      <c r="HA5" s="2455"/>
      <c r="HB5" s="2455"/>
      <c r="HC5" s="2455"/>
      <c r="HD5" s="2459" t="s">
        <v>2226</v>
      </c>
      <c r="HE5" s="2458"/>
      <c r="HF5" s="2456" t="s">
        <v>160</v>
      </c>
      <c r="HG5" s="2457"/>
      <c r="HH5" s="2455" t="s">
        <v>2227</v>
      </c>
      <c r="HI5" s="2458"/>
      <c r="HK5" s="2455" t="s">
        <v>2225</v>
      </c>
      <c r="HL5" s="2455"/>
      <c r="HM5" s="2455"/>
      <c r="HN5" s="2455"/>
      <c r="HO5" s="2455"/>
      <c r="HP5" s="2459" t="s">
        <v>2226</v>
      </c>
      <c r="HQ5" s="2458"/>
      <c r="HR5" s="2456" t="s">
        <v>160</v>
      </c>
      <c r="HS5" s="2457"/>
      <c r="HT5" s="2455" t="s">
        <v>2227</v>
      </c>
      <c r="HU5" s="2458"/>
      <c r="HW5" s="2455" t="s">
        <v>2225</v>
      </c>
      <c r="HX5" s="2455"/>
      <c r="HY5" s="2455"/>
      <c r="HZ5" s="2455"/>
      <c r="IA5" s="2455"/>
      <c r="IB5" s="2459" t="s">
        <v>2226</v>
      </c>
      <c r="IC5" s="2458"/>
      <c r="ID5" s="2456" t="s">
        <v>160</v>
      </c>
      <c r="IE5" s="2457"/>
      <c r="IF5" s="2455" t="s">
        <v>2227</v>
      </c>
      <c r="IG5" s="2458"/>
      <c r="II5" s="2455" t="s">
        <v>2225</v>
      </c>
      <c r="IJ5" s="2455"/>
      <c r="IK5" s="2455"/>
      <c r="IL5" s="2455"/>
      <c r="IM5" s="2455"/>
      <c r="IN5" s="2459" t="s">
        <v>2226</v>
      </c>
      <c r="IO5" s="2458"/>
      <c r="IP5" s="2456" t="s">
        <v>160</v>
      </c>
      <c r="IQ5" s="2457"/>
      <c r="IR5" s="2455" t="s">
        <v>2227</v>
      </c>
      <c r="IS5" s="2458"/>
      <c r="IU5" s="2455" t="s">
        <v>2225</v>
      </c>
      <c r="IV5" s="2455"/>
      <c r="IW5" s="2455"/>
      <c r="IX5" s="2455"/>
      <c r="IY5" s="2455"/>
      <c r="IZ5" s="1262"/>
      <c r="JA5" s="2455" t="s">
        <v>2226</v>
      </c>
      <c r="JB5" s="2455"/>
      <c r="JC5" s="1262"/>
      <c r="JD5" s="2457" t="s">
        <v>160</v>
      </c>
      <c r="JE5" s="2457"/>
      <c r="JF5" s="1262"/>
      <c r="JG5" s="2455" t="s">
        <v>2227</v>
      </c>
      <c r="JH5" s="2455"/>
      <c r="JJ5" s="2455" t="s">
        <v>2225</v>
      </c>
      <c r="JK5" s="2455"/>
      <c r="JL5" s="2455"/>
      <c r="JM5" s="2455"/>
      <c r="JN5" s="2455"/>
      <c r="JO5" s="1262"/>
      <c r="JP5" s="2455" t="s">
        <v>2226</v>
      </c>
      <c r="JQ5" s="2455"/>
      <c r="JR5" s="1262"/>
      <c r="JS5" s="2457" t="s">
        <v>160</v>
      </c>
      <c r="JT5" s="2457"/>
      <c r="JU5" s="1262"/>
      <c r="JV5" s="2455" t="s">
        <v>2227</v>
      </c>
      <c r="JW5" s="2455"/>
    </row>
    <row r="6" spans="1:283" ht="27.6" customHeight="1" thickBot="1">
      <c r="B6" s="1263"/>
      <c r="C6" s="1264" t="s">
        <v>2228</v>
      </c>
      <c r="D6" s="1265" t="s">
        <v>2229</v>
      </c>
      <c r="E6" s="1265" t="s">
        <v>2230</v>
      </c>
      <c r="F6" s="1265" t="s">
        <v>2231</v>
      </c>
      <c r="G6" s="1266">
        <v>12.5</v>
      </c>
      <c r="H6" s="1267" t="s">
        <v>2232</v>
      </c>
      <c r="I6" s="1268">
        <v>12.5</v>
      </c>
      <c r="J6" s="1269" t="s">
        <v>2232</v>
      </c>
      <c r="K6" s="1270">
        <v>12.5</v>
      </c>
      <c r="L6" s="1264" t="s">
        <v>2232</v>
      </c>
      <c r="M6" s="1268">
        <v>12.5</v>
      </c>
      <c r="O6" s="1264" t="s">
        <v>2228</v>
      </c>
      <c r="P6" s="1265" t="s">
        <v>2229</v>
      </c>
      <c r="Q6" s="1265" t="s">
        <v>2230</v>
      </c>
      <c r="R6" s="1265" t="s">
        <v>2231</v>
      </c>
      <c r="S6" s="1266">
        <v>12.5</v>
      </c>
      <c r="T6" s="1267" t="s">
        <v>2232</v>
      </c>
      <c r="U6" s="1268">
        <v>12.5</v>
      </c>
      <c r="V6" s="1269" t="s">
        <v>2232</v>
      </c>
      <c r="W6" s="1270">
        <v>12.5</v>
      </c>
      <c r="X6" s="1264" t="s">
        <v>2232</v>
      </c>
      <c r="Y6" s="1268">
        <v>12.5</v>
      </c>
      <c r="AA6" s="1264" t="s">
        <v>2228</v>
      </c>
      <c r="AB6" s="1265" t="s">
        <v>2229</v>
      </c>
      <c r="AC6" s="1265" t="s">
        <v>2230</v>
      </c>
      <c r="AD6" s="1265" t="s">
        <v>2231</v>
      </c>
      <c r="AE6" s="1266">
        <v>12.5</v>
      </c>
      <c r="AF6" s="1267" t="s">
        <v>2232</v>
      </c>
      <c r="AG6" s="1268">
        <v>12.5</v>
      </c>
      <c r="AH6" s="1269" t="s">
        <v>2232</v>
      </c>
      <c r="AI6" s="1270">
        <v>12.5</v>
      </c>
      <c r="AJ6" s="1264" t="s">
        <v>2232</v>
      </c>
      <c r="AK6" s="1268">
        <v>12.5</v>
      </c>
      <c r="AM6" s="1264" t="s">
        <v>2228</v>
      </c>
      <c r="AN6" s="1265" t="s">
        <v>2229</v>
      </c>
      <c r="AO6" s="1265" t="s">
        <v>2230</v>
      </c>
      <c r="AP6" s="1265" t="s">
        <v>2231</v>
      </c>
      <c r="AQ6" s="1266">
        <v>12.5</v>
      </c>
      <c r="AR6" s="1267" t="s">
        <v>2232</v>
      </c>
      <c r="AS6" s="1268">
        <v>12.5</v>
      </c>
      <c r="AT6" s="1269" t="s">
        <v>2232</v>
      </c>
      <c r="AU6" s="1270">
        <v>12.5</v>
      </c>
      <c r="AV6" s="1264" t="s">
        <v>2232</v>
      </c>
      <c r="AW6" s="1268">
        <v>12.5</v>
      </c>
      <c r="AY6" s="1264" t="s">
        <v>2228</v>
      </c>
      <c r="AZ6" s="1265" t="s">
        <v>2229</v>
      </c>
      <c r="BA6" s="1265" t="s">
        <v>2230</v>
      </c>
      <c r="BB6" s="1265" t="s">
        <v>2231</v>
      </c>
      <c r="BC6" s="1266">
        <v>12.5</v>
      </c>
      <c r="BD6" s="1267" t="s">
        <v>2232</v>
      </c>
      <c r="BE6" s="1268">
        <v>12.5</v>
      </c>
      <c r="BF6" s="1269" t="s">
        <v>2232</v>
      </c>
      <c r="BG6" s="1270">
        <v>12.5</v>
      </c>
      <c r="BH6" s="1264" t="s">
        <v>2232</v>
      </c>
      <c r="BI6" s="1268">
        <v>12.5</v>
      </c>
      <c r="BK6" s="1264" t="s">
        <v>2228</v>
      </c>
      <c r="BL6" s="1265" t="s">
        <v>2229</v>
      </c>
      <c r="BM6" s="1265" t="s">
        <v>2230</v>
      </c>
      <c r="BN6" s="1265" t="s">
        <v>2231</v>
      </c>
      <c r="BO6" s="1266">
        <v>12.5</v>
      </c>
      <c r="BP6" s="1267" t="s">
        <v>2232</v>
      </c>
      <c r="BQ6" s="1268">
        <v>12.5</v>
      </c>
      <c r="BR6" s="1269" t="s">
        <v>2232</v>
      </c>
      <c r="BS6" s="1270">
        <v>12.5</v>
      </c>
      <c r="BT6" s="1264" t="s">
        <v>2232</v>
      </c>
      <c r="BU6" s="1268">
        <v>12.5</v>
      </c>
      <c r="BW6" s="1264" t="s">
        <v>2228</v>
      </c>
      <c r="BX6" s="1265" t="s">
        <v>2229</v>
      </c>
      <c r="BY6" s="1265" t="s">
        <v>2230</v>
      </c>
      <c r="BZ6" s="1265" t="s">
        <v>2231</v>
      </c>
      <c r="CA6" s="1266">
        <v>12.5</v>
      </c>
      <c r="CB6" s="1267" t="s">
        <v>2232</v>
      </c>
      <c r="CC6" s="1268">
        <v>12.5</v>
      </c>
      <c r="CD6" s="1269" t="s">
        <v>2232</v>
      </c>
      <c r="CE6" s="1270">
        <v>12.5</v>
      </c>
      <c r="CF6" s="1264" t="s">
        <v>2232</v>
      </c>
      <c r="CG6" s="1268">
        <v>12.5</v>
      </c>
      <c r="CI6" s="1264" t="s">
        <v>2228</v>
      </c>
      <c r="CJ6" s="1265" t="s">
        <v>2229</v>
      </c>
      <c r="CK6" s="1265" t="s">
        <v>2230</v>
      </c>
      <c r="CL6" s="1265" t="s">
        <v>2231</v>
      </c>
      <c r="CM6" s="1266">
        <v>12.5</v>
      </c>
      <c r="CN6" s="1267" t="s">
        <v>2232</v>
      </c>
      <c r="CO6" s="1268">
        <v>12.5</v>
      </c>
      <c r="CP6" s="1269" t="s">
        <v>2232</v>
      </c>
      <c r="CQ6" s="1270">
        <v>12.5</v>
      </c>
      <c r="CR6" s="1264" t="s">
        <v>2232</v>
      </c>
      <c r="CS6" s="1268">
        <v>12.5</v>
      </c>
      <c r="CU6" s="1264" t="s">
        <v>2228</v>
      </c>
      <c r="CV6" s="1265" t="s">
        <v>2229</v>
      </c>
      <c r="CW6" s="1265" t="s">
        <v>2230</v>
      </c>
      <c r="CX6" s="1265" t="s">
        <v>2231</v>
      </c>
      <c r="CY6" s="1266">
        <v>12.5</v>
      </c>
      <c r="CZ6" s="1267" t="s">
        <v>2232</v>
      </c>
      <c r="DA6" s="1268">
        <v>12.5</v>
      </c>
      <c r="DB6" s="1269" t="s">
        <v>2232</v>
      </c>
      <c r="DC6" s="1270">
        <v>12.5</v>
      </c>
      <c r="DD6" s="1264" t="s">
        <v>2232</v>
      </c>
      <c r="DE6" s="1268">
        <v>12.5</v>
      </c>
      <c r="DG6" s="1264" t="s">
        <v>2228</v>
      </c>
      <c r="DH6" s="1265" t="s">
        <v>2229</v>
      </c>
      <c r="DI6" s="1265" t="s">
        <v>2230</v>
      </c>
      <c r="DJ6" s="1265" t="s">
        <v>2231</v>
      </c>
      <c r="DK6" s="1266">
        <v>12.5</v>
      </c>
      <c r="DL6" s="1267" t="s">
        <v>2232</v>
      </c>
      <c r="DM6" s="1268">
        <v>12.5</v>
      </c>
      <c r="DN6" s="1269" t="s">
        <v>2232</v>
      </c>
      <c r="DO6" s="1270">
        <v>12.5</v>
      </c>
      <c r="DP6" s="1264" t="s">
        <v>2232</v>
      </c>
      <c r="DQ6" s="1268">
        <v>12.5</v>
      </c>
      <c r="DS6" s="1264" t="s">
        <v>2228</v>
      </c>
      <c r="DT6" s="1265" t="s">
        <v>2229</v>
      </c>
      <c r="DU6" s="1265" t="s">
        <v>2230</v>
      </c>
      <c r="DV6" s="1265" t="s">
        <v>2231</v>
      </c>
      <c r="DW6" s="1266">
        <v>12.5</v>
      </c>
      <c r="DX6" s="1267" t="s">
        <v>2232</v>
      </c>
      <c r="DY6" s="1268">
        <v>12.5</v>
      </c>
      <c r="DZ6" s="1269" t="s">
        <v>2232</v>
      </c>
      <c r="EA6" s="1270">
        <v>12.5</v>
      </c>
      <c r="EB6" s="1264" t="s">
        <v>2232</v>
      </c>
      <c r="EC6" s="1268">
        <v>12.5</v>
      </c>
      <c r="EE6" s="1264" t="s">
        <v>2228</v>
      </c>
      <c r="EF6" s="1265" t="s">
        <v>2229</v>
      </c>
      <c r="EG6" s="1265" t="s">
        <v>2230</v>
      </c>
      <c r="EH6" s="1265" t="s">
        <v>2231</v>
      </c>
      <c r="EI6" s="1266">
        <v>12.5</v>
      </c>
      <c r="EJ6" s="1267" t="s">
        <v>2232</v>
      </c>
      <c r="EK6" s="1268">
        <v>12.5</v>
      </c>
      <c r="EL6" s="1269" t="s">
        <v>2232</v>
      </c>
      <c r="EM6" s="1270">
        <v>12.5</v>
      </c>
      <c r="EN6" s="1264" t="s">
        <v>2232</v>
      </c>
      <c r="EO6" s="1268">
        <v>12.5</v>
      </c>
      <c r="EQ6" s="1264" t="s">
        <v>2228</v>
      </c>
      <c r="ER6" s="1265" t="s">
        <v>2229</v>
      </c>
      <c r="ES6" s="1265" t="s">
        <v>2230</v>
      </c>
      <c r="ET6" s="1265" t="s">
        <v>2231</v>
      </c>
      <c r="EU6" s="1266">
        <v>12.5</v>
      </c>
      <c r="EV6" s="1267" t="s">
        <v>2232</v>
      </c>
      <c r="EW6" s="1268">
        <v>12.5</v>
      </c>
      <c r="EX6" s="1269" t="s">
        <v>2232</v>
      </c>
      <c r="EY6" s="1270">
        <v>12.5</v>
      </c>
      <c r="EZ6" s="1264" t="s">
        <v>2232</v>
      </c>
      <c r="FA6" s="1268">
        <v>12.5</v>
      </c>
      <c r="FC6" s="1264" t="s">
        <v>2228</v>
      </c>
      <c r="FD6" s="1265" t="s">
        <v>2229</v>
      </c>
      <c r="FE6" s="1265" t="s">
        <v>2230</v>
      </c>
      <c r="FF6" s="1265" t="s">
        <v>2231</v>
      </c>
      <c r="FG6" s="1266">
        <v>12.5</v>
      </c>
      <c r="FH6" s="1267" t="s">
        <v>2232</v>
      </c>
      <c r="FI6" s="1268">
        <v>12.5</v>
      </c>
      <c r="FJ6" s="1269" t="s">
        <v>2232</v>
      </c>
      <c r="FK6" s="1270">
        <v>12.5</v>
      </c>
      <c r="FL6" s="1264" t="s">
        <v>2232</v>
      </c>
      <c r="FM6" s="1268">
        <v>12.5</v>
      </c>
      <c r="FO6" s="1264" t="s">
        <v>2228</v>
      </c>
      <c r="FP6" s="1265" t="s">
        <v>2229</v>
      </c>
      <c r="FQ6" s="1265" t="s">
        <v>2230</v>
      </c>
      <c r="FR6" s="1265" t="s">
        <v>2231</v>
      </c>
      <c r="FS6" s="1266">
        <v>12.5</v>
      </c>
      <c r="FT6" s="1267" t="s">
        <v>2232</v>
      </c>
      <c r="FU6" s="1268">
        <v>12.5</v>
      </c>
      <c r="FV6" s="1269" t="s">
        <v>2232</v>
      </c>
      <c r="FW6" s="1270">
        <v>12.5</v>
      </c>
      <c r="FX6" s="1264" t="s">
        <v>2232</v>
      </c>
      <c r="FY6" s="1268">
        <v>12.5</v>
      </c>
      <c r="GA6" s="1264" t="s">
        <v>2228</v>
      </c>
      <c r="GB6" s="1265" t="s">
        <v>2229</v>
      </c>
      <c r="GC6" s="1265" t="s">
        <v>2230</v>
      </c>
      <c r="GD6" s="1265" t="s">
        <v>2231</v>
      </c>
      <c r="GE6" s="1266">
        <v>12.5</v>
      </c>
      <c r="GF6" s="1267" t="s">
        <v>2232</v>
      </c>
      <c r="GG6" s="1268">
        <v>12.5</v>
      </c>
      <c r="GH6" s="1269" t="s">
        <v>2232</v>
      </c>
      <c r="GI6" s="1270">
        <v>12.5</v>
      </c>
      <c r="GJ6" s="1264" t="s">
        <v>2232</v>
      </c>
      <c r="GK6" s="1268">
        <v>12.5</v>
      </c>
      <c r="GM6" s="1264" t="s">
        <v>2228</v>
      </c>
      <c r="GN6" s="1265" t="s">
        <v>2229</v>
      </c>
      <c r="GO6" s="1265" t="s">
        <v>2230</v>
      </c>
      <c r="GP6" s="1265" t="s">
        <v>2231</v>
      </c>
      <c r="GQ6" s="1266">
        <v>12.5</v>
      </c>
      <c r="GR6" s="1267" t="s">
        <v>2232</v>
      </c>
      <c r="GS6" s="1268">
        <v>12.5</v>
      </c>
      <c r="GT6" s="1269" t="s">
        <v>2232</v>
      </c>
      <c r="GU6" s="1270">
        <v>12.5</v>
      </c>
      <c r="GV6" s="1264" t="s">
        <v>2232</v>
      </c>
      <c r="GW6" s="1268">
        <v>12.5</v>
      </c>
      <c r="GY6" s="1264" t="s">
        <v>2228</v>
      </c>
      <c r="GZ6" s="1265" t="s">
        <v>2229</v>
      </c>
      <c r="HA6" s="1265" t="s">
        <v>2230</v>
      </c>
      <c r="HB6" s="1265" t="s">
        <v>2231</v>
      </c>
      <c r="HC6" s="1266">
        <v>12.5</v>
      </c>
      <c r="HD6" s="1267" t="s">
        <v>2232</v>
      </c>
      <c r="HE6" s="1268">
        <v>12.5</v>
      </c>
      <c r="HF6" s="1269" t="s">
        <v>2232</v>
      </c>
      <c r="HG6" s="1270">
        <v>12.5</v>
      </c>
      <c r="HH6" s="1264" t="s">
        <v>2232</v>
      </c>
      <c r="HI6" s="1268">
        <v>12.5</v>
      </c>
      <c r="HK6" s="1264" t="s">
        <v>2228</v>
      </c>
      <c r="HL6" s="1265" t="s">
        <v>2229</v>
      </c>
      <c r="HM6" s="1265" t="s">
        <v>2230</v>
      </c>
      <c r="HN6" s="1265" t="s">
        <v>2231</v>
      </c>
      <c r="HO6" s="1266">
        <v>12.5</v>
      </c>
      <c r="HP6" s="1267" t="s">
        <v>2232</v>
      </c>
      <c r="HQ6" s="1268">
        <v>12.5</v>
      </c>
      <c r="HR6" s="1269" t="s">
        <v>2232</v>
      </c>
      <c r="HS6" s="1270">
        <v>12.5</v>
      </c>
      <c r="HT6" s="1264" t="s">
        <v>2232</v>
      </c>
      <c r="HU6" s="1268">
        <v>12.5</v>
      </c>
      <c r="HW6" s="1264" t="s">
        <v>2228</v>
      </c>
      <c r="HX6" s="1265" t="s">
        <v>2229</v>
      </c>
      <c r="HY6" s="1265" t="s">
        <v>2230</v>
      </c>
      <c r="HZ6" s="1265" t="s">
        <v>2231</v>
      </c>
      <c r="IA6" s="1266">
        <v>12.5</v>
      </c>
      <c r="IB6" s="1267" t="s">
        <v>2232</v>
      </c>
      <c r="IC6" s="1268">
        <v>12.5</v>
      </c>
      <c r="ID6" s="1269" t="s">
        <v>2232</v>
      </c>
      <c r="IE6" s="1270">
        <v>12.5</v>
      </c>
      <c r="IF6" s="1264" t="s">
        <v>2232</v>
      </c>
      <c r="IG6" s="1268">
        <v>12.5</v>
      </c>
      <c r="II6" s="1264" t="s">
        <v>2228</v>
      </c>
      <c r="IJ6" s="1265" t="s">
        <v>2229</v>
      </c>
      <c r="IK6" s="1265" t="s">
        <v>2230</v>
      </c>
      <c r="IL6" s="1265" t="s">
        <v>2231</v>
      </c>
      <c r="IM6" s="1266">
        <v>12.5</v>
      </c>
      <c r="IN6" s="1267" t="s">
        <v>2232</v>
      </c>
      <c r="IO6" s="1268">
        <v>12.5</v>
      </c>
      <c r="IP6" s="1269" t="s">
        <v>2232</v>
      </c>
      <c r="IQ6" s="1270">
        <v>12.5</v>
      </c>
      <c r="IR6" s="1264" t="s">
        <v>2232</v>
      </c>
      <c r="IS6" s="1268">
        <v>12.5</v>
      </c>
      <c r="IU6" s="1264" t="s">
        <v>2228</v>
      </c>
      <c r="IV6" s="1265" t="s">
        <v>2229</v>
      </c>
      <c r="IW6" s="1265" t="s">
        <v>2230</v>
      </c>
      <c r="IX6" s="1265" t="s">
        <v>2231</v>
      </c>
      <c r="IY6" s="1266">
        <v>12.5</v>
      </c>
      <c r="IZ6" s="1271"/>
      <c r="JA6" s="1265" t="s">
        <v>2232</v>
      </c>
      <c r="JB6" s="1270">
        <v>12.5</v>
      </c>
      <c r="JC6" s="1271"/>
      <c r="JD6" s="1264" t="s">
        <v>2232</v>
      </c>
      <c r="JE6" s="1270">
        <v>12.5</v>
      </c>
      <c r="JF6" s="1271"/>
      <c r="JG6" s="1264" t="s">
        <v>2232</v>
      </c>
      <c r="JH6" s="1270">
        <v>12.5</v>
      </c>
      <c r="JJ6" s="1264" t="s">
        <v>2228</v>
      </c>
      <c r="JK6" s="1265" t="s">
        <v>2229</v>
      </c>
      <c r="JL6" s="1265" t="s">
        <v>2230</v>
      </c>
      <c r="JM6" s="1265" t="s">
        <v>2231</v>
      </c>
      <c r="JN6" s="1266">
        <v>12.5</v>
      </c>
      <c r="JO6" s="1271"/>
      <c r="JP6" s="1265" t="s">
        <v>2232</v>
      </c>
      <c r="JQ6" s="1270">
        <v>12.5</v>
      </c>
      <c r="JR6" s="1271"/>
      <c r="JS6" s="1264" t="s">
        <v>2232</v>
      </c>
      <c r="JT6" s="1270">
        <v>12.5</v>
      </c>
      <c r="JU6" s="1271"/>
      <c r="JV6" s="1264" t="s">
        <v>2232</v>
      </c>
      <c r="JW6" s="1270">
        <v>12.5</v>
      </c>
    </row>
    <row r="7" spans="1:283">
      <c r="A7" s="1272">
        <v>1</v>
      </c>
      <c r="B7" s="1273" t="s">
        <v>2233</v>
      </c>
      <c r="C7" s="1274">
        <v>100</v>
      </c>
      <c r="D7" s="1274">
        <v>25496</v>
      </c>
      <c r="E7" s="1274">
        <v>5054</v>
      </c>
      <c r="F7" s="1275">
        <v>3020</v>
      </c>
      <c r="G7" s="1276">
        <v>1</v>
      </c>
      <c r="H7" s="1277">
        <v>33670</v>
      </c>
      <c r="I7" s="1278">
        <v>1</v>
      </c>
      <c r="J7" s="1277">
        <v>14556</v>
      </c>
      <c r="K7" s="1279">
        <v>11</v>
      </c>
      <c r="L7" s="1274">
        <v>1164</v>
      </c>
      <c r="M7" s="1280">
        <v>1</v>
      </c>
      <c r="O7" s="1274">
        <v>0</v>
      </c>
      <c r="P7" s="1274">
        <v>25270</v>
      </c>
      <c r="Q7" s="1274">
        <v>5472</v>
      </c>
      <c r="R7" s="1275">
        <v>2465</v>
      </c>
      <c r="S7" s="1276">
        <v>1</v>
      </c>
      <c r="T7" s="1277">
        <v>33207</v>
      </c>
      <c r="U7" s="1278">
        <v>1</v>
      </c>
      <c r="V7" s="1277">
        <v>13486</v>
      </c>
      <c r="W7" s="1279">
        <v>11</v>
      </c>
      <c r="X7" s="1274">
        <v>1079</v>
      </c>
      <c r="Y7" s="1280">
        <v>1</v>
      </c>
      <c r="AA7" s="1274">
        <v>10</v>
      </c>
      <c r="AB7" s="1274">
        <v>21131</v>
      </c>
      <c r="AC7" s="1274">
        <v>3217</v>
      </c>
      <c r="AD7" s="1275">
        <v>4377</v>
      </c>
      <c r="AE7" s="1276">
        <v>0</v>
      </c>
      <c r="AF7" s="1277">
        <v>28736</v>
      </c>
      <c r="AG7" s="1278">
        <v>0</v>
      </c>
      <c r="AH7" s="1277">
        <v>12838</v>
      </c>
      <c r="AI7" s="1279">
        <v>0</v>
      </c>
      <c r="AJ7" s="1274">
        <v>1027</v>
      </c>
      <c r="AK7" s="1280">
        <v>0</v>
      </c>
      <c r="AM7" s="1274">
        <v>0</v>
      </c>
      <c r="AN7" s="1274">
        <v>23778</v>
      </c>
      <c r="AO7" s="1274">
        <v>2488</v>
      </c>
      <c r="AP7" s="1275">
        <v>329</v>
      </c>
      <c r="AQ7" s="1276">
        <v>9</v>
      </c>
      <c r="AR7" s="1277">
        <v>26594</v>
      </c>
      <c r="AS7" s="1278">
        <v>9</v>
      </c>
      <c r="AT7" s="1277">
        <v>9422</v>
      </c>
      <c r="AU7" s="1279">
        <v>106</v>
      </c>
      <c r="AV7" s="1274">
        <v>753</v>
      </c>
      <c r="AW7" s="1280">
        <v>9</v>
      </c>
      <c r="AY7" s="1274">
        <v>0</v>
      </c>
      <c r="AZ7" s="1274">
        <v>20177</v>
      </c>
      <c r="BA7" s="1274">
        <v>2413</v>
      </c>
      <c r="BB7" s="1275">
        <v>739</v>
      </c>
      <c r="BC7" s="1276">
        <v>11</v>
      </c>
      <c r="BD7" s="1277">
        <v>23329</v>
      </c>
      <c r="BE7" s="1278">
        <v>11</v>
      </c>
      <c r="BF7" s="1277">
        <v>8504</v>
      </c>
      <c r="BG7" s="1279">
        <v>135</v>
      </c>
      <c r="BH7" s="1274">
        <v>680</v>
      </c>
      <c r="BI7" s="1280">
        <v>11</v>
      </c>
      <c r="BK7" s="1274">
        <v>0</v>
      </c>
      <c r="BL7" s="1274">
        <v>18945</v>
      </c>
      <c r="BM7" s="1274">
        <v>2360</v>
      </c>
      <c r="BN7" s="1275">
        <v>818</v>
      </c>
      <c r="BO7" s="1276">
        <v>10</v>
      </c>
      <c r="BP7" s="1277">
        <v>22123</v>
      </c>
      <c r="BQ7" s="1278">
        <v>10</v>
      </c>
      <c r="BR7" s="1277">
        <v>8365</v>
      </c>
      <c r="BS7" s="1279">
        <v>123</v>
      </c>
      <c r="BT7" s="1274">
        <v>669</v>
      </c>
      <c r="BU7" s="1280">
        <v>10</v>
      </c>
      <c r="BW7" s="1274">
        <v>0</v>
      </c>
      <c r="BX7" s="1274">
        <v>16651</v>
      </c>
      <c r="BY7" s="1274">
        <v>3185</v>
      </c>
      <c r="BZ7" s="1275">
        <v>1608</v>
      </c>
      <c r="CA7" s="1276">
        <v>9</v>
      </c>
      <c r="CB7" s="1277">
        <v>21444</v>
      </c>
      <c r="CC7" s="1278">
        <v>9</v>
      </c>
      <c r="CD7" s="1277">
        <v>9125</v>
      </c>
      <c r="CE7" s="1279">
        <v>117</v>
      </c>
      <c r="CF7" s="1274">
        <v>730</v>
      </c>
      <c r="CG7" s="1280">
        <v>9</v>
      </c>
      <c r="CI7" s="1274">
        <v>0</v>
      </c>
      <c r="CJ7" s="1274">
        <v>9888</v>
      </c>
      <c r="CK7" s="1274">
        <v>5998</v>
      </c>
      <c r="CL7" s="1275">
        <v>447</v>
      </c>
      <c r="CM7" s="1276">
        <v>0</v>
      </c>
      <c r="CN7" s="1277">
        <v>16333</v>
      </c>
      <c r="CO7" s="1278">
        <v>0</v>
      </c>
      <c r="CP7" s="1277">
        <v>8007</v>
      </c>
      <c r="CQ7" s="1279">
        <v>0</v>
      </c>
      <c r="CR7" s="1274">
        <v>641</v>
      </c>
      <c r="CS7" s="1280">
        <v>0</v>
      </c>
      <c r="CU7" s="1274">
        <v>0</v>
      </c>
      <c r="CV7" s="1274">
        <v>10532</v>
      </c>
      <c r="CW7" s="1274">
        <v>2638</v>
      </c>
      <c r="CX7" s="1275">
        <v>2368</v>
      </c>
      <c r="CY7" s="1276">
        <v>0</v>
      </c>
      <c r="CZ7" s="1277">
        <v>15539</v>
      </c>
      <c r="DA7" s="1278">
        <v>0</v>
      </c>
      <c r="DB7" s="1277">
        <v>7568</v>
      </c>
      <c r="DC7" s="1279">
        <v>0</v>
      </c>
      <c r="DD7" s="1274">
        <v>605</v>
      </c>
      <c r="DE7" s="1280">
        <v>0</v>
      </c>
      <c r="DG7" s="1274">
        <v>0</v>
      </c>
      <c r="DH7" s="1274">
        <v>12821</v>
      </c>
      <c r="DI7" s="1274">
        <v>1553</v>
      </c>
      <c r="DJ7" s="1275">
        <v>76</v>
      </c>
      <c r="DK7" s="1276">
        <v>0</v>
      </c>
      <c r="DL7" s="1277">
        <v>14450</v>
      </c>
      <c r="DM7" s="1278">
        <v>0</v>
      </c>
      <c r="DN7" s="1277">
        <v>4774</v>
      </c>
      <c r="DO7" s="1279">
        <v>0</v>
      </c>
      <c r="DP7" s="1274">
        <v>382</v>
      </c>
      <c r="DQ7" s="1280">
        <v>0</v>
      </c>
      <c r="DS7" s="1274">
        <v>0</v>
      </c>
      <c r="DT7" s="1274">
        <v>11550</v>
      </c>
      <c r="DU7" s="1274">
        <v>781</v>
      </c>
      <c r="DV7" s="1275">
        <v>523</v>
      </c>
      <c r="DW7" s="1276">
        <v>0</v>
      </c>
      <c r="DX7" s="1277">
        <v>12854</v>
      </c>
      <c r="DY7" s="1278">
        <v>0</v>
      </c>
      <c r="DZ7" s="1277">
        <v>4141</v>
      </c>
      <c r="EA7" s="1279">
        <v>0</v>
      </c>
      <c r="EB7" s="1274">
        <v>331</v>
      </c>
      <c r="EC7" s="1280">
        <v>0</v>
      </c>
      <c r="EE7" s="1274">
        <v>1049</v>
      </c>
      <c r="EF7" s="1274">
        <v>8752</v>
      </c>
      <c r="EG7" s="1274">
        <v>1333</v>
      </c>
      <c r="EH7" s="1275">
        <v>178</v>
      </c>
      <c r="EI7" s="1276">
        <v>0</v>
      </c>
      <c r="EJ7" s="1277">
        <v>11312</v>
      </c>
      <c r="EK7" s="1278">
        <v>0</v>
      </c>
      <c r="EL7" s="1277">
        <v>3712</v>
      </c>
      <c r="EM7" s="1279">
        <v>0</v>
      </c>
      <c r="EN7" s="1274">
        <v>297</v>
      </c>
      <c r="EO7" s="1280">
        <v>0</v>
      </c>
      <c r="EQ7" s="1274">
        <v>0</v>
      </c>
      <c r="ER7" s="1274">
        <v>9416</v>
      </c>
      <c r="ES7" s="1274">
        <v>693</v>
      </c>
      <c r="ET7" s="1275">
        <v>225</v>
      </c>
      <c r="EU7" s="1276">
        <v>0</v>
      </c>
      <c r="EV7" s="1277">
        <v>10334</v>
      </c>
      <c r="EW7" s="1278">
        <v>0</v>
      </c>
      <c r="EX7" s="1277">
        <v>3711</v>
      </c>
      <c r="EY7" s="1279">
        <v>0</v>
      </c>
      <c r="EZ7" s="1274">
        <v>297</v>
      </c>
      <c r="FA7" s="1280">
        <v>0</v>
      </c>
      <c r="FC7" s="1274">
        <v>0</v>
      </c>
      <c r="FD7" s="1274">
        <v>10376</v>
      </c>
      <c r="FE7" s="1274">
        <v>206</v>
      </c>
      <c r="FF7" s="1275">
        <v>233</v>
      </c>
      <c r="FG7" s="1276">
        <v>0</v>
      </c>
      <c r="FH7" s="1277">
        <v>10815</v>
      </c>
      <c r="FI7" s="1278">
        <v>0</v>
      </c>
      <c r="FJ7" s="1277">
        <v>4063</v>
      </c>
      <c r="FK7" s="1279">
        <v>3</v>
      </c>
      <c r="FL7" s="1274">
        <v>325</v>
      </c>
      <c r="FM7" s="1280">
        <v>0</v>
      </c>
      <c r="FO7" s="1274">
        <v>0</v>
      </c>
      <c r="FP7" s="1274">
        <v>10345</v>
      </c>
      <c r="FQ7" s="1274">
        <v>305</v>
      </c>
      <c r="FR7" s="1275">
        <v>236</v>
      </c>
      <c r="FS7" s="1276">
        <v>1</v>
      </c>
      <c r="FT7" s="1277">
        <v>10886</v>
      </c>
      <c r="FU7" s="1278">
        <v>1</v>
      </c>
      <c r="FV7" s="1277">
        <v>4401</v>
      </c>
      <c r="FW7" s="1279">
        <v>7</v>
      </c>
      <c r="FX7" s="1274">
        <v>352</v>
      </c>
      <c r="FY7" s="1280">
        <v>1</v>
      </c>
      <c r="GA7" s="1274">
        <v>0</v>
      </c>
      <c r="GB7" s="1274">
        <v>7981</v>
      </c>
      <c r="GC7" s="1274">
        <v>185</v>
      </c>
      <c r="GD7" s="1275">
        <v>322</v>
      </c>
      <c r="GE7" s="1276">
        <v>1</v>
      </c>
      <c r="GF7" s="1277">
        <v>8488</v>
      </c>
      <c r="GG7" s="1278">
        <v>1</v>
      </c>
      <c r="GH7" s="1277">
        <v>3369</v>
      </c>
      <c r="GI7" s="1279">
        <v>10</v>
      </c>
      <c r="GJ7" s="1274">
        <v>269</v>
      </c>
      <c r="GK7" s="1280">
        <v>1</v>
      </c>
      <c r="GM7" s="1274">
        <v>0</v>
      </c>
      <c r="GN7" s="1274">
        <v>6907</v>
      </c>
      <c r="GO7" s="1274">
        <v>496</v>
      </c>
      <c r="GP7" s="1275">
        <v>313</v>
      </c>
      <c r="GQ7" s="1276">
        <v>1</v>
      </c>
      <c r="GR7" s="1277">
        <v>7716</v>
      </c>
      <c r="GS7" s="1278">
        <v>1</v>
      </c>
      <c r="GT7" s="1277">
        <v>3258</v>
      </c>
      <c r="GU7" s="1279">
        <v>13</v>
      </c>
      <c r="GV7" s="1274">
        <v>261</v>
      </c>
      <c r="GW7" s="1280">
        <v>1</v>
      </c>
      <c r="GY7" s="1274">
        <v>0</v>
      </c>
      <c r="GZ7" s="1274">
        <v>7017</v>
      </c>
      <c r="HA7" s="1274">
        <v>93</v>
      </c>
      <c r="HB7" s="1275">
        <v>145</v>
      </c>
      <c r="HC7" s="1276">
        <v>1</v>
      </c>
      <c r="HD7" s="1277">
        <v>7255</v>
      </c>
      <c r="HE7" s="1278">
        <v>1</v>
      </c>
      <c r="HF7" s="1277">
        <v>2876</v>
      </c>
      <c r="HG7" s="1279">
        <v>16</v>
      </c>
      <c r="HH7" s="1274">
        <v>230</v>
      </c>
      <c r="HI7" s="1280">
        <v>1</v>
      </c>
      <c r="HK7" s="1274">
        <v>0</v>
      </c>
      <c r="HL7" s="1274">
        <v>5420</v>
      </c>
      <c r="HM7" s="1274">
        <v>17</v>
      </c>
      <c r="HN7" s="1275">
        <v>169</v>
      </c>
      <c r="HO7" s="1276">
        <v>2</v>
      </c>
      <c r="HP7" s="1277">
        <v>5606</v>
      </c>
      <c r="HQ7" s="1278">
        <v>2</v>
      </c>
      <c r="HR7" s="1277">
        <v>2176</v>
      </c>
      <c r="HS7" s="1279">
        <v>19</v>
      </c>
      <c r="HT7" s="1274">
        <v>174</v>
      </c>
      <c r="HU7" s="1280">
        <v>2</v>
      </c>
      <c r="HW7" s="1274">
        <v>0</v>
      </c>
      <c r="HX7" s="1274">
        <v>4045</v>
      </c>
      <c r="HY7" s="1274">
        <v>157</v>
      </c>
      <c r="HZ7" s="1275">
        <v>123</v>
      </c>
      <c r="IA7" s="1276">
        <v>2</v>
      </c>
      <c r="IB7" s="1277">
        <v>4325</v>
      </c>
      <c r="IC7" s="1278">
        <v>2</v>
      </c>
      <c r="ID7" s="1277">
        <v>1578</v>
      </c>
      <c r="IE7" s="1279">
        <v>22</v>
      </c>
      <c r="IF7" s="1274">
        <v>126</v>
      </c>
      <c r="IG7" s="1280">
        <v>2</v>
      </c>
      <c r="II7" s="1274">
        <v>0</v>
      </c>
      <c r="IJ7" s="1274">
        <v>3609</v>
      </c>
      <c r="IK7" s="1274">
        <v>154</v>
      </c>
      <c r="IL7" s="1275">
        <v>101</v>
      </c>
      <c r="IM7" s="1276">
        <v>2</v>
      </c>
      <c r="IN7" s="1277">
        <v>3864</v>
      </c>
      <c r="IO7" s="1278">
        <v>2</v>
      </c>
      <c r="IP7" s="1277">
        <v>1329</v>
      </c>
      <c r="IQ7" s="1279">
        <v>23</v>
      </c>
      <c r="IR7" s="1274">
        <v>106</v>
      </c>
      <c r="IS7" s="1280">
        <v>2</v>
      </c>
      <c r="IU7" s="1274">
        <v>0</v>
      </c>
      <c r="IV7" s="1274">
        <v>1159</v>
      </c>
      <c r="IW7" s="1274">
        <v>0</v>
      </c>
      <c r="IX7" s="1275">
        <v>0</v>
      </c>
      <c r="IY7" s="1276">
        <v>52</v>
      </c>
      <c r="IZ7" s="1271"/>
      <c r="JA7" s="1274">
        <v>1159</v>
      </c>
      <c r="JB7" s="1279">
        <v>52</v>
      </c>
      <c r="JC7" s="1271"/>
      <c r="JD7" s="1274">
        <v>524</v>
      </c>
      <c r="JE7" s="1279">
        <v>650</v>
      </c>
      <c r="JF7" s="1271"/>
      <c r="JG7" s="1274">
        <v>42</v>
      </c>
      <c r="JH7" s="1274">
        <v>52</v>
      </c>
      <c r="JJ7" s="1274">
        <v>0</v>
      </c>
      <c r="JK7" s="1274">
        <v>1000</v>
      </c>
      <c r="JL7" s="1274">
        <v>0</v>
      </c>
      <c r="JM7" s="1275">
        <v>150</v>
      </c>
      <c r="JN7" s="1276">
        <v>8</v>
      </c>
      <c r="JO7" s="1271"/>
      <c r="JP7" s="1274">
        <v>1150</v>
      </c>
      <c r="JQ7" s="1279">
        <v>8</v>
      </c>
      <c r="JR7" s="1271"/>
      <c r="JS7" s="1274">
        <v>1412</v>
      </c>
      <c r="JT7" s="1279">
        <v>94</v>
      </c>
      <c r="JU7" s="1271"/>
      <c r="JV7" s="1274">
        <v>113</v>
      </c>
      <c r="JW7" s="1274">
        <v>8</v>
      </c>
    </row>
    <row r="8" spans="1:283" ht="14.4" thickBot="1">
      <c r="A8" s="1272">
        <v>2</v>
      </c>
      <c r="B8" s="1281" t="s">
        <v>2234</v>
      </c>
      <c r="C8" s="1282">
        <v>100</v>
      </c>
      <c r="D8" s="1282">
        <v>25496</v>
      </c>
      <c r="E8" s="1282">
        <v>5054</v>
      </c>
      <c r="F8" s="1283">
        <v>3020</v>
      </c>
      <c r="G8" s="1284">
        <v>1</v>
      </c>
      <c r="H8" s="1285">
        <v>33670</v>
      </c>
      <c r="I8" s="1286">
        <v>1</v>
      </c>
      <c r="J8" s="1285">
        <v>14556</v>
      </c>
      <c r="K8" s="1282">
        <v>11</v>
      </c>
      <c r="L8" s="1282">
        <v>1164</v>
      </c>
      <c r="M8" s="1286">
        <v>1</v>
      </c>
      <c r="O8" s="1282">
        <v>0</v>
      </c>
      <c r="P8" s="1282">
        <v>25270</v>
      </c>
      <c r="Q8" s="1282">
        <v>5472</v>
      </c>
      <c r="R8" s="1283">
        <v>2465</v>
      </c>
      <c r="S8" s="1284">
        <v>1</v>
      </c>
      <c r="T8" s="1285">
        <v>33207</v>
      </c>
      <c r="U8" s="1286">
        <v>1</v>
      </c>
      <c r="V8" s="1285">
        <v>13486</v>
      </c>
      <c r="W8" s="1282">
        <v>11</v>
      </c>
      <c r="X8" s="1282">
        <v>1079</v>
      </c>
      <c r="Y8" s="1286">
        <v>1</v>
      </c>
      <c r="AA8" s="1282">
        <v>10</v>
      </c>
      <c r="AB8" s="1282">
        <v>21131</v>
      </c>
      <c r="AC8" s="1282">
        <v>3217</v>
      </c>
      <c r="AD8" s="1283">
        <v>4377</v>
      </c>
      <c r="AE8" s="1284">
        <v>0</v>
      </c>
      <c r="AF8" s="1285">
        <v>28736</v>
      </c>
      <c r="AG8" s="1286">
        <v>0</v>
      </c>
      <c r="AH8" s="1285">
        <v>12838</v>
      </c>
      <c r="AI8" s="1282">
        <v>0</v>
      </c>
      <c r="AJ8" s="1282">
        <v>1027</v>
      </c>
      <c r="AK8" s="1286">
        <v>0</v>
      </c>
      <c r="AM8" s="1282">
        <v>0</v>
      </c>
      <c r="AN8" s="1282">
        <v>23778</v>
      </c>
      <c r="AO8" s="1282">
        <v>2488</v>
      </c>
      <c r="AP8" s="1283">
        <v>329</v>
      </c>
      <c r="AQ8" s="1284">
        <v>9</v>
      </c>
      <c r="AR8" s="1285">
        <v>26594</v>
      </c>
      <c r="AS8" s="1286">
        <v>9</v>
      </c>
      <c r="AT8" s="1285">
        <v>9422</v>
      </c>
      <c r="AU8" s="1282">
        <v>106</v>
      </c>
      <c r="AV8" s="1282">
        <v>753</v>
      </c>
      <c r="AW8" s="1286">
        <v>9</v>
      </c>
      <c r="AY8" s="1282">
        <v>0</v>
      </c>
      <c r="AZ8" s="1282">
        <v>20177</v>
      </c>
      <c r="BA8" s="1282">
        <v>2413</v>
      </c>
      <c r="BB8" s="1283">
        <v>739</v>
      </c>
      <c r="BC8" s="1284">
        <v>11</v>
      </c>
      <c r="BD8" s="1285">
        <v>23329</v>
      </c>
      <c r="BE8" s="1286">
        <v>11</v>
      </c>
      <c r="BF8" s="1285">
        <v>8504</v>
      </c>
      <c r="BG8" s="1282">
        <v>135</v>
      </c>
      <c r="BH8" s="1282">
        <v>680</v>
      </c>
      <c r="BI8" s="1286">
        <v>11</v>
      </c>
      <c r="BK8" s="1282">
        <v>0</v>
      </c>
      <c r="BL8" s="1282">
        <v>18945</v>
      </c>
      <c r="BM8" s="1282">
        <v>2360</v>
      </c>
      <c r="BN8" s="1283">
        <v>818</v>
      </c>
      <c r="BO8" s="1284">
        <v>10</v>
      </c>
      <c r="BP8" s="1285">
        <v>22123</v>
      </c>
      <c r="BQ8" s="1286">
        <v>10</v>
      </c>
      <c r="BR8" s="1285">
        <v>8365</v>
      </c>
      <c r="BS8" s="1282">
        <v>123</v>
      </c>
      <c r="BT8" s="1282">
        <v>669</v>
      </c>
      <c r="BU8" s="1286">
        <v>10</v>
      </c>
      <c r="BW8" s="1282">
        <v>0</v>
      </c>
      <c r="BX8" s="1282">
        <v>16651</v>
      </c>
      <c r="BY8" s="1282">
        <v>3185</v>
      </c>
      <c r="BZ8" s="1283">
        <v>1608</v>
      </c>
      <c r="CA8" s="1284">
        <v>9</v>
      </c>
      <c r="CB8" s="1285">
        <v>21444</v>
      </c>
      <c r="CC8" s="1286">
        <v>9</v>
      </c>
      <c r="CD8" s="1285">
        <v>9125</v>
      </c>
      <c r="CE8" s="1282">
        <v>117</v>
      </c>
      <c r="CF8" s="1282">
        <v>730</v>
      </c>
      <c r="CG8" s="1286">
        <v>9</v>
      </c>
      <c r="CI8" s="1282">
        <v>0</v>
      </c>
      <c r="CJ8" s="1282">
        <v>9888</v>
      </c>
      <c r="CK8" s="1282">
        <v>5998</v>
      </c>
      <c r="CL8" s="1283">
        <v>447</v>
      </c>
      <c r="CM8" s="1284">
        <v>0</v>
      </c>
      <c r="CN8" s="1285">
        <v>16333</v>
      </c>
      <c r="CO8" s="1286">
        <v>0</v>
      </c>
      <c r="CP8" s="1285">
        <v>8007</v>
      </c>
      <c r="CQ8" s="1282">
        <v>0</v>
      </c>
      <c r="CR8" s="1282">
        <v>641</v>
      </c>
      <c r="CS8" s="1286">
        <v>0</v>
      </c>
      <c r="CU8" s="1282">
        <v>0</v>
      </c>
      <c r="CV8" s="1282">
        <v>10532</v>
      </c>
      <c r="CW8" s="1282">
        <v>2638</v>
      </c>
      <c r="CX8" s="1283">
        <v>2368</v>
      </c>
      <c r="CY8" s="1284">
        <v>0</v>
      </c>
      <c r="CZ8" s="1285">
        <v>15539</v>
      </c>
      <c r="DA8" s="1286">
        <v>0</v>
      </c>
      <c r="DB8" s="1285">
        <v>7568</v>
      </c>
      <c r="DC8" s="1282">
        <v>0</v>
      </c>
      <c r="DD8" s="1282">
        <v>605</v>
      </c>
      <c r="DE8" s="1286">
        <v>0</v>
      </c>
      <c r="DG8" s="1282">
        <v>0</v>
      </c>
      <c r="DH8" s="1282">
        <v>12821</v>
      </c>
      <c r="DI8" s="1282">
        <v>1553</v>
      </c>
      <c r="DJ8" s="1283">
        <v>76</v>
      </c>
      <c r="DK8" s="1284">
        <v>0</v>
      </c>
      <c r="DL8" s="1285">
        <v>14450</v>
      </c>
      <c r="DM8" s="1286">
        <v>0</v>
      </c>
      <c r="DN8" s="1285">
        <v>4774</v>
      </c>
      <c r="DO8" s="1282">
        <v>0</v>
      </c>
      <c r="DP8" s="1282">
        <v>382</v>
      </c>
      <c r="DQ8" s="1286">
        <v>0</v>
      </c>
      <c r="DS8" s="1282">
        <v>0</v>
      </c>
      <c r="DT8" s="1282">
        <v>11550</v>
      </c>
      <c r="DU8" s="1282">
        <v>781</v>
      </c>
      <c r="DV8" s="1283">
        <v>523</v>
      </c>
      <c r="DW8" s="1284">
        <v>0</v>
      </c>
      <c r="DX8" s="1285">
        <v>12854</v>
      </c>
      <c r="DY8" s="1286">
        <v>0</v>
      </c>
      <c r="DZ8" s="1285">
        <v>4141</v>
      </c>
      <c r="EA8" s="1282">
        <v>0</v>
      </c>
      <c r="EB8" s="1282">
        <v>331</v>
      </c>
      <c r="EC8" s="1286">
        <v>0</v>
      </c>
      <c r="EE8" s="1282">
        <v>1049</v>
      </c>
      <c r="EF8" s="1282">
        <v>8752</v>
      </c>
      <c r="EG8" s="1282">
        <v>1333</v>
      </c>
      <c r="EH8" s="1283">
        <v>178</v>
      </c>
      <c r="EI8" s="1284">
        <v>0</v>
      </c>
      <c r="EJ8" s="1285">
        <v>11312</v>
      </c>
      <c r="EK8" s="1286">
        <v>0</v>
      </c>
      <c r="EL8" s="1285">
        <v>3712</v>
      </c>
      <c r="EM8" s="1282">
        <v>0</v>
      </c>
      <c r="EN8" s="1282">
        <v>297</v>
      </c>
      <c r="EO8" s="1286">
        <v>0</v>
      </c>
      <c r="EQ8" s="1282">
        <v>0</v>
      </c>
      <c r="ER8" s="1282">
        <v>9416</v>
      </c>
      <c r="ES8" s="1282">
        <v>693</v>
      </c>
      <c r="ET8" s="1283">
        <v>225</v>
      </c>
      <c r="EU8" s="1284">
        <v>0</v>
      </c>
      <c r="EV8" s="1285">
        <v>10334</v>
      </c>
      <c r="EW8" s="1286">
        <v>0</v>
      </c>
      <c r="EX8" s="1285">
        <v>3711</v>
      </c>
      <c r="EY8" s="1282">
        <v>0</v>
      </c>
      <c r="EZ8" s="1282">
        <v>297</v>
      </c>
      <c r="FA8" s="1286">
        <v>0</v>
      </c>
      <c r="FC8" s="1282">
        <v>0</v>
      </c>
      <c r="FD8" s="1282">
        <v>10376</v>
      </c>
      <c r="FE8" s="1282">
        <v>206</v>
      </c>
      <c r="FF8" s="1283">
        <v>233</v>
      </c>
      <c r="FG8" s="1284">
        <v>0</v>
      </c>
      <c r="FH8" s="1285">
        <v>10815</v>
      </c>
      <c r="FI8" s="1286">
        <v>0</v>
      </c>
      <c r="FJ8" s="1285">
        <v>4063</v>
      </c>
      <c r="FK8" s="1282">
        <v>3</v>
      </c>
      <c r="FL8" s="1282">
        <v>325</v>
      </c>
      <c r="FM8" s="1286">
        <v>0</v>
      </c>
      <c r="FO8" s="1282">
        <v>0</v>
      </c>
      <c r="FP8" s="1282">
        <v>10345</v>
      </c>
      <c r="FQ8" s="1282">
        <v>305</v>
      </c>
      <c r="FR8" s="1283">
        <v>236</v>
      </c>
      <c r="FS8" s="1284">
        <v>1</v>
      </c>
      <c r="FT8" s="1285">
        <v>10886</v>
      </c>
      <c r="FU8" s="1286">
        <v>1</v>
      </c>
      <c r="FV8" s="1285">
        <v>4401</v>
      </c>
      <c r="FW8" s="1282">
        <v>7</v>
      </c>
      <c r="FX8" s="1282">
        <v>352</v>
      </c>
      <c r="FY8" s="1286">
        <v>1</v>
      </c>
      <c r="GA8" s="1282">
        <v>0</v>
      </c>
      <c r="GB8" s="1282">
        <v>7981</v>
      </c>
      <c r="GC8" s="1282">
        <v>185</v>
      </c>
      <c r="GD8" s="1283">
        <v>322</v>
      </c>
      <c r="GE8" s="1284">
        <v>1</v>
      </c>
      <c r="GF8" s="1285">
        <v>8488</v>
      </c>
      <c r="GG8" s="1286">
        <v>1</v>
      </c>
      <c r="GH8" s="1285">
        <v>3369</v>
      </c>
      <c r="GI8" s="1282">
        <v>10</v>
      </c>
      <c r="GJ8" s="1282">
        <v>269</v>
      </c>
      <c r="GK8" s="1286">
        <v>1</v>
      </c>
      <c r="GM8" s="1282">
        <v>0</v>
      </c>
      <c r="GN8" s="1282">
        <v>6907</v>
      </c>
      <c r="GO8" s="1282">
        <v>496</v>
      </c>
      <c r="GP8" s="1283">
        <v>313</v>
      </c>
      <c r="GQ8" s="1284">
        <v>1</v>
      </c>
      <c r="GR8" s="1285">
        <v>7716</v>
      </c>
      <c r="GS8" s="1286">
        <v>1</v>
      </c>
      <c r="GT8" s="1285">
        <v>3258</v>
      </c>
      <c r="GU8" s="1282">
        <v>13</v>
      </c>
      <c r="GV8" s="1282">
        <v>261</v>
      </c>
      <c r="GW8" s="1286">
        <v>1</v>
      </c>
      <c r="GY8" s="1282">
        <v>0</v>
      </c>
      <c r="GZ8" s="1282">
        <v>7017</v>
      </c>
      <c r="HA8" s="1282">
        <v>93</v>
      </c>
      <c r="HB8" s="1283">
        <v>145</v>
      </c>
      <c r="HC8" s="1284">
        <v>1</v>
      </c>
      <c r="HD8" s="1285">
        <v>7255</v>
      </c>
      <c r="HE8" s="1286">
        <v>1</v>
      </c>
      <c r="HF8" s="1285">
        <v>2876</v>
      </c>
      <c r="HG8" s="1282">
        <v>16</v>
      </c>
      <c r="HH8" s="1282">
        <v>230</v>
      </c>
      <c r="HI8" s="1286">
        <v>1</v>
      </c>
      <c r="HK8" s="1282">
        <v>0</v>
      </c>
      <c r="HL8" s="1282">
        <v>5420</v>
      </c>
      <c r="HM8" s="1282">
        <v>17</v>
      </c>
      <c r="HN8" s="1283">
        <v>169</v>
      </c>
      <c r="HO8" s="1284">
        <v>2</v>
      </c>
      <c r="HP8" s="1285">
        <v>5606</v>
      </c>
      <c r="HQ8" s="1286">
        <v>2</v>
      </c>
      <c r="HR8" s="1285">
        <v>2176</v>
      </c>
      <c r="HS8" s="1282">
        <v>19</v>
      </c>
      <c r="HT8" s="1282">
        <v>174</v>
      </c>
      <c r="HU8" s="1286">
        <v>2</v>
      </c>
      <c r="HW8" s="1282">
        <v>0</v>
      </c>
      <c r="HX8" s="1282">
        <v>4045</v>
      </c>
      <c r="HY8" s="1282">
        <v>157</v>
      </c>
      <c r="HZ8" s="1283">
        <v>123</v>
      </c>
      <c r="IA8" s="1284">
        <v>2</v>
      </c>
      <c r="IB8" s="1285">
        <v>4325</v>
      </c>
      <c r="IC8" s="1286">
        <v>2</v>
      </c>
      <c r="ID8" s="1285">
        <v>1578</v>
      </c>
      <c r="IE8" s="1282">
        <v>22</v>
      </c>
      <c r="IF8" s="1282">
        <v>126</v>
      </c>
      <c r="IG8" s="1286">
        <v>2</v>
      </c>
      <c r="II8" s="1282">
        <v>0</v>
      </c>
      <c r="IJ8" s="1282">
        <v>3609</v>
      </c>
      <c r="IK8" s="1282">
        <v>154</v>
      </c>
      <c r="IL8" s="1283">
        <v>101</v>
      </c>
      <c r="IM8" s="1284">
        <v>2</v>
      </c>
      <c r="IN8" s="1285">
        <v>3864</v>
      </c>
      <c r="IO8" s="1286">
        <v>2</v>
      </c>
      <c r="IP8" s="1285">
        <v>1329</v>
      </c>
      <c r="IQ8" s="1282">
        <v>23</v>
      </c>
      <c r="IR8" s="1282">
        <v>106</v>
      </c>
      <c r="IS8" s="1286">
        <v>2</v>
      </c>
      <c r="IU8" s="1282">
        <v>0</v>
      </c>
      <c r="IV8" s="1282">
        <v>1159</v>
      </c>
      <c r="IW8" s="1282">
        <v>0</v>
      </c>
      <c r="IX8" s="1283">
        <v>0</v>
      </c>
      <c r="IY8" s="1284">
        <v>52</v>
      </c>
      <c r="IZ8" s="1271"/>
      <c r="JA8" s="1282">
        <v>1159</v>
      </c>
      <c r="JB8" s="1282">
        <v>52</v>
      </c>
      <c r="JC8" s="1271"/>
      <c r="JD8" s="1282">
        <v>524</v>
      </c>
      <c r="JE8" s="1282">
        <v>650</v>
      </c>
      <c r="JF8" s="1271"/>
      <c r="JG8" s="1282">
        <v>42</v>
      </c>
      <c r="JH8" s="1282">
        <v>52</v>
      </c>
      <c r="JJ8" s="1282">
        <v>0</v>
      </c>
      <c r="JK8" s="1282">
        <v>1000</v>
      </c>
      <c r="JL8" s="1282">
        <v>0</v>
      </c>
      <c r="JM8" s="1283">
        <v>150</v>
      </c>
      <c r="JN8" s="1284">
        <v>8</v>
      </c>
      <c r="JO8" s="1271"/>
      <c r="JP8" s="1282">
        <v>1150</v>
      </c>
      <c r="JQ8" s="1282">
        <v>8</v>
      </c>
      <c r="JR8" s="1271"/>
      <c r="JS8" s="1282">
        <v>1412</v>
      </c>
      <c r="JT8" s="1282">
        <v>94</v>
      </c>
      <c r="JU8" s="1271"/>
      <c r="JV8" s="1282">
        <v>113</v>
      </c>
      <c r="JW8" s="1282">
        <v>8</v>
      </c>
    </row>
    <row r="9" spans="1:283">
      <c r="A9" s="1272">
        <v>3</v>
      </c>
      <c r="B9" s="1287" t="s">
        <v>2235</v>
      </c>
      <c r="C9" s="1293">
        <v>100</v>
      </c>
      <c r="D9" s="1293">
        <v>25496</v>
      </c>
      <c r="E9" s="1293">
        <v>5054</v>
      </c>
      <c r="F9" s="1355">
        <v>3020</v>
      </c>
      <c r="G9" s="1404">
        <v>1</v>
      </c>
      <c r="H9" s="1291">
        <v>33670</v>
      </c>
      <c r="I9" s="1292">
        <v>1</v>
      </c>
      <c r="J9" s="1291">
        <v>14556</v>
      </c>
      <c r="K9" s="1293">
        <v>11</v>
      </c>
      <c r="L9" s="1293">
        <v>1164</v>
      </c>
      <c r="M9" s="1292">
        <v>1</v>
      </c>
      <c r="O9" s="1293">
        <v>0</v>
      </c>
      <c r="P9" s="1293">
        <v>25270</v>
      </c>
      <c r="Q9" s="1293">
        <v>5472</v>
      </c>
      <c r="R9" s="1355">
        <v>2465</v>
      </c>
      <c r="S9" s="1404">
        <v>1</v>
      </c>
      <c r="T9" s="1291">
        <v>33207</v>
      </c>
      <c r="U9" s="1292">
        <v>1</v>
      </c>
      <c r="V9" s="1291">
        <v>13486</v>
      </c>
      <c r="W9" s="1293">
        <v>11</v>
      </c>
      <c r="X9" s="1293">
        <v>1079</v>
      </c>
      <c r="Y9" s="1292">
        <v>1</v>
      </c>
      <c r="AA9" s="1293">
        <v>10</v>
      </c>
      <c r="AB9" s="1293">
        <v>21131</v>
      </c>
      <c r="AC9" s="1293">
        <v>3217</v>
      </c>
      <c r="AD9" s="1355">
        <v>4377</v>
      </c>
      <c r="AE9" s="1404">
        <v>0</v>
      </c>
      <c r="AF9" s="1291">
        <v>28736</v>
      </c>
      <c r="AG9" s="1292">
        <v>0</v>
      </c>
      <c r="AH9" s="1291">
        <v>12838</v>
      </c>
      <c r="AI9" s="1293">
        <v>0</v>
      </c>
      <c r="AJ9" s="1293">
        <v>1027</v>
      </c>
      <c r="AK9" s="1292">
        <v>0</v>
      </c>
      <c r="AM9" s="1293">
        <v>0</v>
      </c>
      <c r="AN9" s="1293">
        <v>23778</v>
      </c>
      <c r="AO9" s="1293">
        <v>2488</v>
      </c>
      <c r="AP9" s="1355">
        <v>329</v>
      </c>
      <c r="AQ9" s="1404">
        <v>9</v>
      </c>
      <c r="AR9" s="1291">
        <v>26594</v>
      </c>
      <c r="AS9" s="1292">
        <v>9</v>
      </c>
      <c r="AT9" s="1291">
        <v>9422</v>
      </c>
      <c r="AU9" s="1293">
        <v>106</v>
      </c>
      <c r="AV9" s="1293">
        <v>753</v>
      </c>
      <c r="AW9" s="1292">
        <v>9</v>
      </c>
      <c r="AY9" s="1293">
        <v>0</v>
      </c>
      <c r="AZ9" s="1293">
        <v>20177</v>
      </c>
      <c r="BA9" s="1293">
        <v>2413</v>
      </c>
      <c r="BB9" s="1355">
        <v>739</v>
      </c>
      <c r="BC9" s="1404">
        <v>11</v>
      </c>
      <c r="BD9" s="1291">
        <v>23329</v>
      </c>
      <c r="BE9" s="1292">
        <v>11</v>
      </c>
      <c r="BF9" s="1291">
        <v>8504</v>
      </c>
      <c r="BG9" s="1293">
        <v>135</v>
      </c>
      <c r="BH9" s="1293">
        <v>680</v>
      </c>
      <c r="BI9" s="1292">
        <v>11</v>
      </c>
      <c r="BK9" s="1293">
        <v>0</v>
      </c>
      <c r="BL9" s="1293">
        <v>18945</v>
      </c>
      <c r="BM9" s="1293">
        <v>2360</v>
      </c>
      <c r="BN9" s="1355">
        <v>818</v>
      </c>
      <c r="BO9" s="1404">
        <v>10</v>
      </c>
      <c r="BP9" s="1291">
        <v>22123</v>
      </c>
      <c r="BQ9" s="1292">
        <v>10</v>
      </c>
      <c r="BR9" s="1291">
        <v>8365</v>
      </c>
      <c r="BS9" s="1293">
        <v>123</v>
      </c>
      <c r="BT9" s="1293">
        <v>669</v>
      </c>
      <c r="BU9" s="1292">
        <v>10</v>
      </c>
      <c r="BW9" s="1293">
        <v>0</v>
      </c>
      <c r="BX9" s="1293">
        <v>16651</v>
      </c>
      <c r="BY9" s="1293">
        <v>3185</v>
      </c>
      <c r="BZ9" s="1355">
        <v>1608</v>
      </c>
      <c r="CA9" s="1404">
        <v>9</v>
      </c>
      <c r="CB9" s="1291">
        <v>21444</v>
      </c>
      <c r="CC9" s="1292">
        <v>9</v>
      </c>
      <c r="CD9" s="1291">
        <v>9125</v>
      </c>
      <c r="CE9" s="1293">
        <v>117</v>
      </c>
      <c r="CF9" s="1293">
        <v>730</v>
      </c>
      <c r="CG9" s="1292">
        <v>9</v>
      </c>
      <c r="CI9" s="1293">
        <v>0</v>
      </c>
      <c r="CJ9" s="1293">
        <v>9888</v>
      </c>
      <c r="CK9" s="1293">
        <v>5998</v>
      </c>
      <c r="CL9" s="1355">
        <v>447</v>
      </c>
      <c r="CM9" s="1404">
        <v>0</v>
      </c>
      <c r="CN9" s="1291">
        <v>16333</v>
      </c>
      <c r="CO9" s="1292">
        <v>0</v>
      </c>
      <c r="CP9" s="1291">
        <v>8007</v>
      </c>
      <c r="CQ9" s="1293">
        <v>0</v>
      </c>
      <c r="CR9" s="1293">
        <v>641</v>
      </c>
      <c r="CS9" s="1292">
        <v>0</v>
      </c>
      <c r="CU9" s="1293">
        <v>0</v>
      </c>
      <c r="CV9" s="1293">
        <v>10532</v>
      </c>
      <c r="CW9" s="1293">
        <v>2638</v>
      </c>
      <c r="CX9" s="1355">
        <v>2368</v>
      </c>
      <c r="CY9" s="1404">
        <v>0</v>
      </c>
      <c r="CZ9" s="1291">
        <v>15539</v>
      </c>
      <c r="DA9" s="1292">
        <v>0</v>
      </c>
      <c r="DB9" s="1291">
        <v>7568</v>
      </c>
      <c r="DC9" s="1293">
        <v>0</v>
      </c>
      <c r="DD9" s="1293">
        <v>605</v>
      </c>
      <c r="DE9" s="1292">
        <v>0</v>
      </c>
      <c r="DG9" s="1288">
        <v>0</v>
      </c>
      <c r="DH9" s="1288">
        <v>12821</v>
      </c>
      <c r="DI9" s="1288">
        <v>1553</v>
      </c>
      <c r="DJ9" s="1289">
        <v>76</v>
      </c>
      <c r="DK9" s="1290">
        <v>0</v>
      </c>
      <c r="DL9" s="1291">
        <v>14450</v>
      </c>
      <c r="DM9" s="1292">
        <v>0</v>
      </c>
      <c r="DN9" s="1291">
        <v>4774</v>
      </c>
      <c r="DO9" s="1288">
        <v>0</v>
      </c>
      <c r="DP9" s="1288">
        <v>382</v>
      </c>
      <c r="DQ9" s="1292">
        <v>0</v>
      </c>
      <c r="DS9" s="1288">
        <v>0</v>
      </c>
      <c r="DT9" s="1288">
        <v>11550</v>
      </c>
      <c r="DU9" s="1288">
        <v>781</v>
      </c>
      <c r="DV9" s="1289">
        <v>523</v>
      </c>
      <c r="DW9" s="1290">
        <v>0</v>
      </c>
      <c r="DX9" s="1291">
        <v>12854</v>
      </c>
      <c r="DY9" s="1292">
        <v>0</v>
      </c>
      <c r="DZ9" s="1291">
        <v>4141</v>
      </c>
      <c r="EA9" s="1288">
        <v>0</v>
      </c>
      <c r="EB9" s="1288">
        <v>331</v>
      </c>
      <c r="EC9" s="1292">
        <v>0</v>
      </c>
      <c r="EE9" s="1288">
        <v>1049</v>
      </c>
      <c r="EF9" s="1288">
        <v>8752</v>
      </c>
      <c r="EG9" s="1288">
        <v>1333</v>
      </c>
      <c r="EH9" s="1289">
        <v>178</v>
      </c>
      <c r="EI9" s="1290">
        <v>0</v>
      </c>
      <c r="EJ9" s="1291">
        <v>11312</v>
      </c>
      <c r="EK9" s="1292">
        <v>0</v>
      </c>
      <c r="EL9" s="1291">
        <v>3712</v>
      </c>
      <c r="EM9" s="1288">
        <v>0</v>
      </c>
      <c r="EN9" s="1288">
        <v>297</v>
      </c>
      <c r="EO9" s="1292">
        <v>0</v>
      </c>
      <c r="EQ9" s="1288">
        <v>0</v>
      </c>
      <c r="ER9" s="1288">
        <v>9416</v>
      </c>
      <c r="ES9" s="1288">
        <v>693</v>
      </c>
      <c r="ET9" s="1289">
        <v>225</v>
      </c>
      <c r="EU9" s="1290">
        <v>0</v>
      </c>
      <c r="EV9" s="1291">
        <v>10334</v>
      </c>
      <c r="EW9" s="1292">
        <v>0</v>
      </c>
      <c r="EX9" s="1291">
        <v>3711</v>
      </c>
      <c r="EY9" s="1288">
        <v>0</v>
      </c>
      <c r="EZ9" s="1288">
        <v>297</v>
      </c>
      <c r="FA9" s="1292">
        <v>0</v>
      </c>
      <c r="FC9" s="1288">
        <v>0</v>
      </c>
      <c r="FD9" s="1288">
        <v>10376</v>
      </c>
      <c r="FE9" s="1288">
        <v>206</v>
      </c>
      <c r="FF9" s="1289">
        <v>233</v>
      </c>
      <c r="FG9" s="1290">
        <v>0</v>
      </c>
      <c r="FH9" s="1291">
        <v>10815</v>
      </c>
      <c r="FI9" s="1292">
        <v>0</v>
      </c>
      <c r="FJ9" s="1291">
        <v>4063</v>
      </c>
      <c r="FK9" s="1288">
        <v>3</v>
      </c>
      <c r="FL9" s="1288">
        <v>325</v>
      </c>
      <c r="FM9" s="1292">
        <v>0</v>
      </c>
      <c r="FO9" s="1288">
        <v>0</v>
      </c>
      <c r="FP9" s="1288">
        <v>10345</v>
      </c>
      <c r="FQ9" s="1288">
        <v>305</v>
      </c>
      <c r="FR9" s="1289">
        <v>236</v>
      </c>
      <c r="FS9" s="1290">
        <v>1</v>
      </c>
      <c r="FT9" s="1291">
        <v>10886</v>
      </c>
      <c r="FU9" s="1292">
        <v>1</v>
      </c>
      <c r="FV9" s="1291">
        <v>4401</v>
      </c>
      <c r="FW9" s="1288">
        <v>7</v>
      </c>
      <c r="FX9" s="1288">
        <v>352</v>
      </c>
      <c r="FY9" s="1292">
        <v>1</v>
      </c>
      <c r="GA9" s="1288">
        <v>0</v>
      </c>
      <c r="GB9" s="1288">
        <v>7981</v>
      </c>
      <c r="GC9" s="1288">
        <v>185</v>
      </c>
      <c r="GD9" s="1289">
        <v>322</v>
      </c>
      <c r="GE9" s="1290">
        <v>1</v>
      </c>
      <c r="GF9" s="1291">
        <v>8488</v>
      </c>
      <c r="GG9" s="1292">
        <v>1</v>
      </c>
      <c r="GH9" s="1291">
        <v>3369</v>
      </c>
      <c r="GI9" s="1288">
        <v>10</v>
      </c>
      <c r="GJ9" s="1288">
        <v>269</v>
      </c>
      <c r="GK9" s="1292">
        <v>1</v>
      </c>
      <c r="GM9" s="1288">
        <v>0</v>
      </c>
      <c r="GN9" s="1288">
        <v>6907</v>
      </c>
      <c r="GO9" s="1288">
        <v>496</v>
      </c>
      <c r="GP9" s="1289">
        <v>313</v>
      </c>
      <c r="GQ9" s="1290">
        <v>1</v>
      </c>
      <c r="GR9" s="1291">
        <v>7716</v>
      </c>
      <c r="GS9" s="1292">
        <v>1</v>
      </c>
      <c r="GT9" s="1291">
        <v>3258</v>
      </c>
      <c r="GU9" s="1288">
        <v>13</v>
      </c>
      <c r="GV9" s="1288">
        <v>261</v>
      </c>
      <c r="GW9" s="1292">
        <v>1</v>
      </c>
      <c r="GY9" s="1288">
        <v>0</v>
      </c>
      <c r="GZ9" s="1288">
        <v>7017</v>
      </c>
      <c r="HA9" s="1288">
        <v>93</v>
      </c>
      <c r="HB9" s="1289">
        <v>145</v>
      </c>
      <c r="HC9" s="1290">
        <v>1</v>
      </c>
      <c r="HD9" s="1291">
        <v>7255</v>
      </c>
      <c r="HE9" s="1292">
        <v>1</v>
      </c>
      <c r="HF9" s="1291">
        <v>2876</v>
      </c>
      <c r="HG9" s="1288">
        <v>16</v>
      </c>
      <c r="HH9" s="1288">
        <v>230</v>
      </c>
      <c r="HI9" s="1292">
        <v>1</v>
      </c>
      <c r="HK9" s="1288">
        <v>0</v>
      </c>
      <c r="HL9" s="1288">
        <v>5420</v>
      </c>
      <c r="HM9" s="1288">
        <v>17</v>
      </c>
      <c r="HN9" s="1289">
        <v>169</v>
      </c>
      <c r="HO9" s="1290">
        <v>2</v>
      </c>
      <c r="HP9" s="1291">
        <v>5606</v>
      </c>
      <c r="HQ9" s="1292">
        <v>2</v>
      </c>
      <c r="HR9" s="1291">
        <v>2176</v>
      </c>
      <c r="HS9" s="1288">
        <v>19</v>
      </c>
      <c r="HT9" s="1288">
        <v>174</v>
      </c>
      <c r="HU9" s="1292">
        <v>2</v>
      </c>
      <c r="HW9" s="1288">
        <v>0</v>
      </c>
      <c r="HX9" s="1288">
        <v>4045</v>
      </c>
      <c r="HY9" s="1288">
        <v>157</v>
      </c>
      <c r="HZ9" s="1289">
        <v>123</v>
      </c>
      <c r="IA9" s="1290">
        <v>2</v>
      </c>
      <c r="IB9" s="1291">
        <v>4325</v>
      </c>
      <c r="IC9" s="1292">
        <v>2</v>
      </c>
      <c r="ID9" s="1291">
        <v>1578</v>
      </c>
      <c r="IE9" s="1288">
        <v>22</v>
      </c>
      <c r="IF9" s="1288">
        <v>126</v>
      </c>
      <c r="IG9" s="1292">
        <v>2</v>
      </c>
      <c r="II9" s="1288">
        <v>0</v>
      </c>
      <c r="IJ9" s="1288">
        <v>3609</v>
      </c>
      <c r="IK9" s="1288">
        <v>154</v>
      </c>
      <c r="IL9" s="1289">
        <v>101</v>
      </c>
      <c r="IM9" s="1290">
        <v>2</v>
      </c>
      <c r="IN9" s="1291">
        <v>3864</v>
      </c>
      <c r="IO9" s="1292">
        <v>2</v>
      </c>
      <c r="IP9" s="1291">
        <v>1329</v>
      </c>
      <c r="IQ9" s="1288">
        <v>23</v>
      </c>
      <c r="IR9" s="1288">
        <v>106</v>
      </c>
      <c r="IS9" s="1292">
        <v>2</v>
      </c>
      <c r="IU9" s="1288">
        <v>0</v>
      </c>
      <c r="IV9" s="1288">
        <v>1159</v>
      </c>
      <c r="IW9" s="1288">
        <v>0</v>
      </c>
      <c r="IX9" s="1289">
        <v>0</v>
      </c>
      <c r="IY9" s="1290">
        <v>52</v>
      </c>
      <c r="IZ9" s="1271"/>
      <c r="JA9" s="1288">
        <v>1159</v>
      </c>
      <c r="JB9" s="1288">
        <v>52</v>
      </c>
      <c r="JC9" s="1271"/>
      <c r="JD9" s="1288">
        <v>524</v>
      </c>
      <c r="JE9" s="1288">
        <v>650</v>
      </c>
      <c r="JF9" s="1271"/>
      <c r="JG9" s="1293">
        <v>42</v>
      </c>
      <c r="JH9" s="1293">
        <v>52</v>
      </c>
      <c r="JJ9" s="1288">
        <v>0</v>
      </c>
      <c r="JK9" s="1288">
        <v>1000</v>
      </c>
      <c r="JL9" s="1288">
        <v>0</v>
      </c>
      <c r="JM9" s="1289">
        <v>150</v>
      </c>
      <c r="JN9" s="1290">
        <v>8</v>
      </c>
      <c r="JO9" s="1271"/>
      <c r="JP9" s="1288">
        <v>1150</v>
      </c>
      <c r="JQ9" s="1288">
        <v>8</v>
      </c>
      <c r="JR9" s="1271"/>
      <c r="JS9" s="1288">
        <v>1412</v>
      </c>
      <c r="JT9" s="1288">
        <v>94</v>
      </c>
      <c r="JU9" s="1271"/>
      <c r="JV9" s="1293">
        <v>113</v>
      </c>
      <c r="JW9" s="1293">
        <v>8</v>
      </c>
    </row>
    <row r="10" spans="1:283">
      <c r="A10" s="1272">
        <v>4</v>
      </c>
      <c r="B10" s="1294" t="s">
        <v>2236</v>
      </c>
      <c r="C10" s="1293">
        <v>0</v>
      </c>
      <c r="D10" s="1293">
        <v>11903</v>
      </c>
      <c r="E10" s="1293">
        <v>2206</v>
      </c>
      <c r="F10" s="1355">
        <v>2379</v>
      </c>
      <c r="G10" s="1404">
        <v>0</v>
      </c>
      <c r="H10" s="1291">
        <v>16488</v>
      </c>
      <c r="I10" s="1292">
        <v>0</v>
      </c>
      <c r="J10" s="1291">
        <v>7823</v>
      </c>
      <c r="K10" s="1293">
        <v>0</v>
      </c>
      <c r="L10" s="1293">
        <v>625</v>
      </c>
      <c r="M10" s="1292">
        <v>0</v>
      </c>
      <c r="O10" s="1293">
        <v>0</v>
      </c>
      <c r="P10" s="1293">
        <v>12136</v>
      </c>
      <c r="Q10" s="1293">
        <v>2214</v>
      </c>
      <c r="R10" s="1355">
        <v>1991</v>
      </c>
      <c r="S10" s="1404">
        <v>0</v>
      </c>
      <c r="T10" s="1291">
        <v>16341</v>
      </c>
      <c r="U10" s="1292">
        <v>0</v>
      </c>
      <c r="V10" s="1291">
        <v>6805</v>
      </c>
      <c r="W10" s="1293">
        <v>0</v>
      </c>
      <c r="X10" s="1293">
        <v>544</v>
      </c>
      <c r="Y10" s="1292">
        <v>0</v>
      </c>
      <c r="AA10" s="1293">
        <v>10</v>
      </c>
      <c r="AB10" s="1293">
        <v>8696</v>
      </c>
      <c r="AC10" s="1293">
        <v>3043</v>
      </c>
      <c r="AD10" s="1355">
        <v>4025</v>
      </c>
      <c r="AE10" s="1404">
        <v>0</v>
      </c>
      <c r="AF10" s="1291">
        <v>15775</v>
      </c>
      <c r="AG10" s="1292">
        <v>0</v>
      </c>
      <c r="AH10" s="1291">
        <v>8492</v>
      </c>
      <c r="AI10" s="1293">
        <v>0</v>
      </c>
      <c r="AJ10" s="1293">
        <v>679</v>
      </c>
      <c r="AK10" s="1292">
        <v>0</v>
      </c>
      <c r="AM10" s="1293">
        <v>0</v>
      </c>
      <c r="AN10" s="1293">
        <v>12127</v>
      </c>
      <c r="AO10" s="1293">
        <v>2462</v>
      </c>
      <c r="AP10" s="1355">
        <v>273</v>
      </c>
      <c r="AQ10" s="1404">
        <v>0</v>
      </c>
      <c r="AR10" s="1291">
        <v>14861</v>
      </c>
      <c r="AS10" s="1292">
        <v>0</v>
      </c>
      <c r="AT10" s="1291">
        <v>5817</v>
      </c>
      <c r="AU10" s="1293">
        <v>0</v>
      </c>
      <c r="AV10" s="1293">
        <v>465</v>
      </c>
      <c r="AW10" s="1292">
        <v>0</v>
      </c>
      <c r="AY10" s="1293">
        <v>0</v>
      </c>
      <c r="AZ10" s="1293">
        <v>8654</v>
      </c>
      <c r="BA10" s="1293">
        <v>2385</v>
      </c>
      <c r="BB10" s="1355">
        <v>714</v>
      </c>
      <c r="BC10" s="1404">
        <v>1</v>
      </c>
      <c r="BD10" s="1291">
        <v>11753</v>
      </c>
      <c r="BE10" s="1292">
        <v>1</v>
      </c>
      <c r="BF10" s="1291">
        <v>5195</v>
      </c>
      <c r="BG10" s="1293">
        <v>12</v>
      </c>
      <c r="BH10" s="1293">
        <v>415</v>
      </c>
      <c r="BI10" s="1292">
        <v>1</v>
      </c>
      <c r="BK10" s="1293">
        <v>0</v>
      </c>
      <c r="BL10" s="1293">
        <v>9421</v>
      </c>
      <c r="BM10" s="1293">
        <v>2286</v>
      </c>
      <c r="BN10" s="1355">
        <v>811</v>
      </c>
      <c r="BO10" s="1404">
        <v>0</v>
      </c>
      <c r="BP10" s="1291">
        <v>12518</v>
      </c>
      <c r="BQ10" s="1292">
        <v>0</v>
      </c>
      <c r="BR10" s="1291">
        <v>5762</v>
      </c>
      <c r="BS10" s="1293">
        <v>2</v>
      </c>
      <c r="BT10" s="1293">
        <v>461</v>
      </c>
      <c r="BU10" s="1292">
        <v>0</v>
      </c>
      <c r="BW10" s="1293">
        <v>0</v>
      </c>
      <c r="BX10" s="1293">
        <v>8573</v>
      </c>
      <c r="BY10" s="1293">
        <v>2937</v>
      </c>
      <c r="BZ10" s="1355">
        <v>991</v>
      </c>
      <c r="CA10" s="1404">
        <v>0</v>
      </c>
      <c r="CB10" s="1291">
        <v>12501</v>
      </c>
      <c r="CC10" s="1292">
        <v>0</v>
      </c>
      <c r="CD10" s="1291">
        <v>6099</v>
      </c>
      <c r="CE10" s="1293">
        <v>0</v>
      </c>
      <c r="CF10" s="1293">
        <v>488</v>
      </c>
      <c r="CG10" s="1292">
        <v>0</v>
      </c>
      <c r="CI10" s="1293">
        <v>0</v>
      </c>
      <c r="CJ10" s="1293">
        <v>4996</v>
      </c>
      <c r="CK10" s="1293">
        <v>5952</v>
      </c>
      <c r="CL10" s="1355">
        <v>446</v>
      </c>
      <c r="CM10" s="1404">
        <v>0</v>
      </c>
      <c r="CN10" s="1291">
        <v>11394</v>
      </c>
      <c r="CO10" s="1292">
        <v>0</v>
      </c>
      <c r="CP10" s="1291">
        <v>6671</v>
      </c>
      <c r="CQ10" s="1293">
        <v>0</v>
      </c>
      <c r="CR10" s="1293">
        <v>534</v>
      </c>
      <c r="CS10" s="1292">
        <v>0</v>
      </c>
      <c r="CU10" s="1293">
        <v>0</v>
      </c>
      <c r="CV10" s="1293">
        <v>6053</v>
      </c>
      <c r="CW10" s="1293">
        <v>2590</v>
      </c>
      <c r="CX10" s="1355">
        <v>2366</v>
      </c>
      <c r="CY10" s="1404">
        <v>0</v>
      </c>
      <c r="CZ10" s="1291">
        <v>11009</v>
      </c>
      <c r="DA10" s="1292">
        <v>0</v>
      </c>
      <c r="DB10" s="1291">
        <v>6397</v>
      </c>
      <c r="DC10" s="1293">
        <v>0</v>
      </c>
      <c r="DD10" s="1293">
        <v>511</v>
      </c>
      <c r="DE10" s="1292">
        <v>0</v>
      </c>
      <c r="DG10" s="1288">
        <v>0</v>
      </c>
      <c r="DH10" s="1288">
        <v>8135</v>
      </c>
      <c r="DI10" s="1288">
        <v>1553</v>
      </c>
      <c r="DJ10" s="1289">
        <v>74</v>
      </c>
      <c r="DK10" s="1290">
        <v>0</v>
      </c>
      <c r="DL10" s="1291">
        <v>9762</v>
      </c>
      <c r="DM10" s="1292">
        <v>0</v>
      </c>
      <c r="DN10" s="1291">
        <v>3584</v>
      </c>
      <c r="DO10" s="1288">
        <v>0</v>
      </c>
      <c r="DP10" s="1288">
        <v>287</v>
      </c>
      <c r="DQ10" s="1292">
        <v>0</v>
      </c>
      <c r="DS10" s="1288">
        <v>0</v>
      </c>
      <c r="DT10" s="1288">
        <v>8215</v>
      </c>
      <c r="DU10" s="1288">
        <v>613</v>
      </c>
      <c r="DV10" s="1289">
        <v>522</v>
      </c>
      <c r="DW10" s="1290">
        <v>0</v>
      </c>
      <c r="DX10" s="1291">
        <v>9350</v>
      </c>
      <c r="DY10" s="1292">
        <v>0</v>
      </c>
      <c r="DZ10" s="1291">
        <v>3249</v>
      </c>
      <c r="EA10" s="1288">
        <v>0</v>
      </c>
      <c r="EB10" s="1288">
        <v>260</v>
      </c>
      <c r="EC10" s="1292">
        <v>0</v>
      </c>
      <c r="EE10" s="1288">
        <v>0</v>
      </c>
      <c r="EF10" s="1288">
        <v>6786</v>
      </c>
      <c r="EG10" s="1288">
        <v>1272</v>
      </c>
      <c r="EH10" s="1289">
        <v>176</v>
      </c>
      <c r="EI10" s="1290">
        <v>0</v>
      </c>
      <c r="EJ10" s="1291">
        <v>8234</v>
      </c>
      <c r="EK10" s="1292">
        <v>0</v>
      </c>
      <c r="EL10" s="1291">
        <v>3166</v>
      </c>
      <c r="EM10" s="1288">
        <v>0</v>
      </c>
      <c r="EN10" s="1288">
        <v>253</v>
      </c>
      <c r="EO10" s="1292">
        <v>0</v>
      </c>
      <c r="EQ10" s="1288">
        <v>0</v>
      </c>
      <c r="ER10" s="1288">
        <v>6690</v>
      </c>
      <c r="ES10" s="1288">
        <v>693</v>
      </c>
      <c r="ET10" s="1289">
        <v>220</v>
      </c>
      <c r="EU10" s="1290">
        <v>0</v>
      </c>
      <c r="EV10" s="1291">
        <v>7603</v>
      </c>
      <c r="EW10" s="1292">
        <v>0</v>
      </c>
      <c r="EX10" s="1291">
        <v>3001</v>
      </c>
      <c r="EY10" s="1288">
        <v>0</v>
      </c>
      <c r="EZ10" s="1288">
        <v>240</v>
      </c>
      <c r="FA10" s="1292">
        <v>0</v>
      </c>
      <c r="FC10" s="1288">
        <v>0</v>
      </c>
      <c r="FD10" s="1288">
        <v>7484</v>
      </c>
      <c r="FE10" s="1288">
        <v>206</v>
      </c>
      <c r="FF10" s="1289">
        <v>225</v>
      </c>
      <c r="FG10" s="1290">
        <v>0</v>
      </c>
      <c r="FH10" s="1291">
        <v>7915</v>
      </c>
      <c r="FI10" s="1292">
        <v>0</v>
      </c>
      <c r="FJ10" s="1291">
        <v>3300</v>
      </c>
      <c r="FK10" s="1288">
        <v>3</v>
      </c>
      <c r="FL10" s="1288">
        <v>264</v>
      </c>
      <c r="FM10" s="1292">
        <v>0</v>
      </c>
      <c r="FO10" s="1288">
        <v>0</v>
      </c>
      <c r="FP10" s="1288">
        <v>7884</v>
      </c>
      <c r="FQ10" s="1288">
        <v>305</v>
      </c>
      <c r="FR10" s="1289">
        <v>228</v>
      </c>
      <c r="FS10" s="1290">
        <v>1</v>
      </c>
      <c r="FT10" s="1291">
        <v>8417</v>
      </c>
      <c r="FU10" s="1292">
        <v>1</v>
      </c>
      <c r="FV10" s="1291">
        <v>3751</v>
      </c>
      <c r="FW10" s="1288">
        <v>7</v>
      </c>
      <c r="FX10" s="1288">
        <v>300</v>
      </c>
      <c r="FY10" s="1292">
        <v>1</v>
      </c>
      <c r="GA10" s="1288">
        <v>0</v>
      </c>
      <c r="GB10" s="1288">
        <v>6575</v>
      </c>
      <c r="GC10" s="1288">
        <v>185</v>
      </c>
      <c r="GD10" s="1289">
        <v>316</v>
      </c>
      <c r="GE10" s="1290">
        <v>1</v>
      </c>
      <c r="GF10" s="1291">
        <v>7076</v>
      </c>
      <c r="GG10" s="1292">
        <v>1</v>
      </c>
      <c r="GH10" s="1291">
        <v>2993</v>
      </c>
      <c r="GI10" s="1288">
        <v>10</v>
      </c>
      <c r="GJ10" s="1288">
        <v>239</v>
      </c>
      <c r="GK10" s="1292">
        <v>1</v>
      </c>
      <c r="GM10" s="1288">
        <v>0</v>
      </c>
      <c r="GN10" s="1288">
        <v>5503</v>
      </c>
      <c r="GO10" s="1288">
        <v>496</v>
      </c>
      <c r="GP10" s="1289">
        <v>313</v>
      </c>
      <c r="GQ10" s="1290">
        <v>1</v>
      </c>
      <c r="GR10" s="1291">
        <v>6312</v>
      </c>
      <c r="GS10" s="1292">
        <v>1</v>
      </c>
      <c r="GT10" s="1291">
        <v>2907</v>
      </c>
      <c r="GU10" s="1288">
        <v>13</v>
      </c>
      <c r="GV10" s="1288">
        <v>233</v>
      </c>
      <c r="GW10" s="1292">
        <v>1</v>
      </c>
      <c r="GY10" s="1288">
        <v>0</v>
      </c>
      <c r="GZ10" s="1288">
        <v>5606</v>
      </c>
      <c r="HA10" s="1288">
        <v>93</v>
      </c>
      <c r="HB10" s="1289">
        <v>145</v>
      </c>
      <c r="HC10" s="1290">
        <v>1</v>
      </c>
      <c r="HD10" s="1291">
        <v>5844</v>
      </c>
      <c r="HE10" s="1292">
        <v>1</v>
      </c>
      <c r="HF10" s="1291">
        <v>2524</v>
      </c>
      <c r="HG10" s="1288">
        <v>16</v>
      </c>
      <c r="HH10" s="1288">
        <v>202</v>
      </c>
      <c r="HI10" s="1292">
        <v>1</v>
      </c>
      <c r="HK10" s="1288">
        <v>0</v>
      </c>
      <c r="HL10" s="1288">
        <v>4011</v>
      </c>
      <c r="HM10" s="1288">
        <v>17</v>
      </c>
      <c r="HN10" s="1289">
        <v>169</v>
      </c>
      <c r="HO10" s="1290">
        <v>2</v>
      </c>
      <c r="HP10" s="1291">
        <v>4197</v>
      </c>
      <c r="HQ10" s="1292">
        <v>2</v>
      </c>
      <c r="HR10" s="1291">
        <v>1824</v>
      </c>
      <c r="HS10" s="1288">
        <v>19</v>
      </c>
      <c r="HT10" s="1288">
        <v>146</v>
      </c>
      <c r="HU10" s="1292">
        <v>2</v>
      </c>
      <c r="HW10" s="1288">
        <v>0</v>
      </c>
      <c r="HX10" s="1288">
        <v>2640</v>
      </c>
      <c r="HY10" s="1288">
        <v>157</v>
      </c>
      <c r="HZ10" s="1289">
        <v>123</v>
      </c>
      <c r="IA10" s="1290">
        <v>2</v>
      </c>
      <c r="IB10" s="1291">
        <v>2920</v>
      </c>
      <c r="IC10" s="1292">
        <v>2</v>
      </c>
      <c r="ID10" s="1291">
        <v>1226</v>
      </c>
      <c r="IE10" s="1288">
        <v>22</v>
      </c>
      <c r="IF10" s="1288">
        <v>98</v>
      </c>
      <c r="IG10" s="1292">
        <v>2</v>
      </c>
      <c r="II10" s="1288">
        <v>0</v>
      </c>
      <c r="IJ10" s="1288">
        <v>2256</v>
      </c>
      <c r="IK10" s="1288">
        <v>154</v>
      </c>
      <c r="IL10" s="1289">
        <v>101</v>
      </c>
      <c r="IM10" s="1290">
        <v>2</v>
      </c>
      <c r="IN10" s="1291">
        <v>2511</v>
      </c>
      <c r="IO10" s="1292">
        <v>2</v>
      </c>
      <c r="IP10" s="1291">
        <v>991</v>
      </c>
      <c r="IQ10" s="1288">
        <v>23</v>
      </c>
      <c r="IR10" s="1288">
        <v>79</v>
      </c>
      <c r="IS10" s="1292">
        <v>2</v>
      </c>
      <c r="IU10" s="1288">
        <v>0</v>
      </c>
      <c r="IV10" s="1288">
        <v>157</v>
      </c>
      <c r="IW10" s="1288">
        <v>0</v>
      </c>
      <c r="IX10" s="1289">
        <v>0</v>
      </c>
      <c r="IY10" s="1290">
        <v>2</v>
      </c>
      <c r="IZ10" s="1271"/>
      <c r="JA10" s="1288">
        <v>157</v>
      </c>
      <c r="JB10" s="1288">
        <v>2</v>
      </c>
      <c r="JC10" s="1271"/>
      <c r="JD10" s="1288">
        <v>74</v>
      </c>
      <c r="JE10" s="1288">
        <v>23</v>
      </c>
      <c r="JF10" s="1271"/>
      <c r="JG10" s="1293">
        <v>6</v>
      </c>
      <c r="JH10" s="1293">
        <v>2</v>
      </c>
      <c r="JJ10" s="1288">
        <v>0</v>
      </c>
      <c r="JK10" s="1288">
        <v>0</v>
      </c>
      <c r="JL10" s="1288">
        <v>0</v>
      </c>
      <c r="JM10" s="1289">
        <v>150</v>
      </c>
      <c r="JN10" s="1290">
        <v>8</v>
      </c>
      <c r="JO10" s="1271"/>
      <c r="JP10" s="1288">
        <v>150</v>
      </c>
      <c r="JQ10" s="1288">
        <v>8</v>
      </c>
      <c r="JR10" s="1271"/>
      <c r="JS10" s="1288">
        <v>923</v>
      </c>
      <c r="JT10" s="1288">
        <v>94</v>
      </c>
      <c r="JU10" s="1271"/>
      <c r="JV10" s="1293">
        <v>74</v>
      </c>
      <c r="JW10" s="1293">
        <v>8</v>
      </c>
    </row>
    <row r="11" spans="1:283">
      <c r="A11" s="1272">
        <v>6</v>
      </c>
      <c r="B11" s="1294" t="s">
        <v>2237</v>
      </c>
      <c r="C11" s="1293">
        <v>100</v>
      </c>
      <c r="D11" s="1293">
        <v>13593</v>
      </c>
      <c r="E11" s="1293">
        <v>2848</v>
      </c>
      <c r="F11" s="1355">
        <v>641</v>
      </c>
      <c r="G11" s="1404">
        <v>1</v>
      </c>
      <c r="H11" s="1291">
        <v>17182</v>
      </c>
      <c r="I11" s="1292">
        <v>1</v>
      </c>
      <c r="J11" s="1291">
        <v>6733</v>
      </c>
      <c r="K11" s="1293">
        <v>11</v>
      </c>
      <c r="L11" s="1293">
        <v>539</v>
      </c>
      <c r="M11" s="1292">
        <v>1</v>
      </c>
      <c r="O11" s="1293">
        <v>0</v>
      </c>
      <c r="P11" s="1293">
        <v>13134</v>
      </c>
      <c r="Q11" s="1293">
        <v>3258</v>
      </c>
      <c r="R11" s="1355">
        <v>474</v>
      </c>
      <c r="S11" s="1404">
        <v>1</v>
      </c>
      <c r="T11" s="1291">
        <v>16866</v>
      </c>
      <c r="U11" s="1292">
        <v>1</v>
      </c>
      <c r="V11" s="1291">
        <v>6681</v>
      </c>
      <c r="W11" s="1293">
        <v>11</v>
      </c>
      <c r="X11" s="1293">
        <v>535</v>
      </c>
      <c r="Y11" s="1292">
        <v>1</v>
      </c>
      <c r="AA11" s="1293">
        <v>0</v>
      </c>
      <c r="AB11" s="1293">
        <v>12435</v>
      </c>
      <c r="AC11" s="1293">
        <v>174</v>
      </c>
      <c r="AD11" s="1355">
        <v>352</v>
      </c>
      <c r="AE11" s="1404">
        <v>0</v>
      </c>
      <c r="AF11" s="1291">
        <v>12961</v>
      </c>
      <c r="AG11" s="1292">
        <v>0</v>
      </c>
      <c r="AH11" s="1291">
        <v>4346</v>
      </c>
      <c r="AI11" s="1293">
        <v>0</v>
      </c>
      <c r="AJ11" s="1293">
        <v>348</v>
      </c>
      <c r="AK11" s="1292">
        <v>0</v>
      </c>
      <c r="AM11" s="1293">
        <v>0</v>
      </c>
      <c r="AN11" s="1293">
        <v>11651</v>
      </c>
      <c r="AO11" s="1293">
        <v>26</v>
      </c>
      <c r="AP11" s="1355">
        <v>56</v>
      </c>
      <c r="AQ11" s="1404">
        <v>9</v>
      </c>
      <c r="AR11" s="1291">
        <v>11733</v>
      </c>
      <c r="AS11" s="1292">
        <v>9</v>
      </c>
      <c r="AT11" s="1291">
        <v>3605</v>
      </c>
      <c r="AU11" s="1293">
        <v>106</v>
      </c>
      <c r="AV11" s="1293">
        <v>288</v>
      </c>
      <c r="AW11" s="1292">
        <v>9</v>
      </c>
      <c r="AY11" s="1293">
        <v>0</v>
      </c>
      <c r="AZ11" s="1293">
        <v>11523</v>
      </c>
      <c r="BA11" s="1293">
        <v>28</v>
      </c>
      <c r="BB11" s="1355">
        <v>25</v>
      </c>
      <c r="BC11" s="1404">
        <v>10</v>
      </c>
      <c r="BD11" s="1291">
        <v>11576</v>
      </c>
      <c r="BE11" s="1292">
        <v>10</v>
      </c>
      <c r="BF11" s="1291">
        <v>3309</v>
      </c>
      <c r="BG11" s="1293">
        <v>123</v>
      </c>
      <c r="BH11" s="1293">
        <v>265</v>
      </c>
      <c r="BI11" s="1292">
        <v>10</v>
      </c>
      <c r="BK11" s="1293">
        <v>0</v>
      </c>
      <c r="BL11" s="1293">
        <v>9524</v>
      </c>
      <c r="BM11" s="1293">
        <v>74</v>
      </c>
      <c r="BN11" s="1355">
        <v>7</v>
      </c>
      <c r="BO11" s="1404">
        <v>10</v>
      </c>
      <c r="BP11" s="1291">
        <v>9605</v>
      </c>
      <c r="BQ11" s="1292">
        <v>10</v>
      </c>
      <c r="BR11" s="1291">
        <v>2603</v>
      </c>
      <c r="BS11" s="1293">
        <v>121</v>
      </c>
      <c r="BT11" s="1293">
        <v>208</v>
      </c>
      <c r="BU11" s="1292">
        <v>10</v>
      </c>
      <c r="BW11" s="1293">
        <v>0</v>
      </c>
      <c r="BX11" s="1293">
        <v>8078</v>
      </c>
      <c r="BY11" s="1293">
        <v>248</v>
      </c>
      <c r="BZ11" s="1355">
        <v>617</v>
      </c>
      <c r="CA11" s="1404">
        <v>9</v>
      </c>
      <c r="CB11" s="1291">
        <v>8943</v>
      </c>
      <c r="CC11" s="1292">
        <v>9</v>
      </c>
      <c r="CD11" s="1291">
        <v>3026</v>
      </c>
      <c r="CE11" s="1293">
        <v>117</v>
      </c>
      <c r="CF11" s="1293">
        <v>242</v>
      </c>
      <c r="CG11" s="1292">
        <v>9</v>
      </c>
      <c r="CI11" s="1293">
        <v>0</v>
      </c>
      <c r="CJ11" s="1293">
        <v>4892</v>
      </c>
      <c r="CK11" s="1293">
        <v>46</v>
      </c>
      <c r="CL11" s="1355">
        <v>1</v>
      </c>
      <c r="CM11" s="1404">
        <v>0</v>
      </c>
      <c r="CN11" s="1291">
        <v>4939</v>
      </c>
      <c r="CO11" s="1292">
        <v>0</v>
      </c>
      <c r="CP11" s="1291">
        <v>1336</v>
      </c>
      <c r="CQ11" s="1293">
        <v>0</v>
      </c>
      <c r="CR11" s="1293">
        <v>107</v>
      </c>
      <c r="CS11" s="1292">
        <v>0</v>
      </c>
      <c r="CU11" s="1293">
        <v>0</v>
      </c>
      <c r="CV11" s="1293">
        <v>4479</v>
      </c>
      <c r="CW11" s="1293">
        <v>48</v>
      </c>
      <c r="CX11" s="1355">
        <v>2</v>
      </c>
      <c r="CY11" s="1404">
        <v>0</v>
      </c>
      <c r="CZ11" s="1291">
        <v>4530</v>
      </c>
      <c r="DA11" s="1292">
        <v>0</v>
      </c>
      <c r="DB11" s="1291">
        <v>1171</v>
      </c>
      <c r="DC11" s="1293">
        <v>0</v>
      </c>
      <c r="DD11" s="1293">
        <v>94</v>
      </c>
      <c r="DE11" s="1292">
        <v>0</v>
      </c>
      <c r="DG11" s="1288">
        <v>0</v>
      </c>
      <c r="DH11" s="1288">
        <v>4686</v>
      </c>
      <c r="DI11" s="1288">
        <v>0</v>
      </c>
      <c r="DJ11" s="1289">
        <v>2</v>
      </c>
      <c r="DK11" s="1290">
        <v>0</v>
      </c>
      <c r="DL11" s="1291">
        <v>4688</v>
      </c>
      <c r="DM11" s="1292">
        <v>0</v>
      </c>
      <c r="DN11" s="1291">
        <v>1190</v>
      </c>
      <c r="DO11" s="1288">
        <v>0</v>
      </c>
      <c r="DP11" s="1288">
        <v>95</v>
      </c>
      <c r="DQ11" s="1292">
        <v>0</v>
      </c>
      <c r="DS11" s="1288">
        <v>0</v>
      </c>
      <c r="DT11" s="1288">
        <v>3335</v>
      </c>
      <c r="DU11" s="1288">
        <v>168</v>
      </c>
      <c r="DV11" s="1289">
        <v>1</v>
      </c>
      <c r="DW11" s="1290">
        <v>0</v>
      </c>
      <c r="DX11" s="1291">
        <v>3504</v>
      </c>
      <c r="DY11" s="1292">
        <v>0</v>
      </c>
      <c r="DZ11" s="1291">
        <v>892</v>
      </c>
      <c r="EA11" s="1288">
        <v>0</v>
      </c>
      <c r="EB11" s="1288">
        <v>71</v>
      </c>
      <c r="EC11" s="1292">
        <v>0</v>
      </c>
      <c r="EE11" s="1288">
        <v>1049</v>
      </c>
      <c r="EF11" s="1288">
        <v>1966</v>
      </c>
      <c r="EG11" s="1288">
        <v>61</v>
      </c>
      <c r="EH11" s="1289">
        <v>2</v>
      </c>
      <c r="EI11" s="1290">
        <v>0</v>
      </c>
      <c r="EJ11" s="1291">
        <v>3078</v>
      </c>
      <c r="EK11" s="1292">
        <v>0</v>
      </c>
      <c r="EL11" s="1291">
        <v>546</v>
      </c>
      <c r="EM11" s="1288">
        <v>0</v>
      </c>
      <c r="EN11" s="1288">
        <v>44</v>
      </c>
      <c r="EO11" s="1292">
        <v>0</v>
      </c>
      <c r="EQ11" s="1288">
        <v>0</v>
      </c>
      <c r="ER11" s="1288">
        <v>2726</v>
      </c>
      <c r="ES11" s="1288">
        <v>0</v>
      </c>
      <c r="ET11" s="1289">
        <v>5</v>
      </c>
      <c r="EU11" s="1290">
        <v>0</v>
      </c>
      <c r="EV11" s="1291">
        <v>2731</v>
      </c>
      <c r="EW11" s="1292">
        <v>0</v>
      </c>
      <c r="EX11" s="1291">
        <v>710</v>
      </c>
      <c r="EY11" s="1288">
        <v>0</v>
      </c>
      <c r="EZ11" s="1288">
        <v>57</v>
      </c>
      <c r="FA11" s="1292">
        <v>0</v>
      </c>
      <c r="FC11" s="1288">
        <v>0</v>
      </c>
      <c r="FD11" s="1288">
        <v>2892</v>
      </c>
      <c r="FE11" s="1288">
        <v>0</v>
      </c>
      <c r="FF11" s="1289">
        <v>8</v>
      </c>
      <c r="FG11" s="1290">
        <v>0</v>
      </c>
      <c r="FH11" s="1291">
        <v>2900</v>
      </c>
      <c r="FI11" s="1292">
        <v>0</v>
      </c>
      <c r="FJ11" s="1291">
        <v>763</v>
      </c>
      <c r="FK11" s="1288">
        <v>0</v>
      </c>
      <c r="FL11" s="1288">
        <v>61</v>
      </c>
      <c r="FM11" s="1292">
        <v>0</v>
      </c>
      <c r="FO11" s="1288">
        <v>0</v>
      </c>
      <c r="FP11" s="1288">
        <v>2461</v>
      </c>
      <c r="FQ11" s="1288">
        <v>0</v>
      </c>
      <c r="FR11" s="1289">
        <v>8</v>
      </c>
      <c r="FS11" s="1290">
        <v>0</v>
      </c>
      <c r="FT11" s="1291">
        <v>2469</v>
      </c>
      <c r="FU11" s="1292">
        <v>0</v>
      </c>
      <c r="FV11" s="1291">
        <v>650</v>
      </c>
      <c r="FW11" s="1288">
        <v>0</v>
      </c>
      <c r="FX11" s="1288">
        <v>52</v>
      </c>
      <c r="FY11" s="1292">
        <v>0</v>
      </c>
      <c r="GA11" s="1288">
        <v>0</v>
      </c>
      <c r="GB11" s="1288">
        <v>1406</v>
      </c>
      <c r="GC11" s="1288">
        <v>0</v>
      </c>
      <c r="GD11" s="1289">
        <v>6</v>
      </c>
      <c r="GE11" s="1290">
        <v>0</v>
      </c>
      <c r="GF11" s="1291">
        <v>1412</v>
      </c>
      <c r="GG11" s="1292">
        <v>0</v>
      </c>
      <c r="GH11" s="1291">
        <v>376</v>
      </c>
      <c r="GI11" s="1288">
        <v>0</v>
      </c>
      <c r="GJ11" s="1288">
        <v>30</v>
      </c>
      <c r="GK11" s="1292">
        <v>0</v>
      </c>
      <c r="GM11" s="1288">
        <v>0</v>
      </c>
      <c r="GN11" s="1288">
        <v>1404</v>
      </c>
      <c r="GO11" s="1288">
        <v>0</v>
      </c>
      <c r="GP11" s="1289">
        <v>0</v>
      </c>
      <c r="GQ11" s="1290">
        <v>0</v>
      </c>
      <c r="GR11" s="1291">
        <v>1404</v>
      </c>
      <c r="GS11" s="1292">
        <v>0</v>
      </c>
      <c r="GT11" s="1291">
        <v>351</v>
      </c>
      <c r="GU11" s="1288">
        <v>0</v>
      </c>
      <c r="GV11" s="1288">
        <v>28</v>
      </c>
      <c r="GW11" s="1292">
        <v>0</v>
      </c>
      <c r="GY11" s="1288">
        <v>0</v>
      </c>
      <c r="GZ11" s="1288">
        <v>1411</v>
      </c>
      <c r="HA11" s="1288">
        <v>0</v>
      </c>
      <c r="HB11" s="1289">
        <v>0</v>
      </c>
      <c r="HC11" s="1290">
        <v>0</v>
      </c>
      <c r="HD11" s="1291">
        <v>1411</v>
      </c>
      <c r="HE11" s="1292">
        <v>0</v>
      </c>
      <c r="HF11" s="1291">
        <v>352</v>
      </c>
      <c r="HG11" s="1288">
        <v>0</v>
      </c>
      <c r="HH11" s="1288">
        <v>28</v>
      </c>
      <c r="HI11" s="1292">
        <v>0</v>
      </c>
      <c r="HK11" s="1288">
        <v>0</v>
      </c>
      <c r="HL11" s="1288">
        <v>1409</v>
      </c>
      <c r="HM11" s="1288">
        <v>0</v>
      </c>
      <c r="HN11" s="1289">
        <v>0</v>
      </c>
      <c r="HO11" s="1290">
        <v>0</v>
      </c>
      <c r="HP11" s="1291">
        <v>1409</v>
      </c>
      <c r="HQ11" s="1292">
        <v>0</v>
      </c>
      <c r="HR11" s="1291">
        <v>352</v>
      </c>
      <c r="HS11" s="1288">
        <v>0</v>
      </c>
      <c r="HT11" s="1288">
        <v>28</v>
      </c>
      <c r="HU11" s="1292">
        <v>0</v>
      </c>
      <c r="HW11" s="1288">
        <v>0</v>
      </c>
      <c r="HX11" s="1288">
        <v>1405</v>
      </c>
      <c r="HY11" s="1288">
        <v>0</v>
      </c>
      <c r="HZ11" s="1289">
        <v>0</v>
      </c>
      <c r="IA11" s="1290">
        <v>0</v>
      </c>
      <c r="IB11" s="1291">
        <v>1405</v>
      </c>
      <c r="IC11" s="1292">
        <v>0</v>
      </c>
      <c r="ID11" s="1291">
        <v>352</v>
      </c>
      <c r="IE11" s="1288">
        <v>0</v>
      </c>
      <c r="IF11" s="1288">
        <v>28</v>
      </c>
      <c r="IG11" s="1292">
        <v>0</v>
      </c>
      <c r="II11" s="1288">
        <v>0</v>
      </c>
      <c r="IJ11" s="1288">
        <v>1353</v>
      </c>
      <c r="IK11" s="1288">
        <v>0</v>
      </c>
      <c r="IL11" s="1289">
        <v>0</v>
      </c>
      <c r="IM11" s="1290">
        <v>0</v>
      </c>
      <c r="IN11" s="1291">
        <v>1353</v>
      </c>
      <c r="IO11" s="1292">
        <v>0</v>
      </c>
      <c r="IP11" s="1291">
        <v>338</v>
      </c>
      <c r="IQ11" s="1288">
        <v>0</v>
      </c>
      <c r="IR11" s="1288">
        <v>27</v>
      </c>
      <c r="IS11" s="1292">
        <v>0</v>
      </c>
      <c r="IU11" s="1288">
        <v>0</v>
      </c>
      <c r="IV11" s="1288">
        <v>1002</v>
      </c>
      <c r="IW11" s="1288">
        <v>0</v>
      </c>
      <c r="IX11" s="1289">
        <v>0</v>
      </c>
      <c r="IY11" s="1290">
        <v>50</v>
      </c>
      <c r="IZ11" s="1271"/>
      <c r="JA11" s="1288">
        <v>1002</v>
      </c>
      <c r="JB11" s="1288">
        <v>50</v>
      </c>
      <c r="JC11" s="1271"/>
      <c r="JD11" s="1288">
        <v>450</v>
      </c>
      <c r="JE11" s="1288">
        <v>627</v>
      </c>
      <c r="JF11" s="1271"/>
      <c r="JG11" s="1293">
        <v>36</v>
      </c>
      <c r="JH11" s="1293">
        <v>50</v>
      </c>
      <c r="JJ11" s="1288">
        <v>0</v>
      </c>
      <c r="JK11" s="1288">
        <v>1000</v>
      </c>
      <c r="JL11" s="1288">
        <v>0</v>
      </c>
      <c r="JM11" s="1289">
        <v>0</v>
      </c>
      <c r="JN11" s="1290">
        <v>0</v>
      </c>
      <c r="JO11" s="1271"/>
      <c r="JP11" s="1288">
        <v>1000</v>
      </c>
      <c r="JQ11" s="1288">
        <v>0</v>
      </c>
      <c r="JR11" s="1271"/>
      <c r="JS11" s="1288">
        <v>489</v>
      </c>
      <c r="JT11" s="1288">
        <v>0</v>
      </c>
      <c r="JU11" s="1271"/>
      <c r="JV11" s="1293">
        <v>39</v>
      </c>
      <c r="JW11" s="1293">
        <v>0</v>
      </c>
    </row>
    <row r="12" spans="1:283" ht="14.4" thickBot="1">
      <c r="A12" s="1272">
        <v>8</v>
      </c>
      <c r="B12" s="1287" t="s">
        <v>2238</v>
      </c>
      <c r="C12" s="1293">
        <v>0</v>
      </c>
      <c r="D12" s="1293">
        <v>0</v>
      </c>
      <c r="E12" s="1293">
        <v>0</v>
      </c>
      <c r="F12" s="1355">
        <v>0</v>
      </c>
      <c r="G12" s="1404">
        <v>0</v>
      </c>
      <c r="H12" s="1291">
        <v>0</v>
      </c>
      <c r="I12" s="1292">
        <v>0</v>
      </c>
      <c r="J12" s="1291">
        <v>0</v>
      </c>
      <c r="K12" s="1293">
        <v>0</v>
      </c>
      <c r="L12" s="1293">
        <v>0</v>
      </c>
      <c r="M12" s="1292">
        <v>0</v>
      </c>
      <c r="O12" s="1293">
        <v>0</v>
      </c>
      <c r="P12" s="1293">
        <v>0</v>
      </c>
      <c r="Q12" s="1293">
        <v>0</v>
      </c>
      <c r="R12" s="1355">
        <v>0</v>
      </c>
      <c r="S12" s="1404">
        <v>0</v>
      </c>
      <c r="T12" s="1291">
        <v>0</v>
      </c>
      <c r="U12" s="1292">
        <v>0</v>
      </c>
      <c r="V12" s="1291">
        <v>0</v>
      </c>
      <c r="W12" s="1293">
        <v>0</v>
      </c>
      <c r="X12" s="1293">
        <v>0</v>
      </c>
      <c r="Y12" s="1292">
        <v>0</v>
      </c>
      <c r="AA12" s="1293">
        <v>0</v>
      </c>
      <c r="AB12" s="1293">
        <v>0</v>
      </c>
      <c r="AC12" s="1293">
        <v>0</v>
      </c>
      <c r="AD12" s="1355">
        <v>0</v>
      </c>
      <c r="AE12" s="1404">
        <v>0</v>
      </c>
      <c r="AF12" s="1291">
        <v>0</v>
      </c>
      <c r="AG12" s="1292">
        <v>0</v>
      </c>
      <c r="AH12" s="1291">
        <v>0</v>
      </c>
      <c r="AI12" s="1293">
        <v>0</v>
      </c>
      <c r="AJ12" s="1293">
        <v>0</v>
      </c>
      <c r="AK12" s="1292">
        <v>0</v>
      </c>
      <c r="AM12" s="1293">
        <v>0</v>
      </c>
      <c r="AN12" s="1293">
        <v>0</v>
      </c>
      <c r="AO12" s="1293">
        <v>0</v>
      </c>
      <c r="AP12" s="1355">
        <v>0</v>
      </c>
      <c r="AQ12" s="1404">
        <v>0</v>
      </c>
      <c r="AR12" s="1291">
        <v>0</v>
      </c>
      <c r="AS12" s="1292">
        <v>0</v>
      </c>
      <c r="AT12" s="1291">
        <v>0</v>
      </c>
      <c r="AU12" s="1293">
        <v>0</v>
      </c>
      <c r="AV12" s="1293">
        <v>0</v>
      </c>
      <c r="AW12" s="1292">
        <v>0</v>
      </c>
      <c r="AY12" s="1293">
        <v>0</v>
      </c>
      <c r="AZ12" s="1293">
        <v>0</v>
      </c>
      <c r="BA12" s="1293">
        <v>0</v>
      </c>
      <c r="BB12" s="1355">
        <v>0</v>
      </c>
      <c r="BC12" s="1404">
        <v>0</v>
      </c>
      <c r="BD12" s="1291">
        <v>0</v>
      </c>
      <c r="BE12" s="1292">
        <v>0</v>
      </c>
      <c r="BF12" s="1291">
        <v>0</v>
      </c>
      <c r="BG12" s="1293">
        <v>0</v>
      </c>
      <c r="BH12" s="1293">
        <v>0</v>
      </c>
      <c r="BI12" s="1292">
        <v>0</v>
      </c>
      <c r="BK12" s="1293">
        <v>0</v>
      </c>
      <c r="BL12" s="1293">
        <v>0</v>
      </c>
      <c r="BM12" s="1293">
        <v>0</v>
      </c>
      <c r="BN12" s="1355">
        <v>0</v>
      </c>
      <c r="BO12" s="1404">
        <v>0</v>
      </c>
      <c r="BP12" s="1291">
        <v>0</v>
      </c>
      <c r="BQ12" s="1292">
        <v>0</v>
      </c>
      <c r="BR12" s="1291">
        <v>0</v>
      </c>
      <c r="BS12" s="1293">
        <v>0</v>
      </c>
      <c r="BT12" s="1293">
        <v>0</v>
      </c>
      <c r="BU12" s="1292">
        <v>0</v>
      </c>
      <c r="BW12" s="1293">
        <v>0</v>
      </c>
      <c r="BX12" s="1293">
        <v>0</v>
      </c>
      <c r="BY12" s="1293">
        <v>0</v>
      </c>
      <c r="BZ12" s="1355">
        <v>0</v>
      </c>
      <c r="CA12" s="1404">
        <v>0</v>
      </c>
      <c r="CB12" s="1291">
        <v>0</v>
      </c>
      <c r="CC12" s="1292">
        <v>0</v>
      </c>
      <c r="CD12" s="1291">
        <v>0</v>
      </c>
      <c r="CE12" s="1293">
        <v>0</v>
      </c>
      <c r="CF12" s="1293">
        <v>0</v>
      </c>
      <c r="CG12" s="1292">
        <v>0</v>
      </c>
      <c r="CI12" s="1293">
        <v>0</v>
      </c>
      <c r="CJ12" s="1293">
        <v>0</v>
      </c>
      <c r="CK12" s="1293">
        <v>0</v>
      </c>
      <c r="CL12" s="1355">
        <v>0</v>
      </c>
      <c r="CM12" s="1404">
        <v>0</v>
      </c>
      <c r="CN12" s="1291">
        <v>0</v>
      </c>
      <c r="CO12" s="1292">
        <v>0</v>
      </c>
      <c r="CP12" s="1291">
        <v>0</v>
      </c>
      <c r="CQ12" s="1293">
        <v>0</v>
      </c>
      <c r="CR12" s="1293">
        <v>0</v>
      </c>
      <c r="CS12" s="1292">
        <v>0</v>
      </c>
      <c r="CU12" s="1293">
        <v>0</v>
      </c>
      <c r="CV12" s="1293">
        <v>0</v>
      </c>
      <c r="CW12" s="1293">
        <v>0</v>
      </c>
      <c r="CX12" s="1355">
        <v>0</v>
      </c>
      <c r="CY12" s="1404">
        <v>0</v>
      </c>
      <c r="CZ12" s="1291">
        <v>0</v>
      </c>
      <c r="DA12" s="1292">
        <v>0</v>
      </c>
      <c r="DB12" s="1291">
        <v>0</v>
      </c>
      <c r="DC12" s="1293">
        <v>0</v>
      </c>
      <c r="DD12" s="1293">
        <v>0</v>
      </c>
      <c r="DE12" s="1292">
        <v>0</v>
      </c>
      <c r="DG12" s="1288">
        <v>0</v>
      </c>
      <c r="DH12" s="1288">
        <v>0</v>
      </c>
      <c r="DI12" s="1288">
        <v>0</v>
      </c>
      <c r="DJ12" s="1289">
        <v>0</v>
      </c>
      <c r="DK12" s="1290">
        <v>0</v>
      </c>
      <c r="DL12" s="1291">
        <v>0</v>
      </c>
      <c r="DM12" s="1292">
        <v>0</v>
      </c>
      <c r="DN12" s="1291">
        <v>0</v>
      </c>
      <c r="DO12" s="1288">
        <v>0</v>
      </c>
      <c r="DP12" s="1288">
        <v>0</v>
      </c>
      <c r="DQ12" s="1292">
        <v>0</v>
      </c>
      <c r="DS12" s="1288">
        <v>0</v>
      </c>
      <c r="DT12" s="1288">
        <v>0</v>
      </c>
      <c r="DU12" s="1288">
        <v>0</v>
      </c>
      <c r="DV12" s="1289">
        <v>0</v>
      </c>
      <c r="DW12" s="1290">
        <v>0</v>
      </c>
      <c r="DX12" s="1291">
        <v>0</v>
      </c>
      <c r="DY12" s="1292">
        <v>0</v>
      </c>
      <c r="DZ12" s="1291">
        <v>0</v>
      </c>
      <c r="EA12" s="1288">
        <v>0</v>
      </c>
      <c r="EB12" s="1288">
        <v>0</v>
      </c>
      <c r="EC12" s="1292">
        <v>0</v>
      </c>
      <c r="EE12" s="1288">
        <v>0</v>
      </c>
      <c r="EF12" s="1288">
        <v>0</v>
      </c>
      <c r="EG12" s="1288">
        <v>0</v>
      </c>
      <c r="EH12" s="1289">
        <v>0</v>
      </c>
      <c r="EI12" s="1290">
        <v>0</v>
      </c>
      <c r="EJ12" s="1291">
        <v>0</v>
      </c>
      <c r="EK12" s="1292">
        <v>0</v>
      </c>
      <c r="EL12" s="1291">
        <v>0</v>
      </c>
      <c r="EM12" s="1288">
        <v>0</v>
      </c>
      <c r="EN12" s="1288">
        <v>0</v>
      </c>
      <c r="EO12" s="1292">
        <v>0</v>
      </c>
      <c r="EQ12" s="1288">
        <v>0</v>
      </c>
      <c r="ER12" s="1288">
        <v>0</v>
      </c>
      <c r="ES12" s="1288">
        <v>0</v>
      </c>
      <c r="ET12" s="1289">
        <v>0</v>
      </c>
      <c r="EU12" s="1290">
        <v>0</v>
      </c>
      <c r="EV12" s="1291">
        <v>0</v>
      </c>
      <c r="EW12" s="1292">
        <v>0</v>
      </c>
      <c r="EX12" s="1291">
        <v>0</v>
      </c>
      <c r="EY12" s="1288">
        <v>0</v>
      </c>
      <c r="EZ12" s="1288">
        <v>0</v>
      </c>
      <c r="FA12" s="1292">
        <v>0</v>
      </c>
      <c r="FC12" s="1288">
        <v>0</v>
      </c>
      <c r="FD12" s="1288">
        <v>0</v>
      </c>
      <c r="FE12" s="1288">
        <v>0</v>
      </c>
      <c r="FF12" s="1289">
        <v>0</v>
      </c>
      <c r="FG12" s="1290">
        <v>0</v>
      </c>
      <c r="FH12" s="1291">
        <v>0</v>
      </c>
      <c r="FI12" s="1292">
        <v>0</v>
      </c>
      <c r="FJ12" s="1291">
        <v>0</v>
      </c>
      <c r="FK12" s="1288">
        <v>0</v>
      </c>
      <c r="FL12" s="1288">
        <v>0</v>
      </c>
      <c r="FM12" s="1292">
        <v>0</v>
      </c>
      <c r="FO12" s="1288">
        <v>0</v>
      </c>
      <c r="FP12" s="1288">
        <v>0</v>
      </c>
      <c r="FQ12" s="1288">
        <v>0</v>
      </c>
      <c r="FR12" s="1289">
        <v>0</v>
      </c>
      <c r="FS12" s="1290">
        <v>0</v>
      </c>
      <c r="FT12" s="1291">
        <v>0</v>
      </c>
      <c r="FU12" s="1292">
        <v>0</v>
      </c>
      <c r="FV12" s="1291">
        <v>0</v>
      </c>
      <c r="FW12" s="1288">
        <v>0</v>
      </c>
      <c r="FX12" s="1288">
        <v>0</v>
      </c>
      <c r="FY12" s="1292">
        <v>0</v>
      </c>
      <c r="GA12" s="1288">
        <v>0</v>
      </c>
      <c r="GB12" s="1288">
        <v>0</v>
      </c>
      <c r="GC12" s="1288">
        <v>0</v>
      </c>
      <c r="GD12" s="1289">
        <v>0</v>
      </c>
      <c r="GE12" s="1290">
        <v>0</v>
      </c>
      <c r="GF12" s="1291">
        <v>0</v>
      </c>
      <c r="GG12" s="1292">
        <v>0</v>
      </c>
      <c r="GH12" s="1291">
        <v>0</v>
      </c>
      <c r="GI12" s="1288">
        <v>0</v>
      </c>
      <c r="GJ12" s="1288">
        <v>0</v>
      </c>
      <c r="GK12" s="1292">
        <v>0</v>
      </c>
      <c r="GM12" s="1288">
        <v>0</v>
      </c>
      <c r="GN12" s="1288">
        <v>0</v>
      </c>
      <c r="GO12" s="1288">
        <v>0</v>
      </c>
      <c r="GP12" s="1289">
        <v>0</v>
      </c>
      <c r="GQ12" s="1290">
        <v>0</v>
      </c>
      <c r="GR12" s="1291">
        <v>0</v>
      </c>
      <c r="GS12" s="1292">
        <v>0</v>
      </c>
      <c r="GT12" s="1291">
        <v>0</v>
      </c>
      <c r="GU12" s="1288">
        <v>0</v>
      </c>
      <c r="GV12" s="1288">
        <v>0</v>
      </c>
      <c r="GW12" s="1292">
        <v>0</v>
      </c>
      <c r="GY12" s="1288">
        <v>0</v>
      </c>
      <c r="GZ12" s="1288">
        <v>0</v>
      </c>
      <c r="HA12" s="1288">
        <v>0</v>
      </c>
      <c r="HB12" s="1289">
        <v>0</v>
      </c>
      <c r="HC12" s="1290">
        <v>0</v>
      </c>
      <c r="HD12" s="1291">
        <v>0</v>
      </c>
      <c r="HE12" s="1292">
        <v>0</v>
      </c>
      <c r="HF12" s="1291">
        <v>0</v>
      </c>
      <c r="HG12" s="1288">
        <v>0</v>
      </c>
      <c r="HH12" s="1288">
        <v>0</v>
      </c>
      <c r="HI12" s="1292">
        <v>0</v>
      </c>
      <c r="HK12" s="1288">
        <v>0</v>
      </c>
      <c r="HL12" s="1288">
        <v>0</v>
      </c>
      <c r="HM12" s="1288">
        <v>0</v>
      </c>
      <c r="HN12" s="1289">
        <v>0</v>
      </c>
      <c r="HO12" s="1290">
        <v>0</v>
      </c>
      <c r="HP12" s="1291">
        <v>0</v>
      </c>
      <c r="HQ12" s="1292">
        <v>0</v>
      </c>
      <c r="HR12" s="1291">
        <v>0</v>
      </c>
      <c r="HS12" s="1288">
        <v>0</v>
      </c>
      <c r="HT12" s="1288">
        <v>0</v>
      </c>
      <c r="HU12" s="1292">
        <v>0</v>
      </c>
      <c r="HW12" s="1288">
        <v>0</v>
      </c>
      <c r="HX12" s="1288">
        <v>0</v>
      </c>
      <c r="HY12" s="1288">
        <v>0</v>
      </c>
      <c r="HZ12" s="1289">
        <v>0</v>
      </c>
      <c r="IA12" s="1290">
        <v>0</v>
      </c>
      <c r="IB12" s="1291">
        <v>0</v>
      </c>
      <c r="IC12" s="1292">
        <v>0</v>
      </c>
      <c r="ID12" s="1291">
        <v>0</v>
      </c>
      <c r="IE12" s="1288">
        <v>0</v>
      </c>
      <c r="IF12" s="1288">
        <v>0</v>
      </c>
      <c r="IG12" s="1292">
        <v>0</v>
      </c>
      <c r="II12" s="1288">
        <v>0</v>
      </c>
      <c r="IJ12" s="1288">
        <v>0</v>
      </c>
      <c r="IK12" s="1288">
        <v>0</v>
      </c>
      <c r="IL12" s="1289">
        <v>0</v>
      </c>
      <c r="IM12" s="1290">
        <v>0</v>
      </c>
      <c r="IN12" s="1291">
        <v>0</v>
      </c>
      <c r="IO12" s="1292">
        <v>0</v>
      </c>
      <c r="IP12" s="1291">
        <v>0</v>
      </c>
      <c r="IQ12" s="1288">
        <v>0</v>
      </c>
      <c r="IR12" s="1288">
        <v>0</v>
      </c>
      <c r="IS12" s="1292">
        <v>0</v>
      </c>
      <c r="IU12" s="1288">
        <v>0</v>
      </c>
      <c r="IV12" s="1288">
        <v>0</v>
      </c>
      <c r="IW12" s="1288">
        <v>0</v>
      </c>
      <c r="IX12" s="1289">
        <v>0</v>
      </c>
      <c r="IY12" s="1290">
        <v>0</v>
      </c>
      <c r="IZ12" s="1271"/>
      <c r="JA12" s="1288">
        <v>0</v>
      </c>
      <c r="JB12" s="1288">
        <v>0</v>
      </c>
      <c r="JC12" s="1271"/>
      <c r="JD12" s="1288">
        <v>0</v>
      </c>
      <c r="JE12" s="1288">
        <v>0</v>
      </c>
      <c r="JF12" s="1271"/>
      <c r="JG12" s="1293">
        <v>0</v>
      </c>
      <c r="JH12" s="1293">
        <v>0</v>
      </c>
      <c r="JJ12" s="1288">
        <v>0</v>
      </c>
      <c r="JK12" s="1288">
        <v>0</v>
      </c>
      <c r="JL12" s="1288">
        <v>0</v>
      </c>
      <c r="JM12" s="1289">
        <v>0</v>
      </c>
      <c r="JN12" s="1290">
        <v>0</v>
      </c>
      <c r="JO12" s="1271"/>
      <c r="JP12" s="1288">
        <v>0</v>
      </c>
      <c r="JQ12" s="1288">
        <v>0</v>
      </c>
      <c r="JR12" s="1271"/>
      <c r="JS12" s="1288">
        <v>0</v>
      </c>
      <c r="JT12" s="1288">
        <v>0</v>
      </c>
      <c r="JU12" s="1271"/>
      <c r="JV12" s="1293">
        <v>0</v>
      </c>
      <c r="JW12" s="1293">
        <v>0</v>
      </c>
    </row>
    <row r="13" spans="1:283" ht="14.4" thickBot="1">
      <c r="A13" s="1272">
        <v>9</v>
      </c>
      <c r="B13" s="1295" t="s">
        <v>2239</v>
      </c>
      <c r="C13" s="1296">
        <v>0</v>
      </c>
      <c r="D13" s="1296">
        <v>0</v>
      </c>
      <c r="E13" s="1296">
        <v>0</v>
      </c>
      <c r="F13" s="1297">
        <v>0</v>
      </c>
      <c r="G13" s="1298">
        <v>0</v>
      </c>
      <c r="H13" s="1299">
        <v>0</v>
      </c>
      <c r="I13" s="1300">
        <v>0</v>
      </c>
      <c r="J13" s="1299">
        <v>0</v>
      </c>
      <c r="K13" s="1296">
        <v>0</v>
      </c>
      <c r="L13" s="1296">
        <v>0</v>
      </c>
      <c r="M13" s="1300">
        <v>0</v>
      </c>
      <c r="O13" s="1296">
        <v>0</v>
      </c>
      <c r="P13" s="1296">
        <v>0</v>
      </c>
      <c r="Q13" s="1296">
        <v>0</v>
      </c>
      <c r="R13" s="1297">
        <v>0</v>
      </c>
      <c r="S13" s="1298">
        <v>0</v>
      </c>
      <c r="T13" s="1299">
        <v>0</v>
      </c>
      <c r="U13" s="1300">
        <v>0</v>
      </c>
      <c r="V13" s="1299">
        <v>0</v>
      </c>
      <c r="W13" s="1296">
        <v>0</v>
      </c>
      <c r="X13" s="1296">
        <v>0</v>
      </c>
      <c r="Y13" s="1300">
        <v>0</v>
      </c>
      <c r="AA13" s="1296">
        <v>0</v>
      </c>
      <c r="AB13" s="1296">
        <v>0</v>
      </c>
      <c r="AC13" s="1296">
        <v>0</v>
      </c>
      <c r="AD13" s="1297">
        <v>0</v>
      </c>
      <c r="AE13" s="1298">
        <v>0</v>
      </c>
      <c r="AF13" s="1299">
        <v>0</v>
      </c>
      <c r="AG13" s="1300">
        <v>0</v>
      </c>
      <c r="AH13" s="1299">
        <v>0</v>
      </c>
      <c r="AI13" s="1296">
        <v>0</v>
      </c>
      <c r="AJ13" s="1296">
        <v>0</v>
      </c>
      <c r="AK13" s="1300">
        <v>0</v>
      </c>
      <c r="AM13" s="1296">
        <v>0</v>
      </c>
      <c r="AN13" s="1296">
        <v>0</v>
      </c>
      <c r="AO13" s="1296">
        <v>0</v>
      </c>
      <c r="AP13" s="1297">
        <v>0</v>
      </c>
      <c r="AQ13" s="1298">
        <v>0</v>
      </c>
      <c r="AR13" s="1299">
        <v>0</v>
      </c>
      <c r="AS13" s="1300">
        <v>0</v>
      </c>
      <c r="AT13" s="1299">
        <v>0</v>
      </c>
      <c r="AU13" s="1296">
        <v>0</v>
      </c>
      <c r="AV13" s="1296">
        <v>0</v>
      </c>
      <c r="AW13" s="1300">
        <v>0</v>
      </c>
      <c r="AY13" s="1296">
        <v>0</v>
      </c>
      <c r="AZ13" s="1296">
        <v>0</v>
      </c>
      <c r="BA13" s="1296">
        <v>0</v>
      </c>
      <c r="BB13" s="1297">
        <v>0</v>
      </c>
      <c r="BC13" s="1298">
        <v>0</v>
      </c>
      <c r="BD13" s="1299">
        <v>0</v>
      </c>
      <c r="BE13" s="1300">
        <v>0</v>
      </c>
      <c r="BF13" s="1299">
        <v>0</v>
      </c>
      <c r="BG13" s="1296">
        <v>0</v>
      </c>
      <c r="BH13" s="1296">
        <v>0</v>
      </c>
      <c r="BI13" s="1300">
        <v>0</v>
      </c>
      <c r="BK13" s="1296">
        <v>0</v>
      </c>
      <c r="BL13" s="1296">
        <v>0</v>
      </c>
      <c r="BM13" s="1296">
        <v>0</v>
      </c>
      <c r="BN13" s="1297">
        <v>0</v>
      </c>
      <c r="BO13" s="1298">
        <v>0</v>
      </c>
      <c r="BP13" s="1299">
        <v>0</v>
      </c>
      <c r="BQ13" s="1300">
        <v>0</v>
      </c>
      <c r="BR13" s="1299">
        <v>0</v>
      </c>
      <c r="BS13" s="1296">
        <v>0</v>
      </c>
      <c r="BT13" s="1296">
        <v>0</v>
      </c>
      <c r="BU13" s="1300">
        <v>0</v>
      </c>
      <c r="BW13" s="1296">
        <v>0</v>
      </c>
      <c r="BX13" s="1296">
        <v>0</v>
      </c>
      <c r="BY13" s="1296">
        <v>0</v>
      </c>
      <c r="BZ13" s="1297">
        <v>0</v>
      </c>
      <c r="CA13" s="1298">
        <v>0</v>
      </c>
      <c r="CB13" s="1299">
        <v>0</v>
      </c>
      <c r="CC13" s="1300">
        <v>0</v>
      </c>
      <c r="CD13" s="1299">
        <v>0</v>
      </c>
      <c r="CE13" s="1296">
        <v>0</v>
      </c>
      <c r="CF13" s="1296">
        <v>0</v>
      </c>
      <c r="CG13" s="1300">
        <v>0</v>
      </c>
      <c r="CI13" s="1296">
        <v>0</v>
      </c>
      <c r="CJ13" s="1296">
        <v>0</v>
      </c>
      <c r="CK13" s="1296">
        <v>0</v>
      </c>
      <c r="CL13" s="1297">
        <v>0</v>
      </c>
      <c r="CM13" s="1298">
        <v>0</v>
      </c>
      <c r="CN13" s="1299">
        <v>0</v>
      </c>
      <c r="CO13" s="1300">
        <v>0</v>
      </c>
      <c r="CP13" s="1299">
        <v>0</v>
      </c>
      <c r="CQ13" s="1296">
        <v>0</v>
      </c>
      <c r="CR13" s="1296">
        <v>0</v>
      </c>
      <c r="CS13" s="1300">
        <v>0</v>
      </c>
      <c r="CU13" s="1296">
        <v>0</v>
      </c>
      <c r="CV13" s="1296">
        <v>0</v>
      </c>
      <c r="CW13" s="1296">
        <v>0</v>
      </c>
      <c r="CX13" s="1297">
        <v>0</v>
      </c>
      <c r="CY13" s="1298">
        <v>0</v>
      </c>
      <c r="CZ13" s="1299">
        <v>0</v>
      </c>
      <c r="DA13" s="1300">
        <v>0</v>
      </c>
      <c r="DB13" s="1299">
        <v>0</v>
      </c>
      <c r="DC13" s="1296">
        <v>0</v>
      </c>
      <c r="DD13" s="1296">
        <v>0</v>
      </c>
      <c r="DE13" s="1300">
        <v>0</v>
      </c>
      <c r="DG13" s="1296">
        <v>0</v>
      </c>
      <c r="DH13" s="1296">
        <v>0</v>
      </c>
      <c r="DI13" s="1296">
        <v>0</v>
      </c>
      <c r="DJ13" s="1297">
        <v>0</v>
      </c>
      <c r="DK13" s="1298">
        <v>0</v>
      </c>
      <c r="DL13" s="1299">
        <v>0</v>
      </c>
      <c r="DM13" s="1300">
        <v>0</v>
      </c>
      <c r="DN13" s="1299">
        <v>0</v>
      </c>
      <c r="DO13" s="1296">
        <v>0</v>
      </c>
      <c r="DP13" s="1296">
        <v>0</v>
      </c>
      <c r="DQ13" s="1300">
        <v>0</v>
      </c>
      <c r="DS13" s="1296">
        <v>0</v>
      </c>
      <c r="DT13" s="1296">
        <v>0</v>
      </c>
      <c r="DU13" s="1296">
        <v>0</v>
      </c>
      <c r="DV13" s="1297">
        <v>0</v>
      </c>
      <c r="DW13" s="1298">
        <v>0</v>
      </c>
      <c r="DX13" s="1299">
        <v>0</v>
      </c>
      <c r="DY13" s="1300">
        <v>0</v>
      </c>
      <c r="DZ13" s="1299">
        <v>0</v>
      </c>
      <c r="EA13" s="1296">
        <v>0</v>
      </c>
      <c r="EB13" s="1296">
        <v>0</v>
      </c>
      <c r="EC13" s="1300">
        <v>0</v>
      </c>
      <c r="EE13" s="1296">
        <v>0</v>
      </c>
      <c r="EF13" s="1296">
        <v>0</v>
      </c>
      <c r="EG13" s="1296">
        <v>0</v>
      </c>
      <c r="EH13" s="1297">
        <v>0</v>
      </c>
      <c r="EI13" s="1298">
        <v>0</v>
      </c>
      <c r="EJ13" s="1299">
        <v>0</v>
      </c>
      <c r="EK13" s="1300">
        <v>0</v>
      </c>
      <c r="EL13" s="1299">
        <v>0</v>
      </c>
      <c r="EM13" s="1296">
        <v>0</v>
      </c>
      <c r="EN13" s="1296">
        <v>0</v>
      </c>
      <c r="EO13" s="1300">
        <v>0</v>
      </c>
      <c r="EQ13" s="1296">
        <v>0</v>
      </c>
      <c r="ER13" s="1296">
        <v>0</v>
      </c>
      <c r="ES13" s="1296">
        <v>0</v>
      </c>
      <c r="ET13" s="1297">
        <v>0</v>
      </c>
      <c r="EU13" s="1298">
        <v>0</v>
      </c>
      <c r="EV13" s="1299">
        <v>0</v>
      </c>
      <c r="EW13" s="1300">
        <v>0</v>
      </c>
      <c r="EX13" s="1299">
        <v>0</v>
      </c>
      <c r="EY13" s="1296">
        <v>0</v>
      </c>
      <c r="EZ13" s="1296">
        <v>0</v>
      </c>
      <c r="FA13" s="1300">
        <v>0</v>
      </c>
      <c r="FC13" s="1296">
        <v>0</v>
      </c>
      <c r="FD13" s="1296">
        <v>0</v>
      </c>
      <c r="FE13" s="1296">
        <v>0</v>
      </c>
      <c r="FF13" s="1297">
        <v>0</v>
      </c>
      <c r="FG13" s="1298">
        <v>0</v>
      </c>
      <c r="FH13" s="1299">
        <v>0</v>
      </c>
      <c r="FI13" s="1300">
        <v>0</v>
      </c>
      <c r="FJ13" s="1299">
        <v>0</v>
      </c>
      <c r="FK13" s="1296">
        <v>0</v>
      </c>
      <c r="FL13" s="1296">
        <v>0</v>
      </c>
      <c r="FM13" s="1300">
        <v>0</v>
      </c>
      <c r="FO13" s="1296">
        <v>0</v>
      </c>
      <c r="FP13" s="1296">
        <v>0</v>
      </c>
      <c r="FQ13" s="1296">
        <v>0</v>
      </c>
      <c r="FR13" s="1297">
        <v>0</v>
      </c>
      <c r="FS13" s="1298">
        <v>0</v>
      </c>
      <c r="FT13" s="1299">
        <v>0</v>
      </c>
      <c r="FU13" s="1300">
        <v>0</v>
      </c>
      <c r="FV13" s="1299">
        <v>0</v>
      </c>
      <c r="FW13" s="1296">
        <v>0</v>
      </c>
      <c r="FX13" s="1296">
        <v>0</v>
      </c>
      <c r="FY13" s="1300">
        <v>0</v>
      </c>
      <c r="GA13" s="1296">
        <v>0</v>
      </c>
      <c r="GB13" s="1296">
        <v>0</v>
      </c>
      <c r="GC13" s="1296">
        <v>0</v>
      </c>
      <c r="GD13" s="1297">
        <v>0</v>
      </c>
      <c r="GE13" s="1298">
        <v>0</v>
      </c>
      <c r="GF13" s="1299">
        <v>0</v>
      </c>
      <c r="GG13" s="1300">
        <v>0</v>
      </c>
      <c r="GH13" s="1299">
        <v>0</v>
      </c>
      <c r="GI13" s="1296">
        <v>0</v>
      </c>
      <c r="GJ13" s="1296">
        <v>0</v>
      </c>
      <c r="GK13" s="1300">
        <v>0</v>
      </c>
      <c r="GM13" s="1296">
        <v>0</v>
      </c>
      <c r="GN13" s="1296">
        <v>0</v>
      </c>
      <c r="GO13" s="1296">
        <v>0</v>
      </c>
      <c r="GP13" s="1297">
        <v>0</v>
      </c>
      <c r="GQ13" s="1298">
        <v>0</v>
      </c>
      <c r="GR13" s="1299">
        <v>0</v>
      </c>
      <c r="GS13" s="1300">
        <v>0</v>
      </c>
      <c r="GT13" s="1299">
        <v>0</v>
      </c>
      <c r="GU13" s="1296">
        <v>0</v>
      </c>
      <c r="GV13" s="1296">
        <v>0</v>
      </c>
      <c r="GW13" s="1300">
        <v>0</v>
      </c>
      <c r="GY13" s="1296">
        <v>0</v>
      </c>
      <c r="GZ13" s="1296">
        <v>0</v>
      </c>
      <c r="HA13" s="1296">
        <v>0</v>
      </c>
      <c r="HB13" s="1297">
        <v>0</v>
      </c>
      <c r="HC13" s="1298">
        <v>0</v>
      </c>
      <c r="HD13" s="1299">
        <v>0</v>
      </c>
      <c r="HE13" s="1300">
        <v>0</v>
      </c>
      <c r="HF13" s="1299">
        <v>0</v>
      </c>
      <c r="HG13" s="1296">
        <v>0</v>
      </c>
      <c r="HH13" s="1296">
        <v>0</v>
      </c>
      <c r="HI13" s="1300">
        <v>0</v>
      </c>
      <c r="HK13" s="1296">
        <v>0</v>
      </c>
      <c r="HL13" s="1296">
        <v>0</v>
      </c>
      <c r="HM13" s="1296">
        <v>0</v>
      </c>
      <c r="HN13" s="1297">
        <v>0</v>
      </c>
      <c r="HO13" s="1298">
        <v>0</v>
      </c>
      <c r="HP13" s="1299">
        <v>0</v>
      </c>
      <c r="HQ13" s="1300">
        <v>0</v>
      </c>
      <c r="HR13" s="1299">
        <v>0</v>
      </c>
      <c r="HS13" s="1296">
        <v>0</v>
      </c>
      <c r="HT13" s="1296">
        <v>0</v>
      </c>
      <c r="HU13" s="1300">
        <v>0</v>
      </c>
      <c r="HW13" s="1296">
        <v>0</v>
      </c>
      <c r="HX13" s="1296">
        <v>0</v>
      </c>
      <c r="HY13" s="1296">
        <v>0</v>
      </c>
      <c r="HZ13" s="1297">
        <v>0</v>
      </c>
      <c r="IA13" s="1298">
        <v>0</v>
      </c>
      <c r="IB13" s="1299">
        <v>0</v>
      </c>
      <c r="IC13" s="1300">
        <v>0</v>
      </c>
      <c r="ID13" s="1299">
        <v>0</v>
      </c>
      <c r="IE13" s="1296">
        <v>0</v>
      </c>
      <c r="IF13" s="1296">
        <v>0</v>
      </c>
      <c r="IG13" s="1300">
        <v>0</v>
      </c>
      <c r="II13" s="1296">
        <v>0</v>
      </c>
      <c r="IJ13" s="1296">
        <v>0</v>
      </c>
      <c r="IK13" s="1296">
        <v>0</v>
      </c>
      <c r="IL13" s="1297">
        <v>0</v>
      </c>
      <c r="IM13" s="1298">
        <v>0</v>
      </c>
      <c r="IN13" s="1299">
        <v>0</v>
      </c>
      <c r="IO13" s="1300">
        <v>0</v>
      </c>
      <c r="IP13" s="1299">
        <v>0</v>
      </c>
      <c r="IQ13" s="1296">
        <v>0</v>
      </c>
      <c r="IR13" s="1296">
        <v>0</v>
      </c>
      <c r="IS13" s="1300">
        <v>0</v>
      </c>
      <c r="IU13" s="1296">
        <v>0</v>
      </c>
      <c r="IV13" s="1296">
        <v>0</v>
      </c>
      <c r="IW13" s="1296">
        <v>0</v>
      </c>
      <c r="IX13" s="1297">
        <v>0</v>
      </c>
      <c r="IY13" s="1298">
        <v>0</v>
      </c>
      <c r="IZ13" s="1271"/>
      <c r="JA13" s="1296">
        <v>0</v>
      </c>
      <c r="JB13" s="1296">
        <v>0</v>
      </c>
      <c r="JC13" s="1271"/>
      <c r="JD13" s="1296">
        <v>0</v>
      </c>
      <c r="JE13" s="1296">
        <v>0</v>
      </c>
      <c r="JF13" s="1271"/>
      <c r="JG13" s="1296">
        <v>0</v>
      </c>
      <c r="JH13" s="1296">
        <v>0</v>
      </c>
      <c r="JJ13" s="1296">
        <v>0</v>
      </c>
      <c r="JK13" s="1296">
        <v>0</v>
      </c>
      <c r="JL13" s="1296">
        <v>0</v>
      </c>
      <c r="JM13" s="1297">
        <v>0</v>
      </c>
      <c r="JN13" s="1298">
        <v>0</v>
      </c>
      <c r="JO13" s="1271"/>
      <c r="JP13" s="1296">
        <v>0</v>
      </c>
      <c r="JQ13" s="1296">
        <v>0</v>
      </c>
      <c r="JR13" s="1271"/>
      <c r="JS13" s="1296">
        <v>0</v>
      </c>
      <c r="JT13" s="1296">
        <v>0</v>
      </c>
      <c r="JU13" s="1271"/>
      <c r="JV13" s="1296">
        <v>0</v>
      </c>
      <c r="JW13" s="1296">
        <v>0</v>
      </c>
    </row>
    <row r="14" spans="1:283">
      <c r="A14" s="1272">
        <v>10</v>
      </c>
      <c r="B14" s="1287" t="s">
        <v>2235</v>
      </c>
      <c r="C14" s="1293">
        <v>0</v>
      </c>
      <c r="D14" s="1293">
        <v>0</v>
      </c>
      <c r="E14" s="1293">
        <v>0</v>
      </c>
      <c r="F14" s="1355">
        <v>0</v>
      </c>
      <c r="G14" s="1404">
        <v>0</v>
      </c>
      <c r="H14" s="1291">
        <v>0</v>
      </c>
      <c r="I14" s="1292">
        <v>0</v>
      </c>
      <c r="J14" s="1291">
        <v>0</v>
      </c>
      <c r="K14" s="1293">
        <v>0</v>
      </c>
      <c r="L14" s="1293">
        <v>0</v>
      </c>
      <c r="M14" s="1292">
        <v>0</v>
      </c>
      <c r="O14" s="1293">
        <v>0</v>
      </c>
      <c r="P14" s="1293">
        <v>0</v>
      </c>
      <c r="Q14" s="1293">
        <v>0</v>
      </c>
      <c r="R14" s="1355">
        <v>0</v>
      </c>
      <c r="S14" s="1404">
        <v>0</v>
      </c>
      <c r="T14" s="1291">
        <v>0</v>
      </c>
      <c r="U14" s="1292">
        <v>0</v>
      </c>
      <c r="V14" s="1291">
        <v>0</v>
      </c>
      <c r="W14" s="1293">
        <v>0</v>
      </c>
      <c r="X14" s="1293">
        <v>0</v>
      </c>
      <c r="Y14" s="1292">
        <v>0</v>
      </c>
      <c r="AA14" s="1293">
        <v>0</v>
      </c>
      <c r="AB14" s="1293">
        <v>0</v>
      </c>
      <c r="AC14" s="1293">
        <v>0</v>
      </c>
      <c r="AD14" s="1355">
        <v>0</v>
      </c>
      <c r="AE14" s="1404">
        <v>0</v>
      </c>
      <c r="AF14" s="1291">
        <v>0</v>
      </c>
      <c r="AG14" s="1292">
        <v>0</v>
      </c>
      <c r="AH14" s="1291">
        <v>0</v>
      </c>
      <c r="AI14" s="1293">
        <v>0</v>
      </c>
      <c r="AJ14" s="1293">
        <v>0</v>
      </c>
      <c r="AK14" s="1292">
        <v>0</v>
      </c>
      <c r="AM14" s="1293">
        <v>0</v>
      </c>
      <c r="AN14" s="1293">
        <v>0</v>
      </c>
      <c r="AO14" s="1293">
        <v>0</v>
      </c>
      <c r="AP14" s="1355">
        <v>0</v>
      </c>
      <c r="AQ14" s="1404">
        <v>0</v>
      </c>
      <c r="AR14" s="1291">
        <v>0</v>
      </c>
      <c r="AS14" s="1292">
        <v>0</v>
      </c>
      <c r="AT14" s="1291">
        <v>0</v>
      </c>
      <c r="AU14" s="1293">
        <v>0</v>
      </c>
      <c r="AV14" s="1293">
        <v>0</v>
      </c>
      <c r="AW14" s="1292">
        <v>0</v>
      </c>
      <c r="AY14" s="1293">
        <v>0</v>
      </c>
      <c r="AZ14" s="1293">
        <v>0</v>
      </c>
      <c r="BA14" s="1293">
        <v>0</v>
      </c>
      <c r="BB14" s="1355">
        <v>0</v>
      </c>
      <c r="BC14" s="1404">
        <v>0</v>
      </c>
      <c r="BD14" s="1291">
        <v>0</v>
      </c>
      <c r="BE14" s="1292">
        <v>0</v>
      </c>
      <c r="BF14" s="1291">
        <v>0</v>
      </c>
      <c r="BG14" s="1293">
        <v>0</v>
      </c>
      <c r="BH14" s="1293">
        <v>0</v>
      </c>
      <c r="BI14" s="1292">
        <v>0</v>
      </c>
      <c r="BK14" s="1293">
        <v>0</v>
      </c>
      <c r="BL14" s="1293">
        <v>0</v>
      </c>
      <c r="BM14" s="1293">
        <v>0</v>
      </c>
      <c r="BN14" s="1355">
        <v>0</v>
      </c>
      <c r="BO14" s="1404">
        <v>0</v>
      </c>
      <c r="BP14" s="1291">
        <v>0</v>
      </c>
      <c r="BQ14" s="1292">
        <v>0</v>
      </c>
      <c r="BR14" s="1291">
        <v>0</v>
      </c>
      <c r="BS14" s="1293">
        <v>0</v>
      </c>
      <c r="BT14" s="1293">
        <v>0</v>
      </c>
      <c r="BU14" s="1292">
        <v>0</v>
      </c>
      <c r="BW14" s="1293">
        <v>0</v>
      </c>
      <c r="BX14" s="1293">
        <v>0</v>
      </c>
      <c r="BY14" s="1293">
        <v>0</v>
      </c>
      <c r="BZ14" s="1355">
        <v>0</v>
      </c>
      <c r="CA14" s="1404">
        <v>0</v>
      </c>
      <c r="CB14" s="1291">
        <v>0</v>
      </c>
      <c r="CC14" s="1292">
        <v>0</v>
      </c>
      <c r="CD14" s="1291">
        <v>0</v>
      </c>
      <c r="CE14" s="1293">
        <v>0</v>
      </c>
      <c r="CF14" s="1293">
        <v>0</v>
      </c>
      <c r="CG14" s="1292">
        <v>0</v>
      </c>
      <c r="CI14" s="1293">
        <v>0</v>
      </c>
      <c r="CJ14" s="1293">
        <v>0</v>
      </c>
      <c r="CK14" s="1293">
        <v>0</v>
      </c>
      <c r="CL14" s="1355">
        <v>0</v>
      </c>
      <c r="CM14" s="1404">
        <v>0</v>
      </c>
      <c r="CN14" s="1291">
        <v>0</v>
      </c>
      <c r="CO14" s="1292">
        <v>0</v>
      </c>
      <c r="CP14" s="1291">
        <v>0</v>
      </c>
      <c r="CQ14" s="1293">
        <v>0</v>
      </c>
      <c r="CR14" s="1293">
        <v>0</v>
      </c>
      <c r="CS14" s="1292">
        <v>0</v>
      </c>
      <c r="CU14" s="1293">
        <v>0</v>
      </c>
      <c r="CV14" s="1293">
        <v>0</v>
      </c>
      <c r="CW14" s="1293">
        <v>0</v>
      </c>
      <c r="CX14" s="1355">
        <v>0</v>
      </c>
      <c r="CY14" s="1404">
        <v>0</v>
      </c>
      <c r="CZ14" s="1291">
        <v>0</v>
      </c>
      <c r="DA14" s="1292">
        <v>0</v>
      </c>
      <c r="DB14" s="1291">
        <v>0</v>
      </c>
      <c r="DC14" s="1293">
        <v>0</v>
      </c>
      <c r="DD14" s="1293">
        <v>0</v>
      </c>
      <c r="DE14" s="1292">
        <v>0</v>
      </c>
      <c r="DG14" s="1288">
        <v>0</v>
      </c>
      <c r="DH14" s="1288">
        <v>0</v>
      </c>
      <c r="DI14" s="1288">
        <v>0</v>
      </c>
      <c r="DJ14" s="1289">
        <v>0</v>
      </c>
      <c r="DK14" s="1290">
        <v>0</v>
      </c>
      <c r="DL14" s="1291">
        <v>0</v>
      </c>
      <c r="DM14" s="1292">
        <v>0</v>
      </c>
      <c r="DN14" s="1291">
        <v>0</v>
      </c>
      <c r="DO14" s="1288">
        <v>0</v>
      </c>
      <c r="DP14" s="1288">
        <v>0</v>
      </c>
      <c r="DQ14" s="1292">
        <v>0</v>
      </c>
      <c r="DS14" s="1288">
        <v>0</v>
      </c>
      <c r="DT14" s="1288">
        <v>0</v>
      </c>
      <c r="DU14" s="1288">
        <v>0</v>
      </c>
      <c r="DV14" s="1289">
        <v>0</v>
      </c>
      <c r="DW14" s="1290">
        <v>0</v>
      </c>
      <c r="DX14" s="1291">
        <v>0</v>
      </c>
      <c r="DY14" s="1292">
        <v>0</v>
      </c>
      <c r="DZ14" s="1291">
        <v>0</v>
      </c>
      <c r="EA14" s="1288">
        <v>0</v>
      </c>
      <c r="EB14" s="1288">
        <v>0</v>
      </c>
      <c r="EC14" s="1292">
        <v>0</v>
      </c>
      <c r="EE14" s="1288">
        <v>0</v>
      </c>
      <c r="EF14" s="1288">
        <v>0</v>
      </c>
      <c r="EG14" s="1288">
        <v>0</v>
      </c>
      <c r="EH14" s="1289">
        <v>0</v>
      </c>
      <c r="EI14" s="1290">
        <v>0</v>
      </c>
      <c r="EJ14" s="1291">
        <v>0</v>
      </c>
      <c r="EK14" s="1292">
        <v>0</v>
      </c>
      <c r="EL14" s="1291">
        <v>0</v>
      </c>
      <c r="EM14" s="1288">
        <v>0</v>
      </c>
      <c r="EN14" s="1288">
        <v>0</v>
      </c>
      <c r="EO14" s="1292">
        <v>0</v>
      </c>
      <c r="EQ14" s="1288">
        <v>0</v>
      </c>
      <c r="ER14" s="1288">
        <v>0</v>
      </c>
      <c r="ES14" s="1288">
        <v>0</v>
      </c>
      <c r="ET14" s="1289">
        <v>0</v>
      </c>
      <c r="EU14" s="1290">
        <v>0</v>
      </c>
      <c r="EV14" s="1291">
        <v>0</v>
      </c>
      <c r="EW14" s="1292">
        <v>0</v>
      </c>
      <c r="EX14" s="1291">
        <v>0</v>
      </c>
      <c r="EY14" s="1288">
        <v>0</v>
      </c>
      <c r="EZ14" s="1288">
        <v>0</v>
      </c>
      <c r="FA14" s="1292">
        <v>0</v>
      </c>
      <c r="FC14" s="1288">
        <v>0</v>
      </c>
      <c r="FD14" s="1288">
        <v>0</v>
      </c>
      <c r="FE14" s="1288">
        <v>0</v>
      </c>
      <c r="FF14" s="1289">
        <v>0</v>
      </c>
      <c r="FG14" s="1290">
        <v>0</v>
      </c>
      <c r="FH14" s="1291">
        <v>0</v>
      </c>
      <c r="FI14" s="1292">
        <v>0</v>
      </c>
      <c r="FJ14" s="1291">
        <v>0</v>
      </c>
      <c r="FK14" s="1288">
        <v>0</v>
      </c>
      <c r="FL14" s="1288">
        <v>0</v>
      </c>
      <c r="FM14" s="1292">
        <v>0</v>
      </c>
      <c r="FO14" s="1288">
        <v>0</v>
      </c>
      <c r="FP14" s="1288">
        <v>0</v>
      </c>
      <c r="FQ14" s="1288">
        <v>0</v>
      </c>
      <c r="FR14" s="1289">
        <v>0</v>
      </c>
      <c r="FS14" s="1290">
        <v>0</v>
      </c>
      <c r="FT14" s="1291">
        <v>0</v>
      </c>
      <c r="FU14" s="1292">
        <v>0</v>
      </c>
      <c r="FV14" s="1291">
        <v>0</v>
      </c>
      <c r="FW14" s="1288">
        <v>0</v>
      </c>
      <c r="FX14" s="1288">
        <v>0</v>
      </c>
      <c r="FY14" s="1292">
        <v>0</v>
      </c>
      <c r="GA14" s="1288">
        <v>0</v>
      </c>
      <c r="GB14" s="1288">
        <v>0</v>
      </c>
      <c r="GC14" s="1288">
        <v>0</v>
      </c>
      <c r="GD14" s="1289">
        <v>0</v>
      </c>
      <c r="GE14" s="1290">
        <v>0</v>
      </c>
      <c r="GF14" s="1291">
        <v>0</v>
      </c>
      <c r="GG14" s="1292">
        <v>0</v>
      </c>
      <c r="GH14" s="1291">
        <v>0</v>
      </c>
      <c r="GI14" s="1288">
        <v>0</v>
      </c>
      <c r="GJ14" s="1288">
        <v>0</v>
      </c>
      <c r="GK14" s="1292">
        <v>0</v>
      </c>
      <c r="GM14" s="1288">
        <v>0</v>
      </c>
      <c r="GN14" s="1288">
        <v>0</v>
      </c>
      <c r="GO14" s="1288">
        <v>0</v>
      </c>
      <c r="GP14" s="1289">
        <v>0</v>
      </c>
      <c r="GQ14" s="1290">
        <v>0</v>
      </c>
      <c r="GR14" s="1291">
        <v>0</v>
      </c>
      <c r="GS14" s="1292">
        <v>0</v>
      </c>
      <c r="GT14" s="1291">
        <v>0</v>
      </c>
      <c r="GU14" s="1288">
        <v>0</v>
      </c>
      <c r="GV14" s="1288">
        <v>0</v>
      </c>
      <c r="GW14" s="1292">
        <v>0</v>
      </c>
      <c r="GY14" s="1288">
        <v>0</v>
      </c>
      <c r="GZ14" s="1288">
        <v>0</v>
      </c>
      <c r="HA14" s="1288">
        <v>0</v>
      </c>
      <c r="HB14" s="1289">
        <v>0</v>
      </c>
      <c r="HC14" s="1290">
        <v>0</v>
      </c>
      <c r="HD14" s="1291">
        <v>0</v>
      </c>
      <c r="HE14" s="1292">
        <v>0</v>
      </c>
      <c r="HF14" s="1291">
        <v>0</v>
      </c>
      <c r="HG14" s="1288">
        <v>0</v>
      </c>
      <c r="HH14" s="1288">
        <v>0</v>
      </c>
      <c r="HI14" s="1292">
        <v>0</v>
      </c>
      <c r="HK14" s="1288">
        <v>0</v>
      </c>
      <c r="HL14" s="1288">
        <v>0</v>
      </c>
      <c r="HM14" s="1288">
        <v>0</v>
      </c>
      <c r="HN14" s="1289">
        <v>0</v>
      </c>
      <c r="HO14" s="1290">
        <v>0</v>
      </c>
      <c r="HP14" s="1291">
        <v>0</v>
      </c>
      <c r="HQ14" s="1292">
        <v>0</v>
      </c>
      <c r="HR14" s="1291">
        <v>0</v>
      </c>
      <c r="HS14" s="1288">
        <v>0</v>
      </c>
      <c r="HT14" s="1288">
        <v>0</v>
      </c>
      <c r="HU14" s="1292">
        <v>0</v>
      </c>
      <c r="HW14" s="1288">
        <v>0</v>
      </c>
      <c r="HX14" s="1288">
        <v>0</v>
      </c>
      <c r="HY14" s="1288">
        <v>0</v>
      </c>
      <c r="HZ14" s="1289">
        <v>0</v>
      </c>
      <c r="IA14" s="1290">
        <v>0</v>
      </c>
      <c r="IB14" s="1291">
        <v>0</v>
      </c>
      <c r="IC14" s="1292">
        <v>0</v>
      </c>
      <c r="ID14" s="1291">
        <v>0</v>
      </c>
      <c r="IE14" s="1288">
        <v>0</v>
      </c>
      <c r="IF14" s="1288">
        <v>0</v>
      </c>
      <c r="IG14" s="1292">
        <v>0</v>
      </c>
      <c r="II14" s="1288">
        <v>0</v>
      </c>
      <c r="IJ14" s="1288">
        <v>0</v>
      </c>
      <c r="IK14" s="1288">
        <v>0</v>
      </c>
      <c r="IL14" s="1289">
        <v>0</v>
      </c>
      <c r="IM14" s="1290">
        <v>0</v>
      </c>
      <c r="IN14" s="1291">
        <v>0</v>
      </c>
      <c r="IO14" s="1292">
        <v>0</v>
      </c>
      <c r="IP14" s="1291">
        <v>0</v>
      </c>
      <c r="IQ14" s="1288">
        <v>0</v>
      </c>
      <c r="IR14" s="1288">
        <v>0</v>
      </c>
      <c r="IS14" s="1292">
        <v>0</v>
      </c>
      <c r="IU14" s="1288">
        <v>0</v>
      </c>
      <c r="IV14" s="1288">
        <v>0</v>
      </c>
      <c r="IW14" s="1288">
        <v>0</v>
      </c>
      <c r="IX14" s="1289">
        <v>0</v>
      </c>
      <c r="IY14" s="1290">
        <v>0</v>
      </c>
      <c r="IZ14" s="1271"/>
      <c r="JA14" s="1288">
        <v>0</v>
      </c>
      <c r="JB14" s="1288">
        <v>0</v>
      </c>
      <c r="JC14" s="1271"/>
      <c r="JD14" s="1288">
        <v>0</v>
      </c>
      <c r="JE14" s="1288">
        <v>0</v>
      </c>
      <c r="JF14" s="1271"/>
      <c r="JG14" s="1293">
        <v>0</v>
      </c>
      <c r="JH14" s="1293">
        <v>0</v>
      </c>
      <c r="JJ14" s="1288">
        <v>0</v>
      </c>
      <c r="JK14" s="1288">
        <v>0</v>
      </c>
      <c r="JL14" s="1288">
        <v>0</v>
      </c>
      <c r="JM14" s="1289">
        <v>0</v>
      </c>
      <c r="JN14" s="1290">
        <v>0</v>
      </c>
      <c r="JO14" s="1271"/>
      <c r="JP14" s="1288">
        <v>0</v>
      </c>
      <c r="JQ14" s="1288">
        <v>0</v>
      </c>
      <c r="JR14" s="1271"/>
      <c r="JS14" s="1288">
        <v>0</v>
      </c>
      <c r="JT14" s="1288">
        <v>0</v>
      </c>
      <c r="JU14" s="1271"/>
      <c r="JV14" s="1293">
        <v>0</v>
      </c>
      <c r="JW14" s="1293">
        <v>0</v>
      </c>
    </row>
    <row r="15" spans="1:283">
      <c r="A15" s="1272">
        <v>11</v>
      </c>
      <c r="B15" s="1294" t="s">
        <v>2236</v>
      </c>
      <c r="C15" s="1293">
        <v>0</v>
      </c>
      <c r="D15" s="1293">
        <v>0</v>
      </c>
      <c r="E15" s="1293">
        <v>0</v>
      </c>
      <c r="F15" s="1355">
        <v>0</v>
      </c>
      <c r="G15" s="1404">
        <v>0</v>
      </c>
      <c r="H15" s="1291">
        <v>0</v>
      </c>
      <c r="I15" s="1292">
        <v>0</v>
      </c>
      <c r="J15" s="1291">
        <v>0</v>
      </c>
      <c r="K15" s="1293">
        <v>0</v>
      </c>
      <c r="L15" s="1293">
        <v>0</v>
      </c>
      <c r="M15" s="1292">
        <v>0</v>
      </c>
      <c r="O15" s="1293">
        <v>0</v>
      </c>
      <c r="P15" s="1293">
        <v>0</v>
      </c>
      <c r="Q15" s="1293">
        <v>0</v>
      </c>
      <c r="R15" s="1355">
        <v>0</v>
      </c>
      <c r="S15" s="1404">
        <v>0</v>
      </c>
      <c r="T15" s="1291">
        <v>0</v>
      </c>
      <c r="U15" s="1292">
        <v>0</v>
      </c>
      <c r="V15" s="1291">
        <v>0</v>
      </c>
      <c r="W15" s="1293">
        <v>0</v>
      </c>
      <c r="X15" s="1293">
        <v>0</v>
      </c>
      <c r="Y15" s="1292">
        <v>0</v>
      </c>
      <c r="AA15" s="1293">
        <v>0</v>
      </c>
      <c r="AB15" s="1293">
        <v>0</v>
      </c>
      <c r="AC15" s="1293">
        <v>0</v>
      </c>
      <c r="AD15" s="1355">
        <v>0</v>
      </c>
      <c r="AE15" s="1404">
        <v>0</v>
      </c>
      <c r="AF15" s="1291">
        <v>0</v>
      </c>
      <c r="AG15" s="1292">
        <v>0</v>
      </c>
      <c r="AH15" s="1291">
        <v>0</v>
      </c>
      <c r="AI15" s="1293">
        <v>0</v>
      </c>
      <c r="AJ15" s="1293">
        <v>0</v>
      </c>
      <c r="AK15" s="1292">
        <v>0</v>
      </c>
      <c r="AM15" s="1293">
        <v>0</v>
      </c>
      <c r="AN15" s="1293">
        <v>0</v>
      </c>
      <c r="AO15" s="1293">
        <v>0</v>
      </c>
      <c r="AP15" s="1355">
        <v>0</v>
      </c>
      <c r="AQ15" s="1404">
        <v>0</v>
      </c>
      <c r="AR15" s="1291">
        <v>0</v>
      </c>
      <c r="AS15" s="1292">
        <v>0</v>
      </c>
      <c r="AT15" s="1291">
        <v>0</v>
      </c>
      <c r="AU15" s="1293">
        <v>0</v>
      </c>
      <c r="AV15" s="1293">
        <v>0</v>
      </c>
      <c r="AW15" s="1292">
        <v>0</v>
      </c>
      <c r="AY15" s="1293">
        <v>0</v>
      </c>
      <c r="AZ15" s="1293">
        <v>0</v>
      </c>
      <c r="BA15" s="1293">
        <v>0</v>
      </c>
      <c r="BB15" s="1355">
        <v>0</v>
      </c>
      <c r="BC15" s="1404">
        <v>0</v>
      </c>
      <c r="BD15" s="1291">
        <v>0</v>
      </c>
      <c r="BE15" s="1292">
        <v>0</v>
      </c>
      <c r="BF15" s="1291">
        <v>0</v>
      </c>
      <c r="BG15" s="1293">
        <v>0</v>
      </c>
      <c r="BH15" s="1293">
        <v>0</v>
      </c>
      <c r="BI15" s="1292">
        <v>0</v>
      </c>
      <c r="BK15" s="1293">
        <v>0</v>
      </c>
      <c r="BL15" s="1293">
        <v>0</v>
      </c>
      <c r="BM15" s="1293">
        <v>0</v>
      </c>
      <c r="BN15" s="1355">
        <v>0</v>
      </c>
      <c r="BO15" s="1404">
        <v>0</v>
      </c>
      <c r="BP15" s="1291">
        <v>0</v>
      </c>
      <c r="BQ15" s="1292">
        <v>0</v>
      </c>
      <c r="BR15" s="1291">
        <v>0</v>
      </c>
      <c r="BS15" s="1293">
        <v>0</v>
      </c>
      <c r="BT15" s="1293">
        <v>0</v>
      </c>
      <c r="BU15" s="1292">
        <v>0</v>
      </c>
      <c r="BW15" s="1293">
        <v>0</v>
      </c>
      <c r="BX15" s="1293">
        <v>0</v>
      </c>
      <c r="BY15" s="1293">
        <v>0</v>
      </c>
      <c r="BZ15" s="1355">
        <v>0</v>
      </c>
      <c r="CA15" s="1404">
        <v>0</v>
      </c>
      <c r="CB15" s="1291">
        <v>0</v>
      </c>
      <c r="CC15" s="1292">
        <v>0</v>
      </c>
      <c r="CD15" s="1291">
        <v>0</v>
      </c>
      <c r="CE15" s="1293">
        <v>0</v>
      </c>
      <c r="CF15" s="1293">
        <v>0</v>
      </c>
      <c r="CG15" s="1292">
        <v>0</v>
      </c>
      <c r="CI15" s="1293">
        <v>0</v>
      </c>
      <c r="CJ15" s="1293">
        <v>0</v>
      </c>
      <c r="CK15" s="1293">
        <v>0</v>
      </c>
      <c r="CL15" s="1355">
        <v>0</v>
      </c>
      <c r="CM15" s="1404">
        <v>0</v>
      </c>
      <c r="CN15" s="1291">
        <v>0</v>
      </c>
      <c r="CO15" s="1292">
        <v>0</v>
      </c>
      <c r="CP15" s="1291">
        <v>0</v>
      </c>
      <c r="CQ15" s="1293">
        <v>0</v>
      </c>
      <c r="CR15" s="1293">
        <v>0</v>
      </c>
      <c r="CS15" s="1292">
        <v>0</v>
      </c>
      <c r="CU15" s="1293">
        <v>0</v>
      </c>
      <c r="CV15" s="1293">
        <v>0</v>
      </c>
      <c r="CW15" s="1293">
        <v>0</v>
      </c>
      <c r="CX15" s="1355">
        <v>0</v>
      </c>
      <c r="CY15" s="1404">
        <v>0</v>
      </c>
      <c r="CZ15" s="1291">
        <v>0</v>
      </c>
      <c r="DA15" s="1292">
        <v>0</v>
      </c>
      <c r="DB15" s="1291">
        <v>0</v>
      </c>
      <c r="DC15" s="1293">
        <v>0</v>
      </c>
      <c r="DD15" s="1293">
        <v>0</v>
      </c>
      <c r="DE15" s="1292">
        <v>0</v>
      </c>
      <c r="DG15" s="1288">
        <v>0</v>
      </c>
      <c r="DH15" s="1288">
        <v>0</v>
      </c>
      <c r="DI15" s="1288">
        <v>0</v>
      </c>
      <c r="DJ15" s="1289">
        <v>0</v>
      </c>
      <c r="DK15" s="1290">
        <v>0</v>
      </c>
      <c r="DL15" s="1291">
        <v>0</v>
      </c>
      <c r="DM15" s="1292">
        <v>0</v>
      </c>
      <c r="DN15" s="1291">
        <v>0</v>
      </c>
      <c r="DO15" s="1288">
        <v>0</v>
      </c>
      <c r="DP15" s="1288">
        <v>0</v>
      </c>
      <c r="DQ15" s="1292">
        <v>0</v>
      </c>
      <c r="DS15" s="1288">
        <v>0</v>
      </c>
      <c r="DT15" s="1288">
        <v>0</v>
      </c>
      <c r="DU15" s="1288">
        <v>0</v>
      </c>
      <c r="DV15" s="1289">
        <v>0</v>
      </c>
      <c r="DW15" s="1290">
        <v>0</v>
      </c>
      <c r="DX15" s="1291">
        <v>0</v>
      </c>
      <c r="DY15" s="1292">
        <v>0</v>
      </c>
      <c r="DZ15" s="1291">
        <v>0</v>
      </c>
      <c r="EA15" s="1288">
        <v>0</v>
      </c>
      <c r="EB15" s="1288">
        <v>0</v>
      </c>
      <c r="EC15" s="1292">
        <v>0</v>
      </c>
      <c r="EE15" s="1288">
        <v>0</v>
      </c>
      <c r="EF15" s="1288">
        <v>0</v>
      </c>
      <c r="EG15" s="1288">
        <v>0</v>
      </c>
      <c r="EH15" s="1289">
        <v>0</v>
      </c>
      <c r="EI15" s="1290">
        <v>0</v>
      </c>
      <c r="EJ15" s="1291">
        <v>0</v>
      </c>
      <c r="EK15" s="1292">
        <v>0</v>
      </c>
      <c r="EL15" s="1291">
        <v>0</v>
      </c>
      <c r="EM15" s="1288">
        <v>0</v>
      </c>
      <c r="EN15" s="1288">
        <v>0</v>
      </c>
      <c r="EO15" s="1292">
        <v>0</v>
      </c>
      <c r="EQ15" s="1288">
        <v>0</v>
      </c>
      <c r="ER15" s="1288">
        <v>0</v>
      </c>
      <c r="ES15" s="1288">
        <v>0</v>
      </c>
      <c r="ET15" s="1289">
        <v>0</v>
      </c>
      <c r="EU15" s="1290">
        <v>0</v>
      </c>
      <c r="EV15" s="1291">
        <v>0</v>
      </c>
      <c r="EW15" s="1292">
        <v>0</v>
      </c>
      <c r="EX15" s="1291">
        <v>0</v>
      </c>
      <c r="EY15" s="1288">
        <v>0</v>
      </c>
      <c r="EZ15" s="1288">
        <v>0</v>
      </c>
      <c r="FA15" s="1292">
        <v>0</v>
      </c>
      <c r="FC15" s="1288">
        <v>0</v>
      </c>
      <c r="FD15" s="1288">
        <v>0</v>
      </c>
      <c r="FE15" s="1288">
        <v>0</v>
      </c>
      <c r="FF15" s="1289">
        <v>0</v>
      </c>
      <c r="FG15" s="1290">
        <v>0</v>
      </c>
      <c r="FH15" s="1291">
        <v>0</v>
      </c>
      <c r="FI15" s="1292">
        <v>0</v>
      </c>
      <c r="FJ15" s="1291">
        <v>0</v>
      </c>
      <c r="FK15" s="1288">
        <v>0</v>
      </c>
      <c r="FL15" s="1288">
        <v>0</v>
      </c>
      <c r="FM15" s="1292">
        <v>0</v>
      </c>
      <c r="FO15" s="1288">
        <v>0</v>
      </c>
      <c r="FP15" s="1288">
        <v>0</v>
      </c>
      <c r="FQ15" s="1288">
        <v>0</v>
      </c>
      <c r="FR15" s="1289">
        <v>0</v>
      </c>
      <c r="FS15" s="1290">
        <v>0</v>
      </c>
      <c r="FT15" s="1291">
        <v>0</v>
      </c>
      <c r="FU15" s="1292">
        <v>0</v>
      </c>
      <c r="FV15" s="1291">
        <v>0</v>
      </c>
      <c r="FW15" s="1288">
        <v>0</v>
      </c>
      <c r="FX15" s="1288">
        <v>0</v>
      </c>
      <c r="FY15" s="1292">
        <v>0</v>
      </c>
      <c r="GA15" s="1288">
        <v>0</v>
      </c>
      <c r="GB15" s="1288">
        <v>0</v>
      </c>
      <c r="GC15" s="1288">
        <v>0</v>
      </c>
      <c r="GD15" s="1289">
        <v>0</v>
      </c>
      <c r="GE15" s="1290">
        <v>0</v>
      </c>
      <c r="GF15" s="1291">
        <v>0</v>
      </c>
      <c r="GG15" s="1292">
        <v>0</v>
      </c>
      <c r="GH15" s="1291">
        <v>0</v>
      </c>
      <c r="GI15" s="1288">
        <v>0</v>
      </c>
      <c r="GJ15" s="1288">
        <v>0</v>
      </c>
      <c r="GK15" s="1292">
        <v>0</v>
      </c>
      <c r="GM15" s="1288">
        <v>0</v>
      </c>
      <c r="GN15" s="1288">
        <v>0</v>
      </c>
      <c r="GO15" s="1288">
        <v>0</v>
      </c>
      <c r="GP15" s="1289">
        <v>0</v>
      </c>
      <c r="GQ15" s="1290">
        <v>0</v>
      </c>
      <c r="GR15" s="1291">
        <v>0</v>
      </c>
      <c r="GS15" s="1292">
        <v>0</v>
      </c>
      <c r="GT15" s="1291">
        <v>0</v>
      </c>
      <c r="GU15" s="1288">
        <v>0</v>
      </c>
      <c r="GV15" s="1288">
        <v>0</v>
      </c>
      <c r="GW15" s="1292">
        <v>0</v>
      </c>
      <c r="GY15" s="1288">
        <v>0</v>
      </c>
      <c r="GZ15" s="1288">
        <v>0</v>
      </c>
      <c r="HA15" s="1288">
        <v>0</v>
      </c>
      <c r="HB15" s="1289">
        <v>0</v>
      </c>
      <c r="HC15" s="1290">
        <v>0</v>
      </c>
      <c r="HD15" s="1291">
        <v>0</v>
      </c>
      <c r="HE15" s="1292">
        <v>0</v>
      </c>
      <c r="HF15" s="1291">
        <v>0</v>
      </c>
      <c r="HG15" s="1288">
        <v>0</v>
      </c>
      <c r="HH15" s="1288">
        <v>0</v>
      </c>
      <c r="HI15" s="1292">
        <v>0</v>
      </c>
      <c r="HK15" s="1288">
        <v>0</v>
      </c>
      <c r="HL15" s="1288">
        <v>0</v>
      </c>
      <c r="HM15" s="1288">
        <v>0</v>
      </c>
      <c r="HN15" s="1289">
        <v>0</v>
      </c>
      <c r="HO15" s="1290">
        <v>0</v>
      </c>
      <c r="HP15" s="1291">
        <v>0</v>
      </c>
      <c r="HQ15" s="1292">
        <v>0</v>
      </c>
      <c r="HR15" s="1291">
        <v>0</v>
      </c>
      <c r="HS15" s="1288">
        <v>0</v>
      </c>
      <c r="HT15" s="1288">
        <v>0</v>
      </c>
      <c r="HU15" s="1292">
        <v>0</v>
      </c>
      <c r="HW15" s="1288">
        <v>0</v>
      </c>
      <c r="HX15" s="1288">
        <v>0</v>
      </c>
      <c r="HY15" s="1288">
        <v>0</v>
      </c>
      <c r="HZ15" s="1289">
        <v>0</v>
      </c>
      <c r="IA15" s="1290">
        <v>0</v>
      </c>
      <c r="IB15" s="1291">
        <v>0</v>
      </c>
      <c r="IC15" s="1292">
        <v>0</v>
      </c>
      <c r="ID15" s="1291">
        <v>0</v>
      </c>
      <c r="IE15" s="1288">
        <v>0</v>
      </c>
      <c r="IF15" s="1288">
        <v>0</v>
      </c>
      <c r="IG15" s="1292">
        <v>0</v>
      </c>
      <c r="II15" s="1288">
        <v>0</v>
      </c>
      <c r="IJ15" s="1288">
        <v>0</v>
      </c>
      <c r="IK15" s="1288">
        <v>0</v>
      </c>
      <c r="IL15" s="1289">
        <v>0</v>
      </c>
      <c r="IM15" s="1290">
        <v>0</v>
      </c>
      <c r="IN15" s="1291">
        <v>0</v>
      </c>
      <c r="IO15" s="1292">
        <v>0</v>
      </c>
      <c r="IP15" s="1291">
        <v>0</v>
      </c>
      <c r="IQ15" s="1288">
        <v>0</v>
      </c>
      <c r="IR15" s="1288">
        <v>0</v>
      </c>
      <c r="IS15" s="1292">
        <v>0</v>
      </c>
      <c r="IU15" s="1288">
        <v>0</v>
      </c>
      <c r="IV15" s="1288">
        <v>0</v>
      </c>
      <c r="IW15" s="1288">
        <v>0</v>
      </c>
      <c r="IX15" s="1289">
        <v>0</v>
      </c>
      <c r="IY15" s="1290">
        <v>0</v>
      </c>
      <c r="IZ15" s="1271"/>
      <c r="JA15" s="1288">
        <v>0</v>
      </c>
      <c r="JB15" s="1288">
        <v>0</v>
      </c>
      <c r="JC15" s="1271"/>
      <c r="JD15" s="1288">
        <v>0</v>
      </c>
      <c r="JE15" s="1288">
        <v>0</v>
      </c>
      <c r="JF15" s="1271"/>
      <c r="JG15" s="1293">
        <v>0</v>
      </c>
      <c r="JH15" s="1293">
        <v>0</v>
      </c>
      <c r="JJ15" s="1288">
        <v>0</v>
      </c>
      <c r="JK15" s="1288">
        <v>0</v>
      </c>
      <c r="JL15" s="1288">
        <v>0</v>
      </c>
      <c r="JM15" s="1289">
        <v>0</v>
      </c>
      <c r="JN15" s="1290">
        <v>0</v>
      </c>
      <c r="JO15" s="1271"/>
      <c r="JP15" s="1288">
        <v>0</v>
      </c>
      <c r="JQ15" s="1288">
        <v>0</v>
      </c>
      <c r="JR15" s="1271"/>
      <c r="JS15" s="1288">
        <v>0</v>
      </c>
      <c r="JT15" s="1288">
        <v>0</v>
      </c>
      <c r="JU15" s="1271"/>
      <c r="JV15" s="1293">
        <v>0</v>
      </c>
      <c r="JW15" s="1293">
        <v>0</v>
      </c>
    </row>
    <row r="16" spans="1:283">
      <c r="A16" s="1272">
        <v>12</v>
      </c>
      <c r="B16" s="1294" t="s">
        <v>2237</v>
      </c>
      <c r="C16" s="1293">
        <v>0</v>
      </c>
      <c r="D16" s="1293">
        <v>0</v>
      </c>
      <c r="E16" s="1293">
        <v>0</v>
      </c>
      <c r="F16" s="1355">
        <v>0</v>
      </c>
      <c r="G16" s="1404">
        <v>0</v>
      </c>
      <c r="H16" s="1291">
        <v>0</v>
      </c>
      <c r="I16" s="1292">
        <v>0</v>
      </c>
      <c r="J16" s="1291">
        <v>0</v>
      </c>
      <c r="K16" s="1293">
        <v>0</v>
      </c>
      <c r="L16" s="1293">
        <v>0</v>
      </c>
      <c r="M16" s="1292">
        <v>0</v>
      </c>
      <c r="O16" s="1293">
        <v>0</v>
      </c>
      <c r="P16" s="1293">
        <v>0</v>
      </c>
      <c r="Q16" s="1293">
        <v>0</v>
      </c>
      <c r="R16" s="1355">
        <v>0</v>
      </c>
      <c r="S16" s="1404">
        <v>0</v>
      </c>
      <c r="T16" s="1291">
        <v>0</v>
      </c>
      <c r="U16" s="1292">
        <v>0</v>
      </c>
      <c r="V16" s="1291">
        <v>0</v>
      </c>
      <c r="W16" s="1293">
        <v>0</v>
      </c>
      <c r="X16" s="1293">
        <v>0</v>
      </c>
      <c r="Y16" s="1292">
        <v>0</v>
      </c>
      <c r="AA16" s="1293">
        <v>0</v>
      </c>
      <c r="AB16" s="1293">
        <v>0</v>
      </c>
      <c r="AC16" s="1293">
        <v>0</v>
      </c>
      <c r="AD16" s="1355">
        <v>0</v>
      </c>
      <c r="AE16" s="1404">
        <v>0</v>
      </c>
      <c r="AF16" s="1291">
        <v>0</v>
      </c>
      <c r="AG16" s="1292">
        <v>0</v>
      </c>
      <c r="AH16" s="1291">
        <v>0</v>
      </c>
      <c r="AI16" s="1293">
        <v>0</v>
      </c>
      <c r="AJ16" s="1293">
        <v>0</v>
      </c>
      <c r="AK16" s="1292">
        <v>0</v>
      </c>
      <c r="AM16" s="1293">
        <v>0</v>
      </c>
      <c r="AN16" s="1293">
        <v>0</v>
      </c>
      <c r="AO16" s="1293">
        <v>0</v>
      </c>
      <c r="AP16" s="1355">
        <v>0</v>
      </c>
      <c r="AQ16" s="1404">
        <v>0</v>
      </c>
      <c r="AR16" s="1291">
        <v>0</v>
      </c>
      <c r="AS16" s="1292">
        <v>0</v>
      </c>
      <c r="AT16" s="1291">
        <v>0</v>
      </c>
      <c r="AU16" s="1293">
        <v>0</v>
      </c>
      <c r="AV16" s="1293">
        <v>0</v>
      </c>
      <c r="AW16" s="1292">
        <v>0</v>
      </c>
      <c r="AY16" s="1293">
        <v>0</v>
      </c>
      <c r="AZ16" s="1293">
        <v>0</v>
      </c>
      <c r="BA16" s="1293">
        <v>0</v>
      </c>
      <c r="BB16" s="1355">
        <v>0</v>
      </c>
      <c r="BC16" s="1404">
        <v>0</v>
      </c>
      <c r="BD16" s="1291">
        <v>0</v>
      </c>
      <c r="BE16" s="1292">
        <v>0</v>
      </c>
      <c r="BF16" s="1291">
        <v>0</v>
      </c>
      <c r="BG16" s="1293">
        <v>0</v>
      </c>
      <c r="BH16" s="1293">
        <v>0</v>
      </c>
      <c r="BI16" s="1292">
        <v>0</v>
      </c>
      <c r="BK16" s="1293">
        <v>0</v>
      </c>
      <c r="BL16" s="1293">
        <v>0</v>
      </c>
      <c r="BM16" s="1293">
        <v>0</v>
      </c>
      <c r="BN16" s="1355">
        <v>0</v>
      </c>
      <c r="BO16" s="1404">
        <v>0</v>
      </c>
      <c r="BP16" s="1291">
        <v>0</v>
      </c>
      <c r="BQ16" s="1292">
        <v>0</v>
      </c>
      <c r="BR16" s="1291">
        <v>0</v>
      </c>
      <c r="BS16" s="1293">
        <v>0</v>
      </c>
      <c r="BT16" s="1293">
        <v>0</v>
      </c>
      <c r="BU16" s="1292">
        <v>0</v>
      </c>
      <c r="BW16" s="1293">
        <v>0</v>
      </c>
      <c r="BX16" s="1293">
        <v>0</v>
      </c>
      <c r="BY16" s="1293">
        <v>0</v>
      </c>
      <c r="BZ16" s="1355">
        <v>0</v>
      </c>
      <c r="CA16" s="1404">
        <v>0</v>
      </c>
      <c r="CB16" s="1291">
        <v>0</v>
      </c>
      <c r="CC16" s="1292">
        <v>0</v>
      </c>
      <c r="CD16" s="1291">
        <v>0</v>
      </c>
      <c r="CE16" s="1293">
        <v>0</v>
      </c>
      <c r="CF16" s="1293">
        <v>0</v>
      </c>
      <c r="CG16" s="1292">
        <v>0</v>
      </c>
      <c r="CI16" s="1293">
        <v>0</v>
      </c>
      <c r="CJ16" s="1293">
        <v>0</v>
      </c>
      <c r="CK16" s="1293">
        <v>0</v>
      </c>
      <c r="CL16" s="1355">
        <v>0</v>
      </c>
      <c r="CM16" s="1404">
        <v>0</v>
      </c>
      <c r="CN16" s="1291">
        <v>0</v>
      </c>
      <c r="CO16" s="1292">
        <v>0</v>
      </c>
      <c r="CP16" s="1291">
        <v>0</v>
      </c>
      <c r="CQ16" s="1293">
        <v>0</v>
      </c>
      <c r="CR16" s="1293">
        <v>0</v>
      </c>
      <c r="CS16" s="1292">
        <v>0</v>
      </c>
      <c r="CU16" s="1293">
        <v>0</v>
      </c>
      <c r="CV16" s="1293">
        <v>0</v>
      </c>
      <c r="CW16" s="1293">
        <v>0</v>
      </c>
      <c r="CX16" s="1355">
        <v>0</v>
      </c>
      <c r="CY16" s="1404">
        <v>0</v>
      </c>
      <c r="CZ16" s="1291">
        <v>0</v>
      </c>
      <c r="DA16" s="1292">
        <v>0</v>
      </c>
      <c r="DB16" s="1291">
        <v>0</v>
      </c>
      <c r="DC16" s="1293">
        <v>0</v>
      </c>
      <c r="DD16" s="1293">
        <v>0</v>
      </c>
      <c r="DE16" s="1292">
        <v>0</v>
      </c>
      <c r="DG16" s="1288">
        <v>0</v>
      </c>
      <c r="DH16" s="1288">
        <v>0</v>
      </c>
      <c r="DI16" s="1288">
        <v>0</v>
      </c>
      <c r="DJ16" s="1289">
        <v>0</v>
      </c>
      <c r="DK16" s="1290">
        <v>0</v>
      </c>
      <c r="DL16" s="1291">
        <v>0</v>
      </c>
      <c r="DM16" s="1292">
        <v>0</v>
      </c>
      <c r="DN16" s="1291">
        <v>0</v>
      </c>
      <c r="DO16" s="1288">
        <v>0</v>
      </c>
      <c r="DP16" s="1288">
        <v>0</v>
      </c>
      <c r="DQ16" s="1292">
        <v>0</v>
      </c>
      <c r="DS16" s="1288">
        <v>0</v>
      </c>
      <c r="DT16" s="1288">
        <v>0</v>
      </c>
      <c r="DU16" s="1288">
        <v>0</v>
      </c>
      <c r="DV16" s="1289">
        <v>0</v>
      </c>
      <c r="DW16" s="1290">
        <v>0</v>
      </c>
      <c r="DX16" s="1291">
        <v>0</v>
      </c>
      <c r="DY16" s="1292">
        <v>0</v>
      </c>
      <c r="DZ16" s="1291">
        <v>0</v>
      </c>
      <c r="EA16" s="1288">
        <v>0</v>
      </c>
      <c r="EB16" s="1288">
        <v>0</v>
      </c>
      <c r="EC16" s="1292">
        <v>0</v>
      </c>
      <c r="EE16" s="1288">
        <v>0</v>
      </c>
      <c r="EF16" s="1288">
        <v>0</v>
      </c>
      <c r="EG16" s="1288">
        <v>0</v>
      </c>
      <c r="EH16" s="1289">
        <v>0</v>
      </c>
      <c r="EI16" s="1290">
        <v>0</v>
      </c>
      <c r="EJ16" s="1291">
        <v>0</v>
      </c>
      <c r="EK16" s="1292">
        <v>0</v>
      </c>
      <c r="EL16" s="1291">
        <v>0</v>
      </c>
      <c r="EM16" s="1288">
        <v>0</v>
      </c>
      <c r="EN16" s="1288">
        <v>0</v>
      </c>
      <c r="EO16" s="1292">
        <v>0</v>
      </c>
      <c r="EQ16" s="1288">
        <v>0</v>
      </c>
      <c r="ER16" s="1288">
        <v>0</v>
      </c>
      <c r="ES16" s="1288">
        <v>0</v>
      </c>
      <c r="ET16" s="1289">
        <v>0</v>
      </c>
      <c r="EU16" s="1290">
        <v>0</v>
      </c>
      <c r="EV16" s="1291">
        <v>0</v>
      </c>
      <c r="EW16" s="1292">
        <v>0</v>
      </c>
      <c r="EX16" s="1291">
        <v>0</v>
      </c>
      <c r="EY16" s="1288">
        <v>0</v>
      </c>
      <c r="EZ16" s="1288">
        <v>0</v>
      </c>
      <c r="FA16" s="1292">
        <v>0</v>
      </c>
      <c r="FC16" s="1288">
        <v>0</v>
      </c>
      <c r="FD16" s="1288">
        <v>0</v>
      </c>
      <c r="FE16" s="1288">
        <v>0</v>
      </c>
      <c r="FF16" s="1289">
        <v>0</v>
      </c>
      <c r="FG16" s="1290">
        <v>0</v>
      </c>
      <c r="FH16" s="1291">
        <v>0</v>
      </c>
      <c r="FI16" s="1292">
        <v>0</v>
      </c>
      <c r="FJ16" s="1291">
        <v>0</v>
      </c>
      <c r="FK16" s="1288">
        <v>0</v>
      </c>
      <c r="FL16" s="1288">
        <v>0</v>
      </c>
      <c r="FM16" s="1292">
        <v>0</v>
      </c>
      <c r="FO16" s="1288">
        <v>0</v>
      </c>
      <c r="FP16" s="1288">
        <v>0</v>
      </c>
      <c r="FQ16" s="1288">
        <v>0</v>
      </c>
      <c r="FR16" s="1289">
        <v>0</v>
      </c>
      <c r="FS16" s="1290">
        <v>0</v>
      </c>
      <c r="FT16" s="1291">
        <v>0</v>
      </c>
      <c r="FU16" s="1292">
        <v>0</v>
      </c>
      <c r="FV16" s="1291">
        <v>0</v>
      </c>
      <c r="FW16" s="1288">
        <v>0</v>
      </c>
      <c r="FX16" s="1288">
        <v>0</v>
      </c>
      <c r="FY16" s="1292">
        <v>0</v>
      </c>
      <c r="GA16" s="1288">
        <v>0</v>
      </c>
      <c r="GB16" s="1288">
        <v>0</v>
      </c>
      <c r="GC16" s="1288">
        <v>0</v>
      </c>
      <c r="GD16" s="1289">
        <v>0</v>
      </c>
      <c r="GE16" s="1290">
        <v>0</v>
      </c>
      <c r="GF16" s="1291">
        <v>0</v>
      </c>
      <c r="GG16" s="1292">
        <v>0</v>
      </c>
      <c r="GH16" s="1291">
        <v>0</v>
      </c>
      <c r="GI16" s="1288">
        <v>0</v>
      </c>
      <c r="GJ16" s="1288">
        <v>0</v>
      </c>
      <c r="GK16" s="1292">
        <v>0</v>
      </c>
      <c r="GM16" s="1288">
        <v>0</v>
      </c>
      <c r="GN16" s="1288">
        <v>0</v>
      </c>
      <c r="GO16" s="1288">
        <v>0</v>
      </c>
      <c r="GP16" s="1289">
        <v>0</v>
      </c>
      <c r="GQ16" s="1290">
        <v>0</v>
      </c>
      <c r="GR16" s="1291">
        <v>0</v>
      </c>
      <c r="GS16" s="1292">
        <v>0</v>
      </c>
      <c r="GT16" s="1291">
        <v>0</v>
      </c>
      <c r="GU16" s="1288">
        <v>0</v>
      </c>
      <c r="GV16" s="1288">
        <v>0</v>
      </c>
      <c r="GW16" s="1292">
        <v>0</v>
      </c>
      <c r="GY16" s="1288">
        <v>0</v>
      </c>
      <c r="GZ16" s="1288">
        <v>0</v>
      </c>
      <c r="HA16" s="1288">
        <v>0</v>
      </c>
      <c r="HB16" s="1289">
        <v>0</v>
      </c>
      <c r="HC16" s="1290">
        <v>0</v>
      </c>
      <c r="HD16" s="1291">
        <v>0</v>
      </c>
      <c r="HE16" s="1292">
        <v>0</v>
      </c>
      <c r="HF16" s="1291">
        <v>0</v>
      </c>
      <c r="HG16" s="1288">
        <v>0</v>
      </c>
      <c r="HH16" s="1288">
        <v>0</v>
      </c>
      <c r="HI16" s="1292">
        <v>0</v>
      </c>
      <c r="HK16" s="1288">
        <v>0</v>
      </c>
      <c r="HL16" s="1288">
        <v>0</v>
      </c>
      <c r="HM16" s="1288">
        <v>0</v>
      </c>
      <c r="HN16" s="1289">
        <v>0</v>
      </c>
      <c r="HO16" s="1290">
        <v>0</v>
      </c>
      <c r="HP16" s="1291">
        <v>0</v>
      </c>
      <c r="HQ16" s="1292">
        <v>0</v>
      </c>
      <c r="HR16" s="1291">
        <v>0</v>
      </c>
      <c r="HS16" s="1288">
        <v>0</v>
      </c>
      <c r="HT16" s="1288">
        <v>0</v>
      </c>
      <c r="HU16" s="1292">
        <v>0</v>
      </c>
      <c r="HW16" s="1288">
        <v>0</v>
      </c>
      <c r="HX16" s="1288">
        <v>0</v>
      </c>
      <c r="HY16" s="1288">
        <v>0</v>
      </c>
      <c r="HZ16" s="1289">
        <v>0</v>
      </c>
      <c r="IA16" s="1290">
        <v>0</v>
      </c>
      <c r="IB16" s="1291">
        <v>0</v>
      </c>
      <c r="IC16" s="1292">
        <v>0</v>
      </c>
      <c r="ID16" s="1291">
        <v>0</v>
      </c>
      <c r="IE16" s="1288">
        <v>0</v>
      </c>
      <c r="IF16" s="1288">
        <v>0</v>
      </c>
      <c r="IG16" s="1292">
        <v>0</v>
      </c>
      <c r="II16" s="1288">
        <v>0</v>
      </c>
      <c r="IJ16" s="1288">
        <v>0</v>
      </c>
      <c r="IK16" s="1288">
        <v>0</v>
      </c>
      <c r="IL16" s="1289">
        <v>0</v>
      </c>
      <c r="IM16" s="1290">
        <v>0</v>
      </c>
      <c r="IN16" s="1291">
        <v>0</v>
      </c>
      <c r="IO16" s="1292">
        <v>0</v>
      </c>
      <c r="IP16" s="1291">
        <v>0</v>
      </c>
      <c r="IQ16" s="1288">
        <v>0</v>
      </c>
      <c r="IR16" s="1288">
        <v>0</v>
      </c>
      <c r="IS16" s="1292">
        <v>0</v>
      </c>
      <c r="IU16" s="1288">
        <v>0</v>
      </c>
      <c r="IV16" s="1288">
        <v>0</v>
      </c>
      <c r="IW16" s="1288">
        <v>0</v>
      </c>
      <c r="IX16" s="1289">
        <v>0</v>
      </c>
      <c r="IY16" s="1290">
        <v>0</v>
      </c>
      <c r="IZ16" s="1271"/>
      <c r="JA16" s="1288">
        <v>0</v>
      </c>
      <c r="JB16" s="1288">
        <v>0</v>
      </c>
      <c r="JC16" s="1271"/>
      <c r="JD16" s="1288">
        <v>0</v>
      </c>
      <c r="JE16" s="1288">
        <v>0</v>
      </c>
      <c r="JF16" s="1271"/>
      <c r="JG16" s="1293">
        <v>0</v>
      </c>
      <c r="JH16" s="1293">
        <v>0</v>
      </c>
      <c r="JJ16" s="1288">
        <v>0</v>
      </c>
      <c r="JK16" s="1288">
        <v>0</v>
      </c>
      <c r="JL16" s="1288">
        <v>0</v>
      </c>
      <c r="JM16" s="1289">
        <v>0</v>
      </c>
      <c r="JN16" s="1290">
        <v>0</v>
      </c>
      <c r="JO16" s="1271"/>
      <c r="JP16" s="1288">
        <v>0</v>
      </c>
      <c r="JQ16" s="1288">
        <v>0</v>
      </c>
      <c r="JR16" s="1271"/>
      <c r="JS16" s="1288">
        <v>0</v>
      </c>
      <c r="JT16" s="1288">
        <v>0</v>
      </c>
      <c r="JU16" s="1271"/>
      <c r="JV16" s="1293">
        <v>0</v>
      </c>
      <c r="JW16" s="1293">
        <v>0</v>
      </c>
    </row>
    <row r="17" spans="1:283" ht="14.4" thickBot="1">
      <c r="A17" s="1272">
        <v>13</v>
      </c>
      <c r="B17" s="1301" t="s">
        <v>2238</v>
      </c>
      <c r="C17" s="1302">
        <v>0</v>
      </c>
      <c r="D17" s="1302">
        <v>0</v>
      </c>
      <c r="E17" s="1302">
        <v>0</v>
      </c>
      <c r="F17" s="1303">
        <v>0</v>
      </c>
      <c r="G17" s="1304">
        <v>0</v>
      </c>
      <c r="H17" s="1305">
        <v>0</v>
      </c>
      <c r="I17" s="1306">
        <v>0</v>
      </c>
      <c r="J17" s="1305">
        <v>0</v>
      </c>
      <c r="K17" s="1302">
        <v>0</v>
      </c>
      <c r="L17" s="1302">
        <v>0</v>
      </c>
      <c r="M17" s="1306">
        <v>0</v>
      </c>
      <c r="O17" s="1302">
        <v>0</v>
      </c>
      <c r="P17" s="1302">
        <v>0</v>
      </c>
      <c r="Q17" s="1302">
        <v>0</v>
      </c>
      <c r="R17" s="1303">
        <v>0</v>
      </c>
      <c r="S17" s="1304">
        <v>0</v>
      </c>
      <c r="T17" s="1305">
        <v>0</v>
      </c>
      <c r="U17" s="1306">
        <v>0</v>
      </c>
      <c r="V17" s="1305">
        <v>0</v>
      </c>
      <c r="W17" s="1302">
        <v>0</v>
      </c>
      <c r="X17" s="1302">
        <v>0</v>
      </c>
      <c r="Y17" s="1306">
        <v>0</v>
      </c>
      <c r="AA17" s="1302">
        <v>0</v>
      </c>
      <c r="AB17" s="1302">
        <v>0</v>
      </c>
      <c r="AC17" s="1302">
        <v>0</v>
      </c>
      <c r="AD17" s="1303">
        <v>0</v>
      </c>
      <c r="AE17" s="1304">
        <v>0</v>
      </c>
      <c r="AF17" s="1305">
        <v>0</v>
      </c>
      <c r="AG17" s="1306">
        <v>0</v>
      </c>
      <c r="AH17" s="1305">
        <v>0</v>
      </c>
      <c r="AI17" s="1302">
        <v>0</v>
      </c>
      <c r="AJ17" s="1302">
        <v>0</v>
      </c>
      <c r="AK17" s="1306">
        <v>0</v>
      </c>
      <c r="AM17" s="1302">
        <v>0</v>
      </c>
      <c r="AN17" s="1302">
        <v>0</v>
      </c>
      <c r="AO17" s="1302">
        <v>0</v>
      </c>
      <c r="AP17" s="1303">
        <v>0</v>
      </c>
      <c r="AQ17" s="1304">
        <v>0</v>
      </c>
      <c r="AR17" s="1305">
        <v>0</v>
      </c>
      <c r="AS17" s="1306">
        <v>0</v>
      </c>
      <c r="AT17" s="1305">
        <v>0</v>
      </c>
      <c r="AU17" s="1302">
        <v>0</v>
      </c>
      <c r="AV17" s="1302">
        <v>0</v>
      </c>
      <c r="AW17" s="1306">
        <v>0</v>
      </c>
      <c r="AY17" s="1302">
        <v>0</v>
      </c>
      <c r="AZ17" s="1302">
        <v>0</v>
      </c>
      <c r="BA17" s="1302">
        <v>0</v>
      </c>
      <c r="BB17" s="1303">
        <v>0</v>
      </c>
      <c r="BC17" s="1304">
        <v>0</v>
      </c>
      <c r="BD17" s="1305">
        <v>0</v>
      </c>
      <c r="BE17" s="1306">
        <v>0</v>
      </c>
      <c r="BF17" s="1305">
        <v>0</v>
      </c>
      <c r="BG17" s="1302">
        <v>0</v>
      </c>
      <c r="BH17" s="1302">
        <v>0</v>
      </c>
      <c r="BI17" s="1306">
        <v>0</v>
      </c>
      <c r="BK17" s="1302">
        <v>0</v>
      </c>
      <c r="BL17" s="1302">
        <v>0</v>
      </c>
      <c r="BM17" s="1302">
        <v>0</v>
      </c>
      <c r="BN17" s="1303">
        <v>0</v>
      </c>
      <c r="BO17" s="1304">
        <v>0</v>
      </c>
      <c r="BP17" s="1305">
        <v>0</v>
      </c>
      <c r="BQ17" s="1306">
        <v>0</v>
      </c>
      <c r="BR17" s="1305">
        <v>0</v>
      </c>
      <c r="BS17" s="1302">
        <v>0</v>
      </c>
      <c r="BT17" s="1302">
        <v>0</v>
      </c>
      <c r="BU17" s="1306">
        <v>0</v>
      </c>
      <c r="BW17" s="1302">
        <v>0</v>
      </c>
      <c r="BX17" s="1302">
        <v>0</v>
      </c>
      <c r="BY17" s="1302">
        <v>0</v>
      </c>
      <c r="BZ17" s="1303">
        <v>0</v>
      </c>
      <c r="CA17" s="1304">
        <v>0</v>
      </c>
      <c r="CB17" s="1305">
        <v>0</v>
      </c>
      <c r="CC17" s="1306">
        <v>0</v>
      </c>
      <c r="CD17" s="1305">
        <v>0</v>
      </c>
      <c r="CE17" s="1302">
        <v>0</v>
      </c>
      <c r="CF17" s="1302">
        <v>0</v>
      </c>
      <c r="CG17" s="1306">
        <v>0</v>
      </c>
      <c r="CI17" s="1302">
        <v>0</v>
      </c>
      <c r="CJ17" s="1302">
        <v>0</v>
      </c>
      <c r="CK17" s="1302">
        <v>0</v>
      </c>
      <c r="CL17" s="1303">
        <v>0</v>
      </c>
      <c r="CM17" s="1304">
        <v>0</v>
      </c>
      <c r="CN17" s="1305">
        <v>0</v>
      </c>
      <c r="CO17" s="1306">
        <v>0</v>
      </c>
      <c r="CP17" s="1305">
        <v>0</v>
      </c>
      <c r="CQ17" s="1302">
        <v>0</v>
      </c>
      <c r="CR17" s="1302">
        <v>0</v>
      </c>
      <c r="CS17" s="1306">
        <v>0</v>
      </c>
      <c r="CU17" s="1302">
        <v>0</v>
      </c>
      <c r="CV17" s="1302">
        <v>0</v>
      </c>
      <c r="CW17" s="1302">
        <v>0</v>
      </c>
      <c r="CX17" s="1303">
        <v>0</v>
      </c>
      <c r="CY17" s="1304">
        <v>0</v>
      </c>
      <c r="CZ17" s="1305">
        <v>0</v>
      </c>
      <c r="DA17" s="1306">
        <v>0</v>
      </c>
      <c r="DB17" s="1305">
        <v>0</v>
      </c>
      <c r="DC17" s="1302">
        <v>0</v>
      </c>
      <c r="DD17" s="1302">
        <v>0</v>
      </c>
      <c r="DE17" s="1306">
        <v>0</v>
      </c>
      <c r="DG17" s="1302">
        <v>0</v>
      </c>
      <c r="DH17" s="1302">
        <v>0</v>
      </c>
      <c r="DI17" s="1302">
        <v>0</v>
      </c>
      <c r="DJ17" s="1303">
        <v>0</v>
      </c>
      <c r="DK17" s="1304">
        <v>0</v>
      </c>
      <c r="DL17" s="1305">
        <v>0</v>
      </c>
      <c r="DM17" s="1306">
        <v>0</v>
      </c>
      <c r="DN17" s="1305">
        <v>0</v>
      </c>
      <c r="DO17" s="1302">
        <v>0</v>
      </c>
      <c r="DP17" s="1302">
        <v>0</v>
      </c>
      <c r="DQ17" s="1306">
        <v>0</v>
      </c>
      <c r="DS17" s="1302">
        <v>0</v>
      </c>
      <c r="DT17" s="1302">
        <v>0</v>
      </c>
      <c r="DU17" s="1302">
        <v>0</v>
      </c>
      <c r="DV17" s="1303">
        <v>0</v>
      </c>
      <c r="DW17" s="1304">
        <v>0</v>
      </c>
      <c r="DX17" s="1305">
        <v>0</v>
      </c>
      <c r="DY17" s="1306">
        <v>0</v>
      </c>
      <c r="DZ17" s="1305">
        <v>0</v>
      </c>
      <c r="EA17" s="1302">
        <v>0</v>
      </c>
      <c r="EB17" s="1302">
        <v>0</v>
      </c>
      <c r="EC17" s="1306">
        <v>0</v>
      </c>
      <c r="EE17" s="1302">
        <v>0</v>
      </c>
      <c r="EF17" s="1302">
        <v>0</v>
      </c>
      <c r="EG17" s="1302">
        <v>0</v>
      </c>
      <c r="EH17" s="1303">
        <v>0</v>
      </c>
      <c r="EI17" s="1304">
        <v>0</v>
      </c>
      <c r="EJ17" s="1305">
        <v>0</v>
      </c>
      <c r="EK17" s="1306">
        <v>0</v>
      </c>
      <c r="EL17" s="1305">
        <v>0</v>
      </c>
      <c r="EM17" s="1302">
        <v>0</v>
      </c>
      <c r="EN17" s="1302">
        <v>0</v>
      </c>
      <c r="EO17" s="1306">
        <v>0</v>
      </c>
      <c r="EQ17" s="1302">
        <v>0</v>
      </c>
      <c r="ER17" s="1302">
        <v>0</v>
      </c>
      <c r="ES17" s="1302">
        <v>0</v>
      </c>
      <c r="ET17" s="1303">
        <v>0</v>
      </c>
      <c r="EU17" s="1304">
        <v>0</v>
      </c>
      <c r="EV17" s="1305">
        <v>0</v>
      </c>
      <c r="EW17" s="1306">
        <v>0</v>
      </c>
      <c r="EX17" s="1305">
        <v>0</v>
      </c>
      <c r="EY17" s="1302">
        <v>0</v>
      </c>
      <c r="EZ17" s="1302">
        <v>0</v>
      </c>
      <c r="FA17" s="1306">
        <v>0</v>
      </c>
      <c r="FC17" s="1302">
        <v>0</v>
      </c>
      <c r="FD17" s="1302">
        <v>0</v>
      </c>
      <c r="FE17" s="1302">
        <v>0</v>
      </c>
      <c r="FF17" s="1303">
        <v>0</v>
      </c>
      <c r="FG17" s="1304">
        <v>0</v>
      </c>
      <c r="FH17" s="1305">
        <v>0</v>
      </c>
      <c r="FI17" s="1306">
        <v>0</v>
      </c>
      <c r="FJ17" s="1305">
        <v>0</v>
      </c>
      <c r="FK17" s="1302">
        <v>0</v>
      </c>
      <c r="FL17" s="1302">
        <v>0</v>
      </c>
      <c r="FM17" s="1306">
        <v>0</v>
      </c>
      <c r="FO17" s="1302">
        <v>0</v>
      </c>
      <c r="FP17" s="1302">
        <v>0</v>
      </c>
      <c r="FQ17" s="1302">
        <v>0</v>
      </c>
      <c r="FR17" s="1303">
        <v>0</v>
      </c>
      <c r="FS17" s="1304">
        <v>0</v>
      </c>
      <c r="FT17" s="1305">
        <v>0</v>
      </c>
      <c r="FU17" s="1306">
        <v>0</v>
      </c>
      <c r="FV17" s="1305">
        <v>0</v>
      </c>
      <c r="FW17" s="1302">
        <v>0</v>
      </c>
      <c r="FX17" s="1302">
        <v>0</v>
      </c>
      <c r="FY17" s="1306">
        <v>0</v>
      </c>
      <c r="GA17" s="1302">
        <v>0</v>
      </c>
      <c r="GB17" s="1302">
        <v>0</v>
      </c>
      <c r="GC17" s="1302">
        <v>0</v>
      </c>
      <c r="GD17" s="1303">
        <v>0</v>
      </c>
      <c r="GE17" s="1304">
        <v>0</v>
      </c>
      <c r="GF17" s="1305">
        <v>0</v>
      </c>
      <c r="GG17" s="1306">
        <v>0</v>
      </c>
      <c r="GH17" s="1305">
        <v>0</v>
      </c>
      <c r="GI17" s="1302">
        <v>0</v>
      </c>
      <c r="GJ17" s="1302">
        <v>0</v>
      </c>
      <c r="GK17" s="1306">
        <v>0</v>
      </c>
      <c r="GM17" s="1302">
        <v>0</v>
      </c>
      <c r="GN17" s="1302">
        <v>0</v>
      </c>
      <c r="GO17" s="1302">
        <v>0</v>
      </c>
      <c r="GP17" s="1303">
        <v>0</v>
      </c>
      <c r="GQ17" s="1304">
        <v>0</v>
      </c>
      <c r="GR17" s="1305">
        <v>0</v>
      </c>
      <c r="GS17" s="1306">
        <v>0</v>
      </c>
      <c r="GT17" s="1305">
        <v>0</v>
      </c>
      <c r="GU17" s="1302">
        <v>0</v>
      </c>
      <c r="GV17" s="1302">
        <v>0</v>
      </c>
      <c r="GW17" s="1306">
        <v>0</v>
      </c>
      <c r="GY17" s="1302">
        <v>0</v>
      </c>
      <c r="GZ17" s="1302">
        <v>0</v>
      </c>
      <c r="HA17" s="1302">
        <v>0</v>
      </c>
      <c r="HB17" s="1303">
        <v>0</v>
      </c>
      <c r="HC17" s="1304">
        <v>0</v>
      </c>
      <c r="HD17" s="1305">
        <v>0</v>
      </c>
      <c r="HE17" s="1306">
        <v>0</v>
      </c>
      <c r="HF17" s="1305">
        <v>0</v>
      </c>
      <c r="HG17" s="1302">
        <v>0</v>
      </c>
      <c r="HH17" s="1302">
        <v>0</v>
      </c>
      <c r="HI17" s="1306">
        <v>0</v>
      </c>
      <c r="HK17" s="1302">
        <v>0</v>
      </c>
      <c r="HL17" s="1302">
        <v>0</v>
      </c>
      <c r="HM17" s="1302">
        <v>0</v>
      </c>
      <c r="HN17" s="1303">
        <v>0</v>
      </c>
      <c r="HO17" s="1304">
        <v>0</v>
      </c>
      <c r="HP17" s="1305">
        <v>0</v>
      </c>
      <c r="HQ17" s="1306">
        <v>0</v>
      </c>
      <c r="HR17" s="1305">
        <v>0</v>
      </c>
      <c r="HS17" s="1302">
        <v>0</v>
      </c>
      <c r="HT17" s="1302">
        <v>0</v>
      </c>
      <c r="HU17" s="1306">
        <v>0</v>
      </c>
      <c r="HW17" s="1302">
        <v>0</v>
      </c>
      <c r="HX17" s="1302">
        <v>0</v>
      </c>
      <c r="HY17" s="1302">
        <v>0</v>
      </c>
      <c r="HZ17" s="1303">
        <v>0</v>
      </c>
      <c r="IA17" s="1304">
        <v>0</v>
      </c>
      <c r="IB17" s="1305">
        <v>0</v>
      </c>
      <c r="IC17" s="1306">
        <v>0</v>
      </c>
      <c r="ID17" s="1305">
        <v>0</v>
      </c>
      <c r="IE17" s="1302">
        <v>0</v>
      </c>
      <c r="IF17" s="1302">
        <v>0</v>
      </c>
      <c r="IG17" s="1306">
        <v>0</v>
      </c>
      <c r="II17" s="1302">
        <v>0</v>
      </c>
      <c r="IJ17" s="1302">
        <v>0</v>
      </c>
      <c r="IK17" s="1302">
        <v>0</v>
      </c>
      <c r="IL17" s="1303">
        <v>0</v>
      </c>
      <c r="IM17" s="1304">
        <v>0</v>
      </c>
      <c r="IN17" s="1305">
        <v>0</v>
      </c>
      <c r="IO17" s="1306">
        <v>0</v>
      </c>
      <c r="IP17" s="1305">
        <v>0</v>
      </c>
      <c r="IQ17" s="1302">
        <v>0</v>
      </c>
      <c r="IR17" s="1302">
        <v>0</v>
      </c>
      <c r="IS17" s="1306">
        <v>0</v>
      </c>
      <c r="IU17" s="1302">
        <v>0</v>
      </c>
      <c r="IV17" s="1302">
        <v>0</v>
      </c>
      <c r="IW17" s="1302">
        <v>0</v>
      </c>
      <c r="IX17" s="1303">
        <v>0</v>
      </c>
      <c r="IY17" s="1304">
        <v>0</v>
      </c>
      <c r="IZ17" s="1271"/>
      <c r="JA17" s="1302">
        <v>0</v>
      </c>
      <c r="JB17" s="1302">
        <v>0</v>
      </c>
      <c r="JC17" s="1271"/>
      <c r="JD17" s="1302">
        <v>0</v>
      </c>
      <c r="JE17" s="1302">
        <v>0</v>
      </c>
      <c r="JF17" s="1271"/>
      <c r="JG17" s="1302">
        <v>0</v>
      </c>
      <c r="JH17" s="1302">
        <v>0</v>
      </c>
      <c r="JJ17" s="1302">
        <v>0</v>
      </c>
      <c r="JK17" s="1302">
        <v>0</v>
      </c>
      <c r="JL17" s="1302">
        <v>0</v>
      </c>
      <c r="JM17" s="1303">
        <v>0</v>
      </c>
      <c r="JN17" s="1304">
        <v>0</v>
      </c>
      <c r="JO17" s="1271"/>
      <c r="JP17" s="1302">
        <v>0</v>
      </c>
      <c r="JQ17" s="1302">
        <v>0</v>
      </c>
      <c r="JR17" s="1271"/>
      <c r="JS17" s="1302">
        <v>0</v>
      </c>
      <c r="JT17" s="1302">
        <v>0</v>
      </c>
      <c r="JU17" s="1271"/>
      <c r="JV17" s="1302">
        <v>0</v>
      </c>
      <c r="JW17" s="1302">
        <v>0</v>
      </c>
    </row>
    <row r="18" spans="1:283">
      <c r="G18" s="1307"/>
      <c r="I18" s="1307"/>
      <c r="S18" s="1307"/>
      <c r="U18" s="1307"/>
      <c r="AE18" s="1307"/>
      <c r="AG18" s="1307"/>
      <c r="AQ18" s="1307"/>
      <c r="AS18" s="1307"/>
      <c r="BC18" s="1307"/>
      <c r="BE18" s="1307"/>
      <c r="BO18" s="1307"/>
      <c r="BQ18" s="1307"/>
      <c r="CA18" s="1307"/>
      <c r="CC18" s="1307"/>
      <c r="CM18" s="1307"/>
      <c r="CO18" s="1307"/>
      <c r="CY18" s="1307"/>
      <c r="DA18" s="1307"/>
      <c r="DK18" s="1307"/>
      <c r="DM18" s="1307"/>
      <c r="DW18" s="1307"/>
      <c r="DY18" s="1307"/>
      <c r="EI18" s="1307"/>
      <c r="EK18" s="1307"/>
      <c r="EU18" s="1307"/>
      <c r="EW18" s="1307"/>
      <c r="FH18" s="1308"/>
      <c r="FI18" s="1309"/>
      <c r="FT18" s="1308"/>
      <c r="FU18" s="1309"/>
      <c r="GF18" s="1308"/>
      <c r="GG18" s="1309"/>
      <c r="GR18" s="1308"/>
      <c r="GS18" s="1309"/>
      <c r="HD18" s="1308"/>
      <c r="HE18" s="1309"/>
      <c r="HP18" s="1308"/>
      <c r="HQ18" s="1309"/>
      <c r="IB18" s="1308"/>
      <c r="IC18" s="1309"/>
      <c r="IN18" s="1308"/>
      <c r="IO18" s="1309"/>
      <c r="IZ18" s="1271"/>
      <c r="JC18" s="1271"/>
      <c r="JF18" s="1271"/>
      <c r="JO18" s="1271"/>
      <c r="JR18" s="1271"/>
      <c r="JU18" s="1271"/>
    </row>
    <row r="19" spans="1:283">
      <c r="JC19" s="1271"/>
      <c r="JF19" s="1271"/>
      <c r="JO19" s="1271"/>
      <c r="JR19" s="1271"/>
      <c r="JU19" s="1271"/>
    </row>
    <row r="20" spans="1:283">
      <c r="JC20" s="1271"/>
      <c r="JF20" s="1271"/>
      <c r="JO20" s="1271"/>
    </row>
    <row r="21" spans="1:283">
      <c r="JC21" s="1271"/>
    </row>
    <row r="23" spans="1:283">
      <c r="F23" s="1981"/>
      <c r="R23" s="1981"/>
      <c r="AD23" s="1981"/>
      <c r="AP23" s="1981"/>
      <c r="BB23" s="1981"/>
      <c r="BN23" s="1981"/>
      <c r="BZ23" s="1981" t="s">
        <v>184</v>
      </c>
      <c r="CL23" s="1981" t="s">
        <v>184</v>
      </c>
      <c r="CX23" s="1981" t="s">
        <v>184</v>
      </c>
    </row>
  </sheetData>
  <mergeCells count="92">
    <mergeCell ref="C5:G5"/>
    <mergeCell ref="H5:I5"/>
    <mergeCell ref="J5:K5"/>
    <mergeCell ref="L5:M5"/>
    <mergeCell ref="AA5:AE5"/>
    <mergeCell ref="O5:S5"/>
    <mergeCell ref="T5:U5"/>
    <mergeCell ref="V5:W5"/>
    <mergeCell ref="X5:Y5"/>
    <mergeCell ref="AF5:AG5"/>
    <mergeCell ref="AH5:AI5"/>
    <mergeCell ref="AJ5:AK5"/>
    <mergeCell ref="AM5:AQ5"/>
    <mergeCell ref="CU5:CY5"/>
    <mergeCell ref="CZ5:DA5"/>
    <mergeCell ref="AR5:AS5"/>
    <mergeCell ref="AT5:AU5"/>
    <mergeCell ref="AV5:AW5"/>
    <mergeCell ref="CB5:CC5"/>
    <mergeCell ref="CD5:CE5"/>
    <mergeCell ref="AY5:BC5"/>
    <mergeCell ref="BD5:BE5"/>
    <mergeCell ref="BF5:BG5"/>
    <mergeCell ref="BH5:BI5"/>
    <mergeCell ref="BK5:BO5"/>
    <mergeCell ref="BP5:BQ5"/>
    <mergeCell ref="BR5:BS5"/>
    <mergeCell ref="BT5:BU5"/>
    <mergeCell ref="BW5:CA5"/>
    <mergeCell ref="ID5:IE5"/>
    <mergeCell ref="IB5:IC5"/>
    <mergeCell ref="HH5:HI5"/>
    <mergeCell ref="HW5:IA5"/>
    <mergeCell ref="HK5:HO5"/>
    <mergeCell ref="HP5:HQ5"/>
    <mergeCell ref="HR5:HS5"/>
    <mergeCell ref="HT5:HU5"/>
    <mergeCell ref="GF5:GG5"/>
    <mergeCell ref="EQ5:EU5"/>
    <mergeCell ref="CF5:CG5"/>
    <mergeCell ref="CI5:CM5"/>
    <mergeCell ref="DG5:DK5"/>
    <mergeCell ref="DS5:DW5"/>
    <mergeCell ref="FT5:FU5"/>
    <mergeCell ref="EB5:EC5"/>
    <mergeCell ref="EX5:EY5"/>
    <mergeCell ref="EZ5:FA5"/>
    <mergeCell ref="DZ5:EA5"/>
    <mergeCell ref="DB5:DC5"/>
    <mergeCell ref="DD5:DE5"/>
    <mergeCell ref="CN5:CO5"/>
    <mergeCell ref="CP5:CQ5"/>
    <mergeCell ref="CR5:CS5"/>
    <mergeCell ref="IF5:IG5"/>
    <mergeCell ref="JV5:JW5"/>
    <mergeCell ref="JD5:JE5"/>
    <mergeCell ref="II5:IM5"/>
    <mergeCell ref="IN5:IO5"/>
    <mergeCell ref="IP5:IQ5"/>
    <mergeCell ref="IR5:IS5"/>
    <mergeCell ref="IU5:IY5"/>
    <mergeCell ref="JA5:JB5"/>
    <mergeCell ref="JG5:JH5"/>
    <mergeCell ref="JJ5:JN5"/>
    <mergeCell ref="JP5:JQ5"/>
    <mergeCell ref="JS5:JT5"/>
    <mergeCell ref="HF5:HG5"/>
    <mergeCell ref="GH5:GI5"/>
    <mergeCell ref="GJ5:GK5"/>
    <mergeCell ref="GM5:GQ5"/>
    <mergeCell ref="GR5:GS5"/>
    <mergeCell ref="GT5:GU5"/>
    <mergeCell ref="GV5:GW5"/>
    <mergeCell ref="GY5:HC5"/>
    <mergeCell ref="HD5:HE5"/>
    <mergeCell ref="DL5:DM5"/>
    <mergeCell ref="DN5:DO5"/>
    <mergeCell ref="DP5:DQ5"/>
    <mergeCell ref="EV5:EW5"/>
    <mergeCell ref="DX5:DY5"/>
    <mergeCell ref="EE5:EI5"/>
    <mergeCell ref="EJ5:EK5"/>
    <mergeCell ref="EL5:EM5"/>
    <mergeCell ref="EN5:EO5"/>
    <mergeCell ref="GA5:GE5"/>
    <mergeCell ref="FV5:FW5"/>
    <mergeCell ref="FX5:FY5"/>
    <mergeCell ref="FO5:FS5"/>
    <mergeCell ref="FC5:FG5"/>
    <mergeCell ref="FH5:FI5"/>
    <mergeCell ref="FJ5:FK5"/>
    <mergeCell ref="FL5:FM5"/>
  </mergeCells>
  <hyperlinks>
    <hyperlink ref="B2" location="Índice!A1" display="SEC4 - Exposições de securitização na carteira bancária e requerimentos de capital - instituição como investidora" xr:uid="{5227618F-5DF5-4A30-8583-D1745A02401E}"/>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2139C-E3BC-4CBB-8450-3E3B106E2258}">
  <sheetPr codeName="Planilha58">
    <tabColor rgb="FF73C6A1"/>
  </sheetPr>
  <dimension ref="A1:AD18"/>
  <sheetViews>
    <sheetView showGridLines="0" topLeftCell="B1" zoomScale="80" zoomScaleNormal="80" workbookViewId="0">
      <selection activeCell="C6" sqref="C6:C16"/>
    </sheetView>
  </sheetViews>
  <sheetFormatPr defaultColWidth="8.5546875" defaultRowHeight="13.8"/>
  <cols>
    <col min="1" max="1" width="4.44140625" style="3" hidden="1" customWidth="1"/>
    <col min="2" max="2" width="62.21875" style="3" customWidth="1"/>
    <col min="3" max="28" width="11.5546875" style="3" customWidth="1"/>
    <col min="29" max="16384" width="8.5546875" style="3"/>
  </cols>
  <sheetData>
    <row r="1" spans="1:30" s="21" customFormat="1" ht="5.25" customHeight="1">
      <c r="A1" s="12"/>
      <c r="B1" s="13"/>
      <c r="C1" s="14"/>
      <c r="D1" s="14"/>
      <c r="E1" s="14"/>
      <c r="F1" s="14"/>
      <c r="G1" s="14"/>
      <c r="H1" s="14"/>
      <c r="I1" s="14"/>
      <c r="J1" s="14"/>
      <c r="K1" s="14"/>
      <c r="L1" s="14"/>
      <c r="M1" s="14"/>
      <c r="N1" s="14"/>
      <c r="O1" s="14"/>
      <c r="P1" s="14"/>
      <c r="Q1" s="14"/>
      <c r="R1" s="14"/>
      <c r="S1" s="14"/>
      <c r="T1" s="14"/>
      <c r="U1" s="14"/>
      <c r="V1" s="14"/>
      <c r="W1" s="14"/>
      <c r="X1" s="14"/>
      <c r="Y1" s="14"/>
      <c r="Z1" s="14"/>
      <c r="AA1" s="14"/>
      <c r="AB1" s="14"/>
      <c r="AC1" s="19"/>
      <c r="AD1" s="20"/>
    </row>
    <row r="2" spans="1:30">
      <c r="A2" s="22"/>
      <c r="B2" s="23" t="s">
        <v>2240</v>
      </c>
      <c r="C2" s="1180"/>
      <c r="D2" s="1180"/>
      <c r="E2" s="1180"/>
      <c r="F2" s="1180"/>
      <c r="G2" s="1180"/>
      <c r="H2" s="1180"/>
      <c r="I2" s="1180"/>
      <c r="J2" s="1180"/>
      <c r="K2" s="1180"/>
      <c r="L2" s="1180"/>
      <c r="M2" s="1180"/>
      <c r="N2" s="1180"/>
      <c r="O2" s="1180"/>
      <c r="P2" s="1180"/>
      <c r="Q2" s="1180"/>
      <c r="R2" s="1180"/>
      <c r="S2" s="1180"/>
      <c r="T2" s="1180"/>
      <c r="U2" s="1180"/>
      <c r="V2" s="1180"/>
      <c r="W2" s="1180"/>
      <c r="X2" s="1180"/>
      <c r="Y2" s="1180"/>
      <c r="Z2" s="1180"/>
      <c r="AA2" s="1180"/>
      <c r="AB2" s="1180"/>
    </row>
    <row r="3" spans="1:30" ht="9" customHeight="1"/>
    <row r="4" spans="1:30" ht="19.5" customHeight="1" thickBot="1">
      <c r="A4" s="1238"/>
      <c r="B4" s="1239" t="s">
        <v>2241</v>
      </c>
      <c r="C4" s="2291">
        <v>46203</v>
      </c>
      <c r="D4" s="2291">
        <v>46112</v>
      </c>
      <c r="E4" s="1240" t="s">
        <v>2242</v>
      </c>
      <c r="F4" s="1240" t="s">
        <v>2243</v>
      </c>
      <c r="G4" s="1240" t="s">
        <v>2244</v>
      </c>
      <c r="H4" s="1240" t="s">
        <v>2245</v>
      </c>
      <c r="I4" s="1240" t="s">
        <v>2246</v>
      </c>
      <c r="J4" s="1240" t="s">
        <v>2247</v>
      </c>
      <c r="K4" s="1240" t="s">
        <v>2248</v>
      </c>
      <c r="L4" s="1240" t="s">
        <v>2249</v>
      </c>
      <c r="M4" s="1240" t="s">
        <v>2250</v>
      </c>
      <c r="N4" s="1240" t="s">
        <v>2251</v>
      </c>
      <c r="O4" s="1240" t="s">
        <v>2252</v>
      </c>
      <c r="P4" s="1240" t="s">
        <v>2253</v>
      </c>
      <c r="Q4" s="1240" t="s">
        <v>2254</v>
      </c>
      <c r="R4" s="1240" t="s">
        <v>2255</v>
      </c>
      <c r="S4" s="1240" t="s">
        <v>2256</v>
      </c>
      <c r="T4" s="1240" t="s">
        <v>2257</v>
      </c>
      <c r="U4" s="1240" t="s">
        <v>2258</v>
      </c>
      <c r="V4" s="1240" t="s">
        <v>2259</v>
      </c>
      <c r="W4" s="1240" t="s">
        <v>2260</v>
      </c>
      <c r="X4" s="1240" t="s">
        <v>2261</v>
      </c>
      <c r="Y4" s="1240" t="s">
        <v>2262</v>
      </c>
      <c r="Z4" s="1240" t="s">
        <v>2263</v>
      </c>
      <c r="AA4" s="1241" t="s">
        <v>2264</v>
      </c>
      <c r="AB4" s="1241" t="s">
        <v>2265</v>
      </c>
    </row>
    <row r="5" spans="1:30" ht="16.2" thickBot="1">
      <c r="A5" s="1242"/>
      <c r="B5" s="1213" t="s">
        <v>2266</v>
      </c>
      <c r="C5" s="1243" t="s">
        <v>2267</v>
      </c>
      <c r="D5" s="1243" t="s">
        <v>2267</v>
      </c>
      <c r="E5" s="1243" t="s">
        <v>2267</v>
      </c>
      <c r="F5" s="1243" t="s">
        <v>2267</v>
      </c>
      <c r="G5" s="1243" t="s">
        <v>2267</v>
      </c>
      <c r="H5" s="1243" t="s">
        <v>2267</v>
      </c>
      <c r="I5" s="1243" t="s">
        <v>2267</v>
      </c>
      <c r="J5" s="1243" t="s">
        <v>2267</v>
      </c>
      <c r="K5" s="1243" t="s">
        <v>2267</v>
      </c>
      <c r="L5" s="1243" t="s">
        <v>2267</v>
      </c>
      <c r="M5" s="1243" t="s">
        <v>2267</v>
      </c>
      <c r="N5" s="1243" t="s">
        <v>2267</v>
      </c>
      <c r="O5" s="1243" t="s">
        <v>2267</v>
      </c>
      <c r="P5" s="1243" t="s">
        <v>2267</v>
      </c>
      <c r="Q5" s="1243" t="s">
        <v>2267</v>
      </c>
      <c r="R5" s="1243" t="s">
        <v>2267</v>
      </c>
      <c r="S5" s="1243" t="s">
        <v>2267</v>
      </c>
      <c r="T5" s="1243" t="s">
        <v>2267</v>
      </c>
      <c r="U5" s="1243" t="s">
        <v>2267</v>
      </c>
      <c r="V5" s="1243" t="s">
        <v>2267</v>
      </c>
      <c r="W5" s="1243" t="s">
        <v>2267</v>
      </c>
      <c r="X5" s="1243" t="s">
        <v>2267</v>
      </c>
      <c r="Y5" s="1243" t="s">
        <v>2267</v>
      </c>
      <c r="Z5" s="1243" t="s">
        <v>2267</v>
      </c>
      <c r="AA5" s="1244" t="s">
        <v>2267</v>
      </c>
      <c r="AB5" s="1244" t="s">
        <v>2267</v>
      </c>
    </row>
    <row r="6" spans="1:30">
      <c r="A6" s="1208">
        <v>1</v>
      </c>
      <c r="B6" s="1242" t="s">
        <v>2268</v>
      </c>
      <c r="C6" s="2192">
        <v>50328</v>
      </c>
      <c r="D6" s="2192">
        <v>63602</v>
      </c>
      <c r="E6" s="2192">
        <v>46904</v>
      </c>
      <c r="F6" s="2192">
        <v>59209</v>
      </c>
      <c r="G6" s="2192">
        <v>60332</v>
      </c>
      <c r="H6" s="1245">
        <v>57129</v>
      </c>
      <c r="I6" s="1245">
        <v>39097</v>
      </c>
      <c r="J6" s="1245">
        <v>43236</v>
      </c>
      <c r="K6" s="1245">
        <v>41200</v>
      </c>
      <c r="L6" s="1245">
        <v>39429</v>
      </c>
      <c r="M6" s="1245">
        <v>40651</v>
      </c>
      <c r="N6" s="1245">
        <v>40113</v>
      </c>
      <c r="O6" s="1245">
        <v>26718</v>
      </c>
      <c r="P6" s="1245">
        <v>27445</v>
      </c>
      <c r="Q6" s="1245">
        <v>24711</v>
      </c>
      <c r="R6" s="1245">
        <v>25641</v>
      </c>
      <c r="S6" s="1245">
        <v>24884</v>
      </c>
      <c r="T6" s="1245">
        <v>26279</v>
      </c>
      <c r="U6" s="1245">
        <v>24529</v>
      </c>
      <c r="V6" s="1245">
        <v>23822</v>
      </c>
      <c r="W6" s="1245">
        <v>27922</v>
      </c>
      <c r="X6" s="1245">
        <v>29238</v>
      </c>
      <c r="Y6" s="1245">
        <v>29487</v>
      </c>
      <c r="Z6" s="1245">
        <v>30333</v>
      </c>
      <c r="AA6" s="1245">
        <v>28054</v>
      </c>
      <c r="AB6" s="1245">
        <v>35707</v>
      </c>
    </row>
    <row r="7" spans="1:30" ht="15.6">
      <c r="A7" s="1246" t="s">
        <v>71</v>
      </c>
      <c r="B7" s="1247" t="s">
        <v>2269</v>
      </c>
      <c r="C7" s="2193">
        <v>7254</v>
      </c>
      <c r="D7" s="2193">
        <v>13897</v>
      </c>
      <c r="E7" s="2193">
        <v>14936</v>
      </c>
      <c r="F7" s="2193">
        <v>15088</v>
      </c>
      <c r="G7" s="2193">
        <v>11504</v>
      </c>
      <c r="H7" s="1248">
        <v>7076</v>
      </c>
      <c r="I7" s="1248">
        <v>2239</v>
      </c>
      <c r="J7" s="1248">
        <v>3768</v>
      </c>
      <c r="K7" s="1248">
        <v>3018</v>
      </c>
      <c r="L7" s="1248">
        <v>8010</v>
      </c>
      <c r="M7" s="1248">
        <v>10879</v>
      </c>
      <c r="N7" s="1248">
        <v>9159</v>
      </c>
      <c r="O7" s="1248">
        <v>6445</v>
      </c>
      <c r="P7" s="1248">
        <v>7135</v>
      </c>
      <c r="Q7" s="1248">
        <v>3342</v>
      </c>
      <c r="R7" s="1248">
        <v>7596</v>
      </c>
      <c r="S7" s="1248">
        <v>8498</v>
      </c>
      <c r="T7" s="1248">
        <v>8420</v>
      </c>
      <c r="U7" s="1248">
        <v>4222</v>
      </c>
      <c r="V7" s="1248">
        <v>5479</v>
      </c>
      <c r="W7" s="1248">
        <v>8139</v>
      </c>
      <c r="X7" s="1248">
        <v>6492</v>
      </c>
      <c r="Y7" s="1248">
        <v>2786</v>
      </c>
      <c r="Z7" s="1248">
        <v>1710</v>
      </c>
      <c r="AA7" s="1248">
        <v>1418</v>
      </c>
      <c r="AB7" s="1248">
        <v>2851</v>
      </c>
    </row>
    <row r="8" spans="1:30" ht="15.6">
      <c r="A8" s="1246" t="s">
        <v>2270</v>
      </c>
      <c r="B8" s="1247" t="s">
        <v>2271</v>
      </c>
      <c r="C8" s="2193">
        <v>10727</v>
      </c>
      <c r="D8" s="2193">
        <v>15787</v>
      </c>
      <c r="E8" s="2193">
        <v>12996</v>
      </c>
      <c r="F8" s="2193">
        <v>15902</v>
      </c>
      <c r="G8" s="2193">
        <v>28579</v>
      </c>
      <c r="H8" s="1248">
        <v>29970</v>
      </c>
      <c r="I8" s="1248">
        <v>23370</v>
      </c>
      <c r="J8" s="1248">
        <v>24645</v>
      </c>
      <c r="K8" s="1248">
        <v>23409</v>
      </c>
      <c r="L8" s="1248">
        <v>20413</v>
      </c>
      <c r="M8" s="1248">
        <v>17105</v>
      </c>
      <c r="N8" s="1248">
        <v>12255</v>
      </c>
      <c r="O8" s="1248">
        <v>11683</v>
      </c>
      <c r="P8" s="1248">
        <v>11826</v>
      </c>
      <c r="Q8" s="1248">
        <v>12994</v>
      </c>
      <c r="R8" s="1248">
        <v>11342</v>
      </c>
      <c r="S8" s="1248">
        <v>10395</v>
      </c>
      <c r="T8" s="1248">
        <v>10693</v>
      </c>
      <c r="U8" s="1248">
        <v>12258</v>
      </c>
      <c r="V8" s="1248">
        <v>10870</v>
      </c>
      <c r="W8" s="1248">
        <v>10103</v>
      </c>
      <c r="X8" s="1248">
        <v>10761</v>
      </c>
      <c r="Y8" s="1248">
        <v>14280</v>
      </c>
      <c r="Z8" s="1248">
        <v>15315</v>
      </c>
      <c r="AA8" s="1248">
        <v>14598</v>
      </c>
      <c r="AB8" s="1248">
        <v>17726</v>
      </c>
    </row>
    <row r="9" spans="1:30" ht="15.6">
      <c r="A9" s="1246" t="s">
        <v>2272</v>
      </c>
      <c r="B9" s="1247" t="s">
        <v>2273</v>
      </c>
      <c r="C9" s="2193">
        <v>32347</v>
      </c>
      <c r="D9" s="2193">
        <v>33918</v>
      </c>
      <c r="E9" s="2193">
        <v>18972</v>
      </c>
      <c r="F9" s="2193">
        <v>28219</v>
      </c>
      <c r="G9" s="2193">
        <v>20249</v>
      </c>
      <c r="H9" s="1248">
        <v>20083</v>
      </c>
      <c r="I9" s="1248">
        <v>13488</v>
      </c>
      <c r="J9" s="1248">
        <v>14823</v>
      </c>
      <c r="K9" s="1248">
        <v>14773</v>
      </c>
      <c r="L9" s="1248">
        <v>11006</v>
      </c>
      <c r="M9" s="1248">
        <v>12667</v>
      </c>
      <c r="N9" s="1248">
        <v>18699</v>
      </c>
      <c r="O9" s="1248">
        <v>8590</v>
      </c>
      <c r="P9" s="1248">
        <v>8484</v>
      </c>
      <c r="Q9" s="1248">
        <v>8375</v>
      </c>
      <c r="R9" s="1248">
        <v>6703</v>
      </c>
      <c r="S9" s="1248">
        <v>5991</v>
      </c>
      <c r="T9" s="1248">
        <v>7166</v>
      </c>
      <c r="U9" s="1248">
        <v>8049</v>
      </c>
      <c r="V9" s="1248">
        <v>7473</v>
      </c>
      <c r="W9" s="1248">
        <v>9680</v>
      </c>
      <c r="X9" s="1248">
        <v>11985</v>
      </c>
      <c r="Y9" s="1248">
        <v>12421</v>
      </c>
      <c r="Z9" s="1248">
        <v>13308</v>
      </c>
      <c r="AA9" s="1248">
        <v>12038</v>
      </c>
      <c r="AB9" s="1248">
        <v>15130</v>
      </c>
    </row>
    <row r="10" spans="1:30" ht="15.6">
      <c r="A10" s="1246" t="s">
        <v>2274</v>
      </c>
      <c r="B10" s="1247" t="s">
        <v>2275</v>
      </c>
      <c r="C10" s="2193">
        <v>0</v>
      </c>
      <c r="D10" s="2193">
        <v>0</v>
      </c>
      <c r="E10" s="2193">
        <v>0</v>
      </c>
      <c r="F10" s="2193">
        <v>0</v>
      </c>
      <c r="G10" s="2193">
        <v>0</v>
      </c>
      <c r="H10" s="1248">
        <v>0</v>
      </c>
      <c r="I10" s="1248">
        <v>0</v>
      </c>
      <c r="J10" s="1248">
        <v>0</v>
      </c>
      <c r="K10" s="1248">
        <v>0</v>
      </c>
      <c r="L10" s="1248">
        <v>0</v>
      </c>
      <c r="M10" s="1248">
        <v>0</v>
      </c>
      <c r="N10" s="1248">
        <v>0</v>
      </c>
      <c r="O10" s="1248">
        <v>0</v>
      </c>
      <c r="P10" s="1248">
        <v>0</v>
      </c>
      <c r="Q10" s="1248">
        <v>0</v>
      </c>
      <c r="R10" s="1248">
        <v>0</v>
      </c>
      <c r="S10" s="1248">
        <v>0</v>
      </c>
      <c r="T10" s="1248">
        <v>0</v>
      </c>
      <c r="U10" s="1248">
        <v>0</v>
      </c>
      <c r="V10" s="1248">
        <v>0</v>
      </c>
      <c r="W10" s="1248">
        <v>0</v>
      </c>
      <c r="X10" s="1248">
        <v>0</v>
      </c>
      <c r="Y10" s="1248">
        <v>0</v>
      </c>
      <c r="Z10" s="1248">
        <v>0</v>
      </c>
      <c r="AA10" s="1248">
        <v>0</v>
      </c>
      <c r="AB10" s="1248">
        <v>0</v>
      </c>
    </row>
    <row r="11" spans="1:30" ht="15.6">
      <c r="A11" s="1208">
        <v>2</v>
      </c>
      <c r="B11" s="1242" t="s">
        <v>2276</v>
      </c>
      <c r="C11" s="2192">
        <v>1924</v>
      </c>
      <c r="D11" s="2192">
        <v>1412</v>
      </c>
      <c r="E11" s="2192">
        <v>1308</v>
      </c>
      <c r="F11" s="2192">
        <v>1811</v>
      </c>
      <c r="G11" s="2192">
        <v>1151</v>
      </c>
      <c r="H11" s="1245">
        <v>2644</v>
      </c>
      <c r="I11" s="1245">
        <v>1778</v>
      </c>
      <c r="J11" s="1245">
        <v>1691</v>
      </c>
      <c r="K11" s="1245">
        <v>1113</v>
      </c>
      <c r="L11" s="1245">
        <v>2228</v>
      </c>
      <c r="M11" s="1245">
        <v>1032</v>
      </c>
      <c r="N11" s="1245">
        <v>1472</v>
      </c>
      <c r="O11" s="1245">
        <v>1246</v>
      </c>
      <c r="P11" s="1245">
        <v>745</v>
      </c>
      <c r="Q11" s="1245">
        <v>688</v>
      </c>
      <c r="R11" s="1245">
        <v>940</v>
      </c>
      <c r="S11" s="1245">
        <v>1071</v>
      </c>
      <c r="T11" s="1245">
        <v>1334</v>
      </c>
      <c r="U11" s="1245">
        <v>753</v>
      </c>
      <c r="V11" s="1245">
        <v>633</v>
      </c>
      <c r="W11" s="1245">
        <v>975</v>
      </c>
      <c r="X11" s="1245">
        <v>766</v>
      </c>
      <c r="Y11" s="1245">
        <v>663</v>
      </c>
      <c r="Z11" s="1245">
        <v>518</v>
      </c>
      <c r="AA11" s="1245">
        <v>369</v>
      </c>
      <c r="AB11" s="1245">
        <v>490</v>
      </c>
    </row>
    <row r="12" spans="1:30" ht="15.6">
      <c r="A12" s="1208">
        <v>3</v>
      </c>
      <c r="B12" s="1242" t="s">
        <v>2277</v>
      </c>
      <c r="C12" s="2192">
        <v>7536</v>
      </c>
      <c r="D12" s="2192">
        <v>5213</v>
      </c>
      <c r="E12" s="2192">
        <v>1861</v>
      </c>
      <c r="F12" s="2192">
        <v>2525</v>
      </c>
      <c r="G12" s="2192">
        <v>1439</v>
      </c>
      <c r="H12" s="1245">
        <v>1946</v>
      </c>
      <c r="I12" s="1245">
        <v>3399</v>
      </c>
      <c r="J12" s="1245">
        <v>732</v>
      </c>
      <c r="K12" s="1245">
        <v>1844</v>
      </c>
      <c r="L12" s="1245">
        <v>2868</v>
      </c>
      <c r="M12" s="1245">
        <v>776</v>
      </c>
      <c r="N12" s="1245">
        <v>2194</v>
      </c>
      <c r="O12" s="1245">
        <v>1788</v>
      </c>
      <c r="P12" s="1245">
        <v>1925</v>
      </c>
      <c r="Q12" s="1245">
        <v>813</v>
      </c>
      <c r="R12" s="1245">
        <v>1672</v>
      </c>
      <c r="S12" s="1245">
        <v>1062</v>
      </c>
      <c r="T12" s="1245">
        <v>1757</v>
      </c>
      <c r="U12" s="1245">
        <v>906</v>
      </c>
      <c r="V12" s="1245">
        <v>1716</v>
      </c>
      <c r="W12" s="1245">
        <v>1074</v>
      </c>
      <c r="X12" s="1245">
        <v>1163</v>
      </c>
      <c r="Y12" s="1245">
        <v>1865</v>
      </c>
      <c r="Z12" s="1245">
        <v>1703</v>
      </c>
      <c r="AA12" s="1245">
        <v>1493</v>
      </c>
      <c r="AB12" s="1245">
        <v>2402</v>
      </c>
    </row>
    <row r="13" spans="1:30" ht="15.6">
      <c r="A13" s="1208">
        <v>4</v>
      </c>
      <c r="B13" s="1242" t="s">
        <v>2278</v>
      </c>
      <c r="C13" s="2192">
        <v>4337</v>
      </c>
      <c r="D13" s="2192">
        <v>5775</v>
      </c>
      <c r="E13" s="2192">
        <v>5877</v>
      </c>
      <c r="F13" s="2192">
        <v>5129</v>
      </c>
      <c r="G13" s="2192">
        <v>4102</v>
      </c>
      <c r="H13" s="1245">
        <v>3763</v>
      </c>
      <c r="I13" s="1245">
        <v>2996</v>
      </c>
      <c r="J13" s="1245">
        <v>4141</v>
      </c>
      <c r="K13" s="1245">
        <v>3784</v>
      </c>
      <c r="L13" s="1245">
        <v>3155</v>
      </c>
      <c r="M13" s="1245">
        <v>3141</v>
      </c>
      <c r="N13" s="1245">
        <v>5466</v>
      </c>
      <c r="O13" s="1245">
        <v>3488</v>
      </c>
      <c r="P13" s="1245">
        <v>3327</v>
      </c>
      <c r="Q13" s="1245">
        <v>2838</v>
      </c>
      <c r="R13" s="1245">
        <v>1870</v>
      </c>
      <c r="S13" s="1245">
        <v>1989</v>
      </c>
      <c r="T13" s="1245">
        <v>2846</v>
      </c>
      <c r="U13" s="1245">
        <v>2543</v>
      </c>
      <c r="V13" s="1245">
        <v>1795</v>
      </c>
      <c r="W13" s="1245">
        <v>2005</v>
      </c>
      <c r="X13" s="1245">
        <v>2288</v>
      </c>
      <c r="Y13" s="1245">
        <v>2336</v>
      </c>
      <c r="Z13" s="1245">
        <v>2301</v>
      </c>
      <c r="AA13" s="1245">
        <v>1631</v>
      </c>
      <c r="AB13" s="1245">
        <v>1343</v>
      </c>
    </row>
    <row r="14" spans="1:30" ht="15.6">
      <c r="A14" s="1208"/>
      <c r="B14" s="1242" t="s">
        <v>2279</v>
      </c>
      <c r="C14" s="2192">
        <v>4061</v>
      </c>
      <c r="D14" s="2192">
        <v>6325</v>
      </c>
      <c r="E14" s="2192">
        <v>4517</v>
      </c>
      <c r="F14" s="2192">
        <v>5869</v>
      </c>
      <c r="G14" s="2192">
        <v>2991</v>
      </c>
      <c r="H14" s="1245">
        <v>3427</v>
      </c>
      <c r="I14" s="1245">
        <v>2008</v>
      </c>
      <c r="J14" s="1245">
        <v>1949</v>
      </c>
      <c r="K14" s="1245">
        <v>0</v>
      </c>
      <c r="L14" s="1245">
        <v>0</v>
      </c>
      <c r="M14" s="1245">
        <v>0</v>
      </c>
      <c r="N14" s="1245">
        <v>0</v>
      </c>
      <c r="O14" s="1245">
        <v>0</v>
      </c>
      <c r="P14" s="1245">
        <v>0</v>
      </c>
      <c r="Q14" s="1245">
        <v>0</v>
      </c>
      <c r="R14" s="1245">
        <v>0</v>
      </c>
      <c r="S14" s="1245">
        <v>0</v>
      </c>
      <c r="T14" s="1245">
        <v>0</v>
      </c>
      <c r="U14" s="1245">
        <v>0</v>
      </c>
      <c r="V14" s="1245">
        <v>0</v>
      </c>
      <c r="W14" s="1245">
        <v>0</v>
      </c>
      <c r="X14" s="1245">
        <v>0</v>
      </c>
      <c r="Y14" s="1245">
        <v>0</v>
      </c>
      <c r="Z14" s="1245">
        <v>0</v>
      </c>
      <c r="AA14" s="1245">
        <v>0</v>
      </c>
      <c r="AB14" s="1245">
        <v>0</v>
      </c>
    </row>
    <row r="15" spans="1:30" ht="15.6">
      <c r="A15" s="1208"/>
      <c r="B15" s="1242" t="s">
        <v>2280</v>
      </c>
      <c r="C15" s="1245">
        <v>1202</v>
      </c>
      <c r="D15" s="1245">
        <v>1271</v>
      </c>
      <c r="E15" s="1245">
        <v>971</v>
      </c>
      <c r="F15" s="1245">
        <v>956</v>
      </c>
      <c r="G15" s="1245">
        <v>1456</v>
      </c>
      <c r="H15" s="1245">
        <v>1744</v>
      </c>
      <c r="I15" s="1245">
        <v>3365</v>
      </c>
      <c r="J15" s="1245">
        <v>1693</v>
      </c>
      <c r="K15" s="1245">
        <v>1472</v>
      </c>
      <c r="L15" s="1245">
        <v>7081</v>
      </c>
      <c r="M15" s="1245">
        <v>6699</v>
      </c>
      <c r="N15" s="1245">
        <v>7193</v>
      </c>
      <c r="O15" s="1245">
        <v>0</v>
      </c>
      <c r="P15" s="1245">
        <v>0</v>
      </c>
      <c r="Q15" s="1245">
        <v>0</v>
      </c>
      <c r="R15" s="1245">
        <v>0</v>
      </c>
      <c r="S15" s="1245">
        <v>0</v>
      </c>
      <c r="T15" s="1245">
        <v>0</v>
      </c>
      <c r="U15" s="1245">
        <v>0</v>
      </c>
      <c r="V15" s="1245">
        <v>0</v>
      </c>
      <c r="W15" s="1245">
        <v>0</v>
      </c>
      <c r="X15" s="1245">
        <v>0</v>
      </c>
      <c r="Y15" s="1245">
        <v>0</v>
      </c>
      <c r="Z15" s="1245">
        <v>0</v>
      </c>
      <c r="AA15" s="1245">
        <v>0</v>
      </c>
      <c r="AB15" s="1245">
        <v>0</v>
      </c>
    </row>
    <row r="16" spans="1:30" ht="16.2" thickBot="1">
      <c r="A16" s="1208">
        <v>9</v>
      </c>
      <c r="B16" s="1233" t="s">
        <v>2281</v>
      </c>
      <c r="C16" s="1249">
        <v>69388</v>
      </c>
      <c r="D16" s="1249">
        <v>83598</v>
      </c>
      <c r="E16" s="1249">
        <v>61438</v>
      </c>
      <c r="F16" s="1249">
        <v>75499</v>
      </c>
      <c r="G16" s="1249">
        <v>71471</v>
      </c>
      <c r="H16" s="1249">
        <v>70653</v>
      </c>
      <c r="I16" s="1249">
        <v>52643</v>
      </c>
      <c r="J16" s="1249">
        <v>53442</v>
      </c>
      <c r="K16" s="1249">
        <v>49413</v>
      </c>
      <c r="L16" s="1249">
        <v>54761</v>
      </c>
      <c r="M16" s="1249">
        <v>52299</v>
      </c>
      <c r="N16" s="1249">
        <v>56438</v>
      </c>
      <c r="O16" s="1249">
        <v>33240</v>
      </c>
      <c r="P16" s="1249">
        <v>33442</v>
      </c>
      <c r="Q16" s="1249">
        <v>29050</v>
      </c>
      <c r="R16" s="1249">
        <v>30123</v>
      </c>
      <c r="S16" s="1249">
        <v>29006</v>
      </c>
      <c r="T16" s="1249">
        <v>32216</v>
      </c>
      <c r="U16" s="1249">
        <v>28731</v>
      </c>
      <c r="V16" s="1249">
        <v>27966</v>
      </c>
      <c r="W16" s="1249">
        <v>31976</v>
      </c>
      <c r="X16" s="1249">
        <v>33455</v>
      </c>
      <c r="Y16" s="1249">
        <v>34351</v>
      </c>
      <c r="Z16" s="1249">
        <v>34855</v>
      </c>
      <c r="AA16" s="1249">
        <v>31547</v>
      </c>
      <c r="AB16" s="1249">
        <v>39942</v>
      </c>
    </row>
    <row r="17" spans="2:17" ht="14.4">
      <c r="B17" s="1250" t="s">
        <v>2282</v>
      </c>
      <c r="C17" s="2118"/>
      <c r="D17" s="2118"/>
      <c r="E17" s="2118"/>
      <c r="F17" s="2118"/>
      <c r="G17" s="2118"/>
      <c r="H17" s="2118"/>
      <c r="I17" s="2118"/>
      <c r="J17" s="2118"/>
      <c r="K17" s="2118"/>
      <c r="L17" s="2118"/>
      <c r="M17" s="2118"/>
      <c r="N17" s="2118"/>
      <c r="O17" s="2118"/>
      <c r="P17" s="2118"/>
    </row>
    <row r="18" spans="2:17">
      <c r="B18" s="1250"/>
      <c r="C18" s="2118"/>
      <c r="D18" s="2118"/>
      <c r="E18" s="2118"/>
      <c r="F18" s="2118"/>
      <c r="G18" s="2118"/>
      <c r="H18" s="2118"/>
      <c r="I18" s="2118"/>
      <c r="J18" s="2118"/>
      <c r="K18" s="2118"/>
      <c r="L18" s="2118"/>
      <c r="M18" s="2118"/>
      <c r="N18" s="2118"/>
      <c r="O18" s="2118"/>
      <c r="P18" s="2118"/>
      <c r="Q18" s="2118"/>
    </row>
  </sheetData>
  <hyperlinks>
    <hyperlink ref="B2" location="Índice!A1" display="MR1: Abordagem Padronizada - Fatores de Risco Associados ao Risco de Mercado " xr:uid="{3CCA9398-5313-49AF-87D0-286D9AEF9C05}"/>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C88E4-2840-4B08-BD4D-787214095A09}">
  <sheetPr codeName="Planilha59">
    <tabColor rgb="FF73C6A1"/>
  </sheetPr>
  <dimension ref="A1:I201"/>
  <sheetViews>
    <sheetView showGridLines="0" topLeftCell="B180" zoomScale="80" zoomScaleNormal="80" workbookViewId="0">
      <selection activeCell="C193" sqref="C193:F201"/>
    </sheetView>
  </sheetViews>
  <sheetFormatPr defaultColWidth="12.5546875" defaultRowHeight="13.8"/>
  <cols>
    <col min="1" max="1" width="3.21875" style="3" hidden="1" customWidth="1"/>
    <col min="2" max="2" width="42.44140625" style="3" bestFit="1" customWidth="1"/>
    <col min="3" max="6" width="14.44140625" style="3" customWidth="1"/>
    <col min="7" max="16384" width="12.5546875" style="3"/>
  </cols>
  <sheetData>
    <row r="1" spans="1:9" s="21" customFormat="1" ht="5.25" customHeight="1">
      <c r="A1" s="12"/>
      <c r="B1" s="13"/>
      <c r="C1" s="14"/>
      <c r="D1" s="15"/>
      <c r="E1" s="16"/>
      <c r="F1" s="17"/>
      <c r="G1" s="18"/>
      <c r="H1" s="19"/>
      <c r="I1" s="20"/>
    </row>
    <row r="2" spans="1:9" ht="16.2">
      <c r="A2" s="22"/>
      <c r="B2" s="23" t="s">
        <v>2283</v>
      </c>
      <c r="C2" s="26"/>
      <c r="D2" s="26"/>
      <c r="E2" s="26"/>
      <c r="F2" s="26"/>
      <c r="G2" s="52"/>
    </row>
    <row r="3" spans="1:9" hidden="1">
      <c r="A3" s="1226"/>
      <c r="B3" s="1226"/>
      <c r="C3" s="1227" t="s">
        <v>124</v>
      </c>
      <c r="D3" s="1227" t="s">
        <v>125</v>
      </c>
      <c r="E3" s="1227" t="s">
        <v>128</v>
      </c>
      <c r="F3" s="1227" t="s">
        <v>2029</v>
      </c>
    </row>
    <row r="4" spans="1:9" ht="16.2" thickBot="1">
      <c r="A4" s="1226"/>
      <c r="B4" s="1210" t="s">
        <v>68</v>
      </c>
      <c r="C4" s="1228" t="s">
        <v>2284</v>
      </c>
      <c r="D4" s="1228" t="s">
        <v>2285</v>
      </c>
      <c r="E4" s="1228" t="s">
        <v>268</v>
      </c>
      <c r="F4" s="1228" t="s">
        <v>2286</v>
      </c>
    </row>
    <row r="5" spans="1:9" ht="16.2" hidden="1" thickBot="1">
      <c r="A5" s="1208">
        <v>1</v>
      </c>
      <c r="B5" s="1229" t="s">
        <v>2287</v>
      </c>
      <c r="C5" s="1230">
        <v>6237.5</v>
      </c>
      <c r="D5" s="1230">
        <v>11050</v>
      </c>
      <c r="E5" s="1230">
        <v>7714.5</v>
      </c>
      <c r="F5" s="1230">
        <v>25002</v>
      </c>
    </row>
    <row r="6" spans="1:9" hidden="1">
      <c r="A6" s="1208">
        <v>2</v>
      </c>
      <c r="B6" s="1231" t="s">
        <v>2288</v>
      </c>
      <c r="C6" s="1232">
        <v>-350</v>
      </c>
      <c r="D6" s="1232">
        <v>-1875</v>
      </c>
      <c r="E6" s="1232">
        <v>0</v>
      </c>
      <c r="F6" s="1232">
        <v>-2225</v>
      </c>
    </row>
    <row r="7" spans="1:9" hidden="1">
      <c r="A7" s="1208">
        <v>3</v>
      </c>
      <c r="B7" s="1231" t="s">
        <v>2289</v>
      </c>
      <c r="C7" s="1232">
        <v>0</v>
      </c>
      <c r="D7" s="1232">
        <v>0</v>
      </c>
      <c r="E7" s="1232">
        <v>0</v>
      </c>
      <c r="F7" s="1232">
        <v>0</v>
      </c>
    </row>
    <row r="8" spans="1:9" hidden="1">
      <c r="A8" s="1208">
        <v>4</v>
      </c>
      <c r="B8" s="1231" t="s">
        <v>2084</v>
      </c>
      <c r="C8" s="1232">
        <v>0</v>
      </c>
      <c r="D8" s="1232">
        <v>0</v>
      </c>
      <c r="E8" s="1232">
        <v>0</v>
      </c>
      <c r="F8" s="1232">
        <v>0</v>
      </c>
    </row>
    <row r="9" spans="1:9" hidden="1">
      <c r="A9" s="1208">
        <v>5</v>
      </c>
      <c r="B9" s="1231" t="s">
        <v>2290</v>
      </c>
      <c r="C9" s="1232">
        <v>0</v>
      </c>
      <c r="D9" s="1232">
        <v>0</v>
      </c>
      <c r="E9" s="1232">
        <v>0</v>
      </c>
      <c r="F9" s="1232">
        <v>0</v>
      </c>
    </row>
    <row r="10" spans="1:9" hidden="1">
      <c r="A10" s="1208">
        <v>6</v>
      </c>
      <c r="B10" s="1231" t="s">
        <v>2291</v>
      </c>
      <c r="C10" s="1232">
        <v>512.5</v>
      </c>
      <c r="D10" s="1232">
        <v>-1825</v>
      </c>
      <c r="E10" s="1232">
        <v>0</v>
      </c>
      <c r="F10" s="1232">
        <v>-1312.5</v>
      </c>
    </row>
    <row r="11" spans="1:9" hidden="1">
      <c r="A11" s="1208">
        <v>7</v>
      </c>
      <c r="B11" s="1231" t="s">
        <v>268</v>
      </c>
      <c r="C11" s="1232">
        <v>0</v>
      </c>
      <c r="D11" s="1232">
        <v>0</v>
      </c>
      <c r="E11" s="1232">
        <v>12469.5</v>
      </c>
      <c r="F11" s="1232">
        <v>12469.5</v>
      </c>
    </row>
    <row r="12" spans="1:9" ht="16.2" hidden="1" thickBot="1">
      <c r="A12" s="1208">
        <v>8</v>
      </c>
      <c r="B12" s="1233" t="s">
        <v>2292</v>
      </c>
      <c r="C12" s="1234">
        <v>6400</v>
      </c>
      <c r="D12" s="1234">
        <v>7350</v>
      </c>
      <c r="E12" s="1234">
        <v>20184</v>
      </c>
      <c r="F12" s="1234">
        <v>33934</v>
      </c>
    </row>
    <row r="13" spans="1:9" hidden="1">
      <c r="B13" s="1231" t="s">
        <v>2288</v>
      </c>
      <c r="C13" s="1232">
        <v>991</v>
      </c>
      <c r="D13" s="1232">
        <v>-3192</v>
      </c>
      <c r="E13" s="1232">
        <v>0</v>
      </c>
      <c r="F13" s="1232">
        <v>-2201</v>
      </c>
    </row>
    <row r="14" spans="1:9" hidden="1">
      <c r="B14" s="1231" t="s">
        <v>2289</v>
      </c>
      <c r="C14" s="1232">
        <v>0</v>
      </c>
      <c r="D14" s="1232">
        <v>0</v>
      </c>
      <c r="E14" s="1232">
        <v>0</v>
      </c>
      <c r="F14" s="1232">
        <v>0</v>
      </c>
    </row>
    <row r="15" spans="1:9" hidden="1">
      <c r="B15" s="1231" t="s">
        <v>2084</v>
      </c>
      <c r="C15" s="1232">
        <v>0</v>
      </c>
      <c r="D15" s="1232">
        <v>0</v>
      </c>
      <c r="E15" s="1232">
        <v>0</v>
      </c>
      <c r="F15" s="1232">
        <v>0</v>
      </c>
    </row>
    <row r="16" spans="1:9" hidden="1">
      <c r="B16" s="1231" t="s">
        <v>2290</v>
      </c>
      <c r="C16" s="1232">
        <v>0</v>
      </c>
      <c r="D16" s="1232">
        <v>0</v>
      </c>
      <c r="E16" s="1232">
        <v>0</v>
      </c>
      <c r="F16" s="1232">
        <v>0</v>
      </c>
    </row>
    <row r="17" spans="2:6" hidden="1">
      <c r="B17" s="1231" t="s">
        <v>2291</v>
      </c>
      <c r="C17" s="1232">
        <v>-675</v>
      </c>
      <c r="D17" s="1232">
        <v>391</v>
      </c>
      <c r="E17" s="1232">
        <v>0</v>
      </c>
      <c r="F17" s="1232">
        <v>-284</v>
      </c>
    </row>
    <row r="18" spans="2:6" hidden="1">
      <c r="B18" s="1231" t="s">
        <v>268</v>
      </c>
      <c r="C18" s="1232">
        <v>0</v>
      </c>
      <c r="D18" s="1232">
        <v>0</v>
      </c>
      <c r="E18" s="1232">
        <v>-7461</v>
      </c>
      <c r="F18" s="1232">
        <v>-7461</v>
      </c>
    </row>
    <row r="19" spans="2:6" ht="16.2" hidden="1" thickBot="1">
      <c r="B19" s="1233" t="s">
        <v>2293</v>
      </c>
      <c r="C19" s="1234">
        <v>6716</v>
      </c>
      <c r="D19" s="1234">
        <v>4549</v>
      </c>
      <c r="E19" s="1234">
        <v>12723</v>
      </c>
      <c r="F19" s="1234">
        <v>23988</v>
      </c>
    </row>
    <row r="20" spans="2:6" hidden="1">
      <c r="B20" s="1235" t="s">
        <v>2288</v>
      </c>
      <c r="C20" s="1232">
        <v>-2466</v>
      </c>
      <c r="D20" s="1232">
        <v>2967</v>
      </c>
      <c r="E20" s="1232">
        <v>0</v>
      </c>
      <c r="F20" s="1232">
        <v>501</v>
      </c>
    </row>
    <row r="21" spans="2:6" hidden="1">
      <c r="B21" s="1235" t="s">
        <v>2289</v>
      </c>
      <c r="C21" s="1232">
        <v>0</v>
      </c>
      <c r="D21" s="1232">
        <v>0</v>
      </c>
      <c r="E21" s="1232">
        <v>0</v>
      </c>
      <c r="F21" s="1232">
        <v>0</v>
      </c>
    </row>
    <row r="22" spans="2:6" hidden="1">
      <c r="B22" s="1235" t="s">
        <v>2084</v>
      </c>
      <c r="C22" s="1232">
        <v>0</v>
      </c>
      <c r="D22" s="1232">
        <v>0</v>
      </c>
      <c r="E22" s="1232">
        <v>0</v>
      </c>
      <c r="F22" s="1232">
        <v>0</v>
      </c>
    </row>
    <row r="23" spans="2:6" hidden="1">
      <c r="B23" s="1235" t="s">
        <v>2290</v>
      </c>
      <c r="C23" s="1232">
        <v>0</v>
      </c>
      <c r="D23" s="1232">
        <v>0</v>
      </c>
      <c r="E23" s="1232">
        <v>0</v>
      </c>
      <c r="F23" s="1232">
        <v>0</v>
      </c>
    </row>
    <row r="24" spans="2:6" hidden="1">
      <c r="B24" s="1235" t="s">
        <v>2291</v>
      </c>
      <c r="C24" s="1232">
        <v>-1144</v>
      </c>
      <c r="D24" s="1232">
        <v>-377</v>
      </c>
      <c r="E24" s="1232">
        <v>0</v>
      </c>
      <c r="F24" s="1232">
        <v>-1521</v>
      </c>
    </row>
    <row r="25" spans="2:6" hidden="1">
      <c r="B25" s="1235" t="s">
        <v>268</v>
      </c>
      <c r="C25" s="1232">
        <v>0</v>
      </c>
      <c r="D25" s="1232">
        <v>0</v>
      </c>
      <c r="E25" s="1232">
        <v>1346</v>
      </c>
      <c r="F25" s="1232">
        <v>1346</v>
      </c>
    </row>
    <row r="26" spans="2:6" ht="16.2" hidden="1" thickBot="1">
      <c r="B26" s="1236" t="s">
        <v>2294</v>
      </c>
      <c r="C26" s="1234">
        <v>3106</v>
      </c>
      <c r="D26" s="1234">
        <v>7139</v>
      </c>
      <c r="E26" s="1234">
        <v>14069</v>
      </c>
      <c r="F26" s="1234">
        <v>24314</v>
      </c>
    </row>
    <row r="27" spans="2:6" hidden="1">
      <c r="B27" s="1235" t="s">
        <v>2288</v>
      </c>
      <c r="C27" s="1232">
        <v>1034</v>
      </c>
      <c r="D27" s="1232">
        <v>-2934</v>
      </c>
      <c r="E27" s="1232">
        <v>0</v>
      </c>
      <c r="F27" s="1232">
        <v>-1900</v>
      </c>
    </row>
    <row r="28" spans="2:6" hidden="1">
      <c r="B28" s="1235" t="s">
        <v>2289</v>
      </c>
      <c r="C28" s="1232">
        <v>0</v>
      </c>
      <c r="D28" s="1232">
        <v>0</v>
      </c>
      <c r="E28" s="1232">
        <v>0</v>
      </c>
      <c r="F28" s="1232">
        <v>0</v>
      </c>
    </row>
    <row r="29" spans="2:6" hidden="1">
      <c r="B29" s="1235" t="s">
        <v>2084</v>
      </c>
      <c r="C29" s="1232">
        <v>0</v>
      </c>
      <c r="D29" s="1232">
        <v>0</v>
      </c>
      <c r="E29" s="1232">
        <v>0</v>
      </c>
      <c r="F29" s="1232">
        <v>0</v>
      </c>
    </row>
    <row r="30" spans="2:6" hidden="1">
      <c r="B30" s="1235" t="s">
        <v>2290</v>
      </c>
      <c r="C30" s="1232">
        <v>0</v>
      </c>
      <c r="D30" s="1232">
        <v>0</v>
      </c>
      <c r="E30" s="1232">
        <v>0</v>
      </c>
      <c r="F30" s="1232">
        <v>0</v>
      </c>
    </row>
    <row r="31" spans="2:6" hidden="1">
      <c r="B31" s="1235" t="s">
        <v>2291</v>
      </c>
      <c r="C31" s="1232">
        <v>315</v>
      </c>
      <c r="D31" s="1232">
        <v>1152</v>
      </c>
      <c r="E31" s="1232">
        <v>0</v>
      </c>
      <c r="F31" s="1232">
        <v>1467</v>
      </c>
    </row>
    <row r="32" spans="2:6" hidden="1">
      <c r="B32" s="1235" t="s">
        <v>268</v>
      </c>
      <c r="C32" s="1232">
        <v>0</v>
      </c>
      <c r="D32" s="1232">
        <v>0</v>
      </c>
      <c r="E32" s="1232">
        <v>-1519</v>
      </c>
      <c r="F32" s="1232">
        <v>-1519</v>
      </c>
    </row>
    <row r="33" spans="2:6" ht="16.2" hidden="1" thickBot="1">
      <c r="B33" s="1236" t="s">
        <v>2295</v>
      </c>
      <c r="C33" s="1234">
        <v>4455</v>
      </c>
      <c r="D33" s="1234">
        <v>5357</v>
      </c>
      <c r="E33" s="1234">
        <v>12550</v>
      </c>
      <c r="F33" s="1234">
        <v>22362</v>
      </c>
    </row>
    <row r="34" spans="2:6" hidden="1">
      <c r="B34" s="1235" t="s">
        <v>2288</v>
      </c>
      <c r="C34" s="1232">
        <v>2031</v>
      </c>
      <c r="D34" s="1232">
        <v>4748</v>
      </c>
      <c r="E34" s="1232">
        <v>0</v>
      </c>
      <c r="F34" s="1232">
        <v>6779</v>
      </c>
    </row>
    <row r="35" spans="2:6" hidden="1">
      <c r="B35" s="1235" t="s">
        <v>2289</v>
      </c>
      <c r="C35" s="1232">
        <v>0</v>
      </c>
      <c r="D35" s="1232">
        <v>0</v>
      </c>
      <c r="E35" s="1232">
        <v>0</v>
      </c>
      <c r="F35" s="1232">
        <v>0</v>
      </c>
    </row>
    <row r="36" spans="2:6" hidden="1">
      <c r="B36" s="1235" t="s">
        <v>2084</v>
      </c>
      <c r="C36" s="1232">
        <v>0</v>
      </c>
      <c r="D36" s="1232">
        <v>0</v>
      </c>
      <c r="E36" s="1232">
        <v>0</v>
      </c>
      <c r="F36" s="1232">
        <v>0</v>
      </c>
    </row>
    <row r="37" spans="2:6" hidden="1">
      <c r="B37" s="1235" t="s">
        <v>2290</v>
      </c>
      <c r="C37" s="1232">
        <v>0</v>
      </c>
      <c r="D37" s="1232">
        <v>0</v>
      </c>
      <c r="E37" s="1232">
        <v>0</v>
      </c>
      <c r="F37" s="1232">
        <v>0</v>
      </c>
    </row>
    <row r="38" spans="2:6" hidden="1">
      <c r="B38" s="1235" t="s">
        <v>2291</v>
      </c>
      <c r="C38" s="1232">
        <v>55</v>
      </c>
      <c r="D38" s="1232">
        <v>-2325</v>
      </c>
      <c r="E38" s="1232">
        <v>0</v>
      </c>
      <c r="F38" s="1232">
        <v>-2270</v>
      </c>
    </row>
    <row r="39" spans="2:6" hidden="1">
      <c r="B39" s="1235" t="s">
        <v>268</v>
      </c>
      <c r="C39" s="1232">
        <v>0</v>
      </c>
      <c r="D39" s="1232">
        <v>0</v>
      </c>
      <c r="E39" s="1232">
        <v>-1644</v>
      </c>
      <c r="F39" s="1232">
        <v>-1644</v>
      </c>
    </row>
    <row r="40" spans="2:6" ht="16.2" hidden="1" thickBot="1">
      <c r="B40" s="1236" t="s">
        <v>2296</v>
      </c>
      <c r="C40" s="1237">
        <v>6541</v>
      </c>
      <c r="D40" s="1237">
        <v>7780</v>
      </c>
      <c r="E40" s="1237">
        <v>10906</v>
      </c>
      <c r="F40" s="1237">
        <v>25227</v>
      </c>
    </row>
    <row r="41" spans="2:6" hidden="1">
      <c r="B41" s="1235" t="s">
        <v>2288</v>
      </c>
      <c r="C41" s="1232">
        <v>-332</v>
      </c>
      <c r="D41" s="1232">
        <v>-62</v>
      </c>
      <c r="E41" s="1232">
        <v>0</v>
      </c>
      <c r="F41" s="1232">
        <v>-394</v>
      </c>
    </row>
    <row r="42" spans="2:6" hidden="1">
      <c r="B42" s="1235" t="s">
        <v>2297</v>
      </c>
      <c r="C42" s="1232">
        <v>0</v>
      </c>
      <c r="D42" s="1232">
        <v>0</v>
      </c>
      <c r="E42" s="1232">
        <v>0</v>
      </c>
      <c r="F42" s="1232">
        <v>0</v>
      </c>
    </row>
    <row r="43" spans="2:6" hidden="1">
      <c r="B43" s="1235" t="s">
        <v>2084</v>
      </c>
      <c r="C43" s="1232">
        <v>0</v>
      </c>
      <c r="D43" s="1232">
        <v>0</v>
      </c>
      <c r="E43" s="1232">
        <v>0</v>
      </c>
      <c r="F43" s="1232">
        <v>0</v>
      </c>
    </row>
    <row r="44" spans="2:6" hidden="1">
      <c r="B44" s="1235" t="s">
        <v>2290</v>
      </c>
      <c r="C44" s="1232">
        <v>0</v>
      </c>
      <c r="D44" s="1232">
        <v>0</v>
      </c>
      <c r="E44" s="1232">
        <v>0</v>
      </c>
      <c r="F44" s="1232">
        <v>0</v>
      </c>
    </row>
    <row r="45" spans="2:6" hidden="1">
      <c r="B45" s="1235" t="s">
        <v>2291</v>
      </c>
      <c r="C45" s="1232">
        <v>475</v>
      </c>
      <c r="D45" s="1232">
        <v>-769</v>
      </c>
      <c r="E45" s="1232">
        <v>0</v>
      </c>
      <c r="F45" s="1232">
        <v>-294</v>
      </c>
    </row>
    <row r="46" spans="2:6" hidden="1">
      <c r="B46" s="1235" t="s">
        <v>268</v>
      </c>
      <c r="C46" s="1232">
        <v>0</v>
      </c>
      <c r="D46" s="1232">
        <v>0</v>
      </c>
      <c r="E46" s="1232">
        <v>-1675</v>
      </c>
      <c r="F46" s="1232">
        <v>-1675</v>
      </c>
    </row>
    <row r="47" spans="2:6" ht="16.2" hidden="1" thickBot="1">
      <c r="B47" s="1236" t="s">
        <v>2298</v>
      </c>
      <c r="C47" s="1237">
        <v>6684</v>
      </c>
      <c r="D47" s="1237">
        <v>6949</v>
      </c>
      <c r="E47" s="1237">
        <v>9231</v>
      </c>
      <c r="F47" s="1237">
        <v>22864</v>
      </c>
    </row>
    <row r="48" spans="2:6" hidden="1">
      <c r="B48" s="1235" t="s">
        <v>2288</v>
      </c>
      <c r="C48" s="1232">
        <v>-1490</v>
      </c>
      <c r="D48" s="1232">
        <v>133</v>
      </c>
      <c r="E48" s="1232">
        <v>0</v>
      </c>
      <c r="F48" s="1232">
        <v>-1357</v>
      </c>
    </row>
    <row r="49" spans="2:6" hidden="1">
      <c r="B49" s="1235" t="s">
        <v>2297</v>
      </c>
      <c r="C49" s="1232">
        <v>0</v>
      </c>
      <c r="D49" s="1232">
        <v>0</v>
      </c>
      <c r="E49" s="1232">
        <v>0</v>
      </c>
      <c r="F49" s="1232">
        <v>0</v>
      </c>
    </row>
    <row r="50" spans="2:6" hidden="1">
      <c r="B50" s="1235" t="s">
        <v>2084</v>
      </c>
      <c r="C50" s="1232">
        <v>0</v>
      </c>
      <c r="D50" s="1232">
        <v>0</v>
      </c>
      <c r="E50" s="1232">
        <v>0</v>
      </c>
      <c r="F50" s="1232">
        <v>0</v>
      </c>
    </row>
    <row r="51" spans="2:6" hidden="1">
      <c r="B51" s="1235" t="s">
        <v>2290</v>
      </c>
      <c r="C51" s="1232">
        <v>0</v>
      </c>
      <c r="D51" s="1232">
        <v>0</v>
      </c>
      <c r="E51" s="1232">
        <v>0</v>
      </c>
      <c r="F51" s="1232">
        <v>0</v>
      </c>
    </row>
    <row r="52" spans="2:6" hidden="1">
      <c r="B52" s="1235" t="s">
        <v>2291</v>
      </c>
      <c r="C52" s="1232">
        <v>-695</v>
      </c>
      <c r="D52" s="1232">
        <v>-1995</v>
      </c>
      <c r="E52" s="1232">
        <v>0</v>
      </c>
      <c r="F52" s="1232">
        <v>-2690</v>
      </c>
    </row>
    <row r="53" spans="2:6" hidden="1">
      <c r="B53" s="1235" t="s">
        <v>268</v>
      </c>
      <c r="C53" s="1232">
        <v>0</v>
      </c>
      <c r="D53" s="1232">
        <v>0</v>
      </c>
      <c r="E53" s="1232">
        <v>-3536</v>
      </c>
      <c r="F53" s="1232">
        <v>-3536</v>
      </c>
    </row>
    <row r="54" spans="2:6" ht="16.2" hidden="1" thickBot="1">
      <c r="B54" s="1236" t="s">
        <v>2299</v>
      </c>
      <c r="C54" s="1237">
        <v>4499</v>
      </c>
      <c r="D54" s="1237">
        <v>5087</v>
      </c>
      <c r="E54" s="1237">
        <v>5695</v>
      </c>
      <c r="F54" s="1237">
        <v>15281</v>
      </c>
    </row>
    <row r="55" spans="2:6" hidden="1">
      <c r="B55" s="1235" t="s">
        <v>2288</v>
      </c>
      <c r="C55" s="1232">
        <v>397</v>
      </c>
      <c r="D55" s="1232">
        <v>-2186</v>
      </c>
      <c r="E55" s="1232">
        <v>0</v>
      </c>
      <c r="F55" s="1232">
        <v>-1789</v>
      </c>
    </row>
    <row r="56" spans="2:6" hidden="1">
      <c r="B56" s="1235" t="s">
        <v>2297</v>
      </c>
      <c r="C56" s="1232">
        <v>0</v>
      </c>
      <c r="D56" s="1232">
        <v>0</v>
      </c>
      <c r="E56" s="1232">
        <v>0</v>
      </c>
      <c r="F56" s="1232">
        <v>0</v>
      </c>
    </row>
    <row r="57" spans="2:6" hidden="1">
      <c r="B57" s="1235" t="s">
        <v>2084</v>
      </c>
      <c r="C57" s="1232">
        <v>0</v>
      </c>
      <c r="D57" s="1232">
        <v>0</v>
      </c>
      <c r="E57" s="1232">
        <v>0</v>
      </c>
      <c r="F57" s="1232">
        <v>0</v>
      </c>
    </row>
    <row r="58" spans="2:6" hidden="1">
      <c r="B58" s="1235" t="s">
        <v>2290</v>
      </c>
      <c r="C58" s="1232">
        <v>0</v>
      </c>
      <c r="D58" s="1232">
        <v>0</v>
      </c>
      <c r="E58" s="1232">
        <v>0</v>
      </c>
      <c r="F58" s="1232">
        <v>0</v>
      </c>
    </row>
    <row r="59" spans="2:6" hidden="1">
      <c r="B59" s="1235" t="s">
        <v>2291</v>
      </c>
      <c r="C59" s="1232">
        <v>-178</v>
      </c>
      <c r="D59" s="1232">
        <v>753</v>
      </c>
      <c r="E59" s="1232">
        <v>0</v>
      </c>
      <c r="F59" s="1232">
        <v>575</v>
      </c>
    </row>
    <row r="60" spans="2:6" hidden="1">
      <c r="B60" s="1235" t="s">
        <v>268</v>
      </c>
      <c r="C60" s="1232">
        <v>0</v>
      </c>
      <c r="D60" s="1232">
        <v>0</v>
      </c>
      <c r="E60" s="1232">
        <v>684</v>
      </c>
      <c r="F60" s="1232">
        <v>684</v>
      </c>
    </row>
    <row r="61" spans="2:6" ht="16.2" hidden="1" thickBot="1">
      <c r="B61" s="1236" t="s">
        <v>2300</v>
      </c>
      <c r="C61" s="1237">
        <v>4718</v>
      </c>
      <c r="D61" s="1237">
        <v>3654</v>
      </c>
      <c r="E61" s="1237">
        <v>6379</v>
      </c>
      <c r="F61" s="1237">
        <v>14751</v>
      </c>
    </row>
    <row r="62" spans="2:6" hidden="1">
      <c r="B62" s="1235" t="s">
        <v>2288</v>
      </c>
      <c r="C62" s="1232">
        <v>1859</v>
      </c>
      <c r="D62" s="1232">
        <v>2355</v>
      </c>
      <c r="E62" s="1232">
        <v>0</v>
      </c>
      <c r="F62" s="1232">
        <v>4214</v>
      </c>
    </row>
    <row r="63" spans="2:6" hidden="1">
      <c r="B63" s="1235" t="s">
        <v>2297</v>
      </c>
      <c r="C63" s="1232">
        <v>0</v>
      </c>
      <c r="D63" s="1232">
        <v>0</v>
      </c>
      <c r="E63" s="1232">
        <v>0</v>
      </c>
      <c r="F63" s="1232">
        <v>0</v>
      </c>
    </row>
    <row r="64" spans="2:6" hidden="1">
      <c r="B64" s="1235" t="s">
        <v>2084</v>
      </c>
      <c r="C64" s="1232">
        <v>0</v>
      </c>
      <c r="D64" s="1232">
        <v>0</v>
      </c>
      <c r="E64" s="1232">
        <v>0</v>
      </c>
      <c r="F64" s="1232">
        <v>0</v>
      </c>
    </row>
    <row r="65" spans="2:6" hidden="1">
      <c r="B65" s="1235" t="s">
        <v>2290</v>
      </c>
      <c r="C65" s="1232">
        <v>0</v>
      </c>
      <c r="D65" s="1232">
        <v>0</v>
      </c>
      <c r="E65" s="1232">
        <v>0</v>
      </c>
      <c r="F65" s="1232">
        <v>0</v>
      </c>
    </row>
    <row r="66" spans="2:6" hidden="1">
      <c r="B66" s="1235" t="s">
        <v>2291</v>
      </c>
      <c r="C66" s="1232">
        <v>208</v>
      </c>
      <c r="D66" s="1232">
        <v>-257</v>
      </c>
      <c r="E66" s="1232">
        <v>0</v>
      </c>
      <c r="F66" s="1232">
        <v>-49</v>
      </c>
    </row>
    <row r="67" spans="2:6" hidden="1">
      <c r="B67" s="1235" t="s">
        <v>268</v>
      </c>
      <c r="C67" s="1232">
        <v>0</v>
      </c>
      <c r="D67" s="1232">
        <v>0</v>
      </c>
      <c r="E67" s="1232">
        <v>97</v>
      </c>
      <c r="F67" s="1232">
        <v>97</v>
      </c>
    </row>
    <row r="68" spans="2:6" ht="16.2" hidden="1" thickBot="1">
      <c r="B68" s="1236" t="s">
        <v>2301</v>
      </c>
      <c r="C68" s="1237">
        <v>6785</v>
      </c>
      <c r="D68" s="1237">
        <v>5752</v>
      </c>
      <c r="E68" s="1237">
        <v>6476</v>
      </c>
      <c r="F68" s="1237">
        <v>19013</v>
      </c>
    </row>
    <row r="69" spans="2:6" hidden="1">
      <c r="B69" s="1235" t="s">
        <v>2288</v>
      </c>
      <c r="C69" s="1232">
        <v>-830</v>
      </c>
      <c r="D69" s="1232">
        <v>2877</v>
      </c>
      <c r="E69" s="1232">
        <v>0</v>
      </c>
      <c r="F69" s="1232">
        <v>2047</v>
      </c>
    </row>
    <row r="70" spans="2:6" hidden="1">
      <c r="B70" s="1235" t="s">
        <v>2297</v>
      </c>
      <c r="C70" s="1232">
        <v>0</v>
      </c>
      <c r="D70" s="1232">
        <v>0</v>
      </c>
      <c r="E70" s="1232">
        <v>0</v>
      </c>
      <c r="F70" s="1232">
        <v>0</v>
      </c>
    </row>
    <row r="71" spans="2:6" hidden="1">
      <c r="B71" s="1235" t="s">
        <v>2084</v>
      </c>
      <c r="C71" s="1232">
        <v>0</v>
      </c>
      <c r="D71" s="1232">
        <v>0</v>
      </c>
      <c r="E71" s="1232">
        <v>0</v>
      </c>
      <c r="F71" s="1232">
        <v>0</v>
      </c>
    </row>
    <row r="72" spans="2:6" hidden="1">
      <c r="B72" s="1235" t="s">
        <v>2290</v>
      </c>
      <c r="C72" s="1232">
        <v>0</v>
      </c>
      <c r="D72" s="1232">
        <v>0</v>
      </c>
      <c r="E72" s="1232">
        <v>0</v>
      </c>
      <c r="F72" s="1232">
        <v>0</v>
      </c>
    </row>
    <row r="73" spans="2:6" hidden="1">
      <c r="B73" s="1235" t="s">
        <v>2291</v>
      </c>
      <c r="C73" s="1232">
        <v>1789</v>
      </c>
      <c r="D73" s="1232">
        <v>1205</v>
      </c>
      <c r="E73" s="1232">
        <v>0</v>
      </c>
      <c r="F73" s="1232">
        <v>2994</v>
      </c>
    </row>
    <row r="74" spans="2:6" hidden="1">
      <c r="B74" s="1235" t="s">
        <v>268</v>
      </c>
      <c r="C74" s="1232">
        <v>0</v>
      </c>
      <c r="D74" s="1232">
        <v>0</v>
      </c>
      <c r="E74" s="1232">
        <v>-2282</v>
      </c>
      <c r="F74" s="1232">
        <v>-2282</v>
      </c>
    </row>
    <row r="75" spans="2:6" ht="16.2" hidden="1" thickBot="1">
      <c r="B75" s="1236" t="s">
        <v>2302</v>
      </c>
      <c r="C75" s="1237">
        <v>7744</v>
      </c>
      <c r="D75" s="1237">
        <v>9834</v>
      </c>
      <c r="E75" s="1237">
        <v>4194</v>
      </c>
      <c r="F75" s="1237">
        <v>21772</v>
      </c>
    </row>
    <row r="76" spans="2:6" hidden="1">
      <c r="B76" s="1235" t="s">
        <v>2288</v>
      </c>
      <c r="C76" s="1232">
        <v>-1032</v>
      </c>
      <c r="D76" s="1232">
        <v>-333</v>
      </c>
      <c r="E76" s="1232">
        <v>0</v>
      </c>
      <c r="F76" s="1232">
        <v>-1365</v>
      </c>
    </row>
    <row r="77" spans="2:6" hidden="1">
      <c r="B77" s="1235" t="s">
        <v>2297</v>
      </c>
      <c r="C77" s="1232">
        <v>0</v>
      </c>
      <c r="D77" s="1232">
        <v>0</v>
      </c>
      <c r="E77" s="1232">
        <v>0</v>
      </c>
      <c r="F77" s="1232">
        <v>0</v>
      </c>
    </row>
    <row r="78" spans="2:6" hidden="1">
      <c r="B78" s="1235" t="s">
        <v>2084</v>
      </c>
      <c r="C78" s="1232">
        <v>0</v>
      </c>
      <c r="D78" s="1232">
        <v>0</v>
      </c>
      <c r="E78" s="1232">
        <v>0</v>
      </c>
      <c r="F78" s="1232">
        <v>0</v>
      </c>
    </row>
    <row r="79" spans="2:6" hidden="1">
      <c r="B79" s="1235" t="s">
        <v>2290</v>
      </c>
      <c r="C79" s="1232">
        <v>0</v>
      </c>
      <c r="D79" s="1232">
        <v>0</v>
      </c>
      <c r="E79" s="1232">
        <v>0</v>
      </c>
      <c r="F79" s="1232">
        <v>0</v>
      </c>
    </row>
    <row r="80" spans="2:6" hidden="1">
      <c r="B80" s="1235" t="s">
        <v>2291</v>
      </c>
      <c r="C80" s="1232">
        <v>-890</v>
      </c>
      <c r="D80" s="1232">
        <v>-654</v>
      </c>
      <c r="E80" s="1232">
        <v>0</v>
      </c>
      <c r="F80" s="1232">
        <v>-1544</v>
      </c>
    </row>
    <row r="81" spans="2:6" hidden="1">
      <c r="B81" s="1235" t="s">
        <v>268</v>
      </c>
      <c r="C81" s="1232">
        <v>0</v>
      </c>
      <c r="D81" s="1232">
        <v>0</v>
      </c>
      <c r="E81" s="1232">
        <v>2215</v>
      </c>
      <c r="F81" s="1232">
        <v>2215</v>
      </c>
    </row>
    <row r="82" spans="2:6" ht="16.2" hidden="1" thickBot="1">
      <c r="B82" s="1236" t="s">
        <v>2303</v>
      </c>
      <c r="C82" s="1237">
        <v>5822</v>
      </c>
      <c r="D82" s="1237">
        <v>8847</v>
      </c>
      <c r="E82" s="1237">
        <v>6409</v>
      </c>
      <c r="F82" s="1237">
        <v>21078</v>
      </c>
    </row>
    <row r="83" spans="2:6" hidden="1">
      <c r="B83" s="1235" t="s">
        <v>2288</v>
      </c>
      <c r="C83" s="1232">
        <v>-1613</v>
      </c>
      <c r="D83" s="1232">
        <v>-2283</v>
      </c>
      <c r="E83" s="1232">
        <v>0</v>
      </c>
      <c r="F83" s="1232">
        <v>-3896</v>
      </c>
    </row>
    <row r="84" spans="2:6" hidden="1">
      <c r="B84" s="1235" t="s">
        <v>2297</v>
      </c>
      <c r="C84" s="1232">
        <v>0</v>
      </c>
      <c r="D84" s="1232">
        <v>0</v>
      </c>
      <c r="E84" s="1232">
        <v>0</v>
      </c>
      <c r="F84" s="1232">
        <v>0</v>
      </c>
    </row>
    <row r="85" spans="2:6" hidden="1">
      <c r="B85" s="1235" t="s">
        <v>2084</v>
      </c>
      <c r="C85" s="1232">
        <v>0</v>
      </c>
      <c r="D85" s="1232">
        <v>0</v>
      </c>
      <c r="E85" s="1232">
        <v>0</v>
      </c>
      <c r="F85" s="1232">
        <v>0</v>
      </c>
    </row>
    <row r="86" spans="2:6" hidden="1">
      <c r="B86" s="1235" t="s">
        <v>2290</v>
      </c>
      <c r="C86" s="1232">
        <v>0</v>
      </c>
      <c r="D86" s="1232">
        <v>0</v>
      </c>
      <c r="E86" s="1232">
        <v>0</v>
      </c>
      <c r="F86" s="1232">
        <v>0</v>
      </c>
    </row>
    <row r="87" spans="2:6" hidden="1">
      <c r="B87" s="1235" t="s">
        <v>2291</v>
      </c>
      <c r="C87" s="1232">
        <v>1341</v>
      </c>
      <c r="D87" s="1232">
        <v>91</v>
      </c>
      <c r="E87" s="1232">
        <v>0</v>
      </c>
      <c r="F87" s="1232">
        <v>1432</v>
      </c>
    </row>
    <row r="88" spans="2:6" hidden="1">
      <c r="B88" s="1235" t="s">
        <v>268</v>
      </c>
      <c r="C88" s="1232">
        <v>0</v>
      </c>
      <c r="D88" s="1232">
        <v>0</v>
      </c>
      <c r="E88" s="1232">
        <v>4483</v>
      </c>
      <c r="F88" s="1232">
        <v>4483</v>
      </c>
    </row>
    <row r="89" spans="2:6" ht="16.2" hidden="1" thickBot="1">
      <c r="B89" s="1236" t="s">
        <v>2304</v>
      </c>
      <c r="C89" s="1237">
        <v>5550</v>
      </c>
      <c r="D89" s="1237">
        <v>6655</v>
      </c>
      <c r="E89" s="1237">
        <v>10892</v>
      </c>
      <c r="F89" s="1237">
        <v>23097</v>
      </c>
    </row>
    <row r="90" spans="2:6" hidden="1">
      <c r="B90" s="1235" t="s">
        <v>2288</v>
      </c>
      <c r="C90" s="1232">
        <v>-363</v>
      </c>
      <c r="D90" s="1232">
        <v>1446</v>
      </c>
      <c r="E90" s="1232">
        <v>0</v>
      </c>
      <c r="F90" s="1232">
        <v>1083</v>
      </c>
    </row>
    <row r="91" spans="2:6" hidden="1">
      <c r="B91" s="1235" t="s">
        <v>2297</v>
      </c>
      <c r="C91" s="1232">
        <v>0</v>
      </c>
      <c r="D91" s="1232">
        <v>0</v>
      </c>
      <c r="E91" s="1232">
        <v>0</v>
      </c>
      <c r="F91" s="1232">
        <v>0</v>
      </c>
    </row>
    <row r="92" spans="2:6" hidden="1">
      <c r="B92" s="1235" t="s">
        <v>2084</v>
      </c>
      <c r="C92" s="1232">
        <v>0</v>
      </c>
      <c r="D92" s="1232">
        <v>0</v>
      </c>
      <c r="E92" s="1232">
        <v>0</v>
      </c>
      <c r="F92" s="1232">
        <v>0</v>
      </c>
    </row>
    <row r="93" spans="2:6" hidden="1">
      <c r="B93" s="1235" t="s">
        <v>2290</v>
      </c>
      <c r="C93" s="1232">
        <v>0</v>
      </c>
      <c r="D93" s="1232">
        <v>0</v>
      </c>
      <c r="E93" s="1232">
        <v>0</v>
      </c>
      <c r="F93" s="1232">
        <v>0</v>
      </c>
    </row>
    <row r="94" spans="2:6" hidden="1">
      <c r="B94" s="1235" t="s">
        <v>2291</v>
      </c>
      <c r="C94" s="1232">
        <v>445</v>
      </c>
      <c r="D94" s="1232">
        <v>830</v>
      </c>
      <c r="E94" s="1232">
        <v>0</v>
      </c>
      <c r="F94" s="1232">
        <v>1275</v>
      </c>
    </row>
    <row r="95" spans="2:6" hidden="1">
      <c r="B95" s="1235" t="s">
        <v>268</v>
      </c>
      <c r="C95" s="1232">
        <v>0</v>
      </c>
      <c r="D95" s="1232">
        <v>0</v>
      </c>
      <c r="E95" s="1232">
        <v>-440</v>
      </c>
      <c r="F95" s="1232">
        <v>-440</v>
      </c>
    </row>
    <row r="96" spans="2:6" ht="16.2" hidden="1" thickBot="1">
      <c r="B96" s="1236" t="s">
        <v>2305</v>
      </c>
      <c r="C96" s="1237">
        <v>5632</v>
      </c>
      <c r="D96" s="1237">
        <v>8931</v>
      </c>
      <c r="E96" s="1237">
        <v>10452</v>
      </c>
      <c r="F96" s="1237">
        <v>25015</v>
      </c>
    </row>
    <row r="97" spans="2:6" hidden="1">
      <c r="B97" s="1235" t="s">
        <v>2288</v>
      </c>
      <c r="C97" s="1232">
        <v>1558</v>
      </c>
      <c r="D97" s="1232">
        <v>-1945</v>
      </c>
      <c r="E97" s="1232">
        <v>0</v>
      </c>
      <c r="F97" s="1232">
        <v>-387</v>
      </c>
    </row>
    <row r="98" spans="2:6" hidden="1">
      <c r="B98" s="1235" t="s">
        <v>2297</v>
      </c>
      <c r="C98" s="1232">
        <v>0</v>
      </c>
      <c r="D98" s="1232">
        <v>0</v>
      </c>
      <c r="E98" s="1232">
        <v>0</v>
      </c>
      <c r="F98" s="1232">
        <v>0</v>
      </c>
    </row>
    <row r="99" spans="2:6" hidden="1">
      <c r="B99" s="1235" t="s">
        <v>2084</v>
      </c>
      <c r="C99" s="1232">
        <v>0</v>
      </c>
      <c r="D99" s="1232">
        <v>0</v>
      </c>
      <c r="E99" s="1232">
        <v>0</v>
      </c>
      <c r="F99" s="1232">
        <v>0</v>
      </c>
    </row>
    <row r="100" spans="2:6" hidden="1">
      <c r="B100" s="1235" t="s">
        <v>2290</v>
      </c>
      <c r="C100" s="1232">
        <v>0</v>
      </c>
      <c r="D100" s="1232">
        <v>0</v>
      </c>
      <c r="E100" s="1232">
        <v>0</v>
      </c>
      <c r="F100" s="1232">
        <v>0</v>
      </c>
    </row>
    <row r="101" spans="2:6" hidden="1">
      <c r="B101" s="1235" t="s">
        <v>2291</v>
      </c>
      <c r="C101" s="1232">
        <v>-1642</v>
      </c>
      <c r="D101" s="1232">
        <v>-821</v>
      </c>
      <c r="E101" s="1232">
        <v>0</v>
      </c>
      <c r="F101" s="1232">
        <v>-2463</v>
      </c>
    </row>
    <row r="102" spans="2:6" hidden="1">
      <c r="B102" s="1235" t="s">
        <v>268</v>
      </c>
      <c r="C102" s="1232">
        <v>0</v>
      </c>
      <c r="D102" s="1232">
        <v>0</v>
      </c>
      <c r="E102" s="1232">
        <v>-347</v>
      </c>
      <c r="F102" s="1232">
        <v>-347</v>
      </c>
    </row>
    <row r="103" spans="2:6" ht="16.2" hidden="1" thickBot="1">
      <c r="B103" s="1236" t="s">
        <v>2306</v>
      </c>
      <c r="C103" s="1237">
        <v>5548</v>
      </c>
      <c r="D103" s="1237">
        <v>6165</v>
      </c>
      <c r="E103" s="1237">
        <v>10105</v>
      </c>
      <c r="F103" s="1237">
        <v>21818</v>
      </c>
    </row>
    <row r="104" spans="2:6" hidden="1">
      <c r="B104" s="1235" t="s">
        <v>2288</v>
      </c>
      <c r="C104" s="1232">
        <v>6298</v>
      </c>
      <c r="D104" s="1232">
        <v>4497</v>
      </c>
      <c r="E104" s="1232">
        <v>0</v>
      </c>
      <c r="F104" s="1232">
        <v>10795</v>
      </c>
    </row>
    <row r="105" spans="2:6" hidden="1">
      <c r="B105" s="1235" t="s">
        <v>2297</v>
      </c>
      <c r="C105" s="1232">
        <v>0</v>
      </c>
      <c r="D105" s="1232">
        <v>0</v>
      </c>
      <c r="E105" s="1232">
        <v>0</v>
      </c>
      <c r="F105" s="1232">
        <v>0</v>
      </c>
    </row>
    <row r="106" spans="2:6" hidden="1">
      <c r="B106" s="1235" t="s">
        <v>2084</v>
      </c>
      <c r="C106" s="1232">
        <v>0</v>
      </c>
      <c r="D106" s="1232">
        <v>0</v>
      </c>
      <c r="E106" s="1232">
        <v>0</v>
      </c>
      <c r="F106" s="1232">
        <v>0</v>
      </c>
    </row>
    <row r="107" spans="2:6" hidden="1">
      <c r="B107" s="1235" t="s">
        <v>2290</v>
      </c>
      <c r="C107" s="1232">
        <v>0</v>
      </c>
      <c r="D107" s="1232">
        <v>0</v>
      </c>
      <c r="E107" s="1232">
        <v>0</v>
      </c>
      <c r="F107" s="1232">
        <v>0</v>
      </c>
    </row>
    <row r="108" spans="2:6" hidden="1">
      <c r="B108" s="1235" t="s">
        <v>2291</v>
      </c>
      <c r="C108" s="1232">
        <v>-988</v>
      </c>
      <c r="D108" s="1232">
        <v>-722</v>
      </c>
      <c r="E108" s="1232">
        <v>0</v>
      </c>
      <c r="F108" s="1232">
        <v>-1710</v>
      </c>
    </row>
    <row r="109" spans="2:6" hidden="1">
      <c r="B109" s="1235" t="s">
        <v>268</v>
      </c>
      <c r="C109" s="1232">
        <v>0</v>
      </c>
      <c r="D109" s="1232">
        <v>0</v>
      </c>
      <c r="E109" s="1232">
        <v>-8498</v>
      </c>
      <c r="F109" s="1232">
        <v>-8498</v>
      </c>
    </row>
    <row r="110" spans="2:6" ht="16.2" thickBot="1">
      <c r="B110" s="1236" t="s">
        <v>2307</v>
      </c>
      <c r="C110" s="1237">
        <v>10858</v>
      </c>
      <c r="D110" s="1237">
        <v>9940</v>
      </c>
      <c r="E110" s="1237">
        <v>1607</v>
      </c>
      <c r="F110" s="1237">
        <v>22405</v>
      </c>
    </row>
    <row r="111" spans="2:6">
      <c r="B111" s="1235" t="s">
        <v>2288</v>
      </c>
      <c r="C111" s="1232">
        <v>-3534</v>
      </c>
      <c r="D111" s="1232">
        <v>-2533</v>
      </c>
      <c r="E111" s="1232">
        <v>0</v>
      </c>
      <c r="F111" s="1232">
        <v>-6067</v>
      </c>
    </row>
    <row r="112" spans="2:6">
      <c r="B112" s="1235" t="s">
        <v>2297</v>
      </c>
      <c r="C112" s="1232">
        <v>0</v>
      </c>
      <c r="D112" s="1232">
        <v>0</v>
      </c>
      <c r="E112" s="1232">
        <v>0</v>
      </c>
      <c r="F112" s="1232">
        <v>0</v>
      </c>
    </row>
    <row r="113" spans="2:6">
      <c r="B113" s="1235" t="s">
        <v>2084</v>
      </c>
      <c r="C113" s="1232">
        <v>0</v>
      </c>
      <c r="D113" s="1232">
        <v>0</v>
      </c>
      <c r="E113" s="1232">
        <v>0</v>
      </c>
      <c r="F113" s="1232">
        <v>0</v>
      </c>
    </row>
    <row r="114" spans="2:6">
      <c r="B114" s="1235" t="s">
        <v>2290</v>
      </c>
      <c r="C114" s="1232">
        <v>0</v>
      </c>
      <c r="D114" s="1232">
        <v>0</v>
      </c>
      <c r="E114" s="1232">
        <v>0</v>
      </c>
      <c r="F114" s="1232">
        <v>0</v>
      </c>
    </row>
    <row r="115" spans="2:6">
      <c r="B115" s="1235" t="s">
        <v>2291</v>
      </c>
      <c r="C115" s="1232">
        <v>1394</v>
      </c>
      <c r="D115" s="1232">
        <v>1379</v>
      </c>
      <c r="E115" s="1232">
        <v>0</v>
      </c>
      <c r="F115" s="1232">
        <v>2773</v>
      </c>
    </row>
    <row r="116" spans="2:6">
      <c r="B116" s="1235" t="s">
        <v>268</v>
      </c>
      <c r="C116" s="1232">
        <v>0</v>
      </c>
      <c r="D116" s="1232">
        <v>0</v>
      </c>
      <c r="E116" s="1232">
        <v>-240</v>
      </c>
      <c r="F116" s="1232">
        <v>-240</v>
      </c>
    </row>
    <row r="117" spans="2:6" ht="16.2" thickBot="1">
      <c r="B117" s="1236" t="s">
        <v>2308</v>
      </c>
      <c r="C117" s="1237">
        <v>8718</v>
      </c>
      <c r="D117" s="1237">
        <v>8786</v>
      </c>
      <c r="E117" s="1237">
        <v>1367</v>
      </c>
      <c r="F117" s="1237">
        <v>18871</v>
      </c>
    </row>
    <row r="118" spans="2:6">
      <c r="B118" s="1235" t="s">
        <v>2288</v>
      </c>
      <c r="C118" s="1232">
        <v>-409</v>
      </c>
      <c r="D118" s="1232">
        <v>-930</v>
      </c>
      <c r="E118" s="1232">
        <v>0</v>
      </c>
      <c r="F118" s="1232">
        <v>-1339</v>
      </c>
    </row>
    <row r="119" spans="2:6">
      <c r="B119" s="1235" t="s">
        <v>2297</v>
      </c>
      <c r="C119" s="1232">
        <v>0</v>
      </c>
      <c r="D119" s="1232">
        <v>0</v>
      </c>
      <c r="E119" s="1232">
        <v>0</v>
      </c>
      <c r="F119" s="1232">
        <v>0</v>
      </c>
    </row>
    <row r="120" spans="2:6">
      <c r="B120" s="1235" t="s">
        <v>2084</v>
      </c>
      <c r="C120" s="1232">
        <v>0</v>
      </c>
      <c r="D120" s="1232">
        <v>0</v>
      </c>
      <c r="E120" s="1232">
        <v>0</v>
      </c>
      <c r="F120" s="1232">
        <v>0</v>
      </c>
    </row>
    <row r="121" spans="2:6">
      <c r="B121" s="1235" t="s">
        <v>2290</v>
      </c>
      <c r="C121" s="1232">
        <v>0</v>
      </c>
      <c r="D121" s="1232">
        <v>0</v>
      </c>
      <c r="E121" s="1232">
        <v>0</v>
      </c>
      <c r="F121" s="1232">
        <v>0</v>
      </c>
    </row>
    <row r="122" spans="2:6">
      <c r="B122" s="1235" t="s">
        <v>2291</v>
      </c>
      <c r="C122" s="1232">
        <v>-13</v>
      </c>
      <c r="D122" s="1232">
        <v>-118</v>
      </c>
      <c r="E122" s="1232">
        <v>0</v>
      </c>
      <c r="F122" s="1232">
        <v>-131</v>
      </c>
    </row>
    <row r="123" spans="2:6">
      <c r="B123" s="1235" t="s">
        <v>268</v>
      </c>
      <c r="C123" s="1232">
        <v>0</v>
      </c>
      <c r="D123" s="1232">
        <v>0</v>
      </c>
      <c r="E123" s="1232">
        <v>2156</v>
      </c>
      <c r="F123" s="1232">
        <v>2156</v>
      </c>
    </row>
    <row r="124" spans="2:6" ht="16.2" thickBot="1">
      <c r="B124" s="1236" t="s">
        <v>2309</v>
      </c>
      <c r="C124" s="1237">
        <v>8296</v>
      </c>
      <c r="D124" s="1237">
        <v>7738</v>
      </c>
      <c r="E124" s="1237">
        <v>3523</v>
      </c>
      <c r="F124" s="1237">
        <v>19557</v>
      </c>
    </row>
    <row r="125" spans="2:6">
      <c r="B125" s="1235" t="s">
        <v>2288</v>
      </c>
      <c r="C125" s="1232">
        <v>262</v>
      </c>
      <c r="D125" s="1232">
        <v>-112</v>
      </c>
      <c r="E125" s="1232">
        <v>0</v>
      </c>
      <c r="F125" s="1232">
        <v>150</v>
      </c>
    </row>
    <row r="126" spans="2:6">
      <c r="B126" s="1235" t="s">
        <v>2297</v>
      </c>
      <c r="C126" s="1232">
        <v>0</v>
      </c>
      <c r="D126" s="1232">
        <v>0</v>
      </c>
      <c r="E126" s="1232">
        <v>0</v>
      </c>
      <c r="F126" s="1232">
        <v>0</v>
      </c>
    </row>
    <row r="127" spans="2:6">
      <c r="B127" s="1235" t="s">
        <v>2084</v>
      </c>
      <c r="C127" s="1232">
        <v>0</v>
      </c>
      <c r="D127" s="1232">
        <v>0</v>
      </c>
      <c r="E127" s="1232">
        <v>0</v>
      </c>
      <c r="F127" s="1232">
        <v>0</v>
      </c>
    </row>
    <row r="128" spans="2:6">
      <c r="B128" s="1235" t="s">
        <v>2290</v>
      </c>
      <c r="C128" s="1232">
        <v>0</v>
      </c>
      <c r="D128" s="1232">
        <v>0</v>
      </c>
      <c r="E128" s="1232">
        <v>0</v>
      </c>
      <c r="F128" s="1232">
        <v>0</v>
      </c>
    </row>
    <row r="129" spans="2:6">
      <c r="B129" s="1235" t="s">
        <v>2291</v>
      </c>
      <c r="C129" s="1232">
        <v>-900</v>
      </c>
      <c r="D129" s="1232">
        <v>-1066</v>
      </c>
      <c r="E129" s="1232">
        <v>0</v>
      </c>
      <c r="F129" s="1232">
        <v>-1966</v>
      </c>
    </row>
    <row r="130" spans="2:6">
      <c r="B130" s="1235" t="s">
        <v>268</v>
      </c>
      <c r="C130" s="1232">
        <v>0</v>
      </c>
      <c r="D130" s="1232">
        <v>0</v>
      </c>
      <c r="E130" s="1232">
        <v>1092</v>
      </c>
      <c r="F130" s="1232">
        <v>1092</v>
      </c>
    </row>
    <row r="131" spans="2:6" ht="16.2" thickBot="1">
      <c r="B131" s="1236" t="s">
        <v>2310</v>
      </c>
      <c r="C131" s="1237">
        <v>7658</v>
      </c>
      <c r="D131" s="1237">
        <v>6560</v>
      </c>
      <c r="E131" s="1237">
        <v>4615</v>
      </c>
      <c r="F131" s="1237">
        <v>18833</v>
      </c>
    </row>
    <row r="132" spans="2:6">
      <c r="B132" s="1235" t="s">
        <v>2288</v>
      </c>
      <c r="C132" s="1232">
        <v>464</v>
      </c>
      <c r="D132" s="1232">
        <v>1323</v>
      </c>
      <c r="E132" s="1232">
        <v>0</v>
      </c>
      <c r="F132" s="1232">
        <v>1787</v>
      </c>
    </row>
    <row r="133" spans="2:6">
      <c r="B133" s="1235" t="s">
        <v>2297</v>
      </c>
      <c r="C133" s="1232">
        <v>0</v>
      </c>
      <c r="D133" s="1232">
        <v>0</v>
      </c>
      <c r="E133" s="1232">
        <v>0</v>
      </c>
      <c r="F133" s="1232">
        <v>0</v>
      </c>
    </row>
    <row r="134" spans="2:6">
      <c r="B134" s="1235" t="s">
        <v>2084</v>
      </c>
      <c r="C134" s="1232">
        <v>0</v>
      </c>
      <c r="D134" s="1232">
        <v>0</v>
      </c>
      <c r="E134" s="1232">
        <v>0</v>
      </c>
      <c r="F134" s="1232">
        <v>0</v>
      </c>
    </row>
    <row r="135" spans="2:6">
      <c r="B135" s="1235" t="s">
        <v>2290</v>
      </c>
      <c r="C135" s="1232">
        <v>0</v>
      </c>
      <c r="D135" s="1232">
        <v>0</v>
      </c>
      <c r="E135" s="1232">
        <v>0</v>
      </c>
      <c r="F135" s="1232">
        <v>0</v>
      </c>
    </row>
    <row r="136" spans="2:6">
      <c r="B136" s="1235" t="s">
        <v>2291</v>
      </c>
      <c r="C136" s="1232">
        <v>997</v>
      </c>
      <c r="D136" s="1232">
        <v>3167</v>
      </c>
      <c r="E136" s="1232">
        <v>0</v>
      </c>
      <c r="F136" s="1232">
        <v>4164</v>
      </c>
    </row>
    <row r="137" spans="2:6">
      <c r="B137" s="1235" t="s">
        <v>268</v>
      </c>
      <c r="C137" s="1232">
        <v>0</v>
      </c>
      <c r="D137" s="1232">
        <v>0</v>
      </c>
      <c r="E137" s="1232">
        <v>-1430</v>
      </c>
      <c r="F137" s="1232">
        <v>-1430</v>
      </c>
    </row>
    <row r="138" spans="2:6" ht="16.2" thickBot="1">
      <c r="B138" s="1236" t="s">
        <v>2311</v>
      </c>
      <c r="C138" s="1237">
        <v>9119</v>
      </c>
      <c r="D138" s="1237">
        <v>11050</v>
      </c>
      <c r="E138" s="1237">
        <v>3185</v>
      </c>
      <c r="F138" s="1237">
        <v>23354</v>
      </c>
    </row>
    <row r="139" spans="2:6">
      <c r="B139" s="1235" t="s">
        <v>2288</v>
      </c>
      <c r="C139" s="1232">
        <v>4447</v>
      </c>
      <c r="D139" s="1232">
        <v>677</v>
      </c>
      <c r="E139" s="1232">
        <v>0</v>
      </c>
      <c r="F139" s="1232">
        <v>5124</v>
      </c>
    </row>
    <row r="140" spans="2:6">
      <c r="B140" s="1235" t="s">
        <v>2297</v>
      </c>
      <c r="C140" s="1232">
        <v>0</v>
      </c>
      <c r="D140" s="1232">
        <v>0</v>
      </c>
      <c r="E140" s="1232">
        <v>0</v>
      </c>
      <c r="F140" s="1232">
        <v>0</v>
      </c>
    </row>
    <row r="141" spans="2:6">
      <c r="B141" s="1235" t="s">
        <v>2084</v>
      </c>
      <c r="C141" s="1232">
        <v>0</v>
      </c>
      <c r="D141" s="1232">
        <v>0</v>
      </c>
      <c r="E141" s="1232">
        <v>0</v>
      </c>
      <c r="F141" s="1232">
        <v>0</v>
      </c>
    </row>
    <row r="142" spans="2:6">
      <c r="B142" s="1235" t="s">
        <v>2290</v>
      </c>
      <c r="C142" s="1232">
        <v>0</v>
      </c>
      <c r="D142" s="1232">
        <v>0</v>
      </c>
      <c r="E142" s="1232">
        <v>0</v>
      </c>
      <c r="F142" s="1232">
        <v>0</v>
      </c>
    </row>
    <row r="143" spans="2:6">
      <c r="B143" s="1235" t="s">
        <v>2291</v>
      </c>
      <c r="C143" s="1232">
        <v>-370</v>
      </c>
      <c r="D143" s="1232">
        <v>252</v>
      </c>
      <c r="E143" s="1232">
        <v>0</v>
      </c>
      <c r="F143" s="1232">
        <v>-118</v>
      </c>
    </row>
    <row r="144" spans="2:6">
      <c r="B144" s="1235" t="s">
        <v>268</v>
      </c>
      <c r="C144" s="1232">
        <v>0</v>
      </c>
      <c r="D144" s="1232">
        <v>0</v>
      </c>
      <c r="E144" s="1232">
        <v>111</v>
      </c>
      <c r="F144" s="1232">
        <v>111</v>
      </c>
    </row>
    <row r="145" spans="2:6" ht="15.6">
      <c r="B145" s="1235" t="s">
        <v>2312</v>
      </c>
      <c r="C145" s="2093"/>
      <c r="D145" s="2093"/>
      <c r="E145" s="1232">
        <v>0</v>
      </c>
      <c r="F145" s="1232">
        <v>0</v>
      </c>
    </row>
    <row r="146" spans="2:6" ht="15.6">
      <c r="B146" s="1235" t="s">
        <v>2313</v>
      </c>
      <c r="C146" s="2093"/>
      <c r="D146" s="2093"/>
      <c r="E146" s="1232">
        <v>0</v>
      </c>
      <c r="F146" s="1232">
        <v>0</v>
      </c>
    </row>
    <row r="147" spans="2:6" ht="16.2" thickBot="1">
      <c r="B147" s="1236" t="s">
        <v>2314</v>
      </c>
      <c r="C147" s="1237">
        <v>13196</v>
      </c>
      <c r="D147" s="1237">
        <v>11979</v>
      </c>
      <c r="E147" s="1237">
        <v>3296</v>
      </c>
      <c r="F147" s="1237">
        <v>28471</v>
      </c>
    </row>
    <row r="148" spans="2:6">
      <c r="B148" s="1235" t="s">
        <v>2288</v>
      </c>
      <c r="C148" s="1232">
        <v>4175</v>
      </c>
      <c r="D148" s="1232">
        <v>866</v>
      </c>
      <c r="E148" s="1232">
        <v>0</v>
      </c>
      <c r="F148" s="1232">
        <v>5041</v>
      </c>
    </row>
    <row r="149" spans="2:6">
      <c r="B149" s="1235" t="s">
        <v>2297</v>
      </c>
      <c r="C149" s="1232">
        <v>0</v>
      </c>
      <c r="D149" s="1232">
        <v>0</v>
      </c>
      <c r="E149" s="1232">
        <v>0</v>
      </c>
      <c r="F149" s="1232">
        <v>0</v>
      </c>
    </row>
    <row r="150" spans="2:6">
      <c r="B150" s="1235" t="s">
        <v>2084</v>
      </c>
      <c r="C150" s="1232">
        <v>0</v>
      </c>
      <c r="D150" s="1232">
        <v>0</v>
      </c>
      <c r="E150" s="1232">
        <v>0</v>
      </c>
      <c r="F150" s="1232">
        <v>0</v>
      </c>
    </row>
    <row r="151" spans="2:6">
      <c r="B151" s="1235" t="s">
        <v>2290</v>
      </c>
      <c r="C151" s="1232">
        <v>0</v>
      </c>
      <c r="D151" s="1232">
        <v>0</v>
      </c>
      <c r="E151" s="1232">
        <v>0</v>
      </c>
      <c r="F151" s="1232">
        <v>0</v>
      </c>
    </row>
    <row r="152" spans="2:6">
      <c r="B152" s="1235" t="s">
        <v>2291</v>
      </c>
      <c r="C152" s="1232">
        <v>894</v>
      </c>
      <c r="D152" s="1232">
        <v>-770</v>
      </c>
      <c r="E152" s="1232">
        <v>0</v>
      </c>
      <c r="F152" s="1232">
        <v>124</v>
      </c>
    </row>
    <row r="153" spans="2:6">
      <c r="B153" s="1235" t="s">
        <v>268</v>
      </c>
      <c r="C153" s="1232">
        <v>0</v>
      </c>
      <c r="D153" s="1232">
        <v>0</v>
      </c>
      <c r="E153" s="1232">
        <v>-1003</v>
      </c>
      <c r="F153" s="1232">
        <v>-1003</v>
      </c>
    </row>
    <row r="154" spans="2:6" ht="15.6">
      <c r="B154" s="1235" t="s">
        <v>2312</v>
      </c>
      <c r="C154" s="2093"/>
      <c r="D154" s="2093"/>
      <c r="E154" s="1232">
        <v>0</v>
      </c>
      <c r="F154" s="1232">
        <v>0</v>
      </c>
    </row>
    <row r="155" spans="2:6" ht="15.6">
      <c r="B155" s="1235" t="s">
        <v>2313</v>
      </c>
      <c r="C155" s="2093"/>
      <c r="D155" s="2093"/>
      <c r="E155" s="1232">
        <v>0</v>
      </c>
      <c r="F155" s="1232">
        <v>0</v>
      </c>
    </row>
    <row r="156" spans="2:6" ht="16.2" thickBot="1">
      <c r="B156" s="1236" t="s">
        <v>2315</v>
      </c>
      <c r="C156" s="1237">
        <v>18265</v>
      </c>
      <c r="D156" s="1237">
        <v>12075</v>
      </c>
      <c r="E156" s="1237">
        <v>2293</v>
      </c>
      <c r="F156" s="1237">
        <v>32633</v>
      </c>
    </row>
    <row r="157" spans="2:6">
      <c r="B157" s="1235" t="s">
        <v>2288</v>
      </c>
      <c r="C157" s="1232">
        <v>1729</v>
      </c>
      <c r="D157" s="1232">
        <v>-228</v>
      </c>
      <c r="E157" s="1232">
        <v>0</v>
      </c>
      <c r="F157" s="1232">
        <v>1501</v>
      </c>
    </row>
    <row r="158" spans="2:6">
      <c r="B158" s="1235" t="s">
        <v>2297</v>
      </c>
      <c r="C158" s="1232">
        <v>0</v>
      </c>
      <c r="D158" s="1232">
        <v>0</v>
      </c>
      <c r="E158" s="1232">
        <v>0</v>
      </c>
      <c r="F158" s="1232">
        <v>0</v>
      </c>
    </row>
    <row r="159" spans="2:6">
      <c r="B159" s="1235" t="s">
        <v>2084</v>
      </c>
      <c r="C159" s="1232">
        <v>0</v>
      </c>
      <c r="D159" s="1232">
        <v>0</v>
      </c>
      <c r="E159" s="1232">
        <v>0</v>
      </c>
      <c r="F159" s="1232">
        <v>0</v>
      </c>
    </row>
    <row r="160" spans="2:6">
      <c r="B160" s="1235" t="s">
        <v>2290</v>
      </c>
      <c r="C160" s="1232">
        <v>0</v>
      </c>
      <c r="D160" s="1232">
        <v>0</v>
      </c>
      <c r="E160" s="1232">
        <v>0</v>
      </c>
      <c r="F160" s="1232">
        <v>0</v>
      </c>
    </row>
    <row r="161" spans="2:6">
      <c r="B161" s="1235" t="s">
        <v>2291</v>
      </c>
      <c r="C161" s="1232">
        <v>2191</v>
      </c>
      <c r="D161" s="1232">
        <v>1137</v>
      </c>
      <c r="E161" s="1232">
        <v>0</v>
      </c>
      <c r="F161" s="1232">
        <v>3328</v>
      </c>
    </row>
    <row r="162" spans="2:6">
      <c r="B162" s="1235" t="s">
        <v>268</v>
      </c>
      <c r="C162" s="1232">
        <v>0</v>
      </c>
      <c r="D162" s="1232">
        <v>0</v>
      </c>
      <c r="E162" s="1232">
        <v>2322</v>
      </c>
      <c r="F162" s="1232">
        <v>2322</v>
      </c>
    </row>
    <row r="163" spans="2:6" ht="15.6">
      <c r="B163" s="1235" t="s">
        <v>2312</v>
      </c>
      <c r="C163" s="2093"/>
      <c r="D163" s="2093"/>
      <c r="E163" s="1232">
        <v>0</v>
      </c>
      <c r="F163" s="1232">
        <v>0</v>
      </c>
    </row>
    <row r="164" spans="2:6" ht="15.6">
      <c r="B164" s="1235" t="s">
        <v>2313</v>
      </c>
      <c r="C164" s="2093"/>
      <c r="D164" s="2093"/>
      <c r="E164" s="1232">
        <v>0</v>
      </c>
      <c r="F164" s="1232">
        <v>0</v>
      </c>
    </row>
    <row r="165" spans="2:6" ht="16.2" thickBot="1">
      <c r="B165" s="1236" t="s">
        <v>2316</v>
      </c>
      <c r="C165" s="1237">
        <v>22185</v>
      </c>
      <c r="D165" s="1237">
        <v>12984</v>
      </c>
      <c r="E165" s="1237">
        <v>4615</v>
      </c>
      <c r="F165" s="1237">
        <v>39784</v>
      </c>
    </row>
    <row r="166" spans="2:6">
      <c r="B166" s="1235" t="s">
        <v>2288</v>
      </c>
      <c r="C166" s="1232">
        <v>-3019</v>
      </c>
      <c r="D166" s="1232">
        <v>1516</v>
      </c>
      <c r="E166" s="1232">
        <v>0</v>
      </c>
      <c r="F166" s="1232">
        <v>-1503</v>
      </c>
    </row>
    <row r="167" spans="2:6">
      <c r="B167" s="1235" t="s">
        <v>2297</v>
      </c>
      <c r="C167" s="1232">
        <v>0</v>
      </c>
      <c r="D167" s="1232">
        <v>0</v>
      </c>
      <c r="E167" s="1232">
        <v>0</v>
      </c>
      <c r="F167" s="1232">
        <v>0</v>
      </c>
    </row>
    <row r="168" spans="2:6">
      <c r="B168" s="1235" t="s">
        <v>2084</v>
      </c>
      <c r="C168" s="1232">
        <v>0</v>
      </c>
      <c r="D168" s="1232">
        <v>0</v>
      </c>
      <c r="E168" s="1232">
        <v>0</v>
      </c>
      <c r="F168" s="1232">
        <v>0</v>
      </c>
    </row>
    <row r="169" spans="2:6">
      <c r="B169" s="1235" t="s">
        <v>2290</v>
      </c>
      <c r="C169" s="1232">
        <v>0</v>
      </c>
      <c r="D169" s="1232">
        <v>0</v>
      </c>
      <c r="E169" s="1232">
        <v>0</v>
      </c>
      <c r="F169" s="1232">
        <v>0</v>
      </c>
    </row>
    <row r="170" spans="2:6">
      <c r="B170" s="1235" t="s">
        <v>2291</v>
      </c>
      <c r="C170" s="1232">
        <v>-1892</v>
      </c>
      <c r="D170" s="1232">
        <v>1068</v>
      </c>
      <c r="E170" s="1232">
        <v>0</v>
      </c>
      <c r="F170" s="1232">
        <v>-824</v>
      </c>
    </row>
    <row r="171" spans="2:6">
      <c r="B171" s="1235" t="s">
        <v>268</v>
      </c>
      <c r="C171" s="1232">
        <v>0</v>
      </c>
      <c r="D171" s="1232">
        <v>0</v>
      </c>
      <c r="E171" s="1232">
        <v>-3879</v>
      </c>
      <c r="F171" s="1232">
        <v>-3879</v>
      </c>
    </row>
    <row r="172" spans="2:6" ht="15.6">
      <c r="B172" s="1235" t="s">
        <v>2312</v>
      </c>
      <c r="C172" s="2093"/>
      <c r="D172" s="2093"/>
      <c r="E172" s="1232">
        <v>0</v>
      </c>
      <c r="F172" s="1232">
        <v>0</v>
      </c>
    </row>
    <row r="173" spans="2:6" ht="15.6">
      <c r="B173" s="1235" t="s">
        <v>2313</v>
      </c>
      <c r="C173" s="2093"/>
      <c r="D173" s="2093"/>
      <c r="E173" s="1232">
        <v>0</v>
      </c>
      <c r="F173" s="1232">
        <v>0</v>
      </c>
    </row>
    <row r="174" spans="2:6" ht="16.2" thickBot="1">
      <c r="B174" s="1236" t="s">
        <v>2317</v>
      </c>
      <c r="C174" s="1237">
        <v>17274</v>
      </c>
      <c r="D174" s="1237">
        <v>15568</v>
      </c>
      <c r="E174" s="1237">
        <v>736</v>
      </c>
      <c r="F174" s="1237">
        <v>33578</v>
      </c>
    </row>
    <row r="175" spans="2:6">
      <c r="B175" s="1235" t="s">
        <v>2288</v>
      </c>
      <c r="C175" s="1232">
        <v>-1832</v>
      </c>
      <c r="D175" s="1232">
        <v>1464</v>
      </c>
      <c r="E175" s="1232">
        <v>0</v>
      </c>
      <c r="F175" s="1232">
        <v>-368</v>
      </c>
    </row>
    <row r="176" spans="2:6">
      <c r="B176" s="1235" t="s">
        <v>2297</v>
      </c>
      <c r="C176" s="1232">
        <v>0</v>
      </c>
      <c r="D176" s="1232">
        <v>0</v>
      </c>
      <c r="E176" s="1232">
        <v>0</v>
      </c>
      <c r="F176" s="1232">
        <v>0</v>
      </c>
    </row>
    <row r="177" spans="2:6">
      <c r="B177" s="1235" t="s">
        <v>2084</v>
      </c>
      <c r="C177" s="1232">
        <v>0</v>
      </c>
      <c r="D177" s="1232">
        <v>0</v>
      </c>
      <c r="E177" s="1232">
        <v>0</v>
      </c>
      <c r="F177" s="1232">
        <v>0</v>
      </c>
    </row>
    <row r="178" spans="2:6">
      <c r="B178" s="1235" t="s">
        <v>2290</v>
      </c>
      <c r="C178" s="1232">
        <v>0</v>
      </c>
      <c r="D178" s="1232">
        <v>0</v>
      </c>
      <c r="E178" s="1232">
        <v>0</v>
      </c>
      <c r="F178" s="1232">
        <v>0</v>
      </c>
    </row>
    <row r="179" spans="2:6">
      <c r="B179" s="1235" t="s">
        <v>2291</v>
      </c>
      <c r="C179" s="1232">
        <v>2</v>
      </c>
      <c r="D179" s="1232">
        <v>-3308</v>
      </c>
      <c r="E179" s="1232">
        <v>0</v>
      </c>
      <c r="F179" s="1232">
        <v>-3306</v>
      </c>
    </row>
    <row r="180" spans="2:6">
      <c r="B180" s="1235" t="s">
        <v>268</v>
      </c>
      <c r="C180" s="1232">
        <v>0</v>
      </c>
      <c r="D180" s="1232">
        <v>0</v>
      </c>
      <c r="E180" s="1232">
        <v>781</v>
      </c>
      <c r="F180" s="1232">
        <v>781</v>
      </c>
    </row>
    <row r="181" spans="2:6" ht="15.6">
      <c r="B181" s="1235" t="s">
        <v>2312</v>
      </c>
      <c r="C181" s="2093"/>
      <c r="D181" s="2093"/>
      <c r="E181" s="1232">
        <v>0</v>
      </c>
      <c r="F181" s="1232">
        <v>0</v>
      </c>
    </row>
    <row r="182" spans="2:6" ht="15.6">
      <c r="B182" s="1235" t="s">
        <v>2313</v>
      </c>
      <c r="C182" s="2093"/>
      <c r="D182" s="2093"/>
      <c r="E182" s="1232">
        <v>0</v>
      </c>
      <c r="F182" s="1232">
        <v>0</v>
      </c>
    </row>
    <row r="183" spans="2:6" ht="16.2" thickBot="1">
      <c r="B183" s="1236" t="s">
        <v>2318</v>
      </c>
      <c r="C183" s="1237">
        <v>15444</v>
      </c>
      <c r="D183" s="1237">
        <v>13724</v>
      </c>
      <c r="E183" s="1237">
        <v>1517</v>
      </c>
      <c r="F183" s="1237">
        <v>30685</v>
      </c>
    </row>
    <row r="184" spans="2:6">
      <c r="B184" s="1235" t="s">
        <v>2288</v>
      </c>
      <c r="C184" s="1232">
        <v>-1832</v>
      </c>
      <c r="D184" s="1232">
        <v>1464</v>
      </c>
      <c r="E184" s="1232">
        <v>0</v>
      </c>
      <c r="F184" s="1232">
        <v>-368</v>
      </c>
    </row>
    <row r="185" spans="2:6">
      <c r="B185" s="1235" t="s">
        <v>2297</v>
      </c>
      <c r="C185" s="1232">
        <v>3862</v>
      </c>
      <c r="D185" s="1232">
        <v>957</v>
      </c>
      <c r="E185" s="1232">
        <v>0</v>
      </c>
      <c r="F185" s="1232">
        <v>4819</v>
      </c>
    </row>
    <row r="186" spans="2:6">
      <c r="B186" s="1235" t="s">
        <v>2084</v>
      </c>
      <c r="C186" s="1232">
        <v>0</v>
      </c>
      <c r="D186" s="1232">
        <v>0</v>
      </c>
      <c r="E186" s="1232">
        <v>0</v>
      </c>
      <c r="F186" s="1232">
        <v>0</v>
      </c>
    </row>
    <row r="187" spans="2:6">
      <c r="B187" s="1235" t="s">
        <v>2290</v>
      </c>
      <c r="C187" s="1232">
        <v>0</v>
      </c>
      <c r="D187" s="1232">
        <v>0</v>
      </c>
      <c r="E187" s="1232">
        <v>0</v>
      </c>
      <c r="F187" s="1232">
        <v>0</v>
      </c>
    </row>
    <row r="188" spans="2:6">
      <c r="B188" s="1235" t="s">
        <v>2291</v>
      </c>
      <c r="C188" s="1232">
        <v>0</v>
      </c>
      <c r="D188" s="1232">
        <v>0</v>
      </c>
      <c r="E188" s="1232">
        <v>0</v>
      </c>
      <c r="F188" s="1232">
        <v>0</v>
      </c>
    </row>
    <row r="189" spans="2:6">
      <c r="B189" s="1235" t="s">
        <v>268</v>
      </c>
      <c r="C189" s="1232">
        <v>553</v>
      </c>
      <c r="D189" s="1232">
        <v>573</v>
      </c>
      <c r="E189" s="1232">
        <v>0</v>
      </c>
      <c r="F189" s="1232">
        <v>1126</v>
      </c>
    </row>
    <row r="190" spans="2:6" ht="15.6">
      <c r="B190" s="1235" t="s">
        <v>2312</v>
      </c>
      <c r="C190" s="2093"/>
      <c r="D190" s="2093"/>
      <c r="E190" s="1232">
        <v>-114</v>
      </c>
      <c r="F190" s="1232">
        <v>-114</v>
      </c>
    </row>
    <row r="191" spans="2:6" ht="15.6">
      <c r="B191" s="1235" t="s">
        <v>2313</v>
      </c>
      <c r="C191" s="2093"/>
      <c r="D191" s="2093"/>
      <c r="E191" s="1232">
        <v>0</v>
      </c>
      <c r="F191" s="1232">
        <v>0</v>
      </c>
    </row>
    <row r="192" spans="2:6" ht="16.2" thickBot="1">
      <c r="B192" s="1236" t="s">
        <v>3260</v>
      </c>
      <c r="C192" s="1237">
        <v>19859</v>
      </c>
      <c r="D192" s="1237">
        <v>15254</v>
      </c>
      <c r="E192" s="1237">
        <v>1403</v>
      </c>
      <c r="F192" s="1237">
        <v>36516</v>
      </c>
    </row>
    <row r="193" spans="2:6">
      <c r="B193" s="1235" t="s">
        <v>2288</v>
      </c>
      <c r="C193" s="1232">
        <v>-2048</v>
      </c>
      <c r="D193" s="1232">
        <v>3868</v>
      </c>
      <c r="E193" s="1232">
        <v>0</v>
      </c>
      <c r="F193" s="1232">
        <v>1820</v>
      </c>
    </row>
    <row r="194" spans="2:6">
      <c r="B194" s="1235" t="s">
        <v>2297</v>
      </c>
      <c r="C194" s="1232">
        <v>0</v>
      </c>
      <c r="D194" s="1232">
        <v>0</v>
      </c>
      <c r="E194" s="1232">
        <v>0</v>
      </c>
      <c r="F194" s="1232">
        <v>0</v>
      </c>
    </row>
    <row r="195" spans="2:6">
      <c r="B195" s="1235" t="s">
        <v>2084</v>
      </c>
      <c r="C195" s="1232">
        <v>0</v>
      </c>
      <c r="D195" s="1232">
        <v>0</v>
      </c>
      <c r="E195" s="1232">
        <v>0</v>
      </c>
      <c r="F195" s="1232">
        <v>0</v>
      </c>
    </row>
    <row r="196" spans="2:6">
      <c r="B196" s="1235" t="s">
        <v>2290</v>
      </c>
      <c r="C196" s="1232">
        <v>0</v>
      </c>
      <c r="D196" s="1232">
        <v>0</v>
      </c>
      <c r="E196" s="1232">
        <v>0</v>
      </c>
      <c r="F196" s="1232">
        <v>0</v>
      </c>
    </row>
    <row r="197" spans="2:6">
      <c r="B197" s="1235" t="s">
        <v>2291</v>
      </c>
      <c r="C197" s="1232">
        <v>1256</v>
      </c>
      <c r="D197" s="1232">
        <v>98</v>
      </c>
      <c r="E197" s="1232">
        <v>0</v>
      </c>
      <c r="F197" s="1232">
        <v>1354</v>
      </c>
    </row>
    <row r="198" spans="2:6">
      <c r="B198" s="1235" t="s">
        <v>268</v>
      </c>
      <c r="C198" s="1232">
        <v>0</v>
      </c>
      <c r="D198" s="1232">
        <v>0</v>
      </c>
      <c r="E198" s="1232">
        <v>-172</v>
      </c>
      <c r="F198" s="1232">
        <v>-172</v>
      </c>
    </row>
    <row r="199" spans="2:6" ht="15.6">
      <c r="B199" s="1235" t="s">
        <v>2312</v>
      </c>
      <c r="C199" s="2093"/>
      <c r="D199" s="2093"/>
      <c r="E199" s="1232">
        <v>0</v>
      </c>
      <c r="F199" s="1232">
        <v>0</v>
      </c>
    </row>
    <row r="200" spans="2:6" ht="15.6">
      <c r="B200" s="1235" t="s">
        <v>2313</v>
      </c>
      <c r="C200" s="2093"/>
      <c r="D200" s="2093"/>
      <c r="E200" s="1232">
        <v>0</v>
      </c>
      <c r="F200" s="1232">
        <v>0</v>
      </c>
    </row>
    <row r="201" spans="2:6" ht="16.2" thickBot="1">
      <c r="B201" s="1236" t="s">
        <v>3284</v>
      </c>
      <c r="C201" s="1237">
        <v>19067</v>
      </c>
      <c r="D201" s="1237">
        <v>19220</v>
      </c>
      <c r="E201" s="1237">
        <v>1231</v>
      </c>
      <c r="F201" s="1237">
        <v>39518</v>
      </c>
    </row>
  </sheetData>
  <hyperlinks>
    <hyperlink ref="B2" location="Índice!A1" display="MR2: Informações sobre as Variações do RWAMINT" xr:uid="{D37BA479-8ABF-4ED8-AF21-9B1F14AA9A96}"/>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95736-D8D7-40AE-B795-4A2E899D6E01}">
  <sheetPr codeName="Planilha70">
    <tabColor rgb="FF73C6A1"/>
  </sheetPr>
  <dimension ref="A1:AN23"/>
  <sheetViews>
    <sheetView showGridLines="0" topLeftCell="B1" zoomScale="85" zoomScaleNormal="85" workbookViewId="0">
      <selection activeCell="B5" sqref="B5:N21"/>
    </sheetView>
  </sheetViews>
  <sheetFormatPr defaultColWidth="8.5546875" defaultRowHeight="13.8"/>
  <cols>
    <col min="1" max="1" width="4.21875" style="3" hidden="1" customWidth="1"/>
    <col min="2" max="2" width="3.77734375" style="3" customWidth="1"/>
    <col min="3" max="3" width="49.44140625" style="3" bestFit="1" customWidth="1"/>
    <col min="4" max="4" width="12.44140625" style="3" bestFit="1" customWidth="1"/>
    <col min="5" max="11" width="11.5546875" style="3" bestFit="1" customWidth="1"/>
    <col min="12" max="12" width="12.44140625" style="3" bestFit="1" customWidth="1"/>
    <col min="13" max="13" width="11.21875" style="3" bestFit="1" customWidth="1"/>
    <col min="14" max="14" width="15" style="3" customWidth="1"/>
    <col min="15" max="15" width="4.21875" style="3" customWidth="1"/>
    <col min="16" max="16" width="12.44140625" style="3" bestFit="1" customWidth="1"/>
    <col min="17" max="23" width="11.5546875" style="3" bestFit="1" customWidth="1"/>
    <col min="24" max="24" width="12.44140625" style="3" bestFit="1" customWidth="1"/>
    <col min="25" max="25" width="11.21875" style="3" bestFit="1" customWidth="1"/>
    <col min="26" max="26" width="15" style="3" customWidth="1"/>
    <col min="27" max="27" width="4.21875" style="3" customWidth="1"/>
    <col min="28" max="28" width="12.44140625" style="3" bestFit="1" customWidth="1"/>
    <col min="29" max="35" width="11.5546875" style="3" bestFit="1" customWidth="1"/>
    <col min="36" max="36" width="12.44140625" style="3" bestFit="1" customWidth="1"/>
    <col min="37" max="37" width="11.21875" style="3" bestFit="1" customWidth="1"/>
    <col min="38" max="38" width="15" style="3" customWidth="1"/>
    <col min="39" max="16384" width="8.5546875" style="3"/>
  </cols>
  <sheetData>
    <row r="1" spans="1:40" s="21" customFormat="1" ht="5.25" customHeight="1">
      <c r="A1" s="12"/>
      <c r="B1" s="13"/>
      <c r="C1" s="13"/>
      <c r="D1" s="13"/>
      <c r="E1" s="13"/>
      <c r="F1" s="13"/>
      <c r="G1" s="13"/>
      <c r="H1" s="13"/>
      <c r="I1" s="13"/>
      <c r="J1" s="13"/>
      <c r="K1" s="13"/>
      <c r="L1" s="13"/>
      <c r="M1" s="13"/>
      <c r="N1" s="18"/>
      <c r="O1" s="18"/>
      <c r="P1" s="13"/>
      <c r="Q1" s="13"/>
      <c r="R1" s="13"/>
      <c r="S1" s="13"/>
      <c r="T1" s="13"/>
      <c r="U1" s="13"/>
      <c r="V1" s="13"/>
      <c r="W1" s="13"/>
      <c r="X1" s="13"/>
      <c r="Y1" s="13"/>
      <c r="Z1" s="18"/>
      <c r="AA1" s="18"/>
      <c r="AB1" s="13"/>
      <c r="AC1" s="13"/>
      <c r="AD1" s="13"/>
      <c r="AE1" s="13"/>
      <c r="AF1" s="13"/>
      <c r="AG1" s="13"/>
      <c r="AH1" s="13"/>
      <c r="AI1" s="13"/>
      <c r="AJ1" s="13"/>
      <c r="AK1" s="13"/>
      <c r="AL1" s="18"/>
      <c r="AM1" s="19"/>
      <c r="AN1" s="20"/>
    </row>
    <row r="2" spans="1:40">
      <c r="A2" s="22"/>
      <c r="B2" s="24" t="s">
        <v>171</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row>
    <row r="3" spans="1:40" hidden="1">
      <c r="A3" s="1965"/>
      <c r="B3" s="1966"/>
      <c r="C3" s="1966"/>
      <c r="D3" s="1966"/>
      <c r="E3" s="1966"/>
      <c r="F3" s="1966"/>
      <c r="G3" s="1966"/>
      <c r="H3" s="1966"/>
      <c r="I3" s="1966"/>
      <c r="J3" s="1966"/>
      <c r="K3" s="1966"/>
      <c r="L3" s="1966"/>
      <c r="M3" s="1966"/>
      <c r="P3" s="1966"/>
      <c r="Q3" s="1966"/>
      <c r="R3" s="1966"/>
      <c r="S3" s="1966"/>
      <c r="T3" s="1966"/>
      <c r="U3" s="1966"/>
      <c r="V3" s="1966"/>
      <c r="W3" s="1966"/>
      <c r="X3" s="1966"/>
      <c r="Y3" s="1966"/>
      <c r="AB3" s="1966"/>
      <c r="AC3" s="1966"/>
      <c r="AD3" s="1966"/>
      <c r="AE3" s="1966"/>
      <c r="AF3" s="1966"/>
      <c r="AG3" s="1966"/>
      <c r="AH3" s="1966"/>
      <c r="AI3" s="1966"/>
      <c r="AJ3" s="1966"/>
      <c r="AK3" s="1966"/>
    </row>
    <row r="4" spans="1:40" ht="12" customHeight="1">
      <c r="A4" s="1966"/>
      <c r="B4" s="1966"/>
      <c r="C4" s="1967"/>
      <c r="D4" s="1967"/>
      <c r="E4" s="1967"/>
      <c r="F4" s="1967"/>
      <c r="G4" s="1967"/>
      <c r="H4" s="1967"/>
      <c r="I4" s="1967"/>
      <c r="J4" s="1967"/>
      <c r="K4" s="1967"/>
      <c r="L4" s="1967"/>
      <c r="M4" s="1967"/>
      <c r="P4" s="1967"/>
      <c r="Q4" s="1967"/>
      <c r="R4" s="1967"/>
      <c r="S4" s="1967"/>
      <c r="T4" s="1967"/>
      <c r="U4" s="1967"/>
      <c r="V4" s="1967"/>
      <c r="W4" s="1967"/>
      <c r="X4" s="1967"/>
      <c r="Y4" s="1967"/>
      <c r="AB4" s="1967"/>
      <c r="AC4" s="1967"/>
      <c r="AD4" s="1967"/>
      <c r="AE4" s="1967"/>
      <c r="AF4" s="1967"/>
      <c r="AG4" s="1967"/>
      <c r="AH4" s="1967"/>
      <c r="AI4" s="1967"/>
      <c r="AJ4" s="1967"/>
      <c r="AK4" s="1967"/>
    </row>
    <row r="5" spans="1:40" ht="14.4" thickBot="1">
      <c r="A5" s="1966"/>
      <c r="B5" s="1210"/>
      <c r="C5" s="1968"/>
      <c r="D5" s="1968"/>
      <c r="E5" s="1968"/>
      <c r="F5" s="1968"/>
      <c r="G5" s="1968"/>
      <c r="H5" s="1968"/>
      <c r="I5" s="1968"/>
      <c r="J5" s="1968"/>
      <c r="K5" s="1968"/>
      <c r="L5" s="1968"/>
      <c r="M5" s="1969"/>
      <c r="N5" s="1969">
        <v>46203</v>
      </c>
      <c r="O5" s="1969"/>
      <c r="P5" s="1968"/>
      <c r="Q5" s="1968"/>
      <c r="R5" s="1968"/>
      <c r="S5" s="1968"/>
      <c r="T5" s="1968"/>
      <c r="U5" s="1968"/>
      <c r="V5" s="1968"/>
      <c r="W5" s="1968"/>
      <c r="X5" s="1968"/>
      <c r="Y5" s="1969"/>
      <c r="Z5" s="1969">
        <v>46112</v>
      </c>
      <c r="AA5" s="1969"/>
      <c r="AB5" s="1968"/>
      <c r="AC5" s="1968"/>
      <c r="AD5" s="1968"/>
      <c r="AE5" s="1968"/>
      <c r="AF5" s="1968"/>
      <c r="AG5" s="1968"/>
      <c r="AH5" s="1968"/>
      <c r="AI5" s="1968"/>
      <c r="AJ5" s="1968"/>
      <c r="AK5" s="1969"/>
      <c r="AL5" s="1969">
        <v>46022</v>
      </c>
    </row>
    <row r="6" spans="1:40" ht="53.4" thickBot="1">
      <c r="A6" s="1637">
        <v>2</v>
      </c>
      <c r="B6" s="1260"/>
      <c r="C6" s="1260"/>
      <c r="D6" s="1260" t="s">
        <v>172</v>
      </c>
      <c r="E6" s="1260" t="s">
        <v>173</v>
      </c>
      <c r="F6" s="1260" t="s">
        <v>174</v>
      </c>
      <c r="G6" s="1260" t="s">
        <v>175</v>
      </c>
      <c r="H6" s="1260" t="s">
        <v>176</v>
      </c>
      <c r="I6" s="1260" t="s">
        <v>177</v>
      </c>
      <c r="J6" s="1260" t="s">
        <v>178</v>
      </c>
      <c r="K6" s="1260" t="s">
        <v>179</v>
      </c>
      <c r="L6" s="1260" t="s">
        <v>180</v>
      </c>
      <c r="M6" s="1260" t="s">
        <v>181</v>
      </c>
      <c r="N6" s="2243" t="s">
        <v>182</v>
      </c>
      <c r="O6" s="2243"/>
      <c r="P6" s="1260" t="s">
        <v>172</v>
      </c>
      <c r="Q6" s="1260" t="s">
        <v>173</v>
      </c>
      <c r="R6" s="1260" t="s">
        <v>174</v>
      </c>
      <c r="S6" s="1260" t="s">
        <v>175</v>
      </c>
      <c r="T6" s="1260" t="s">
        <v>176</v>
      </c>
      <c r="U6" s="1260" t="s">
        <v>177</v>
      </c>
      <c r="V6" s="1260" t="s">
        <v>178</v>
      </c>
      <c r="W6" s="1260" t="s">
        <v>179</v>
      </c>
      <c r="X6" s="1260" t="s">
        <v>180</v>
      </c>
      <c r="Y6" s="1260" t="s">
        <v>181</v>
      </c>
      <c r="Z6" s="2243" t="s">
        <v>182</v>
      </c>
      <c r="AA6" s="2243"/>
      <c r="AB6" s="1260" t="s">
        <v>172</v>
      </c>
      <c r="AC6" s="1260" t="s">
        <v>173</v>
      </c>
      <c r="AD6" s="1260" t="s">
        <v>174</v>
      </c>
      <c r="AE6" s="1260" t="s">
        <v>175</v>
      </c>
      <c r="AF6" s="1260" t="s">
        <v>176</v>
      </c>
      <c r="AG6" s="1260" t="s">
        <v>177</v>
      </c>
      <c r="AH6" s="1260" t="s">
        <v>178</v>
      </c>
      <c r="AI6" s="1260" t="s">
        <v>179</v>
      </c>
      <c r="AJ6" s="1260" t="s">
        <v>180</v>
      </c>
      <c r="AK6" s="1260" t="s">
        <v>181</v>
      </c>
      <c r="AL6" s="2243" t="s">
        <v>182</v>
      </c>
    </row>
    <row r="7" spans="1:40" ht="14.4" thickBot="1">
      <c r="A7" s="1637">
        <v>0</v>
      </c>
      <c r="B7" s="1281" t="s">
        <v>183</v>
      </c>
      <c r="C7" s="1281"/>
      <c r="D7" s="1281"/>
      <c r="E7" s="1281"/>
      <c r="F7" s="1281"/>
      <c r="G7" s="1281"/>
      <c r="H7" s="1281"/>
      <c r="I7" s="1281"/>
      <c r="J7" s="1281"/>
      <c r="K7" s="1281"/>
      <c r="L7" s="1281"/>
      <c r="M7" s="1281"/>
      <c r="N7" s="1281"/>
      <c r="O7" s="1281"/>
      <c r="P7" s="1281"/>
      <c r="Q7" s="1281"/>
      <c r="R7" s="1281"/>
      <c r="S7" s="1281"/>
      <c r="T7" s="1281"/>
      <c r="U7" s="1281"/>
      <c r="V7" s="1281"/>
      <c r="W7" s="1281"/>
      <c r="X7" s="1281"/>
      <c r="Y7" s="1281"/>
      <c r="Z7" s="1281"/>
      <c r="AA7" s="1281"/>
      <c r="AB7" s="1281"/>
      <c r="AC7" s="1281"/>
      <c r="AD7" s="1281"/>
      <c r="AE7" s="1281"/>
      <c r="AF7" s="1281"/>
      <c r="AG7" s="1281"/>
      <c r="AH7" s="1281"/>
      <c r="AI7" s="1281"/>
      <c r="AJ7" s="1281"/>
      <c r="AK7" s="1281"/>
      <c r="AL7" s="1281" t="s">
        <v>184</v>
      </c>
    </row>
    <row r="8" spans="1:40">
      <c r="A8" s="1637"/>
      <c r="B8" s="1287"/>
      <c r="C8" s="1287" t="s">
        <v>185</v>
      </c>
      <c r="D8" s="2286">
        <v>9.4410000000000007</v>
      </c>
      <c r="E8" s="2286">
        <v>3.8570000000000002</v>
      </c>
      <c r="F8" s="2286">
        <v>3.5569999999999999</v>
      </c>
      <c r="G8" s="2286">
        <v>3.1989999999999998</v>
      </c>
      <c r="H8" s="2286">
        <v>3.7389999999999999</v>
      </c>
      <c r="I8" s="2286">
        <v>5.2809999999999997</v>
      </c>
      <c r="J8" s="2286">
        <v>3.3090000000000002</v>
      </c>
      <c r="K8" s="2286">
        <v>5.0179999999999998</v>
      </c>
      <c r="L8" s="2286">
        <v>4.2919999999999998</v>
      </c>
      <c r="M8" s="2286">
        <v>3.4990000000000001</v>
      </c>
      <c r="N8" s="2240">
        <v>4519</v>
      </c>
      <c r="O8" s="2240"/>
      <c r="P8" s="2286">
        <v>9.4410000000000007</v>
      </c>
      <c r="Q8" s="2286">
        <v>3.8570000000000002</v>
      </c>
      <c r="R8" s="2286">
        <v>3.5569999999999999</v>
      </c>
      <c r="S8" s="2286">
        <v>3.1989999999999998</v>
      </c>
      <c r="T8" s="2286">
        <v>3.7389999999999999</v>
      </c>
      <c r="U8" s="2286">
        <v>5.2809999999999997</v>
      </c>
      <c r="V8" s="2286">
        <v>3.3090000000000002</v>
      </c>
      <c r="W8" s="2286">
        <v>5.0179999999999998</v>
      </c>
      <c r="X8" s="2286">
        <v>4.2919999999999998</v>
      </c>
      <c r="Y8" s="2286">
        <v>3.4990000000000001</v>
      </c>
      <c r="Z8" s="2240">
        <v>4519</v>
      </c>
      <c r="AA8" s="2240"/>
      <c r="AB8" s="2240">
        <v>5218</v>
      </c>
      <c r="AC8" s="2240">
        <v>3432</v>
      </c>
      <c r="AD8" s="2240">
        <v>3613</v>
      </c>
      <c r="AE8" s="2240">
        <v>3363</v>
      </c>
      <c r="AF8" s="2240">
        <v>4159</v>
      </c>
      <c r="AG8" s="2240">
        <v>4324</v>
      </c>
      <c r="AH8" s="2240">
        <v>3283</v>
      </c>
      <c r="AI8" s="2240">
        <v>5077</v>
      </c>
      <c r="AJ8" s="2240">
        <v>4305</v>
      </c>
      <c r="AK8" s="2240">
        <v>3245</v>
      </c>
      <c r="AL8" s="2240">
        <v>4002</v>
      </c>
    </row>
    <row r="9" spans="1:40">
      <c r="A9" s="1637"/>
      <c r="B9" s="1287"/>
      <c r="C9" s="1287" t="s">
        <v>186</v>
      </c>
      <c r="D9" s="2286">
        <v>196.33699999999999</v>
      </c>
      <c r="E9" s="2286">
        <v>237.45</v>
      </c>
      <c r="F9" s="2286">
        <v>265.02499999999998</v>
      </c>
      <c r="G9" s="2286">
        <v>283.90100000000001</v>
      </c>
      <c r="H9" s="2286">
        <v>281.79300000000001</v>
      </c>
      <c r="I9" s="2286">
        <v>303.23500000000001</v>
      </c>
      <c r="J9" s="2286">
        <v>309.02199999999999</v>
      </c>
      <c r="K9" s="2286">
        <v>310.916</v>
      </c>
      <c r="L9" s="2286">
        <v>288.798</v>
      </c>
      <c r="M9" s="2286">
        <v>232.822</v>
      </c>
      <c r="N9" s="2286">
        <v>270.93</v>
      </c>
      <c r="O9" s="2240"/>
      <c r="P9" s="2286">
        <v>196.33699999999999</v>
      </c>
      <c r="Q9" s="2286">
        <v>237.45</v>
      </c>
      <c r="R9" s="2286">
        <v>265.02499999999998</v>
      </c>
      <c r="S9" s="2286">
        <v>283.90100000000001</v>
      </c>
      <c r="T9" s="2286">
        <v>281.79300000000001</v>
      </c>
      <c r="U9" s="2286">
        <v>303.23500000000001</v>
      </c>
      <c r="V9" s="2286">
        <v>309.02199999999999</v>
      </c>
      <c r="W9" s="2286">
        <v>310.916</v>
      </c>
      <c r="X9" s="2286">
        <v>288.798</v>
      </c>
      <c r="Y9" s="2286">
        <v>232.822</v>
      </c>
      <c r="Z9" s="2286">
        <v>270.93</v>
      </c>
      <c r="AA9" s="2240"/>
      <c r="AB9" s="2240">
        <v>24885</v>
      </c>
      <c r="AC9" s="2240">
        <v>28886</v>
      </c>
      <c r="AD9" s="2240">
        <v>32203</v>
      </c>
      <c r="AE9" s="2240">
        <v>34798</v>
      </c>
      <c r="AF9" s="2240">
        <v>32339</v>
      </c>
      <c r="AG9" s="2240">
        <v>35137</v>
      </c>
      <c r="AH9" s="2240">
        <v>37132</v>
      </c>
      <c r="AI9" s="2240">
        <v>34531</v>
      </c>
      <c r="AJ9" s="2240">
        <v>30191</v>
      </c>
      <c r="AK9" s="2240">
        <v>24999</v>
      </c>
      <c r="AL9" s="2240">
        <v>31510</v>
      </c>
    </row>
    <row r="10" spans="1:40">
      <c r="A10" s="1637">
        <v>6</v>
      </c>
      <c r="B10" s="1287"/>
      <c r="C10" s="1287" t="s">
        <v>187</v>
      </c>
      <c r="D10" s="2240">
        <v>0</v>
      </c>
      <c r="E10" s="2240">
        <v>2</v>
      </c>
      <c r="F10" s="2240">
        <v>20</v>
      </c>
      <c r="G10" s="2240">
        <v>6</v>
      </c>
      <c r="H10" s="2240">
        <v>8</v>
      </c>
      <c r="I10" s="2240">
        <v>0</v>
      </c>
      <c r="J10" s="2240">
        <v>0</v>
      </c>
      <c r="K10" s="2240">
        <v>5</v>
      </c>
      <c r="L10" s="2240">
        <v>5</v>
      </c>
      <c r="M10" s="2240">
        <v>6</v>
      </c>
      <c r="N10" s="2240">
        <v>5</v>
      </c>
      <c r="O10" s="2240"/>
      <c r="P10" s="2240">
        <v>0</v>
      </c>
      <c r="Q10" s="2240">
        <v>2</v>
      </c>
      <c r="R10" s="2240">
        <v>20</v>
      </c>
      <c r="S10" s="2240">
        <v>6</v>
      </c>
      <c r="T10" s="2240">
        <v>8</v>
      </c>
      <c r="U10" s="2240">
        <v>0</v>
      </c>
      <c r="V10" s="2240">
        <v>0</v>
      </c>
      <c r="W10" s="2240">
        <v>5</v>
      </c>
      <c r="X10" s="2240">
        <v>5</v>
      </c>
      <c r="Y10" s="2240">
        <v>6</v>
      </c>
      <c r="Z10" s="2240">
        <v>5</v>
      </c>
      <c r="AA10" s="2240"/>
      <c r="AB10" s="2240">
        <v>0</v>
      </c>
      <c r="AC10" s="2240">
        <v>13</v>
      </c>
      <c r="AD10" s="2240">
        <v>11</v>
      </c>
      <c r="AE10" s="2240">
        <v>11</v>
      </c>
      <c r="AF10" s="2240">
        <v>1</v>
      </c>
      <c r="AG10" s="2240">
        <v>0</v>
      </c>
      <c r="AH10" s="2240">
        <v>1</v>
      </c>
      <c r="AI10" s="2240">
        <v>8</v>
      </c>
      <c r="AJ10" s="2240">
        <v>4</v>
      </c>
      <c r="AK10" s="2240">
        <v>5</v>
      </c>
      <c r="AL10" s="2240">
        <v>6</v>
      </c>
    </row>
    <row r="11" spans="1:40">
      <c r="A11" s="1637">
        <v>7</v>
      </c>
      <c r="B11" s="1287"/>
      <c r="C11" s="1287" t="s">
        <v>188</v>
      </c>
      <c r="D11" s="2240" t="s">
        <v>184</v>
      </c>
      <c r="E11" s="2240">
        <v>34</v>
      </c>
      <c r="F11" s="2240">
        <v>149</v>
      </c>
      <c r="G11" s="2240">
        <v>152</v>
      </c>
      <c r="H11" s="2240">
        <v>93</v>
      </c>
      <c r="I11" s="2240">
        <v>15</v>
      </c>
      <c r="J11" s="2240">
        <v>4</v>
      </c>
      <c r="K11" s="2240">
        <v>22</v>
      </c>
      <c r="L11" s="2240">
        <v>26</v>
      </c>
      <c r="M11" s="2240">
        <v>49</v>
      </c>
      <c r="N11" s="2240">
        <v>54</v>
      </c>
      <c r="O11" s="2240"/>
      <c r="P11" s="2240"/>
      <c r="Q11" s="2240">
        <v>34</v>
      </c>
      <c r="R11" s="2240">
        <v>149</v>
      </c>
      <c r="S11" s="2240">
        <v>152</v>
      </c>
      <c r="T11" s="2240">
        <v>93</v>
      </c>
      <c r="U11" s="2240">
        <v>15</v>
      </c>
      <c r="V11" s="2240">
        <v>4</v>
      </c>
      <c r="W11" s="2240">
        <v>22</v>
      </c>
      <c r="X11" s="2240">
        <v>26</v>
      </c>
      <c r="Y11" s="2240">
        <v>49</v>
      </c>
      <c r="Z11" s="2240">
        <v>54</v>
      </c>
      <c r="AA11" s="2240"/>
      <c r="AB11" s="2240">
        <v>0</v>
      </c>
      <c r="AC11" s="2240">
        <v>28</v>
      </c>
      <c r="AD11" s="2240">
        <v>27</v>
      </c>
      <c r="AE11" s="2240">
        <v>18</v>
      </c>
      <c r="AF11" s="2240">
        <v>15</v>
      </c>
      <c r="AG11" s="2240">
        <v>4</v>
      </c>
      <c r="AH11" s="2240">
        <v>2</v>
      </c>
      <c r="AI11" s="2240">
        <v>22</v>
      </c>
      <c r="AJ11" s="2240">
        <v>18</v>
      </c>
      <c r="AK11" s="2240">
        <v>22</v>
      </c>
      <c r="AL11" s="2240">
        <v>17</v>
      </c>
    </row>
    <row r="12" spans="1:40" ht="15.75" customHeight="1">
      <c r="A12" s="1973" t="s">
        <v>97</v>
      </c>
      <c r="B12" s="1287"/>
      <c r="C12" s="1287" t="s">
        <v>189</v>
      </c>
      <c r="D12" s="2286">
        <v>9.4410000000000007</v>
      </c>
      <c r="E12" s="2286">
        <v>3.859</v>
      </c>
      <c r="F12" s="2286">
        <v>3.577</v>
      </c>
      <c r="G12" s="2286">
        <v>3.2050000000000001</v>
      </c>
      <c r="H12" s="2286">
        <v>3.7469999999999999</v>
      </c>
      <c r="I12" s="2286">
        <v>5.2809999999999997</v>
      </c>
      <c r="J12" s="2286">
        <v>3.3090000000000002</v>
      </c>
      <c r="K12" s="2286">
        <v>5.0229999999999997</v>
      </c>
      <c r="L12" s="2286">
        <v>4.2969999999999997</v>
      </c>
      <c r="M12" s="2286">
        <v>3.5059999999999998</v>
      </c>
      <c r="N12" s="2286">
        <v>4.524</v>
      </c>
      <c r="O12" s="2240"/>
      <c r="P12" s="2286">
        <v>9.4410000000000007</v>
      </c>
      <c r="Q12" s="2286">
        <v>3.859</v>
      </c>
      <c r="R12" s="2286">
        <v>3.577</v>
      </c>
      <c r="S12" s="2286">
        <v>3.2050000000000001</v>
      </c>
      <c r="T12" s="2286">
        <v>3.7469999999999999</v>
      </c>
      <c r="U12" s="2286">
        <v>5.2809999999999997</v>
      </c>
      <c r="V12" s="2286">
        <v>3.3090000000000002</v>
      </c>
      <c r="W12" s="2286">
        <v>5.0229999999999997</v>
      </c>
      <c r="X12" s="2286">
        <v>4.2969999999999997</v>
      </c>
      <c r="Y12" s="2286">
        <v>3.5059999999999998</v>
      </c>
      <c r="Z12" s="2286">
        <v>4.524</v>
      </c>
      <c r="AA12" s="2240"/>
      <c r="AB12" s="2240">
        <v>5218</v>
      </c>
      <c r="AC12" s="2240">
        <v>3444</v>
      </c>
      <c r="AD12" s="2240">
        <v>3625</v>
      </c>
      <c r="AE12" s="2240">
        <v>3375</v>
      </c>
      <c r="AF12" s="2241">
        <v>4.16</v>
      </c>
      <c r="AG12" s="2240">
        <v>4324</v>
      </c>
      <c r="AH12" s="2240">
        <v>3284</v>
      </c>
      <c r="AI12" s="2240">
        <v>5085</v>
      </c>
      <c r="AJ12" s="2240">
        <v>4308</v>
      </c>
      <c r="AK12" s="2241">
        <v>3.25</v>
      </c>
      <c r="AL12" s="2240">
        <v>4007</v>
      </c>
    </row>
    <row r="13" spans="1:40" ht="14.4" thickBot="1">
      <c r="A13" s="1637">
        <v>9</v>
      </c>
      <c r="B13" s="1281" t="s">
        <v>190</v>
      </c>
      <c r="C13" s="1281"/>
      <c r="D13" s="2242"/>
      <c r="E13" s="2242"/>
      <c r="F13" s="2242"/>
      <c r="G13" s="2242"/>
      <c r="H13" s="2242"/>
      <c r="I13" s="2242"/>
      <c r="J13" s="2242"/>
      <c r="K13" s="2242"/>
      <c r="L13" s="2242"/>
      <c r="M13" s="2242"/>
      <c r="N13" s="2242"/>
      <c r="O13" s="2242"/>
      <c r="P13" s="2242"/>
      <c r="Q13" s="2242"/>
      <c r="R13" s="2242"/>
      <c r="S13" s="2242"/>
      <c r="T13" s="2242"/>
      <c r="U13" s="2242"/>
      <c r="V13" s="2242"/>
      <c r="W13" s="2242"/>
      <c r="X13" s="2242"/>
      <c r="Y13" s="2242"/>
      <c r="Z13" s="2242"/>
      <c r="AA13" s="2242"/>
      <c r="AB13" s="2242"/>
      <c r="AC13" s="2242"/>
      <c r="AD13" s="2242"/>
      <c r="AE13" s="2242"/>
      <c r="AF13" s="2242"/>
      <c r="AG13" s="2242"/>
      <c r="AH13" s="2242"/>
      <c r="AI13" s="2242"/>
      <c r="AJ13" s="2242"/>
      <c r="AK13" s="2242"/>
      <c r="AL13" s="2242"/>
    </row>
    <row r="14" spans="1:40">
      <c r="A14" s="1208">
        <v>12</v>
      </c>
      <c r="B14" s="1287"/>
      <c r="C14" s="1287" t="s">
        <v>185</v>
      </c>
      <c r="D14" s="2286">
        <v>8.0139999999999993</v>
      </c>
      <c r="E14" s="2286">
        <v>2.556</v>
      </c>
      <c r="F14" s="2286">
        <v>2.351</v>
      </c>
      <c r="G14" s="2286">
        <v>2.0009999999999999</v>
      </c>
      <c r="H14" s="2286">
        <v>2.5310000000000001</v>
      </c>
      <c r="I14" s="2286">
        <v>3.7719999999999998</v>
      </c>
      <c r="J14" s="2286">
        <v>1.8160000000000001</v>
      </c>
      <c r="K14" s="2286">
        <v>3.54</v>
      </c>
      <c r="L14" s="2286">
        <v>2.9350000000000001</v>
      </c>
      <c r="M14" s="2286">
        <v>2.105</v>
      </c>
      <c r="N14" s="2286">
        <v>3.1619999999999999</v>
      </c>
      <c r="O14" s="2240"/>
      <c r="P14" s="2286">
        <v>8.0139999999999993</v>
      </c>
      <c r="Q14" s="2286">
        <v>2.556</v>
      </c>
      <c r="R14" s="2286">
        <v>2.351</v>
      </c>
      <c r="S14" s="2286">
        <v>2.0009999999999999</v>
      </c>
      <c r="T14" s="2286">
        <v>2.5310000000000001</v>
      </c>
      <c r="U14" s="2286">
        <v>3.7719999999999998</v>
      </c>
      <c r="V14" s="2286">
        <v>1.8160000000000001</v>
      </c>
      <c r="W14" s="2286">
        <v>3.54</v>
      </c>
      <c r="X14" s="2286">
        <v>2.9350000000000001</v>
      </c>
      <c r="Y14" s="2286">
        <v>2.105</v>
      </c>
      <c r="Z14" s="2286">
        <v>3.1619999999999999</v>
      </c>
      <c r="AA14" s="2240"/>
      <c r="AB14" s="2240">
        <v>3868</v>
      </c>
      <c r="AC14" s="2240">
        <v>2341</v>
      </c>
      <c r="AD14" s="2240">
        <v>2342</v>
      </c>
      <c r="AE14" s="2240">
        <v>2134</v>
      </c>
      <c r="AF14" s="2240" t="s">
        <v>191</v>
      </c>
      <c r="AG14" s="2240" t="s">
        <v>192</v>
      </c>
      <c r="AH14" s="2240">
        <v>1763</v>
      </c>
      <c r="AI14" s="2240">
        <v>3687</v>
      </c>
      <c r="AJ14" s="2240">
        <v>2869</v>
      </c>
      <c r="AK14" s="2240">
        <v>2061</v>
      </c>
      <c r="AL14" s="2240">
        <v>2693</v>
      </c>
    </row>
    <row r="15" spans="1:40">
      <c r="A15" s="1208">
        <v>13</v>
      </c>
      <c r="B15" s="1287"/>
      <c r="C15" s="1287" t="s">
        <v>186</v>
      </c>
      <c r="D15" s="2286">
        <v>69.694000000000003</v>
      </c>
      <c r="E15" s="2286">
        <v>82.730999999999995</v>
      </c>
      <c r="F15" s="2286">
        <v>89.626999999999995</v>
      </c>
      <c r="G15" s="2286">
        <v>89.864000000000004</v>
      </c>
      <c r="H15" s="2286">
        <v>87.197000000000003</v>
      </c>
      <c r="I15" s="2286">
        <v>91.271000000000001</v>
      </c>
      <c r="J15" s="2286">
        <v>89.641999999999996</v>
      </c>
      <c r="K15" s="2286">
        <v>84.873999999999995</v>
      </c>
      <c r="L15" s="2286">
        <v>76.153999999999996</v>
      </c>
      <c r="M15" s="2286">
        <v>60.094999999999999</v>
      </c>
      <c r="N15" s="2286">
        <v>82.114999999999995</v>
      </c>
      <c r="O15" s="2240"/>
      <c r="P15" s="2286">
        <v>69.694000000000003</v>
      </c>
      <c r="Q15" s="2286">
        <v>82.730999999999995</v>
      </c>
      <c r="R15" s="2286">
        <v>89.626999999999995</v>
      </c>
      <c r="S15" s="2286">
        <v>89.864000000000004</v>
      </c>
      <c r="T15" s="2286">
        <v>87.197000000000003</v>
      </c>
      <c r="U15" s="2286">
        <v>91.271000000000001</v>
      </c>
      <c r="V15" s="2286">
        <v>89.641999999999996</v>
      </c>
      <c r="W15" s="2286">
        <v>84.873999999999995</v>
      </c>
      <c r="X15" s="2286">
        <v>76.153999999999996</v>
      </c>
      <c r="Y15" s="2286">
        <v>60.094999999999999</v>
      </c>
      <c r="Z15" s="2286">
        <v>82.114999999999995</v>
      </c>
      <c r="AA15" s="2240"/>
      <c r="AB15" s="2240">
        <v>7762</v>
      </c>
      <c r="AC15" s="2240">
        <v>8894</v>
      </c>
      <c r="AD15" s="2240">
        <v>9580</v>
      </c>
      <c r="AE15" s="2240">
        <v>9657</v>
      </c>
      <c r="AF15" s="2240">
        <v>9038</v>
      </c>
      <c r="AG15" s="2240">
        <v>9270</v>
      </c>
      <c r="AH15" s="2240">
        <v>9235</v>
      </c>
      <c r="AI15" s="2240">
        <v>8514</v>
      </c>
      <c r="AJ15" s="2240">
        <v>7273</v>
      </c>
      <c r="AK15" s="2240">
        <v>5992</v>
      </c>
      <c r="AL15" s="2240">
        <v>8522</v>
      </c>
    </row>
    <row r="16" spans="1:40">
      <c r="A16" s="1208">
        <v>14</v>
      </c>
      <c r="B16" s="1287"/>
      <c r="C16" s="1287" t="s">
        <v>187</v>
      </c>
      <c r="D16" s="2240">
        <v>0</v>
      </c>
      <c r="E16" s="2240">
        <v>2</v>
      </c>
      <c r="F16" s="2240">
        <v>17</v>
      </c>
      <c r="G16" s="2240">
        <v>5</v>
      </c>
      <c r="H16" s="2240">
        <v>7</v>
      </c>
      <c r="I16" s="2240">
        <v>0</v>
      </c>
      <c r="J16" s="2240">
        <v>0</v>
      </c>
      <c r="K16" s="2240">
        <v>4</v>
      </c>
      <c r="L16" s="2240">
        <v>4</v>
      </c>
      <c r="M16" s="2240">
        <v>2</v>
      </c>
      <c r="N16" s="2240">
        <v>4</v>
      </c>
      <c r="O16" s="2240"/>
      <c r="P16" s="2240">
        <v>0</v>
      </c>
      <c r="Q16" s="2240">
        <v>2</v>
      </c>
      <c r="R16" s="2240">
        <v>17</v>
      </c>
      <c r="S16" s="2240">
        <v>5</v>
      </c>
      <c r="T16" s="2240">
        <v>7</v>
      </c>
      <c r="U16" s="2240">
        <v>0</v>
      </c>
      <c r="V16" s="2240">
        <v>0</v>
      </c>
      <c r="W16" s="2240">
        <v>4</v>
      </c>
      <c r="X16" s="2240">
        <v>4</v>
      </c>
      <c r="Y16" s="2240">
        <v>2</v>
      </c>
      <c r="Z16" s="2240">
        <v>4</v>
      </c>
      <c r="AA16" s="2240"/>
      <c r="AB16" s="2240">
        <v>0</v>
      </c>
      <c r="AC16" s="2240">
        <v>11</v>
      </c>
      <c r="AD16" s="2240">
        <v>10</v>
      </c>
      <c r="AE16" s="2240">
        <v>10</v>
      </c>
      <c r="AF16" s="2240">
        <v>0</v>
      </c>
      <c r="AG16" s="2240">
        <v>0</v>
      </c>
      <c r="AH16" s="2240">
        <v>1</v>
      </c>
      <c r="AI16" s="2240">
        <v>6</v>
      </c>
      <c r="AJ16" s="2240">
        <v>2</v>
      </c>
      <c r="AK16" s="2240">
        <v>2</v>
      </c>
      <c r="AL16" s="2240">
        <v>5</v>
      </c>
    </row>
    <row r="17" spans="1:38">
      <c r="A17" s="1208">
        <v>16</v>
      </c>
      <c r="B17" s="1287"/>
      <c r="C17" s="1287" t="s">
        <v>188</v>
      </c>
      <c r="D17" s="2240" t="s">
        <v>184</v>
      </c>
      <c r="E17" s="2240">
        <v>14</v>
      </c>
      <c r="F17" s="2240">
        <v>46</v>
      </c>
      <c r="G17" s="2240">
        <v>56</v>
      </c>
      <c r="H17" s="2240">
        <v>20</v>
      </c>
      <c r="I17" s="2240">
        <v>1</v>
      </c>
      <c r="J17" s="2240">
        <v>4</v>
      </c>
      <c r="K17" s="2240">
        <v>13</v>
      </c>
      <c r="L17" s="2240">
        <v>7</v>
      </c>
      <c r="M17" s="2240">
        <v>6</v>
      </c>
      <c r="N17" s="2240">
        <v>17</v>
      </c>
      <c r="O17" s="2240"/>
      <c r="P17" s="2240"/>
      <c r="Q17" s="2240">
        <v>14</v>
      </c>
      <c r="R17" s="2240">
        <v>46</v>
      </c>
      <c r="S17" s="2240">
        <v>56</v>
      </c>
      <c r="T17" s="2240">
        <v>20</v>
      </c>
      <c r="U17" s="2240">
        <v>1</v>
      </c>
      <c r="V17" s="2240">
        <v>4</v>
      </c>
      <c r="W17" s="2240">
        <v>13</v>
      </c>
      <c r="X17" s="2240">
        <v>7</v>
      </c>
      <c r="Y17" s="2240">
        <v>6</v>
      </c>
      <c r="Z17" s="2240">
        <v>17</v>
      </c>
      <c r="AA17" s="2240"/>
      <c r="AB17" s="2240">
        <v>0</v>
      </c>
      <c r="AC17" s="2240">
        <v>10</v>
      </c>
      <c r="AD17" s="2240">
        <v>10</v>
      </c>
      <c r="AE17" s="2240">
        <v>5</v>
      </c>
      <c r="AF17" s="2240">
        <v>4</v>
      </c>
      <c r="AG17" s="2240">
        <v>4</v>
      </c>
      <c r="AH17" s="2240">
        <v>1</v>
      </c>
      <c r="AI17" s="2240">
        <v>8</v>
      </c>
      <c r="AJ17" s="2240">
        <v>5</v>
      </c>
      <c r="AK17" s="2240">
        <v>4</v>
      </c>
      <c r="AL17" s="2240">
        <v>6</v>
      </c>
    </row>
    <row r="18" spans="1:38">
      <c r="A18" s="1208">
        <v>20</v>
      </c>
      <c r="B18" s="1287"/>
      <c r="C18" s="1287" t="s">
        <v>189</v>
      </c>
      <c r="D18" s="2286">
        <v>8.0139999999999993</v>
      </c>
      <c r="E18" s="2286">
        <v>2.5579999999999998</v>
      </c>
      <c r="F18" s="2286">
        <v>2.3679999999999999</v>
      </c>
      <c r="G18" s="2286">
        <v>2.0059999999999998</v>
      </c>
      <c r="H18" s="2286">
        <v>2.5369999999999999</v>
      </c>
      <c r="I18" s="2286">
        <v>3.7719999999999998</v>
      </c>
      <c r="J18" s="2286">
        <v>1.8160000000000001</v>
      </c>
      <c r="K18" s="2286">
        <v>3.5449999999999999</v>
      </c>
      <c r="L18" s="2286">
        <v>2.9390000000000001</v>
      </c>
      <c r="M18" s="2286">
        <v>2.1080000000000001</v>
      </c>
      <c r="N18" s="2286">
        <v>3.1659999999999999</v>
      </c>
      <c r="O18" s="2240"/>
      <c r="P18" s="2286">
        <v>8.0139999999999993</v>
      </c>
      <c r="Q18" s="2286">
        <v>2.5579999999999998</v>
      </c>
      <c r="R18" s="2286">
        <v>2.3679999999999999</v>
      </c>
      <c r="S18" s="2286">
        <v>2.0059999999999998</v>
      </c>
      <c r="T18" s="2286">
        <v>2.5369999999999999</v>
      </c>
      <c r="U18" s="2286">
        <v>3.7719999999999998</v>
      </c>
      <c r="V18" s="2286">
        <v>1.8160000000000001</v>
      </c>
      <c r="W18" s="2286">
        <v>3.5449999999999999</v>
      </c>
      <c r="X18" s="2286">
        <v>2.9390000000000001</v>
      </c>
      <c r="Y18" s="2286">
        <v>2.1080000000000001</v>
      </c>
      <c r="Z18" s="2286">
        <v>3.1659999999999999</v>
      </c>
      <c r="AA18" s="2240"/>
      <c r="AB18" s="2240">
        <v>3868</v>
      </c>
      <c r="AC18" s="2240">
        <v>2351</v>
      </c>
      <c r="AD18" s="2240">
        <v>2352</v>
      </c>
      <c r="AE18" s="2240">
        <v>2145</v>
      </c>
      <c r="AF18" s="2240">
        <v>3031</v>
      </c>
      <c r="AG18" s="2240" t="s">
        <v>192</v>
      </c>
      <c r="AH18" s="2240">
        <v>1763</v>
      </c>
      <c r="AI18" s="2240">
        <v>3693</v>
      </c>
      <c r="AJ18" s="2240">
        <v>2871</v>
      </c>
      <c r="AK18" s="2240">
        <v>2063</v>
      </c>
      <c r="AL18" s="2240">
        <v>2698</v>
      </c>
    </row>
    <row r="19" spans="1:38" ht="14.4" thickBot="1">
      <c r="A19" s="1208">
        <v>21</v>
      </c>
      <c r="B19" s="1281" t="s">
        <v>193</v>
      </c>
      <c r="C19" s="1281"/>
      <c r="D19" s="2242"/>
      <c r="E19" s="2242"/>
      <c r="F19" s="2242"/>
      <c r="G19" s="2242"/>
      <c r="H19" s="2242"/>
      <c r="I19" s="2242"/>
      <c r="J19" s="2242"/>
      <c r="K19" s="2242"/>
      <c r="L19" s="2242"/>
      <c r="M19" s="2242"/>
      <c r="N19" s="2242"/>
      <c r="O19" s="2242"/>
      <c r="P19" s="2242"/>
      <c r="Q19" s="2242"/>
      <c r="R19" s="2242"/>
      <c r="S19" s="2242"/>
      <c r="T19" s="2242"/>
      <c r="U19" s="2242"/>
      <c r="V19" s="2242"/>
      <c r="W19" s="2242"/>
      <c r="X19" s="2242"/>
      <c r="Y19" s="2242"/>
      <c r="Z19" s="2242"/>
      <c r="AA19" s="2242"/>
      <c r="AB19" s="2242"/>
      <c r="AC19" s="2242"/>
      <c r="AD19" s="2242"/>
      <c r="AE19" s="2242"/>
      <c r="AF19" s="2242"/>
      <c r="AG19" s="2242"/>
      <c r="AH19" s="2242"/>
      <c r="AI19" s="2242"/>
      <c r="AJ19" s="2242"/>
      <c r="AK19" s="2242"/>
      <c r="AL19" s="2242"/>
    </row>
    <row r="20" spans="1:38" ht="39.6">
      <c r="A20" s="1208">
        <v>22</v>
      </c>
      <c r="B20" s="2227"/>
      <c r="C20" s="1503" t="s">
        <v>194</v>
      </c>
      <c r="D20" s="2240"/>
      <c r="E20" s="2240"/>
      <c r="F20" s="2240"/>
      <c r="G20" s="2240"/>
      <c r="H20" s="2240"/>
      <c r="I20" s="2240"/>
      <c r="J20" s="2240"/>
      <c r="K20" s="2240"/>
      <c r="L20" s="2240"/>
      <c r="M20" s="2240"/>
      <c r="N20" s="2240">
        <v>500000</v>
      </c>
      <c r="O20" s="2240" t="s">
        <v>184</v>
      </c>
      <c r="P20" s="2240" t="s">
        <v>184</v>
      </c>
      <c r="Q20" s="2240" t="s">
        <v>184</v>
      </c>
      <c r="R20" s="2240" t="s">
        <v>184</v>
      </c>
      <c r="S20" s="2240" t="s">
        <v>184</v>
      </c>
      <c r="T20" s="2240" t="s">
        <v>184</v>
      </c>
      <c r="U20" s="2240" t="s">
        <v>184</v>
      </c>
      <c r="V20" s="2240" t="s">
        <v>184</v>
      </c>
      <c r="W20" s="2240" t="s">
        <v>184</v>
      </c>
      <c r="X20" s="2240" t="s">
        <v>184</v>
      </c>
      <c r="Y20" s="2240"/>
      <c r="Z20" s="2240"/>
      <c r="AA20" s="2240"/>
      <c r="AB20" s="2240"/>
      <c r="AC20" s="2240"/>
      <c r="AD20" s="2240"/>
      <c r="AE20" s="2240"/>
      <c r="AF20" s="2240"/>
      <c r="AG20" s="2240"/>
      <c r="AH20" s="2240"/>
      <c r="AI20" s="2240"/>
    </row>
    <row r="21" spans="1:38">
      <c r="B21" s="2298" t="s">
        <v>3277</v>
      </c>
      <c r="D21" s="2091"/>
      <c r="E21" s="2091"/>
      <c r="F21" s="2091"/>
      <c r="G21" s="2091"/>
      <c r="H21" s="2091"/>
      <c r="I21" s="2091"/>
      <c r="J21" s="2091"/>
      <c r="K21" s="2091"/>
      <c r="P21" s="2091"/>
      <c r="Q21" s="2091"/>
      <c r="R21" s="2091"/>
      <c r="S21" s="2091"/>
      <c r="T21" s="2091"/>
      <c r="U21" s="2091"/>
      <c r="V21" s="2091"/>
      <c r="W21" s="2091"/>
      <c r="AB21" s="2091"/>
      <c r="AC21" s="2091"/>
      <c r="AD21" s="2091"/>
      <c r="AE21" s="2091"/>
      <c r="AF21" s="2091"/>
      <c r="AG21" s="2091"/>
      <c r="AH21" s="2091"/>
      <c r="AI21" s="2091"/>
    </row>
    <row r="22" spans="1:38">
      <c r="B22" s="2092"/>
      <c r="C22" s="1964"/>
      <c r="D22" s="1964"/>
      <c r="E22" s="1964"/>
      <c r="F22" s="1964"/>
      <c r="G22" s="1964"/>
      <c r="H22" s="1964"/>
      <c r="I22" s="1964"/>
      <c r="J22" s="1964"/>
      <c r="P22" s="1964"/>
      <c r="Q22" s="1964"/>
      <c r="R22" s="1964"/>
      <c r="S22" s="1964"/>
      <c r="T22" s="1964"/>
      <c r="U22" s="1964"/>
      <c r="V22" s="1964"/>
      <c r="AB22" s="1964"/>
      <c r="AC22" s="1964"/>
      <c r="AD22" s="1964"/>
      <c r="AE22" s="1964"/>
      <c r="AF22" s="1964"/>
      <c r="AG22" s="1964"/>
      <c r="AH22" s="1964"/>
    </row>
    <row r="23" spans="1:38">
      <c r="B23" s="2092"/>
    </row>
  </sheetData>
  <phoneticPr fontId="64" type="noConversion"/>
  <hyperlinks>
    <hyperlink ref="B2" location="Índice!A1" display="OV1: Visão Geral dos Ativos Ponderados pelo Risco – RWA" xr:uid="{5A4CB9E9-E84A-4694-9E0A-9CC20435BF10}"/>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FFEC9-D1EB-4E77-AE7E-0E47DC92AB2D}">
  <sheetPr codeName="Planilha60">
    <tabColor rgb="FF73C6A1"/>
  </sheetPr>
  <dimension ref="A1:AC14"/>
  <sheetViews>
    <sheetView showGridLines="0" topLeftCell="B1" zoomScale="80" zoomScaleNormal="80" workbookViewId="0">
      <selection activeCell="C6" sqref="C6:C14"/>
    </sheetView>
  </sheetViews>
  <sheetFormatPr defaultColWidth="24.21875" defaultRowHeight="13.8"/>
  <cols>
    <col min="1" max="1" width="3.44140625" style="3" hidden="1" customWidth="1"/>
    <col min="2" max="2" width="38.44140625" style="3" customWidth="1"/>
    <col min="3" max="29" width="12.44140625" style="3" customWidth="1"/>
    <col min="30" max="16384" width="24.21875" style="3"/>
  </cols>
  <sheetData>
    <row r="1" spans="1:29" s="21" customFormat="1" ht="5.25" customHeight="1">
      <c r="A1" s="12"/>
      <c r="B1" s="13"/>
      <c r="C1" s="14"/>
      <c r="D1" s="14"/>
      <c r="E1" s="14"/>
      <c r="F1" s="14"/>
      <c r="G1" s="14"/>
      <c r="H1" s="14"/>
      <c r="I1" s="14"/>
      <c r="J1" s="14"/>
      <c r="K1" s="14"/>
      <c r="L1" s="14"/>
      <c r="M1" s="14"/>
      <c r="N1" s="14"/>
      <c r="O1" s="14"/>
      <c r="P1" s="14"/>
      <c r="Q1" s="14"/>
      <c r="R1" s="14"/>
      <c r="S1" s="14"/>
      <c r="T1" s="14"/>
      <c r="U1" s="14"/>
      <c r="V1" s="14"/>
      <c r="W1" s="14"/>
      <c r="X1" s="14"/>
      <c r="Y1" s="14"/>
      <c r="Z1" s="14"/>
      <c r="AA1" s="14"/>
      <c r="AB1" s="14"/>
      <c r="AC1" s="14"/>
    </row>
    <row r="2" spans="1:29">
      <c r="A2" s="22"/>
      <c r="B2" s="23" t="s">
        <v>2319</v>
      </c>
      <c r="C2" s="1209"/>
      <c r="D2" s="1209"/>
      <c r="E2" s="1209"/>
      <c r="F2" s="1209"/>
      <c r="G2" s="1209"/>
      <c r="H2" s="1209"/>
      <c r="I2" s="1209"/>
      <c r="J2" s="1209"/>
      <c r="K2" s="1209"/>
      <c r="L2" s="1209"/>
      <c r="M2" s="1209"/>
      <c r="N2" s="1209"/>
      <c r="O2" s="1209"/>
      <c r="P2" s="1209"/>
      <c r="Q2" s="1209"/>
      <c r="R2" s="1209"/>
      <c r="S2" s="1209"/>
      <c r="T2" s="1209"/>
      <c r="U2" s="1209"/>
      <c r="V2" s="1209"/>
      <c r="W2" s="1209"/>
      <c r="X2" s="1209"/>
      <c r="Y2" s="1209"/>
      <c r="Z2" s="1209"/>
      <c r="AA2" s="1209"/>
      <c r="AB2" s="1178"/>
      <c r="AC2" s="1209"/>
    </row>
    <row r="3" spans="1:29" ht="5.25" customHeight="1"/>
    <row r="4" spans="1:29" ht="14.4" thickBot="1">
      <c r="A4" s="1206"/>
      <c r="B4" s="1210" t="s">
        <v>68</v>
      </c>
      <c r="C4" s="1211">
        <v>46203</v>
      </c>
      <c r="D4" s="1211">
        <v>46112</v>
      </c>
      <c r="E4" s="1211">
        <v>46022</v>
      </c>
      <c r="F4" s="1211">
        <v>45930</v>
      </c>
      <c r="G4" s="1211">
        <v>45838</v>
      </c>
      <c r="H4" s="1211">
        <v>45747</v>
      </c>
      <c r="I4" s="1211">
        <v>45657</v>
      </c>
      <c r="J4" s="1211">
        <v>45565</v>
      </c>
      <c r="K4" s="1211">
        <v>45473</v>
      </c>
      <c r="L4" s="1211">
        <v>45382</v>
      </c>
      <c r="M4" s="1211">
        <v>45291</v>
      </c>
      <c r="N4" s="1211">
        <v>45199</v>
      </c>
      <c r="O4" s="1211">
        <v>45107</v>
      </c>
      <c r="P4" s="1211">
        <v>45016</v>
      </c>
      <c r="Q4" s="1211">
        <v>44926</v>
      </c>
      <c r="R4" s="1211">
        <v>44834</v>
      </c>
      <c r="S4" s="1211">
        <v>44742</v>
      </c>
      <c r="T4" s="1211">
        <v>44651</v>
      </c>
      <c r="U4" s="1211">
        <v>44561</v>
      </c>
      <c r="V4" s="1211">
        <v>44469</v>
      </c>
      <c r="W4" s="1211">
        <v>44377</v>
      </c>
      <c r="X4" s="1211">
        <v>44286</v>
      </c>
      <c r="Y4" s="1211">
        <v>44196</v>
      </c>
      <c r="Z4" s="1211">
        <v>44104</v>
      </c>
      <c r="AA4" s="1212">
        <v>44012</v>
      </c>
      <c r="AB4" s="1212" t="s">
        <v>2265</v>
      </c>
      <c r="AC4" s="1211">
        <v>44196</v>
      </c>
    </row>
    <row r="5" spans="1:29" ht="14.4" thickBot="1">
      <c r="A5" s="1207"/>
      <c r="B5" s="1213" t="s">
        <v>2320</v>
      </c>
      <c r="C5" s="2161"/>
      <c r="D5" s="2161"/>
      <c r="E5" s="2161"/>
      <c r="F5" s="2161"/>
      <c r="G5" s="2161"/>
      <c r="H5" s="2161"/>
      <c r="I5" s="2161"/>
      <c r="J5" s="1214"/>
      <c r="K5" s="1214"/>
      <c r="L5" s="1214"/>
      <c r="M5" s="1214"/>
      <c r="N5" s="1214"/>
      <c r="O5" s="1214"/>
      <c r="P5" s="1214"/>
      <c r="Q5" s="1214"/>
      <c r="R5" s="1214"/>
      <c r="S5" s="1214"/>
      <c r="T5" s="1214"/>
      <c r="U5" s="1214"/>
      <c r="V5" s="1214"/>
      <c r="W5" s="1214"/>
      <c r="X5" s="1214"/>
      <c r="Y5" s="1214"/>
      <c r="Z5" s="1214"/>
      <c r="AA5" s="1214"/>
      <c r="AB5" s="1214"/>
      <c r="AC5" s="1214"/>
    </row>
    <row r="6" spans="1:29">
      <c r="A6" s="1208">
        <v>1</v>
      </c>
      <c r="B6" s="1215" t="s">
        <v>2321</v>
      </c>
      <c r="C6" s="1216">
        <v>471</v>
      </c>
      <c r="D6" s="1216">
        <v>570</v>
      </c>
      <c r="E6" s="1216">
        <v>459</v>
      </c>
      <c r="F6" s="1216">
        <v>521</v>
      </c>
      <c r="G6" s="1216">
        <v>477</v>
      </c>
      <c r="H6" s="1216">
        <v>406</v>
      </c>
      <c r="I6" s="1216">
        <v>350</v>
      </c>
      <c r="J6" s="1216">
        <v>222</v>
      </c>
      <c r="K6" s="1216">
        <v>294</v>
      </c>
      <c r="L6" s="1216">
        <v>315</v>
      </c>
      <c r="M6" s="1217">
        <v>315</v>
      </c>
      <c r="N6" s="1217">
        <v>520</v>
      </c>
      <c r="O6" s="1217">
        <v>216</v>
      </c>
      <c r="P6" s="1217">
        <v>240</v>
      </c>
      <c r="Q6" s="1217">
        <v>165</v>
      </c>
      <c r="R6" s="1217">
        <v>305</v>
      </c>
      <c r="S6" s="1217">
        <v>367</v>
      </c>
      <c r="T6" s="1217">
        <v>289</v>
      </c>
      <c r="U6" s="1217">
        <v>205</v>
      </c>
      <c r="V6" s="1217">
        <v>172</v>
      </c>
      <c r="W6" s="1217">
        <v>264</v>
      </c>
      <c r="X6" s="1217">
        <v>241</v>
      </c>
      <c r="Y6" s="1218">
        <v>150</v>
      </c>
      <c r="Z6" s="1218">
        <v>112</v>
      </c>
      <c r="AA6" s="1219">
        <v>483</v>
      </c>
      <c r="AB6" s="1219">
        <v>398</v>
      </c>
      <c r="AC6" s="1218">
        <v>150</v>
      </c>
    </row>
    <row r="7" spans="1:29">
      <c r="A7" s="1208">
        <v>2</v>
      </c>
      <c r="B7" s="1215" t="s">
        <v>2322</v>
      </c>
      <c r="C7" s="1220">
        <v>312</v>
      </c>
      <c r="D7" s="1220">
        <v>381</v>
      </c>
      <c r="E7" s="1220">
        <v>292</v>
      </c>
      <c r="F7" s="1220">
        <v>305</v>
      </c>
      <c r="G7" s="1220">
        <v>325</v>
      </c>
      <c r="H7" s="1220">
        <v>245</v>
      </c>
      <c r="I7" s="1220">
        <v>176</v>
      </c>
      <c r="J7" s="1220">
        <v>154</v>
      </c>
      <c r="K7" s="1220">
        <v>197</v>
      </c>
      <c r="L7" s="1220">
        <v>202</v>
      </c>
      <c r="M7" s="1221">
        <v>187</v>
      </c>
      <c r="N7" s="1221">
        <v>223</v>
      </c>
      <c r="O7" s="1221">
        <v>116</v>
      </c>
      <c r="P7" s="1221">
        <v>100</v>
      </c>
      <c r="Q7" s="1221">
        <v>101</v>
      </c>
      <c r="R7" s="1221">
        <v>129</v>
      </c>
      <c r="S7" s="1221">
        <v>195</v>
      </c>
      <c r="T7" s="1221">
        <v>176</v>
      </c>
      <c r="U7" s="1221">
        <v>116</v>
      </c>
      <c r="V7" s="1221">
        <v>80</v>
      </c>
      <c r="W7" s="1221">
        <v>129</v>
      </c>
      <c r="X7" s="1221">
        <v>117</v>
      </c>
      <c r="Y7" s="1222">
        <v>60</v>
      </c>
      <c r="Z7" s="1222">
        <v>58</v>
      </c>
      <c r="AA7" s="1223">
        <v>154</v>
      </c>
      <c r="AB7" s="1223">
        <v>142</v>
      </c>
      <c r="AC7" s="1222">
        <v>60</v>
      </c>
    </row>
    <row r="8" spans="1:29">
      <c r="A8" s="1208">
        <v>3</v>
      </c>
      <c r="B8" s="1215" t="s">
        <v>2323</v>
      </c>
      <c r="C8" s="1220">
        <v>236</v>
      </c>
      <c r="D8" s="1220">
        <v>218</v>
      </c>
      <c r="E8" s="1220">
        <v>194</v>
      </c>
      <c r="F8" s="1220">
        <v>219</v>
      </c>
      <c r="G8" s="1220">
        <v>220</v>
      </c>
      <c r="H8" s="1220">
        <v>139</v>
      </c>
      <c r="I8" s="1220">
        <v>136</v>
      </c>
      <c r="J8" s="1220">
        <v>103</v>
      </c>
      <c r="K8" s="1220">
        <v>143</v>
      </c>
      <c r="L8" s="1220">
        <v>133</v>
      </c>
      <c r="M8" s="1221">
        <v>127</v>
      </c>
      <c r="N8" s="1221">
        <v>103</v>
      </c>
      <c r="O8" s="1221">
        <v>61</v>
      </c>
      <c r="P8" s="1221">
        <v>57</v>
      </c>
      <c r="Q8" s="1221">
        <v>49</v>
      </c>
      <c r="R8" s="1221">
        <v>50</v>
      </c>
      <c r="S8" s="1221">
        <v>80</v>
      </c>
      <c r="T8" s="1221">
        <v>96</v>
      </c>
      <c r="U8" s="1221">
        <v>37</v>
      </c>
      <c r="V8" s="1221">
        <v>38</v>
      </c>
      <c r="W8" s="1221">
        <v>37</v>
      </c>
      <c r="X8" s="1221">
        <v>55</v>
      </c>
      <c r="Y8" s="1222">
        <v>21</v>
      </c>
      <c r="Z8" s="1222">
        <v>37</v>
      </c>
      <c r="AA8" s="1223">
        <v>73</v>
      </c>
      <c r="AB8" s="1223">
        <v>62</v>
      </c>
      <c r="AC8" s="1222">
        <v>21</v>
      </c>
    </row>
    <row r="9" spans="1:29">
      <c r="A9" s="1208">
        <v>4</v>
      </c>
      <c r="B9" s="1215" t="s">
        <v>2324</v>
      </c>
      <c r="C9" s="1220">
        <v>334</v>
      </c>
      <c r="D9" s="1220">
        <v>327</v>
      </c>
      <c r="E9" s="1220">
        <v>286</v>
      </c>
      <c r="F9" s="1220">
        <v>301</v>
      </c>
      <c r="G9" s="1220">
        <v>352</v>
      </c>
      <c r="H9" s="1220">
        <v>223</v>
      </c>
      <c r="I9" s="1220">
        <v>169</v>
      </c>
      <c r="J9" s="1220">
        <v>147</v>
      </c>
      <c r="K9" s="1220">
        <v>187</v>
      </c>
      <c r="L9" s="1220">
        <v>269</v>
      </c>
      <c r="M9" s="1221">
        <v>138</v>
      </c>
      <c r="N9" s="1221">
        <v>156</v>
      </c>
      <c r="O9" s="1221">
        <v>137</v>
      </c>
      <c r="P9" s="1221">
        <v>75</v>
      </c>
      <c r="Q9" s="1221">
        <v>87</v>
      </c>
      <c r="R9" s="1221">
        <v>80</v>
      </c>
      <c r="S9" s="1221">
        <v>225</v>
      </c>
      <c r="T9" s="1221">
        <v>132</v>
      </c>
      <c r="U9" s="1221">
        <v>124</v>
      </c>
      <c r="V9" s="1221">
        <v>64</v>
      </c>
      <c r="W9" s="1221">
        <v>37</v>
      </c>
      <c r="X9" s="1221">
        <v>241</v>
      </c>
      <c r="Y9" s="1222">
        <v>73</v>
      </c>
      <c r="Z9" s="1222">
        <v>39</v>
      </c>
      <c r="AA9" s="1223">
        <v>84</v>
      </c>
      <c r="AB9" s="1223">
        <v>398</v>
      </c>
      <c r="AC9" s="1222">
        <v>73</v>
      </c>
    </row>
    <row r="10" spans="1:29" ht="14.4" thickBot="1">
      <c r="A10" s="1207"/>
      <c r="B10" s="1213" t="s">
        <v>2325</v>
      </c>
      <c r="C10" s="1224"/>
      <c r="D10" s="1224"/>
      <c r="E10" s="1224"/>
      <c r="F10" s="1224"/>
      <c r="G10" s="1224"/>
      <c r="H10" s="1224"/>
      <c r="I10" s="1224"/>
      <c r="J10" s="1224"/>
      <c r="K10" s="1224"/>
      <c r="L10" s="1224"/>
      <c r="M10" s="1225"/>
      <c r="N10" s="1225"/>
      <c r="O10" s="1225"/>
      <c r="P10" s="1225"/>
      <c r="Q10" s="1225"/>
      <c r="R10" s="1225"/>
      <c r="S10" s="1225"/>
      <c r="T10" s="1225"/>
      <c r="U10" s="1225"/>
      <c r="V10" s="1225"/>
      <c r="W10" s="1225"/>
      <c r="X10" s="1225"/>
      <c r="Y10" s="1214"/>
      <c r="Z10" s="1214"/>
      <c r="AA10" s="1214"/>
      <c r="AB10" s="1214"/>
      <c r="AC10" s="1214"/>
    </row>
    <row r="11" spans="1:29">
      <c r="A11" s="1208">
        <v>5</v>
      </c>
      <c r="B11" s="1215" t="s">
        <v>2321</v>
      </c>
      <c r="C11" s="1216">
        <v>908</v>
      </c>
      <c r="D11" s="1216">
        <v>561</v>
      </c>
      <c r="E11" s="1216">
        <v>464</v>
      </c>
      <c r="F11" s="1216">
        <v>542</v>
      </c>
      <c r="G11" s="1216">
        <v>477</v>
      </c>
      <c r="H11" s="1216">
        <v>436</v>
      </c>
      <c r="I11" s="1216">
        <v>622</v>
      </c>
      <c r="J11" s="1216">
        <v>501</v>
      </c>
      <c r="K11" s="1216">
        <v>291</v>
      </c>
      <c r="L11" s="1216">
        <v>286</v>
      </c>
      <c r="M11" s="1217">
        <v>486</v>
      </c>
      <c r="N11" s="1217">
        <v>439</v>
      </c>
      <c r="O11" s="1217">
        <v>265</v>
      </c>
      <c r="P11" s="1217">
        <v>424</v>
      </c>
      <c r="Q11" s="1217">
        <v>315</v>
      </c>
      <c r="R11" s="1217">
        <v>401</v>
      </c>
      <c r="S11" s="1217">
        <v>387</v>
      </c>
      <c r="T11" s="1217">
        <v>289</v>
      </c>
      <c r="U11" s="1217">
        <v>217</v>
      </c>
      <c r="V11" s="1217">
        <v>275</v>
      </c>
      <c r="W11" s="1217">
        <v>448</v>
      </c>
      <c r="X11" s="1217">
        <v>459</v>
      </c>
      <c r="Y11" s="1218">
        <v>273</v>
      </c>
      <c r="Z11" s="1218">
        <v>437</v>
      </c>
      <c r="AA11" s="1219">
        <v>451</v>
      </c>
      <c r="AB11" s="1219">
        <v>394</v>
      </c>
      <c r="AC11" s="1218">
        <v>273</v>
      </c>
    </row>
    <row r="12" spans="1:29">
      <c r="A12" s="1208">
        <v>6</v>
      </c>
      <c r="B12" s="1215" t="s">
        <v>2322</v>
      </c>
      <c r="C12" s="1220">
        <v>511</v>
      </c>
      <c r="D12" s="1220">
        <v>406</v>
      </c>
      <c r="E12" s="1220">
        <v>366</v>
      </c>
      <c r="F12" s="1220">
        <v>406</v>
      </c>
      <c r="G12" s="1220">
        <v>345</v>
      </c>
      <c r="H12" s="1220">
        <v>321</v>
      </c>
      <c r="I12" s="1220">
        <v>324</v>
      </c>
      <c r="J12" s="1220">
        <v>286</v>
      </c>
      <c r="K12" s="1220">
        <v>175</v>
      </c>
      <c r="L12" s="1220">
        <v>206</v>
      </c>
      <c r="M12" s="1221">
        <v>233</v>
      </c>
      <c r="N12" s="1221">
        <v>259</v>
      </c>
      <c r="O12" s="1221">
        <v>165</v>
      </c>
      <c r="P12" s="1221">
        <v>236</v>
      </c>
      <c r="Q12" s="1221">
        <v>180</v>
      </c>
      <c r="R12" s="1221">
        <v>244</v>
      </c>
      <c r="S12" s="1221">
        <v>259</v>
      </c>
      <c r="T12" s="1221">
        <v>151</v>
      </c>
      <c r="U12" s="1221">
        <v>100</v>
      </c>
      <c r="V12" s="1221">
        <v>135</v>
      </c>
      <c r="W12" s="1221">
        <v>191</v>
      </c>
      <c r="X12" s="1221">
        <v>207</v>
      </c>
      <c r="Y12" s="1222">
        <v>142</v>
      </c>
      <c r="Z12" s="1222">
        <v>208</v>
      </c>
      <c r="AA12" s="1223">
        <v>127</v>
      </c>
      <c r="AB12" s="1223">
        <v>197</v>
      </c>
      <c r="AC12" s="1222">
        <v>142</v>
      </c>
    </row>
    <row r="13" spans="1:29">
      <c r="A13" s="1208">
        <v>7</v>
      </c>
      <c r="B13" s="1215" t="s">
        <v>2323</v>
      </c>
      <c r="C13" s="1220">
        <v>311</v>
      </c>
      <c r="D13" s="1220">
        <v>324</v>
      </c>
      <c r="E13" s="1220">
        <v>310</v>
      </c>
      <c r="F13" s="1220">
        <v>248</v>
      </c>
      <c r="G13" s="1220">
        <v>271</v>
      </c>
      <c r="H13" s="1220">
        <v>213</v>
      </c>
      <c r="I13" s="1220">
        <v>234</v>
      </c>
      <c r="J13" s="1220">
        <v>161</v>
      </c>
      <c r="K13" s="1220">
        <v>126</v>
      </c>
      <c r="L13" s="1220">
        <v>154</v>
      </c>
      <c r="M13" s="1221">
        <v>108</v>
      </c>
      <c r="N13" s="1221">
        <v>115</v>
      </c>
      <c r="O13" s="1221">
        <v>109</v>
      </c>
      <c r="P13" s="1221">
        <v>170</v>
      </c>
      <c r="Q13" s="1221">
        <v>69</v>
      </c>
      <c r="R13" s="1221">
        <v>138</v>
      </c>
      <c r="S13" s="1221">
        <v>135</v>
      </c>
      <c r="T13" s="1221">
        <v>68</v>
      </c>
      <c r="U13" s="1221">
        <v>34</v>
      </c>
      <c r="V13" s="1221">
        <v>56</v>
      </c>
      <c r="W13" s="1221">
        <v>42</v>
      </c>
      <c r="X13" s="1221">
        <v>101</v>
      </c>
      <c r="Y13" s="1222">
        <v>57</v>
      </c>
      <c r="Z13" s="1222">
        <v>105</v>
      </c>
      <c r="AA13" s="1223">
        <v>59</v>
      </c>
      <c r="AB13" s="1223">
        <v>101</v>
      </c>
      <c r="AC13" s="1222">
        <v>57</v>
      </c>
    </row>
    <row r="14" spans="1:29">
      <c r="A14" s="1208">
        <v>8</v>
      </c>
      <c r="B14" s="1215" t="s">
        <v>2324</v>
      </c>
      <c r="C14" s="1216">
        <v>775</v>
      </c>
      <c r="D14" s="1216">
        <v>411</v>
      </c>
      <c r="E14" s="1216">
        <v>319</v>
      </c>
      <c r="F14" s="1216">
        <v>427</v>
      </c>
      <c r="G14" s="1216">
        <v>350</v>
      </c>
      <c r="H14" s="1216">
        <v>286</v>
      </c>
      <c r="I14" s="1216">
        <v>337</v>
      </c>
      <c r="J14" s="1216">
        <v>338</v>
      </c>
      <c r="K14" s="1216">
        <v>170</v>
      </c>
      <c r="L14" s="1216">
        <v>186</v>
      </c>
      <c r="M14" s="1217">
        <v>172</v>
      </c>
      <c r="N14" s="1217">
        <v>230</v>
      </c>
      <c r="O14" s="1217">
        <v>196</v>
      </c>
      <c r="P14" s="1217">
        <v>170</v>
      </c>
      <c r="Q14" s="1217">
        <v>180</v>
      </c>
      <c r="R14" s="1217">
        <v>247</v>
      </c>
      <c r="S14" s="1217">
        <v>345</v>
      </c>
      <c r="T14" s="1217">
        <v>208</v>
      </c>
      <c r="U14" s="1217">
        <v>70</v>
      </c>
      <c r="V14" s="1217">
        <v>151</v>
      </c>
      <c r="W14" s="1217">
        <v>117</v>
      </c>
      <c r="X14" s="1217">
        <v>221</v>
      </c>
      <c r="Y14" s="1218">
        <v>146</v>
      </c>
      <c r="Z14" s="1218">
        <v>128</v>
      </c>
      <c r="AA14" s="1219">
        <v>262</v>
      </c>
      <c r="AB14" s="1219">
        <v>394</v>
      </c>
      <c r="AC14" s="1218">
        <v>146</v>
      </c>
    </row>
  </sheetData>
  <hyperlinks>
    <hyperlink ref="B2" location="Índice!A1" display="MR3: Valores dos Modelos Internos de Risco de Mercado" xr:uid="{E720BCD3-9EC4-4B74-B631-1A5FA0FC5CCF}"/>
    <hyperlink ref="AB2" location="Índice!C22" display="Valores dos Modelos Internos de Risco de Mercado" xr:uid="{0AA0D861-D629-4FE4-89E9-3840A5872A05}"/>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DF875-C361-45AC-BE8F-B4144C2DDFDD}">
  <sheetPr codeName="Planilha61">
    <tabColor rgb="FF73C6A1"/>
  </sheetPr>
  <dimension ref="A1:BI14"/>
  <sheetViews>
    <sheetView showGridLines="0" zoomScale="80" zoomScaleNormal="80" workbookViewId="0">
      <selection activeCell="C25" sqref="C25"/>
    </sheetView>
  </sheetViews>
  <sheetFormatPr defaultColWidth="8.5546875" defaultRowHeight="13.8"/>
  <cols>
    <col min="1" max="1" width="8.5546875" style="3"/>
    <col min="2" max="2" width="94.21875" style="3" customWidth="1"/>
    <col min="3" max="3" width="1.77734375" style="3" customWidth="1"/>
    <col min="4" max="4" width="94.21875" style="3" customWidth="1"/>
    <col min="5" max="5" width="1.77734375" style="3" customWidth="1"/>
    <col min="6" max="6" width="94.21875" style="3" customWidth="1"/>
    <col min="7" max="7" width="1.77734375" style="3" customWidth="1"/>
    <col min="8" max="8" width="94.21875" style="3" customWidth="1"/>
    <col min="9" max="9" width="1.44140625" style="3" customWidth="1"/>
    <col min="10" max="10" width="94.21875" style="3" customWidth="1"/>
    <col min="11" max="11" width="1.44140625" style="3" customWidth="1"/>
    <col min="12" max="12" width="94.21875" style="3" customWidth="1"/>
    <col min="13" max="13" width="1.44140625" style="3" customWidth="1"/>
    <col min="14" max="14" width="94.21875" style="3" customWidth="1"/>
    <col min="15" max="15" width="1.44140625" style="3" customWidth="1"/>
    <col min="16" max="16" width="94.21875" style="3" customWidth="1"/>
    <col min="17" max="17" width="1.44140625" style="3" customWidth="1"/>
    <col min="18" max="18" width="94.21875" style="3" customWidth="1"/>
    <col min="19" max="19" width="1.44140625" style="3" customWidth="1"/>
    <col min="20" max="20" width="94.21875" style="3" customWidth="1"/>
    <col min="21" max="21" width="1.44140625" style="3" customWidth="1"/>
    <col min="22" max="22" width="94.21875" style="3" customWidth="1"/>
    <col min="23" max="23" width="1.44140625" style="3" customWidth="1"/>
    <col min="24" max="24" width="94.21875" style="3" customWidth="1"/>
    <col min="25" max="25" width="1.44140625" style="3" customWidth="1"/>
    <col min="26" max="26" width="94.21875" style="3" customWidth="1"/>
    <col min="27" max="27" width="1.44140625" style="3" customWidth="1"/>
    <col min="28" max="28" width="94.21875" style="3" customWidth="1"/>
    <col min="29" max="29" width="1.44140625" style="3" customWidth="1"/>
    <col min="30" max="30" width="94.21875" style="3" customWidth="1"/>
    <col min="31" max="31" width="1.44140625" style="3" customWidth="1"/>
    <col min="32" max="32" width="94.21875" style="3" customWidth="1"/>
    <col min="33" max="33" width="1.44140625" style="3" customWidth="1"/>
    <col min="34" max="34" width="94.21875" style="3" customWidth="1"/>
    <col min="35" max="35" width="1.44140625" style="3" customWidth="1"/>
    <col min="36" max="36" width="94.21875" style="3" customWidth="1"/>
    <col min="37" max="37" width="1.44140625" style="3" customWidth="1"/>
    <col min="38" max="38" width="94.21875" style="3" customWidth="1"/>
    <col min="39" max="39" width="1.44140625" style="3" customWidth="1"/>
    <col min="40" max="40" width="94.21875" style="3" customWidth="1"/>
    <col min="41" max="41" width="1.44140625" style="3" customWidth="1"/>
    <col min="42" max="42" width="94.21875" style="3" customWidth="1"/>
    <col min="43" max="43" width="3.44140625" style="3" customWidth="1"/>
    <col min="44" max="44" width="94.21875" style="3" customWidth="1"/>
    <col min="45" max="45" width="3.44140625" style="3" customWidth="1"/>
    <col min="46" max="46" width="94.21875" style="3" customWidth="1"/>
    <col min="47" max="47" width="3.5546875" style="3" customWidth="1"/>
    <col min="48" max="48" width="94.21875" style="3" customWidth="1"/>
    <col min="49" max="49" width="3.5546875" style="3" customWidth="1"/>
    <col min="50" max="50" width="94.21875" style="3" customWidth="1"/>
    <col min="51" max="51" width="3.44140625" style="3" customWidth="1"/>
    <col min="52" max="52" width="95.5546875" style="3" customWidth="1"/>
    <col min="53" max="53" width="3.5546875" style="3" customWidth="1"/>
    <col min="54" max="54" width="95.5546875" style="3" customWidth="1"/>
    <col min="55" max="16384" width="8.5546875" style="3"/>
  </cols>
  <sheetData>
    <row r="1" spans="1:61" s="21" customFormat="1" ht="5.25" customHeight="1">
      <c r="C1" s="3"/>
      <c r="E1" s="3"/>
      <c r="G1" s="3"/>
      <c r="AY1" s="12"/>
      <c r="AZ1" s="12"/>
      <c r="BA1" s="12"/>
      <c r="BB1" s="12"/>
      <c r="BC1" s="14"/>
      <c r="BD1" s="15"/>
      <c r="BE1" s="16"/>
      <c r="BF1" s="17"/>
      <c r="BG1" s="18"/>
      <c r="BH1" s="19"/>
      <c r="BI1" s="20"/>
    </row>
    <row r="2" spans="1:61">
      <c r="A2" s="23" t="s">
        <v>2326</v>
      </c>
      <c r="B2" s="23"/>
      <c r="C2" s="1180"/>
      <c r="D2" s="23"/>
      <c r="E2" s="1180"/>
      <c r="F2" s="23"/>
      <c r="G2" s="1180"/>
      <c r="H2" s="23"/>
      <c r="I2" s="1180"/>
      <c r="J2" s="23"/>
      <c r="K2" s="1180"/>
      <c r="L2" s="1180"/>
      <c r="M2" s="1180"/>
      <c r="N2" s="1180"/>
      <c r="O2" s="1180"/>
      <c r="P2" s="1180"/>
      <c r="Q2" s="1180"/>
      <c r="R2" s="1180"/>
      <c r="S2" s="1180"/>
      <c r="T2" s="1180"/>
      <c r="U2" s="1180"/>
      <c r="V2" s="1180"/>
      <c r="W2" s="1180"/>
      <c r="X2" s="1180"/>
      <c r="Y2" s="1180"/>
      <c r="Z2" s="1180"/>
      <c r="AA2" s="1180"/>
      <c r="AB2" s="1177"/>
      <c r="AC2" s="1180"/>
      <c r="AD2" s="1177"/>
      <c r="AE2" s="1180"/>
      <c r="AF2" s="1177"/>
      <c r="AG2" s="1180"/>
      <c r="AH2" s="1180"/>
      <c r="AI2" s="1180"/>
      <c r="AJ2" s="1180"/>
      <c r="AK2" s="1180"/>
      <c r="AL2" s="1180"/>
      <c r="AM2" s="1180"/>
      <c r="AN2" s="1180"/>
      <c r="AO2" s="1180"/>
      <c r="AP2" s="1180"/>
      <c r="AQ2" s="1180"/>
      <c r="AR2" s="1180"/>
      <c r="AS2" s="1180"/>
      <c r="AT2" s="1180"/>
      <c r="AU2" s="1180"/>
      <c r="AV2" s="1180"/>
      <c r="AW2" s="1180"/>
      <c r="AX2" s="1180"/>
      <c r="AY2" s="1180"/>
      <c r="AZ2" s="1180"/>
      <c r="BA2" s="1180"/>
      <c r="BB2" s="1180"/>
      <c r="BC2" s="52"/>
      <c r="BD2" s="52"/>
      <c r="BE2" s="52"/>
      <c r="BF2" s="52"/>
      <c r="BG2" s="52"/>
    </row>
    <row r="3" spans="1:61" s="1977" customFormat="1" ht="16.05" customHeight="1">
      <c r="A3" s="1978"/>
      <c r="B3" s="2292">
        <v>46203</v>
      </c>
      <c r="D3" s="2292">
        <v>46112</v>
      </c>
      <c r="F3" s="1978" t="s">
        <v>216</v>
      </c>
      <c r="H3" s="1978" t="s">
        <v>2327</v>
      </c>
      <c r="I3" s="1979"/>
      <c r="J3" s="1978" t="s">
        <v>2328</v>
      </c>
      <c r="K3" s="1979"/>
      <c r="L3" s="1978" t="s">
        <v>2329</v>
      </c>
      <c r="M3" s="1979"/>
      <c r="N3" s="1978" t="s">
        <v>2330</v>
      </c>
      <c r="O3" s="1979"/>
      <c r="P3" s="1978" t="s">
        <v>2330</v>
      </c>
      <c r="Q3" s="1979"/>
      <c r="R3" s="1978" t="s">
        <v>2331</v>
      </c>
      <c r="S3" s="1979"/>
      <c r="T3" s="1978" t="s">
        <v>2332</v>
      </c>
      <c r="V3" s="1978" t="s">
        <v>2333</v>
      </c>
      <c r="X3" s="1978" t="s">
        <v>134</v>
      </c>
      <c r="Z3" s="1978" t="s">
        <v>135</v>
      </c>
      <c r="AB3" s="1978" t="s">
        <v>2334</v>
      </c>
      <c r="AD3" s="1978" t="s">
        <v>2335</v>
      </c>
      <c r="AF3" s="1978" t="s">
        <v>2336</v>
      </c>
      <c r="AH3" s="1978" t="s">
        <v>2337</v>
      </c>
      <c r="AJ3" s="1978" t="s">
        <v>161</v>
      </c>
      <c r="AL3" s="1978" t="s">
        <v>162</v>
      </c>
      <c r="AN3" s="1978" t="s">
        <v>163</v>
      </c>
      <c r="AP3" s="1978" t="s">
        <v>2338</v>
      </c>
      <c r="AR3" s="1978" t="s">
        <v>2339</v>
      </c>
      <c r="AT3" s="1978" t="s">
        <v>2340</v>
      </c>
      <c r="AV3" s="1978" t="s">
        <v>2341</v>
      </c>
      <c r="AX3" s="1978" t="s">
        <v>2342</v>
      </c>
      <c r="AZ3" s="1978" t="s">
        <v>2343</v>
      </c>
      <c r="BB3" s="1978" t="s">
        <v>2265</v>
      </c>
    </row>
    <row r="4" spans="1:61" ht="14.4">
      <c r="B4"/>
      <c r="D4"/>
      <c r="F4"/>
      <c r="H4"/>
      <c r="J4"/>
      <c r="AY4" s="1206"/>
      <c r="BA4" s="1206"/>
    </row>
    <row r="5" spans="1:61">
      <c r="AY5" s="1207"/>
      <c r="BA5" s="1207"/>
    </row>
    <row r="6" spans="1:61">
      <c r="AY6" s="1208"/>
      <c r="BA6" s="1208"/>
    </row>
    <row r="7" spans="1:61">
      <c r="AY7" s="1208"/>
      <c r="BA7" s="1208"/>
    </row>
    <row r="8" spans="1:61">
      <c r="AY8" s="1208"/>
      <c r="BA8" s="1208"/>
    </row>
    <row r="9" spans="1:61">
      <c r="AY9" s="1208"/>
      <c r="BA9" s="1208"/>
    </row>
    <row r="10" spans="1:61">
      <c r="AY10" s="1207"/>
      <c r="BA10" s="1207"/>
    </row>
    <row r="11" spans="1:61">
      <c r="AY11" s="1208"/>
      <c r="BA11" s="1208"/>
    </row>
    <row r="12" spans="1:61">
      <c r="AY12" s="1208"/>
      <c r="BA12" s="1208"/>
    </row>
    <row r="13" spans="1:61">
      <c r="AY13" s="1208"/>
      <c r="BA13" s="1208"/>
    </row>
    <row r="14" spans="1:61">
      <c r="AY14" s="1208"/>
      <c r="BA14" s="1208"/>
    </row>
  </sheetData>
  <hyperlinks>
    <hyperlink ref="A2" location="Índice!A1" display="Comparação das estimativas do VaR com os resultados efetivo e hipotético" xr:uid="{FDAA0430-4F47-40D6-A651-9CDA3C1A9777}"/>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15828-59E6-4E35-BD5E-45A1EF0887FF}">
  <sheetPr codeName="Planilha62">
    <tabColor rgb="FF73C6A1"/>
  </sheetPr>
  <dimension ref="A1:HR12"/>
  <sheetViews>
    <sheetView showGridLines="0" zoomScaleNormal="100" workbookViewId="0">
      <selection activeCell="C8" sqref="C8:J11"/>
    </sheetView>
  </sheetViews>
  <sheetFormatPr defaultColWidth="9.44140625" defaultRowHeight="13.8"/>
  <cols>
    <col min="1" max="1" width="1.88671875" style="3" bestFit="1" customWidth="1"/>
    <col min="2" max="2" width="15.44140625" style="3" bestFit="1" customWidth="1"/>
    <col min="3" max="3" width="9.6640625" style="3" bestFit="1" customWidth="1"/>
    <col min="4" max="4" width="9.21875" style="3" bestFit="1" customWidth="1"/>
    <col min="5" max="5" width="9.6640625" style="3" bestFit="1" customWidth="1"/>
    <col min="6" max="6" width="8.21875" style="3" bestFit="1" customWidth="1"/>
    <col min="7" max="7" width="9.6640625" style="3" bestFit="1" customWidth="1"/>
    <col min="8" max="8" width="9.21875" style="3" bestFit="1" customWidth="1"/>
    <col min="9" max="9" width="9.6640625" style="3" bestFit="1" customWidth="1"/>
    <col min="10" max="10" width="9.88671875" style="3" bestFit="1" customWidth="1"/>
    <col min="11" max="11" width="2.77734375" style="3" customWidth="1"/>
    <col min="12" max="12" width="9.6640625" style="3" bestFit="1" customWidth="1"/>
    <col min="13" max="13" width="9.21875" style="3" bestFit="1" customWidth="1"/>
    <col min="14" max="14" width="9.6640625" style="3" bestFit="1" customWidth="1"/>
    <col min="15" max="15" width="8.21875" style="3" bestFit="1" customWidth="1"/>
    <col min="16" max="16" width="9.6640625" style="3" bestFit="1" customWidth="1"/>
    <col min="17" max="17" width="9.21875" style="3" bestFit="1" customWidth="1"/>
    <col min="18" max="18" width="9.6640625" style="3" bestFit="1" customWidth="1"/>
    <col min="19" max="19" width="9.88671875" style="3" bestFit="1" customWidth="1"/>
    <col min="20" max="20" width="7.77734375" style="3" customWidth="1"/>
    <col min="21" max="21" width="9.6640625" style="3" bestFit="1" customWidth="1"/>
    <col min="22" max="22" width="9.21875" style="3" bestFit="1" customWidth="1"/>
    <col min="23" max="23" width="9.6640625" style="3" bestFit="1" customWidth="1"/>
    <col min="24" max="24" width="8.21875" style="3" bestFit="1" customWidth="1"/>
    <col min="25" max="25" width="9.6640625" style="3" bestFit="1" customWidth="1"/>
    <col min="26" max="26" width="9.21875" style="3" bestFit="1" customWidth="1"/>
    <col min="27" max="27" width="9.6640625" style="3" bestFit="1" customWidth="1"/>
    <col min="28" max="28" width="9.88671875" style="3" bestFit="1" customWidth="1"/>
    <col min="29" max="29" width="7.77734375" style="3" customWidth="1"/>
    <col min="30" max="30" width="9.6640625" style="3" bestFit="1" customWidth="1"/>
    <col min="31" max="31" width="9.21875" style="3" bestFit="1" customWidth="1"/>
    <col min="32" max="32" width="9.6640625" style="3" bestFit="1" customWidth="1"/>
    <col min="33" max="33" width="8.21875" style="3" bestFit="1" customWidth="1"/>
    <col min="34" max="34" width="9.6640625" style="3" bestFit="1" customWidth="1"/>
    <col min="35" max="35" width="9.21875" style="3" bestFit="1" customWidth="1"/>
    <col min="36" max="36" width="9.6640625" style="3" bestFit="1" customWidth="1"/>
    <col min="37" max="37" width="9.88671875" style="3" bestFit="1" customWidth="1"/>
    <col min="38" max="38" width="7.77734375" style="3" customWidth="1"/>
    <col min="39" max="39" width="9.6640625" style="3" bestFit="1" customWidth="1"/>
    <col min="40" max="40" width="9.21875" style="3" bestFit="1" customWidth="1"/>
    <col min="41" max="41" width="9.6640625" style="3" bestFit="1" customWidth="1"/>
    <col min="42" max="42" width="8.21875" style="3" bestFit="1" customWidth="1"/>
    <col min="43" max="43" width="9.6640625" style="3" bestFit="1" customWidth="1"/>
    <col min="44" max="44" width="9.21875" style="3" bestFit="1" customWidth="1"/>
    <col min="45" max="45" width="9.6640625" style="3" bestFit="1" customWidth="1"/>
    <col min="46" max="46" width="9.88671875" style="3" bestFit="1" customWidth="1"/>
    <col min="47" max="47" width="11.44140625" style="3" customWidth="1"/>
    <col min="48" max="48" width="9.6640625" style="3" bestFit="1" customWidth="1"/>
    <col min="49" max="49" width="9.21875" style="3" bestFit="1" customWidth="1"/>
    <col min="50" max="50" width="9.6640625" style="3" bestFit="1" customWidth="1"/>
    <col min="51" max="51" width="8.21875" style="3" bestFit="1" customWidth="1"/>
    <col min="52" max="52" width="9.6640625" style="3" bestFit="1" customWidth="1"/>
    <col min="53" max="53" width="9.21875" style="3" bestFit="1" customWidth="1"/>
    <col min="54" max="54" width="9.6640625" style="3" bestFit="1" customWidth="1"/>
    <col min="55" max="55" width="9.88671875" style="3" bestFit="1" customWidth="1"/>
    <col min="56" max="56" width="11.44140625" style="3" customWidth="1"/>
    <col min="57" max="57" width="9.6640625" style="3" bestFit="1" customWidth="1"/>
    <col min="58" max="58" width="9.21875" style="3" bestFit="1" customWidth="1"/>
    <col min="59" max="59" width="9.6640625" style="3" bestFit="1" customWidth="1"/>
    <col min="60" max="60" width="8.21875" style="3" bestFit="1" customWidth="1"/>
    <col min="61" max="61" width="9.6640625" style="3" bestFit="1" customWidth="1"/>
    <col min="62" max="62" width="9.21875" style="3" bestFit="1" customWidth="1"/>
    <col min="63" max="63" width="9.6640625" style="3" bestFit="1" customWidth="1"/>
    <col min="64" max="64" width="9.88671875" style="3" bestFit="1" customWidth="1"/>
    <col min="65" max="65" width="11.44140625" style="3" customWidth="1"/>
    <col min="66" max="66" width="9.6640625" style="3" bestFit="1" customWidth="1"/>
    <col min="67" max="67" width="9.21875" style="3" bestFit="1" customWidth="1"/>
    <col min="68" max="68" width="9.6640625" style="3" bestFit="1" customWidth="1"/>
    <col min="69" max="69" width="9.21875" style="3" bestFit="1" customWidth="1"/>
    <col min="70" max="70" width="9.6640625" style="3" bestFit="1" customWidth="1"/>
    <col min="71" max="71" width="9.21875" style="3" bestFit="1" customWidth="1"/>
    <col min="72" max="72" width="9.6640625" style="3" bestFit="1" customWidth="1"/>
    <col min="73" max="73" width="9.88671875" style="3" bestFit="1" customWidth="1"/>
    <col min="74" max="74" width="11.44140625" style="3" customWidth="1"/>
    <col min="75" max="75" width="9.6640625" style="3" bestFit="1" customWidth="1"/>
    <col min="76" max="76" width="9.21875" style="3" bestFit="1" customWidth="1"/>
    <col min="77" max="77" width="9.6640625" style="3" bestFit="1" customWidth="1"/>
    <col min="78" max="78" width="8.21875" style="3" bestFit="1" customWidth="1"/>
    <col min="79" max="79" width="9.6640625" style="3" bestFit="1" customWidth="1"/>
    <col min="80" max="80" width="9.21875" style="3" bestFit="1" customWidth="1"/>
    <col min="81" max="81" width="9.6640625" style="3" bestFit="1" customWidth="1"/>
    <col min="82" max="82" width="9.88671875" style="3" bestFit="1" customWidth="1"/>
    <col min="83" max="83" width="11.44140625" style="3" customWidth="1"/>
    <col min="84" max="84" width="9.6640625" style="3" bestFit="1" customWidth="1"/>
    <col min="85" max="85" width="9.21875" style="3" bestFit="1" customWidth="1"/>
    <col min="86" max="86" width="9.6640625" style="3" bestFit="1" customWidth="1"/>
    <col min="87" max="87" width="9.21875" style="3" bestFit="1" customWidth="1"/>
    <col min="88" max="88" width="9.6640625" style="3" bestFit="1" customWidth="1"/>
    <col min="89" max="89" width="9.21875" style="3" bestFit="1" customWidth="1"/>
    <col min="90" max="90" width="9.6640625" style="3" bestFit="1" customWidth="1"/>
    <col min="91" max="91" width="9.88671875" style="3" bestFit="1" customWidth="1"/>
    <col min="92" max="92" width="13.5546875" style="3" customWidth="1"/>
    <col min="93" max="93" width="9.6640625" style="3" bestFit="1" customWidth="1"/>
    <col min="94" max="94" width="9.21875" style="3" bestFit="1" customWidth="1"/>
    <col min="95" max="95" width="9.6640625" style="3" bestFit="1" customWidth="1"/>
    <col min="96" max="96" width="8.21875" style="3" bestFit="1" customWidth="1"/>
    <col min="97" max="97" width="9.6640625" style="3" bestFit="1" customWidth="1"/>
    <col min="98" max="98" width="9.21875" style="3" bestFit="1" customWidth="1"/>
    <col min="99" max="99" width="9.6640625" style="3" bestFit="1" customWidth="1"/>
    <col min="100" max="100" width="9.88671875" style="3" bestFit="1" customWidth="1"/>
    <col min="101" max="101" width="13.5546875" style="3" customWidth="1"/>
    <col min="102" max="102" width="9.6640625" style="3" bestFit="1" customWidth="1"/>
    <col min="103" max="103" width="9.21875" style="3" bestFit="1" customWidth="1"/>
    <col min="104" max="104" width="9.6640625" style="3" bestFit="1" customWidth="1"/>
    <col min="105" max="105" width="8.21875" style="3" bestFit="1" customWidth="1"/>
    <col min="106" max="106" width="9.6640625" style="3" bestFit="1" customWidth="1"/>
    <col min="107" max="107" width="9.21875" style="3" bestFit="1" customWidth="1"/>
    <col min="108" max="108" width="9.6640625" style="3" bestFit="1" customWidth="1"/>
    <col min="109" max="109" width="9.88671875" style="3" bestFit="1" customWidth="1"/>
    <col min="110" max="110" width="13.5546875" style="3" customWidth="1"/>
    <col min="111" max="111" width="9.6640625" style="3" bestFit="1" customWidth="1"/>
    <col min="112" max="112" width="9.21875" style="3" bestFit="1" customWidth="1"/>
    <col min="113" max="113" width="9.6640625" style="3" bestFit="1" customWidth="1"/>
    <col min="114" max="114" width="8.21875" style="3" bestFit="1" customWidth="1"/>
    <col min="115" max="115" width="9.6640625" style="3" bestFit="1" customWidth="1"/>
    <col min="116" max="116" width="8.21875" style="3" bestFit="1" customWidth="1"/>
    <col min="117" max="117" width="9.6640625" style="3" bestFit="1" customWidth="1"/>
    <col min="118" max="118" width="9.88671875" style="3" bestFit="1" customWidth="1"/>
    <col min="119" max="119" width="13.5546875" style="3" customWidth="1"/>
    <col min="120" max="120" width="9.6640625" style="3" bestFit="1" customWidth="1"/>
    <col min="121" max="121" width="9.21875" style="3" bestFit="1" customWidth="1"/>
    <col min="122" max="122" width="9.6640625" style="3" bestFit="1" customWidth="1"/>
    <col min="123" max="123" width="8.21875" style="3" bestFit="1" customWidth="1"/>
    <col min="124" max="124" width="10" style="3" bestFit="1" customWidth="1"/>
    <col min="125" max="125" width="9.21875" style="3" bestFit="1" customWidth="1"/>
    <col min="126" max="126" width="9.6640625" style="3" bestFit="1" customWidth="1"/>
    <col min="127" max="127" width="9.88671875" style="3" bestFit="1" customWidth="1"/>
    <col min="128" max="128" width="13.5546875" style="3" customWidth="1"/>
    <col min="129" max="129" width="9.6640625" style="3" bestFit="1" customWidth="1"/>
    <col min="130" max="130" width="9.21875" style="3" bestFit="1" customWidth="1"/>
    <col min="131" max="131" width="9.6640625" style="3" bestFit="1" customWidth="1"/>
    <col min="132" max="132" width="9.21875" style="3" bestFit="1" customWidth="1"/>
    <col min="133" max="133" width="9.6640625" style="3" bestFit="1" customWidth="1"/>
    <col min="134" max="134" width="9.21875" style="3" bestFit="1" customWidth="1"/>
    <col min="135" max="135" width="9.6640625" style="3" bestFit="1" customWidth="1"/>
    <col min="136" max="136" width="9.88671875" style="3" bestFit="1" customWidth="1"/>
    <col min="137" max="137" width="13.5546875" style="3" customWidth="1"/>
    <col min="138" max="138" width="9.6640625" style="3" bestFit="1" customWidth="1"/>
    <col min="139" max="139" width="9.21875" style="3" bestFit="1" customWidth="1"/>
    <col min="140" max="140" width="9.6640625" style="3" bestFit="1" customWidth="1"/>
    <col min="141" max="141" width="9.21875" style="3" bestFit="1" customWidth="1"/>
    <col min="142" max="142" width="9.6640625" style="3" bestFit="1" customWidth="1"/>
    <col min="143" max="143" width="9.21875" style="3" bestFit="1" customWidth="1"/>
    <col min="144" max="144" width="9.6640625" style="3" bestFit="1" customWidth="1"/>
    <col min="145" max="145" width="9.88671875" style="3" bestFit="1" customWidth="1"/>
    <col min="146" max="146" width="13.5546875" style="3" customWidth="1"/>
    <col min="147" max="147" width="9.6640625" style="3" bestFit="1" customWidth="1"/>
    <col min="148" max="148" width="9.21875" style="3" bestFit="1" customWidth="1"/>
    <col min="149" max="149" width="9.6640625" style="3" bestFit="1" customWidth="1"/>
    <col min="150" max="150" width="9.21875" style="3" bestFit="1" customWidth="1"/>
    <col min="151" max="151" width="9.6640625" style="3" bestFit="1" customWidth="1"/>
    <col min="152" max="152" width="8.21875" style="3" bestFit="1" customWidth="1"/>
    <col min="153" max="153" width="9.6640625" style="3" bestFit="1" customWidth="1"/>
    <col min="154" max="154" width="9.88671875" style="3" bestFit="1" customWidth="1"/>
    <col min="155" max="155" width="13.5546875" style="3" customWidth="1"/>
    <col min="156" max="156" width="9.6640625" style="3" bestFit="1" customWidth="1"/>
    <col min="157" max="157" width="9.21875" style="3" bestFit="1" customWidth="1"/>
    <col min="158" max="158" width="9.6640625" style="3" bestFit="1" customWidth="1"/>
    <col min="159" max="159" width="9.21875" style="3" bestFit="1" customWidth="1"/>
    <col min="160" max="160" width="9.6640625" style="3" bestFit="1" customWidth="1"/>
    <col min="161" max="161" width="8.21875" style="3" bestFit="1" customWidth="1"/>
    <col min="162" max="162" width="9.6640625" style="3" bestFit="1" customWidth="1"/>
    <col min="163" max="163" width="9.88671875" style="3" bestFit="1" customWidth="1"/>
    <col min="164" max="164" width="13.5546875" style="3" customWidth="1"/>
    <col min="165" max="165" width="9.6640625" style="3" bestFit="1" customWidth="1"/>
    <col min="166" max="166" width="9.21875" style="3" bestFit="1" customWidth="1"/>
    <col min="167" max="167" width="9.6640625" style="3" bestFit="1" customWidth="1"/>
    <col min="168" max="168" width="8.21875" style="3" bestFit="1" customWidth="1"/>
    <col min="169" max="169" width="9.6640625" style="3" bestFit="1" customWidth="1"/>
    <col min="170" max="170" width="8.21875" style="3" bestFit="1" customWidth="1"/>
    <col min="171" max="171" width="9.6640625" style="3" bestFit="1" customWidth="1"/>
    <col min="172" max="172" width="9.88671875" style="3" bestFit="1" customWidth="1"/>
    <col min="173" max="173" width="13.5546875" style="3" customWidth="1"/>
    <col min="174" max="174" width="9.6640625" style="3" bestFit="1" customWidth="1"/>
    <col min="175" max="175" width="9.21875" style="3" bestFit="1" customWidth="1"/>
    <col min="176" max="176" width="9.6640625" style="3" bestFit="1" customWidth="1"/>
    <col min="177" max="177" width="8.21875" style="3" bestFit="1" customWidth="1"/>
    <col min="178" max="178" width="9.6640625" style="3" bestFit="1" customWidth="1"/>
    <col min="179" max="179" width="8.21875" style="3" bestFit="1" customWidth="1"/>
    <col min="180" max="180" width="9.6640625" style="3" bestFit="1" customWidth="1"/>
    <col min="181" max="181" width="9.88671875" style="3" bestFit="1" customWidth="1"/>
    <col min="182" max="182" width="13.5546875" style="3" customWidth="1"/>
    <col min="183" max="183" width="9.6640625" style="3" bestFit="1" customWidth="1"/>
    <col min="184" max="184" width="9.21875" style="3" bestFit="1" customWidth="1"/>
    <col min="185" max="185" width="9.6640625" style="3" bestFit="1" customWidth="1"/>
    <col min="186" max="186" width="8.21875" style="3" bestFit="1" customWidth="1"/>
    <col min="187" max="187" width="9.6640625" style="3" bestFit="1" customWidth="1"/>
    <col min="188" max="188" width="8.21875" style="3" bestFit="1" customWidth="1"/>
    <col min="189" max="189" width="9.6640625" style="3" bestFit="1" customWidth="1"/>
    <col min="190" max="190" width="9.88671875" style="3" bestFit="1" customWidth="1"/>
    <col min="191" max="191" width="13.5546875" style="3" customWidth="1"/>
    <col min="192" max="192" width="9.6640625" style="3" bestFit="1" customWidth="1"/>
    <col min="193" max="193" width="9.21875" style="3" bestFit="1" customWidth="1"/>
    <col min="194" max="194" width="9.6640625" style="3" bestFit="1" customWidth="1"/>
    <col min="195" max="195" width="8.21875" style="3" bestFit="1" customWidth="1"/>
    <col min="196" max="196" width="9.6640625" style="3" bestFit="1" customWidth="1"/>
    <col min="197" max="197" width="8.21875" style="3" bestFit="1" customWidth="1"/>
    <col min="198" max="198" width="9.6640625" style="3" bestFit="1" customWidth="1"/>
    <col min="199" max="199" width="9.88671875" style="3" bestFit="1" customWidth="1"/>
    <col min="200" max="200" width="13.5546875" style="3" customWidth="1"/>
    <col min="201" max="201" width="9.6640625" style="3" bestFit="1" customWidth="1"/>
    <col min="202" max="202" width="9.21875" style="3" bestFit="1" customWidth="1"/>
    <col min="203" max="203" width="9.6640625" style="3" bestFit="1" customWidth="1"/>
    <col min="204" max="204" width="8.21875" style="3" bestFit="1" customWidth="1"/>
    <col min="205" max="205" width="9.6640625" style="3" bestFit="1" customWidth="1"/>
    <col min="206" max="206" width="8.21875" style="3" bestFit="1" customWidth="1"/>
    <col min="207" max="207" width="9.6640625" style="3" bestFit="1" customWidth="1"/>
    <col min="208" max="208" width="9.88671875" style="3" bestFit="1" customWidth="1"/>
    <col min="209" max="209" width="13.5546875" style="3" customWidth="1"/>
    <col min="210" max="210" width="9.6640625" style="3" bestFit="1" customWidth="1"/>
    <col min="211" max="211" width="9.21875" style="3" bestFit="1" customWidth="1"/>
    <col min="212" max="212" width="9.6640625" style="3" bestFit="1" customWidth="1"/>
    <col min="213" max="213" width="8.21875" style="3" bestFit="1" customWidth="1"/>
    <col min="214" max="214" width="9.6640625" style="3" bestFit="1" customWidth="1"/>
    <col min="215" max="215" width="8.21875" style="3" bestFit="1" customWidth="1"/>
    <col min="216" max="216" width="9.6640625" style="3" bestFit="1" customWidth="1"/>
    <col min="217" max="217" width="9.88671875" style="3" bestFit="1" customWidth="1"/>
    <col min="218" max="218" width="9.44140625" style="3"/>
    <col min="219" max="219" width="9.6640625" style="3" bestFit="1" customWidth="1"/>
    <col min="220" max="220" width="9.21875" style="3" bestFit="1" customWidth="1"/>
    <col min="221" max="221" width="9.6640625" style="3" bestFit="1" customWidth="1"/>
    <col min="222" max="222" width="8.21875" style="3" bestFit="1" customWidth="1"/>
    <col min="223" max="223" width="9.6640625" style="3" bestFit="1" customWidth="1"/>
    <col min="224" max="224" width="8.21875" style="3" bestFit="1" customWidth="1"/>
    <col min="225" max="225" width="9.6640625" style="3" bestFit="1" customWidth="1"/>
    <col min="226" max="226" width="9.88671875" style="3" bestFit="1" customWidth="1"/>
    <col min="227" max="16384" width="9.44140625" style="3"/>
  </cols>
  <sheetData>
    <row r="1" spans="1:226" s="21" customFormat="1" ht="5.25" customHeight="1">
      <c r="A1" s="12"/>
      <c r="B1" s="13"/>
      <c r="C1" s="14"/>
      <c r="D1" s="14"/>
      <c r="E1" s="14"/>
      <c r="F1" s="14"/>
      <c r="G1" s="14"/>
      <c r="H1" s="14"/>
      <c r="I1" s="14"/>
      <c r="J1" s="14"/>
      <c r="K1" s="3"/>
      <c r="L1" s="14"/>
      <c r="M1" s="14"/>
      <c r="N1" s="14"/>
      <c r="O1" s="14"/>
      <c r="P1" s="14"/>
      <c r="Q1" s="14"/>
      <c r="R1" s="14"/>
      <c r="S1" s="14"/>
      <c r="T1" s="3"/>
      <c r="U1" s="14"/>
      <c r="V1" s="14"/>
      <c r="W1" s="14"/>
      <c r="X1" s="14"/>
      <c r="Y1" s="14"/>
      <c r="Z1" s="14"/>
      <c r="AA1" s="14"/>
      <c r="AB1" s="14"/>
      <c r="AC1" s="3"/>
      <c r="AD1" s="14"/>
      <c r="AE1" s="14"/>
      <c r="AF1" s="14"/>
      <c r="AG1" s="14"/>
      <c r="AH1" s="14"/>
      <c r="AI1" s="14"/>
      <c r="AJ1" s="14"/>
      <c r="AK1" s="14"/>
      <c r="AL1" s="3"/>
      <c r="AM1" s="14"/>
      <c r="AN1" s="14"/>
      <c r="AO1" s="14"/>
      <c r="AP1" s="14"/>
      <c r="AQ1" s="14"/>
      <c r="AR1" s="14"/>
      <c r="AS1" s="3"/>
      <c r="AT1" s="14"/>
      <c r="AU1" s="14"/>
      <c r="AV1" s="14"/>
      <c r="AW1" s="14"/>
      <c r="AX1" s="14"/>
      <c r="AY1" s="14"/>
      <c r="AZ1" s="14"/>
      <c r="BA1" s="14"/>
      <c r="BB1" s="3"/>
      <c r="BC1" s="14"/>
      <c r="BD1" s="14"/>
      <c r="BE1" s="14"/>
      <c r="BF1" s="14"/>
      <c r="BG1" s="14"/>
      <c r="BH1" s="14"/>
      <c r="BI1" s="14"/>
      <c r="BJ1" s="14"/>
      <c r="BK1" s="3"/>
      <c r="BL1" s="14"/>
      <c r="BM1" s="14"/>
      <c r="BN1" s="14"/>
      <c r="BO1" s="14"/>
      <c r="BP1" s="14"/>
      <c r="BQ1" s="14"/>
      <c r="BR1" s="14"/>
      <c r="BS1" s="14"/>
      <c r="BT1" s="3"/>
      <c r="BU1" s="14"/>
      <c r="BV1" s="14"/>
      <c r="BW1" s="14"/>
      <c r="BX1" s="14"/>
      <c r="BY1" s="14"/>
      <c r="BZ1" s="14"/>
      <c r="CA1" s="14"/>
      <c r="CB1" s="14"/>
      <c r="CC1" s="3"/>
      <c r="CD1" s="14"/>
      <c r="CE1" s="14"/>
      <c r="CF1" s="14"/>
      <c r="CG1" s="14"/>
      <c r="CH1" s="14"/>
      <c r="CI1" s="14"/>
      <c r="CJ1" s="14"/>
      <c r="CK1" s="14"/>
      <c r="CL1" s="3"/>
      <c r="CM1" s="14"/>
      <c r="CN1" s="14"/>
      <c r="CO1" s="14"/>
      <c r="CP1" s="14"/>
      <c r="CQ1" s="14"/>
      <c r="CR1" s="14"/>
      <c r="CS1" s="14"/>
      <c r="CT1" s="14"/>
      <c r="CU1" s="3"/>
      <c r="CV1" s="14"/>
      <c r="CW1" s="14"/>
      <c r="CX1" s="14"/>
      <c r="CY1" s="14"/>
      <c r="CZ1" s="14"/>
      <c r="DA1" s="14"/>
      <c r="DB1" s="14"/>
      <c r="DC1" s="14"/>
      <c r="DD1" s="3"/>
      <c r="DE1" s="14"/>
      <c r="DF1" s="14"/>
      <c r="DG1" s="14"/>
      <c r="DH1" s="14"/>
      <c r="DI1" s="14"/>
      <c r="DJ1" s="14"/>
      <c r="DK1" s="14"/>
      <c r="DL1" s="14"/>
      <c r="DM1" s="3"/>
      <c r="DN1" s="14"/>
      <c r="DO1" s="14"/>
      <c r="DP1" s="14"/>
      <c r="DQ1" s="14"/>
      <c r="DR1" s="14"/>
      <c r="DS1" s="14"/>
      <c r="DT1" s="14"/>
      <c r="DU1" s="14"/>
      <c r="DV1" s="3"/>
      <c r="DW1" s="14"/>
      <c r="DX1" s="14"/>
      <c r="DY1" s="14"/>
      <c r="DZ1" s="14"/>
      <c r="EA1" s="14"/>
      <c r="EB1" s="14"/>
      <c r="EC1" s="14"/>
      <c r="ED1" s="14"/>
      <c r="EE1" s="3"/>
      <c r="EF1" s="14"/>
      <c r="EG1" s="14"/>
      <c r="EH1" s="14"/>
      <c r="EI1" s="14"/>
      <c r="EJ1" s="14"/>
      <c r="EK1" s="14"/>
      <c r="EL1" s="14"/>
      <c r="EM1" s="14"/>
      <c r="EN1" s="3"/>
      <c r="EO1" s="14"/>
      <c r="EP1" s="14"/>
      <c r="EQ1" s="14"/>
      <c r="ER1" s="14"/>
      <c r="ES1" s="14"/>
      <c r="ET1" s="14"/>
      <c r="EU1" s="14"/>
      <c r="EV1" s="14"/>
      <c r="EW1" s="3"/>
      <c r="EX1" s="14"/>
      <c r="EY1" s="14"/>
      <c r="EZ1" s="14"/>
      <c r="FA1" s="14"/>
      <c r="FB1" s="14"/>
      <c r="FC1" s="14"/>
      <c r="FD1" s="14"/>
      <c r="FE1" s="14"/>
      <c r="FF1" s="3"/>
      <c r="FG1" s="14"/>
      <c r="FH1" s="14"/>
      <c r="FI1" s="14"/>
      <c r="FJ1" s="14"/>
      <c r="FK1" s="14"/>
      <c r="FL1" s="14"/>
      <c r="FM1" s="14"/>
      <c r="FN1" s="14"/>
      <c r="FO1" s="3"/>
      <c r="FP1" s="14"/>
      <c r="FQ1" s="14"/>
      <c r="FR1" s="14"/>
      <c r="FS1" s="14"/>
      <c r="FT1" s="14"/>
      <c r="FU1" s="14"/>
      <c r="FV1" s="14"/>
      <c r="FW1" s="14"/>
      <c r="FX1" s="3"/>
      <c r="FY1" s="14"/>
      <c r="FZ1" s="14"/>
      <c r="GA1" s="14"/>
      <c r="GB1" s="14"/>
      <c r="GC1" s="14"/>
      <c r="GD1" s="14"/>
      <c r="GE1" s="14"/>
      <c r="GF1" s="14"/>
      <c r="GG1" s="3"/>
      <c r="GH1" s="14"/>
      <c r="GI1" s="14"/>
      <c r="GJ1" s="14"/>
      <c r="GK1" s="14"/>
      <c r="GL1" s="14"/>
      <c r="GM1" s="14"/>
      <c r="GN1" s="14"/>
      <c r="GO1" s="14"/>
      <c r="GP1" s="3"/>
      <c r="GQ1" s="14"/>
      <c r="GR1" s="15"/>
      <c r="GS1" s="16"/>
      <c r="GT1" s="17"/>
      <c r="GU1" s="18"/>
      <c r="GV1" s="19"/>
      <c r="GW1" s="20"/>
      <c r="GY1" s="3"/>
      <c r="GZ1" s="14"/>
      <c r="HA1" s="15"/>
      <c r="HB1" s="16"/>
      <c r="HC1" s="17"/>
      <c r="HD1" s="18"/>
      <c r="HE1" s="19"/>
      <c r="HF1" s="20"/>
    </row>
    <row r="2" spans="1:226">
      <c r="A2" s="22"/>
      <c r="B2" s="23" t="s">
        <v>2344</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1177"/>
      <c r="GU2" s="1177"/>
      <c r="GV2" s="1177"/>
      <c r="GW2" s="1177"/>
      <c r="GX2" s="1177"/>
      <c r="GY2" s="1177"/>
      <c r="GZ2" s="1177"/>
      <c r="HA2" s="1177"/>
      <c r="HB2" s="1177"/>
      <c r="HC2" s="1178"/>
      <c r="HD2" s="1178"/>
      <c r="HE2" s="1178"/>
      <c r="HF2" s="1179"/>
      <c r="HG2" s="1180"/>
      <c r="HH2" s="1180"/>
      <c r="HI2" s="1180"/>
      <c r="HJ2" s="1177"/>
      <c r="HK2" s="1177"/>
      <c r="HL2" s="1178"/>
      <c r="HM2" s="1178"/>
      <c r="HN2" s="1178"/>
      <c r="HO2" s="1179"/>
      <c r="HP2" s="1180"/>
      <c r="HQ2" s="1180"/>
      <c r="HR2" s="1180"/>
    </row>
    <row r="3" spans="1:226" ht="12" customHeight="1">
      <c r="B3" s="1181"/>
      <c r="C3" s="1182"/>
      <c r="D3" s="1182"/>
      <c r="E3" s="1182"/>
      <c r="F3" s="1182"/>
      <c r="G3" s="1182"/>
      <c r="H3" s="1182"/>
      <c r="I3" s="1182"/>
      <c r="J3" s="1182"/>
      <c r="L3" s="1182"/>
      <c r="M3" s="1182"/>
      <c r="N3" s="1182"/>
      <c r="O3" s="1182"/>
      <c r="P3" s="1182"/>
      <c r="Q3" s="1182"/>
      <c r="R3" s="1182"/>
      <c r="S3" s="1182"/>
      <c r="U3" s="1182"/>
      <c r="V3" s="1182"/>
      <c r="W3" s="1182"/>
      <c r="X3" s="1182"/>
      <c r="Y3" s="1182"/>
      <c r="Z3" s="1182"/>
      <c r="AA3" s="1182"/>
      <c r="AB3" s="1182"/>
      <c r="AD3" s="1182"/>
      <c r="AE3" s="1182"/>
      <c r="AF3" s="1182"/>
      <c r="AG3" s="1182"/>
      <c r="AH3" s="1182"/>
      <c r="AI3" s="1182"/>
      <c r="AJ3" s="1182"/>
      <c r="AK3" s="1182"/>
      <c r="AM3" s="1182"/>
      <c r="AN3" s="1182"/>
      <c r="AO3" s="1182"/>
      <c r="AP3" s="1182"/>
      <c r="AQ3" s="1182"/>
      <c r="AR3" s="1182"/>
      <c r="AS3" s="1182"/>
      <c r="AT3" s="1182"/>
      <c r="AV3" s="1182"/>
      <c r="AW3" s="1182"/>
      <c r="AX3" s="1182"/>
      <c r="AY3" s="1182"/>
      <c r="AZ3" s="1182"/>
      <c r="BA3" s="1182"/>
      <c r="BB3" s="1182"/>
      <c r="BC3" s="1182"/>
      <c r="BE3" s="1182"/>
      <c r="BF3" s="1182"/>
      <c r="BG3" s="1182"/>
      <c r="BH3" s="1182"/>
      <c r="BI3" s="1182"/>
      <c r="BJ3" s="1182"/>
      <c r="BK3" s="1182"/>
      <c r="BL3" s="1182"/>
      <c r="BN3" s="1182"/>
      <c r="BO3" s="1182"/>
      <c r="BP3" s="1182"/>
      <c r="BQ3" s="1182"/>
      <c r="BR3" s="1182"/>
      <c r="BS3" s="1182"/>
      <c r="BT3" s="1182"/>
      <c r="BU3" s="1182"/>
      <c r="BW3" s="1182"/>
      <c r="BX3" s="1182"/>
      <c r="BY3" s="1182"/>
      <c r="BZ3" s="1182"/>
      <c r="CA3" s="1182"/>
      <c r="CB3" s="1182"/>
      <c r="CC3" s="1182"/>
      <c r="CD3" s="1182"/>
      <c r="CF3" s="1182"/>
      <c r="CG3" s="1182"/>
      <c r="CH3" s="1182"/>
      <c r="CI3" s="1182"/>
      <c r="CJ3" s="1182"/>
      <c r="CK3" s="1182"/>
      <c r="CL3" s="1182"/>
      <c r="CM3" s="1182"/>
      <c r="CO3" s="1182"/>
      <c r="CP3" s="1182"/>
      <c r="CQ3" s="1182"/>
      <c r="CR3" s="1182"/>
      <c r="CS3" s="1182"/>
      <c r="CT3" s="1182"/>
      <c r="CU3" s="1182"/>
      <c r="CV3" s="1182"/>
      <c r="CX3" s="1182"/>
      <c r="CY3" s="1182"/>
      <c r="CZ3" s="1182"/>
      <c r="DA3" s="1182"/>
      <c r="DB3" s="1182"/>
      <c r="DC3" s="1182"/>
      <c r="DD3" s="1182"/>
      <c r="DE3" s="1182"/>
      <c r="DG3" s="1182"/>
      <c r="DH3" s="1182"/>
      <c r="DI3" s="1182"/>
      <c r="DJ3" s="1182"/>
      <c r="DK3" s="1182"/>
      <c r="DL3" s="1182"/>
      <c r="DM3" s="1182"/>
      <c r="DN3" s="1182"/>
      <c r="DP3" s="1182"/>
      <c r="DQ3" s="1182"/>
      <c r="DR3" s="1182"/>
      <c r="DS3" s="1182"/>
      <c r="DT3" s="1182"/>
      <c r="DU3" s="1182"/>
      <c r="DV3" s="1182"/>
      <c r="DW3" s="1182"/>
      <c r="DY3" s="1182"/>
      <c r="DZ3" s="1182"/>
      <c r="EA3" s="1182"/>
      <c r="EB3" s="1182"/>
      <c r="EC3" s="1182"/>
      <c r="ED3" s="1182"/>
      <c r="EE3" s="1182"/>
      <c r="EF3" s="1182"/>
      <c r="EH3" s="1182"/>
      <c r="EI3" s="1182"/>
      <c r="EJ3" s="1182"/>
      <c r="EK3" s="1182"/>
      <c r="EL3" s="1182"/>
      <c r="EM3" s="1182"/>
      <c r="EN3" s="1182"/>
      <c r="EO3" s="1182"/>
      <c r="EQ3" s="1182"/>
      <c r="ER3" s="1182"/>
      <c r="ES3" s="1182"/>
      <c r="ET3" s="1182"/>
      <c r="EU3" s="1182"/>
      <c r="EV3" s="1182"/>
      <c r="EW3" s="1182"/>
      <c r="EX3" s="1182"/>
      <c r="EZ3" s="1182"/>
      <c r="FA3" s="1182"/>
      <c r="FB3" s="1182"/>
      <c r="FC3" s="1182"/>
      <c r="FD3" s="1182"/>
      <c r="FE3" s="1182"/>
      <c r="FF3" s="1182"/>
      <c r="FG3" s="1182"/>
      <c r="FI3" s="1182"/>
      <c r="FJ3" s="1182"/>
      <c r="FK3" s="1182"/>
      <c r="FL3" s="1182"/>
      <c r="FM3" s="1182"/>
      <c r="FN3" s="1182"/>
      <c r="FO3" s="1182"/>
      <c r="FP3" s="1182"/>
      <c r="FR3" s="1182"/>
      <c r="FS3" s="1182"/>
      <c r="FT3" s="1182"/>
      <c r="FU3" s="1182"/>
      <c r="FV3" s="1182"/>
      <c r="FW3" s="1182"/>
      <c r="FX3" s="1182"/>
      <c r="FY3" s="1182"/>
      <c r="GA3" s="1182"/>
      <c r="GB3" s="1182"/>
      <c r="GC3" s="1182"/>
      <c r="GD3" s="1182"/>
      <c r="GE3" s="1182"/>
      <c r="GF3" s="1182"/>
      <c r="GG3" s="1182"/>
      <c r="GH3" s="1182"/>
      <c r="GJ3" s="1182"/>
      <c r="GK3" s="1182"/>
      <c r="GL3" s="1182"/>
      <c r="GM3" s="1182"/>
      <c r="GN3" s="1182"/>
      <c r="GO3" s="1182"/>
      <c r="GP3" s="1182"/>
      <c r="GQ3" s="1182"/>
      <c r="GS3" s="1182"/>
      <c r="GT3" s="1182"/>
      <c r="GU3" s="1182"/>
      <c r="GV3" s="1182"/>
      <c r="GW3" s="1182"/>
      <c r="GX3" s="1182"/>
      <c r="GY3" s="1182"/>
      <c r="GZ3" s="1182"/>
      <c r="HB3" s="1182"/>
      <c r="HC3" s="1182"/>
      <c r="HD3" s="1182"/>
      <c r="HE3" s="1182"/>
      <c r="HF3" s="1182"/>
      <c r="HG3" s="1183"/>
      <c r="HH3" s="1183"/>
      <c r="HI3" s="1184"/>
      <c r="HK3" s="1182"/>
      <c r="HL3" s="1182"/>
      <c r="HM3" s="1182"/>
      <c r="HN3" s="1182"/>
      <c r="HO3" s="1182"/>
      <c r="HP3" s="1183"/>
      <c r="HQ3" s="1183"/>
      <c r="HR3" s="1184"/>
    </row>
    <row r="4" spans="1:226" ht="14.4" thickBot="1">
      <c r="B4" s="1185" t="s">
        <v>2345</v>
      </c>
      <c r="C4" s="1186"/>
      <c r="D4" s="1186"/>
      <c r="E4" s="1186"/>
      <c r="F4" s="1186"/>
      <c r="G4" s="1186"/>
      <c r="H4" s="1186"/>
      <c r="I4" s="1186"/>
      <c r="J4" s="1188">
        <v>46203</v>
      </c>
      <c r="L4" s="1186"/>
      <c r="M4" s="1186"/>
      <c r="N4" s="1186"/>
      <c r="O4" s="1186"/>
      <c r="P4" s="1186"/>
      <c r="Q4" s="1186"/>
      <c r="R4" s="1186"/>
      <c r="S4" s="1188">
        <v>46112</v>
      </c>
      <c r="U4" s="1186"/>
      <c r="V4" s="1186"/>
      <c r="W4" s="1186"/>
      <c r="X4" s="1186"/>
      <c r="Y4" s="1186"/>
      <c r="Z4" s="1186"/>
      <c r="AA4" s="1186"/>
      <c r="AB4" s="1188">
        <v>46022</v>
      </c>
      <c r="AD4" s="1186"/>
      <c r="AE4" s="1186"/>
      <c r="AF4" s="1186"/>
      <c r="AG4" s="1186"/>
      <c r="AH4" s="1186"/>
      <c r="AI4" s="1187"/>
      <c r="AJ4" s="1187"/>
      <c r="AK4" s="1188">
        <v>45930</v>
      </c>
      <c r="AM4" s="1186"/>
      <c r="AN4" s="1186"/>
      <c r="AO4" s="1186"/>
      <c r="AP4" s="1186"/>
      <c r="AQ4" s="1186"/>
      <c r="AR4" s="1187"/>
      <c r="AS4" s="1187"/>
      <c r="AT4" s="1188">
        <v>45838</v>
      </c>
      <c r="AV4" s="1186"/>
      <c r="AW4" s="1186"/>
      <c r="AX4" s="1186"/>
      <c r="AY4" s="1186"/>
      <c r="AZ4" s="1186"/>
      <c r="BA4" s="1187"/>
      <c r="BB4" s="1187"/>
      <c r="BC4" s="1188">
        <v>45747</v>
      </c>
      <c r="BE4" s="1186"/>
      <c r="BF4" s="1186"/>
      <c r="BG4" s="1186"/>
      <c r="BH4" s="1186"/>
      <c r="BI4" s="1186"/>
      <c r="BJ4" s="1187"/>
      <c r="BK4" s="1187"/>
      <c r="BL4" s="1188">
        <v>45657</v>
      </c>
      <c r="BN4" s="1186"/>
      <c r="BO4" s="1186"/>
      <c r="BP4" s="1186"/>
      <c r="BQ4" s="1186"/>
      <c r="BR4" s="1186"/>
      <c r="BS4" s="1187"/>
      <c r="BT4" s="1187"/>
      <c r="BU4" s="1188">
        <v>45565</v>
      </c>
      <c r="BW4" s="1186"/>
      <c r="BX4" s="1186"/>
      <c r="BY4" s="1186"/>
      <c r="BZ4" s="1186"/>
      <c r="CA4" s="1186"/>
      <c r="CB4" s="1187"/>
      <c r="CC4" s="1187"/>
      <c r="CD4" s="1188">
        <v>45473</v>
      </c>
      <c r="CF4" s="1186"/>
      <c r="CG4" s="1186"/>
      <c r="CH4" s="1186"/>
      <c r="CI4" s="1186"/>
      <c r="CJ4" s="1186"/>
      <c r="CK4" s="1187"/>
      <c r="CL4" s="1187"/>
      <c r="CM4" s="1188">
        <v>45382</v>
      </c>
      <c r="CO4" s="1186"/>
      <c r="CP4" s="1186"/>
      <c r="CQ4" s="1186"/>
      <c r="CR4" s="1186"/>
      <c r="CS4" s="1186"/>
      <c r="CT4" s="1187"/>
      <c r="CU4" s="1187"/>
      <c r="CV4" s="1188">
        <v>45291</v>
      </c>
      <c r="CX4" s="1186"/>
      <c r="CY4" s="1186"/>
      <c r="CZ4" s="1186"/>
      <c r="DA4" s="1186"/>
      <c r="DB4" s="1186"/>
      <c r="DC4" s="1187"/>
      <c r="DD4" s="1187"/>
      <c r="DE4" s="1188">
        <v>45199</v>
      </c>
      <c r="DG4" s="1186"/>
      <c r="DH4" s="1186"/>
      <c r="DI4" s="1186"/>
      <c r="DJ4" s="1186"/>
      <c r="DK4" s="1186"/>
      <c r="DL4" s="1187"/>
      <c r="DM4" s="1187"/>
      <c r="DN4" s="1188">
        <v>45107</v>
      </c>
      <c r="DP4" s="1186"/>
      <c r="DQ4" s="1186"/>
      <c r="DR4" s="1186"/>
      <c r="DS4" s="1186"/>
      <c r="DT4" s="1186"/>
      <c r="DU4" s="1187"/>
      <c r="DV4" s="1187"/>
      <c r="DW4" s="1188">
        <v>45016</v>
      </c>
      <c r="DY4" s="1186"/>
      <c r="DZ4" s="1186"/>
      <c r="EA4" s="1186"/>
      <c r="EB4" s="1186"/>
      <c r="EC4" s="1186"/>
      <c r="ED4" s="1187"/>
      <c r="EE4" s="1187"/>
      <c r="EF4" s="1188">
        <v>44926</v>
      </c>
      <c r="EH4" s="1186"/>
      <c r="EI4" s="1186"/>
      <c r="EJ4" s="1186"/>
      <c r="EK4" s="1186"/>
      <c r="EL4" s="1186"/>
      <c r="EM4" s="1187"/>
      <c r="EN4" s="1187"/>
      <c r="EO4" s="1188">
        <v>44834</v>
      </c>
      <c r="EQ4" s="1186"/>
      <c r="ER4" s="1186"/>
      <c r="ES4" s="1186"/>
      <c r="ET4" s="1186"/>
      <c r="EU4" s="1186"/>
      <c r="EV4" s="1187"/>
      <c r="EW4" s="1187"/>
      <c r="EX4" s="1188">
        <v>44742</v>
      </c>
      <c r="EZ4" s="1186"/>
      <c r="FA4" s="1186"/>
      <c r="FB4" s="1186"/>
      <c r="FC4" s="1186"/>
      <c r="FD4" s="1186"/>
      <c r="FE4" s="1187"/>
      <c r="FF4" s="1187"/>
      <c r="FG4" s="1188">
        <v>44651</v>
      </c>
      <c r="FI4" s="1186"/>
      <c r="FJ4" s="1186"/>
      <c r="FK4" s="1186"/>
      <c r="FL4" s="1186"/>
      <c r="FM4" s="1186"/>
      <c r="FN4" s="1187"/>
      <c r="FO4" s="1187"/>
      <c r="FP4" s="1188">
        <v>44561</v>
      </c>
      <c r="FR4" s="1186"/>
      <c r="FS4" s="1186"/>
      <c r="FT4" s="1186"/>
      <c r="FU4" s="1186"/>
      <c r="FV4" s="1186"/>
      <c r="FW4" s="1187"/>
      <c r="FX4" s="1187"/>
      <c r="FY4" s="1188">
        <v>44469</v>
      </c>
      <c r="GA4" s="1186"/>
      <c r="GB4" s="1186"/>
      <c r="GC4" s="1186"/>
      <c r="GD4" s="1186"/>
      <c r="GE4" s="1186"/>
      <c r="GF4" s="1187"/>
      <c r="GG4" s="1187"/>
      <c r="GH4" s="1188">
        <v>44377</v>
      </c>
      <c r="GI4" s="1189"/>
      <c r="GJ4" s="1186"/>
      <c r="GK4" s="1186"/>
      <c r="GL4" s="1186"/>
      <c r="GM4" s="1186"/>
      <c r="GN4" s="1186"/>
      <c r="GO4" s="1187"/>
      <c r="GP4" s="1187"/>
      <c r="GQ4" s="1188">
        <v>44286</v>
      </c>
      <c r="GR4" s="1189"/>
      <c r="GS4" s="1182"/>
      <c r="GT4" s="1182"/>
      <c r="GU4" s="1182"/>
      <c r="GV4" s="1182"/>
      <c r="GW4" s="1182"/>
      <c r="GX4" s="1183"/>
      <c r="GY4" s="1183"/>
      <c r="GZ4" s="1190">
        <v>44196</v>
      </c>
      <c r="HA4" s="1189"/>
      <c r="HB4" s="1186"/>
      <c r="HC4" s="1186"/>
      <c r="HD4" s="1186"/>
      <c r="HE4" s="1186"/>
      <c r="HF4" s="1186"/>
      <c r="HG4" s="1187"/>
      <c r="HH4" s="1187"/>
      <c r="HI4" s="1188">
        <v>44104</v>
      </c>
      <c r="HJ4" s="1189"/>
      <c r="HK4" s="1186"/>
      <c r="HL4" s="1186"/>
      <c r="HM4" s="1186"/>
      <c r="HN4" s="1186"/>
      <c r="HO4" s="1186"/>
      <c r="HP4" s="1187"/>
      <c r="HQ4" s="1187"/>
      <c r="HR4" s="1191" t="s">
        <v>2343</v>
      </c>
    </row>
    <row r="5" spans="1:226" s="1112" customFormat="1" ht="13.2">
      <c r="B5" s="1192"/>
      <c r="C5" s="2460" t="s">
        <v>2346</v>
      </c>
      <c r="D5" s="2460"/>
      <c r="E5" s="2460"/>
      <c r="F5" s="2460"/>
      <c r="G5" s="2461" t="s">
        <v>2347</v>
      </c>
      <c r="H5" s="2461"/>
      <c r="I5" s="2461"/>
      <c r="J5" s="2461"/>
      <c r="L5" s="2460" t="s">
        <v>2346</v>
      </c>
      <c r="M5" s="2460"/>
      <c r="N5" s="2460"/>
      <c r="O5" s="2460"/>
      <c r="P5" s="2461" t="s">
        <v>2347</v>
      </c>
      <c r="Q5" s="2461"/>
      <c r="R5" s="2461"/>
      <c r="S5" s="2461"/>
      <c r="U5" s="2460" t="s">
        <v>2346</v>
      </c>
      <c r="V5" s="2460"/>
      <c r="W5" s="2460"/>
      <c r="X5" s="2460"/>
      <c r="Y5" s="2461" t="s">
        <v>2347</v>
      </c>
      <c r="Z5" s="2461"/>
      <c r="AA5" s="2461"/>
      <c r="AB5" s="2461"/>
      <c r="AD5" s="2460" t="s">
        <v>2346</v>
      </c>
      <c r="AE5" s="2460"/>
      <c r="AF5" s="2460"/>
      <c r="AG5" s="2460"/>
      <c r="AH5" s="2461" t="s">
        <v>2347</v>
      </c>
      <c r="AI5" s="2461"/>
      <c r="AJ5" s="2461"/>
      <c r="AK5" s="2461"/>
      <c r="AM5" s="2460" t="s">
        <v>2346</v>
      </c>
      <c r="AN5" s="2460"/>
      <c r="AO5" s="2460"/>
      <c r="AP5" s="2460"/>
      <c r="AQ5" s="2461" t="s">
        <v>2347</v>
      </c>
      <c r="AR5" s="2461"/>
      <c r="AS5" s="2461"/>
      <c r="AT5" s="2461"/>
      <c r="AV5" s="2460" t="s">
        <v>2346</v>
      </c>
      <c r="AW5" s="2460"/>
      <c r="AX5" s="2460"/>
      <c r="AY5" s="2460"/>
      <c r="AZ5" s="2461" t="s">
        <v>2347</v>
      </c>
      <c r="BA5" s="2461"/>
      <c r="BB5" s="2461"/>
      <c r="BC5" s="2461"/>
      <c r="BE5" s="2460" t="s">
        <v>2346</v>
      </c>
      <c r="BF5" s="2460"/>
      <c r="BG5" s="2460"/>
      <c r="BH5" s="2460"/>
      <c r="BI5" s="2461" t="s">
        <v>2347</v>
      </c>
      <c r="BJ5" s="2461"/>
      <c r="BK5" s="2461"/>
      <c r="BL5" s="2461"/>
      <c r="BN5" s="2460" t="s">
        <v>2346</v>
      </c>
      <c r="BO5" s="2460"/>
      <c r="BP5" s="2460"/>
      <c r="BQ5" s="2460"/>
      <c r="BR5" s="2461" t="s">
        <v>2347</v>
      </c>
      <c r="BS5" s="2461"/>
      <c r="BT5" s="2461"/>
      <c r="BU5" s="2461"/>
      <c r="BW5" s="2460" t="s">
        <v>2346</v>
      </c>
      <c r="BX5" s="2460"/>
      <c r="BY5" s="2460"/>
      <c r="BZ5" s="2460"/>
      <c r="CA5" s="2461" t="s">
        <v>2347</v>
      </c>
      <c r="CB5" s="2461"/>
      <c r="CC5" s="2461"/>
      <c r="CD5" s="2461"/>
      <c r="CF5" s="2460" t="s">
        <v>2346</v>
      </c>
      <c r="CG5" s="2460"/>
      <c r="CH5" s="2460"/>
      <c r="CI5" s="2460"/>
      <c r="CJ5" s="2461" t="s">
        <v>2347</v>
      </c>
      <c r="CK5" s="2461"/>
      <c r="CL5" s="2461"/>
      <c r="CM5" s="2461"/>
      <c r="CO5" s="2460" t="s">
        <v>2346</v>
      </c>
      <c r="CP5" s="2460"/>
      <c r="CQ5" s="2460"/>
      <c r="CR5" s="2460"/>
      <c r="CS5" s="2461" t="s">
        <v>2347</v>
      </c>
      <c r="CT5" s="2461"/>
      <c r="CU5" s="2461"/>
      <c r="CV5" s="2461"/>
      <c r="CX5" s="2460" t="s">
        <v>2346</v>
      </c>
      <c r="CY5" s="2460"/>
      <c r="CZ5" s="2460"/>
      <c r="DA5" s="2460"/>
      <c r="DB5" s="2461" t="s">
        <v>2347</v>
      </c>
      <c r="DC5" s="2461"/>
      <c r="DD5" s="2461"/>
      <c r="DE5" s="2461"/>
      <c r="DG5" s="2460" t="s">
        <v>2346</v>
      </c>
      <c r="DH5" s="2460"/>
      <c r="DI5" s="2460"/>
      <c r="DJ5" s="2460"/>
      <c r="DK5" s="2461" t="s">
        <v>2347</v>
      </c>
      <c r="DL5" s="2461"/>
      <c r="DM5" s="2461"/>
      <c r="DN5" s="2461"/>
      <c r="DP5" s="2460" t="s">
        <v>2346</v>
      </c>
      <c r="DQ5" s="2460"/>
      <c r="DR5" s="2460"/>
      <c r="DS5" s="2460"/>
      <c r="DT5" s="2461" t="s">
        <v>2347</v>
      </c>
      <c r="DU5" s="2461"/>
      <c r="DV5" s="2461"/>
      <c r="DW5" s="2461"/>
      <c r="DY5" s="2460" t="s">
        <v>2346</v>
      </c>
      <c r="DZ5" s="2460"/>
      <c r="EA5" s="2460"/>
      <c r="EB5" s="2460"/>
      <c r="EC5" s="2461" t="s">
        <v>2347</v>
      </c>
      <c r="ED5" s="2461"/>
      <c r="EE5" s="2461"/>
      <c r="EF5" s="2461"/>
      <c r="EH5" s="2460" t="s">
        <v>2346</v>
      </c>
      <c r="EI5" s="2460"/>
      <c r="EJ5" s="2460"/>
      <c r="EK5" s="2460"/>
      <c r="EL5" s="2461" t="s">
        <v>2347</v>
      </c>
      <c r="EM5" s="2461"/>
      <c r="EN5" s="2461"/>
      <c r="EO5" s="2461"/>
      <c r="EQ5" s="2460" t="s">
        <v>2346</v>
      </c>
      <c r="ER5" s="2460"/>
      <c r="ES5" s="2460"/>
      <c r="ET5" s="2460"/>
      <c r="EU5" s="2461" t="s">
        <v>2347</v>
      </c>
      <c r="EV5" s="2461"/>
      <c r="EW5" s="2461"/>
      <c r="EX5" s="2461"/>
      <c r="EZ5" s="2460" t="s">
        <v>2346</v>
      </c>
      <c r="FA5" s="2460"/>
      <c r="FB5" s="2460"/>
      <c r="FC5" s="2460"/>
      <c r="FD5" s="2461" t="s">
        <v>2347</v>
      </c>
      <c r="FE5" s="2461"/>
      <c r="FF5" s="2461"/>
      <c r="FG5" s="2461"/>
      <c r="FI5" s="2460" t="s">
        <v>2346</v>
      </c>
      <c r="FJ5" s="2460"/>
      <c r="FK5" s="2460"/>
      <c r="FL5" s="2460"/>
      <c r="FM5" s="2461" t="s">
        <v>2347</v>
      </c>
      <c r="FN5" s="2461"/>
      <c r="FO5" s="2461"/>
      <c r="FP5" s="2461"/>
      <c r="FR5" s="2460" t="s">
        <v>2346</v>
      </c>
      <c r="FS5" s="2460"/>
      <c r="FT5" s="2460"/>
      <c r="FU5" s="2460"/>
      <c r="FV5" s="2461" t="s">
        <v>2347</v>
      </c>
      <c r="FW5" s="2461"/>
      <c r="FX5" s="2461"/>
      <c r="FY5" s="2461"/>
      <c r="GA5" s="2460" t="s">
        <v>2346</v>
      </c>
      <c r="GB5" s="2460"/>
      <c r="GC5" s="2460"/>
      <c r="GD5" s="2460"/>
      <c r="GE5" s="2461" t="s">
        <v>2347</v>
      </c>
      <c r="GF5" s="2461"/>
      <c r="GG5" s="2461"/>
      <c r="GH5" s="2461"/>
      <c r="GI5" s="1193"/>
      <c r="GJ5" s="2460" t="s">
        <v>2346</v>
      </c>
      <c r="GK5" s="2460"/>
      <c r="GL5" s="2460"/>
      <c r="GM5" s="2460"/>
      <c r="GN5" s="2460" t="s">
        <v>2347</v>
      </c>
      <c r="GO5" s="2460"/>
      <c r="GP5" s="2460"/>
      <c r="GQ5" s="2460"/>
      <c r="GR5" s="1193"/>
      <c r="GS5" s="2466" t="s">
        <v>2346</v>
      </c>
      <c r="GT5" s="2466"/>
      <c r="GU5" s="2466"/>
      <c r="GV5" s="2466"/>
      <c r="GW5" s="2466" t="s">
        <v>2347</v>
      </c>
      <c r="GX5" s="2466"/>
      <c r="GY5" s="2466"/>
      <c r="GZ5" s="2466"/>
      <c r="HA5" s="1193"/>
      <c r="HB5" s="2460" t="s">
        <v>2346</v>
      </c>
      <c r="HC5" s="2460"/>
      <c r="HD5" s="2460"/>
      <c r="HE5" s="2460"/>
      <c r="HF5" s="2460" t="s">
        <v>2347</v>
      </c>
      <c r="HG5" s="2460"/>
      <c r="HH5" s="2460"/>
      <c r="HI5" s="2460"/>
      <c r="HJ5" s="1193"/>
      <c r="HK5" s="2460" t="s">
        <v>2346</v>
      </c>
      <c r="HL5" s="2460"/>
      <c r="HM5" s="2460"/>
      <c r="HN5" s="2460"/>
      <c r="HO5" s="2460" t="s">
        <v>2347</v>
      </c>
      <c r="HP5" s="2460"/>
      <c r="HQ5" s="2460"/>
      <c r="HR5" s="2460"/>
    </row>
    <row r="6" spans="1:226" s="1112" customFormat="1" thickBot="1">
      <c r="B6" s="1194"/>
      <c r="C6" s="2462" t="s">
        <v>1574</v>
      </c>
      <c r="D6" s="2462"/>
      <c r="E6" s="2463" t="s">
        <v>1916</v>
      </c>
      <c r="F6" s="2464"/>
      <c r="G6" s="2464" t="s">
        <v>1574</v>
      </c>
      <c r="H6" s="2464" t="s">
        <v>1916</v>
      </c>
      <c r="I6" s="2463" t="s">
        <v>1916</v>
      </c>
      <c r="J6" s="2465"/>
      <c r="L6" s="2462" t="s">
        <v>1574</v>
      </c>
      <c r="M6" s="2462"/>
      <c r="N6" s="2463" t="s">
        <v>1916</v>
      </c>
      <c r="O6" s="2464"/>
      <c r="P6" s="2464" t="s">
        <v>1574</v>
      </c>
      <c r="Q6" s="2464" t="s">
        <v>1916</v>
      </c>
      <c r="R6" s="2463" t="s">
        <v>1916</v>
      </c>
      <c r="S6" s="2465"/>
      <c r="U6" s="2462" t="s">
        <v>1574</v>
      </c>
      <c r="V6" s="2462"/>
      <c r="W6" s="2463" t="s">
        <v>1916</v>
      </c>
      <c r="X6" s="2464"/>
      <c r="Y6" s="2464" t="s">
        <v>1574</v>
      </c>
      <c r="Z6" s="2464" t="s">
        <v>1916</v>
      </c>
      <c r="AA6" s="2463" t="s">
        <v>1916</v>
      </c>
      <c r="AB6" s="2465"/>
      <c r="AD6" s="2462" t="s">
        <v>1574</v>
      </c>
      <c r="AE6" s="2462"/>
      <c r="AF6" s="2463" t="s">
        <v>1916</v>
      </c>
      <c r="AG6" s="2464"/>
      <c r="AH6" s="2464" t="s">
        <v>1574</v>
      </c>
      <c r="AI6" s="2464" t="s">
        <v>1916</v>
      </c>
      <c r="AJ6" s="2463" t="s">
        <v>1916</v>
      </c>
      <c r="AK6" s="2465"/>
      <c r="AM6" s="2462" t="s">
        <v>1574</v>
      </c>
      <c r="AN6" s="2462"/>
      <c r="AO6" s="2463" t="s">
        <v>1916</v>
      </c>
      <c r="AP6" s="2464"/>
      <c r="AQ6" s="2464" t="s">
        <v>1574</v>
      </c>
      <c r="AR6" s="2464" t="s">
        <v>1916</v>
      </c>
      <c r="AS6" s="2463" t="s">
        <v>1916</v>
      </c>
      <c r="AT6" s="2465"/>
      <c r="AV6" s="2462" t="s">
        <v>1574</v>
      </c>
      <c r="AW6" s="2462"/>
      <c r="AX6" s="2463" t="s">
        <v>1916</v>
      </c>
      <c r="AY6" s="2464"/>
      <c r="AZ6" s="2464" t="s">
        <v>1574</v>
      </c>
      <c r="BA6" s="2464" t="s">
        <v>1916</v>
      </c>
      <c r="BB6" s="2463" t="s">
        <v>1916</v>
      </c>
      <c r="BC6" s="2465"/>
      <c r="BE6" s="2462" t="s">
        <v>1574</v>
      </c>
      <c r="BF6" s="2462"/>
      <c r="BG6" s="2463" t="s">
        <v>1916</v>
      </c>
      <c r="BH6" s="2464"/>
      <c r="BI6" s="2464" t="s">
        <v>1574</v>
      </c>
      <c r="BJ6" s="2464" t="s">
        <v>1916</v>
      </c>
      <c r="BK6" s="2463" t="s">
        <v>1916</v>
      </c>
      <c r="BL6" s="2465"/>
      <c r="BN6" s="2462" t="s">
        <v>1574</v>
      </c>
      <c r="BO6" s="2462"/>
      <c r="BP6" s="2463" t="s">
        <v>1916</v>
      </c>
      <c r="BQ6" s="2464"/>
      <c r="BR6" s="2464" t="s">
        <v>1574</v>
      </c>
      <c r="BS6" s="2464" t="s">
        <v>1916</v>
      </c>
      <c r="BT6" s="2463" t="s">
        <v>1916</v>
      </c>
      <c r="BU6" s="2465"/>
      <c r="BW6" s="2462" t="s">
        <v>1574</v>
      </c>
      <c r="BX6" s="2462"/>
      <c r="BY6" s="2463" t="s">
        <v>1916</v>
      </c>
      <c r="BZ6" s="2464"/>
      <c r="CA6" s="2464" t="s">
        <v>1574</v>
      </c>
      <c r="CB6" s="2464" t="s">
        <v>1916</v>
      </c>
      <c r="CC6" s="2463" t="s">
        <v>1916</v>
      </c>
      <c r="CD6" s="2465"/>
      <c r="CF6" s="2462" t="s">
        <v>1574</v>
      </c>
      <c r="CG6" s="2462"/>
      <c r="CH6" s="2463" t="s">
        <v>1916</v>
      </c>
      <c r="CI6" s="2464"/>
      <c r="CJ6" s="2464" t="s">
        <v>1574</v>
      </c>
      <c r="CK6" s="2464" t="s">
        <v>1916</v>
      </c>
      <c r="CL6" s="2463" t="s">
        <v>1916</v>
      </c>
      <c r="CM6" s="2465"/>
      <c r="CO6" s="2462" t="s">
        <v>1574</v>
      </c>
      <c r="CP6" s="2462"/>
      <c r="CQ6" s="2463" t="s">
        <v>1916</v>
      </c>
      <c r="CR6" s="2464"/>
      <c r="CS6" s="2464" t="s">
        <v>1574</v>
      </c>
      <c r="CT6" s="2464" t="s">
        <v>1916</v>
      </c>
      <c r="CU6" s="2463" t="s">
        <v>1916</v>
      </c>
      <c r="CV6" s="2465"/>
      <c r="CX6" s="2462" t="s">
        <v>1574</v>
      </c>
      <c r="CY6" s="2462"/>
      <c r="CZ6" s="2463" t="s">
        <v>1916</v>
      </c>
      <c r="DA6" s="2464"/>
      <c r="DB6" s="2464" t="s">
        <v>1574</v>
      </c>
      <c r="DC6" s="2464" t="s">
        <v>1916</v>
      </c>
      <c r="DD6" s="2463" t="s">
        <v>1916</v>
      </c>
      <c r="DE6" s="2465"/>
      <c r="DG6" s="2462" t="s">
        <v>1574</v>
      </c>
      <c r="DH6" s="2462"/>
      <c r="DI6" s="2463" t="s">
        <v>1916</v>
      </c>
      <c r="DJ6" s="2464"/>
      <c r="DK6" s="2464" t="s">
        <v>1574</v>
      </c>
      <c r="DL6" s="2464" t="s">
        <v>1916</v>
      </c>
      <c r="DM6" s="2463" t="s">
        <v>1916</v>
      </c>
      <c r="DN6" s="2465"/>
      <c r="DP6" s="2462" t="s">
        <v>1574</v>
      </c>
      <c r="DQ6" s="2462"/>
      <c r="DR6" s="2463" t="s">
        <v>1916</v>
      </c>
      <c r="DS6" s="2464"/>
      <c r="DT6" s="2464" t="s">
        <v>1574</v>
      </c>
      <c r="DU6" s="2464" t="s">
        <v>1916</v>
      </c>
      <c r="DV6" s="2463" t="s">
        <v>1916</v>
      </c>
      <c r="DW6" s="2465"/>
      <c r="DY6" s="2462" t="s">
        <v>1574</v>
      </c>
      <c r="DZ6" s="2462"/>
      <c r="EA6" s="2463" t="s">
        <v>1916</v>
      </c>
      <c r="EB6" s="2464"/>
      <c r="EC6" s="2464" t="s">
        <v>1574</v>
      </c>
      <c r="ED6" s="2464" t="s">
        <v>1916</v>
      </c>
      <c r="EE6" s="2463" t="s">
        <v>1916</v>
      </c>
      <c r="EF6" s="2465"/>
      <c r="EH6" s="2462" t="s">
        <v>1574</v>
      </c>
      <c r="EI6" s="2462"/>
      <c r="EJ6" s="2463" t="s">
        <v>1916</v>
      </c>
      <c r="EK6" s="2464"/>
      <c r="EL6" s="2464" t="s">
        <v>1574</v>
      </c>
      <c r="EM6" s="2464" t="s">
        <v>1916</v>
      </c>
      <c r="EN6" s="2463" t="s">
        <v>1916</v>
      </c>
      <c r="EO6" s="2465"/>
      <c r="EQ6" s="2462" t="s">
        <v>1574</v>
      </c>
      <c r="ER6" s="2462"/>
      <c r="ES6" s="2463" t="s">
        <v>1916</v>
      </c>
      <c r="ET6" s="2464"/>
      <c r="EU6" s="2464" t="s">
        <v>1574</v>
      </c>
      <c r="EV6" s="2464" t="s">
        <v>1916</v>
      </c>
      <c r="EW6" s="2463" t="s">
        <v>1916</v>
      </c>
      <c r="EX6" s="2465"/>
      <c r="EZ6" s="2462" t="s">
        <v>1574</v>
      </c>
      <c r="FA6" s="2462"/>
      <c r="FB6" s="2463" t="s">
        <v>1916</v>
      </c>
      <c r="FC6" s="2464"/>
      <c r="FD6" s="2464" t="s">
        <v>1574</v>
      </c>
      <c r="FE6" s="2464" t="s">
        <v>1916</v>
      </c>
      <c r="FF6" s="2463" t="s">
        <v>1916</v>
      </c>
      <c r="FG6" s="2465"/>
      <c r="FI6" s="2462" t="s">
        <v>1574</v>
      </c>
      <c r="FJ6" s="2462"/>
      <c r="FK6" s="2463" t="s">
        <v>1916</v>
      </c>
      <c r="FL6" s="2464"/>
      <c r="FM6" s="2464" t="s">
        <v>1574</v>
      </c>
      <c r="FN6" s="2464" t="s">
        <v>1916</v>
      </c>
      <c r="FO6" s="2463" t="s">
        <v>1916</v>
      </c>
      <c r="FP6" s="2465"/>
      <c r="FR6" s="2462" t="s">
        <v>1574</v>
      </c>
      <c r="FS6" s="2462"/>
      <c r="FT6" s="2463" t="s">
        <v>1916</v>
      </c>
      <c r="FU6" s="2464"/>
      <c r="FV6" s="2464" t="s">
        <v>1574</v>
      </c>
      <c r="FW6" s="2464" t="s">
        <v>1916</v>
      </c>
      <c r="FX6" s="2463" t="s">
        <v>1916</v>
      </c>
      <c r="FY6" s="2465"/>
      <c r="GA6" s="2462" t="s">
        <v>1574</v>
      </c>
      <c r="GB6" s="2462"/>
      <c r="GC6" s="2463" t="s">
        <v>1916</v>
      </c>
      <c r="GD6" s="2464"/>
      <c r="GE6" s="2464" t="s">
        <v>1574</v>
      </c>
      <c r="GF6" s="2464" t="s">
        <v>1916</v>
      </c>
      <c r="GG6" s="2463" t="s">
        <v>1916</v>
      </c>
      <c r="GH6" s="2464"/>
      <c r="GJ6" s="2467" t="s">
        <v>1574</v>
      </c>
      <c r="GK6" s="2467"/>
      <c r="GL6" s="2468" t="s">
        <v>1916</v>
      </c>
      <c r="GM6" s="2469"/>
      <c r="GN6" s="2468" t="s">
        <v>1574</v>
      </c>
      <c r="GO6" s="2469"/>
      <c r="GP6" s="2470" t="s">
        <v>1916</v>
      </c>
      <c r="GQ6" s="2470"/>
      <c r="GS6" s="2467" t="s">
        <v>1574</v>
      </c>
      <c r="GT6" s="2467"/>
      <c r="GU6" s="2468" t="s">
        <v>1916</v>
      </c>
      <c r="GV6" s="2469"/>
      <c r="GW6" s="2468" t="s">
        <v>1574</v>
      </c>
      <c r="GX6" s="2469"/>
      <c r="GY6" s="2470" t="s">
        <v>1916</v>
      </c>
      <c r="GZ6" s="2470"/>
      <c r="HB6" s="2467" t="s">
        <v>1574</v>
      </c>
      <c r="HC6" s="2467"/>
      <c r="HD6" s="2468" t="s">
        <v>1916</v>
      </c>
      <c r="HE6" s="2469"/>
      <c r="HF6" s="2468" t="s">
        <v>1574</v>
      </c>
      <c r="HG6" s="2469"/>
      <c r="HH6" s="2468" t="s">
        <v>1916</v>
      </c>
      <c r="HI6" s="2469"/>
      <c r="HK6" s="2467" t="s">
        <v>1574</v>
      </c>
      <c r="HL6" s="2467"/>
      <c r="HM6" s="2468" t="s">
        <v>1916</v>
      </c>
      <c r="HN6" s="2469"/>
      <c r="HO6" s="2468" t="s">
        <v>1574</v>
      </c>
      <c r="HP6" s="2469"/>
      <c r="HQ6" s="2470" t="s">
        <v>1916</v>
      </c>
      <c r="HR6" s="2470"/>
    </row>
    <row r="7" spans="1:226" ht="14.4" thickBot="1">
      <c r="B7" s="1195" t="s">
        <v>2348</v>
      </c>
      <c r="C7" s="1196" t="s">
        <v>2349</v>
      </c>
      <c r="D7" s="1197" t="s">
        <v>2350</v>
      </c>
      <c r="E7" s="1196" t="s">
        <v>2349</v>
      </c>
      <c r="F7" s="1196" t="s">
        <v>2350</v>
      </c>
      <c r="G7" s="1197" t="s">
        <v>2349</v>
      </c>
      <c r="H7" s="1198" t="s">
        <v>2350</v>
      </c>
      <c r="I7" s="1198" t="s">
        <v>2349</v>
      </c>
      <c r="J7" s="1195" t="s">
        <v>2350</v>
      </c>
      <c r="L7" s="1196" t="s">
        <v>2349</v>
      </c>
      <c r="M7" s="1197" t="s">
        <v>2350</v>
      </c>
      <c r="N7" s="1196" t="s">
        <v>2349</v>
      </c>
      <c r="O7" s="1196" t="s">
        <v>2350</v>
      </c>
      <c r="P7" s="1197" t="s">
        <v>2349</v>
      </c>
      <c r="Q7" s="1198" t="s">
        <v>2350</v>
      </c>
      <c r="R7" s="1198" t="s">
        <v>2349</v>
      </c>
      <c r="S7" s="1195" t="s">
        <v>2350</v>
      </c>
      <c r="U7" s="1196" t="s">
        <v>2349</v>
      </c>
      <c r="V7" s="1197" t="s">
        <v>2350</v>
      </c>
      <c r="W7" s="1196" t="s">
        <v>2349</v>
      </c>
      <c r="X7" s="1196" t="s">
        <v>2350</v>
      </c>
      <c r="Y7" s="1197" t="s">
        <v>2349</v>
      </c>
      <c r="Z7" s="1198" t="s">
        <v>2350</v>
      </c>
      <c r="AA7" s="1198" t="s">
        <v>2349</v>
      </c>
      <c r="AB7" s="1195" t="s">
        <v>2350</v>
      </c>
      <c r="AD7" s="1196" t="s">
        <v>2349</v>
      </c>
      <c r="AE7" s="1197" t="s">
        <v>2350</v>
      </c>
      <c r="AF7" s="1196" t="s">
        <v>2349</v>
      </c>
      <c r="AG7" s="1196" t="s">
        <v>2350</v>
      </c>
      <c r="AH7" s="1197" t="s">
        <v>2349</v>
      </c>
      <c r="AI7" s="1198" t="s">
        <v>2350</v>
      </c>
      <c r="AJ7" s="1198" t="s">
        <v>2349</v>
      </c>
      <c r="AK7" s="1195" t="s">
        <v>2350</v>
      </c>
      <c r="AM7" s="1196" t="s">
        <v>2349</v>
      </c>
      <c r="AN7" s="1197" t="s">
        <v>2350</v>
      </c>
      <c r="AO7" s="1196" t="s">
        <v>2349</v>
      </c>
      <c r="AP7" s="1196" t="s">
        <v>2350</v>
      </c>
      <c r="AQ7" s="1197" t="s">
        <v>2349</v>
      </c>
      <c r="AR7" s="1198" t="s">
        <v>2350</v>
      </c>
      <c r="AS7" s="1198" t="s">
        <v>2349</v>
      </c>
      <c r="AT7" s="1195" t="s">
        <v>2350</v>
      </c>
      <c r="AV7" s="1196" t="s">
        <v>2349</v>
      </c>
      <c r="AW7" s="1197" t="s">
        <v>2350</v>
      </c>
      <c r="AX7" s="1196" t="s">
        <v>2349</v>
      </c>
      <c r="AY7" s="1196" t="s">
        <v>2350</v>
      </c>
      <c r="AZ7" s="1197" t="s">
        <v>2349</v>
      </c>
      <c r="BA7" s="1198" t="s">
        <v>2350</v>
      </c>
      <c r="BB7" s="1198" t="s">
        <v>2349</v>
      </c>
      <c r="BC7" s="1195" t="s">
        <v>2350</v>
      </c>
      <c r="BE7" s="1196" t="s">
        <v>2349</v>
      </c>
      <c r="BF7" s="1197" t="s">
        <v>2350</v>
      </c>
      <c r="BG7" s="1196" t="s">
        <v>2349</v>
      </c>
      <c r="BH7" s="1196" t="s">
        <v>2350</v>
      </c>
      <c r="BI7" s="1197" t="s">
        <v>2349</v>
      </c>
      <c r="BJ7" s="1198" t="s">
        <v>2350</v>
      </c>
      <c r="BK7" s="1198" t="s">
        <v>2349</v>
      </c>
      <c r="BL7" s="1195" t="s">
        <v>2350</v>
      </c>
      <c r="BN7" s="1196" t="s">
        <v>2349</v>
      </c>
      <c r="BO7" s="1197" t="s">
        <v>2350</v>
      </c>
      <c r="BP7" s="1196" t="s">
        <v>2349</v>
      </c>
      <c r="BQ7" s="1196" t="s">
        <v>2350</v>
      </c>
      <c r="BR7" s="1197" t="s">
        <v>2349</v>
      </c>
      <c r="BS7" s="1198" t="s">
        <v>2350</v>
      </c>
      <c r="BT7" s="1198" t="s">
        <v>2349</v>
      </c>
      <c r="BU7" s="1195" t="s">
        <v>2350</v>
      </c>
      <c r="BW7" s="1196" t="s">
        <v>2349</v>
      </c>
      <c r="BX7" s="1197" t="s">
        <v>2350</v>
      </c>
      <c r="BY7" s="1196" t="s">
        <v>2349</v>
      </c>
      <c r="BZ7" s="1196" t="s">
        <v>2350</v>
      </c>
      <c r="CA7" s="1197" t="s">
        <v>2349</v>
      </c>
      <c r="CB7" s="1198" t="s">
        <v>2350</v>
      </c>
      <c r="CC7" s="1198" t="s">
        <v>2349</v>
      </c>
      <c r="CD7" s="1195" t="s">
        <v>2350</v>
      </c>
      <c r="CF7" s="1196" t="s">
        <v>2349</v>
      </c>
      <c r="CG7" s="1197" t="s">
        <v>2350</v>
      </c>
      <c r="CH7" s="1196" t="s">
        <v>2349</v>
      </c>
      <c r="CI7" s="1196" t="s">
        <v>2350</v>
      </c>
      <c r="CJ7" s="1197" t="s">
        <v>2349</v>
      </c>
      <c r="CK7" s="1198" t="s">
        <v>2350</v>
      </c>
      <c r="CL7" s="1198" t="s">
        <v>2349</v>
      </c>
      <c r="CM7" s="1195" t="s">
        <v>2350</v>
      </c>
      <c r="CO7" s="1196" t="s">
        <v>2349</v>
      </c>
      <c r="CP7" s="1197" t="s">
        <v>2350</v>
      </c>
      <c r="CQ7" s="1196" t="s">
        <v>2349</v>
      </c>
      <c r="CR7" s="1196" t="s">
        <v>2350</v>
      </c>
      <c r="CS7" s="1197" t="s">
        <v>2349</v>
      </c>
      <c r="CT7" s="1198" t="s">
        <v>2350</v>
      </c>
      <c r="CU7" s="1198" t="s">
        <v>2349</v>
      </c>
      <c r="CV7" s="1195" t="s">
        <v>2350</v>
      </c>
      <c r="CX7" s="1196" t="s">
        <v>2349</v>
      </c>
      <c r="CY7" s="1197" t="s">
        <v>2350</v>
      </c>
      <c r="CZ7" s="1196" t="s">
        <v>2349</v>
      </c>
      <c r="DA7" s="1196" t="s">
        <v>2350</v>
      </c>
      <c r="DB7" s="1197" t="s">
        <v>2349</v>
      </c>
      <c r="DC7" s="1198" t="s">
        <v>2350</v>
      </c>
      <c r="DD7" s="1198" t="s">
        <v>2349</v>
      </c>
      <c r="DE7" s="1195" t="s">
        <v>2350</v>
      </c>
      <c r="DG7" s="1196" t="s">
        <v>2349</v>
      </c>
      <c r="DH7" s="1197" t="s">
        <v>2350</v>
      </c>
      <c r="DI7" s="1196" t="s">
        <v>2349</v>
      </c>
      <c r="DJ7" s="1196" t="s">
        <v>2350</v>
      </c>
      <c r="DK7" s="1197" t="s">
        <v>2349</v>
      </c>
      <c r="DL7" s="1198" t="s">
        <v>2350</v>
      </c>
      <c r="DM7" s="1198" t="s">
        <v>2349</v>
      </c>
      <c r="DN7" s="1195" t="s">
        <v>2350</v>
      </c>
      <c r="DP7" s="1196" t="s">
        <v>2349</v>
      </c>
      <c r="DQ7" s="1197" t="s">
        <v>2350</v>
      </c>
      <c r="DR7" s="1196" t="s">
        <v>2349</v>
      </c>
      <c r="DS7" s="1196" t="s">
        <v>2350</v>
      </c>
      <c r="DT7" s="1197" t="s">
        <v>2349</v>
      </c>
      <c r="DU7" s="1198" t="s">
        <v>2350</v>
      </c>
      <c r="DV7" s="1198" t="s">
        <v>2349</v>
      </c>
      <c r="DW7" s="1195" t="s">
        <v>2350</v>
      </c>
      <c r="DY7" s="1196" t="s">
        <v>2349</v>
      </c>
      <c r="DZ7" s="1197" t="s">
        <v>2350</v>
      </c>
      <c r="EA7" s="1196" t="s">
        <v>2349</v>
      </c>
      <c r="EB7" s="1196" t="s">
        <v>2350</v>
      </c>
      <c r="EC7" s="1197" t="s">
        <v>2349</v>
      </c>
      <c r="ED7" s="1198" t="s">
        <v>2350</v>
      </c>
      <c r="EE7" s="1198" t="s">
        <v>2349</v>
      </c>
      <c r="EF7" s="1195" t="s">
        <v>2350</v>
      </c>
      <c r="EH7" s="1196" t="s">
        <v>2349</v>
      </c>
      <c r="EI7" s="1197" t="s">
        <v>2350</v>
      </c>
      <c r="EJ7" s="1196" t="s">
        <v>2349</v>
      </c>
      <c r="EK7" s="1196" t="s">
        <v>2350</v>
      </c>
      <c r="EL7" s="1197" t="s">
        <v>2349</v>
      </c>
      <c r="EM7" s="1198" t="s">
        <v>2350</v>
      </c>
      <c r="EN7" s="1198" t="s">
        <v>2349</v>
      </c>
      <c r="EO7" s="1195" t="s">
        <v>2350</v>
      </c>
      <c r="EQ7" s="1196" t="s">
        <v>2349</v>
      </c>
      <c r="ER7" s="1197" t="s">
        <v>2350</v>
      </c>
      <c r="ES7" s="1196" t="s">
        <v>2349</v>
      </c>
      <c r="ET7" s="1196" t="s">
        <v>2350</v>
      </c>
      <c r="EU7" s="1197" t="s">
        <v>2349</v>
      </c>
      <c r="EV7" s="1198" t="s">
        <v>2350</v>
      </c>
      <c r="EW7" s="1198" t="s">
        <v>2349</v>
      </c>
      <c r="EX7" s="1195" t="s">
        <v>2350</v>
      </c>
      <c r="EZ7" s="1196" t="s">
        <v>2349</v>
      </c>
      <c r="FA7" s="1197" t="s">
        <v>2350</v>
      </c>
      <c r="FB7" s="1196" t="s">
        <v>2349</v>
      </c>
      <c r="FC7" s="1196" t="s">
        <v>2350</v>
      </c>
      <c r="FD7" s="1197" t="s">
        <v>2349</v>
      </c>
      <c r="FE7" s="1198" t="s">
        <v>2350</v>
      </c>
      <c r="FF7" s="1198" t="s">
        <v>2349</v>
      </c>
      <c r="FG7" s="1195" t="s">
        <v>2350</v>
      </c>
      <c r="FI7" s="1196" t="s">
        <v>2349</v>
      </c>
      <c r="FJ7" s="1197" t="s">
        <v>2350</v>
      </c>
      <c r="FK7" s="1196" t="s">
        <v>2349</v>
      </c>
      <c r="FL7" s="1196" t="s">
        <v>2350</v>
      </c>
      <c r="FM7" s="1197" t="s">
        <v>2349</v>
      </c>
      <c r="FN7" s="1198" t="s">
        <v>2350</v>
      </c>
      <c r="FO7" s="1198" t="s">
        <v>2349</v>
      </c>
      <c r="FP7" s="1195" t="s">
        <v>2350</v>
      </c>
      <c r="FR7" s="1199" t="s">
        <v>2349</v>
      </c>
      <c r="FS7" s="1197" t="s">
        <v>2350</v>
      </c>
      <c r="FT7" s="1196" t="s">
        <v>2349</v>
      </c>
      <c r="FU7" s="1196" t="s">
        <v>2350</v>
      </c>
      <c r="FV7" s="1197" t="s">
        <v>2349</v>
      </c>
      <c r="FW7" s="1198" t="s">
        <v>2350</v>
      </c>
      <c r="FX7" s="1198" t="s">
        <v>2349</v>
      </c>
      <c r="FY7" s="1195" t="s">
        <v>2350</v>
      </c>
      <c r="GA7" s="1199" t="s">
        <v>2349</v>
      </c>
      <c r="GB7" s="1197" t="s">
        <v>2350</v>
      </c>
      <c r="GC7" s="1196" t="s">
        <v>2349</v>
      </c>
      <c r="GD7" s="1196" t="s">
        <v>2350</v>
      </c>
      <c r="GE7" s="1197" t="s">
        <v>2349</v>
      </c>
      <c r="GF7" s="1198" t="s">
        <v>2350</v>
      </c>
      <c r="GG7" s="1198" t="s">
        <v>2349</v>
      </c>
      <c r="GH7" s="1195" t="s">
        <v>2350</v>
      </c>
      <c r="GJ7" s="1196" t="s">
        <v>2349</v>
      </c>
      <c r="GK7" s="1197" t="s">
        <v>2350</v>
      </c>
      <c r="GL7" s="1196" t="s">
        <v>2349</v>
      </c>
      <c r="GM7" s="1196" t="s">
        <v>2350</v>
      </c>
      <c r="GN7" s="1197" t="s">
        <v>2349</v>
      </c>
      <c r="GO7" s="1198" t="s">
        <v>2350</v>
      </c>
      <c r="GP7" s="1198" t="s">
        <v>2349</v>
      </c>
      <c r="GQ7" s="1195" t="s">
        <v>2350</v>
      </c>
      <c r="GR7" s="1196"/>
      <c r="GS7" s="1196" t="s">
        <v>2349</v>
      </c>
      <c r="GT7" s="1197" t="s">
        <v>2350</v>
      </c>
      <c r="GU7" s="1196" t="s">
        <v>2349</v>
      </c>
      <c r="GV7" s="1196" t="s">
        <v>2350</v>
      </c>
      <c r="GW7" s="1197" t="s">
        <v>2349</v>
      </c>
      <c r="GX7" s="1198" t="s">
        <v>2350</v>
      </c>
      <c r="GY7" s="1198" t="s">
        <v>2349</v>
      </c>
      <c r="GZ7" s="1195" t="s">
        <v>2350</v>
      </c>
      <c r="HB7" s="1196" t="s">
        <v>2349</v>
      </c>
      <c r="HC7" s="1197" t="s">
        <v>2350</v>
      </c>
      <c r="HD7" s="1196" t="s">
        <v>2349</v>
      </c>
      <c r="HE7" s="1196" t="s">
        <v>2350</v>
      </c>
      <c r="HF7" s="1197" t="s">
        <v>2349</v>
      </c>
      <c r="HG7" s="1198" t="s">
        <v>2350</v>
      </c>
      <c r="HH7" s="1198" t="s">
        <v>2349</v>
      </c>
      <c r="HI7" s="1195" t="s">
        <v>2350</v>
      </c>
      <c r="HK7" s="1196" t="s">
        <v>2349</v>
      </c>
      <c r="HL7" s="1197" t="s">
        <v>2350</v>
      </c>
      <c r="HM7" s="1196" t="s">
        <v>2349</v>
      </c>
      <c r="HN7" s="1196" t="s">
        <v>2350</v>
      </c>
      <c r="HO7" s="1197" t="s">
        <v>2349</v>
      </c>
      <c r="HP7" s="1198" t="s">
        <v>2350</v>
      </c>
      <c r="HQ7" s="1198" t="s">
        <v>2349</v>
      </c>
      <c r="HR7" s="1195" t="s">
        <v>2350</v>
      </c>
    </row>
    <row r="8" spans="1:226">
      <c r="A8" s="451">
        <v>1</v>
      </c>
      <c r="B8" s="1200" t="s">
        <v>2351</v>
      </c>
      <c r="C8" s="2162">
        <v>283092</v>
      </c>
      <c r="D8" s="2162">
        <v>-590564</v>
      </c>
      <c r="E8" s="2162">
        <v>25973</v>
      </c>
      <c r="F8" s="2162">
        <v>-29314</v>
      </c>
      <c r="G8" s="2162">
        <v>229583</v>
      </c>
      <c r="H8" s="2162">
        <v>-288256</v>
      </c>
      <c r="I8" s="2162">
        <v>89367</v>
      </c>
      <c r="J8" s="2162">
        <v>-114153</v>
      </c>
      <c r="L8" s="2162">
        <v>256107</v>
      </c>
      <c r="M8" s="2162">
        <v>-382510</v>
      </c>
      <c r="N8" s="2162">
        <v>22447</v>
      </c>
      <c r="O8" s="2162">
        <v>-29828</v>
      </c>
      <c r="P8" s="2162">
        <v>217150</v>
      </c>
      <c r="Q8" s="2162">
        <v>-305475</v>
      </c>
      <c r="R8" s="2162">
        <v>79064</v>
      </c>
      <c r="S8" s="2162">
        <v>-104698</v>
      </c>
      <c r="U8" s="2162">
        <v>216240</v>
      </c>
      <c r="V8" s="2162">
        <v>-436303</v>
      </c>
      <c r="W8" s="2162">
        <v>26503</v>
      </c>
      <c r="X8" s="2162">
        <v>-25655</v>
      </c>
      <c r="Y8" s="2162">
        <v>173427</v>
      </c>
      <c r="Z8" s="2162">
        <v>-275215</v>
      </c>
      <c r="AA8" s="2162">
        <v>105745</v>
      </c>
      <c r="AB8" s="2162">
        <v>-124946</v>
      </c>
      <c r="AD8" s="2162">
        <v>301714</v>
      </c>
      <c r="AE8" s="2162">
        <v>-317497</v>
      </c>
      <c r="AF8" s="2162">
        <v>19397</v>
      </c>
      <c r="AG8" s="2162">
        <v>-24523</v>
      </c>
      <c r="AH8" s="2162">
        <v>199881</v>
      </c>
      <c r="AI8" s="2162">
        <v>-299657</v>
      </c>
      <c r="AJ8" s="2162">
        <v>77692</v>
      </c>
      <c r="AK8" s="2162">
        <v>-109910</v>
      </c>
      <c r="AM8" s="2162">
        <v>285381</v>
      </c>
      <c r="AN8" s="2162">
        <v>-328611</v>
      </c>
      <c r="AO8" s="2162">
        <v>19331</v>
      </c>
      <c r="AP8" s="2162">
        <v>-24523</v>
      </c>
      <c r="AQ8" s="2162">
        <v>217964</v>
      </c>
      <c r="AR8" s="2162">
        <v>-307818</v>
      </c>
      <c r="AS8" s="2162">
        <v>116239</v>
      </c>
      <c r="AT8" s="2162">
        <v>-144442</v>
      </c>
      <c r="AV8" s="2162">
        <v>125596</v>
      </c>
      <c r="AW8" s="2162">
        <v>-197588</v>
      </c>
      <c r="AX8" s="2162">
        <v>9826</v>
      </c>
      <c r="AY8" s="2162">
        <v>-9225</v>
      </c>
      <c r="AZ8" s="2162">
        <v>124312</v>
      </c>
      <c r="BA8" s="2162">
        <v>-222328</v>
      </c>
      <c r="BB8" s="2162">
        <v>132874</v>
      </c>
      <c r="BC8" s="2162">
        <v>-151123</v>
      </c>
      <c r="BE8" s="2162">
        <v>125982</v>
      </c>
      <c r="BF8" s="2162">
        <v>-217970</v>
      </c>
      <c r="BG8" s="2162">
        <v>40343</v>
      </c>
      <c r="BH8" s="2162">
        <v>-38456</v>
      </c>
      <c r="BI8" s="2162">
        <v>204582</v>
      </c>
      <c r="BJ8" s="2162">
        <v>-271852</v>
      </c>
      <c r="BK8" s="2162">
        <v>122390</v>
      </c>
      <c r="BL8" s="2162">
        <v>-146768</v>
      </c>
      <c r="BN8" s="1201">
        <v>60669</v>
      </c>
      <c r="BO8" s="1201">
        <v>-212372</v>
      </c>
      <c r="BP8" s="1201">
        <v>8711</v>
      </c>
      <c r="BQ8" s="1201">
        <v>-19304</v>
      </c>
      <c r="BR8" s="1201">
        <v>148571</v>
      </c>
      <c r="BS8" s="1201">
        <v>-206084</v>
      </c>
      <c r="BT8" s="1201">
        <v>107586</v>
      </c>
      <c r="BU8" s="1201">
        <v>-113853</v>
      </c>
      <c r="BW8" s="1201">
        <v>76336</v>
      </c>
      <c r="BX8" s="1201">
        <v>-246166</v>
      </c>
      <c r="BY8" s="1201">
        <v>20221</v>
      </c>
      <c r="BZ8" s="1201">
        <v>-27018</v>
      </c>
      <c r="CA8" s="1201">
        <v>132183</v>
      </c>
      <c r="CB8" s="1201">
        <v>-181625</v>
      </c>
      <c r="CC8" s="1201">
        <v>92546</v>
      </c>
      <c r="CD8" s="1201">
        <v>-104402</v>
      </c>
      <c r="CF8" s="1201">
        <v>203925</v>
      </c>
      <c r="CG8" s="1201">
        <v>-530495</v>
      </c>
      <c r="CH8" s="1201">
        <v>30881</v>
      </c>
      <c r="CI8" s="1201">
        <v>-30850</v>
      </c>
      <c r="CJ8" s="1201">
        <v>207255</v>
      </c>
      <c r="CK8" s="1201">
        <v>-274863</v>
      </c>
      <c r="CL8" s="1201">
        <v>157485</v>
      </c>
      <c r="CM8" s="1201">
        <v>-253823</v>
      </c>
      <c r="CO8" s="1201">
        <v>131412</v>
      </c>
      <c r="CP8" s="1201">
        <v>-320909</v>
      </c>
      <c r="CQ8" s="1201">
        <v>14061</v>
      </c>
      <c r="CR8" s="1201">
        <v>-15405</v>
      </c>
      <c r="CS8" s="1201">
        <v>103987</v>
      </c>
      <c r="CT8" s="1201">
        <v>-135148</v>
      </c>
      <c r="CU8" s="1201">
        <v>72641</v>
      </c>
      <c r="CV8" s="1201">
        <v>-136936</v>
      </c>
      <c r="CX8" s="1201">
        <v>169452</v>
      </c>
      <c r="CY8" s="1201">
        <v>-304170</v>
      </c>
      <c r="CZ8" s="1201">
        <v>22453</v>
      </c>
      <c r="DA8" s="1201">
        <v>-14061</v>
      </c>
      <c r="DB8" s="1201">
        <v>77300</v>
      </c>
      <c r="DC8" s="1201">
        <v>-110947</v>
      </c>
      <c r="DD8" s="1201">
        <v>74840</v>
      </c>
      <c r="DE8" s="1201">
        <v>-117876</v>
      </c>
      <c r="DG8" s="1201">
        <v>75536</v>
      </c>
      <c r="DH8" s="1201">
        <v>-432045</v>
      </c>
      <c r="DI8" s="1201">
        <v>13171</v>
      </c>
      <c r="DJ8" s="1201">
        <v>-13744</v>
      </c>
      <c r="DK8" s="1201">
        <v>69323</v>
      </c>
      <c r="DL8" s="1201">
        <v>-91887</v>
      </c>
      <c r="DM8" s="1201">
        <v>113184</v>
      </c>
      <c r="DN8" s="1201">
        <v>-105801</v>
      </c>
      <c r="DP8" s="1201">
        <v>72254</v>
      </c>
      <c r="DQ8" s="1201">
        <v>-264325</v>
      </c>
      <c r="DR8" s="1201">
        <v>18957</v>
      </c>
      <c r="DS8" s="1201">
        <v>-10213</v>
      </c>
      <c r="DT8" s="1201">
        <v>1173382</v>
      </c>
      <c r="DU8" s="1201">
        <v>-557357</v>
      </c>
      <c r="DV8" s="1201">
        <v>101419</v>
      </c>
      <c r="DW8" s="1201">
        <v>-105006</v>
      </c>
      <c r="DY8" s="1201">
        <v>83660</v>
      </c>
      <c r="DZ8" s="1201">
        <v>-165920</v>
      </c>
      <c r="EA8" s="1201">
        <v>14152</v>
      </c>
      <c r="EB8" s="1201">
        <v>-13249</v>
      </c>
      <c r="EC8" s="1201">
        <v>121583</v>
      </c>
      <c r="ED8" s="1201">
        <v>-140877</v>
      </c>
      <c r="EE8" s="1201">
        <v>117444</v>
      </c>
      <c r="EF8" s="1201">
        <v>-160664</v>
      </c>
      <c r="EH8" s="1201">
        <v>90212</v>
      </c>
      <c r="EI8" s="1201">
        <v>-207759</v>
      </c>
      <c r="EJ8" s="1201">
        <v>18499</v>
      </c>
      <c r="EK8" s="1201">
        <v>-10760</v>
      </c>
      <c r="EL8" s="1201">
        <v>79438</v>
      </c>
      <c r="EM8" s="1201">
        <v>-100650</v>
      </c>
      <c r="EN8" s="1201">
        <v>92183</v>
      </c>
      <c r="EO8" s="1201">
        <v>-98584</v>
      </c>
      <c r="EQ8" s="1201">
        <v>120992</v>
      </c>
      <c r="ER8" s="1201">
        <v>-218220</v>
      </c>
      <c r="ES8" s="1201">
        <v>17498</v>
      </c>
      <c r="ET8" s="1201">
        <v>-10632</v>
      </c>
      <c r="EU8" s="1201">
        <v>73349</v>
      </c>
      <c r="EV8" s="1201">
        <v>-91437</v>
      </c>
      <c r="EW8" s="1201">
        <v>69844</v>
      </c>
      <c r="EX8" s="1201">
        <v>-96599</v>
      </c>
      <c r="EZ8" s="1201">
        <v>152582</v>
      </c>
      <c r="FA8" s="1201">
        <v>-188403</v>
      </c>
      <c r="FB8" s="1201">
        <v>12339</v>
      </c>
      <c r="FC8" s="1201">
        <v>-11411</v>
      </c>
      <c r="FD8" s="1201">
        <v>69025</v>
      </c>
      <c r="FE8" s="1201">
        <v>-80134</v>
      </c>
      <c r="FF8" s="1201">
        <v>61076</v>
      </c>
      <c r="FG8" s="1201">
        <v>-129226</v>
      </c>
      <c r="FI8" s="1201">
        <v>312541</v>
      </c>
      <c r="FJ8" s="1201">
        <v>-184814</v>
      </c>
      <c r="FK8" s="1201">
        <v>13428</v>
      </c>
      <c r="FL8" s="1201">
        <v>-13271</v>
      </c>
      <c r="FM8" s="1201">
        <v>66694</v>
      </c>
      <c r="FN8" s="1201">
        <v>-75275</v>
      </c>
      <c r="FO8" s="1201">
        <v>66789</v>
      </c>
      <c r="FP8" s="1201">
        <v>-145214</v>
      </c>
      <c r="FR8" s="1201">
        <v>337693</v>
      </c>
      <c r="FS8" s="1201">
        <v>-145269</v>
      </c>
      <c r="FT8" s="1201">
        <v>11982</v>
      </c>
      <c r="FU8" s="1201">
        <v>-12786</v>
      </c>
      <c r="FV8" s="1201">
        <v>79231</v>
      </c>
      <c r="FW8" s="1201">
        <v>-87576</v>
      </c>
      <c r="FX8" s="1201">
        <v>60897</v>
      </c>
      <c r="FY8" s="1201">
        <v>-155421</v>
      </c>
      <c r="GA8" s="1201">
        <v>255899</v>
      </c>
      <c r="GB8" s="1201">
        <v>-156855</v>
      </c>
      <c r="GC8" s="1201">
        <v>12961</v>
      </c>
      <c r="GD8" s="1201">
        <v>-17727</v>
      </c>
      <c r="GE8" s="1201">
        <v>77962</v>
      </c>
      <c r="GF8" s="1201">
        <v>-81440</v>
      </c>
      <c r="GG8" s="1201">
        <v>66396</v>
      </c>
      <c r="GH8" s="1201">
        <v>-154205</v>
      </c>
      <c r="GJ8" s="1201">
        <v>117621</v>
      </c>
      <c r="GK8" s="1201">
        <v>-151919</v>
      </c>
      <c r="GL8" s="1201">
        <v>19797</v>
      </c>
      <c r="GM8" s="1201">
        <v>-11544</v>
      </c>
      <c r="GN8" s="1201">
        <v>50305</v>
      </c>
      <c r="GO8" s="1201">
        <v>-51076</v>
      </c>
      <c r="GP8" s="1201">
        <v>70890</v>
      </c>
      <c r="GQ8" s="1201">
        <v>-146185</v>
      </c>
      <c r="GS8" s="1202">
        <v>108541.49634186432</v>
      </c>
      <c r="GT8" s="1202">
        <v>-171476.57429859351</v>
      </c>
      <c r="GU8" s="1202">
        <v>16593.978648590804</v>
      </c>
      <c r="GV8" s="1202">
        <v>-15781.134920472985</v>
      </c>
      <c r="GW8" s="1202">
        <v>35983.663917289981</v>
      </c>
      <c r="GX8" s="1202">
        <v>-38794.22652710996</v>
      </c>
      <c r="GY8" s="1202">
        <v>70840.748572553988</v>
      </c>
      <c r="GZ8" s="1202">
        <v>-154572.51102657311</v>
      </c>
      <c r="HB8" s="1202">
        <v>104468</v>
      </c>
      <c r="HC8" s="1202">
        <v>-185880</v>
      </c>
      <c r="HD8" s="1202">
        <v>30760</v>
      </c>
      <c r="HE8" s="1202">
        <v>-18938</v>
      </c>
      <c r="HF8" s="1202">
        <v>34569</v>
      </c>
      <c r="HG8" s="1202">
        <v>-35140</v>
      </c>
      <c r="HH8" s="1202">
        <v>66508</v>
      </c>
      <c r="HI8" s="1202">
        <v>-127798</v>
      </c>
      <c r="HK8" s="1202">
        <v>69955.630931649968</v>
      </c>
      <c r="HL8" s="1202">
        <v>-202389.98278377001</v>
      </c>
      <c r="HM8" s="1202">
        <v>24675.702377243419</v>
      </c>
      <c r="HN8" s="1202">
        <v>-19979.819465574012</v>
      </c>
      <c r="HO8" s="1202">
        <v>35464.764505380008</v>
      </c>
      <c r="HP8" s="1202">
        <v>-35283.229819920023</v>
      </c>
      <c r="HQ8" s="1202">
        <v>71456.027819501425</v>
      </c>
      <c r="HR8" s="1202">
        <v>-101246.71794432908</v>
      </c>
    </row>
    <row r="9" spans="1:226">
      <c r="A9" s="451">
        <v>2</v>
      </c>
      <c r="B9" s="1200" t="s">
        <v>2352</v>
      </c>
      <c r="C9" s="2162">
        <v>137135</v>
      </c>
      <c r="D9" s="2162">
        <v>-139053</v>
      </c>
      <c r="E9" s="2162">
        <v>53692</v>
      </c>
      <c r="F9" s="2162">
        <v>-42037</v>
      </c>
      <c r="G9" s="2162">
        <v>31097</v>
      </c>
      <c r="H9" s="2162">
        <v>-63883</v>
      </c>
      <c r="I9" s="2162">
        <v>392629</v>
      </c>
      <c r="J9" s="2162">
        <v>-344660</v>
      </c>
      <c r="L9" s="2162">
        <v>187432</v>
      </c>
      <c r="M9" s="2162">
        <v>-203237</v>
      </c>
      <c r="N9" s="2162">
        <v>50241</v>
      </c>
      <c r="O9" s="2162">
        <v>-39800</v>
      </c>
      <c r="P9" s="2162">
        <v>28765</v>
      </c>
      <c r="Q9" s="2162">
        <v>-48091</v>
      </c>
      <c r="R9" s="2162">
        <v>462430</v>
      </c>
      <c r="S9" s="2162">
        <v>-378942</v>
      </c>
      <c r="U9" s="2162">
        <v>171413</v>
      </c>
      <c r="V9" s="2162">
        <v>-172533</v>
      </c>
      <c r="W9" s="2162">
        <v>47299</v>
      </c>
      <c r="X9" s="2162">
        <v>-40693</v>
      </c>
      <c r="Y9" s="2162">
        <v>30407</v>
      </c>
      <c r="Z9" s="2162">
        <v>-53961</v>
      </c>
      <c r="AA9" s="2162">
        <v>596988</v>
      </c>
      <c r="AB9" s="2162">
        <v>-523320</v>
      </c>
      <c r="AD9" s="2162">
        <v>212884</v>
      </c>
      <c r="AE9" s="2162">
        <v>-212242</v>
      </c>
      <c r="AF9" s="2162">
        <v>61399</v>
      </c>
      <c r="AG9" s="2162">
        <v>-43479</v>
      </c>
      <c r="AH9" s="2162">
        <v>23925</v>
      </c>
      <c r="AI9" s="2162">
        <v>-50518</v>
      </c>
      <c r="AJ9" s="2162">
        <v>406596</v>
      </c>
      <c r="AK9" s="2162">
        <v>-373023</v>
      </c>
      <c r="AM9" s="2162">
        <v>137135</v>
      </c>
      <c r="AN9" s="2162">
        <v>-139053</v>
      </c>
      <c r="AO9" s="2162">
        <v>58881</v>
      </c>
      <c r="AP9" s="2162">
        <v>-46178</v>
      </c>
      <c r="AQ9" s="2162">
        <v>31097</v>
      </c>
      <c r="AR9" s="2162">
        <v>-63883</v>
      </c>
      <c r="AS9" s="2162">
        <v>392747</v>
      </c>
      <c r="AT9" s="2162">
        <v>-344730</v>
      </c>
      <c r="AV9" s="2162">
        <v>100384</v>
      </c>
      <c r="AW9" s="2162">
        <v>-101849</v>
      </c>
      <c r="AX9" s="2162">
        <v>52678</v>
      </c>
      <c r="AY9" s="2162">
        <v>-44944</v>
      </c>
      <c r="AZ9" s="2162">
        <v>18745</v>
      </c>
      <c r="BA9" s="2162">
        <v>-54062</v>
      </c>
      <c r="BB9" s="2162">
        <v>347680</v>
      </c>
      <c r="BC9" s="2162">
        <v>-314423</v>
      </c>
      <c r="BE9" s="2162">
        <v>121938</v>
      </c>
      <c r="BF9" s="2162">
        <v>-105789</v>
      </c>
      <c r="BG9" s="2162">
        <v>85741</v>
      </c>
      <c r="BH9" s="2162">
        <v>-80353</v>
      </c>
      <c r="BI9" s="2162">
        <v>19017</v>
      </c>
      <c r="BJ9" s="2162">
        <v>-57743</v>
      </c>
      <c r="BK9" s="2162">
        <v>262566</v>
      </c>
      <c r="BL9" s="2162">
        <v>-255011</v>
      </c>
      <c r="BN9" s="1201">
        <v>145627</v>
      </c>
      <c r="BO9" s="1201">
        <v>-96008</v>
      </c>
      <c r="BP9" s="1201">
        <v>240090</v>
      </c>
      <c r="BQ9" s="1201">
        <v>-221205</v>
      </c>
      <c r="BR9" s="1201">
        <v>15844</v>
      </c>
      <c r="BS9" s="1201">
        <v>-51848</v>
      </c>
      <c r="BT9" s="1201">
        <v>398784</v>
      </c>
      <c r="BU9" s="1201">
        <v>-413456</v>
      </c>
      <c r="BW9" s="1201">
        <v>197782</v>
      </c>
      <c r="BX9" s="1201">
        <v>-169360</v>
      </c>
      <c r="BY9" s="1201">
        <v>91959</v>
      </c>
      <c r="BZ9" s="1201">
        <v>-85020</v>
      </c>
      <c r="CA9" s="1201">
        <v>27698</v>
      </c>
      <c r="CB9" s="1201">
        <v>-65020</v>
      </c>
      <c r="CC9" s="1201">
        <v>453999</v>
      </c>
      <c r="CD9" s="1201">
        <v>-449590</v>
      </c>
      <c r="CF9" s="1201">
        <v>416760</v>
      </c>
      <c r="CG9" s="1201">
        <v>-359715</v>
      </c>
      <c r="CH9" s="1201">
        <v>144044</v>
      </c>
      <c r="CI9" s="1201">
        <v>-127587</v>
      </c>
      <c r="CJ9" s="1201">
        <v>90533</v>
      </c>
      <c r="CK9" s="1201">
        <v>-153230</v>
      </c>
      <c r="CL9" s="1201">
        <v>959493</v>
      </c>
      <c r="CM9" s="1201">
        <v>-945975</v>
      </c>
      <c r="CO9" s="1201">
        <v>215268</v>
      </c>
      <c r="CP9" s="1201">
        <v>-192138</v>
      </c>
      <c r="CQ9" s="1201">
        <v>71921</v>
      </c>
      <c r="CR9" s="1201">
        <v>-60964</v>
      </c>
      <c r="CS9" s="1201">
        <v>51343</v>
      </c>
      <c r="CT9" s="1201">
        <v>-80825</v>
      </c>
      <c r="CU9" s="1201">
        <v>436730</v>
      </c>
      <c r="CV9" s="1201">
        <v>-430002</v>
      </c>
      <c r="CX9" s="1201">
        <v>213579</v>
      </c>
      <c r="CY9" s="1201">
        <v>-174075</v>
      </c>
      <c r="CZ9" s="1201">
        <v>79486</v>
      </c>
      <c r="DA9" s="1201">
        <v>-84888</v>
      </c>
      <c r="DB9" s="1201">
        <v>24151</v>
      </c>
      <c r="DC9" s="1201">
        <v>-54303</v>
      </c>
      <c r="DD9" s="1201">
        <v>451470</v>
      </c>
      <c r="DE9" s="1201">
        <v>-432059</v>
      </c>
      <c r="DG9" s="1201">
        <v>233024</v>
      </c>
      <c r="DH9" s="1201">
        <v>-192889</v>
      </c>
      <c r="DI9" s="1201">
        <v>62071</v>
      </c>
      <c r="DJ9" s="1201">
        <v>-55800</v>
      </c>
      <c r="DK9" s="1201">
        <v>22265</v>
      </c>
      <c r="DL9" s="1201">
        <v>-51833</v>
      </c>
      <c r="DM9" s="1201">
        <v>451449</v>
      </c>
      <c r="DN9" s="1201">
        <v>-427938</v>
      </c>
      <c r="DP9" s="1201">
        <v>200827</v>
      </c>
      <c r="DQ9" s="1201">
        <v>-168189</v>
      </c>
      <c r="DR9" s="1201">
        <v>66068</v>
      </c>
      <c r="DS9" s="1201">
        <v>-88607</v>
      </c>
      <c r="DT9" s="1201">
        <v>24392</v>
      </c>
      <c r="DU9" s="1201">
        <v>-55862</v>
      </c>
      <c r="DV9" s="1201">
        <v>354595</v>
      </c>
      <c r="DW9" s="1201">
        <v>-335514</v>
      </c>
      <c r="DY9" s="1201">
        <v>267265</v>
      </c>
      <c r="DZ9" s="1201">
        <v>-218856</v>
      </c>
      <c r="EA9" s="1201">
        <v>131309</v>
      </c>
      <c r="EB9" s="1201">
        <v>-127936</v>
      </c>
      <c r="EC9" s="1201">
        <v>25237</v>
      </c>
      <c r="ED9" s="1201">
        <v>-65655</v>
      </c>
      <c r="EE9" s="1201">
        <v>346424</v>
      </c>
      <c r="EF9" s="1201">
        <v>-309236</v>
      </c>
      <c r="EH9" s="1201">
        <v>360975</v>
      </c>
      <c r="EI9" s="1201">
        <v>-306412</v>
      </c>
      <c r="EJ9" s="1201">
        <v>148830</v>
      </c>
      <c r="EK9" s="1201">
        <v>-154349</v>
      </c>
      <c r="EL9" s="1201">
        <v>25872</v>
      </c>
      <c r="EM9" s="1201">
        <v>-53570</v>
      </c>
      <c r="EN9" s="1201">
        <v>290714</v>
      </c>
      <c r="EO9" s="1201">
        <v>-280085</v>
      </c>
      <c r="EQ9" s="1201">
        <v>276294</v>
      </c>
      <c r="ER9" s="1201">
        <v>-250804</v>
      </c>
      <c r="ES9" s="1201">
        <v>136691</v>
      </c>
      <c r="ET9" s="1201">
        <v>-141199</v>
      </c>
      <c r="EU9" s="1201">
        <v>25146</v>
      </c>
      <c r="EV9" s="1201">
        <v>-48202</v>
      </c>
      <c r="EW9" s="1201">
        <v>274554</v>
      </c>
      <c r="EX9" s="1201">
        <v>-261231</v>
      </c>
      <c r="EZ9" s="1201">
        <v>222888</v>
      </c>
      <c r="FA9" s="1201">
        <v>-211760</v>
      </c>
      <c r="FB9" s="1201">
        <v>106198</v>
      </c>
      <c r="FC9" s="1201">
        <v>-102362</v>
      </c>
      <c r="FD9" s="1201">
        <v>24966</v>
      </c>
      <c r="FE9" s="1201">
        <v>-42459</v>
      </c>
      <c r="FF9" s="1201">
        <v>271533</v>
      </c>
      <c r="FG9" s="1201">
        <v>-252094</v>
      </c>
      <c r="FI9" s="1201">
        <v>258551</v>
      </c>
      <c r="FJ9" s="1201">
        <v>-212747</v>
      </c>
      <c r="FK9" s="1201">
        <v>52720</v>
      </c>
      <c r="FL9" s="1201">
        <v>-52539</v>
      </c>
      <c r="FM9" s="1201">
        <v>28823</v>
      </c>
      <c r="FN9" s="1201">
        <v>-47125</v>
      </c>
      <c r="FO9" s="1201">
        <v>312576</v>
      </c>
      <c r="FP9" s="1201">
        <v>-300076</v>
      </c>
      <c r="FR9" s="1201">
        <v>156232</v>
      </c>
      <c r="FS9" s="1201">
        <v>-136061</v>
      </c>
      <c r="FT9" s="1201">
        <v>56619</v>
      </c>
      <c r="FU9" s="1201">
        <v>-55382</v>
      </c>
      <c r="FV9" s="1201">
        <v>45055</v>
      </c>
      <c r="FW9" s="1201">
        <v>-65420</v>
      </c>
      <c r="FX9" s="1201">
        <v>351802</v>
      </c>
      <c r="FY9" s="1201">
        <v>-329101</v>
      </c>
      <c r="GA9" s="1201">
        <v>176174</v>
      </c>
      <c r="GB9" s="1201">
        <v>-171953</v>
      </c>
      <c r="GC9" s="1201">
        <v>47893</v>
      </c>
      <c r="GD9" s="1201">
        <v>-42837</v>
      </c>
      <c r="GE9" s="1201">
        <v>39663</v>
      </c>
      <c r="GF9" s="1201">
        <v>-51599</v>
      </c>
      <c r="GG9" s="1201">
        <v>356859</v>
      </c>
      <c r="GH9" s="1201">
        <v>-343645</v>
      </c>
      <c r="GJ9" s="1201">
        <v>196684</v>
      </c>
      <c r="GK9" s="1201">
        <v>-187938</v>
      </c>
      <c r="GL9" s="1201">
        <v>44145</v>
      </c>
      <c r="GM9" s="1201">
        <v>-52914</v>
      </c>
      <c r="GN9" s="1201">
        <v>27379</v>
      </c>
      <c r="GO9" s="1201">
        <v>-34981</v>
      </c>
      <c r="GP9" s="1201">
        <v>399228</v>
      </c>
      <c r="GQ9" s="1201">
        <v>-377440</v>
      </c>
      <c r="GS9" s="1202">
        <v>182059.96400338758</v>
      </c>
      <c r="GT9" s="1202">
        <v>-172070.63825718095</v>
      </c>
      <c r="GU9" s="1202">
        <v>66153.01117398357</v>
      </c>
      <c r="GV9" s="1202">
        <v>-66953.67174640944</v>
      </c>
      <c r="GW9" s="1202">
        <v>27305.915037009014</v>
      </c>
      <c r="GX9" s="1202">
        <v>-29904.852623268154</v>
      </c>
      <c r="GY9" s="1202">
        <v>344533.43925344432</v>
      </c>
      <c r="GZ9" s="1202">
        <v>-334668.04970219656</v>
      </c>
      <c r="HB9" s="1202">
        <v>152250</v>
      </c>
      <c r="HC9" s="1202">
        <v>-176641</v>
      </c>
      <c r="HD9" s="1202">
        <v>48183</v>
      </c>
      <c r="HE9" s="1202">
        <v>-64753</v>
      </c>
      <c r="HF9" s="1202">
        <v>27522</v>
      </c>
      <c r="HG9" s="1202">
        <v>-35197</v>
      </c>
      <c r="HH9" s="1202">
        <v>375423</v>
      </c>
      <c r="HI9" s="1202">
        <v>-370937</v>
      </c>
      <c r="HK9" s="1202">
        <v>189349.17778064095</v>
      </c>
      <c r="HL9" s="1202">
        <v>-198967.62262121745</v>
      </c>
      <c r="HM9" s="1202">
        <v>51879.826304239112</v>
      </c>
      <c r="HN9" s="1202">
        <v>-60288.312088199556</v>
      </c>
      <c r="HO9" s="1202">
        <v>26760.88508854774</v>
      </c>
      <c r="HP9" s="1202">
        <v>-39063.559661416824</v>
      </c>
      <c r="HQ9" s="1202">
        <v>384378.81915504637</v>
      </c>
      <c r="HR9" s="1202">
        <v>-377420.35154741793</v>
      </c>
    </row>
    <row r="10" spans="1:226">
      <c r="A10" s="451">
        <v>3</v>
      </c>
      <c r="B10" s="1200" t="s">
        <v>295</v>
      </c>
      <c r="C10" s="2163">
        <v>30132</v>
      </c>
      <c r="D10" s="2163">
        <v>-24445</v>
      </c>
      <c r="E10" s="2163">
        <v>3222</v>
      </c>
      <c r="F10" s="2163">
        <v>-2166</v>
      </c>
      <c r="G10" s="2163">
        <v>1603</v>
      </c>
      <c r="H10" s="2163">
        <v>-6673</v>
      </c>
      <c r="I10" s="2163">
        <v>1627</v>
      </c>
      <c r="J10" s="2163">
        <v>-1713</v>
      </c>
      <c r="L10" s="2163">
        <v>27368</v>
      </c>
      <c r="M10" s="2163">
        <v>-25185</v>
      </c>
      <c r="N10" s="2163">
        <v>5676</v>
      </c>
      <c r="O10" s="2163">
        <v>-3103</v>
      </c>
      <c r="P10" s="2163">
        <v>925</v>
      </c>
      <c r="Q10" s="2163">
        <v>-4599</v>
      </c>
      <c r="R10" s="2163">
        <v>1342</v>
      </c>
      <c r="S10" s="2163">
        <v>-1128</v>
      </c>
      <c r="U10" s="2163">
        <v>22760</v>
      </c>
      <c r="V10" s="2163">
        <v>-19974</v>
      </c>
      <c r="W10" s="2163">
        <v>5329</v>
      </c>
      <c r="X10" s="2163">
        <v>-4049</v>
      </c>
      <c r="Y10" s="2163">
        <v>1725</v>
      </c>
      <c r="Z10" s="2163">
        <v>-5500</v>
      </c>
      <c r="AA10" s="2163">
        <v>1288</v>
      </c>
      <c r="AB10" s="2163">
        <v>-1105</v>
      </c>
      <c r="AD10" s="2163">
        <v>32203</v>
      </c>
      <c r="AE10" s="2162">
        <v>-26372</v>
      </c>
      <c r="AF10" s="2163">
        <v>6484</v>
      </c>
      <c r="AG10" s="2162">
        <v>-10650</v>
      </c>
      <c r="AH10" s="2163">
        <v>1402</v>
      </c>
      <c r="AI10" s="2162">
        <v>-6190</v>
      </c>
      <c r="AJ10" s="2162">
        <v>1232</v>
      </c>
      <c r="AK10" s="2162">
        <v>-1209</v>
      </c>
      <c r="AM10" s="2163">
        <v>28508</v>
      </c>
      <c r="AN10" s="2162">
        <v>-24132</v>
      </c>
      <c r="AO10" s="2163">
        <v>4704</v>
      </c>
      <c r="AP10" s="2162">
        <v>-6522</v>
      </c>
      <c r="AQ10" s="2163">
        <v>1118</v>
      </c>
      <c r="AR10" s="2162">
        <v>-5468</v>
      </c>
      <c r="AS10" s="2162">
        <v>1393</v>
      </c>
      <c r="AT10" s="2162">
        <v>-1093</v>
      </c>
      <c r="AV10" s="2163">
        <v>34477</v>
      </c>
      <c r="AW10" s="2162">
        <v>-25525</v>
      </c>
      <c r="AX10" s="2163">
        <v>9518</v>
      </c>
      <c r="AY10" s="2162">
        <v>-8439</v>
      </c>
      <c r="AZ10" s="2163">
        <v>546</v>
      </c>
      <c r="BA10" s="2162">
        <v>-6562</v>
      </c>
      <c r="BB10" s="2162">
        <v>969</v>
      </c>
      <c r="BC10" s="2162">
        <v>-1100</v>
      </c>
      <c r="BE10" s="2163">
        <v>7277</v>
      </c>
      <c r="BF10" s="2162">
        <v>-1143</v>
      </c>
      <c r="BG10" s="2163">
        <v>7865</v>
      </c>
      <c r="BH10" s="2162">
        <v>-14168</v>
      </c>
      <c r="BI10" s="2163">
        <v>1209</v>
      </c>
      <c r="BJ10" s="2162">
        <v>-4105</v>
      </c>
      <c r="BK10" s="2162">
        <v>856</v>
      </c>
      <c r="BL10" s="2162">
        <v>-1254</v>
      </c>
      <c r="BN10" s="1203">
        <v>17270</v>
      </c>
      <c r="BO10" s="1201">
        <v>-14197</v>
      </c>
      <c r="BP10" s="1203">
        <v>5692</v>
      </c>
      <c r="BQ10" s="1201">
        <v>-5974</v>
      </c>
      <c r="BR10" s="1203">
        <v>4497</v>
      </c>
      <c r="BS10" s="1201">
        <v>-6293</v>
      </c>
      <c r="BT10" s="1201">
        <v>1155</v>
      </c>
      <c r="BU10" s="1201">
        <v>-984</v>
      </c>
      <c r="BW10" s="1203">
        <v>9346</v>
      </c>
      <c r="BX10" s="1201">
        <v>-7785</v>
      </c>
      <c r="BY10" s="1203">
        <v>6646</v>
      </c>
      <c r="BZ10" s="1201">
        <v>-1329</v>
      </c>
      <c r="CA10" s="1203">
        <v>4669</v>
      </c>
      <c r="CB10" s="1201">
        <v>-6337</v>
      </c>
      <c r="CC10" s="1201">
        <v>1115</v>
      </c>
      <c r="CD10" s="1201">
        <v>-905</v>
      </c>
      <c r="CF10" s="1203">
        <v>17201</v>
      </c>
      <c r="CG10" s="1201">
        <v>-11779</v>
      </c>
      <c r="CH10" s="1203">
        <v>1947</v>
      </c>
      <c r="CI10" s="1201">
        <v>-1986</v>
      </c>
      <c r="CJ10" s="1203">
        <v>517</v>
      </c>
      <c r="CK10" s="1201">
        <v>-4000</v>
      </c>
      <c r="CL10" s="1201">
        <v>28</v>
      </c>
      <c r="CM10" s="1201">
        <v>-62</v>
      </c>
      <c r="CO10" s="1203">
        <v>8460</v>
      </c>
      <c r="CP10" s="1201">
        <v>-5828</v>
      </c>
      <c r="CQ10" s="1203">
        <v>443</v>
      </c>
      <c r="CR10" s="1201">
        <v>-678</v>
      </c>
      <c r="CS10" s="1203">
        <v>201</v>
      </c>
      <c r="CT10" s="1201">
        <v>-1459</v>
      </c>
      <c r="CU10" s="1201">
        <v>28</v>
      </c>
      <c r="CV10" s="1201">
        <v>0</v>
      </c>
      <c r="CX10" s="1203">
        <v>3687</v>
      </c>
      <c r="CY10" s="1201">
        <v>-3445</v>
      </c>
      <c r="CZ10" s="1203">
        <v>1358</v>
      </c>
      <c r="DA10" s="1201">
        <v>-100</v>
      </c>
      <c r="DB10" s="1203">
        <v>150</v>
      </c>
      <c r="DC10" s="1201">
        <v>-1061</v>
      </c>
      <c r="DD10" s="1201">
        <v>15</v>
      </c>
      <c r="DE10" s="1201">
        <v>0</v>
      </c>
      <c r="DG10" s="1203">
        <v>2288</v>
      </c>
      <c r="DH10" s="1201">
        <v>-653</v>
      </c>
      <c r="DI10" s="1203">
        <v>164</v>
      </c>
      <c r="DJ10" s="1201">
        <v>-89</v>
      </c>
      <c r="DK10" s="1203">
        <v>85</v>
      </c>
      <c r="DL10" s="1201">
        <v>-1000</v>
      </c>
      <c r="DM10" s="1201">
        <v>7</v>
      </c>
      <c r="DN10" s="1201">
        <v>0</v>
      </c>
      <c r="DP10" s="1203">
        <v>6630</v>
      </c>
      <c r="DQ10" s="1201">
        <v>-5193</v>
      </c>
      <c r="DR10" s="1203">
        <v>274</v>
      </c>
      <c r="DS10" s="1201">
        <v>-758</v>
      </c>
      <c r="DT10" s="1203">
        <v>66</v>
      </c>
      <c r="DU10" s="1201">
        <v>-838</v>
      </c>
      <c r="DV10" s="1201">
        <v>0</v>
      </c>
      <c r="DW10" s="1201">
        <v>-3</v>
      </c>
      <c r="DY10" s="1203">
        <v>4030</v>
      </c>
      <c r="DZ10" s="1201">
        <v>-3470</v>
      </c>
      <c r="EA10" s="1203">
        <v>400</v>
      </c>
      <c r="EB10" s="1201">
        <v>-1063</v>
      </c>
      <c r="EC10" s="1203">
        <v>57</v>
      </c>
      <c r="ED10" s="1201">
        <v>-927</v>
      </c>
      <c r="EE10" s="1201">
        <v>0</v>
      </c>
      <c r="EF10" s="1201">
        <v>0</v>
      </c>
      <c r="EH10" s="1203">
        <v>2686</v>
      </c>
      <c r="EI10" s="1201">
        <v>-2237</v>
      </c>
      <c r="EJ10" s="1203">
        <v>201</v>
      </c>
      <c r="EK10" s="1201">
        <v>-1597</v>
      </c>
      <c r="EL10" s="1203">
        <v>9</v>
      </c>
      <c r="EM10" s="1201">
        <v>-676</v>
      </c>
      <c r="EN10" s="1201">
        <v>0</v>
      </c>
      <c r="EO10" s="1201">
        <v>0</v>
      </c>
      <c r="EQ10" s="1203">
        <v>6327</v>
      </c>
      <c r="ER10" s="1201">
        <v>-5735</v>
      </c>
      <c r="ES10" s="1203">
        <v>557</v>
      </c>
      <c r="ET10" s="1201">
        <v>-4047</v>
      </c>
      <c r="EU10" s="1203">
        <v>99</v>
      </c>
      <c r="EV10" s="1201">
        <v>-641</v>
      </c>
      <c r="EW10" s="1201">
        <v>0</v>
      </c>
      <c r="EX10" s="1201">
        <v>0</v>
      </c>
      <c r="EZ10" s="1203">
        <v>10203</v>
      </c>
      <c r="FA10" s="1201">
        <v>-9447</v>
      </c>
      <c r="FB10" s="1203">
        <v>162</v>
      </c>
      <c r="FC10" s="1201">
        <v>-3226</v>
      </c>
      <c r="FD10" s="1203">
        <v>14</v>
      </c>
      <c r="FE10" s="1201">
        <v>-574</v>
      </c>
      <c r="FF10" s="1201">
        <v>0</v>
      </c>
      <c r="FG10" s="1201">
        <v>0</v>
      </c>
      <c r="FI10" s="1203">
        <v>14749</v>
      </c>
      <c r="FJ10" s="1201">
        <v>-14426</v>
      </c>
      <c r="FK10" s="1203">
        <v>273</v>
      </c>
      <c r="FL10" s="1201">
        <v>-938</v>
      </c>
      <c r="FM10" s="1203">
        <v>64</v>
      </c>
      <c r="FN10" s="1201">
        <v>-537</v>
      </c>
      <c r="FO10" s="1201">
        <v>0</v>
      </c>
      <c r="FP10" s="1201">
        <v>0</v>
      </c>
      <c r="FR10" s="1203">
        <v>13141</v>
      </c>
      <c r="FS10" s="1201">
        <v>-13945</v>
      </c>
      <c r="FT10" s="1203">
        <v>276</v>
      </c>
      <c r="FU10" s="1201">
        <v>-336</v>
      </c>
      <c r="FV10" s="1203">
        <v>1</v>
      </c>
      <c r="FW10" s="1201">
        <v>-4810</v>
      </c>
      <c r="FX10" s="1201">
        <v>0</v>
      </c>
      <c r="FY10" s="1201">
        <v>0</v>
      </c>
      <c r="GA10" s="1203">
        <v>11623</v>
      </c>
      <c r="GB10" s="1201">
        <v>-12246</v>
      </c>
      <c r="GC10" s="1203">
        <v>512</v>
      </c>
      <c r="GD10" s="1201">
        <v>-333</v>
      </c>
      <c r="GE10" s="1203">
        <v>25</v>
      </c>
      <c r="GF10" s="1201">
        <v>-4809</v>
      </c>
      <c r="GG10" s="1201">
        <v>0</v>
      </c>
      <c r="GH10" s="1201">
        <v>0</v>
      </c>
      <c r="GJ10" s="1203">
        <v>10006</v>
      </c>
      <c r="GK10" s="1201">
        <v>-11182</v>
      </c>
      <c r="GL10" s="1203">
        <v>465</v>
      </c>
      <c r="GM10" s="1201">
        <v>-855</v>
      </c>
      <c r="GN10" s="1203">
        <v>19</v>
      </c>
      <c r="GO10" s="1201">
        <v>-4720</v>
      </c>
      <c r="GP10" s="1201">
        <v>0</v>
      </c>
      <c r="GQ10" s="1201">
        <v>0</v>
      </c>
      <c r="GS10" s="1203">
        <v>7317.3517154500005</v>
      </c>
      <c r="GT10" s="1202">
        <v>-9240.9542793694091</v>
      </c>
      <c r="GU10" s="1203">
        <v>1798.5380726290864</v>
      </c>
      <c r="GV10" s="1202">
        <v>-209.0467809021286</v>
      </c>
      <c r="GW10" s="1203">
        <v>34.471627369999986</v>
      </c>
      <c r="GX10" s="1202">
        <v>-4759.903714350603</v>
      </c>
      <c r="GY10" s="1202">
        <v>0</v>
      </c>
      <c r="GZ10" s="1202">
        <v>0</v>
      </c>
      <c r="HB10" s="1203">
        <v>4937</v>
      </c>
      <c r="HC10" s="1202">
        <v>-6433</v>
      </c>
      <c r="HD10" s="1203">
        <v>3693</v>
      </c>
      <c r="HE10" s="1202">
        <v>-3652</v>
      </c>
      <c r="HF10" s="1203">
        <v>38</v>
      </c>
      <c r="HG10" s="1202">
        <v>-4341</v>
      </c>
      <c r="HH10" s="1202">
        <v>0</v>
      </c>
      <c r="HI10" s="1202">
        <v>0</v>
      </c>
      <c r="HK10" s="1203">
        <v>4381.3214808600005</v>
      </c>
      <c r="HL10" s="1202">
        <v>-4347.2584843800005</v>
      </c>
      <c r="HM10" s="1203">
        <v>2989.7319384243397</v>
      </c>
      <c r="HN10" s="1202">
        <v>-4251.4876087878865</v>
      </c>
      <c r="HO10" s="1203">
        <v>0</v>
      </c>
      <c r="HP10" s="1202">
        <v>-4111.0537472199994</v>
      </c>
      <c r="HQ10" s="1202">
        <v>3.7109299999999981</v>
      </c>
      <c r="HR10" s="1202">
        <v>-0.20703999999999997</v>
      </c>
    </row>
    <row r="11" spans="1:226">
      <c r="A11" s="451">
        <v>4</v>
      </c>
      <c r="B11" s="1204" t="s">
        <v>2353</v>
      </c>
      <c r="C11" s="2162">
        <v>582</v>
      </c>
      <c r="D11" s="2162">
        <v>-1673</v>
      </c>
      <c r="E11" s="2162">
        <v>2</v>
      </c>
      <c r="F11" s="2162">
        <v>-3065</v>
      </c>
      <c r="G11" s="2162">
        <v>450</v>
      </c>
      <c r="H11" s="2162">
        <v>-52</v>
      </c>
      <c r="I11" s="2162">
        <v>0</v>
      </c>
      <c r="J11" s="2162">
        <v>0</v>
      </c>
      <c r="L11" s="2162">
        <v>1632</v>
      </c>
      <c r="M11" s="2162">
        <v>-2887</v>
      </c>
      <c r="N11" s="2162">
        <v>15</v>
      </c>
      <c r="O11" s="2162">
        <v>-1933</v>
      </c>
      <c r="P11" s="2162">
        <v>1172</v>
      </c>
      <c r="Q11" s="2162">
        <v>-36</v>
      </c>
      <c r="R11" s="2162">
        <v>0</v>
      </c>
      <c r="S11" s="2162">
        <v>0</v>
      </c>
      <c r="U11" s="2162">
        <v>891</v>
      </c>
      <c r="V11" s="2162">
        <v>-2303</v>
      </c>
      <c r="W11" s="2162">
        <v>2</v>
      </c>
      <c r="X11" s="2162">
        <v>-3333</v>
      </c>
      <c r="Y11" s="2162">
        <v>708</v>
      </c>
      <c r="Z11" s="2162">
        <v>-38</v>
      </c>
      <c r="AA11" s="2162">
        <v>0</v>
      </c>
      <c r="AB11" s="2162">
        <v>0</v>
      </c>
      <c r="AD11" s="2162">
        <v>897</v>
      </c>
      <c r="AE11" s="2162">
        <v>-2041</v>
      </c>
      <c r="AF11" s="2162">
        <v>0</v>
      </c>
      <c r="AG11" s="2162">
        <v>-3324</v>
      </c>
      <c r="AH11" s="2162">
        <v>585</v>
      </c>
      <c r="AI11" s="2162">
        <v>-54</v>
      </c>
      <c r="AJ11" s="2162">
        <v>0</v>
      </c>
      <c r="AK11" s="2162">
        <v>0</v>
      </c>
      <c r="AM11" s="2162">
        <v>582</v>
      </c>
      <c r="AN11" s="2162">
        <v>-1673</v>
      </c>
      <c r="AO11" s="2162">
        <v>2</v>
      </c>
      <c r="AP11" s="2162">
        <v>-3065</v>
      </c>
      <c r="AQ11" s="2162">
        <v>450</v>
      </c>
      <c r="AR11" s="2162">
        <v>-52</v>
      </c>
      <c r="AS11" s="2162">
        <v>0</v>
      </c>
      <c r="AT11" s="2162">
        <v>0</v>
      </c>
      <c r="AV11" s="2162">
        <v>318</v>
      </c>
      <c r="AW11" s="2162">
        <v>-2216</v>
      </c>
      <c r="AX11" s="2162">
        <v>189</v>
      </c>
      <c r="AY11" s="2162">
        <v>-2051</v>
      </c>
      <c r="AZ11" s="2162">
        <v>525</v>
      </c>
      <c r="BA11" s="2162">
        <v>-39</v>
      </c>
      <c r="BB11" s="2162">
        <v>0</v>
      </c>
      <c r="BC11" s="2162">
        <v>0</v>
      </c>
      <c r="BE11" s="2162">
        <v>17990</v>
      </c>
      <c r="BF11" s="2162">
        <v>-19132</v>
      </c>
      <c r="BG11" s="2162">
        <v>435</v>
      </c>
      <c r="BH11" s="2162">
        <v>-5216</v>
      </c>
      <c r="BI11" s="2162">
        <v>795</v>
      </c>
      <c r="BJ11" s="2162">
        <v>-181</v>
      </c>
      <c r="BK11" s="2162">
        <v>0</v>
      </c>
      <c r="BL11" s="2162">
        <v>0</v>
      </c>
      <c r="BN11" s="1201">
        <v>96</v>
      </c>
      <c r="BO11" s="1201">
        <v>-2146</v>
      </c>
      <c r="BP11" s="1201">
        <v>375</v>
      </c>
      <c r="BQ11" s="1201">
        <v>-1998</v>
      </c>
      <c r="BR11" s="1201">
        <v>376</v>
      </c>
      <c r="BS11" s="1201">
        <v>-86</v>
      </c>
      <c r="BT11" s="1201">
        <v>0</v>
      </c>
      <c r="BU11" s="1201">
        <v>0</v>
      </c>
      <c r="BW11" s="1201">
        <v>601</v>
      </c>
      <c r="BX11" s="1201">
        <v>-1057</v>
      </c>
      <c r="BY11" s="1201">
        <v>83</v>
      </c>
      <c r="BZ11" s="1201">
        <v>-1747</v>
      </c>
      <c r="CA11" s="1201">
        <v>260</v>
      </c>
      <c r="CB11" s="1201">
        <v>-147</v>
      </c>
      <c r="CC11" s="1201">
        <v>0</v>
      </c>
      <c r="CD11" s="1201">
        <v>0</v>
      </c>
      <c r="CF11" s="1201">
        <v>1864</v>
      </c>
      <c r="CG11" s="1201">
        <v>-2022</v>
      </c>
      <c r="CH11" s="1201">
        <v>0</v>
      </c>
      <c r="CI11" s="1201">
        <v>-2438</v>
      </c>
      <c r="CJ11" s="1201">
        <v>1326</v>
      </c>
      <c r="CK11" s="1201">
        <v>-1304</v>
      </c>
      <c r="CL11" s="1201">
        <v>111</v>
      </c>
      <c r="CM11" s="1201">
        <v>0</v>
      </c>
      <c r="CO11" s="1201">
        <v>1834</v>
      </c>
      <c r="CP11" s="1201">
        <v>-1848</v>
      </c>
      <c r="CQ11" s="1201">
        <v>0</v>
      </c>
      <c r="CR11" s="1201">
        <v>-71</v>
      </c>
      <c r="CS11" s="1201">
        <v>1199</v>
      </c>
      <c r="CT11" s="1201">
        <v>-1304</v>
      </c>
      <c r="CU11" s="1201">
        <v>111</v>
      </c>
      <c r="CV11" s="1201">
        <v>0</v>
      </c>
      <c r="CX11" s="1201">
        <v>4285</v>
      </c>
      <c r="CY11" s="1201">
        <v>-5261</v>
      </c>
      <c r="CZ11" s="1201">
        <v>1274</v>
      </c>
      <c r="DA11" s="1201">
        <v>-1325</v>
      </c>
      <c r="DB11" s="1201">
        <v>1623</v>
      </c>
      <c r="DC11" s="1201">
        <v>-1097</v>
      </c>
      <c r="DD11" s="1201">
        <v>98</v>
      </c>
      <c r="DE11" s="1201">
        <v>0</v>
      </c>
      <c r="DG11" s="1201">
        <v>2446</v>
      </c>
      <c r="DH11" s="1201">
        <v>-3136</v>
      </c>
      <c r="DI11" s="1201">
        <v>124</v>
      </c>
      <c r="DJ11" s="1201">
        <v>-486</v>
      </c>
      <c r="DK11" s="1201">
        <v>1027</v>
      </c>
      <c r="DL11" s="1201">
        <v>-87</v>
      </c>
      <c r="DM11" s="1201">
        <v>87</v>
      </c>
      <c r="DN11" s="1201">
        <v>-14</v>
      </c>
      <c r="DP11" s="1201">
        <v>1857</v>
      </c>
      <c r="DQ11" s="1201">
        <v>-2573</v>
      </c>
      <c r="DR11" s="1201">
        <v>5</v>
      </c>
      <c r="DS11" s="1201">
        <v>-22</v>
      </c>
      <c r="DT11" s="1201">
        <v>685</v>
      </c>
      <c r="DU11" s="1201">
        <v>0</v>
      </c>
      <c r="DV11" s="1201">
        <v>0</v>
      </c>
      <c r="DW11" s="1201">
        <v>0</v>
      </c>
      <c r="DY11" s="1201">
        <v>1550</v>
      </c>
      <c r="DZ11" s="1201">
        <v>-2934</v>
      </c>
      <c r="EA11" s="1201">
        <v>2</v>
      </c>
      <c r="EB11" s="1201">
        <v>-89</v>
      </c>
      <c r="EC11" s="1201">
        <v>1145</v>
      </c>
      <c r="ED11" s="1201">
        <v>-562</v>
      </c>
      <c r="EE11" s="1201">
        <v>516</v>
      </c>
      <c r="EF11" s="1201">
        <v>0</v>
      </c>
      <c r="EH11" s="1201">
        <v>1499</v>
      </c>
      <c r="EI11" s="1201">
        <v>-2524</v>
      </c>
      <c r="EJ11" s="1201">
        <v>0</v>
      </c>
      <c r="EK11" s="1201">
        <v>-582</v>
      </c>
      <c r="EL11" s="1201">
        <v>1354</v>
      </c>
      <c r="EM11" s="1201">
        <v>-300</v>
      </c>
      <c r="EN11" s="1201">
        <v>556</v>
      </c>
      <c r="EO11" s="1201">
        <v>0</v>
      </c>
      <c r="EQ11" s="1201">
        <v>583</v>
      </c>
      <c r="ER11" s="1201">
        <v>-1447</v>
      </c>
      <c r="ES11" s="1201">
        <v>0</v>
      </c>
      <c r="ET11" s="1201">
        <v>-7</v>
      </c>
      <c r="EU11" s="1201">
        <v>1397</v>
      </c>
      <c r="EV11" s="1201">
        <v>-508</v>
      </c>
      <c r="EW11" s="1201">
        <v>0</v>
      </c>
      <c r="EX11" s="1201">
        <v>0</v>
      </c>
      <c r="EZ11" s="1201">
        <v>1942</v>
      </c>
      <c r="FA11" s="1201">
        <v>-2280</v>
      </c>
      <c r="FB11" s="1201">
        <v>0</v>
      </c>
      <c r="FC11" s="1201">
        <v>-6</v>
      </c>
      <c r="FD11" s="1201">
        <v>411</v>
      </c>
      <c r="FE11" s="1201">
        <v>-4</v>
      </c>
      <c r="FF11" s="1201">
        <v>0</v>
      </c>
      <c r="FG11" s="1201">
        <v>0</v>
      </c>
      <c r="FI11" s="1201">
        <v>1840</v>
      </c>
      <c r="FJ11" s="1201">
        <v>-1928</v>
      </c>
      <c r="FK11" s="1201">
        <v>0</v>
      </c>
      <c r="FL11" s="1201">
        <v>0</v>
      </c>
      <c r="FM11" s="1201">
        <v>76</v>
      </c>
      <c r="FN11" s="1201">
        <v>0</v>
      </c>
      <c r="FO11" s="1201">
        <v>0</v>
      </c>
      <c r="FP11" s="1201">
        <v>0</v>
      </c>
      <c r="FR11" s="1201">
        <v>1469</v>
      </c>
      <c r="FS11" s="1201">
        <v>-1504</v>
      </c>
      <c r="FT11" s="1201">
        <v>1</v>
      </c>
      <c r="FU11" s="1201">
        <v>0</v>
      </c>
      <c r="FV11" s="1201">
        <v>52</v>
      </c>
      <c r="FW11" s="1201">
        <v>0</v>
      </c>
      <c r="FX11" s="1201">
        <v>0</v>
      </c>
      <c r="FY11" s="1201">
        <v>0</v>
      </c>
      <c r="GA11" s="1201">
        <v>1186</v>
      </c>
      <c r="GB11" s="1201">
        <v>-1175</v>
      </c>
      <c r="GC11" s="1201">
        <v>1</v>
      </c>
      <c r="GD11" s="1201">
        <v>0</v>
      </c>
      <c r="GE11" s="1201">
        <v>43</v>
      </c>
      <c r="GF11" s="1201">
        <v>0</v>
      </c>
      <c r="GG11" s="1201">
        <v>0</v>
      </c>
      <c r="GH11" s="1201">
        <v>0</v>
      </c>
      <c r="GJ11" s="1201">
        <v>1619</v>
      </c>
      <c r="GK11" s="1201">
        <v>-1580</v>
      </c>
      <c r="GL11" s="1201">
        <v>0</v>
      </c>
      <c r="GM11" s="1201">
        <v>-5</v>
      </c>
      <c r="GN11" s="1201">
        <v>0</v>
      </c>
      <c r="GO11" s="1201">
        <v>-7</v>
      </c>
      <c r="GP11" s="1201">
        <v>0</v>
      </c>
      <c r="GQ11" s="1201">
        <v>0</v>
      </c>
      <c r="GS11" s="1202">
        <v>2127.7089746465299</v>
      </c>
      <c r="GT11" s="1202">
        <v>-2249.4534023657357</v>
      </c>
      <c r="GU11" s="1202">
        <v>0</v>
      </c>
      <c r="GV11" s="1202">
        <v>-9.8584307442045898</v>
      </c>
      <c r="GW11" s="1202">
        <v>125.84547660999999</v>
      </c>
      <c r="GX11" s="1202">
        <v>0</v>
      </c>
      <c r="GY11" s="1202">
        <v>0</v>
      </c>
      <c r="GZ11" s="1202">
        <v>0</v>
      </c>
      <c r="HB11" s="1202">
        <v>1974</v>
      </c>
      <c r="HC11" s="1202">
        <v>-2154</v>
      </c>
      <c r="HD11" s="1202">
        <v>0</v>
      </c>
      <c r="HE11" s="1202">
        <v>-10</v>
      </c>
      <c r="HF11" s="1202">
        <v>167</v>
      </c>
      <c r="HG11" s="1202">
        <v>0</v>
      </c>
      <c r="HH11" s="1202">
        <v>0</v>
      </c>
      <c r="HI11" s="1202">
        <v>0</v>
      </c>
      <c r="HK11" s="1202">
        <v>1603.2981405399998</v>
      </c>
      <c r="HL11" s="1202">
        <v>-1673.1207500999999</v>
      </c>
      <c r="HM11" s="1202">
        <v>0</v>
      </c>
      <c r="HN11" s="1202">
        <v>-33.734207886277638</v>
      </c>
      <c r="HO11" s="1202">
        <v>91.131253330000021</v>
      </c>
      <c r="HP11" s="1202">
        <v>0</v>
      </c>
      <c r="HQ11" s="1202">
        <v>0</v>
      </c>
      <c r="HR11" s="1202">
        <v>0</v>
      </c>
    </row>
    <row r="12" spans="1:226">
      <c r="B12" s="1160"/>
      <c r="C12" s="1205"/>
      <c r="D12" s="1205"/>
      <c r="E12" s="1205"/>
      <c r="F12" s="1205"/>
      <c r="G12" s="1205"/>
      <c r="H12" s="1205"/>
      <c r="I12" s="1205"/>
      <c r="J12" s="1205"/>
      <c r="L12" s="1205"/>
      <c r="M12" s="1205"/>
      <c r="N12" s="1205"/>
      <c r="O12" s="1205"/>
      <c r="P12" s="1205"/>
      <c r="Q12" s="1205"/>
      <c r="R12" s="1205"/>
      <c r="S12" s="1205"/>
      <c r="U12" s="1205"/>
      <c r="V12" s="1205"/>
      <c r="W12" s="1205"/>
      <c r="X12" s="1205"/>
      <c r="Y12" s="1205"/>
      <c r="Z12" s="1205"/>
      <c r="AA12" s="1205"/>
      <c r="AB12" s="1205"/>
      <c r="AD12" s="1205"/>
      <c r="AE12" s="1205"/>
      <c r="AF12" s="1205"/>
      <c r="AG12" s="1205"/>
      <c r="AH12" s="1205"/>
      <c r="AI12" s="1205"/>
      <c r="AJ12" s="1205"/>
      <c r="AK12" s="1205"/>
      <c r="AM12" s="1205"/>
      <c r="AN12" s="1205"/>
      <c r="AO12" s="1205"/>
      <c r="AP12" s="1205"/>
      <c r="AQ12" s="1205"/>
      <c r="AR12" s="1205"/>
      <c r="AT12" s="1205"/>
      <c r="AU12" s="1205"/>
      <c r="AV12" s="1205"/>
      <c r="AW12" s="1205"/>
      <c r="AX12" s="1205"/>
      <c r="AY12" s="1205"/>
      <c r="AZ12" s="1205"/>
      <c r="BA12" s="1205"/>
      <c r="BC12" s="1205"/>
      <c r="BD12" s="1205"/>
      <c r="BE12" s="1205"/>
      <c r="BF12" s="1205"/>
      <c r="BG12" s="1205"/>
      <c r="BH12" s="1205"/>
      <c r="BI12" s="1205"/>
      <c r="BJ12" s="1205"/>
      <c r="BL12" s="1205"/>
      <c r="BM12" s="1205"/>
      <c r="BN12" s="1205"/>
      <c r="BO12" s="1205"/>
      <c r="BP12" s="1205"/>
      <c r="BQ12" s="1205"/>
      <c r="BR12" s="1205"/>
      <c r="BS12" s="1205"/>
      <c r="BU12" s="1205"/>
      <c r="BV12" s="1205"/>
      <c r="BW12" s="1205"/>
      <c r="BX12" s="1205"/>
      <c r="BY12" s="1205"/>
      <c r="BZ12" s="1205"/>
      <c r="CA12" s="1205"/>
      <c r="CB12" s="1205"/>
      <c r="CD12" s="1205"/>
      <c r="CE12" s="1205"/>
      <c r="CF12" s="1205"/>
      <c r="CG12" s="1205"/>
      <c r="CH12" s="1205"/>
      <c r="CI12" s="1205"/>
      <c r="CJ12" s="1205"/>
      <c r="CK12" s="1205"/>
      <c r="CM12" s="1205"/>
      <c r="CN12" s="1205"/>
      <c r="CO12" s="1205"/>
      <c r="CP12" s="1205"/>
      <c r="CQ12" s="1205"/>
      <c r="CR12" s="1205"/>
      <c r="CS12" s="1205"/>
      <c r="CT12" s="1205"/>
      <c r="CV12" s="1205"/>
      <c r="CW12" s="1205"/>
      <c r="CX12" s="1205"/>
      <c r="CY12" s="1205"/>
      <c r="CZ12" s="1205"/>
      <c r="DA12" s="1205"/>
      <c r="DB12" s="1205"/>
      <c r="DC12" s="1205"/>
      <c r="DE12" s="1205"/>
      <c r="DF12" s="1205"/>
      <c r="DG12" s="1205"/>
      <c r="DH12" s="1205"/>
      <c r="DI12" s="1205"/>
      <c r="DJ12" s="1205"/>
      <c r="DK12" s="1205"/>
      <c r="DL12" s="1205"/>
      <c r="DN12" s="1205"/>
      <c r="DO12" s="1205"/>
      <c r="DP12" s="1205"/>
      <c r="DQ12" s="1205"/>
      <c r="DR12" s="1205"/>
      <c r="DS12" s="1205"/>
      <c r="DT12" s="1205"/>
      <c r="DU12" s="1205"/>
      <c r="DW12" s="1205"/>
      <c r="DX12" s="1205"/>
      <c r="DY12" s="1205"/>
      <c r="DZ12" s="1205"/>
      <c r="EA12" s="1205"/>
      <c r="EB12" s="1205"/>
      <c r="EC12" s="1205"/>
      <c r="ED12" s="1205"/>
      <c r="EF12" s="1205"/>
      <c r="EG12" s="1205"/>
      <c r="EH12" s="1205"/>
      <c r="EI12" s="1205"/>
      <c r="EJ12" s="1205"/>
      <c r="EK12" s="1205"/>
      <c r="EL12" s="1205"/>
      <c r="EM12" s="1205"/>
      <c r="EO12" s="1205"/>
      <c r="EP12" s="1205"/>
      <c r="EQ12" s="1205"/>
      <c r="ER12" s="1205"/>
      <c r="ES12" s="1205"/>
      <c r="ET12" s="1205"/>
      <c r="EU12" s="1205"/>
      <c r="EV12" s="1205"/>
      <c r="EX12" s="1205"/>
      <c r="EY12" s="1205"/>
      <c r="EZ12" s="1205"/>
      <c r="FA12" s="1205"/>
      <c r="FB12" s="1205"/>
      <c r="FC12" s="1205"/>
      <c r="FD12" s="1205"/>
      <c r="FE12" s="1205"/>
      <c r="FG12" s="1205"/>
      <c r="FH12" s="1205"/>
      <c r="FI12" s="1205"/>
      <c r="FJ12" s="1205"/>
      <c r="FK12" s="1205"/>
      <c r="FL12" s="1205"/>
      <c r="FM12" s="1205"/>
      <c r="FN12" s="1205"/>
      <c r="FP12" s="1205"/>
      <c r="FQ12" s="1205"/>
      <c r="FR12" s="1205"/>
      <c r="FS12" s="1205"/>
      <c r="FT12" s="1205"/>
      <c r="FU12" s="1205"/>
      <c r="FV12" s="1205"/>
      <c r="FW12" s="1205"/>
      <c r="FY12" s="1205"/>
      <c r="FZ12" s="1205"/>
      <c r="GA12" s="1205"/>
      <c r="GB12" s="1205"/>
      <c r="GC12" s="1205"/>
      <c r="GD12" s="1205"/>
      <c r="GE12" s="1205"/>
      <c r="GF12" s="1205"/>
      <c r="GH12" s="1205"/>
      <c r="GI12" s="1205"/>
      <c r="GJ12" s="1205"/>
      <c r="GK12" s="1205"/>
      <c r="GL12" s="1205"/>
      <c r="GM12" s="1205"/>
      <c r="GN12" s="1205"/>
      <c r="GO12" s="1205"/>
      <c r="GQ12" s="1205"/>
      <c r="GR12" s="1205"/>
      <c r="GS12" s="1205"/>
      <c r="GT12" s="1205"/>
      <c r="GU12" s="1205"/>
      <c r="GV12" s="1205"/>
      <c r="GW12" s="1205"/>
      <c r="GX12" s="1205"/>
      <c r="GZ12" s="1205"/>
      <c r="HA12" s="1205"/>
      <c r="HB12" s="1205"/>
      <c r="HC12" s="1205"/>
      <c r="HD12" s="1205"/>
      <c r="HE12" s="1205"/>
      <c r="HF12" s="1205"/>
      <c r="HG12" s="1205"/>
    </row>
  </sheetData>
  <mergeCells count="150">
    <mergeCell ref="C5:F5"/>
    <mergeCell ref="G5:J5"/>
    <mergeCell ref="C6:D6"/>
    <mergeCell ref="E6:F6"/>
    <mergeCell ref="G6:H6"/>
    <mergeCell ref="I6:J6"/>
    <mergeCell ref="U5:X5"/>
    <mergeCell ref="Y5:AB5"/>
    <mergeCell ref="U6:V6"/>
    <mergeCell ref="W6:X6"/>
    <mergeCell ref="Y6:Z6"/>
    <mergeCell ref="AA6:AB6"/>
    <mergeCell ref="L5:O5"/>
    <mergeCell ref="P5:S5"/>
    <mergeCell ref="L6:M6"/>
    <mergeCell ref="N6:O6"/>
    <mergeCell ref="P6:Q6"/>
    <mergeCell ref="R6:S6"/>
    <mergeCell ref="AD5:AG5"/>
    <mergeCell ref="AH5:AK5"/>
    <mergeCell ref="AD6:AE6"/>
    <mergeCell ref="AF6:AG6"/>
    <mergeCell ref="AH6:AI6"/>
    <mergeCell ref="AJ6:AK6"/>
    <mergeCell ref="DI6:DJ6"/>
    <mergeCell ref="DK6:DL6"/>
    <mergeCell ref="DM6:DN6"/>
    <mergeCell ref="BW5:BZ5"/>
    <mergeCell ref="CA5:CD5"/>
    <mergeCell ref="BW6:BX6"/>
    <mergeCell ref="BY6:BZ6"/>
    <mergeCell ref="CA6:CB6"/>
    <mergeCell ref="CC6:CD6"/>
    <mergeCell ref="CX5:DA5"/>
    <mergeCell ref="DB5:DE5"/>
    <mergeCell ref="CX6:CY6"/>
    <mergeCell ref="CZ6:DA6"/>
    <mergeCell ref="DB6:DC6"/>
    <mergeCell ref="DD6:DE6"/>
    <mergeCell ref="CO5:CR5"/>
    <mergeCell ref="CS5:CV5"/>
    <mergeCell ref="CO6:CP6"/>
    <mergeCell ref="CQ6:CR6"/>
    <mergeCell ref="CS6:CT6"/>
    <mergeCell ref="CU6:CV6"/>
    <mergeCell ref="CF5:CI5"/>
    <mergeCell ref="CJ5:CM5"/>
    <mergeCell ref="CF6:CG6"/>
    <mergeCell ref="HO5:HR5"/>
    <mergeCell ref="GW6:GX6"/>
    <mergeCell ref="GY6:GZ6"/>
    <mergeCell ref="HB6:HC6"/>
    <mergeCell ref="HD6:HE6"/>
    <mergeCell ref="HF6:HG6"/>
    <mergeCell ref="HH6:HI6"/>
    <mergeCell ref="HK6:HL6"/>
    <mergeCell ref="HM6:HN6"/>
    <mergeCell ref="HO6:HP6"/>
    <mergeCell ref="HQ6:HR6"/>
    <mergeCell ref="GW5:GZ5"/>
    <mergeCell ref="HB5:HE5"/>
    <mergeCell ref="HF5:HI5"/>
    <mergeCell ref="HK5:HN5"/>
    <mergeCell ref="CH6:CI6"/>
    <mergeCell ref="CJ6:CK6"/>
    <mergeCell ref="CL6:CM6"/>
    <mergeCell ref="FI5:FL5"/>
    <mergeCell ref="FM5:FP5"/>
    <mergeCell ref="FI6:FJ6"/>
    <mergeCell ref="FK6:FL6"/>
    <mergeCell ref="FM6:FN6"/>
    <mergeCell ref="FO6:FP6"/>
    <mergeCell ref="EH5:EK5"/>
    <mergeCell ref="EL5:EO5"/>
    <mergeCell ref="EH6:EI6"/>
    <mergeCell ref="ES6:ET6"/>
    <mergeCell ref="EU6:EV6"/>
    <mergeCell ref="EW6:EX6"/>
    <mergeCell ref="EJ6:EK6"/>
    <mergeCell ref="EL6:EM6"/>
    <mergeCell ref="EN6:EO6"/>
    <mergeCell ref="EZ5:FC5"/>
    <mergeCell ref="FD5:FG5"/>
    <mergeCell ref="EZ6:FA6"/>
    <mergeCell ref="FB6:FC6"/>
    <mergeCell ref="FD6:FE6"/>
    <mergeCell ref="FF6:FG6"/>
    <mergeCell ref="DG5:DJ5"/>
    <mergeCell ref="DK5:DN5"/>
    <mergeCell ref="DG6:DH6"/>
    <mergeCell ref="DY5:EB5"/>
    <mergeCell ref="EC5:EF5"/>
    <mergeCell ref="DY6:DZ6"/>
    <mergeCell ref="EA6:EB6"/>
    <mergeCell ref="EC6:ED6"/>
    <mergeCell ref="EE6:EF6"/>
    <mergeCell ref="GJ5:GM5"/>
    <mergeCell ref="GN5:GQ5"/>
    <mergeCell ref="GJ6:GK6"/>
    <mergeCell ref="GL6:GM6"/>
    <mergeCell ref="GN6:GO6"/>
    <mergeCell ref="GP6:GQ6"/>
    <mergeCell ref="GE5:GH5"/>
    <mergeCell ref="GA6:GB6"/>
    <mergeCell ref="GC6:GD6"/>
    <mergeCell ref="GE6:GF6"/>
    <mergeCell ref="GG6:GH6"/>
    <mergeCell ref="GA5:GD5"/>
    <mergeCell ref="BN5:BQ5"/>
    <mergeCell ref="BR5:BU5"/>
    <mergeCell ref="BN6:BO6"/>
    <mergeCell ref="BP6:BQ6"/>
    <mergeCell ref="BR6:BS6"/>
    <mergeCell ref="BT6:BU6"/>
    <mergeCell ref="GS5:GV5"/>
    <mergeCell ref="GS6:GT6"/>
    <mergeCell ref="GU6:GV6"/>
    <mergeCell ref="DP5:DS5"/>
    <mergeCell ref="DT5:DW5"/>
    <mergeCell ref="DP6:DQ6"/>
    <mergeCell ref="DR6:DS6"/>
    <mergeCell ref="DT6:DU6"/>
    <mergeCell ref="DV6:DW6"/>
    <mergeCell ref="FR5:FU5"/>
    <mergeCell ref="FV5:FY5"/>
    <mergeCell ref="FR6:FS6"/>
    <mergeCell ref="FT6:FU6"/>
    <mergeCell ref="FV6:FW6"/>
    <mergeCell ref="FX6:FY6"/>
    <mergeCell ref="EQ5:ET5"/>
    <mergeCell ref="EU5:EX5"/>
    <mergeCell ref="EQ6:ER6"/>
    <mergeCell ref="BE5:BH5"/>
    <mergeCell ref="BI5:BL5"/>
    <mergeCell ref="BE6:BF6"/>
    <mergeCell ref="BG6:BH6"/>
    <mergeCell ref="BI6:BJ6"/>
    <mergeCell ref="BK6:BL6"/>
    <mergeCell ref="AM5:AP5"/>
    <mergeCell ref="AQ5:AT5"/>
    <mergeCell ref="AM6:AN6"/>
    <mergeCell ref="AO6:AP6"/>
    <mergeCell ref="AQ6:AR6"/>
    <mergeCell ref="AS6:AT6"/>
    <mergeCell ref="AV5:AY5"/>
    <mergeCell ref="AZ5:BC5"/>
    <mergeCell ref="AV6:AW6"/>
    <mergeCell ref="AX6:AY6"/>
    <mergeCell ref="AZ6:BA6"/>
    <mergeCell ref="BB6:BC6"/>
  </mergeCells>
  <hyperlinks>
    <hyperlink ref="GW2:HM2" location="Índice!C26" display="Total da exposição associada a instrumentos financeiros derivativos" xr:uid="{2579E8E0-9070-45EE-8528-F880E1B649FF}"/>
    <hyperlink ref="HA2" location="Índice!C26" display="Total da exposição associada a instrumentos financeiros derivativos" xr:uid="{BA3758BE-4A74-4937-8639-72D46E52E7BB}"/>
    <hyperlink ref="HJ2" location="Índice!C26" display="Total da exposição associada a instrumentos financeiros derivativos" xr:uid="{063252EC-754C-4512-92E8-EF22ADED914D}"/>
    <hyperlink ref="FR2:FZ2" location="Índice!C26" display="Total da exposição associada a instrumentos financeiros derivativos" xr:uid="{AFDA48E2-EE88-40BA-8383-772C6D40DD55}"/>
    <hyperlink ref="FR2:FY2" location="Índice!C26" display="Total da exposição associada a instrumentos financeiros derivativos" xr:uid="{00F0EAE4-1B9A-44A0-9363-32D00C6C9E0D}"/>
    <hyperlink ref="FT2:GS2" location="Índice!C26" display="Total da exposição associada a instrumentos financeiros derivativos" xr:uid="{25C47CCA-9234-4FAF-9C56-2BE7CAACF66B}"/>
    <hyperlink ref="EZ2:FH2" location="Índice!C26" display="Total da exposição associada a instrumentos financeiros derivativos" xr:uid="{BD615867-3B0B-4943-9AA0-2EF4ADE8446D}"/>
    <hyperlink ref="EZ2:FG2" location="Índice!C26" display="Total da exposição associada a instrumentos financeiros derivativos" xr:uid="{4F4F8EA6-3147-48A9-A464-CEFFDB59E1D1}"/>
    <hyperlink ref="FB2:FH2" location="Índice!C26" display="Total da exposição associada a instrumentos financeiros derivativos" xr:uid="{B276D165-6BE0-4869-86AD-154746AE7D0A}"/>
    <hyperlink ref="FI2:FQ2" location="Índice!C26" display="Total da exposição associada a instrumentos financeiros derivativos" xr:uid="{18697E9B-5727-47A4-9142-C3C686044B6C}"/>
    <hyperlink ref="FI2:FP2" location="Índice!C26" display="Total da exposição associada a instrumentos financeiros derivativos" xr:uid="{8B6C979A-CD8A-482F-8F25-7C05D1573B3C}"/>
    <hyperlink ref="FK2:FQ2" location="Índice!C26" display="Total da exposição associada a instrumentos financeiros derivativos" xr:uid="{AB290A88-5669-4AEB-94E1-D2A690FC508D}"/>
    <hyperlink ref="EQ2:EY2" location="Índice!C26" display="Total da exposição associada a instrumentos financeiros derivativos" xr:uid="{C683B5B1-1D4B-4C42-89AC-A9694F871E9B}"/>
    <hyperlink ref="EQ2:EX2" location="Índice!C26" display="Total da exposição associada a instrumentos financeiros derivativos" xr:uid="{8BA8FF25-CF40-4924-A972-98E7B729930C}"/>
    <hyperlink ref="ES2:EY2" location="Índice!C26" display="Total da exposição associada a instrumentos financeiros derivativos" xr:uid="{915AB30D-2F6F-49B7-B413-93DCF8989480}"/>
    <hyperlink ref="EH2:EP2" location="Índice!C26" display="Total da exposição associada a instrumentos financeiros derivativos" xr:uid="{2F0E5EFC-C7D9-4CDB-9A42-402501FF1A9F}"/>
    <hyperlink ref="EH2:EO2" location="Índice!C26" display="Total da exposição associada a instrumentos financeiros derivativos" xr:uid="{CBD5C6F4-69E3-40DC-BDFF-00A08A94004F}"/>
    <hyperlink ref="EJ2:EP2" location="Índice!C26" display="Total da exposição associada a instrumentos financeiros derivativos" xr:uid="{306E35E6-CB3A-4345-A2C8-27E0717508FB}"/>
    <hyperlink ref="DY2:EG2" location="Índice!C26" display="Total da exposição associada a instrumentos financeiros derivativos" xr:uid="{D73D8A77-2C27-4F4A-9234-5521B3414685}"/>
    <hyperlink ref="DY2:EF2" location="Índice!C26" display="Total da exposição associada a instrumentos financeiros derivativos" xr:uid="{7B855992-1AAA-4AC2-AA3B-3ADA447FB9B9}"/>
    <hyperlink ref="EA2:EG2" location="Índice!C26" display="Total da exposição associada a instrumentos financeiros derivativos" xr:uid="{D31EC8BF-E865-4E9C-BC71-420009F2E4D0}"/>
    <hyperlink ref="DP2:DX2" location="Índice!C26" display="Total da exposição associada a instrumentos financeiros derivativos" xr:uid="{2CE60CEA-A39F-41FF-BE5A-6F239938ABD9}"/>
    <hyperlink ref="DP2:DW2" location="Índice!C26" display="Total da exposição associada a instrumentos financeiros derivativos" xr:uid="{37132640-6CE1-46A8-9605-618E302C0ED6}"/>
    <hyperlink ref="DR2:DX2" location="Índice!C26" display="Total da exposição associada a instrumentos financeiros derivativos" xr:uid="{93B72D56-5DDE-4EBD-B50F-35AE567D951D}"/>
    <hyperlink ref="DG2:DO2" location="Índice!C26" display="Total da exposição associada a instrumentos financeiros derivativos" xr:uid="{8F22A07A-0863-4E7F-A2CD-39765267905B}"/>
    <hyperlink ref="DG2:DN2" location="Índice!C26" display="Total da exposição associada a instrumentos financeiros derivativos" xr:uid="{4721A300-D7F2-4532-930F-A8C827691F75}"/>
    <hyperlink ref="DI2:DO2" location="Índice!C26" display="Total da exposição associada a instrumentos financeiros derivativos" xr:uid="{A146312B-8819-44AF-B734-D90F4C8FA5E6}"/>
    <hyperlink ref="CX2:DF2" location="Índice!C26" display="Total da exposição associada a instrumentos financeiros derivativos" xr:uid="{36C2BA84-1718-4D07-A71A-C12939A3C96F}"/>
    <hyperlink ref="CX2:DE2" location="Índice!C26" display="Total da exposição associada a instrumentos financeiros derivativos" xr:uid="{7233BC4B-7E61-4E78-B41C-7590E530A7B7}"/>
    <hyperlink ref="CZ2:DF2" location="Índice!C26" display="Total da exposição associada a instrumentos financeiros derivativos" xr:uid="{C9B514F6-03AC-4494-9B74-C47D4F21B7CA}"/>
    <hyperlink ref="CO2:CW2" location="Índice!C26" display="Total da exposição associada a instrumentos financeiros derivativos" xr:uid="{1261AF87-5BA4-4111-9880-BE7473B43508}"/>
    <hyperlink ref="CO2:CV2" location="Índice!C26" display="Total da exposição associada a instrumentos financeiros derivativos" xr:uid="{3E020D9C-248E-4366-808C-D1460CA37D04}"/>
    <hyperlink ref="CQ2:CW2" location="Índice!C26" display="Total da exposição associada a instrumentos financeiros derivativos" xr:uid="{C0A46A3C-B31C-4C3A-8F32-F8994E1E2DC5}"/>
    <hyperlink ref="CF2:CN2" location="Índice!C26" display="Total da exposição associada a instrumentos financeiros derivativos" xr:uid="{EC93BAD7-4AB5-47F6-A558-121552186C40}"/>
    <hyperlink ref="CF2:CM2" location="Índice!C26" display="Total da exposição associada a instrumentos financeiros derivativos" xr:uid="{B69EE3A1-8F29-4EA9-90C3-A54B3A9CEB28}"/>
    <hyperlink ref="CH2:CN2" location="Índice!C26" display="Total da exposição associada a instrumentos financeiros derivativos" xr:uid="{842C4E3D-51C1-4DB3-A015-D5FA0BE27AA0}"/>
    <hyperlink ref="BW2:CE2" location="Índice!C26" display="Total da exposição associada a instrumentos financeiros derivativos" xr:uid="{C01E1950-D969-4E63-92D1-10ECBCC507E7}"/>
    <hyperlink ref="BW2:CD2" location="Índice!C26" display="Total da exposição associada a instrumentos financeiros derivativos" xr:uid="{17CA00C3-DC12-46C9-BA26-C912EDF2C24D}"/>
    <hyperlink ref="BY2:CE2" location="Índice!C26" display="Total da exposição associada a instrumentos financeiros derivativos" xr:uid="{C3D82F10-AD99-446E-8F21-7FC27198F34B}"/>
    <hyperlink ref="BN2:BV2" location="Índice!C26" display="Total da exposição associada a instrumentos financeiros derivativos" xr:uid="{8E986257-BC22-4944-992A-4D2799C6FD28}"/>
    <hyperlink ref="BN2:BU2" location="Índice!C26" display="Total da exposição associada a instrumentos financeiros derivativos" xr:uid="{A99FD131-6B81-4418-BBD6-83F7ABC667EC}"/>
    <hyperlink ref="BP2:BV2" location="Índice!C26" display="Total da exposição associada a instrumentos financeiros derivativos" xr:uid="{B6E08A7D-9E83-43CD-9900-0E3A77844AC0}"/>
    <hyperlink ref="BE2:BM2" location="Índice!C26" display="Total da exposição associada a instrumentos financeiros derivativos" xr:uid="{5385B1E6-CE08-4A90-997F-A2C0D421ED14}"/>
    <hyperlink ref="BE2:BL2" location="Índice!C26" display="Total da exposição associada a instrumentos financeiros derivativos" xr:uid="{A5125347-B34F-4819-8B9A-BA4FFF78FF78}"/>
    <hyperlink ref="BG2:BM2" location="Índice!C26" display="Total da exposição associada a instrumentos financeiros derivativos" xr:uid="{A6F0839D-F706-4D62-ACD2-FF6413EE23ED}"/>
    <hyperlink ref="AM2:AU2" location="Índice!C26" display="Total da exposição associada a instrumentos financeiros derivativos" xr:uid="{A4E2A310-73D0-4700-A61A-4688608FB83A}"/>
    <hyperlink ref="B2:AK2" location="Índice!C26" display="Total da exposição associada a instrumentos financeiros derivativos" xr:uid="{C943AA05-3F41-490B-A173-4730AC0F0089}"/>
    <hyperlink ref="B2" location="Índice!A1" display="Derivativos: Carteira de Negociação e Carteira Bancária" xr:uid="{61BB8772-D550-48D5-99DF-453131833479}"/>
    <hyperlink ref="AD2:AK2" location="Índice!C26" display="Total da exposição associada a instrumentos financeiros derivativos" xr:uid="{34241EA1-A4EA-4F12-984F-4C874DA9E35B}"/>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885A4-3055-4BED-A54F-DF5DAD3ECAF2}">
  <sheetPr codeName="Planilha63">
    <tabColor rgb="FFFF7800"/>
  </sheetPr>
  <dimension ref="A1:S19"/>
  <sheetViews>
    <sheetView showGridLines="0" zoomScale="80" zoomScaleNormal="80" workbookViewId="0">
      <selection activeCell="B1" sqref="B1:D1048576"/>
    </sheetView>
  </sheetViews>
  <sheetFormatPr defaultColWidth="9.21875" defaultRowHeight="13.8"/>
  <cols>
    <col min="1" max="1" width="19.77734375" style="3" customWidth="1"/>
    <col min="2" max="3" width="13.5546875" style="3" customWidth="1"/>
    <col min="4" max="4" width="1.44140625" style="3" customWidth="1"/>
    <col min="5" max="5" width="13.5546875" style="3" customWidth="1"/>
    <col min="6" max="6" width="14.44140625" style="3" customWidth="1"/>
    <col min="7" max="7" width="1.44140625" style="3" customWidth="1"/>
    <col min="8" max="8" width="13.5546875" style="3" customWidth="1"/>
    <col min="9" max="9" width="14.44140625" style="3" customWidth="1"/>
    <col min="10" max="10" width="1.44140625" style="3" customWidth="1"/>
    <col min="11" max="11" width="13.5546875" style="3" customWidth="1"/>
    <col min="12" max="12" width="14.44140625" style="3" customWidth="1"/>
    <col min="13" max="13" width="1.44140625" style="3" customWidth="1"/>
    <col min="14" max="14" width="13.5546875" style="3" customWidth="1"/>
    <col min="15" max="15" width="14.44140625" style="3" customWidth="1"/>
    <col min="16" max="16" width="1.44140625" style="3" customWidth="1"/>
    <col min="17" max="16384" width="9.21875" style="3"/>
  </cols>
  <sheetData>
    <row r="1" spans="1:19" ht="4.5" customHeight="1"/>
    <row r="2" spans="1:19">
      <c r="A2" s="1157" t="s">
        <v>2354</v>
      </c>
      <c r="B2" s="1158"/>
      <c r="C2" s="1158"/>
      <c r="D2" s="1157"/>
      <c r="E2" s="1158"/>
      <c r="F2" s="1157"/>
      <c r="G2" s="1157"/>
      <c r="H2" s="1158"/>
      <c r="I2" s="1157"/>
      <c r="J2" s="1157"/>
      <c r="K2" s="1158"/>
      <c r="L2" s="1157"/>
      <c r="M2" s="1157"/>
      <c r="N2" s="1158"/>
      <c r="O2" s="1157"/>
      <c r="P2" s="1157"/>
      <c r="Q2" s="1158"/>
      <c r="R2" s="1157"/>
      <c r="S2" s="1157"/>
    </row>
    <row r="3" spans="1:19" ht="6" customHeight="1">
      <c r="A3" s="1160"/>
      <c r="D3" s="1160"/>
      <c r="G3" s="1160"/>
      <c r="J3" s="1160"/>
      <c r="M3" s="1160"/>
      <c r="P3" s="1160"/>
    </row>
    <row r="4" spans="1:19" s="52" customFormat="1" ht="15.6">
      <c r="A4" s="1160" t="s">
        <v>2355</v>
      </c>
      <c r="D4" s="1161"/>
      <c r="G4" s="1161"/>
      <c r="J4" s="1161"/>
      <c r="M4" s="1161"/>
      <c r="P4" s="1161"/>
    </row>
    <row r="5" spans="1:19" s="52" customFormat="1" ht="21.75" customHeight="1" thickBot="1">
      <c r="A5" s="2102" t="s">
        <v>68</v>
      </c>
      <c r="B5" s="1164" t="s">
        <v>216</v>
      </c>
      <c r="C5" s="1165"/>
      <c r="D5" s="3"/>
      <c r="E5" s="1164" t="s">
        <v>2330</v>
      </c>
      <c r="F5" s="1165"/>
      <c r="G5" s="3"/>
      <c r="H5" s="1164" t="s">
        <v>134</v>
      </c>
      <c r="I5" s="1165"/>
      <c r="J5" s="3"/>
      <c r="K5" s="1164" t="s">
        <v>2336</v>
      </c>
      <c r="L5" s="1165"/>
      <c r="M5" s="3"/>
      <c r="N5" s="1164" t="s">
        <v>163</v>
      </c>
      <c r="O5" s="1165"/>
      <c r="P5" s="3"/>
      <c r="Q5" s="1164" t="s">
        <v>2356</v>
      </c>
      <c r="R5" s="1165"/>
    </row>
    <row r="6" spans="1:19" ht="14.4" thickBot="1">
      <c r="A6" s="1166"/>
      <c r="B6" s="1167" t="s">
        <v>2357</v>
      </c>
      <c r="C6" s="1167" t="s">
        <v>2358</v>
      </c>
      <c r="E6" s="1167" t="s">
        <v>2357</v>
      </c>
      <c r="F6" s="1167" t="s">
        <v>2358</v>
      </c>
      <c r="H6" s="1167" t="s">
        <v>2357</v>
      </c>
      <c r="I6" s="1167" t="s">
        <v>2358</v>
      </c>
      <c r="K6" s="1167" t="s">
        <v>2357</v>
      </c>
      <c r="L6" s="1167" t="s">
        <v>2358</v>
      </c>
      <c r="N6" s="1167" t="s">
        <v>2357</v>
      </c>
      <c r="O6" s="1167" t="s">
        <v>2358</v>
      </c>
      <c r="Q6" s="1167" t="s">
        <v>2357</v>
      </c>
      <c r="R6" s="1167" t="s">
        <v>2358</v>
      </c>
    </row>
    <row r="7" spans="1:19" ht="15" customHeight="1">
      <c r="A7" s="2471" t="s">
        <v>2359</v>
      </c>
      <c r="B7" s="2471" t="s">
        <v>2360</v>
      </c>
      <c r="C7" s="2471" t="s">
        <v>2360</v>
      </c>
      <c r="E7" s="2471" t="s">
        <v>2360</v>
      </c>
      <c r="F7" s="2471" t="s">
        <v>2360</v>
      </c>
      <c r="H7" s="2471" t="s">
        <v>2360</v>
      </c>
      <c r="I7" s="2471" t="s">
        <v>2360</v>
      </c>
      <c r="K7" s="2471" t="s">
        <v>2360</v>
      </c>
      <c r="L7" s="2471" t="s">
        <v>2360</v>
      </c>
      <c r="N7" s="2471" t="s">
        <v>2360</v>
      </c>
      <c r="O7" s="2471" t="s">
        <v>2360</v>
      </c>
      <c r="Q7" s="2471" t="s">
        <v>2360</v>
      </c>
      <c r="R7" s="2471" t="s">
        <v>2360</v>
      </c>
    </row>
    <row r="8" spans="1:19" ht="14.4" thickBot="1">
      <c r="A8" s="2472"/>
      <c r="B8" s="2472"/>
      <c r="C8" s="2472"/>
      <c r="E8" s="2472"/>
      <c r="F8" s="2472"/>
      <c r="H8" s="2472"/>
      <c r="I8" s="2472"/>
      <c r="K8" s="2472"/>
      <c r="L8" s="2472"/>
      <c r="N8" s="2472"/>
      <c r="O8" s="2472"/>
      <c r="Q8" s="2472"/>
      <c r="R8" s="2472"/>
    </row>
    <row r="9" spans="1:19">
      <c r="A9" s="1168" t="s">
        <v>2361</v>
      </c>
      <c r="B9" s="1169">
        <v>16076</v>
      </c>
      <c r="C9" s="1169">
        <v>1872</v>
      </c>
      <c r="E9" s="1169">
        <v>12393</v>
      </c>
      <c r="F9" s="1169">
        <v>2667</v>
      </c>
      <c r="H9" s="1169">
        <v>19134</v>
      </c>
      <c r="I9" s="1169">
        <v>4101</v>
      </c>
      <c r="K9" s="1169">
        <v>13475</v>
      </c>
      <c r="L9" s="1169">
        <v>2215</v>
      </c>
      <c r="N9" s="1169">
        <v>10406</v>
      </c>
      <c r="O9" s="1169">
        <v>1724</v>
      </c>
      <c r="Q9" s="1169">
        <v>7434</v>
      </c>
      <c r="R9" s="1169">
        <v>3540</v>
      </c>
    </row>
    <row r="10" spans="1:19">
      <c r="A10" s="1168" t="s">
        <v>2362</v>
      </c>
      <c r="B10" s="1169">
        <v>-18802</v>
      </c>
      <c r="C10" s="1169">
        <v>-2737</v>
      </c>
      <c r="E10" s="1169">
        <v>-14394</v>
      </c>
      <c r="F10" s="1169">
        <v>-3935</v>
      </c>
      <c r="H10" s="1169">
        <v>-22460</v>
      </c>
      <c r="I10" s="1169">
        <v>-5312</v>
      </c>
      <c r="K10" s="1169">
        <v>-8171</v>
      </c>
      <c r="L10" s="1169">
        <v>-2701</v>
      </c>
      <c r="N10" s="1169">
        <v>-15637</v>
      </c>
      <c r="O10" s="1169">
        <v>-2409</v>
      </c>
      <c r="Q10" s="1169">
        <v>-9304</v>
      </c>
      <c r="R10" s="1169">
        <v>-5465</v>
      </c>
    </row>
    <row r="11" spans="1:19">
      <c r="A11" s="1168" t="s">
        <v>2363</v>
      </c>
      <c r="B11" s="1169">
        <v>10908</v>
      </c>
      <c r="C11" s="1170"/>
      <c r="E11" s="1169">
        <v>9047</v>
      </c>
      <c r="F11" s="1170"/>
      <c r="H11" s="1169">
        <v>12049</v>
      </c>
      <c r="I11" s="1170"/>
      <c r="K11" s="1169">
        <v>10728</v>
      </c>
      <c r="L11" s="1170"/>
      <c r="N11" s="1169">
        <v>6491</v>
      </c>
      <c r="O11" s="1170"/>
      <c r="Q11" s="1169">
        <v>5536</v>
      </c>
      <c r="R11" s="1170"/>
    </row>
    <row r="12" spans="1:19">
      <c r="A12" s="1168" t="s">
        <v>2364</v>
      </c>
      <c r="B12" s="1169">
        <v>-11770</v>
      </c>
      <c r="C12" s="1170"/>
      <c r="E12" s="1169">
        <v>-9798</v>
      </c>
      <c r="F12" s="1170"/>
      <c r="H12" s="1169">
        <v>-12961</v>
      </c>
      <c r="I12" s="1170"/>
      <c r="K12" s="1169">
        <v>-11445</v>
      </c>
      <c r="L12" s="1170"/>
      <c r="N12" s="1169">
        <v>-7022</v>
      </c>
      <c r="O12" s="1170"/>
      <c r="Q12" s="1169">
        <v>-6138</v>
      </c>
      <c r="R12" s="1170"/>
    </row>
    <row r="13" spans="1:19">
      <c r="A13" s="1171" t="s">
        <v>2365</v>
      </c>
      <c r="B13" s="1169">
        <v>-2007</v>
      </c>
      <c r="C13" s="1170"/>
      <c r="E13" s="1169">
        <v>-2374</v>
      </c>
      <c r="F13" s="1170"/>
      <c r="H13" s="1169">
        <v>-1114</v>
      </c>
      <c r="I13" s="1170"/>
      <c r="K13" s="1169">
        <v>-3751</v>
      </c>
      <c r="L13" s="1170"/>
      <c r="N13" s="1169">
        <v>-485</v>
      </c>
      <c r="O13" s="1170"/>
      <c r="Q13" s="1169">
        <v>-1518</v>
      </c>
      <c r="R13" s="1170"/>
    </row>
    <row r="14" spans="1:19">
      <c r="A14" s="1171" t="s">
        <v>2366</v>
      </c>
      <c r="B14" s="1169">
        <v>5163</v>
      </c>
      <c r="C14" s="1170"/>
      <c r="E14" s="1169">
        <v>4802</v>
      </c>
      <c r="F14" s="1170"/>
      <c r="H14" s="1169">
        <v>4968</v>
      </c>
      <c r="I14" s="1170"/>
      <c r="K14" s="1169">
        <v>8127</v>
      </c>
      <c r="L14" s="1170"/>
      <c r="N14" s="1169">
        <v>1584</v>
      </c>
      <c r="O14" s="1170"/>
      <c r="Q14" s="1169">
        <v>2874</v>
      </c>
      <c r="R14" s="1170"/>
    </row>
    <row r="15" spans="1:19" ht="14.4" thickBot="1">
      <c r="A15" s="1172" t="s">
        <v>2367</v>
      </c>
      <c r="B15" s="1173">
        <v>16076</v>
      </c>
      <c r="C15" s="1173">
        <v>1872</v>
      </c>
      <c r="E15" s="1173">
        <v>12393</v>
      </c>
      <c r="F15" s="1173">
        <v>2667</v>
      </c>
      <c r="H15" s="1173">
        <v>19134</v>
      </c>
      <c r="I15" s="1173">
        <v>4101</v>
      </c>
      <c r="K15" s="1173">
        <v>13475</v>
      </c>
      <c r="L15" s="1173">
        <v>2215</v>
      </c>
      <c r="N15" s="1173">
        <v>10406</v>
      </c>
      <c r="O15" s="1173">
        <v>1724</v>
      </c>
      <c r="Q15" s="1173">
        <v>7434</v>
      </c>
      <c r="R15" s="1173">
        <v>3540</v>
      </c>
    </row>
    <row r="16" spans="1:19" ht="14.4" thickBot="1">
      <c r="A16" s="1174" t="s">
        <v>2368</v>
      </c>
      <c r="B16" s="2473">
        <v>208161</v>
      </c>
      <c r="C16" s="2473"/>
      <c r="E16" s="2473">
        <v>206196</v>
      </c>
      <c r="F16" s="2473"/>
      <c r="H16" s="2473">
        <v>185141</v>
      </c>
      <c r="I16" s="2473"/>
      <c r="K16" s="2473">
        <v>166868</v>
      </c>
      <c r="L16" s="2473"/>
      <c r="N16" s="2473">
        <v>149912</v>
      </c>
      <c r="O16" s="2473"/>
      <c r="Q16" s="2473">
        <v>137157</v>
      </c>
      <c r="R16" s="2473"/>
    </row>
    <row r="17" spans="1:18">
      <c r="A17" s="1175" t="s">
        <v>2369</v>
      </c>
      <c r="B17" s="1176"/>
      <c r="C17" s="1176"/>
      <c r="E17" s="1176"/>
      <c r="F17" s="1176"/>
      <c r="H17" s="1176"/>
      <c r="I17" s="1176"/>
      <c r="K17" s="1176"/>
      <c r="L17" s="1176"/>
      <c r="N17" s="1176"/>
      <c r="O17" s="1176"/>
      <c r="Q17" s="1176"/>
      <c r="R17" s="1176"/>
    </row>
    <row r="18" spans="1:18">
      <c r="A18" s="1175" t="s">
        <v>2370</v>
      </c>
      <c r="B18" s="1176"/>
      <c r="C18" s="1176"/>
      <c r="E18" s="1176"/>
      <c r="F18" s="1176"/>
      <c r="H18" s="1176"/>
      <c r="I18" s="1176"/>
      <c r="K18" s="1176"/>
      <c r="L18" s="1176"/>
      <c r="N18" s="1176"/>
      <c r="O18" s="1176"/>
      <c r="Q18" s="1176"/>
      <c r="R18" s="1176"/>
    </row>
    <row r="19" spans="1:18">
      <c r="A19" s="1175" t="s">
        <v>2371</v>
      </c>
      <c r="B19" s="1176"/>
      <c r="C19" s="1176"/>
      <c r="E19" s="1176"/>
      <c r="F19" s="1176"/>
      <c r="H19" s="1176"/>
      <c r="I19" s="1176"/>
      <c r="K19" s="1176"/>
      <c r="L19" s="1176"/>
      <c r="N19" s="1176"/>
      <c r="O19" s="1176"/>
      <c r="Q19" s="1176"/>
      <c r="R19" s="1176"/>
    </row>
  </sheetData>
  <mergeCells count="19">
    <mergeCell ref="E16:F16"/>
    <mergeCell ref="N16:O16"/>
    <mergeCell ref="Q16:R16"/>
    <mergeCell ref="R7:R8"/>
    <mergeCell ref="K16:L16"/>
    <mergeCell ref="H16:I16"/>
    <mergeCell ref="B16:C16"/>
    <mergeCell ref="A7:A8"/>
    <mergeCell ref="N7:N8"/>
    <mergeCell ref="O7:O8"/>
    <mergeCell ref="Q7:Q8"/>
    <mergeCell ref="K7:K8"/>
    <mergeCell ref="L7:L8"/>
    <mergeCell ref="H7:H8"/>
    <mergeCell ref="I7:I8"/>
    <mergeCell ref="E7:E8"/>
    <mergeCell ref="F7:F8"/>
    <mergeCell ref="B7:B8"/>
    <mergeCell ref="C7:C8"/>
  </mergeCells>
  <hyperlinks>
    <hyperlink ref="A2:S2" location="Índice!A1" display="Perda Potencial dos Instrumentos Classificados na Carteira Bancária decorrente de Cenários de Variação das Taxas de Juros (1) " xr:uid="{4FD015E5-1AC6-4501-A269-FDB5BE4B0C21}"/>
    <hyperlink ref="N2:O2" location="Índice!A1" display="Perda Potencial dos Instrumentos Classificados na Carteira Bancária decorrente de Cenários de Variação das Taxas de Juros (1) " xr:uid="{1EC1BB30-807F-433B-A01F-22744982ECC6}"/>
    <hyperlink ref="K2:M2" location="Índice!A1" display="Perda Potencial dos Instrumentos Classificados na Carteira Bancária decorrente de Cenários de Variação das Taxas de Juros (1) " xr:uid="{49998FF2-AA85-47CC-BC29-EA5E9D6BB83D}"/>
    <hyperlink ref="K2:L2" location="Índice!A1" display="Perda Potencial dos Instrumentos Classificados na Carteira Bancária decorrente de Cenários de Variação das Taxas de Juros (1) " xr:uid="{3F5862B6-E505-4E22-8149-443A10B3B7B2}"/>
    <hyperlink ref="H2:J2" location="Índice!A1" display="Perda Potencial dos Instrumentos Classificados na Carteira Bancária decorrente de Cenários de Variação das Taxas de Juros (1) " xr:uid="{32A4C07D-4545-48A7-9B14-8B7CBCF45125}"/>
    <hyperlink ref="H2:I2" location="Índice!A1" display="Perda Potencial dos Instrumentos Classificados na Carteira Bancária decorrente de Cenários de Variação das Taxas de Juros (1) " xr:uid="{EE7F9FF6-8705-45F0-945E-B61B27C2332B}"/>
    <hyperlink ref="E2:G2" location="Índice!A1" display="Perda Potencial dos Instrumentos Classificados na Carteira Bancária decorrente de Cenários de Variação das Taxas de Juros (1) " xr:uid="{24F12D9E-7376-4425-B8B9-068F17005E77}"/>
    <hyperlink ref="E2:F2" location="Índice!A1" display="Perda Potencial dos Instrumentos Classificados na Carteira Bancária decorrente de Cenários de Variação das Taxas de Juros (1) " xr:uid="{C5245A61-5B46-4BAF-8083-BF86C07CC5C2}"/>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3AFF4-FF56-472F-A3FC-8CB50C1C0BE9}">
  <sheetPr codeName="Planilha64">
    <tabColor theme="1" tint="0.34998626667073579"/>
  </sheetPr>
  <dimension ref="A1:T19"/>
  <sheetViews>
    <sheetView showGridLines="0" zoomScale="80" zoomScaleNormal="80" workbookViewId="0">
      <selection activeCell="A2" sqref="A2"/>
    </sheetView>
  </sheetViews>
  <sheetFormatPr defaultColWidth="9.21875" defaultRowHeight="13.8"/>
  <cols>
    <col min="1" max="1" width="19.77734375" style="3" customWidth="1"/>
    <col min="2" max="2" width="13.5546875" style="3" customWidth="1"/>
    <col min="3" max="3" width="11" style="3" bestFit="1" customWidth="1"/>
    <col min="4" max="4" width="14.44140625" style="3" customWidth="1"/>
    <col min="5" max="5" width="11" style="3" bestFit="1" customWidth="1"/>
    <col min="6" max="6" width="1.44140625" style="3" customWidth="1"/>
    <col min="7" max="7" width="13.5546875" style="3" customWidth="1"/>
    <col min="8" max="8" width="11" style="3" bestFit="1" customWidth="1"/>
    <col min="9" max="9" width="14.44140625" style="3" customWidth="1"/>
    <col min="10" max="10" width="11" style="3" bestFit="1" customWidth="1"/>
    <col min="11" max="11" width="1.44140625" style="3" customWidth="1"/>
    <col min="12" max="12" width="13.5546875" style="3" customWidth="1"/>
    <col min="13" max="13" width="11" style="3" bestFit="1" customWidth="1"/>
    <col min="14" max="14" width="14.44140625" style="3" customWidth="1"/>
    <col min="15" max="15" width="11" style="3" bestFit="1" customWidth="1"/>
    <col min="16" max="16" width="1.44140625" style="3" customWidth="1"/>
    <col min="17" max="17" width="13.44140625" style="3" customWidth="1"/>
    <col min="18" max="18" width="11" style="3" bestFit="1" customWidth="1"/>
    <col min="19" max="19" width="13.44140625" style="3" customWidth="1"/>
    <col min="20" max="20" width="11" style="3" bestFit="1" customWidth="1"/>
    <col min="21" max="16384" width="9.21875" style="3"/>
  </cols>
  <sheetData>
    <row r="1" spans="1:20" ht="4.5" customHeight="1"/>
    <row r="2" spans="1:20">
      <c r="A2" s="1157" t="s">
        <v>2354</v>
      </c>
      <c r="B2" s="1158"/>
      <c r="C2" s="1157"/>
      <c r="D2" s="1157"/>
      <c r="E2" s="1158"/>
      <c r="F2" s="1157"/>
      <c r="G2" s="1158"/>
      <c r="H2" s="1157"/>
      <c r="I2" s="1157"/>
      <c r="J2" s="1158"/>
      <c r="K2" s="1157"/>
      <c r="L2" s="1158"/>
      <c r="M2" s="1157"/>
      <c r="N2" s="1157"/>
      <c r="O2" s="1158"/>
      <c r="P2" s="1157"/>
      <c r="Q2" s="1157"/>
      <c r="R2" s="1159"/>
      <c r="S2" s="1159"/>
      <c r="T2" s="1159"/>
    </row>
    <row r="3" spans="1:20">
      <c r="A3" s="1160"/>
      <c r="F3" s="1160"/>
    </row>
    <row r="4" spans="1:20" s="52" customFormat="1">
      <c r="A4" s="1161"/>
      <c r="F4" s="1161"/>
      <c r="T4" s="1162" t="s">
        <v>2345</v>
      </c>
    </row>
    <row r="5" spans="1:20" s="52" customFormat="1" ht="21.75" customHeight="1" thickBot="1">
      <c r="A5" s="1163" t="s">
        <v>68</v>
      </c>
      <c r="B5" s="1164" t="s">
        <v>2339</v>
      </c>
      <c r="C5" s="1165"/>
      <c r="D5" s="1165"/>
      <c r="E5" s="1165"/>
      <c r="F5" s="3"/>
      <c r="G5" s="1164" t="s">
        <v>2340</v>
      </c>
      <c r="H5" s="1165"/>
      <c r="I5" s="1165"/>
      <c r="J5" s="1165"/>
      <c r="L5" s="1164" t="s">
        <v>2341</v>
      </c>
      <c r="M5" s="1165"/>
      <c r="N5" s="1165"/>
      <c r="O5" s="1165"/>
      <c r="Q5" s="2475" t="s">
        <v>2372</v>
      </c>
      <c r="R5" s="2476"/>
      <c r="S5" s="2476"/>
      <c r="T5" s="2476"/>
    </row>
    <row r="6" spans="1:20" ht="14.4" thickBot="1">
      <c r="A6" s="1166"/>
      <c r="B6" s="2474" t="s">
        <v>2357</v>
      </c>
      <c r="C6" s="2474"/>
      <c r="D6" s="2474" t="s">
        <v>2358</v>
      </c>
      <c r="E6" s="2474"/>
      <c r="G6" s="2474" t="s">
        <v>2357</v>
      </c>
      <c r="H6" s="2474"/>
      <c r="I6" s="2474" t="s">
        <v>2358</v>
      </c>
      <c r="J6" s="2474"/>
      <c r="L6" s="2474" t="s">
        <v>2357</v>
      </c>
      <c r="M6" s="2474"/>
      <c r="N6" s="2474" t="s">
        <v>2358</v>
      </c>
      <c r="O6" s="2474"/>
      <c r="Q6" s="2474" t="s">
        <v>2357</v>
      </c>
      <c r="R6" s="2474"/>
      <c r="S6" s="2474" t="s">
        <v>2358</v>
      </c>
      <c r="T6" s="2474"/>
    </row>
    <row r="7" spans="1:20" ht="15" customHeight="1">
      <c r="A7" s="2471" t="s">
        <v>2359</v>
      </c>
      <c r="B7" s="2471" t="s">
        <v>2360</v>
      </c>
      <c r="C7" s="2471" t="s">
        <v>2373</v>
      </c>
      <c r="D7" s="2471" t="s">
        <v>2360</v>
      </c>
      <c r="E7" s="2471" t="s">
        <v>2373</v>
      </c>
      <c r="G7" s="2471" t="s">
        <v>2360</v>
      </c>
      <c r="H7" s="2471" t="s">
        <v>2373</v>
      </c>
      <c r="I7" s="2471" t="s">
        <v>2360</v>
      </c>
      <c r="J7" s="2471" t="s">
        <v>2373</v>
      </c>
      <c r="L7" s="2471" t="s">
        <v>2360</v>
      </c>
      <c r="M7" s="2471" t="s">
        <v>2373</v>
      </c>
      <c r="N7" s="2471" t="s">
        <v>2360</v>
      </c>
      <c r="O7" s="2471" t="s">
        <v>2373</v>
      </c>
      <c r="Q7" s="2471" t="s">
        <v>2360</v>
      </c>
      <c r="R7" s="2471" t="s">
        <v>2373</v>
      </c>
      <c r="S7" s="2471" t="s">
        <v>2360</v>
      </c>
      <c r="T7" s="2477" t="s">
        <v>2373</v>
      </c>
    </row>
    <row r="8" spans="1:20" ht="14.4" thickBot="1">
      <c r="A8" s="2472"/>
      <c r="B8" s="2472"/>
      <c r="C8" s="2472"/>
      <c r="D8" s="2472"/>
      <c r="E8" s="2472"/>
      <c r="G8" s="2472"/>
      <c r="H8" s="2472"/>
      <c r="I8" s="2472"/>
      <c r="J8" s="2472"/>
      <c r="L8" s="2472"/>
      <c r="M8" s="2472"/>
      <c r="N8" s="2472"/>
      <c r="O8" s="2472"/>
      <c r="Q8" s="2472"/>
      <c r="R8" s="2472"/>
      <c r="S8" s="2472"/>
      <c r="T8" s="2478"/>
    </row>
    <row r="9" spans="1:20">
      <c r="A9" s="1168" t="s">
        <v>2361</v>
      </c>
      <c r="B9" s="1169">
        <v>8940</v>
      </c>
      <c r="C9" s="1169">
        <v>3129</v>
      </c>
      <c r="D9" s="1169">
        <v>1329</v>
      </c>
      <c r="E9" s="1169">
        <v>446</v>
      </c>
      <c r="G9" s="1169">
        <v>6942</v>
      </c>
      <c r="H9" s="1169">
        <v>2465</v>
      </c>
      <c r="I9" s="1169">
        <v>1469</v>
      </c>
      <c r="J9" s="1169">
        <v>274</v>
      </c>
      <c r="L9" s="1169">
        <v>7434.0981121746208</v>
      </c>
      <c r="M9" s="1169">
        <v>4211.4661888896289</v>
      </c>
      <c r="N9" s="1169">
        <v>-1278.2450871046501</v>
      </c>
      <c r="O9" s="1169">
        <v>-1010.1302422557</v>
      </c>
      <c r="Q9" s="1169">
        <v>8902.7586890682396</v>
      </c>
      <c r="R9" s="1169">
        <v>4634.6251066168525</v>
      </c>
      <c r="S9" s="1169">
        <v>450.13286143432776</v>
      </c>
      <c r="T9" s="1169">
        <v>162.8174756823127</v>
      </c>
    </row>
    <row r="10" spans="1:20">
      <c r="A10" s="1168" t="s">
        <v>2362</v>
      </c>
      <c r="B10" s="1169">
        <v>-9985</v>
      </c>
      <c r="C10" s="1169">
        <v>-3622</v>
      </c>
      <c r="D10" s="1169">
        <v>-1063</v>
      </c>
      <c r="E10" s="1169">
        <v>-1167</v>
      </c>
      <c r="G10" s="1169">
        <v>-7386</v>
      </c>
      <c r="H10" s="1169">
        <v>-1511</v>
      </c>
      <c r="I10" s="1169">
        <v>-1391</v>
      </c>
      <c r="J10" s="1169">
        <v>-140</v>
      </c>
      <c r="L10" s="1169">
        <v>-9303.8262818583244</v>
      </c>
      <c r="M10" s="1169">
        <v>-1898.5319410666682</v>
      </c>
      <c r="N10" s="1169">
        <v>1574.28575653858</v>
      </c>
      <c r="O10" s="1169">
        <v>986.20720889959102</v>
      </c>
      <c r="Q10" s="1169">
        <v>-11308.057778118868</v>
      </c>
      <c r="R10" s="1169">
        <v>-4499.7994291440282</v>
      </c>
      <c r="S10" s="1169">
        <v>-644.57396475547239</v>
      </c>
      <c r="T10" s="1169">
        <v>-321.94726206216518</v>
      </c>
    </row>
    <row r="11" spans="1:20">
      <c r="A11" s="1168" t="s">
        <v>2363</v>
      </c>
      <c r="B11" s="1169">
        <v>6814</v>
      </c>
      <c r="C11" s="1169">
        <v>2300</v>
      </c>
      <c r="D11" s="1170"/>
      <c r="E11" s="1170"/>
      <c r="G11" s="1169">
        <v>5224</v>
      </c>
      <c r="H11" s="1169">
        <v>1858</v>
      </c>
      <c r="I11" s="1170"/>
      <c r="J11" s="1170"/>
      <c r="L11" s="1169">
        <v>5536.4868017584113</v>
      </c>
      <c r="M11" s="1169">
        <v>2900.0222751534661</v>
      </c>
      <c r="N11" s="1170"/>
      <c r="O11" s="1170"/>
      <c r="Q11" s="1169">
        <v>7508.9173188902942</v>
      </c>
      <c r="R11" s="1169">
        <v>3766.4871915497079</v>
      </c>
      <c r="S11" s="1170"/>
      <c r="T11" s="1170"/>
    </row>
    <row r="12" spans="1:20">
      <c r="A12" s="1168" t="s">
        <v>2364</v>
      </c>
      <c r="B12" s="1169">
        <v>-7337</v>
      </c>
      <c r="C12" s="1169">
        <v>-2859</v>
      </c>
      <c r="D12" s="1170"/>
      <c r="E12" s="1170"/>
      <c r="G12" s="1169">
        <v>-5602</v>
      </c>
      <c r="H12" s="1169">
        <v>-1327</v>
      </c>
      <c r="I12" s="1170"/>
      <c r="J12" s="1170"/>
      <c r="L12" s="1169">
        <v>-6137.6771469447231</v>
      </c>
      <c r="M12" s="1169">
        <v>-1300.112136453444</v>
      </c>
      <c r="N12" s="1170"/>
      <c r="O12" s="1170"/>
      <c r="Q12" s="1169">
        <v>-7997.2044127360496</v>
      </c>
      <c r="R12" s="1169">
        <v>-3487.8612363531993</v>
      </c>
      <c r="S12" s="1170"/>
      <c r="T12" s="1170"/>
    </row>
    <row r="13" spans="1:20">
      <c r="A13" s="1171" t="s">
        <v>2365</v>
      </c>
      <c r="B13" s="1169">
        <v>-2072</v>
      </c>
      <c r="C13" s="1169">
        <v>-593</v>
      </c>
      <c r="D13" s="1170"/>
      <c r="E13" s="1170"/>
      <c r="G13" s="1169">
        <v>-1247</v>
      </c>
      <c r="H13" s="1169">
        <v>-461</v>
      </c>
      <c r="I13" s="1170"/>
      <c r="J13" s="1170"/>
      <c r="L13" s="1169">
        <v>-1517.5078698344282</v>
      </c>
      <c r="M13" s="1169">
        <v>-455.59603741900594</v>
      </c>
      <c r="N13" s="1170"/>
      <c r="O13" s="1170"/>
      <c r="Q13" s="1169">
        <v>-3032.8213893752545</v>
      </c>
      <c r="R13" s="1169">
        <v>-1387.8265229382939</v>
      </c>
      <c r="S13" s="1170"/>
      <c r="T13" s="1170"/>
    </row>
    <row r="14" spans="1:20">
      <c r="A14" s="1171" t="s">
        <v>2366</v>
      </c>
      <c r="B14" s="1169">
        <v>3865</v>
      </c>
      <c r="C14" s="1169">
        <v>1631</v>
      </c>
      <c r="D14" s="1170"/>
      <c r="E14" s="1170"/>
      <c r="G14" s="1169">
        <v>3024</v>
      </c>
      <c r="H14" s="1169">
        <v>903</v>
      </c>
      <c r="I14" s="1170"/>
      <c r="J14" s="1170"/>
      <c r="L14" s="1169">
        <v>2873.5453370420405</v>
      </c>
      <c r="M14" s="1169">
        <v>789.49938316137923</v>
      </c>
      <c r="N14" s="1170"/>
      <c r="O14" s="1170"/>
      <c r="Q14" s="1169">
        <v>4220.0090568102441</v>
      </c>
      <c r="R14" s="1169">
        <v>2019.1908095588028</v>
      </c>
      <c r="S14" s="1170"/>
      <c r="T14" s="1170"/>
    </row>
    <row r="15" spans="1:20" ht="14.4" thickBot="1">
      <c r="A15" s="1172" t="s">
        <v>2367</v>
      </c>
      <c r="B15" s="1173">
        <v>8940</v>
      </c>
      <c r="C15" s="1173">
        <v>3129</v>
      </c>
      <c r="D15" s="1173">
        <v>1329</v>
      </c>
      <c r="E15" s="1173">
        <v>446</v>
      </c>
      <c r="G15" s="1173">
        <v>6942</v>
      </c>
      <c r="H15" s="1173">
        <v>2465</v>
      </c>
      <c r="I15" s="1173">
        <v>1469</v>
      </c>
      <c r="J15" s="1173">
        <v>274</v>
      </c>
      <c r="L15" s="1173">
        <v>7434.0981121746208</v>
      </c>
      <c r="M15" s="1173">
        <v>4211.4661888896289</v>
      </c>
      <c r="N15" s="1173">
        <v>1574.28575653858</v>
      </c>
      <c r="O15" s="1173">
        <v>986.20720889959102</v>
      </c>
      <c r="Q15" s="1173">
        <v>8902.7586890682396</v>
      </c>
      <c r="R15" s="1173">
        <v>4634.6251066168525</v>
      </c>
      <c r="S15" s="1173">
        <v>450.13286143432776</v>
      </c>
      <c r="T15" s="1173">
        <v>162.8174756823127</v>
      </c>
    </row>
    <row r="16" spans="1:20" ht="14.4" thickBot="1">
      <c r="A16" s="1174" t="s">
        <v>2368</v>
      </c>
      <c r="B16" s="2473">
        <v>141674</v>
      </c>
      <c r="C16" s="2473"/>
      <c r="D16" s="2473"/>
      <c r="E16" s="2473"/>
      <c r="G16" s="2473">
        <v>139552</v>
      </c>
      <c r="H16" s="2473"/>
      <c r="I16" s="2473"/>
      <c r="J16" s="2473"/>
      <c r="L16" s="2473">
        <v>137156.60035908001</v>
      </c>
      <c r="M16" s="2473"/>
      <c r="N16" s="2473"/>
      <c r="O16" s="2473"/>
      <c r="Q16" s="2473">
        <v>128696</v>
      </c>
      <c r="R16" s="2473"/>
      <c r="S16" s="2473"/>
      <c r="T16" s="2473"/>
    </row>
    <row r="17" spans="1:15">
      <c r="A17" s="1175" t="s">
        <v>2369</v>
      </c>
      <c r="B17" s="1176"/>
      <c r="C17" s="1176"/>
      <c r="D17" s="1176"/>
      <c r="E17" s="1176"/>
      <c r="G17" s="1176"/>
      <c r="H17" s="1176"/>
      <c r="I17" s="1176"/>
      <c r="J17" s="1176"/>
      <c r="L17" s="1176"/>
      <c r="M17" s="1176"/>
      <c r="N17" s="1176"/>
      <c r="O17" s="1176"/>
    </row>
    <row r="18" spans="1:15">
      <c r="A18" s="1175" t="s">
        <v>2370</v>
      </c>
      <c r="B18" s="1176"/>
      <c r="C18" s="1176"/>
      <c r="D18" s="1176"/>
      <c r="E18" s="1176"/>
      <c r="G18" s="1176"/>
      <c r="H18" s="1176"/>
      <c r="I18" s="1176"/>
      <c r="J18" s="1176"/>
      <c r="L18" s="1176"/>
      <c r="M18" s="1176"/>
      <c r="N18" s="1176"/>
      <c r="O18" s="1176"/>
    </row>
    <row r="19" spans="1:15">
      <c r="A19" s="1175" t="s">
        <v>2374</v>
      </c>
      <c r="B19" s="1176"/>
      <c r="C19" s="1176"/>
      <c r="D19" s="1176"/>
      <c r="E19" s="1176"/>
      <c r="G19" s="1176"/>
      <c r="H19" s="1176"/>
      <c r="I19" s="1176"/>
      <c r="J19" s="1176"/>
      <c r="L19" s="1176"/>
      <c r="M19" s="1176"/>
      <c r="N19" s="1176"/>
      <c r="O19" s="1176"/>
    </row>
  </sheetData>
  <mergeCells count="30">
    <mergeCell ref="S7:S8"/>
    <mergeCell ref="T7:T8"/>
    <mergeCell ref="G16:J16"/>
    <mergeCell ref="L16:O16"/>
    <mergeCell ref="Q16:T16"/>
    <mergeCell ref="M7:M8"/>
    <mergeCell ref="N7:N8"/>
    <mergeCell ref="O7:O8"/>
    <mergeCell ref="Q7:Q8"/>
    <mergeCell ref="R7:R8"/>
    <mergeCell ref="G7:G8"/>
    <mergeCell ref="H7:H8"/>
    <mergeCell ref="I7:I8"/>
    <mergeCell ref="J7:J8"/>
    <mergeCell ref="L7:L8"/>
    <mergeCell ref="Q5:T5"/>
    <mergeCell ref="G6:H6"/>
    <mergeCell ref="I6:J6"/>
    <mergeCell ref="L6:M6"/>
    <mergeCell ref="N6:O6"/>
    <mergeCell ref="Q6:R6"/>
    <mergeCell ref="S6:T6"/>
    <mergeCell ref="B16:E16"/>
    <mergeCell ref="A7:A8"/>
    <mergeCell ref="B6:C6"/>
    <mergeCell ref="D6:E6"/>
    <mergeCell ref="B7:B8"/>
    <mergeCell ref="C7:C8"/>
    <mergeCell ref="D7:D8"/>
    <mergeCell ref="E7:E8"/>
  </mergeCells>
  <hyperlinks>
    <hyperlink ref="A2:M2" location="Índice!A1" display="Perda Potencial dos Instrumentos Classificados na Carteira Bancária decorrente de Cenários de Variação das Taxas de Juros (1) " xr:uid="{344C3A82-0ABE-4F22-8D47-677F00420827}"/>
    <hyperlink ref="L2:T2" location="Índice!A1" display="Perda Potencial dos Instrumentos Classificados na Carteira Bancária decorrente de Cenários de Variação das Taxas de Juros (1) " xr:uid="{C2F04A22-EF02-4034-A4B1-3B6746C9F941}"/>
    <hyperlink ref="B2:E2" location="Índice!A1" display="Perda Potencial dos Instrumentos Classificados na Carteira Bancária decorrente de Cenários de Variação das Taxas de Juros (1) " xr:uid="{17B7D506-A5CE-4995-A1E1-1F6B66579396}"/>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558B8-5914-4685-BEBB-70E74C672FEB}">
  <sheetPr codeName="Planilha65">
    <tabColor rgb="FFFF7800"/>
  </sheetPr>
  <dimension ref="A1:Z21"/>
  <sheetViews>
    <sheetView showGridLines="0" topLeftCell="B1" zoomScale="85" zoomScaleNormal="85" workbookViewId="0">
      <selection activeCell="E28" sqref="E28"/>
    </sheetView>
  </sheetViews>
  <sheetFormatPr defaultColWidth="9.21875" defaultRowHeight="13.2"/>
  <cols>
    <col min="1" max="1" width="8.44140625" style="1112" hidden="1" customWidth="1"/>
    <col min="2" max="2" width="26.5546875" style="1112" customWidth="1"/>
    <col min="3" max="3" width="50.44140625" style="1112" customWidth="1"/>
    <col min="4" max="5" width="26.5546875" style="1112" customWidth="1"/>
    <col min="6" max="6" width="2.44140625" style="1112" customWidth="1"/>
    <col min="7" max="8" width="26.5546875" style="1112" customWidth="1"/>
    <col min="9" max="9" width="2.44140625" style="1112" customWidth="1"/>
    <col min="10" max="11" width="26.5546875" style="1112" customWidth="1"/>
    <col min="12" max="12" width="2.44140625" style="1112" customWidth="1"/>
    <col min="13" max="14" width="26.5546875" style="1112" customWidth="1"/>
    <col min="15" max="15" width="2.44140625" style="1112" customWidth="1"/>
    <col min="16" max="17" width="26.5546875" style="1112" customWidth="1"/>
    <col min="18" max="18" width="2.44140625" style="1112" customWidth="1"/>
    <col min="19" max="20" width="26.44140625" style="1112" customWidth="1"/>
    <col min="21" max="16384" width="9.21875" style="1112"/>
  </cols>
  <sheetData>
    <row r="1" spans="1:26" ht="6" customHeight="1"/>
    <row r="2" spans="1:26" ht="19.5" customHeight="1">
      <c r="A2" s="1134"/>
      <c r="B2" s="1157" t="s">
        <v>2375</v>
      </c>
      <c r="C2" s="1158"/>
      <c r="D2" s="1157"/>
      <c r="E2" s="1157"/>
      <c r="F2" s="1158"/>
      <c r="G2" s="1157"/>
      <c r="H2" s="1157"/>
      <c r="I2" s="1158"/>
      <c r="J2" s="1157"/>
      <c r="K2" s="1157"/>
      <c r="L2" s="1158"/>
      <c r="M2" s="1157"/>
      <c r="N2" s="1157"/>
      <c r="O2" s="1115"/>
      <c r="P2" s="1115"/>
      <c r="Q2" s="1115"/>
      <c r="R2" s="1115"/>
      <c r="S2" s="1115"/>
      <c r="T2" s="1114"/>
      <c r="X2" s="1117"/>
      <c r="Y2" s="1117"/>
      <c r="Z2" s="1117"/>
    </row>
    <row r="3" spans="1:26" ht="16.5" hidden="1" customHeight="1">
      <c r="S3" s="347" t="s">
        <v>124</v>
      </c>
      <c r="T3" s="347" t="s">
        <v>125</v>
      </c>
    </row>
    <row r="4" spans="1:26" ht="18" customHeight="1">
      <c r="A4" s="347"/>
      <c r="B4" s="1120" t="s">
        <v>2376</v>
      </c>
      <c r="C4" s="593"/>
      <c r="D4" s="593"/>
      <c r="E4" s="1122">
        <v>46022</v>
      </c>
      <c r="F4" s="1122"/>
      <c r="G4" s="593"/>
      <c r="H4" s="1122">
        <v>45657</v>
      </c>
      <c r="I4" s="1122"/>
      <c r="J4" s="593"/>
      <c r="K4" s="1122">
        <v>45291</v>
      </c>
      <c r="L4" s="1122"/>
      <c r="M4" s="593"/>
      <c r="N4" s="1122">
        <v>44926</v>
      </c>
      <c r="O4" s="1122"/>
      <c r="P4" s="593"/>
      <c r="Q4" s="1122">
        <v>44561</v>
      </c>
      <c r="R4" s="1122"/>
      <c r="S4" s="593"/>
      <c r="T4" s="1122">
        <v>44196</v>
      </c>
    </row>
    <row r="5" spans="1:26" ht="23.25" customHeight="1" thickBot="1">
      <c r="A5" s="1136"/>
      <c r="B5" s="1137"/>
      <c r="C5" s="1137"/>
      <c r="D5" s="1138" t="s">
        <v>2377</v>
      </c>
      <c r="E5" s="1138" t="s">
        <v>2378</v>
      </c>
      <c r="F5" s="3"/>
      <c r="G5" s="1138" t="s">
        <v>2377</v>
      </c>
      <c r="H5" s="1138" t="s">
        <v>2378</v>
      </c>
      <c r="I5" s="3"/>
      <c r="J5" s="1138" t="s">
        <v>2377</v>
      </c>
      <c r="K5" s="1138" t="s">
        <v>2378</v>
      </c>
      <c r="L5" s="3"/>
      <c r="M5" s="1138" t="s">
        <v>2377</v>
      </c>
      <c r="N5" s="1138" t="s">
        <v>2378</v>
      </c>
      <c r="O5" s="3"/>
      <c r="P5" s="1138" t="s">
        <v>2377</v>
      </c>
      <c r="Q5" s="1138" t="s">
        <v>2378</v>
      </c>
      <c r="R5" s="3"/>
      <c r="S5" s="1138" t="s">
        <v>2377</v>
      </c>
      <c r="T5" s="1138" t="s">
        <v>2378</v>
      </c>
    </row>
    <row r="6" spans="1:26" ht="15" customHeight="1">
      <c r="A6" s="1139">
        <v>1</v>
      </c>
      <c r="B6" s="1126" t="s">
        <v>2379</v>
      </c>
      <c r="C6" s="347" t="s">
        <v>2380</v>
      </c>
      <c r="D6" s="1140">
        <v>201</v>
      </c>
      <c r="E6" s="1140">
        <v>14</v>
      </c>
      <c r="F6" s="3"/>
      <c r="G6" s="1140">
        <v>194</v>
      </c>
      <c r="H6" s="1140">
        <v>14</v>
      </c>
      <c r="I6" s="3"/>
      <c r="J6" s="1140">
        <v>194</v>
      </c>
      <c r="K6" s="1140">
        <v>12</v>
      </c>
      <c r="L6" s="3"/>
      <c r="M6" s="1140">
        <v>175</v>
      </c>
      <c r="N6" s="1140">
        <v>13</v>
      </c>
      <c r="O6" s="3"/>
      <c r="P6" s="1140">
        <v>177</v>
      </c>
      <c r="Q6" s="1140">
        <v>13</v>
      </c>
      <c r="R6" s="3"/>
      <c r="S6" s="1140">
        <v>163</v>
      </c>
      <c r="T6" s="1140">
        <v>12</v>
      </c>
    </row>
    <row r="7" spans="1:26" ht="15" customHeight="1">
      <c r="A7" s="1141">
        <v>2</v>
      </c>
      <c r="B7" s="347"/>
      <c r="C7" s="1126" t="s">
        <v>2381</v>
      </c>
      <c r="D7" s="1142">
        <v>286</v>
      </c>
      <c r="E7" s="1142">
        <v>48</v>
      </c>
      <c r="F7" s="3"/>
      <c r="G7" s="1142">
        <v>266</v>
      </c>
      <c r="H7" s="1142">
        <v>26</v>
      </c>
      <c r="I7" s="3"/>
      <c r="J7" s="1142">
        <v>253</v>
      </c>
      <c r="K7" s="1142">
        <v>27</v>
      </c>
      <c r="L7" s="3"/>
      <c r="M7" s="1142">
        <v>222</v>
      </c>
      <c r="N7" s="1142">
        <v>26</v>
      </c>
      <c r="O7" s="3"/>
      <c r="P7" s="1142">
        <v>191</v>
      </c>
      <c r="Q7" s="1142">
        <v>27</v>
      </c>
      <c r="R7" s="3"/>
      <c r="S7" s="1142">
        <v>167</v>
      </c>
      <c r="T7" s="1142">
        <v>24</v>
      </c>
    </row>
    <row r="8" spans="1:26" ht="15" customHeight="1">
      <c r="A8" s="1143">
        <v>3</v>
      </c>
      <c r="B8" s="347"/>
      <c r="C8" s="1128" t="s">
        <v>2382</v>
      </c>
      <c r="D8" s="1144">
        <v>286</v>
      </c>
      <c r="E8" s="1145">
        <v>24</v>
      </c>
      <c r="F8" s="3"/>
      <c r="G8" s="1144">
        <v>266</v>
      </c>
      <c r="H8" s="1145">
        <v>15</v>
      </c>
      <c r="I8" s="3"/>
      <c r="J8" s="1144">
        <v>253</v>
      </c>
      <c r="K8" s="1145">
        <v>16</v>
      </c>
      <c r="L8" s="3"/>
      <c r="M8" s="1144">
        <v>222</v>
      </c>
      <c r="N8" s="1145">
        <v>15</v>
      </c>
      <c r="O8" s="3"/>
      <c r="P8" s="1144">
        <v>191</v>
      </c>
      <c r="Q8" s="1145">
        <v>15</v>
      </c>
      <c r="R8" s="3"/>
      <c r="S8" s="1144">
        <v>167</v>
      </c>
      <c r="T8" s="1145">
        <v>14</v>
      </c>
    </row>
    <row r="9" spans="1:26" ht="15" customHeight="1">
      <c r="A9" s="1143">
        <v>4</v>
      </c>
      <c r="B9" s="347"/>
      <c r="C9" s="1128" t="s">
        <v>2383</v>
      </c>
      <c r="D9" s="1146" t="s">
        <v>3261</v>
      </c>
      <c r="E9" s="1144">
        <v>24</v>
      </c>
      <c r="F9" s="3"/>
      <c r="G9" s="1146">
        <v>0</v>
      </c>
      <c r="H9" s="1144">
        <v>11</v>
      </c>
      <c r="I9" s="3"/>
      <c r="J9" s="1146">
        <v>0</v>
      </c>
      <c r="K9" s="1144">
        <v>0</v>
      </c>
      <c r="L9" s="3"/>
      <c r="M9" s="1146">
        <v>0</v>
      </c>
      <c r="N9" s="1144">
        <v>0</v>
      </c>
      <c r="O9" s="3"/>
      <c r="P9" s="1146">
        <v>0</v>
      </c>
      <c r="Q9" s="1144">
        <v>0</v>
      </c>
      <c r="R9" s="3"/>
      <c r="S9" s="1146">
        <v>0</v>
      </c>
      <c r="T9" s="1144">
        <v>0</v>
      </c>
    </row>
    <row r="10" spans="1:26" ht="15" customHeight="1">
      <c r="A10" s="1147">
        <v>5</v>
      </c>
      <c r="B10" s="1148"/>
      <c r="C10" s="1130" t="s">
        <v>2384</v>
      </c>
      <c r="D10" s="1149" t="s">
        <v>3261</v>
      </c>
      <c r="E10" s="1149" t="s">
        <v>3261</v>
      </c>
      <c r="F10" s="3"/>
      <c r="G10" s="1149">
        <v>0</v>
      </c>
      <c r="H10" s="1149">
        <v>0</v>
      </c>
      <c r="I10" s="3"/>
      <c r="J10" s="1149">
        <v>0</v>
      </c>
      <c r="K10" s="1149">
        <v>11</v>
      </c>
      <c r="L10" s="3"/>
      <c r="M10" s="1149">
        <v>0</v>
      </c>
      <c r="N10" s="1149">
        <v>11</v>
      </c>
      <c r="O10" s="3"/>
      <c r="P10" s="1149">
        <v>0</v>
      </c>
      <c r="Q10" s="1149">
        <v>12</v>
      </c>
      <c r="R10" s="3"/>
      <c r="S10" s="1149">
        <v>0</v>
      </c>
      <c r="T10" s="1149">
        <v>10</v>
      </c>
    </row>
    <row r="11" spans="1:26" ht="15" customHeight="1">
      <c r="A11" s="1143">
        <v>6</v>
      </c>
      <c r="B11" s="1126" t="s">
        <v>2385</v>
      </c>
      <c r="C11" s="347" t="s">
        <v>2380</v>
      </c>
      <c r="D11" s="1145">
        <v>201</v>
      </c>
      <c r="E11" s="1145">
        <v>14</v>
      </c>
      <c r="F11" s="3"/>
      <c r="G11" s="1145">
        <v>194</v>
      </c>
      <c r="H11" s="1145">
        <v>14</v>
      </c>
      <c r="I11" s="3"/>
      <c r="J11" s="1145">
        <v>194</v>
      </c>
      <c r="K11" s="1145">
        <v>12</v>
      </c>
      <c r="L11" s="3"/>
      <c r="M11" s="1145">
        <v>175</v>
      </c>
      <c r="N11" s="1145">
        <v>13</v>
      </c>
      <c r="O11" s="3"/>
      <c r="P11" s="1145">
        <v>177</v>
      </c>
      <c r="Q11" s="1145">
        <v>13</v>
      </c>
      <c r="R11" s="3"/>
      <c r="S11" s="1145">
        <v>163</v>
      </c>
      <c r="T11" s="1145">
        <v>12</v>
      </c>
    </row>
    <row r="12" spans="1:26" ht="15" customHeight="1">
      <c r="A12" s="1141">
        <v>7</v>
      </c>
      <c r="B12" s="347"/>
      <c r="C12" s="1126" t="s">
        <v>2386</v>
      </c>
      <c r="D12" s="1142">
        <v>1788</v>
      </c>
      <c r="E12" s="1142">
        <v>1</v>
      </c>
      <c r="F12" s="3"/>
      <c r="G12" s="1142">
        <v>1586</v>
      </c>
      <c r="H12" s="1142">
        <v>20</v>
      </c>
      <c r="I12" s="3"/>
      <c r="J12" s="1142">
        <v>1500</v>
      </c>
      <c r="K12" s="1142">
        <v>41</v>
      </c>
      <c r="L12" s="3"/>
      <c r="M12" s="1142">
        <v>1237</v>
      </c>
      <c r="N12" s="1142">
        <v>35</v>
      </c>
      <c r="O12" s="3"/>
      <c r="P12" s="1142">
        <v>1124</v>
      </c>
      <c r="Q12" s="1142">
        <v>31</v>
      </c>
      <c r="R12" s="3"/>
      <c r="S12" s="1142">
        <v>752</v>
      </c>
      <c r="T12" s="1142">
        <v>16</v>
      </c>
    </row>
    <row r="13" spans="1:26" ht="15" customHeight="1">
      <c r="A13" s="1143">
        <v>8</v>
      </c>
      <c r="B13" s="347"/>
      <c r="C13" s="1128" t="s">
        <v>2382</v>
      </c>
      <c r="D13" s="1145">
        <v>335</v>
      </c>
      <c r="E13" s="1145" t="s">
        <v>3261</v>
      </c>
      <c r="F13" s="3"/>
      <c r="G13" s="1145">
        <v>306</v>
      </c>
      <c r="H13" s="1145">
        <v>0</v>
      </c>
      <c r="I13" s="3"/>
      <c r="J13" s="1145">
        <v>420</v>
      </c>
      <c r="K13" s="1145">
        <v>9</v>
      </c>
      <c r="L13" s="3"/>
      <c r="M13" s="1145">
        <v>293</v>
      </c>
      <c r="N13" s="1145">
        <v>6</v>
      </c>
      <c r="O13" s="3"/>
      <c r="P13" s="1145">
        <v>300</v>
      </c>
      <c r="Q13" s="1145">
        <v>5</v>
      </c>
      <c r="R13" s="3"/>
      <c r="S13" s="1145">
        <v>205</v>
      </c>
      <c r="T13" s="1145">
        <v>3</v>
      </c>
    </row>
    <row r="14" spans="1:26" ht="15" customHeight="1">
      <c r="A14" s="1143">
        <v>9</v>
      </c>
      <c r="B14" s="347"/>
      <c r="C14" s="1150" t="s">
        <v>2387</v>
      </c>
      <c r="D14" s="1145" t="s">
        <v>3261</v>
      </c>
      <c r="E14" s="1145" t="s">
        <v>3261</v>
      </c>
      <c r="F14" s="3"/>
      <c r="G14" s="1145">
        <v>0</v>
      </c>
      <c r="H14" s="1145">
        <v>0</v>
      </c>
      <c r="I14" s="3"/>
      <c r="J14" s="1145">
        <v>0</v>
      </c>
      <c r="K14" s="1145">
        <v>0</v>
      </c>
      <c r="L14" s="3"/>
      <c r="M14" s="1145">
        <v>0</v>
      </c>
      <c r="N14" s="1145">
        <v>0</v>
      </c>
      <c r="O14" s="3"/>
      <c r="P14" s="1145">
        <v>0</v>
      </c>
      <c r="Q14" s="1145">
        <v>0</v>
      </c>
      <c r="R14" s="3"/>
      <c r="S14" s="1145">
        <v>0</v>
      </c>
      <c r="T14" s="1145">
        <v>0</v>
      </c>
    </row>
    <row r="15" spans="1:26" ht="15" customHeight="1">
      <c r="A15" s="1143">
        <v>10</v>
      </c>
      <c r="B15" s="347"/>
      <c r="C15" s="1128" t="s">
        <v>2383</v>
      </c>
      <c r="D15" s="1145">
        <v>1453</v>
      </c>
      <c r="E15" s="1145">
        <v>1</v>
      </c>
      <c r="F15" s="3"/>
      <c r="G15" s="1145">
        <v>1280</v>
      </c>
      <c r="H15" s="1145">
        <v>20</v>
      </c>
      <c r="I15" s="3"/>
      <c r="J15" s="1145">
        <v>1080</v>
      </c>
      <c r="K15" s="1145">
        <v>32</v>
      </c>
      <c r="L15" s="3"/>
      <c r="M15" s="1145">
        <v>944</v>
      </c>
      <c r="N15" s="1145">
        <v>29</v>
      </c>
      <c r="O15" s="3"/>
      <c r="P15" s="1145">
        <v>824</v>
      </c>
      <c r="Q15" s="1145">
        <v>26</v>
      </c>
      <c r="R15" s="3"/>
      <c r="S15" s="1145">
        <v>547</v>
      </c>
      <c r="T15" s="1145">
        <v>13</v>
      </c>
    </row>
    <row r="16" spans="1:26" ht="15" customHeight="1">
      <c r="A16" s="1143">
        <v>11</v>
      </c>
      <c r="B16" s="347"/>
      <c r="C16" s="1150" t="s">
        <v>2387</v>
      </c>
      <c r="D16" s="1145">
        <v>1453</v>
      </c>
      <c r="E16" s="1145">
        <v>1</v>
      </c>
      <c r="F16" s="3"/>
      <c r="G16" s="1145">
        <v>1280</v>
      </c>
      <c r="H16" s="1145">
        <v>20</v>
      </c>
      <c r="I16" s="3"/>
      <c r="J16" s="1145">
        <v>1080</v>
      </c>
      <c r="K16" s="1145">
        <v>32</v>
      </c>
      <c r="L16" s="3"/>
      <c r="M16" s="1145">
        <v>944</v>
      </c>
      <c r="N16" s="1145">
        <v>29</v>
      </c>
      <c r="O16" s="3"/>
      <c r="P16" s="1145">
        <v>824</v>
      </c>
      <c r="Q16" s="1145">
        <v>26</v>
      </c>
      <c r="R16" s="3"/>
      <c r="S16" s="1145">
        <v>547</v>
      </c>
      <c r="T16" s="1145">
        <v>13</v>
      </c>
    </row>
    <row r="17" spans="1:20" ht="15" customHeight="1">
      <c r="A17" s="1143">
        <v>12</v>
      </c>
      <c r="B17" s="347"/>
      <c r="C17" s="1128" t="s">
        <v>2384</v>
      </c>
      <c r="D17" s="1145" t="s">
        <v>3261</v>
      </c>
      <c r="E17" s="1145" t="s">
        <v>3261</v>
      </c>
      <c r="F17" s="3"/>
      <c r="G17" s="1145">
        <v>0</v>
      </c>
      <c r="H17" s="1145">
        <v>0</v>
      </c>
      <c r="I17" s="3"/>
      <c r="J17" s="1145">
        <v>0</v>
      </c>
      <c r="K17" s="1145">
        <v>0</v>
      </c>
      <c r="L17" s="3"/>
      <c r="M17" s="1145">
        <v>0</v>
      </c>
      <c r="N17" s="1145">
        <v>0</v>
      </c>
      <c r="O17" s="3"/>
      <c r="P17" s="1145">
        <v>0</v>
      </c>
      <c r="Q17" s="1145">
        <v>0</v>
      </c>
      <c r="R17" s="3"/>
      <c r="S17" s="1145">
        <v>0</v>
      </c>
      <c r="T17" s="1145">
        <v>0</v>
      </c>
    </row>
    <row r="18" spans="1:20" ht="15" customHeight="1">
      <c r="A18" s="1147">
        <v>13</v>
      </c>
      <c r="B18" s="1148"/>
      <c r="C18" s="1151" t="s">
        <v>2387</v>
      </c>
      <c r="D18" s="1152" t="s">
        <v>3261</v>
      </c>
      <c r="E18" s="1152" t="s">
        <v>3261</v>
      </c>
      <c r="F18" s="3"/>
      <c r="G18" s="1152">
        <v>0</v>
      </c>
      <c r="H18" s="1152">
        <v>0</v>
      </c>
      <c r="I18" s="3"/>
      <c r="J18" s="1152">
        <v>0</v>
      </c>
      <c r="K18" s="1152">
        <v>0</v>
      </c>
      <c r="L18" s="3"/>
      <c r="M18" s="1152">
        <v>0</v>
      </c>
      <c r="N18" s="1152">
        <v>0</v>
      </c>
      <c r="O18" s="3"/>
      <c r="P18" s="1152">
        <v>0</v>
      </c>
      <c r="Q18" s="1152">
        <v>0</v>
      </c>
      <c r="R18" s="3"/>
      <c r="S18" s="1152">
        <v>0</v>
      </c>
      <c r="T18" s="1152">
        <v>0</v>
      </c>
    </row>
    <row r="19" spans="1:20" ht="15" customHeight="1">
      <c r="A19" s="1153">
        <v>14</v>
      </c>
      <c r="B19" s="1154" t="s">
        <v>2388</v>
      </c>
      <c r="C19" s="1155"/>
      <c r="D19" s="1156">
        <v>2074</v>
      </c>
      <c r="E19" s="1156">
        <v>49</v>
      </c>
      <c r="F19" s="3"/>
      <c r="G19" s="1156">
        <v>1852</v>
      </c>
      <c r="H19" s="1156">
        <v>46</v>
      </c>
      <c r="I19" s="3"/>
      <c r="J19" s="1156">
        <v>1753</v>
      </c>
      <c r="K19" s="1156">
        <v>68</v>
      </c>
      <c r="L19" s="3"/>
      <c r="M19" s="1156">
        <v>1459</v>
      </c>
      <c r="N19" s="1156">
        <v>61</v>
      </c>
      <c r="O19" s="3"/>
      <c r="P19" s="1156">
        <v>1315</v>
      </c>
      <c r="Q19" s="1156">
        <v>58</v>
      </c>
      <c r="R19" s="3"/>
      <c r="S19" s="1156">
        <v>919</v>
      </c>
      <c r="T19" s="1156">
        <v>40</v>
      </c>
    </row>
    <row r="20" spans="1:20" ht="13.8">
      <c r="F20" s="3"/>
      <c r="I20" s="3"/>
      <c r="L20" s="3"/>
      <c r="O20" s="3"/>
      <c r="R20" s="3"/>
    </row>
    <row r="21" spans="1:20" ht="13.8">
      <c r="F21" s="3"/>
      <c r="I21" s="3"/>
      <c r="L21" s="3"/>
      <c r="O21" s="3"/>
      <c r="R21" s="3"/>
    </row>
  </sheetData>
  <hyperlinks>
    <hyperlink ref="B2" location="Índice!A1" display="REM1: Remuneração atribuída durante o ano de referência" xr:uid="{F7DF1817-2DC5-49E0-A462-43F91BE9EF60}"/>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8CE3A-7F3A-4579-A5BE-E81EF859A647}">
  <sheetPr codeName="Planilha66">
    <tabColor rgb="FFFF7800"/>
  </sheetPr>
  <dimension ref="A1:AO20"/>
  <sheetViews>
    <sheetView showGridLines="0" zoomScale="90" zoomScaleNormal="90" workbookViewId="0">
      <selection activeCell="F21" sqref="F21"/>
    </sheetView>
  </sheetViews>
  <sheetFormatPr defaultColWidth="9.21875" defaultRowHeight="13.2"/>
  <cols>
    <col min="1" max="1" width="33.21875" style="1112" customWidth="1"/>
    <col min="2" max="6" width="21.44140625" style="1112" customWidth="1"/>
    <col min="7" max="7" width="2.21875" style="1112" customWidth="1"/>
    <col min="8" max="12" width="21.44140625" style="1112" customWidth="1"/>
    <col min="13" max="13" width="2.21875" style="1112" customWidth="1"/>
    <col min="14" max="18" width="21.44140625" style="1112" customWidth="1"/>
    <col min="19" max="19" width="2.21875" style="1112" customWidth="1"/>
    <col min="20" max="24" width="21.44140625" style="1112" customWidth="1"/>
    <col min="25" max="25" width="2.21875" style="1112" customWidth="1"/>
    <col min="26" max="30" width="21.44140625" style="1112" customWidth="1"/>
    <col min="31" max="31" width="2.21875" style="1112" customWidth="1"/>
    <col min="32" max="36" width="22" style="1112" customWidth="1"/>
    <col min="37" max="16384" width="9.21875" style="1112"/>
  </cols>
  <sheetData>
    <row r="1" spans="1:41" ht="6" customHeight="1"/>
    <row r="2" spans="1:41" ht="15.75" customHeight="1">
      <c r="A2" s="1157" t="s">
        <v>2389</v>
      </c>
      <c r="B2" s="1158"/>
      <c r="C2" s="1157"/>
      <c r="D2" s="1157"/>
      <c r="E2" s="1158"/>
      <c r="F2" s="1158"/>
      <c r="G2" s="1158"/>
      <c r="H2" s="1158"/>
      <c r="I2" s="1157"/>
      <c r="J2" s="1157"/>
      <c r="K2" s="1158"/>
      <c r="L2" s="1158"/>
      <c r="M2" s="1158"/>
      <c r="N2" s="1158"/>
      <c r="O2" s="1157"/>
      <c r="P2" s="1157"/>
      <c r="Q2" s="1158"/>
      <c r="R2" s="1158"/>
      <c r="S2" s="1158"/>
      <c r="T2" s="1158"/>
      <c r="U2" s="1158"/>
      <c r="V2" s="1158"/>
      <c r="W2" s="1158"/>
      <c r="X2" s="1158"/>
      <c r="Y2" s="1158"/>
      <c r="Z2" s="1158"/>
      <c r="AA2" s="1158"/>
      <c r="AB2" s="1158"/>
      <c r="AC2" s="1158"/>
      <c r="AD2" s="1158"/>
      <c r="AE2" s="1158"/>
      <c r="AF2" s="1158"/>
      <c r="AG2" s="1158"/>
      <c r="AH2" s="1158"/>
      <c r="AI2" s="1158"/>
      <c r="AJ2" s="1158"/>
      <c r="AM2" s="1117"/>
      <c r="AN2" s="1117"/>
      <c r="AO2" s="1117"/>
    </row>
    <row r="3" spans="1:41" ht="9" hidden="1" customHeight="1">
      <c r="A3" s="1118"/>
      <c r="B3" s="1894"/>
      <c r="C3" s="1894"/>
      <c r="D3" s="1894"/>
      <c r="E3" s="1894"/>
      <c r="F3" s="1894"/>
      <c r="G3" s="1118"/>
      <c r="H3" s="1894" t="s">
        <v>124</v>
      </c>
      <c r="I3" s="1894" t="s">
        <v>125</v>
      </c>
      <c r="J3" s="1894" t="s">
        <v>126</v>
      </c>
      <c r="K3" s="1894" t="s">
        <v>127</v>
      </c>
      <c r="L3" s="1894" t="s">
        <v>128</v>
      </c>
      <c r="M3" s="1118"/>
      <c r="N3" s="1118"/>
      <c r="O3" s="1118"/>
      <c r="P3" s="1118"/>
      <c r="Q3" s="1118"/>
      <c r="R3" s="1118"/>
      <c r="S3" s="1118"/>
      <c r="T3" s="1118"/>
      <c r="U3" s="1118"/>
      <c r="V3" s="1118"/>
      <c r="W3" s="1118"/>
      <c r="X3" s="1118"/>
      <c r="Y3" s="1118"/>
      <c r="Z3" s="1118"/>
      <c r="AA3" s="1118"/>
      <c r="AB3" s="1118"/>
      <c r="AC3" s="1118"/>
      <c r="AD3" s="1118"/>
      <c r="AE3" s="1118"/>
      <c r="AF3" s="1119" t="s">
        <v>124</v>
      </c>
      <c r="AG3" s="1119" t="s">
        <v>125</v>
      </c>
      <c r="AH3" s="1119" t="s">
        <v>126</v>
      </c>
      <c r="AI3" s="1119" t="s">
        <v>127</v>
      </c>
      <c r="AJ3" s="1119" t="s">
        <v>128</v>
      </c>
    </row>
    <row r="4" spans="1:41" ht="18" customHeight="1">
      <c r="A4" s="1120" t="s">
        <v>68</v>
      </c>
      <c r="B4" s="1121"/>
      <c r="C4" s="1121"/>
      <c r="D4" s="1121"/>
      <c r="E4" s="1121"/>
      <c r="F4" s="1122">
        <v>46022</v>
      </c>
      <c r="G4" s="1122"/>
      <c r="H4" s="1121"/>
      <c r="I4" s="1121"/>
      <c r="J4" s="1121"/>
      <c r="K4" s="1121"/>
      <c r="L4" s="1122">
        <v>45657</v>
      </c>
      <c r="M4" s="1122"/>
      <c r="N4" s="1121"/>
      <c r="O4" s="1121"/>
      <c r="P4" s="1121"/>
      <c r="Q4" s="1121"/>
      <c r="R4" s="1122">
        <v>45291</v>
      </c>
      <c r="S4" s="1122"/>
      <c r="T4" s="1121"/>
      <c r="U4" s="1121"/>
      <c r="V4" s="1121"/>
      <c r="W4" s="1121"/>
      <c r="X4" s="1122">
        <v>44926</v>
      </c>
      <c r="Y4" s="1122"/>
      <c r="Z4" s="1121"/>
      <c r="AA4" s="1121"/>
      <c r="AB4" s="1121"/>
      <c r="AC4" s="1121"/>
      <c r="AD4" s="1122">
        <v>44561</v>
      </c>
      <c r="AE4" s="1122"/>
      <c r="AF4" s="1121"/>
      <c r="AG4" s="1121"/>
      <c r="AH4" s="1121"/>
      <c r="AI4" s="1121"/>
      <c r="AJ4" s="1122">
        <v>44196</v>
      </c>
    </row>
    <row r="5" spans="1:41" s="1125" customFormat="1" ht="53.4" thickBot="1">
      <c r="A5" s="1123" t="s">
        <v>2390</v>
      </c>
      <c r="B5" s="1123" t="s">
        <v>2391</v>
      </c>
      <c r="C5" s="1123" t="s">
        <v>2392</v>
      </c>
      <c r="D5" s="1123" t="s">
        <v>2393</v>
      </c>
      <c r="E5" s="1123" t="s">
        <v>2394</v>
      </c>
      <c r="F5" s="1123" t="s">
        <v>2395</v>
      </c>
      <c r="G5" s="1124"/>
      <c r="H5" s="1123" t="s">
        <v>2391</v>
      </c>
      <c r="I5" s="1123" t="s">
        <v>2392</v>
      </c>
      <c r="J5" s="1123" t="s">
        <v>2393</v>
      </c>
      <c r="K5" s="1123" t="s">
        <v>2394</v>
      </c>
      <c r="L5" s="1123" t="s">
        <v>2395</v>
      </c>
      <c r="M5" s="1124"/>
      <c r="N5" s="1123" t="s">
        <v>2391</v>
      </c>
      <c r="O5" s="1123" t="s">
        <v>2392</v>
      </c>
      <c r="P5" s="1123" t="s">
        <v>2393</v>
      </c>
      <c r="Q5" s="1123" t="s">
        <v>2394</v>
      </c>
      <c r="R5" s="1123" t="s">
        <v>2395</v>
      </c>
      <c r="S5" s="1124"/>
      <c r="T5" s="1123" t="s">
        <v>2391</v>
      </c>
      <c r="U5" s="1123" t="s">
        <v>2392</v>
      </c>
      <c r="V5" s="1123" t="s">
        <v>2393</v>
      </c>
      <c r="W5" s="1123" t="s">
        <v>2394</v>
      </c>
      <c r="X5" s="1123" t="s">
        <v>2395</v>
      </c>
      <c r="Y5" s="1124"/>
      <c r="Z5" s="1123" t="s">
        <v>2391</v>
      </c>
      <c r="AA5" s="1123" t="s">
        <v>2392</v>
      </c>
      <c r="AB5" s="1123" t="s">
        <v>2393</v>
      </c>
      <c r="AC5" s="1123" t="s">
        <v>2394</v>
      </c>
      <c r="AD5" s="1123" t="s">
        <v>2395</v>
      </c>
      <c r="AE5" s="1124"/>
      <c r="AF5" s="1123" t="s">
        <v>2391</v>
      </c>
      <c r="AG5" s="1123" t="s">
        <v>2392</v>
      </c>
      <c r="AH5" s="1123" t="s">
        <v>2393</v>
      </c>
      <c r="AI5" s="1123" t="s">
        <v>2394</v>
      </c>
      <c r="AJ5" s="1123" t="s">
        <v>2395</v>
      </c>
    </row>
    <row r="6" spans="1:41" ht="13.8">
      <c r="A6" s="1126" t="s">
        <v>2377</v>
      </c>
      <c r="B6" s="1127">
        <v>4561</v>
      </c>
      <c r="C6" s="1127">
        <v>4561</v>
      </c>
      <c r="D6" s="1127">
        <v>4</v>
      </c>
      <c r="E6" s="1127">
        <v>1537</v>
      </c>
      <c r="F6" s="1127">
        <v>728</v>
      </c>
      <c r="G6" s="3"/>
      <c r="H6" s="1127">
        <v>2616</v>
      </c>
      <c r="I6" s="1127">
        <v>2616</v>
      </c>
      <c r="J6" s="1127">
        <v>0</v>
      </c>
      <c r="K6" s="1127">
        <v>232</v>
      </c>
      <c r="L6" s="1127">
        <v>586</v>
      </c>
      <c r="M6" s="3"/>
      <c r="N6" s="1127">
        <v>2824</v>
      </c>
      <c r="O6" s="1127">
        <v>2824</v>
      </c>
      <c r="P6" s="1127">
        <v>0</v>
      </c>
      <c r="Q6" s="1127">
        <v>710</v>
      </c>
      <c r="R6" s="1127">
        <v>586</v>
      </c>
      <c r="S6" s="3"/>
      <c r="T6" s="1127">
        <v>1837</v>
      </c>
      <c r="U6" s="1127">
        <v>1837</v>
      </c>
      <c r="V6" s="1127">
        <v>0</v>
      </c>
      <c r="W6" s="1127">
        <v>-31</v>
      </c>
      <c r="X6" s="1127">
        <v>360</v>
      </c>
      <c r="Y6" s="3"/>
      <c r="Z6" s="1127">
        <v>1265</v>
      </c>
      <c r="AA6" s="1127">
        <v>1265</v>
      </c>
      <c r="AB6" s="1127">
        <v>0</v>
      </c>
      <c r="AC6" s="1127">
        <v>-314</v>
      </c>
      <c r="AD6" s="1127">
        <v>255</v>
      </c>
      <c r="AE6" s="3"/>
      <c r="AF6" s="1127">
        <v>1667</v>
      </c>
      <c r="AG6" s="1127">
        <v>1667</v>
      </c>
      <c r="AH6" s="1127">
        <v>0</v>
      </c>
      <c r="AI6" s="1127">
        <v>-16</v>
      </c>
      <c r="AJ6" s="1127">
        <v>658</v>
      </c>
    </row>
    <row r="7" spans="1:41" ht="13.8">
      <c r="A7" s="1128" t="s">
        <v>2396</v>
      </c>
      <c r="B7" s="1129" t="s">
        <v>3262</v>
      </c>
      <c r="C7" s="1129" t="s">
        <v>3262</v>
      </c>
      <c r="D7" s="1129" t="s">
        <v>3262</v>
      </c>
      <c r="E7" s="1129" t="s">
        <v>3262</v>
      </c>
      <c r="F7" s="1129" t="s">
        <v>3262</v>
      </c>
      <c r="G7" s="3"/>
      <c r="H7" s="1129">
        <v>0</v>
      </c>
      <c r="I7" s="1129">
        <v>0</v>
      </c>
      <c r="J7" s="1129">
        <v>0</v>
      </c>
      <c r="K7" s="1129">
        <v>0</v>
      </c>
      <c r="L7" s="1129">
        <v>0</v>
      </c>
      <c r="M7" s="3"/>
      <c r="N7" s="1129">
        <v>0</v>
      </c>
      <c r="O7" s="1129">
        <v>0</v>
      </c>
      <c r="P7" s="1129">
        <v>0</v>
      </c>
      <c r="Q7" s="1129">
        <v>0</v>
      </c>
      <c r="R7" s="1129">
        <v>0</v>
      </c>
      <c r="S7" s="3"/>
      <c r="T7" s="1129">
        <v>0</v>
      </c>
      <c r="U7" s="1129">
        <v>0</v>
      </c>
      <c r="V7" s="1129">
        <v>0</v>
      </c>
      <c r="W7" s="1129">
        <v>0</v>
      </c>
      <c r="X7" s="1129">
        <v>0</v>
      </c>
      <c r="Y7" s="3"/>
      <c r="Z7" s="1129">
        <v>0</v>
      </c>
      <c r="AA7" s="1129">
        <v>0</v>
      </c>
      <c r="AB7" s="1129">
        <v>0</v>
      </c>
      <c r="AC7" s="1129">
        <v>0</v>
      </c>
      <c r="AD7" s="1129">
        <v>0</v>
      </c>
      <c r="AE7" s="3"/>
      <c r="AF7" s="1129">
        <v>0</v>
      </c>
      <c r="AG7" s="1129">
        <v>0</v>
      </c>
      <c r="AH7" s="1129">
        <v>0</v>
      </c>
      <c r="AI7" s="1129">
        <v>0</v>
      </c>
      <c r="AJ7" s="1129">
        <v>0</v>
      </c>
    </row>
    <row r="8" spans="1:41" ht="13.8">
      <c r="A8" s="1128" t="s">
        <v>295</v>
      </c>
      <c r="B8" s="1129">
        <v>4561</v>
      </c>
      <c r="C8" s="1129">
        <v>4561</v>
      </c>
      <c r="D8" s="1129">
        <v>4</v>
      </c>
      <c r="E8" s="1129">
        <v>1537</v>
      </c>
      <c r="F8" s="1129">
        <v>728</v>
      </c>
      <c r="G8" s="3"/>
      <c r="H8" s="1129">
        <v>2616</v>
      </c>
      <c r="I8" s="1129">
        <v>2616</v>
      </c>
      <c r="J8" s="1129">
        <v>0</v>
      </c>
      <c r="K8" s="1129">
        <v>232</v>
      </c>
      <c r="L8" s="1129">
        <v>586</v>
      </c>
      <c r="M8" s="3"/>
      <c r="N8" s="1129">
        <v>2824</v>
      </c>
      <c r="O8" s="1129">
        <v>2824</v>
      </c>
      <c r="P8" s="1129">
        <v>0</v>
      </c>
      <c r="Q8" s="1129">
        <v>710</v>
      </c>
      <c r="R8" s="1129">
        <v>586</v>
      </c>
      <c r="S8" s="3"/>
      <c r="T8" s="1129">
        <v>1837</v>
      </c>
      <c r="U8" s="1129">
        <v>1837</v>
      </c>
      <c r="V8" s="1129">
        <v>0</v>
      </c>
      <c r="W8" s="1129">
        <v>-31</v>
      </c>
      <c r="X8" s="1129">
        <v>360</v>
      </c>
      <c r="Y8" s="3"/>
      <c r="Z8" s="1129">
        <v>1265</v>
      </c>
      <c r="AA8" s="1129">
        <v>1265</v>
      </c>
      <c r="AB8" s="1129">
        <v>0</v>
      </c>
      <c r="AC8" s="1129">
        <v>-314</v>
      </c>
      <c r="AD8" s="1129">
        <v>255</v>
      </c>
      <c r="AE8" s="3"/>
      <c r="AF8" s="1129">
        <v>1667</v>
      </c>
      <c r="AG8" s="1129">
        <v>1667</v>
      </c>
      <c r="AH8" s="1129">
        <v>0</v>
      </c>
      <c r="AI8" s="1129">
        <v>-16</v>
      </c>
      <c r="AJ8" s="1129">
        <v>658</v>
      </c>
    </row>
    <row r="9" spans="1:41" ht="13.8">
      <c r="A9" s="1128" t="s">
        <v>2397</v>
      </c>
      <c r="B9" s="1129" t="s">
        <v>3262</v>
      </c>
      <c r="C9" s="1129" t="s">
        <v>3262</v>
      </c>
      <c r="D9" s="1129" t="s">
        <v>3262</v>
      </c>
      <c r="E9" s="1129" t="s">
        <v>3262</v>
      </c>
      <c r="F9" s="1129" t="s">
        <v>3262</v>
      </c>
      <c r="G9" s="3"/>
      <c r="H9" s="1129">
        <v>0</v>
      </c>
      <c r="I9" s="1129">
        <v>0</v>
      </c>
      <c r="J9" s="1129">
        <v>0</v>
      </c>
      <c r="K9" s="1129">
        <v>0</v>
      </c>
      <c r="L9" s="1129">
        <v>0</v>
      </c>
      <c r="M9" s="3"/>
      <c r="N9" s="1129">
        <v>0</v>
      </c>
      <c r="O9" s="1129">
        <v>0</v>
      </c>
      <c r="P9" s="1129">
        <v>0</v>
      </c>
      <c r="Q9" s="1129">
        <v>0</v>
      </c>
      <c r="R9" s="1129">
        <v>0</v>
      </c>
      <c r="S9" s="3"/>
      <c r="T9" s="1129">
        <v>0</v>
      </c>
      <c r="U9" s="1129">
        <v>0</v>
      </c>
      <c r="V9" s="1129">
        <v>0</v>
      </c>
      <c r="W9" s="1129">
        <v>0</v>
      </c>
      <c r="X9" s="1129">
        <v>0</v>
      </c>
      <c r="Y9" s="3"/>
      <c r="Z9" s="1129">
        <v>0</v>
      </c>
      <c r="AA9" s="1129">
        <v>0</v>
      </c>
      <c r="AB9" s="1129">
        <v>0</v>
      </c>
      <c r="AC9" s="1129">
        <v>0</v>
      </c>
      <c r="AD9" s="1129">
        <v>0</v>
      </c>
      <c r="AE9" s="3"/>
      <c r="AF9" s="1129">
        <v>0</v>
      </c>
      <c r="AG9" s="1129">
        <v>0</v>
      </c>
      <c r="AH9" s="1129">
        <v>0</v>
      </c>
      <c r="AI9" s="1129">
        <v>0</v>
      </c>
      <c r="AJ9" s="1129">
        <v>0</v>
      </c>
    </row>
    <row r="10" spans="1:41" ht="13.8">
      <c r="A10" s="1130" t="s">
        <v>268</v>
      </c>
      <c r="B10" s="1131" t="s">
        <v>3262</v>
      </c>
      <c r="C10" s="1131" t="s">
        <v>3262</v>
      </c>
      <c r="D10" s="1131" t="s">
        <v>3262</v>
      </c>
      <c r="E10" s="1131" t="s">
        <v>3262</v>
      </c>
      <c r="F10" s="1131" t="s">
        <v>3262</v>
      </c>
      <c r="G10" s="3"/>
      <c r="H10" s="1131">
        <v>0</v>
      </c>
      <c r="I10" s="1131">
        <v>0</v>
      </c>
      <c r="J10" s="1131">
        <v>0</v>
      </c>
      <c r="K10" s="1131">
        <v>0</v>
      </c>
      <c r="L10" s="1131">
        <v>0</v>
      </c>
      <c r="M10" s="3"/>
      <c r="N10" s="1131">
        <v>0</v>
      </c>
      <c r="O10" s="1131">
        <v>0</v>
      </c>
      <c r="P10" s="1131">
        <v>0</v>
      </c>
      <c r="Q10" s="1131">
        <v>0</v>
      </c>
      <c r="R10" s="1131">
        <v>0</v>
      </c>
      <c r="S10" s="3"/>
      <c r="T10" s="1131">
        <v>0</v>
      </c>
      <c r="U10" s="1131">
        <v>0</v>
      </c>
      <c r="V10" s="1131">
        <v>0</v>
      </c>
      <c r="W10" s="1131">
        <v>0</v>
      </c>
      <c r="X10" s="1131">
        <v>0</v>
      </c>
      <c r="Y10" s="3"/>
      <c r="Z10" s="1131">
        <v>0</v>
      </c>
      <c r="AA10" s="1131">
        <v>0</v>
      </c>
      <c r="AB10" s="1131">
        <v>0</v>
      </c>
      <c r="AC10" s="1131">
        <v>0</v>
      </c>
      <c r="AD10" s="1131">
        <v>0</v>
      </c>
      <c r="AE10" s="3"/>
      <c r="AF10" s="1131">
        <v>0</v>
      </c>
      <c r="AG10" s="1131">
        <v>0</v>
      </c>
      <c r="AH10" s="1131">
        <v>0</v>
      </c>
      <c r="AI10" s="1131">
        <v>0</v>
      </c>
      <c r="AJ10" s="1131">
        <v>0</v>
      </c>
    </row>
    <row r="11" spans="1:41" ht="13.8">
      <c r="A11" s="1126" t="s">
        <v>2398</v>
      </c>
      <c r="B11" s="1127">
        <v>106</v>
      </c>
      <c r="C11" s="1127">
        <v>106</v>
      </c>
      <c r="D11" s="1127" t="s">
        <v>3262</v>
      </c>
      <c r="E11" s="1127">
        <v>32</v>
      </c>
      <c r="F11" s="1127">
        <v>46</v>
      </c>
      <c r="G11" s="3"/>
      <c r="H11" s="1127">
        <v>75</v>
      </c>
      <c r="I11" s="1127">
        <v>75</v>
      </c>
      <c r="J11" s="1127">
        <v>0</v>
      </c>
      <c r="K11" s="1127">
        <v>3</v>
      </c>
      <c r="L11" s="1127">
        <v>46</v>
      </c>
      <c r="M11" s="3"/>
      <c r="N11" s="1127">
        <v>85</v>
      </c>
      <c r="O11" s="1127">
        <v>85</v>
      </c>
      <c r="P11" s="1127">
        <v>0</v>
      </c>
      <c r="Q11" s="1127">
        <v>21</v>
      </c>
      <c r="R11" s="1127">
        <v>33</v>
      </c>
      <c r="S11" s="3"/>
      <c r="T11" s="1127">
        <v>52</v>
      </c>
      <c r="U11" s="1127">
        <v>52</v>
      </c>
      <c r="V11" s="1127">
        <v>0</v>
      </c>
      <c r="W11" s="1127">
        <v>-0.85708399999999996</v>
      </c>
      <c r="X11" s="1127">
        <v>47</v>
      </c>
      <c r="Y11" s="3"/>
      <c r="Z11" s="1127">
        <v>37</v>
      </c>
      <c r="AA11" s="1127">
        <v>37</v>
      </c>
      <c r="AB11" s="1127">
        <v>0</v>
      </c>
      <c r="AC11" s="1127">
        <v>-8</v>
      </c>
      <c r="AD11" s="1127">
        <v>46</v>
      </c>
      <c r="AE11" s="3"/>
      <c r="AF11" s="1127">
        <v>45</v>
      </c>
      <c r="AG11" s="1127">
        <v>45</v>
      </c>
      <c r="AH11" s="1127">
        <v>0</v>
      </c>
      <c r="AI11" s="1127">
        <v>-4</v>
      </c>
      <c r="AJ11" s="1127">
        <v>68</v>
      </c>
    </row>
    <row r="12" spans="1:41" ht="13.8">
      <c r="A12" s="1128" t="s">
        <v>2396</v>
      </c>
      <c r="B12" s="1129" t="s">
        <v>3262</v>
      </c>
      <c r="C12" s="1129" t="s">
        <v>3262</v>
      </c>
      <c r="D12" s="1129" t="s">
        <v>3262</v>
      </c>
      <c r="E12" s="1129" t="s">
        <v>3262</v>
      </c>
      <c r="F12" s="1129" t="s">
        <v>3262</v>
      </c>
      <c r="G12" s="3"/>
      <c r="H12" s="1129">
        <v>0</v>
      </c>
      <c r="I12" s="1129">
        <v>0</v>
      </c>
      <c r="J12" s="1129">
        <v>0</v>
      </c>
      <c r="K12" s="1129">
        <v>0</v>
      </c>
      <c r="L12" s="1129">
        <v>0</v>
      </c>
      <c r="M12" s="3"/>
      <c r="N12" s="1129">
        <v>0</v>
      </c>
      <c r="O12" s="1129">
        <v>0</v>
      </c>
      <c r="P12" s="1129">
        <v>0</v>
      </c>
      <c r="Q12" s="1129">
        <v>0</v>
      </c>
      <c r="R12" s="1129">
        <v>0</v>
      </c>
      <c r="S12" s="3"/>
      <c r="T12" s="1129">
        <v>0</v>
      </c>
      <c r="U12" s="1129">
        <v>0</v>
      </c>
      <c r="V12" s="1129">
        <v>0</v>
      </c>
      <c r="W12" s="1129">
        <v>0</v>
      </c>
      <c r="X12" s="1129">
        <v>0</v>
      </c>
      <c r="Y12" s="3"/>
      <c r="Z12" s="1129">
        <v>0</v>
      </c>
      <c r="AA12" s="1129">
        <v>0</v>
      </c>
      <c r="AB12" s="1129">
        <v>0</v>
      </c>
      <c r="AC12" s="1129">
        <v>0</v>
      </c>
      <c r="AD12" s="1129">
        <v>0</v>
      </c>
      <c r="AE12" s="3"/>
      <c r="AF12" s="1129">
        <v>0</v>
      </c>
      <c r="AG12" s="1129">
        <v>0</v>
      </c>
      <c r="AH12" s="1129">
        <v>0</v>
      </c>
      <c r="AI12" s="1129">
        <v>0</v>
      </c>
      <c r="AJ12" s="1129">
        <v>0</v>
      </c>
    </row>
    <row r="13" spans="1:41" ht="13.8">
      <c r="A13" s="1128" t="s">
        <v>295</v>
      </c>
      <c r="B13" s="1129">
        <v>106</v>
      </c>
      <c r="C13" s="1129">
        <v>106</v>
      </c>
      <c r="D13" s="1129" t="s">
        <v>3262</v>
      </c>
      <c r="E13" s="1129">
        <v>32</v>
      </c>
      <c r="F13" s="1129">
        <v>46</v>
      </c>
      <c r="G13" s="3"/>
      <c r="H13" s="1129">
        <v>75</v>
      </c>
      <c r="I13" s="1129">
        <v>75</v>
      </c>
      <c r="J13" s="1129">
        <v>0</v>
      </c>
      <c r="K13" s="1129">
        <v>3</v>
      </c>
      <c r="L13" s="1129">
        <v>46</v>
      </c>
      <c r="M13" s="3"/>
      <c r="N13" s="1129">
        <v>85</v>
      </c>
      <c r="O13" s="1129">
        <v>85</v>
      </c>
      <c r="P13" s="1129">
        <v>0</v>
      </c>
      <c r="Q13" s="1129">
        <v>21</v>
      </c>
      <c r="R13" s="1129">
        <v>33</v>
      </c>
      <c r="S13" s="3"/>
      <c r="T13" s="1129">
        <v>52</v>
      </c>
      <c r="U13" s="1129">
        <v>52</v>
      </c>
      <c r="V13" s="1129">
        <v>0</v>
      </c>
      <c r="W13" s="1129">
        <v>-0.85708399999999996</v>
      </c>
      <c r="X13" s="1129">
        <v>47</v>
      </c>
      <c r="Y13" s="3"/>
      <c r="Z13" s="1129">
        <v>37</v>
      </c>
      <c r="AA13" s="1129">
        <v>37</v>
      </c>
      <c r="AB13" s="1129">
        <v>0</v>
      </c>
      <c r="AC13" s="1129">
        <v>-8</v>
      </c>
      <c r="AD13" s="1129">
        <v>46</v>
      </c>
      <c r="AE13" s="3"/>
      <c r="AF13" s="1129">
        <v>45</v>
      </c>
      <c r="AG13" s="1129">
        <v>45</v>
      </c>
      <c r="AH13" s="1129">
        <v>0</v>
      </c>
      <c r="AI13" s="1129">
        <v>-4</v>
      </c>
      <c r="AJ13" s="1129">
        <v>68</v>
      </c>
    </row>
    <row r="14" spans="1:41" ht="13.8">
      <c r="A14" s="1128" t="s">
        <v>2397</v>
      </c>
      <c r="B14" s="1129" t="s">
        <v>3262</v>
      </c>
      <c r="C14" s="1129" t="s">
        <v>3262</v>
      </c>
      <c r="D14" s="1129" t="s">
        <v>3262</v>
      </c>
      <c r="E14" s="1129" t="s">
        <v>3262</v>
      </c>
      <c r="F14" s="1129" t="s">
        <v>3262</v>
      </c>
      <c r="G14" s="3"/>
      <c r="H14" s="1129">
        <v>0</v>
      </c>
      <c r="I14" s="1129">
        <v>0</v>
      </c>
      <c r="J14" s="1129">
        <v>0</v>
      </c>
      <c r="K14" s="1129">
        <v>0</v>
      </c>
      <c r="L14" s="1129">
        <v>0</v>
      </c>
      <c r="M14" s="3"/>
      <c r="N14" s="1129">
        <v>0</v>
      </c>
      <c r="O14" s="1129">
        <v>0</v>
      </c>
      <c r="P14" s="1129">
        <v>0</v>
      </c>
      <c r="Q14" s="1129">
        <v>0</v>
      </c>
      <c r="R14" s="1129">
        <v>0</v>
      </c>
      <c r="S14" s="3"/>
      <c r="T14" s="1129">
        <v>0</v>
      </c>
      <c r="U14" s="1129">
        <v>0</v>
      </c>
      <c r="V14" s="1129">
        <v>0</v>
      </c>
      <c r="W14" s="1129">
        <v>0</v>
      </c>
      <c r="X14" s="1129">
        <v>0</v>
      </c>
      <c r="Y14" s="3"/>
      <c r="Z14" s="1129">
        <v>0</v>
      </c>
      <c r="AA14" s="1129">
        <v>0</v>
      </c>
      <c r="AB14" s="1129">
        <v>0</v>
      </c>
      <c r="AC14" s="1129">
        <v>0</v>
      </c>
      <c r="AD14" s="1129">
        <v>0</v>
      </c>
      <c r="AE14" s="3"/>
      <c r="AF14" s="1129">
        <v>0</v>
      </c>
      <c r="AG14" s="1129">
        <v>0</v>
      </c>
      <c r="AH14" s="1129">
        <v>0</v>
      </c>
      <c r="AI14" s="1129">
        <v>0</v>
      </c>
      <c r="AJ14" s="1129">
        <v>0</v>
      </c>
    </row>
    <row r="15" spans="1:41" ht="13.8">
      <c r="A15" s="1130" t="s">
        <v>268</v>
      </c>
      <c r="B15" s="1131" t="s">
        <v>3262</v>
      </c>
      <c r="C15" s="1131" t="s">
        <v>3262</v>
      </c>
      <c r="D15" s="1131" t="s">
        <v>3262</v>
      </c>
      <c r="E15" s="1131" t="s">
        <v>3262</v>
      </c>
      <c r="F15" s="1131" t="s">
        <v>3262</v>
      </c>
      <c r="G15" s="3"/>
      <c r="H15" s="1131">
        <v>0</v>
      </c>
      <c r="I15" s="1131">
        <v>0</v>
      </c>
      <c r="J15" s="1131">
        <v>0</v>
      </c>
      <c r="K15" s="1131">
        <v>0</v>
      </c>
      <c r="L15" s="1131">
        <v>0</v>
      </c>
      <c r="M15" s="3"/>
      <c r="N15" s="1131">
        <v>0</v>
      </c>
      <c r="O15" s="1131">
        <v>0</v>
      </c>
      <c r="P15" s="1131">
        <v>0</v>
      </c>
      <c r="Q15" s="1131">
        <v>0</v>
      </c>
      <c r="R15" s="1131">
        <v>0</v>
      </c>
      <c r="S15" s="3"/>
      <c r="T15" s="1131">
        <v>0</v>
      </c>
      <c r="U15" s="1131">
        <v>0</v>
      </c>
      <c r="V15" s="1131">
        <v>0</v>
      </c>
      <c r="W15" s="1131">
        <v>0</v>
      </c>
      <c r="X15" s="1131">
        <v>0</v>
      </c>
      <c r="Y15" s="3"/>
      <c r="Z15" s="1131">
        <v>0</v>
      </c>
      <c r="AA15" s="1131">
        <v>0</v>
      </c>
      <c r="AB15" s="1131">
        <v>0</v>
      </c>
      <c r="AC15" s="1131">
        <v>0</v>
      </c>
      <c r="AD15" s="1131">
        <v>0</v>
      </c>
      <c r="AE15" s="3"/>
      <c r="AF15" s="1131">
        <v>0</v>
      </c>
      <c r="AG15" s="1131">
        <v>0</v>
      </c>
      <c r="AH15" s="1131">
        <v>0</v>
      </c>
      <c r="AI15" s="1131">
        <v>0</v>
      </c>
      <c r="AJ15" s="1131">
        <v>0</v>
      </c>
    </row>
    <row r="16" spans="1:41" ht="14.4" thickBot="1">
      <c r="A16" s="1132" t="s">
        <v>156</v>
      </c>
      <c r="B16" s="1133">
        <v>4667</v>
      </c>
      <c r="C16" s="1133">
        <v>4667</v>
      </c>
      <c r="D16" s="1133">
        <v>4</v>
      </c>
      <c r="E16" s="1133">
        <v>1569</v>
      </c>
      <c r="F16" s="1133">
        <v>774</v>
      </c>
      <c r="G16" s="3"/>
      <c r="H16" s="1133">
        <v>2691</v>
      </c>
      <c r="I16" s="1133">
        <v>2691</v>
      </c>
      <c r="J16" s="1133">
        <v>0</v>
      </c>
      <c r="K16" s="1133">
        <v>235</v>
      </c>
      <c r="L16" s="1133">
        <v>632</v>
      </c>
      <c r="M16" s="3"/>
      <c r="N16" s="1133">
        <v>2909</v>
      </c>
      <c r="O16" s="1133">
        <v>2909</v>
      </c>
      <c r="P16" s="1133">
        <v>0</v>
      </c>
      <c r="Q16" s="1133">
        <v>731</v>
      </c>
      <c r="R16" s="1133">
        <v>619</v>
      </c>
      <c r="S16" s="3"/>
      <c r="T16" s="1133">
        <v>1889</v>
      </c>
      <c r="U16" s="1133">
        <v>1889</v>
      </c>
      <c r="V16" s="1133">
        <v>0</v>
      </c>
      <c r="W16" s="1133">
        <v>-31.857084</v>
      </c>
      <c r="X16" s="1133">
        <v>407</v>
      </c>
      <c r="Y16" s="3"/>
      <c r="Z16" s="1133">
        <v>1302</v>
      </c>
      <c r="AA16" s="1133">
        <v>1302</v>
      </c>
      <c r="AB16" s="1133">
        <v>0</v>
      </c>
      <c r="AC16" s="1133">
        <v>-322</v>
      </c>
      <c r="AD16" s="1133">
        <v>301</v>
      </c>
      <c r="AE16" s="3"/>
      <c r="AF16" s="1133">
        <v>1712</v>
      </c>
      <c r="AG16" s="1133">
        <v>1712</v>
      </c>
      <c r="AH16" s="1133">
        <v>0</v>
      </c>
      <c r="AI16" s="1133">
        <v>-20</v>
      </c>
      <c r="AJ16" s="1133">
        <v>726</v>
      </c>
    </row>
    <row r="17" spans="7:31" ht="13.8">
      <c r="G17" s="3"/>
      <c r="M17" s="3"/>
      <c r="S17" s="3"/>
      <c r="Y17" s="3"/>
      <c r="AE17" s="3"/>
    </row>
    <row r="18" spans="7:31" ht="13.8">
      <c r="G18" s="3"/>
      <c r="M18" s="3"/>
      <c r="S18" s="3"/>
      <c r="Y18" s="3"/>
      <c r="AE18" s="3"/>
    </row>
    <row r="19" spans="7:31" ht="13.8">
      <c r="G19" s="3"/>
      <c r="M19" s="3"/>
      <c r="S19" s="3"/>
      <c r="Y19" s="3"/>
      <c r="AE19" s="3"/>
    </row>
    <row r="20" spans="7:31" ht="13.8">
      <c r="G20" s="3"/>
      <c r="M20" s="3"/>
      <c r="S20" s="3"/>
      <c r="Y20" s="3"/>
      <c r="AE20" s="3"/>
    </row>
  </sheetData>
  <hyperlinks>
    <hyperlink ref="A2" location="Índice!A1" display="REM3: Remuneração diferida" xr:uid="{ABE17936-2947-4C28-9301-8EA09DB63C95}"/>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D7693-48DB-4E8B-9A00-91CE9AD50AC7}">
  <sheetPr codeName="Plan3">
    <tabColor rgb="FF5F6062"/>
    <pageSetUpPr autoPageBreaks="0" fitToPage="1"/>
  </sheetPr>
  <dimension ref="C7:H102"/>
  <sheetViews>
    <sheetView showGridLines="0" topLeftCell="A5" workbookViewId="0">
      <selection activeCell="E21" sqref="E21"/>
    </sheetView>
  </sheetViews>
  <sheetFormatPr defaultColWidth="8.77734375" defaultRowHeight="13.2"/>
  <cols>
    <col min="1" max="1" width="8" style="58" customWidth="1"/>
    <col min="2" max="2" width="5.44140625" style="58" customWidth="1"/>
    <col min="3" max="3" width="10.44140625" style="58" customWidth="1"/>
    <col min="4" max="4" width="10.21875" style="58" customWidth="1"/>
    <col min="5" max="5" width="39.44140625" style="58" customWidth="1"/>
    <col min="6" max="6" width="9.21875" style="58" customWidth="1"/>
    <col min="7" max="256" width="9.21875" style="58"/>
    <col min="257" max="257" width="8" style="58" customWidth="1"/>
    <col min="258" max="258" width="5.44140625" style="58" customWidth="1"/>
    <col min="259" max="259" width="10.44140625" style="58" customWidth="1"/>
    <col min="260" max="260" width="10.21875" style="58" customWidth="1"/>
    <col min="261" max="261" width="39.44140625" style="58" customWidth="1"/>
    <col min="262" max="262" width="9.21875" style="58" customWidth="1"/>
    <col min="263" max="512" width="9.21875" style="58"/>
    <col min="513" max="513" width="8" style="58" customWidth="1"/>
    <col min="514" max="514" width="5.44140625" style="58" customWidth="1"/>
    <col min="515" max="515" width="10.44140625" style="58" customWidth="1"/>
    <col min="516" max="516" width="10.21875" style="58" customWidth="1"/>
    <col min="517" max="517" width="39.44140625" style="58" customWidth="1"/>
    <col min="518" max="518" width="9.21875" style="58" customWidth="1"/>
    <col min="519" max="768" width="9.21875" style="58"/>
    <col min="769" max="769" width="8" style="58" customWidth="1"/>
    <col min="770" max="770" width="5.44140625" style="58" customWidth="1"/>
    <col min="771" max="771" width="10.44140625" style="58" customWidth="1"/>
    <col min="772" max="772" width="10.21875" style="58" customWidth="1"/>
    <col min="773" max="773" width="39.44140625" style="58" customWidth="1"/>
    <col min="774" max="774" width="9.21875" style="58" customWidth="1"/>
    <col min="775" max="1024" width="9.21875" style="58"/>
    <col min="1025" max="1025" width="8" style="58" customWidth="1"/>
    <col min="1026" max="1026" width="5.44140625" style="58" customWidth="1"/>
    <col min="1027" max="1027" width="10.44140625" style="58" customWidth="1"/>
    <col min="1028" max="1028" width="10.21875" style="58" customWidth="1"/>
    <col min="1029" max="1029" width="39.44140625" style="58" customWidth="1"/>
    <col min="1030" max="1030" width="9.21875" style="58" customWidth="1"/>
    <col min="1031" max="1280" width="9.21875" style="58"/>
    <col min="1281" max="1281" width="8" style="58" customWidth="1"/>
    <col min="1282" max="1282" width="5.44140625" style="58" customWidth="1"/>
    <col min="1283" max="1283" width="10.44140625" style="58" customWidth="1"/>
    <col min="1284" max="1284" width="10.21875" style="58" customWidth="1"/>
    <col min="1285" max="1285" width="39.44140625" style="58" customWidth="1"/>
    <col min="1286" max="1286" width="9.21875" style="58" customWidth="1"/>
    <col min="1287" max="1536" width="9.21875" style="58"/>
    <col min="1537" max="1537" width="8" style="58" customWidth="1"/>
    <col min="1538" max="1538" width="5.44140625" style="58" customWidth="1"/>
    <col min="1539" max="1539" width="10.44140625" style="58" customWidth="1"/>
    <col min="1540" max="1540" width="10.21875" style="58" customWidth="1"/>
    <col min="1541" max="1541" width="39.44140625" style="58" customWidth="1"/>
    <col min="1542" max="1542" width="9.21875" style="58" customWidth="1"/>
    <col min="1543" max="1792" width="9.21875" style="58"/>
    <col min="1793" max="1793" width="8" style="58" customWidth="1"/>
    <col min="1794" max="1794" width="5.44140625" style="58" customWidth="1"/>
    <col min="1795" max="1795" width="10.44140625" style="58" customWidth="1"/>
    <col min="1796" max="1796" width="10.21875" style="58" customWidth="1"/>
    <col min="1797" max="1797" width="39.44140625" style="58" customWidth="1"/>
    <col min="1798" max="1798" width="9.21875" style="58" customWidth="1"/>
    <col min="1799" max="2048" width="9.21875" style="58"/>
    <col min="2049" max="2049" width="8" style="58" customWidth="1"/>
    <col min="2050" max="2050" width="5.44140625" style="58" customWidth="1"/>
    <col min="2051" max="2051" width="10.44140625" style="58" customWidth="1"/>
    <col min="2052" max="2052" width="10.21875" style="58" customWidth="1"/>
    <col min="2053" max="2053" width="39.44140625" style="58" customWidth="1"/>
    <col min="2054" max="2054" width="9.21875" style="58" customWidth="1"/>
    <col min="2055" max="2304" width="9.21875" style="58"/>
    <col min="2305" max="2305" width="8" style="58" customWidth="1"/>
    <col min="2306" max="2306" width="5.44140625" style="58" customWidth="1"/>
    <col min="2307" max="2307" width="10.44140625" style="58" customWidth="1"/>
    <col min="2308" max="2308" width="10.21875" style="58" customWidth="1"/>
    <col min="2309" max="2309" width="39.44140625" style="58" customWidth="1"/>
    <col min="2310" max="2310" width="9.21875" style="58" customWidth="1"/>
    <col min="2311" max="2560" width="9.21875" style="58"/>
    <col min="2561" max="2561" width="8" style="58" customWidth="1"/>
    <col min="2562" max="2562" width="5.44140625" style="58" customWidth="1"/>
    <col min="2563" max="2563" width="10.44140625" style="58" customWidth="1"/>
    <col min="2564" max="2564" width="10.21875" style="58" customWidth="1"/>
    <col min="2565" max="2565" width="39.44140625" style="58" customWidth="1"/>
    <col min="2566" max="2566" width="9.21875" style="58" customWidth="1"/>
    <col min="2567" max="2816" width="9.21875" style="58"/>
    <col min="2817" max="2817" width="8" style="58" customWidth="1"/>
    <col min="2818" max="2818" width="5.44140625" style="58" customWidth="1"/>
    <col min="2819" max="2819" width="10.44140625" style="58" customWidth="1"/>
    <col min="2820" max="2820" width="10.21875" style="58" customWidth="1"/>
    <col min="2821" max="2821" width="39.44140625" style="58" customWidth="1"/>
    <col min="2822" max="2822" width="9.21875" style="58" customWidth="1"/>
    <col min="2823" max="3072" width="9.21875" style="58"/>
    <col min="3073" max="3073" width="8" style="58" customWidth="1"/>
    <col min="3074" max="3074" width="5.44140625" style="58" customWidth="1"/>
    <col min="3075" max="3075" width="10.44140625" style="58" customWidth="1"/>
    <col min="3076" max="3076" width="10.21875" style="58" customWidth="1"/>
    <col min="3077" max="3077" width="39.44140625" style="58" customWidth="1"/>
    <col min="3078" max="3078" width="9.21875" style="58" customWidth="1"/>
    <col min="3079" max="3328" width="9.21875" style="58"/>
    <col min="3329" max="3329" width="8" style="58" customWidth="1"/>
    <col min="3330" max="3330" width="5.44140625" style="58" customWidth="1"/>
    <col min="3331" max="3331" width="10.44140625" style="58" customWidth="1"/>
    <col min="3332" max="3332" width="10.21875" style="58" customWidth="1"/>
    <col min="3333" max="3333" width="39.44140625" style="58" customWidth="1"/>
    <col min="3334" max="3334" width="9.21875" style="58" customWidth="1"/>
    <col min="3335" max="3584" width="9.21875" style="58"/>
    <col min="3585" max="3585" width="8" style="58" customWidth="1"/>
    <col min="3586" max="3586" width="5.44140625" style="58" customWidth="1"/>
    <col min="3587" max="3587" width="10.44140625" style="58" customWidth="1"/>
    <col min="3588" max="3588" width="10.21875" style="58" customWidth="1"/>
    <col min="3589" max="3589" width="39.44140625" style="58" customWidth="1"/>
    <col min="3590" max="3590" width="9.21875" style="58" customWidth="1"/>
    <col min="3591" max="3840" width="9.21875" style="58"/>
    <col min="3841" max="3841" width="8" style="58" customWidth="1"/>
    <col min="3842" max="3842" width="5.44140625" style="58" customWidth="1"/>
    <col min="3843" max="3843" width="10.44140625" style="58" customWidth="1"/>
    <col min="3844" max="3844" width="10.21875" style="58" customWidth="1"/>
    <col min="3845" max="3845" width="39.44140625" style="58" customWidth="1"/>
    <col min="3846" max="3846" width="9.21875" style="58" customWidth="1"/>
    <col min="3847" max="4096" width="9.21875" style="58"/>
    <col min="4097" max="4097" width="8" style="58" customWidth="1"/>
    <col min="4098" max="4098" width="5.44140625" style="58" customWidth="1"/>
    <col min="4099" max="4099" width="10.44140625" style="58" customWidth="1"/>
    <col min="4100" max="4100" width="10.21875" style="58" customWidth="1"/>
    <col min="4101" max="4101" width="39.44140625" style="58" customWidth="1"/>
    <col min="4102" max="4102" width="9.21875" style="58" customWidth="1"/>
    <col min="4103" max="4352" width="9.21875" style="58"/>
    <col min="4353" max="4353" width="8" style="58" customWidth="1"/>
    <col min="4354" max="4354" width="5.44140625" style="58" customWidth="1"/>
    <col min="4355" max="4355" width="10.44140625" style="58" customWidth="1"/>
    <col min="4356" max="4356" width="10.21875" style="58" customWidth="1"/>
    <col min="4357" max="4357" width="39.44140625" style="58" customWidth="1"/>
    <col min="4358" max="4358" width="9.21875" style="58" customWidth="1"/>
    <col min="4359" max="4608" width="9.21875" style="58"/>
    <col min="4609" max="4609" width="8" style="58" customWidth="1"/>
    <col min="4610" max="4610" width="5.44140625" style="58" customWidth="1"/>
    <col min="4611" max="4611" width="10.44140625" style="58" customWidth="1"/>
    <col min="4612" max="4612" width="10.21875" style="58" customWidth="1"/>
    <col min="4613" max="4613" width="39.44140625" style="58" customWidth="1"/>
    <col min="4614" max="4614" width="9.21875" style="58" customWidth="1"/>
    <col min="4615" max="4864" width="9.21875" style="58"/>
    <col min="4865" max="4865" width="8" style="58" customWidth="1"/>
    <col min="4866" max="4866" width="5.44140625" style="58" customWidth="1"/>
    <col min="4867" max="4867" width="10.44140625" style="58" customWidth="1"/>
    <col min="4868" max="4868" width="10.21875" style="58" customWidth="1"/>
    <col min="4869" max="4869" width="39.44140625" style="58" customWidth="1"/>
    <col min="4870" max="4870" width="9.21875" style="58" customWidth="1"/>
    <col min="4871" max="5120" width="9.21875" style="58"/>
    <col min="5121" max="5121" width="8" style="58" customWidth="1"/>
    <col min="5122" max="5122" width="5.44140625" style="58" customWidth="1"/>
    <col min="5123" max="5123" width="10.44140625" style="58" customWidth="1"/>
    <col min="5124" max="5124" width="10.21875" style="58" customWidth="1"/>
    <col min="5125" max="5125" width="39.44140625" style="58" customWidth="1"/>
    <col min="5126" max="5126" width="9.21875" style="58" customWidth="1"/>
    <col min="5127" max="5376" width="9.21875" style="58"/>
    <col min="5377" max="5377" width="8" style="58" customWidth="1"/>
    <col min="5378" max="5378" width="5.44140625" style="58" customWidth="1"/>
    <col min="5379" max="5379" width="10.44140625" style="58" customWidth="1"/>
    <col min="5380" max="5380" width="10.21875" style="58" customWidth="1"/>
    <col min="5381" max="5381" width="39.44140625" style="58" customWidth="1"/>
    <col min="5382" max="5382" width="9.21875" style="58" customWidth="1"/>
    <col min="5383" max="5632" width="9.21875" style="58"/>
    <col min="5633" max="5633" width="8" style="58" customWidth="1"/>
    <col min="5634" max="5634" width="5.44140625" style="58" customWidth="1"/>
    <col min="5635" max="5635" width="10.44140625" style="58" customWidth="1"/>
    <col min="5636" max="5636" width="10.21875" style="58" customWidth="1"/>
    <col min="5637" max="5637" width="39.44140625" style="58" customWidth="1"/>
    <col min="5638" max="5638" width="9.21875" style="58" customWidth="1"/>
    <col min="5639" max="5888" width="9.21875" style="58"/>
    <col min="5889" max="5889" width="8" style="58" customWidth="1"/>
    <col min="5890" max="5890" width="5.44140625" style="58" customWidth="1"/>
    <col min="5891" max="5891" width="10.44140625" style="58" customWidth="1"/>
    <col min="5892" max="5892" width="10.21875" style="58" customWidth="1"/>
    <col min="5893" max="5893" width="39.44140625" style="58" customWidth="1"/>
    <col min="5894" max="5894" width="9.21875" style="58" customWidth="1"/>
    <col min="5895" max="6144" width="9.21875" style="58"/>
    <col min="6145" max="6145" width="8" style="58" customWidth="1"/>
    <col min="6146" max="6146" width="5.44140625" style="58" customWidth="1"/>
    <col min="6147" max="6147" width="10.44140625" style="58" customWidth="1"/>
    <col min="6148" max="6148" width="10.21875" style="58" customWidth="1"/>
    <col min="6149" max="6149" width="39.44140625" style="58" customWidth="1"/>
    <col min="6150" max="6150" width="9.21875" style="58" customWidth="1"/>
    <col min="6151" max="6400" width="9.21875" style="58"/>
    <col min="6401" max="6401" width="8" style="58" customWidth="1"/>
    <col min="6402" max="6402" width="5.44140625" style="58" customWidth="1"/>
    <col min="6403" max="6403" width="10.44140625" style="58" customWidth="1"/>
    <col min="6404" max="6404" width="10.21875" style="58" customWidth="1"/>
    <col min="6405" max="6405" width="39.44140625" style="58" customWidth="1"/>
    <col min="6406" max="6406" width="9.21875" style="58" customWidth="1"/>
    <col min="6407" max="6656" width="9.21875" style="58"/>
    <col min="6657" max="6657" width="8" style="58" customWidth="1"/>
    <col min="6658" max="6658" width="5.44140625" style="58" customWidth="1"/>
    <col min="6659" max="6659" width="10.44140625" style="58" customWidth="1"/>
    <col min="6660" max="6660" width="10.21875" style="58" customWidth="1"/>
    <col min="6661" max="6661" width="39.44140625" style="58" customWidth="1"/>
    <col min="6662" max="6662" width="9.21875" style="58" customWidth="1"/>
    <col min="6663" max="6912" width="9.21875" style="58"/>
    <col min="6913" max="6913" width="8" style="58" customWidth="1"/>
    <col min="6914" max="6914" width="5.44140625" style="58" customWidth="1"/>
    <col min="6915" max="6915" width="10.44140625" style="58" customWidth="1"/>
    <col min="6916" max="6916" width="10.21875" style="58" customWidth="1"/>
    <col min="6917" max="6917" width="39.44140625" style="58" customWidth="1"/>
    <col min="6918" max="6918" width="9.21875" style="58" customWidth="1"/>
    <col min="6919" max="7168" width="9.21875" style="58"/>
    <col min="7169" max="7169" width="8" style="58" customWidth="1"/>
    <col min="7170" max="7170" width="5.44140625" style="58" customWidth="1"/>
    <col min="7171" max="7171" width="10.44140625" style="58" customWidth="1"/>
    <col min="7172" max="7172" width="10.21875" style="58" customWidth="1"/>
    <col min="7173" max="7173" width="39.44140625" style="58" customWidth="1"/>
    <col min="7174" max="7174" width="9.21875" style="58" customWidth="1"/>
    <col min="7175" max="7424" width="9.21875" style="58"/>
    <col min="7425" max="7425" width="8" style="58" customWidth="1"/>
    <col min="7426" max="7426" width="5.44140625" style="58" customWidth="1"/>
    <col min="7427" max="7427" width="10.44140625" style="58" customWidth="1"/>
    <col min="7428" max="7428" width="10.21875" style="58" customWidth="1"/>
    <col min="7429" max="7429" width="39.44140625" style="58" customWidth="1"/>
    <col min="7430" max="7430" width="9.21875" style="58" customWidth="1"/>
    <col min="7431" max="7680" width="9.21875" style="58"/>
    <col min="7681" max="7681" width="8" style="58" customWidth="1"/>
    <col min="7682" max="7682" width="5.44140625" style="58" customWidth="1"/>
    <col min="7683" max="7683" width="10.44140625" style="58" customWidth="1"/>
    <col min="7684" max="7684" width="10.21875" style="58" customWidth="1"/>
    <col min="7685" max="7685" width="39.44140625" style="58" customWidth="1"/>
    <col min="7686" max="7686" width="9.21875" style="58" customWidth="1"/>
    <col min="7687" max="7936" width="9.21875" style="58"/>
    <col min="7937" max="7937" width="8" style="58" customWidth="1"/>
    <col min="7938" max="7938" width="5.44140625" style="58" customWidth="1"/>
    <col min="7939" max="7939" width="10.44140625" style="58" customWidth="1"/>
    <col min="7940" max="7940" width="10.21875" style="58" customWidth="1"/>
    <col min="7941" max="7941" width="39.44140625" style="58" customWidth="1"/>
    <col min="7942" max="7942" width="9.21875" style="58" customWidth="1"/>
    <col min="7943" max="8192" width="9.21875" style="58"/>
    <col min="8193" max="8193" width="8" style="58" customWidth="1"/>
    <col min="8194" max="8194" width="5.44140625" style="58" customWidth="1"/>
    <col min="8195" max="8195" width="10.44140625" style="58" customWidth="1"/>
    <col min="8196" max="8196" width="10.21875" style="58" customWidth="1"/>
    <col min="8197" max="8197" width="39.44140625" style="58" customWidth="1"/>
    <col min="8198" max="8198" width="9.21875" style="58" customWidth="1"/>
    <col min="8199" max="8448" width="9.21875" style="58"/>
    <col min="8449" max="8449" width="8" style="58" customWidth="1"/>
    <col min="8450" max="8450" width="5.44140625" style="58" customWidth="1"/>
    <col min="8451" max="8451" width="10.44140625" style="58" customWidth="1"/>
    <col min="8452" max="8452" width="10.21875" style="58" customWidth="1"/>
    <col min="8453" max="8453" width="39.44140625" style="58" customWidth="1"/>
    <col min="8454" max="8454" width="9.21875" style="58" customWidth="1"/>
    <col min="8455" max="8704" width="9.21875" style="58"/>
    <col min="8705" max="8705" width="8" style="58" customWidth="1"/>
    <col min="8706" max="8706" width="5.44140625" style="58" customWidth="1"/>
    <col min="8707" max="8707" width="10.44140625" style="58" customWidth="1"/>
    <col min="8708" max="8708" width="10.21875" style="58" customWidth="1"/>
    <col min="8709" max="8709" width="39.44140625" style="58" customWidth="1"/>
    <col min="8710" max="8710" width="9.21875" style="58" customWidth="1"/>
    <col min="8711" max="8960" width="9.21875" style="58"/>
    <col min="8961" max="8961" width="8" style="58" customWidth="1"/>
    <col min="8962" max="8962" width="5.44140625" style="58" customWidth="1"/>
    <col min="8963" max="8963" width="10.44140625" style="58" customWidth="1"/>
    <col min="8964" max="8964" width="10.21875" style="58" customWidth="1"/>
    <col min="8965" max="8965" width="39.44140625" style="58" customWidth="1"/>
    <col min="8966" max="8966" width="9.21875" style="58" customWidth="1"/>
    <col min="8967" max="9216" width="9.21875" style="58"/>
    <col min="9217" max="9217" width="8" style="58" customWidth="1"/>
    <col min="9218" max="9218" width="5.44140625" style="58" customWidth="1"/>
    <col min="9219" max="9219" width="10.44140625" style="58" customWidth="1"/>
    <col min="9220" max="9220" width="10.21875" style="58" customWidth="1"/>
    <col min="9221" max="9221" width="39.44140625" style="58" customWidth="1"/>
    <col min="9222" max="9222" width="9.21875" style="58" customWidth="1"/>
    <col min="9223" max="9472" width="9.21875" style="58"/>
    <col min="9473" max="9473" width="8" style="58" customWidth="1"/>
    <col min="9474" max="9474" width="5.44140625" style="58" customWidth="1"/>
    <col min="9475" max="9475" width="10.44140625" style="58" customWidth="1"/>
    <col min="9476" max="9476" width="10.21875" style="58" customWidth="1"/>
    <col min="9477" max="9477" width="39.44140625" style="58" customWidth="1"/>
    <col min="9478" max="9478" width="9.21875" style="58" customWidth="1"/>
    <col min="9479" max="9728" width="9.21875" style="58"/>
    <col min="9729" max="9729" width="8" style="58" customWidth="1"/>
    <col min="9730" max="9730" width="5.44140625" style="58" customWidth="1"/>
    <col min="9731" max="9731" width="10.44140625" style="58" customWidth="1"/>
    <col min="9732" max="9732" width="10.21875" style="58" customWidth="1"/>
    <col min="9733" max="9733" width="39.44140625" style="58" customWidth="1"/>
    <col min="9734" max="9734" width="9.21875" style="58" customWidth="1"/>
    <col min="9735" max="9984" width="9.21875" style="58"/>
    <col min="9985" max="9985" width="8" style="58" customWidth="1"/>
    <col min="9986" max="9986" width="5.44140625" style="58" customWidth="1"/>
    <col min="9987" max="9987" width="10.44140625" style="58" customWidth="1"/>
    <col min="9988" max="9988" width="10.21875" style="58" customWidth="1"/>
    <col min="9989" max="9989" width="39.44140625" style="58" customWidth="1"/>
    <col min="9990" max="9990" width="9.21875" style="58" customWidth="1"/>
    <col min="9991" max="10240" width="9.21875" style="58"/>
    <col min="10241" max="10241" width="8" style="58" customWidth="1"/>
    <col min="10242" max="10242" width="5.44140625" style="58" customWidth="1"/>
    <col min="10243" max="10243" width="10.44140625" style="58" customWidth="1"/>
    <col min="10244" max="10244" width="10.21875" style="58" customWidth="1"/>
    <col min="10245" max="10245" width="39.44140625" style="58" customWidth="1"/>
    <col min="10246" max="10246" width="9.21875" style="58" customWidth="1"/>
    <col min="10247" max="10496" width="9.21875" style="58"/>
    <col min="10497" max="10497" width="8" style="58" customWidth="1"/>
    <col min="10498" max="10498" width="5.44140625" style="58" customWidth="1"/>
    <col min="10499" max="10499" width="10.44140625" style="58" customWidth="1"/>
    <col min="10500" max="10500" width="10.21875" style="58" customWidth="1"/>
    <col min="10501" max="10501" width="39.44140625" style="58" customWidth="1"/>
    <col min="10502" max="10502" width="9.21875" style="58" customWidth="1"/>
    <col min="10503" max="10752" width="9.21875" style="58"/>
    <col min="10753" max="10753" width="8" style="58" customWidth="1"/>
    <col min="10754" max="10754" width="5.44140625" style="58" customWidth="1"/>
    <col min="10755" max="10755" width="10.44140625" style="58" customWidth="1"/>
    <col min="10756" max="10756" width="10.21875" style="58" customWidth="1"/>
    <col min="10757" max="10757" width="39.44140625" style="58" customWidth="1"/>
    <col min="10758" max="10758" width="9.21875" style="58" customWidth="1"/>
    <col min="10759" max="11008" width="9.21875" style="58"/>
    <col min="11009" max="11009" width="8" style="58" customWidth="1"/>
    <col min="11010" max="11010" width="5.44140625" style="58" customWidth="1"/>
    <col min="11011" max="11011" width="10.44140625" style="58" customWidth="1"/>
    <col min="11012" max="11012" width="10.21875" style="58" customWidth="1"/>
    <col min="11013" max="11013" width="39.44140625" style="58" customWidth="1"/>
    <col min="11014" max="11014" width="9.21875" style="58" customWidth="1"/>
    <col min="11015" max="11264" width="9.21875" style="58"/>
    <col min="11265" max="11265" width="8" style="58" customWidth="1"/>
    <col min="11266" max="11266" width="5.44140625" style="58" customWidth="1"/>
    <col min="11267" max="11267" width="10.44140625" style="58" customWidth="1"/>
    <col min="11268" max="11268" width="10.21875" style="58" customWidth="1"/>
    <col min="11269" max="11269" width="39.44140625" style="58" customWidth="1"/>
    <col min="11270" max="11270" width="9.21875" style="58" customWidth="1"/>
    <col min="11271" max="11520" width="9.21875" style="58"/>
    <col min="11521" max="11521" width="8" style="58" customWidth="1"/>
    <col min="11522" max="11522" width="5.44140625" style="58" customWidth="1"/>
    <col min="11523" max="11523" width="10.44140625" style="58" customWidth="1"/>
    <col min="11524" max="11524" width="10.21875" style="58" customWidth="1"/>
    <col min="11525" max="11525" width="39.44140625" style="58" customWidth="1"/>
    <col min="11526" max="11526" width="9.21875" style="58" customWidth="1"/>
    <col min="11527" max="11776" width="9.21875" style="58"/>
    <col min="11777" max="11777" width="8" style="58" customWidth="1"/>
    <col min="11778" max="11778" width="5.44140625" style="58" customWidth="1"/>
    <col min="11779" max="11779" width="10.44140625" style="58" customWidth="1"/>
    <col min="11780" max="11780" width="10.21875" style="58" customWidth="1"/>
    <col min="11781" max="11781" width="39.44140625" style="58" customWidth="1"/>
    <col min="11782" max="11782" width="9.21875" style="58" customWidth="1"/>
    <col min="11783" max="12032" width="9.21875" style="58"/>
    <col min="12033" max="12033" width="8" style="58" customWidth="1"/>
    <col min="12034" max="12034" width="5.44140625" style="58" customWidth="1"/>
    <col min="12035" max="12035" width="10.44140625" style="58" customWidth="1"/>
    <col min="12036" max="12036" width="10.21875" style="58" customWidth="1"/>
    <col min="12037" max="12037" width="39.44140625" style="58" customWidth="1"/>
    <col min="12038" max="12038" width="9.21875" style="58" customWidth="1"/>
    <col min="12039" max="12288" width="9.21875" style="58"/>
    <col min="12289" max="12289" width="8" style="58" customWidth="1"/>
    <col min="12290" max="12290" width="5.44140625" style="58" customWidth="1"/>
    <col min="12291" max="12291" width="10.44140625" style="58" customWidth="1"/>
    <col min="12292" max="12292" width="10.21875" style="58" customWidth="1"/>
    <col min="12293" max="12293" width="39.44140625" style="58" customWidth="1"/>
    <col min="12294" max="12294" width="9.21875" style="58" customWidth="1"/>
    <col min="12295" max="12544" width="9.21875" style="58"/>
    <col min="12545" max="12545" width="8" style="58" customWidth="1"/>
    <col min="12546" max="12546" width="5.44140625" style="58" customWidth="1"/>
    <col min="12547" max="12547" width="10.44140625" style="58" customWidth="1"/>
    <col min="12548" max="12548" width="10.21875" style="58" customWidth="1"/>
    <col min="12549" max="12549" width="39.44140625" style="58" customWidth="1"/>
    <col min="12550" max="12550" width="9.21875" style="58" customWidth="1"/>
    <col min="12551" max="12800" width="9.21875" style="58"/>
    <col min="12801" max="12801" width="8" style="58" customWidth="1"/>
    <col min="12802" max="12802" width="5.44140625" style="58" customWidth="1"/>
    <col min="12803" max="12803" width="10.44140625" style="58" customWidth="1"/>
    <col min="12804" max="12804" width="10.21875" style="58" customWidth="1"/>
    <col min="12805" max="12805" width="39.44140625" style="58" customWidth="1"/>
    <col min="12806" max="12806" width="9.21875" style="58" customWidth="1"/>
    <col min="12807" max="13056" width="9.21875" style="58"/>
    <col min="13057" max="13057" width="8" style="58" customWidth="1"/>
    <col min="13058" max="13058" width="5.44140625" style="58" customWidth="1"/>
    <col min="13059" max="13059" width="10.44140625" style="58" customWidth="1"/>
    <col min="13060" max="13060" width="10.21875" style="58" customWidth="1"/>
    <col min="13061" max="13061" width="39.44140625" style="58" customWidth="1"/>
    <col min="13062" max="13062" width="9.21875" style="58" customWidth="1"/>
    <col min="13063" max="13312" width="9.21875" style="58"/>
    <col min="13313" max="13313" width="8" style="58" customWidth="1"/>
    <col min="13314" max="13314" width="5.44140625" style="58" customWidth="1"/>
    <col min="13315" max="13315" width="10.44140625" style="58" customWidth="1"/>
    <col min="13316" max="13316" width="10.21875" style="58" customWidth="1"/>
    <col min="13317" max="13317" width="39.44140625" style="58" customWidth="1"/>
    <col min="13318" max="13318" width="9.21875" style="58" customWidth="1"/>
    <col min="13319" max="13568" width="9.21875" style="58"/>
    <col min="13569" max="13569" width="8" style="58" customWidth="1"/>
    <col min="13570" max="13570" width="5.44140625" style="58" customWidth="1"/>
    <col min="13571" max="13571" width="10.44140625" style="58" customWidth="1"/>
    <col min="13572" max="13572" width="10.21875" style="58" customWidth="1"/>
    <col min="13573" max="13573" width="39.44140625" style="58" customWidth="1"/>
    <col min="13574" max="13574" width="9.21875" style="58" customWidth="1"/>
    <col min="13575" max="13824" width="9.21875" style="58"/>
    <col min="13825" max="13825" width="8" style="58" customWidth="1"/>
    <col min="13826" max="13826" width="5.44140625" style="58" customWidth="1"/>
    <col min="13827" max="13827" width="10.44140625" style="58" customWidth="1"/>
    <col min="13828" max="13828" width="10.21875" style="58" customWidth="1"/>
    <col min="13829" max="13829" width="39.44140625" style="58" customWidth="1"/>
    <col min="13830" max="13830" width="9.21875" style="58" customWidth="1"/>
    <col min="13831" max="14080" width="9.21875" style="58"/>
    <col min="14081" max="14081" width="8" style="58" customWidth="1"/>
    <col min="14082" max="14082" width="5.44140625" style="58" customWidth="1"/>
    <col min="14083" max="14083" width="10.44140625" style="58" customWidth="1"/>
    <col min="14084" max="14084" width="10.21875" style="58" customWidth="1"/>
    <col min="14085" max="14085" width="39.44140625" style="58" customWidth="1"/>
    <col min="14086" max="14086" width="9.21875" style="58" customWidth="1"/>
    <col min="14087" max="14336" width="9.21875" style="58"/>
    <col min="14337" max="14337" width="8" style="58" customWidth="1"/>
    <col min="14338" max="14338" width="5.44140625" style="58" customWidth="1"/>
    <col min="14339" max="14339" width="10.44140625" style="58" customWidth="1"/>
    <col min="14340" max="14340" width="10.21875" style="58" customWidth="1"/>
    <col min="14341" max="14341" width="39.44140625" style="58" customWidth="1"/>
    <col min="14342" max="14342" width="9.21875" style="58" customWidth="1"/>
    <col min="14343" max="14592" width="9.21875" style="58"/>
    <col min="14593" max="14593" width="8" style="58" customWidth="1"/>
    <col min="14594" max="14594" width="5.44140625" style="58" customWidth="1"/>
    <col min="14595" max="14595" width="10.44140625" style="58" customWidth="1"/>
    <col min="14596" max="14596" width="10.21875" style="58" customWidth="1"/>
    <col min="14597" max="14597" width="39.44140625" style="58" customWidth="1"/>
    <col min="14598" max="14598" width="9.21875" style="58" customWidth="1"/>
    <col min="14599" max="14848" width="9.21875" style="58"/>
    <col min="14849" max="14849" width="8" style="58" customWidth="1"/>
    <col min="14850" max="14850" width="5.44140625" style="58" customWidth="1"/>
    <col min="14851" max="14851" width="10.44140625" style="58" customWidth="1"/>
    <col min="14852" max="14852" width="10.21875" style="58" customWidth="1"/>
    <col min="14853" max="14853" width="39.44140625" style="58" customWidth="1"/>
    <col min="14854" max="14854" width="9.21875" style="58" customWidth="1"/>
    <col min="14855" max="15104" width="9.21875" style="58"/>
    <col min="15105" max="15105" width="8" style="58" customWidth="1"/>
    <col min="15106" max="15106" width="5.44140625" style="58" customWidth="1"/>
    <col min="15107" max="15107" width="10.44140625" style="58" customWidth="1"/>
    <col min="15108" max="15108" width="10.21875" style="58" customWidth="1"/>
    <col min="15109" max="15109" width="39.44140625" style="58" customWidth="1"/>
    <col min="15110" max="15110" width="9.21875" style="58" customWidth="1"/>
    <col min="15111" max="15360" width="9.21875" style="58"/>
    <col min="15361" max="15361" width="8" style="58" customWidth="1"/>
    <col min="15362" max="15362" width="5.44140625" style="58" customWidth="1"/>
    <col min="15363" max="15363" width="10.44140625" style="58" customWidth="1"/>
    <col min="15364" max="15364" width="10.21875" style="58" customWidth="1"/>
    <col min="15365" max="15365" width="39.44140625" style="58" customWidth="1"/>
    <col min="15366" max="15366" width="9.21875" style="58" customWidth="1"/>
    <col min="15367" max="15616" width="9.21875" style="58"/>
    <col min="15617" max="15617" width="8" style="58" customWidth="1"/>
    <col min="15618" max="15618" width="5.44140625" style="58" customWidth="1"/>
    <col min="15619" max="15619" width="10.44140625" style="58" customWidth="1"/>
    <col min="15620" max="15620" width="10.21875" style="58" customWidth="1"/>
    <col min="15621" max="15621" width="39.44140625" style="58" customWidth="1"/>
    <col min="15622" max="15622" width="9.21875" style="58" customWidth="1"/>
    <col min="15623" max="15872" width="9.21875" style="58"/>
    <col min="15873" max="15873" width="8" style="58" customWidth="1"/>
    <col min="15874" max="15874" width="5.44140625" style="58" customWidth="1"/>
    <col min="15875" max="15875" width="10.44140625" style="58" customWidth="1"/>
    <col min="15876" max="15876" width="10.21875" style="58" customWidth="1"/>
    <col min="15877" max="15877" width="39.44140625" style="58" customWidth="1"/>
    <col min="15878" max="15878" width="9.21875" style="58" customWidth="1"/>
    <col min="15879" max="16128" width="9.21875" style="58"/>
    <col min="16129" max="16129" width="8" style="58" customWidth="1"/>
    <col min="16130" max="16130" width="5.44140625" style="58" customWidth="1"/>
    <col min="16131" max="16131" width="10.44140625" style="58" customWidth="1"/>
    <col min="16132" max="16132" width="10.21875" style="58" customWidth="1"/>
    <col min="16133" max="16133" width="39.44140625" style="58" customWidth="1"/>
    <col min="16134" max="16134" width="9.21875" style="58" customWidth="1"/>
    <col min="16135" max="16384" width="9.21875" style="58"/>
  </cols>
  <sheetData>
    <row r="7" spans="3:8">
      <c r="D7" s="131" t="s">
        <v>2399</v>
      </c>
    </row>
    <row r="10" spans="3:8" ht="13.8">
      <c r="D10" s="1104"/>
      <c r="E10" s="1104"/>
      <c r="F10" s="1104"/>
    </row>
    <row r="11" spans="3:8" ht="13.8">
      <c r="D11" s="1104"/>
      <c r="E11" s="1104" t="s">
        <v>2400</v>
      </c>
      <c r="F11" s="1104"/>
    </row>
    <row r="12" spans="3:8">
      <c r="C12" s="1105"/>
      <c r="E12" s="1105" t="s">
        <v>2401</v>
      </c>
      <c r="F12" s="1105"/>
      <c r="G12" s="1105"/>
    </row>
    <row r="13" spans="3:8">
      <c r="C13" s="1105"/>
      <c r="E13" s="1105" t="s">
        <v>2402</v>
      </c>
      <c r="F13" s="1105"/>
      <c r="G13" s="1105"/>
    </row>
    <row r="14" spans="3:8">
      <c r="C14" s="1105"/>
      <c r="E14" s="1106" t="s">
        <v>2403</v>
      </c>
      <c r="F14" s="1105"/>
      <c r="G14" s="1105"/>
    </row>
    <row r="15" spans="3:8">
      <c r="C15" s="1105"/>
      <c r="E15" s="1105" t="s">
        <v>2404</v>
      </c>
      <c r="F15" s="1105"/>
      <c r="G15" s="1105"/>
    </row>
    <row r="16" spans="3:8">
      <c r="E16" s="1105"/>
      <c r="H16" s="1105"/>
    </row>
    <row r="17" spans="5:8" ht="13.8">
      <c r="E17" s="1107" t="s">
        <v>2405</v>
      </c>
      <c r="F17" s="1105"/>
      <c r="G17" s="1105"/>
      <c r="H17" s="1105"/>
    </row>
    <row r="18" spans="5:8">
      <c r="E18" s="1105" t="s">
        <v>2406</v>
      </c>
    </row>
    <row r="19" spans="5:8" ht="15.6">
      <c r="E19" s="1105" t="s">
        <v>2407</v>
      </c>
    </row>
    <row r="20" spans="5:8">
      <c r="E20" s="1106" t="s">
        <v>2408</v>
      </c>
    </row>
    <row r="21" spans="5:8" ht="15.6">
      <c r="E21" s="1105" t="s">
        <v>2409</v>
      </c>
    </row>
    <row r="22" spans="5:8">
      <c r="E22" s="1106" t="s">
        <v>2410</v>
      </c>
    </row>
    <row r="23" spans="5:8" ht="15.6">
      <c r="E23" s="1105" t="s">
        <v>2411</v>
      </c>
    </row>
    <row r="24" spans="5:8">
      <c r="E24" s="1106"/>
    </row>
    <row r="25" spans="5:8" ht="13.8">
      <c r="E25" s="1107" t="s">
        <v>2412</v>
      </c>
    </row>
    <row r="26" spans="5:8">
      <c r="E26" s="1105" t="s">
        <v>2413</v>
      </c>
    </row>
    <row r="27" spans="5:8" ht="15.6">
      <c r="E27" s="1105" t="s">
        <v>2414</v>
      </c>
    </row>
    <row r="28" spans="5:8">
      <c r="E28" s="1106"/>
    </row>
    <row r="29" spans="5:8" ht="13.8">
      <c r="E29" s="1107" t="s">
        <v>2415</v>
      </c>
    </row>
    <row r="30" spans="5:8">
      <c r="E30" s="1105" t="s">
        <v>2415</v>
      </c>
    </row>
    <row r="31" spans="5:8">
      <c r="E31" s="1106" t="s">
        <v>2416</v>
      </c>
    </row>
    <row r="32" spans="5:8">
      <c r="E32" s="1105"/>
    </row>
    <row r="33" spans="5:5" ht="13.8">
      <c r="E33" s="1107" t="s">
        <v>2417</v>
      </c>
    </row>
    <row r="34" spans="5:5">
      <c r="E34" s="1105"/>
    </row>
    <row r="35" spans="5:5" ht="13.8">
      <c r="E35" s="1107" t="s">
        <v>2418</v>
      </c>
    </row>
    <row r="36" spans="5:5">
      <c r="E36" s="1105"/>
    </row>
    <row r="37" spans="5:5" ht="13.8">
      <c r="E37" s="1107" t="s">
        <v>2419</v>
      </c>
    </row>
    <row r="38" spans="5:5">
      <c r="E38" s="1105" t="s">
        <v>230</v>
      </c>
    </row>
    <row r="39" spans="5:5">
      <c r="E39" s="1106" t="s">
        <v>2420</v>
      </c>
    </row>
    <row r="40" spans="5:5">
      <c r="E40" s="1106" t="s">
        <v>2421</v>
      </c>
    </row>
    <row r="41" spans="5:5">
      <c r="E41" s="1105" t="s">
        <v>246</v>
      </c>
    </row>
    <row r="42" spans="5:5">
      <c r="E42" s="1106" t="s">
        <v>2422</v>
      </c>
    </row>
    <row r="43" spans="5:5">
      <c r="E43" s="1105" t="s">
        <v>2423</v>
      </c>
    </row>
    <row r="44" spans="5:5">
      <c r="E44" s="1105"/>
    </row>
    <row r="45" spans="5:5" ht="13.8">
      <c r="E45" s="1107" t="s">
        <v>2424</v>
      </c>
    </row>
    <row r="46" spans="5:5">
      <c r="E46" s="1105" t="s">
        <v>2425</v>
      </c>
    </row>
    <row r="47" spans="5:5">
      <c r="E47" s="1105"/>
    </row>
    <row r="48" spans="5:5" ht="13.8">
      <c r="E48" s="1104" t="s">
        <v>2426</v>
      </c>
    </row>
    <row r="49" spans="3:5">
      <c r="E49" s="1105" t="s">
        <v>2427</v>
      </c>
    </row>
    <row r="50" spans="3:5">
      <c r="E50" s="1105" t="s">
        <v>2428</v>
      </c>
    </row>
    <row r="51" spans="3:5">
      <c r="E51" s="1105" t="s">
        <v>2429</v>
      </c>
    </row>
    <row r="52" spans="3:5">
      <c r="E52" s="1105" t="s">
        <v>2430</v>
      </c>
    </row>
    <row r="53" spans="3:5">
      <c r="E53" s="1105" t="s">
        <v>2431</v>
      </c>
    </row>
    <row r="54" spans="3:5">
      <c r="E54" s="1105" t="s">
        <v>2432</v>
      </c>
    </row>
    <row r="55" spans="3:5">
      <c r="E55" s="1106" t="s">
        <v>2433</v>
      </c>
    </row>
    <row r="56" spans="3:5">
      <c r="E56" s="1106" t="s">
        <v>2434</v>
      </c>
    </row>
    <row r="57" spans="3:5">
      <c r="E57" s="1105" t="s">
        <v>2435</v>
      </c>
    </row>
    <row r="58" spans="3:5">
      <c r="E58" s="1105" t="s">
        <v>2436</v>
      </c>
    </row>
    <row r="59" spans="3:5">
      <c r="E59" s="1105" t="s">
        <v>2437</v>
      </c>
    </row>
    <row r="60" spans="3:5">
      <c r="E60" s="1106" t="s">
        <v>2438</v>
      </c>
    </row>
    <row r="61" spans="3:5">
      <c r="E61" s="1105" t="s">
        <v>2439</v>
      </c>
    </row>
    <row r="62" spans="3:5">
      <c r="E62" s="1106" t="s">
        <v>2440</v>
      </c>
    </row>
    <row r="63" spans="3:5">
      <c r="C63" s="1108"/>
      <c r="E63" s="1105" t="s">
        <v>2441</v>
      </c>
    </row>
    <row r="64" spans="3:5">
      <c r="E64" s="1106" t="s">
        <v>2442</v>
      </c>
    </row>
    <row r="65" spans="5:5">
      <c r="E65" s="1105" t="s">
        <v>2443</v>
      </c>
    </row>
    <row r="66" spans="5:5">
      <c r="E66" s="1109" t="s">
        <v>2444</v>
      </c>
    </row>
    <row r="67" spans="5:5">
      <c r="E67" s="1110" t="s">
        <v>2445</v>
      </c>
    </row>
    <row r="68" spans="5:5">
      <c r="E68" s="1109" t="s">
        <v>2446</v>
      </c>
    </row>
    <row r="69" spans="5:5">
      <c r="E69" s="1110" t="s">
        <v>2447</v>
      </c>
    </row>
    <row r="70" spans="5:5">
      <c r="E70" s="1109" t="s">
        <v>2448</v>
      </c>
    </row>
    <row r="71" spans="5:5">
      <c r="E71" s="1109" t="s">
        <v>2449</v>
      </c>
    </row>
    <row r="72" spans="5:5">
      <c r="E72" s="1109" t="s">
        <v>2450</v>
      </c>
    </row>
    <row r="73" spans="5:5">
      <c r="E73" s="1106" t="s">
        <v>2451</v>
      </c>
    </row>
    <row r="74" spans="5:5">
      <c r="E74" s="1106" t="s">
        <v>2452</v>
      </c>
    </row>
    <row r="75" spans="5:5">
      <c r="E75" s="1106" t="s">
        <v>2453</v>
      </c>
    </row>
    <row r="76" spans="5:5">
      <c r="E76" s="1105" t="s">
        <v>2454</v>
      </c>
    </row>
    <row r="77" spans="5:5">
      <c r="E77" s="1105" t="s">
        <v>2455</v>
      </c>
    </row>
    <row r="78" spans="5:5">
      <c r="E78" s="1106" t="s">
        <v>2456</v>
      </c>
    </row>
    <row r="79" spans="5:5">
      <c r="E79" s="1105" t="s">
        <v>2457</v>
      </c>
    </row>
    <row r="80" spans="5:5">
      <c r="E80" s="1105" t="s">
        <v>2458</v>
      </c>
    </row>
    <row r="81" spans="5:5">
      <c r="E81" s="1105" t="s">
        <v>2459</v>
      </c>
    </row>
    <row r="82" spans="5:5">
      <c r="E82" s="1105" t="s">
        <v>2460</v>
      </c>
    </row>
    <row r="83" spans="5:5">
      <c r="E83" s="1105"/>
    </row>
    <row r="84" spans="5:5" ht="13.8">
      <c r="E84" s="1107" t="s">
        <v>2118</v>
      </c>
    </row>
    <row r="85" spans="5:5">
      <c r="E85" s="1105" t="s">
        <v>2461</v>
      </c>
    </row>
    <row r="86" spans="5:5">
      <c r="E86" s="1105" t="s">
        <v>2462</v>
      </c>
    </row>
    <row r="87" spans="5:5">
      <c r="E87" s="1105" t="s">
        <v>2463</v>
      </c>
    </row>
    <row r="88" spans="5:5">
      <c r="E88" s="1106" t="s">
        <v>2464</v>
      </c>
    </row>
    <row r="89" spans="5:5">
      <c r="E89" s="1105" t="s">
        <v>2465</v>
      </c>
    </row>
    <row r="90" spans="5:5">
      <c r="E90" s="1106" t="s">
        <v>2466</v>
      </c>
    </row>
    <row r="91" spans="5:5">
      <c r="E91" s="1105" t="s">
        <v>2467</v>
      </c>
    </row>
    <row r="92" spans="5:5">
      <c r="E92" s="1106" t="s">
        <v>2468</v>
      </c>
    </row>
    <row r="94" spans="5:5" ht="13.8">
      <c r="E94" s="1107" t="s">
        <v>2469</v>
      </c>
    </row>
    <row r="95" spans="5:5">
      <c r="E95" s="1105" t="s">
        <v>2470</v>
      </c>
    </row>
    <row r="96" spans="5:5">
      <c r="E96" s="1105" t="s">
        <v>2471</v>
      </c>
    </row>
    <row r="97" spans="3:5">
      <c r="E97" s="1106" t="s">
        <v>2472</v>
      </c>
    </row>
    <row r="101" spans="3:5">
      <c r="C101" s="131" t="s">
        <v>2473</v>
      </c>
    </row>
    <row r="102" spans="3:5">
      <c r="C102" s="1111" t="s">
        <v>2474</v>
      </c>
    </row>
  </sheetData>
  <hyperlinks>
    <hyperlink ref="E15" location="'Dívida Subordinada_Redutores'!A1" display="Dívidas Subordinadas e Patrimônio de Referência Nível II" xr:uid="{8F1F19C0-2E91-42A6-BB70-C8FF4495DADE}"/>
    <hyperlink ref="E22" location="RWAMPAD_Anterior!A1" display="Parcelas Regulatórias de Risco de Mercado*" xr:uid="{DCDE5D53-B211-4D0F-BFA9-075FBDC62D7D}"/>
    <hyperlink ref="E30" location="'Suficiência de Capital'!A1" display="Composição PR" xr:uid="{D15DCA33-64FF-4D21-982E-D333ED50A7F5}"/>
    <hyperlink ref="E31" location="'Índ Basileia e Imob_Anterior'!A1" display="Índice de Basileia e Imobilização*" xr:uid="{93ACD87A-D516-4E4F-B5EF-8C7D4EE05873}"/>
    <hyperlink ref="E55" location="'FPR,País, Região'!A1" display="Concessão de Crédito - FPR,País, Região Geográfica" xr:uid="{D1D555C8-BE8B-46ED-9833-DA7E8D232A6D}"/>
    <hyperlink ref="E49" location="'Conc. crédito Brasil'!A1" display="Concessão de Crédito no Brasil " xr:uid="{952045C7-F9ED-4935-B98F-3838A9DA5E98}"/>
    <hyperlink ref="E58" location="'Maiores Clientes'!A1" display="Maiores Devedores" xr:uid="{83C90DAE-5211-451E-AA85-9BE3A251210F}"/>
    <hyperlink ref="E59" location="'Montante em Atraso'!A1" display="Operações em Atraso" xr:uid="{656674B9-A80E-4237-ADC9-E287F36EBB94}"/>
    <hyperlink ref="E61" location="'Evolução PDD'!A1" display="Evolução PDD" xr:uid="{CC56D716-C1AD-45A0-967D-E1AC76DE3F8C}"/>
    <hyperlink ref="E80" location="Securitização!A1" display="Operações de Securitização" xr:uid="{7FCD00F2-155C-4131-A1F2-2D348FD2FA4A}"/>
    <hyperlink ref="E82" location="'Derivat. Crédito'!A1" display="Derivativos de Crédito" xr:uid="{B8496128-D67A-461C-B3DF-543973C15EB9}"/>
    <hyperlink ref="E92" location="VaR_Trading_Histórico!A1" display="Var - Itaú Unibanco - Carteira de Negociação" xr:uid="{C20A8244-96E2-4106-9469-736A62035EC7}"/>
    <hyperlink ref="E97" location="Funding_Histórico!A1" display="Fontes Primárias de Funding" xr:uid="{A1F030C5-FF3A-4171-AB0C-8FA24E8B030E}"/>
    <hyperlink ref="E19" location="RWACPAD!A1" display="Composição RWACPAD" xr:uid="{8C1F731A-F3BA-49C9-A2F1-CAF3712D217B}"/>
    <hyperlink ref="E21" location="RWAMPAD!A1" display="Composição RWAMPAD" xr:uid="{262C27A6-AF20-46AE-B8F7-CBC2AF91E492}"/>
    <hyperlink ref="E23" location="RWAOPAD!A1" display="Composição RWAOPAD" xr:uid="{F2F56692-70E4-42A4-961E-40F26AEFE103}"/>
    <hyperlink ref="E18" location="'Composição RWA'!A1" display="Composição RWA" xr:uid="{71A64998-3D54-4AF1-9E76-9F4D4DC4EC78}"/>
    <hyperlink ref="E12" location="'P Ref'!A1" display="Composição do Patrimônio de Referência" xr:uid="{C9A69435-2C60-4D83-A59B-682DEC017153}"/>
    <hyperlink ref="E81" location="'Securitização 2'!A1" display="Operações de Securitização" xr:uid="{EBD0C26E-8982-43D6-A134-2F3A582108D8}"/>
    <hyperlink ref="E51" location="'Conc. crédito Pais'!A1" display="Concessão de Crédito - País" xr:uid="{4A402224-1B4B-42E3-99CC-2EC125F969C5}"/>
    <hyperlink ref="E50" location="'Conc. M. crédito Brasil'!A1" display="Concessão de Crédito no Brasil (média)" xr:uid="{C8EDCE03-74CF-48D5-8D89-27211A5D17A3}"/>
    <hyperlink ref="E52" location="'Conc. M. crédito Pais'!A1" display="Concessão de Crédito - País (média)" xr:uid="{80F23BBF-4700-4C2C-B57B-D11735E4E3AE}"/>
    <hyperlink ref="E53" location="'Setor PF'!A1" display="Concessão de Crédito po setor PF" xr:uid="{9D8D023B-7131-430A-BC85-A5E4CEAACE85}"/>
    <hyperlink ref="E54" location="'Setor PJ'!A1" display="Concessão de Crédito po setor PJ" xr:uid="{C15A7167-35B6-4DAC-96D2-0F3B9354A18E}"/>
    <hyperlink ref="E57" location="'Prazo das Operações'!A1" display="Prazo a decorrer das operações " xr:uid="{E6EB14C1-07CD-4145-B22D-03727B171D5E}"/>
    <hyperlink ref="E62" location="PDD!A1" display="Evolução PDD" xr:uid="{169C384E-C1B0-4E78-AF89-707287561DA9}"/>
    <hyperlink ref="E63" location="mitigadores!A1" display="Instrumentos Mitigadores" xr:uid="{7085F168-E44A-4AA2-BD43-27F24DE509BE}"/>
    <hyperlink ref="E74" location="Contraparte_Exposicao!A1" display="Contraparte_Exposicao" xr:uid="{F9BEB014-34DF-4FE7-BF42-5439C63C025E}"/>
    <hyperlink ref="E73" location="Contraparte_Nocional!A1" display="Contraparte_Nocional" xr:uid="{CC231D17-415C-4C31-8455-23A6D72FBAE3}"/>
    <hyperlink ref="E76" location="'Venda Trans Ativos Fin'!A1" display="Venda ou Transferência de Ativos Financeiros" xr:uid="{FE516162-A373-4E4A-BE8D-CB3B19EDCAF4}"/>
    <hyperlink ref="E77" location="'Venda Trans Ativos Fin (2)'!A1" display="Venda ou Transferência de Ativos Financeiros (fluxo)" xr:uid="{A7B55B39-6B90-4BB6-A8F8-E55B6253F4F9}"/>
    <hyperlink ref="E87" location="'Oper. Trading+Banking'!A1" display="Evolução da Carteira de Derivativos" xr:uid="{D5CC27E7-8B87-4CBC-8415-4E82AD010433}"/>
    <hyperlink ref="E89" location="Var!A1" display="Var - Itaú Unibanco Holding" xr:uid="{43587F05-F8B3-42FF-B22B-6D0A9D583C21}"/>
    <hyperlink ref="E56" location="'Créd-Setor Ativ'!A1" display="Concessão de Crédito - Setor" xr:uid="{5EDBAC02-4CC7-45FE-A438-F664CD75A2B8}"/>
    <hyperlink ref="E85" location="Sensibilidade!A1" display="Sensibilidade" xr:uid="{B298B869-D93C-4E92-890B-9FFE48148D26}"/>
    <hyperlink ref="E79" location="Aquisição!A1" display="Aquisição Transferência de Ativos Financeiros " xr:uid="{05D2DAFA-2C29-42DA-BDA8-02908A5A1D5E}"/>
    <hyperlink ref="E78" location="VendaTransAtivosFin_Anterior!A1" display="Venda ou Transferência de Ativos Financeiros (histórico)*" xr:uid="{A13BB193-058F-4C17-BA59-373E9ECBBF69}"/>
    <hyperlink ref="E60" location="Atraso_Anterior!A1" display="Montante das Operações em Atraso (histórico)*" xr:uid="{92F7128F-0228-460A-962A-507F70AAAC0A}"/>
    <hyperlink ref="E39" location="'Ativo (até Dez19)'!A1" display="Ativo (até Dez19)" xr:uid="{7BFE540F-E8EB-4AF8-B36C-75D56D593192}"/>
    <hyperlink ref="E42" location="'Passivo (até Dez19)'!A1" display="Passivo" xr:uid="{B87621E5-AB06-48C6-B1BF-772C1EB43E41}"/>
    <hyperlink ref="E46" location="'part. societárias'!A1" display="Participações não Classif. na Carteira de Negociação" xr:uid="{576FC1E0-F624-4005-878E-4D4FF595FCDE}"/>
    <hyperlink ref="E26" location="'ACP Total'!A1" display="ACP Total" xr:uid="{396A59D8-1E52-42A9-BA9C-BBBA396BDDBE}"/>
    <hyperlink ref="E27" location="'ACP Contraciclico'!A1" display="Adicional de Capital Principal Contracíclico (ACPcontracíclico)" xr:uid="{781672FD-6F3F-4D14-AEDE-39F03D1EC182}"/>
    <hyperlink ref="E35" location="'RA - Anexo I e II'!A1" display="Índice de Alavancagem" xr:uid="{9A56BECE-4AAF-4842-B495-70A5B10B0F1C}"/>
    <hyperlink ref="E91" location="VaR_Estressado!A1" display="Var e Var Estressado Modelo Interno - Carteira Regulatória" xr:uid="{529664AD-239A-4CB4-AFF9-74BAC0F433FE}"/>
    <hyperlink ref="E95" location="LCR!A1" display="Informações sobre o indicador Liquidez de Curto Prazo (LCR)" xr:uid="{015EBAB9-C52B-4DFF-AA00-5D5C5D1A4075}"/>
    <hyperlink ref="E13" location="'Aj Prud'!A1" display="Composição dos Ajustes Prudenciais" xr:uid="{AC6AF0FB-E8B7-41C5-A17E-BF6B5FF16094}"/>
    <hyperlink ref="E68" location="Contraparte_Clientes!A1" display="Contraparte Clientes" xr:uid="{146F4DD2-CCFE-40AA-AC86-5301D958FF05}"/>
    <hyperlink ref="E70" location="Contraparte_Compromissadas!A1" display="Contraparte Compromissadas" xr:uid="{D527FEF5-255C-4AA5-83AA-98EF41921A0C}"/>
    <hyperlink ref="E71" location="Contraparte_Outros!A1" display="Contraparte Outros" xr:uid="{C4E5AB2C-6E05-4997-9E92-3FA38DF0624F}"/>
    <hyperlink ref="E72" location="'Contraparte_Exposição Total'!A1" display="Contraparte Exposição Total" xr:uid="{4343222E-788A-49DA-B801-20F2417CC7B8}"/>
    <hyperlink ref="E75" location="Contraparte_Histórico!A1" display="Contraparte (histórico)*" xr:uid="{5A341CAE-725A-4232-8F74-07FDF1BE2140}"/>
    <hyperlink ref="E90" location="Var_histórico!A1" display="Var (histórico)*" xr:uid="{6F100570-AA30-4048-8777-2C79F91067B3}"/>
    <hyperlink ref="E43" location="'Instituições Relevantes'!A1" display="Instituições Relevantes" xr:uid="{CF4C1569-84D0-4AD7-8492-85FA56D69F37}"/>
    <hyperlink ref="E14" location="'Aj Prud_Anterior'!A1" display="Composição dos Ajustes Prudenciais*" xr:uid="{F1FB4EED-E55E-423E-8D6F-BB04C67DD80E}"/>
    <hyperlink ref="E20" location="RWACPAD_Anterior!A1" display="Parcelas Regulatórias de Risco de Crédito*" xr:uid="{6000A897-8F2A-4032-9F72-1960D00CA833}"/>
    <hyperlink ref="E88" location="'Oper. Trading+Banking_Antiga'!A1" display="Evolução da Carteira de Derivativos*" xr:uid="{2A3AB1D3-4BBE-45E2-8787-CBFBB3BAB182}"/>
    <hyperlink ref="E96" location="NSFR!A1" display="NSFR" xr:uid="{B0F1E741-03CE-46EF-86CC-0D7C5F706353}"/>
    <hyperlink ref="E33" location="IRRBB!A1" display="IRRBB" xr:uid="{E9449D42-0E21-446F-9A4C-9C348A1ADFEE}"/>
    <hyperlink ref="E40" location="'Ativo (até Dez18)'!A1" display="Ativo (até Dez18)" xr:uid="{E6B0B180-EEFF-40D6-9C54-11522ED58A22}"/>
    <hyperlink ref="E64" location="'Mitigadores (Até Dez18)'!A1" display="Instrumentos Mitigadores (até dez18)" xr:uid="{8DB94CCB-C9D7-4D66-BA74-22DAB12B4BBE}"/>
    <hyperlink ref="E69" location="'Contraparte_Clientes _Historico'!A1" display="Contraparte Clientes(até mar19)" xr:uid="{3D956D1C-45D9-47BE-B072-02BF1DF4A39B}"/>
    <hyperlink ref="E66" location="Contraparte_derivativos!A1" display="Contraparte Derivativos" xr:uid="{BA11E4AD-DA1B-40E9-B871-7CC2E01C2D36}"/>
    <hyperlink ref="E67" location="Contraparte_derivativos_Histori!A1" display="Contraparte Derivativos (até mar19)" xr:uid="{299A653B-2E68-4298-A2CB-DC7F4CA009F7}"/>
    <hyperlink ref="E86" location="'Oper. Trading'!A1" display="Evolução da Carteira de Negociação" xr:uid="{B1A6E025-F08C-4D45-9759-C4F887CE06F9}"/>
    <hyperlink ref="E38" location="Ativo!A1" display="Ativo" xr:uid="{909BE1EE-18EC-4200-ABF3-AA36DE14C91B}"/>
    <hyperlink ref="E41" location="Passivo!A1" display="Passivo" xr:uid="{6C81D259-5901-4F07-A1B3-D566E89C40C5}"/>
  </hyperlinks>
  <pageMargins left="0.51181102362204722" right="0.51181102362204722" top="0.78740157480314965" bottom="0.78740157480314965" header="0.31496062992125984" footer="0.31496062992125984"/>
  <pageSetup paperSize="9" orientation="landscape" r:id="rId1"/>
  <headerFooter>
    <oddFooter>&amp;L&amp;1#&amp;"Calibri"&amp;9&amp;K000000Corporativo | Interno</oddFooter>
  </headerFooter>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33C9B-263B-4C7A-9E24-44EABADF6AE5}">
  <sheetPr codeName="Plan1">
    <tabColor rgb="FF5F6062"/>
  </sheetPr>
  <dimension ref="A1:CH398"/>
  <sheetViews>
    <sheetView workbookViewId="0">
      <selection activeCell="D9" sqref="D9"/>
    </sheetView>
  </sheetViews>
  <sheetFormatPr defaultColWidth="9.21875" defaultRowHeight="10.199999999999999"/>
  <cols>
    <col min="1" max="1" width="71.44140625" style="439" customWidth="1"/>
    <col min="2" max="2" width="10.5546875" style="439" bestFit="1" customWidth="1"/>
    <col min="3" max="4" width="10.5546875" style="439" customWidth="1"/>
    <col min="5" max="5" width="10.5546875" style="439" bestFit="1" customWidth="1"/>
    <col min="6" max="8" width="10.5546875" style="439" customWidth="1"/>
    <col min="9" max="16" width="10.5546875" style="439" bestFit="1" customWidth="1"/>
    <col min="17" max="17" width="12.5546875" style="439" bestFit="1" customWidth="1"/>
    <col min="18" max="26" width="10.5546875" style="439" bestFit="1" customWidth="1"/>
    <col min="27" max="27" width="13.5546875" style="439" customWidth="1"/>
    <col min="28" max="86" width="9.21875" style="439"/>
    <col min="87" max="16384" width="9.21875" style="447"/>
  </cols>
  <sheetData>
    <row r="1" spans="1:28" s="165" customFormat="1" ht="15" customHeight="1">
      <c r="A1" s="53" t="s">
        <v>2401</v>
      </c>
      <c r="B1" s="1087"/>
      <c r="C1" s="1087"/>
      <c r="D1" s="1087"/>
      <c r="E1" s="1087"/>
      <c r="F1" s="1087"/>
      <c r="G1" s="1087"/>
      <c r="H1" s="1087"/>
      <c r="I1" s="1087"/>
      <c r="J1" s="1087"/>
      <c r="K1" s="1087"/>
      <c r="L1" s="1087"/>
      <c r="M1" s="1087"/>
      <c r="N1" s="1087"/>
      <c r="O1" s="55"/>
      <c r="P1" s="55"/>
      <c r="Q1" s="55"/>
      <c r="R1" s="55"/>
      <c r="S1" s="55"/>
      <c r="T1" s="55"/>
      <c r="U1" s="55"/>
      <c r="V1" s="55"/>
      <c r="W1" s="55"/>
      <c r="X1" s="55"/>
      <c r="Y1" s="55"/>
      <c r="Z1" s="1088" t="s">
        <v>2345</v>
      </c>
      <c r="AA1" s="1089"/>
    </row>
    <row r="2" spans="1:28" s="70" customFormat="1" ht="15" customHeight="1">
      <c r="A2" s="1090"/>
      <c r="B2" s="1091"/>
      <c r="C2" s="1091"/>
      <c r="D2" s="1092"/>
      <c r="E2" s="1092" t="s">
        <v>2475</v>
      </c>
      <c r="F2" s="1093"/>
      <c r="G2" s="1093"/>
      <c r="H2" s="1093"/>
      <c r="I2" s="1093"/>
      <c r="J2" s="1093"/>
      <c r="K2" s="1093"/>
      <c r="L2" s="1093"/>
      <c r="M2" s="1093"/>
      <c r="N2" s="136"/>
      <c r="O2" s="136"/>
      <c r="P2" s="136"/>
      <c r="Q2" s="136"/>
      <c r="R2" s="136"/>
      <c r="S2" s="136"/>
      <c r="T2" s="136"/>
      <c r="U2" s="136"/>
      <c r="V2" s="136"/>
      <c r="W2" s="136" t="s">
        <v>2476</v>
      </c>
      <c r="X2" s="136"/>
      <c r="Y2" s="136"/>
      <c r="Z2" s="136"/>
      <c r="AA2" s="985"/>
    </row>
    <row r="3" spans="1:28" s="233" customFormat="1" ht="27.6">
      <c r="A3" s="349"/>
      <c r="B3" s="1094" t="s">
        <v>2265</v>
      </c>
      <c r="C3" s="369">
        <v>43830</v>
      </c>
      <c r="D3" s="369">
        <v>43738</v>
      </c>
      <c r="E3" s="369">
        <v>43646</v>
      </c>
      <c r="F3" s="369">
        <v>43555</v>
      </c>
      <c r="G3" s="369">
        <v>43465</v>
      </c>
      <c r="H3" s="369">
        <v>43373</v>
      </c>
      <c r="I3" s="369" t="s">
        <v>2477</v>
      </c>
      <c r="J3" s="369" t="s">
        <v>2478</v>
      </c>
      <c r="K3" s="369" t="s">
        <v>2479</v>
      </c>
      <c r="L3" s="369" t="s">
        <v>2480</v>
      </c>
      <c r="M3" s="369" t="s">
        <v>2481</v>
      </c>
      <c r="N3" s="369" t="s">
        <v>2482</v>
      </c>
      <c r="O3" s="350" t="s">
        <v>2483</v>
      </c>
      <c r="P3" s="219" t="s">
        <v>2484</v>
      </c>
      <c r="Q3" s="219" t="s">
        <v>2485</v>
      </c>
      <c r="R3" s="219" t="s">
        <v>2486</v>
      </c>
      <c r="S3" s="219" t="s">
        <v>2487</v>
      </c>
      <c r="T3" s="219" t="s">
        <v>2488</v>
      </c>
      <c r="U3" s="219" t="s">
        <v>2489</v>
      </c>
      <c r="V3" s="219" t="s">
        <v>2490</v>
      </c>
      <c r="W3" s="219" t="s">
        <v>2491</v>
      </c>
      <c r="X3" s="219">
        <v>41912</v>
      </c>
      <c r="Y3" s="219">
        <v>41820</v>
      </c>
      <c r="Z3" s="1095" t="s">
        <v>2492</v>
      </c>
      <c r="AA3" s="384"/>
    </row>
    <row r="4" spans="1:28" s="253" customFormat="1" ht="15" customHeight="1">
      <c r="A4" s="185" t="s">
        <v>2493</v>
      </c>
      <c r="B4" s="393">
        <v>123624</v>
      </c>
      <c r="C4" s="1096">
        <v>131987</v>
      </c>
      <c r="D4" s="1096">
        <v>125719</v>
      </c>
      <c r="E4" s="1096">
        <v>125737</v>
      </c>
      <c r="F4" s="1096">
        <v>119824</v>
      </c>
      <c r="G4" s="1096">
        <v>131757</v>
      </c>
      <c r="H4" s="1096">
        <v>125035</v>
      </c>
      <c r="I4" s="1096">
        <v>121758</v>
      </c>
      <c r="J4" s="1096">
        <v>118511</v>
      </c>
      <c r="K4" s="1096">
        <v>126924</v>
      </c>
      <c r="L4" s="1096">
        <v>123631</v>
      </c>
      <c r="M4" s="304">
        <v>118379</v>
      </c>
      <c r="N4" s="304">
        <v>114897</v>
      </c>
      <c r="O4" s="304">
        <v>115590</v>
      </c>
      <c r="P4" s="304">
        <v>114714.948</v>
      </c>
      <c r="Q4" s="304">
        <v>110587</v>
      </c>
      <c r="R4" s="304">
        <v>106646.614</v>
      </c>
      <c r="S4" s="305">
        <v>106462.44</v>
      </c>
      <c r="T4" s="305">
        <v>103352.88499999999</v>
      </c>
      <c r="U4" s="305">
        <v>100710.58199999999</v>
      </c>
      <c r="V4" s="305">
        <v>96953.501000000004</v>
      </c>
      <c r="W4" s="305">
        <v>95847.713000000003</v>
      </c>
      <c r="X4" s="305">
        <v>90776.021999999997</v>
      </c>
      <c r="Y4" s="305">
        <v>85986.77</v>
      </c>
      <c r="Z4" s="305">
        <v>82173.205000000002</v>
      </c>
      <c r="AA4" s="391"/>
    </row>
    <row r="5" spans="1:28" s="171" customFormat="1" ht="15" customHeight="1">
      <c r="A5" s="124" t="s">
        <v>1547</v>
      </c>
      <c r="B5" s="393">
        <v>11934</v>
      </c>
      <c r="C5" s="1096">
        <v>11110</v>
      </c>
      <c r="D5" s="1096">
        <v>12712</v>
      </c>
      <c r="E5" s="1096">
        <v>12428</v>
      </c>
      <c r="F5" s="1096">
        <v>12427</v>
      </c>
      <c r="G5" s="1096">
        <v>12276</v>
      </c>
      <c r="H5" s="1096">
        <v>13580</v>
      </c>
      <c r="I5" s="1096">
        <v>13166</v>
      </c>
      <c r="J5" s="1096">
        <v>12155</v>
      </c>
      <c r="K5" s="1096">
        <v>11942</v>
      </c>
      <c r="L5" s="1096">
        <v>11445</v>
      </c>
      <c r="M5" s="304">
        <v>11746</v>
      </c>
      <c r="N5" s="304">
        <v>11391</v>
      </c>
      <c r="O5" s="304">
        <v>11568</v>
      </c>
      <c r="P5" s="304">
        <v>13218.948</v>
      </c>
      <c r="Q5" s="304">
        <v>13241</v>
      </c>
      <c r="R5" s="304">
        <v>937.024</v>
      </c>
      <c r="S5" s="304">
        <v>915.98599999999999</v>
      </c>
      <c r="T5" s="304">
        <v>910.59900000000005</v>
      </c>
      <c r="U5" s="304">
        <v>885.12400000000002</v>
      </c>
      <c r="V5" s="304">
        <v>860.25599999999997</v>
      </c>
      <c r="W5" s="304">
        <v>2332.8470000000002</v>
      </c>
      <c r="X5" s="304">
        <v>2240.1080000000002</v>
      </c>
      <c r="Y5" s="304">
        <v>1907.5830000000001</v>
      </c>
      <c r="Z5" s="304">
        <v>1844.3610000000001</v>
      </c>
      <c r="AA5" s="394"/>
    </row>
    <row r="6" spans="1:28" s="171" customFormat="1" ht="15" customHeight="1">
      <c r="A6" s="185" t="s">
        <v>2494</v>
      </c>
      <c r="B6" s="393">
        <v>270</v>
      </c>
      <c r="C6" s="1096">
        <v>259</v>
      </c>
      <c r="D6" s="1096">
        <v>50</v>
      </c>
      <c r="E6" s="1096">
        <v>50</v>
      </c>
      <c r="F6" s="1096">
        <v>71</v>
      </c>
      <c r="G6" s="1096">
        <v>98</v>
      </c>
      <c r="H6" s="1096">
        <v>467</v>
      </c>
      <c r="I6" s="1096">
        <v>810</v>
      </c>
      <c r="J6" s="1096">
        <v>1146</v>
      </c>
      <c r="K6" s="1096">
        <v>1482</v>
      </c>
      <c r="L6" s="1096">
        <v>1818</v>
      </c>
      <c r="M6" s="304">
        <v>2150</v>
      </c>
      <c r="N6" s="304">
        <v>2486</v>
      </c>
      <c r="O6" s="304">
        <v>2777</v>
      </c>
      <c r="P6" s="304">
        <v>2825.0590000000002</v>
      </c>
      <c r="Q6" s="304">
        <v>3046</v>
      </c>
      <c r="R6" s="304">
        <v>3378.3029999999999</v>
      </c>
      <c r="S6" s="304">
        <v>3682.9929999999999</v>
      </c>
      <c r="T6" s="304">
        <v>3987.6840000000002</v>
      </c>
      <c r="U6" s="304">
        <v>4292.375</v>
      </c>
      <c r="V6" s="304">
        <v>4579.2780000000002</v>
      </c>
      <c r="W6" s="304">
        <v>4898.5029999999997</v>
      </c>
      <c r="X6" s="304">
        <v>5201.1670000000004</v>
      </c>
      <c r="Y6" s="304">
        <v>5510.5969999999998</v>
      </c>
      <c r="Z6" s="304">
        <v>5818.7240000000002</v>
      </c>
      <c r="AA6" s="394"/>
    </row>
    <row r="7" spans="1:28" s="171" customFormat="1" ht="15" hidden="1" customHeight="1">
      <c r="A7" s="1097" t="s">
        <v>2495</v>
      </c>
      <c r="B7" s="393"/>
      <c r="C7" s="304"/>
      <c r="D7" s="304"/>
      <c r="E7" s="304"/>
      <c r="F7" s="304"/>
      <c r="G7" s="304">
        <v>0</v>
      </c>
      <c r="H7" s="304">
        <v>0</v>
      </c>
      <c r="I7" s="304">
        <v>0</v>
      </c>
      <c r="J7" s="304">
        <v>0</v>
      </c>
      <c r="K7" s="304">
        <v>0</v>
      </c>
      <c r="L7" s="304">
        <v>0</v>
      </c>
      <c r="M7" s="304">
        <v>0</v>
      </c>
      <c r="N7" s="304">
        <v>0</v>
      </c>
      <c r="O7" s="304">
        <v>0</v>
      </c>
      <c r="P7" s="304">
        <v>0</v>
      </c>
      <c r="Q7" s="304">
        <v>0</v>
      </c>
      <c r="R7" s="304">
        <v>0</v>
      </c>
      <c r="S7" s="304">
        <v>0</v>
      </c>
      <c r="T7" s="304">
        <v>0</v>
      </c>
      <c r="U7" s="304">
        <v>0</v>
      </c>
      <c r="V7" s="304">
        <v>0</v>
      </c>
      <c r="W7" s="304">
        <v>0</v>
      </c>
      <c r="X7" s="304">
        <v>0</v>
      </c>
      <c r="Y7" s="304">
        <v>0</v>
      </c>
      <c r="Z7" s="304">
        <v>0</v>
      </c>
      <c r="AA7" s="394"/>
    </row>
    <row r="8" spans="1:28" s="253" customFormat="1" ht="15" customHeight="1">
      <c r="A8" s="203" t="s">
        <v>2496</v>
      </c>
      <c r="B8" s="378">
        <v>135828</v>
      </c>
      <c r="C8" s="1098">
        <v>143356</v>
      </c>
      <c r="D8" s="1098">
        <v>138481</v>
      </c>
      <c r="E8" s="1098">
        <v>138215</v>
      </c>
      <c r="F8" s="1098">
        <v>132322</v>
      </c>
      <c r="G8" s="1098">
        <v>144131</v>
      </c>
      <c r="H8" s="1098">
        <v>139082</v>
      </c>
      <c r="I8" s="1098">
        <v>135734</v>
      </c>
      <c r="J8" s="1098">
        <v>131812</v>
      </c>
      <c r="K8" s="1098">
        <v>140348</v>
      </c>
      <c r="L8" s="1098">
        <v>136894</v>
      </c>
      <c r="M8" s="305">
        <v>132275</v>
      </c>
      <c r="N8" s="305">
        <v>128774</v>
      </c>
      <c r="O8" s="305">
        <v>129935</v>
      </c>
      <c r="P8" s="305">
        <v>130758.955</v>
      </c>
      <c r="Q8" s="305">
        <v>126874</v>
      </c>
      <c r="R8" s="305">
        <v>110961.94100000001</v>
      </c>
      <c r="S8" s="305">
        <v>111061.41900000001</v>
      </c>
      <c r="T8" s="305">
        <v>108251.16799999999</v>
      </c>
      <c r="U8" s="305">
        <v>105888.08099999999</v>
      </c>
      <c r="V8" s="305">
        <v>102393.035</v>
      </c>
      <c r="W8" s="305">
        <v>103079.06299999999</v>
      </c>
      <c r="X8" s="305">
        <v>98217.297000000006</v>
      </c>
      <c r="Y8" s="305">
        <v>93404.95</v>
      </c>
      <c r="Z8" s="305">
        <v>89836.290000000008</v>
      </c>
      <c r="AA8" s="391"/>
    </row>
    <row r="9" spans="1:28" s="171" customFormat="1" ht="15" customHeight="1">
      <c r="A9" s="185" t="s">
        <v>2497</v>
      </c>
      <c r="B9" s="393"/>
      <c r="C9" s="304"/>
      <c r="D9" s="304">
        <v>0</v>
      </c>
      <c r="E9" s="304">
        <v>0</v>
      </c>
      <c r="F9" s="304">
        <v>0</v>
      </c>
      <c r="G9" s="304">
        <v>0</v>
      </c>
      <c r="H9" s="304">
        <v>0</v>
      </c>
      <c r="I9" s="304">
        <v>0</v>
      </c>
      <c r="J9" s="304">
        <v>0</v>
      </c>
      <c r="K9" s="304">
        <v>0</v>
      </c>
      <c r="L9" s="304">
        <v>0</v>
      </c>
      <c r="M9" s="304">
        <v>0</v>
      </c>
      <c r="N9" s="304">
        <v>0</v>
      </c>
      <c r="O9" s="304">
        <v>0</v>
      </c>
      <c r="P9" s="304">
        <v>0</v>
      </c>
      <c r="Q9" s="304">
        <v>0</v>
      </c>
      <c r="R9" s="304">
        <v>0</v>
      </c>
      <c r="S9" s="304">
        <v>0</v>
      </c>
      <c r="T9" s="304">
        <v>0</v>
      </c>
      <c r="U9" s="304">
        <v>0</v>
      </c>
      <c r="V9" s="304">
        <v>0</v>
      </c>
      <c r="W9" s="304">
        <v>-1048.4549999999999</v>
      </c>
      <c r="X9" s="304">
        <v>-963.46199999999999</v>
      </c>
      <c r="Y9" s="304">
        <v>-869.23500000000001</v>
      </c>
      <c r="Z9" s="304">
        <v>-889.56100000000004</v>
      </c>
    </row>
    <row r="10" spans="1:28" s="171" customFormat="1" ht="15" customHeight="1">
      <c r="A10" s="185" t="s">
        <v>2498</v>
      </c>
      <c r="B10" s="393">
        <v>-28160</v>
      </c>
      <c r="C10" s="1096">
        <v>-26028</v>
      </c>
      <c r="D10" s="1096">
        <v>-25246</v>
      </c>
      <c r="E10" s="1096">
        <v>-22717</v>
      </c>
      <c r="F10" s="1096">
        <v>-23166</v>
      </c>
      <c r="G10" s="1096">
        <v>-20773</v>
      </c>
      <c r="H10" s="1096">
        <v>-25769</v>
      </c>
      <c r="I10" s="1096">
        <v>-25277</v>
      </c>
      <c r="J10" s="1096">
        <v>-21477</v>
      </c>
      <c r="K10" s="1096">
        <v>-17952</v>
      </c>
      <c r="L10" s="1096">
        <v>-16634</v>
      </c>
      <c r="M10" s="304">
        <v>-18459</v>
      </c>
      <c r="N10" s="304">
        <v>-18320</v>
      </c>
      <c r="O10" s="304">
        <v>-14527</v>
      </c>
      <c r="P10" s="304">
        <v>-15394.811</v>
      </c>
      <c r="Q10" s="304">
        <v>-15410</v>
      </c>
      <c r="R10" s="304">
        <v>-11741.737999999999</v>
      </c>
      <c r="S10" s="304">
        <v>-10106.722</v>
      </c>
      <c r="T10" s="304">
        <v>-12933.605</v>
      </c>
      <c r="U10" s="304">
        <v>-8929.0339999999997</v>
      </c>
      <c r="V10" s="304">
        <v>-10942.142</v>
      </c>
      <c r="W10" s="304">
        <v>-5818.8419999999996</v>
      </c>
      <c r="X10" s="304">
        <v>-6114.0240000000003</v>
      </c>
      <c r="Y10" s="304">
        <v>-6070.26</v>
      </c>
      <c r="Z10" s="304">
        <v>-5933.93</v>
      </c>
    </row>
    <row r="11" spans="1:28" s="171" customFormat="1" ht="15" customHeight="1">
      <c r="A11" s="203" t="s">
        <v>70</v>
      </c>
      <c r="B11" s="378">
        <v>107668</v>
      </c>
      <c r="C11" s="1098">
        <v>117328</v>
      </c>
      <c r="D11" s="1098">
        <v>113235</v>
      </c>
      <c r="E11" s="1098">
        <v>115498</v>
      </c>
      <c r="F11" s="1098">
        <v>109156</v>
      </c>
      <c r="G11" s="1098">
        <v>123358</v>
      </c>
      <c r="H11" s="1098">
        <v>113313</v>
      </c>
      <c r="I11" s="1098">
        <v>110457</v>
      </c>
      <c r="J11" s="1098">
        <v>110335</v>
      </c>
      <c r="K11" s="1098">
        <v>122396</v>
      </c>
      <c r="L11" s="1098">
        <v>120260</v>
      </c>
      <c r="M11" s="305">
        <v>113816</v>
      </c>
      <c r="N11" s="305">
        <v>110454</v>
      </c>
      <c r="O11" s="305">
        <v>115408</v>
      </c>
      <c r="P11" s="305">
        <v>115364.144</v>
      </c>
      <c r="Q11" s="305">
        <v>111464</v>
      </c>
      <c r="R11" s="305">
        <v>99220.203000000009</v>
      </c>
      <c r="S11" s="305">
        <v>100954.69700000001</v>
      </c>
      <c r="T11" s="305">
        <v>95317.562999999995</v>
      </c>
      <c r="U11" s="305">
        <v>96959.046999999991</v>
      </c>
      <c r="V11" s="305">
        <v>91450.893000000011</v>
      </c>
      <c r="W11" s="305">
        <v>96211.765999999989</v>
      </c>
      <c r="X11" s="305">
        <v>91139.811000000002</v>
      </c>
      <c r="Y11" s="305">
        <v>86465.455000000002</v>
      </c>
      <c r="Z11" s="305">
        <v>83012.798999999999</v>
      </c>
      <c r="AA11" s="1099"/>
      <c r="AB11" s="1099"/>
    </row>
    <row r="12" spans="1:28" s="171" customFormat="1" ht="15" customHeight="1">
      <c r="A12" s="185" t="s">
        <v>2499</v>
      </c>
      <c r="B12" s="393">
        <v>17201</v>
      </c>
      <c r="C12" s="304">
        <v>11266</v>
      </c>
      <c r="D12" s="304">
        <v>11513</v>
      </c>
      <c r="E12" s="304">
        <v>10769</v>
      </c>
      <c r="F12" s="304">
        <v>10868</v>
      </c>
      <c r="G12" s="304">
        <v>7701</v>
      </c>
      <c r="H12" s="304">
        <v>7985</v>
      </c>
      <c r="I12" s="304">
        <v>7664</v>
      </c>
      <c r="J12" s="304">
        <v>0</v>
      </c>
      <c r="K12" s="304">
        <v>0</v>
      </c>
      <c r="L12" s="304">
        <v>0</v>
      </c>
      <c r="M12" s="304">
        <v>0</v>
      </c>
      <c r="N12" s="304">
        <v>0</v>
      </c>
      <c r="O12" s="304">
        <v>0</v>
      </c>
      <c r="P12" s="304">
        <v>0</v>
      </c>
      <c r="Q12" s="304">
        <v>0</v>
      </c>
      <c r="R12" s="304">
        <v>0</v>
      </c>
      <c r="S12" s="304">
        <v>0</v>
      </c>
      <c r="T12" s="304">
        <v>0</v>
      </c>
      <c r="U12" s="304">
        <v>0</v>
      </c>
      <c r="V12" s="304">
        <v>0</v>
      </c>
      <c r="W12" s="304">
        <v>0</v>
      </c>
      <c r="X12" s="304">
        <v>0</v>
      </c>
      <c r="Y12" s="304">
        <v>0</v>
      </c>
      <c r="Z12" s="304">
        <v>0</v>
      </c>
    </row>
    <row r="13" spans="1:28" s="171" customFormat="1" ht="15" customHeight="1">
      <c r="A13" s="185" t="s">
        <v>2500</v>
      </c>
      <c r="B13" s="393">
        <v>111</v>
      </c>
      <c r="C13" s="1096">
        <v>102</v>
      </c>
      <c r="D13" s="1096">
        <v>108</v>
      </c>
      <c r="E13" s="1096">
        <v>106</v>
      </c>
      <c r="F13" s="1096">
        <v>100</v>
      </c>
      <c r="G13" s="1096">
        <v>95</v>
      </c>
      <c r="H13" s="1096">
        <v>88</v>
      </c>
      <c r="I13" s="1096">
        <v>82</v>
      </c>
      <c r="J13" s="1096">
        <v>75</v>
      </c>
      <c r="K13" s="1096">
        <v>57</v>
      </c>
      <c r="L13" s="1096">
        <v>51</v>
      </c>
      <c r="M13" s="304">
        <v>49</v>
      </c>
      <c r="N13" s="304">
        <v>154</v>
      </c>
      <c r="O13" s="304">
        <v>532</v>
      </c>
      <c r="P13" s="304">
        <v>571.50300000000004</v>
      </c>
      <c r="Q13" s="304">
        <v>685</v>
      </c>
      <c r="R13" s="304">
        <v>69.850999999999999</v>
      </c>
      <c r="S13" s="304">
        <v>45.987000000000002</v>
      </c>
      <c r="T13" s="304">
        <v>46.298000000000002</v>
      </c>
      <c r="U13" s="304">
        <v>49.372999999999998</v>
      </c>
      <c r="V13" s="304">
        <v>50.268999999999998</v>
      </c>
      <c r="W13" s="304">
        <v>20</v>
      </c>
      <c r="X13" s="304">
        <v>29.556000000000001</v>
      </c>
      <c r="Y13" s="304">
        <v>12.554</v>
      </c>
      <c r="Z13" s="304">
        <v>21.256</v>
      </c>
    </row>
    <row r="14" spans="1:28" s="171" customFormat="1" ht="15" customHeight="1">
      <c r="A14" s="203" t="s">
        <v>371</v>
      </c>
      <c r="B14" s="378">
        <v>17312</v>
      </c>
      <c r="C14" s="1098">
        <v>11368</v>
      </c>
      <c r="D14" s="1098">
        <v>11621</v>
      </c>
      <c r="E14" s="1098">
        <v>10875</v>
      </c>
      <c r="F14" s="1098">
        <v>10968</v>
      </c>
      <c r="G14" s="1098">
        <v>7796</v>
      </c>
      <c r="H14" s="1098">
        <v>8073</v>
      </c>
      <c r="I14" s="1098">
        <v>7746</v>
      </c>
      <c r="J14" s="1098">
        <v>75</v>
      </c>
      <c r="K14" s="1098">
        <v>57</v>
      </c>
      <c r="L14" s="1098">
        <v>51</v>
      </c>
      <c r="M14" s="305">
        <v>49</v>
      </c>
      <c r="N14" s="305">
        <v>154</v>
      </c>
      <c r="O14" s="305">
        <v>532</v>
      </c>
      <c r="P14" s="305">
        <v>571.50300000000004</v>
      </c>
      <c r="Q14" s="305">
        <v>685</v>
      </c>
      <c r="R14" s="305">
        <v>69.850999999999999</v>
      </c>
      <c r="S14" s="305">
        <v>45.987000000000002</v>
      </c>
      <c r="T14" s="305">
        <v>46.298000000000002</v>
      </c>
      <c r="U14" s="305">
        <v>49.372999999999998</v>
      </c>
      <c r="V14" s="305">
        <v>50.268999999999998</v>
      </c>
      <c r="W14" s="305">
        <v>20</v>
      </c>
      <c r="X14" s="305">
        <v>29.556000000000001</v>
      </c>
      <c r="Y14" s="305">
        <v>12.554</v>
      </c>
      <c r="Z14" s="305">
        <v>21.256</v>
      </c>
    </row>
    <row r="15" spans="1:28" s="171" customFormat="1" ht="15" customHeight="1">
      <c r="A15" s="185" t="s">
        <v>2501</v>
      </c>
      <c r="B15" s="393"/>
      <c r="C15" s="1100">
        <v>0</v>
      </c>
      <c r="D15" s="1100">
        <v>0</v>
      </c>
      <c r="E15" s="1100">
        <v>0</v>
      </c>
      <c r="F15" s="1100">
        <v>0</v>
      </c>
      <c r="G15" s="1100">
        <v>0</v>
      </c>
      <c r="H15" s="1100">
        <v>0</v>
      </c>
      <c r="I15" s="1100">
        <v>0</v>
      </c>
      <c r="J15" s="1100">
        <v>0</v>
      </c>
      <c r="K15" s="1100">
        <v>0</v>
      </c>
      <c r="L15" s="1100">
        <v>0</v>
      </c>
      <c r="M15" s="1100">
        <v>0</v>
      </c>
      <c r="N15" s="1100">
        <v>0</v>
      </c>
      <c r="O15" s="304">
        <v>0</v>
      </c>
      <c r="P15" s="304">
        <v>0</v>
      </c>
      <c r="Q15" s="304">
        <v>0</v>
      </c>
      <c r="R15" s="1100">
        <v>0</v>
      </c>
      <c r="S15" s="1100">
        <v>0</v>
      </c>
      <c r="T15" s="1100">
        <v>0</v>
      </c>
      <c r="U15" s="1100">
        <v>0</v>
      </c>
      <c r="V15" s="1100">
        <v>0</v>
      </c>
      <c r="W15" s="1100">
        <v>0</v>
      </c>
      <c r="X15" s="1100">
        <v>0</v>
      </c>
      <c r="Y15" s="1100">
        <v>0</v>
      </c>
      <c r="Z15" s="1100">
        <v>0</v>
      </c>
    </row>
    <row r="16" spans="1:28" s="253" customFormat="1" ht="15" customHeight="1">
      <c r="A16" s="203" t="s">
        <v>2502</v>
      </c>
      <c r="B16" s="378">
        <v>124980</v>
      </c>
      <c r="C16" s="1098">
        <v>128696</v>
      </c>
      <c r="D16" s="1098">
        <v>124856</v>
      </c>
      <c r="E16" s="1098">
        <v>126373</v>
      </c>
      <c r="F16" s="1098">
        <v>120124</v>
      </c>
      <c r="G16" s="1098">
        <v>131154</v>
      </c>
      <c r="H16" s="1098">
        <v>121386</v>
      </c>
      <c r="I16" s="1098">
        <v>118203</v>
      </c>
      <c r="J16" s="1098">
        <v>110410</v>
      </c>
      <c r="K16" s="1098">
        <v>122453</v>
      </c>
      <c r="L16" s="1098">
        <v>120311</v>
      </c>
      <c r="M16" s="305">
        <v>113865</v>
      </c>
      <c r="N16" s="305">
        <v>110608</v>
      </c>
      <c r="O16" s="305">
        <v>115940</v>
      </c>
      <c r="P16" s="305">
        <v>115935.647</v>
      </c>
      <c r="Q16" s="305">
        <v>112149</v>
      </c>
      <c r="R16" s="305">
        <v>99290.054000000004</v>
      </c>
      <c r="S16" s="305">
        <v>101000.68400000001</v>
      </c>
      <c r="T16" s="305">
        <v>95363.86099999999</v>
      </c>
      <c r="U16" s="305">
        <v>97008.42</v>
      </c>
      <c r="V16" s="305">
        <v>91501.162000000011</v>
      </c>
      <c r="W16" s="305">
        <v>96231.765999999989</v>
      </c>
      <c r="X16" s="305">
        <v>91169.366999999998</v>
      </c>
      <c r="Y16" s="305">
        <v>86478.009000000005</v>
      </c>
      <c r="Z16" s="305">
        <v>83034.054999999993</v>
      </c>
    </row>
    <row r="17" spans="1:26" s="253" customFormat="1" ht="15" customHeight="1">
      <c r="A17" s="185" t="s">
        <v>2503</v>
      </c>
      <c r="B17" s="393">
        <v>14175</v>
      </c>
      <c r="C17" s="1096">
        <v>11833</v>
      </c>
      <c r="D17" s="1096">
        <v>11833</v>
      </c>
      <c r="E17" s="1096">
        <v>11833</v>
      </c>
      <c r="F17" s="1096">
        <v>11833</v>
      </c>
      <c r="G17" s="1096">
        <v>15778</v>
      </c>
      <c r="H17" s="1096">
        <v>15778</v>
      </c>
      <c r="I17" s="1096">
        <v>15778</v>
      </c>
      <c r="J17" s="1096">
        <v>15778</v>
      </c>
      <c r="K17" s="1096">
        <v>19723</v>
      </c>
      <c r="L17" s="1096">
        <v>19723</v>
      </c>
      <c r="M17" s="304">
        <v>19723</v>
      </c>
      <c r="N17" s="304">
        <v>19723</v>
      </c>
      <c r="O17" s="304">
        <v>23488</v>
      </c>
      <c r="P17" s="304">
        <v>23488.431</v>
      </c>
      <c r="Q17" s="304">
        <v>23488</v>
      </c>
      <c r="R17" s="304">
        <v>23488.431</v>
      </c>
      <c r="S17" s="304">
        <v>27403.170999999998</v>
      </c>
      <c r="T17" s="304">
        <v>29353.580999999998</v>
      </c>
      <c r="U17" s="304">
        <v>29353.580999999998</v>
      </c>
      <c r="V17" s="304">
        <v>29353.580999999998</v>
      </c>
      <c r="W17" s="304">
        <v>33546.949000000001</v>
      </c>
      <c r="X17" s="304">
        <v>33546.949000000001</v>
      </c>
      <c r="Y17" s="304">
        <v>33546.949000000001</v>
      </c>
      <c r="Z17" s="304">
        <v>33546.949000000001</v>
      </c>
    </row>
    <row r="18" spans="1:26" s="253" customFormat="1" ht="15" customHeight="1">
      <c r="A18" s="185" t="s">
        <v>2504</v>
      </c>
      <c r="B18" s="393">
        <v>63</v>
      </c>
      <c r="C18" s="1096">
        <v>67</v>
      </c>
      <c r="D18" s="1096">
        <v>66</v>
      </c>
      <c r="E18" s="1096">
        <v>61</v>
      </c>
      <c r="F18" s="1096">
        <v>99</v>
      </c>
      <c r="G18" s="1096">
        <v>96</v>
      </c>
      <c r="H18" s="1096">
        <v>88</v>
      </c>
      <c r="I18" s="1096">
        <v>91</v>
      </c>
      <c r="J18" s="1096">
        <v>90</v>
      </c>
      <c r="K18" s="1096">
        <v>76</v>
      </c>
      <c r="L18" s="1096">
        <v>68</v>
      </c>
      <c r="M18" s="304">
        <v>66</v>
      </c>
      <c r="N18" s="304">
        <v>63</v>
      </c>
      <c r="O18" s="304">
        <v>49</v>
      </c>
      <c r="P18" s="304">
        <v>133.15799999999999</v>
      </c>
      <c r="Q18" s="304">
        <v>198</v>
      </c>
      <c r="R18" s="304">
        <v>93.135000000000005</v>
      </c>
      <c r="S18" s="304">
        <v>61.296999999999997</v>
      </c>
      <c r="T18" s="304">
        <v>45.448</v>
      </c>
      <c r="U18" s="304">
        <v>62.279000000000003</v>
      </c>
      <c r="V18" s="304">
        <v>48.103999999999999</v>
      </c>
      <c r="W18" s="304">
        <v>11.741</v>
      </c>
      <c r="X18" s="304">
        <v>8.0210000000000008</v>
      </c>
      <c r="Y18" s="304">
        <v>8.9629999999999992</v>
      </c>
      <c r="Z18" s="304">
        <v>12.206</v>
      </c>
    </row>
    <row r="19" spans="1:26" s="253" customFormat="1" ht="15" customHeight="1">
      <c r="A19" s="185" t="s">
        <v>2505</v>
      </c>
      <c r="B19" s="393"/>
      <c r="C19" s="304"/>
      <c r="D19" s="304">
        <v>0</v>
      </c>
      <c r="E19" s="304">
        <v>0</v>
      </c>
      <c r="F19" s="304">
        <v>0</v>
      </c>
      <c r="G19" s="304">
        <v>0</v>
      </c>
      <c r="H19" s="304">
        <v>0</v>
      </c>
      <c r="I19" s="304">
        <v>0</v>
      </c>
      <c r="J19" s="304">
        <v>0</v>
      </c>
      <c r="K19" s="304">
        <v>0</v>
      </c>
      <c r="L19" s="304">
        <v>0</v>
      </c>
      <c r="M19" s="304">
        <v>0</v>
      </c>
      <c r="N19" s="304">
        <v>0</v>
      </c>
      <c r="O19" s="304">
        <v>0</v>
      </c>
      <c r="P19" s="304">
        <v>0</v>
      </c>
      <c r="Q19" s="304">
        <v>0</v>
      </c>
      <c r="R19" s="304">
        <v>0</v>
      </c>
      <c r="S19" s="304">
        <v>0</v>
      </c>
      <c r="T19" s="304">
        <v>0</v>
      </c>
      <c r="U19" s="304">
        <v>0</v>
      </c>
      <c r="V19" s="304">
        <v>0</v>
      </c>
      <c r="W19" s="304">
        <v>0</v>
      </c>
      <c r="X19" s="304">
        <v>0</v>
      </c>
      <c r="Y19" s="304">
        <v>0</v>
      </c>
      <c r="Z19" s="304">
        <v>0</v>
      </c>
    </row>
    <row r="20" spans="1:26" s="253" customFormat="1" ht="15" customHeight="1">
      <c r="A20" s="203" t="s">
        <v>354</v>
      </c>
      <c r="B20" s="378">
        <v>14238</v>
      </c>
      <c r="C20" s="1098">
        <v>11900</v>
      </c>
      <c r="D20" s="1098">
        <v>11899</v>
      </c>
      <c r="E20" s="1098">
        <v>11894</v>
      </c>
      <c r="F20" s="1098">
        <v>11932</v>
      </c>
      <c r="G20" s="1098">
        <v>15874</v>
      </c>
      <c r="H20" s="1098">
        <v>15866</v>
      </c>
      <c r="I20" s="1098">
        <v>15869</v>
      </c>
      <c r="J20" s="1098">
        <v>15868</v>
      </c>
      <c r="K20" s="1098">
        <v>19799</v>
      </c>
      <c r="L20" s="1098">
        <v>19791</v>
      </c>
      <c r="M20" s="305">
        <v>19789</v>
      </c>
      <c r="N20" s="305">
        <v>19786</v>
      </c>
      <c r="O20" s="305">
        <v>23537</v>
      </c>
      <c r="P20" s="305">
        <v>23621.589</v>
      </c>
      <c r="Q20" s="305">
        <v>23686</v>
      </c>
      <c r="R20" s="305">
        <v>23581.565999999999</v>
      </c>
      <c r="S20" s="305">
        <v>27464.467999999997</v>
      </c>
      <c r="T20" s="305">
        <v>29399.028999999999</v>
      </c>
      <c r="U20" s="305">
        <v>29415.859999999997</v>
      </c>
      <c r="V20" s="305">
        <v>29401.684999999998</v>
      </c>
      <c r="W20" s="305">
        <v>33558.69</v>
      </c>
      <c r="X20" s="305">
        <v>33554.97</v>
      </c>
      <c r="Y20" s="305">
        <v>33555.912000000004</v>
      </c>
      <c r="Z20" s="305">
        <v>33559.154999999999</v>
      </c>
    </row>
    <row r="21" spans="1:26" s="253" customFormat="1" ht="15" customHeight="1">
      <c r="A21" s="185" t="s">
        <v>2506</v>
      </c>
      <c r="B21" s="393"/>
      <c r="C21" s="304"/>
      <c r="D21" s="304">
        <v>0</v>
      </c>
      <c r="E21" s="304">
        <v>0</v>
      </c>
      <c r="F21" s="304">
        <v>0</v>
      </c>
      <c r="G21" s="304">
        <v>0</v>
      </c>
      <c r="H21" s="304">
        <v>0</v>
      </c>
      <c r="I21" s="304">
        <v>0</v>
      </c>
      <c r="J21" s="304">
        <v>0</v>
      </c>
      <c r="K21" s="304">
        <v>0</v>
      </c>
      <c r="L21" s="304">
        <v>0</v>
      </c>
      <c r="M21" s="304">
        <v>0</v>
      </c>
      <c r="N21" s="304">
        <v>0</v>
      </c>
      <c r="O21" s="304">
        <v>0</v>
      </c>
      <c r="P21" s="304">
        <v>0</v>
      </c>
      <c r="Q21" s="304">
        <v>0</v>
      </c>
      <c r="R21" s="304">
        <v>0</v>
      </c>
      <c r="S21" s="304"/>
      <c r="T21" s="304">
        <v>0</v>
      </c>
      <c r="U21" s="304">
        <v>0</v>
      </c>
      <c r="V21" s="304">
        <v>0</v>
      </c>
      <c r="W21" s="304">
        <v>0</v>
      </c>
      <c r="X21" s="304">
        <v>0</v>
      </c>
      <c r="Y21" s="304">
        <v>0</v>
      </c>
      <c r="Z21" s="304">
        <v>0</v>
      </c>
    </row>
    <row r="22" spans="1:26" s="253" customFormat="1" ht="15" customHeight="1">
      <c r="A22" s="203" t="s">
        <v>2507</v>
      </c>
      <c r="B22" s="378">
        <v>139218</v>
      </c>
      <c r="C22" s="1098">
        <v>140596</v>
      </c>
      <c r="D22" s="1098">
        <v>136755</v>
      </c>
      <c r="E22" s="1098">
        <v>138267</v>
      </c>
      <c r="F22" s="1098">
        <v>132056</v>
      </c>
      <c r="G22" s="1098">
        <v>147028</v>
      </c>
      <c r="H22" s="1098">
        <v>137252</v>
      </c>
      <c r="I22" s="1098">
        <v>134072</v>
      </c>
      <c r="J22" s="1098">
        <v>126278</v>
      </c>
      <c r="K22" s="1098">
        <v>142252</v>
      </c>
      <c r="L22" s="1098">
        <v>140102</v>
      </c>
      <c r="M22" s="305">
        <v>133654</v>
      </c>
      <c r="N22" s="305">
        <v>130394</v>
      </c>
      <c r="O22" s="305">
        <v>139477</v>
      </c>
      <c r="P22" s="305">
        <v>139557.236</v>
      </c>
      <c r="Q22" s="305">
        <v>135835</v>
      </c>
      <c r="R22" s="305">
        <v>122871.62</v>
      </c>
      <c r="S22" s="305">
        <v>128465.152</v>
      </c>
      <c r="T22" s="305">
        <v>124762.88999999998</v>
      </c>
      <c r="U22" s="305">
        <v>126424.28</v>
      </c>
      <c r="V22" s="305">
        <v>120902.84700000001</v>
      </c>
      <c r="W22" s="305">
        <v>129790.45599999999</v>
      </c>
      <c r="X22" s="305">
        <v>124724.337</v>
      </c>
      <c r="Y22" s="305">
        <v>120033.921</v>
      </c>
      <c r="Z22" s="305">
        <v>116593.20999999999</v>
      </c>
    </row>
    <row r="23" spans="1:26" s="439" customFormat="1" ht="11.4">
      <c r="A23" s="1101"/>
      <c r="B23" s="1102"/>
      <c r="C23" s="1102"/>
      <c r="D23" s="1102"/>
      <c r="E23" s="1102"/>
      <c r="F23" s="1102"/>
      <c r="G23" s="1102"/>
      <c r="H23" s="1102"/>
      <c r="I23" s="1102"/>
      <c r="J23" s="1102"/>
      <c r="K23" s="1102"/>
      <c r="L23" s="1102"/>
      <c r="M23" s="1102"/>
      <c r="N23" s="1102"/>
      <c r="O23" s="1103"/>
    </row>
    <row r="24" spans="1:26" s="439" customFormat="1" ht="15" customHeight="1"/>
    <row r="25" spans="1:26" s="439" customFormat="1" ht="15" customHeight="1"/>
    <row r="26" spans="1:26" s="439" customFormat="1" ht="15" customHeight="1"/>
    <row r="27" spans="1:26" s="439" customFormat="1" ht="15" customHeight="1"/>
    <row r="28" spans="1:26" s="439" customFormat="1" ht="15" customHeight="1"/>
    <row r="29" spans="1:26" s="439" customFormat="1" ht="15" customHeight="1"/>
    <row r="30" spans="1:26" s="439" customFormat="1" ht="15" customHeight="1"/>
    <row r="349" s="439" customFormat="1" ht="15" customHeight="1"/>
    <row r="398" s="439" customFormat="1" ht="15" customHeight="1"/>
  </sheetData>
  <hyperlinks>
    <hyperlink ref="A1" location="Menu!E12" display="Composição do Patrimônio de Referência" xr:uid="{D1422656-945C-4899-BDA5-03C65E0CF0C2}"/>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EA448-4BDC-4B34-AAF7-3D6DD26E4075}">
  <sheetPr codeName="Plan4">
    <tabColor rgb="FF5F6062"/>
  </sheetPr>
  <dimension ref="A1:BU386"/>
  <sheetViews>
    <sheetView workbookViewId="0">
      <selection sqref="A1:XFD1048576"/>
    </sheetView>
  </sheetViews>
  <sheetFormatPr defaultColWidth="9.21875" defaultRowHeight="10.199999999999999"/>
  <cols>
    <col min="1" max="1" width="79.44140625" style="439" customWidth="1"/>
    <col min="2" max="2" width="10.5546875" style="442" bestFit="1" customWidth="1"/>
    <col min="3" max="4" width="10.5546875" style="442" customWidth="1"/>
    <col min="5" max="5" width="10.5546875" style="442" bestFit="1" customWidth="1"/>
    <col min="6" max="8" width="10.5546875" style="442" customWidth="1"/>
    <col min="9" max="14" width="10.5546875" style="442" bestFit="1" customWidth="1"/>
    <col min="15" max="73" width="9.21875" style="439"/>
    <col min="74" max="16384" width="9.21875" style="447"/>
  </cols>
  <sheetData>
    <row r="1" spans="1:15" s="165" customFormat="1" ht="15.6">
      <c r="A1" s="53" t="s">
        <v>2402</v>
      </c>
      <c r="B1" s="55"/>
      <c r="C1" s="55"/>
      <c r="D1" s="55"/>
      <c r="E1" s="55"/>
      <c r="F1" s="55"/>
      <c r="G1" s="55"/>
      <c r="H1" s="55"/>
      <c r="I1" s="55"/>
      <c r="J1" s="55"/>
      <c r="K1" s="55"/>
      <c r="L1" s="55"/>
      <c r="M1" s="55"/>
      <c r="N1" s="55" t="s">
        <v>2345</v>
      </c>
      <c r="O1" s="423"/>
    </row>
    <row r="2" spans="1:15" s="426" customFormat="1" ht="27.6">
      <c r="A2" s="424"/>
      <c r="B2" s="368" t="s">
        <v>2265</v>
      </c>
      <c r="C2" s="350">
        <v>43830</v>
      </c>
      <c r="D2" s="350">
        <v>43738</v>
      </c>
      <c r="E2" s="350">
        <v>43646</v>
      </c>
      <c r="F2" s="350">
        <v>43555</v>
      </c>
      <c r="G2" s="350">
        <v>43465</v>
      </c>
      <c r="H2" s="350" t="s">
        <v>2508</v>
      </c>
      <c r="I2" s="350" t="s">
        <v>2477</v>
      </c>
      <c r="J2" s="350" t="s">
        <v>2478</v>
      </c>
      <c r="K2" s="350" t="s">
        <v>2479</v>
      </c>
      <c r="L2" s="350" t="s">
        <v>2480</v>
      </c>
      <c r="M2" s="350" t="s">
        <v>2481</v>
      </c>
      <c r="N2" s="369" t="s">
        <v>2482</v>
      </c>
      <c r="O2" s="425"/>
    </row>
    <row r="3" spans="1:15" s="171" customFormat="1" ht="13.8">
      <c r="A3" s="427" t="s">
        <v>2509</v>
      </c>
      <c r="B3" s="431">
        <v>6951</v>
      </c>
      <c r="C3" s="428">
        <v>6397</v>
      </c>
      <c r="D3" s="428">
        <v>6143</v>
      </c>
      <c r="E3" s="428">
        <v>6400</v>
      </c>
      <c r="F3" s="428">
        <v>6819</v>
      </c>
      <c r="G3" s="428">
        <v>7061</v>
      </c>
      <c r="H3" s="428">
        <v>8354</v>
      </c>
      <c r="I3" s="428">
        <v>9059</v>
      </c>
      <c r="J3" s="428">
        <v>9473</v>
      </c>
      <c r="K3" s="428">
        <v>8123</v>
      </c>
      <c r="L3" s="428">
        <v>8094</v>
      </c>
      <c r="M3" s="428">
        <v>8744</v>
      </c>
      <c r="N3" s="429">
        <v>9185</v>
      </c>
      <c r="O3" s="430"/>
    </row>
    <row r="4" spans="1:15" s="171" customFormat="1" ht="13.8">
      <c r="A4" s="427" t="s">
        <v>267</v>
      </c>
      <c r="B4" s="431">
        <v>8731</v>
      </c>
      <c r="C4" s="431">
        <v>8341</v>
      </c>
      <c r="D4" s="431">
        <v>8001</v>
      </c>
      <c r="E4" s="431">
        <v>7921</v>
      </c>
      <c r="F4" s="431">
        <v>7810</v>
      </c>
      <c r="G4" s="431">
        <v>7573</v>
      </c>
      <c r="H4" s="431">
        <v>7895</v>
      </c>
      <c r="I4" s="431">
        <v>7937</v>
      </c>
      <c r="J4" s="431">
        <v>7775</v>
      </c>
      <c r="K4" s="431">
        <v>5456</v>
      </c>
      <c r="L4" s="431">
        <v>4899</v>
      </c>
      <c r="M4" s="428">
        <v>4458</v>
      </c>
      <c r="N4" s="429">
        <v>4322</v>
      </c>
      <c r="O4" s="432"/>
    </row>
    <row r="5" spans="1:15" s="171" customFormat="1" ht="13.8">
      <c r="A5" s="427" t="s">
        <v>2510</v>
      </c>
      <c r="B5" s="431">
        <v>2381</v>
      </c>
      <c r="C5" s="431">
        <v>1480</v>
      </c>
      <c r="D5" s="431">
        <v>4611</v>
      </c>
      <c r="E5" s="431">
        <v>4659</v>
      </c>
      <c r="F5" s="431">
        <v>5021</v>
      </c>
      <c r="G5" s="431">
        <v>4211</v>
      </c>
      <c r="H5" s="431">
        <v>6093</v>
      </c>
      <c r="I5" s="431">
        <v>5841</v>
      </c>
      <c r="J5" s="431">
        <v>5231</v>
      </c>
      <c r="K5" s="431">
        <v>5208</v>
      </c>
      <c r="L5" s="431">
        <v>4620</v>
      </c>
      <c r="M5" s="428">
        <v>5877</v>
      </c>
      <c r="N5" s="429">
        <v>5428</v>
      </c>
      <c r="O5" s="432"/>
    </row>
    <row r="6" spans="1:15" s="253" customFormat="1" ht="27.6" hidden="1">
      <c r="A6" s="427" t="s">
        <v>2511</v>
      </c>
      <c r="B6" s="431"/>
      <c r="C6" s="433" t="s">
        <v>2036</v>
      </c>
      <c r="D6" s="433">
        <v>0</v>
      </c>
      <c r="E6" s="433"/>
      <c r="F6" s="433">
        <v>0</v>
      </c>
      <c r="G6" s="433">
        <v>0</v>
      </c>
      <c r="H6" s="433">
        <v>0</v>
      </c>
      <c r="I6" s="433">
        <v>0</v>
      </c>
      <c r="J6" s="433">
        <v>0</v>
      </c>
      <c r="K6" s="433">
        <v>0</v>
      </c>
      <c r="L6" s="433">
        <v>0</v>
      </c>
      <c r="M6" s="434">
        <v>0</v>
      </c>
      <c r="N6" s="435">
        <v>0</v>
      </c>
      <c r="O6" s="430"/>
    </row>
    <row r="7" spans="1:15" s="171" customFormat="1" ht="13.8">
      <c r="A7" s="427" t="s">
        <v>2512</v>
      </c>
      <c r="B7" s="431">
        <v>434</v>
      </c>
      <c r="C7" s="431">
        <v>367</v>
      </c>
      <c r="D7" s="431">
        <v>383</v>
      </c>
      <c r="E7" s="431">
        <v>359</v>
      </c>
      <c r="F7" s="431">
        <v>365</v>
      </c>
      <c r="G7" s="431">
        <v>339</v>
      </c>
      <c r="H7" s="431">
        <v>343</v>
      </c>
      <c r="I7" s="431">
        <v>329</v>
      </c>
      <c r="J7" s="431">
        <v>319</v>
      </c>
      <c r="K7" s="431">
        <v>286</v>
      </c>
      <c r="L7" s="431">
        <v>421</v>
      </c>
      <c r="M7" s="428">
        <v>418</v>
      </c>
      <c r="N7" s="429">
        <v>606</v>
      </c>
      <c r="O7" s="432"/>
    </row>
    <row r="8" spans="1:15" s="171" customFormat="1" ht="41.4">
      <c r="A8" s="427" t="s">
        <v>2513</v>
      </c>
      <c r="B8" s="431">
        <v>-1300</v>
      </c>
      <c r="C8" s="431">
        <v>-1475</v>
      </c>
      <c r="D8" s="431">
        <v>-1794</v>
      </c>
      <c r="E8" s="431">
        <v>-1932</v>
      </c>
      <c r="F8" s="431">
        <v>-1606</v>
      </c>
      <c r="G8" s="431">
        <v>-1585</v>
      </c>
      <c r="H8" s="431">
        <v>-1309</v>
      </c>
      <c r="I8" s="431">
        <v>-1447</v>
      </c>
      <c r="J8" s="431">
        <v>-1497</v>
      </c>
      <c r="K8" s="431">
        <v>-1399</v>
      </c>
      <c r="L8" s="431">
        <v>-1722</v>
      </c>
      <c r="M8" s="428">
        <v>-1575</v>
      </c>
      <c r="N8" s="429">
        <v>-1681</v>
      </c>
      <c r="O8" s="432"/>
    </row>
    <row r="9" spans="1:15" s="171" customFormat="1" ht="41.4">
      <c r="A9" s="427" t="s">
        <v>2514</v>
      </c>
      <c r="B9" s="1086">
        <v>10483.775263082696</v>
      </c>
      <c r="C9" s="431">
        <v>10605</v>
      </c>
      <c r="D9" s="431">
        <v>7682</v>
      </c>
      <c r="E9" s="431">
        <v>5107</v>
      </c>
      <c r="F9" s="431">
        <v>4587</v>
      </c>
      <c r="G9" s="431">
        <v>3012</v>
      </c>
      <c r="H9" s="431">
        <v>4348</v>
      </c>
      <c r="I9" s="431">
        <v>3374</v>
      </c>
      <c r="J9" s="431">
        <v>0</v>
      </c>
      <c r="K9" s="431">
        <v>0</v>
      </c>
      <c r="L9" s="431">
        <v>0</v>
      </c>
      <c r="M9" s="428">
        <v>0</v>
      </c>
      <c r="N9" s="429">
        <v>0</v>
      </c>
      <c r="O9" s="432"/>
    </row>
    <row r="10" spans="1:15" s="171" customFormat="1" ht="13.8">
      <c r="A10" s="427" t="s">
        <v>268</v>
      </c>
      <c r="B10" s="431">
        <v>479</v>
      </c>
      <c r="C10" s="431">
        <v>313</v>
      </c>
      <c r="D10" s="431">
        <v>220</v>
      </c>
      <c r="E10" s="431">
        <v>203</v>
      </c>
      <c r="F10" s="431">
        <v>170</v>
      </c>
      <c r="G10" s="431">
        <v>162</v>
      </c>
      <c r="H10" s="431">
        <v>45</v>
      </c>
      <c r="I10" s="431">
        <v>184</v>
      </c>
      <c r="J10" s="431">
        <v>176</v>
      </c>
      <c r="K10" s="431">
        <v>278</v>
      </c>
      <c r="L10" s="431">
        <v>322</v>
      </c>
      <c r="M10" s="428">
        <v>537</v>
      </c>
      <c r="N10" s="429">
        <v>460</v>
      </c>
      <c r="O10" s="432"/>
    </row>
    <row r="11" spans="1:15" s="171" customFormat="1" ht="13.8">
      <c r="A11" s="436" t="s">
        <v>156</v>
      </c>
      <c r="B11" s="433">
        <v>28160</v>
      </c>
      <c r="C11" s="433">
        <v>26028</v>
      </c>
      <c r="D11" s="433">
        <v>25246</v>
      </c>
      <c r="E11" s="433">
        <v>22717</v>
      </c>
      <c r="F11" s="433">
        <v>23166</v>
      </c>
      <c r="G11" s="433">
        <v>20773</v>
      </c>
      <c r="H11" s="433">
        <v>25769</v>
      </c>
      <c r="I11" s="433">
        <v>25277</v>
      </c>
      <c r="J11" s="433">
        <v>21477</v>
      </c>
      <c r="K11" s="433">
        <v>17952</v>
      </c>
      <c r="L11" s="433">
        <v>16634</v>
      </c>
      <c r="M11" s="434">
        <v>18459</v>
      </c>
      <c r="N11" s="435">
        <v>18320</v>
      </c>
      <c r="O11" s="437"/>
    </row>
    <row r="12" spans="1:15" s="439" customFormat="1" ht="13.8">
      <c r="A12" s="438"/>
      <c r="K12" s="440"/>
      <c r="L12" s="440"/>
      <c r="M12" s="441"/>
      <c r="N12" s="441"/>
      <c r="O12" s="437"/>
    </row>
    <row r="13" spans="1:15" s="439" customFormat="1" ht="11.4">
      <c r="A13" s="438"/>
      <c r="N13" s="442"/>
    </row>
    <row r="14" spans="1:15" s="439" customFormat="1">
      <c r="A14" s="443"/>
      <c r="B14" s="442"/>
      <c r="C14" s="442"/>
      <c r="D14" s="442"/>
      <c r="E14" s="442"/>
      <c r="F14" s="442"/>
      <c r="G14" s="442"/>
      <c r="H14" s="442"/>
      <c r="I14" s="442"/>
      <c r="J14" s="442"/>
      <c r="N14" s="442"/>
    </row>
    <row r="15" spans="1:15" s="439" customFormat="1">
      <c r="B15" s="442"/>
      <c r="C15" s="442"/>
      <c r="D15" s="442"/>
      <c r="E15" s="442"/>
      <c r="F15" s="442"/>
      <c r="G15" s="442"/>
      <c r="H15" s="442"/>
      <c r="I15" s="442"/>
      <c r="J15" s="442"/>
      <c r="K15" s="442"/>
      <c r="L15" s="442"/>
      <c r="M15" s="442"/>
      <c r="N15" s="442"/>
    </row>
    <row r="16" spans="1:15" s="439" customFormat="1">
      <c r="B16" s="442"/>
      <c r="C16" s="442"/>
      <c r="D16" s="442"/>
      <c r="E16" s="442"/>
      <c r="F16" s="442"/>
      <c r="G16" s="442"/>
      <c r="H16" s="442"/>
      <c r="I16" s="442"/>
      <c r="J16" s="442"/>
      <c r="K16" s="442"/>
      <c r="L16" s="442"/>
      <c r="M16" s="442"/>
      <c r="N16" s="442"/>
    </row>
    <row r="335" spans="2:14" s="439" customFormat="1">
      <c r="B335" s="442"/>
      <c r="C335" s="442"/>
      <c r="D335" s="442"/>
      <c r="E335" s="442"/>
      <c r="F335" s="442"/>
      <c r="G335" s="442"/>
      <c r="H335" s="442"/>
      <c r="I335" s="442"/>
      <c r="J335" s="442"/>
      <c r="K335" s="442"/>
      <c r="L335" s="442"/>
      <c r="M335" s="442"/>
      <c r="N335" s="442"/>
    </row>
    <row r="337" spans="1:73" ht="13.8">
      <c r="A337" s="444"/>
      <c r="B337" s="444"/>
      <c r="C337" s="444"/>
      <c r="D337" s="444"/>
      <c r="E337" s="444"/>
      <c r="F337" s="444"/>
      <c r="G337" s="444"/>
      <c r="H337" s="444"/>
      <c r="I337" s="444"/>
      <c r="J337" s="444"/>
      <c r="K337" s="444"/>
      <c r="L337" s="444"/>
      <c r="M337" s="444"/>
      <c r="N337" s="444"/>
      <c r="O337" s="445"/>
      <c r="P337" s="445"/>
      <c r="Q337" s="445"/>
      <c r="R337" s="445"/>
      <c r="S337" s="445"/>
      <c r="T337" s="445"/>
      <c r="U337" s="445"/>
      <c r="V337" s="445"/>
      <c r="W337" s="445"/>
      <c r="X337" s="445"/>
      <c r="Y337" s="445"/>
      <c r="Z337" s="445"/>
      <c r="AA337" s="445"/>
      <c r="AB337" s="445"/>
      <c r="AC337" s="445"/>
      <c r="AD337" s="445"/>
      <c r="AE337" s="445"/>
      <c r="AF337" s="445"/>
      <c r="AG337" s="445"/>
      <c r="AH337" s="445"/>
      <c r="AI337" s="445"/>
      <c r="AJ337" s="445"/>
      <c r="AK337" s="445"/>
      <c r="AL337" s="445"/>
      <c r="AM337" s="445"/>
      <c r="AN337" s="445"/>
      <c r="AO337" s="445"/>
      <c r="AP337" s="445"/>
      <c r="AQ337" s="445"/>
      <c r="AR337" s="445"/>
      <c r="AS337" s="445"/>
      <c r="AT337" s="445"/>
      <c r="AU337" s="445"/>
      <c r="AV337" s="445"/>
      <c r="AW337" s="445"/>
      <c r="AX337" s="445"/>
      <c r="AY337" s="445"/>
      <c r="AZ337" s="445"/>
      <c r="BA337" s="445"/>
      <c r="BB337" s="445"/>
      <c r="BC337" s="445"/>
      <c r="BD337" s="445"/>
      <c r="BE337" s="445"/>
      <c r="BF337" s="445"/>
      <c r="BG337" s="445"/>
      <c r="BH337" s="445"/>
      <c r="BI337" s="445"/>
      <c r="BJ337" s="445"/>
      <c r="BK337" s="445"/>
      <c r="BL337" s="445"/>
      <c r="BM337" s="445"/>
      <c r="BN337" s="445"/>
      <c r="BO337" s="445"/>
      <c r="BP337" s="445"/>
      <c r="BQ337" s="445"/>
      <c r="BR337" s="445"/>
      <c r="BS337" s="445"/>
      <c r="BT337" s="446"/>
      <c r="BU337" s="446"/>
    </row>
    <row r="384" spans="2:14" s="439" customFormat="1">
      <c r="B384" s="442"/>
      <c r="C384" s="442"/>
      <c r="D384" s="442"/>
      <c r="E384" s="442"/>
      <c r="F384" s="442"/>
      <c r="G384" s="442"/>
      <c r="H384" s="442"/>
      <c r="I384" s="442"/>
      <c r="J384" s="442"/>
      <c r="K384" s="442"/>
      <c r="L384" s="442"/>
      <c r="M384" s="442"/>
      <c r="N384" s="442"/>
    </row>
    <row r="386" spans="1:73" ht="15.6">
      <c r="A386" s="444"/>
      <c r="B386" s="444"/>
      <c r="C386" s="444"/>
      <c r="D386" s="444"/>
      <c r="E386" s="444"/>
      <c r="F386" s="444"/>
      <c r="G386" s="444"/>
      <c r="H386" s="444"/>
      <c r="I386" s="444"/>
      <c r="J386" s="444"/>
      <c r="K386" s="444"/>
      <c r="L386" s="444"/>
      <c r="M386" s="444"/>
      <c r="N386" s="444"/>
      <c r="O386" s="445"/>
      <c r="P386" s="445"/>
      <c r="Q386" s="445"/>
      <c r="R386" s="445"/>
      <c r="S386" s="445"/>
      <c r="T386" s="445"/>
      <c r="U386" s="445"/>
      <c r="V386" s="445"/>
      <c r="W386" s="445"/>
      <c r="X386" s="445"/>
      <c r="Y386" s="445"/>
      <c r="Z386" s="445"/>
      <c r="AA386" s="445"/>
      <c r="AB386" s="445"/>
      <c r="AC386" s="445"/>
      <c r="AD386" s="445"/>
      <c r="AE386" s="445"/>
      <c r="AF386" s="445"/>
      <c r="AG386" s="445"/>
      <c r="AH386" s="445"/>
      <c r="AI386" s="445"/>
      <c r="AJ386" s="445"/>
      <c r="AK386" s="445"/>
      <c r="AL386" s="445"/>
      <c r="AM386" s="445"/>
      <c r="AN386" s="445"/>
      <c r="AO386" s="445"/>
      <c r="AP386" s="445"/>
      <c r="AQ386" s="445"/>
      <c r="AR386" s="445"/>
      <c r="AS386" s="445"/>
      <c r="AT386" s="445"/>
      <c r="AU386" s="445"/>
      <c r="AV386" s="445"/>
      <c r="AW386" s="445"/>
      <c r="AX386" s="445"/>
      <c r="AY386" s="445"/>
      <c r="AZ386" s="445"/>
      <c r="BA386" s="445"/>
      <c r="BB386" s="445"/>
      <c r="BC386" s="445"/>
      <c r="BD386" s="445"/>
      <c r="BE386" s="445"/>
      <c r="BF386" s="448"/>
      <c r="BG386" s="445"/>
      <c r="BH386" s="445"/>
      <c r="BI386" s="445"/>
      <c r="BJ386" s="445"/>
      <c r="BK386" s="445"/>
      <c r="BL386" s="448"/>
      <c r="BU386" s="55"/>
    </row>
  </sheetData>
  <hyperlinks>
    <hyperlink ref="A1" location="Menu!E13" display="Composição dos Ajustes Prudenciais" xr:uid="{BDB4EB2B-49A4-4EF9-85E7-199BF5699F09}"/>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8EE6B-D8B3-42F2-A666-51C9E37F3699}">
  <sheetPr codeName="Planilha71">
    <tabColor rgb="FF73C6A1"/>
  </sheetPr>
  <dimension ref="A1:W27"/>
  <sheetViews>
    <sheetView showGridLines="0" topLeftCell="B1" zoomScale="85" zoomScaleNormal="85" workbookViewId="0">
      <selection activeCell="B5" sqref="B5:F26"/>
    </sheetView>
  </sheetViews>
  <sheetFormatPr defaultColWidth="8.5546875" defaultRowHeight="13.8"/>
  <cols>
    <col min="1" max="1" width="1.44140625" style="3" hidden="1" customWidth="1"/>
    <col min="2" max="2" width="3.77734375" style="3" customWidth="1"/>
    <col min="3" max="3" width="60" style="3" bestFit="1" customWidth="1"/>
    <col min="4" max="5" width="16.44140625" style="3" bestFit="1" customWidth="1"/>
    <col min="6" max="6" width="16.21875" style="3" bestFit="1" customWidth="1"/>
    <col min="7" max="7" width="3" style="3" customWidth="1"/>
    <col min="8" max="9" width="16.44140625" style="3" bestFit="1" customWidth="1"/>
    <col min="10" max="10" width="16.21875" style="3" bestFit="1" customWidth="1"/>
    <col min="11" max="11" width="3" style="3" customWidth="1"/>
    <col min="12" max="12" width="16.44140625" style="3" bestFit="1" customWidth="1"/>
    <col min="13" max="14" width="16.21875" style="3" bestFit="1" customWidth="1"/>
    <col min="15" max="18" width="11.44140625" style="3" bestFit="1" customWidth="1"/>
    <col min="19" max="19" width="12.21875" style="3" bestFit="1" customWidth="1"/>
    <col min="20" max="20" width="9.5546875" style="3" bestFit="1" customWidth="1"/>
    <col min="21" max="21" width="32.21875" style="3" bestFit="1" customWidth="1"/>
    <col min="22" max="16384" width="8.5546875" style="3"/>
  </cols>
  <sheetData>
    <row r="1" spans="1:23" s="21" customFormat="1" ht="5.25" customHeight="1">
      <c r="A1" s="12"/>
      <c r="B1" s="13"/>
      <c r="C1" s="13"/>
      <c r="D1" s="13"/>
      <c r="E1" s="13"/>
      <c r="F1" s="13"/>
      <c r="G1" s="13"/>
      <c r="H1" s="13"/>
      <c r="I1" s="13"/>
      <c r="J1" s="13"/>
      <c r="K1" s="13"/>
      <c r="L1" s="13"/>
      <c r="M1" s="13"/>
      <c r="N1" s="13"/>
      <c r="O1" s="13"/>
      <c r="P1" s="13"/>
      <c r="Q1" s="13"/>
      <c r="R1" s="13"/>
      <c r="S1" s="13"/>
      <c r="T1" s="13"/>
      <c r="U1" s="18"/>
      <c r="V1" s="19"/>
      <c r="W1" s="20"/>
    </row>
    <row r="2" spans="1:23">
      <c r="A2" s="22"/>
      <c r="B2" s="24" t="s">
        <v>195</v>
      </c>
      <c r="C2" s="24"/>
      <c r="D2" s="24"/>
      <c r="E2" s="24"/>
      <c r="F2" s="24"/>
      <c r="G2" s="24"/>
      <c r="H2" s="24"/>
      <c r="I2" s="24"/>
      <c r="J2" s="24"/>
      <c r="K2" s="24"/>
      <c r="L2" s="24"/>
      <c r="M2" s="24"/>
      <c r="N2" s="24"/>
      <c r="O2" s="2299"/>
      <c r="P2" s="2299"/>
      <c r="Q2" s="2299"/>
      <c r="R2" s="2299"/>
      <c r="S2" s="2299"/>
      <c r="T2" s="2299"/>
      <c r="U2" s="52"/>
    </row>
    <row r="3" spans="1:23" hidden="1">
      <c r="A3" s="1965"/>
      <c r="B3" s="1966"/>
      <c r="C3" s="1966"/>
      <c r="D3" s="1966"/>
      <c r="E3" s="1966"/>
      <c r="F3" s="1966"/>
      <c r="G3" s="1966"/>
      <c r="H3" s="1966"/>
      <c r="I3" s="1966"/>
      <c r="J3" s="1966"/>
      <c r="K3" s="1966"/>
      <c r="L3" s="1966"/>
      <c r="M3" s="1966"/>
      <c r="N3" s="1966"/>
      <c r="O3" s="1966"/>
      <c r="P3" s="1966"/>
      <c r="Q3" s="1966"/>
      <c r="R3" s="1966"/>
      <c r="S3" s="1966"/>
      <c r="T3" s="1966"/>
    </row>
    <row r="4" spans="1:23" ht="12" customHeight="1">
      <c r="A4" s="1966"/>
      <c r="B4" s="1966"/>
      <c r="C4" s="1967"/>
      <c r="D4" s="1967"/>
      <c r="E4" s="1967"/>
      <c r="F4" s="1967"/>
      <c r="G4" s="2226"/>
      <c r="H4" s="1967"/>
      <c r="I4" s="1967"/>
      <c r="J4" s="1967"/>
      <c r="K4" s="2226"/>
      <c r="L4" s="1967"/>
      <c r="M4" s="1967"/>
      <c r="N4" s="1967"/>
      <c r="O4" s="2226"/>
      <c r="P4" s="2226"/>
      <c r="Q4" s="2226"/>
      <c r="R4" s="2226"/>
      <c r="S4" s="2226"/>
      <c r="T4" s="2226"/>
      <c r="U4" s="2226"/>
      <c r="V4" s="2226"/>
    </row>
    <row r="5" spans="1:23" ht="14.4" thickBot="1">
      <c r="A5" s="1966"/>
      <c r="B5" s="1210"/>
      <c r="C5" s="1968"/>
      <c r="D5" s="1968"/>
      <c r="E5" s="1968"/>
      <c r="F5" s="1968">
        <v>46203</v>
      </c>
      <c r="G5" s="2226"/>
      <c r="H5" s="1968"/>
      <c r="I5" s="1968"/>
      <c r="J5" s="1968">
        <v>46112</v>
      </c>
      <c r="K5" s="2226"/>
      <c r="L5" s="1968"/>
      <c r="M5" s="1968"/>
      <c r="N5" s="1968">
        <v>46022</v>
      </c>
      <c r="O5" s="2226"/>
      <c r="P5" s="2226"/>
      <c r="Q5" s="2226"/>
      <c r="R5" s="2226"/>
      <c r="S5" s="2226"/>
      <c r="T5" s="2226"/>
      <c r="U5" s="2226"/>
      <c r="V5" s="2226"/>
    </row>
    <row r="6" spans="1:23" ht="14.4" thickBot="1">
      <c r="A6" s="1637">
        <v>2</v>
      </c>
      <c r="B6" s="1260"/>
      <c r="C6" s="1260"/>
      <c r="D6" s="1260" t="s">
        <v>172</v>
      </c>
      <c r="E6" s="1260" t="s">
        <v>173</v>
      </c>
      <c r="F6" s="1260" t="s">
        <v>174</v>
      </c>
      <c r="G6" s="2300"/>
      <c r="H6" s="1260" t="s">
        <v>172</v>
      </c>
      <c r="I6" s="1260" t="s">
        <v>173</v>
      </c>
      <c r="J6" s="1260" t="s">
        <v>174</v>
      </c>
      <c r="K6" s="2300"/>
      <c r="L6" s="1260" t="s">
        <v>172</v>
      </c>
      <c r="M6" s="1260" t="s">
        <v>173</v>
      </c>
      <c r="N6" s="1260" t="s">
        <v>174</v>
      </c>
      <c r="O6" s="2226"/>
      <c r="P6" s="2226"/>
      <c r="Q6" s="2226"/>
      <c r="R6" s="2226"/>
      <c r="S6" s="2226"/>
      <c r="T6" s="2226"/>
      <c r="U6" s="2226"/>
      <c r="V6" s="2226"/>
    </row>
    <row r="7" spans="1:23" ht="14.4" thickBot="1">
      <c r="A7" s="1637">
        <v>0</v>
      </c>
      <c r="B7" s="1281" t="s">
        <v>196</v>
      </c>
      <c r="C7" s="1281"/>
      <c r="D7" s="1281"/>
      <c r="E7" s="1281"/>
      <c r="F7" s="1281"/>
      <c r="G7" s="2226"/>
      <c r="H7" s="1281"/>
      <c r="I7" s="1281"/>
      <c r="J7" s="1281"/>
      <c r="K7" s="2226"/>
      <c r="L7" s="1281"/>
      <c r="M7" s="1281"/>
      <c r="N7" s="1281"/>
      <c r="O7" s="2226"/>
      <c r="P7" s="2226"/>
      <c r="Q7" s="2226"/>
      <c r="R7" s="2226"/>
      <c r="S7" s="2226"/>
      <c r="T7" s="2226"/>
      <c r="U7" s="2226"/>
      <c r="V7" s="2226"/>
    </row>
    <row r="8" spans="1:23">
      <c r="A8" s="1637"/>
      <c r="B8" s="1287"/>
      <c r="C8" s="1287" t="s">
        <v>197</v>
      </c>
      <c r="D8" s="2240">
        <v>59389</v>
      </c>
      <c r="E8" s="2038" t="s">
        <v>184</v>
      </c>
      <c r="F8" s="2038" t="s">
        <v>184</v>
      </c>
      <c r="G8" s="2226"/>
      <c r="H8" s="2240">
        <v>59389</v>
      </c>
      <c r="I8" s="2038"/>
      <c r="J8" s="2038"/>
      <c r="K8" s="2226"/>
      <c r="L8" s="2240">
        <v>57708</v>
      </c>
      <c r="M8" s="2038"/>
      <c r="N8" s="2038"/>
      <c r="O8" s="2226"/>
      <c r="P8" s="2226"/>
      <c r="Q8" s="2226"/>
      <c r="R8" s="2226"/>
      <c r="S8" s="2226"/>
      <c r="T8" s="2226"/>
      <c r="U8" s="2226"/>
      <c r="V8" s="2226"/>
    </row>
    <row r="9" spans="1:23">
      <c r="A9" s="1637"/>
      <c r="B9" s="1287"/>
      <c r="C9" s="1287" t="s">
        <v>198</v>
      </c>
      <c r="D9" s="2240">
        <v>413755</v>
      </c>
      <c r="E9" s="2240">
        <v>349660</v>
      </c>
      <c r="F9" s="2240">
        <v>280236</v>
      </c>
      <c r="G9" s="2226"/>
      <c r="H9" s="2240">
        <v>415849</v>
      </c>
      <c r="I9" s="2240">
        <v>349660</v>
      </c>
      <c r="J9" s="2240">
        <v>280236</v>
      </c>
      <c r="K9" s="2226"/>
      <c r="L9" s="2240">
        <v>382760</v>
      </c>
      <c r="M9" s="2240">
        <v>303084</v>
      </c>
      <c r="N9" s="2240">
        <v>274202</v>
      </c>
      <c r="O9" s="2226"/>
      <c r="P9" s="2226"/>
      <c r="Q9" s="2226"/>
      <c r="R9" s="2226"/>
      <c r="S9" s="2226"/>
      <c r="T9" s="2226"/>
      <c r="U9" s="2226"/>
      <c r="V9" s="2226"/>
    </row>
    <row r="10" spans="1:23">
      <c r="A10" s="1637">
        <v>6</v>
      </c>
      <c r="B10" s="1287"/>
      <c r="C10" s="1287" t="s">
        <v>199</v>
      </c>
      <c r="D10" s="2240">
        <v>-379100</v>
      </c>
      <c r="E10" s="2240">
        <v>-275115</v>
      </c>
      <c r="F10" s="2240">
        <v>-191703</v>
      </c>
      <c r="G10" s="2226"/>
      <c r="H10" s="2240">
        <v>-379100</v>
      </c>
      <c r="I10" s="2240">
        <v>-275115</v>
      </c>
      <c r="J10" s="2240">
        <v>-191703</v>
      </c>
      <c r="K10" s="2226"/>
      <c r="L10" s="2240">
        <v>-395764</v>
      </c>
      <c r="M10" s="2240">
        <v>-224585</v>
      </c>
      <c r="N10" s="2240">
        <v>-182873</v>
      </c>
      <c r="O10" s="2226"/>
      <c r="P10" s="2226"/>
      <c r="Q10" s="2226"/>
      <c r="R10" s="2226"/>
      <c r="S10" s="2226"/>
      <c r="T10" s="2226"/>
      <c r="U10" s="2226"/>
      <c r="V10" s="2226"/>
    </row>
    <row r="11" spans="1:23">
      <c r="A11" s="1637">
        <v>7</v>
      </c>
      <c r="B11" s="1287"/>
      <c r="C11" s="1287" t="s">
        <v>200</v>
      </c>
      <c r="D11" s="2240">
        <v>1874849</v>
      </c>
      <c r="E11" s="2240">
        <v>1851681</v>
      </c>
      <c r="F11" s="2240">
        <v>1657383</v>
      </c>
      <c r="G11" s="2226"/>
      <c r="H11" s="2240">
        <v>1874849</v>
      </c>
      <c r="I11" s="2240">
        <v>1851681</v>
      </c>
      <c r="J11" s="2240">
        <v>1657383</v>
      </c>
      <c r="K11" s="2226"/>
      <c r="L11" s="2240">
        <v>1839354</v>
      </c>
      <c r="M11" s="2240">
        <v>1759349</v>
      </c>
      <c r="N11" s="2240">
        <v>1594625</v>
      </c>
      <c r="O11" s="2226"/>
      <c r="P11" s="2226"/>
      <c r="Q11" s="2226"/>
      <c r="R11" s="2226"/>
      <c r="S11" s="2226"/>
      <c r="T11" s="2226"/>
      <c r="U11" s="2226"/>
      <c r="V11" s="2226"/>
    </row>
    <row r="12" spans="1:23" ht="15.75" customHeight="1">
      <c r="A12" s="1973" t="s">
        <v>97</v>
      </c>
      <c r="B12" s="1287"/>
      <c r="C12" s="1287" t="s">
        <v>201</v>
      </c>
      <c r="D12" s="2240">
        <v>23190</v>
      </c>
      <c r="E12" s="2240">
        <v>19439</v>
      </c>
      <c r="F12" s="2240">
        <v>14398</v>
      </c>
      <c r="G12" s="2226"/>
      <c r="H12" s="2240">
        <v>23190</v>
      </c>
      <c r="I12" s="2240">
        <v>19439</v>
      </c>
      <c r="J12" s="2240">
        <v>14398</v>
      </c>
      <c r="K12" s="2226"/>
      <c r="L12" s="2240">
        <v>23208</v>
      </c>
      <c r="M12" s="2240">
        <v>14536</v>
      </c>
      <c r="N12" s="2240">
        <v>18529</v>
      </c>
      <c r="O12" s="2226"/>
      <c r="P12" s="2226"/>
      <c r="Q12" s="2226"/>
      <c r="R12" s="2226"/>
      <c r="S12" s="2226"/>
      <c r="T12" s="2226"/>
      <c r="U12" s="2226"/>
      <c r="V12" s="2226"/>
    </row>
    <row r="13" spans="1:23">
      <c r="A13" s="1637">
        <v>9</v>
      </c>
      <c r="B13" s="1287"/>
      <c r="C13" s="1287" t="s">
        <v>202</v>
      </c>
      <c r="D13" s="2240">
        <v>59550</v>
      </c>
      <c r="E13" s="2038" t="s">
        <v>184</v>
      </c>
      <c r="F13" s="2038" t="s">
        <v>184</v>
      </c>
      <c r="G13" s="2226"/>
      <c r="H13" s="2240">
        <v>59550</v>
      </c>
      <c r="I13" s="2038"/>
      <c r="J13" s="2038"/>
      <c r="K13" s="2226"/>
      <c r="L13" s="2240">
        <v>57403</v>
      </c>
      <c r="M13" s="2038"/>
      <c r="N13" s="2038"/>
      <c r="O13" s="2226"/>
      <c r="P13" s="2226"/>
      <c r="Q13" s="2226"/>
      <c r="R13" s="2226"/>
      <c r="S13" s="2226"/>
      <c r="T13" s="2226"/>
      <c r="U13" s="2226"/>
      <c r="V13" s="2226"/>
    </row>
    <row r="14" spans="1:23">
      <c r="A14" s="1208">
        <v>12</v>
      </c>
      <c r="B14" s="1287"/>
      <c r="C14" s="1287" t="s">
        <v>203</v>
      </c>
      <c r="D14" s="2240">
        <v>40770</v>
      </c>
      <c r="E14" s="2240">
        <v>43982</v>
      </c>
      <c r="F14" s="2240">
        <v>44627</v>
      </c>
      <c r="G14" s="2226"/>
      <c r="H14" s="2240">
        <v>40770</v>
      </c>
      <c r="I14" s="2240">
        <v>43982</v>
      </c>
      <c r="J14" s="2240">
        <v>44627</v>
      </c>
      <c r="K14" s="2226"/>
      <c r="L14" s="2240">
        <v>41657</v>
      </c>
      <c r="M14" s="2240">
        <v>45177</v>
      </c>
      <c r="N14" s="2240">
        <v>44150</v>
      </c>
      <c r="O14" s="2226"/>
      <c r="P14" s="2226"/>
      <c r="Q14" s="2226"/>
      <c r="R14" s="2226"/>
      <c r="S14" s="2226"/>
      <c r="T14" s="2226"/>
      <c r="U14" s="2226"/>
      <c r="V14" s="2226"/>
    </row>
    <row r="15" spans="1:23">
      <c r="A15" s="1208">
        <v>13</v>
      </c>
      <c r="B15" s="1287"/>
      <c r="C15" s="1287" t="s">
        <v>204</v>
      </c>
      <c r="D15" s="2240">
        <v>-13420</v>
      </c>
      <c r="E15" s="2240">
        <v>-13711</v>
      </c>
      <c r="F15" s="2240">
        <v>-12864</v>
      </c>
      <c r="G15" s="2226"/>
      <c r="H15" s="2240">
        <v>-13420</v>
      </c>
      <c r="I15" s="2240">
        <v>-13711</v>
      </c>
      <c r="J15" s="2240">
        <v>-12864</v>
      </c>
      <c r="K15" s="2226"/>
      <c r="L15" s="2240">
        <v>-13234</v>
      </c>
      <c r="M15" s="2240">
        <v>-13303</v>
      </c>
      <c r="N15" s="2240">
        <v>-13254</v>
      </c>
      <c r="O15" s="2226"/>
      <c r="P15" s="2226"/>
      <c r="Q15" s="2226"/>
      <c r="R15" s="2226"/>
      <c r="S15" s="2226"/>
      <c r="T15" s="2226"/>
      <c r="U15" s="2226"/>
      <c r="V15" s="2226"/>
    </row>
    <row r="16" spans="1:23">
      <c r="A16" s="1208">
        <v>14</v>
      </c>
      <c r="B16" s="1287"/>
      <c r="C16" s="1287" t="s">
        <v>205</v>
      </c>
      <c r="D16" s="2240">
        <v>16998</v>
      </c>
      <c r="E16" s="2240">
        <v>22015</v>
      </c>
      <c r="F16" s="2240">
        <v>9231</v>
      </c>
      <c r="G16" s="2226"/>
      <c r="H16" s="2240">
        <v>16998</v>
      </c>
      <c r="I16" s="2240">
        <v>22015</v>
      </c>
      <c r="J16" s="2240">
        <v>9231</v>
      </c>
      <c r="K16" s="2226"/>
      <c r="L16" s="2240">
        <v>19183</v>
      </c>
      <c r="M16" s="2240">
        <v>14886</v>
      </c>
      <c r="N16" s="2240">
        <v>5440</v>
      </c>
      <c r="O16" s="2226"/>
      <c r="P16" s="2226"/>
      <c r="Q16" s="2226"/>
      <c r="R16" s="2226"/>
      <c r="S16" s="2226"/>
      <c r="T16" s="2226"/>
      <c r="U16" s="2226"/>
      <c r="V16" s="2226"/>
    </row>
    <row r="17" spans="1:22">
      <c r="A17" s="1208">
        <v>16</v>
      </c>
      <c r="B17" s="1287"/>
      <c r="C17" s="1287" t="s">
        <v>206</v>
      </c>
      <c r="D17" s="2240">
        <v>-22689</v>
      </c>
      <c r="E17" s="2240">
        <v>-17372</v>
      </c>
      <c r="F17" s="2240">
        <v>-9210</v>
      </c>
      <c r="G17" s="2226"/>
      <c r="H17" s="2240">
        <v>-22689</v>
      </c>
      <c r="I17" s="2240">
        <v>-17372</v>
      </c>
      <c r="J17" s="2240">
        <v>-9210</v>
      </c>
      <c r="K17" s="2226"/>
      <c r="L17" s="2240">
        <v>-22458</v>
      </c>
      <c r="M17" s="2240">
        <v>-11871</v>
      </c>
      <c r="N17" s="2240">
        <v>-6897</v>
      </c>
      <c r="O17" s="2226"/>
      <c r="P17" s="2226"/>
      <c r="Q17" s="2226"/>
      <c r="R17" s="2226"/>
      <c r="S17" s="2226"/>
      <c r="T17" s="2226"/>
      <c r="U17" s="2226"/>
      <c r="V17" s="2226"/>
    </row>
    <row r="18" spans="1:22">
      <c r="A18" s="1208">
        <v>20</v>
      </c>
      <c r="B18" s="1287"/>
      <c r="C18" s="1287" t="s">
        <v>207</v>
      </c>
      <c r="D18" s="2240">
        <v>16328</v>
      </c>
      <c r="E18" s="2240" t="s">
        <v>184</v>
      </c>
      <c r="F18" s="2240" t="s">
        <v>184</v>
      </c>
      <c r="G18" s="2226"/>
      <c r="H18" s="2240">
        <v>16328</v>
      </c>
      <c r="I18" s="2240"/>
      <c r="J18" s="2240"/>
      <c r="K18" s="2226"/>
      <c r="L18" s="2240">
        <v>10236</v>
      </c>
      <c r="M18" s="2240" t="s">
        <v>184</v>
      </c>
      <c r="N18" s="2240" t="s">
        <v>184</v>
      </c>
      <c r="O18" s="2226"/>
      <c r="P18" s="2226"/>
      <c r="Q18" s="2226"/>
      <c r="R18" s="2226"/>
      <c r="S18" s="2226"/>
      <c r="T18" s="2226"/>
      <c r="U18" s="2226"/>
      <c r="V18" s="2226"/>
    </row>
    <row r="19" spans="1:22">
      <c r="A19" s="1208">
        <v>21</v>
      </c>
      <c r="B19" s="1287"/>
      <c r="C19" s="1287" t="s">
        <v>208</v>
      </c>
      <c r="D19" s="2240">
        <v>-715</v>
      </c>
      <c r="E19" s="2240">
        <v>2172</v>
      </c>
      <c r="F19" s="2240">
        <v>6438</v>
      </c>
      <c r="G19" s="2226"/>
      <c r="H19" s="2240">
        <v>-715</v>
      </c>
      <c r="I19" s="2240">
        <v>2172</v>
      </c>
      <c r="J19" s="2240">
        <v>6438</v>
      </c>
      <c r="K19" s="2226"/>
      <c r="L19" s="2240">
        <v>3870</v>
      </c>
      <c r="M19" s="2240">
        <v>7856</v>
      </c>
      <c r="N19" s="2240">
        <v>-8232</v>
      </c>
      <c r="O19" s="2226"/>
      <c r="P19" s="2226"/>
      <c r="Q19" s="2226"/>
      <c r="R19" s="2226"/>
      <c r="S19" s="2226"/>
      <c r="T19" s="2226"/>
      <c r="U19" s="2226"/>
      <c r="V19" s="2226"/>
    </row>
    <row r="20" spans="1:22">
      <c r="A20" s="1208">
        <v>22</v>
      </c>
      <c r="B20" s="1287"/>
      <c r="C20" s="1287" t="s">
        <v>209</v>
      </c>
      <c r="D20" s="2240">
        <v>25283</v>
      </c>
      <c r="E20" s="2240">
        <v>3467</v>
      </c>
      <c r="F20" s="2240">
        <v>-10908</v>
      </c>
      <c r="G20" s="2226"/>
      <c r="H20" s="2240">
        <v>25283</v>
      </c>
      <c r="I20" s="2240">
        <v>3467</v>
      </c>
      <c r="J20" s="2240">
        <v>-10908</v>
      </c>
      <c r="K20" s="2226"/>
      <c r="L20" s="2240">
        <v>-1634</v>
      </c>
      <c r="M20" s="2240">
        <v>-493</v>
      </c>
      <c r="N20" s="2240">
        <v>-8624</v>
      </c>
      <c r="O20" s="2226"/>
      <c r="P20" s="2226"/>
      <c r="Q20" s="2226"/>
      <c r="R20" s="2226"/>
      <c r="S20" s="2226"/>
      <c r="T20" s="2226"/>
      <c r="U20" s="2226"/>
      <c r="V20" s="2226"/>
    </row>
    <row r="21" spans="1:22">
      <c r="A21" s="1208">
        <v>24</v>
      </c>
      <c r="B21" s="1632"/>
      <c r="C21" s="1287" t="s">
        <v>210</v>
      </c>
      <c r="D21" s="2240">
        <v>135266</v>
      </c>
      <c r="E21" s="2038" t="s">
        <v>184</v>
      </c>
      <c r="F21" s="2038" t="s">
        <v>184</v>
      </c>
      <c r="G21" s="2226"/>
      <c r="H21" s="2240">
        <v>135266</v>
      </c>
      <c r="I21" s="2038"/>
      <c r="J21" s="2038"/>
      <c r="K21" s="2226"/>
      <c r="L21" s="2240">
        <v>125347</v>
      </c>
      <c r="M21" s="2038"/>
      <c r="N21" s="2038"/>
      <c r="O21" s="2226"/>
      <c r="P21" s="2226"/>
      <c r="Q21" s="2226"/>
      <c r="R21" s="2226"/>
      <c r="S21" s="2226"/>
      <c r="T21" s="2226"/>
      <c r="U21" s="2226"/>
      <c r="V21" s="2226"/>
    </row>
    <row r="22" spans="1:22" ht="14.4" thickBot="1">
      <c r="A22" s="1208"/>
      <c r="B22" s="1441"/>
      <c r="C22" s="2245" t="s">
        <v>211</v>
      </c>
      <c r="D22" s="2246">
        <v>20140</v>
      </c>
      <c r="E22" s="2038" t="s">
        <v>184</v>
      </c>
      <c r="F22" s="2038" t="s">
        <v>184</v>
      </c>
      <c r="G22" s="2226"/>
      <c r="H22" s="2246">
        <v>20140</v>
      </c>
      <c r="I22" s="2038"/>
      <c r="J22" s="2038"/>
      <c r="K22" s="2226"/>
      <c r="L22" s="2246">
        <v>18652</v>
      </c>
      <c r="M22" s="2038"/>
      <c r="N22" s="2038"/>
      <c r="O22" s="2226"/>
      <c r="P22" s="2226"/>
      <c r="Q22" s="2226"/>
      <c r="R22" s="2226"/>
      <c r="S22" s="2226"/>
      <c r="T22" s="2226"/>
      <c r="U22" s="2226"/>
      <c r="V22" s="2226"/>
    </row>
    <row r="23" spans="1:22" s="52" customFormat="1" ht="14.4" thickBot="1">
      <c r="A23" s="1637">
        <v>27</v>
      </c>
      <c r="B23" s="1441" t="s">
        <v>212</v>
      </c>
      <c r="C23" s="1442"/>
      <c r="D23" s="2244"/>
      <c r="E23" s="2244"/>
      <c r="F23" s="2244"/>
      <c r="G23" s="2226"/>
      <c r="H23" s="2244"/>
      <c r="I23" s="2244"/>
      <c r="J23" s="2244"/>
      <c r="K23" s="2226"/>
      <c r="L23" s="2244"/>
      <c r="M23" s="2244"/>
      <c r="N23" s="2244"/>
      <c r="O23" s="2226"/>
      <c r="P23" s="2226"/>
      <c r="Q23" s="2226"/>
      <c r="R23" s="2226"/>
      <c r="S23" s="2226"/>
      <c r="T23" s="2226"/>
      <c r="U23" s="2226"/>
      <c r="V23" s="2226"/>
    </row>
    <row r="24" spans="1:22">
      <c r="B24" s="2092"/>
      <c r="C24" s="1287" t="s">
        <v>213</v>
      </c>
      <c r="D24" s="1964">
        <v>0</v>
      </c>
      <c r="E24" s="1964">
        <v>0</v>
      </c>
      <c r="F24" s="1964">
        <v>0</v>
      </c>
      <c r="G24" s="2226"/>
      <c r="H24" s="1964">
        <v>0</v>
      </c>
      <c r="I24" s="1964">
        <v>0</v>
      </c>
      <c r="J24" s="1964">
        <v>0</v>
      </c>
      <c r="K24" s="2226"/>
      <c r="L24" s="1964">
        <v>0</v>
      </c>
      <c r="M24" s="1964">
        <v>0</v>
      </c>
      <c r="N24" s="1964">
        <v>0</v>
      </c>
      <c r="O24" s="2226"/>
      <c r="P24" s="2226"/>
      <c r="Q24" s="2226"/>
      <c r="R24" s="2226"/>
      <c r="S24" s="2226"/>
      <c r="T24" s="2226"/>
      <c r="U24" s="2226"/>
      <c r="V24" s="2226"/>
    </row>
    <row r="25" spans="1:22">
      <c r="B25" s="2092"/>
      <c r="C25" s="1287" t="s">
        <v>214</v>
      </c>
      <c r="D25" s="1964">
        <v>0</v>
      </c>
      <c r="E25" s="1964">
        <v>0</v>
      </c>
      <c r="F25" s="1964">
        <v>0</v>
      </c>
      <c r="G25" s="2226"/>
      <c r="H25" s="1964">
        <v>0</v>
      </c>
      <c r="I25" s="1964">
        <v>0</v>
      </c>
      <c r="J25" s="1964">
        <v>0</v>
      </c>
      <c r="K25" s="2226"/>
      <c r="L25" s="1964">
        <v>0</v>
      </c>
      <c r="M25" s="1964">
        <v>0</v>
      </c>
      <c r="N25" s="1964">
        <v>0</v>
      </c>
      <c r="O25" s="2226"/>
      <c r="P25" s="2226"/>
      <c r="Q25" s="2226"/>
      <c r="R25" s="2226"/>
      <c r="S25" s="2226"/>
      <c r="T25" s="2226"/>
      <c r="U25" s="2226"/>
      <c r="V25" s="2226"/>
    </row>
    <row r="26" spans="1:22">
      <c r="B26" s="2298" t="s">
        <v>3286</v>
      </c>
      <c r="G26" s="2226"/>
      <c r="K26" s="2226"/>
      <c r="O26" s="2226"/>
      <c r="P26" s="2226"/>
      <c r="Q26" s="2226"/>
      <c r="R26" s="2226"/>
      <c r="S26" s="2226"/>
      <c r="T26" s="2226"/>
      <c r="U26" s="2226"/>
      <c r="V26" s="2226"/>
    </row>
    <row r="27" spans="1:22">
      <c r="G27" s="2226"/>
      <c r="K27" s="2226"/>
      <c r="O27" s="2226"/>
      <c r="P27" s="2226"/>
      <c r="Q27" s="2226"/>
      <c r="R27" s="2226"/>
      <c r="S27" s="2226"/>
      <c r="T27" s="2226"/>
      <c r="U27" s="2226"/>
      <c r="V27" s="2226"/>
    </row>
  </sheetData>
  <hyperlinks>
    <hyperlink ref="B2" location="Índice!A1" display="OV1: Visão Geral dos Ativos Ponderados pelo Risco – RWA" xr:uid="{2FF27C40-C7AA-45A7-85F0-CD822F0D2969}"/>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79265-70C4-4F35-8CD4-C4F90D9533DA}">
  <sheetPr codeName="Plan5">
    <tabColor rgb="FF5F6062"/>
  </sheetPr>
  <dimension ref="A1:BG366"/>
  <sheetViews>
    <sheetView workbookViewId="0">
      <selection sqref="A1:XFD1048576"/>
    </sheetView>
  </sheetViews>
  <sheetFormatPr defaultColWidth="9.21875" defaultRowHeight="13.2"/>
  <cols>
    <col min="1" max="1" width="54.21875" style="273" customWidth="1"/>
    <col min="2" max="2" width="7.44140625" style="273" bestFit="1" customWidth="1"/>
    <col min="3" max="6" width="8.44140625" style="273" bestFit="1" customWidth="1"/>
    <col min="7" max="8" width="10.5546875" style="273" bestFit="1" customWidth="1"/>
    <col min="9" max="14" width="10.5546875" style="273" customWidth="1"/>
    <col min="15" max="19" width="10.5546875" style="273" bestFit="1" customWidth="1"/>
    <col min="20" max="35" width="10.5546875" style="58" bestFit="1" customWidth="1"/>
    <col min="36" max="36" width="9.5546875" style="58" bestFit="1" customWidth="1"/>
    <col min="37" max="43" width="10.5546875" style="58" bestFit="1" customWidth="1"/>
    <col min="44" max="16384" width="9.21875" style="58"/>
  </cols>
  <sheetData>
    <row r="1" spans="1:43" s="347" customFormat="1" ht="13.8">
      <c r="B1" s="246"/>
      <c r="C1" s="246"/>
      <c r="D1" s="246"/>
      <c r="E1" s="246"/>
      <c r="F1" s="246"/>
      <c r="G1" s="246"/>
      <c r="H1" s="246"/>
      <c r="I1" s="246"/>
      <c r="J1" s="246"/>
      <c r="K1" s="246"/>
      <c r="L1" s="246"/>
      <c r="M1" s="246"/>
      <c r="N1" s="246"/>
      <c r="O1" s="246"/>
      <c r="P1" s="246"/>
      <c r="Q1" s="246"/>
      <c r="R1" s="246"/>
      <c r="AQ1" s="57" t="s">
        <v>2345</v>
      </c>
    </row>
    <row r="2" spans="1:43" s="70" customFormat="1" ht="15.6">
      <c r="A2" s="53" t="s">
        <v>2515</v>
      </c>
      <c r="B2" s="141" t="s">
        <v>2516</v>
      </c>
      <c r="C2" s="141"/>
      <c r="D2" s="141"/>
      <c r="E2" s="141"/>
      <c r="F2" s="141"/>
      <c r="G2" s="1045"/>
      <c r="H2" s="1046" t="s">
        <v>2265</v>
      </c>
      <c r="I2" s="1046" t="s">
        <v>2372</v>
      </c>
      <c r="J2" s="1046" t="s">
        <v>2517</v>
      </c>
      <c r="K2" s="1046" t="s">
        <v>2518</v>
      </c>
      <c r="L2" s="1046" t="s">
        <v>2519</v>
      </c>
      <c r="M2" s="1046" t="s">
        <v>2520</v>
      </c>
      <c r="N2" s="1046" t="s">
        <v>2508</v>
      </c>
      <c r="O2" s="1046" t="s">
        <v>2477</v>
      </c>
      <c r="P2" s="1047" t="s">
        <v>2478</v>
      </c>
      <c r="Q2" s="1047" t="s">
        <v>2479</v>
      </c>
      <c r="R2" s="1047" t="s">
        <v>2480</v>
      </c>
      <c r="S2" s="1047" t="s">
        <v>2481</v>
      </c>
      <c r="T2" s="1048">
        <v>42825</v>
      </c>
      <c r="U2" s="1047" t="s">
        <v>2483</v>
      </c>
      <c r="V2" s="1047" t="s">
        <v>2484</v>
      </c>
      <c r="W2" s="1047" t="s">
        <v>2521</v>
      </c>
      <c r="X2" s="1047" t="s">
        <v>2486</v>
      </c>
      <c r="Y2" s="1047" t="s">
        <v>2487</v>
      </c>
      <c r="Z2" s="1047" t="s">
        <v>2488</v>
      </c>
      <c r="AA2" s="1047" t="s">
        <v>2489</v>
      </c>
      <c r="AB2" s="1047" t="s">
        <v>2490</v>
      </c>
      <c r="AC2" s="1047" t="s">
        <v>2491</v>
      </c>
      <c r="AD2" s="1047" t="s">
        <v>2522</v>
      </c>
      <c r="AE2" s="1047" t="s">
        <v>2523</v>
      </c>
      <c r="AF2" s="1047" t="s">
        <v>2492</v>
      </c>
      <c r="AG2" s="1047" t="s">
        <v>2524</v>
      </c>
      <c r="AH2" s="1047" t="s">
        <v>2525</v>
      </c>
      <c r="AI2" s="1048" t="s">
        <v>2526</v>
      </c>
      <c r="AJ2" s="1048" t="s">
        <v>2527</v>
      </c>
      <c r="AK2" s="1048" t="s">
        <v>2528</v>
      </c>
      <c r="AL2" s="1049" t="s">
        <v>2529</v>
      </c>
      <c r="AM2" s="1049" t="s">
        <v>2530</v>
      </c>
      <c r="AN2" s="1049" t="s">
        <v>2531</v>
      </c>
      <c r="AO2" s="1048">
        <v>40908</v>
      </c>
      <c r="AP2" s="1049" t="s">
        <v>2532</v>
      </c>
      <c r="AQ2" s="1049" t="s">
        <v>2533</v>
      </c>
    </row>
    <row r="3" spans="1:43" s="70" customFormat="1" ht="42" customHeight="1">
      <c r="A3" s="136" t="s">
        <v>2534</v>
      </c>
      <c r="B3" s="767" t="s">
        <v>2535</v>
      </c>
      <c r="C3" s="766" t="s">
        <v>2536</v>
      </c>
      <c r="D3" s="766" t="s">
        <v>2537</v>
      </c>
      <c r="E3" s="766" t="s">
        <v>2538</v>
      </c>
      <c r="F3" s="766" t="s">
        <v>2539</v>
      </c>
      <c r="G3" s="1050" t="s">
        <v>2540</v>
      </c>
      <c r="H3" s="766" t="s">
        <v>156</v>
      </c>
      <c r="I3" s="766" t="s">
        <v>156</v>
      </c>
      <c r="J3" s="766" t="s">
        <v>156</v>
      </c>
      <c r="K3" s="766" t="s">
        <v>156</v>
      </c>
      <c r="L3" s="766" t="s">
        <v>156</v>
      </c>
      <c r="M3" s="766" t="s">
        <v>156</v>
      </c>
      <c r="N3" s="766" t="s">
        <v>156</v>
      </c>
      <c r="O3" s="766" t="s">
        <v>156</v>
      </c>
      <c r="P3" s="766" t="s">
        <v>156</v>
      </c>
      <c r="Q3" s="766" t="s">
        <v>156</v>
      </c>
      <c r="R3" s="766" t="s">
        <v>156</v>
      </c>
      <c r="S3" s="766" t="s">
        <v>156</v>
      </c>
      <c r="T3" s="766" t="s">
        <v>156</v>
      </c>
      <c r="U3" s="766" t="s">
        <v>156</v>
      </c>
      <c r="V3" s="766" t="s">
        <v>156</v>
      </c>
      <c r="W3" s="766" t="s">
        <v>156</v>
      </c>
      <c r="X3" s="766" t="s">
        <v>156</v>
      </c>
      <c r="Y3" s="766" t="s">
        <v>156</v>
      </c>
      <c r="Z3" s="766" t="s">
        <v>156</v>
      </c>
      <c r="AA3" s="766" t="s">
        <v>156</v>
      </c>
      <c r="AB3" s="766" t="s">
        <v>156</v>
      </c>
      <c r="AC3" s="766" t="s">
        <v>156</v>
      </c>
      <c r="AD3" s="766" t="s">
        <v>156</v>
      </c>
      <c r="AE3" s="766" t="s">
        <v>156</v>
      </c>
      <c r="AF3" s="766" t="s">
        <v>156</v>
      </c>
      <c r="AG3" s="766" t="s">
        <v>156</v>
      </c>
      <c r="AH3" s="766" t="s">
        <v>156</v>
      </c>
      <c r="AI3" s="766" t="s">
        <v>156</v>
      </c>
      <c r="AJ3" s="766" t="s">
        <v>156</v>
      </c>
      <c r="AK3" s="766" t="s">
        <v>156</v>
      </c>
      <c r="AL3" s="766" t="s">
        <v>156</v>
      </c>
      <c r="AM3" s="766" t="s">
        <v>156</v>
      </c>
      <c r="AN3" s="766" t="s">
        <v>156</v>
      </c>
      <c r="AO3" s="766" t="s">
        <v>156</v>
      </c>
      <c r="AP3" s="766" t="s">
        <v>156</v>
      </c>
      <c r="AQ3" s="766" t="s">
        <v>156</v>
      </c>
    </row>
    <row r="4" spans="1:43" s="70" customFormat="1" ht="13.8">
      <c r="A4" s="146" t="s">
        <v>2541</v>
      </c>
      <c r="B4" s="82">
        <v>0</v>
      </c>
      <c r="C4" s="82">
        <v>0</v>
      </c>
      <c r="D4" s="82">
        <v>0</v>
      </c>
      <c r="E4" s="82">
        <v>0</v>
      </c>
      <c r="F4" s="82">
        <v>0</v>
      </c>
      <c r="G4" s="82">
        <v>17201</v>
      </c>
      <c r="H4" s="82">
        <v>17201</v>
      </c>
      <c r="I4" s="82">
        <v>11266</v>
      </c>
      <c r="J4" s="82">
        <v>11513</v>
      </c>
      <c r="K4" s="82">
        <v>10769</v>
      </c>
      <c r="L4" s="82">
        <v>10868</v>
      </c>
      <c r="M4" s="82">
        <v>7702</v>
      </c>
      <c r="N4" s="82">
        <v>7985</v>
      </c>
      <c r="O4" s="1051">
        <v>7664</v>
      </c>
      <c r="P4" s="1051">
        <v>0</v>
      </c>
      <c r="Q4" s="1051">
        <v>0</v>
      </c>
      <c r="R4" s="1051">
        <v>0</v>
      </c>
      <c r="S4" s="1051">
        <v>0</v>
      </c>
      <c r="T4" s="1051">
        <v>0</v>
      </c>
      <c r="U4" s="1051">
        <v>0</v>
      </c>
      <c r="V4" s="1051">
        <v>0</v>
      </c>
      <c r="W4" s="1051">
        <v>0</v>
      </c>
      <c r="X4" s="1051">
        <v>0</v>
      </c>
      <c r="Y4" s="1051">
        <v>0</v>
      </c>
      <c r="Z4" s="1051">
        <v>0</v>
      </c>
      <c r="AA4" s="1051">
        <v>0</v>
      </c>
      <c r="AB4" s="1051">
        <v>0</v>
      </c>
      <c r="AC4" s="1051">
        <v>0</v>
      </c>
      <c r="AD4" s="1051">
        <v>0</v>
      </c>
      <c r="AE4" s="1051">
        <v>0</v>
      </c>
      <c r="AF4" s="1051">
        <v>0</v>
      </c>
      <c r="AG4" s="1051">
        <v>0</v>
      </c>
      <c r="AH4" s="1051">
        <v>0</v>
      </c>
      <c r="AI4" s="1051">
        <v>0</v>
      </c>
      <c r="AJ4" s="1051">
        <v>0</v>
      </c>
      <c r="AK4" s="1051">
        <v>0</v>
      </c>
      <c r="AL4" s="1051">
        <v>0</v>
      </c>
      <c r="AM4" s="1051">
        <v>0</v>
      </c>
      <c r="AN4" s="1051">
        <v>0</v>
      </c>
      <c r="AO4" s="1051">
        <v>0</v>
      </c>
      <c r="AP4" s="1051">
        <v>0</v>
      </c>
      <c r="AQ4" s="1051">
        <v>0</v>
      </c>
    </row>
    <row r="5" spans="1:43" s="205" customFormat="1" ht="13.8">
      <c r="A5" s="1052" t="s">
        <v>2542</v>
      </c>
      <c r="B5" s="1053">
        <v>0</v>
      </c>
      <c r="C5" s="1053">
        <v>0</v>
      </c>
      <c r="D5" s="1053">
        <v>0</v>
      </c>
      <c r="E5" s="1053">
        <v>0</v>
      </c>
      <c r="F5" s="1053">
        <v>0</v>
      </c>
      <c r="G5" s="1053">
        <v>17201</v>
      </c>
      <c r="H5" s="1053">
        <v>17201</v>
      </c>
      <c r="I5" s="1053">
        <v>11266</v>
      </c>
      <c r="J5" s="1053">
        <v>11513</v>
      </c>
      <c r="K5" s="1053">
        <v>10769</v>
      </c>
      <c r="L5" s="1053">
        <v>10868</v>
      </c>
      <c r="M5" s="1053">
        <v>7702</v>
      </c>
      <c r="N5" s="1053">
        <v>7985</v>
      </c>
      <c r="O5" s="1054">
        <v>7664</v>
      </c>
      <c r="P5" s="1054">
        <v>0</v>
      </c>
      <c r="Q5" s="1054">
        <v>0</v>
      </c>
      <c r="R5" s="1054">
        <v>0</v>
      </c>
      <c r="S5" s="1054">
        <v>0</v>
      </c>
      <c r="T5" s="1054">
        <v>0</v>
      </c>
      <c r="U5" s="1054">
        <v>0</v>
      </c>
      <c r="V5" s="1054">
        <v>0</v>
      </c>
      <c r="W5" s="1054">
        <v>0</v>
      </c>
      <c r="X5" s="1054">
        <v>0</v>
      </c>
      <c r="Y5" s="1054">
        <v>0</v>
      </c>
      <c r="Z5" s="1054">
        <v>0</v>
      </c>
      <c r="AA5" s="1054">
        <v>0</v>
      </c>
      <c r="AB5" s="1054">
        <v>0</v>
      </c>
      <c r="AC5" s="1054">
        <v>0</v>
      </c>
      <c r="AD5" s="1054">
        <v>0</v>
      </c>
      <c r="AE5" s="1054">
        <v>0</v>
      </c>
      <c r="AF5" s="1054">
        <v>0</v>
      </c>
      <c r="AG5" s="1054">
        <v>0</v>
      </c>
      <c r="AH5" s="1054">
        <v>0</v>
      </c>
      <c r="AI5" s="1054">
        <v>0</v>
      </c>
      <c r="AJ5" s="1054">
        <v>0</v>
      </c>
      <c r="AK5" s="1054">
        <v>0</v>
      </c>
      <c r="AL5" s="1054">
        <v>0</v>
      </c>
      <c r="AM5" s="1054">
        <v>0</v>
      </c>
      <c r="AN5" s="1054">
        <v>0</v>
      </c>
      <c r="AO5" s="1054">
        <v>0</v>
      </c>
      <c r="AP5" s="1054">
        <v>0</v>
      </c>
      <c r="AQ5" s="1054">
        <v>0</v>
      </c>
    </row>
    <row r="7" spans="1:43" s="70" customFormat="1" ht="15.6">
      <c r="A7" s="53" t="s">
        <v>2543</v>
      </c>
      <c r="B7" s="141" t="s">
        <v>2516</v>
      </c>
      <c r="C7" s="141"/>
      <c r="D7" s="141"/>
      <c r="E7" s="141"/>
      <c r="F7" s="141"/>
      <c r="G7" s="1045"/>
      <c r="H7" s="1046" t="s">
        <v>2265</v>
      </c>
      <c r="I7" s="1046" t="s">
        <v>2372</v>
      </c>
      <c r="J7" s="1046" t="s">
        <v>2517</v>
      </c>
      <c r="K7" s="1046" t="s">
        <v>2518</v>
      </c>
      <c r="L7" s="1055">
        <v>43555</v>
      </c>
      <c r="M7" s="1046" t="s">
        <v>2520</v>
      </c>
      <c r="N7" s="1046" t="s">
        <v>2508</v>
      </c>
      <c r="O7" s="1046" t="s">
        <v>2477</v>
      </c>
      <c r="P7" s="1047" t="s">
        <v>2478</v>
      </c>
      <c r="Q7" s="1047" t="s">
        <v>2479</v>
      </c>
      <c r="R7" s="1047" t="s">
        <v>2480</v>
      </c>
      <c r="S7" s="1047" t="s">
        <v>2481</v>
      </c>
      <c r="T7" s="1048">
        <v>42825</v>
      </c>
      <c r="U7" s="1047" t="s">
        <v>2483</v>
      </c>
      <c r="V7" s="1047" t="s">
        <v>2484</v>
      </c>
      <c r="W7" s="1047" t="s">
        <v>2521</v>
      </c>
      <c r="X7" s="1047" t="s">
        <v>2486</v>
      </c>
      <c r="Y7" s="1047" t="s">
        <v>2487</v>
      </c>
      <c r="Z7" s="1047" t="s">
        <v>2488</v>
      </c>
      <c r="AA7" s="1047" t="s">
        <v>2489</v>
      </c>
      <c r="AB7" s="1047" t="s">
        <v>2490</v>
      </c>
      <c r="AC7" s="1047" t="s">
        <v>2491</v>
      </c>
      <c r="AD7" s="1047" t="s">
        <v>2522</v>
      </c>
      <c r="AE7" s="1047" t="s">
        <v>2523</v>
      </c>
      <c r="AF7" s="1047" t="s">
        <v>2492</v>
      </c>
      <c r="AG7" s="1047" t="s">
        <v>2524</v>
      </c>
      <c r="AH7" s="1047" t="s">
        <v>2525</v>
      </c>
      <c r="AI7" s="1048" t="s">
        <v>2526</v>
      </c>
      <c r="AJ7" s="1048" t="s">
        <v>2527</v>
      </c>
      <c r="AK7" s="1048" t="s">
        <v>2528</v>
      </c>
      <c r="AL7" s="1049" t="s">
        <v>2529</v>
      </c>
      <c r="AM7" s="1049" t="s">
        <v>2530</v>
      </c>
      <c r="AN7" s="1049" t="s">
        <v>2531</v>
      </c>
      <c r="AO7" s="1048">
        <v>40908</v>
      </c>
      <c r="AP7" s="1049" t="s">
        <v>2532</v>
      </c>
      <c r="AQ7" s="1049" t="s">
        <v>2533</v>
      </c>
    </row>
    <row r="8" spans="1:43" s="70" customFormat="1" ht="42" customHeight="1">
      <c r="A8" s="136" t="s">
        <v>2534</v>
      </c>
      <c r="B8" s="767" t="s">
        <v>2535</v>
      </c>
      <c r="C8" s="766" t="s">
        <v>2536</v>
      </c>
      <c r="D8" s="766" t="s">
        <v>2537</v>
      </c>
      <c r="E8" s="766" t="s">
        <v>2538</v>
      </c>
      <c r="F8" s="766" t="s">
        <v>2539</v>
      </c>
      <c r="G8" s="1050" t="s">
        <v>2544</v>
      </c>
      <c r="H8" s="766" t="s">
        <v>156</v>
      </c>
      <c r="I8" s="766" t="s">
        <v>156</v>
      </c>
      <c r="J8" s="766" t="s">
        <v>156</v>
      </c>
      <c r="K8" s="766" t="s">
        <v>156</v>
      </c>
      <c r="L8" s="766" t="s">
        <v>156</v>
      </c>
      <c r="M8" s="766" t="s">
        <v>156</v>
      </c>
      <c r="N8" s="766" t="s">
        <v>156</v>
      </c>
      <c r="O8" s="766" t="s">
        <v>156</v>
      </c>
      <c r="P8" s="766" t="s">
        <v>156</v>
      </c>
      <c r="Q8" s="766" t="s">
        <v>156</v>
      </c>
      <c r="R8" s="766" t="s">
        <v>156</v>
      </c>
      <c r="S8" s="766" t="s">
        <v>156</v>
      </c>
      <c r="T8" s="766" t="s">
        <v>156</v>
      </c>
      <c r="U8" s="766" t="s">
        <v>156</v>
      </c>
      <c r="V8" s="766" t="s">
        <v>156</v>
      </c>
      <c r="W8" s="766" t="s">
        <v>156</v>
      </c>
      <c r="X8" s="766" t="s">
        <v>156</v>
      </c>
      <c r="Y8" s="766" t="s">
        <v>156</v>
      </c>
      <c r="Z8" s="766" t="s">
        <v>156</v>
      </c>
      <c r="AA8" s="766" t="s">
        <v>156</v>
      </c>
      <c r="AB8" s="766" t="s">
        <v>156</v>
      </c>
      <c r="AC8" s="766" t="s">
        <v>156</v>
      </c>
      <c r="AD8" s="766" t="s">
        <v>156</v>
      </c>
      <c r="AE8" s="766" t="s">
        <v>156</v>
      </c>
      <c r="AF8" s="766" t="s">
        <v>156</v>
      </c>
      <c r="AG8" s="766" t="s">
        <v>156</v>
      </c>
      <c r="AH8" s="766" t="s">
        <v>156</v>
      </c>
      <c r="AI8" s="766" t="s">
        <v>156</v>
      </c>
      <c r="AJ8" s="766" t="s">
        <v>156</v>
      </c>
      <c r="AK8" s="766" t="s">
        <v>156</v>
      </c>
      <c r="AL8" s="766" t="s">
        <v>156</v>
      </c>
      <c r="AM8" s="766" t="s">
        <v>156</v>
      </c>
      <c r="AN8" s="766" t="s">
        <v>156</v>
      </c>
      <c r="AO8" s="766" t="s">
        <v>156</v>
      </c>
      <c r="AP8" s="766" t="s">
        <v>156</v>
      </c>
      <c r="AQ8" s="1056" t="s">
        <v>156</v>
      </c>
    </row>
    <row r="9" spans="1:43" s="70" customFormat="1" ht="15" hidden="1" customHeight="1">
      <c r="A9" s="124" t="s">
        <v>2545</v>
      </c>
      <c r="B9" s="638">
        <v>0</v>
      </c>
      <c r="C9" s="638">
        <v>0</v>
      </c>
      <c r="D9" s="638">
        <v>0</v>
      </c>
      <c r="E9" s="638">
        <v>0</v>
      </c>
      <c r="F9" s="638">
        <v>0</v>
      </c>
      <c r="G9" s="638">
        <v>0</v>
      </c>
      <c r="H9" s="638">
        <v>0</v>
      </c>
      <c r="I9" s="638">
        <v>0</v>
      </c>
      <c r="J9" s="638">
        <v>0</v>
      </c>
      <c r="K9" s="638">
        <v>0</v>
      </c>
      <c r="L9" s="638">
        <v>0</v>
      </c>
      <c r="M9" s="638">
        <v>0</v>
      </c>
      <c r="N9" s="638">
        <v>0</v>
      </c>
      <c r="O9" s="638">
        <v>0</v>
      </c>
      <c r="P9" s="638">
        <v>0</v>
      </c>
      <c r="Q9" s="638">
        <v>0</v>
      </c>
      <c r="R9" s="638">
        <v>0</v>
      </c>
      <c r="S9" s="638">
        <v>0</v>
      </c>
      <c r="T9" s="638">
        <v>0</v>
      </c>
      <c r="U9" s="82">
        <v>929</v>
      </c>
      <c r="V9" s="82">
        <v>2278.1640000000002</v>
      </c>
      <c r="W9" s="82">
        <v>2201</v>
      </c>
      <c r="X9" s="82">
        <v>2124.7109999999998</v>
      </c>
      <c r="Y9" s="82">
        <v>7463</v>
      </c>
      <c r="Z9" s="82">
        <v>7282</v>
      </c>
      <c r="AA9" s="82">
        <v>7890</v>
      </c>
      <c r="AB9" s="82">
        <v>7618</v>
      </c>
      <c r="AC9" s="82">
        <v>7368</v>
      </c>
      <c r="AD9" s="82">
        <v>9090</v>
      </c>
      <c r="AE9" s="82">
        <v>8926</v>
      </c>
      <c r="AF9" s="82">
        <v>12255</v>
      </c>
      <c r="AG9" s="82">
        <v>11928</v>
      </c>
      <c r="AH9" s="82">
        <v>11754</v>
      </c>
      <c r="AI9" s="82">
        <v>11487</v>
      </c>
      <c r="AJ9" s="82">
        <v>11336</v>
      </c>
      <c r="AK9" s="82">
        <v>13717</v>
      </c>
      <c r="AL9" s="82">
        <v>15301</v>
      </c>
      <c r="AM9" s="82">
        <v>15799</v>
      </c>
      <c r="AN9" s="82">
        <v>23764</v>
      </c>
      <c r="AO9" s="82">
        <v>23156</v>
      </c>
      <c r="AP9" s="82">
        <v>22501</v>
      </c>
      <c r="AQ9" s="82">
        <v>23132</v>
      </c>
    </row>
    <row r="10" spans="1:43" s="70" customFormat="1" ht="15" customHeight="1">
      <c r="A10" s="124" t="s">
        <v>2546</v>
      </c>
      <c r="B10" s="82">
        <v>0</v>
      </c>
      <c r="C10" s="82">
        <v>14</v>
      </c>
      <c r="D10" s="82">
        <v>5168</v>
      </c>
      <c r="E10" s="82">
        <v>0</v>
      </c>
      <c r="F10" s="82">
        <v>0</v>
      </c>
      <c r="G10" s="82">
        <v>2377</v>
      </c>
      <c r="H10" s="1057">
        <v>7559</v>
      </c>
      <c r="I10" s="1057">
        <v>5089</v>
      </c>
      <c r="J10" s="1057">
        <v>4992</v>
      </c>
      <c r="K10" s="638">
        <v>4938</v>
      </c>
      <c r="L10" s="638">
        <v>4889</v>
      </c>
      <c r="M10" s="638">
        <v>4902</v>
      </c>
      <c r="N10" s="638">
        <v>7556.2629999999999</v>
      </c>
      <c r="O10" s="638">
        <v>9434</v>
      </c>
      <c r="P10" s="638">
        <v>13556</v>
      </c>
      <c r="Q10" s="638">
        <v>16829</v>
      </c>
      <c r="R10" s="638">
        <v>18240.328000000001</v>
      </c>
      <c r="S10" s="638">
        <v>20579.88424987</v>
      </c>
      <c r="T10" s="638">
        <v>23057</v>
      </c>
      <c r="U10" s="82">
        <v>25486</v>
      </c>
      <c r="V10" s="82">
        <v>25513.138999999999</v>
      </c>
      <c r="W10" s="82">
        <v>27473</v>
      </c>
      <c r="X10" s="82">
        <v>27216.992000000002</v>
      </c>
      <c r="Y10" s="82">
        <v>26912</v>
      </c>
      <c r="Z10" s="82">
        <v>26665</v>
      </c>
      <c r="AA10" s="82">
        <v>26334</v>
      </c>
      <c r="AB10" s="82">
        <v>26043</v>
      </c>
      <c r="AC10" s="82">
        <v>25765</v>
      </c>
      <c r="AD10" s="82">
        <v>25593</v>
      </c>
      <c r="AE10" s="82">
        <v>25385</v>
      </c>
      <c r="AF10" s="82">
        <v>25182</v>
      </c>
      <c r="AG10" s="82">
        <v>24982</v>
      </c>
      <c r="AH10" s="82">
        <v>24798</v>
      </c>
      <c r="AI10" s="82">
        <v>24611</v>
      </c>
      <c r="AJ10" s="82">
        <v>23371</v>
      </c>
      <c r="AK10" s="82">
        <v>21482.5</v>
      </c>
      <c r="AL10" s="82">
        <v>17640</v>
      </c>
      <c r="AM10" s="82">
        <v>13967</v>
      </c>
      <c r="AN10" s="82">
        <v>10186</v>
      </c>
      <c r="AO10" s="82">
        <v>9942</v>
      </c>
      <c r="AP10" s="82">
        <v>8091</v>
      </c>
      <c r="AQ10" s="82">
        <v>5383</v>
      </c>
    </row>
    <row r="11" spans="1:43" s="70" customFormat="1" ht="15" customHeight="1">
      <c r="A11" s="124" t="s">
        <v>2547</v>
      </c>
      <c r="B11" s="82">
        <v>11806</v>
      </c>
      <c r="C11" s="82">
        <v>11931</v>
      </c>
      <c r="D11" s="82">
        <v>7150</v>
      </c>
      <c r="E11" s="82">
        <v>9801</v>
      </c>
      <c r="F11" s="82">
        <v>0</v>
      </c>
      <c r="G11" s="82">
        <v>3909</v>
      </c>
      <c r="H11" s="1057">
        <v>44597</v>
      </c>
      <c r="I11" s="1057">
        <v>31538</v>
      </c>
      <c r="J11" s="1057">
        <v>32584</v>
      </c>
      <c r="K11" s="638">
        <v>29977</v>
      </c>
      <c r="L11" s="638">
        <v>30482</v>
      </c>
      <c r="M11" s="638">
        <v>30303</v>
      </c>
      <c r="N11" s="638">
        <v>31313.809000000001</v>
      </c>
      <c r="O11" s="638">
        <v>30148</v>
      </c>
      <c r="P11" s="638">
        <v>25988</v>
      </c>
      <c r="Q11" s="638">
        <v>25858</v>
      </c>
      <c r="R11" s="638">
        <v>24764.612000000001</v>
      </c>
      <c r="S11" s="638">
        <v>25853.679961588656</v>
      </c>
      <c r="T11" s="638">
        <v>24758</v>
      </c>
      <c r="U11" s="82">
        <v>25460</v>
      </c>
      <c r="V11" s="82">
        <v>25359.146999999997</v>
      </c>
      <c r="W11" s="82">
        <v>25067</v>
      </c>
      <c r="X11" s="82">
        <v>27793.809999999998</v>
      </c>
      <c r="Y11" s="82">
        <v>30486</v>
      </c>
      <c r="Z11" s="82">
        <v>31017</v>
      </c>
      <c r="AA11" s="82">
        <v>24215</v>
      </c>
      <c r="AB11" s="82">
        <v>25047</v>
      </c>
      <c r="AC11" s="82">
        <v>20732</v>
      </c>
      <c r="AD11" s="82">
        <v>19131</v>
      </c>
      <c r="AE11" s="82">
        <v>17187</v>
      </c>
      <c r="AF11" s="82">
        <v>17659</v>
      </c>
      <c r="AG11" s="82">
        <v>18276</v>
      </c>
      <c r="AH11" s="82">
        <v>17397</v>
      </c>
      <c r="AI11" s="82">
        <v>17281</v>
      </c>
      <c r="AJ11" s="82">
        <v>15706</v>
      </c>
      <c r="AK11" s="82">
        <v>15934.5</v>
      </c>
      <c r="AL11" s="82">
        <v>12039</v>
      </c>
      <c r="AM11" s="82">
        <v>9217</v>
      </c>
      <c r="AN11" s="82">
        <v>6047</v>
      </c>
      <c r="AO11" s="82">
        <v>5159</v>
      </c>
      <c r="AP11" s="82">
        <v>5109</v>
      </c>
      <c r="AQ11" s="82">
        <v>5173</v>
      </c>
    </row>
    <row r="12" spans="1:43" s="205" customFormat="1" ht="15" customHeight="1">
      <c r="A12" s="1058" t="s">
        <v>2548</v>
      </c>
      <c r="B12" s="1053">
        <v>11806</v>
      </c>
      <c r="C12" s="1053">
        <v>11945</v>
      </c>
      <c r="D12" s="1053">
        <v>12318</v>
      </c>
      <c r="E12" s="1053">
        <v>9801</v>
      </c>
      <c r="F12" s="1053">
        <v>0</v>
      </c>
      <c r="G12" s="1053">
        <v>6286</v>
      </c>
      <c r="H12" s="1059">
        <v>52156</v>
      </c>
      <c r="I12" s="1059">
        <v>36627</v>
      </c>
      <c r="J12" s="1059">
        <v>37576</v>
      </c>
      <c r="K12" s="1053">
        <v>34915</v>
      </c>
      <c r="L12" s="1053">
        <v>35371</v>
      </c>
      <c r="M12" s="1053">
        <v>35205</v>
      </c>
      <c r="N12" s="1053">
        <v>38870.072</v>
      </c>
      <c r="O12" s="1053">
        <v>39582</v>
      </c>
      <c r="P12" s="1053">
        <v>39544</v>
      </c>
      <c r="Q12" s="1053">
        <v>42687</v>
      </c>
      <c r="R12" s="1053">
        <v>43004.939999999995</v>
      </c>
      <c r="S12" s="1060">
        <v>46433.564211458652</v>
      </c>
      <c r="T12" s="1060">
        <v>47815</v>
      </c>
      <c r="U12" s="1053">
        <v>51875</v>
      </c>
      <c r="V12" s="1053">
        <v>53150.45</v>
      </c>
      <c r="W12" s="1053">
        <v>54741</v>
      </c>
      <c r="X12" s="1053">
        <v>57135.513000000006</v>
      </c>
      <c r="Y12" s="1053">
        <v>64861</v>
      </c>
      <c r="Z12" s="1053">
        <v>64964</v>
      </c>
      <c r="AA12" s="1053">
        <v>58439</v>
      </c>
      <c r="AB12" s="1053">
        <v>58708</v>
      </c>
      <c r="AC12" s="1053">
        <v>53865</v>
      </c>
      <c r="AD12" s="1053">
        <v>53814</v>
      </c>
      <c r="AE12" s="1053">
        <v>51498</v>
      </c>
      <c r="AF12" s="1053">
        <v>55096</v>
      </c>
      <c r="AG12" s="1053">
        <v>55186</v>
      </c>
      <c r="AH12" s="1053">
        <v>53949</v>
      </c>
      <c r="AI12" s="1053">
        <v>53379</v>
      </c>
      <c r="AJ12" s="1053">
        <v>50413</v>
      </c>
      <c r="AK12" s="1053">
        <v>51134</v>
      </c>
      <c r="AL12" s="1053">
        <v>44980</v>
      </c>
      <c r="AM12" s="1053">
        <v>38983</v>
      </c>
      <c r="AN12" s="1053">
        <v>39997</v>
      </c>
      <c r="AO12" s="1053">
        <v>38257</v>
      </c>
      <c r="AP12" s="1053">
        <v>35701</v>
      </c>
      <c r="AQ12" s="1053">
        <v>33688</v>
      </c>
    </row>
    <row r="13" spans="1:43" s="1067" customFormat="1" ht="15" customHeight="1">
      <c r="A13" s="1061" t="s">
        <v>2549</v>
      </c>
      <c r="B13" s="1062">
        <v>0</v>
      </c>
      <c r="C13" s="1062">
        <v>36</v>
      </c>
      <c r="D13" s="1062">
        <v>279</v>
      </c>
      <c r="E13" s="1062">
        <v>886</v>
      </c>
      <c r="F13" s="1063">
        <v>0</v>
      </c>
      <c r="G13" s="1062">
        <v>5697</v>
      </c>
      <c r="H13" s="1064">
        <v>6898</v>
      </c>
      <c r="I13" s="1064">
        <v>11569</v>
      </c>
      <c r="J13" s="1064">
        <v>6370</v>
      </c>
      <c r="K13" s="1062">
        <v>6284</v>
      </c>
      <c r="L13" s="1062">
        <v>6340</v>
      </c>
      <c r="M13" s="1062">
        <v>6406</v>
      </c>
      <c r="N13" s="1062">
        <v>14850.761999999999</v>
      </c>
      <c r="O13" s="1062">
        <v>14345</v>
      </c>
      <c r="P13" s="1062">
        <v>12696</v>
      </c>
      <c r="Q13" s="1062">
        <v>5862</v>
      </c>
      <c r="R13" s="1062">
        <v>5401.0349999999999</v>
      </c>
      <c r="S13" s="1065">
        <v>5670.6451213244345</v>
      </c>
      <c r="T13" s="1065">
        <v>5411</v>
      </c>
      <c r="U13" s="1066">
        <v>5545</v>
      </c>
      <c r="V13" s="1066">
        <v>5581.6006587242173</v>
      </c>
      <c r="W13" s="1062">
        <v>5541</v>
      </c>
      <c r="X13" s="1062">
        <v>783.35799999999995</v>
      </c>
      <c r="Y13" s="1062">
        <v>923</v>
      </c>
      <c r="Z13" s="1062">
        <v>946</v>
      </c>
      <c r="AA13" s="1062">
        <v>789</v>
      </c>
      <c r="AB13" s="1062">
        <v>820</v>
      </c>
      <c r="AC13" s="1062">
        <v>703</v>
      </c>
      <c r="AD13" s="1062">
        <v>657</v>
      </c>
      <c r="AE13" s="1062">
        <v>622</v>
      </c>
      <c r="AF13" s="1063">
        <v>438</v>
      </c>
      <c r="AG13" s="1063">
        <v>453.245</v>
      </c>
      <c r="AH13" s="1063">
        <v>444</v>
      </c>
      <c r="AI13" s="1063">
        <v>434</v>
      </c>
      <c r="AJ13" s="1063">
        <v>1618</v>
      </c>
      <c r="AK13" s="1063">
        <v>3238</v>
      </c>
      <c r="AL13" s="1063">
        <v>3564</v>
      </c>
      <c r="AM13" s="1063">
        <v>3965</v>
      </c>
      <c r="AN13" s="1063">
        <v>4987</v>
      </c>
      <c r="AO13" s="1063">
        <v>717</v>
      </c>
      <c r="AP13" s="1063">
        <v>1937</v>
      </c>
      <c r="AQ13" s="1063">
        <v>3522</v>
      </c>
    </row>
    <row r="14" spans="1:43" s="205" customFormat="1" ht="15" customHeight="1">
      <c r="A14" s="124" t="s">
        <v>2550</v>
      </c>
      <c r="B14" s="82">
        <v>11806</v>
      </c>
      <c r="C14" s="82">
        <v>11981</v>
      </c>
      <c r="D14" s="82">
        <v>12597</v>
      </c>
      <c r="E14" s="82">
        <v>10687</v>
      </c>
      <c r="F14" s="82">
        <v>0</v>
      </c>
      <c r="G14" s="82">
        <v>11983</v>
      </c>
      <c r="H14" s="1068">
        <v>59054</v>
      </c>
      <c r="I14" s="1068">
        <v>48196</v>
      </c>
      <c r="J14" s="1068">
        <v>43946</v>
      </c>
      <c r="K14" s="82">
        <v>41199</v>
      </c>
      <c r="L14" s="82">
        <v>41711</v>
      </c>
      <c r="M14" s="82">
        <v>41610.820999999996</v>
      </c>
      <c r="N14" s="82">
        <v>53720.834000000003</v>
      </c>
      <c r="O14" s="82">
        <v>53927</v>
      </c>
      <c r="P14" s="82">
        <v>52240</v>
      </c>
      <c r="Q14" s="82">
        <v>48549</v>
      </c>
      <c r="R14" s="82">
        <v>48405.975000000006</v>
      </c>
      <c r="S14" s="638">
        <v>52104.209332783088</v>
      </c>
      <c r="T14" s="638">
        <v>53226</v>
      </c>
      <c r="U14" s="82">
        <v>57420</v>
      </c>
      <c r="V14" s="82">
        <v>58732.050658724213</v>
      </c>
      <c r="W14" s="82">
        <v>60282</v>
      </c>
      <c r="X14" s="82">
        <v>57918.871000000006</v>
      </c>
      <c r="Y14" s="82">
        <v>65784</v>
      </c>
      <c r="Z14" s="82">
        <v>65910</v>
      </c>
      <c r="AA14" s="82">
        <v>59228</v>
      </c>
      <c r="AB14" s="82">
        <v>59528</v>
      </c>
      <c r="AC14" s="82">
        <v>54568</v>
      </c>
      <c r="AD14" s="82">
        <v>54471</v>
      </c>
      <c r="AE14" s="82">
        <v>52120</v>
      </c>
      <c r="AF14" s="82">
        <v>55534</v>
      </c>
      <c r="AG14" s="82">
        <v>55639.245000000003</v>
      </c>
      <c r="AH14" s="82">
        <v>54393</v>
      </c>
      <c r="AI14" s="82">
        <v>53813</v>
      </c>
      <c r="AJ14" s="82">
        <v>52031</v>
      </c>
      <c r="AK14" s="82">
        <v>54372</v>
      </c>
      <c r="AL14" s="82">
        <v>48544</v>
      </c>
      <c r="AM14" s="82">
        <v>42948</v>
      </c>
      <c r="AN14" s="82">
        <v>44984</v>
      </c>
      <c r="AO14" s="82">
        <v>38974</v>
      </c>
      <c r="AP14" s="82">
        <v>37638</v>
      </c>
      <c r="AQ14" s="82">
        <v>37210</v>
      </c>
    </row>
    <row r="15" spans="1:43" s="205" customFormat="1" ht="15" customHeight="1">
      <c r="A15" s="1058" t="s">
        <v>2551</v>
      </c>
      <c r="B15" s="1069">
        <v>0</v>
      </c>
      <c r="C15" s="1069">
        <v>2389</v>
      </c>
      <c r="D15" s="1069">
        <v>4927.2000000000007</v>
      </c>
      <c r="E15" s="1069">
        <v>5880.5999999999995</v>
      </c>
      <c r="F15" s="1069">
        <v>0</v>
      </c>
      <c r="G15" s="1069">
        <v>6286</v>
      </c>
      <c r="H15" s="1070">
        <v>19482.8</v>
      </c>
      <c r="I15" s="1070">
        <v>12647.2</v>
      </c>
      <c r="J15" s="1070">
        <v>14247.2</v>
      </c>
      <c r="K15" s="1071">
        <v>14874</v>
      </c>
      <c r="L15" s="1071">
        <v>17274.8</v>
      </c>
      <c r="M15" s="1071">
        <v>19068</v>
      </c>
      <c r="N15" s="1071">
        <v>20776.712599999999</v>
      </c>
      <c r="O15" s="1071">
        <v>21608.600000000002</v>
      </c>
      <c r="P15" s="1071">
        <v>20998.799999999999</v>
      </c>
      <c r="Q15" s="1071">
        <v>22508.799999999999</v>
      </c>
      <c r="R15" s="1071">
        <v>23195</v>
      </c>
      <c r="S15" s="1071">
        <v>25743.20524865717</v>
      </c>
      <c r="T15" s="1071">
        <v>26314</v>
      </c>
      <c r="U15" s="1069">
        <v>28718.799999999999</v>
      </c>
      <c r="V15" s="1069">
        <v>30013.442199999998</v>
      </c>
      <c r="W15" s="1069">
        <v>30497.4</v>
      </c>
      <c r="X15" s="1072">
        <v>34799</v>
      </c>
      <c r="Y15" s="1072">
        <v>39422</v>
      </c>
      <c r="Z15" s="1073">
        <v>40780.199999999997</v>
      </c>
      <c r="AA15" s="1073">
        <v>35968.763800000001</v>
      </c>
      <c r="AB15" s="1053">
        <v>37989.976199999997</v>
      </c>
      <c r="AC15" s="1053">
        <v>35623.555999999997</v>
      </c>
      <c r="AD15" s="1053">
        <v>34859.209599999995</v>
      </c>
      <c r="AE15" s="1053">
        <v>34187.186600000001</v>
      </c>
      <c r="AF15" s="1053">
        <v>35836.199999999997</v>
      </c>
      <c r="AG15" s="405"/>
      <c r="AH15" s="131"/>
      <c r="AI15" s="131"/>
      <c r="AJ15" s="131"/>
      <c r="AK15" s="131"/>
      <c r="AL15" s="131"/>
      <c r="AM15" s="131"/>
      <c r="AN15" s="131"/>
      <c r="AO15" s="131"/>
      <c r="AP15" s="131"/>
      <c r="AQ15" s="131"/>
    </row>
    <row r="16" spans="1:43" s="205" customFormat="1" ht="13.8">
      <c r="A16" s="124" t="s">
        <v>2552</v>
      </c>
      <c r="B16" s="82">
        <v>0</v>
      </c>
      <c r="C16" s="82">
        <v>990.17877582000006</v>
      </c>
      <c r="D16" s="82">
        <v>290.15584838000001</v>
      </c>
      <c r="E16" s="82">
        <v>4234.8395240279997</v>
      </c>
      <c r="F16" s="82">
        <v>7093.2248200160002</v>
      </c>
      <c r="G16" s="82">
        <v>26513.851898549998</v>
      </c>
      <c r="H16" s="1057">
        <v>39122.250866793998</v>
      </c>
      <c r="I16" s="1074"/>
      <c r="J16" s="1074"/>
      <c r="K16" s="1075"/>
      <c r="L16" s="1075"/>
      <c r="M16" s="1075"/>
      <c r="N16" s="1075"/>
    </row>
    <row r="17" spans="1:19" s="205" customFormat="1" ht="15" customHeight="1">
      <c r="A17" s="124" t="s">
        <v>2553</v>
      </c>
      <c r="B17" s="800">
        <v>0</v>
      </c>
      <c r="C17" s="800">
        <v>0</v>
      </c>
      <c r="D17" s="800">
        <v>322.875670464</v>
      </c>
      <c r="E17" s="800">
        <v>0</v>
      </c>
      <c r="F17" s="800">
        <v>0</v>
      </c>
      <c r="G17" s="800">
        <v>0</v>
      </c>
      <c r="H17" s="1074">
        <v>322.875670464</v>
      </c>
      <c r="I17" s="1074"/>
      <c r="J17" s="1074"/>
      <c r="K17" s="1075"/>
      <c r="L17" s="1075"/>
      <c r="M17" s="1075"/>
      <c r="N17" s="1075"/>
    </row>
    <row r="18" spans="1:19" s="205" customFormat="1" ht="27.6">
      <c r="A18" s="1076" t="s">
        <v>2554</v>
      </c>
      <c r="B18" s="1053">
        <v>0</v>
      </c>
      <c r="C18" s="1053">
        <v>198.03575516400002</v>
      </c>
      <c r="D18" s="1053">
        <v>122.60630376879999</v>
      </c>
      <c r="E18" s="1053">
        <v>846.96790480560003</v>
      </c>
      <c r="F18" s="1053">
        <v>1418.6449640032001</v>
      </c>
      <c r="G18" s="1053">
        <v>5302.7703797100003</v>
      </c>
      <c r="H18" s="1077">
        <v>7889.0253074516004</v>
      </c>
      <c r="I18" s="1078"/>
      <c r="J18" s="1078"/>
      <c r="K18" s="1079"/>
      <c r="L18" s="1079"/>
      <c r="M18" s="1080"/>
      <c r="N18" s="1080"/>
    </row>
    <row r="19" spans="1:19" s="205" customFormat="1" ht="13.8">
      <c r="A19" s="1076" t="s">
        <v>2555</v>
      </c>
      <c r="B19" s="1053">
        <v>0</v>
      </c>
      <c r="C19" s="1053">
        <v>0</v>
      </c>
      <c r="D19" s="1053">
        <v>0</v>
      </c>
      <c r="E19" s="1053">
        <v>0</v>
      </c>
      <c r="F19" s="1053">
        <v>0</v>
      </c>
      <c r="G19" s="1053">
        <v>6286</v>
      </c>
      <c r="H19" s="1077">
        <v>6286</v>
      </c>
      <c r="I19" s="1078"/>
      <c r="J19" s="1078"/>
      <c r="K19" s="1078"/>
      <c r="L19" s="1078"/>
      <c r="M19" s="1080"/>
      <c r="N19" s="1080"/>
    </row>
    <row r="20" spans="1:19" s="205" customFormat="1" ht="16.2">
      <c r="A20" s="1052" t="s">
        <v>2556</v>
      </c>
      <c r="B20" s="1053">
        <v>0</v>
      </c>
      <c r="C20" s="1053">
        <v>198.03575516400002</v>
      </c>
      <c r="D20" s="1053">
        <v>122.60630376879999</v>
      </c>
      <c r="E20" s="1053">
        <v>846.96790480560003</v>
      </c>
      <c r="F20" s="1053">
        <v>1418.6449640032001</v>
      </c>
      <c r="G20" s="1053">
        <v>11588.77037971</v>
      </c>
      <c r="H20" s="1077">
        <v>14175</v>
      </c>
      <c r="I20" s="1078"/>
      <c r="J20" s="1078"/>
      <c r="K20" s="1079"/>
      <c r="L20" s="1079"/>
      <c r="M20" s="1080"/>
      <c r="N20" s="1080"/>
    </row>
    <row r="21" spans="1:19" ht="13.8">
      <c r="A21" s="1081"/>
      <c r="B21" s="1081"/>
      <c r="C21" s="1081"/>
      <c r="D21" s="1081"/>
      <c r="E21" s="1081"/>
      <c r="F21" s="1081"/>
      <c r="G21" s="1081"/>
      <c r="H21" s="1082"/>
      <c r="I21" s="1083"/>
      <c r="J21" s="1083"/>
      <c r="O21" s="205"/>
      <c r="P21" s="205"/>
      <c r="Q21" s="205"/>
      <c r="R21" s="205"/>
      <c r="S21" s="205"/>
    </row>
    <row r="22" spans="1:19" s="205" customFormat="1" ht="13.8">
      <c r="A22" s="1052" t="s">
        <v>2557</v>
      </c>
      <c r="B22" s="1084">
        <v>0</v>
      </c>
      <c r="C22" s="1084">
        <v>198.03575516400002</v>
      </c>
      <c r="D22" s="1084">
        <v>122.60630376879999</v>
      </c>
      <c r="E22" s="1084">
        <v>846.96790480560003</v>
      </c>
      <c r="F22" s="1084">
        <v>1418.6449640032001</v>
      </c>
      <c r="G22" s="1084">
        <v>28789.77037971</v>
      </c>
      <c r="H22" s="1070">
        <v>31376</v>
      </c>
      <c r="I22" s="1078"/>
      <c r="J22" s="1078"/>
      <c r="K22" s="1079"/>
      <c r="L22" s="1079"/>
      <c r="M22" s="1080"/>
      <c r="N22" s="1080"/>
    </row>
    <row r="23" spans="1:19" ht="13.8">
      <c r="A23" s="1085" t="s">
        <v>2558</v>
      </c>
    </row>
    <row r="24" spans="1:19" ht="13.8">
      <c r="A24" s="420" t="s">
        <v>2559</v>
      </c>
    </row>
    <row r="25" spans="1:19">
      <c r="A25" s="58"/>
    </row>
    <row r="363" spans="48:59">
      <c r="AV363" s="273"/>
      <c r="BB363" s="273"/>
    </row>
    <row r="364" spans="48:59">
      <c r="AW364" s="273"/>
      <c r="BC364" s="273"/>
      <c r="BD364" s="273"/>
      <c r="BE364" s="273"/>
      <c r="BF364" s="273"/>
    </row>
    <row r="366" spans="48:59">
      <c r="AV366" s="273"/>
      <c r="BA366" s="273"/>
      <c r="BG366" s="273"/>
    </row>
  </sheetData>
  <hyperlinks>
    <hyperlink ref="A2" location="Menu!E15" display="Instrumentos Elegíveis a Capital Complementar" xr:uid="{4CFFC7B7-E0FD-4DDD-8ECB-BA13C8F723E2}"/>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94942-5CCF-43CB-9394-09455DC6ACA9}">
  <sheetPr codeName="Plan6">
    <tabColor rgb="FF5F6062"/>
  </sheetPr>
  <dimension ref="A1:CW394"/>
  <sheetViews>
    <sheetView workbookViewId="0">
      <selection sqref="A1:XFD1048576"/>
    </sheetView>
  </sheetViews>
  <sheetFormatPr defaultColWidth="9.21875" defaultRowHeight="13.2"/>
  <cols>
    <col min="1" max="1" width="56" style="347" customWidth="1"/>
    <col min="2" max="2" width="11.77734375" style="347" bestFit="1" customWidth="1"/>
    <col min="3" max="3" width="7.44140625" style="347" bestFit="1" customWidth="1"/>
    <col min="4" max="4" width="10.44140625" style="347" bestFit="1" customWidth="1"/>
    <col min="5" max="5" width="7.21875" style="347" customWidth="1"/>
    <col min="6" max="6" width="10.44140625" style="347" bestFit="1" customWidth="1"/>
    <col min="7" max="7" width="7.44140625" style="347" bestFit="1" customWidth="1"/>
    <col min="8" max="8" width="10.44140625" style="347" bestFit="1" customWidth="1"/>
    <col min="9" max="9" width="7.44140625" style="347" bestFit="1" customWidth="1"/>
    <col min="10" max="10" width="10.44140625" style="347" bestFit="1" customWidth="1"/>
    <col min="11" max="11" width="7.44140625" style="347" bestFit="1" customWidth="1"/>
    <col min="12" max="12" width="8.44140625" style="347" bestFit="1" customWidth="1"/>
    <col min="13" max="13" width="7.21875" style="347" customWidth="1"/>
    <col min="14" max="14" width="10.44140625" style="347" bestFit="1" customWidth="1"/>
    <col min="15" max="15" width="7.44140625" style="347" bestFit="1" customWidth="1"/>
    <col min="16" max="16" width="10.44140625" style="347" bestFit="1" customWidth="1"/>
    <col min="17" max="17" width="7.44140625" style="347" bestFit="1" customWidth="1"/>
    <col min="18" max="18" width="10.44140625" style="347" bestFit="1" customWidth="1"/>
    <col min="19" max="19" width="7.44140625" style="347" bestFit="1" customWidth="1"/>
    <col min="20" max="20" width="10.44140625" style="347" bestFit="1" customWidth="1"/>
    <col min="21" max="21" width="7.44140625" style="347" bestFit="1" customWidth="1"/>
    <col min="22" max="22" width="10.44140625" style="347" bestFit="1" customWidth="1"/>
    <col min="23" max="23" width="7.44140625" style="347" bestFit="1" customWidth="1"/>
    <col min="24" max="24" width="10.44140625" style="347" bestFit="1" customWidth="1"/>
    <col min="25" max="25" width="7.44140625" style="347" bestFit="1" customWidth="1"/>
    <col min="26" max="26" width="9.21875" style="347" bestFit="1" customWidth="1"/>
    <col min="27" max="27" width="7.44140625" style="347" bestFit="1" customWidth="1"/>
    <col min="28" max="28" width="10.44140625" style="347" bestFit="1" customWidth="1"/>
    <col min="29" max="29" width="7.44140625" style="347" bestFit="1" customWidth="1"/>
    <col min="30" max="30" width="10.44140625" style="347" bestFit="1" customWidth="1"/>
    <col min="31" max="31" width="7.44140625" style="347" bestFit="1" customWidth="1"/>
    <col min="32" max="32" width="10.44140625" style="347" bestFit="1" customWidth="1"/>
    <col min="33" max="33" width="5.44140625" style="347" bestFit="1" customWidth="1"/>
    <col min="34" max="34" width="10.44140625" style="347" bestFit="1" customWidth="1"/>
    <col min="35" max="35" width="7.44140625" style="347" bestFit="1" customWidth="1"/>
    <col min="36" max="36" width="10.44140625" style="347" bestFit="1" customWidth="1"/>
    <col min="37" max="37" width="5.44140625" style="347" bestFit="1" customWidth="1"/>
    <col min="38" max="38" width="10.44140625" style="347" bestFit="1" customWidth="1"/>
    <col min="39" max="39" width="5.44140625" style="347" bestFit="1" customWidth="1"/>
    <col min="40" max="40" width="10.44140625" style="347" bestFit="1" customWidth="1"/>
    <col min="41" max="41" width="5.44140625" style="347" bestFit="1" customWidth="1"/>
    <col min="42" max="42" width="10.44140625" style="347" bestFit="1" customWidth="1"/>
    <col min="43" max="43" width="5.44140625" style="347" bestFit="1" customWidth="1"/>
    <col min="44" max="44" width="10.44140625" style="347" bestFit="1" customWidth="1"/>
    <col min="45" max="45" width="5.44140625" style="347" bestFit="1" customWidth="1"/>
    <col min="46" max="46" width="10.44140625" style="347" bestFit="1" customWidth="1"/>
    <col min="47" max="47" width="5.44140625" style="347" bestFit="1" customWidth="1"/>
    <col min="48" max="48" width="10.44140625" style="347" bestFit="1" customWidth="1"/>
    <col min="49" max="49" width="5.44140625" style="347" bestFit="1" customWidth="1"/>
    <col min="50" max="50" width="10.44140625" style="347" bestFit="1" customWidth="1"/>
    <col min="51" max="51" width="6.44140625" style="347" bestFit="1" customWidth="1"/>
    <col min="52" max="52" width="11.44140625" style="380" bestFit="1" customWidth="1"/>
    <col min="53" max="53" width="7.21875" style="380" bestFit="1" customWidth="1"/>
    <col min="54" max="54" width="11.44140625" style="380" bestFit="1" customWidth="1"/>
    <col min="55" max="55" width="7.21875" style="380" bestFit="1" customWidth="1"/>
    <col min="56" max="56" width="11.44140625" style="380" bestFit="1" customWidth="1"/>
    <col min="57" max="57" width="7.21875" style="380" bestFit="1" customWidth="1"/>
    <col min="58" max="58" width="11.44140625" style="380" bestFit="1" customWidth="1"/>
    <col min="59" max="59" width="7.21875" style="380" bestFit="1" customWidth="1"/>
    <col min="60" max="60" width="11.44140625" style="380" bestFit="1" customWidth="1"/>
    <col min="61" max="61" width="10.77734375" style="380" bestFit="1" customWidth="1"/>
    <col min="62" max="16384" width="9.21875" style="347"/>
  </cols>
  <sheetData>
    <row r="1" spans="1:62" s="165" customFormat="1" ht="15" customHeight="1">
      <c r="A1" s="53" t="s">
        <v>2560</v>
      </c>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55"/>
      <c r="AX1" s="55"/>
      <c r="AY1" s="1009" t="s">
        <v>2345</v>
      </c>
    </row>
    <row r="2" spans="1:62" s="1014" customFormat="1" ht="13.8">
      <c r="A2" s="382" t="s">
        <v>2561</v>
      </c>
      <c r="B2" s="929" t="s">
        <v>2265</v>
      </c>
      <c r="C2" s="990"/>
      <c r="D2" s="1010">
        <v>43830</v>
      </c>
      <c r="E2" s="1011"/>
      <c r="F2" s="1010">
        <v>43738</v>
      </c>
      <c r="G2" s="1011"/>
      <c r="H2" s="990">
        <v>43646</v>
      </c>
      <c r="I2" s="990"/>
      <c r="J2" s="990">
        <v>43555</v>
      </c>
      <c r="K2" s="990"/>
      <c r="L2" s="990">
        <v>43465</v>
      </c>
      <c r="M2" s="990"/>
      <c r="N2" s="990">
        <v>43373</v>
      </c>
      <c r="O2" s="990"/>
      <c r="P2" s="990">
        <v>43281</v>
      </c>
      <c r="Q2" s="990"/>
      <c r="R2" s="990" t="s">
        <v>2562</v>
      </c>
      <c r="S2" s="990"/>
      <c r="T2" s="990" t="s">
        <v>2479</v>
      </c>
      <c r="U2" s="990"/>
      <c r="V2" s="990">
        <v>43008</v>
      </c>
      <c r="W2" s="990"/>
      <c r="X2" s="990">
        <v>42916</v>
      </c>
      <c r="Y2" s="990"/>
      <c r="Z2" s="990" t="s">
        <v>2482</v>
      </c>
      <c r="AA2" s="990"/>
      <c r="AB2" s="990" t="s">
        <v>2483</v>
      </c>
      <c r="AC2" s="990"/>
      <c r="AD2" s="990">
        <v>42643</v>
      </c>
      <c r="AE2" s="990"/>
      <c r="AF2" s="1012">
        <v>42551</v>
      </c>
      <c r="AG2" s="1012"/>
      <c r="AH2" s="1012" t="s">
        <v>2486</v>
      </c>
      <c r="AI2" s="1012"/>
      <c r="AJ2" s="1012" t="s">
        <v>2487</v>
      </c>
      <c r="AK2" s="1012"/>
      <c r="AL2" s="990" t="s">
        <v>2488</v>
      </c>
      <c r="AM2" s="1012"/>
      <c r="AN2" s="1012" t="s">
        <v>2489</v>
      </c>
      <c r="AO2" s="1012"/>
      <c r="AP2" s="1012" t="s">
        <v>2490</v>
      </c>
      <c r="AQ2" s="1012"/>
      <c r="AR2" s="1012" t="s">
        <v>2491</v>
      </c>
      <c r="AS2" s="1012"/>
      <c r="AT2" s="990" t="s">
        <v>2522</v>
      </c>
      <c r="AU2" s="1012"/>
      <c r="AV2" s="1012" t="s">
        <v>2523</v>
      </c>
      <c r="AW2" s="1012"/>
      <c r="AX2" s="1012" t="s">
        <v>2492</v>
      </c>
      <c r="AY2" s="1012"/>
      <c r="AZ2" s="1013"/>
    </row>
    <row r="3" spans="1:62" s="1021" customFormat="1" ht="16.2">
      <c r="A3" s="392" t="s">
        <v>2563</v>
      </c>
      <c r="B3" s="1015">
        <v>917107</v>
      </c>
      <c r="C3" s="1016">
        <v>0.879</v>
      </c>
      <c r="D3" s="1015">
        <v>784730</v>
      </c>
      <c r="E3" s="1016">
        <v>0.88043307528329406</v>
      </c>
      <c r="F3" s="1015">
        <v>759358</v>
      </c>
      <c r="G3" s="1016">
        <v>0.85599999999999998</v>
      </c>
      <c r="H3" s="1015">
        <v>724300</v>
      </c>
      <c r="I3" s="1016">
        <v>0.85513476371338404</v>
      </c>
      <c r="J3" s="1015">
        <v>705894</v>
      </c>
      <c r="K3" s="1016">
        <v>0.85699999999999998</v>
      </c>
      <c r="L3" s="1017">
        <v>714969</v>
      </c>
      <c r="M3" s="1016">
        <v>0.87396830596817887</v>
      </c>
      <c r="N3" s="1015">
        <v>713435</v>
      </c>
      <c r="O3" s="1016">
        <v>0.87793985902459193</v>
      </c>
      <c r="P3" s="1015">
        <v>685245.31536000001</v>
      </c>
      <c r="Q3" s="1016">
        <v>0.87770029030291397</v>
      </c>
      <c r="R3" s="1015">
        <v>665358.34759000002</v>
      </c>
      <c r="S3" s="1016">
        <v>0.87531161589258644</v>
      </c>
      <c r="T3" s="1015">
        <v>660516.35441999999</v>
      </c>
      <c r="U3" s="1016">
        <v>0.873</v>
      </c>
      <c r="V3" s="1015">
        <v>637758</v>
      </c>
      <c r="W3" s="1016">
        <v>0.88622426646841801</v>
      </c>
      <c r="X3" s="1015">
        <v>642616.35515700001</v>
      </c>
      <c r="Y3" s="1016">
        <v>0.88699980157657055</v>
      </c>
      <c r="Z3" s="1018">
        <v>642700</v>
      </c>
      <c r="AA3" s="357">
        <v>0.89300000000000002</v>
      </c>
      <c r="AB3" s="1019">
        <v>669284</v>
      </c>
      <c r="AC3" s="278">
        <v>0.91500000000000004</v>
      </c>
      <c r="AD3" s="1019">
        <v>673404.50199999998</v>
      </c>
      <c r="AE3" s="278">
        <v>0.91500000000000004</v>
      </c>
      <c r="AF3" s="1019">
        <v>690963</v>
      </c>
      <c r="AG3" s="1020">
        <v>0.91900000000000004</v>
      </c>
      <c r="AH3" s="1019">
        <v>637179.005</v>
      </c>
      <c r="AI3" s="278">
        <v>0.91700000000000004</v>
      </c>
      <c r="AJ3" s="1019">
        <v>679593.18299999996</v>
      </c>
      <c r="AK3" s="1020">
        <v>0.94099999999999995</v>
      </c>
      <c r="AL3" s="1019">
        <v>728976.17799999996</v>
      </c>
      <c r="AM3" s="1020">
        <v>0.94102540119550593</v>
      </c>
      <c r="AN3" s="1019">
        <v>681622.07200000004</v>
      </c>
      <c r="AO3" s="1020">
        <v>0.92562312765719434</v>
      </c>
      <c r="AP3" s="1019">
        <v>728559.12300000002</v>
      </c>
      <c r="AQ3" s="1020">
        <v>0.92400000000000004</v>
      </c>
      <c r="AR3" s="1019">
        <v>706081.48699999996</v>
      </c>
      <c r="AS3" s="1020">
        <v>0.91900000000000004</v>
      </c>
      <c r="AT3" s="1019">
        <v>687782.89800000004</v>
      </c>
      <c r="AU3" s="1020">
        <v>0.91500000000000004</v>
      </c>
      <c r="AV3" s="1019">
        <v>687125.65599999996</v>
      </c>
      <c r="AW3" s="1020">
        <v>0.91700000000000004</v>
      </c>
      <c r="AX3" s="1019">
        <v>686511</v>
      </c>
      <c r="AY3" s="278">
        <v>0.92100000000000004</v>
      </c>
      <c r="BJ3" s="358"/>
    </row>
    <row r="4" spans="1:62" s="1021" customFormat="1" ht="16.2">
      <c r="A4" s="416" t="s">
        <v>2564</v>
      </c>
      <c r="B4" s="1015">
        <v>33934</v>
      </c>
      <c r="C4" s="1016">
        <v>3.2000000000000001E-2</v>
      </c>
      <c r="D4" s="1015">
        <v>25002</v>
      </c>
      <c r="E4" s="1016">
        <v>2.8051161225176709E-2</v>
      </c>
      <c r="F4" s="1015">
        <v>46587</v>
      </c>
      <c r="G4" s="1016">
        <v>5.1999999999999998E-2</v>
      </c>
      <c r="H4" s="1015">
        <v>41360</v>
      </c>
      <c r="I4" s="1016">
        <v>4.8831111179325641E-2</v>
      </c>
      <c r="J4" s="1015">
        <v>36583</v>
      </c>
      <c r="K4" s="1016">
        <v>4.3999999999999997E-2</v>
      </c>
      <c r="L4" s="1017">
        <v>30270</v>
      </c>
      <c r="M4" s="1016">
        <v>3.7001633108088287E-2</v>
      </c>
      <c r="N4" s="1015">
        <v>26356.481</v>
      </c>
      <c r="O4" s="1016">
        <v>3.2433204040244933E-2</v>
      </c>
      <c r="P4" s="1015">
        <v>25014.852170000002</v>
      </c>
      <c r="Q4" s="1016">
        <v>3.204041314745644E-2</v>
      </c>
      <c r="R4" s="1015">
        <v>24312.510140000002</v>
      </c>
      <c r="S4" s="1016">
        <v>3.1984302314881086E-2</v>
      </c>
      <c r="T4" s="1015">
        <v>32914.851350000004</v>
      </c>
      <c r="U4" s="1016">
        <v>4.2999999999999997E-2</v>
      </c>
      <c r="V4" s="1015">
        <v>18864</v>
      </c>
      <c r="W4" s="1016">
        <v>2.6213288681067485E-2</v>
      </c>
      <c r="X4" s="1015">
        <v>27449.58668</v>
      </c>
      <c r="Y4" s="1016">
        <v>3.7888512707664239E-2</v>
      </c>
      <c r="Z4" s="1018">
        <v>22033</v>
      </c>
      <c r="AA4" s="357">
        <v>3.1E-2</v>
      </c>
      <c r="AB4" s="1019">
        <v>24130</v>
      </c>
      <c r="AC4" s="278">
        <v>3.3000000000000002E-2</v>
      </c>
      <c r="AD4" s="1019">
        <v>24690.440999999999</v>
      </c>
      <c r="AE4" s="278">
        <v>3.4000000000000002E-2</v>
      </c>
      <c r="AF4" s="1019">
        <v>17709</v>
      </c>
      <c r="AG4" s="1020">
        <v>2.4E-2</v>
      </c>
      <c r="AH4" s="1019">
        <v>20356.100999999999</v>
      </c>
      <c r="AI4" s="278">
        <v>2.9000000000000001E-2</v>
      </c>
      <c r="AJ4" s="1019">
        <v>14251.509</v>
      </c>
      <c r="AK4" s="1020">
        <v>0.02</v>
      </c>
      <c r="AL4" s="1019">
        <v>17062.400000000001</v>
      </c>
      <c r="AM4" s="1020">
        <v>2.2025619341100339E-2</v>
      </c>
      <c r="AN4" s="1019">
        <v>19261.745454545453</v>
      </c>
      <c r="AO4" s="1020">
        <v>2.6156895153731333E-2</v>
      </c>
      <c r="AP4" s="1019">
        <v>24775.955000000002</v>
      </c>
      <c r="AQ4" s="1020">
        <v>3.1E-2</v>
      </c>
      <c r="AR4" s="1019">
        <v>25176.055</v>
      </c>
      <c r="AS4" s="1020">
        <v>3.3000000000000002E-2</v>
      </c>
      <c r="AT4" s="1019">
        <v>26847.945</v>
      </c>
      <c r="AU4" s="1020">
        <v>3.5999999999999997E-2</v>
      </c>
      <c r="AV4" s="1019">
        <v>25717.9</v>
      </c>
      <c r="AW4" s="1020">
        <v>3.4000000000000002E-2</v>
      </c>
      <c r="AX4" s="1019">
        <v>22053.827000000001</v>
      </c>
      <c r="AY4" s="278">
        <v>0.03</v>
      </c>
      <c r="BJ4" s="358"/>
    </row>
    <row r="5" spans="1:62" s="1021" customFormat="1" ht="16.2">
      <c r="A5" s="392" t="s">
        <v>2565</v>
      </c>
      <c r="B5" s="1015">
        <v>92476</v>
      </c>
      <c r="C5" s="1016">
        <v>8.8999999999999996E-2</v>
      </c>
      <c r="D5" s="1015">
        <v>81568</v>
      </c>
      <c r="E5" s="1016">
        <v>9.151576349152922E-2</v>
      </c>
      <c r="F5" s="1015">
        <v>81568</v>
      </c>
      <c r="G5" s="1016">
        <v>9.1999999999999998E-2</v>
      </c>
      <c r="H5" s="1015">
        <v>81341</v>
      </c>
      <c r="I5" s="1016">
        <v>9.6034125107290313E-2</v>
      </c>
      <c r="J5" s="1015">
        <v>81341</v>
      </c>
      <c r="K5" s="1016">
        <v>9.9000000000000005E-2</v>
      </c>
      <c r="L5" s="1017">
        <v>72833</v>
      </c>
      <c r="M5" s="1016">
        <v>8.9030060923732876E-2</v>
      </c>
      <c r="N5" s="1015">
        <v>72833.293000000005</v>
      </c>
      <c r="O5" s="1016">
        <v>8.9626936935163132E-2</v>
      </c>
      <c r="P5" s="1015">
        <v>70467.972737000004</v>
      </c>
      <c r="Q5" s="1016">
        <v>9.025929654962965E-2</v>
      </c>
      <c r="R5" s="1015">
        <v>70467.972737000004</v>
      </c>
      <c r="S5" s="1016">
        <v>9.2704082406894026E-2</v>
      </c>
      <c r="T5" s="1015">
        <v>63276.51931099865</v>
      </c>
      <c r="U5" s="1016">
        <v>8.4000000000000005E-2</v>
      </c>
      <c r="V5" s="1015">
        <v>63013</v>
      </c>
      <c r="W5" s="1016">
        <v>8.7562444850514495E-2</v>
      </c>
      <c r="X5" s="1015">
        <v>54417.146000000001</v>
      </c>
      <c r="Y5" s="1016">
        <v>7.5111685715765403E-2</v>
      </c>
      <c r="Z5" s="1018">
        <v>54417</v>
      </c>
      <c r="AA5" s="357">
        <v>7.5999999999999998E-2</v>
      </c>
      <c r="AB5" s="1019">
        <v>37826</v>
      </c>
      <c r="AC5" s="278">
        <v>5.1999999999999998E-2</v>
      </c>
      <c r="AD5" s="1019">
        <v>37826.292000000001</v>
      </c>
      <c r="AE5" s="278">
        <v>5.0999999999999997E-2</v>
      </c>
      <c r="AF5" s="1019">
        <v>43448</v>
      </c>
      <c r="AG5" s="1020">
        <v>5.8000000000000003E-2</v>
      </c>
      <c r="AH5" s="1019">
        <v>37363.591999999997</v>
      </c>
      <c r="AI5" s="278">
        <v>5.3999999999999999E-2</v>
      </c>
      <c r="AJ5" s="1019">
        <v>28622.953000000001</v>
      </c>
      <c r="AK5" s="1020">
        <v>0.04</v>
      </c>
      <c r="AL5" s="1019">
        <v>28622.953000000001</v>
      </c>
      <c r="AM5" s="1020">
        <v>3.6948979463393546E-2</v>
      </c>
      <c r="AN5" s="1019">
        <v>35508.837</v>
      </c>
      <c r="AO5" s="1020">
        <v>4.8219977189074226E-2</v>
      </c>
      <c r="AP5" s="1019">
        <v>35508.837</v>
      </c>
      <c r="AQ5" s="1020">
        <v>4.4999999999999998E-2</v>
      </c>
      <c r="AR5" s="1019">
        <v>36817.027000000002</v>
      </c>
      <c r="AS5" s="1020">
        <v>4.8000000000000001E-2</v>
      </c>
      <c r="AT5" s="1019">
        <v>36817.027000000002</v>
      </c>
      <c r="AU5" s="1020">
        <v>4.9000000000000002E-2</v>
      </c>
      <c r="AV5" s="1019">
        <v>36565.735999999997</v>
      </c>
      <c r="AW5" s="1020">
        <v>4.9000000000000002E-2</v>
      </c>
      <c r="AX5" s="1019">
        <v>36565.735999999997</v>
      </c>
      <c r="AY5" s="278">
        <v>4.9000000000000002E-2</v>
      </c>
      <c r="BJ5" s="358"/>
    </row>
    <row r="6" spans="1:62" s="358" customFormat="1" ht="15" customHeight="1">
      <c r="A6" s="389" t="s">
        <v>2566</v>
      </c>
      <c r="B6" s="1022">
        <v>1043517</v>
      </c>
      <c r="C6" s="1023">
        <v>1</v>
      </c>
      <c r="D6" s="1024">
        <v>891300</v>
      </c>
      <c r="E6" s="1025">
        <v>1</v>
      </c>
      <c r="F6" s="1024">
        <v>887513</v>
      </c>
      <c r="G6" s="1025">
        <v>1.0000000003419884</v>
      </c>
      <c r="H6" s="1024">
        <v>847001</v>
      </c>
      <c r="I6" s="1025">
        <v>1</v>
      </c>
      <c r="J6" s="1024">
        <v>823818</v>
      </c>
      <c r="K6" s="1025">
        <v>1</v>
      </c>
      <c r="L6" s="1026">
        <v>818072</v>
      </c>
      <c r="M6" s="1025">
        <v>1</v>
      </c>
      <c r="N6" s="1024">
        <v>812624.77399999998</v>
      </c>
      <c r="O6" s="1025">
        <v>1</v>
      </c>
      <c r="P6" s="1024">
        <v>780728.14026699995</v>
      </c>
      <c r="Q6" s="1025">
        <v>1</v>
      </c>
      <c r="R6" s="1024">
        <v>760138.83046700002</v>
      </c>
      <c r="S6" s="1025">
        <v>1.0000000006143617</v>
      </c>
      <c r="T6" s="1024">
        <v>756707.72508099861</v>
      </c>
      <c r="U6" s="1025">
        <v>1</v>
      </c>
      <c r="V6" s="1024">
        <v>719635</v>
      </c>
      <c r="W6" s="1025">
        <v>1</v>
      </c>
      <c r="X6" s="1024">
        <v>724483.08783699991</v>
      </c>
      <c r="Y6" s="1025">
        <v>1.0000000000000002</v>
      </c>
      <c r="Z6" s="1027">
        <v>719150</v>
      </c>
      <c r="AA6" s="354">
        <v>1</v>
      </c>
      <c r="AB6" s="1028">
        <v>731240</v>
      </c>
      <c r="AC6" s="276">
        <v>1</v>
      </c>
      <c r="AD6" s="1028">
        <v>735921.23499999999</v>
      </c>
      <c r="AE6" s="276">
        <v>1</v>
      </c>
      <c r="AF6" s="1028">
        <v>752120</v>
      </c>
      <c r="AG6" s="797">
        <v>1.0010000000000001</v>
      </c>
      <c r="AH6" s="1028">
        <v>694898.69799999997</v>
      </c>
      <c r="AI6" s="1029">
        <v>1</v>
      </c>
      <c r="AJ6" s="1028">
        <v>722467.6449999999</v>
      </c>
      <c r="AK6" s="1030">
        <v>1.0009999999999999</v>
      </c>
      <c r="AL6" s="1028">
        <v>774661.53099999996</v>
      </c>
      <c r="AM6" s="1031">
        <v>0.99999999999999989</v>
      </c>
      <c r="AN6" s="1028">
        <v>736392.65445454558</v>
      </c>
      <c r="AO6" s="1031">
        <v>0.99999999999999989</v>
      </c>
      <c r="AP6" s="1028">
        <v>788843.91500000004</v>
      </c>
      <c r="AQ6" s="1031">
        <v>1</v>
      </c>
      <c r="AR6" s="1028">
        <v>768074.56900000002</v>
      </c>
      <c r="AS6" s="1031">
        <v>1</v>
      </c>
      <c r="AT6" s="1028">
        <v>751447.87</v>
      </c>
      <c r="AU6" s="1032">
        <v>1</v>
      </c>
      <c r="AV6" s="1028">
        <v>749409.29200000002</v>
      </c>
      <c r="AW6" s="797">
        <v>1</v>
      </c>
      <c r="AX6" s="1028">
        <v>745130.56300000008</v>
      </c>
      <c r="AY6" s="797">
        <v>1</v>
      </c>
      <c r="AZ6" s="1033"/>
      <c r="BA6" s="1033"/>
      <c r="BB6" s="1033"/>
      <c r="BC6" s="1033"/>
      <c r="BD6" s="1033"/>
      <c r="BE6" s="1033"/>
      <c r="BF6" s="1033"/>
      <c r="BG6" s="1033"/>
      <c r="BH6" s="1033"/>
      <c r="BI6" s="1033"/>
    </row>
    <row r="7" spans="1:62" ht="15" customHeight="1">
      <c r="A7" s="803"/>
      <c r="B7" s="1034"/>
      <c r="C7" s="1034"/>
      <c r="D7" s="1034"/>
      <c r="E7" s="1034"/>
      <c r="F7" s="1034"/>
      <c r="G7" s="1034"/>
      <c r="H7" s="1034"/>
      <c r="I7" s="1034"/>
      <c r="J7" s="1034"/>
      <c r="K7" s="1034"/>
      <c r="L7" s="1034"/>
      <c r="M7" s="1034"/>
      <c r="N7" s="1034"/>
      <c r="O7" s="1034"/>
      <c r="P7" s="1034"/>
      <c r="Q7" s="1034"/>
      <c r="R7" s="1034"/>
      <c r="S7" s="1034"/>
      <c r="T7" s="1034"/>
      <c r="U7" s="1034"/>
      <c r="V7" s="1034"/>
      <c r="W7" s="1034"/>
      <c r="X7" s="1034"/>
      <c r="Y7" s="1034"/>
      <c r="Z7" s="1034"/>
      <c r="AA7" s="1034"/>
      <c r="AB7" s="1034"/>
      <c r="AC7" s="1034"/>
      <c r="AD7" s="1034"/>
      <c r="AE7" s="1034"/>
      <c r="AF7" s="1035"/>
      <c r="AG7" s="1036"/>
      <c r="AH7" s="1035"/>
      <c r="AI7" s="1036"/>
      <c r="AJ7" s="1035"/>
      <c r="AK7" s="1036"/>
      <c r="AL7" s="1035"/>
      <c r="AM7" s="1036"/>
      <c r="AN7" s="1035"/>
      <c r="AO7" s="1036"/>
      <c r="AP7" s="1036"/>
      <c r="AQ7" s="1036"/>
      <c r="AR7" s="1036"/>
      <c r="AS7" s="1036"/>
      <c r="AT7" s="1036"/>
      <c r="AU7" s="1036"/>
      <c r="AV7" s="1036"/>
      <c r="AW7" s="1036"/>
      <c r="AX7" s="1036"/>
      <c r="AY7" s="1036"/>
    </row>
    <row r="8" spans="1:62">
      <c r="A8" s="1037"/>
      <c r="B8" s="1038"/>
      <c r="C8" s="1038"/>
      <c r="D8" s="1038"/>
      <c r="E8" s="1038"/>
      <c r="F8" s="1038"/>
      <c r="G8" s="1038"/>
      <c r="H8" s="1038"/>
      <c r="I8" s="1038"/>
      <c r="J8" s="1038"/>
      <c r="K8" s="1038"/>
      <c r="L8" s="1038"/>
      <c r="M8" s="1038"/>
      <c r="N8" s="1038"/>
      <c r="O8" s="1038"/>
      <c r="P8" s="1038"/>
      <c r="Q8" s="1038"/>
      <c r="R8" s="1038"/>
      <c r="S8" s="1038"/>
      <c r="T8" s="1038"/>
      <c r="U8" s="1038"/>
      <c r="V8" s="1038"/>
      <c r="W8" s="1038"/>
      <c r="X8" s="1038"/>
      <c r="Y8" s="1038"/>
      <c r="Z8" s="1038"/>
      <c r="AA8" s="1038"/>
      <c r="AB8" s="1038"/>
      <c r="AC8" s="1038"/>
      <c r="AD8" s="1038"/>
      <c r="AE8" s="1038"/>
      <c r="AY8" s="1039"/>
    </row>
    <row r="9" spans="1:62">
      <c r="A9" s="1040"/>
      <c r="B9" s="1041"/>
      <c r="C9" s="1041"/>
      <c r="D9" s="1041"/>
      <c r="E9" s="1041"/>
      <c r="F9" s="1041"/>
      <c r="G9" s="1041"/>
      <c r="H9" s="1041"/>
      <c r="I9" s="1041"/>
      <c r="J9" s="1041"/>
      <c r="K9" s="1041"/>
      <c r="L9" s="1041"/>
      <c r="M9" s="1041"/>
      <c r="N9" s="1041"/>
      <c r="O9" s="1041"/>
      <c r="P9" s="1041"/>
      <c r="Q9" s="1041"/>
      <c r="R9" s="1041"/>
      <c r="S9" s="1041"/>
      <c r="T9" s="1042"/>
      <c r="X9" s="1041"/>
      <c r="Y9" s="1041"/>
      <c r="Z9" s="1041"/>
      <c r="AA9" s="1041"/>
      <c r="AB9" s="1038"/>
      <c r="AC9" s="1038"/>
      <c r="AD9" s="1038"/>
      <c r="AE9" s="1038"/>
      <c r="AY9" s="1039"/>
    </row>
    <row r="10" spans="1:62">
      <c r="A10" s="1040"/>
      <c r="B10" s="1043"/>
      <c r="C10" s="1043"/>
      <c r="D10" s="1043"/>
      <c r="E10" s="1043"/>
      <c r="F10" s="1043"/>
      <c r="G10" s="1043"/>
      <c r="H10" s="1043"/>
      <c r="I10" s="1043"/>
      <c r="J10" s="1043"/>
      <c r="K10" s="1043"/>
      <c r="L10" s="1043"/>
      <c r="M10" s="1043"/>
      <c r="N10" s="1043"/>
      <c r="O10" s="1043"/>
      <c r="P10" s="1043"/>
      <c r="Q10" s="1043"/>
      <c r="R10" s="1043"/>
      <c r="S10" s="1043"/>
      <c r="T10" s="1042"/>
      <c r="X10" s="1043"/>
      <c r="Y10" s="1043"/>
      <c r="Z10" s="1043"/>
      <c r="AA10" s="1043"/>
    </row>
    <row r="11" spans="1:62">
      <c r="A11" s="1040"/>
    </row>
    <row r="386" spans="100:101" ht="12.75" customHeight="1"/>
    <row r="394" spans="100:101">
      <c r="CV394" s="1044"/>
      <c r="CW394" s="1044"/>
    </row>
  </sheetData>
  <hyperlinks>
    <hyperlink ref="A1" location="Menu!E18" display="Composição dos Ativos Ponderados Pelo Risco" xr:uid="{E633BDF0-5AA1-4245-AE2C-EF5F8698B02E}"/>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EADE8-D33C-4C59-9FA1-EC72F8CBF661}">
  <sheetPr codeName="Plan7">
    <tabColor rgb="FF5F6062"/>
  </sheetPr>
  <dimension ref="A1:O392"/>
  <sheetViews>
    <sheetView workbookViewId="0">
      <selection sqref="A1:XFD1048576"/>
    </sheetView>
  </sheetViews>
  <sheetFormatPr defaultColWidth="9.21875" defaultRowHeight="13.2"/>
  <cols>
    <col min="1" max="1" width="68" style="58" bestFit="1" customWidth="1"/>
    <col min="2" max="2" width="10.5546875" style="58" bestFit="1" customWidth="1"/>
    <col min="3" max="4" width="10.5546875" style="58" customWidth="1"/>
    <col min="5" max="5" width="10.5546875" style="58" bestFit="1" customWidth="1"/>
    <col min="6" max="8" width="10.5546875" style="58" customWidth="1"/>
    <col min="9" max="13" width="10.5546875" style="58" bestFit="1" customWidth="1"/>
    <col min="14" max="14" width="5.21875" style="1008" bestFit="1" customWidth="1"/>
    <col min="15" max="16384" width="9.21875" style="58"/>
  </cols>
  <sheetData>
    <row r="1" spans="1:15" ht="15" customHeight="1">
      <c r="A1" s="53" t="s">
        <v>2567</v>
      </c>
      <c r="B1" s="55"/>
      <c r="C1" s="55"/>
      <c r="D1" s="55"/>
      <c r="E1" s="55"/>
      <c r="F1" s="55"/>
      <c r="G1" s="55"/>
      <c r="H1" s="55"/>
      <c r="I1" s="55"/>
      <c r="J1" s="55"/>
      <c r="K1" s="55"/>
      <c r="L1" s="55"/>
      <c r="M1" s="247" t="s">
        <v>2345</v>
      </c>
      <c r="N1" s="984"/>
      <c r="O1" s="987"/>
    </row>
    <row r="2" spans="1:15" s="70" customFormat="1" ht="15" customHeight="1">
      <c r="A2" s="407"/>
      <c r="B2" s="578"/>
      <c r="C2" s="579"/>
      <c r="D2" s="579"/>
      <c r="E2" s="579" t="s">
        <v>2475</v>
      </c>
      <c r="F2" s="136"/>
      <c r="G2" s="136"/>
      <c r="H2" s="136"/>
      <c r="I2" s="136"/>
      <c r="J2" s="136"/>
      <c r="K2" s="136"/>
      <c r="L2" s="136"/>
      <c r="M2" s="136"/>
      <c r="N2" s="985"/>
      <c r="O2" s="988"/>
    </row>
    <row r="3" spans="1:15" s="233" customFormat="1" ht="27.6">
      <c r="A3" s="986"/>
      <c r="B3" s="369" t="s">
        <v>2265</v>
      </c>
      <c r="C3" s="369">
        <v>43830</v>
      </c>
      <c r="D3" s="369">
        <v>43738</v>
      </c>
      <c r="E3" s="369">
        <v>43646</v>
      </c>
      <c r="F3" s="989">
        <v>43555</v>
      </c>
      <c r="G3" s="990">
        <v>43465</v>
      </c>
      <c r="H3" s="990" t="s">
        <v>2508</v>
      </c>
      <c r="I3" s="990">
        <v>43281</v>
      </c>
      <c r="J3" s="350" t="s">
        <v>2478</v>
      </c>
      <c r="K3" s="350" t="s">
        <v>2479</v>
      </c>
      <c r="L3" s="350" t="s">
        <v>2480</v>
      </c>
      <c r="M3" s="350" t="s">
        <v>2481</v>
      </c>
      <c r="N3" s="384"/>
      <c r="O3" s="991"/>
    </row>
    <row r="4" spans="1:15" s="388" customFormat="1" ht="15" customHeight="1">
      <c r="A4" s="410" t="s">
        <v>2561</v>
      </c>
      <c r="B4" s="410"/>
      <c r="C4" s="410"/>
      <c r="D4" s="410"/>
      <c r="E4" s="410"/>
      <c r="F4" s="410"/>
      <c r="G4" s="410"/>
      <c r="H4" s="410"/>
      <c r="I4" s="410"/>
      <c r="J4" s="410"/>
      <c r="K4" s="410"/>
      <c r="L4" s="410"/>
      <c r="M4" s="410"/>
      <c r="N4" s="387"/>
      <c r="O4" s="992"/>
    </row>
    <row r="5" spans="1:15" s="253" customFormat="1" ht="30" customHeight="1">
      <c r="A5" s="389" t="s">
        <v>2568</v>
      </c>
      <c r="B5" s="390">
        <v>917107</v>
      </c>
      <c r="C5" s="390">
        <v>784730</v>
      </c>
      <c r="D5" s="390">
        <v>759358</v>
      </c>
      <c r="E5" s="390">
        <v>724300</v>
      </c>
      <c r="F5" s="390">
        <v>705894</v>
      </c>
      <c r="G5" s="390">
        <v>714969</v>
      </c>
      <c r="H5" s="390">
        <v>713435</v>
      </c>
      <c r="I5" s="390">
        <v>685245</v>
      </c>
      <c r="J5" s="390">
        <v>665358.3475899999</v>
      </c>
      <c r="K5" s="390">
        <v>660516.35441206989</v>
      </c>
      <c r="L5" s="390">
        <v>637758</v>
      </c>
      <c r="M5" s="371">
        <v>642616</v>
      </c>
      <c r="N5" s="391"/>
      <c r="O5" s="993"/>
    </row>
    <row r="6" spans="1:15" s="253" customFormat="1" ht="15" customHeight="1">
      <c r="A6" s="411" t="s">
        <v>2569</v>
      </c>
      <c r="B6" s="994"/>
      <c r="C6" s="994"/>
      <c r="D6" s="994"/>
      <c r="E6" s="994"/>
      <c r="F6" s="994"/>
      <c r="G6" s="994"/>
      <c r="H6" s="994"/>
      <c r="I6" s="994"/>
      <c r="J6" s="994"/>
      <c r="K6" s="994"/>
      <c r="L6" s="994"/>
      <c r="M6" s="412"/>
      <c r="N6" s="995"/>
      <c r="O6" s="993"/>
    </row>
    <row r="7" spans="1:15" s="253" customFormat="1" ht="15" customHeight="1">
      <c r="A7" s="392" t="s">
        <v>2570</v>
      </c>
      <c r="B7" s="996">
        <v>172</v>
      </c>
      <c r="C7" s="996">
        <v>147</v>
      </c>
      <c r="D7" s="996">
        <v>113</v>
      </c>
      <c r="E7" s="996">
        <v>128</v>
      </c>
      <c r="F7" s="996">
        <v>115</v>
      </c>
      <c r="G7" s="996">
        <v>134</v>
      </c>
      <c r="H7" s="996">
        <v>138</v>
      </c>
      <c r="I7" s="996">
        <v>128</v>
      </c>
      <c r="J7" s="996">
        <v>118.90541</v>
      </c>
      <c r="K7" s="996">
        <v>180.16587102000005</v>
      </c>
      <c r="L7" s="996">
        <v>159.98767953000004</v>
      </c>
      <c r="M7" s="997">
        <v>203.69250058</v>
      </c>
      <c r="N7" s="995"/>
      <c r="O7" s="993"/>
    </row>
    <row r="8" spans="1:15" s="171" customFormat="1" ht="15" customHeight="1">
      <c r="A8" s="392" t="s">
        <v>2571</v>
      </c>
      <c r="B8" s="998">
        <v>732</v>
      </c>
      <c r="C8" s="998">
        <v>431</v>
      </c>
      <c r="D8" s="998">
        <v>445</v>
      </c>
      <c r="E8" s="998">
        <v>362</v>
      </c>
      <c r="F8" s="998">
        <v>365</v>
      </c>
      <c r="G8" s="998">
        <v>401</v>
      </c>
      <c r="H8" s="998">
        <v>299</v>
      </c>
      <c r="I8" s="998">
        <v>248</v>
      </c>
      <c r="J8" s="998">
        <v>127.01737</v>
      </c>
      <c r="K8" s="998">
        <v>0</v>
      </c>
      <c r="L8" s="998">
        <v>0</v>
      </c>
      <c r="M8" s="999">
        <v>0</v>
      </c>
      <c r="N8" s="1000"/>
      <c r="O8" s="1001"/>
    </row>
    <row r="9" spans="1:15" s="171" customFormat="1" ht="15" customHeight="1">
      <c r="A9" s="392" t="s">
        <v>2572</v>
      </c>
      <c r="B9" s="359">
        <v>0</v>
      </c>
      <c r="C9" s="359">
        <v>0</v>
      </c>
      <c r="D9" s="359">
        <v>0</v>
      </c>
      <c r="E9" s="359">
        <v>0</v>
      </c>
      <c r="F9" s="359">
        <v>0</v>
      </c>
      <c r="G9" s="359">
        <v>145</v>
      </c>
      <c r="H9" s="359">
        <v>346</v>
      </c>
      <c r="I9" s="359">
        <v>315</v>
      </c>
      <c r="J9" s="359">
        <v>629.05084999999997</v>
      </c>
      <c r="K9" s="998">
        <v>0</v>
      </c>
      <c r="L9" s="998">
        <v>0</v>
      </c>
      <c r="M9" s="999">
        <v>0</v>
      </c>
      <c r="N9" s="394"/>
      <c r="O9" s="1001"/>
    </row>
    <row r="10" spans="1:15" s="171" customFormat="1" ht="15" customHeight="1">
      <c r="A10" s="392" t="s">
        <v>2573</v>
      </c>
      <c r="B10" s="359">
        <v>10226</v>
      </c>
      <c r="C10" s="359">
        <v>9581</v>
      </c>
      <c r="D10" s="359">
        <v>8412</v>
      </c>
      <c r="E10" s="359">
        <v>8550</v>
      </c>
      <c r="F10" s="359">
        <v>8332</v>
      </c>
      <c r="G10" s="359">
        <v>8103</v>
      </c>
      <c r="H10" s="359">
        <v>8720</v>
      </c>
      <c r="I10" s="359">
        <v>7338</v>
      </c>
      <c r="J10" s="359">
        <v>7684.6706299999996</v>
      </c>
      <c r="K10" s="359">
        <v>7716.9806386200007</v>
      </c>
      <c r="L10" s="359">
        <v>5999.4355830500008</v>
      </c>
      <c r="M10" s="360">
        <v>7005.3513407199998</v>
      </c>
      <c r="N10" s="394"/>
      <c r="O10" s="1001"/>
    </row>
    <row r="11" spans="1:15" s="171" customFormat="1" ht="15" customHeight="1">
      <c r="A11" s="392" t="s">
        <v>2574</v>
      </c>
      <c r="B11" s="998">
        <v>22892</v>
      </c>
      <c r="C11" s="998">
        <v>21939</v>
      </c>
      <c r="D11" s="998">
        <v>21838</v>
      </c>
      <c r="E11" s="998">
        <v>21104</v>
      </c>
      <c r="F11" s="998">
        <v>20527</v>
      </c>
      <c r="G11" s="998">
        <v>19787</v>
      </c>
      <c r="H11" s="998">
        <v>19194</v>
      </c>
      <c r="I11" s="998">
        <v>16622</v>
      </c>
      <c r="J11" s="998">
        <v>16117.900720000001</v>
      </c>
      <c r="K11" s="359">
        <v>15900.49536531</v>
      </c>
      <c r="L11" s="359">
        <v>15271.500498430001</v>
      </c>
      <c r="M11" s="360">
        <v>13114.67999239</v>
      </c>
      <c r="N11" s="394"/>
      <c r="O11" s="1001"/>
    </row>
    <row r="12" spans="1:15" s="171" customFormat="1" ht="15" customHeight="1">
      <c r="A12" s="392" t="s">
        <v>2575</v>
      </c>
      <c r="B12" s="359">
        <v>66921</v>
      </c>
      <c r="C12" s="359">
        <v>58178</v>
      </c>
      <c r="D12" s="359">
        <v>55410</v>
      </c>
      <c r="E12" s="359">
        <v>52499</v>
      </c>
      <c r="F12" s="359">
        <v>52171</v>
      </c>
      <c r="G12" s="359">
        <v>45937</v>
      </c>
      <c r="H12" s="359">
        <v>45085</v>
      </c>
      <c r="I12" s="359">
        <v>48365</v>
      </c>
      <c r="J12" s="359">
        <v>49517.374309999999</v>
      </c>
      <c r="K12" s="359">
        <v>44741.065511350011</v>
      </c>
      <c r="L12" s="359">
        <v>46376.365343110003</v>
      </c>
      <c r="M12" s="360">
        <v>44900.789925019999</v>
      </c>
      <c r="N12" s="394"/>
      <c r="O12" s="1001"/>
    </row>
    <row r="13" spans="1:15" s="253" customFormat="1" ht="15" customHeight="1">
      <c r="A13" s="392" t="s">
        <v>2576</v>
      </c>
      <c r="B13" s="359">
        <v>179477</v>
      </c>
      <c r="C13" s="359">
        <v>177372</v>
      </c>
      <c r="D13" s="359">
        <v>172036</v>
      </c>
      <c r="E13" s="359">
        <v>166689</v>
      </c>
      <c r="F13" s="359">
        <v>160702</v>
      </c>
      <c r="G13" s="359">
        <v>158397</v>
      </c>
      <c r="H13" s="359">
        <v>153953</v>
      </c>
      <c r="I13" s="359">
        <v>150817</v>
      </c>
      <c r="J13" s="359">
        <v>145306.80828999999</v>
      </c>
      <c r="K13" s="359">
        <v>145376.38088545002</v>
      </c>
      <c r="L13" s="359">
        <v>133580.40426941001</v>
      </c>
      <c r="M13" s="360">
        <v>137414.64517867999</v>
      </c>
      <c r="N13" s="391"/>
      <c r="O13" s="993"/>
    </row>
    <row r="14" spans="1:15" s="253" customFormat="1" ht="15" customHeight="1">
      <c r="A14" s="392" t="s">
        <v>2577</v>
      </c>
      <c r="B14" s="359">
        <v>149938</v>
      </c>
      <c r="C14" s="359">
        <v>120402</v>
      </c>
      <c r="D14" s="359">
        <v>110820</v>
      </c>
      <c r="E14" s="359">
        <v>95583</v>
      </c>
      <c r="F14" s="359">
        <v>82706</v>
      </c>
      <c r="G14" s="359">
        <v>66313</v>
      </c>
      <c r="H14" s="359">
        <v>69672</v>
      </c>
      <c r="I14" s="359">
        <v>72244</v>
      </c>
      <c r="J14" s="359">
        <v>71328.478319999995</v>
      </c>
      <c r="K14" s="359">
        <v>76032.768698259984</v>
      </c>
      <c r="L14" s="170">
        <v>78299.744401040021</v>
      </c>
      <c r="M14" s="207">
        <v>88141.327112390005</v>
      </c>
      <c r="N14" s="391"/>
      <c r="O14" s="993"/>
    </row>
    <row r="15" spans="1:15" s="253" customFormat="1" ht="15" customHeight="1">
      <c r="A15" s="392" t="s">
        <v>2578</v>
      </c>
      <c r="B15" s="359">
        <v>374435</v>
      </c>
      <c r="C15" s="359">
        <v>334064</v>
      </c>
      <c r="D15" s="359">
        <v>322190</v>
      </c>
      <c r="E15" s="359">
        <v>320511</v>
      </c>
      <c r="F15" s="359">
        <v>317711</v>
      </c>
      <c r="G15" s="359">
        <v>344938</v>
      </c>
      <c r="H15" s="359">
        <v>341342</v>
      </c>
      <c r="I15" s="359">
        <v>331647</v>
      </c>
      <c r="J15" s="359">
        <v>319257.45275</v>
      </c>
      <c r="K15" s="359">
        <v>324096.76299715997</v>
      </c>
      <c r="L15" s="359">
        <v>315584.48724374012</v>
      </c>
      <c r="M15" s="360">
        <v>305162.63463727001</v>
      </c>
      <c r="N15" s="391"/>
      <c r="O15" s="993"/>
    </row>
    <row r="16" spans="1:15" s="253" customFormat="1" ht="15" customHeight="1">
      <c r="A16" s="392" t="s">
        <v>2579</v>
      </c>
      <c r="B16" s="359">
        <v>115</v>
      </c>
      <c r="C16" s="359">
        <v>126</v>
      </c>
      <c r="D16" s="359">
        <v>133</v>
      </c>
      <c r="E16" s="359">
        <v>5.0000000000000002E-5</v>
      </c>
      <c r="F16" s="359">
        <v>5.0000000000000002E-5</v>
      </c>
      <c r="G16" s="359">
        <v>0</v>
      </c>
      <c r="H16" s="359">
        <v>0</v>
      </c>
      <c r="I16" s="359">
        <v>0</v>
      </c>
      <c r="J16" s="359">
        <v>0</v>
      </c>
      <c r="K16" s="359">
        <v>0</v>
      </c>
      <c r="L16" s="359">
        <v>0</v>
      </c>
      <c r="M16" s="359">
        <v>0</v>
      </c>
      <c r="N16" s="391"/>
      <c r="O16" s="993"/>
    </row>
    <row r="17" spans="1:15" s="171" customFormat="1" ht="15" customHeight="1">
      <c r="A17" s="392" t="s">
        <v>2580</v>
      </c>
      <c r="B17" s="359">
        <v>40376</v>
      </c>
      <c r="C17" s="359">
        <v>43998</v>
      </c>
      <c r="D17" s="359">
        <v>42463</v>
      </c>
      <c r="E17" s="359">
        <v>43312</v>
      </c>
      <c r="F17" s="359">
        <v>40934</v>
      </c>
      <c r="G17" s="359">
        <v>46259</v>
      </c>
      <c r="H17" s="359">
        <v>42492</v>
      </c>
      <c r="I17" s="359">
        <v>41422</v>
      </c>
      <c r="J17" s="359">
        <v>35482.445670000001</v>
      </c>
      <c r="K17" s="359">
        <v>34052.500453350003</v>
      </c>
      <c r="L17" s="359">
        <v>28756.928462330001</v>
      </c>
      <c r="M17" s="360">
        <v>32718.794645679998</v>
      </c>
      <c r="N17" s="394"/>
      <c r="O17" s="1001"/>
    </row>
    <row r="18" spans="1:15" s="171" customFormat="1" ht="15" customHeight="1">
      <c r="A18" s="415" t="s">
        <v>2581</v>
      </c>
      <c r="B18" s="359">
        <v>55239</v>
      </c>
      <c r="C18" s="359">
        <v>6401</v>
      </c>
      <c r="D18" s="359">
        <v>12002</v>
      </c>
      <c r="E18" s="359">
        <v>6028</v>
      </c>
      <c r="F18" s="359">
        <v>9348</v>
      </c>
      <c r="G18" s="359">
        <v>9506</v>
      </c>
      <c r="H18" s="359">
        <v>15610</v>
      </c>
      <c r="I18" s="359">
        <v>0</v>
      </c>
      <c r="J18" s="359">
        <v>0</v>
      </c>
      <c r="K18" s="359">
        <v>3906.2608988699999</v>
      </c>
      <c r="L18" s="359">
        <v>3464.8510203700002</v>
      </c>
      <c r="M18" s="360">
        <v>4407.8925624900003</v>
      </c>
      <c r="N18" s="394"/>
      <c r="O18" s="1001"/>
    </row>
    <row r="19" spans="1:15" s="171" customFormat="1" ht="15" customHeight="1">
      <c r="A19" s="415" t="s">
        <v>2582</v>
      </c>
      <c r="B19" s="359">
        <v>1300</v>
      </c>
      <c r="C19" s="359">
        <v>1064</v>
      </c>
      <c r="D19" s="359">
        <v>718</v>
      </c>
      <c r="E19" s="359">
        <v>965</v>
      </c>
      <c r="F19" s="359">
        <v>427</v>
      </c>
      <c r="G19" s="359">
        <v>2000</v>
      </c>
      <c r="H19" s="359">
        <v>2301</v>
      </c>
      <c r="I19" s="359">
        <v>2068</v>
      </c>
      <c r="J19" s="359">
        <v>1564.4030600000001</v>
      </c>
      <c r="K19" s="359">
        <v>2095.6105525999997</v>
      </c>
      <c r="L19" s="359">
        <v>4248.6977547700008</v>
      </c>
      <c r="M19" s="360">
        <v>3547.0390667900001</v>
      </c>
      <c r="N19" s="394"/>
      <c r="O19" s="1001"/>
    </row>
    <row r="20" spans="1:15" s="171" customFormat="1" ht="15" customHeight="1">
      <c r="A20" s="416" t="s">
        <v>2583</v>
      </c>
      <c r="B20" s="359">
        <v>9576</v>
      </c>
      <c r="C20" s="359">
        <v>3494</v>
      </c>
      <c r="D20" s="359">
        <v>4050</v>
      </c>
      <c r="E20" s="359">
        <v>2956</v>
      </c>
      <c r="F20" s="359">
        <v>5896</v>
      </c>
      <c r="G20" s="359">
        <v>5417</v>
      </c>
      <c r="H20" s="359">
        <v>5894</v>
      </c>
      <c r="I20" s="359">
        <v>4766</v>
      </c>
      <c r="J20" s="359">
        <v>7954.1878399999996</v>
      </c>
      <c r="K20" s="359">
        <v>6417.3625400800001</v>
      </c>
      <c r="L20" s="359">
        <v>6015.2438949100006</v>
      </c>
      <c r="M20" s="360">
        <v>5999.5081960500002</v>
      </c>
      <c r="N20" s="394"/>
      <c r="O20" s="1001"/>
    </row>
    <row r="21" spans="1:15" s="253" customFormat="1" ht="15" customHeight="1">
      <c r="A21" s="416" t="s">
        <v>2584</v>
      </c>
      <c r="B21" s="359">
        <v>12</v>
      </c>
      <c r="C21" s="359">
        <v>15</v>
      </c>
      <c r="D21" s="359">
        <v>11</v>
      </c>
      <c r="E21" s="359">
        <v>11</v>
      </c>
      <c r="F21" s="359">
        <v>11</v>
      </c>
      <c r="G21" s="359">
        <v>9</v>
      </c>
      <c r="H21" s="359">
        <v>4</v>
      </c>
      <c r="I21" s="359">
        <v>3</v>
      </c>
      <c r="J21" s="359">
        <v>1.2320599999999999</v>
      </c>
      <c r="K21" s="359">
        <v>0</v>
      </c>
      <c r="L21" s="359">
        <v>0</v>
      </c>
      <c r="M21" s="360">
        <v>0</v>
      </c>
      <c r="N21" s="391"/>
      <c r="O21" s="993"/>
    </row>
    <row r="22" spans="1:15" s="171" customFormat="1" ht="15" customHeight="1">
      <c r="A22" s="416" t="s">
        <v>2585</v>
      </c>
      <c r="B22" s="359">
        <v>5696</v>
      </c>
      <c r="C22" s="359">
        <v>7518</v>
      </c>
      <c r="D22" s="359">
        <v>8717</v>
      </c>
      <c r="E22" s="359">
        <v>5602</v>
      </c>
      <c r="F22" s="359">
        <v>6649</v>
      </c>
      <c r="G22" s="359">
        <v>7623</v>
      </c>
      <c r="H22" s="359">
        <v>8385</v>
      </c>
      <c r="I22" s="359">
        <v>9262</v>
      </c>
      <c r="J22" s="359">
        <v>10268.420310000001</v>
      </c>
      <c r="K22" s="359">
        <v>0</v>
      </c>
      <c r="L22" s="359">
        <v>0</v>
      </c>
      <c r="M22" s="360">
        <v>0</v>
      </c>
      <c r="N22" s="394"/>
      <c r="O22" s="1001"/>
    </row>
    <row r="23" spans="1:15" s="171" customFormat="1" ht="15" customHeight="1">
      <c r="A23" s="996"/>
      <c r="N23" s="394"/>
      <c r="O23" s="1001"/>
    </row>
    <row r="24" spans="1:15" s="171" customFormat="1" ht="15" customHeight="1">
      <c r="A24" s="1002" t="s">
        <v>2568</v>
      </c>
      <c r="B24" s="1003"/>
      <c r="C24" s="1003"/>
      <c r="D24" s="1003"/>
      <c r="E24" s="1003"/>
      <c r="F24" s="1003"/>
      <c r="G24" s="1003"/>
      <c r="H24" s="1003"/>
      <c r="I24" s="1003"/>
      <c r="J24" s="1003"/>
      <c r="K24" s="996"/>
      <c r="L24" s="996"/>
      <c r="M24" s="997"/>
    </row>
    <row r="25" spans="1:15" s="171" customFormat="1" ht="15" customHeight="1">
      <c r="A25" s="1004" t="s">
        <v>2586</v>
      </c>
      <c r="B25" s="390">
        <v>917107</v>
      </c>
      <c r="C25" s="390">
        <v>784730</v>
      </c>
      <c r="D25" s="390">
        <v>759358</v>
      </c>
      <c r="E25" s="390">
        <v>724300</v>
      </c>
      <c r="F25" s="390">
        <v>705894</v>
      </c>
      <c r="G25" s="390">
        <v>714969</v>
      </c>
      <c r="H25" s="390">
        <v>713435</v>
      </c>
      <c r="I25" s="390">
        <v>685245</v>
      </c>
      <c r="J25" s="390">
        <v>665358.34759323997</v>
      </c>
      <c r="K25" s="390">
        <v>660516.35441207001</v>
      </c>
      <c r="L25" s="390">
        <v>637757.64615069004</v>
      </c>
      <c r="M25" s="390">
        <v>642616.35515806009</v>
      </c>
      <c r="N25" s="394"/>
      <c r="O25" s="1001"/>
    </row>
    <row r="26" spans="1:15" s="171" customFormat="1" ht="15" customHeight="1">
      <c r="A26" s="392" t="s">
        <v>2587</v>
      </c>
      <c r="B26" s="359">
        <v>52734</v>
      </c>
      <c r="C26" s="359">
        <v>54715</v>
      </c>
      <c r="D26" s="359">
        <v>50730</v>
      </c>
      <c r="E26" s="359">
        <v>40506</v>
      </c>
      <c r="F26" s="359">
        <v>38835</v>
      </c>
      <c r="G26" s="359">
        <v>40276</v>
      </c>
      <c r="H26" s="359">
        <v>39378</v>
      </c>
      <c r="I26" s="359">
        <v>37930</v>
      </c>
      <c r="J26" s="359">
        <v>37264.861284819999</v>
      </c>
      <c r="K26" s="359">
        <v>45629.423482299993</v>
      </c>
      <c r="L26" s="359">
        <v>43494.752568249991</v>
      </c>
      <c r="M26" s="360">
        <v>43523.940041549999</v>
      </c>
      <c r="N26" s="394"/>
      <c r="O26" s="1001"/>
    </row>
    <row r="27" spans="1:15" s="171" customFormat="1" ht="15" customHeight="1">
      <c r="A27" s="392" t="s">
        <v>2588</v>
      </c>
      <c r="B27" s="359">
        <v>139669</v>
      </c>
      <c r="C27" s="359">
        <v>139522</v>
      </c>
      <c r="D27" s="359">
        <v>134245</v>
      </c>
      <c r="E27" s="359">
        <v>129621</v>
      </c>
      <c r="F27" s="359">
        <v>125870</v>
      </c>
      <c r="G27" s="359">
        <v>124356</v>
      </c>
      <c r="H27" s="359">
        <v>119876</v>
      </c>
      <c r="I27" s="359">
        <v>117128</v>
      </c>
      <c r="J27" s="359">
        <v>113582.35774053</v>
      </c>
      <c r="K27" s="359">
        <v>114141.18572525999</v>
      </c>
      <c r="L27" s="359">
        <v>104667.21917258001</v>
      </c>
      <c r="M27" s="360">
        <v>109075.21580314</v>
      </c>
      <c r="N27" s="394"/>
      <c r="O27" s="1001"/>
    </row>
    <row r="28" spans="1:15" s="171" customFormat="1" ht="15" customHeight="1">
      <c r="A28" s="392" t="s">
        <v>2589</v>
      </c>
      <c r="B28" s="359">
        <v>313534</v>
      </c>
      <c r="C28" s="359">
        <v>274324</v>
      </c>
      <c r="D28" s="359">
        <v>277256</v>
      </c>
      <c r="E28" s="359">
        <v>264657</v>
      </c>
      <c r="F28" s="359">
        <v>260648</v>
      </c>
      <c r="G28" s="359">
        <v>256958</v>
      </c>
      <c r="H28" s="359">
        <v>258853</v>
      </c>
      <c r="I28" s="359">
        <v>256663</v>
      </c>
      <c r="J28" s="359">
        <v>243449.26519124996</v>
      </c>
      <c r="K28" s="359">
        <v>240814.54651988999</v>
      </c>
      <c r="L28" s="359">
        <v>229603.96088215997</v>
      </c>
      <c r="M28" s="360">
        <v>237793.99839545001</v>
      </c>
      <c r="N28" s="394"/>
      <c r="O28" s="1001"/>
    </row>
    <row r="29" spans="1:15" s="171" customFormat="1" ht="15" customHeight="1">
      <c r="A29" s="392" t="s">
        <v>2590</v>
      </c>
      <c r="B29" s="359">
        <v>146</v>
      </c>
      <c r="C29" s="359">
        <v>150</v>
      </c>
      <c r="D29" s="359">
        <v>134</v>
      </c>
      <c r="E29" s="359">
        <v>146</v>
      </c>
      <c r="F29" s="359">
        <v>144</v>
      </c>
      <c r="G29" s="359">
        <v>140</v>
      </c>
      <c r="H29" s="359">
        <v>161</v>
      </c>
      <c r="I29" s="359">
        <v>149</v>
      </c>
      <c r="J29" s="359">
        <v>160.55907471</v>
      </c>
      <c r="K29" s="359">
        <v>172.25116746999998</v>
      </c>
      <c r="L29" s="359">
        <v>182.50672018999998</v>
      </c>
      <c r="M29" s="360">
        <v>186.22083907999999</v>
      </c>
      <c r="N29" s="394"/>
      <c r="O29" s="1001"/>
    </row>
    <row r="30" spans="1:15" s="171" customFormat="1" ht="15" customHeight="1">
      <c r="A30" s="392" t="s">
        <v>2591</v>
      </c>
      <c r="B30" s="359">
        <v>49149</v>
      </c>
      <c r="C30" s="359">
        <v>45657</v>
      </c>
      <c r="D30" s="359">
        <v>44131</v>
      </c>
      <c r="E30" s="359">
        <v>42867</v>
      </c>
      <c r="F30" s="359">
        <v>42495</v>
      </c>
      <c r="G30" s="359">
        <v>43288</v>
      </c>
      <c r="H30" s="359">
        <v>46027</v>
      </c>
      <c r="I30" s="359">
        <v>45262</v>
      </c>
      <c r="J30" s="359">
        <v>45145.390209110003</v>
      </c>
      <c r="K30" s="359">
        <v>45405.25085532001</v>
      </c>
      <c r="L30" s="359">
        <v>45224.269552380007</v>
      </c>
      <c r="M30" s="360">
        <v>44901.853772620001</v>
      </c>
      <c r="N30" s="394"/>
      <c r="O30" s="1001"/>
    </row>
    <row r="31" spans="1:15" s="171" customFormat="1" ht="15" customHeight="1">
      <c r="A31" s="392" t="s">
        <v>2592</v>
      </c>
      <c r="B31" s="359">
        <v>39662</v>
      </c>
      <c r="C31" s="359">
        <v>37700</v>
      </c>
      <c r="D31" s="359">
        <v>37658</v>
      </c>
      <c r="E31" s="359">
        <v>36922</v>
      </c>
      <c r="F31" s="359">
        <v>34679</v>
      </c>
      <c r="G31" s="359">
        <v>33871</v>
      </c>
      <c r="H31" s="359">
        <v>33875</v>
      </c>
      <c r="I31" s="359">
        <v>33499</v>
      </c>
      <c r="J31" s="359">
        <v>31533.89697157</v>
      </c>
      <c r="K31" s="359">
        <v>31057.68161068</v>
      </c>
      <c r="L31" s="359">
        <v>28726.048178429999</v>
      </c>
      <c r="M31" s="360">
        <v>28147.212946070002</v>
      </c>
      <c r="N31" s="394"/>
      <c r="O31" s="1001"/>
    </row>
    <row r="32" spans="1:15" s="171" customFormat="1" ht="15" customHeight="1">
      <c r="A32" s="392" t="s">
        <v>2593</v>
      </c>
      <c r="B32" s="359">
        <v>11406</v>
      </c>
      <c r="C32" s="359">
        <v>11138</v>
      </c>
      <c r="D32" s="359">
        <v>11435</v>
      </c>
      <c r="E32" s="359">
        <v>11507</v>
      </c>
      <c r="F32" s="359">
        <v>10367</v>
      </c>
      <c r="G32" s="359">
        <v>10673</v>
      </c>
      <c r="H32" s="359">
        <v>10544</v>
      </c>
      <c r="I32" s="359">
        <v>10871</v>
      </c>
      <c r="J32" s="359">
        <v>9406.4284864599995</v>
      </c>
      <c r="K32" s="359">
        <v>9017.08588796</v>
      </c>
      <c r="L32" s="359">
        <v>9119.7463158500032</v>
      </c>
      <c r="M32" s="360">
        <v>8977.3095882300004</v>
      </c>
      <c r="N32" s="394"/>
      <c r="O32" s="1001"/>
    </row>
    <row r="33" spans="1:15" s="171" customFormat="1" ht="15" customHeight="1">
      <c r="A33" s="392" t="s">
        <v>2594</v>
      </c>
      <c r="B33" s="359">
        <v>5684</v>
      </c>
      <c r="C33" s="359">
        <v>4787</v>
      </c>
      <c r="D33" s="359">
        <v>4782</v>
      </c>
      <c r="E33" s="359">
        <v>4748</v>
      </c>
      <c r="F33" s="359">
        <v>4288</v>
      </c>
      <c r="G33" s="359">
        <v>4193</v>
      </c>
      <c r="H33" s="359">
        <v>4739</v>
      </c>
      <c r="I33" s="359">
        <v>4294</v>
      </c>
      <c r="J33" s="359">
        <v>4600.5129496299996</v>
      </c>
      <c r="K33" s="359">
        <v>5457.4617082000013</v>
      </c>
      <c r="L33" s="359">
        <v>5529.7548232200015</v>
      </c>
      <c r="M33" s="360">
        <v>5669.1894109699997</v>
      </c>
      <c r="N33" s="394"/>
      <c r="O33" s="1001"/>
    </row>
    <row r="34" spans="1:15" s="171" customFormat="1" ht="15" customHeight="1">
      <c r="A34" s="392" t="s">
        <v>2595</v>
      </c>
      <c r="B34" s="359">
        <v>1791</v>
      </c>
      <c r="C34" s="359">
        <v>2422</v>
      </c>
      <c r="D34" s="359">
        <v>2040</v>
      </c>
      <c r="E34" s="359">
        <v>1350</v>
      </c>
      <c r="F34" s="359">
        <v>1956</v>
      </c>
      <c r="G34" s="359">
        <v>3330</v>
      </c>
      <c r="H34" s="359">
        <v>3292</v>
      </c>
      <c r="I34" s="359">
        <v>2912</v>
      </c>
      <c r="J34" s="359">
        <v>2254.5576386299995</v>
      </c>
      <c r="K34" s="359">
        <v>0</v>
      </c>
      <c r="L34" s="359">
        <v>0</v>
      </c>
      <c r="M34" s="360">
        <v>0</v>
      </c>
      <c r="N34" s="394"/>
      <c r="O34" s="1001"/>
    </row>
    <row r="35" spans="1:15" s="171" customFormat="1" ht="15" customHeight="1">
      <c r="A35" s="392" t="s">
        <v>2596</v>
      </c>
      <c r="B35" s="359">
        <v>303332</v>
      </c>
      <c r="C35" s="359">
        <v>214315</v>
      </c>
      <c r="D35" s="359">
        <v>196947</v>
      </c>
      <c r="E35" s="359">
        <v>191976</v>
      </c>
      <c r="F35" s="359">
        <v>186612</v>
      </c>
      <c r="G35" s="359">
        <v>197884</v>
      </c>
      <c r="H35" s="359">
        <v>196690</v>
      </c>
      <c r="I35" s="359">
        <v>176537</v>
      </c>
      <c r="J35" s="359">
        <v>177960.51804653005</v>
      </c>
      <c r="K35" s="359">
        <v>168821.46745499002</v>
      </c>
      <c r="L35" s="359">
        <v>171209.38793763</v>
      </c>
      <c r="M35" s="360">
        <v>164341.41436095</v>
      </c>
      <c r="N35" s="394"/>
      <c r="O35" s="1001"/>
    </row>
    <row r="36" spans="1:15" ht="13.8">
      <c r="A36" s="1005" t="s">
        <v>2597</v>
      </c>
      <c r="B36" s="1006"/>
      <c r="C36" s="1006"/>
      <c r="D36" s="1006"/>
      <c r="E36" s="1006"/>
      <c r="F36" s="1006"/>
      <c r="G36" s="1006"/>
      <c r="H36" s="1006"/>
      <c r="I36" s="1006"/>
      <c r="J36" s="1006"/>
      <c r="K36" s="1006"/>
      <c r="L36" s="1007"/>
    </row>
    <row r="392" ht="12.75" customHeight="1"/>
  </sheetData>
  <hyperlinks>
    <hyperlink ref="A1" location="Menu!E19" display="Abertura dos ativos ponderados de Risco de Crédito (RWACPAD)" xr:uid="{188A919E-9275-4F28-871A-BD22A18AC48F}"/>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A371A-DF41-4EB4-BDEB-398BE5000EE4}">
  <sheetPr codeName="Plan44">
    <tabColor rgb="FF5F6062"/>
  </sheetPr>
  <dimension ref="A1:BV398"/>
  <sheetViews>
    <sheetView workbookViewId="0"/>
  </sheetViews>
  <sheetFormatPr defaultColWidth="9.21875" defaultRowHeight="13.8"/>
  <cols>
    <col min="1" max="1" width="86.5546875" style="70" customWidth="1"/>
    <col min="2" max="2" width="12.5546875" style="70" bestFit="1" customWidth="1"/>
    <col min="3" max="4" width="12.5546875" style="70" customWidth="1"/>
    <col min="5" max="5" width="12.5546875" style="70" bestFit="1" customWidth="1"/>
    <col min="6" max="8" width="12.5546875" style="70" customWidth="1"/>
    <col min="9" max="12" width="12.5546875" style="70" bestFit="1" customWidth="1"/>
    <col min="13" max="13" width="10.5546875" style="70" bestFit="1" customWidth="1"/>
    <col min="14" max="14" width="10.5546875" style="70" customWidth="1"/>
    <col min="15" max="15" width="6.44140625" style="70" bestFit="1" customWidth="1"/>
    <col min="16" max="16384" width="9.21875" style="70"/>
  </cols>
  <sheetData>
    <row r="1" spans="1:15" s="58" customFormat="1" ht="18">
      <c r="A1" s="53" t="s">
        <v>2598</v>
      </c>
      <c r="B1" s="55"/>
      <c r="C1" s="55"/>
      <c r="D1" s="55"/>
      <c r="E1" s="55"/>
      <c r="F1" s="55"/>
      <c r="G1" s="55"/>
      <c r="H1" s="55"/>
      <c r="I1" s="55"/>
      <c r="J1" s="55"/>
      <c r="K1" s="55"/>
      <c r="L1" s="55"/>
      <c r="M1" s="55"/>
      <c r="N1" s="247" t="s">
        <v>2345</v>
      </c>
    </row>
    <row r="2" spans="1:15" ht="15" customHeight="1">
      <c r="A2" s="166"/>
      <c r="B2" s="578"/>
      <c r="C2" s="579"/>
      <c r="D2" s="579"/>
      <c r="E2" s="579" t="s">
        <v>2475</v>
      </c>
      <c r="F2" s="136"/>
      <c r="G2" s="136"/>
      <c r="H2" s="136"/>
      <c r="I2" s="136"/>
      <c r="J2" s="136"/>
      <c r="K2" s="136"/>
      <c r="L2" s="136"/>
      <c r="M2" s="136"/>
      <c r="N2" s="136"/>
      <c r="O2" s="381"/>
    </row>
    <row r="3" spans="1:15" s="233" customFormat="1" ht="16.2">
      <c r="A3" s="986"/>
      <c r="B3" s="368" t="s">
        <v>2599</v>
      </c>
      <c r="C3" s="368" t="s">
        <v>2600</v>
      </c>
      <c r="D3" s="368" t="s">
        <v>2601</v>
      </c>
      <c r="E3" s="368" t="s">
        <v>2602</v>
      </c>
      <c r="F3" s="368" t="s">
        <v>2603</v>
      </c>
      <c r="G3" s="368" t="s">
        <v>2604</v>
      </c>
      <c r="H3" s="368" t="s">
        <v>2605</v>
      </c>
      <c r="I3" s="368" t="s">
        <v>2606</v>
      </c>
      <c r="J3" s="350" t="s">
        <v>2607</v>
      </c>
      <c r="K3" s="350" t="s">
        <v>2608</v>
      </c>
      <c r="L3" s="350" t="s">
        <v>2609</v>
      </c>
      <c r="M3" s="350">
        <v>42916</v>
      </c>
      <c r="N3" s="369">
        <v>42825</v>
      </c>
      <c r="O3" s="384"/>
    </row>
    <row r="4" spans="1:15" s="388" customFormat="1" ht="30" customHeight="1">
      <c r="A4" s="385" t="s">
        <v>2610</v>
      </c>
      <c r="B4" s="377">
        <v>39942</v>
      </c>
      <c r="C4" s="377">
        <v>28328</v>
      </c>
      <c r="D4" s="377">
        <v>58233</v>
      </c>
      <c r="E4" s="377">
        <v>51700</v>
      </c>
      <c r="F4" s="377">
        <v>42307.348250000003</v>
      </c>
      <c r="G4" s="377">
        <v>37837.91431884058</v>
      </c>
      <c r="H4" s="377">
        <v>32945.601043478258</v>
      </c>
      <c r="I4" s="377">
        <v>31268.579362318844</v>
      </c>
      <c r="J4" s="386">
        <v>30390.651000000002</v>
      </c>
      <c r="K4" s="386">
        <v>32892.766162162159</v>
      </c>
      <c r="L4" s="386">
        <v>23056.188999999998</v>
      </c>
      <c r="M4" s="377">
        <v>30499.541999999998</v>
      </c>
      <c r="N4" s="377">
        <v>24480.611783783799</v>
      </c>
      <c r="O4" s="387"/>
    </row>
    <row r="5" spans="1:15" s="253" customFormat="1" ht="15" customHeight="1">
      <c r="A5" s="389" t="s">
        <v>2611</v>
      </c>
      <c r="B5" s="371">
        <v>35707</v>
      </c>
      <c r="C5" s="371">
        <v>24724</v>
      </c>
      <c r="D5" s="371">
        <v>55468</v>
      </c>
      <c r="E5" s="371">
        <v>47413</v>
      </c>
      <c r="F5" s="371">
        <v>39665.739000000001</v>
      </c>
      <c r="G5" s="371">
        <v>30286.016695652175</v>
      </c>
      <c r="H5" s="371">
        <v>28859.917681159423</v>
      </c>
      <c r="I5" s="371">
        <v>28039.607536231888</v>
      </c>
      <c r="J5" s="390">
        <v>28112.600999999999</v>
      </c>
      <c r="K5" s="390">
        <v>31076.008324324324</v>
      </c>
      <c r="L5" s="390">
        <v>21654.895</v>
      </c>
      <c r="M5" s="371">
        <v>28682.155999999999</v>
      </c>
      <c r="N5" s="371">
        <v>22626.742162162202</v>
      </c>
      <c r="O5" s="391"/>
    </row>
    <row r="6" spans="1:15" s="171" customFormat="1" ht="15" customHeight="1">
      <c r="A6" s="392" t="s">
        <v>2612</v>
      </c>
      <c r="B6" s="360">
        <v>2851</v>
      </c>
      <c r="C6" s="360">
        <v>5273</v>
      </c>
      <c r="D6" s="360">
        <v>3200</v>
      </c>
      <c r="E6" s="360">
        <v>1976</v>
      </c>
      <c r="F6" s="360">
        <v>2531.4647500000001</v>
      </c>
      <c r="G6" s="360">
        <v>2025.9612753623192</v>
      </c>
      <c r="H6" s="360">
        <v>3518.7369275362321</v>
      </c>
      <c r="I6" s="360">
        <v>3469.1072463768119</v>
      </c>
      <c r="J6" s="359">
        <v>4117.7579999999998</v>
      </c>
      <c r="K6" s="359">
        <v>6118.7359999999999</v>
      </c>
      <c r="L6" s="359">
        <v>4970.6890000000003</v>
      </c>
      <c r="M6" s="360">
        <v>4373.8180000000002</v>
      </c>
      <c r="N6" s="360">
        <v>5881.5338378378401</v>
      </c>
      <c r="O6" s="394"/>
    </row>
    <row r="7" spans="1:15" s="171" customFormat="1" ht="15" customHeight="1">
      <c r="A7" s="392" t="s">
        <v>2613</v>
      </c>
      <c r="B7" s="360">
        <v>17726</v>
      </c>
      <c r="C7" s="360">
        <v>13118</v>
      </c>
      <c r="D7" s="360">
        <v>43697</v>
      </c>
      <c r="E7" s="360">
        <v>37388</v>
      </c>
      <c r="F7" s="360">
        <v>24012.675875000001</v>
      </c>
      <c r="G7" s="360">
        <v>19633.120695652175</v>
      </c>
      <c r="H7" s="360">
        <v>19130.006956521742</v>
      </c>
      <c r="I7" s="360">
        <v>18613.852173913048</v>
      </c>
      <c r="J7" s="359">
        <v>14619.456</v>
      </c>
      <c r="K7" s="359">
        <v>17153.16691891892</v>
      </c>
      <c r="L7" s="359">
        <v>11622.525</v>
      </c>
      <c r="M7" s="360">
        <v>17706.589</v>
      </c>
      <c r="N7" s="360">
        <v>13734.9657297297</v>
      </c>
      <c r="O7" s="394"/>
    </row>
    <row r="8" spans="1:15" s="171" customFormat="1" ht="15" customHeight="1">
      <c r="A8" s="392" t="s">
        <v>2614</v>
      </c>
      <c r="B8" s="360">
        <v>15130</v>
      </c>
      <c r="C8" s="360">
        <v>6333</v>
      </c>
      <c r="D8" s="360">
        <v>8571</v>
      </c>
      <c r="E8" s="360">
        <v>8049</v>
      </c>
      <c r="F8" s="360">
        <v>13121.597125</v>
      </c>
      <c r="G8" s="360">
        <v>8626.9337971014502</v>
      </c>
      <c r="H8" s="360">
        <v>6211.1720579710145</v>
      </c>
      <c r="I8" s="360">
        <v>5956.6471884057983</v>
      </c>
      <c r="J8" s="359">
        <v>9375.3850000000002</v>
      </c>
      <c r="K8" s="359">
        <v>7804.1047567567566</v>
      </c>
      <c r="L8" s="359">
        <v>5061.68</v>
      </c>
      <c r="M8" s="360">
        <v>6601.7460000000001</v>
      </c>
      <c r="N8" s="360">
        <v>3010.2396756756798</v>
      </c>
      <c r="O8" s="394"/>
    </row>
    <row r="9" spans="1:15" s="171" customFormat="1" ht="15" hidden="1" customHeight="1">
      <c r="A9" s="392" t="s">
        <v>2615</v>
      </c>
      <c r="B9" s="359">
        <v>0</v>
      </c>
      <c r="C9" s="359">
        <v>0</v>
      </c>
      <c r="D9" s="359">
        <v>0</v>
      </c>
      <c r="E9" s="359">
        <v>0</v>
      </c>
      <c r="F9" s="359">
        <v>1.25E-3</v>
      </c>
      <c r="G9" s="359">
        <v>0</v>
      </c>
      <c r="H9" s="359">
        <v>0</v>
      </c>
      <c r="I9" s="359">
        <v>0</v>
      </c>
      <c r="J9" s="359">
        <v>0</v>
      </c>
      <c r="K9" s="359">
        <v>0</v>
      </c>
      <c r="L9" s="359">
        <v>0</v>
      </c>
      <c r="M9" s="359">
        <v>0</v>
      </c>
      <c r="N9" s="359">
        <v>0</v>
      </c>
      <c r="O9" s="394"/>
    </row>
    <row r="10" spans="1:15" s="253" customFormat="1">
      <c r="A10" s="389" t="s">
        <v>2616</v>
      </c>
      <c r="B10" s="371">
        <v>1343</v>
      </c>
      <c r="C10" s="371">
        <v>1087</v>
      </c>
      <c r="D10" s="371">
        <v>858</v>
      </c>
      <c r="E10" s="371">
        <v>900</v>
      </c>
      <c r="F10" s="371">
        <v>552.60087499999997</v>
      </c>
      <c r="G10" s="371">
        <v>389.39756521739133</v>
      </c>
      <c r="H10" s="371">
        <v>643.15605797101455</v>
      </c>
      <c r="I10" s="371">
        <v>854.24927536231894</v>
      </c>
      <c r="J10" s="390">
        <v>736.12199999999996</v>
      </c>
      <c r="K10" s="390">
        <v>361.10897297297299</v>
      </c>
      <c r="L10" s="390">
        <v>411.96</v>
      </c>
      <c r="M10" s="371">
        <v>331.24099999999999</v>
      </c>
      <c r="N10" s="371">
        <v>424.16702702702702</v>
      </c>
      <c r="O10" s="391"/>
    </row>
    <row r="11" spans="1:15" s="253" customFormat="1" ht="15" customHeight="1">
      <c r="A11" s="389" t="s">
        <v>2617</v>
      </c>
      <c r="B11" s="371">
        <v>490</v>
      </c>
      <c r="C11" s="371">
        <v>1162</v>
      </c>
      <c r="D11" s="371">
        <v>751</v>
      </c>
      <c r="E11" s="371">
        <v>805</v>
      </c>
      <c r="F11" s="371">
        <v>456.83337499999993</v>
      </c>
      <c r="G11" s="371">
        <v>361.94817391304349</v>
      </c>
      <c r="H11" s="371">
        <v>417.89657971014498</v>
      </c>
      <c r="I11" s="371">
        <v>355.44371014492754</v>
      </c>
      <c r="J11" s="390">
        <v>572.19799999999998</v>
      </c>
      <c r="K11" s="390">
        <v>239.09102702702702</v>
      </c>
      <c r="L11" s="390">
        <v>273.08300000000003</v>
      </c>
      <c r="M11" s="371">
        <v>272.85599999999999</v>
      </c>
      <c r="N11" s="371">
        <v>382.70151351351302</v>
      </c>
      <c r="O11" s="391"/>
    </row>
    <row r="12" spans="1:15" s="253" customFormat="1">
      <c r="A12" s="395" t="s">
        <v>2618</v>
      </c>
      <c r="B12" s="371">
        <v>2402</v>
      </c>
      <c r="C12" s="371">
        <v>1355</v>
      </c>
      <c r="D12" s="371">
        <v>1156</v>
      </c>
      <c r="E12" s="371">
        <v>2582</v>
      </c>
      <c r="F12" s="371">
        <v>1632.175</v>
      </c>
      <c r="G12" s="371">
        <v>6800.5518840579716</v>
      </c>
      <c r="H12" s="371">
        <v>3024.6307246376814</v>
      </c>
      <c r="I12" s="371">
        <v>2019.2788405797105</v>
      </c>
      <c r="J12" s="390">
        <v>969.73</v>
      </c>
      <c r="K12" s="390">
        <v>1216.557837837838</v>
      </c>
      <c r="L12" s="390">
        <v>716.25099999999998</v>
      </c>
      <c r="M12" s="371">
        <v>1213.289</v>
      </c>
      <c r="N12" s="371">
        <v>1047.00108108108</v>
      </c>
      <c r="O12" s="391"/>
    </row>
    <row r="13" spans="1:15" s="171" customFormat="1" ht="15.75" customHeight="1">
      <c r="A13" s="395" t="s">
        <v>2619</v>
      </c>
      <c r="B13" s="371">
        <v>31954</v>
      </c>
      <c r="C13" s="371">
        <v>22663</v>
      </c>
      <c r="D13" s="371">
        <v>46587</v>
      </c>
      <c r="E13" s="371">
        <v>41360</v>
      </c>
      <c r="F13" s="371">
        <v>33845.878600000004</v>
      </c>
      <c r="G13" s="371">
        <v>30270.331455072464</v>
      </c>
      <c r="H13" s="371">
        <v>26356.480834782607</v>
      </c>
      <c r="I13" s="371">
        <v>25014.863489855077</v>
      </c>
      <c r="J13" s="390">
        <v>24312.521000000001</v>
      </c>
      <c r="K13" s="386">
        <v>26314</v>
      </c>
      <c r="L13" s="386">
        <v>18444.9512</v>
      </c>
      <c r="M13" s="377">
        <v>27449.588</v>
      </c>
      <c r="N13" s="377">
        <v>22032.550605405399</v>
      </c>
      <c r="O13" s="397"/>
    </row>
    <row r="14" spans="1:15" s="171" customFormat="1">
      <c r="A14" s="385" t="s">
        <v>2620</v>
      </c>
      <c r="B14" s="377">
        <v>33934</v>
      </c>
      <c r="C14" s="377">
        <v>25002</v>
      </c>
      <c r="D14" s="377">
        <v>44837</v>
      </c>
      <c r="E14" s="377">
        <v>40008</v>
      </c>
      <c r="F14" s="377">
        <v>36583.091124999999</v>
      </c>
      <c r="G14" s="377">
        <v>22871.345391304349</v>
      </c>
      <c r="H14" s="377">
        <v>23377.894144927537</v>
      </c>
      <c r="I14" s="377">
        <v>18593.452753623191</v>
      </c>
      <c r="J14" s="390">
        <v>22276.633000000002</v>
      </c>
      <c r="K14" s="390">
        <v>32915</v>
      </c>
      <c r="L14" s="390">
        <v>18864.113000000001</v>
      </c>
      <c r="M14" s="390">
        <v>22630.422999999999</v>
      </c>
      <c r="N14" s="390">
        <v>21392.3428147124</v>
      </c>
    </row>
    <row r="15" spans="1:15" s="171" customFormat="1" ht="18" customHeight="1">
      <c r="A15" s="385" t="s">
        <v>2621</v>
      </c>
      <c r="B15" s="377">
        <v>-6008</v>
      </c>
      <c r="C15" s="377">
        <v>-3327</v>
      </c>
      <c r="D15" s="377">
        <v>-11646</v>
      </c>
      <c r="E15" s="377">
        <v>-10340</v>
      </c>
      <c r="F15" s="377">
        <v>-5724.2571250000037</v>
      </c>
      <c r="G15" s="377">
        <v>-7567.5828637681152</v>
      </c>
      <c r="H15" s="377">
        <v>-6589.1202086956509</v>
      </c>
      <c r="I15" s="377">
        <v>-6253.7158724637666</v>
      </c>
      <c r="J15" s="386">
        <v>-6078.13</v>
      </c>
      <c r="K15" s="386">
        <v>0</v>
      </c>
      <c r="L15" s="386">
        <v>-4192.0759999999973</v>
      </c>
      <c r="M15" s="377">
        <v>-3049.9540000000002</v>
      </c>
      <c r="N15" s="377">
        <v>-2448.0611783783802</v>
      </c>
    </row>
    <row r="16" spans="1:15" ht="16.2">
      <c r="A16" s="398" t="s">
        <v>2622</v>
      </c>
      <c r="B16" s="400">
        <v>33934</v>
      </c>
      <c r="C16" s="400">
        <v>25002</v>
      </c>
      <c r="D16" s="400">
        <v>46587</v>
      </c>
      <c r="E16" s="400">
        <v>41360</v>
      </c>
      <c r="F16" s="400">
        <v>36583.091124999999</v>
      </c>
      <c r="G16" s="400">
        <v>30270.331455072464</v>
      </c>
      <c r="H16" s="400">
        <v>26356.480834782607</v>
      </c>
      <c r="I16" s="400">
        <v>25014.863489855077</v>
      </c>
      <c r="J16" s="399">
        <v>24312.521000000001</v>
      </c>
      <c r="K16" s="399">
        <v>32914.851000000002</v>
      </c>
      <c r="L16" s="399">
        <v>18864.113000000001</v>
      </c>
      <c r="M16" s="399">
        <v>27449.588</v>
      </c>
      <c r="N16" s="399">
        <v>22032.550605405399</v>
      </c>
    </row>
    <row r="17" spans="1:14">
      <c r="A17" s="420" t="s">
        <v>2623</v>
      </c>
      <c r="B17" s="405"/>
      <c r="C17" s="405"/>
      <c r="D17" s="405"/>
      <c r="E17" s="405"/>
      <c r="F17" s="405"/>
      <c r="G17" s="405"/>
      <c r="H17" s="405"/>
      <c r="I17" s="405"/>
      <c r="J17" s="405"/>
      <c r="K17" s="405"/>
      <c r="L17" s="405"/>
      <c r="M17" s="405"/>
      <c r="N17" s="405"/>
    </row>
    <row r="18" spans="1:14">
      <c r="A18" s="420"/>
      <c r="B18" s="405"/>
      <c r="C18" s="405"/>
      <c r="D18" s="405"/>
      <c r="E18" s="405"/>
      <c r="F18" s="405"/>
      <c r="G18" s="405"/>
      <c r="H18" s="405"/>
      <c r="I18" s="405"/>
      <c r="J18" s="405"/>
      <c r="K18" s="405"/>
      <c r="L18" s="405"/>
      <c r="M18" s="405"/>
      <c r="N18" s="405"/>
    </row>
    <row r="19" spans="1:14">
      <c r="A19" s="420"/>
    </row>
    <row r="20" spans="1:14">
      <c r="A20" s="406"/>
    </row>
    <row r="397" spans="57:74" ht="15" customHeight="1">
      <c r="BU397" s="58"/>
      <c r="BV397" s="58"/>
    </row>
    <row r="398" spans="57:74">
      <c r="BE398" s="58"/>
      <c r="BK398" s="58"/>
    </row>
  </sheetData>
  <hyperlinks>
    <hyperlink ref="A1" location="Menu!E21" display="Abertura dos Ativos Ponderados de Risco de Mercado (RWAMINT)" xr:uid="{03F3E491-B59A-4AA0-8F26-E905908DF8B6}"/>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618F0-EEB2-47DF-B47B-8294858A41D5}">
  <sheetPr codeName="Plan9">
    <tabColor rgb="FF5F6062"/>
  </sheetPr>
  <dimension ref="A1:AA370"/>
  <sheetViews>
    <sheetView workbookViewId="0">
      <selection sqref="A1:XFD1048576"/>
    </sheetView>
  </sheetViews>
  <sheetFormatPr defaultColWidth="9.21875" defaultRowHeight="13.2"/>
  <cols>
    <col min="1" max="1" width="70.5546875" style="58" customWidth="1"/>
    <col min="2" max="2" width="10.5546875" style="58" bestFit="1" customWidth="1"/>
    <col min="3" max="4" width="10.5546875" style="58" customWidth="1"/>
    <col min="5" max="5" width="10.5546875" style="58" bestFit="1" customWidth="1"/>
    <col min="6" max="8" width="10.5546875" style="58" customWidth="1"/>
    <col min="9" max="26" width="10.5546875" style="58" bestFit="1" customWidth="1"/>
    <col min="27" max="16384" width="9.21875" style="58"/>
  </cols>
  <sheetData>
    <row r="1" spans="1:27" ht="18">
      <c r="A1" s="53" t="s">
        <v>2624</v>
      </c>
      <c r="B1" s="55"/>
      <c r="C1" s="55"/>
      <c r="D1" s="55"/>
      <c r="E1" s="55"/>
      <c r="F1" s="55"/>
      <c r="G1" s="55"/>
      <c r="H1" s="55"/>
      <c r="I1" s="55"/>
      <c r="J1" s="55"/>
      <c r="K1" s="55"/>
      <c r="L1" s="55"/>
      <c r="M1" s="55"/>
      <c r="N1" s="55"/>
      <c r="O1" s="55"/>
      <c r="P1" s="55"/>
      <c r="Q1" s="55"/>
      <c r="R1" s="55"/>
      <c r="S1" s="55"/>
      <c r="T1" s="55"/>
      <c r="U1" s="55"/>
      <c r="V1" s="55"/>
      <c r="W1" s="55"/>
      <c r="X1" s="55"/>
      <c r="Y1" s="55"/>
      <c r="Z1" s="122" t="s">
        <v>2345</v>
      </c>
      <c r="AA1" s="984"/>
    </row>
    <row r="2" spans="1:27" s="70" customFormat="1" ht="15" customHeight="1">
      <c r="A2" s="367"/>
      <c r="B2" s="578"/>
      <c r="C2" s="579"/>
      <c r="D2" s="579"/>
      <c r="E2" s="579" t="s">
        <v>2475</v>
      </c>
      <c r="F2" s="136"/>
      <c r="G2" s="136"/>
      <c r="H2" s="136"/>
      <c r="I2" s="136"/>
      <c r="J2" s="136"/>
      <c r="K2" s="136"/>
      <c r="L2" s="136"/>
      <c r="M2" s="136"/>
      <c r="N2" s="136"/>
      <c r="O2" s="136"/>
      <c r="P2" s="136"/>
      <c r="Q2" s="136"/>
      <c r="R2" s="136"/>
      <c r="S2" s="136"/>
      <c r="T2" s="136"/>
      <c r="U2" s="136"/>
      <c r="V2" s="136"/>
      <c r="W2" s="136" t="s">
        <v>2625</v>
      </c>
      <c r="X2" s="136"/>
      <c r="Y2" s="136"/>
      <c r="Z2" s="136"/>
      <c r="AA2" s="985"/>
    </row>
    <row r="3" spans="1:27" s="233" customFormat="1" ht="27.6">
      <c r="A3" s="70"/>
      <c r="B3" s="369" t="s">
        <v>2265</v>
      </c>
      <c r="C3" s="369">
        <v>43830</v>
      </c>
      <c r="D3" s="369">
        <v>43738</v>
      </c>
      <c r="E3" s="369">
        <v>43646</v>
      </c>
      <c r="F3" s="369">
        <v>43555</v>
      </c>
      <c r="G3" s="350">
        <v>43465</v>
      </c>
      <c r="H3" s="350">
        <v>43373</v>
      </c>
      <c r="I3" s="350" t="s">
        <v>2477</v>
      </c>
      <c r="J3" s="350">
        <v>43190</v>
      </c>
      <c r="K3" s="350" t="s">
        <v>2479</v>
      </c>
      <c r="L3" s="350" t="s">
        <v>2480</v>
      </c>
      <c r="M3" s="350" t="s">
        <v>2481</v>
      </c>
      <c r="N3" s="369" t="s">
        <v>2482</v>
      </c>
      <c r="O3" s="219" t="s">
        <v>2483</v>
      </c>
      <c r="P3" s="219">
        <v>42643</v>
      </c>
      <c r="Q3" s="219">
        <v>42551</v>
      </c>
      <c r="R3" s="219" t="s">
        <v>2486</v>
      </c>
      <c r="S3" s="219" t="s">
        <v>2487</v>
      </c>
      <c r="T3" s="219" t="s">
        <v>2488</v>
      </c>
      <c r="U3" s="219" t="s">
        <v>2489</v>
      </c>
      <c r="V3" s="219" t="s">
        <v>2490</v>
      </c>
      <c r="W3" s="219" t="s">
        <v>2491</v>
      </c>
      <c r="X3" s="219" t="s">
        <v>2522</v>
      </c>
      <c r="Y3" s="219" t="s">
        <v>2523</v>
      </c>
      <c r="Z3" s="219" t="s">
        <v>2492</v>
      </c>
      <c r="AA3" s="384"/>
    </row>
    <row r="4" spans="1:27" s="253" customFormat="1" ht="16.2">
      <c r="A4" s="352" t="s">
        <v>2626</v>
      </c>
      <c r="B4" s="371">
        <v>92476</v>
      </c>
      <c r="C4" s="371">
        <v>81568</v>
      </c>
      <c r="D4" s="371">
        <v>81568</v>
      </c>
      <c r="E4" s="371">
        <v>81341</v>
      </c>
      <c r="F4" s="371">
        <v>81341</v>
      </c>
      <c r="G4" s="371">
        <v>72833</v>
      </c>
      <c r="H4" s="371">
        <v>72833</v>
      </c>
      <c r="I4" s="371">
        <v>70468</v>
      </c>
      <c r="J4" s="371">
        <v>70467</v>
      </c>
      <c r="K4" s="371">
        <v>63276.519</v>
      </c>
      <c r="L4" s="371">
        <v>63012.661</v>
      </c>
      <c r="M4" s="371">
        <v>54417.14595412273</v>
      </c>
      <c r="N4" s="371">
        <v>54417.14595412273</v>
      </c>
      <c r="O4" s="305">
        <v>37826</v>
      </c>
      <c r="P4" s="305">
        <v>37826</v>
      </c>
      <c r="Q4" s="305">
        <v>43447.87</v>
      </c>
      <c r="R4" s="305">
        <v>37363.591999999997</v>
      </c>
      <c r="S4" s="305">
        <v>28622.953000000005</v>
      </c>
      <c r="T4" s="305">
        <v>28622.953000000005</v>
      </c>
      <c r="U4" s="305">
        <v>35508.837000000007</v>
      </c>
      <c r="V4" s="305">
        <v>35508.837000000007</v>
      </c>
      <c r="W4" s="305">
        <v>36816.761000000006</v>
      </c>
      <c r="X4" s="305">
        <v>36816.761000000006</v>
      </c>
      <c r="Y4" s="305">
        <v>36565.735999999997</v>
      </c>
      <c r="Z4" s="305">
        <v>36565.735999999997</v>
      </c>
      <c r="AA4" s="391"/>
    </row>
    <row r="5" spans="1:27" s="171" customFormat="1" ht="15" customHeight="1">
      <c r="A5" s="185" t="s">
        <v>2627</v>
      </c>
      <c r="B5" s="360">
        <v>14431</v>
      </c>
      <c r="C5" s="360">
        <v>14005</v>
      </c>
      <c r="D5" s="360">
        <v>14005</v>
      </c>
      <c r="E5" s="360">
        <v>13985</v>
      </c>
      <c r="F5" s="360">
        <v>13985</v>
      </c>
      <c r="G5" s="360">
        <v>12822</v>
      </c>
      <c r="H5" s="360">
        <v>12822</v>
      </c>
      <c r="I5" s="360">
        <v>12790</v>
      </c>
      <c r="J5" s="360">
        <v>12790</v>
      </c>
      <c r="K5" s="360">
        <v>11870.427</v>
      </c>
      <c r="L5" s="360">
        <v>11606.569</v>
      </c>
      <c r="M5" s="360">
        <v>11252.291188307792</v>
      </c>
      <c r="N5" s="360">
        <v>11252.291188307792</v>
      </c>
      <c r="O5" s="304">
        <v>10887</v>
      </c>
      <c r="P5" s="304">
        <v>10887</v>
      </c>
      <c r="Q5" s="304">
        <v>7989.6049999999996</v>
      </c>
      <c r="R5" s="304">
        <v>6898.5630000000001</v>
      </c>
      <c r="S5" s="304">
        <v>7470.42</v>
      </c>
      <c r="T5" s="304">
        <v>7470.42</v>
      </c>
      <c r="U5" s="304">
        <v>6946.0950000000003</v>
      </c>
      <c r="V5" s="304">
        <v>6946.0950000000003</v>
      </c>
      <c r="W5" s="304">
        <v>7079.3919999999998</v>
      </c>
      <c r="X5" s="304">
        <v>7079.3919999999998</v>
      </c>
      <c r="Y5" s="304">
        <v>6896.6180000000004</v>
      </c>
      <c r="Z5" s="304">
        <v>6896.6180000000004</v>
      </c>
      <c r="AA5" s="394"/>
    </row>
    <row r="6" spans="1:27" s="171" customFormat="1" ht="15" customHeight="1">
      <c r="A6" s="185" t="s">
        <v>2628</v>
      </c>
      <c r="B6" s="360">
        <v>28718</v>
      </c>
      <c r="C6" s="360">
        <v>27536</v>
      </c>
      <c r="D6" s="360">
        <v>27536</v>
      </c>
      <c r="E6" s="360">
        <v>27818</v>
      </c>
      <c r="F6" s="360">
        <v>27818</v>
      </c>
      <c r="G6" s="360">
        <v>26214</v>
      </c>
      <c r="H6" s="360">
        <v>26214</v>
      </c>
      <c r="I6" s="360">
        <v>26375</v>
      </c>
      <c r="J6" s="360">
        <v>26375</v>
      </c>
      <c r="K6" s="360">
        <v>24857.05</v>
      </c>
      <c r="L6" s="360">
        <v>24857.05</v>
      </c>
      <c r="M6" s="360">
        <v>24549.210034812066</v>
      </c>
      <c r="N6" s="360">
        <v>24549.210034812066</v>
      </c>
      <c r="O6" s="304">
        <v>24166</v>
      </c>
      <c r="P6" s="304">
        <v>24166</v>
      </c>
      <c r="Q6" s="304">
        <v>23069.044999999998</v>
      </c>
      <c r="R6" s="304">
        <v>19496.477999999999</v>
      </c>
      <c r="S6" s="304">
        <v>16490.55</v>
      </c>
      <c r="T6" s="304">
        <v>16490.55</v>
      </c>
      <c r="U6" s="304">
        <v>16653.093000000001</v>
      </c>
      <c r="V6" s="304">
        <v>16653.093000000001</v>
      </c>
      <c r="W6" s="304">
        <v>13428.532999999999</v>
      </c>
      <c r="X6" s="304">
        <v>13428.532999999999</v>
      </c>
      <c r="Y6" s="304">
        <v>12502.173000000001</v>
      </c>
      <c r="Z6" s="304">
        <v>12502.173000000001</v>
      </c>
      <c r="AA6" s="394"/>
    </row>
    <row r="7" spans="1:27" s="171" customFormat="1" ht="15" customHeight="1">
      <c r="A7" s="185" t="s">
        <v>2629</v>
      </c>
      <c r="B7" s="360">
        <v>3416</v>
      </c>
      <c r="C7" s="360">
        <v>2746</v>
      </c>
      <c r="D7" s="360">
        <v>2746</v>
      </c>
      <c r="E7" s="360">
        <v>2819</v>
      </c>
      <c r="F7" s="360">
        <v>2819</v>
      </c>
      <c r="G7" s="360">
        <v>2697</v>
      </c>
      <c r="H7" s="360">
        <v>2697</v>
      </c>
      <c r="I7" s="360">
        <v>2799</v>
      </c>
      <c r="J7" s="360">
        <v>2799</v>
      </c>
      <c r="K7" s="360">
        <v>2663.3240000000001</v>
      </c>
      <c r="L7" s="360">
        <v>2663.3240000000001</v>
      </c>
      <c r="M7" s="360">
        <v>2581.3001082168789</v>
      </c>
      <c r="N7" s="360">
        <v>2581.3001082168789</v>
      </c>
      <c r="O7" s="304">
        <v>2789</v>
      </c>
      <c r="P7" s="304">
        <v>2789</v>
      </c>
      <c r="Q7" s="304">
        <v>2946.2179999999998</v>
      </c>
      <c r="R7" s="304">
        <v>1525.549</v>
      </c>
      <c r="S7" s="304">
        <v>1379.7909999999999</v>
      </c>
      <c r="T7" s="304">
        <v>1379.7909999999999</v>
      </c>
      <c r="U7" s="304">
        <v>1369.527</v>
      </c>
      <c r="V7" s="304">
        <v>1369.527</v>
      </c>
      <c r="W7" s="304">
        <v>1132.1320000000001</v>
      </c>
      <c r="X7" s="304">
        <v>1132.1320000000001</v>
      </c>
      <c r="Y7" s="304">
        <v>1126.53</v>
      </c>
      <c r="Z7" s="304">
        <v>1126.53</v>
      </c>
      <c r="AA7" s="394"/>
    </row>
    <row r="8" spans="1:27" s="171" customFormat="1" ht="15" customHeight="1">
      <c r="A8" s="185" t="s">
        <v>2630</v>
      </c>
      <c r="B8" s="360">
        <v>23490</v>
      </c>
      <c r="C8" s="360">
        <v>15430</v>
      </c>
      <c r="D8" s="360">
        <v>15430</v>
      </c>
      <c r="E8" s="360">
        <v>15461</v>
      </c>
      <c r="F8" s="360">
        <v>15461</v>
      </c>
      <c r="G8" s="360">
        <v>11736</v>
      </c>
      <c r="H8" s="360">
        <v>11736</v>
      </c>
      <c r="I8" s="360">
        <v>10013</v>
      </c>
      <c r="J8" s="360">
        <v>10013</v>
      </c>
      <c r="K8" s="360">
        <v>7433.5</v>
      </c>
      <c r="L8" s="360">
        <v>7433.5</v>
      </c>
      <c r="M8" s="360">
        <v>4135.0047476886975</v>
      </c>
      <c r="N8" s="360">
        <v>4135.0047476886975</v>
      </c>
      <c r="O8" s="304">
        <v>-11026</v>
      </c>
      <c r="P8" s="304">
        <v>-11026</v>
      </c>
      <c r="Q8" s="304">
        <v>577.40700000000004</v>
      </c>
      <c r="R8" s="304">
        <v>577.40700000000004</v>
      </c>
      <c r="S8" s="304">
        <v>-4927.2539999999999</v>
      </c>
      <c r="T8" s="304">
        <v>-4927.2539999999999</v>
      </c>
      <c r="U8" s="304">
        <v>2581.4279999999999</v>
      </c>
      <c r="V8" s="304">
        <v>2581.4279999999999</v>
      </c>
      <c r="W8" s="304">
        <v>8255.6039999999994</v>
      </c>
      <c r="X8" s="304">
        <v>8255.6039999999994</v>
      </c>
      <c r="Y8" s="304">
        <v>9429.66</v>
      </c>
      <c r="Z8" s="304">
        <v>9429.66</v>
      </c>
      <c r="AA8" s="394"/>
    </row>
    <row r="9" spans="1:27" s="171" customFormat="1" ht="15" customHeight="1">
      <c r="A9" s="185" t="s">
        <v>2631</v>
      </c>
      <c r="B9" s="360">
        <v>8696</v>
      </c>
      <c r="C9" s="360">
        <v>8802</v>
      </c>
      <c r="D9" s="360">
        <v>8802</v>
      </c>
      <c r="E9" s="360">
        <v>8897</v>
      </c>
      <c r="F9" s="360">
        <v>8897</v>
      </c>
      <c r="G9" s="360">
        <v>8282</v>
      </c>
      <c r="H9" s="360">
        <v>8282</v>
      </c>
      <c r="I9" s="360">
        <v>8196</v>
      </c>
      <c r="J9" s="360">
        <v>8196</v>
      </c>
      <c r="K9" s="360">
        <v>7532.335</v>
      </c>
      <c r="L9" s="360">
        <v>7532.335</v>
      </c>
      <c r="M9" s="360">
        <v>3667.0207756216219</v>
      </c>
      <c r="N9" s="360">
        <v>3667.0207756216219</v>
      </c>
      <c r="O9" s="304">
        <v>3418</v>
      </c>
      <c r="P9" s="304">
        <v>3418</v>
      </c>
      <c r="Q9" s="304">
        <v>3419.4079999999999</v>
      </c>
      <c r="R9" s="304">
        <v>3419.4079999999999</v>
      </c>
      <c r="S9" s="304">
        <v>3074.0610000000001</v>
      </c>
      <c r="T9" s="304">
        <v>3074.0610000000001</v>
      </c>
      <c r="U9" s="304">
        <v>3069.6950000000002</v>
      </c>
      <c r="V9" s="304">
        <v>3069.6950000000002</v>
      </c>
      <c r="W9" s="304">
        <v>2856.3789999999999</v>
      </c>
      <c r="X9" s="304">
        <v>2856.3789999999999</v>
      </c>
      <c r="Y9" s="304">
        <v>2785.0680000000002</v>
      </c>
      <c r="Z9" s="304">
        <v>2785.0680000000002</v>
      </c>
      <c r="AA9" s="394"/>
    </row>
    <row r="10" spans="1:27" s="171" customFormat="1" ht="15" customHeight="1">
      <c r="A10" s="185" t="s">
        <v>2632</v>
      </c>
      <c r="B10" s="360">
        <v>4596</v>
      </c>
      <c r="C10" s="360">
        <v>4641</v>
      </c>
      <c r="D10" s="360">
        <v>4641</v>
      </c>
      <c r="E10" s="360">
        <v>4672</v>
      </c>
      <c r="F10" s="360">
        <v>4672</v>
      </c>
      <c r="G10" s="360">
        <v>4343</v>
      </c>
      <c r="H10" s="360">
        <v>4343</v>
      </c>
      <c r="I10" s="360">
        <v>4280</v>
      </c>
      <c r="J10" s="360">
        <v>4279</v>
      </c>
      <c r="K10" s="360">
        <v>3892.1019999999999</v>
      </c>
      <c r="L10" s="360">
        <v>3892.1019999999999</v>
      </c>
      <c r="M10" s="360">
        <v>3729.3255688162162</v>
      </c>
      <c r="N10" s="360">
        <v>3729.3255688162162</v>
      </c>
      <c r="O10" s="304">
        <v>3471</v>
      </c>
      <c r="P10" s="304">
        <v>3471</v>
      </c>
      <c r="Q10" s="304">
        <v>3070.0520000000001</v>
      </c>
      <c r="R10" s="304">
        <v>3070.0520000000001</v>
      </c>
      <c r="S10" s="304">
        <v>2872.9110000000001</v>
      </c>
      <c r="T10" s="304">
        <v>2872.9110000000001</v>
      </c>
      <c r="U10" s="304">
        <v>2756.069</v>
      </c>
      <c r="V10" s="304">
        <v>2756.069</v>
      </c>
      <c r="W10" s="304">
        <v>2030.866</v>
      </c>
      <c r="X10" s="304">
        <v>2030.866</v>
      </c>
      <c r="Y10" s="304">
        <v>1813.556</v>
      </c>
      <c r="Z10" s="304">
        <v>1813.556</v>
      </c>
      <c r="AA10" s="394"/>
    </row>
    <row r="11" spans="1:27" s="171" customFormat="1" ht="15" customHeight="1">
      <c r="A11" s="185" t="s">
        <v>2633</v>
      </c>
      <c r="B11" s="360">
        <v>8806</v>
      </c>
      <c r="C11" s="360">
        <v>8101</v>
      </c>
      <c r="D11" s="360">
        <v>8101</v>
      </c>
      <c r="E11" s="360">
        <v>7661</v>
      </c>
      <c r="F11" s="360">
        <v>7661</v>
      </c>
      <c r="G11" s="360">
        <v>6715</v>
      </c>
      <c r="H11" s="360">
        <v>6715</v>
      </c>
      <c r="I11" s="360">
        <v>5994</v>
      </c>
      <c r="J11" s="360">
        <v>5994</v>
      </c>
      <c r="K11" s="360">
        <v>5009.9430000000002</v>
      </c>
      <c r="L11" s="360">
        <v>5009.9430000000002</v>
      </c>
      <c r="M11" s="360">
        <v>4487.6849568691878</v>
      </c>
      <c r="N11" s="360">
        <v>4487.6849568691878</v>
      </c>
      <c r="O11" s="304">
        <v>4109</v>
      </c>
      <c r="P11" s="304">
        <v>4109</v>
      </c>
      <c r="Q11" s="304">
        <v>2374.5610000000001</v>
      </c>
      <c r="R11" s="304">
        <v>2374.5610000000001</v>
      </c>
      <c r="S11" s="304">
        <v>2144.5450000000001</v>
      </c>
      <c r="T11" s="304">
        <v>2144.5450000000001</v>
      </c>
      <c r="U11" s="304">
        <v>2131.7080000000001</v>
      </c>
      <c r="V11" s="304">
        <v>2131.7080000000001</v>
      </c>
      <c r="W11" s="304">
        <v>2029.595</v>
      </c>
      <c r="X11" s="304">
        <v>2029.595</v>
      </c>
      <c r="Y11" s="304">
        <v>1993.1479999999999</v>
      </c>
      <c r="Z11" s="304">
        <v>1993.1479999999999</v>
      </c>
      <c r="AA11" s="394"/>
    </row>
    <row r="12" spans="1:27" s="171" customFormat="1" ht="15" customHeight="1">
      <c r="A12" s="185" t="s">
        <v>2634</v>
      </c>
      <c r="B12" s="360">
        <v>323</v>
      </c>
      <c r="C12" s="360">
        <v>307</v>
      </c>
      <c r="D12" s="360">
        <v>307</v>
      </c>
      <c r="E12" s="360">
        <v>27</v>
      </c>
      <c r="F12" s="360">
        <v>27</v>
      </c>
      <c r="G12" s="360">
        <v>24</v>
      </c>
      <c r="H12" s="360">
        <v>24</v>
      </c>
      <c r="I12" s="360">
        <v>21</v>
      </c>
      <c r="J12" s="360">
        <v>21</v>
      </c>
      <c r="K12" s="360">
        <v>17.838000000000001</v>
      </c>
      <c r="L12" s="360">
        <v>17.838000000000001</v>
      </c>
      <c r="M12" s="360">
        <v>15.308573790270277</v>
      </c>
      <c r="N12" s="360">
        <v>15.308573790270277</v>
      </c>
      <c r="O12" s="304">
        <v>12</v>
      </c>
      <c r="P12" s="304">
        <v>12</v>
      </c>
      <c r="Q12" s="304">
        <v>1.5740000000000001</v>
      </c>
      <c r="R12" s="304">
        <v>1.5740000000000001</v>
      </c>
      <c r="S12" s="304">
        <v>117.929</v>
      </c>
      <c r="T12" s="304">
        <v>117.929</v>
      </c>
      <c r="U12" s="304">
        <v>1.222</v>
      </c>
      <c r="V12" s="304">
        <v>1.222</v>
      </c>
      <c r="W12" s="304">
        <v>4.26</v>
      </c>
      <c r="X12" s="304">
        <v>4.26</v>
      </c>
      <c r="Y12" s="304">
        <v>18.983000000000001</v>
      </c>
      <c r="Z12" s="304">
        <v>18.983000000000001</v>
      </c>
      <c r="AA12" s="394"/>
    </row>
    <row r="13" spans="1:27" s="171" customFormat="1" ht="15" hidden="1" customHeight="1">
      <c r="A13" s="185" t="s">
        <v>2635</v>
      </c>
      <c r="B13" s="360"/>
      <c r="C13" s="360"/>
      <c r="D13" s="360"/>
      <c r="E13" s="360"/>
      <c r="F13" s="360"/>
      <c r="G13" s="360"/>
      <c r="H13" s="360"/>
      <c r="I13" s="360"/>
      <c r="J13" s="360"/>
      <c r="K13" s="360"/>
      <c r="L13" s="360"/>
      <c r="M13" s="360"/>
      <c r="N13" s="360"/>
      <c r="O13" s="304"/>
      <c r="P13" s="304"/>
      <c r="Q13" s="304"/>
      <c r="R13" s="304"/>
      <c r="S13" s="304"/>
      <c r="T13" s="304">
        <v>0</v>
      </c>
      <c r="U13" s="304">
        <v>0</v>
      </c>
      <c r="V13" s="304">
        <v>0</v>
      </c>
      <c r="W13" s="304">
        <v>0</v>
      </c>
      <c r="X13" s="304">
        <v>0</v>
      </c>
      <c r="Y13" s="304">
        <v>0</v>
      </c>
      <c r="Z13" s="304">
        <v>0</v>
      </c>
      <c r="AA13" s="394"/>
    </row>
    <row r="14" spans="1:27" s="171" customFormat="1" ht="15" hidden="1" customHeight="1">
      <c r="A14" s="185" t="s">
        <v>2636</v>
      </c>
      <c r="B14" s="58"/>
      <c r="C14" s="58"/>
      <c r="D14" s="58"/>
      <c r="E14" s="58"/>
      <c r="F14" s="58"/>
      <c r="G14" s="58"/>
      <c r="H14" s="58"/>
      <c r="I14" s="58"/>
      <c r="J14" s="58"/>
      <c r="K14" s="58"/>
      <c r="L14" s="360"/>
      <c r="M14" s="360"/>
      <c r="N14" s="360"/>
      <c r="O14" s="304"/>
      <c r="P14" s="304"/>
      <c r="Q14" s="304"/>
      <c r="R14" s="304"/>
      <c r="S14" s="304"/>
      <c r="T14" s="304">
        <v>0</v>
      </c>
      <c r="U14" s="304">
        <v>0</v>
      </c>
      <c r="V14" s="304">
        <v>0</v>
      </c>
      <c r="W14" s="304">
        <v>0</v>
      </c>
      <c r="X14" s="304">
        <v>0</v>
      </c>
      <c r="Y14" s="304">
        <v>0</v>
      </c>
      <c r="Z14" s="304">
        <v>0</v>
      </c>
      <c r="AA14" s="394"/>
    </row>
    <row r="15" spans="1:27">
      <c r="A15" s="379"/>
    </row>
    <row r="16" spans="1:27">
      <c r="A16" s="803"/>
    </row>
    <row r="370" ht="12.75" customHeight="1"/>
  </sheetData>
  <hyperlinks>
    <hyperlink ref="A1" location="Menu!E23" display="Abertura dos ativos ponderados de Risco Operacional (RWAOPAD)" xr:uid="{88D422DC-B1FA-4738-A823-1A580266F8CE}"/>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11386-4E8A-4ED6-B86D-718E3A4F7BC5}">
  <sheetPr codeName="Plan14">
    <tabColor rgb="FF5F6062"/>
  </sheetPr>
  <dimension ref="A1:R396"/>
  <sheetViews>
    <sheetView workbookViewId="0">
      <selection sqref="A1:XFD1048576"/>
    </sheetView>
  </sheetViews>
  <sheetFormatPr defaultColWidth="9.21875" defaultRowHeight="13.2"/>
  <cols>
    <col min="1" max="1" width="66" style="347" customWidth="1"/>
    <col min="2" max="2" width="10.5546875" style="347" bestFit="1" customWidth="1"/>
    <col min="3" max="4" width="10.5546875" style="347" customWidth="1"/>
    <col min="5" max="6" width="10.5546875" style="347" bestFit="1" customWidth="1"/>
    <col min="7" max="8" width="10.5546875" style="347" customWidth="1"/>
    <col min="9" max="18" width="10.5546875" style="347" bestFit="1" customWidth="1"/>
    <col min="19" max="16384" width="9.21875" style="347"/>
  </cols>
  <sheetData>
    <row r="1" spans="1:18" ht="18">
      <c r="A1" s="53" t="s">
        <v>2637</v>
      </c>
      <c r="B1" s="983"/>
      <c r="C1" s="983"/>
      <c r="D1" s="983"/>
      <c r="E1" s="983"/>
      <c r="F1" s="983"/>
      <c r="G1" s="983"/>
      <c r="H1" s="983"/>
      <c r="I1" s="983"/>
      <c r="J1" s="983"/>
      <c r="K1" s="983"/>
      <c r="L1" s="983"/>
      <c r="M1" s="983"/>
      <c r="N1" s="983"/>
      <c r="O1" s="983"/>
      <c r="P1" s="983"/>
      <c r="Q1" s="983"/>
      <c r="R1" s="983" t="s">
        <v>2345</v>
      </c>
    </row>
    <row r="2" spans="1:18" s="351" customFormat="1" ht="27.6">
      <c r="A2" s="349"/>
      <c r="B2" s="369" t="s">
        <v>2265</v>
      </c>
      <c r="C2" s="369">
        <v>43830</v>
      </c>
      <c r="D2" s="369">
        <v>43738</v>
      </c>
      <c r="E2" s="369">
        <v>43646</v>
      </c>
      <c r="F2" s="369">
        <v>43555</v>
      </c>
      <c r="G2" s="368" t="s">
        <v>2520</v>
      </c>
      <c r="H2" s="368" t="s">
        <v>2508</v>
      </c>
      <c r="I2" s="368" t="s">
        <v>2477</v>
      </c>
      <c r="J2" s="350">
        <v>43190</v>
      </c>
      <c r="K2" s="350" t="s">
        <v>2479</v>
      </c>
      <c r="L2" s="350" t="s">
        <v>2480</v>
      </c>
      <c r="M2" s="350" t="s">
        <v>2481</v>
      </c>
      <c r="N2" s="350" t="s">
        <v>2482</v>
      </c>
      <c r="O2" s="219" t="s">
        <v>2483</v>
      </c>
      <c r="P2" s="219" t="s">
        <v>2484</v>
      </c>
      <c r="Q2" s="219">
        <v>42551</v>
      </c>
      <c r="R2" s="219" t="s">
        <v>2486</v>
      </c>
    </row>
    <row r="3" spans="1:18" s="348" customFormat="1" ht="16.2">
      <c r="A3" s="352" t="s">
        <v>2638</v>
      </c>
      <c r="B3" s="390">
        <v>36523</v>
      </c>
      <c r="C3" s="390">
        <v>31195</v>
      </c>
      <c r="D3" s="390">
        <v>31063</v>
      </c>
      <c r="E3" s="390">
        <v>29645</v>
      </c>
      <c r="F3" s="390">
        <v>28834</v>
      </c>
      <c r="G3" s="390">
        <v>19429</v>
      </c>
      <c r="H3" s="390">
        <v>19300</v>
      </c>
      <c r="I3" s="390">
        <v>18543</v>
      </c>
      <c r="J3" s="390">
        <f>SUM(J4:J6)</f>
        <v>18053.297212499998</v>
      </c>
      <c r="K3" s="390">
        <v>11351</v>
      </c>
      <c r="L3" s="390">
        <v>10794</v>
      </c>
      <c r="M3" s="371">
        <v>10867</v>
      </c>
      <c r="N3" s="371">
        <v>10787</v>
      </c>
      <c r="O3" s="305">
        <v>4570</v>
      </c>
      <c r="P3" s="305">
        <v>4600</v>
      </c>
      <c r="Q3" s="305">
        <v>4701</v>
      </c>
      <c r="R3" s="305">
        <v>4343</v>
      </c>
    </row>
    <row r="4" spans="1:18" s="355" customFormat="1" ht="15" customHeight="1">
      <c r="A4" s="169" t="s">
        <v>2639</v>
      </c>
      <c r="B4" s="359">
        <v>26088</v>
      </c>
      <c r="C4" s="359">
        <v>22282</v>
      </c>
      <c r="D4" s="359">
        <v>22188</v>
      </c>
      <c r="E4" s="359">
        <v>21175</v>
      </c>
      <c r="F4" s="359">
        <v>20596</v>
      </c>
      <c r="G4" s="359">
        <v>15339</v>
      </c>
      <c r="H4" s="359">
        <v>15237</v>
      </c>
      <c r="I4" s="359">
        <v>14639</v>
      </c>
      <c r="J4" s="359">
        <v>14252.603062499998</v>
      </c>
      <c r="K4" s="359">
        <v>9459</v>
      </c>
      <c r="L4" s="359">
        <v>8995</v>
      </c>
      <c r="M4" s="360">
        <v>9056</v>
      </c>
      <c r="N4" s="360">
        <v>8989</v>
      </c>
      <c r="O4" s="304">
        <v>4570</v>
      </c>
      <c r="P4" s="304">
        <v>4600</v>
      </c>
      <c r="Q4" s="304">
        <v>4701</v>
      </c>
      <c r="R4" s="304">
        <v>4343</v>
      </c>
    </row>
    <row r="5" spans="1:18" s="358" customFormat="1" ht="15" customHeight="1">
      <c r="A5" s="169" t="s">
        <v>2640</v>
      </c>
      <c r="B5" s="390">
        <v>0</v>
      </c>
      <c r="C5" s="390">
        <v>0</v>
      </c>
      <c r="D5" s="390">
        <v>0</v>
      </c>
      <c r="E5" s="390">
        <v>0</v>
      </c>
      <c r="F5" s="390">
        <v>0</v>
      </c>
      <c r="G5" s="390">
        <v>0</v>
      </c>
      <c r="H5" s="390">
        <v>0</v>
      </c>
      <c r="I5" s="390">
        <v>0</v>
      </c>
      <c r="J5" s="390">
        <v>0</v>
      </c>
      <c r="K5" s="390">
        <v>0</v>
      </c>
      <c r="L5" s="390">
        <v>0</v>
      </c>
      <c r="M5" s="371">
        <v>0</v>
      </c>
      <c r="N5" s="371">
        <v>0</v>
      </c>
      <c r="O5" s="305">
        <v>0</v>
      </c>
      <c r="P5" s="305">
        <v>0</v>
      </c>
      <c r="Q5" s="305">
        <v>0</v>
      </c>
      <c r="R5" s="305">
        <v>0</v>
      </c>
    </row>
    <row r="6" spans="1:18" s="358" customFormat="1" ht="15" customHeight="1">
      <c r="A6" s="169" t="s">
        <v>2641</v>
      </c>
      <c r="B6" s="359">
        <v>10435</v>
      </c>
      <c r="C6" s="359">
        <v>8913</v>
      </c>
      <c r="D6" s="359">
        <v>8875</v>
      </c>
      <c r="E6" s="359">
        <v>8470</v>
      </c>
      <c r="F6" s="359">
        <v>8238</v>
      </c>
      <c r="G6" s="359">
        <v>4090</v>
      </c>
      <c r="H6" s="359">
        <v>4063</v>
      </c>
      <c r="I6" s="359">
        <v>3904</v>
      </c>
      <c r="J6" s="359">
        <v>3800.6941499999998</v>
      </c>
      <c r="K6" s="359">
        <v>1892</v>
      </c>
      <c r="L6" s="359">
        <v>1799</v>
      </c>
      <c r="M6" s="360">
        <v>1811</v>
      </c>
      <c r="N6" s="360">
        <v>1798</v>
      </c>
      <c r="O6" s="305">
        <v>0</v>
      </c>
      <c r="P6" s="305">
        <v>0</v>
      </c>
      <c r="Q6" s="305">
        <v>0</v>
      </c>
      <c r="R6" s="305">
        <v>0</v>
      </c>
    </row>
    <row r="7" spans="1:18" s="348" customFormat="1" ht="13.8">
      <c r="A7" s="379"/>
    </row>
    <row r="8" spans="1:18" s="348" customFormat="1" ht="13.8">
      <c r="A8" s="362"/>
      <c r="B8" s="362"/>
      <c r="C8" s="362"/>
      <c r="D8" s="362"/>
      <c r="E8" s="362"/>
      <c r="F8" s="362"/>
      <c r="G8" s="362"/>
      <c r="H8" s="362"/>
      <c r="I8" s="362"/>
      <c r="J8" s="362"/>
      <c r="K8" s="362"/>
      <c r="L8" s="362"/>
      <c r="M8" s="362"/>
      <c r="N8" s="362"/>
      <c r="O8" s="362"/>
      <c r="P8" s="362"/>
      <c r="Q8" s="362"/>
      <c r="R8" s="362"/>
    </row>
    <row r="9" spans="1:18">
      <c r="A9" s="363"/>
      <c r="B9" s="363"/>
      <c r="C9" s="363"/>
      <c r="D9" s="363"/>
      <c r="E9" s="363"/>
      <c r="F9" s="363"/>
      <c r="G9" s="363"/>
      <c r="H9" s="363"/>
      <c r="I9" s="363"/>
      <c r="J9" s="363"/>
      <c r="K9" s="363"/>
      <c r="L9" s="363"/>
      <c r="M9" s="363"/>
      <c r="N9" s="363"/>
      <c r="O9" s="363"/>
      <c r="P9" s="363"/>
      <c r="Q9" s="363"/>
      <c r="R9" s="363"/>
    </row>
    <row r="10" spans="1:18">
      <c r="A10" s="363"/>
      <c r="B10" s="363"/>
      <c r="C10" s="363"/>
      <c r="D10" s="363"/>
      <c r="E10" s="363"/>
      <c r="F10" s="363"/>
      <c r="G10" s="363"/>
      <c r="H10" s="363"/>
      <c r="I10" s="363"/>
      <c r="J10" s="363"/>
      <c r="K10" s="363"/>
      <c r="L10" s="363"/>
      <c r="M10" s="363"/>
      <c r="N10" s="363"/>
      <c r="O10" s="363"/>
      <c r="P10" s="363"/>
      <c r="Q10" s="363"/>
      <c r="R10" s="363"/>
    </row>
    <row r="11" spans="1:18">
      <c r="A11" s="363"/>
      <c r="B11" s="363"/>
      <c r="C11" s="363"/>
      <c r="D11" s="363"/>
      <c r="E11" s="363"/>
      <c r="F11" s="363"/>
      <c r="G11" s="363"/>
      <c r="H11" s="363"/>
      <c r="I11" s="363"/>
      <c r="J11" s="363"/>
      <c r="K11" s="363"/>
      <c r="L11" s="363"/>
      <c r="M11" s="363"/>
      <c r="N11" s="363"/>
      <c r="O11" s="363"/>
      <c r="P11" s="363"/>
      <c r="Q11" s="363"/>
      <c r="R11" s="363"/>
    </row>
    <row r="12" spans="1:18">
      <c r="A12" s="364"/>
      <c r="B12" s="363"/>
      <c r="C12" s="363"/>
      <c r="D12" s="363"/>
      <c r="E12" s="363"/>
      <c r="F12" s="363"/>
      <c r="G12" s="363"/>
      <c r="H12" s="363"/>
      <c r="I12" s="363"/>
      <c r="J12" s="363"/>
      <c r="K12" s="363"/>
      <c r="L12" s="363"/>
      <c r="M12" s="363"/>
      <c r="N12" s="363"/>
      <c r="O12" s="364"/>
      <c r="P12" s="364"/>
      <c r="Q12" s="364"/>
      <c r="R12" s="364"/>
    </row>
    <row r="14" spans="1:18" s="365" customFormat="1"/>
    <row r="15" spans="1:18" s="365" customFormat="1"/>
    <row r="16" spans="1:18" s="365" customFormat="1"/>
    <row r="25" s="365" customFormat="1"/>
    <row r="35" s="366" customFormat="1"/>
    <row r="37" s="365" customFormat="1"/>
    <row r="44" s="3" customFormat="1" ht="13.8"/>
    <row r="396" ht="12.75" customHeight="1"/>
  </sheetData>
  <hyperlinks>
    <hyperlink ref="A1" location="Menu!E26" display="Adicional de Capital Principal Total (ACPTotal)" xr:uid="{B6279146-F632-45E6-9B37-CEBCECC45C66}"/>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7085C-9B81-4E12-A902-9B0D4AE924EA}">
  <sheetPr codeName="Plan15">
    <tabColor rgb="FF5F6062"/>
  </sheetPr>
  <dimension ref="A1:R398"/>
  <sheetViews>
    <sheetView workbookViewId="0">
      <selection sqref="A1:XFD1048576"/>
    </sheetView>
  </sheetViews>
  <sheetFormatPr defaultColWidth="9.21875" defaultRowHeight="13.2"/>
  <cols>
    <col min="1" max="1" width="41.77734375" style="347" customWidth="1"/>
    <col min="2" max="2" width="10.5546875" style="347" bestFit="1" customWidth="1"/>
    <col min="3" max="4" width="10.5546875" style="347" customWidth="1"/>
    <col min="5" max="5" width="10.5546875" style="347" bestFit="1" customWidth="1"/>
    <col min="6" max="8" width="10.5546875" style="347" customWidth="1"/>
    <col min="9" max="18" width="10.5546875" style="347" bestFit="1" customWidth="1"/>
    <col min="19" max="16384" width="9.21875" style="347"/>
  </cols>
  <sheetData>
    <row r="1" spans="1:18" ht="18">
      <c r="A1" s="53" t="s">
        <v>2642</v>
      </c>
      <c r="B1" s="969"/>
      <c r="C1" s="969"/>
      <c r="D1" s="969"/>
      <c r="E1" s="969"/>
      <c r="F1" s="969"/>
      <c r="G1" s="969"/>
      <c r="H1" s="969"/>
      <c r="I1" s="969"/>
      <c r="J1" s="969"/>
      <c r="K1" s="969"/>
      <c r="L1" s="969"/>
      <c r="M1" s="969"/>
      <c r="N1" s="969"/>
      <c r="O1" s="969"/>
      <c r="P1" s="969"/>
      <c r="Q1" s="969"/>
      <c r="R1" s="970" t="s">
        <v>2345</v>
      </c>
    </row>
    <row r="2" spans="1:18" s="351" customFormat="1" ht="27.6">
      <c r="A2" s="971"/>
      <c r="B2" s="369" t="s">
        <v>2265</v>
      </c>
      <c r="C2" s="369">
        <v>43830</v>
      </c>
      <c r="D2" s="369">
        <v>43738</v>
      </c>
      <c r="E2" s="369">
        <v>43646</v>
      </c>
      <c r="F2" s="369">
        <v>43555</v>
      </c>
      <c r="G2" s="168" t="s">
        <v>2520</v>
      </c>
      <c r="H2" s="168" t="s">
        <v>2508</v>
      </c>
      <c r="I2" s="168" t="s">
        <v>2477</v>
      </c>
      <c r="J2" s="219" t="s">
        <v>2478</v>
      </c>
      <c r="K2" s="219" t="s">
        <v>2479</v>
      </c>
      <c r="L2" s="219" t="s">
        <v>2480</v>
      </c>
      <c r="M2" s="219" t="s">
        <v>2481</v>
      </c>
      <c r="N2" s="219" t="s">
        <v>2482</v>
      </c>
      <c r="O2" s="219" t="s">
        <v>2483</v>
      </c>
      <c r="P2" s="219" t="s">
        <v>2484</v>
      </c>
      <c r="Q2" s="219">
        <v>42551</v>
      </c>
      <c r="R2" s="219" t="s">
        <v>2486</v>
      </c>
    </row>
    <row r="3" spans="1:18" s="355" customFormat="1" ht="16.2">
      <c r="A3" s="972"/>
      <c r="B3" s="973" t="s">
        <v>2643</v>
      </c>
      <c r="C3" s="974"/>
      <c r="D3" s="973"/>
      <c r="E3" s="973"/>
      <c r="F3" s="198"/>
      <c r="G3" s="198"/>
      <c r="H3" s="198"/>
      <c r="I3" s="198"/>
      <c r="J3" s="198"/>
      <c r="K3" s="198"/>
      <c r="L3" s="198"/>
      <c r="M3" s="198"/>
      <c r="N3" s="198"/>
      <c r="O3" s="975"/>
      <c r="P3" s="198"/>
      <c r="Q3" s="198"/>
      <c r="R3" s="975"/>
    </row>
    <row r="4" spans="1:18" s="358" customFormat="1" ht="15" customHeight="1">
      <c r="A4" s="169" t="s">
        <v>2644</v>
      </c>
      <c r="B4" s="976">
        <v>545778</v>
      </c>
      <c r="C4" s="976">
        <v>519410</v>
      </c>
      <c r="D4" s="976">
        <v>495987</v>
      </c>
      <c r="E4" s="976">
        <v>475089</v>
      </c>
      <c r="F4" s="976">
        <v>452892</v>
      </c>
      <c r="G4" s="976">
        <v>439924</v>
      </c>
      <c r="H4" s="976">
        <v>426402</v>
      </c>
      <c r="I4" s="976">
        <v>397306</v>
      </c>
      <c r="J4" s="976">
        <v>411331</v>
      </c>
      <c r="K4" s="976">
        <v>406031</v>
      </c>
      <c r="L4" s="976">
        <v>398339</v>
      </c>
      <c r="M4" s="977">
        <v>405875</v>
      </c>
      <c r="N4" s="977">
        <v>415430</v>
      </c>
      <c r="O4" s="978">
        <v>423877</v>
      </c>
      <c r="P4" s="304">
        <v>425311</v>
      </c>
      <c r="Q4" s="304">
        <v>421977</v>
      </c>
      <c r="R4" s="304">
        <v>377617</v>
      </c>
    </row>
    <row r="5" spans="1:18" s="358" customFormat="1" ht="16.2">
      <c r="A5" s="169" t="s">
        <v>2645</v>
      </c>
      <c r="B5" s="976">
        <v>103383</v>
      </c>
      <c r="C5" s="976">
        <v>82831</v>
      </c>
      <c r="D5" s="976">
        <v>86710</v>
      </c>
      <c r="E5" s="976">
        <v>82934</v>
      </c>
      <c r="F5" s="976">
        <v>84928</v>
      </c>
      <c r="G5" s="976">
        <v>88112</v>
      </c>
      <c r="H5" s="976">
        <v>93566</v>
      </c>
      <c r="I5" s="976">
        <v>97582</v>
      </c>
      <c r="J5" s="976">
        <v>83219</v>
      </c>
      <c r="K5" s="976">
        <v>83901</v>
      </c>
      <c r="L5" s="976">
        <v>78751</v>
      </c>
      <c r="M5" s="977">
        <v>78010</v>
      </c>
      <c r="N5" s="977">
        <v>74504</v>
      </c>
      <c r="O5" s="978">
        <v>78643</v>
      </c>
      <c r="P5" s="304">
        <v>83457</v>
      </c>
      <c r="Q5" s="304">
        <v>84955</v>
      </c>
      <c r="R5" s="304">
        <v>33352</v>
      </c>
    </row>
    <row r="6" spans="1:18" s="358" customFormat="1" ht="15" customHeight="1">
      <c r="A6" s="352" t="s">
        <v>1426</v>
      </c>
      <c r="B6" s="979">
        <v>649161</v>
      </c>
      <c r="C6" s="979">
        <v>602241</v>
      </c>
      <c r="D6" s="979">
        <v>582697</v>
      </c>
      <c r="E6" s="979">
        <v>558023</v>
      </c>
      <c r="F6" s="979">
        <v>537820</v>
      </c>
      <c r="G6" s="979">
        <v>528036</v>
      </c>
      <c r="H6" s="979">
        <v>519968</v>
      </c>
      <c r="I6" s="979">
        <v>494888</v>
      </c>
      <c r="J6" s="979">
        <v>494550</v>
      </c>
      <c r="K6" s="979">
        <v>489932</v>
      </c>
      <c r="L6" s="979">
        <v>477090</v>
      </c>
      <c r="M6" s="980">
        <v>483885</v>
      </c>
      <c r="N6" s="980">
        <v>489934</v>
      </c>
      <c r="O6" s="981">
        <v>502520</v>
      </c>
      <c r="P6" s="305">
        <v>508768</v>
      </c>
      <c r="Q6" s="305">
        <v>506932</v>
      </c>
      <c r="R6" s="305">
        <v>410969</v>
      </c>
    </row>
    <row r="7" spans="1:18" s="355" customFormat="1" ht="15" customHeight="1">
      <c r="A7" s="438" t="s">
        <v>2646</v>
      </c>
      <c r="B7" s="803"/>
      <c r="C7" s="803"/>
      <c r="D7" s="803"/>
      <c r="E7" s="803"/>
      <c r="F7" s="803"/>
      <c r="G7" s="803"/>
      <c r="H7" s="803"/>
      <c r="I7" s="803"/>
      <c r="J7" s="803"/>
      <c r="K7" s="803"/>
      <c r="L7" s="803"/>
      <c r="M7" s="803"/>
      <c r="N7" s="803"/>
      <c r="O7" s="982"/>
      <c r="P7" s="982"/>
      <c r="Q7" s="982"/>
      <c r="R7" s="982"/>
    </row>
    <row r="8" spans="1:18" s="358" customFormat="1" ht="15" customHeight="1">
      <c r="A8" s="803" t="s">
        <v>2647</v>
      </c>
      <c r="B8" s="803"/>
      <c r="C8" s="803"/>
      <c r="D8" s="803"/>
      <c r="E8" s="803"/>
      <c r="F8" s="803"/>
      <c r="G8" s="803"/>
      <c r="H8" s="803"/>
      <c r="I8" s="803"/>
      <c r="J8" s="803"/>
      <c r="K8" s="803"/>
      <c r="L8" s="803"/>
      <c r="M8" s="803"/>
      <c r="N8" s="803"/>
      <c r="O8" s="803"/>
      <c r="P8" s="803"/>
      <c r="Q8" s="803"/>
      <c r="R8" s="803"/>
    </row>
    <row r="9" spans="1:18" s="348" customFormat="1" ht="13.8">
      <c r="A9" s="803" t="s">
        <v>2648</v>
      </c>
      <c r="B9" s="3"/>
      <c r="C9" s="3"/>
      <c r="D9" s="3"/>
      <c r="E9" s="3"/>
      <c r="F9" s="3"/>
      <c r="G9" s="3"/>
      <c r="H9" s="3"/>
      <c r="I9" s="3"/>
      <c r="J9" s="3"/>
      <c r="K9" s="3"/>
      <c r="L9" s="3"/>
      <c r="M9" s="3"/>
      <c r="N9" s="3"/>
      <c r="O9" s="3"/>
      <c r="P9" s="3"/>
      <c r="Q9" s="3"/>
      <c r="R9" s="3"/>
    </row>
    <row r="10" spans="1:18" s="348" customFormat="1" ht="13.8"/>
    <row r="11" spans="1:18">
      <c r="A11" s="803"/>
    </row>
    <row r="16" spans="1:18" s="365" customFormat="1"/>
    <row r="17" spans="13:13" s="365" customFormat="1"/>
    <row r="18" spans="13:13" s="365" customFormat="1"/>
    <row r="24" spans="13:13" ht="15.6">
      <c r="M24" s="55"/>
    </row>
    <row r="27" spans="13:13" s="365" customFormat="1"/>
    <row r="37" s="366" customFormat="1"/>
    <row r="39" s="365" customFormat="1"/>
    <row r="46" s="3" customFormat="1" ht="13.8"/>
    <row r="398" ht="12.75" customHeight="1"/>
  </sheetData>
  <hyperlinks>
    <hyperlink ref="A1" location="Menu!E27" display="Adicional de Capital Principal Contracíclico (ACPcontracíclico)(1)(2)" xr:uid="{3066602A-8741-47A1-AE88-C18E5405EBCA}"/>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97CA0-9FBD-4AAD-BEE3-D9A00D62CCB0}">
  <sheetPr codeName="Plan16">
    <tabColor rgb="FF5F6062"/>
  </sheetPr>
  <dimension ref="A1:AK385"/>
  <sheetViews>
    <sheetView workbookViewId="0">
      <selection sqref="A1:XFD1048576"/>
    </sheetView>
  </sheetViews>
  <sheetFormatPr defaultColWidth="9.21875" defaultRowHeight="13.2"/>
  <cols>
    <col min="1" max="1" width="65.77734375" style="347" customWidth="1"/>
    <col min="2" max="2" width="12.5546875" style="347" customWidth="1"/>
    <col min="3" max="3" width="12.21875" style="347" customWidth="1"/>
    <col min="4" max="4" width="14" style="347" customWidth="1"/>
    <col min="5" max="9" width="12.21875" style="347" customWidth="1"/>
    <col min="10" max="10" width="12.5546875" style="347" customWidth="1"/>
    <col min="11" max="11" width="12.21875" style="347" customWidth="1"/>
    <col min="12" max="12" width="14" style="347" customWidth="1"/>
    <col min="13" max="13" width="12.21875" style="347" customWidth="1"/>
    <col min="14" max="14" width="12.5546875" style="347" customWidth="1"/>
    <col min="15" max="15" width="12.21875" style="347" customWidth="1"/>
    <col min="16" max="16" width="14" style="347" customWidth="1"/>
    <col min="17" max="17" width="12.21875" style="347" customWidth="1"/>
    <col min="18" max="18" width="12.5546875" style="347" customWidth="1"/>
    <col min="19" max="19" width="12.21875" style="347" customWidth="1"/>
    <col min="20" max="20" width="14" style="347" customWidth="1"/>
    <col min="21" max="25" width="12.21875" style="347" customWidth="1"/>
    <col min="26" max="26" width="12.5546875" style="347" customWidth="1"/>
    <col min="27" max="27" width="12.21875" style="347" customWidth="1"/>
    <col min="28" max="28" width="14" style="347" customWidth="1"/>
    <col min="29" max="33" width="12.21875" style="347" customWidth="1"/>
    <col min="34" max="34" width="12.5546875" style="347" customWidth="1"/>
    <col min="35" max="35" width="12.21875" style="347" customWidth="1"/>
    <col min="36" max="36" width="14" style="347" customWidth="1"/>
    <col min="37" max="37" width="12.21875" style="347" customWidth="1"/>
    <col min="38" max="16384" width="9.21875" style="347"/>
  </cols>
  <sheetData>
    <row r="1" spans="1:37" ht="15.6">
      <c r="A1" s="53" t="s">
        <v>2415</v>
      </c>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122" t="s">
        <v>2345</v>
      </c>
    </row>
    <row r="2" spans="1:37" s="348" customFormat="1" ht="15" customHeight="1">
      <c r="A2" s="367"/>
      <c r="B2" s="949" t="s">
        <v>2265</v>
      </c>
      <c r="C2" s="949"/>
      <c r="D2" s="949"/>
      <c r="E2" s="949"/>
      <c r="F2" s="2487">
        <v>43830</v>
      </c>
      <c r="G2" s="2488"/>
      <c r="H2" s="2488"/>
      <c r="I2" s="2489"/>
      <c r="J2" s="2487">
        <v>43738</v>
      </c>
      <c r="K2" s="2488"/>
      <c r="L2" s="2488"/>
      <c r="M2" s="2489"/>
      <c r="N2" s="2487">
        <v>43646</v>
      </c>
      <c r="O2" s="2488"/>
      <c r="P2" s="2488"/>
      <c r="Q2" s="2489"/>
      <c r="R2" s="2487">
        <v>43555</v>
      </c>
      <c r="S2" s="2488"/>
      <c r="T2" s="2488"/>
      <c r="U2" s="2489"/>
      <c r="V2" s="2479" t="s">
        <v>2520</v>
      </c>
      <c r="W2" s="2480"/>
      <c r="X2" s="2480"/>
      <c r="Y2" s="2481"/>
      <c r="Z2" s="2479" t="s">
        <v>2508</v>
      </c>
      <c r="AA2" s="2480"/>
      <c r="AB2" s="2480"/>
      <c r="AC2" s="2481"/>
      <c r="AD2" s="2479" t="s">
        <v>2478</v>
      </c>
      <c r="AE2" s="2480"/>
      <c r="AF2" s="2480"/>
      <c r="AG2" s="2481"/>
      <c r="AH2" s="2479" t="s">
        <v>2479</v>
      </c>
      <c r="AI2" s="2480"/>
      <c r="AJ2" s="2480"/>
      <c r="AK2" s="2481"/>
    </row>
    <row r="3" spans="1:37" s="351" customFormat="1" ht="39" customHeight="1">
      <c r="A3" s="349"/>
      <c r="B3" s="950" t="s">
        <v>2649</v>
      </c>
      <c r="C3" s="950" t="s">
        <v>2650</v>
      </c>
      <c r="D3" s="950" t="s">
        <v>2651</v>
      </c>
      <c r="E3" s="951" t="s">
        <v>2652</v>
      </c>
      <c r="F3" s="952" t="s">
        <v>2649</v>
      </c>
      <c r="G3" s="952" t="s">
        <v>2650</v>
      </c>
      <c r="H3" s="952" t="s">
        <v>2651</v>
      </c>
      <c r="I3" s="953" t="s">
        <v>2652</v>
      </c>
      <c r="J3" s="952" t="s">
        <v>2649</v>
      </c>
      <c r="K3" s="952" t="s">
        <v>2650</v>
      </c>
      <c r="L3" s="952" t="s">
        <v>2651</v>
      </c>
      <c r="M3" s="953" t="s">
        <v>2652</v>
      </c>
      <c r="N3" s="952" t="s">
        <v>2649</v>
      </c>
      <c r="O3" s="952" t="s">
        <v>2650</v>
      </c>
      <c r="P3" s="952" t="s">
        <v>2651</v>
      </c>
      <c r="Q3" s="953" t="s">
        <v>2652</v>
      </c>
      <c r="R3" s="952" t="s">
        <v>2649</v>
      </c>
      <c r="S3" s="952" t="s">
        <v>2650</v>
      </c>
      <c r="T3" s="952" t="s">
        <v>2651</v>
      </c>
      <c r="U3" s="953" t="s">
        <v>2652</v>
      </c>
      <c r="V3" s="954" t="s">
        <v>2649</v>
      </c>
      <c r="W3" s="954" t="s">
        <v>2650</v>
      </c>
      <c r="X3" s="954" t="s">
        <v>2651</v>
      </c>
      <c r="Y3" s="954" t="s">
        <v>2652</v>
      </c>
      <c r="Z3" s="952" t="s">
        <v>2649</v>
      </c>
      <c r="AA3" s="952" t="s">
        <v>2650</v>
      </c>
      <c r="AB3" s="952" t="s">
        <v>2651</v>
      </c>
      <c r="AC3" s="953" t="s">
        <v>2652</v>
      </c>
      <c r="AD3" s="952" t="s">
        <v>2649</v>
      </c>
      <c r="AE3" s="952" t="s">
        <v>2650</v>
      </c>
      <c r="AF3" s="952" t="s">
        <v>2651</v>
      </c>
      <c r="AG3" s="953" t="s">
        <v>2652</v>
      </c>
      <c r="AH3" s="952" t="s">
        <v>2649</v>
      </c>
      <c r="AI3" s="952" t="s">
        <v>2650</v>
      </c>
      <c r="AJ3" s="952" t="s">
        <v>2651</v>
      </c>
      <c r="AK3" s="953" t="s">
        <v>2652</v>
      </c>
    </row>
    <row r="4" spans="1:37" s="355" customFormat="1" ht="15" customHeight="1">
      <c r="A4" s="169" t="s">
        <v>70</v>
      </c>
      <c r="B4" s="207">
        <v>46958</v>
      </c>
      <c r="C4" s="207">
        <v>107668</v>
      </c>
      <c r="D4" s="955">
        <v>4.4999999999999998E-2</v>
      </c>
      <c r="E4" s="956">
        <v>0.10299999999999999</v>
      </c>
      <c r="F4" s="207">
        <v>40108</v>
      </c>
      <c r="G4" s="207">
        <v>117328</v>
      </c>
      <c r="H4" s="955">
        <v>4.4999999999999998E-2</v>
      </c>
      <c r="I4" s="956">
        <v>0.13163750288327611</v>
      </c>
      <c r="J4" s="207">
        <v>39938</v>
      </c>
      <c r="K4" s="207">
        <v>113235</v>
      </c>
      <c r="L4" s="955">
        <v>4.4999999999999998E-2</v>
      </c>
      <c r="M4" s="956">
        <v>0.12764703332064475</v>
      </c>
      <c r="N4" s="207">
        <v>38115.044000000002</v>
      </c>
      <c r="O4" s="207">
        <v>115498.44899999999</v>
      </c>
      <c r="P4" s="955">
        <v>4.4999999999999998E-2</v>
      </c>
      <c r="Q4" s="956">
        <v>0.13636164935292022</v>
      </c>
      <c r="R4" s="207">
        <v>37072</v>
      </c>
      <c r="S4" s="207">
        <v>109156</v>
      </c>
      <c r="T4" s="955">
        <v>4.4999999999999998E-2</v>
      </c>
      <c r="U4" s="956">
        <v>0.13300000000000001</v>
      </c>
      <c r="V4" s="207">
        <v>36813</v>
      </c>
      <c r="W4" s="207">
        <v>123358</v>
      </c>
      <c r="X4" s="955">
        <v>4.4999999999999998E-2</v>
      </c>
      <c r="Y4" s="956">
        <v>0.15079112209441672</v>
      </c>
      <c r="Z4" s="207">
        <v>36568.125</v>
      </c>
      <c r="AA4" s="207">
        <v>113313</v>
      </c>
      <c r="AB4" s="955">
        <v>4.4999999999999998E-2</v>
      </c>
      <c r="AC4" s="956">
        <v>0.13900000000000001</v>
      </c>
      <c r="AD4" s="207">
        <v>34206.247349999998</v>
      </c>
      <c r="AE4" s="207">
        <v>110335</v>
      </c>
      <c r="AF4" s="955">
        <v>4.4999999999999998E-2</v>
      </c>
      <c r="AG4" s="956">
        <v>0.14499999999999999</v>
      </c>
      <c r="AH4" s="207">
        <v>34051.86</v>
      </c>
      <c r="AI4" s="207">
        <v>122396</v>
      </c>
      <c r="AJ4" s="955">
        <v>4.4999999999999998E-2</v>
      </c>
      <c r="AK4" s="956">
        <v>0.16200000000000001</v>
      </c>
    </row>
    <row r="5" spans="1:37" s="355" customFormat="1" ht="15" customHeight="1">
      <c r="A5" s="169" t="s">
        <v>371</v>
      </c>
      <c r="B5" s="207" t="s">
        <v>2653</v>
      </c>
      <c r="C5" s="207">
        <v>17312</v>
      </c>
      <c r="D5" s="957" t="s">
        <v>2653</v>
      </c>
      <c r="E5" s="958" t="s">
        <v>2653</v>
      </c>
      <c r="F5" s="207" t="s">
        <v>2653</v>
      </c>
      <c r="G5" s="207">
        <v>11368</v>
      </c>
      <c r="H5" s="957" t="s">
        <v>2653</v>
      </c>
      <c r="I5" s="958" t="s">
        <v>2653</v>
      </c>
      <c r="J5" s="207" t="s">
        <v>2653</v>
      </c>
      <c r="K5" s="207">
        <v>11621</v>
      </c>
      <c r="L5" s="955" t="s">
        <v>2653</v>
      </c>
      <c r="M5" s="956" t="s">
        <v>2653</v>
      </c>
      <c r="N5" s="207" t="s">
        <v>2653</v>
      </c>
      <c r="O5" s="207">
        <v>10874.641</v>
      </c>
      <c r="P5" s="955"/>
      <c r="Q5" s="956"/>
      <c r="R5" s="207" t="s">
        <v>2653</v>
      </c>
      <c r="S5" s="207">
        <v>10968</v>
      </c>
      <c r="T5" s="955" t="s">
        <v>2653</v>
      </c>
      <c r="U5" s="956" t="s">
        <v>2653</v>
      </c>
      <c r="V5" s="207" t="s">
        <v>2653</v>
      </c>
      <c r="W5" s="207">
        <v>7796</v>
      </c>
      <c r="X5" s="955" t="s">
        <v>2653</v>
      </c>
      <c r="Y5" s="956" t="s">
        <v>2653</v>
      </c>
      <c r="Z5" s="207" t="s">
        <v>2653</v>
      </c>
      <c r="AA5" s="207">
        <v>8073</v>
      </c>
      <c r="AB5" s="955" t="s">
        <v>2653</v>
      </c>
      <c r="AC5" s="956" t="s">
        <v>2653</v>
      </c>
      <c r="AD5" s="207" t="s">
        <v>2653</v>
      </c>
      <c r="AE5" s="207">
        <v>75</v>
      </c>
      <c r="AF5" s="955" t="s">
        <v>2653</v>
      </c>
      <c r="AG5" s="956" t="s">
        <v>2653</v>
      </c>
      <c r="AH5" s="207"/>
      <c r="AI5" s="207">
        <v>57</v>
      </c>
      <c r="AJ5" s="955" t="s">
        <v>2653</v>
      </c>
      <c r="AK5" s="956" t="s">
        <v>2653</v>
      </c>
    </row>
    <row r="6" spans="1:37" s="355" customFormat="1" ht="15" customHeight="1">
      <c r="A6" s="352" t="s">
        <v>2654</v>
      </c>
      <c r="B6" s="204">
        <v>62611</v>
      </c>
      <c r="C6" s="204">
        <v>124980</v>
      </c>
      <c r="D6" s="915">
        <v>0.06</v>
      </c>
      <c r="E6" s="959">
        <v>0.12</v>
      </c>
      <c r="F6" s="204">
        <v>53478</v>
      </c>
      <c r="G6" s="204">
        <v>128696</v>
      </c>
      <c r="H6" s="915">
        <v>0.06</v>
      </c>
      <c r="I6" s="959">
        <v>0.14439186911183671</v>
      </c>
      <c r="J6" s="204">
        <v>53251</v>
      </c>
      <c r="K6" s="204">
        <v>124856</v>
      </c>
      <c r="L6" s="915">
        <v>0.06</v>
      </c>
      <c r="M6" s="959">
        <v>0.14074717633997316</v>
      </c>
      <c r="N6" s="204">
        <v>50820.057999999997</v>
      </c>
      <c r="O6" s="204">
        <v>126373.09</v>
      </c>
      <c r="P6" s="915">
        <v>0.06</v>
      </c>
      <c r="Q6" s="959">
        <v>0.14920064412488368</v>
      </c>
      <c r="R6" s="204">
        <v>49429</v>
      </c>
      <c r="S6" s="204">
        <v>120124</v>
      </c>
      <c r="T6" s="915">
        <v>0.06</v>
      </c>
      <c r="U6" s="959">
        <v>0.14599999999999999</v>
      </c>
      <c r="V6" s="204">
        <v>49084</v>
      </c>
      <c r="W6" s="204">
        <v>131154</v>
      </c>
      <c r="X6" s="915">
        <v>0.06</v>
      </c>
      <c r="Y6" s="959">
        <v>0.16032136564051475</v>
      </c>
      <c r="Z6" s="204">
        <v>48757.5</v>
      </c>
      <c r="AA6" s="204">
        <v>121386</v>
      </c>
      <c r="AB6" s="915">
        <v>0.06</v>
      </c>
      <c r="AC6" s="959">
        <v>0.14899999999999999</v>
      </c>
      <c r="AD6" s="204">
        <v>45608.329799999992</v>
      </c>
      <c r="AE6" s="204">
        <v>110410</v>
      </c>
      <c r="AF6" s="915">
        <v>0.06</v>
      </c>
      <c r="AG6" s="959">
        <v>0.14499999999999999</v>
      </c>
      <c r="AH6" s="204">
        <v>45402.479999999996</v>
      </c>
      <c r="AI6" s="204">
        <v>122453</v>
      </c>
      <c r="AJ6" s="915">
        <v>0.06</v>
      </c>
      <c r="AK6" s="959">
        <v>0.16200000000000001</v>
      </c>
    </row>
    <row r="7" spans="1:37" s="355" customFormat="1" ht="15" customHeight="1">
      <c r="A7" s="352" t="s">
        <v>354</v>
      </c>
      <c r="B7" s="204" t="s">
        <v>2653</v>
      </c>
      <c r="C7" s="204">
        <v>14238</v>
      </c>
      <c r="D7" s="960" t="s">
        <v>2653</v>
      </c>
      <c r="E7" s="961" t="s">
        <v>2653</v>
      </c>
      <c r="F7" s="204" t="s">
        <v>2653</v>
      </c>
      <c r="G7" s="204">
        <v>11900</v>
      </c>
      <c r="H7" s="960" t="s">
        <v>2653</v>
      </c>
      <c r="I7" s="961" t="s">
        <v>2653</v>
      </c>
      <c r="J7" s="204" t="s">
        <v>2653</v>
      </c>
      <c r="K7" s="204">
        <v>11899</v>
      </c>
      <c r="L7" s="915" t="s">
        <v>2653</v>
      </c>
      <c r="M7" s="959" t="s">
        <v>2653</v>
      </c>
      <c r="N7" s="204" t="s">
        <v>2653</v>
      </c>
      <c r="O7" s="204">
        <v>11894.008</v>
      </c>
      <c r="P7" s="915"/>
      <c r="Q7" s="959"/>
      <c r="R7" s="204" t="s">
        <v>2655</v>
      </c>
      <c r="S7" s="204">
        <v>11932</v>
      </c>
      <c r="T7" s="915" t="s">
        <v>2653</v>
      </c>
      <c r="U7" s="959" t="s">
        <v>2655</v>
      </c>
      <c r="V7" s="204" t="s">
        <v>2653</v>
      </c>
      <c r="W7" s="204">
        <v>15874</v>
      </c>
      <c r="X7" s="915" t="s">
        <v>2653</v>
      </c>
      <c r="Y7" s="959" t="s">
        <v>2653</v>
      </c>
      <c r="Z7" s="204" t="s">
        <v>2653</v>
      </c>
      <c r="AA7" s="204">
        <v>15866</v>
      </c>
      <c r="AB7" s="915" t="s">
        <v>2653</v>
      </c>
      <c r="AC7" s="959" t="s">
        <v>2653</v>
      </c>
      <c r="AD7" s="204" t="s">
        <v>2653</v>
      </c>
      <c r="AE7" s="204">
        <v>15868</v>
      </c>
      <c r="AF7" s="915" t="s">
        <v>2653</v>
      </c>
      <c r="AG7" s="959" t="s">
        <v>2653</v>
      </c>
      <c r="AH7" s="204"/>
      <c r="AI7" s="204">
        <v>19799</v>
      </c>
      <c r="AJ7" s="915" t="s">
        <v>2653</v>
      </c>
      <c r="AK7" s="959" t="s">
        <v>2653</v>
      </c>
    </row>
    <row r="8" spans="1:37" s="355" customFormat="1" ht="13.8">
      <c r="A8" s="962" t="s">
        <v>2507</v>
      </c>
      <c r="B8" s="963">
        <v>83481</v>
      </c>
      <c r="C8" s="963">
        <v>139218</v>
      </c>
      <c r="D8" s="964">
        <v>0.08</v>
      </c>
      <c r="E8" s="965">
        <v>0.13300000000000001</v>
      </c>
      <c r="F8" s="963">
        <v>71304</v>
      </c>
      <c r="G8" s="963">
        <v>140596</v>
      </c>
      <c r="H8" s="964">
        <v>0.08</v>
      </c>
      <c r="I8" s="965">
        <v>0.15774216074069497</v>
      </c>
      <c r="J8" s="963">
        <v>71001</v>
      </c>
      <c r="K8" s="963">
        <v>136755</v>
      </c>
      <c r="L8" s="964">
        <v>0.08</v>
      </c>
      <c r="M8" s="965">
        <v>0.15415966179477489</v>
      </c>
      <c r="N8" s="963">
        <v>67760.077000000005</v>
      </c>
      <c r="O8" s="963">
        <v>138267.098</v>
      </c>
      <c r="P8" s="964">
        <v>0.08</v>
      </c>
      <c r="Q8" s="965">
        <v>0.16324314047301064</v>
      </c>
      <c r="R8" s="963">
        <v>65905</v>
      </c>
      <c r="S8" s="963">
        <v>132056</v>
      </c>
      <c r="T8" s="966">
        <v>0.08</v>
      </c>
      <c r="U8" s="965">
        <v>0.16</v>
      </c>
      <c r="V8" s="963">
        <v>70559</v>
      </c>
      <c r="W8" s="963">
        <v>147028</v>
      </c>
      <c r="X8" s="966">
        <v>8.6249999999999993E-2</v>
      </c>
      <c r="Y8" s="965">
        <v>0.17972511702520444</v>
      </c>
      <c r="Z8" s="963">
        <v>70088.90625</v>
      </c>
      <c r="AA8" s="963">
        <v>137252</v>
      </c>
      <c r="AB8" s="966">
        <v>8.6249999999999993E-2</v>
      </c>
      <c r="AC8" s="965">
        <v>0.16900000000000001</v>
      </c>
      <c r="AD8" s="963">
        <v>65562</v>
      </c>
      <c r="AE8" s="963">
        <v>126278</v>
      </c>
      <c r="AF8" s="966">
        <v>8.6249999999999993E-2</v>
      </c>
      <c r="AG8" s="965">
        <v>0.16600000000000001</v>
      </c>
      <c r="AH8" s="963">
        <v>69995.490000000005</v>
      </c>
      <c r="AI8" s="963">
        <v>142252</v>
      </c>
      <c r="AJ8" s="966">
        <v>9.2499999999999999E-2</v>
      </c>
      <c r="AK8" s="965">
        <v>0.188</v>
      </c>
    </row>
    <row r="9" spans="1:37" s="355" customFormat="1" ht="13.8">
      <c r="A9" s="967" t="s">
        <v>2412</v>
      </c>
      <c r="B9" s="2490">
        <v>36523</v>
      </c>
      <c r="C9" s="2490"/>
      <c r="D9" s="2491">
        <v>3.5000000000000003E-2</v>
      </c>
      <c r="E9" s="2491"/>
      <c r="F9" s="2482">
        <v>31195</v>
      </c>
      <c r="G9" s="2482"/>
      <c r="H9" s="2483">
        <v>3.5000000000000003E-2</v>
      </c>
      <c r="I9" s="2483"/>
      <c r="J9" s="2482">
        <v>31063</v>
      </c>
      <c r="K9" s="2482"/>
      <c r="L9" s="2483">
        <v>3.5000000000000003E-2</v>
      </c>
      <c r="M9" s="2483"/>
      <c r="N9" s="2482">
        <v>29645</v>
      </c>
      <c r="O9" s="2482"/>
      <c r="P9" s="2483">
        <v>3.5000000000000003E-2</v>
      </c>
      <c r="Q9" s="2483"/>
      <c r="R9" s="2482">
        <v>28834</v>
      </c>
      <c r="S9" s="2482"/>
      <c r="T9" s="2483">
        <v>3.5000000000000003E-2</v>
      </c>
      <c r="U9" s="2483"/>
      <c r="V9" s="2484">
        <v>19429</v>
      </c>
      <c r="W9" s="2484"/>
      <c r="X9" s="2485">
        <v>2.375E-2</v>
      </c>
      <c r="Y9" s="2485"/>
      <c r="Z9" s="2484">
        <v>19300</v>
      </c>
      <c r="AA9" s="2484"/>
      <c r="AB9" s="2485">
        <v>2.375E-2</v>
      </c>
      <c r="AC9" s="2485"/>
      <c r="AD9" s="2484">
        <v>18053</v>
      </c>
      <c r="AE9" s="2484"/>
      <c r="AF9" s="2485">
        <v>2.375E-2</v>
      </c>
      <c r="AG9" s="2485"/>
      <c r="AH9" s="2484">
        <v>11351</v>
      </c>
      <c r="AI9" s="2484"/>
      <c r="AJ9" s="2486">
        <v>1.4999999999999999E-2</v>
      </c>
      <c r="AK9" s="2486"/>
    </row>
    <row r="10" spans="1:37">
      <c r="A10" s="803"/>
      <c r="E10" s="968"/>
      <c r="M10" s="968"/>
      <c r="Q10" s="968"/>
      <c r="U10" s="968"/>
      <c r="AC10" s="968"/>
      <c r="AK10" s="968"/>
    </row>
    <row r="11" spans="1:37">
      <c r="B11" s="380"/>
      <c r="C11" s="380"/>
      <c r="D11" s="380"/>
      <c r="E11" s="380"/>
      <c r="F11" s="380"/>
      <c r="G11" s="380"/>
      <c r="H11" s="380"/>
      <c r="I11" s="380"/>
      <c r="J11" s="380"/>
      <c r="K11" s="380"/>
      <c r="L11" s="380"/>
      <c r="M11" s="380"/>
      <c r="N11" s="380"/>
      <c r="O11" s="380"/>
      <c r="P11" s="380"/>
      <c r="Q11" s="380"/>
      <c r="R11" s="380"/>
      <c r="S11" s="380"/>
      <c r="T11" s="380"/>
      <c r="U11" s="380"/>
      <c r="V11" s="380"/>
      <c r="W11" s="380"/>
      <c r="X11" s="380"/>
      <c r="Y11" s="380"/>
      <c r="Z11" s="380"/>
      <c r="AA11" s="380"/>
      <c r="AB11" s="380"/>
      <c r="AC11" s="380"/>
      <c r="AD11" s="380"/>
      <c r="AE11" s="380"/>
      <c r="AF11" s="380"/>
      <c r="AG11" s="380"/>
      <c r="AH11" s="380"/>
      <c r="AI11" s="380"/>
      <c r="AJ11" s="380"/>
      <c r="AK11" s="380"/>
    </row>
    <row r="12" spans="1:37">
      <c r="B12" s="380"/>
      <c r="C12" s="380"/>
      <c r="D12" s="380"/>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80"/>
      <c r="AI12" s="380"/>
      <c r="AJ12" s="380"/>
      <c r="AK12" s="380"/>
    </row>
    <row r="383" ht="12.75" customHeight="1"/>
    <row r="385" ht="12.75" customHeight="1"/>
  </sheetData>
  <mergeCells count="26">
    <mergeCell ref="T9:U9"/>
    <mergeCell ref="N2:Q2"/>
    <mergeCell ref="B9:C9"/>
    <mergeCell ref="D9:E9"/>
    <mergeCell ref="J2:M2"/>
    <mergeCell ref="J9:K9"/>
    <mergeCell ref="L9:M9"/>
    <mergeCell ref="F2:I2"/>
    <mergeCell ref="F9:G9"/>
    <mergeCell ref="H9:I9"/>
    <mergeCell ref="AH2:AK2"/>
    <mergeCell ref="N9:O9"/>
    <mergeCell ref="P9:Q9"/>
    <mergeCell ref="Z9:AA9"/>
    <mergeCell ref="AB9:AC9"/>
    <mergeCell ref="AH9:AI9"/>
    <mergeCell ref="AJ9:AK9"/>
    <mergeCell ref="V9:W9"/>
    <mergeCell ref="X9:Y9"/>
    <mergeCell ref="V2:Y2"/>
    <mergeCell ref="AF9:AG9"/>
    <mergeCell ref="Z2:AC2"/>
    <mergeCell ref="AD2:AG2"/>
    <mergeCell ref="AD9:AE9"/>
    <mergeCell ref="R2:U2"/>
    <mergeCell ref="R9:S9"/>
  </mergeCells>
  <hyperlinks>
    <hyperlink ref="A1" location="Menu!E30" display="Suficiência de Capital (1)" xr:uid="{6C00837C-E72E-4B76-B995-1C76BC57906E}"/>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0A0B2-1915-4AA7-9B5F-8EE9C00D9AEE}">
  <sheetPr codeName="Planilha67">
    <tabColor rgb="FF5F6062"/>
  </sheetPr>
  <dimension ref="A1:AG376"/>
  <sheetViews>
    <sheetView workbookViewId="0">
      <selection sqref="A1:XFD1048576"/>
    </sheetView>
  </sheetViews>
  <sheetFormatPr defaultColWidth="9.21875" defaultRowHeight="13.2"/>
  <cols>
    <col min="1" max="1" width="34" style="922" customWidth="1"/>
    <col min="2" max="2" width="12.5546875" style="922" customWidth="1"/>
    <col min="3" max="3" width="12.21875" style="922" customWidth="1"/>
    <col min="4" max="4" width="14" style="922" customWidth="1"/>
    <col min="5" max="9" width="12.21875" style="922" customWidth="1"/>
    <col min="10" max="10" width="12.5546875" style="922" customWidth="1"/>
    <col min="11" max="11" width="12.21875" style="922" customWidth="1"/>
    <col min="12" max="12" width="14" style="922" customWidth="1"/>
    <col min="13" max="13" width="12.21875" style="922" customWidth="1"/>
    <col min="14" max="14" width="12.5546875" style="922" customWidth="1"/>
    <col min="15" max="15" width="12.21875" style="922" customWidth="1"/>
    <col min="16" max="16" width="14" style="922" customWidth="1"/>
    <col min="17" max="17" width="12.21875" style="922" customWidth="1"/>
    <col min="18" max="18" width="12.5546875" style="922" customWidth="1"/>
    <col min="19" max="19" width="12.21875" style="922" customWidth="1"/>
    <col min="20" max="20" width="14" style="922" customWidth="1"/>
    <col min="21" max="21" width="12.21875" style="922" customWidth="1"/>
    <col min="22" max="22" width="12.5546875" style="922" customWidth="1"/>
    <col min="23" max="23" width="12.21875" style="922" customWidth="1"/>
    <col min="24" max="24" width="14" style="922" customWidth="1"/>
    <col min="25" max="25" width="12.21875" style="922" customWidth="1"/>
    <col min="26" max="26" width="12.5546875" style="922" customWidth="1"/>
    <col min="27" max="27" width="12.21875" style="922" customWidth="1"/>
    <col min="28" max="28" width="14" style="922" customWidth="1"/>
    <col min="29" max="29" width="12.21875" style="922" customWidth="1"/>
    <col min="30" max="16384" width="9.21875" style="922"/>
  </cols>
  <sheetData>
    <row r="1" spans="1:33" ht="18">
      <c r="A1" s="53" t="s">
        <v>2656</v>
      </c>
    </row>
    <row r="2" spans="1:33" s="924" customFormat="1">
      <c r="A2" s="923" t="s">
        <v>2657</v>
      </c>
    </row>
    <row r="3" spans="1:33">
      <c r="A3" s="924"/>
      <c r="B3" s="925"/>
      <c r="C3" s="925"/>
      <c r="D3" s="925"/>
      <c r="E3" s="924"/>
      <c r="F3" s="924"/>
      <c r="G3" s="924"/>
      <c r="H3" s="924"/>
      <c r="I3" s="924"/>
      <c r="J3" s="925"/>
      <c r="K3" s="925"/>
      <c r="L3" s="925"/>
      <c r="M3" s="924"/>
      <c r="N3" s="925"/>
      <c r="O3" s="925"/>
      <c r="P3" s="925"/>
      <c r="Q3" s="924"/>
      <c r="R3" s="925"/>
      <c r="S3" s="925"/>
      <c r="T3" s="925"/>
      <c r="U3" s="924"/>
      <c r="V3" s="924"/>
      <c r="W3" s="924"/>
      <c r="X3" s="924"/>
      <c r="Y3" s="926"/>
      <c r="Z3" s="924"/>
      <c r="AA3" s="924"/>
      <c r="AB3" s="924"/>
      <c r="AC3" s="926" t="s">
        <v>2345</v>
      </c>
      <c r="AD3" s="927"/>
      <c r="AE3" s="927"/>
      <c r="AF3" s="927"/>
      <c r="AG3" s="927"/>
    </row>
    <row r="4" spans="1:33" ht="14.4" thickBot="1">
      <c r="A4" s="928"/>
      <c r="B4" s="929" t="s">
        <v>2265</v>
      </c>
      <c r="C4" s="929"/>
      <c r="D4" s="929"/>
      <c r="E4" s="929"/>
      <c r="F4" s="930" t="s">
        <v>2372</v>
      </c>
      <c r="G4" s="931"/>
      <c r="H4" s="931"/>
      <c r="I4" s="932"/>
      <c r="J4" s="930" t="s">
        <v>2517</v>
      </c>
      <c r="K4" s="930"/>
      <c r="L4" s="930"/>
      <c r="M4" s="930"/>
      <c r="N4" s="930" t="s">
        <v>2518</v>
      </c>
      <c r="O4" s="930"/>
      <c r="P4" s="930"/>
      <c r="Q4" s="930"/>
      <c r="R4" s="930" t="s">
        <v>2519</v>
      </c>
      <c r="S4" s="930"/>
      <c r="T4" s="930"/>
      <c r="U4" s="930"/>
      <c r="V4" s="930" t="s">
        <v>2520</v>
      </c>
      <c r="W4" s="930"/>
      <c r="X4" s="930"/>
      <c r="Y4" s="930"/>
      <c r="Z4" s="930" t="s">
        <v>2479</v>
      </c>
      <c r="AA4" s="930"/>
      <c r="AB4" s="930"/>
      <c r="AC4" s="930"/>
    </row>
    <row r="5" spans="1:33" ht="14.4" thickBot="1">
      <c r="A5" s="933"/>
      <c r="B5" s="2507" t="s">
        <v>2357</v>
      </c>
      <c r="C5" s="2508"/>
      <c r="D5" s="2509" t="s">
        <v>2358</v>
      </c>
      <c r="E5" s="2510"/>
      <c r="F5" s="2492" t="s">
        <v>2357</v>
      </c>
      <c r="G5" s="2493"/>
      <c r="H5" s="2494" t="s">
        <v>2358</v>
      </c>
      <c r="I5" s="2495"/>
      <c r="J5" s="2492" t="s">
        <v>2357</v>
      </c>
      <c r="K5" s="2493"/>
      <c r="L5" s="2494" t="s">
        <v>2358</v>
      </c>
      <c r="M5" s="2495"/>
      <c r="N5" s="2492" t="s">
        <v>2357</v>
      </c>
      <c r="O5" s="2493"/>
      <c r="P5" s="2494" t="s">
        <v>2358</v>
      </c>
      <c r="Q5" s="2495"/>
      <c r="R5" s="2492" t="s">
        <v>2357</v>
      </c>
      <c r="S5" s="2493"/>
      <c r="T5" s="2494" t="s">
        <v>2358</v>
      </c>
      <c r="U5" s="2495"/>
      <c r="V5" s="2492" t="s">
        <v>2357</v>
      </c>
      <c r="W5" s="2493"/>
      <c r="X5" s="2494" t="s">
        <v>2358</v>
      </c>
      <c r="Y5" s="2495"/>
      <c r="Z5" s="2492" t="s">
        <v>2357</v>
      </c>
      <c r="AA5" s="2493"/>
      <c r="AB5" s="2494" t="s">
        <v>2358</v>
      </c>
      <c r="AC5" s="2495"/>
    </row>
    <row r="6" spans="1:33" ht="12.75" customHeight="1">
      <c r="A6" s="2499" t="s">
        <v>2359</v>
      </c>
      <c r="B6" s="2511" t="s">
        <v>2658</v>
      </c>
      <c r="C6" s="2511" t="s">
        <v>2659</v>
      </c>
      <c r="D6" s="2513" t="s">
        <v>2658</v>
      </c>
      <c r="E6" s="2513" t="s">
        <v>2659</v>
      </c>
      <c r="F6" s="2496" t="s">
        <v>2658</v>
      </c>
      <c r="G6" s="2496" t="s">
        <v>2659</v>
      </c>
      <c r="H6" s="2498" t="s">
        <v>2658</v>
      </c>
      <c r="I6" s="2498" t="s">
        <v>2659</v>
      </c>
      <c r="J6" s="2496" t="s">
        <v>2660</v>
      </c>
      <c r="K6" s="2496" t="s">
        <v>2661</v>
      </c>
      <c r="L6" s="2498" t="s">
        <v>2658</v>
      </c>
      <c r="M6" s="2498" t="s">
        <v>2659</v>
      </c>
      <c r="N6" s="2496" t="s">
        <v>2658</v>
      </c>
      <c r="O6" s="2496" t="s">
        <v>2659</v>
      </c>
      <c r="P6" s="2498" t="s">
        <v>2658</v>
      </c>
      <c r="Q6" s="2498" t="s">
        <v>2659</v>
      </c>
      <c r="R6" s="2496" t="s">
        <v>2658</v>
      </c>
      <c r="S6" s="2496" t="s">
        <v>2659</v>
      </c>
      <c r="T6" s="2498" t="s">
        <v>2658</v>
      </c>
      <c r="U6" s="2498" t="s">
        <v>2659</v>
      </c>
      <c r="V6" s="2496" t="s">
        <v>2658</v>
      </c>
      <c r="W6" s="2496" t="s">
        <v>2659</v>
      </c>
      <c r="X6" s="2498" t="s">
        <v>2658</v>
      </c>
      <c r="Y6" s="2498" t="s">
        <v>2659</v>
      </c>
      <c r="Z6" s="2496" t="s">
        <v>2658</v>
      </c>
      <c r="AA6" s="2496" t="s">
        <v>2659</v>
      </c>
      <c r="AB6" s="2498" t="s">
        <v>2658</v>
      </c>
      <c r="AC6" s="2498" t="s">
        <v>2659</v>
      </c>
    </row>
    <row r="7" spans="1:33" ht="20.25" customHeight="1" thickBot="1">
      <c r="A7" s="2500"/>
      <c r="B7" s="2512"/>
      <c r="C7" s="2512"/>
      <c r="D7" s="2512"/>
      <c r="E7" s="2512"/>
      <c r="F7" s="2497"/>
      <c r="G7" s="2497"/>
      <c r="H7" s="2497"/>
      <c r="I7" s="2497"/>
      <c r="J7" s="2497"/>
      <c r="K7" s="2497"/>
      <c r="L7" s="2497"/>
      <c r="M7" s="2497"/>
      <c r="N7" s="2497"/>
      <c r="O7" s="2497"/>
      <c r="P7" s="2497"/>
      <c r="Q7" s="2497"/>
      <c r="R7" s="2497"/>
      <c r="S7" s="2497"/>
      <c r="T7" s="2497"/>
      <c r="U7" s="2497"/>
      <c r="V7" s="2497"/>
      <c r="W7" s="2497"/>
      <c r="X7" s="2497"/>
      <c r="Y7" s="2497"/>
      <c r="Z7" s="2497"/>
      <c r="AA7" s="2497"/>
      <c r="AB7" s="2497"/>
      <c r="AC7" s="2497"/>
    </row>
    <row r="8" spans="1:33" ht="13.8">
      <c r="A8" s="934" t="s">
        <v>2361</v>
      </c>
      <c r="B8" s="935">
        <v>7115</v>
      </c>
      <c r="C8" s="935">
        <v>3777</v>
      </c>
      <c r="D8" s="935">
        <v>-583</v>
      </c>
      <c r="E8" s="935">
        <v>-719</v>
      </c>
      <c r="F8" s="936">
        <v>8903</v>
      </c>
      <c r="G8" s="936">
        <v>4635</v>
      </c>
      <c r="H8" s="936">
        <v>450</v>
      </c>
      <c r="I8" s="936">
        <v>163</v>
      </c>
      <c r="J8" s="936">
        <v>7410</v>
      </c>
      <c r="K8" s="936">
        <v>3805</v>
      </c>
      <c r="L8" s="936">
        <v>-1657</v>
      </c>
      <c r="M8" s="936">
        <v>-912</v>
      </c>
      <c r="N8" s="936">
        <v>6849</v>
      </c>
      <c r="O8" s="936">
        <v>3551</v>
      </c>
      <c r="P8" s="936">
        <v>-1861</v>
      </c>
      <c r="Q8" s="936">
        <v>-974</v>
      </c>
      <c r="R8" s="936">
        <v>6520.7383309999996</v>
      </c>
      <c r="S8" s="936">
        <v>3387.4437170000001</v>
      </c>
      <c r="T8" s="936">
        <v>-3326.5318379563905</v>
      </c>
      <c r="U8" s="936">
        <v>-1560.7371415185362</v>
      </c>
      <c r="V8" s="937">
        <v>5085</v>
      </c>
      <c r="W8" s="937">
        <v>2753</v>
      </c>
      <c r="X8" s="937">
        <v>-2587</v>
      </c>
      <c r="Y8" s="937">
        <v>-1213</v>
      </c>
      <c r="Z8" s="937">
        <v>7991</v>
      </c>
      <c r="AA8" s="937">
        <v>3566</v>
      </c>
      <c r="AB8" s="937">
        <v>-1777</v>
      </c>
      <c r="AC8" s="937">
        <v>-1109</v>
      </c>
    </row>
    <row r="9" spans="1:33" ht="13.8">
      <c r="A9" s="934" t="s">
        <v>2362</v>
      </c>
      <c r="B9" s="935">
        <v>-7699</v>
      </c>
      <c r="C9" s="935">
        <v>-3559</v>
      </c>
      <c r="D9" s="935">
        <v>1497</v>
      </c>
      <c r="E9" s="935">
        <v>644</v>
      </c>
      <c r="F9" s="936">
        <v>-11308</v>
      </c>
      <c r="G9" s="936">
        <v>-4500</v>
      </c>
      <c r="H9" s="936">
        <v>-645</v>
      </c>
      <c r="I9" s="936">
        <v>-322</v>
      </c>
      <c r="J9" s="936">
        <v>-8558</v>
      </c>
      <c r="K9" s="936">
        <v>-3707</v>
      </c>
      <c r="L9" s="936">
        <v>1482</v>
      </c>
      <c r="M9" s="936">
        <v>651</v>
      </c>
      <c r="N9" s="936">
        <v>-8170</v>
      </c>
      <c r="O9" s="936">
        <v>-3550</v>
      </c>
      <c r="P9" s="936">
        <v>1693</v>
      </c>
      <c r="Q9" s="936">
        <v>724</v>
      </c>
      <c r="R9" s="936">
        <v>-6902.8644370000002</v>
      </c>
      <c r="S9" s="936">
        <v>-3348.4874169999998</v>
      </c>
      <c r="T9" s="936">
        <v>3657.2254905381096</v>
      </c>
      <c r="U9" s="936">
        <v>1446.3035123169579</v>
      </c>
      <c r="V9" s="937">
        <v>-5458</v>
      </c>
      <c r="W9" s="937">
        <v>-2797</v>
      </c>
      <c r="X9" s="937">
        <v>2852</v>
      </c>
      <c r="Y9" s="937">
        <v>1103</v>
      </c>
      <c r="Z9" s="937">
        <v>-9774</v>
      </c>
      <c r="AA9" s="937">
        <v>-3762</v>
      </c>
      <c r="AB9" s="937">
        <v>1944</v>
      </c>
      <c r="AC9" s="937">
        <v>1088</v>
      </c>
    </row>
    <row r="10" spans="1:33" ht="13.8">
      <c r="A10" s="934" t="s">
        <v>2363</v>
      </c>
      <c r="B10" s="935">
        <v>6333</v>
      </c>
      <c r="C10" s="935">
        <v>3185</v>
      </c>
      <c r="D10" s="938"/>
      <c r="E10" s="938"/>
      <c r="F10" s="936">
        <v>7509</v>
      </c>
      <c r="G10" s="936">
        <v>3766</v>
      </c>
      <c r="H10" s="939"/>
      <c r="I10" s="939"/>
      <c r="J10" s="936">
        <v>6080</v>
      </c>
      <c r="K10" s="936">
        <v>2940</v>
      </c>
      <c r="L10" s="939"/>
      <c r="M10" s="939"/>
      <c r="N10" s="936">
        <v>5785</v>
      </c>
      <c r="O10" s="936">
        <v>2763</v>
      </c>
      <c r="P10" s="939"/>
      <c r="Q10" s="939"/>
      <c r="R10" s="936">
        <v>5311.7669881840802</v>
      </c>
      <c r="S10" s="936">
        <v>2604.2098453226799</v>
      </c>
      <c r="T10" s="939"/>
      <c r="U10" s="939"/>
      <c r="V10" s="937">
        <v>4187</v>
      </c>
      <c r="W10" s="937">
        <v>2233</v>
      </c>
      <c r="X10" s="939"/>
      <c r="Y10" s="939"/>
      <c r="Z10" s="937">
        <v>5635</v>
      </c>
      <c r="AA10" s="937">
        <v>2505</v>
      </c>
      <c r="AB10" s="939"/>
      <c r="AC10" s="939"/>
    </row>
    <row r="11" spans="1:33" ht="13.8">
      <c r="A11" s="934" t="s">
        <v>2364</v>
      </c>
      <c r="B11" s="935">
        <v>-6746</v>
      </c>
      <c r="C11" s="935">
        <v>-2925</v>
      </c>
      <c r="D11" s="938"/>
      <c r="E11" s="938"/>
      <c r="F11" s="936">
        <v>-7997</v>
      </c>
      <c r="G11" s="936">
        <v>-3488</v>
      </c>
      <c r="H11" s="939"/>
      <c r="I11" s="939"/>
      <c r="J11" s="936">
        <v>-6510</v>
      </c>
      <c r="K11" s="936">
        <v>-2738</v>
      </c>
      <c r="L11" s="939"/>
      <c r="M11" s="939"/>
      <c r="N11" s="936">
        <v>-6204</v>
      </c>
      <c r="O11" s="936">
        <v>-2615</v>
      </c>
      <c r="P11" s="939"/>
      <c r="Q11" s="939"/>
      <c r="R11" s="936">
        <v>-5651.8089752194301</v>
      </c>
      <c r="S11" s="936">
        <v>-2497.9722190215803</v>
      </c>
      <c r="T11" s="939"/>
      <c r="U11" s="939"/>
      <c r="V11" s="937">
        <v>-4384</v>
      </c>
      <c r="W11" s="937">
        <v>-2155</v>
      </c>
      <c r="X11" s="939"/>
      <c r="Y11" s="939"/>
      <c r="Z11" s="937">
        <v>-6147</v>
      </c>
      <c r="AA11" s="937">
        <v>-2469</v>
      </c>
      <c r="AB11" s="939"/>
      <c r="AC11" s="939"/>
    </row>
    <row r="12" spans="1:33" ht="14.4">
      <c r="A12" s="940" t="s">
        <v>2365</v>
      </c>
      <c r="B12" s="935">
        <v>-2871</v>
      </c>
      <c r="C12" s="935">
        <v>-1225</v>
      </c>
      <c r="D12" s="938"/>
      <c r="E12" s="938"/>
      <c r="F12" s="936">
        <v>-3033</v>
      </c>
      <c r="G12" s="936">
        <v>-1388</v>
      </c>
      <c r="H12" s="939"/>
      <c r="I12" s="939"/>
      <c r="J12" s="936">
        <v>-2285</v>
      </c>
      <c r="K12" s="936">
        <v>-954</v>
      </c>
      <c r="L12" s="939"/>
      <c r="M12" s="939"/>
      <c r="N12" s="936">
        <v>-2319</v>
      </c>
      <c r="O12" s="936">
        <v>-908</v>
      </c>
      <c r="P12" s="939"/>
      <c r="Q12" s="939"/>
      <c r="R12" s="936">
        <v>-1974.4398572329399</v>
      </c>
      <c r="S12" s="936">
        <v>-834.6729741792459</v>
      </c>
      <c r="T12" s="939"/>
      <c r="U12" s="939"/>
      <c r="V12" s="937">
        <v>-1585</v>
      </c>
      <c r="W12" s="937">
        <v>-805</v>
      </c>
      <c r="X12" s="939"/>
      <c r="Y12" s="939"/>
      <c r="Z12" s="937">
        <v>-1257</v>
      </c>
      <c r="AA12" s="937">
        <v>-559000</v>
      </c>
      <c r="AB12" s="939"/>
      <c r="AC12" s="939"/>
    </row>
    <row r="13" spans="1:33" ht="14.4">
      <c r="A13" s="940" t="s">
        <v>2366</v>
      </c>
      <c r="B13" s="935">
        <v>4121</v>
      </c>
      <c r="C13" s="935">
        <v>1839</v>
      </c>
      <c r="D13" s="938"/>
      <c r="E13" s="938"/>
      <c r="F13" s="936">
        <v>4220</v>
      </c>
      <c r="G13" s="936">
        <v>2019</v>
      </c>
      <c r="H13" s="939"/>
      <c r="I13" s="939"/>
      <c r="J13" s="936">
        <v>3618</v>
      </c>
      <c r="K13" s="936">
        <v>1546</v>
      </c>
      <c r="L13" s="939"/>
      <c r="M13" s="939"/>
      <c r="N13" s="936">
        <v>3466</v>
      </c>
      <c r="O13" s="936">
        <v>1452</v>
      </c>
      <c r="P13" s="939"/>
      <c r="Q13" s="939"/>
      <c r="R13" s="936">
        <v>3245.7770237446998</v>
      </c>
      <c r="S13" s="936">
        <v>1382.27679699177</v>
      </c>
      <c r="T13" s="939"/>
      <c r="U13" s="939"/>
      <c r="V13" s="937">
        <v>2505</v>
      </c>
      <c r="W13" s="937">
        <v>1222</v>
      </c>
      <c r="X13" s="939"/>
      <c r="Y13" s="939"/>
      <c r="Z13" s="937">
        <v>2751</v>
      </c>
      <c r="AA13" s="937">
        <v>1176</v>
      </c>
      <c r="AB13" s="939"/>
      <c r="AC13" s="939"/>
    </row>
    <row r="14" spans="1:33" ht="13.8">
      <c r="A14" s="941" t="s">
        <v>2367</v>
      </c>
      <c r="B14" s="942">
        <v>7115</v>
      </c>
      <c r="C14" s="942">
        <v>3777</v>
      </c>
      <c r="D14" s="942">
        <v>1497</v>
      </c>
      <c r="E14" s="942">
        <v>644</v>
      </c>
      <c r="F14" s="943">
        <v>8903</v>
      </c>
      <c r="G14" s="943">
        <v>4635</v>
      </c>
      <c r="H14" s="943">
        <v>450</v>
      </c>
      <c r="I14" s="943">
        <v>163</v>
      </c>
      <c r="J14" s="943">
        <v>7410</v>
      </c>
      <c r="K14" s="943">
        <v>3805</v>
      </c>
      <c r="L14" s="943">
        <v>1482</v>
      </c>
      <c r="M14" s="943">
        <v>651</v>
      </c>
      <c r="N14" s="943">
        <v>6849</v>
      </c>
      <c r="O14" s="943">
        <v>3551</v>
      </c>
      <c r="P14" s="943">
        <v>1693</v>
      </c>
      <c r="Q14" s="943">
        <v>724</v>
      </c>
      <c r="R14" s="943">
        <v>6520.7383309999996</v>
      </c>
      <c r="S14" s="943">
        <v>3387.4437170000001</v>
      </c>
      <c r="T14" s="943">
        <v>3657.2254905381096</v>
      </c>
      <c r="U14" s="943">
        <v>1446.3035123169579</v>
      </c>
      <c r="V14" s="944">
        <v>5085</v>
      </c>
      <c r="W14" s="944">
        <v>2753</v>
      </c>
      <c r="X14" s="944">
        <v>2852</v>
      </c>
      <c r="Y14" s="944">
        <v>1103</v>
      </c>
      <c r="Z14" s="944">
        <v>7991</v>
      </c>
      <c r="AA14" s="944">
        <v>3566</v>
      </c>
      <c r="AB14" s="944">
        <v>1944</v>
      </c>
      <c r="AC14" s="944">
        <v>1088</v>
      </c>
    </row>
    <row r="15" spans="1:33" ht="13.8">
      <c r="A15" s="941" t="s">
        <v>2368</v>
      </c>
      <c r="B15" s="2504">
        <v>124980</v>
      </c>
      <c r="C15" s="2505"/>
      <c r="D15" s="2505"/>
      <c r="E15" s="2506"/>
      <c r="F15" s="2501">
        <v>128696</v>
      </c>
      <c r="G15" s="2502"/>
      <c r="H15" s="2502"/>
      <c r="I15" s="2503"/>
      <c r="J15" s="2501">
        <v>124856</v>
      </c>
      <c r="K15" s="2502"/>
      <c r="L15" s="2502"/>
      <c r="M15" s="2503"/>
      <c r="N15" s="2501">
        <v>126373</v>
      </c>
      <c r="O15" s="2502"/>
      <c r="P15" s="2502"/>
      <c r="Q15" s="2503"/>
      <c r="R15" s="2501">
        <v>120124</v>
      </c>
      <c r="S15" s="2502"/>
      <c r="T15" s="2502"/>
      <c r="U15" s="2503"/>
      <c r="V15" s="2501">
        <v>131154</v>
      </c>
      <c r="W15" s="2502"/>
      <c r="X15" s="2502"/>
      <c r="Y15" s="2503"/>
      <c r="Z15" s="2501">
        <v>122453</v>
      </c>
      <c r="AA15" s="2502"/>
      <c r="AB15" s="2502"/>
      <c r="AC15" s="2503"/>
    </row>
    <row r="16" spans="1:33" ht="13.8">
      <c r="A16" s="945" t="s">
        <v>2662</v>
      </c>
      <c r="B16" s="946"/>
      <c r="C16" s="947"/>
      <c r="D16" s="947"/>
      <c r="E16" s="947"/>
      <c r="F16" s="947"/>
      <c r="G16" s="947"/>
      <c r="H16" s="947"/>
      <c r="I16" s="947"/>
      <c r="J16" s="946"/>
      <c r="K16" s="947"/>
      <c r="L16" s="947"/>
      <c r="M16" s="947"/>
      <c r="N16" s="946"/>
      <c r="O16" s="947"/>
      <c r="P16" s="947"/>
      <c r="Q16" s="947"/>
      <c r="R16" s="946"/>
      <c r="S16" s="947"/>
      <c r="T16" s="947"/>
      <c r="U16" s="947"/>
      <c r="V16" s="924"/>
      <c r="W16" s="924"/>
      <c r="X16" s="924"/>
      <c r="Y16" s="924"/>
    </row>
    <row r="17" spans="1:25" ht="13.8">
      <c r="A17" s="945" t="s">
        <v>2663</v>
      </c>
      <c r="B17" s="947"/>
      <c r="C17" s="947"/>
      <c r="D17" s="947"/>
      <c r="E17" s="947"/>
      <c r="F17" s="947"/>
      <c r="G17" s="947"/>
      <c r="H17" s="947"/>
      <c r="I17" s="947"/>
      <c r="J17" s="947"/>
      <c r="K17" s="947"/>
      <c r="L17" s="947"/>
      <c r="M17" s="947"/>
      <c r="N17" s="947"/>
      <c r="O17" s="947"/>
      <c r="P17" s="947"/>
      <c r="Q17" s="947"/>
      <c r="R17" s="947"/>
      <c r="S17" s="947"/>
      <c r="T17" s="947"/>
      <c r="U17" s="947"/>
      <c r="V17" s="924"/>
      <c r="W17" s="924"/>
      <c r="X17" s="924"/>
      <c r="Y17" s="924"/>
    </row>
    <row r="18" spans="1:25" ht="13.8">
      <c r="A18" s="945" t="s">
        <v>2664</v>
      </c>
      <c r="B18" s="947"/>
      <c r="C18" s="947"/>
      <c r="D18" s="947"/>
      <c r="E18" s="947"/>
      <c r="F18" s="947"/>
      <c r="G18" s="947"/>
      <c r="H18" s="947"/>
      <c r="I18" s="947"/>
      <c r="J18" s="947"/>
      <c r="K18" s="947"/>
      <c r="L18" s="947"/>
      <c r="M18" s="947"/>
      <c r="N18" s="947"/>
      <c r="O18" s="947"/>
      <c r="P18" s="947"/>
      <c r="Q18" s="947"/>
      <c r="R18" s="947"/>
      <c r="S18" s="947"/>
      <c r="T18" s="947"/>
      <c r="U18" s="947"/>
      <c r="V18" s="924"/>
      <c r="W18" s="924"/>
      <c r="X18" s="924"/>
      <c r="Y18" s="924"/>
    </row>
    <row r="21" spans="1:25">
      <c r="C21" s="948"/>
      <c r="K21" s="948"/>
      <c r="O21" s="948"/>
      <c r="S21" s="948"/>
    </row>
    <row r="374" ht="12.75" customHeight="1"/>
    <row r="376" ht="12.75" customHeight="1"/>
  </sheetData>
  <mergeCells count="50">
    <mergeCell ref="V6:V7"/>
    <mergeCell ref="W6:W7"/>
    <mergeCell ref="X6:X7"/>
    <mergeCell ref="B15:E15"/>
    <mergeCell ref="B5:C5"/>
    <mergeCell ref="D5:E5"/>
    <mergeCell ref="B6:B7"/>
    <mergeCell ref="C6:C7"/>
    <mergeCell ref="D6:D7"/>
    <mergeCell ref="E6:E7"/>
    <mergeCell ref="F15:I15"/>
    <mergeCell ref="F5:G5"/>
    <mergeCell ref="H5:I5"/>
    <mergeCell ref="F6:F7"/>
    <mergeCell ref="G6:G7"/>
    <mergeCell ref="H6:H7"/>
    <mergeCell ref="Z15:AC15"/>
    <mergeCell ref="J15:M15"/>
    <mergeCell ref="Y6:Y7"/>
    <mergeCell ref="R5:S5"/>
    <mergeCell ref="T5:U5"/>
    <mergeCell ref="R6:R7"/>
    <mergeCell ref="S6:S7"/>
    <mergeCell ref="T6:T7"/>
    <mergeCell ref="U6:U7"/>
    <mergeCell ref="R15:U15"/>
    <mergeCell ref="N15:Q15"/>
    <mergeCell ref="V15:Y15"/>
    <mergeCell ref="N5:O5"/>
    <mergeCell ref="P5:Q5"/>
    <mergeCell ref="V5:W5"/>
    <mergeCell ref="X5:Y5"/>
    <mergeCell ref="A6:A7"/>
    <mergeCell ref="N6:N7"/>
    <mergeCell ref="O6:O7"/>
    <mergeCell ref="P6:P7"/>
    <mergeCell ref="Q6:Q7"/>
    <mergeCell ref="I6:I7"/>
    <mergeCell ref="Z5:AA5"/>
    <mergeCell ref="AB5:AC5"/>
    <mergeCell ref="Z6:Z7"/>
    <mergeCell ref="AA6:AA7"/>
    <mergeCell ref="AB6:AB7"/>
    <mergeCell ref="AC6:AC7"/>
    <mergeCell ref="J5:K5"/>
    <mergeCell ref="L5:M5"/>
    <mergeCell ref="J6:J7"/>
    <mergeCell ref="K6:K7"/>
    <mergeCell ref="L6:L7"/>
    <mergeCell ref="M6:M7"/>
  </mergeCells>
  <hyperlinks>
    <hyperlink ref="A1" location="Menu!E33" display="Perda Potencial dos Instrumentos Classificados na Carteira Bancária decorrente de Cenários de Variação das Taxas de Juros (1) " xr:uid="{BBD80752-7DEA-4332-A4AF-024703B8F7BC}"/>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AF7AE-C32A-42CB-BA03-639329E1368A}">
  <sheetPr codeName="Plan18">
    <tabColor rgb="FF5F6062"/>
  </sheetPr>
  <dimension ref="A1:T44"/>
  <sheetViews>
    <sheetView workbookViewId="0">
      <selection sqref="A1:XFD1048576"/>
    </sheetView>
  </sheetViews>
  <sheetFormatPr defaultColWidth="9.21875" defaultRowHeight="13.8"/>
  <cols>
    <col min="1" max="1" width="3.21875" style="131" customWidth="1"/>
    <col min="2" max="2" width="92" style="921" customWidth="1"/>
    <col min="3" max="3" width="14.44140625" style="920" bestFit="1" customWidth="1"/>
    <col min="4" max="4" width="14.44140625" style="920" customWidth="1"/>
    <col min="5" max="6" width="14.44140625" style="920" bestFit="1" customWidth="1"/>
    <col min="7" max="8" width="14.44140625" style="920" customWidth="1"/>
    <col min="9" max="15" width="14.44140625" style="920" bestFit="1" customWidth="1"/>
    <col min="16" max="20" width="13.5546875" style="920" bestFit="1" customWidth="1"/>
    <col min="21" max="16384" width="9.21875" style="3"/>
  </cols>
  <sheetData>
    <row r="1" spans="1:20" ht="15.6">
      <c r="A1" s="892"/>
      <c r="B1" s="53" t="s">
        <v>2665</v>
      </c>
      <c r="C1" s="893"/>
      <c r="D1" s="893"/>
      <c r="E1" s="893"/>
      <c r="F1" s="893"/>
      <c r="G1" s="893"/>
      <c r="H1" s="893"/>
      <c r="I1" s="893"/>
      <c r="J1" s="893"/>
      <c r="K1" s="893"/>
      <c r="L1" s="893"/>
      <c r="M1" s="893"/>
      <c r="N1" s="893"/>
      <c r="O1" s="893"/>
      <c r="P1" s="893"/>
      <c r="Q1" s="893"/>
      <c r="R1" s="893"/>
      <c r="S1" s="893"/>
      <c r="T1" s="893"/>
    </row>
    <row r="2" spans="1:20" ht="15.6">
      <c r="A2" s="892"/>
      <c r="B2" s="894"/>
      <c r="C2" s="895"/>
      <c r="D2" s="895"/>
      <c r="E2" s="895"/>
      <c r="F2" s="895"/>
      <c r="G2" s="895"/>
      <c r="H2" s="895"/>
      <c r="I2" s="895"/>
      <c r="J2" s="895"/>
      <c r="K2" s="895"/>
      <c r="L2" s="895"/>
      <c r="M2" s="895"/>
      <c r="N2" s="895"/>
      <c r="O2" s="895"/>
      <c r="P2" s="895"/>
      <c r="Q2" s="895"/>
      <c r="R2" s="895"/>
      <c r="S2" s="895"/>
      <c r="T2" s="895" t="s">
        <v>2666</v>
      </c>
    </row>
    <row r="3" spans="1:20" ht="15.6">
      <c r="A3" s="896"/>
      <c r="B3" s="897"/>
      <c r="C3" s="368" t="s">
        <v>2265</v>
      </c>
      <c r="D3" s="368" t="s">
        <v>2372</v>
      </c>
      <c r="E3" s="368" t="s">
        <v>2517</v>
      </c>
      <c r="F3" s="368" t="s">
        <v>2518</v>
      </c>
      <c r="G3" s="368" t="s">
        <v>2519</v>
      </c>
      <c r="H3" s="368" t="s">
        <v>2520</v>
      </c>
      <c r="I3" s="368" t="s">
        <v>2508</v>
      </c>
      <c r="J3" s="368" t="s">
        <v>2477</v>
      </c>
      <c r="K3" s="368" t="s">
        <v>2478</v>
      </c>
      <c r="L3" s="368" t="s">
        <v>2479</v>
      </c>
      <c r="M3" s="368" t="s">
        <v>2480</v>
      </c>
      <c r="N3" s="368" t="s">
        <v>2481</v>
      </c>
      <c r="O3" s="350" t="s">
        <v>2482</v>
      </c>
      <c r="P3" s="176" t="s">
        <v>2483</v>
      </c>
      <c r="Q3" s="177" t="s">
        <v>2484</v>
      </c>
      <c r="R3" s="177" t="s">
        <v>2521</v>
      </c>
      <c r="S3" s="177" t="s">
        <v>2486</v>
      </c>
      <c r="T3" s="898" t="s">
        <v>2487</v>
      </c>
    </row>
    <row r="4" spans="1:20">
      <c r="A4" s="896">
        <v>1</v>
      </c>
      <c r="B4" s="899" t="s">
        <v>1622</v>
      </c>
      <c r="C4" s="359">
        <v>1982498344.9633</v>
      </c>
      <c r="D4" s="359">
        <v>1738713008.8159699</v>
      </c>
      <c r="E4" s="359">
        <v>1738339229.9367199</v>
      </c>
      <c r="F4" s="359">
        <v>1678378170.63955</v>
      </c>
      <c r="G4" s="359">
        <v>1651424567.2918799</v>
      </c>
      <c r="H4" s="359">
        <v>1649613393.62865</v>
      </c>
      <c r="I4" s="359">
        <v>1613161632.8296299</v>
      </c>
      <c r="J4" s="359">
        <v>1542684090.40955</v>
      </c>
      <c r="K4" s="359">
        <v>1524353773.34706</v>
      </c>
      <c r="L4" s="359">
        <v>1503503484</v>
      </c>
      <c r="M4" s="359">
        <v>1465999788.02596</v>
      </c>
      <c r="N4" s="360">
        <v>1448335223.5441301</v>
      </c>
      <c r="O4" s="360">
        <v>1413269481</v>
      </c>
      <c r="P4" s="304">
        <v>1425638779</v>
      </c>
      <c r="Q4" s="304">
        <v>1399099604</v>
      </c>
      <c r="R4" s="304">
        <v>1395856247.4808698</v>
      </c>
      <c r="S4" s="304">
        <v>1283071017.6958501</v>
      </c>
      <c r="T4" s="304">
        <v>1359172440.7809699</v>
      </c>
    </row>
    <row r="5" spans="1:20">
      <c r="A5" s="896">
        <v>2</v>
      </c>
      <c r="B5" s="899" t="s">
        <v>1623</v>
      </c>
      <c r="C5" s="359">
        <v>-199570964.84351</v>
      </c>
      <c r="D5" s="359">
        <v>-206207019.68468994</v>
      </c>
      <c r="E5" s="359">
        <v>-205038525.16712987</v>
      </c>
      <c r="F5" s="359">
        <v>-201073830.23659009</v>
      </c>
      <c r="G5" s="359">
        <v>-196268385.67291993</v>
      </c>
      <c r="H5" s="359">
        <v>-193686629.02322975</v>
      </c>
      <c r="I5" s="359">
        <v>-188249447.07585987</v>
      </c>
      <c r="J5" s="359">
        <v>-183693249.11107007</v>
      </c>
      <c r="K5" s="359">
        <v>-180828238.05941993</v>
      </c>
      <c r="L5" s="359">
        <v>-177174391</v>
      </c>
      <c r="M5" s="359">
        <v>-170452690.70684984</v>
      </c>
      <c r="N5" s="360">
        <v>-161968404.21342015</v>
      </c>
      <c r="O5" s="360">
        <v>-157421852</v>
      </c>
      <c r="P5" s="304">
        <v>-148993803</v>
      </c>
      <c r="Q5" s="304">
        <v>-143153936</v>
      </c>
      <c r="R5" s="304">
        <v>-137079581.48173976</v>
      </c>
      <c r="S5" s="304">
        <v>-127750594.22243017</v>
      </c>
      <c r="T5" s="304">
        <v>-122280031.60959986</v>
      </c>
    </row>
    <row r="6" spans="1:20" ht="27.6">
      <c r="A6" s="896">
        <v>3</v>
      </c>
      <c r="B6" s="899" t="s">
        <v>2667</v>
      </c>
      <c r="C6" s="359">
        <v>-1898903.9085200001</v>
      </c>
      <c r="D6" s="359">
        <v>-2208341.7863699999</v>
      </c>
      <c r="E6" s="359">
        <v>-2834610.1168299997</v>
      </c>
      <c r="F6" s="359">
        <v>-3021123.1038699998</v>
      </c>
      <c r="G6" s="359">
        <v>-3253434.6779899998</v>
      </c>
      <c r="H6" s="359">
        <v>-3531977.2491700002</v>
      </c>
      <c r="I6" s="359">
        <v>-3584471.0671300003</v>
      </c>
      <c r="J6" s="359">
        <v>-3967011.3299799999</v>
      </c>
      <c r="K6" s="359">
        <v>-4152809.7520300001</v>
      </c>
      <c r="L6" s="359">
        <v>-4321463</v>
      </c>
      <c r="M6" s="359">
        <v>-4479179.6722999997</v>
      </c>
      <c r="N6" s="360">
        <v>-4594553.3200699994</v>
      </c>
      <c r="O6" s="360">
        <v>-4750910</v>
      </c>
      <c r="P6" s="304">
        <v>-4849779</v>
      </c>
      <c r="Q6" s="304">
        <v>-4861887</v>
      </c>
      <c r="R6" s="304">
        <v>-4938208.7484999998</v>
      </c>
      <c r="S6" s="304">
        <v>-4899419.9237900004</v>
      </c>
      <c r="T6" s="304">
        <v>-4855298.1561499992</v>
      </c>
    </row>
    <row r="7" spans="1:20" ht="27.6">
      <c r="A7" s="896">
        <v>4</v>
      </c>
      <c r="B7" s="899" t="s">
        <v>2668</v>
      </c>
      <c r="C7" s="359">
        <v>20909488.21886988</v>
      </c>
      <c r="D7" s="359">
        <v>18978182.570162464</v>
      </c>
      <c r="E7" s="359">
        <v>13250188.366597855</v>
      </c>
      <c r="F7" s="359">
        <v>8089395.976805089</v>
      </c>
      <c r="G7" s="359">
        <v>18871765.170949947</v>
      </c>
      <c r="H7" s="359">
        <v>3762181.9651482226</v>
      </c>
      <c r="I7" s="359">
        <v>12606572.9633861</v>
      </c>
      <c r="J7" s="359">
        <v>12858968.112320552</v>
      </c>
      <c r="K7" s="359">
        <v>6743393.2239775006</v>
      </c>
      <c r="L7" s="359">
        <v>16787004</v>
      </c>
      <c r="M7" s="359">
        <v>11395594.89701</v>
      </c>
      <c r="N7" s="360">
        <v>15964047.979199996</v>
      </c>
      <c r="O7" s="360">
        <v>16477635</v>
      </c>
      <c r="P7" s="304">
        <v>17568026</v>
      </c>
      <c r="Q7" s="304">
        <v>18351824</v>
      </c>
      <c r="R7" s="304">
        <v>18096293.800580002</v>
      </c>
      <c r="S7" s="304">
        <v>16039229.579400001</v>
      </c>
      <c r="T7" s="304">
        <v>18170045.806910004</v>
      </c>
    </row>
    <row r="8" spans="1:20">
      <c r="A8" s="896">
        <v>5</v>
      </c>
      <c r="B8" s="899" t="s">
        <v>2669</v>
      </c>
      <c r="C8" s="359">
        <v>12450884.46166</v>
      </c>
      <c r="D8" s="359">
        <v>12458241.858819999</v>
      </c>
      <c r="E8" s="359">
        <v>12440751.26454</v>
      </c>
      <c r="F8" s="359">
        <v>13194107.77396</v>
      </c>
      <c r="G8" s="359">
        <v>10813262.36881</v>
      </c>
      <c r="H8" s="359">
        <v>10581272.557250001</v>
      </c>
      <c r="I8" s="359">
        <v>13094110.17742</v>
      </c>
      <c r="J8" s="359">
        <v>10852265.18798</v>
      </c>
      <c r="K8" s="359">
        <v>10416340.119050002</v>
      </c>
      <c r="L8" s="359">
        <v>8490047</v>
      </c>
      <c r="M8" s="359">
        <v>13369988.00994</v>
      </c>
      <c r="N8" s="360">
        <v>6449429.7235099999</v>
      </c>
      <c r="O8" s="360">
        <v>8359853</v>
      </c>
      <c r="P8" s="304">
        <v>7817388</v>
      </c>
      <c r="Q8" s="304">
        <v>9710514</v>
      </c>
      <c r="R8" s="304">
        <v>6098732.85188</v>
      </c>
      <c r="S8" s="304">
        <v>7024353.3948099995</v>
      </c>
      <c r="T8" s="304">
        <v>6749914.3934499994</v>
      </c>
    </row>
    <row r="9" spans="1:20">
      <c r="A9" s="896">
        <v>6</v>
      </c>
      <c r="B9" s="899" t="s">
        <v>2670</v>
      </c>
      <c r="C9" s="359">
        <v>128702011.400388</v>
      </c>
      <c r="D9" s="359">
        <v>121974309.33589202</v>
      </c>
      <c r="E9" s="359">
        <v>118915114.06655997</v>
      </c>
      <c r="F9" s="359">
        <v>115957914.55772001</v>
      </c>
      <c r="G9" s="359">
        <v>111673985.82111993</v>
      </c>
      <c r="H9" s="359">
        <v>111392608.84512998</v>
      </c>
      <c r="I9" s="359">
        <v>114388601.20141001</v>
      </c>
      <c r="J9" s="359">
        <v>112778439.90433997</v>
      </c>
      <c r="K9" s="359">
        <v>125930342.47839996</v>
      </c>
      <c r="L9" s="359">
        <v>124938006</v>
      </c>
      <c r="M9" s="359">
        <v>121560148.59499002</v>
      </c>
      <c r="N9" s="360">
        <v>120623974.28531009</v>
      </c>
      <c r="O9" s="360">
        <v>122629671</v>
      </c>
      <c r="P9" s="304">
        <v>123813664</v>
      </c>
      <c r="Q9" s="304">
        <v>128152810</v>
      </c>
      <c r="R9" s="304">
        <v>113097986.32581</v>
      </c>
      <c r="S9" s="304">
        <v>106441369.14030005</v>
      </c>
      <c r="T9" s="304">
        <v>110181720.37656997</v>
      </c>
    </row>
    <row r="10" spans="1:20">
      <c r="A10" s="896">
        <v>7</v>
      </c>
      <c r="B10" s="899" t="s">
        <v>1629</v>
      </c>
      <c r="C10" s="359">
        <v>-199916529.99525949</v>
      </c>
      <c r="D10" s="359">
        <v>-137144540.90356821</v>
      </c>
      <c r="E10" s="359">
        <v>-165900413.7903868</v>
      </c>
      <c r="F10" s="359">
        <v>-140660424.95947295</v>
      </c>
      <c r="G10" s="359">
        <v>-130042264.06661005</v>
      </c>
      <c r="H10" s="359">
        <v>-119399124.37807028</v>
      </c>
      <c r="I10" s="359">
        <v>-115500242.98531622</v>
      </c>
      <c r="J10" s="359">
        <v>-101106213.7275092</v>
      </c>
      <c r="K10" s="359">
        <v>-102369395.96000811</v>
      </c>
      <c r="L10" s="359">
        <v>-92454631</v>
      </c>
      <c r="M10" s="359">
        <v>-101889787.75961222</v>
      </c>
      <c r="N10" s="360">
        <v>-100045223.00341997</v>
      </c>
      <c r="O10" s="360">
        <v>-96138649</v>
      </c>
      <c r="P10" s="304">
        <v>-77390495</v>
      </c>
      <c r="Q10" s="304">
        <v>-84277535</v>
      </c>
      <c r="R10" s="304">
        <v>-85152964.25733754</v>
      </c>
      <c r="S10" s="304">
        <v>-81473481.797586635</v>
      </c>
      <c r="T10" s="304">
        <v>-81883640.002605721</v>
      </c>
    </row>
    <row r="11" spans="1:20">
      <c r="A11" s="900">
        <v>8</v>
      </c>
      <c r="B11" s="376" t="s">
        <v>1630</v>
      </c>
      <c r="C11" s="390">
        <v>1743174330.2969284</v>
      </c>
      <c r="D11" s="390">
        <v>1546563840.2062161</v>
      </c>
      <c r="E11" s="390">
        <v>1509171734.560071</v>
      </c>
      <c r="F11" s="390">
        <v>1470864210.648102</v>
      </c>
      <c r="G11" s="390">
        <v>1463219496.2352397</v>
      </c>
      <c r="H11" s="390">
        <v>1458731726.3457079</v>
      </c>
      <c r="I11" s="390">
        <v>1445916756.0435398</v>
      </c>
      <c r="J11" s="390">
        <v>1390407289.4456313</v>
      </c>
      <c r="K11" s="390">
        <v>1380093405.3970296</v>
      </c>
      <c r="L11" s="390">
        <v>1379768056</v>
      </c>
      <c r="M11" s="390">
        <v>1335503861.3891377</v>
      </c>
      <c r="N11" s="371">
        <v>1324764494.99524</v>
      </c>
      <c r="O11" s="371">
        <v>1302425229</v>
      </c>
      <c r="P11" s="305">
        <v>1343603780</v>
      </c>
      <c r="Q11" s="305">
        <f>SUM(Q4:Q10)</f>
        <v>1323021394</v>
      </c>
      <c r="R11" s="305">
        <v>1305978505.9715624</v>
      </c>
      <c r="S11" s="305">
        <v>1198452473.8665533</v>
      </c>
      <c r="T11" s="305">
        <v>1285255151.5895443</v>
      </c>
    </row>
    <row r="12" spans="1:20">
      <c r="A12" s="892"/>
      <c r="B12" s="901"/>
      <c r="C12" s="902"/>
      <c r="D12" s="902"/>
      <c r="E12" s="902"/>
      <c r="F12" s="902"/>
      <c r="G12" s="902"/>
      <c r="H12" s="902"/>
      <c r="I12" s="902"/>
      <c r="J12" s="902"/>
      <c r="K12" s="902"/>
      <c r="L12" s="902"/>
      <c r="M12" s="902"/>
      <c r="N12" s="902"/>
      <c r="O12" s="902"/>
      <c r="P12" s="902"/>
      <c r="Q12" s="902"/>
      <c r="R12" s="902"/>
      <c r="S12" s="902"/>
      <c r="T12" s="902"/>
    </row>
    <row r="13" spans="1:20">
      <c r="A13" s="892"/>
      <c r="B13" s="903" t="s">
        <v>2671</v>
      </c>
      <c r="C13" s="902"/>
      <c r="D13" s="902"/>
      <c r="E13" s="902"/>
      <c r="F13" s="902"/>
      <c r="G13" s="902"/>
      <c r="H13" s="902"/>
      <c r="I13" s="902"/>
      <c r="J13" s="902"/>
      <c r="K13" s="902"/>
      <c r="L13" s="902"/>
      <c r="M13" s="902"/>
      <c r="N13" s="902"/>
      <c r="O13" s="902"/>
      <c r="P13" s="902"/>
      <c r="Q13" s="902"/>
      <c r="R13" s="902"/>
      <c r="S13" s="902"/>
      <c r="T13" s="902"/>
    </row>
    <row r="14" spans="1:20">
      <c r="A14" s="892"/>
      <c r="B14" s="901"/>
      <c r="C14" s="895"/>
      <c r="D14" s="895"/>
      <c r="E14" s="895"/>
      <c r="F14" s="895"/>
      <c r="G14" s="895"/>
      <c r="H14" s="895"/>
      <c r="I14" s="895"/>
      <c r="J14" s="895"/>
      <c r="K14" s="895"/>
      <c r="L14" s="895"/>
      <c r="M14" s="895"/>
      <c r="N14" s="895"/>
      <c r="O14" s="895"/>
      <c r="P14" s="895"/>
      <c r="Q14" s="895"/>
      <c r="R14" s="895"/>
      <c r="S14" s="895"/>
      <c r="T14" s="895" t="s">
        <v>2666</v>
      </c>
    </row>
    <row r="15" spans="1:20">
      <c r="A15" s="896"/>
      <c r="B15" s="904"/>
      <c r="C15" s="368" t="s">
        <v>2265</v>
      </c>
      <c r="D15" s="368" t="s">
        <v>2372</v>
      </c>
      <c r="E15" s="368" t="s">
        <v>2517</v>
      </c>
      <c r="F15" s="368" t="s">
        <v>2518</v>
      </c>
      <c r="G15" s="368" t="s">
        <v>2519</v>
      </c>
      <c r="H15" s="368" t="s">
        <v>2520</v>
      </c>
      <c r="I15" s="368" t="s">
        <v>2508</v>
      </c>
      <c r="J15" s="368" t="s">
        <v>2477</v>
      </c>
      <c r="K15" s="368" t="s">
        <v>2478</v>
      </c>
      <c r="L15" s="368" t="s">
        <v>2479</v>
      </c>
      <c r="M15" s="368" t="s">
        <v>2480</v>
      </c>
      <c r="N15" s="368" t="s">
        <v>2481</v>
      </c>
      <c r="O15" s="350" t="s">
        <v>2482</v>
      </c>
      <c r="P15" s="176" t="s">
        <v>2483</v>
      </c>
      <c r="Q15" s="177" t="s">
        <v>2484</v>
      </c>
      <c r="R15" s="177" t="s">
        <v>2521</v>
      </c>
      <c r="S15" s="177" t="s">
        <v>2486</v>
      </c>
      <c r="T15" s="898" t="s">
        <v>2487</v>
      </c>
    </row>
    <row r="16" spans="1:20">
      <c r="A16" s="896"/>
      <c r="B16" s="903" t="s">
        <v>2672</v>
      </c>
      <c r="C16" s="905"/>
      <c r="D16" s="906"/>
      <c r="E16" s="906"/>
      <c r="F16" s="906"/>
      <c r="G16" s="906"/>
      <c r="H16" s="906"/>
      <c r="I16" s="906"/>
      <c r="J16" s="906"/>
      <c r="K16" s="906"/>
      <c r="L16" s="906"/>
      <c r="M16" s="906"/>
      <c r="N16" s="906"/>
      <c r="O16" s="906"/>
      <c r="P16" s="906"/>
      <c r="Q16" s="906"/>
      <c r="R16" s="906"/>
      <c r="S16" s="906"/>
      <c r="T16" s="906"/>
    </row>
    <row r="17" spans="1:20" ht="32.25" customHeight="1">
      <c r="A17" s="896">
        <v>1</v>
      </c>
      <c r="B17" s="899" t="s">
        <v>1633</v>
      </c>
      <c r="C17" s="359">
        <v>1293791239.5389302</v>
      </c>
      <c r="D17" s="359">
        <v>1189661429.6188798</v>
      </c>
      <c r="E17" s="359">
        <v>1127583485.48455</v>
      </c>
      <c r="F17" s="359">
        <v>1086044894.0383501</v>
      </c>
      <c r="G17" s="359">
        <v>1066905817.2705301</v>
      </c>
      <c r="H17" s="359">
        <v>1061278745.24064</v>
      </c>
      <c r="I17" s="359">
        <v>1020019383.4326699</v>
      </c>
      <c r="J17" s="359">
        <v>1009519370.4483901</v>
      </c>
      <c r="K17" s="359">
        <v>1004433878.0287998</v>
      </c>
      <c r="L17" s="359">
        <v>1008016351</v>
      </c>
      <c r="M17" s="359">
        <v>950646622.82204998</v>
      </c>
      <c r="N17" s="360">
        <v>942526314.89816999</v>
      </c>
      <c r="O17" s="360">
        <v>923951492</v>
      </c>
      <c r="P17" s="304">
        <v>939742637</v>
      </c>
      <c r="Q17" s="304">
        <v>916145815</v>
      </c>
      <c r="R17" s="304">
        <v>916703057.32613003</v>
      </c>
      <c r="S17" s="304">
        <v>853469455.54712999</v>
      </c>
      <c r="T17" s="304">
        <v>891531268.74100995</v>
      </c>
    </row>
    <row r="18" spans="1:20">
      <c r="A18" s="896">
        <v>2</v>
      </c>
      <c r="B18" s="899" t="s">
        <v>1634</v>
      </c>
      <c r="C18" s="359">
        <v>-42184194.959580012</v>
      </c>
      <c r="D18" s="359">
        <v>-34260362.350540005</v>
      </c>
      <c r="E18" s="359">
        <v>-34650349.861579999</v>
      </c>
      <c r="F18" s="359">
        <v>-32598364.599940002</v>
      </c>
      <c r="G18" s="359">
        <v>-32810053.95225</v>
      </c>
      <c r="H18" s="359">
        <v>-30373825.29927</v>
      </c>
      <c r="I18" s="359">
        <v>-30825791.682029996</v>
      </c>
      <c r="J18" s="359">
        <v>-31369738.451179281</v>
      </c>
      <c r="K18" s="359">
        <v>-34800080.862550005</v>
      </c>
      <c r="L18" s="359">
        <v>-32181377</v>
      </c>
      <c r="M18" s="359">
        <v>-33593928.432011999</v>
      </c>
      <c r="N18" s="360">
        <v>-32597351.969480004</v>
      </c>
      <c r="O18" s="360">
        <v>-34175711</v>
      </c>
      <c r="P18" s="304">
        <v>-27336290</v>
      </c>
      <c r="Q18" s="304">
        <v>-27629040</v>
      </c>
      <c r="R18" s="304">
        <v>-27272628.281204004</v>
      </c>
      <c r="S18" s="304">
        <v>-17035289.179056004</v>
      </c>
      <c r="T18" s="304">
        <v>-14903083.35682</v>
      </c>
    </row>
    <row r="19" spans="1:20" s="907" customFormat="1">
      <c r="A19" s="900">
        <v>3</v>
      </c>
      <c r="B19" s="376" t="s">
        <v>2673</v>
      </c>
      <c r="C19" s="390">
        <v>1251607044.5793502</v>
      </c>
      <c r="D19" s="390">
        <v>1155401067.2683399</v>
      </c>
      <c r="E19" s="390">
        <v>1092933135.6229701</v>
      </c>
      <c r="F19" s="390">
        <v>1053446529.43841</v>
      </c>
      <c r="G19" s="390">
        <v>1034095763.3182801</v>
      </c>
      <c r="H19" s="390">
        <v>1030904919.94137</v>
      </c>
      <c r="I19" s="390">
        <v>989193591.75063992</v>
      </c>
      <c r="J19" s="390">
        <v>978149631.99721086</v>
      </c>
      <c r="K19" s="390">
        <v>969633797.16624975</v>
      </c>
      <c r="L19" s="390">
        <v>975834974</v>
      </c>
      <c r="M19" s="390">
        <v>917052694.39003801</v>
      </c>
      <c r="N19" s="371">
        <v>909928962.92868996</v>
      </c>
      <c r="O19" s="371">
        <v>889775781</v>
      </c>
      <c r="P19" s="305">
        <v>912406347</v>
      </c>
      <c r="Q19" s="305">
        <f>SUM(Q17:Q18)</f>
        <v>888516775</v>
      </c>
      <c r="R19" s="305">
        <v>889430429.04492605</v>
      </c>
      <c r="S19" s="305">
        <v>836434166.36807394</v>
      </c>
      <c r="T19" s="305">
        <v>876628185.38418996</v>
      </c>
    </row>
    <row r="20" spans="1:20">
      <c r="A20" s="896"/>
      <c r="B20" s="903" t="s">
        <v>2674</v>
      </c>
      <c r="C20" s="905"/>
      <c r="D20" s="905"/>
      <c r="E20" s="905"/>
      <c r="F20" s="905"/>
      <c r="G20" s="905"/>
      <c r="H20" s="905"/>
      <c r="I20" s="905"/>
      <c r="J20" s="905"/>
      <c r="K20" s="905"/>
      <c r="L20" s="905" t="s">
        <v>2655</v>
      </c>
      <c r="M20" s="905"/>
      <c r="N20" s="906"/>
      <c r="O20" s="906"/>
      <c r="P20" s="906"/>
      <c r="Q20" s="906"/>
      <c r="R20" s="906"/>
      <c r="S20" s="906"/>
      <c r="T20" s="906"/>
    </row>
    <row r="21" spans="1:20">
      <c r="A21" s="896">
        <v>4</v>
      </c>
      <c r="B21" s="124" t="s">
        <v>1637</v>
      </c>
      <c r="C21" s="359">
        <v>57616461.916953184</v>
      </c>
      <c r="D21" s="359">
        <v>28149414.225051433</v>
      </c>
      <c r="E21" s="359">
        <v>27618846.232353378</v>
      </c>
      <c r="F21" s="359">
        <v>22852854.167386994</v>
      </c>
      <c r="G21" s="359">
        <v>26072628.32265</v>
      </c>
      <c r="H21" s="359">
        <v>23838639.42887</v>
      </c>
      <c r="I21" s="359">
        <v>25215809.407370001</v>
      </c>
      <c r="J21" s="359">
        <v>24268193.905399997</v>
      </c>
      <c r="K21" s="359">
        <v>30549780.156299997</v>
      </c>
      <c r="L21" s="359">
        <v>17609126</v>
      </c>
      <c r="M21" s="359">
        <v>18168003.853779998</v>
      </c>
      <c r="N21" s="360">
        <v>16723739.412169999</v>
      </c>
      <c r="O21" s="360">
        <v>21563701</v>
      </c>
      <c r="P21" s="304">
        <v>24762918</v>
      </c>
      <c r="Q21" s="304">
        <v>26978549</v>
      </c>
      <c r="R21" s="304">
        <v>38993288.664099999</v>
      </c>
      <c r="S21" s="304">
        <v>27347728.166230001</v>
      </c>
      <c r="T21" s="304">
        <v>27570116.073509999</v>
      </c>
    </row>
    <row r="22" spans="1:20">
      <c r="A22" s="896">
        <v>5</v>
      </c>
      <c r="B22" s="124" t="s">
        <v>1638</v>
      </c>
      <c r="C22" s="359">
        <v>11295779.953977484</v>
      </c>
      <c r="D22" s="359">
        <v>13128112.688706072</v>
      </c>
      <c r="E22" s="359">
        <v>10369047.817647854</v>
      </c>
      <c r="F22" s="359">
        <v>8969121.1015950888</v>
      </c>
      <c r="G22" s="359">
        <v>18045839.112719949</v>
      </c>
      <c r="H22" s="359">
        <v>5880982.587318222</v>
      </c>
      <c r="I22" s="359">
        <v>13767008.835306099</v>
      </c>
      <c r="J22" s="359">
        <v>13134823.425340552</v>
      </c>
      <c r="K22" s="359">
        <v>11387578.345517501</v>
      </c>
      <c r="L22" s="359">
        <v>12839150</v>
      </c>
      <c r="M22" s="359">
        <v>12601643.424180001</v>
      </c>
      <c r="N22" s="360">
        <v>11874909.963709997</v>
      </c>
      <c r="O22" s="360">
        <v>11971724</v>
      </c>
      <c r="P22" s="304">
        <v>12338834</v>
      </c>
      <c r="Q22" s="304">
        <v>13924526</v>
      </c>
      <c r="R22" s="304">
        <v>12773233.253000002</v>
      </c>
      <c r="S22" s="304">
        <v>12805778.888180001</v>
      </c>
      <c r="T22" s="304">
        <v>13839813.639510002</v>
      </c>
    </row>
    <row r="23" spans="1:20">
      <c r="A23" s="896">
        <v>6</v>
      </c>
      <c r="B23" s="124" t="s">
        <v>2675</v>
      </c>
      <c r="C23" s="908">
        <v>0</v>
      </c>
      <c r="D23" s="909">
        <v>0</v>
      </c>
      <c r="E23" s="909">
        <v>0</v>
      </c>
      <c r="F23" s="909">
        <v>0</v>
      </c>
      <c r="G23" s="909">
        <v>0</v>
      </c>
      <c r="H23" s="909">
        <v>0</v>
      </c>
      <c r="I23" s="909">
        <v>0</v>
      </c>
      <c r="J23" s="909">
        <v>0</v>
      </c>
      <c r="K23" s="909"/>
      <c r="L23" s="909"/>
      <c r="M23" s="909">
        <v>0</v>
      </c>
      <c r="N23" s="909">
        <v>0</v>
      </c>
      <c r="O23" s="909">
        <v>0</v>
      </c>
      <c r="P23" s="910">
        <v>0</v>
      </c>
      <c r="Q23" s="910">
        <v>0</v>
      </c>
      <c r="R23" s="910">
        <v>0</v>
      </c>
      <c r="S23" s="910">
        <v>0</v>
      </c>
      <c r="T23" s="910">
        <v>0</v>
      </c>
    </row>
    <row r="24" spans="1:20">
      <c r="A24" s="896">
        <v>7</v>
      </c>
      <c r="B24" s="124" t="s">
        <v>1639</v>
      </c>
      <c r="C24" s="908">
        <v>0</v>
      </c>
      <c r="D24" s="908">
        <v>0</v>
      </c>
      <c r="E24" s="908">
        <v>0</v>
      </c>
      <c r="F24" s="908">
        <v>0</v>
      </c>
      <c r="G24" s="908">
        <v>0</v>
      </c>
      <c r="H24" s="908">
        <v>0</v>
      </c>
      <c r="I24" s="908">
        <v>0</v>
      </c>
      <c r="J24" s="908">
        <v>0</v>
      </c>
      <c r="K24" s="908">
        <v>0</v>
      </c>
      <c r="L24" s="908" t="s">
        <v>2655</v>
      </c>
      <c r="M24" s="908">
        <v>0</v>
      </c>
      <c r="N24" s="909">
        <v>0</v>
      </c>
      <c r="O24" s="909">
        <v>0</v>
      </c>
      <c r="P24" s="910">
        <v>0</v>
      </c>
      <c r="Q24" s="910">
        <v>0</v>
      </c>
      <c r="R24" s="910">
        <v>0</v>
      </c>
      <c r="S24" s="910">
        <v>0</v>
      </c>
      <c r="T24" s="910">
        <v>0</v>
      </c>
    </row>
    <row r="25" spans="1:20" ht="33.75" customHeight="1">
      <c r="A25" s="896">
        <v>8</v>
      </c>
      <c r="B25" s="899" t="s">
        <v>2676</v>
      </c>
      <c r="C25" s="908">
        <v>-6456751.8702737233</v>
      </c>
      <c r="D25" s="908">
        <v>-6080132.7724031452</v>
      </c>
      <c r="E25" s="908">
        <v>-15028163.32811</v>
      </c>
      <c r="F25" s="908">
        <v>-11576507.99766</v>
      </c>
      <c r="G25" s="908">
        <v>-8533695.7193</v>
      </c>
      <c r="H25" s="908">
        <v>-8126139.9674400007</v>
      </c>
      <c r="I25" s="908">
        <v>-7445494.8555100001</v>
      </c>
      <c r="J25" s="908">
        <v>-6142585.9559899997</v>
      </c>
      <c r="K25" s="908">
        <v>-8839667.9574600011</v>
      </c>
      <c r="L25" s="908" t="s">
        <v>2655</v>
      </c>
      <c r="M25" s="908">
        <v>0</v>
      </c>
      <c r="N25" s="909">
        <v>0</v>
      </c>
      <c r="O25" s="909">
        <v>0</v>
      </c>
      <c r="P25" s="910">
        <v>0</v>
      </c>
      <c r="Q25" s="910">
        <v>0</v>
      </c>
      <c r="R25" s="910">
        <v>0</v>
      </c>
      <c r="S25" s="910">
        <v>0</v>
      </c>
      <c r="T25" s="910">
        <v>0</v>
      </c>
    </row>
    <row r="26" spans="1:20">
      <c r="A26" s="896">
        <v>9</v>
      </c>
      <c r="B26" s="124" t="s">
        <v>2677</v>
      </c>
      <c r="C26" s="359">
        <v>14080608.98064</v>
      </c>
      <c r="D26" s="359">
        <v>10444040.52344</v>
      </c>
      <c r="E26" s="359">
        <v>10684669.71902</v>
      </c>
      <c r="F26" s="359">
        <v>6982069.31721</v>
      </c>
      <c r="G26" s="359">
        <v>6543588.5158900004</v>
      </c>
      <c r="H26" s="359">
        <v>6852704.4612700008</v>
      </c>
      <c r="I26" s="359">
        <v>7092845.8085900005</v>
      </c>
      <c r="J26" s="359">
        <v>6941033.6389700007</v>
      </c>
      <c r="K26" s="359">
        <v>4852581.4769200003</v>
      </c>
      <c r="L26" s="359">
        <v>6416313</v>
      </c>
      <c r="M26" s="359">
        <v>2615931.4656799999</v>
      </c>
      <c r="N26" s="360">
        <v>7837833.9167399993</v>
      </c>
      <c r="O26" s="360">
        <v>7366820</v>
      </c>
      <c r="P26" s="304">
        <v>8094075</v>
      </c>
      <c r="Q26" s="304">
        <v>7624372</v>
      </c>
      <c r="R26" s="304">
        <v>8055377.22004</v>
      </c>
      <c r="S26" s="304">
        <v>7717367.4637600007</v>
      </c>
      <c r="T26" s="304">
        <v>8798830.9625799991</v>
      </c>
    </row>
    <row r="27" spans="1:20">
      <c r="A27" s="896">
        <v>10</v>
      </c>
      <c r="B27" s="124" t="s">
        <v>2678</v>
      </c>
      <c r="C27" s="359">
        <v>-1151605.6265999998</v>
      </c>
      <c r="D27" s="359">
        <v>-706452.72759999998</v>
      </c>
      <c r="E27" s="359">
        <v>-737182.08799999999</v>
      </c>
      <c r="F27" s="359">
        <v>-1061040.375</v>
      </c>
      <c r="G27" s="359">
        <v>-717830.59050000005</v>
      </c>
      <c r="H27" s="359">
        <v>-845365.11600000004</v>
      </c>
      <c r="I27" s="359">
        <v>-807786.82499999995</v>
      </c>
      <c r="J27" s="359">
        <v>-1074302.996</v>
      </c>
      <c r="K27" s="359">
        <v>-657098.64099999995</v>
      </c>
      <c r="L27" s="359">
        <v>-2468459</v>
      </c>
      <c r="M27" s="359">
        <v>-3821979.99285</v>
      </c>
      <c r="N27" s="360">
        <v>-3748695.9012500001</v>
      </c>
      <c r="O27" s="360">
        <v>-2860909</v>
      </c>
      <c r="P27" s="304">
        <v>-2864883</v>
      </c>
      <c r="Q27" s="304">
        <v>-3197074</v>
      </c>
      <c r="R27" s="304">
        <v>-2732316.67246</v>
      </c>
      <c r="S27" s="304">
        <v>-3117465.41041</v>
      </c>
      <c r="T27" s="304">
        <v>-3424797.74652</v>
      </c>
    </row>
    <row r="28" spans="1:20" ht="27.6">
      <c r="A28" s="900">
        <v>11</v>
      </c>
      <c r="B28" s="376" t="s">
        <v>2679</v>
      </c>
      <c r="C28" s="390">
        <v>75384493.354696944</v>
      </c>
      <c r="D28" s="390">
        <v>44934981.937194355</v>
      </c>
      <c r="E28" s="390">
        <v>32907218.352911234</v>
      </c>
      <c r="F28" s="390">
        <v>26166496.213532083</v>
      </c>
      <c r="G28" s="390">
        <v>41410529.641459957</v>
      </c>
      <c r="H28" s="390">
        <v>27600821.394018222</v>
      </c>
      <c r="I28" s="390">
        <v>37822382.370756097</v>
      </c>
      <c r="J28" s="390">
        <v>37127162.01772055</v>
      </c>
      <c r="K28" s="390">
        <v>37293173.380277492</v>
      </c>
      <c r="L28" s="390">
        <v>34396130</v>
      </c>
      <c r="M28" s="390">
        <v>29563598.75079</v>
      </c>
      <c r="N28" s="371">
        <v>32687787.391369995</v>
      </c>
      <c r="O28" s="371">
        <v>38041336</v>
      </c>
      <c r="P28" s="305">
        <v>42330944</v>
      </c>
      <c r="Q28" s="305">
        <v>45330373</v>
      </c>
      <c r="R28" s="305">
        <v>57089582.464680001</v>
      </c>
      <c r="S28" s="305">
        <v>44753409.107760005</v>
      </c>
      <c r="T28" s="305">
        <v>46783962.929079995</v>
      </c>
    </row>
    <row r="29" spans="1:20">
      <c r="A29" s="896"/>
      <c r="B29" s="903" t="s">
        <v>2680</v>
      </c>
      <c r="C29" s="905"/>
      <c r="D29" s="905"/>
      <c r="E29" s="905"/>
      <c r="F29" s="905"/>
      <c r="G29" s="905"/>
      <c r="H29" s="905"/>
      <c r="I29" s="905"/>
      <c r="J29" s="905"/>
      <c r="K29" s="905"/>
      <c r="L29" s="905" t="s">
        <v>2655</v>
      </c>
      <c r="M29" s="905"/>
      <c r="N29" s="906"/>
      <c r="O29" s="906"/>
      <c r="P29" s="906"/>
      <c r="Q29" s="906"/>
      <c r="R29" s="906"/>
      <c r="S29" s="906"/>
      <c r="T29" s="906"/>
    </row>
    <row r="30" spans="1:20">
      <c r="A30" s="896">
        <v>12</v>
      </c>
      <c r="B30" s="124" t="s">
        <v>2681</v>
      </c>
      <c r="C30" s="359">
        <v>263385696.80382001</v>
      </c>
      <c r="D30" s="359">
        <v>196504018.28773001</v>
      </c>
      <c r="E30" s="359">
        <v>239150128.94667998</v>
      </c>
      <c r="F30" s="359">
        <v>251073829.50961</v>
      </c>
      <c r="G30" s="359">
        <v>254462277.78651997</v>
      </c>
      <c r="H30" s="359">
        <v>272924200.30676997</v>
      </c>
      <c r="I30" s="359">
        <v>286550419.39197999</v>
      </c>
      <c r="J30" s="359">
        <v>247832318.40452999</v>
      </c>
      <c r="K30" s="359">
        <v>234937229.40670002</v>
      </c>
      <c r="L30" s="359">
        <v>236108899</v>
      </c>
      <c r="M30" s="359">
        <v>253957431.64338002</v>
      </c>
      <c r="N30" s="360">
        <v>255074340.66629001</v>
      </c>
      <c r="O30" s="360">
        <v>243618589</v>
      </c>
      <c r="P30" s="304">
        <v>257235437</v>
      </c>
      <c r="Q30" s="304">
        <v>251310923</v>
      </c>
      <c r="R30" s="304">
        <v>240261775.28504997</v>
      </c>
      <c r="S30" s="304">
        <v>203799175.8556</v>
      </c>
      <c r="T30" s="304">
        <v>244911368.50651002</v>
      </c>
    </row>
    <row r="31" spans="1:20">
      <c r="A31" s="896">
        <v>13</v>
      </c>
      <c r="B31" s="124" t="s">
        <v>2682</v>
      </c>
      <c r="C31" s="359">
        <v>0</v>
      </c>
      <c r="D31" s="359">
        <v>0</v>
      </c>
      <c r="E31" s="359">
        <v>0</v>
      </c>
      <c r="F31" s="359">
        <v>0</v>
      </c>
      <c r="G31" s="359">
        <v>0</v>
      </c>
      <c r="H31" s="359">
        <v>0</v>
      </c>
      <c r="I31" s="359">
        <v>0</v>
      </c>
      <c r="J31" s="359">
        <v>0</v>
      </c>
      <c r="K31" s="359">
        <v>0</v>
      </c>
      <c r="L31" s="359" t="s">
        <v>2655</v>
      </c>
      <c r="M31" s="359">
        <v>0</v>
      </c>
      <c r="N31" s="360">
        <v>0</v>
      </c>
      <c r="O31" s="360">
        <v>0</v>
      </c>
      <c r="P31" s="304">
        <v>0</v>
      </c>
      <c r="Q31" s="304">
        <v>0</v>
      </c>
      <c r="R31" s="304">
        <v>0</v>
      </c>
      <c r="S31" s="304">
        <v>0</v>
      </c>
      <c r="T31" s="304">
        <v>0</v>
      </c>
    </row>
    <row r="32" spans="1:20">
      <c r="A32" s="896">
        <v>14</v>
      </c>
      <c r="B32" s="124" t="s">
        <v>2683</v>
      </c>
      <c r="C32" s="359">
        <v>12450884.46166</v>
      </c>
      <c r="D32" s="359">
        <v>12458241.858819999</v>
      </c>
      <c r="E32" s="359">
        <v>12440751.26454</v>
      </c>
      <c r="F32" s="359">
        <v>13194107.77396</v>
      </c>
      <c r="G32" s="359">
        <v>10813262.36881</v>
      </c>
      <c r="H32" s="359">
        <v>10581272.557250001</v>
      </c>
      <c r="I32" s="359">
        <v>13094110.17742</v>
      </c>
      <c r="J32" s="359">
        <v>10852265.18798</v>
      </c>
      <c r="K32" s="359">
        <v>10416340.119050002</v>
      </c>
      <c r="L32" s="359">
        <v>8490047</v>
      </c>
      <c r="M32" s="359">
        <v>13369988.00994</v>
      </c>
      <c r="N32" s="360">
        <v>6449429.7235099999</v>
      </c>
      <c r="O32" s="360">
        <v>8359853</v>
      </c>
      <c r="P32" s="304">
        <v>7817388</v>
      </c>
      <c r="Q32" s="304">
        <v>9710514</v>
      </c>
      <c r="R32" s="304">
        <v>6098732.85188</v>
      </c>
      <c r="S32" s="304">
        <v>7024353.3948099995</v>
      </c>
      <c r="T32" s="304">
        <v>6749914.3934499994</v>
      </c>
    </row>
    <row r="33" spans="1:20">
      <c r="A33" s="896">
        <v>15</v>
      </c>
      <c r="B33" s="124" t="s">
        <v>2684</v>
      </c>
      <c r="C33" s="359">
        <v>11644199.697489999</v>
      </c>
      <c r="D33" s="359">
        <v>15291221.518239999</v>
      </c>
      <c r="E33" s="359">
        <v>12825386.30641</v>
      </c>
      <c r="F33" s="359">
        <v>11025333.475819999</v>
      </c>
      <c r="G33" s="359">
        <v>10763677.29943</v>
      </c>
      <c r="H33" s="359">
        <v>5327903.3013000004</v>
      </c>
      <c r="I33" s="359">
        <v>4867651.1498599993</v>
      </c>
      <c r="J33" s="359">
        <v>3667471.9288600003</v>
      </c>
      <c r="K33" s="359">
        <v>1882522.84662</v>
      </c>
      <c r="L33" s="359" t="s">
        <v>2655</v>
      </c>
      <c r="M33" s="359">
        <v>0</v>
      </c>
      <c r="N33" s="360">
        <v>0</v>
      </c>
      <c r="O33" s="360">
        <v>0</v>
      </c>
      <c r="P33" s="304">
        <v>0</v>
      </c>
      <c r="Q33" s="304">
        <v>0</v>
      </c>
      <c r="R33" s="304">
        <v>0</v>
      </c>
      <c r="S33" s="304">
        <v>0</v>
      </c>
      <c r="T33" s="304">
        <v>0</v>
      </c>
    </row>
    <row r="34" spans="1:20" ht="27.6">
      <c r="A34" s="900">
        <v>16</v>
      </c>
      <c r="B34" s="911" t="s">
        <v>2685</v>
      </c>
      <c r="C34" s="390">
        <v>287480780.96297002</v>
      </c>
      <c r="D34" s="390">
        <v>224253481.66479</v>
      </c>
      <c r="E34" s="390">
        <v>264416266.51762998</v>
      </c>
      <c r="F34" s="390">
        <v>275293270.75939</v>
      </c>
      <c r="G34" s="390">
        <v>276039217.45475996</v>
      </c>
      <c r="H34" s="390">
        <v>288833376.16531998</v>
      </c>
      <c r="I34" s="390">
        <v>304512180.71926004</v>
      </c>
      <c r="J34" s="390">
        <v>262352055.52136999</v>
      </c>
      <c r="K34" s="390">
        <v>247236092.37237</v>
      </c>
      <c r="L34" s="390">
        <v>244598946</v>
      </c>
      <c r="M34" s="390">
        <v>267327419.65332001</v>
      </c>
      <c r="N34" s="371">
        <v>261523770.38980001</v>
      </c>
      <c r="O34" s="371">
        <v>251978442</v>
      </c>
      <c r="P34" s="305">
        <v>265052825</v>
      </c>
      <c r="Q34" s="305">
        <v>261021437</v>
      </c>
      <c r="R34" s="305">
        <v>246360508.13692999</v>
      </c>
      <c r="S34" s="305">
        <v>210823529.25040999</v>
      </c>
      <c r="T34" s="305">
        <v>251661282.89996001</v>
      </c>
    </row>
    <row r="35" spans="1:20">
      <c r="A35" s="896"/>
      <c r="B35" s="903" t="s">
        <v>2686</v>
      </c>
      <c r="C35" s="905"/>
      <c r="D35" s="905"/>
      <c r="E35" s="905"/>
      <c r="F35" s="905"/>
      <c r="G35" s="905"/>
      <c r="H35" s="905"/>
      <c r="I35" s="905"/>
      <c r="J35" s="905"/>
      <c r="K35" s="905"/>
      <c r="L35" s="905" t="s">
        <v>2655</v>
      </c>
      <c r="M35" s="905"/>
      <c r="N35" s="906"/>
      <c r="O35" s="906"/>
      <c r="P35" s="906"/>
      <c r="Q35" s="906"/>
      <c r="R35" s="906"/>
      <c r="S35" s="906"/>
      <c r="T35" s="906"/>
    </row>
    <row r="36" spans="1:20">
      <c r="A36" s="896">
        <v>17</v>
      </c>
      <c r="B36" s="124" t="s">
        <v>2687</v>
      </c>
      <c r="C36" s="359">
        <v>392721451.36084002</v>
      </c>
      <c r="D36" s="359">
        <v>375391356.73580003</v>
      </c>
      <c r="E36" s="359">
        <v>373386012.21715999</v>
      </c>
      <c r="F36" s="359">
        <v>363042438.87602001</v>
      </c>
      <c r="G36" s="359">
        <v>345669939.60631996</v>
      </c>
      <c r="H36" s="359">
        <v>340901466.94022995</v>
      </c>
      <c r="I36" s="359">
        <v>341329404.04951</v>
      </c>
      <c r="J36" s="359">
        <v>340084276.37823999</v>
      </c>
      <c r="K36" s="359">
        <v>321848246.5711</v>
      </c>
      <c r="L36" s="359">
        <v>315504944</v>
      </c>
      <c r="M36" s="359">
        <v>299381136.0844</v>
      </c>
      <c r="N36" s="360">
        <v>295384369.48943007</v>
      </c>
      <c r="O36" s="360">
        <v>295310303</v>
      </c>
      <c r="P36" s="304">
        <v>295254394</v>
      </c>
      <c r="Q36" s="304">
        <v>299506454</v>
      </c>
      <c r="R36" s="304">
        <v>307023338.12668002</v>
      </c>
      <c r="S36" s="304">
        <v>289663327.95630002</v>
      </c>
      <c r="T36" s="304">
        <v>293415936.63192999</v>
      </c>
    </row>
    <row r="37" spans="1:20" ht="27.6">
      <c r="A37" s="896">
        <v>18</v>
      </c>
      <c r="B37" s="899" t="s">
        <v>2688</v>
      </c>
      <c r="C37" s="359">
        <v>-264019439.96045202</v>
      </c>
      <c r="D37" s="359">
        <v>-253417047.39990801</v>
      </c>
      <c r="E37" s="359">
        <v>-254470898.15060002</v>
      </c>
      <c r="F37" s="359">
        <v>-247084524.31830001</v>
      </c>
      <c r="G37" s="359">
        <v>-233995953.7852</v>
      </c>
      <c r="H37" s="359">
        <v>-229508858.09510002</v>
      </c>
      <c r="I37" s="359">
        <v>-226940802.84810001</v>
      </c>
      <c r="J37" s="359">
        <v>-227305836.47390002</v>
      </c>
      <c r="K37" s="359">
        <v>-195917904.0927</v>
      </c>
      <c r="L37" s="359">
        <v>-190566938</v>
      </c>
      <c r="M37" s="359">
        <v>-177820987.48941001</v>
      </c>
      <c r="N37" s="360">
        <v>-174760395.20411995</v>
      </c>
      <c r="O37" s="360">
        <v>-172680633</v>
      </c>
      <c r="P37" s="304">
        <v>-171440730</v>
      </c>
      <c r="Q37" s="304">
        <v>-171353645</v>
      </c>
      <c r="R37" s="304">
        <v>-193925351.80087</v>
      </c>
      <c r="S37" s="304">
        <v>-183221958.81600001</v>
      </c>
      <c r="T37" s="304">
        <v>-183234216.25536001</v>
      </c>
    </row>
    <row r="38" spans="1:20">
      <c r="A38" s="900">
        <v>19</v>
      </c>
      <c r="B38" s="376" t="s">
        <v>2689</v>
      </c>
      <c r="C38" s="390">
        <v>128702011.400388</v>
      </c>
      <c r="D38" s="390">
        <v>121974309.33589202</v>
      </c>
      <c r="E38" s="390">
        <v>118915114.06655997</v>
      </c>
      <c r="F38" s="390">
        <v>115957914.55772001</v>
      </c>
      <c r="G38" s="390">
        <v>111673985.82111996</v>
      </c>
      <c r="H38" s="390">
        <v>111392608.84512994</v>
      </c>
      <c r="I38" s="390">
        <v>114388601.20141</v>
      </c>
      <c r="J38" s="390">
        <v>112778439.90433997</v>
      </c>
      <c r="K38" s="390">
        <v>125930342.47839999</v>
      </c>
      <c r="L38" s="390">
        <v>124938006</v>
      </c>
      <c r="M38" s="390">
        <v>121560148.59498999</v>
      </c>
      <c r="N38" s="371">
        <v>120623974.28531012</v>
      </c>
      <c r="O38" s="371">
        <v>122629670</v>
      </c>
      <c r="P38" s="305">
        <v>123813664</v>
      </c>
      <c r="Q38" s="305">
        <v>128152809</v>
      </c>
      <c r="R38" s="305">
        <v>113097986.32581002</v>
      </c>
      <c r="S38" s="305">
        <v>106441369.14030001</v>
      </c>
      <c r="T38" s="305">
        <v>110181720.37656999</v>
      </c>
    </row>
    <row r="39" spans="1:20">
      <c r="A39" s="896"/>
      <c r="B39" s="903" t="s">
        <v>1654</v>
      </c>
      <c r="C39" s="905"/>
      <c r="D39" s="905"/>
      <c r="E39" s="905"/>
      <c r="F39" s="905"/>
      <c r="G39" s="905"/>
      <c r="H39" s="905"/>
      <c r="I39" s="905"/>
      <c r="J39" s="905"/>
      <c r="K39" s="905"/>
      <c r="L39" s="905" t="s">
        <v>2655</v>
      </c>
      <c r="M39" s="905"/>
      <c r="N39" s="906"/>
      <c r="O39" s="906"/>
      <c r="P39" s="906"/>
      <c r="Q39" s="906"/>
      <c r="R39" s="906"/>
      <c r="S39" s="906"/>
      <c r="T39" s="906"/>
    </row>
    <row r="40" spans="1:20">
      <c r="A40" s="900">
        <v>20</v>
      </c>
      <c r="B40" s="376" t="s">
        <v>73</v>
      </c>
      <c r="C40" s="390">
        <v>124979508.17298734</v>
      </c>
      <c r="D40" s="390">
        <v>128696398.05395301</v>
      </c>
      <c r="E40" s="390">
        <v>124856380.61857514</v>
      </c>
      <c r="F40" s="390">
        <v>126373089.7589602</v>
      </c>
      <c r="G40" s="390">
        <v>120124226.10189001</v>
      </c>
      <c r="H40" s="390">
        <v>131154464.43874991</v>
      </c>
      <c r="I40" s="390">
        <v>121385671.90857002</v>
      </c>
      <c r="J40" s="390">
        <v>118203165.03747733</v>
      </c>
      <c r="K40" s="390">
        <v>110410462.23458621</v>
      </c>
      <c r="L40" s="390">
        <v>122453327</v>
      </c>
      <c r="M40" s="390">
        <v>120311093.00051737</v>
      </c>
      <c r="N40" s="371">
        <v>113865561.63350368</v>
      </c>
      <c r="O40" s="371">
        <v>110607763</v>
      </c>
      <c r="P40" s="305">
        <v>115940337</v>
      </c>
      <c r="Q40" s="305">
        <v>115935547</v>
      </c>
      <c r="R40" s="305">
        <v>112149071.77903132</v>
      </c>
      <c r="S40" s="305">
        <v>99290054</v>
      </c>
      <c r="T40" s="305">
        <v>101000684.35438001</v>
      </c>
    </row>
    <row r="41" spans="1:20">
      <c r="A41" s="900">
        <v>21</v>
      </c>
      <c r="B41" s="376" t="s">
        <v>1630</v>
      </c>
      <c r="C41" s="390">
        <v>1743174330.2974052</v>
      </c>
      <c r="D41" s="390">
        <v>1546563840.2062161</v>
      </c>
      <c r="E41" s="390">
        <v>1509171734.5600712</v>
      </c>
      <c r="F41" s="390">
        <v>1470864210.9690521</v>
      </c>
      <c r="G41" s="390">
        <v>1463219496.2356203</v>
      </c>
      <c r="H41" s="390">
        <v>1458731726.3458381</v>
      </c>
      <c r="I41" s="390">
        <v>1445916756.0420661</v>
      </c>
      <c r="J41" s="390">
        <v>1390407289.4406414</v>
      </c>
      <c r="K41" s="390">
        <v>1380093405.3972971</v>
      </c>
      <c r="L41" s="390">
        <v>1379768056</v>
      </c>
      <c r="M41" s="390">
        <v>1335503861.389138</v>
      </c>
      <c r="N41" s="371">
        <v>1324764494.9951699</v>
      </c>
      <c r="O41" s="371">
        <v>1302425229</v>
      </c>
      <c r="P41" s="305">
        <v>1343603780</v>
      </c>
      <c r="Q41" s="305">
        <f>Q19+Q28+Q34+Q38</f>
        <v>1323021394</v>
      </c>
      <c r="R41" s="305">
        <v>1305978505.9723458</v>
      </c>
      <c r="S41" s="305">
        <v>1198452473.866544</v>
      </c>
      <c r="T41" s="305">
        <v>1285255151.5897999</v>
      </c>
    </row>
    <row r="42" spans="1:20">
      <c r="A42" s="896"/>
      <c r="B42" s="903" t="s">
        <v>2690</v>
      </c>
      <c r="C42" s="912"/>
      <c r="D42" s="912"/>
      <c r="E42" s="912"/>
      <c r="F42" s="912"/>
      <c r="G42" s="912"/>
      <c r="H42" s="912"/>
      <c r="I42" s="912"/>
      <c r="J42" s="912"/>
      <c r="K42" s="912"/>
      <c r="L42" s="912"/>
      <c r="M42" s="912"/>
      <c r="N42" s="913"/>
      <c r="O42" s="913"/>
      <c r="P42" s="913"/>
      <c r="Q42" s="906"/>
      <c r="R42" s="906"/>
      <c r="S42" s="906"/>
      <c r="T42" s="906"/>
    </row>
    <row r="43" spans="1:20">
      <c r="A43" s="900">
        <v>22</v>
      </c>
      <c r="B43" s="376" t="s">
        <v>2691</v>
      </c>
      <c r="C43" s="914">
        <v>7.1696505622397752E-2</v>
      </c>
      <c r="D43" s="914">
        <v>8.321441036458789E-2</v>
      </c>
      <c r="E43" s="914">
        <v>8.273172479934579E-2</v>
      </c>
      <c r="F43" s="914">
        <v>8.5917577446324292E-2</v>
      </c>
      <c r="G43" s="914">
        <v>8.2095834842913121E-2</v>
      </c>
      <c r="H43" s="914">
        <v>8.9909927966875275E-2</v>
      </c>
      <c r="I43" s="914">
        <v>8.3950664103818254E-2</v>
      </c>
      <c r="J43" s="914">
        <v>8.5013338131325736E-2</v>
      </c>
      <c r="K43" s="914">
        <v>8.0002166377138487E-2</v>
      </c>
      <c r="L43" s="914">
        <v>8.8700000000000001E-2</v>
      </c>
      <c r="M43" s="914">
        <v>9.0086668020094351E-2</v>
      </c>
      <c r="N43" s="915">
        <v>8.5951549927309023E-2</v>
      </c>
      <c r="O43" s="915">
        <v>8.5000000000000006E-2</v>
      </c>
      <c r="P43" s="916">
        <v>8.5999999999999993E-2</v>
      </c>
      <c r="Q43" s="916">
        <v>8.7999999999999995E-2</v>
      </c>
      <c r="R43" s="916">
        <v>8.5873596897777793E-2</v>
      </c>
      <c r="S43" s="916">
        <v>8.284855312006581E-2</v>
      </c>
      <c r="T43" s="917">
        <v>7.8584150570761721E-2</v>
      </c>
    </row>
    <row r="44" spans="1:20">
      <c r="A44" s="918"/>
      <c r="B44" s="919"/>
      <c r="C44" s="918"/>
      <c r="D44" s="918"/>
      <c r="E44" s="918"/>
      <c r="F44" s="918"/>
      <c r="G44" s="918"/>
      <c r="H44" s="918"/>
      <c r="I44" s="918"/>
      <c r="J44" s="918"/>
      <c r="K44" s="918"/>
    </row>
  </sheetData>
  <hyperlinks>
    <hyperlink ref="B1" location="Menu!E35" display="Resumo Comparativo entre Demonstrações Financeiras Publicadas e Índice de Alavancagem" xr:uid="{563F3B1F-3ECA-435A-942F-19A0EE8B7150}"/>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B19EA-D9FF-4A36-B012-5EF3D4058FBF}">
  <sheetPr codeName="Planilha72">
    <tabColor rgb="FF73C6A1"/>
  </sheetPr>
  <dimension ref="A1:R24"/>
  <sheetViews>
    <sheetView showGridLines="0" topLeftCell="B1" zoomScale="90" zoomScaleNormal="90" workbookViewId="0">
      <selection activeCell="C7" sqref="C7:E11"/>
    </sheetView>
  </sheetViews>
  <sheetFormatPr defaultColWidth="8.5546875" defaultRowHeight="13.8"/>
  <cols>
    <col min="1" max="1" width="1.44140625" style="3" hidden="1" customWidth="1"/>
    <col min="2" max="2" width="3.77734375" style="3" customWidth="1"/>
    <col min="3" max="3" width="49.44140625" style="3" bestFit="1" customWidth="1"/>
    <col min="4" max="5" width="16.77734375" style="3" customWidth="1"/>
    <col min="6" max="13" width="11.44140625" style="3" bestFit="1" customWidth="1"/>
    <col min="14" max="14" width="12.21875" style="3" bestFit="1" customWidth="1"/>
    <col min="15" max="15" width="9.5546875" style="3" bestFit="1" customWidth="1"/>
    <col min="16" max="16" width="32.21875" style="3" bestFit="1" customWidth="1"/>
    <col min="17" max="16384" width="8.5546875" style="3"/>
  </cols>
  <sheetData>
    <row r="1" spans="1:18" s="21" customFormat="1" ht="5.25" customHeight="1">
      <c r="A1" s="12"/>
      <c r="B1" s="13"/>
      <c r="C1" s="13"/>
      <c r="D1" s="13"/>
      <c r="E1" s="13"/>
      <c r="F1" s="13"/>
      <c r="G1" s="13"/>
      <c r="H1" s="13"/>
      <c r="I1" s="13"/>
      <c r="J1" s="13"/>
      <c r="K1" s="13"/>
      <c r="L1" s="13"/>
      <c r="M1" s="13"/>
      <c r="N1" s="13"/>
      <c r="O1" s="13"/>
      <c r="P1" s="18"/>
      <c r="Q1" s="19"/>
      <c r="R1" s="20"/>
    </row>
    <row r="2" spans="1:18">
      <c r="A2" s="22"/>
      <c r="B2" s="24" t="s">
        <v>215</v>
      </c>
      <c r="C2" s="24"/>
      <c r="D2" s="24"/>
      <c r="E2" s="24"/>
      <c r="F2" s="24"/>
      <c r="G2" s="24"/>
      <c r="H2" s="24"/>
      <c r="I2" s="24"/>
      <c r="J2" s="24"/>
      <c r="K2" s="24"/>
      <c r="L2" s="24"/>
      <c r="M2" s="24"/>
      <c r="N2" s="24"/>
      <c r="O2" s="24"/>
      <c r="P2" s="52"/>
    </row>
    <row r="3" spans="1:18" hidden="1">
      <c r="A3" s="1965"/>
      <c r="B3" s="1966"/>
      <c r="C3" s="1966"/>
      <c r="D3" s="1966"/>
      <c r="E3" s="1966"/>
      <c r="F3" s="1966"/>
      <c r="G3" s="1966"/>
      <c r="H3" s="1966"/>
      <c r="I3" s="1966"/>
      <c r="J3" s="1966"/>
      <c r="K3" s="1966"/>
      <c r="L3" s="1966"/>
      <c r="M3" s="1966"/>
      <c r="N3" s="1966"/>
      <c r="O3" s="1966"/>
    </row>
    <row r="4" spans="1:18" ht="12" customHeight="1">
      <c r="A4" s="1966"/>
      <c r="B4" s="1966"/>
      <c r="C4" s="1967"/>
      <c r="D4" s="1967"/>
      <c r="E4" s="1967"/>
      <c r="F4" s="1967"/>
      <c r="G4" s="1967"/>
      <c r="H4" s="1967"/>
      <c r="I4" s="1967"/>
      <c r="J4" s="1967"/>
      <c r="K4" s="1967"/>
      <c r="L4" s="1967"/>
      <c r="M4" s="1967"/>
      <c r="N4" s="1967"/>
      <c r="O4" s="1967"/>
    </row>
    <row r="5" spans="1:18" ht="14.4" thickBot="1">
      <c r="A5" s="1966"/>
      <c r="B5" s="1210"/>
      <c r="C5" s="1968"/>
      <c r="D5" s="1968"/>
      <c r="E5" s="1968"/>
      <c r="F5" s="1968"/>
      <c r="G5" s="1968"/>
      <c r="H5" s="1968"/>
      <c r="I5" s="1968"/>
      <c r="J5" s="1968"/>
      <c r="K5" s="1968"/>
      <c r="L5" s="1968"/>
      <c r="M5" s="1968"/>
      <c r="N5" s="1968"/>
      <c r="O5" s="1969"/>
    </row>
    <row r="6" spans="1:18" ht="14.4" thickBot="1">
      <c r="A6" s="1637">
        <v>2</v>
      </c>
      <c r="B6" s="1260"/>
      <c r="C6" s="1260"/>
      <c r="D6" s="1260"/>
      <c r="E6" s="1260"/>
      <c r="F6" s="1260"/>
      <c r="G6" s="1260"/>
      <c r="H6" s="1260"/>
      <c r="I6" s="1260"/>
      <c r="J6" s="1260"/>
      <c r="K6" s="1260"/>
      <c r="L6" s="1260"/>
      <c r="M6" s="1260"/>
      <c r="N6" s="1260"/>
      <c r="O6" s="1260"/>
      <c r="P6" s="1260"/>
    </row>
    <row r="7" spans="1:18" ht="14.4" thickBot="1">
      <c r="A7" s="1637">
        <v>0</v>
      </c>
      <c r="B7" s="1281"/>
      <c r="C7" s="1281"/>
      <c r="D7" s="2289">
        <v>46203</v>
      </c>
      <c r="E7" s="2289">
        <v>46112</v>
      </c>
      <c r="F7" s="2249" t="s">
        <v>216</v>
      </c>
      <c r="G7" s="1281"/>
      <c r="H7" s="1281"/>
      <c r="I7" s="1281"/>
      <c r="J7" s="1281"/>
      <c r="K7" s="1281"/>
      <c r="L7" s="1281"/>
      <c r="M7" s="1281"/>
      <c r="N7" s="1281"/>
      <c r="O7" s="1281"/>
      <c r="P7" s="1281"/>
    </row>
    <row r="8" spans="1:18">
      <c r="A8" s="1637"/>
      <c r="B8" s="1287"/>
      <c r="C8" s="1287" t="s">
        <v>211</v>
      </c>
      <c r="D8" s="2287">
        <v>20140</v>
      </c>
      <c r="E8" s="2287">
        <v>20140</v>
      </c>
      <c r="F8" s="2248">
        <v>18652</v>
      </c>
      <c r="G8" s="2226"/>
      <c r="H8" s="2226"/>
      <c r="I8" s="2226"/>
      <c r="J8" s="2226"/>
      <c r="K8" s="2226"/>
      <c r="L8" s="2226"/>
      <c r="M8" s="2226"/>
      <c r="N8" s="2226"/>
      <c r="O8" s="2226"/>
      <c r="P8" s="2226"/>
    </row>
    <row r="9" spans="1:18">
      <c r="A9" s="1637"/>
      <c r="B9" s="1287"/>
      <c r="C9" s="1287" t="s">
        <v>217</v>
      </c>
      <c r="D9" s="2288">
        <v>0.98269099999999998</v>
      </c>
      <c r="E9" s="2288">
        <v>0.98270000000000002</v>
      </c>
      <c r="F9" s="2290">
        <v>0.95930000000000004</v>
      </c>
      <c r="G9" s="2290"/>
      <c r="H9" s="2226"/>
      <c r="I9" s="2226"/>
      <c r="J9" s="2226"/>
      <c r="K9" s="2226"/>
      <c r="L9" s="2226"/>
      <c r="M9" s="2226"/>
      <c r="N9" s="2226"/>
      <c r="O9" s="2226"/>
      <c r="P9" s="2226"/>
    </row>
    <row r="10" spans="1:18">
      <c r="A10" s="1637">
        <v>6</v>
      </c>
      <c r="B10" s="1287"/>
      <c r="C10" s="1287" t="s">
        <v>218</v>
      </c>
      <c r="D10" s="2287">
        <v>19791</v>
      </c>
      <c r="E10" s="2287">
        <v>19791</v>
      </c>
      <c r="F10" s="2247">
        <v>17894</v>
      </c>
      <c r="G10" s="2226"/>
      <c r="H10" s="2226"/>
      <c r="I10" s="2226"/>
      <c r="J10" s="2226"/>
      <c r="K10" s="2226"/>
      <c r="L10" s="2226"/>
      <c r="M10" s="2226"/>
      <c r="N10" s="2226"/>
      <c r="O10" s="2226"/>
      <c r="P10" s="2226"/>
    </row>
    <row r="11" spans="1:18">
      <c r="A11" s="1637">
        <v>7</v>
      </c>
      <c r="B11" s="1287"/>
      <c r="C11" s="1287" t="s">
        <v>219</v>
      </c>
      <c r="D11" s="2287">
        <v>247392</v>
      </c>
      <c r="E11" s="2287">
        <v>247392</v>
      </c>
      <c r="F11" s="2247">
        <v>223676</v>
      </c>
      <c r="G11" s="2226"/>
      <c r="H11" s="2226"/>
      <c r="I11" s="2226"/>
      <c r="J11" s="2226"/>
      <c r="K11" s="2226"/>
      <c r="L11" s="2226"/>
      <c r="M11" s="2226"/>
      <c r="N11" s="2226"/>
      <c r="O11" s="2226"/>
      <c r="P11" s="2226"/>
    </row>
    <row r="12" spans="1:18" ht="15.75" customHeight="1">
      <c r="A12" s="1973" t="s">
        <v>97</v>
      </c>
      <c r="B12" s="1287"/>
      <c r="C12" s="1287"/>
      <c r="D12" s="1287"/>
      <c r="E12" s="1287"/>
      <c r="F12" s="1287"/>
      <c r="G12" s="2226"/>
      <c r="H12" s="2226"/>
      <c r="I12" s="2226"/>
      <c r="J12" s="2226"/>
      <c r="K12" s="2226"/>
      <c r="L12" s="2226"/>
      <c r="M12" s="2226"/>
      <c r="N12" s="2226"/>
      <c r="O12" s="2226"/>
      <c r="P12" s="2226"/>
    </row>
    <row r="13" spans="1:18">
      <c r="A13" s="1637">
        <v>9</v>
      </c>
      <c r="B13" s="1964"/>
      <c r="C13" s="1964"/>
      <c r="D13" s="1964"/>
      <c r="E13" s="1964"/>
      <c r="F13" s="1964"/>
      <c r="G13" s="1964"/>
      <c r="H13" s="1964"/>
      <c r="I13" s="1964"/>
      <c r="J13" s="1964"/>
      <c r="K13" s="1964"/>
      <c r="L13" s="1964"/>
      <c r="P13" s="2226"/>
    </row>
    <row r="14" spans="1:18">
      <c r="A14" s="1208">
        <v>12</v>
      </c>
      <c r="B14" s="2092"/>
      <c r="C14" s="2091"/>
      <c r="D14" s="2091"/>
      <c r="E14" s="2091"/>
      <c r="F14" s="2091"/>
      <c r="G14" s="2091"/>
      <c r="H14" s="2091"/>
      <c r="I14" s="2091"/>
      <c r="J14" s="2091"/>
      <c r="K14" s="2091"/>
      <c r="L14" s="2091"/>
      <c r="M14" s="2091"/>
      <c r="P14" s="2226"/>
    </row>
    <row r="15" spans="1:18">
      <c r="A15" s="1208">
        <v>13</v>
      </c>
      <c r="B15" s="2092"/>
      <c r="C15" s="1964"/>
      <c r="D15" s="1964"/>
      <c r="E15" s="1964"/>
      <c r="F15" s="1964"/>
      <c r="G15" s="1964"/>
      <c r="H15" s="1964"/>
      <c r="I15" s="1964"/>
      <c r="J15" s="1964"/>
      <c r="K15" s="1964"/>
      <c r="L15" s="1964"/>
      <c r="P15" s="2226"/>
    </row>
    <row r="16" spans="1:18">
      <c r="A16" s="1208">
        <v>14</v>
      </c>
      <c r="B16" s="2092"/>
      <c r="P16" s="2226"/>
    </row>
    <row r="17" spans="1:16">
      <c r="A17" s="1208">
        <v>16</v>
      </c>
      <c r="P17" s="2226"/>
    </row>
    <row r="18" spans="1:16">
      <c r="A18" s="1208">
        <v>20</v>
      </c>
      <c r="P18" s="2226"/>
    </row>
    <row r="19" spans="1:16">
      <c r="A19" s="1208">
        <v>21</v>
      </c>
      <c r="P19" s="2226"/>
    </row>
    <row r="20" spans="1:16">
      <c r="A20" s="1208">
        <v>22</v>
      </c>
      <c r="P20" s="2228"/>
    </row>
    <row r="21" spans="1:16">
      <c r="A21" s="1208">
        <v>24</v>
      </c>
    </row>
    <row r="22" spans="1:16">
      <c r="A22" s="1208"/>
    </row>
    <row r="23" spans="1:16">
      <c r="A23" s="1208">
        <v>25</v>
      </c>
    </row>
    <row r="24" spans="1:16" s="52" customFormat="1">
      <c r="A24" s="1637">
        <v>27</v>
      </c>
      <c r="B24" s="3"/>
      <c r="C24" s="3"/>
      <c r="D24" s="3"/>
      <c r="E24" s="3"/>
      <c r="F24" s="3"/>
      <c r="G24" s="3"/>
      <c r="H24" s="3"/>
      <c r="I24" s="3"/>
      <c r="J24" s="3"/>
      <c r="K24" s="3"/>
      <c r="L24" s="3"/>
      <c r="M24" s="3"/>
      <c r="N24" s="3"/>
      <c r="O24" s="3"/>
    </row>
  </sheetData>
  <hyperlinks>
    <hyperlink ref="B2" location="Índice!A1" display="OV1: Visão Geral dos Ativos Ponderados pelo Risco – RWA" xr:uid="{1832442D-2500-4B20-B2E2-4B9030492D9D}"/>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B04C0-E439-4764-BECD-3AEDB5E4471D}">
  <sheetPr codeName="Planilha68">
    <tabColor rgb="FF5F6062"/>
    <pageSetUpPr fitToPage="1"/>
  </sheetPr>
  <dimension ref="A1:D38"/>
  <sheetViews>
    <sheetView workbookViewId="0">
      <selection sqref="A1:XFD1048576"/>
    </sheetView>
  </sheetViews>
  <sheetFormatPr defaultColWidth="8.5546875" defaultRowHeight="13.8"/>
  <cols>
    <col min="1" max="1" width="71.77734375" style="3" customWidth="1"/>
    <col min="2" max="4" width="14.44140625" style="3" customWidth="1"/>
    <col min="5" max="16384" width="8.5546875" style="3"/>
  </cols>
  <sheetData>
    <row r="1" spans="1:4" ht="18">
      <c r="A1" s="53" t="s">
        <v>2692</v>
      </c>
      <c r="D1" s="449" t="s">
        <v>2693</v>
      </c>
    </row>
    <row r="2" spans="1:4" ht="14.25" customHeight="1">
      <c r="A2" s="874"/>
      <c r="B2" s="318" t="s">
        <v>2265</v>
      </c>
      <c r="C2" s="318"/>
      <c r="D2" s="318"/>
    </row>
    <row r="3" spans="1:4" ht="30">
      <c r="A3" s="887" t="s">
        <v>2694</v>
      </c>
      <c r="B3" s="315" t="s">
        <v>2695</v>
      </c>
      <c r="C3" s="315" t="s">
        <v>2475</v>
      </c>
      <c r="D3" s="315" t="s">
        <v>2696</v>
      </c>
    </row>
    <row r="4" spans="1:4">
      <c r="A4" s="877" t="s">
        <v>257</v>
      </c>
      <c r="B4" s="878">
        <v>1944899.2200110902</v>
      </c>
      <c r="C4" s="878">
        <v>1722228.71838538</v>
      </c>
      <c r="D4" s="879"/>
    </row>
    <row r="5" spans="1:4">
      <c r="A5" s="888" t="s">
        <v>1551</v>
      </c>
      <c r="B5" s="881">
        <v>71880.517789490012</v>
      </c>
      <c r="C5" s="881">
        <v>71475.538510330007</v>
      </c>
      <c r="D5" s="889"/>
    </row>
    <row r="6" spans="1:4">
      <c r="A6" s="880" t="s">
        <v>233</v>
      </c>
      <c r="B6" s="881">
        <v>282564.65543140005</v>
      </c>
      <c r="C6" s="881">
        <v>281058.96709932003</v>
      </c>
      <c r="D6" s="879"/>
    </row>
    <row r="7" spans="1:4">
      <c r="A7" s="880" t="s">
        <v>258</v>
      </c>
      <c r="B7" s="881">
        <v>605984.73518368998</v>
      </c>
      <c r="C7" s="881">
        <v>389064.69065107004</v>
      </c>
      <c r="D7" s="879"/>
    </row>
    <row r="8" spans="1:4">
      <c r="A8" s="880" t="s">
        <v>259</v>
      </c>
      <c r="B8" s="881">
        <v>107457.21835405</v>
      </c>
      <c r="C8" s="881">
        <v>107456.21541564999</v>
      </c>
      <c r="D8" s="879"/>
    </row>
    <row r="9" spans="1:4">
      <c r="A9" s="880" t="s">
        <v>260</v>
      </c>
      <c r="B9" s="881">
        <v>276.88518469000002</v>
      </c>
      <c r="C9" s="881">
        <v>276.88518469000002</v>
      </c>
      <c r="D9" s="879"/>
    </row>
    <row r="10" spans="1:4">
      <c r="A10" s="880" t="s">
        <v>261</v>
      </c>
      <c r="B10" s="881">
        <v>593458.81215394998</v>
      </c>
      <c r="C10" s="881">
        <v>594286.79736120999</v>
      </c>
      <c r="D10" s="879"/>
    </row>
    <row r="11" spans="1:4">
      <c r="A11" s="880" t="s">
        <v>262</v>
      </c>
      <c r="B11" s="881">
        <v>279785.16212905</v>
      </c>
      <c r="C11" s="881">
        <v>275214.66122362</v>
      </c>
      <c r="D11" s="879"/>
    </row>
    <row r="12" spans="1:4">
      <c r="A12" s="890" t="s">
        <v>1552</v>
      </c>
      <c r="B12" s="879">
        <v>0</v>
      </c>
      <c r="C12" s="879">
        <v>33832.246180329996</v>
      </c>
      <c r="D12" s="879"/>
    </row>
    <row r="13" spans="1:4">
      <c r="A13" s="884" t="s">
        <v>2697</v>
      </c>
      <c r="B13" s="883">
        <v>0</v>
      </c>
      <c r="C13" s="883">
        <v>2642.0341702599999</v>
      </c>
      <c r="D13" s="883" t="s">
        <v>2698</v>
      </c>
    </row>
    <row r="14" spans="1:4">
      <c r="A14" s="884" t="s">
        <v>2699</v>
      </c>
      <c r="B14" s="883">
        <v>0</v>
      </c>
      <c r="C14" s="883">
        <v>31098.107761200001</v>
      </c>
      <c r="D14" s="883" t="s">
        <v>2700</v>
      </c>
    </row>
    <row r="15" spans="1:4">
      <c r="A15" s="884" t="s">
        <v>2701</v>
      </c>
      <c r="B15" s="883">
        <v>0</v>
      </c>
      <c r="C15" s="883">
        <v>92.104248870000006</v>
      </c>
      <c r="D15" s="883" t="s">
        <v>2702</v>
      </c>
    </row>
    <row r="16" spans="1:4">
      <c r="A16" s="886" t="s">
        <v>268</v>
      </c>
      <c r="B16" s="883">
        <v>0</v>
      </c>
      <c r="C16" s="883">
        <v>241382.41504329001</v>
      </c>
      <c r="D16" s="883"/>
    </row>
    <row r="17" spans="1:4">
      <c r="A17" s="880" t="s">
        <v>265</v>
      </c>
      <c r="B17" s="881">
        <v>3490.2337847700001</v>
      </c>
      <c r="C17" s="881">
        <v>3394.9629394899998</v>
      </c>
      <c r="D17" s="879"/>
    </row>
    <row r="18" spans="1:4">
      <c r="A18" s="877" t="s">
        <v>240</v>
      </c>
      <c r="B18" s="879">
        <v>37599.1249522</v>
      </c>
      <c r="C18" s="879">
        <v>60698.661734399997</v>
      </c>
      <c r="D18" s="879"/>
    </row>
    <row r="19" spans="1:4">
      <c r="A19" s="880" t="s">
        <v>241</v>
      </c>
      <c r="B19" s="881">
        <v>15997.536764940001</v>
      </c>
      <c r="C19" s="881">
        <v>39760.790463489997</v>
      </c>
      <c r="D19" s="879"/>
    </row>
    <row r="20" spans="1:4">
      <c r="A20" s="886" t="s">
        <v>266</v>
      </c>
      <c r="B20" s="879">
        <v>0</v>
      </c>
      <c r="C20" s="883">
        <v>728.29631447999998</v>
      </c>
      <c r="D20" s="883" t="s">
        <v>2703</v>
      </c>
    </row>
    <row r="21" spans="1:4">
      <c r="A21" s="886" t="s">
        <v>1556</v>
      </c>
      <c r="B21" s="879">
        <v>0</v>
      </c>
      <c r="C21" s="883">
        <v>7364.8796068599995</v>
      </c>
      <c r="D21" s="883" t="s">
        <v>2704</v>
      </c>
    </row>
    <row r="22" spans="1:4">
      <c r="A22" s="886" t="s">
        <v>1557</v>
      </c>
      <c r="B22" s="879">
        <v>0</v>
      </c>
      <c r="C22" s="883">
        <v>10513.583926860001</v>
      </c>
      <c r="D22" s="883" t="s">
        <v>2705</v>
      </c>
    </row>
    <row r="23" spans="1:4">
      <c r="A23" s="886" t="s">
        <v>268</v>
      </c>
      <c r="B23" s="879">
        <v>0</v>
      </c>
      <c r="C23" s="883">
        <v>21154.030615289994</v>
      </c>
      <c r="D23" s="883"/>
    </row>
    <row r="24" spans="1:4">
      <c r="A24" s="880" t="s">
        <v>242</v>
      </c>
      <c r="B24" s="881">
        <v>6355.1694214899999</v>
      </c>
      <c r="C24" s="881">
        <v>5863.40173908</v>
      </c>
      <c r="D24" s="879"/>
    </row>
    <row r="25" spans="1:4">
      <c r="A25" s="886" t="s">
        <v>1558</v>
      </c>
      <c r="B25" s="879">
        <v>0</v>
      </c>
      <c r="C25" s="883">
        <v>0</v>
      </c>
      <c r="D25" s="883"/>
    </row>
    <row r="26" spans="1:4">
      <c r="A26" s="886" t="s">
        <v>1559</v>
      </c>
      <c r="B26" s="879">
        <v>0</v>
      </c>
      <c r="C26" s="879">
        <v>0</v>
      </c>
      <c r="D26" s="883"/>
    </row>
    <row r="27" spans="1:4">
      <c r="A27" s="880" t="s">
        <v>244</v>
      </c>
      <c r="B27" s="881">
        <v>15246.41876577</v>
      </c>
      <c r="C27" s="881">
        <v>15074.46953183</v>
      </c>
      <c r="D27" s="879"/>
    </row>
    <row r="28" spans="1:4">
      <c r="A28" s="884" t="s">
        <v>266</v>
      </c>
      <c r="B28" s="891">
        <v>0</v>
      </c>
      <c r="C28" s="883">
        <v>6223.7774472399988</v>
      </c>
      <c r="D28" s="883" t="s">
        <v>2703</v>
      </c>
    </row>
    <row r="29" spans="1:4">
      <c r="A29" s="884" t="s">
        <v>267</v>
      </c>
      <c r="B29" s="883">
        <v>0</v>
      </c>
      <c r="C29" s="883">
        <v>8730.7310555400018</v>
      </c>
      <c r="D29" s="883" t="s">
        <v>2706</v>
      </c>
    </row>
    <row r="30" spans="1:4">
      <c r="A30" s="884" t="s">
        <v>1558</v>
      </c>
      <c r="B30" s="883">
        <v>0</v>
      </c>
      <c r="C30" s="883">
        <v>0</v>
      </c>
      <c r="D30" s="883" t="s">
        <v>2707</v>
      </c>
    </row>
    <row r="31" spans="1:4">
      <c r="A31" s="884" t="s">
        <v>268</v>
      </c>
      <c r="B31" s="883">
        <v>0</v>
      </c>
      <c r="C31" s="883">
        <v>118.96102905000043</v>
      </c>
      <c r="D31" s="883"/>
    </row>
    <row r="32" spans="1:4">
      <c r="A32" s="877" t="s">
        <v>245</v>
      </c>
      <c r="B32" s="879">
        <v>1982498.3449632903</v>
      </c>
      <c r="C32" s="879">
        <v>1782927.3801197801</v>
      </c>
      <c r="D32" s="879"/>
    </row>
    <row r="33" spans="1:4" ht="27" customHeight="1">
      <c r="A33" s="2514" t="s">
        <v>2708</v>
      </c>
      <c r="B33" s="2514"/>
      <c r="C33" s="2514"/>
      <c r="D33" s="2514"/>
    </row>
    <row r="34" spans="1:4" ht="13.5" customHeight="1">
      <c r="A34" s="2515" t="s">
        <v>2709</v>
      </c>
      <c r="B34" s="2515"/>
      <c r="C34" s="2515"/>
      <c r="D34" s="665"/>
    </row>
    <row r="35" spans="1:4">
      <c r="B35" s="3" t="s">
        <v>184</v>
      </c>
      <c r="C35" s="3" t="s">
        <v>184</v>
      </c>
    </row>
    <row r="36" spans="1:4">
      <c r="B36" s="3" t="s">
        <v>184</v>
      </c>
      <c r="C36" s="3" t="s">
        <v>184</v>
      </c>
    </row>
    <row r="37" spans="1:4">
      <c r="B37" s="3" t="s">
        <v>184</v>
      </c>
      <c r="C37" s="3" t="s">
        <v>184</v>
      </c>
    </row>
    <row r="38" spans="1:4" ht="23.25" customHeight="1"/>
  </sheetData>
  <mergeCells count="2">
    <mergeCell ref="A33:D33"/>
    <mergeCell ref="A34:C34"/>
  </mergeCells>
  <hyperlinks>
    <hyperlink ref="A1" location="Menu!A1" display="Balanço Patrimonial Consolidado - Ativo (1)" xr:uid="{9854E716-43DF-48A9-8635-26B255EC8BC0}"/>
  </hyperlinks>
  <printOptions horizontalCentered="1" verticalCentered="1"/>
  <pageMargins left="0.51181102362204722" right="0.51181102362204722" top="0.59055118110236227" bottom="0.59055118110236227" header="0.31496062992125984" footer="0.31496062992125984"/>
  <pageSetup paperSize="9" scale="10" orientation="portrait" horizontalDpi="4294967295" verticalDpi="4294967295" r:id="rId1"/>
  <headerFooter>
    <oddFooter>&amp;L&amp;1#&amp;"Calibri"&amp;9&amp;K000000Corporativo | Interno</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5580A-D78D-4FFF-9DF6-15707B4ACB9A}">
  <sheetPr codeName="Planilha69">
    <tabColor rgb="FF5F6062"/>
    <pageSetUpPr fitToPage="1"/>
  </sheetPr>
  <dimension ref="A1:D29"/>
  <sheetViews>
    <sheetView workbookViewId="0">
      <selection sqref="A1:XFD1048576"/>
    </sheetView>
  </sheetViews>
  <sheetFormatPr defaultColWidth="8.5546875" defaultRowHeight="13.8"/>
  <cols>
    <col min="1" max="1" width="70.5546875" style="3" customWidth="1"/>
    <col min="2" max="3" width="15.5546875" style="3" customWidth="1"/>
    <col min="4" max="4" width="14.21875" style="3" customWidth="1"/>
    <col min="5" max="16384" width="8.5546875" style="3"/>
  </cols>
  <sheetData>
    <row r="1" spans="1:4" ht="18">
      <c r="A1" s="53" t="s">
        <v>2710</v>
      </c>
      <c r="B1" s="313"/>
      <c r="D1" s="449" t="s">
        <v>2693</v>
      </c>
    </row>
    <row r="2" spans="1:4" ht="15.6">
      <c r="A2" s="874"/>
      <c r="B2" s="318" t="s">
        <v>2265</v>
      </c>
      <c r="C2" s="455"/>
      <c r="D2" s="455"/>
    </row>
    <row r="3" spans="1:4" ht="30">
      <c r="A3" s="875" t="s">
        <v>2711</v>
      </c>
      <c r="B3" s="876" t="s">
        <v>2695</v>
      </c>
      <c r="C3" s="876" t="s">
        <v>2475</v>
      </c>
      <c r="D3" s="315" t="s">
        <v>2696</v>
      </c>
    </row>
    <row r="4" spans="1:4">
      <c r="A4" s="877" t="s">
        <v>269</v>
      </c>
      <c r="B4" s="878">
        <v>1843947.2916110801</v>
      </c>
      <c r="C4" s="878">
        <v>1643803.6028594498</v>
      </c>
      <c r="D4" s="879"/>
    </row>
    <row r="5" spans="1:4">
      <c r="A5" s="880" t="s">
        <v>247</v>
      </c>
      <c r="B5" s="881">
        <v>606750.40841238003</v>
      </c>
      <c r="C5" s="881">
        <v>617067.36982436001</v>
      </c>
      <c r="D5" s="879"/>
    </row>
    <row r="6" spans="1:4">
      <c r="A6" s="880" t="s">
        <v>248</v>
      </c>
      <c r="B6" s="881">
        <v>313539.58158528997</v>
      </c>
      <c r="C6" s="881">
        <v>313760.49964941997</v>
      </c>
      <c r="D6" s="879"/>
    </row>
    <row r="7" spans="1:4">
      <c r="A7" s="880" t="s">
        <v>270</v>
      </c>
      <c r="B7" s="881">
        <v>154145.95306132999</v>
      </c>
      <c r="C7" s="881">
        <v>154145.95306132999</v>
      </c>
      <c r="D7" s="879"/>
    </row>
    <row r="8" spans="1:4">
      <c r="A8" s="880" t="s">
        <v>259</v>
      </c>
      <c r="B8" s="881">
        <v>45410.570891570002</v>
      </c>
      <c r="C8" s="881">
        <v>45410.570891570002</v>
      </c>
      <c r="D8" s="879"/>
    </row>
    <row r="9" spans="1:4">
      <c r="A9" s="880" t="s">
        <v>260</v>
      </c>
      <c r="B9" s="881">
        <v>6664.8872505299996</v>
      </c>
      <c r="C9" s="881">
        <v>6667.1964675099998</v>
      </c>
      <c r="D9" s="879"/>
    </row>
    <row r="10" spans="1:4">
      <c r="A10" s="880" t="s">
        <v>250</v>
      </c>
      <c r="B10" s="881">
        <v>94908.563419279992</v>
      </c>
      <c r="C10" s="881">
        <v>94908.554978539993</v>
      </c>
      <c r="D10" s="879"/>
    </row>
    <row r="11" spans="1:4">
      <c r="A11" s="880" t="s">
        <v>271</v>
      </c>
      <c r="B11" s="881">
        <v>87909.197738020011</v>
      </c>
      <c r="C11" s="881">
        <v>87933.401830029994</v>
      </c>
      <c r="D11" s="879"/>
    </row>
    <row r="12" spans="1:4">
      <c r="A12" s="880" t="s">
        <v>252</v>
      </c>
      <c r="B12" s="881">
        <v>214565.31474092</v>
      </c>
      <c r="C12" s="881">
        <v>0</v>
      </c>
      <c r="D12" s="879"/>
    </row>
    <row r="13" spans="1:4">
      <c r="A13" s="880" t="s">
        <v>274</v>
      </c>
      <c r="B13" s="881">
        <v>320051.81451176002</v>
      </c>
      <c r="C13" s="881">
        <v>323910.05615669</v>
      </c>
      <c r="D13" s="879"/>
    </row>
    <row r="14" spans="1:4">
      <c r="A14" s="882" t="s">
        <v>1560</v>
      </c>
      <c r="B14" s="881">
        <v>8823.0988934300003</v>
      </c>
      <c r="C14" s="881">
        <v>7701.0592294300004</v>
      </c>
      <c r="D14" s="883"/>
    </row>
    <row r="15" spans="1:4">
      <c r="A15" s="884" t="s">
        <v>1561</v>
      </c>
      <c r="B15" s="883">
        <v>0</v>
      </c>
      <c r="C15" s="883">
        <v>4659.5412653599997</v>
      </c>
      <c r="D15" s="883" t="s">
        <v>2712</v>
      </c>
    </row>
    <row r="16" spans="1:4">
      <c r="A16" s="884" t="s">
        <v>1562</v>
      </c>
      <c r="B16" s="883">
        <v>0</v>
      </c>
      <c r="C16" s="883">
        <v>234.31840747999999</v>
      </c>
      <c r="D16" s="883" t="s">
        <v>2702</v>
      </c>
    </row>
    <row r="17" spans="1:4">
      <c r="A17" s="884" t="s">
        <v>1559</v>
      </c>
      <c r="B17" s="883">
        <v>0</v>
      </c>
      <c r="C17" s="883">
        <v>2807.1995565900006</v>
      </c>
      <c r="D17" s="883"/>
    </row>
    <row r="18" spans="1:4">
      <c r="A18" s="882" t="s">
        <v>1559</v>
      </c>
      <c r="B18" s="883">
        <v>0</v>
      </c>
      <c r="C18" s="883">
        <v>316208.99692726001</v>
      </c>
      <c r="D18" s="883"/>
    </row>
    <row r="19" spans="1:4">
      <c r="A19" s="880" t="s">
        <v>1563</v>
      </c>
      <c r="B19" s="881">
        <v>3286.4912972699999</v>
      </c>
      <c r="C19" s="881">
        <v>3295.0939625999999</v>
      </c>
      <c r="D19" s="879"/>
    </row>
    <row r="20" spans="1:4">
      <c r="A20" s="880" t="s">
        <v>1547</v>
      </c>
      <c r="B20" s="881">
        <v>11640.54703881</v>
      </c>
      <c r="C20" s="881">
        <v>11934.345073100001</v>
      </c>
      <c r="D20" s="883" t="s">
        <v>2713</v>
      </c>
    </row>
    <row r="21" spans="1:4">
      <c r="A21" s="880" t="s">
        <v>1548</v>
      </c>
      <c r="B21" s="879">
        <v>123624.01501613999</v>
      </c>
      <c r="C21" s="879">
        <v>123893.49174683997</v>
      </c>
      <c r="D21" s="879"/>
    </row>
    <row r="22" spans="1:4">
      <c r="A22" s="885" t="s">
        <v>1536</v>
      </c>
      <c r="B22" s="881">
        <v>97148</v>
      </c>
      <c r="C22" s="879">
        <v>97148</v>
      </c>
      <c r="D22" s="883" t="s">
        <v>2714</v>
      </c>
    </row>
    <row r="23" spans="1:4">
      <c r="A23" s="885" t="s">
        <v>1537</v>
      </c>
      <c r="B23" s="879">
        <v>-2342.28277561</v>
      </c>
      <c r="C23" s="879">
        <v>-1090.2072609000002</v>
      </c>
      <c r="D23" s="883" t="s">
        <v>2715</v>
      </c>
    </row>
    <row r="24" spans="1:4">
      <c r="A24" s="885" t="s">
        <v>1538</v>
      </c>
      <c r="B24" s="881">
        <v>29729.815654179998</v>
      </c>
      <c r="C24" s="879">
        <v>28747.216870169977</v>
      </c>
      <c r="D24" s="883" t="s">
        <v>2716</v>
      </c>
    </row>
    <row r="25" spans="1:4" ht="15" hidden="1" customHeight="1">
      <c r="A25" s="886" t="s">
        <v>1559</v>
      </c>
      <c r="B25" s="883"/>
      <c r="C25" s="883"/>
      <c r="D25" s="883"/>
    </row>
    <row r="26" spans="1:4">
      <c r="A26" s="885" t="s">
        <v>1539</v>
      </c>
      <c r="B26" s="881">
        <v>-911.51786242999992</v>
      </c>
      <c r="C26" s="879">
        <v>-911.51786242999992</v>
      </c>
      <c r="D26" s="883" t="s">
        <v>2717</v>
      </c>
    </row>
    <row r="27" spans="1:4">
      <c r="A27" s="877" t="s">
        <v>2718</v>
      </c>
      <c r="B27" s="879">
        <v>1982498.3449633</v>
      </c>
      <c r="C27" s="879">
        <v>1782927</v>
      </c>
      <c r="D27" s="879"/>
    </row>
    <row r="28" spans="1:4" ht="25.5" customHeight="1">
      <c r="A28" s="2514" t="s">
        <v>2719</v>
      </c>
      <c r="B28" s="2514"/>
      <c r="C28" s="2514"/>
      <c r="D28" s="2514"/>
    </row>
    <row r="29" spans="1:4">
      <c r="A29" s="2516" t="s">
        <v>2709</v>
      </c>
      <c r="B29" s="2516"/>
      <c r="C29" s="2516"/>
      <c r="D29" s="405"/>
    </row>
  </sheetData>
  <mergeCells count="2">
    <mergeCell ref="A28:D28"/>
    <mergeCell ref="A29:C29"/>
  </mergeCells>
  <hyperlinks>
    <hyperlink ref="A1" location="Menu!A1" display="Balanço Patrimonial Consolidado - Passivo (1)" xr:uid="{B61AA99F-A2A5-4D07-B8D1-CF56B780A689}"/>
  </hyperlinks>
  <printOptions horizontalCentered="1"/>
  <pageMargins left="0.51181102362204722" right="0.51181102362204722" top="0.59055118110236227" bottom="0.59055118110236227" header="0.31496062992125984" footer="0.31496062992125984"/>
  <pageSetup paperSize="9" scale="42" orientation="portrait" horizontalDpi="4294967295" verticalDpi="4294967295" r:id="rId1"/>
  <headerFooter>
    <oddFooter>&amp;L&amp;1#&amp;"Calibri"&amp;9&amp;K000000Corporativo | Interno</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9ADEB-9017-48D2-971A-C3C1E73C7CB1}">
  <sheetPr codeName="Planilha1">
    <tabColor rgb="FF5F6062"/>
  </sheetPr>
  <dimension ref="A1:AI33"/>
  <sheetViews>
    <sheetView workbookViewId="0">
      <selection sqref="A1:XFD1048576"/>
    </sheetView>
  </sheetViews>
  <sheetFormatPr defaultColWidth="8.77734375" defaultRowHeight="13.2"/>
  <cols>
    <col min="1" max="1" width="56.44140625" style="58" bestFit="1" customWidth="1"/>
    <col min="2" max="2" width="13.44140625" style="58" bestFit="1" customWidth="1"/>
    <col min="3" max="3" width="35.44140625" style="58" bestFit="1" customWidth="1"/>
    <col min="4" max="4" width="10.5546875" style="58" bestFit="1" customWidth="1"/>
    <col min="5" max="5" width="11.44140625" style="58" bestFit="1" customWidth="1"/>
    <col min="6" max="6" width="10.5546875" style="58" bestFit="1" customWidth="1"/>
    <col min="7" max="7" width="11.44140625" style="58" bestFit="1" customWidth="1"/>
    <col min="8" max="8" width="10.5546875" style="58" bestFit="1" customWidth="1"/>
    <col min="9" max="9" width="11.44140625" style="58" bestFit="1" customWidth="1"/>
    <col min="10" max="10" width="10.5546875" style="58" bestFit="1" customWidth="1"/>
    <col min="11" max="11" width="11.44140625" style="58" bestFit="1" customWidth="1"/>
    <col min="12" max="12" width="10.5546875" style="58" bestFit="1" customWidth="1"/>
    <col min="13" max="13" width="11.44140625" style="58" bestFit="1" customWidth="1"/>
    <col min="14" max="15" width="11.44140625" style="58" customWidth="1"/>
    <col min="16" max="16" width="10.5546875" style="58" bestFit="1" customWidth="1"/>
    <col min="17" max="17" width="11.44140625" style="58" bestFit="1" customWidth="1"/>
    <col min="18" max="18" width="10.5546875" style="58" bestFit="1" customWidth="1"/>
    <col min="19" max="19" width="11.44140625" style="58" bestFit="1" customWidth="1"/>
    <col min="20" max="20" width="10.5546875" style="58" bestFit="1" customWidth="1"/>
    <col min="21" max="21" width="11.44140625" style="58" bestFit="1" customWidth="1"/>
    <col min="22" max="22" width="10.5546875" style="58" bestFit="1" customWidth="1"/>
    <col min="23" max="23" width="11.44140625" style="58" bestFit="1" customWidth="1"/>
    <col min="24" max="24" width="10.5546875" style="58" bestFit="1" customWidth="1"/>
    <col min="25" max="25" width="11.44140625" style="58" bestFit="1" customWidth="1"/>
    <col min="26" max="26" width="10.5546875" style="58" bestFit="1" customWidth="1"/>
    <col min="27" max="27" width="11.44140625" style="58" bestFit="1" customWidth="1"/>
    <col min="28" max="28" width="10.5546875" style="58" bestFit="1" customWidth="1"/>
    <col min="29" max="29" width="11.44140625" style="58" bestFit="1" customWidth="1"/>
    <col min="30" max="30" width="10.5546875" style="58" bestFit="1" customWidth="1"/>
    <col min="31" max="31" width="11.44140625" style="58" bestFit="1" customWidth="1"/>
    <col min="32" max="32" width="10.5546875" style="58" bestFit="1" customWidth="1"/>
    <col min="33" max="33" width="11.44140625" style="58" bestFit="1" customWidth="1"/>
    <col min="34" max="34" width="10.5546875" style="58" bestFit="1" customWidth="1"/>
    <col min="35" max="35" width="11.44140625" style="58" bestFit="1" customWidth="1"/>
    <col min="36" max="267" width="9.21875" style="58"/>
    <col min="268" max="268" width="3.44140625" style="58" customWidth="1"/>
    <col min="269" max="269" width="46.44140625" style="58" customWidth="1"/>
    <col min="270" max="270" width="17.21875" style="58" customWidth="1"/>
    <col min="271" max="271" width="40.44140625" style="58" bestFit="1" customWidth="1"/>
    <col min="272" max="276" width="13.5546875" style="58" customWidth="1"/>
    <col min="277" max="278" width="19.44140625" style="58" customWidth="1"/>
    <col min="279" max="523" width="9.21875" style="58"/>
    <col min="524" max="524" width="3.44140625" style="58" customWidth="1"/>
    <col min="525" max="525" width="46.44140625" style="58" customWidth="1"/>
    <col min="526" max="526" width="17.21875" style="58" customWidth="1"/>
    <col min="527" max="527" width="40.44140625" style="58" bestFit="1" customWidth="1"/>
    <col min="528" max="532" width="13.5546875" style="58" customWidth="1"/>
    <col min="533" max="534" width="19.44140625" style="58" customWidth="1"/>
    <col min="535" max="779" width="9.21875" style="58"/>
    <col min="780" max="780" width="3.44140625" style="58" customWidth="1"/>
    <col min="781" max="781" width="46.44140625" style="58" customWidth="1"/>
    <col min="782" max="782" width="17.21875" style="58" customWidth="1"/>
    <col min="783" max="783" width="40.44140625" style="58" bestFit="1" customWidth="1"/>
    <col min="784" max="788" width="13.5546875" style="58" customWidth="1"/>
    <col min="789" max="790" width="19.44140625" style="58" customWidth="1"/>
    <col min="791" max="1035" width="9.21875" style="58"/>
    <col min="1036" max="1036" width="3.44140625" style="58" customWidth="1"/>
    <col min="1037" max="1037" width="46.44140625" style="58" customWidth="1"/>
    <col min="1038" max="1038" width="17.21875" style="58" customWidth="1"/>
    <col min="1039" max="1039" width="40.44140625" style="58" bestFit="1" customWidth="1"/>
    <col min="1040" max="1044" width="13.5546875" style="58" customWidth="1"/>
    <col min="1045" max="1046" width="19.44140625" style="58" customWidth="1"/>
    <col min="1047" max="1291" width="9.21875" style="58"/>
    <col min="1292" max="1292" width="3.44140625" style="58" customWidth="1"/>
    <col min="1293" max="1293" width="46.44140625" style="58" customWidth="1"/>
    <col min="1294" max="1294" width="17.21875" style="58" customWidth="1"/>
    <col min="1295" max="1295" width="40.44140625" style="58" bestFit="1" customWidth="1"/>
    <col min="1296" max="1300" width="13.5546875" style="58" customWidth="1"/>
    <col min="1301" max="1302" width="19.44140625" style="58" customWidth="1"/>
    <col min="1303" max="1547" width="9.21875" style="58"/>
    <col min="1548" max="1548" width="3.44140625" style="58" customWidth="1"/>
    <col min="1549" max="1549" width="46.44140625" style="58" customWidth="1"/>
    <col min="1550" max="1550" width="17.21875" style="58" customWidth="1"/>
    <col min="1551" max="1551" width="40.44140625" style="58" bestFit="1" customWidth="1"/>
    <col min="1552" max="1556" width="13.5546875" style="58" customWidth="1"/>
    <col min="1557" max="1558" width="19.44140625" style="58" customWidth="1"/>
    <col min="1559" max="1803" width="9.21875" style="58"/>
    <col min="1804" max="1804" width="3.44140625" style="58" customWidth="1"/>
    <col min="1805" max="1805" width="46.44140625" style="58" customWidth="1"/>
    <col min="1806" max="1806" width="17.21875" style="58" customWidth="1"/>
    <col min="1807" max="1807" width="40.44140625" style="58" bestFit="1" customWidth="1"/>
    <col min="1808" max="1812" width="13.5546875" style="58" customWidth="1"/>
    <col min="1813" max="1814" width="19.44140625" style="58" customWidth="1"/>
    <col min="1815" max="2059" width="9.21875" style="58"/>
    <col min="2060" max="2060" width="3.44140625" style="58" customWidth="1"/>
    <col min="2061" max="2061" width="46.44140625" style="58" customWidth="1"/>
    <col min="2062" max="2062" width="17.21875" style="58" customWidth="1"/>
    <col min="2063" max="2063" width="40.44140625" style="58" bestFit="1" customWidth="1"/>
    <col min="2064" max="2068" width="13.5546875" style="58" customWidth="1"/>
    <col min="2069" max="2070" width="19.44140625" style="58" customWidth="1"/>
    <col min="2071" max="2315" width="9.21875" style="58"/>
    <col min="2316" max="2316" width="3.44140625" style="58" customWidth="1"/>
    <col min="2317" max="2317" width="46.44140625" style="58" customWidth="1"/>
    <col min="2318" max="2318" width="17.21875" style="58" customWidth="1"/>
    <col min="2319" max="2319" width="40.44140625" style="58" bestFit="1" customWidth="1"/>
    <col min="2320" max="2324" width="13.5546875" style="58" customWidth="1"/>
    <col min="2325" max="2326" width="19.44140625" style="58" customWidth="1"/>
    <col min="2327" max="2571" width="9.21875" style="58"/>
    <col min="2572" max="2572" width="3.44140625" style="58" customWidth="1"/>
    <col min="2573" max="2573" width="46.44140625" style="58" customWidth="1"/>
    <col min="2574" max="2574" width="17.21875" style="58" customWidth="1"/>
    <col min="2575" max="2575" width="40.44140625" style="58" bestFit="1" customWidth="1"/>
    <col min="2576" max="2580" width="13.5546875" style="58" customWidth="1"/>
    <col min="2581" max="2582" width="19.44140625" style="58" customWidth="1"/>
    <col min="2583" max="2827" width="9.21875" style="58"/>
    <col min="2828" max="2828" width="3.44140625" style="58" customWidth="1"/>
    <col min="2829" max="2829" width="46.44140625" style="58" customWidth="1"/>
    <col min="2830" max="2830" width="17.21875" style="58" customWidth="1"/>
    <col min="2831" max="2831" width="40.44140625" style="58" bestFit="1" customWidth="1"/>
    <col min="2832" max="2836" width="13.5546875" style="58" customWidth="1"/>
    <col min="2837" max="2838" width="19.44140625" style="58" customWidth="1"/>
    <col min="2839" max="3083" width="9.21875" style="58"/>
    <col min="3084" max="3084" width="3.44140625" style="58" customWidth="1"/>
    <col min="3085" max="3085" width="46.44140625" style="58" customWidth="1"/>
    <col min="3086" max="3086" width="17.21875" style="58" customWidth="1"/>
    <col min="3087" max="3087" width="40.44140625" style="58" bestFit="1" customWidth="1"/>
    <col min="3088" max="3092" width="13.5546875" style="58" customWidth="1"/>
    <col min="3093" max="3094" width="19.44140625" style="58" customWidth="1"/>
    <col min="3095" max="3339" width="9.21875" style="58"/>
    <col min="3340" max="3340" width="3.44140625" style="58" customWidth="1"/>
    <col min="3341" max="3341" width="46.44140625" style="58" customWidth="1"/>
    <col min="3342" max="3342" width="17.21875" style="58" customWidth="1"/>
    <col min="3343" max="3343" width="40.44140625" style="58" bestFit="1" customWidth="1"/>
    <col min="3344" max="3348" width="13.5546875" style="58" customWidth="1"/>
    <col min="3349" max="3350" width="19.44140625" style="58" customWidth="1"/>
    <col min="3351" max="3595" width="9.21875" style="58"/>
    <col min="3596" max="3596" width="3.44140625" style="58" customWidth="1"/>
    <col min="3597" max="3597" width="46.44140625" style="58" customWidth="1"/>
    <col min="3598" max="3598" width="17.21875" style="58" customWidth="1"/>
    <col min="3599" max="3599" width="40.44140625" style="58" bestFit="1" customWidth="1"/>
    <col min="3600" max="3604" width="13.5546875" style="58" customWidth="1"/>
    <col min="3605" max="3606" width="19.44140625" style="58" customWidth="1"/>
    <col min="3607" max="3851" width="9.21875" style="58"/>
    <col min="3852" max="3852" width="3.44140625" style="58" customWidth="1"/>
    <col min="3853" max="3853" width="46.44140625" style="58" customWidth="1"/>
    <col min="3854" max="3854" width="17.21875" style="58" customWidth="1"/>
    <col min="3855" max="3855" width="40.44140625" style="58" bestFit="1" customWidth="1"/>
    <col min="3856" max="3860" width="13.5546875" style="58" customWidth="1"/>
    <col min="3861" max="3862" width="19.44140625" style="58" customWidth="1"/>
    <col min="3863" max="4107" width="9.21875" style="58"/>
    <col min="4108" max="4108" width="3.44140625" style="58" customWidth="1"/>
    <col min="4109" max="4109" width="46.44140625" style="58" customWidth="1"/>
    <col min="4110" max="4110" width="17.21875" style="58" customWidth="1"/>
    <col min="4111" max="4111" width="40.44140625" style="58" bestFit="1" customWidth="1"/>
    <col min="4112" max="4116" width="13.5546875" style="58" customWidth="1"/>
    <col min="4117" max="4118" width="19.44140625" style="58" customWidth="1"/>
    <col min="4119" max="4363" width="9.21875" style="58"/>
    <col min="4364" max="4364" width="3.44140625" style="58" customWidth="1"/>
    <col min="4365" max="4365" width="46.44140625" style="58" customWidth="1"/>
    <col min="4366" max="4366" width="17.21875" style="58" customWidth="1"/>
    <col min="4367" max="4367" width="40.44140625" style="58" bestFit="1" customWidth="1"/>
    <col min="4368" max="4372" width="13.5546875" style="58" customWidth="1"/>
    <col min="4373" max="4374" width="19.44140625" style="58" customWidth="1"/>
    <col min="4375" max="4619" width="9.21875" style="58"/>
    <col min="4620" max="4620" width="3.44140625" style="58" customWidth="1"/>
    <col min="4621" max="4621" width="46.44140625" style="58" customWidth="1"/>
    <col min="4622" max="4622" width="17.21875" style="58" customWidth="1"/>
    <col min="4623" max="4623" width="40.44140625" style="58" bestFit="1" customWidth="1"/>
    <col min="4624" max="4628" width="13.5546875" style="58" customWidth="1"/>
    <col min="4629" max="4630" width="19.44140625" style="58" customWidth="1"/>
    <col min="4631" max="4875" width="9.21875" style="58"/>
    <col min="4876" max="4876" width="3.44140625" style="58" customWidth="1"/>
    <col min="4877" max="4877" width="46.44140625" style="58" customWidth="1"/>
    <col min="4878" max="4878" width="17.21875" style="58" customWidth="1"/>
    <col min="4879" max="4879" width="40.44140625" style="58" bestFit="1" customWidth="1"/>
    <col min="4880" max="4884" width="13.5546875" style="58" customWidth="1"/>
    <col min="4885" max="4886" width="19.44140625" style="58" customWidth="1"/>
    <col min="4887" max="5131" width="9.21875" style="58"/>
    <col min="5132" max="5132" width="3.44140625" style="58" customWidth="1"/>
    <col min="5133" max="5133" width="46.44140625" style="58" customWidth="1"/>
    <col min="5134" max="5134" width="17.21875" style="58" customWidth="1"/>
    <col min="5135" max="5135" width="40.44140625" style="58" bestFit="1" customWidth="1"/>
    <col min="5136" max="5140" width="13.5546875" style="58" customWidth="1"/>
    <col min="5141" max="5142" width="19.44140625" style="58" customWidth="1"/>
    <col min="5143" max="5387" width="9.21875" style="58"/>
    <col min="5388" max="5388" width="3.44140625" style="58" customWidth="1"/>
    <col min="5389" max="5389" width="46.44140625" style="58" customWidth="1"/>
    <col min="5390" max="5390" width="17.21875" style="58" customWidth="1"/>
    <col min="5391" max="5391" width="40.44140625" style="58" bestFit="1" customWidth="1"/>
    <col min="5392" max="5396" width="13.5546875" style="58" customWidth="1"/>
    <col min="5397" max="5398" width="19.44140625" style="58" customWidth="1"/>
    <col min="5399" max="5643" width="9.21875" style="58"/>
    <col min="5644" max="5644" width="3.44140625" style="58" customWidth="1"/>
    <col min="5645" max="5645" width="46.44140625" style="58" customWidth="1"/>
    <col min="5646" max="5646" width="17.21875" style="58" customWidth="1"/>
    <col min="5647" max="5647" width="40.44140625" style="58" bestFit="1" customWidth="1"/>
    <col min="5648" max="5652" width="13.5546875" style="58" customWidth="1"/>
    <col min="5653" max="5654" width="19.44140625" style="58" customWidth="1"/>
    <col min="5655" max="5899" width="9.21875" style="58"/>
    <col min="5900" max="5900" width="3.44140625" style="58" customWidth="1"/>
    <col min="5901" max="5901" width="46.44140625" style="58" customWidth="1"/>
    <col min="5902" max="5902" width="17.21875" style="58" customWidth="1"/>
    <col min="5903" max="5903" width="40.44140625" style="58" bestFit="1" customWidth="1"/>
    <col min="5904" max="5908" width="13.5546875" style="58" customWidth="1"/>
    <col min="5909" max="5910" width="19.44140625" style="58" customWidth="1"/>
    <col min="5911" max="6155" width="9.21875" style="58"/>
    <col min="6156" max="6156" width="3.44140625" style="58" customWidth="1"/>
    <col min="6157" max="6157" width="46.44140625" style="58" customWidth="1"/>
    <col min="6158" max="6158" width="17.21875" style="58" customWidth="1"/>
    <col min="6159" max="6159" width="40.44140625" style="58" bestFit="1" customWidth="1"/>
    <col min="6160" max="6164" width="13.5546875" style="58" customWidth="1"/>
    <col min="6165" max="6166" width="19.44140625" style="58" customWidth="1"/>
    <col min="6167" max="6411" width="9.21875" style="58"/>
    <col min="6412" max="6412" width="3.44140625" style="58" customWidth="1"/>
    <col min="6413" max="6413" width="46.44140625" style="58" customWidth="1"/>
    <col min="6414" max="6414" width="17.21875" style="58" customWidth="1"/>
    <col min="6415" max="6415" width="40.44140625" style="58" bestFit="1" customWidth="1"/>
    <col min="6416" max="6420" width="13.5546875" style="58" customWidth="1"/>
    <col min="6421" max="6422" width="19.44140625" style="58" customWidth="1"/>
    <col min="6423" max="6667" width="9.21875" style="58"/>
    <col min="6668" max="6668" width="3.44140625" style="58" customWidth="1"/>
    <col min="6669" max="6669" width="46.44140625" style="58" customWidth="1"/>
    <col min="6670" max="6670" width="17.21875" style="58" customWidth="1"/>
    <col min="6671" max="6671" width="40.44140625" style="58" bestFit="1" customWidth="1"/>
    <col min="6672" max="6676" width="13.5546875" style="58" customWidth="1"/>
    <col min="6677" max="6678" width="19.44140625" style="58" customWidth="1"/>
    <col min="6679" max="6923" width="9.21875" style="58"/>
    <col min="6924" max="6924" width="3.44140625" style="58" customWidth="1"/>
    <col min="6925" max="6925" width="46.44140625" style="58" customWidth="1"/>
    <col min="6926" max="6926" width="17.21875" style="58" customWidth="1"/>
    <col min="6927" max="6927" width="40.44140625" style="58" bestFit="1" customWidth="1"/>
    <col min="6928" max="6932" width="13.5546875" style="58" customWidth="1"/>
    <col min="6933" max="6934" width="19.44140625" style="58" customWidth="1"/>
    <col min="6935" max="7179" width="9.21875" style="58"/>
    <col min="7180" max="7180" width="3.44140625" style="58" customWidth="1"/>
    <col min="7181" max="7181" width="46.44140625" style="58" customWidth="1"/>
    <col min="7182" max="7182" width="17.21875" style="58" customWidth="1"/>
    <col min="7183" max="7183" width="40.44140625" style="58" bestFit="1" customWidth="1"/>
    <col min="7184" max="7188" width="13.5546875" style="58" customWidth="1"/>
    <col min="7189" max="7190" width="19.44140625" style="58" customWidth="1"/>
    <col min="7191" max="7435" width="9.21875" style="58"/>
    <col min="7436" max="7436" width="3.44140625" style="58" customWidth="1"/>
    <col min="7437" max="7437" width="46.44140625" style="58" customWidth="1"/>
    <col min="7438" max="7438" width="17.21875" style="58" customWidth="1"/>
    <col min="7439" max="7439" width="40.44140625" style="58" bestFit="1" customWidth="1"/>
    <col min="7440" max="7444" width="13.5546875" style="58" customWidth="1"/>
    <col min="7445" max="7446" width="19.44140625" style="58" customWidth="1"/>
    <col min="7447" max="7691" width="9.21875" style="58"/>
    <col min="7692" max="7692" width="3.44140625" style="58" customWidth="1"/>
    <col min="7693" max="7693" width="46.44140625" style="58" customWidth="1"/>
    <col min="7694" max="7694" width="17.21875" style="58" customWidth="1"/>
    <col min="7695" max="7695" width="40.44140625" style="58" bestFit="1" customWidth="1"/>
    <col min="7696" max="7700" width="13.5546875" style="58" customWidth="1"/>
    <col min="7701" max="7702" width="19.44140625" style="58" customWidth="1"/>
    <col min="7703" max="7947" width="9.21875" style="58"/>
    <col min="7948" max="7948" width="3.44140625" style="58" customWidth="1"/>
    <col min="7949" max="7949" width="46.44140625" style="58" customWidth="1"/>
    <col min="7950" max="7950" width="17.21875" style="58" customWidth="1"/>
    <col min="7951" max="7951" width="40.44140625" style="58" bestFit="1" customWidth="1"/>
    <col min="7952" max="7956" width="13.5546875" style="58" customWidth="1"/>
    <col min="7957" max="7958" width="19.44140625" style="58" customWidth="1"/>
    <col min="7959" max="8203" width="9.21875" style="58"/>
    <col min="8204" max="8204" width="3.44140625" style="58" customWidth="1"/>
    <col min="8205" max="8205" width="46.44140625" style="58" customWidth="1"/>
    <col min="8206" max="8206" width="17.21875" style="58" customWidth="1"/>
    <col min="8207" max="8207" width="40.44140625" style="58" bestFit="1" customWidth="1"/>
    <col min="8208" max="8212" width="13.5546875" style="58" customWidth="1"/>
    <col min="8213" max="8214" width="19.44140625" style="58" customWidth="1"/>
    <col min="8215" max="8459" width="9.21875" style="58"/>
    <col min="8460" max="8460" width="3.44140625" style="58" customWidth="1"/>
    <col min="8461" max="8461" width="46.44140625" style="58" customWidth="1"/>
    <col min="8462" max="8462" width="17.21875" style="58" customWidth="1"/>
    <col min="8463" max="8463" width="40.44140625" style="58" bestFit="1" customWidth="1"/>
    <col min="8464" max="8468" width="13.5546875" style="58" customWidth="1"/>
    <col min="8469" max="8470" width="19.44140625" style="58" customWidth="1"/>
    <col min="8471" max="8715" width="9.21875" style="58"/>
    <col min="8716" max="8716" width="3.44140625" style="58" customWidth="1"/>
    <col min="8717" max="8717" width="46.44140625" style="58" customWidth="1"/>
    <col min="8718" max="8718" width="17.21875" style="58" customWidth="1"/>
    <col min="8719" max="8719" width="40.44140625" style="58" bestFit="1" customWidth="1"/>
    <col min="8720" max="8724" width="13.5546875" style="58" customWidth="1"/>
    <col min="8725" max="8726" width="19.44140625" style="58" customWidth="1"/>
    <col min="8727" max="8971" width="9.21875" style="58"/>
    <col min="8972" max="8972" width="3.44140625" style="58" customWidth="1"/>
    <col min="8973" max="8973" width="46.44140625" style="58" customWidth="1"/>
    <col min="8974" max="8974" width="17.21875" style="58" customWidth="1"/>
    <col min="8975" max="8975" width="40.44140625" style="58" bestFit="1" customWidth="1"/>
    <col min="8976" max="8980" width="13.5546875" style="58" customWidth="1"/>
    <col min="8981" max="8982" width="19.44140625" style="58" customWidth="1"/>
    <col min="8983" max="9227" width="9.21875" style="58"/>
    <col min="9228" max="9228" width="3.44140625" style="58" customWidth="1"/>
    <col min="9229" max="9229" width="46.44140625" style="58" customWidth="1"/>
    <col min="9230" max="9230" width="17.21875" style="58" customWidth="1"/>
    <col min="9231" max="9231" width="40.44140625" style="58" bestFit="1" customWidth="1"/>
    <col min="9232" max="9236" width="13.5546875" style="58" customWidth="1"/>
    <col min="9237" max="9238" width="19.44140625" style="58" customWidth="1"/>
    <col min="9239" max="9483" width="9.21875" style="58"/>
    <col min="9484" max="9484" width="3.44140625" style="58" customWidth="1"/>
    <col min="9485" max="9485" width="46.44140625" style="58" customWidth="1"/>
    <col min="9486" max="9486" width="17.21875" style="58" customWidth="1"/>
    <col min="9487" max="9487" width="40.44140625" style="58" bestFit="1" customWidth="1"/>
    <col min="9488" max="9492" width="13.5546875" style="58" customWidth="1"/>
    <col min="9493" max="9494" width="19.44140625" style="58" customWidth="1"/>
    <col min="9495" max="9739" width="9.21875" style="58"/>
    <col min="9740" max="9740" width="3.44140625" style="58" customWidth="1"/>
    <col min="9741" max="9741" width="46.44140625" style="58" customWidth="1"/>
    <col min="9742" max="9742" width="17.21875" style="58" customWidth="1"/>
    <col min="9743" max="9743" width="40.44140625" style="58" bestFit="1" customWidth="1"/>
    <col min="9744" max="9748" width="13.5546875" style="58" customWidth="1"/>
    <col min="9749" max="9750" width="19.44140625" style="58" customWidth="1"/>
    <col min="9751" max="9995" width="9.21875" style="58"/>
    <col min="9996" max="9996" width="3.44140625" style="58" customWidth="1"/>
    <col min="9997" max="9997" width="46.44140625" style="58" customWidth="1"/>
    <col min="9998" max="9998" width="17.21875" style="58" customWidth="1"/>
    <col min="9999" max="9999" width="40.44140625" style="58" bestFit="1" customWidth="1"/>
    <col min="10000" max="10004" width="13.5546875" style="58" customWidth="1"/>
    <col min="10005" max="10006" width="19.44140625" style="58" customWidth="1"/>
    <col min="10007" max="10251" width="9.21875" style="58"/>
    <col min="10252" max="10252" width="3.44140625" style="58" customWidth="1"/>
    <col min="10253" max="10253" width="46.44140625" style="58" customWidth="1"/>
    <col min="10254" max="10254" width="17.21875" style="58" customWidth="1"/>
    <col min="10255" max="10255" width="40.44140625" style="58" bestFit="1" customWidth="1"/>
    <col min="10256" max="10260" width="13.5546875" style="58" customWidth="1"/>
    <col min="10261" max="10262" width="19.44140625" style="58" customWidth="1"/>
    <col min="10263" max="10507" width="9.21875" style="58"/>
    <col min="10508" max="10508" width="3.44140625" style="58" customWidth="1"/>
    <col min="10509" max="10509" width="46.44140625" style="58" customWidth="1"/>
    <col min="10510" max="10510" width="17.21875" style="58" customWidth="1"/>
    <col min="10511" max="10511" width="40.44140625" style="58" bestFit="1" customWidth="1"/>
    <col min="10512" max="10516" width="13.5546875" style="58" customWidth="1"/>
    <col min="10517" max="10518" width="19.44140625" style="58" customWidth="1"/>
    <col min="10519" max="10763" width="9.21875" style="58"/>
    <col min="10764" max="10764" width="3.44140625" style="58" customWidth="1"/>
    <col min="10765" max="10765" width="46.44140625" style="58" customWidth="1"/>
    <col min="10766" max="10766" width="17.21875" style="58" customWidth="1"/>
    <col min="10767" max="10767" width="40.44140625" style="58" bestFit="1" customWidth="1"/>
    <col min="10768" max="10772" width="13.5546875" style="58" customWidth="1"/>
    <col min="10773" max="10774" width="19.44140625" style="58" customWidth="1"/>
    <col min="10775" max="11019" width="9.21875" style="58"/>
    <col min="11020" max="11020" width="3.44140625" style="58" customWidth="1"/>
    <col min="11021" max="11021" width="46.44140625" style="58" customWidth="1"/>
    <col min="11022" max="11022" width="17.21875" style="58" customWidth="1"/>
    <col min="11023" max="11023" width="40.44140625" style="58" bestFit="1" customWidth="1"/>
    <col min="11024" max="11028" width="13.5546875" style="58" customWidth="1"/>
    <col min="11029" max="11030" width="19.44140625" style="58" customWidth="1"/>
    <col min="11031" max="11275" width="9.21875" style="58"/>
    <col min="11276" max="11276" width="3.44140625" style="58" customWidth="1"/>
    <col min="11277" max="11277" width="46.44140625" style="58" customWidth="1"/>
    <col min="11278" max="11278" width="17.21875" style="58" customWidth="1"/>
    <col min="11279" max="11279" width="40.44140625" style="58" bestFit="1" customWidth="1"/>
    <col min="11280" max="11284" width="13.5546875" style="58" customWidth="1"/>
    <col min="11285" max="11286" width="19.44140625" style="58" customWidth="1"/>
    <col min="11287" max="11531" width="9.21875" style="58"/>
    <col min="11532" max="11532" width="3.44140625" style="58" customWidth="1"/>
    <col min="11533" max="11533" width="46.44140625" style="58" customWidth="1"/>
    <col min="11534" max="11534" width="17.21875" style="58" customWidth="1"/>
    <col min="11535" max="11535" width="40.44140625" style="58" bestFit="1" customWidth="1"/>
    <col min="11536" max="11540" width="13.5546875" style="58" customWidth="1"/>
    <col min="11541" max="11542" width="19.44140625" style="58" customWidth="1"/>
    <col min="11543" max="11787" width="9.21875" style="58"/>
    <col min="11788" max="11788" width="3.44140625" style="58" customWidth="1"/>
    <col min="11789" max="11789" width="46.44140625" style="58" customWidth="1"/>
    <col min="11790" max="11790" width="17.21875" style="58" customWidth="1"/>
    <col min="11791" max="11791" width="40.44140625" style="58" bestFit="1" customWidth="1"/>
    <col min="11792" max="11796" width="13.5546875" style="58" customWidth="1"/>
    <col min="11797" max="11798" width="19.44140625" style="58" customWidth="1"/>
    <col min="11799" max="12043" width="9.21875" style="58"/>
    <col min="12044" max="12044" width="3.44140625" style="58" customWidth="1"/>
    <col min="12045" max="12045" width="46.44140625" style="58" customWidth="1"/>
    <col min="12046" max="12046" width="17.21875" style="58" customWidth="1"/>
    <col min="12047" max="12047" width="40.44140625" style="58" bestFit="1" customWidth="1"/>
    <col min="12048" max="12052" width="13.5546875" style="58" customWidth="1"/>
    <col min="12053" max="12054" width="19.44140625" style="58" customWidth="1"/>
    <col min="12055" max="12299" width="9.21875" style="58"/>
    <col min="12300" max="12300" width="3.44140625" style="58" customWidth="1"/>
    <col min="12301" max="12301" width="46.44140625" style="58" customWidth="1"/>
    <col min="12302" max="12302" width="17.21875" style="58" customWidth="1"/>
    <col min="12303" max="12303" width="40.44140625" style="58" bestFit="1" customWidth="1"/>
    <col min="12304" max="12308" width="13.5546875" style="58" customWidth="1"/>
    <col min="12309" max="12310" width="19.44140625" style="58" customWidth="1"/>
    <col min="12311" max="12555" width="9.21875" style="58"/>
    <col min="12556" max="12556" width="3.44140625" style="58" customWidth="1"/>
    <col min="12557" max="12557" width="46.44140625" style="58" customWidth="1"/>
    <col min="12558" max="12558" width="17.21875" style="58" customWidth="1"/>
    <col min="12559" max="12559" width="40.44140625" style="58" bestFit="1" customWidth="1"/>
    <col min="12560" max="12564" width="13.5546875" style="58" customWidth="1"/>
    <col min="12565" max="12566" width="19.44140625" style="58" customWidth="1"/>
    <col min="12567" max="12811" width="9.21875" style="58"/>
    <col min="12812" max="12812" width="3.44140625" style="58" customWidth="1"/>
    <col min="12813" max="12813" width="46.44140625" style="58" customWidth="1"/>
    <col min="12814" max="12814" width="17.21875" style="58" customWidth="1"/>
    <col min="12815" max="12815" width="40.44140625" style="58" bestFit="1" customWidth="1"/>
    <col min="12816" max="12820" width="13.5546875" style="58" customWidth="1"/>
    <col min="12821" max="12822" width="19.44140625" style="58" customWidth="1"/>
    <col min="12823" max="13067" width="9.21875" style="58"/>
    <col min="13068" max="13068" width="3.44140625" style="58" customWidth="1"/>
    <col min="13069" max="13069" width="46.44140625" style="58" customWidth="1"/>
    <col min="13070" max="13070" width="17.21875" style="58" customWidth="1"/>
    <col min="13071" max="13071" width="40.44140625" style="58" bestFit="1" customWidth="1"/>
    <col min="13072" max="13076" width="13.5546875" style="58" customWidth="1"/>
    <col min="13077" max="13078" width="19.44140625" style="58" customWidth="1"/>
    <col min="13079" max="13323" width="9.21875" style="58"/>
    <col min="13324" max="13324" width="3.44140625" style="58" customWidth="1"/>
    <col min="13325" max="13325" width="46.44140625" style="58" customWidth="1"/>
    <col min="13326" max="13326" width="17.21875" style="58" customWidth="1"/>
    <col min="13327" max="13327" width="40.44140625" style="58" bestFit="1" customWidth="1"/>
    <col min="13328" max="13332" width="13.5546875" style="58" customWidth="1"/>
    <col min="13333" max="13334" width="19.44140625" style="58" customWidth="1"/>
    <col min="13335" max="13579" width="9.21875" style="58"/>
    <col min="13580" max="13580" width="3.44140625" style="58" customWidth="1"/>
    <col min="13581" max="13581" width="46.44140625" style="58" customWidth="1"/>
    <col min="13582" max="13582" width="17.21875" style="58" customWidth="1"/>
    <col min="13583" max="13583" width="40.44140625" style="58" bestFit="1" customWidth="1"/>
    <col min="13584" max="13588" width="13.5546875" style="58" customWidth="1"/>
    <col min="13589" max="13590" width="19.44140625" style="58" customWidth="1"/>
    <col min="13591" max="13835" width="9.21875" style="58"/>
    <col min="13836" max="13836" width="3.44140625" style="58" customWidth="1"/>
    <col min="13837" max="13837" width="46.44140625" style="58" customWidth="1"/>
    <col min="13838" max="13838" width="17.21875" style="58" customWidth="1"/>
    <col min="13839" max="13839" width="40.44140625" style="58" bestFit="1" customWidth="1"/>
    <col min="13840" max="13844" width="13.5546875" style="58" customWidth="1"/>
    <col min="13845" max="13846" width="19.44140625" style="58" customWidth="1"/>
    <col min="13847" max="14091" width="9.21875" style="58"/>
    <col min="14092" max="14092" width="3.44140625" style="58" customWidth="1"/>
    <col min="14093" max="14093" width="46.44140625" style="58" customWidth="1"/>
    <col min="14094" max="14094" width="17.21875" style="58" customWidth="1"/>
    <col min="14095" max="14095" width="40.44140625" style="58" bestFit="1" customWidth="1"/>
    <col min="14096" max="14100" width="13.5546875" style="58" customWidth="1"/>
    <col min="14101" max="14102" width="19.44140625" style="58" customWidth="1"/>
    <col min="14103" max="14347" width="9.21875" style="58"/>
    <col min="14348" max="14348" width="3.44140625" style="58" customWidth="1"/>
    <col min="14349" max="14349" width="46.44140625" style="58" customWidth="1"/>
    <col min="14350" max="14350" width="17.21875" style="58" customWidth="1"/>
    <col min="14351" max="14351" width="40.44140625" style="58" bestFit="1" customWidth="1"/>
    <col min="14352" max="14356" width="13.5546875" style="58" customWidth="1"/>
    <col min="14357" max="14358" width="19.44140625" style="58" customWidth="1"/>
    <col min="14359" max="14603" width="9.21875" style="58"/>
    <col min="14604" max="14604" width="3.44140625" style="58" customWidth="1"/>
    <col min="14605" max="14605" width="46.44140625" style="58" customWidth="1"/>
    <col min="14606" max="14606" width="17.21875" style="58" customWidth="1"/>
    <col min="14607" max="14607" width="40.44140625" style="58" bestFit="1" customWidth="1"/>
    <col min="14608" max="14612" width="13.5546875" style="58" customWidth="1"/>
    <col min="14613" max="14614" width="19.44140625" style="58" customWidth="1"/>
    <col min="14615" max="14859" width="9.21875" style="58"/>
    <col min="14860" max="14860" width="3.44140625" style="58" customWidth="1"/>
    <col min="14861" max="14861" width="46.44140625" style="58" customWidth="1"/>
    <col min="14862" max="14862" width="17.21875" style="58" customWidth="1"/>
    <col min="14863" max="14863" width="40.44140625" style="58" bestFit="1" customWidth="1"/>
    <col min="14864" max="14868" width="13.5546875" style="58" customWidth="1"/>
    <col min="14869" max="14870" width="19.44140625" style="58" customWidth="1"/>
    <col min="14871" max="15115" width="9.21875" style="58"/>
    <col min="15116" max="15116" width="3.44140625" style="58" customWidth="1"/>
    <col min="15117" max="15117" width="46.44140625" style="58" customWidth="1"/>
    <col min="15118" max="15118" width="17.21875" style="58" customWidth="1"/>
    <col min="15119" max="15119" width="40.44140625" style="58" bestFit="1" customWidth="1"/>
    <col min="15120" max="15124" width="13.5546875" style="58" customWidth="1"/>
    <col min="15125" max="15126" width="19.44140625" style="58" customWidth="1"/>
    <col min="15127" max="15371" width="9.21875" style="58"/>
    <col min="15372" max="15372" width="3.44140625" style="58" customWidth="1"/>
    <col min="15373" max="15373" width="46.44140625" style="58" customWidth="1"/>
    <col min="15374" max="15374" width="17.21875" style="58" customWidth="1"/>
    <col min="15375" max="15375" width="40.44140625" style="58" bestFit="1" customWidth="1"/>
    <col min="15376" max="15380" width="13.5546875" style="58" customWidth="1"/>
    <col min="15381" max="15382" width="19.44140625" style="58" customWidth="1"/>
    <col min="15383" max="15627" width="9.21875" style="58"/>
    <col min="15628" max="15628" width="3.44140625" style="58" customWidth="1"/>
    <col min="15629" max="15629" width="46.44140625" style="58" customWidth="1"/>
    <col min="15630" max="15630" width="17.21875" style="58" customWidth="1"/>
    <col min="15631" max="15631" width="40.44140625" style="58" bestFit="1" customWidth="1"/>
    <col min="15632" max="15636" width="13.5546875" style="58" customWidth="1"/>
    <col min="15637" max="15638" width="19.44140625" style="58" customWidth="1"/>
    <col min="15639" max="15883" width="9.21875" style="58"/>
    <col min="15884" max="15884" width="3.44140625" style="58" customWidth="1"/>
    <col min="15885" max="15885" width="46.44140625" style="58" customWidth="1"/>
    <col min="15886" max="15886" width="17.21875" style="58" customWidth="1"/>
    <col min="15887" max="15887" width="40.44140625" style="58" bestFit="1" customWidth="1"/>
    <col min="15888" max="15892" width="13.5546875" style="58" customWidth="1"/>
    <col min="15893" max="15894" width="19.44140625" style="58" customWidth="1"/>
    <col min="15895" max="16139" width="9.21875" style="58"/>
    <col min="16140" max="16140" width="3.44140625" style="58" customWidth="1"/>
    <col min="16141" max="16141" width="46.44140625" style="58" customWidth="1"/>
    <col min="16142" max="16142" width="17.21875" style="58" customWidth="1"/>
    <col min="16143" max="16143" width="40.44140625" style="58" bestFit="1" customWidth="1"/>
    <col min="16144" max="16148" width="13.5546875" style="58" customWidth="1"/>
    <col min="16149" max="16150" width="19.44140625" style="58" customWidth="1"/>
    <col min="16151" max="16384" width="9.21875" style="58"/>
  </cols>
  <sheetData>
    <row r="1" spans="1:35" s="273" customFormat="1" ht="15.6">
      <c r="A1" s="53" t="s">
        <v>2720</v>
      </c>
      <c r="B1" s="104"/>
      <c r="C1" s="861"/>
      <c r="D1" s="56"/>
      <c r="E1" s="862"/>
      <c r="F1" s="56"/>
      <c r="G1" s="862"/>
      <c r="H1" s="56"/>
      <c r="I1" s="862"/>
      <c r="J1" s="56"/>
      <c r="K1" s="862"/>
      <c r="L1" s="56"/>
      <c r="M1" s="862"/>
      <c r="N1" s="862"/>
      <c r="O1" s="862"/>
      <c r="P1" s="56"/>
      <c r="Q1" s="862"/>
      <c r="R1" s="56"/>
      <c r="S1" s="862"/>
      <c r="T1" s="56"/>
      <c r="U1" s="862"/>
      <c r="V1" s="56"/>
      <c r="W1" s="862"/>
      <c r="X1" s="56"/>
      <c r="Y1" s="56"/>
      <c r="Z1" s="56"/>
      <c r="AA1" s="56"/>
      <c r="AB1" s="56"/>
      <c r="AC1" s="56"/>
      <c r="AD1" s="56"/>
      <c r="AE1" s="56"/>
      <c r="AF1" s="56"/>
      <c r="AG1" s="56"/>
      <c r="AH1" s="56"/>
      <c r="AI1" s="449" t="s">
        <v>2693</v>
      </c>
    </row>
    <row r="2" spans="1:35" s="273" customFormat="1" ht="17.25" customHeight="1">
      <c r="A2" s="144"/>
      <c r="B2" s="144"/>
      <c r="C2" s="144"/>
      <c r="D2" s="456" t="s">
        <v>2265</v>
      </c>
      <c r="E2" s="863"/>
      <c r="F2" s="456" t="s">
        <v>2372</v>
      </c>
      <c r="G2" s="863"/>
      <c r="H2" s="456" t="s">
        <v>2517</v>
      </c>
      <c r="I2" s="863"/>
      <c r="J2" s="456" t="s">
        <v>2518</v>
      </c>
      <c r="K2" s="863"/>
      <c r="L2" s="456" t="s">
        <v>2519</v>
      </c>
      <c r="M2" s="863"/>
      <c r="N2" s="724" t="s">
        <v>2520</v>
      </c>
      <c r="O2" s="724"/>
      <c r="P2" s="456" t="s">
        <v>2508</v>
      </c>
      <c r="Q2" s="863"/>
      <c r="R2" s="456" t="s">
        <v>2477</v>
      </c>
      <c r="S2" s="863"/>
      <c r="T2" s="456" t="s">
        <v>2478</v>
      </c>
      <c r="U2" s="863"/>
      <c r="V2" s="456" t="s">
        <v>2479</v>
      </c>
      <c r="W2" s="863"/>
      <c r="X2" s="456" t="s">
        <v>2480</v>
      </c>
      <c r="Y2" s="863"/>
      <c r="Z2" s="455">
        <v>42916</v>
      </c>
      <c r="AA2" s="863"/>
      <c r="AB2" s="455" t="s">
        <v>2482</v>
      </c>
      <c r="AC2" s="863"/>
      <c r="AD2" s="456" t="s">
        <v>2483</v>
      </c>
      <c r="AE2" s="863"/>
      <c r="AF2" s="456" t="s">
        <v>2484</v>
      </c>
      <c r="AG2" s="863"/>
      <c r="AH2" s="456" t="s">
        <v>2521</v>
      </c>
      <c r="AI2" s="863"/>
    </row>
    <row r="3" spans="1:35" s="273" customFormat="1" ht="17.25" customHeight="1">
      <c r="A3" s="144" t="s">
        <v>2721</v>
      </c>
      <c r="B3" s="144" t="s">
        <v>2722</v>
      </c>
      <c r="C3" s="144" t="s">
        <v>2723</v>
      </c>
      <c r="D3" s="77" t="s">
        <v>2724</v>
      </c>
      <c r="E3" s="864" t="s">
        <v>2725</v>
      </c>
      <c r="F3" s="77" t="s">
        <v>2724</v>
      </c>
      <c r="G3" s="864" t="s">
        <v>2725</v>
      </c>
      <c r="H3" s="77" t="s">
        <v>2724</v>
      </c>
      <c r="I3" s="864" t="s">
        <v>2725</v>
      </c>
      <c r="J3" s="77" t="s">
        <v>2724</v>
      </c>
      <c r="K3" s="864" t="s">
        <v>2725</v>
      </c>
      <c r="L3" s="77" t="s">
        <v>2724</v>
      </c>
      <c r="M3" s="864" t="s">
        <v>2725</v>
      </c>
      <c r="N3" s="77" t="s">
        <v>2724</v>
      </c>
      <c r="O3" s="77" t="s">
        <v>2725</v>
      </c>
      <c r="P3" s="77" t="s">
        <v>2724</v>
      </c>
      <c r="Q3" s="864" t="s">
        <v>2725</v>
      </c>
      <c r="R3" s="77" t="s">
        <v>2724</v>
      </c>
      <c r="S3" s="864" t="s">
        <v>2725</v>
      </c>
      <c r="T3" s="77" t="s">
        <v>2724</v>
      </c>
      <c r="U3" s="864" t="s">
        <v>2725</v>
      </c>
      <c r="V3" s="77" t="s">
        <v>2724</v>
      </c>
      <c r="W3" s="864" t="s">
        <v>2725</v>
      </c>
      <c r="X3" s="77" t="s">
        <v>2724</v>
      </c>
      <c r="Y3" s="864" t="s">
        <v>2725</v>
      </c>
      <c r="Z3" s="77" t="s">
        <v>2724</v>
      </c>
      <c r="AA3" s="864" t="s">
        <v>2725</v>
      </c>
      <c r="AB3" s="77" t="s">
        <v>2724</v>
      </c>
      <c r="AC3" s="864" t="s">
        <v>2725</v>
      </c>
      <c r="AD3" s="77" t="s">
        <v>2724</v>
      </c>
      <c r="AE3" s="77" t="s">
        <v>2725</v>
      </c>
      <c r="AF3" s="77" t="s">
        <v>2724</v>
      </c>
      <c r="AG3" s="77" t="s">
        <v>2725</v>
      </c>
      <c r="AH3" s="77" t="s">
        <v>2724</v>
      </c>
      <c r="AI3" s="77" t="s">
        <v>2725</v>
      </c>
    </row>
    <row r="4" spans="1:35" s="273" customFormat="1" ht="17.25" customHeight="1">
      <c r="A4" s="865" t="s">
        <v>2726</v>
      </c>
      <c r="B4" s="865" t="s">
        <v>1912</v>
      </c>
      <c r="C4" s="865" t="s">
        <v>2727</v>
      </c>
      <c r="D4" s="866">
        <v>40011</v>
      </c>
      <c r="E4" s="866">
        <v>4483</v>
      </c>
      <c r="F4" s="866">
        <v>34791</v>
      </c>
      <c r="G4" s="866">
        <v>4294</v>
      </c>
      <c r="H4" s="866">
        <v>33919</v>
      </c>
      <c r="I4" s="866">
        <v>4230</v>
      </c>
      <c r="J4" s="866">
        <v>37185</v>
      </c>
      <c r="K4" s="866">
        <v>4154</v>
      </c>
      <c r="L4" s="866">
        <v>37153</v>
      </c>
      <c r="M4" s="866">
        <v>4208</v>
      </c>
      <c r="N4" s="866">
        <v>36865</v>
      </c>
      <c r="O4" s="866">
        <v>4018</v>
      </c>
      <c r="P4" s="866">
        <v>40085</v>
      </c>
      <c r="Q4" s="866">
        <v>4516</v>
      </c>
      <c r="R4" s="866">
        <v>40089</v>
      </c>
      <c r="S4" s="866">
        <v>4364</v>
      </c>
      <c r="T4" s="866">
        <v>37049</v>
      </c>
      <c r="U4" s="866">
        <v>3946</v>
      </c>
      <c r="V4" s="866">
        <v>33931</v>
      </c>
      <c r="W4" s="866">
        <v>3712</v>
      </c>
      <c r="X4" s="866">
        <v>34244</v>
      </c>
      <c r="Y4" s="866">
        <v>3624</v>
      </c>
      <c r="Z4" s="866">
        <v>33860</v>
      </c>
      <c r="AA4" s="866">
        <v>3699</v>
      </c>
      <c r="AB4" s="866">
        <v>34834</v>
      </c>
      <c r="AC4" s="866">
        <v>3770</v>
      </c>
      <c r="AD4" s="867">
        <v>33918</v>
      </c>
      <c r="AE4" s="867">
        <v>3785</v>
      </c>
      <c r="AF4" s="867">
        <v>36697</v>
      </c>
      <c r="AG4" s="867">
        <v>4075</v>
      </c>
      <c r="AH4" s="867">
        <v>35469</v>
      </c>
      <c r="AI4" s="867">
        <v>4103</v>
      </c>
    </row>
    <row r="5" spans="1:35" s="870" customFormat="1" ht="15.6">
      <c r="A5" s="868" t="s">
        <v>2728</v>
      </c>
      <c r="B5" s="868" t="s">
        <v>2729</v>
      </c>
      <c r="C5" s="868" t="s">
        <v>2727</v>
      </c>
      <c r="D5" s="866">
        <v>7509</v>
      </c>
      <c r="E5" s="866">
        <v>932</v>
      </c>
      <c r="F5" s="866">
        <v>5203</v>
      </c>
      <c r="G5" s="866">
        <v>701</v>
      </c>
      <c r="H5" s="866">
        <v>5551</v>
      </c>
      <c r="I5" s="866">
        <v>654</v>
      </c>
      <c r="J5" s="866">
        <v>7089</v>
      </c>
      <c r="K5" s="866">
        <v>760</v>
      </c>
      <c r="L5" s="866">
        <v>6265</v>
      </c>
      <c r="M5" s="866">
        <v>628</v>
      </c>
      <c r="N5" s="866">
        <v>6339</v>
      </c>
      <c r="O5" s="866">
        <v>597</v>
      </c>
      <c r="P5" s="866">
        <v>5658</v>
      </c>
      <c r="Q5" s="866">
        <v>516</v>
      </c>
      <c r="R5" s="866">
        <v>6226</v>
      </c>
      <c r="S5" s="866">
        <v>649</v>
      </c>
      <c r="T5" s="866">
        <v>6568</v>
      </c>
      <c r="U5" s="866">
        <v>745</v>
      </c>
      <c r="V5" s="866">
        <v>7395</v>
      </c>
      <c r="W5" s="866">
        <v>746</v>
      </c>
      <c r="X5" s="866">
        <v>6095</v>
      </c>
      <c r="Y5" s="866">
        <v>724</v>
      </c>
      <c r="Z5" s="866">
        <v>6881</v>
      </c>
      <c r="AA5" s="866">
        <v>751</v>
      </c>
      <c r="AB5" s="866">
        <v>6655</v>
      </c>
      <c r="AC5" s="866">
        <v>731</v>
      </c>
      <c r="AD5" s="867">
        <v>5763</v>
      </c>
      <c r="AE5" s="867">
        <v>693</v>
      </c>
      <c r="AF5" s="867">
        <v>4935</v>
      </c>
      <c r="AG5" s="867">
        <v>673</v>
      </c>
      <c r="AH5" s="869">
        <v>4683</v>
      </c>
      <c r="AI5" s="869">
        <v>636</v>
      </c>
    </row>
    <row r="6" spans="1:35" s="870" customFormat="1" ht="15.6">
      <c r="A6" s="868" t="s">
        <v>2730</v>
      </c>
      <c r="B6" s="868" t="s">
        <v>1574</v>
      </c>
      <c r="C6" s="868" t="s">
        <v>2727</v>
      </c>
      <c r="D6" s="866">
        <v>3506</v>
      </c>
      <c r="E6" s="866">
        <v>3096</v>
      </c>
      <c r="F6" s="866">
        <v>3826</v>
      </c>
      <c r="G6" s="866">
        <v>2926</v>
      </c>
      <c r="H6" s="866">
        <v>3213</v>
      </c>
      <c r="I6" s="866">
        <v>2793</v>
      </c>
      <c r="J6" s="866">
        <v>2887</v>
      </c>
      <c r="K6" s="866">
        <v>2597</v>
      </c>
      <c r="L6" s="866">
        <v>2670</v>
      </c>
      <c r="M6" s="866">
        <v>2353</v>
      </c>
      <c r="N6" s="866">
        <v>2786</v>
      </c>
      <c r="O6" s="866">
        <v>2209</v>
      </c>
      <c r="P6" s="866">
        <v>2364</v>
      </c>
      <c r="Q6" s="866">
        <v>2073</v>
      </c>
      <c r="R6" s="866">
        <v>2687</v>
      </c>
      <c r="S6" s="866">
        <v>2468</v>
      </c>
      <c r="T6" s="866">
        <v>2521</v>
      </c>
      <c r="U6" s="866">
        <v>2334</v>
      </c>
      <c r="V6" s="866">
        <v>2760</v>
      </c>
      <c r="W6" s="866">
        <v>2214</v>
      </c>
      <c r="X6" s="866">
        <v>2539</v>
      </c>
      <c r="Y6" s="866">
        <v>2227</v>
      </c>
      <c r="Z6" s="866">
        <v>2258</v>
      </c>
      <c r="AA6" s="866">
        <v>2043</v>
      </c>
      <c r="AB6" s="866">
        <v>3171</v>
      </c>
      <c r="AC6" s="866">
        <v>2965</v>
      </c>
      <c r="AD6" s="867">
        <v>6281</v>
      </c>
      <c r="AE6" s="867">
        <v>2790</v>
      </c>
      <c r="AF6" s="867">
        <v>5493</v>
      </c>
      <c r="AG6" s="867">
        <v>2766</v>
      </c>
      <c r="AH6" s="871">
        <v>5175</v>
      </c>
      <c r="AI6" s="871">
        <v>4666</v>
      </c>
    </row>
    <row r="7" spans="1:35" s="870" customFormat="1" ht="15.6">
      <c r="A7" s="868" t="s">
        <v>2731</v>
      </c>
      <c r="B7" s="868" t="s">
        <v>1574</v>
      </c>
      <c r="C7" s="868" t="s">
        <v>2727</v>
      </c>
      <c r="D7" s="866">
        <v>28317</v>
      </c>
      <c r="E7" s="866">
        <v>2467</v>
      </c>
      <c r="F7" s="866">
        <v>28359</v>
      </c>
      <c r="G7" s="866">
        <v>2355</v>
      </c>
      <c r="H7" s="866">
        <v>28674</v>
      </c>
      <c r="I7" s="866">
        <v>2287</v>
      </c>
      <c r="J7" s="866">
        <v>29253</v>
      </c>
      <c r="K7" s="866">
        <v>2285</v>
      </c>
      <c r="L7" s="866">
        <v>29576</v>
      </c>
      <c r="M7" s="866">
        <v>2174</v>
      </c>
      <c r="N7" s="866">
        <v>28872</v>
      </c>
      <c r="O7" s="866">
        <v>2145</v>
      </c>
      <c r="P7" s="866">
        <v>28461</v>
      </c>
      <c r="Q7" s="866">
        <v>2510</v>
      </c>
      <c r="R7" s="866">
        <v>28238</v>
      </c>
      <c r="S7" s="866">
        <v>2463</v>
      </c>
      <c r="T7" s="866">
        <v>28130</v>
      </c>
      <c r="U7" s="866">
        <v>2471</v>
      </c>
      <c r="V7" s="866">
        <v>28625</v>
      </c>
      <c r="W7" s="866">
        <v>2448</v>
      </c>
      <c r="X7" s="866">
        <v>29481</v>
      </c>
      <c r="Y7" s="866">
        <v>2538</v>
      </c>
      <c r="Z7" s="866">
        <v>30122</v>
      </c>
      <c r="AA7" s="866">
        <v>2514</v>
      </c>
      <c r="AB7" s="866">
        <v>30059</v>
      </c>
      <c r="AC7" s="866">
        <v>2458</v>
      </c>
      <c r="AD7" s="867">
        <v>30187</v>
      </c>
      <c r="AE7" s="867">
        <v>2405</v>
      </c>
      <c r="AF7" s="867">
        <v>38820</v>
      </c>
      <c r="AG7" s="867">
        <v>2428</v>
      </c>
      <c r="AH7" s="871">
        <v>43630</v>
      </c>
      <c r="AI7" s="871">
        <v>2382</v>
      </c>
    </row>
    <row r="8" spans="1:35" s="870" customFormat="1" ht="15.6">
      <c r="A8" s="868" t="s">
        <v>2732</v>
      </c>
      <c r="B8" s="868" t="s">
        <v>1914</v>
      </c>
      <c r="C8" s="868" t="s">
        <v>2727</v>
      </c>
      <c r="D8" s="866">
        <v>16850</v>
      </c>
      <c r="E8" s="866">
        <v>2011</v>
      </c>
      <c r="F8" s="866">
        <v>12701</v>
      </c>
      <c r="G8" s="866">
        <v>1476</v>
      </c>
      <c r="H8" s="866">
        <v>12769</v>
      </c>
      <c r="I8" s="866">
        <v>1392</v>
      </c>
      <c r="J8" s="866">
        <v>12016</v>
      </c>
      <c r="K8" s="866">
        <v>1389</v>
      </c>
      <c r="L8" s="866">
        <v>12735</v>
      </c>
      <c r="M8" s="866">
        <v>1203</v>
      </c>
      <c r="N8" s="866">
        <v>12893</v>
      </c>
      <c r="O8" s="866">
        <v>1463</v>
      </c>
      <c r="P8" s="866">
        <v>13202</v>
      </c>
      <c r="Q8" s="866">
        <v>1462</v>
      </c>
      <c r="R8" s="866">
        <v>12871</v>
      </c>
      <c r="S8" s="866">
        <v>1330</v>
      </c>
      <c r="T8" s="866">
        <v>11791</v>
      </c>
      <c r="U8" s="866">
        <v>1243</v>
      </c>
      <c r="V8" s="866">
        <v>11099</v>
      </c>
      <c r="W8" s="866">
        <v>1141</v>
      </c>
      <c r="X8" s="866">
        <v>10376</v>
      </c>
      <c r="Y8" s="866">
        <v>1149</v>
      </c>
      <c r="Z8" s="866">
        <v>10895</v>
      </c>
      <c r="AA8" s="866">
        <v>1131</v>
      </c>
      <c r="AB8" s="866">
        <v>10410</v>
      </c>
      <c r="AC8" s="866">
        <v>1203</v>
      </c>
      <c r="AD8" s="867">
        <v>10426</v>
      </c>
      <c r="AE8" s="867">
        <v>1226</v>
      </c>
      <c r="AF8" s="867">
        <v>10671</v>
      </c>
      <c r="AG8" s="867">
        <v>1460</v>
      </c>
      <c r="AH8" s="871">
        <v>10530</v>
      </c>
      <c r="AI8" s="871">
        <v>1359</v>
      </c>
    </row>
    <row r="9" spans="1:35" s="870" customFormat="1" ht="15.6">
      <c r="A9" s="868" t="s">
        <v>2733</v>
      </c>
      <c r="B9" s="868" t="s">
        <v>2734</v>
      </c>
      <c r="C9" s="868" t="s">
        <v>2727</v>
      </c>
      <c r="D9" s="866">
        <v>8142</v>
      </c>
      <c r="E9" s="866">
        <v>1135</v>
      </c>
      <c r="F9" s="866">
        <v>4784</v>
      </c>
      <c r="G9" s="866">
        <v>868</v>
      </c>
      <c r="H9" s="866">
        <v>5894</v>
      </c>
      <c r="I9" s="866">
        <v>853</v>
      </c>
      <c r="J9" s="866">
        <v>5551</v>
      </c>
      <c r="K9" s="866">
        <v>789</v>
      </c>
      <c r="L9" s="866">
        <v>6082</v>
      </c>
      <c r="M9" s="866">
        <v>769</v>
      </c>
      <c r="N9" s="866">
        <v>6975</v>
      </c>
      <c r="O9" s="866">
        <v>762</v>
      </c>
      <c r="P9" s="866">
        <v>6770</v>
      </c>
      <c r="Q9" s="866">
        <v>777</v>
      </c>
      <c r="R9" s="866">
        <v>6029</v>
      </c>
      <c r="S9" s="866">
        <v>720</v>
      </c>
      <c r="T9" s="866">
        <v>5873</v>
      </c>
      <c r="U9" s="866">
        <v>633</v>
      </c>
      <c r="V9" s="866">
        <v>5208</v>
      </c>
      <c r="W9" s="866">
        <v>688</v>
      </c>
      <c r="X9" s="866">
        <v>5299</v>
      </c>
      <c r="Y9" s="866">
        <v>640</v>
      </c>
      <c r="Z9" s="866">
        <v>5193</v>
      </c>
      <c r="AA9" s="866">
        <v>659</v>
      </c>
      <c r="AB9" s="866">
        <v>5184</v>
      </c>
      <c r="AC9" s="866">
        <v>585</v>
      </c>
      <c r="AD9" s="867">
        <v>5170</v>
      </c>
      <c r="AE9" s="867">
        <v>638</v>
      </c>
      <c r="AF9" s="867">
        <v>5483</v>
      </c>
      <c r="AG9" s="867">
        <v>649</v>
      </c>
      <c r="AH9" s="871">
        <v>5013</v>
      </c>
      <c r="AI9" s="871">
        <v>625</v>
      </c>
    </row>
    <row r="10" spans="1:35" s="870" customFormat="1" ht="15.6">
      <c r="A10" s="868" t="s">
        <v>2735</v>
      </c>
      <c r="B10" s="868" t="s">
        <v>1576</v>
      </c>
      <c r="C10" s="868" t="s">
        <v>2727</v>
      </c>
      <c r="D10" s="866">
        <v>24757</v>
      </c>
      <c r="E10" s="866">
        <v>2395</v>
      </c>
      <c r="F10" s="866">
        <v>18705</v>
      </c>
      <c r="G10" s="866">
        <v>1835</v>
      </c>
      <c r="H10" s="866">
        <v>19326</v>
      </c>
      <c r="I10" s="866">
        <v>2061</v>
      </c>
      <c r="J10" s="866">
        <v>17190</v>
      </c>
      <c r="K10" s="866">
        <v>1811</v>
      </c>
      <c r="L10" s="866">
        <v>17513</v>
      </c>
      <c r="M10" s="866">
        <v>1747</v>
      </c>
      <c r="N10" s="866">
        <v>17066</v>
      </c>
      <c r="O10" s="866">
        <v>1672</v>
      </c>
      <c r="P10" s="866">
        <v>18165</v>
      </c>
      <c r="Q10" s="866">
        <v>1823</v>
      </c>
      <c r="R10" s="866">
        <v>17083</v>
      </c>
      <c r="S10" s="866">
        <v>1667</v>
      </c>
      <c r="T10" s="866">
        <v>15038</v>
      </c>
      <c r="U10" s="866">
        <v>1381</v>
      </c>
      <c r="V10" s="866">
        <v>14261</v>
      </c>
      <c r="W10" s="866">
        <v>1324</v>
      </c>
      <c r="X10" s="866">
        <v>13861</v>
      </c>
      <c r="Y10" s="866">
        <v>1287</v>
      </c>
      <c r="Z10" s="866">
        <v>14870</v>
      </c>
      <c r="AA10" s="866">
        <v>1297</v>
      </c>
      <c r="AB10" s="866">
        <v>14107</v>
      </c>
      <c r="AC10" s="866">
        <v>1170</v>
      </c>
      <c r="AD10" s="867">
        <v>14018</v>
      </c>
      <c r="AE10" s="867">
        <v>1156</v>
      </c>
      <c r="AF10" s="867">
        <v>14935</v>
      </c>
      <c r="AG10" s="867">
        <v>1199</v>
      </c>
      <c r="AH10" s="871">
        <v>14504</v>
      </c>
      <c r="AI10" s="871">
        <v>1160</v>
      </c>
    </row>
    <row r="11" spans="1:35" s="870" customFormat="1" ht="15.6">
      <c r="A11" s="868" t="s">
        <v>2736</v>
      </c>
      <c r="B11" s="868" t="s">
        <v>1574</v>
      </c>
      <c r="C11" s="868" t="s">
        <v>2727</v>
      </c>
      <c r="D11" s="866">
        <v>113052</v>
      </c>
      <c r="E11" s="866">
        <v>10498</v>
      </c>
      <c r="F11" s="866">
        <v>117729</v>
      </c>
      <c r="G11" s="866">
        <v>11242</v>
      </c>
      <c r="H11" s="866">
        <v>107462</v>
      </c>
      <c r="I11" s="866">
        <v>10920</v>
      </c>
      <c r="J11" s="866">
        <v>102821</v>
      </c>
      <c r="K11" s="866">
        <v>10576</v>
      </c>
      <c r="L11" s="866">
        <v>95717</v>
      </c>
      <c r="M11" s="866">
        <v>9930</v>
      </c>
      <c r="N11" s="866">
        <v>99639</v>
      </c>
      <c r="O11" s="866">
        <v>9332</v>
      </c>
      <c r="P11" s="866">
        <v>96622</v>
      </c>
      <c r="Q11" s="866">
        <v>9477</v>
      </c>
      <c r="R11" s="866">
        <v>95638</v>
      </c>
      <c r="S11" s="866">
        <v>9267</v>
      </c>
      <c r="T11" s="866">
        <v>96856</v>
      </c>
      <c r="U11" s="866">
        <v>9058</v>
      </c>
      <c r="V11" s="866">
        <v>100066</v>
      </c>
      <c r="W11" s="866">
        <v>8549</v>
      </c>
      <c r="X11" s="866">
        <v>93261</v>
      </c>
      <c r="Y11" s="866">
        <v>8540</v>
      </c>
      <c r="Z11" s="866">
        <v>94062</v>
      </c>
      <c r="AA11" s="866">
        <v>8289</v>
      </c>
      <c r="AB11" s="866">
        <v>98254</v>
      </c>
      <c r="AC11" s="866">
        <v>8067</v>
      </c>
      <c r="AD11" s="867">
        <v>105645</v>
      </c>
      <c r="AE11" s="867">
        <v>7518</v>
      </c>
      <c r="AF11" s="867">
        <v>106670</v>
      </c>
      <c r="AG11" s="867">
        <v>10527</v>
      </c>
      <c r="AH11" s="871">
        <v>104217</v>
      </c>
      <c r="AI11" s="871">
        <v>20033</v>
      </c>
    </row>
    <row r="12" spans="1:35" s="870" customFormat="1" ht="15.6">
      <c r="A12" s="868" t="s">
        <v>2737</v>
      </c>
      <c r="B12" s="868" t="s">
        <v>1574</v>
      </c>
      <c r="C12" s="868" t="s">
        <v>2727</v>
      </c>
      <c r="D12" s="866">
        <v>12558</v>
      </c>
      <c r="E12" s="866">
        <v>12373</v>
      </c>
      <c r="F12" s="866">
        <v>12510</v>
      </c>
      <c r="G12" s="866">
        <v>12275</v>
      </c>
      <c r="H12" s="866">
        <v>12414</v>
      </c>
      <c r="I12" s="866">
        <v>12191</v>
      </c>
      <c r="J12" s="866">
        <v>12364</v>
      </c>
      <c r="K12" s="866">
        <v>12023</v>
      </c>
      <c r="L12" s="866">
        <v>12159</v>
      </c>
      <c r="M12" s="866">
        <v>11826</v>
      </c>
      <c r="N12" s="866">
        <v>11967</v>
      </c>
      <c r="O12" s="866">
        <v>11589</v>
      </c>
      <c r="P12" s="866">
        <v>11946</v>
      </c>
      <c r="Q12" s="866">
        <v>11665</v>
      </c>
      <c r="R12" s="866">
        <v>11915</v>
      </c>
      <c r="S12" s="866">
        <v>11638</v>
      </c>
      <c r="T12" s="866">
        <v>11844</v>
      </c>
      <c r="U12" s="866">
        <v>11574</v>
      </c>
      <c r="V12" s="866">
        <v>12009</v>
      </c>
      <c r="W12" s="866">
        <v>11520</v>
      </c>
      <c r="X12" s="866">
        <v>11888</v>
      </c>
      <c r="Y12" s="866">
        <v>11538</v>
      </c>
      <c r="Z12" s="866">
        <v>11723</v>
      </c>
      <c r="AA12" s="866">
        <v>11389</v>
      </c>
      <c r="AB12" s="866">
        <v>11542</v>
      </c>
      <c r="AC12" s="866">
        <v>11238</v>
      </c>
      <c r="AD12" s="867">
        <v>11348</v>
      </c>
      <c r="AE12" s="867">
        <v>11056</v>
      </c>
      <c r="AF12" s="867">
        <v>11110</v>
      </c>
      <c r="AG12" s="867">
        <v>10831</v>
      </c>
      <c r="AH12" s="871">
        <v>11078</v>
      </c>
      <c r="AI12" s="871">
        <v>10593</v>
      </c>
    </row>
    <row r="13" spans="1:35" s="870" customFormat="1">
      <c r="A13" s="868" t="s">
        <v>2738</v>
      </c>
      <c r="B13" s="868" t="s">
        <v>1574</v>
      </c>
      <c r="C13" s="868" t="s">
        <v>2739</v>
      </c>
      <c r="D13" s="866">
        <v>3878</v>
      </c>
      <c r="E13" s="866">
        <v>295</v>
      </c>
      <c r="F13" s="866">
        <v>4057</v>
      </c>
      <c r="G13" s="866">
        <v>315</v>
      </c>
      <c r="H13" s="866">
        <v>4765</v>
      </c>
      <c r="I13" s="866">
        <v>841</v>
      </c>
      <c r="J13" s="866">
        <v>4640</v>
      </c>
      <c r="K13" s="866">
        <v>768</v>
      </c>
      <c r="L13" s="866">
        <v>4482</v>
      </c>
      <c r="M13" s="866">
        <v>697</v>
      </c>
      <c r="N13" s="866">
        <v>4585</v>
      </c>
      <c r="O13" s="866">
        <v>782</v>
      </c>
      <c r="P13" s="866">
        <v>4419</v>
      </c>
      <c r="Q13" s="866">
        <v>796</v>
      </c>
      <c r="R13" s="866">
        <v>4271</v>
      </c>
      <c r="S13" s="866">
        <v>737</v>
      </c>
      <c r="T13" s="866">
        <v>4344</v>
      </c>
      <c r="U13" s="866">
        <v>669</v>
      </c>
      <c r="V13" s="866">
        <v>4591</v>
      </c>
      <c r="W13" s="866">
        <v>786</v>
      </c>
      <c r="X13" s="866">
        <v>4445</v>
      </c>
      <c r="Y13" s="866">
        <v>862</v>
      </c>
      <c r="Z13" s="866">
        <v>4252</v>
      </c>
      <c r="AA13" s="866">
        <v>785</v>
      </c>
      <c r="AB13" s="866">
        <v>4136</v>
      </c>
      <c r="AC13" s="866">
        <v>693</v>
      </c>
      <c r="AD13" s="867">
        <v>4152</v>
      </c>
      <c r="AE13" s="867">
        <v>639</v>
      </c>
      <c r="AF13" s="867">
        <v>4034</v>
      </c>
      <c r="AG13" s="867">
        <v>544</v>
      </c>
      <c r="AH13" s="871">
        <v>3896</v>
      </c>
      <c r="AI13" s="871">
        <v>534</v>
      </c>
    </row>
    <row r="14" spans="1:35" s="870" customFormat="1" ht="15.6">
      <c r="A14" s="868" t="s">
        <v>2740</v>
      </c>
      <c r="B14" s="868" t="s">
        <v>1574</v>
      </c>
      <c r="C14" s="868" t="s">
        <v>2741</v>
      </c>
      <c r="D14" s="866">
        <v>11799</v>
      </c>
      <c r="E14" s="866">
        <v>5086</v>
      </c>
      <c r="F14" s="866">
        <v>12525</v>
      </c>
      <c r="G14" s="866">
        <v>5058</v>
      </c>
      <c r="H14" s="866">
        <v>15160</v>
      </c>
      <c r="I14" s="866">
        <v>5028</v>
      </c>
      <c r="J14" s="866">
        <v>19013</v>
      </c>
      <c r="K14" s="866">
        <v>4969</v>
      </c>
      <c r="L14" s="866">
        <v>23862</v>
      </c>
      <c r="M14" s="866">
        <v>5395</v>
      </c>
      <c r="N14" s="866">
        <v>32369</v>
      </c>
      <c r="O14" s="866">
        <v>5309</v>
      </c>
      <c r="P14" s="866">
        <v>45837</v>
      </c>
      <c r="Q14" s="866">
        <v>5233</v>
      </c>
      <c r="R14" s="866">
        <v>52016</v>
      </c>
      <c r="S14" s="866">
        <v>5111</v>
      </c>
      <c r="T14" s="866">
        <v>66720</v>
      </c>
      <c r="U14" s="866">
        <v>4970</v>
      </c>
      <c r="V14" s="866">
        <v>80045</v>
      </c>
      <c r="W14" s="866">
        <v>4831</v>
      </c>
      <c r="X14" s="866">
        <v>92762</v>
      </c>
      <c r="Y14" s="866">
        <v>4765</v>
      </c>
      <c r="Z14" s="866">
        <v>108733</v>
      </c>
      <c r="AA14" s="866">
        <v>4585</v>
      </c>
      <c r="AB14" s="866">
        <v>143650</v>
      </c>
      <c r="AC14" s="866">
        <v>4403</v>
      </c>
      <c r="AD14" s="867">
        <v>150822</v>
      </c>
      <c r="AE14" s="867">
        <v>4204</v>
      </c>
      <c r="AF14" s="867">
        <v>168465</v>
      </c>
      <c r="AG14" s="867">
        <v>4496</v>
      </c>
      <c r="AH14" s="871">
        <v>166603</v>
      </c>
      <c r="AI14" s="871">
        <v>4264</v>
      </c>
    </row>
    <row r="15" spans="1:35" s="870" customFormat="1" ht="15.6">
      <c r="A15" s="868" t="s">
        <v>2742</v>
      </c>
      <c r="B15" s="868" t="s">
        <v>1574</v>
      </c>
      <c r="C15" s="868" t="s">
        <v>2743</v>
      </c>
      <c r="D15" s="866">
        <v>6690</v>
      </c>
      <c r="E15" s="866">
        <v>1116</v>
      </c>
      <c r="F15" s="866">
        <v>7045</v>
      </c>
      <c r="G15" s="866">
        <v>1034</v>
      </c>
      <c r="H15" s="866">
        <v>6726</v>
      </c>
      <c r="I15" s="866">
        <v>1039</v>
      </c>
      <c r="J15" s="866">
        <v>6335</v>
      </c>
      <c r="K15" s="866">
        <v>973</v>
      </c>
      <c r="L15" s="866">
        <v>6064</v>
      </c>
      <c r="M15" s="866">
        <v>885</v>
      </c>
      <c r="N15" s="866">
        <v>5986</v>
      </c>
      <c r="O15" s="866">
        <v>838</v>
      </c>
      <c r="P15" s="866">
        <v>5307</v>
      </c>
      <c r="Q15" s="866">
        <v>840</v>
      </c>
      <c r="R15" s="866">
        <v>5067</v>
      </c>
      <c r="S15" s="866">
        <v>792</v>
      </c>
      <c r="T15" s="866">
        <v>4777</v>
      </c>
      <c r="U15" s="866">
        <v>749</v>
      </c>
      <c r="V15" s="866">
        <v>4744</v>
      </c>
      <c r="W15" s="866">
        <v>707</v>
      </c>
      <c r="X15" s="866">
        <v>4298</v>
      </c>
      <c r="Y15" s="866">
        <v>975</v>
      </c>
      <c r="Z15" s="866">
        <v>4139</v>
      </c>
      <c r="AA15" s="866">
        <v>947</v>
      </c>
      <c r="AB15" s="866">
        <v>4042</v>
      </c>
      <c r="AC15" s="866">
        <v>1145</v>
      </c>
      <c r="AD15" s="867">
        <v>4154</v>
      </c>
      <c r="AE15" s="867">
        <v>1089</v>
      </c>
      <c r="AF15" s="867">
        <v>3746</v>
      </c>
      <c r="AG15" s="867">
        <v>1067</v>
      </c>
      <c r="AH15" s="871">
        <v>3703</v>
      </c>
      <c r="AI15" s="871">
        <v>1021</v>
      </c>
    </row>
    <row r="16" spans="1:35" s="870" customFormat="1" ht="15.6">
      <c r="A16" s="868" t="s">
        <v>2744</v>
      </c>
      <c r="B16" s="868" t="s">
        <v>1574</v>
      </c>
      <c r="C16" s="868" t="s">
        <v>2727</v>
      </c>
      <c r="D16" s="866">
        <v>15344</v>
      </c>
      <c r="E16" s="866">
        <v>4610</v>
      </c>
      <c r="F16" s="866">
        <v>16765</v>
      </c>
      <c r="G16" s="866">
        <v>4675</v>
      </c>
      <c r="H16" s="866">
        <v>15778</v>
      </c>
      <c r="I16" s="866">
        <v>4574</v>
      </c>
      <c r="J16" s="866">
        <v>15994</v>
      </c>
      <c r="K16" s="866">
        <v>4590</v>
      </c>
      <c r="L16" s="866">
        <v>15954</v>
      </c>
      <c r="M16" s="866">
        <v>4501</v>
      </c>
      <c r="N16" s="866">
        <v>17684</v>
      </c>
      <c r="O16" s="866">
        <v>4407</v>
      </c>
      <c r="P16" s="866">
        <v>16683</v>
      </c>
      <c r="Q16" s="866">
        <v>4522</v>
      </c>
      <c r="R16" s="866">
        <v>16058</v>
      </c>
      <c r="S16" s="866">
        <v>4456</v>
      </c>
      <c r="T16" s="866">
        <v>15616</v>
      </c>
      <c r="U16" s="866">
        <v>4411</v>
      </c>
      <c r="V16" s="866">
        <v>15910</v>
      </c>
      <c r="W16" s="866">
        <v>4355</v>
      </c>
      <c r="X16" s="866">
        <v>14984</v>
      </c>
      <c r="Y16" s="866">
        <v>4406</v>
      </c>
      <c r="Z16" s="866">
        <v>14253</v>
      </c>
      <c r="AA16" s="866">
        <v>4341</v>
      </c>
      <c r="AB16" s="866">
        <v>13901</v>
      </c>
      <c r="AC16" s="866">
        <v>4253</v>
      </c>
      <c r="AD16" s="867">
        <v>14396</v>
      </c>
      <c r="AE16" s="867">
        <v>4128</v>
      </c>
      <c r="AF16" s="867">
        <v>13064</v>
      </c>
      <c r="AG16" s="867">
        <v>4190</v>
      </c>
      <c r="AH16" s="871">
        <v>10702</v>
      </c>
      <c r="AI16" s="871">
        <v>4095</v>
      </c>
    </row>
    <row r="17" spans="1:35" s="870" customFormat="1" ht="15.6">
      <c r="A17" s="868" t="s">
        <v>2745</v>
      </c>
      <c r="B17" s="868" t="s">
        <v>2746</v>
      </c>
      <c r="C17" s="868" t="s">
        <v>2727</v>
      </c>
      <c r="D17" s="866">
        <v>8461</v>
      </c>
      <c r="E17" s="866">
        <v>4361</v>
      </c>
      <c r="F17" s="866">
        <v>9766</v>
      </c>
      <c r="G17" s="866">
        <v>4941</v>
      </c>
      <c r="H17" s="866">
        <v>10648</v>
      </c>
      <c r="I17" s="866">
        <v>5010</v>
      </c>
      <c r="J17" s="866">
        <v>9721</v>
      </c>
      <c r="K17" s="866">
        <v>4560</v>
      </c>
      <c r="L17" s="866">
        <v>9884</v>
      </c>
      <c r="M17" s="866">
        <v>4528</v>
      </c>
      <c r="N17" s="866">
        <v>9862</v>
      </c>
      <c r="O17" s="866">
        <v>4371</v>
      </c>
      <c r="P17" s="866">
        <v>10206</v>
      </c>
      <c r="Q17" s="866">
        <v>4385</v>
      </c>
      <c r="R17" s="866">
        <v>10172</v>
      </c>
      <c r="S17" s="866">
        <v>4166</v>
      </c>
      <c r="T17" s="866">
        <v>8895</v>
      </c>
      <c r="U17" s="866">
        <v>3677</v>
      </c>
      <c r="V17" s="866">
        <v>9676</v>
      </c>
      <c r="W17" s="866">
        <v>3735</v>
      </c>
      <c r="X17" s="866">
        <v>13824</v>
      </c>
      <c r="Y17" s="866">
        <v>3498</v>
      </c>
      <c r="Z17" s="866">
        <v>13056</v>
      </c>
      <c r="AA17" s="866">
        <v>3412</v>
      </c>
      <c r="AB17" s="866">
        <v>14378</v>
      </c>
      <c r="AC17" s="866">
        <v>3202</v>
      </c>
      <c r="AD17" s="867">
        <v>13588</v>
      </c>
      <c r="AE17" s="867">
        <v>2805</v>
      </c>
      <c r="AF17" s="867">
        <v>14271</v>
      </c>
      <c r="AG17" s="867">
        <v>3306</v>
      </c>
      <c r="AH17" s="871">
        <v>30806</v>
      </c>
      <c r="AI17" s="871">
        <v>3046</v>
      </c>
    </row>
    <row r="18" spans="1:35" s="131" customFormat="1">
      <c r="A18" s="868" t="s">
        <v>2747</v>
      </c>
      <c r="B18" s="868" t="s">
        <v>1912</v>
      </c>
      <c r="C18" s="868" t="s">
        <v>2727</v>
      </c>
      <c r="D18" s="866">
        <v>0</v>
      </c>
      <c r="E18" s="866">
        <v>0</v>
      </c>
      <c r="F18" s="866">
        <v>0</v>
      </c>
      <c r="G18" s="866">
        <v>0</v>
      </c>
      <c r="H18" s="866" t="s">
        <v>2036</v>
      </c>
      <c r="I18" s="866" t="s">
        <v>2036</v>
      </c>
      <c r="J18" s="866" t="s">
        <v>2036</v>
      </c>
      <c r="K18" s="866" t="s">
        <v>2036</v>
      </c>
      <c r="L18" s="866">
        <v>6</v>
      </c>
      <c r="M18" s="866">
        <v>2</v>
      </c>
      <c r="N18" s="866">
        <v>9</v>
      </c>
      <c r="O18" s="866">
        <v>3</v>
      </c>
      <c r="P18" s="866">
        <v>465</v>
      </c>
      <c r="Q18" s="866">
        <v>453</v>
      </c>
      <c r="R18" s="866">
        <v>450</v>
      </c>
      <c r="S18" s="866">
        <v>441</v>
      </c>
      <c r="T18" s="866">
        <v>405</v>
      </c>
      <c r="U18" s="866">
        <v>396</v>
      </c>
      <c r="V18" s="866">
        <v>380</v>
      </c>
      <c r="W18" s="866">
        <v>368</v>
      </c>
      <c r="X18" s="866">
        <v>367</v>
      </c>
      <c r="Y18" s="866">
        <v>354</v>
      </c>
      <c r="Z18" s="866">
        <v>364</v>
      </c>
      <c r="AA18" s="866">
        <v>353</v>
      </c>
      <c r="AB18" s="866">
        <v>432</v>
      </c>
      <c r="AC18" s="866">
        <v>347</v>
      </c>
      <c r="AD18" s="867">
        <v>431</v>
      </c>
      <c r="AE18" s="867">
        <v>341</v>
      </c>
      <c r="AF18" s="867">
        <v>480</v>
      </c>
      <c r="AG18" s="867">
        <v>351</v>
      </c>
      <c r="AH18" s="871">
        <v>543</v>
      </c>
      <c r="AI18" s="871">
        <v>345</v>
      </c>
    </row>
    <row r="19" spans="1:35" s="131" customFormat="1" ht="15.6">
      <c r="A19" s="868" t="s">
        <v>2748</v>
      </c>
      <c r="B19" s="868" t="s">
        <v>1579</v>
      </c>
      <c r="C19" s="868" t="s">
        <v>2727</v>
      </c>
      <c r="D19" s="866">
        <v>37256</v>
      </c>
      <c r="E19" s="866">
        <v>6806</v>
      </c>
      <c r="F19" s="866">
        <v>30619</v>
      </c>
      <c r="G19" s="866">
        <v>5225</v>
      </c>
      <c r="H19" s="866">
        <v>32427</v>
      </c>
      <c r="I19" s="866">
        <v>5310</v>
      </c>
      <c r="J19" s="866">
        <v>30441</v>
      </c>
      <c r="K19" s="866">
        <v>4812</v>
      </c>
      <c r="L19" s="866">
        <v>30139</v>
      </c>
      <c r="M19" s="866">
        <v>4807</v>
      </c>
      <c r="N19" s="866">
        <v>32946</v>
      </c>
      <c r="O19" s="866">
        <v>4665</v>
      </c>
      <c r="P19" s="866">
        <v>29024</v>
      </c>
      <c r="Q19" s="866">
        <v>4741</v>
      </c>
      <c r="R19" s="866">
        <v>25998</v>
      </c>
      <c r="S19" s="866">
        <v>4487</v>
      </c>
      <c r="T19" s="866">
        <v>23271</v>
      </c>
      <c r="U19" s="866">
        <v>3791</v>
      </c>
      <c r="V19" s="866">
        <v>23142</v>
      </c>
      <c r="W19" s="866">
        <v>3722</v>
      </c>
      <c r="X19" s="866">
        <v>20689</v>
      </c>
      <c r="Y19" s="866">
        <v>3480</v>
      </c>
      <c r="Z19" s="866">
        <v>19285</v>
      </c>
      <c r="AA19" s="866">
        <v>3465</v>
      </c>
      <c r="AB19" s="866">
        <v>18243</v>
      </c>
      <c r="AC19" s="866">
        <v>3258</v>
      </c>
      <c r="AD19" s="867">
        <v>18665</v>
      </c>
      <c r="AE19" s="867">
        <v>3366</v>
      </c>
      <c r="AF19" s="867">
        <v>20312</v>
      </c>
      <c r="AG19" s="867">
        <v>3321</v>
      </c>
      <c r="AH19" s="871">
        <v>21120</v>
      </c>
      <c r="AI19" s="871">
        <v>3243</v>
      </c>
    </row>
    <row r="20" spans="1:35" s="131" customFormat="1" ht="15.6">
      <c r="A20" s="868" t="s">
        <v>2749</v>
      </c>
      <c r="B20" s="868" t="s">
        <v>1913</v>
      </c>
      <c r="C20" s="868" t="s">
        <v>2750</v>
      </c>
      <c r="D20" s="866">
        <v>2825</v>
      </c>
      <c r="E20" s="866">
        <v>2566</v>
      </c>
      <c r="F20" s="866">
        <v>2185</v>
      </c>
      <c r="G20" s="866">
        <v>1961</v>
      </c>
      <c r="H20" s="866">
        <v>2206</v>
      </c>
      <c r="I20" s="866">
        <v>1989</v>
      </c>
      <c r="J20" s="866">
        <v>2124</v>
      </c>
      <c r="K20" s="866">
        <v>1817</v>
      </c>
      <c r="L20" s="866">
        <v>2030</v>
      </c>
      <c r="M20" s="866">
        <v>1860</v>
      </c>
      <c r="N20" s="866">
        <v>2009</v>
      </c>
      <c r="O20" s="866">
        <v>1856</v>
      </c>
      <c r="P20" s="866">
        <v>2110</v>
      </c>
      <c r="Q20" s="866">
        <v>1908</v>
      </c>
      <c r="R20" s="866">
        <v>2003</v>
      </c>
      <c r="S20" s="866">
        <v>1841</v>
      </c>
      <c r="T20" s="866">
        <v>1698</v>
      </c>
      <c r="U20" s="866">
        <v>1580</v>
      </c>
      <c r="V20" s="866">
        <v>1711</v>
      </c>
      <c r="W20" s="866">
        <v>1543</v>
      </c>
      <c r="X20" s="866">
        <v>1676</v>
      </c>
      <c r="Y20" s="866">
        <v>1414</v>
      </c>
      <c r="Z20" s="866">
        <v>1640</v>
      </c>
      <c r="AA20" s="866">
        <v>1458</v>
      </c>
      <c r="AB20" s="866">
        <v>1525</v>
      </c>
      <c r="AC20" s="866">
        <v>1394</v>
      </c>
      <c r="AD20" s="867">
        <v>1532</v>
      </c>
      <c r="AE20" s="867">
        <v>1392</v>
      </c>
      <c r="AF20" s="867">
        <v>1485</v>
      </c>
      <c r="AG20" s="867">
        <v>1380</v>
      </c>
      <c r="AH20" s="871">
        <v>1470</v>
      </c>
      <c r="AI20" s="871">
        <v>1361</v>
      </c>
    </row>
    <row r="21" spans="1:35" s="131" customFormat="1">
      <c r="A21" s="868" t="s">
        <v>2751</v>
      </c>
      <c r="B21" s="868" t="s">
        <v>1574</v>
      </c>
      <c r="C21" s="868" t="s">
        <v>2752</v>
      </c>
      <c r="D21" s="866">
        <v>95</v>
      </c>
      <c r="E21" s="866">
        <v>80</v>
      </c>
      <c r="F21" s="866">
        <v>96</v>
      </c>
      <c r="G21" s="866">
        <v>79</v>
      </c>
      <c r="H21" s="866">
        <v>95</v>
      </c>
      <c r="I21" s="866">
        <v>78</v>
      </c>
      <c r="J21" s="866">
        <v>94</v>
      </c>
      <c r="K21" s="866">
        <v>77</v>
      </c>
      <c r="L21" s="866">
        <v>94</v>
      </c>
      <c r="M21" s="866">
        <v>77</v>
      </c>
      <c r="N21" s="866">
        <v>93</v>
      </c>
      <c r="O21" s="866">
        <v>76</v>
      </c>
      <c r="P21" s="866">
        <v>95</v>
      </c>
      <c r="Q21" s="866">
        <v>78</v>
      </c>
      <c r="R21" s="866">
        <v>96</v>
      </c>
      <c r="S21" s="866">
        <v>78</v>
      </c>
      <c r="T21" s="866">
        <v>98</v>
      </c>
      <c r="U21" s="866">
        <v>77</v>
      </c>
      <c r="V21" s="866">
        <v>166</v>
      </c>
      <c r="W21" s="866">
        <v>77</v>
      </c>
      <c r="X21" s="866">
        <v>170</v>
      </c>
      <c r="Y21" s="866">
        <v>76</v>
      </c>
      <c r="Z21" s="866">
        <v>177</v>
      </c>
      <c r="AA21" s="866">
        <v>74</v>
      </c>
      <c r="AB21" s="866">
        <v>177</v>
      </c>
      <c r="AC21" s="866">
        <v>73</v>
      </c>
      <c r="AD21" s="867">
        <v>177</v>
      </c>
      <c r="AE21" s="867">
        <v>70</v>
      </c>
      <c r="AF21" s="867">
        <v>181</v>
      </c>
      <c r="AG21" s="867">
        <v>69</v>
      </c>
      <c r="AH21" s="871">
        <v>186</v>
      </c>
      <c r="AI21" s="871">
        <v>70</v>
      </c>
    </row>
    <row r="22" spans="1:35" s="131" customFormat="1" ht="15.6">
      <c r="A22" s="865" t="s">
        <v>2753</v>
      </c>
      <c r="B22" s="865" t="s">
        <v>1575</v>
      </c>
      <c r="C22" s="865" t="s">
        <v>2727</v>
      </c>
      <c r="D22" s="866">
        <v>189630</v>
      </c>
      <c r="E22" s="866">
        <v>17011</v>
      </c>
      <c r="F22" s="866">
        <v>147035</v>
      </c>
      <c r="G22" s="866">
        <v>15788</v>
      </c>
      <c r="H22" s="866">
        <v>152249</v>
      </c>
      <c r="I22" s="866">
        <v>16945</v>
      </c>
      <c r="J22" s="866">
        <v>137633</v>
      </c>
      <c r="K22" s="866">
        <v>16581</v>
      </c>
      <c r="L22" s="866">
        <v>131253</v>
      </c>
      <c r="M22" s="866">
        <v>16650</v>
      </c>
      <c r="N22" s="866">
        <v>128579</v>
      </c>
      <c r="O22" s="866">
        <v>16567</v>
      </c>
      <c r="P22" s="866">
        <v>136661</v>
      </c>
      <c r="Q22" s="866">
        <v>17856</v>
      </c>
      <c r="R22" s="866">
        <v>133401</v>
      </c>
      <c r="S22" s="866">
        <v>17348</v>
      </c>
      <c r="T22" s="866">
        <v>127184</v>
      </c>
      <c r="U22" s="866">
        <v>16041</v>
      </c>
      <c r="V22" s="866">
        <v>119795</v>
      </c>
      <c r="W22" s="866">
        <v>15896</v>
      </c>
      <c r="X22" s="866">
        <v>110522</v>
      </c>
      <c r="Y22" s="866">
        <v>14936</v>
      </c>
      <c r="Z22" s="866">
        <v>111683</v>
      </c>
      <c r="AA22" s="866">
        <v>15314</v>
      </c>
      <c r="AB22" s="866">
        <v>102287</v>
      </c>
      <c r="AC22" s="866">
        <v>14603</v>
      </c>
      <c r="AD22" s="867">
        <v>105113</v>
      </c>
      <c r="AE22" s="867">
        <v>14931</v>
      </c>
      <c r="AF22" s="867">
        <v>110545</v>
      </c>
      <c r="AG22" s="867">
        <v>15392</v>
      </c>
      <c r="AH22" s="872">
        <v>110863</v>
      </c>
      <c r="AI22" s="872">
        <v>15347</v>
      </c>
    </row>
    <row r="23" spans="1:35" s="131" customFormat="1" ht="15.6">
      <c r="A23" s="868" t="s">
        <v>2754</v>
      </c>
      <c r="B23" s="868" t="s">
        <v>1574</v>
      </c>
      <c r="C23" s="868" t="s">
        <v>2755</v>
      </c>
      <c r="D23" s="866">
        <v>14199</v>
      </c>
      <c r="E23" s="866">
        <v>1649</v>
      </c>
      <c r="F23" s="866">
        <v>11806</v>
      </c>
      <c r="G23" s="866">
        <v>1513</v>
      </c>
      <c r="H23" s="866">
        <v>8651</v>
      </c>
      <c r="I23" s="866">
        <v>1488</v>
      </c>
      <c r="J23" s="866">
        <v>6106</v>
      </c>
      <c r="K23" s="866">
        <v>1382</v>
      </c>
      <c r="L23" s="866">
        <v>4655</v>
      </c>
      <c r="M23" s="866">
        <v>1326</v>
      </c>
      <c r="N23" s="866">
        <v>3856</v>
      </c>
      <c r="O23" s="866">
        <v>1262</v>
      </c>
      <c r="P23" s="866">
        <v>4536</v>
      </c>
      <c r="Q23" s="866">
        <v>1161</v>
      </c>
      <c r="R23" s="866">
        <v>3609</v>
      </c>
      <c r="S23" s="866">
        <v>1331</v>
      </c>
      <c r="T23" s="866">
        <v>4507</v>
      </c>
      <c r="U23" s="866">
        <v>1284</v>
      </c>
      <c r="V23" s="866">
        <v>2919</v>
      </c>
      <c r="W23" s="866">
        <v>1188</v>
      </c>
      <c r="X23" s="866">
        <v>4058</v>
      </c>
      <c r="Y23" s="866">
        <v>1248</v>
      </c>
      <c r="Z23" s="866">
        <v>2601</v>
      </c>
      <c r="AA23" s="866">
        <v>1174</v>
      </c>
      <c r="AB23" s="866">
        <v>2801</v>
      </c>
      <c r="AC23" s="866">
        <v>1427</v>
      </c>
      <c r="AD23" s="867">
        <v>3756</v>
      </c>
      <c r="AE23" s="867">
        <v>1364</v>
      </c>
      <c r="AF23" s="867">
        <v>3203</v>
      </c>
      <c r="AG23" s="867">
        <v>1556</v>
      </c>
      <c r="AH23" s="871">
        <v>3463</v>
      </c>
      <c r="AI23" s="871">
        <v>1488</v>
      </c>
    </row>
    <row r="24" spans="1:35" s="131" customFormat="1">
      <c r="A24" s="868" t="s">
        <v>2756</v>
      </c>
      <c r="B24" s="868" t="s">
        <v>1574</v>
      </c>
      <c r="C24" s="868" t="s">
        <v>2752</v>
      </c>
      <c r="D24" s="866">
        <v>5552</v>
      </c>
      <c r="E24" s="866">
        <v>1522</v>
      </c>
      <c r="F24" s="866">
        <v>5754</v>
      </c>
      <c r="G24" s="866">
        <v>1389</v>
      </c>
      <c r="H24" s="866">
        <v>6806</v>
      </c>
      <c r="I24" s="866">
        <v>2457</v>
      </c>
      <c r="J24" s="866">
        <v>6427</v>
      </c>
      <c r="K24" s="866">
        <v>2245</v>
      </c>
      <c r="L24" s="866">
        <v>5989</v>
      </c>
      <c r="M24" s="866">
        <v>2023</v>
      </c>
      <c r="N24" s="866">
        <v>6572</v>
      </c>
      <c r="O24" s="866">
        <v>2062</v>
      </c>
      <c r="P24" s="866">
        <v>9850</v>
      </c>
      <c r="Q24" s="866">
        <v>4242</v>
      </c>
      <c r="R24" s="866">
        <v>9448</v>
      </c>
      <c r="S24" s="866">
        <v>4017</v>
      </c>
      <c r="T24" s="866">
        <v>9228</v>
      </c>
      <c r="U24" s="866">
        <v>5844</v>
      </c>
      <c r="V24" s="866">
        <v>9940</v>
      </c>
      <c r="W24" s="866">
        <v>5481</v>
      </c>
      <c r="X24" s="866">
        <v>9647</v>
      </c>
      <c r="Y24" s="866">
        <v>5638</v>
      </c>
      <c r="Z24" s="866">
        <v>8919</v>
      </c>
      <c r="AA24" s="866">
        <v>5104</v>
      </c>
      <c r="AB24" s="866">
        <v>9509</v>
      </c>
      <c r="AC24" s="866">
        <v>4994</v>
      </c>
      <c r="AD24" s="867">
        <v>9155</v>
      </c>
      <c r="AE24" s="867">
        <v>5214</v>
      </c>
      <c r="AF24" s="867">
        <v>10086</v>
      </c>
      <c r="AG24" s="867">
        <v>5077</v>
      </c>
      <c r="AH24" s="871">
        <v>10511</v>
      </c>
      <c r="AI24" s="871">
        <v>4883</v>
      </c>
    </row>
    <row r="25" spans="1:35" s="131" customFormat="1" ht="15.6">
      <c r="A25" s="868" t="s">
        <v>2757</v>
      </c>
      <c r="B25" s="868" t="s">
        <v>1574</v>
      </c>
      <c r="C25" s="868" t="s">
        <v>2727</v>
      </c>
      <c r="D25" s="866">
        <v>1465317</v>
      </c>
      <c r="E25" s="866">
        <v>87474</v>
      </c>
      <c r="F25" s="866">
        <v>1227382</v>
      </c>
      <c r="G25" s="866">
        <v>87494</v>
      </c>
      <c r="H25" s="866">
        <v>1239445</v>
      </c>
      <c r="I25" s="866">
        <v>83839</v>
      </c>
      <c r="J25" s="866">
        <v>1204989</v>
      </c>
      <c r="K25" s="866">
        <v>95950</v>
      </c>
      <c r="L25" s="866">
        <v>1205356</v>
      </c>
      <c r="M25" s="866">
        <v>90784</v>
      </c>
      <c r="N25" s="866">
        <v>1230424</v>
      </c>
      <c r="O25" s="866">
        <v>87200</v>
      </c>
      <c r="P25" s="866">
        <v>1196536</v>
      </c>
      <c r="Q25" s="866">
        <v>85564</v>
      </c>
      <c r="R25" s="866">
        <v>1149907</v>
      </c>
      <c r="S25" s="866">
        <v>81846</v>
      </c>
      <c r="T25" s="866">
        <v>1190373</v>
      </c>
      <c r="U25" s="866">
        <v>70320</v>
      </c>
      <c r="V25" s="866">
        <v>1188959</v>
      </c>
      <c r="W25" s="866">
        <v>61640</v>
      </c>
      <c r="X25" s="866">
        <v>1203114</v>
      </c>
      <c r="Y25" s="866">
        <v>64713</v>
      </c>
      <c r="Z25" s="866">
        <v>1206409</v>
      </c>
      <c r="AA25" s="866">
        <v>72094</v>
      </c>
      <c r="AB25" s="866">
        <v>1228406</v>
      </c>
      <c r="AC25" s="866">
        <v>73104</v>
      </c>
      <c r="AD25" s="867">
        <v>1241315</v>
      </c>
      <c r="AE25" s="867">
        <v>69466</v>
      </c>
      <c r="AF25" s="867">
        <v>1237800</v>
      </c>
      <c r="AG25" s="867">
        <v>76481</v>
      </c>
      <c r="AH25" s="871">
        <v>1255742</v>
      </c>
      <c r="AI25" s="871">
        <v>73702</v>
      </c>
    </row>
    <row r="26" spans="1:35" s="131" customFormat="1">
      <c r="A26" s="868" t="s">
        <v>2758</v>
      </c>
      <c r="B26" s="868" t="s">
        <v>1574</v>
      </c>
      <c r="C26" s="868" t="s">
        <v>2759</v>
      </c>
      <c r="D26" s="866">
        <v>211700</v>
      </c>
      <c r="E26" s="866">
        <v>2942</v>
      </c>
      <c r="F26" s="866">
        <v>218739</v>
      </c>
      <c r="G26" s="866">
        <v>3589</v>
      </c>
      <c r="H26" s="866">
        <v>213781</v>
      </c>
      <c r="I26" s="866">
        <v>3520</v>
      </c>
      <c r="J26" s="866">
        <v>209438</v>
      </c>
      <c r="K26" s="866">
        <v>3344</v>
      </c>
      <c r="L26" s="866">
        <v>204283</v>
      </c>
      <c r="M26" s="866">
        <v>2910</v>
      </c>
      <c r="N26" s="866">
        <v>200175</v>
      </c>
      <c r="O26" s="866">
        <v>2610</v>
      </c>
      <c r="P26" s="866">
        <v>194599</v>
      </c>
      <c r="Q26" s="866">
        <v>2607</v>
      </c>
      <c r="R26" s="866">
        <v>189923</v>
      </c>
      <c r="S26" s="866">
        <v>2563</v>
      </c>
      <c r="T26" s="866">
        <v>187151</v>
      </c>
      <c r="U26" s="866">
        <v>4206</v>
      </c>
      <c r="V26" s="866">
        <v>182154</v>
      </c>
      <c r="W26" s="866">
        <v>3976</v>
      </c>
      <c r="X26" s="866">
        <v>175620</v>
      </c>
      <c r="Y26" s="866">
        <v>4109</v>
      </c>
      <c r="Z26" s="866">
        <v>167411</v>
      </c>
      <c r="AA26" s="866">
        <v>3747</v>
      </c>
      <c r="AB26" s="866">
        <v>162578</v>
      </c>
      <c r="AC26" s="866">
        <v>3903</v>
      </c>
      <c r="AD26" s="867">
        <v>154217</v>
      </c>
      <c r="AE26" s="867">
        <v>4095</v>
      </c>
      <c r="AF26" s="867">
        <v>147504</v>
      </c>
      <c r="AG26" s="867">
        <v>3964</v>
      </c>
      <c r="AH26" s="871">
        <v>141696</v>
      </c>
      <c r="AI26" s="871">
        <v>3830</v>
      </c>
    </row>
    <row r="27" spans="1:35" s="131" customFormat="1" ht="15.6">
      <c r="A27" s="868" t="s">
        <v>2760</v>
      </c>
      <c r="B27" s="868" t="s">
        <v>1574</v>
      </c>
      <c r="C27" s="868" t="s">
        <v>2743</v>
      </c>
      <c r="D27" s="866">
        <v>11113</v>
      </c>
      <c r="E27" s="866">
        <v>919</v>
      </c>
      <c r="F27" s="866">
        <v>11208</v>
      </c>
      <c r="G27" s="866">
        <v>892</v>
      </c>
      <c r="H27" s="866">
        <v>10360</v>
      </c>
      <c r="I27" s="866">
        <v>888</v>
      </c>
      <c r="J27" s="866">
        <v>9740</v>
      </c>
      <c r="K27" s="866">
        <v>879</v>
      </c>
      <c r="L27" s="866">
        <v>8678</v>
      </c>
      <c r="M27" s="866">
        <v>844</v>
      </c>
      <c r="N27" s="866">
        <v>8323</v>
      </c>
      <c r="O27" s="866">
        <v>809</v>
      </c>
      <c r="P27" s="866">
        <v>7191</v>
      </c>
      <c r="Q27" s="866">
        <v>747</v>
      </c>
      <c r="R27" s="866">
        <v>6583</v>
      </c>
      <c r="S27" s="866">
        <v>716</v>
      </c>
      <c r="T27" s="866">
        <v>6013</v>
      </c>
      <c r="U27" s="866">
        <v>676</v>
      </c>
      <c r="V27" s="866">
        <v>5704</v>
      </c>
      <c r="W27" s="866">
        <v>632</v>
      </c>
      <c r="X27" s="866">
        <v>5095</v>
      </c>
      <c r="Y27" s="866">
        <v>639</v>
      </c>
      <c r="Z27" s="866">
        <v>4814</v>
      </c>
      <c r="AA27" s="866">
        <v>639</v>
      </c>
      <c r="AB27" s="866">
        <v>4593</v>
      </c>
      <c r="AC27" s="866">
        <v>626</v>
      </c>
      <c r="AD27" s="867">
        <v>4491</v>
      </c>
      <c r="AE27" s="867">
        <v>593</v>
      </c>
      <c r="AF27" s="867">
        <v>4194</v>
      </c>
      <c r="AG27" s="867">
        <v>577</v>
      </c>
      <c r="AH27" s="871">
        <v>4069</v>
      </c>
      <c r="AI27" s="871">
        <v>575</v>
      </c>
    </row>
    <row r="28" spans="1:35" s="131" customFormat="1" ht="15.6">
      <c r="A28" s="868" t="s">
        <v>2761</v>
      </c>
      <c r="B28" s="868" t="s">
        <v>1574</v>
      </c>
      <c r="C28" s="868" t="s">
        <v>2762</v>
      </c>
      <c r="D28" s="866">
        <v>63882</v>
      </c>
      <c r="E28" s="866">
        <v>17226</v>
      </c>
      <c r="F28" s="866">
        <v>71515</v>
      </c>
      <c r="G28" s="866">
        <v>17127</v>
      </c>
      <c r="H28" s="866">
        <v>63817</v>
      </c>
      <c r="I28" s="866">
        <v>17266</v>
      </c>
      <c r="J28" s="866">
        <v>66116</v>
      </c>
      <c r="K28" s="866">
        <v>17053</v>
      </c>
      <c r="L28" s="866">
        <v>67411</v>
      </c>
      <c r="M28" s="866">
        <v>16774</v>
      </c>
      <c r="N28" s="866">
        <v>68624</v>
      </c>
      <c r="O28" s="866">
        <v>16403</v>
      </c>
      <c r="P28" s="866">
        <v>63555</v>
      </c>
      <c r="Q28" s="866">
        <v>16372</v>
      </c>
      <c r="R28" s="866">
        <v>60884</v>
      </c>
      <c r="S28" s="866">
        <v>16303</v>
      </c>
      <c r="T28" s="866">
        <v>60806</v>
      </c>
      <c r="U28" s="866">
        <v>15751</v>
      </c>
      <c r="V28" s="866">
        <v>64276</v>
      </c>
      <c r="W28" s="866">
        <v>15612</v>
      </c>
      <c r="X28" s="866">
        <v>56160</v>
      </c>
      <c r="Y28" s="866">
        <v>15787</v>
      </c>
      <c r="Z28" s="866">
        <v>54598</v>
      </c>
      <c r="AA28" s="866">
        <v>15531</v>
      </c>
      <c r="AB28" s="866">
        <v>53601</v>
      </c>
      <c r="AC28" s="866">
        <v>15230</v>
      </c>
      <c r="AD28" s="867">
        <v>55253</v>
      </c>
      <c r="AE28" s="867">
        <v>14867</v>
      </c>
      <c r="AF28" s="867">
        <v>49620</v>
      </c>
      <c r="AG28" s="867">
        <v>15180</v>
      </c>
      <c r="AH28" s="871">
        <v>49520</v>
      </c>
      <c r="AI28" s="871">
        <v>14694</v>
      </c>
    </row>
    <row r="29" spans="1:35" s="131" customFormat="1" ht="13.8">
      <c r="A29" s="420" t="s">
        <v>2763</v>
      </c>
      <c r="B29" s="420"/>
      <c r="D29" s="873"/>
      <c r="E29" s="873"/>
      <c r="F29" s="873"/>
      <c r="G29" s="873"/>
      <c r="H29" s="873"/>
      <c r="I29" s="873"/>
      <c r="J29" s="873"/>
      <c r="K29" s="873"/>
      <c r="L29" s="873"/>
      <c r="M29" s="873"/>
      <c r="N29" s="873"/>
      <c r="O29" s="873"/>
      <c r="P29" s="873"/>
      <c r="Q29" s="873"/>
      <c r="R29" s="873"/>
      <c r="S29" s="873"/>
      <c r="T29" s="873"/>
      <c r="U29" s="873"/>
      <c r="V29" s="873"/>
      <c r="W29" s="873"/>
      <c r="X29" s="873"/>
      <c r="Y29" s="873"/>
    </row>
    <row r="30" spans="1:35" s="131" customFormat="1">
      <c r="A30" s="155"/>
      <c r="B30" s="58"/>
      <c r="C30" s="58"/>
      <c r="D30" s="58"/>
      <c r="E30" s="58"/>
      <c r="F30" s="58"/>
      <c r="G30" s="58"/>
      <c r="H30" s="58"/>
      <c r="I30" s="58"/>
      <c r="J30" s="58"/>
      <c r="K30" s="58"/>
      <c r="L30" s="58"/>
      <c r="M30" s="58"/>
      <c r="N30" s="58"/>
      <c r="O30" s="58"/>
      <c r="P30" s="58"/>
      <c r="Q30" s="58"/>
      <c r="R30" s="58"/>
      <c r="S30" s="58"/>
      <c r="T30" s="58"/>
      <c r="U30" s="58"/>
      <c r="V30" s="58"/>
      <c r="W30" s="58"/>
      <c r="X30" s="58"/>
      <c r="Y30" s="58"/>
      <c r="Z30" s="873"/>
      <c r="AA30" s="873"/>
    </row>
    <row r="31" spans="1:35">
      <c r="A31" s="155"/>
    </row>
    <row r="32" spans="1:35">
      <c r="A32" s="155"/>
    </row>
    <row r="33" spans="1:1">
      <c r="A33" s="155"/>
    </row>
  </sheetData>
  <hyperlinks>
    <hyperlink ref="A1" location="Menu!E41" display="Empresas consideradas relevantes" xr:uid="{AC5738C8-9972-487F-BB87-5AFB2E46F599}"/>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45B15-49E9-4701-8B40-7585769905BF}">
  <sheetPr codeName="Plan21">
    <tabColor rgb="FF5F6062"/>
  </sheetPr>
  <dimension ref="A1:CF368"/>
  <sheetViews>
    <sheetView workbookViewId="0">
      <selection sqref="A1:XFD1048576"/>
    </sheetView>
  </sheetViews>
  <sheetFormatPr defaultColWidth="9.21875" defaultRowHeight="13.8"/>
  <cols>
    <col min="1" max="1" width="66.5546875" style="70" customWidth="1"/>
    <col min="2" max="2" width="10.5546875" style="70" bestFit="1" customWidth="1"/>
    <col min="3" max="3" width="10.5546875" style="70" customWidth="1"/>
    <col min="4" max="4" width="10.5546875" style="70" bestFit="1" customWidth="1"/>
    <col min="5" max="5" width="13.44140625" style="70" bestFit="1" customWidth="1"/>
    <col min="6" max="8" width="10.5546875" style="70" customWidth="1"/>
    <col min="9" max="16" width="10.5546875" style="70" bestFit="1" customWidth="1"/>
    <col min="17" max="17" width="12.5546875" style="70" bestFit="1" customWidth="1"/>
    <col min="18" max="25" width="10.5546875" style="70" bestFit="1" customWidth="1"/>
    <col min="26" max="26" width="16" style="70" bestFit="1" customWidth="1"/>
    <col min="27" max="27" width="15.44140625" style="70" bestFit="1" customWidth="1"/>
    <col min="28" max="16384" width="9.21875" style="70"/>
  </cols>
  <sheetData>
    <row r="1" spans="1:26" s="165" customFormat="1" ht="15.6">
      <c r="A1" s="53" t="s">
        <v>2764</v>
      </c>
      <c r="Y1" s="843" t="s">
        <v>2345</v>
      </c>
    </row>
    <row r="2" spans="1:26">
      <c r="A2" s="844"/>
      <c r="B2" s="845"/>
      <c r="C2" s="845"/>
      <c r="D2" s="845"/>
      <c r="E2" s="846" t="s">
        <v>2765</v>
      </c>
      <c r="F2" s="847"/>
      <c r="G2" s="847"/>
      <c r="H2" s="847"/>
      <c r="I2" s="847"/>
      <c r="J2" s="847"/>
      <c r="K2" s="847"/>
      <c r="L2" s="847"/>
      <c r="M2" s="847"/>
      <c r="N2" s="847"/>
      <c r="O2" s="847"/>
      <c r="P2" s="847"/>
      <c r="Q2" s="847"/>
      <c r="R2" s="847"/>
      <c r="S2" s="847"/>
      <c r="T2" s="847"/>
      <c r="U2" s="847"/>
      <c r="V2" s="847"/>
      <c r="W2" s="848" t="s">
        <v>2766</v>
      </c>
      <c r="X2" s="849"/>
      <c r="Y2" s="850"/>
    </row>
    <row r="3" spans="1:26">
      <c r="A3" s="167"/>
      <c r="B3" s="851" t="s">
        <v>2265</v>
      </c>
      <c r="C3" s="851" t="s">
        <v>2372</v>
      </c>
      <c r="D3" s="851" t="s">
        <v>2517</v>
      </c>
      <c r="E3" s="851" t="s">
        <v>2767</v>
      </c>
      <c r="F3" s="851" t="s">
        <v>2519</v>
      </c>
      <c r="G3" s="851" t="s">
        <v>2520</v>
      </c>
      <c r="H3" s="851" t="s">
        <v>2508</v>
      </c>
      <c r="I3" s="851" t="s">
        <v>2477</v>
      </c>
      <c r="J3" s="851" t="s">
        <v>2478</v>
      </c>
      <c r="K3" s="851" t="s">
        <v>2479</v>
      </c>
      <c r="L3" s="851" t="s">
        <v>2480</v>
      </c>
      <c r="M3" s="851" t="s">
        <v>2481</v>
      </c>
      <c r="N3" s="852">
        <v>42825</v>
      </c>
      <c r="O3" s="852">
        <v>42735</v>
      </c>
      <c r="P3" s="852">
        <v>42643</v>
      </c>
      <c r="Q3" s="851" t="s">
        <v>2521</v>
      </c>
      <c r="R3" s="851" t="s">
        <v>2486</v>
      </c>
      <c r="S3" s="851" t="s">
        <v>2487</v>
      </c>
      <c r="T3" s="851" t="s">
        <v>2488</v>
      </c>
      <c r="U3" s="851" t="s">
        <v>2489</v>
      </c>
      <c r="V3" s="851" t="s">
        <v>2490</v>
      </c>
      <c r="W3" s="851" t="s">
        <v>2491</v>
      </c>
      <c r="X3" s="851" t="s">
        <v>2522</v>
      </c>
      <c r="Y3" s="852">
        <v>41820</v>
      </c>
    </row>
    <row r="4" spans="1:26" s="171" customFormat="1">
      <c r="A4" s="853" t="s">
        <v>2768</v>
      </c>
      <c r="B4" s="854">
        <v>2772.7893851246008</v>
      </c>
      <c r="C4" s="854">
        <v>2788.3080710489685</v>
      </c>
      <c r="D4" s="854">
        <v>1177.3193691074666</v>
      </c>
      <c r="E4" s="854">
        <v>1141.5</v>
      </c>
      <c r="F4" s="854">
        <v>1495.6</v>
      </c>
      <c r="G4" s="854">
        <v>1228.6112993758954</v>
      </c>
      <c r="H4" s="854">
        <v>629.88388000660302</v>
      </c>
      <c r="I4" s="854">
        <v>599.59822233976843</v>
      </c>
      <c r="J4" s="854">
        <v>642.29999999999995</v>
      </c>
      <c r="K4" s="854">
        <v>827.9</v>
      </c>
      <c r="L4" s="854">
        <v>811.58188082496304</v>
      </c>
      <c r="M4" s="854">
        <v>755.22714014005783</v>
      </c>
      <c r="N4" s="854">
        <v>820.33580172501013</v>
      </c>
      <c r="O4" s="854">
        <v>616.30931157511861</v>
      </c>
      <c r="P4" s="854">
        <v>313.4755067939916</v>
      </c>
      <c r="Q4" s="854">
        <v>311.81716424153967</v>
      </c>
      <c r="R4" s="854">
        <v>585.13943415000006</v>
      </c>
      <c r="S4" s="854">
        <v>573.91685651</v>
      </c>
      <c r="T4" s="854">
        <v>580.58148246999986</v>
      </c>
      <c r="U4" s="854">
        <v>1178.4792379999997</v>
      </c>
      <c r="V4" s="854">
        <v>856.2812827929115</v>
      </c>
      <c r="W4" s="854">
        <v>860.17021874</v>
      </c>
      <c r="X4" s="854">
        <v>679.85482301178149</v>
      </c>
      <c r="Y4" s="854">
        <v>677.20889368833923</v>
      </c>
    </row>
    <row r="5" spans="1:26" s="171" customFormat="1" ht="15.75" customHeight="1">
      <c r="A5" s="855" t="s">
        <v>2769</v>
      </c>
      <c r="B5" s="856">
        <v>220.0653152045999</v>
      </c>
      <c r="C5" s="856">
        <v>238.51356789459987</v>
      </c>
      <c r="D5" s="856">
        <v>285.46944114338419</v>
      </c>
      <c r="E5" s="856">
        <v>241.9</v>
      </c>
      <c r="F5" s="856">
        <v>594.79999999999995</v>
      </c>
      <c r="G5" s="856">
        <v>526.0925676627968</v>
      </c>
      <c r="H5" s="856">
        <v>509.55326431618198</v>
      </c>
      <c r="I5" s="856">
        <v>480.55392775926816</v>
      </c>
      <c r="J5" s="856">
        <v>528.43461910761357</v>
      </c>
      <c r="K5" s="856">
        <v>716.1</v>
      </c>
      <c r="L5" s="856">
        <v>681.89427049197877</v>
      </c>
      <c r="M5" s="856">
        <v>607.55088118974345</v>
      </c>
      <c r="N5" s="856">
        <v>629.60245511901007</v>
      </c>
      <c r="O5" s="856">
        <v>425.55101300511865</v>
      </c>
      <c r="P5" s="856">
        <v>73.436404493406712</v>
      </c>
      <c r="Q5" s="856">
        <v>75.457348051539697</v>
      </c>
      <c r="R5" s="856">
        <v>409.35921287348805</v>
      </c>
      <c r="S5" s="856">
        <v>396.74241044000001</v>
      </c>
      <c r="T5" s="856">
        <v>395.45175533000003</v>
      </c>
      <c r="U5" s="856">
        <v>415.93374228000005</v>
      </c>
      <c r="V5" s="856">
        <v>103.19112669999998</v>
      </c>
      <c r="W5" s="856">
        <v>105.41656876</v>
      </c>
      <c r="X5" s="856">
        <v>76.402235699999977</v>
      </c>
      <c r="Y5" s="856">
        <v>62.402235699999977</v>
      </c>
      <c r="Z5" s="857"/>
    </row>
    <row r="6" spans="1:26" s="171" customFormat="1">
      <c r="A6" s="855" t="s">
        <v>2770</v>
      </c>
      <c r="B6" s="856">
        <v>2552.7240699200006</v>
      </c>
      <c r="C6" s="856">
        <v>2549.7945031543686</v>
      </c>
      <c r="D6" s="856">
        <v>891.84992796408244</v>
      </c>
      <c r="E6" s="856">
        <v>899.7</v>
      </c>
      <c r="F6" s="856">
        <v>900.8</v>
      </c>
      <c r="G6" s="856">
        <v>702.51873171309865</v>
      </c>
      <c r="H6" s="856">
        <v>120.330615690421</v>
      </c>
      <c r="I6" s="856">
        <v>119.04429458050029</v>
      </c>
      <c r="J6" s="856">
        <v>113.8</v>
      </c>
      <c r="K6" s="858">
        <v>111.8</v>
      </c>
      <c r="L6" s="858">
        <v>129.71340590469953</v>
      </c>
      <c r="M6" s="858">
        <v>147.67625895031449</v>
      </c>
      <c r="N6" s="858">
        <v>190.733346606</v>
      </c>
      <c r="O6" s="858">
        <v>190.75829857000002</v>
      </c>
      <c r="P6" s="858">
        <v>240.03910230058489</v>
      </c>
      <c r="Q6" s="858">
        <v>236.35981619</v>
      </c>
      <c r="R6" s="858">
        <v>175.78022127651198</v>
      </c>
      <c r="S6" s="858">
        <v>177.17444606999996</v>
      </c>
      <c r="T6" s="858">
        <v>185.12972714</v>
      </c>
      <c r="U6" s="858">
        <v>762.54549572000008</v>
      </c>
      <c r="V6" s="858">
        <v>753.09015609291157</v>
      </c>
      <c r="W6" s="858">
        <v>754.75364997999998</v>
      </c>
      <c r="X6" s="858">
        <v>603.4525873117816</v>
      </c>
      <c r="Y6" s="858">
        <v>614.80665798833923</v>
      </c>
    </row>
    <row r="7" spans="1:26" s="171" customFormat="1">
      <c r="A7" s="853" t="s">
        <v>2771</v>
      </c>
      <c r="B7" s="854">
        <v>2799.9559331626369</v>
      </c>
      <c r="C7" s="854">
        <v>2834.8469254306024</v>
      </c>
      <c r="D7" s="854">
        <v>1215.07366399188</v>
      </c>
      <c r="E7" s="854">
        <v>1177</v>
      </c>
      <c r="F7" s="854">
        <v>1531.1</v>
      </c>
      <c r="G7" s="854">
        <v>1260.8172350005598</v>
      </c>
      <c r="H7" s="854">
        <v>826.69212217153802</v>
      </c>
      <c r="I7" s="854">
        <v>773.65429671585207</v>
      </c>
      <c r="J7" s="854">
        <v>857.4</v>
      </c>
      <c r="K7" s="854">
        <v>1094.3</v>
      </c>
      <c r="L7" s="859">
        <v>1130.28999916004</v>
      </c>
      <c r="M7" s="859">
        <v>1015.8393972083262</v>
      </c>
      <c r="N7" s="859">
        <v>1063.1187821516132</v>
      </c>
      <c r="O7" s="859">
        <v>834.62040954530517</v>
      </c>
      <c r="P7" s="859">
        <v>540.06886110794926</v>
      </c>
      <c r="Q7" s="859">
        <v>543.1556513798206</v>
      </c>
      <c r="R7" s="859">
        <v>778.15224499985425</v>
      </c>
      <c r="S7" s="859">
        <v>715.06075948991997</v>
      </c>
      <c r="T7" s="859">
        <v>721.05630225999994</v>
      </c>
      <c r="U7" s="859">
        <v>1332.1120086799197</v>
      </c>
      <c r="V7" s="859">
        <v>966.55569426274758</v>
      </c>
      <c r="W7" s="859">
        <v>969.15544763677599</v>
      </c>
      <c r="X7" s="859">
        <v>810.57829145139044</v>
      </c>
      <c r="Y7" s="859">
        <v>807.93236212794807</v>
      </c>
    </row>
    <row r="8" spans="1:26" s="171" customFormat="1">
      <c r="A8" s="855" t="s">
        <v>2769</v>
      </c>
      <c r="B8" s="856">
        <v>230.2594783039753</v>
      </c>
      <c r="C8" s="856">
        <v>258.90528774627518</v>
      </c>
      <c r="D8" s="856">
        <v>300.24279142965952</v>
      </c>
      <c r="E8" s="856">
        <v>257.7</v>
      </c>
      <c r="F8" s="856">
        <v>610.70000000000005</v>
      </c>
      <c r="G8" s="856">
        <v>541.34220451907197</v>
      </c>
      <c r="H8" s="856">
        <v>687.10674767785702</v>
      </c>
      <c r="I8" s="856">
        <v>633.6822715331183</v>
      </c>
      <c r="J8" s="856">
        <v>720.36463631761353</v>
      </c>
      <c r="K8" s="858">
        <v>963.7</v>
      </c>
      <c r="L8" s="858">
        <v>936.20945526578373</v>
      </c>
      <c r="M8" s="858">
        <v>819.44789667443331</v>
      </c>
      <c r="N8" s="858">
        <v>837.21788186628851</v>
      </c>
      <c r="O8" s="858">
        <v>602.0287870768733</v>
      </c>
      <c r="P8" s="858">
        <v>251.91537439390052</v>
      </c>
      <c r="Q8" s="858">
        <v>264.74046407990068</v>
      </c>
      <c r="R8" s="858">
        <v>570.38511498975015</v>
      </c>
      <c r="S8" s="858">
        <v>516.2705449</v>
      </c>
      <c r="T8" s="858">
        <v>514.97983601999999</v>
      </c>
      <c r="U8" s="858">
        <v>537.43546004000007</v>
      </c>
      <c r="V8" s="858">
        <v>206.00404697991601</v>
      </c>
      <c r="W8" s="858">
        <v>206.94030646685604</v>
      </c>
      <c r="X8" s="858">
        <v>204.94685905147045</v>
      </c>
      <c r="Y8" s="858">
        <v>185.66357494968886</v>
      </c>
    </row>
    <row r="9" spans="1:26" s="171" customFormat="1">
      <c r="A9" s="855" t="s">
        <v>2770</v>
      </c>
      <c r="B9" s="856">
        <v>2569.6964548586611</v>
      </c>
      <c r="C9" s="856">
        <v>2575.9416376843274</v>
      </c>
      <c r="D9" s="856">
        <v>914.83087256222063</v>
      </c>
      <c r="E9" s="856">
        <v>919.2</v>
      </c>
      <c r="F9" s="856">
        <v>920.4</v>
      </c>
      <c r="G9" s="856">
        <v>719.47503048148769</v>
      </c>
      <c r="H9" s="856">
        <v>139.58537449368001</v>
      </c>
      <c r="I9" s="856">
        <v>139.9720251827338</v>
      </c>
      <c r="J9" s="856">
        <v>137.1</v>
      </c>
      <c r="K9" s="858">
        <v>130.6</v>
      </c>
      <c r="L9" s="858">
        <v>194.10633946597181</v>
      </c>
      <c r="M9" s="858">
        <v>196.39150053389295</v>
      </c>
      <c r="N9" s="858">
        <v>225.90090028532484</v>
      </c>
      <c r="O9" s="858">
        <v>232.59162246843181</v>
      </c>
      <c r="P9" s="858">
        <v>288.15348671404877</v>
      </c>
      <c r="Q9" s="858">
        <v>278.51518729991994</v>
      </c>
      <c r="R9" s="858">
        <v>207.76713001010401</v>
      </c>
      <c r="S9" s="858">
        <v>198.79021458991991</v>
      </c>
      <c r="T9" s="858">
        <v>206.07646624</v>
      </c>
      <c r="U9" s="858">
        <v>794.67654863992004</v>
      </c>
      <c r="V9" s="858">
        <v>760.55164728283148</v>
      </c>
      <c r="W9" s="858">
        <v>762.21514116991989</v>
      </c>
      <c r="X9" s="858">
        <v>605.63143239991996</v>
      </c>
      <c r="Y9" s="858">
        <v>622.26878717825923</v>
      </c>
    </row>
    <row r="10" spans="1:26">
      <c r="A10" s="853" t="s">
        <v>2772</v>
      </c>
      <c r="B10" s="854">
        <v>0.61522686999999998</v>
      </c>
      <c r="C10" s="854">
        <v>0.1937143699999973</v>
      </c>
      <c r="D10" s="854">
        <v>0.79575183000000571</v>
      </c>
      <c r="E10" s="854">
        <v>20.8</v>
      </c>
      <c r="F10" s="854">
        <v>-40.200000000000003</v>
      </c>
      <c r="G10" s="854">
        <v>0.33005385999999992</v>
      </c>
      <c r="H10" s="854">
        <v>0.51457145999999998</v>
      </c>
      <c r="I10" s="854">
        <v>0.29067809</v>
      </c>
      <c r="J10" s="854">
        <v>89.647875756917088</v>
      </c>
      <c r="K10" s="859">
        <v>0.1</v>
      </c>
      <c r="L10" s="859">
        <v>9.720403469999999</v>
      </c>
      <c r="M10" s="859">
        <v>-51.612689809999999</v>
      </c>
      <c r="N10" s="859">
        <v>9.5930100199999995</v>
      </c>
      <c r="O10" s="859">
        <v>7.6168030000001191E-2</v>
      </c>
      <c r="P10" s="859">
        <v>0.27138239999999109</v>
      </c>
      <c r="Q10" s="859">
        <v>72.958676790000013</v>
      </c>
      <c r="R10" s="859">
        <v>0.14029900000000001</v>
      </c>
      <c r="S10" s="859">
        <v>0.10563027999999999</v>
      </c>
      <c r="T10" s="859">
        <v>0.29826734999999999</v>
      </c>
      <c r="U10" s="859">
        <v>0.31974401000000002</v>
      </c>
      <c r="V10" s="859">
        <v>-2.4857320493099997E-3</v>
      </c>
      <c r="W10" s="859">
        <v>0.69751412999999995</v>
      </c>
      <c r="X10" s="859">
        <v>-2.4083175299999997</v>
      </c>
      <c r="Y10" s="859">
        <v>-2.2138456999999998</v>
      </c>
    </row>
    <row r="11" spans="1:26">
      <c r="A11" s="853" t="s">
        <v>2773</v>
      </c>
      <c r="B11" s="854">
        <v>-70.413904039400009</v>
      </c>
      <c r="C11" s="854">
        <v>-60.376549619400052</v>
      </c>
      <c r="D11" s="854">
        <v>-36.005535783999989</v>
      </c>
      <c r="E11" s="854">
        <v>-52.5</v>
      </c>
      <c r="F11" s="854">
        <v>3.3</v>
      </c>
      <c r="G11" s="854">
        <v>-40.932220804000039</v>
      </c>
      <c r="H11" s="854">
        <v>-123.243245184</v>
      </c>
      <c r="I11" s="854">
        <v>-117.18069303943713</v>
      </c>
      <c r="J11" s="854">
        <v>21.267994945999931</v>
      </c>
      <c r="K11" s="859">
        <v>137.1</v>
      </c>
      <c r="L11" s="859">
        <v>97.549349237978703</v>
      </c>
      <c r="M11" s="859">
        <v>43.075714514988483</v>
      </c>
      <c r="N11" s="859">
        <v>23.945449441010101</v>
      </c>
      <c r="O11" s="859">
        <v>-71.309669528881486</v>
      </c>
      <c r="P11" s="859">
        <v>-145.37748060797267</v>
      </c>
      <c r="Q11" s="859">
        <v>-143.38255094846031</v>
      </c>
      <c r="R11" s="859">
        <v>-150.72845843500002</v>
      </c>
      <c r="S11" s="859">
        <v>-159.18052137499998</v>
      </c>
      <c r="T11" s="859">
        <v>-132.60081382000001</v>
      </c>
      <c r="U11" s="859">
        <v>-235.28911575100003</v>
      </c>
      <c r="V11" s="859">
        <v>-249.54648151000001</v>
      </c>
      <c r="W11" s="859">
        <v>-228.101875904</v>
      </c>
      <c r="X11" s="859">
        <v>-218.94166370479996</v>
      </c>
      <c r="Y11" s="859">
        <v>-219.93901697519996</v>
      </c>
    </row>
    <row r="12" spans="1:26">
      <c r="A12" s="853" t="s">
        <v>2774</v>
      </c>
      <c r="B12" s="854">
        <v>27.21920505803617</v>
      </c>
      <c r="C12" s="854">
        <v>46.725098181633918</v>
      </c>
      <c r="D12" s="854">
        <v>37.927659014413443</v>
      </c>
      <c r="E12" s="854">
        <v>35.5</v>
      </c>
      <c r="F12" s="854">
        <v>35.5</v>
      </c>
      <c r="G12" s="854">
        <v>32.206573624664308</v>
      </c>
      <c r="H12" s="854">
        <v>196.80888016493401</v>
      </c>
      <c r="I12" s="854">
        <v>174.05671237608365</v>
      </c>
      <c r="J12" s="854">
        <v>215.14436965270403</v>
      </c>
      <c r="K12" s="859">
        <v>266.39999999999998</v>
      </c>
      <c r="L12" s="859">
        <v>323.65561111507714</v>
      </c>
      <c r="M12" s="859">
        <v>281.57750071119744</v>
      </c>
      <c r="N12" s="859">
        <v>277.49286533136058</v>
      </c>
      <c r="O12" s="859">
        <v>218.61110004018647</v>
      </c>
      <c r="P12" s="859">
        <v>217.96729513395763</v>
      </c>
      <c r="Q12" s="859">
        <v>223.29271149828085</v>
      </c>
      <c r="R12" s="859">
        <v>193.01333204985417</v>
      </c>
      <c r="S12" s="859">
        <v>141.14413878991994</v>
      </c>
      <c r="T12" s="859">
        <v>140.47445539000003</v>
      </c>
      <c r="U12" s="859">
        <v>153.63304717991994</v>
      </c>
      <c r="V12" s="859">
        <v>107.90380524818994</v>
      </c>
      <c r="W12" s="859">
        <v>106.70472780118389</v>
      </c>
      <c r="X12" s="859">
        <v>130.72346844228991</v>
      </c>
      <c r="Y12" s="859">
        <v>130.72346844228991</v>
      </c>
    </row>
    <row r="13" spans="1:26">
      <c r="A13" s="467"/>
    </row>
    <row r="17" spans="2:20" ht="15">
      <c r="B17" s="860"/>
      <c r="C17" s="860"/>
      <c r="D17" s="860"/>
      <c r="E17" s="860"/>
      <c r="F17" s="860"/>
      <c r="G17" s="860"/>
      <c r="H17" s="860"/>
      <c r="I17" s="860"/>
      <c r="J17" s="860"/>
      <c r="K17" s="860"/>
      <c r="L17" s="860"/>
      <c r="M17" s="860"/>
      <c r="N17" s="860"/>
      <c r="O17" s="860"/>
      <c r="P17" s="860"/>
      <c r="Q17" s="860"/>
      <c r="R17" s="860"/>
      <c r="S17" s="860"/>
      <c r="T17" s="860"/>
    </row>
    <row r="18" spans="2:20" ht="15">
      <c r="B18" s="860"/>
      <c r="C18" s="860"/>
      <c r="D18" s="860"/>
      <c r="E18" s="860"/>
      <c r="F18" s="860"/>
      <c r="G18" s="860"/>
      <c r="H18" s="860"/>
      <c r="I18" s="860"/>
      <c r="J18" s="860"/>
      <c r="K18" s="860"/>
      <c r="L18" s="860"/>
      <c r="M18" s="860"/>
      <c r="N18" s="860"/>
      <c r="O18" s="860"/>
      <c r="P18" s="860"/>
      <c r="Q18" s="860"/>
      <c r="R18" s="860"/>
      <c r="S18" s="860"/>
      <c r="T18" s="860"/>
    </row>
    <row r="19" spans="2:20" ht="15">
      <c r="B19" s="860"/>
      <c r="C19" s="860"/>
      <c r="D19" s="860"/>
      <c r="E19" s="860"/>
      <c r="F19" s="860"/>
      <c r="G19" s="860"/>
      <c r="H19" s="860"/>
      <c r="I19" s="860"/>
      <c r="J19" s="860"/>
      <c r="K19" s="860"/>
      <c r="L19" s="860"/>
      <c r="M19" s="860"/>
      <c r="N19" s="860"/>
      <c r="O19" s="860"/>
      <c r="P19" s="860"/>
      <c r="Q19" s="860"/>
      <c r="R19" s="860"/>
      <c r="S19" s="860"/>
      <c r="T19" s="860"/>
    </row>
    <row r="368" spans="69:84">
      <c r="BQ368" s="58"/>
      <c r="BW368" s="58"/>
      <c r="BX368" s="58"/>
      <c r="BY368" s="58"/>
      <c r="BZ368" s="58"/>
      <c r="CA368" s="58"/>
      <c r="CB368" s="58"/>
      <c r="CC368" s="58"/>
      <c r="CD368" s="58"/>
      <c r="CE368" s="58"/>
      <c r="CF368" s="58"/>
    </row>
  </sheetData>
  <hyperlinks>
    <hyperlink ref="A1" location="Menu!E44" display="Participações Societárias Não Classificadas na Carteira de Negociação" xr:uid="{ABCC75C4-B5E7-4F78-8C3C-8DFCDACE9BDB}"/>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77E54-1285-4752-9AE2-615DC9156514}">
  <sheetPr codeName="Plan26">
    <tabColor rgb="FF5F6062"/>
  </sheetPr>
  <dimension ref="A1:EP24"/>
  <sheetViews>
    <sheetView workbookViewId="0">
      <selection sqref="A1:XFD1048576"/>
    </sheetView>
  </sheetViews>
  <sheetFormatPr defaultColWidth="8.5546875" defaultRowHeight="13.8"/>
  <cols>
    <col min="1" max="1" width="65.5546875" style="3" customWidth="1"/>
    <col min="2" max="2" width="9" style="3" bestFit="1" customWidth="1"/>
    <col min="3" max="4" width="8" style="3" bestFit="1" customWidth="1"/>
    <col min="5" max="5" width="8.44140625" style="3" bestFit="1" customWidth="1"/>
    <col min="6" max="6" width="11.44140625" style="3" bestFit="1" customWidth="1"/>
    <col min="7" max="8" width="9" style="3" bestFit="1" customWidth="1"/>
    <col min="9" max="10" width="8" style="3" bestFit="1" customWidth="1"/>
    <col min="11" max="11" width="8.44140625" style="3" bestFit="1" customWidth="1"/>
    <col min="12" max="12" width="11.44140625" style="3" bestFit="1" customWidth="1"/>
    <col min="13" max="14" width="9" style="3" bestFit="1" customWidth="1"/>
    <col min="15" max="16" width="8" style="3" bestFit="1" customWidth="1"/>
    <col min="17" max="17" width="8.44140625" style="3" bestFit="1" customWidth="1"/>
    <col min="18" max="18" width="11.44140625" style="3" bestFit="1" customWidth="1"/>
    <col min="19" max="20" width="9" style="3" bestFit="1" customWidth="1"/>
    <col min="21" max="22" width="8" style="3" bestFit="1" customWidth="1"/>
    <col min="23" max="23" width="8.44140625" style="3" bestFit="1" customWidth="1"/>
    <col min="24" max="24" width="11.44140625" style="3" bestFit="1" customWidth="1"/>
    <col min="25" max="26" width="9" style="3" bestFit="1" customWidth="1"/>
    <col min="27" max="27" width="8" style="3" bestFit="1" customWidth="1"/>
    <col min="28" max="28" width="7" style="3" bestFit="1" customWidth="1"/>
    <col min="29" max="29" width="8.44140625" style="3" bestFit="1" customWidth="1"/>
    <col min="30" max="30" width="11.44140625" style="3" bestFit="1" customWidth="1"/>
    <col min="31" max="31" width="9" style="3" bestFit="1" customWidth="1"/>
    <col min="32" max="37" width="9" style="3" customWidth="1"/>
    <col min="38" max="38" width="9" style="3" bestFit="1" customWidth="1"/>
    <col min="39" max="39" width="8" style="3" bestFit="1" customWidth="1"/>
    <col min="40" max="40" width="7" style="3" bestFit="1" customWidth="1"/>
    <col min="41" max="41" width="8.44140625" style="3" bestFit="1" customWidth="1"/>
    <col min="42" max="42" width="11.44140625" style="3" bestFit="1" customWidth="1"/>
    <col min="43" max="44" width="9" style="3" bestFit="1" customWidth="1"/>
    <col min="45" max="45" width="8" style="3" bestFit="1" customWidth="1"/>
    <col min="46" max="46" width="7" style="3" bestFit="1" customWidth="1"/>
    <col min="47" max="47" width="8.44140625" style="3" bestFit="1" customWidth="1"/>
    <col min="48" max="48" width="11.44140625" style="3" bestFit="1" customWidth="1"/>
    <col min="49" max="50" width="9" style="3" bestFit="1" customWidth="1"/>
    <col min="51" max="51" width="8" style="3" bestFit="1" customWidth="1"/>
    <col min="52" max="52" width="7" style="3" bestFit="1" customWidth="1"/>
    <col min="53" max="53" width="8.44140625" style="3" bestFit="1" customWidth="1"/>
    <col min="54" max="54" width="11.44140625" style="3" bestFit="1" customWidth="1"/>
    <col min="55" max="56" width="9" style="3" bestFit="1" customWidth="1"/>
    <col min="57" max="57" width="8" style="3" bestFit="1" customWidth="1"/>
    <col min="58" max="58" width="7" style="3" bestFit="1" customWidth="1"/>
    <col min="59" max="59" width="8.44140625" style="3" bestFit="1" customWidth="1"/>
    <col min="60" max="60" width="11.44140625" style="3" bestFit="1" customWidth="1"/>
    <col min="61" max="62" width="9" style="3" bestFit="1" customWidth="1"/>
    <col min="63" max="63" width="8" style="3" bestFit="1" customWidth="1"/>
    <col min="64" max="64" width="7" style="3" bestFit="1" customWidth="1"/>
    <col min="65" max="65" width="8.44140625" style="3" bestFit="1" customWidth="1"/>
    <col min="66" max="66" width="11.44140625" style="3" bestFit="1" customWidth="1"/>
    <col min="67" max="68" width="9" style="3" bestFit="1" customWidth="1"/>
    <col min="69" max="69" width="8" style="3" bestFit="1" customWidth="1"/>
    <col min="70" max="70" width="7" style="3" bestFit="1" customWidth="1"/>
    <col min="71" max="71" width="8.44140625" style="3" bestFit="1" customWidth="1"/>
    <col min="72" max="72" width="11.44140625" style="3" bestFit="1" customWidth="1"/>
    <col min="73" max="74" width="9" style="3" bestFit="1" customWidth="1"/>
    <col min="75" max="75" width="8" style="3" bestFit="1" customWidth="1"/>
    <col min="76" max="76" width="7" style="3" bestFit="1" customWidth="1"/>
    <col min="77" max="77" width="8.44140625" style="3" bestFit="1" customWidth="1"/>
    <col min="78" max="78" width="11.44140625" style="3" bestFit="1" customWidth="1"/>
    <col min="79" max="79" width="9" style="3" bestFit="1" customWidth="1"/>
    <col min="80" max="80" width="8.44140625" style="3" bestFit="1" customWidth="1"/>
    <col min="81" max="81" width="7.44140625" style="3" bestFit="1" customWidth="1"/>
    <col min="82" max="82" width="6.44140625" style="3" bestFit="1" customWidth="1"/>
    <col min="83" max="83" width="8.44140625" style="3" bestFit="1" customWidth="1"/>
    <col min="84" max="84" width="11.44140625" style="3" bestFit="1" customWidth="1"/>
    <col min="85" max="86" width="8.44140625" style="3" bestFit="1" customWidth="1"/>
    <col min="87" max="87" width="7.44140625" style="3" bestFit="1" customWidth="1"/>
    <col min="88" max="88" width="6.44140625" style="3" bestFit="1" customWidth="1"/>
    <col min="89" max="89" width="8.44140625" style="3" bestFit="1" customWidth="1"/>
    <col min="90" max="90" width="11.44140625" style="3" bestFit="1" customWidth="1"/>
    <col min="91" max="92" width="8.44140625" style="3" bestFit="1" customWidth="1"/>
    <col min="93" max="93" width="7.44140625" style="3" bestFit="1" customWidth="1"/>
    <col min="94" max="94" width="6.44140625" style="3" bestFit="1" customWidth="1"/>
    <col min="95" max="95" width="8.44140625" style="3" bestFit="1" customWidth="1"/>
    <col min="96" max="96" width="11.44140625" style="3" bestFit="1" customWidth="1"/>
    <col min="97" max="98" width="8.44140625" style="3" bestFit="1" customWidth="1"/>
    <col min="99" max="99" width="7.44140625" style="3" bestFit="1" customWidth="1"/>
    <col min="100" max="100" width="6.44140625" style="3" bestFit="1" customWidth="1"/>
    <col min="101" max="101" width="8.44140625" style="3" bestFit="1" customWidth="1"/>
    <col min="102" max="102" width="11.44140625" style="3" bestFit="1" customWidth="1"/>
    <col min="103" max="104" width="8.44140625" style="3" bestFit="1" customWidth="1"/>
    <col min="105" max="105" width="7.44140625" style="3" bestFit="1" customWidth="1"/>
    <col min="106" max="106" width="6.44140625" style="3" bestFit="1" customWidth="1"/>
    <col min="107" max="107" width="8.44140625" style="3" bestFit="1" customWidth="1"/>
    <col min="108" max="108" width="11.44140625" style="3" bestFit="1" customWidth="1"/>
    <col min="109" max="110" width="8.44140625" style="3" bestFit="1" customWidth="1"/>
    <col min="111" max="112" width="7.44140625" style="3" bestFit="1" customWidth="1"/>
    <col min="113" max="113" width="8.44140625" style="3" bestFit="1" customWidth="1"/>
    <col min="114" max="114" width="11.44140625" style="3" bestFit="1" customWidth="1"/>
    <col min="115" max="116" width="8.44140625" style="3" bestFit="1" customWidth="1"/>
    <col min="117" max="118" width="7.44140625" style="3" bestFit="1" customWidth="1"/>
    <col min="119" max="119" width="8.44140625" style="3" bestFit="1" customWidth="1"/>
    <col min="120" max="120" width="11.44140625" style="3" bestFit="1" customWidth="1"/>
    <col min="121" max="122" width="8.44140625" style="3" bestFit="1" customWidth="1"/>
    <col min="123" max="124" width="7.44140625" style="3" bestFit="1" customWidth="1"/>
    <col min="125" max="125" width="8.44140625" style="3" bestFit="1" customWidth="1"/>
    <col min="126" max="126" width="11.44140625" style="3" bestFit="1" customWidth="1"/>
    <col min="127" max="128" width="8.44140625" style="3" bestFit="1" customWidth="1"/>
    <col min="129" max="130" width="7.44140625" style="3" bestFit="1" customWidth="1"/>
    <col min="131" max="131" width="8.44140625" style="3" bestFit="1" customWidth="1"/>
    <col min="132" max="132" width="11.44140625" style="3" bestFit="1" customWidth="1"/>
    <col min="133" max="134" width="8.44140625" style="3" bestFit="1" customWidth="1"/>
    <col min="135" max="135" width="7.44140625" style="3" bestFit="1" customWidth="1"/>
    <col min="136" max="136" width="6.44140625" style="3" bestFit="1" customWidth="1"/>
    <col min="137" max="137" width="8.44140625" style="3" bestFit="1" customWidth="1"/>
    <col min="138" max="138" width="11.44140625" style="3" bestFit="1" customWidth="1"/>
    <col min="139" max="140" width="8.44140625" style="3" bestFit="1" customWidth="1"/>
    <col min="141" max="141" width="7.44140625" style="3" bestFit="1" customWidth="1"/>
    <col min="142" max="142" width="6.44140625" style="3" bestFit="1" customWidth="1"/>
    <col min="143" max="143" width="8.44140625" style="3" bestFit="1" customWidth="1"/>
    <col min="144" max="144" width="11.44140625" style="3" bestFit="1" customWidth="1"/>
    <col min="145" max="145" width="8.44140625" style="3" bestFit="1" customWidth="1"/>
    <col min="146" max="146" width="10.5546875" style="3" bestFit="1" customWidth="1"/>
    <col min="147" max="16384" width="8.5546875" style="3"/>
  </cols>
  <sheetData>
    <row r="1" spans="1:146" ht="18">
      <c r="A1" s="53" t="s">
        <v>2775</v>
      </c>
      <c r="B1" s="286"/>
      <c r="C1" s="286"/>
      <c r="D1" s="286"/>
      <c r="E1" s="286"/>
      <c r="F1" s="286"/>
      <c r="G1" s="286"/>
      <c r="H1" s="286"/>
      <c r="I1" s="286"/>
      <c r="J1" s="286"/>
      <c r="K1" s="286"/>
      <c r="L1" s="286"/>
      <c r="M1" s="286"/>
      <c r="N1" s="286"/>
      <c r="O1" s="286"/>
      <c r="P1" s="286"/>
      <c r="Q1" s="286"/>
      <c r="R1" s="286"/>
      <c r="S1" s="286"/>
      <c r="T1" s="286"/>
      <c r="U1" s="286"/>
      <c r="V1" s="286"/>
      <c r="W1" s="286"/>
      <c r="X1" s="286"/>
      <c r="Y1" s="286"/>
      <c r="Z1" s="286"/>
      <c r="AA1" s="286"/>
      <c r="AB1" s="286"/>
      <c r="AC1" s="286"/>
      <c r="AD1" s="286"/>
      <c r="AE1" s="286"/>
      <c r="AF1" s="286"/>
      <c r="AG1" s="286"/>
      <c r="AH1" s="286"/>
      <c r="AI1" s="286"/>
      <c r="AJ1" s="286"/>
      <c r="AK1" s="286"/>
      <c r="AL1" s="286"/>
      <c r="AM1" s="286"/>
      <c r="AN1" s="286"/>
      <c r="AO1" s="286"/>
      <c r="AP1" s="286"/>
      <c r="AQ1" s="286"/>
      <c r="AR1" s="286"/>
      <c r="AS1" s="286"/>
      <c r="AT1" s="286"/>
      <c r="AU1" s="286"/>
      <c r="AV1" s="286"/>
      <c r="AW1" s="286"/>
      <c r="AX1" s="286"/>
      <c r="AY1" s="286"/>
      <c r="AZ1" s="286"/>
      <c r="BA1" s="286"/>
      <c r="BB1" s="286"/>
      <c r="BC1" s="286"/>
      <c r="BD1" s="286"/>
      <c r="BE1" s="286"/>
      <c r="BF1" s="286"/>
      <c r="BG1" s="286"/>
      <c r="BH1" s="286"/>
      <c r="BI1" s="286"/>
      <c r="BJ1" s="286"/>
      <c r="BK1" s="286"/>
      <c r="BL1" s="286"/>
      <c r="BM1" s="286"/>
      <c r="BN1" s="286"/>
      <c r="BO1" s="286"/>
      <c r="BP1" s="286"/>
      <c r="BQ1" s="286"/>
      <c r="BR1" s="286"/>
      <c r="BS1" s="286"/>
      <c r="BT1" s="286"/>
      <c r="BU1" s="286"/>
      <c r="BV1" s="286"/>
      <c r="BW1" s="286"/>
      <c r="BX1" s="286"/>
      <c r="BY1" s="286"/>
      <c r="BZ1" s="286"/>
      <c r="CA1" s="286"/>
      <c r="CB1" s="286"/>
      <c r="CC1" s="286"/>
      <c r="CD1" s="286"/>
      <c r="CE1" s="286"/>
      <c r="CF1" s="286"/>
      <c r="CG1" s="286"/>
      <c r="CH1" s="286"/>
      <c r="CI1" s="286"/>
      <c r="CJ1" s="286"/>
      <c r="CK1" s="286"/>
      <c r="CL1" s="286"/>
      <c r="CM1" s="286"/>
      <c r="CN1" s="286"/>
      <c r="CO1" s="286"/>
      <c r="CP1" s="286"/>
      <c r="CQ1" s="286"/>
      <c r="CR1" s="286"/>
      <c r="CS1" s="286"/>
      <c r="CT1" s="286"/>
      <c r="CU1" s="286"/>
      <c r="CV1" s="286"/>
      <c r="CW1" s="286"/>
      <c r="CX1" s="286"/>
      <c r="CY1" s="286"/>
      <c r="CZ1" s="286"/>
      <c r="DA1" s="286"/>
      <c r="DB1" s="286"/>
      <c r="DC1" s="286"/>
      <c r="DD1" s="286"/>
      <c r="DE1" s="286"/>
      <c r="DF1" s="286"/>
      <c r="DG1" s="286"/>
      <c r="DH1" s="286"/>
      <c r="DI1" s="286"/>
      <c r="DJ1" s="286"/>
      <c r="DK1" s="286"/>
      <c r="DL1" s="286"/>
      <c r="DM1" s="286"/>
      <c r="DN1" s="286"/>
      <c r="DO1" s="286"/>
      <c r="DP1" s="286"/>
      <c r="DQ1" s="286"/>
      <c r="DR1" s="286"/>
      <c r="DS1" s="286"/>
      <c r="DT1" s="286"/>
      <c r="DU1" s="286"/>
      <c r="DV1" s="286"/>
      <c r="DW1" s="286"/>
      <c r="DX1" s="286"/>
      <c r="DY1" s="286"/>
      <c r="DZ1" s="286"/>
      <c r="EA1" s="286"/>
      <c r="EB1" s="286"/>
      <c r="EC1" s="286"/>
      <c r="ED1" s="286"/>
      <c r="EE1" s="286"/>
      <c r="EF1" s="286"/>
      <c r="EG1" s="286"/>
      <c r="EH1" s="286"/>
      <c r="EI1" s="286"/>
      <c r="EJ1" s="286"/>
      <c r="EK1" s="286"/>
      <c r="EL1" s="286"/>
      <c r="EM1" s="286"/>
      <c r="EN1" s="286"/>
      <c r="EO1" s="286"/>
      <c r="EP1" s="262" t="s">
        <v>2345</v>
      </c>
    </row>
    <row r="2" spans="1:146">
      <c r="A2" s="791"/>
      <c r="B2" s="643"/>
      <c r="C2" s="651"/>
      <c r="D2" s="651"/>
      <c r="E2" s="651"/>
      <c r="F2" s="651"/>
      <c r="G2" s="644"/>
      <c r="H2" s="643"/>
      <c r="I2" s="651"/>
      <c r="J2" s="651"/>
      <c r="K2" s="651"/>
      <c r="L2" s="651"/>
      <c r="M2" s="644"/>
      <c r="N2" s="643"/>
      <c r="O2" s="651"/>
      <c r="P2" s="651"/>
      <c r="Q2" s="651"/>
      <c r="R2" s="651"/>
      <c r="S2" s="644"/>
      <c r="T2" s="645" t="s">
        <v>2475</v>
      </c>
      <c r="U2" s="645"/>
      <c r="V2" s="645"/>
      <c r="W2" s="645"/>
      <c r="X2" s="645"/>
      <c r="Y2" s="645"/>
      <c r="Z2" s="645"/>
      <c r="AA2" s="645"/>
      <c r="AB2" s="645"/>
      <c r="AC2" s="645"/>
      <c r="AD2" s="645"/>
      <c r="AE2" s="645"/>
      <c r="AF2" s="645"/>
      <c r="AG2" s="645"/>
      <c r="AH2" s="645"/>
      <c r="AI2" s="645"/>
      <c r="AJ2" s="645"/>
      <c r="AK2" s="645"/>
      <c r="AL2" s="645"/>
      <c r="AM2" s="645"/>
      <c r="AN2" s="645"/>
      <c r="AO2" s="645"/>
      <c r="AP2" s="645"/>
      <c r="AQ2" s="645"/>
      <c r="AR2" s="645"/>
      <c r="AS2" s="645"/>
      <c r="AT2" s="645"/>
      <c r="AU2" s="645"/>
      <c r="AV2" s="645"/>
      <c r="AW2" s="645"/>
      <c r="AX2" s="645"/>
      <c r="AY2" s="645"/>
      <c r="AZ2" s="645"/>
      <c r="BA2" s="645"/>
      <c r="BB2" s="645"/>
      <c r="BC2" s="645"/>
      <c r="BD2" s="645"/>
      <c r="BE2" s="645"/>
      <c r="BF2" s="645"/>
      <c r="BG2" s="645"/>
      <c r="BH2" s="645"/>
      <c r="BI2" s="645"/>
      <c r="BJ2" s="645"/>
      <c r="BK2" s="645"/>
      <c r="BL2" s="645"/>
      <c r="BM2" s="645"/>
      <c r="BN2" s="645"/>
      <c r="BO2" s="645"/>
      <c r="BP2" s="645"/>
      <c r="BQ2" s="645"/>
      <c r="BR2" s="645"/>
      <c r="BS2" s="645"/>
      <c r="BT2" s="645"/>
      <c r="BU2" s="645"/>
      <c r="BV2" s="645"/>
      <c r="BW2" s="645"/>
      <c r="BX2" s="645"/>
      <c r="BY2" s="645"/>
      <c r="BZ2" s="645"/>
      <c r="CA2" s="645"/>
      <c r="CB2" s="645"/>
      <c r="CC2" s="645"/>
      <c r="CD2" s="645"/>
      <c r="CE2" s="645"/>
      <c r="CF2" s="645"/>
      <c r="CG2" s="645"/>
      <c r="CH2" s="645"/>
      <c r="CI2" s="645"/>
      <c r="CJ2" s="645"/>
      <c r="CK2" s="645"/>
      <c r="CL2" s="645"/>
      <c r="CM2" s="645"/>
      <c r="CN2" s="645"/>
      <c r="CO2" s="645"/>
      <c r="CP2" s="645"/>
      <c r="CQ2" s="645"/>
      <c r="CR2" s="645"/>
      <c r="CS2" s="645"/>
      <c r="CT2" s="645"/>
      <c r="CU2" s="645"/>
      <c r="CV2" s="645"/>
      <c r="CW2" s="645"/>
      <c r="CX2" s="645"/>
      <c r="CY2" s="645"/>
      <c r="CZ2" s="645"/>
      <c r="DA2" s="645"/>
      <c r="DB2" s="645"/>
      <c r="DC2" s="645"/>
      <c r="DD2" s="645"/>
      <c r="DE2" s="645"/>
      <c r="DF2" s="645"/>
      <c r="DG2" s="645"/>
      <c r="DH2" s="645"/>
      <c r="DI2" s="645"/>
      <c r="DJ2" s="645"/>
      <c r="DK2" s="645"/>
      <c r="DL2" s="645"/>
      <c r="DM2" s="645"/>
      <c r="DN2" s="645"/>
      <c r="DO2" s="645"/>
      <c r="DP2" s="645"/>
      <c r="DQ2" s="645"/>
      <c r="DR2" s="645"/>
      <c r="DS2" s="645"/>
      <c r="DT2" s="645"/>
      <c r="DU2" s="645"/>
      <c r="DV2" s="645"/>
      <c r="DW2" s="645"/>
      <c r="DX2" s="645" t="s">
        <v>2625</v>
      </c>
      <c r="DY2" s="645"/>
      <c r="DZ2" s="645"/>
      <c r="EA2" s="645"/>
      <c r="EB2" s="645"/>
      <c r="EC2" s="645"/>
      <c r="ED2" s="645"/>
      <c r="EE2" s="645"/>
      <c r="EF2" s="645"/>
      <c r="EG2" s="645"/>
      <c r="EH2" s="645"/>
      <c r="EI2" s="645"/>
      <c r="EJ2" s="645"/>
      <c r="EK2" s="645"/>
      <c r="EL2" s="645"/>
      <c r="EM2" s="645"/>
      <c r="EN2" s="645"/>
      <c r="EO2" s="645"/>
      <c r="EP2" s="645"/>
    </row>
    <row r="3" spans="1:146">
      <c r="A3" s="834"/>
      <c r="B3" s="456" t="s">
        <v>2265</v>
      </c>
      <c r="C3" s="722"/>
      <c r="D3" s="722"/>
      <c r="E3" s="722"/>
      <c r="F3" s="722"/>
      <c r="G3" s="835"/>
      <c r="H3" s="456" t="s">
        <v>2372</v>
      </c>
      <c r="I3" s="722"/>
      <c r="J3" s="722"/>
      <c r="K3" s="722"/>
      <c r="L3" s="722"/>
      <c r="M3" s="835"/>
      <c r="N3" s="456" t="s">
        <v>2517</v>
      </c>
      <c r="O3" s="722"/>
      <c r="P3" s="722"/>
      <c r="Q3" s="722"/>
      <c r="R3" s="722"/>
      <c r="S3" s="835"/>
      <c r="T3" s="456" t="s">
        <v>2518</v>
      </c>
      <c r="U3" s="722"/>
      <c r="V3" s="722"/>
      <c r="W3" s="722"/>
      <c r="X3" s="722"/>
      <c r="Y3" s="835"/>
      <c r="Z3" s="456" t="s">
        <v>2519</v>
      </c>
      <c r="AA3" s="722"/>
      <c r="AB3" s="722"/>
      <c r="AC3" s="722"/>
      <c r="AD3" s="722"/>
      <c r="AE3" s="835"/>
      <c r="AF3" s="456" t="s">
        <v>2520</v>
      </c>
      <c r="AG3" s="722"/>
      <c r="AH3" s="722"/>
      <c r="AI3" s="722"/>
      <c r="AJ3" s="722"/>
      <c r="AK3" s="835"/>
      <c r="AL3" s="456" t="s">
        <v>2508</v>
      </c>
      <c r="AM3" s="722"/>
      <c r="AN3" s="722"/>
      <c r="AO3" s="722"/>
      <c r="AP3" s="722"/>
      <c r="AQ3" s="835"/>
      <c r="AR3" s="456" t="s">
        <v>2477</v>
      </c>
      <c r="AS3" s="722"/>
      <c r="AT3" s="722"/>
      <c r="AU3" s="722"/>
      <c r="AV3" s="722"/>
      <c r="AW3" s="835"/>
      <c r="AX3" s="456" t="s">
        <v>2478</v>
      </c>
      <c r="AY3" s="722"/>
      <c r="AZ3" s="722"/>
      <c r="BA3" s="722"/>
      <c r="BB3" s="722"/>
      <c r="BC3" s="835"/>
      <c r="BD3" s="456" t="s">
        <v>2479</v>
      </c>
      <c r="BE3" s="722"/>
      <c r="BF3" s="722"/>
      <c r="BG3" s="722"/>
      <c r="BH3" s="722"/>
      <c r="BI3" s="835"/>
      <c r="BJ3" s="456" t="s">
        <v>2480</v>
      </c>
      <c r="BK3" s="722"/>
      <c r="BL3" s="722"/>
      <c r="BM3" s="722"/>
      <c r="BN3" s="722"/>
      <c r="BO3" s="835"/>
      <c r="BP3" s="456" t="s">
        <v>2481</v>
      </c>
      <c r="BQ3" s="722"/>
      <c r="BR3" s="722"/>
      <c r="BS3" s="722"/>
      <c r="BT3" s="722"/>
      <c r="BU3" s="835"/>
      <c r="BV3" s="455">
        <v>42825</v>
      </c>
      <c r="BW3" s="722"/>
      <c r="BX3" s="722"/>
      <c r="BY3" s="722"/>
      <c r="BZ3" s="722"/>
      <c r="CA3" s="835"/>
      <c r="CB3" s="456" t="s">
        <v>2483</v>
      </c>
      <c r="CC3" s="722"/>
      <c r="CD3" s="722"/>
      <c r="CE3" s="722"/>
      <c r="CF3" s="722"/>
      <c r="CG3" s="835"/>
      <c r="CH3" s="456" t="s">
        <v>2484</v>
      </c>
      <c r="CI3" s="722"/>
      <c r="CJ3" s="722"/>
      <c r="CK3" s="722"/>
      <c r="CL3" s="722"/>
      <c r="CM3" s="835"/>
      <c r="CN3" s="456" t="s">
        <v>2521</v>
      </c>
      <c r="CO3" s="722"/>
      <c r="CP3" s="722"/>
      <c r="CQ3" s="722"/>
      <c r="CR3" s="722"/>
      <c r="CS3" s="835"/>
      <c r="CT3" s="456" t="s">
        <v>2486</v>
      </c>
      <c r="CU3" s="722"/>
      <c r="CV3" s="722"/>
      <c r="CW3" s="722"/>
      <c r="CX3" s="722"/>
      <c r="CY3" s="835"/>
      <c r="CZ3" s="456" t="s">
        <v>2487</v>
      </c>
      <c r="DA3" s="722"/>
      <c r="DB3" s="722"/>
      <c r="DC3" s="722"/>
      <c r="DD3" s="722"/>
      <c r="DE3" s="835"/>
      <c r="DF3" s="456" t="s">
        <v>2488</v>
      </c>
      <c r="DG3" s="722"/>
      <c r="DH3" s="722"/>
      <c r="DI3" s="722"/>
      <c r="DJ3" s="722"/>
      <c r="DK3" s="835"/>
      <c r="DL3" s="456" t="s">
        <v>2489</v>
      </c>
      <c r="DM3" s="722"/>
      <c r="DN3" s="722"/>
      <c r="DO3" s="722"/>
      <c r="DP3" s="722"/>
      <c r="DQ3" s="835"/>
      <c r="DR3" s="456" t="s">
        <v>2490</v>
      </c>
      <c r="DS3" s="722"/>
      <c r="DT3" s="722"/>
      <c r="DU3" s="722"/>
      <c r="DV3" s="722"/>
      <c r="DW3" s="835"/>
      <c r="DX3" s="456" t="s">
        <v>2491</v>
      </c>
      <c r="DY3" s="722"/>
      <c r="DZ3" s="722"/>
      <c r="EA3" s="722"/>
      <c r="EB3" s="722"/>
      <c r="EC3" s="835"/>
      <c r="ED3" s="456" t="s">
        <v>2522</v>
      </c>
      <c r="EE3" s="722"/>
      <c r="EF3" s="722"/>
      <c r="EG3" s="722"/>
      <c r="EH3" s="722"/>
      <c r="EI3" s="835"/>
      <c r="EJ3" s="455">
        <v>41820</v>
      </c>
      <c r="EK3" s="722"/>
      <c r="EL3" s="722"/>
      <c r="EM3" s="722"/>
      <c r="EN3" s="722"/>
      <c r="EO3" s="835"/>
      <c r="EP3" s="455">
        <v>41729</v>
      </c>
    </row>
    <row r="4" spans="1:146" ht="26.4">
      <c r="A4" s="836"/>
      <c r="B4" s="837" t="s">
        <v>1905</v>
      </c>
      <c r="C4" s="837" t="s">
        <v>1906</v>
      </c>
      <c r="D4" s="837" t="s">
        <v>1907</v>
      </c>
      <c r="E4" s="837" t="s">
        <v>1908</v>
      </c>
      <c r="F4" s="837" t="s">
        <v>2776</v>
      </c>
      <c r="G4" s="837" t="s">
        <v>1574</v>
      </c>
      <c r="H4" s="837" t="s">
        <v>1905</v>
      </c>
      <c r="I4" s="837" t="s">
        <v>1906</v>
      </c>
      <c r="J4" s="837" t="s">
        <v>1907</v>
      </c>
      <c r="K4" s="837" t="s">
        <v>1908</v>
      </c>
      <c r="L4" s="837" t="s">
        <v>2776</v>
      </c>
      <c r="M4" s="837" t="s">
        <v>1574</v>
      </c>
      <c r="N4" s="837" t="s">
        <v>1905</v>
      </c>
      <c r="O4" s="837" t="s">
        <v>1906</v>
      </c>
      <c r="P4" s="837" t="s">
        <v>1907</v>
      </c>
      <c r="Q4" s="837" t="s">
        <v>1908</v>
      </c>
      <c r="R4" s="837" t="s">
        <v>2776</v>
      </c>
      <c r="S4" s="837" t="s">
        <v>1574</v>
      </c>
      <c r="T4" s="837" t="s">
        <v>1905</v>
      </c>
      <c r="U4" s="837" t="s">
        <v>1906</v>
      </c>
      <c r="V4" s="837" t="s">
        <v>1907</v>
      </c>
      <c r="W4" s="837" t="s">
        <v>1908</v>
      </c>
      <c r="X4" s="837" t="s">
        <v>2776</v>
      </c>
      <c r="Y4" s="837" t="s">
        <v>1574</v>
      </c>
      <c r="Z4" s="837" t="s">
        <v>1905</v>
      </c>
      <c r="AA4" s="837" t="s">
        <v>1906</v>
      </c>
      <c r="AB4" s="837" t="s">
        <v>1907</v>
      </c>
      <c r="AC4" s="837" t="s">
        <v>1908</v>
      </c>
      <c r="AD4" s="837" t="s">
        <v>2776</v>
      </c>
      <c r="AE4" s="837" t="s">
        <v>1574</v>
      </c>
      <c r="AF4" s="837" t="s">
        <v>1905</v>
      </c>
      <c r="AG4" s="837" t="s">
        <v>1906</v>
      </c>
      <c r="AH4" s="837" t="s">
        <v>1907</v>
      </c>
      <c r="AI4" s="837" t="s">
        <v>1908</v>
      </c>
      <c r="AJ4" s="837" t="s">
        <v>2776</v>
      </c>
      <c r="AK4" s="837" t="s">
        <v>1574</v>
      </c>
      <c r="AL4" s="837" t="s">
        <v>1905</v>
      </c>
      <c r="AM4" s="837" t="s">
        <v>1906</v>
      </c>
      <c r="AN4" s="837" t="s">
        <v>1907</v>
      </c>
      <c r="AO4" s="837" t="s">
        <v>1908</v>
      </c>
      <c r="AP4" s="837" t="s">
        <v>2776</v>
      </c>
      <c r="AQ4" s="837" t="s">
        <v>1574</v>
      </c>
      <c r="AR4" s="837" t="s">
        <v>1905</v>
      </c>
      <c r="AS4" s="837" t="s">
        <v>1906</v>
      </c>
      <c r="AT4" s="837" t="s">
        <v>1907</v>
      </c>
      <c r="AU4" s="837" t="s">
        <v>1908</v>
      </c>
      <c r="AV4" s="837" t="s">
        <v>2776</v>
      </c>
      <c r="AW4" s="837" t="s">
        <v>1574</v>
      </c>
      <c r="AX4" s="837" t="s">
        <v>1905</v>
      </c>
      <c r="AY4" s="837" t="s">
        <v>1906</v>
      </c>
      <c r="AZ4" s="837" t="s">
        <v>1907</v>
      </c>
      <c r="BA4" s="837" t="s">
        <v>1908</v>
      </c>
      <c r="BB4" s="837" t="s">
        <v>2776</v>
      </c>
      <c r="BC4" s="837" t="s">
        <v>1574</v>
      </c>
      <c r="BD4" s="837" t="s">
        <v>1905</v>
      </c>
      <c r="BE4" s="837" t="s">
        <v>1906</v>
      </c>
      <c r="BF4" s="837" t="s">
        <v>1907</v>
      </c>
      <c r="BG4" s="837" t="s">
        <v>1908</v>
      </c>
      <c r="BH4" s="837" t="s">
        <v>2776</v>
      </c>
      <c r="BI4" s="837" t="s">
        <v>1574</v>
      </c>
      <c r="BJ4" s="837" t="s">
        <v>1905</v>
      </c>
      <c r="BK4" s="837" t="s">
        <v>1906</v>
      </c>
      <c r="BL4" s="837" t="s">
        <v>1907</v>
      </c>
      <c r="BM4" s="837" t="s">
        <v>1908</v>
      </c>
      <c r="BN4" s="837" t="s">
        <v>2776</v>
      </c>
      <c r="BO4" s="837" t="s">
        <v>1574</v>
      </c>
      <c r="BP4" s="837" t="s">
        <v>1905</v>
      </c>
      <c r="BQ4" s="837" t="s">
        <v>1906</v>
      </c>
      <c r="BR4" s="837" t="s">
        <v>1907</v>
      </c>
      <c r="BS4" s="837" t="s">
        <v>1908</v>
      </c>
      <c r="BT4" s="837" t="s">
        <v>2776</v>
      </c>
      <c r="BU4" s="837" t="s">
        <v>1574</v>
      </c>
      <c r="BV4" s="837" t="s">
        <v>1905</v>
      </c>
      <c r="BW4" s="837" t="s">
        <v>1906</v>
      </c>
      <c r="BX4" s="837" t="s">
        <v>1907</v>
      </c>
      <c r="BY4" s="837" t="s">
        <v>1908</v>
      </c>
      <c r="BZ4" s="837" t="s">
        <v>2776</v>
      </c>
      <c r="CA4" s="837" t="s">
        <v>1574</v>
      </c>
      <c r="CB4" s="837" t="s">
        <v>1905</v>
      </c>
      <c r="CC4" s="837" t="s">
        <v>1906</v>
      </c>
      <c r="CD4" s="837" t="s">
        <v>1907</v>
      </c>
      <c r="CE4" s="837" t="s">
        <v>1908</v>
      </c>
      <c r="CF4" s="838" t="s">
        <v>2776</v>
      </c>
      <c r="CG4" s="837" t="s">
        <v>1574</v>
      </c>
      <c r="CH4" s="837" t="s">
        <v>1905</v>
      </c>
      <c r="CI4" s="837" t="s">
        <v>1906</v>
      </c>
      <c r="CJ4" s="837" t="s">
        <v>1907</v>
      </c>
      <c r="CK4" s="837" t="s">
        <v>1908</v>
      </c>
      <c r="CL4" s="838" t="s">
        <v>2776</v>
      </c>
      <c r="CM4" s="837" t="s">
        <v>1574</v>
      </c>
      <c r="CN4" s="837" t="s">
        <v>1905</v>
      </c>
      <c r="CO4" s="837" t="s">
        <v>1906</v>
      </c>
      <c r="CP4" s="837" t="s">
        <v>1907</v>
      </c>
      <c r="CQ4" s="837" t="s">
        <v>1908</v>
      </c>
      <c r="CR4" s="838" t="s">
        <v>2776</v>
      </c>
      <c r="CS4" s="837" t="s">
        <v>1574</v>
      </c>
      <c r="CT4" s="837" t="s">
        <v>1905</v>
      </c>
      <c r="CU4" s="837" t="s">
        <v>1906</v>
      </c>
      <c r="CV4" s="837" t="s">
        <v>1907</v>
      </c>
      <c r="CW4" s="837" t="s">
        <v>1908</v>
      </c>
      <c r="CX4" s="838" t="s">
        <v>2776</v>
      </c>
      <c r="CY4" s="837" t="s">
        <v>1574</v>
      </c>
      <c r="CZ4" s="837" t="s">
        <v>1905</v>
      </c>
      <c r="DA4" s="837" t="s">
        <v>1906</v>
      </c>
      <c r="DB4" s="837" t="s">
        <v>1907</v>
      </c>
      <c r="DC4" s="837" t="s">
        <v>1908</v>
      </c>
      <c r="DD4" s="838" t="s">
        <v>2776</v>
      </c>
      <c r="DE4" s="837" t="s">
        <v>1574</v>
      </c>
      <c r="DF4" s="837" t="s">
        <v>1905</v>
      </c>
      <c r="DG4" s="837" t="s">
        <v>1906</v>
      </c>
      <c r="DH4" s="837" t="s">
        <v>1907</v>
      </c>
      <c r="DI4" s="837" t="s">
        <v>1908</v>
      </c>
      <c r="DJ4" s="838" t="s">
        <v>2776</v>
      </c>
      <c r="DK4" s="837" t="s">
        <v>1574</v>
      </c>
      <c r="DL4" s="837" t="s">
        <v>1905</v>
      </c>
      <c r="DM4" s="837" t="s">
        <v>1906</v>
      </c>
      <c r="DN4" s="837" t="s">
        <v>1907</v>
      </c>
      <c r="DO4" s="837" t="s">
        <v>1908</v>
      </c>
      <c r="DP4" s="838" t="s">
        <v>2776</v>
      </c>
      <c r="DQ4" s="837" t="s">
        <v>1574</v>
      </c>
      <c r="DR4" s="837" t="s">
        <v>1905</v>
      </c>
      <c r="DS4" s="837" t="s">
        <v>1906</v>
      </c>
      <c r="DT4" s="837" t="s">
        <v>1907</v>
      </c>
      <c r="DU4" s="837" t="s">
        <v>1908</v>
      </c>
      <c r="DV4" s="838" t="s">
        <v>2776</v>
      </c>
      <c r="DW4" s="837" t="s">
        <v>1574</v>
      </c>
      <c r="DX4" s="837" t="s">
        <v>1905</v>
      </c>
      <c r="DY4" s="837" t="s">
        <v>1906</v>
      </c>
      <c r="DZ4" s="837" t="s">
        <v>1907</v>
      </c>
      <c r="EA4" s="837" t="s">
        <v>1908</v>
      </c>
      <c r="EB4" s="838" t="s">
        <v>2776</v>
      </c>
      <c r="EC4" s="837" t="s">
        <v>1574</v>
      </c>
      <c r="ED4" s="837" t="s">
        <v>1905</v>
      </c>
      <c r="EE4" s="837" t="s">
        <v>1906</v>
      </c>
      <c r="EF4" s="837" t="s">
        <v>1907</v>
      </c>
      <c r="EG4" s="837" t="s">
        <v>1908</v>
      </c>
      <c r="EH4" s="838" t="s">
        <v>2776</v>
      </c>
      <c r="EI4" s="837" t="s">
        <v>1574</v>
      </c>
      <c r="EJ4" s="837" t="s">
        <v>1905</v>
      </c>
      <c r="EK4" s="837" t="s">
        <v>1906</v>
      </c>
      <c r="EL4" s="837" t="s">
        <v>1907</v>
      </c>
      <c r="EM4" s="837" t="s">
        <v>1908</v>
      </c>
      <c r="EN4" s="838" t="s">
        <v>2776</v>
      </c>
      <c r="EO4" s="837" t="s">
        <v>1574</v>
      </c>
      <c r="EP4" s="816" t="s">
        <v>1574</v>
      </c>
    </row>
    <row r="5" spans="1:146">
      <c r="A5" s="839" t="s">
        <v>1879</v>
      </c>
      <c r="B5" s="840">
        <v>167037</v>
      </c>
      <c r="C5" s="840">
        <v>30616</v>
      </c>
      <c r="D5" s="840">
        <v>8597</v>
      </c>
      <c r="E5" s="840">
        <v>37174</v>
      </c>
      <c r="F5" s="840">
        <v>15914</v>
      </c>
      <c r="G5" s="840">
        <v>259338</v>
      </c>
      <c r="H5" s="840">
        <v>167138</v>
      </c>
      <c r="I5" s="840">
        <v>30526</v>
      </c>
      <c r="J5" s="840">
        <v>8609</v>
      </c>
      <c r="K5" s="840">
        <v>37754</v>
      </c>
      <c r="L5" s="840">
        <v>15849</v>
      </c>
      <c r="M5" s="840">
        <v>259876</v>
      </c>
      <c r="N5" s="840">
        <v>162937</v>
      </c>
      <c r="O5" s="840">
        <v>29678</v>
      </c>
      <c r="P5" s="840">
        <v>8505</v>
      </c>
      <c r="Q5" s="840">
        <v>36837</v>
      </c>
      <c r="R5" s="840">
        <v>15584</v>
      </c>
      <c r="S5" s="840">
        <v>253541</v>
      </c>
      <c r="T5" s="840">
        <v>157987</v>
      </c>
      <c r="U5" s="840">
        <v>28682</v>
      </c>
      <c r="V5" s="840">
        <v>8274</v>
      </c>
      <c r="W5" s="840">
        <v>36034</v>
      </c>
      <c r="X5" s="840">
        <v>15121</v>
      </c>
      <c r="Y5" s="840">
        <v>246098</v>
      </c>
      <c r="Z5" s="840">
        <v>152069</v>
      </c>
      <c r="AA5" s="840">
        <v>27366</v>
      </c>
      <c r="AB5" s="840">
        <v>8045</v>
      </c>
      <c r="AC5" s="840">
        <v>34693</v>
      </c>
      <c r="AD5" s="840">
        <v>14568</v>
      </c>
      <c r="AE5" s="840">
        <v>236741</v>
      </c>
      <c r="AF5" s="840">
        <v>147978</v>
      </c>
      <c r="AG5" s="840">
        <v>26381</v>
      </c>
      <c r="AH5" s="840">
        <v>7868</v>
      </c>
      <c r="AI5" s="840">
        <v>34048</v>
      </c>
      <c r="AJ5" s="840">
        <v>14086</v>
      </c>
      <c r="AK5" s="840">
        <v>230361</v>
      </c>
      <c r="AL5" s="840">
        <v>142523</v>
      </c>
      <c r="AM5" s="840">
        <v>25010</v>
      </c>
      <c r="AN5" s="840">
        <v>7607</v>
      </c>
      <c r="AO5" s="840">
        <v>32094</v>
      </c>
      <c r="AP5" s="840">
        <v>13498</v>
      </c>
      <c r="AQ5" s="840">
        <v>220732</v>
      </c>
      <c r="AR5" s="840">
        <v>140145</v>
      </c>
      <c r="AS5" s="840">
        <v>24260</v>
      </c>
      <c r="AT5" s="840">
        <v>7458</v>
      </c>
      <c r="AU5" s="840">
        <v>31152</v>
      </c>
      <c r="AV5" s="840">
        <v>13186</v>
      </c>
      <c r="AW5" s="840">
        <v>216201</v>
      </c>
      <c r="AX5" s="840">
        <v>137043</v>
      </c>
      <c r="AY5" s="840">
        <v>23318</v>
      </c>
      <c r="AZ5" s="840">
        <v>7326</v>
      </c>
      <c r="BA5" s="840">
        <v>29816</v>
      </c>
      <c r="BB5" s="840">
        <v>12800</v>
      </c>
      <c r="BC5" s="840">
        <v>210303</v>
      </c>
      <c r="BD5" s="840">
        <v>135320</v>
      </c>
      <c r="BE5" s="840">
        <v>22842</v>
      </c>
      <c r="BF5" s="840">
        <v>7305</v>
      </c>
      <c r="BG5" s="840">
        <v>29761</v>
      </c>
      <c r="BH5" s="840">
        <v>12566</v>
      </c>
      <c r="BI5" s="840">
        <v>207794</v>
      </c>
      <c r="BJ5" s="840">
        <f t="shared" ref="BJ5:BO5" si="0">SUM(BJ6:BJ12)</f>
        <v>126582</v>
      </c>
      <c r="BK5" s="840">
        <f t="shared" si="0"/>
        <v>21568</v>
      </c>
      <c r="BL5" s="840">
        <f t="shared" si="0"/>
        <v>7099</v>
      </c>
      <c r="BM5" s="840">
        <f t="shared" si="0"/>
        <v>28130</v>
      </c>
      <c r="BN5" s="840">
        <f t="shared" si="0"/>
        <v>12066</v>
      </c>
      <c r="BO5" s="840">
        <f t="shared" si="0"/>
        <v>195445</v>
      </c>
      <c r="BP5" s="840">
        <v>125387</v>
      </c>
      <c r="BQ5" s="840">
        <v>21377</v>
      </c>
      <c r="BR5" s="840">
        <v>7088</v>
      </c>
      <c r="BS5" s="840">
        <v>28001</v>
      </c>
      <c r="BT5" s="840">
        <v>12033</v>
      </c>
      <c r="BU5" s="840">
        <v>193886</v>
      </c>
      <c r="BV5" s="840">
        <v>125526</v>
      </c>
      <c r="BW5" s="840">
        <v>21431</v>
      </c>
      <c r="BX5" s="840">
        <v>7152</v>
      </c>
      <c r="BY5" s="840">
        <v>28138</v>
      </c>
      <c r="BZ5" s="840">
        <v>12170</v>
      </c>
      <c r="CA5" s="840">
        <v>194417</v>
      </c>
      <c r="CB5" s="841">
        <v>126038</v>
      </c>
      <c r="CC5" s="841">
        <v>21634</v>
      </c>
      <c r="CD5" s="841">
        <v>7246</v>
      </c>
      <c r="CE5" s="841">
        <v>28875</v>
      </c>
      <c r="CF5" s="841">
        <v>12330</v>
      </c>
      <c r="CG5" s="841">
        <v>196123</v>
      </c>
      <c r="CH5" s="841">
        <v>125072</v>
      </c>
      <c r="CI5" s="841">
        <v>21488</v>
      </c>
      <c r="CJ5" s="841">
        <v>7309</v>
      </c>
      <c r="CK5" s="841">
        <v>28423</v>
      </c>
      <c r="CL5" s="841">
        <v>12377</v>
      </c>
      <c r="CM5" s="841">
        <v>194669</v>
      </c>
      <c r="CN5" s="841">
        <v>125608</v>
      </c>
      <c r="CO5" s="841">
        <v>21776</v>
      </c>
      <c r="CP5" s="841">
        <v>7455</v>
      </c>
      <c r="CQ5" s="841">
        <v>28966</v>
      </c>
      <c r="CR5" s="841">
        <v>12592</v>
      </c>
      <c r="CS5" s="841">
        <v>196397</v>
      </c>
      <c r="CT5" s="841">
        <v>123047</v>
      </c>
      <c r="CU5" s="841">
        <v>21430</v>
      </c>
      <c r="CV5" s="841">
        <v>7635</v>
      </c>
      <c r="CW5" s="841">
        <v>29097</v>
      </c>
      <c r="CX5" s="841">
        <v>12598</v>
      </c>
      <c r="CY5" s="841">
        <v>193807</v>
      </c>
      <c r="CZ5" s="841">
        <v>124620</v>
      </c>
      <c r="DA5" s="841">
        <v>21737</v>
      </c>
      <c r="DB5" s="841">
        <v>7805</v>
      </c>
      <c r="DC5" s="841">
        <v>29951</v>
      </c>
      <c r="DD5" s="841">
        <v>12896</v>
      </c>
      <c r="DE5" s="841">
        <v>197009</v>
      </c>
      <c r="DF5" s="842">
        <v>124452</v>
      </c>
      <c r="DG5" s="842">
        <v>21821</v>
      </c>
      <c r="DH5" s="842">
        <v>7932</v>
      </c>
      <c r="DI5" s="842">
        <v>30030</v>
      </c>
      <c r="DJ5" s="842">
        <v>13111</v>
      </c>
      <c r="DK5" s="842">
        <v>197346</v>
      </c>
      <c r="DL5" s="275">
        <v>125667</v>
      </c>
      <c r="DM5" s="275">
        <v>22252</v>
      </c>
      <c r="DN5" s="275">
        <v>8083</v>
      </c>
      <c r="DO5" s="275">
        <v>30666</v>
      </c>
      <c r="DP5" s="275">
        <v>13444</v>
      </c>
      <c r="DQ5" s="275">
        <v>200112</v>
      </c>
      <c r="DR5" s="275">
        <v>124752</v>
      </c>
      <c r="DS5" s="275">
        <v>22199</v>
      </c>
      <c r="DT5" s="275">
        <v>8114</v>
      </c>
      <c r="DU5" s="275">
        <v>30657</v>
      </c>
      <c r="DV5" s="275">
        <v>13565</v>
      </c>
      <c r="DW5" s="275">
        <v>199287</v>
      </c>
      <c r="DX5" s="275">
        <v>126648</v>
      </c>
      <c r="DY5" s="275">
        <v>22591</v>
      </c>
      <c r="DZ5" s="275">
        <v>7882</v>
      </c>
      <c r="EA5" s="275">
        <v>30882</v>
      </c>
      <c r="EB5" s="275">
        <v>13655</v>
      </c>
      <c r="EC5" s="275">
        <v>201658</v>
      </c>
      <c r="ED5" s="275">
        <v>123424</v>
      </c>
      <c r="EE5" s="275">
        <v>21742</v>
      </c>
      <c r="EF5" s="275">
        <v>7375</v>
      </c>
      <c r="EG5" s="275">
        <v>29046</v>
      </c>
      <c r="EH5" s="275">
        <v>13312</v>
      </c>
      <c r="EI5" s="275">
        <v>194899</v>
      </c>
      <c r="EJ5" s="275">
        <v>122671</v>
      </c>
      <c r="EK5" s="275">
        <v>20403</v>
      </c>
      <c r="EL5" s="275">
        <v>6226</v>
      </c>
      <c r="EM5" s="275">
        <v>25474</v>
      </c>
      <c r="EN5" s="275">
        <v>12076</v>
      </c>
      <c r="EO5" s="275">
        <v>186850</v>
      </c>
      <c r="EP5" s="275">
        <v>182299</v>
      </c>
    </row>
    <row r="6" spans="1:146">
      <c r="A6" s="416" t="s">
        <v>2777</v>
      </c>
      <c r="B6" s="827">
        <v>85</v>
      </c>
      <c r="C6" s="827">
        <v>7</v>
      </c>
      <c r="D6" s="827">
        <v>0</v>
      </c>
      <c r="E6" s="827">
        <v>3</v>
      </c>
      <c r="F6" s="827">
        <v>9</v>
      </c>
      <c r="G6" s="827">
        <v>104</v>
      </c>
      <c r="H6" s="827">
        <v>65</v>
      </c>
      <c r="I6" s="827">
        <v>8</v>
      </c>
      <c r="J6" s="827">
        <v>0</v>
      </c>
      <c r="K6" s="827">
        <v>3</v>
      </c>
      <c r="L6" s="827">
        <v>3</v>
      </c>
      <c r="M6" s="827">
        <v>79</v>
      </c>
      <c r="N6" s="827">
        <v>62</v>
      </c>
      <c r="O6" s="827">
        <v>12</v>
      </c>
      <c r="P6" s="827">
        <v>0</v>
      </c>
      <c r="Q6" s="827">
        <v>3</v>
      </c>
      <c r="R6" s="827">
        <v>3</v>
      </c>
      <c r="S6" s="827">
        <v>80</v>
      </c>
      <c r="T6" s="827">
        <v>48</v>
      </c>
      <c r="U6" s="827">
        <v>4</v>
      </c>
      <c r="V6" s="827">
        <v>0</v>
      </c>
      <c r="W6" s="827">
        <v>0</v>
      </c>
      <c r="X6" s="827">
        <v>0</v>
      </c>
      <c r="Y6" s="827">
        <v>52</v>
      </c>
      <c r="Z6" s="827">
        <v>51</v>
      </c>
      <c r="AA6" s="827">
        <v>6</v>
      </c>
      <c r="AB6" s="827">
        <v>0</v>
      </c>
      <c r="AC6" s="827">
        <v>0</v>
      </c>
      <c r="AD6" s="827">
        <v>2</v>
      </c>
      <c r="AE6" s="827">
        <v>59</v>
      </c>
      <c r="AF6" s="827">
        <v>55</v>
      </c>
      <c r="AG6" s="827">
        <v>6</v>
      </c>
      <c r="AH6" s="827">
        <v>0</v>
      </c>
      <c r="AI6" s="827">
        <v>2</v>
      </c>
      <c r="AJ6" s="827">
        <v>2</v>
      </c>
      <c r="AK6" s="827">
        <v>65</v>
      </c>
      <c r="AL6" s="827">
        <v>49</v>
      </c>
      <c r="AM6" s="827">
        <v>10</v>
      </c>
      <c r="AN6" s="827">
        <v>0</v>
      </c>
      <c r="AO6" s="827">
        <v>2</v>
      </c>
      <c r="AP6" s="827">
        <v>4</v>
      </c>
      <c r="AQ6" s="827">
        <v>65</v>
      </c>
      <c r="AR6" s="827">
        <v>45</v>
      </c>
      <c r="AS6" s="827">
        <v>24</v>
      </c>
      <c r="AT6" s="827">
        <v>0</v>
      </c>
      <c r="AU6" s="827">
        <v>1</v>
      </c>
      <c r="AV6" s="827">
        <v>5</v>
      </c>
      <c r="AW6" s="827">
        <v>75</v>
      </c>
      <c r="AX6" s="827">
        <v>50</v>
      </c>
      <c r="AY6" s="827">
        <v>24</v>
      </c>
      <c r="AZ6" s="827">
        <v>0</v>
      </c>
      <c r="BA6" s="827">
        <v>2</v>
      </c>
      <c r="BB6" s="827">
        <v>6</v>
      </c>
      <c r="BC6" s="827">
        <v>82</v>
      </c>
      <c r="BD6" s="827">
        <v>51</v>
      </c>
      <c r="BE6" s="827">
        <v>25</v>
      </c>
      <c r="BF6" s="827">
        <v>0</v>
      </c>
      <c r="BG6" s="827">
        <v>1</v>
      </c>
      <c r="BH6" s="827">
        <v>7</v>
      </c>
      <c r="BI6" s="827">
        <v>84</v>
      </c>
      <c r="BJ6" s="827">
        <v>67</v>
      </c>
      <c r="BK6" s="827">
        <v>21</v>
      </c>
      <c r="BL6" s="827">
        <v>0</v>
      </c>
      <c r="BM6" s="827">
        <v>1</v>
      </c>
      <c r="BN6" s="827">
        <v>3</v>
      </c>
      <c r="BO6" s="827">
        <f t="shared" ref="BO6:BO12" si="1">SUM(BJ6:BN6)</f>
        <v>92</v>
      </c>
      <c r="BP6" s="827">
        <v>94</v>
      </c>
      <c r="BQ6" s="827">
        <v>21</v>
      </c>
      <c r="BR6" s="827">
        <v>0</v>
      </c>
      <c r="BS6" s="827">
        <v>1</v>
      </c>
      <c r="BT6" s="827">
        <v>5</v>
      </c>
      <c r="BU6" s="827">
        <v>121</v>
      </c>
      <c r="BV6" s="827">
        <v>109</v>
      </c>
      <c r="BW6" s="827">
        <v>22</v>
      </c>
      <c r="BX6" s="827">
        <v>0</v>
      </c>
      <c r="BY6" s="827">
        <v>1</v>
      </c>
      <c r="BZ6" s="827">
        <v>3</v>
      </c>
      <c r="CA6" s="827">
        <v>135</v>
      </c>
      <c r="CB6" s="828">
        <v>137</v>
      </c>
      <c r="CC6" s="828">
        <v>31</v>
      </c>
      <c r="CD6" s="828">
        <v>0</v>
      </c>
      <c r="CE6" s="828">
        <v>1</v>
      </c>
      <c r="CF6" s="828">
        <v>5</v>
      </c>
      <c r="CG6" s="828">
        <v>174</v>
      </c>
      <c r="CH6" s="828">
        <v>155</v>
      </c>
      <c r="CI6" s="828">
        <v>31</v>
      </c>
      <c r="CJ6" s="828">
        <v>0</v>
      </c>
      <c r="CK6" s="828">
        <v>2</v>
      </c>
      <c r="CL6" s="828">
        <v>5</v>
      </c>
      <c r="CM6" s="828">
        <v>193</v>
      </c>
      <c r="CN6" s="828">
        <v>183</v>
      </c>
      <c r="CO6" s="828">
        <v>32</v>
      </c>
      <c r="CP6" s="828">
        <v>0</v>
      </c>
      <c r="CQ6" s="828">
        <v>2</v>
      </c>
      <c r="CR6" s="828">
        <v>29</v>
      </c>
      <c r="CS6" s="828">
        <v>246</v>
      </c>
      <c r="CT6" s="828">
        <v>167</v>
      </c>
      <c r="CU6" s="828">
        <v>32</v>
      </c>
      <c r="CV6" s="828">
        <v>0</v>
      </c>
      <c r="CW6" s="828">
        <v>2</v>
      </c>
      <c r="CX6" s="828">
        <v>4</v>
      </c>
      <c r="CY6" s="828">
        <v>205</v>
      </c>
      <c r="CZ6" s="828">
        <v>175</v>
      </c>
      <c r="DA6" s="828">
        <v>31</v>
      </c>
      <c r="DB6" s="828">
        <v>0</v>
      </c>
      <c r="DC6" s="828">
        <v>2</v>
      </c>
      <c r="DD6" s="828">
        <v>5</v>
      </c>
      <c r="DE6" s="828">
        <v>213</v>
      </c>
      <c r="DF6" s="829">
        <v>175</v>
      </c>
      <c r="DG6" s="829">
        <v>31</v>
      </c>
      <c r="DH6" s="829">
        <v>0</v>
      </c>
      <c r="DI6" s="829">
        <v>1</v>
      </c>
      <c r="DJ6" s="829">
        <v>6</v>
      </c>
      <c r="DK6" s="829">
        <v>213</v>
      </c>
      <c r="DL6" s="208">
        <v>171</v>
      </c>
      <c r="DM6" s="208">
        <v>29</v>
      </c>
      <c r="DN6" s="208">
        <v>0</v>
      </c>
      <c r="DO6" s="208">
        <v>1</v>
      </c>
      <c r="DP6" s="208">
        <v>7</v>
      </c>
      <c r="DQ6" s="208">
        <v>208</v>
      </c>
      <c r="DR6" s="208">
        <v>190</v>
      </c>
      <c r="DS6" s="208">
        <v>29</v>
      </c>
      <c r="DT6" s="208">
        <v>0</v>
      </c>
      <c r="DU6" s="208">
        <v>1</v>
      </c>
      <c r="DV6" s="208">
        <v>8</v>
      </c>
      <c r="DW6" s="208">
        <v>228</v>
      </c>
      <c r="DX6" s="208">
        <v>193</v>
      </c>
      <c r="DY6" s="208">
        <v>29</v>
      </c>
      <c r="DZ6" s="208">
        <v>0</v>
      </c>
      <c r="EA6" s="208">
        <v>3</v>
      </c>
      <c r="EB6" s="208">
        <v>7</v>
      </c>
      <c r="EC6" s="208">
        <v>232</v>
      </c>
      <c r="ED6" s="208">
        <v>165</v>
      </c>
      <c r="EE6" s="208">
        <v>29</v>
      </c>
      <c r="EF6" s="208">
        <v>0</v>
      </c>
      <c r="EG6" s="208">
        <v>3</v>
      </c>
      <c r="EH6" s="208">
        <v>9</v>
      </c>
      <c r="EI6" s="208">
        <v>206</v>
      </c>
      <c r="EJ6" s="208">
        <v>155</v>
      </c>
      <c r="EK6" s="208">
        <v>30</v>
      </c>
      <c r="EL6" s="208">
        <v>0</v>
      </c>
      <c r="EM6" s="208">
        <v>2</v>
      </c>
      <c r="EN6" s="208">
        <v>11</v>
      </c>
      <c r="EO6" s="208">
        <v>198</v>
      </c>
      <c r="EP6" s="208">
        <v>216</v>
      </c>
    </row>
    <row r="7" spans="1:146">
      <c r="A7" s="416" t="s">
        <v>2778</v>
      </c>
      <c r="B7" s="827">
        <v>39038</v>
      </c>
      <c r="C7" s="827">
        <v>3890</v>
      </c>
      <c r="D7" s="827">
        <v>412</v>
      </c>
      <c r="E7" s="827">
        <v>1697</v>
      </c>
      <c r="F7" s="827">
        <v>1968</v>
      </c>
      <c r="G7" s="827">
        <v>47005</v>
      </c>
      <c r="H7" s="827">
        <v>38050</v>
      </c>
      <c r="I7" s="827">
        <v>3721</v>
      </c>
      <c r="J7" s="827">
        <v>412</v>
      </c>
      <c r="K7" s="827">
        <v>1674</v>
      </c>
      <c r="L7" s="827">
        <v>1955</v>
      </c>
      <c r="M7" s="827">
        <v>45812</v>
      </c>
      <c r="N7" s="827">
        <v>37195</v>
      </c>
      <c r="O7" s="827">
        <v>3584</v>
      </c>
      <c r="P7" s="827">
        <v>411</v>
      </c>
      <c r="Q7" s="827">
        <v>1642</v>
      </c>
      <c r="R7" s="827">
        <v>1960</v>
      </c>
      <c r="S7" s="827">
        <v>44792</v>
      </c>
      <c r="T7" s="827">
        <v>36537</v>
      </c>
      <c r="U7" s="827">
        <v>3424</v>
      </c>
      <c r="V7" s="827">
        <v>411</v>
      </c>
      <c r="W7" s="827">
        <v>1614</v>
      </c>
      <c r="X7" s="827">
        <v>1948</v>
      </c>
      <c r="Y7" s="827">
        <v>43934</v>
      </c>
      <c r="Z7" s="827">
        <v>35565</v>
      </c>
      <c r="AA7" s="827">
        <v>3252</v>
      </c>
      <c r="AB7" s="827">
        <v>406</v>
      </c>
      <c r="AC7" s="827">
        <v>1553</v>
      </c>
      <c r="AD7" s="827">
        <v>1910</v>
      </c>
      <c r="AE7" s="827">
        <v>42686</v>
      </c>
      <c r="AF7" s="827">
        <v>34873</v>
      </c>
      <c r="AG7" s="827">
        <v>3124</v>
      </c>
      <c r="AH7" s="827">
        <v>399</v>
      </c>
      <c r="AI7" s="827">
        <v>1524</v>
      </c>
      <c r="AJ7" s="827">
        <v>1857</v>
      </c>
      <c r="AK7" s="827">
        <v>41777</v>
      </c>
      <c r="AL7" s="827">
        <v>34264</v>
      </c>
      <c r="AM7" s="827">
        <v>2986</v>
      </c>
      <c r="AN7" s="827">
        <v>395</v>
      </c>
      <c r="AO7" s="827">
        <v>1498</v>
      </c>
      <c r="AP7" s="827">
        <v>1811</v>
      </c>
      <c r="AQ7" s="827">
        <v>40954</v>
      </c>
      <c r="AR7" s="827">
        <v>33706</v>
      </c>
      <c r="AS7" s="827">
        <v>2850</v>
      </c>
      <c r="AT7" s="827">
        <v>389</v>
      </c>
      <c r="AU7" s="827">
        <v>1453</v>
      </c>
      <c r="AV7" s="827">
        <v>1780</v>
      </c>
      <c r="AW7" s="827">
        <v>40178</v>
      </c>
      <c r="AX7" s="827">
        <v>33430</v>
      </c>
      <c r="AY7" s="827">
        <v>2764</v>
      </c>
      <c r="AZ7" s="827">
        <v>385</v>
      </c>
      <c r="BA7" s="827">
        <v>1436</v>
      </c>
      <c r="BB7" s="827">
        <v>1758</v>
      </c>
      <c r="BC7" s="827">
        <v>39773</v>
      </c>
      <c r="BD7" s="827">
        <v>33292</v>
      </c>
      <c r="BE7" s="827">
        <v>2700</v>
      </c>
      <c r="BF7" s="827">
        <v>382</v>
      </c>
      <c r="BG7" s="827">
        <v>1426</v>
      </c>
      <c r="BH7" s="827">
        <v>1737</v>
      </c>
      <c r="BI7" s="827">
        <v>39537</v>
      </c>
      <c r="BJ7" s="827">
        <v>31855</v>
      </c>
      <c r="BK7" s="827">
        <v>2654</v>
      </c>
      <c r="BL7" s="827">
        <v>380</v>
      </c>
      <c r="BM7" s="827">
        <v>1428</v>
      </c>
      <c r="BN7" s="827">
        <v>1720</v>
      </c>
      <c r="BO7" s="827">
        <f t="shared" si="1"/>
        <v>38037</v>
      </c>
      <c r="BP7" s="827">
        <v>31855</v>
      </c>
      <c r="BQ7" s="827">
        <v>2641</v>
      </c>
      <c r="BR7" s="827">
        <v>384</v>
      </c>
      <c r="BS7" s="827">
        <v>1437</v>
      </c>
      <c r="BT7" s="827">
        <v>1724</v>
      </c>
      <c r="BU7" s="827">
        <v>38041</v>
      </c>
      <c r="BV7" s="827">
        <v>32030</v>
      </c>
      <c r="BW7" s="827">
        <v>2641</v>
      </c>
      <c r="BX7" s="827">
        <v>387</v>
      </c>
      <c r="BY7" s="827">
        <v>1444</v>
      </c>
      <c r="BZ7" s="827">
        <v>1745</v>
      </c>
      <c r="CA7" s="827">
        <v>38247</v>
      </c>
      <c r="CB7" s="828">
        <v>31797</v>
      </c>
      <c r="CC7" s="828">
        <v>2609</v>
      </c>
      <c r="CD7" s="828">
        <v>388</v>
      </c>
      <c r="CE7" s="828">
        <v>1440</v>
      </c>
      <c r="CF7" s="828">
        <v>1744</v>
      </c>
      <c r="CG7" s="828">
        <v>37978</v>
      </c>
      <c r="CH7" s="828">
        <v>31060</v>
      </c>
      <c r="CI7" s="828">
        <v>2545</v>
      </c>
      <c r="CJ7" s="828">
        <v>384</v>
      </c>
      <c r="CK7" s="828">
        <v>1403</v>
      </c>
      <c r="CL7" s="828">
        <v>1700</v>
      </c>
      <c r="CM7" s="828">
        <v>37092</v>
      </c>
      <c r="CN7" s="828">
        <v>30231</v>
      </c>
      <c r="CO7" s="828">
        <v>2490</v>
      </c>
      <c r="CP7" s="828">
        <v>381</v>
      </c>
      <c r="CQ7" s="828">
        <v>1369</v>
      </c>
      <c r="CR7" s="828">
        <v>1658</v>
      </c>
      <c r="CS7" s="828">
        <v>36129</v>
      </c>
      <c r="CT7" s="828">
        <v>29562</v>
      </c>
      <c r="CU7" s="828">
        <v>2428</v>
      </c>
      <c r="CV7" s="828">
        <v>371</v>
      </c>
      <c r="CW7" s="828">
        <v>1338</v>
      </c>
      <c r="CX7" s="828">
        <v>1644</v>
      </c>
      <c r="CY7" s="828">
        <v>35343</v>
      </c>
      <c r="CZ7" s="828">
        <v>28930</v>
      </c>
      <c r="DA7" s="828">
        <v>2378</v>
      </c>
      <c r="DB7" s="828">
        <v>362</v>
      </c>
      <c r="DC7" s="828">
        <v>1299</v>
      </c>
      <c r="DD7" s="828">
        <v>1613</v>
      </c>
      <c r="DE7" s="828">
        <v>34582</v>
      </c>
      <c r="DF7" s="829">
        <v>27814</v>
      </c>
      <c r="DG7" s="829">
        <v>2269</v>
      </c>
      <c r="DH7" s="829">
        <v>352</v>
      </c>
      <c r="DI7" s="829">
        <v>1452</v>
      </c>
      <c r="DJ7" s="829">
        <v>1548</v>
      </c>
      <c r="DK7" s="829">
        <v>33435</v>
      </c>
      <c r="DL7" s="208">
        <v>26316</v>
      </c>
      <c r="DM7" s="208">
        <v>2105</v>
      </c>
      <c r="DN7" s="208">
        <v>326</v>
      </c>
      <c r="DO7" s="208">
        <v>1358</v>
      </c>
      <c r="DP7" s="208">
        <v>1449</v>
      </c>
      <c r="DQ7" s="208">
        <v>31554</v>
      </c>
      <c r="DR7" s="208">
        <v>25015</v>
      </c>
      <c r="DS7" s="208">
        <v>1990</v>
      </c>
      <c r="DT7" s="208">
        <v>293</v>
      </c>
      <c r="DU7" s="208">
        <v>1294</v>
      </c>
      <c r="DV7" s="208">
        <v>1371</v>
      </c>
      <c r="DW7" s="208">
        <v>29963</v>
      </c>
      <c r="DX7" s="208">
        <v>24376</v>
      </c>
      <c r="DY7" s="208">
        <v>1946</v>
      </c>
      <c r="DZ7" s="208">
        <v>278</v>
      </c>
      <c r="EA7" s="208">
        <v>1297</v>
      </c>
      <c r="EB7" s="208">
        <v>1359</v>
      </c>
      <c r="EC7" s="208">
        <v>29256</v>
      </c>
      <c r="ED7" s="208">
        <v>23320</v>
      </c>
      <c r="EE7" s="208">
        <v>1823</v>
      </c>
      <c r="EF7" s="208">
        <v>273</v>
      </c>
      <c r="EG7" s="208">
        <v>1261</v>
      </c>
      <c r="EH7" s="208">
        <v>1300</v>
      </c>
      <c r="EI7" s="208">
        <v>27977</v>
      </c>
      <c r="EJ7" s="208">
        <v>22201</v>
      </c>
      <c r="EK7" s="208">
        <v>1684</v>
      </c>
      <c r="EL7" s="208">
        <v>261</v>
      </c>
      <c r="EM7" s="208">
        <v>1212</v>
      </c>
      <c r="EN7" s="208">
        <v>1220</v>
      </c>
      <c r="EO7" s="208">
        <v>26578</v>
      </c>
      <c r="EP7" s="208">
        <v>25417</v>
      </c>
    </row>
    <row r="8" spans="1:146">
      <c r="A8" s="416" t="s">
        <v>2779</v>
      </c>
      <c r="B8" s="827">
        <v>26729</v>
      </c>
      <c r="C8" s="827">
        <v>6109</v>
      </c>
      <c r="D8" s="827">
        <v>3378</v>
      </c>
      <c r="E8" s="827">
        <v>8244</v>
      </c>
      <c r="F8" s="827">
        <v>3042</v>
      </c>
      <c r="G8" s="827">
        <v>47502</v>
      </c>
      <c r="H8" s="827">
        <v>26520</v>
      </c>
      <c r="I8" s="827">
        <v>5877</v>
      </c>
      <c r="J8" s="827">
        <v>3311</v>
      </c>
      <c r="K8" s="827">
        <v>7987</v>
      </c>
      <c r="L8" s="827">
        <v>2968</v>
      </c>
      <c r="M8" s="827">
        <v>46663</v>
      </c>
      <c r="N8" s="827">
        <v>26272</v>
      </c>
      <c r="O8" s="827">
        <v>5957</v>
      </c>
      <c r="P8" s="827">
        <v>3396</v>
      </c>
      <c r="Q8" s="827">
        <v>8263</v>
      </c>
      <c r="R8" s="827">
        <v>3032</v>
      </c>
      <c r="S8" s="827">
        <v>46920</v>
      </c>
      <c r="T8" s="827">
        <v>26098</v>
      </c>
      <c r="U8" s="827">
        <v>5934</v>
      </c>
      <c r="V8" s="827">
        <v>3434</v>
      </c>
      <c r="W8" s="827">
        <v>8316</v>
      </c>
      <c r="X8" s="827">
        <v>3069</v>
      </c>
      <c r="Y8" s="827">
        <v>46851</v>
      </c>
      <c r="Z8" s="827">
        <v>25587</v>
      </c>
      <c r="AA8" s="827">
        <v>5806</v>
      </c>
      <c r="AB8" s="827">
        <v>3461</v>
      </c>
      <c r="AC8" s="827">
        <v>8328</v>
      </c>
      <c r="AD8" s="827">
        <v>3092</v>
      </c>
      <c r="AE8" s="827">
        <v>46274</v>
      </c>
      <c r="AF8" s="827">
        <v>24367</v>
      </c>
      <c r="AG8" s="827">
        <v>5459</v>
      </c>
      <c r="AH8" s="827">
        <v>3383</v>
      </c>
      <c r="AI8" s="827">
        <v>8011</v>
      </c>
      <c r="AJ8" s="827">
        <v>3017</v>
      </c>
      <c r="AK8" s="827">
        <v>44237</v>
      </c>
      <c r="AL8" s="827">
        <v>24000</v>
      </c>
      <c r="AM8" s="827">
        <v>5301</v>
      </c>
      <c r="AN8" s="827">
        <v>3365</v>
      </c>
      <c r="AO8" s="827">
        <v>7864</v>
      </c>
      <c r="AP8" s="827">
        <v>3018</v>
      </c>
      <c r="AQ8" s="827">
        <v>43548</v>
      </c>
      <c r="AR8" s="827">
        <v>23830</v>
      </c>
      <c r="AS8" s="827">
        <v>5211</v>
      </c>
      <c r="AT8" s="827">
        <v>3341</v>
      </c>
      <c r="AU8" s="827">
        <v>7689</v>
      </c>
      <c r="AV8" s="827">
        <v>3039</v>
      </c>
      <c r="AW8" s="827">
        <v>43110</v>
      </c>
      <c r="AX8" s="827">
        <v>23602</v>
      </c>
      <c r="AY8" s="827">
        <v>5116</v>
      </c>
      <c r="AZ8" s="827">
        <v>3336</v>
      </c>
      <c r="BA8" s="827">
        <v>7551</v>
      </c>
      <c r="BB8" s="827">
        <v>3064</v>
      </c>
      <c r="BC8" s="827">
        <v>42669</v>
      </c>
      <c r="BD8" s="827">
        <v>23406</v>
      </c>
      <c r="BE8" s="827">
        <v>5053</v>
      </c>
      <c r="BF8" s="827">
        <v>3341</v>
      </c>
      <c r="BG8" s="827">
        <v>7491</v>
      </c>
      <c r="BH8" s="827">
        <v>3097</v>
      </c>
      <c r="BI8" s="827">
        <v>42388</v>
      </c>
      <c r="BJ8" s="827">
        <v>23680</v>
      </c>
      <c r="BK8" s="827">
        <v>5126</v>
      </c>
      <c r="BL8" s="827">
        <v>3403</v>
      </c>
      <c r="BM8" s="827">
        <v>7675</v>
      </c>
      <c r="BN8" s="827">
        <v>3201</v>
      </c>
      <c r="BO8" s="827">
        <f t="shared" si="1"/>
        <v>43085</v>
      </c>
      <c r="BP8" s="827">
        <v>23580</v>
      </c>
      <c r="BQ8" s="827">
        <v>5079</v>
      </c>
      <c r="BR8" s="827">
        <v>3410</v>
      </c>
      <c r="BS8" s="827">
        <v>7736</v>
      </c>
      <c r="BT8" s="827">
        <v>3239</v>
      </c>
      <c r="BU8" s="827">
        <v>43044</v>
      </c>
      <c r="BV8" s="827">
        <v>23677</v>
      </c>
      <c r="BW8" s="827">
        <v>5113</v>
      </c>
      <c r="BX8" s="827">
        <v>3431</v>
      </c>
      <c r="BY8" s="827">
        <v>7827</v>
      </c>
      <c r="BZ8" s="827">
        <v>3311</v>
      </c>
      <c r="CA8" s="827">
        <v>43359</v>
      </c>
      <c r="CB8" s="828">
        <v>23460</v>
      </c>
      <c r="CC8" s="828">
        <v>5090</v>
      </c>
      <c r="CD8" s="828">
        <v>3420</v>
      </c>
      <c r="CE8" s="828">
        <v>7842</v>
      </c>
      <c r="CF8" s="828">
        <v>3352</v>
      </c>
      <c r="CG8" s="828">
        <v>43164</v>
      </c>
      <c r="CH8" s="828">
        <v>23946</v>
      </c>
      <c r="CI8" s="828">
        <v>5205</v>
      </c>
      <c r="CJ8" s="828">
        <v>3513</v>
      </c>
      <c r="CK8" s="828">
        <v>8128</v>
      </c>
      <c r="CL8" s="828">
        <v>3463</v>
      </c>
      <c r="CM8" s="828">
        <v>44255</v>
      </c>
      <c r="CN8" s="828">
        <v>24427</v>
      </c>
      <c r="CO8" s="828">
        <v>5333</v>
      </c>
      <c r="CP8" s="828">
        <v>3627</v>
      </c>
      <c r="CQ8" s="828">
        <v>8441</v>
      </c>
      <c r="CR8" s="828">
        <v>3582</v>
      </c>
      <c r="CS8" s="828">
        <v>45410</v>
      </c>
      <c r="CT8" s="828">
        <v>24634</v>
      </c>
      <c r="CU8" s="828">
        <v>5401</v>
      </c>
      <c r="CV8" s="828">
        <v>3724</v>
      </c>
      <c r="CW8" s="828">
        <v>8662</v>
      </c>
      <c r="CX8" s="828">
        <v>3679</v>
      </c>
      <c r="CY8" s="828">
        <v>46100</v>
      </c>
      <c r="CZ8" s="828">
        <v>24110</v>
      </c>
      <c r="DA8" s="828">
        <v>5257</v>
      </c>
      <c r="DB8" s="828">
        <v>3728</v>
      </c>
      <c r="DC8" s="828">
        <v>8554</v>
      </c>
      <c r="DD8" s="828">
        <v>3716</v>
      </c>
      <c r="DE8" s="828">
        <v>45365</v>
      </c>
      <c r="DF8" s="829">
        <v>24456</v>
      </c>
      <c r="DG8" s="829">
        <v>5336</v>
      </c>
      <c r="DH8" s="829">
        <v>3776</v>
      </c>
      <c r="DI8" s="829">
        <v>8651</v>
      </c>
      <c r="DJ8" s="829">
        <v>3818</v>
      </c>
      <c r="DK8" s="829">
        <v>46037</v>
      </c>
      <c r="DL8" s="208">
        <v>24416</v>
      </c>
      <c r="DM8" s="208">
        <v>5350</v>
      </c>
      <c r="DN8" s="208">
        <v>3799</v>
      </c>
      <c r="DO8" s="208">
        <v>8696</v>
      </c>
      <c r="DP8" s="208">
        <v>3925</v>
      </c>
      <c r="DQ8" s="208">
        <v>46186</v>
      </c>
      <c r="DR8" s="208">
        <v>23952</v>
      </c>
      <c r="DS8" s="208">
        <v>5272</v>
      </c>
      <c r="DT8" s="208">
        <v>3762</v>
      </c>
      <c r="DU8" s="208">
        <v>8541</v>
      </c>
      <c r="DV8" s="208">
        <v>3987</v>
      </c>
      <c r="DW8" s="208">
        <v>45514</v>
      </c>
      <c r="DX8" s="208">
        <v>21203</v>
      </c>
      <c r="DY8" s="208">
        <v>4627</v>
      </c>
      <c r="DZ8" s="208">
        <v>3270</v>
      </c>
      <c r="EA8" s="208">
        <v>7307</v>
      </c>
      <c r="EB8" s="208">
        <v>3561</v>
      </c>
      <c r="EC8" s="208">
        <v>39968</v>
      </c>
      <c r="ED8" s="208">
        <v>19235</v>
      </c>
      <c r="EE8" s="208">
        <v>4119</v>
      </c>
      <c r="EF8" s="208">
        <v>2824</v>
      </c>
      <c r="EG8" s="208">
        <v>6386</v>
      </c>
      <c r="EH8" s="208">
        <v>3263</v>
      </c>
      <c r="EI8" s="208">
        <v>35827</v>
      </c>
      <c r="EJ8" s="208">
        <v>16569</v>
      </c>
      <c r="EK8" s="208">
        <v>3456</v>
      </c>
      <c r="EL8" s="208">
        <v>2014</v>
      </c>
      <c r="EM8" s="208">
        <v>5012</v>
      </c>
      <c r="EN8" s="208">
        <v>2308</v>
      </c>
      <c r="EO8" s="208">
        <v>29359</v>
      </c>
      <c r="EP8" s="208">
        <v>23924</v>
      </c>
    </row>
    <row r="9" spans="1:146">
      <c r="A9" s="416" t="s">
        <v>2780</v>
      </c>
      <c r="B9" s="827">
        <v>9100</v>
      </c>
      <c r="C9" s="827">
        <v>3022</v>
      </c>
      <c r="D9" s="827">
        <v>1206</v>
      </c>
      <c r="E9" s="827">
        <v>2914</v>
      </c>
      <c r="F9" s="827">
        <v>2292</v>
      </c>
      <c r="G9" s="827">
        <v>18534</v>
      </c>
      <c r="H9" s="827">
        <v>8964</v>
      </c>
      <c r="I9" s="827">
        <v>2989</v>
      </c>
      <c r="J9" s="827">
        <v>1174</v>
      </c>
      <c r="K9" s="827">
        <v>2833</v>
      </c>
      <c r="L9" s="827">
        <v>2237</v>
      </c>
      <c r="M9" s="827">
        <v>18197</v>
      </c>
      <c r="N9" s="827">
        <v>8591</v>
      </c>
      <c r="O9" s="827">
        <v>2776</v>
      </c>
      <c r="P9" s="827">
        <v>1117</v>
      </c>
      <c r="Q9" s="827">
        <v>2650</v>
      </c>
      <c r="R9" s="827">
        <v>2115</v>
      </c>
      <c r="S9" s="827">
        <v>17249</v>
      </c>
      <c r="T9" s="827">
        <v>8281</v>
      </c>
      <c r="U9" s="827">
        <v>2638</v>
      </c>
      <c r="V9" s="827">
        <v>1068</v>
      </c>
      <c r="W9" s="827">
        <v>2517</v>
      </c>
      <c r="X9" s="827">
        <v>2024</v>
      </c>
      <c r="Y9" s="827">
        <v>16528</v>
      </c>
      <c r="Z9" s="827">
        <v>8014</v>
      </c>
      <c r="AA9" s="827">
        <v>2553</v>
      </c>
      <c r="AB9" s="827">
        <v>1014</v>
      </c>
      <c r="AC9" s="827">
        <v>2388</v>
      </c>
      <c r="AD9" s="827">
        <v>1939</v>
      </c>
      <c r="AE9" s="827">
        <v>15908</v>
      </c>
      <c r="AF9" s="827">
        <v>7708</v>
      </c>
      <c r="AG9" s="827">
        <v>2476</v>
      </c>
      <c r="AH9" s="827">
        <v>954</v>
      </c>
      <c r="AI9" s="827">
        <v>2253</v>
      </c>
      <c r="AJ9" s="827">
        <v>1848</v>
      </c>
      <c r="AK9" s="827">
        <v>15239</v>
      </c>
      <c r="AL9" s="827">
        <v>7438</v>
      </c>
      <c r="AM9" s="827">
        <v>2364</v>
      </c>
      <c r="AN9" s="827">
        <v>904</v>
      </c>
      <c r="AO9" s="827">
        <v>2127</v>
      </c>
      <c r="AP9" s="827">
        <v>1757</v>
      </c>
      <c r="AQ9" s="827">
        <v>14590</v>
      </c>
      <c r="AR9" s="827">
        <v>7183</v>
      </c>
      <c r="AS9" s="827">
        <v>2270</v>
      </c>
      <c r="AT9" s="827">
        <v>852</v>
      </c>
      <c r="AU9" s="827">
        <v>2027</v>
      </c>
      <c r="AV9" s="827">
        <v>1674</v>
      </c>
      <c r="AW9" s="827">
        <v>14006</v>
      </c>
      <c r="AX9" s="827">
        <v>7123</v>
      </c>
      <c r="AY9" s="827">
        <v>2235</v>
      </c>
      <c r="AZ9" s="827">
        <v>811</v>
      </c>
      <c r="BA9" s="827">
        <v>1962</v>
      </c>
      <c r="BB9" s="827">
        <v>1596</v>
      </c>
      <c r="BC9" s="827">
        <v>13727</v>
      </c>
      <c r="BD9" s="827">
        <v>7076</v>
      </c>
      <c r="BE9" s="827">
        <v>2201</v>
      </c>
      <c r="BF9" s="827">
        <v>775</v>
      </c>
      <c r="BG9" s="827">
        <v>1909</v>
      </c>
      <c r="BH9" s="827">
        <v>1522</v>
      </c>
      <c r="BI9" s="827">
        <v>13483</v>
      </c>
      <c r="BJ9" s="827">
        <v>7050</v>
      </c>
      <c r="BK9" s="827">
        <v>2131</v>
      </c>
      <c r="BL9" s="827">
        <v>737</v>
      </c>
      <c r="BM9" s="827">
        <v>1860</v>
      </c>
      <c r="BN9" s="827">
        <v>1466</v>
      </c>
      <c r="BO9" s="827">
        <f t="shared" si="1"/>
        <v>13244</v>
      </c>
      <c r="BP9" s="827">
        <v>7228</v>
      </c>
      <c r="BQ9" s="827">
        <v>2168</v>
      </c>
      <c r="BR9" s="827">
        <v>722</v>
      </c>
      <c r="BS9" s="827">
        <v>1863</v>
      </c>
      <c r="BT9" s="827">
        <v>1456</v>
      </c>
      <c r="BU9" s="827">
        <v>13437</v>
      </c>
      <c r="BV9" s="827">
        <v>7638</v>
      </c>
      <c r="BW9" s="827">
        <v>2310</v>
      </c>
      <c r="BX9" s="827">
        <v>744</v>
      </c>
      <c r="BY9" s="827">
        <v>1944</v>
      </c>
      <c r="BZ9" s="827">
        <v>1515</v>
      </c>
      <c r="CA9" s="827">
        <v>14151</v>
      </c>
      <c r="CB9" s="828">
        <v>7956</v>
      </c>
      <c r="CC9" s="828">
        <v>2416</v>
      </c>
      <c r="CD9" s="828">
        <v>759</v>
      </c>
      <c r="CE9" s="828">
        <v>2003</v>
      </c>
      <c r="CF9" s="828">
        <v>1554</v>
      </c>
      <c r="CG9" s="828">
        <v>14688</v>
      </c>
      <c r="CH9" s="828">
        <v>8291</v>
      </c>
      <c r="CI9" s="828">
        <v>2487</v>
      </c>
      <c r="CJ9" s="828">
        <v>768</v>
      </c>
      <c r="CK9" s="828">
        <v>2030</v>
      </c>
      <c r="CL9" s="828">
        <v>1579</v>
      </c>
      <c r="CM9" s="828">
        <v>15155</v>
      </c>
      <c r="CN9" s="828">
        <v>8793</v>
      </c>
      <c r="CO9" s="828">
        <v>2610</v>
      </c>
      <c r="CP9" s="828">
        <v>788</v>
      </c>
      <c r="CQ9" s="828">
        <v>2098</v>
      </c>
      <c r="CR9" s="828">
        <v>1649</v>
      </c>
      <c r="CS9" s="828">
        <v>15938</v>
      </c>
      <c r="CT9" s="828">
        <v>9634</v>
      </c>
      <c r="CU9" s="828">
        <v>2842</v>
      </c>
      <c r="CV9" s="828">
        <v>840</v>
      </c>
      <c r="CW9" s="828">
        <v>2250</v>
      </c>
      <c r="CX9" s="828">
        <v>1797</v>
      </c>
      <c r="CY9" s="828">
        <v>17363</v>
      </c>
      <c r="CZ9" s="828">
        <v>10749</v>
      </c>
      <c r="DA9" s="828">
        <v>3094</v>
      </c>
      <c r="DB9" s="828">
        <v>897</v>
      </c>
      <c r="DC9" s="828">
        <v>2418</v>
      </c>
      <c r="DD9" s="828">
        <v>1954</v>
      </c>
      <c r="DE9" s="828">
        <v>19112</v>
      </c>
      <c r="DF9" s="829">
        <v>11735</v>
      </c>
      <c r="DG9" s="829">
        <v>3312</v>
      </c>
      <c r="DH9" s="829">
        <v>961</v>
      </c>
      <c r="DI9" s="829">
        <v>2569</v>
      </c>
      <c r="DJ9" s="829">
        <v>2117</v>
      </c>
      <c r="DK9" s="829">
        <v>20694</v>
      </c>
      <c r="DL9" s="208">
        <v>12922</v>
      </c>
      <c r="DM9" s="208">
        <v>3586</v>
      </c>
      <c r="DN9" s="208">
        <v>1039</v>
      </c>
      <c r="DO9" s="208">
        <v>2750</v>
      </c>
      <c r="DP9" s="208">
        <v>2306</v>
      </c>
      <c r="DQ9" s="208">
        <v>22603</v>
      </c>
      <c r="DR9" s="208">
        <v>14327</v>
      </c>
      <c r="DS9" s="208">
        <v>3928</v>
      </c>
      <c r="DT9" s="208">
        <v>1148</v>
      </c>
      <c r="DU9" s="208">
        <v>3003</v>
      </c>
      <c r="DV9" s="208">
        <v>2531</v>
      </c>
      <c r="DW9" s="208">
        <v>24937</v>
      </c>
      <c r="DX9" s="208">
        <v>16028</v>
      </c>
      <c r="DY9" s="208">
        <v>4346</v>
      </c>
      <c r="DZ9" s="208">
        <v>1301</v>
      </c>
      <c r="EA9" s="208">
        <v>3345</v>
      </c>
      <c r="EB9" s="208">
        <v>2821</v>
      </c>
      <c r="EC9" s="208">
        <v>27841</v>
      </c>
      <c r="ED9" s="208">
        <v>17187</v>
      </c>
      <c r="EE9" s="208">
        <v>4614</v>
      </c>
      <c r="EF9" s="208">
        <v>1443</v>
      </c>
      <c r="EG9" s="208">
        <v>3612</v>
      </c>
      <c r="EH9" s="208">
        <v>3066</v>
      </c>
      <c r="EI9" s="208">
        <v>29922</v>
      </c>
      <c r="EJ9" s="208">
        <v>18433</v>
      </c>
      <c r="EK9" s="208">
        <v>4893</v>
      </c>
      <c r="EL9" s="208">
        <v>1597</v>
      </c>
      <c r="EM9" s="208">
        <v>3895</v>
      </c>
      <c r="EN9" s="208">
        <v>3321</v>
      </c>
      <c r="EO9" s="208">
        <v>32139</v>
      </c>
      <c r="EP9" s="208">
        <v>34668</v>
      </c>
    </row>
    <row r="10" spans="1:146">
      <c r="A10" s="416" t="s">
        <v>2781</v>
      </c>
      <c r="B10" s="827">
        <v>59512</v>
      </c>
      <c r="C10" s="827">
        <v>12815</v>
      </c>
      <c r="D10" s="827">
        <v>2821</v>
      </c>
      <c r="E10" s="827">
        <v>21606</v>
      </c>
      <c r="F10" s="827">
        <v>5985</v>
      </c>
      <c r="G10" s="827">
        <v>102739</v>
      </c>
      <c r="H10" s="827">
        <v>62724</v>
      </c>
      <c r="I10" s="827">
        <v>13400</v>
      </c>
      <c r="J10" s="827">
        <v>2944</v>
      </c>
      <c r="K10" s="827">
        <v>22645</v>
      </c>
      <c r="L10" s="827">
        <v>6204</v>
      </c>
      <c r="M10" s="827">
        <v>107917</v>
      </c>
      <c r="N10" s="827">
        <v>59927</v>
      </c>
      <c r="O10" s="827">
        <v>12698</v>
      </c>
      <c r="P10" s="827">
        <v>2785</v>
      </c>
      <c r="Q10" s="827">
        <v>21582</v>
      </c>
      <c r="R10" s="827">
        <v>5922</v>
      </c>
      <c r="S10" s="827">
        <v>102914</v>
      </c>
      <c r="T10" s="827">
        <v>57884</v>
      </c>
      <c r="U10" s="827">
        <v>12338</v>
      </c>
      <c r="V10" s="827">
        <v>2639</v>
      </c>
      <c r="W10" s="827">
        <v>21097</v>
      </c>
      <c r="X10" s="827">
        <v>5658</v>
      </c>
      <c r="Y10" s="827">
        <v>99616</v>
      </c>
      <c r="Z10" s="827">
        <v>55127</v>
      </c>
      <c r="AA10" s="827">
        <v>11712</v>
      </c>
      <c r="AB10" s="827">
        <v>2503</v>
      </c>
      <c r="AC10" s="827">
        <v>20121</v>
      </c>
      <c r="AD10" s="827">
        <v>5358</v>
      </c>
      <c r="AE10" s="827">
        <v>94821</v>
      </c>
      <c r="AF10" s="827">
        <v>54964</v>
      </c>
      <c r="AG10" s="827">
        <v>11588</v>
      </c>
      <c r="AH10" s="827">
        <v>2515</v>
      </c>
      <c r="AI10" s="827">
        <v>20121</v>
      </c>
      <c r="AJ10" s="827">
        <v>5267</v>
      </c>
      <c r="AK10" s="827">
        <v>94455</v>
      </c>
      <c r="AL10" s="827">
        <v>50707</v>
      </c>
      <c r="AM10" s="827">
        <v>10668</v>
      </c>
      <c r="AN10" s="827">
        <v>2340</v>
      </c>
      <c r="AO10" s="827">
        <v>18507</v>
      </c>
      <c r="AP10" s="827">
        <v>4856</v>
      </c>
      <c r="AQ10" s="827">
        <v>87078</v>
      </c>
      <c r="AR10" s="827">
        <v>49685</v>
      </c>
      <c r="AS10" s="827">
        <v>10378</v>
      </c>
      <c r="AT10" s="827">
        <v>2292</v>
      </c>
      <c r="AU10" s="827">
        <v>17987</v>
      </c>
      <c r="AV10" s="827">
        <v>4709</v>
      </c>
      <c r="AW10" s="827">
        <v>85051</v>
      </c>
      <c r="AX10" s="827">
        <v>48421</v>
      </c>
      <c r="AY10" s="827">
        <v>9935</v>
      </c>
      <c r="AZ10" s="827">
        <v>2250</v>
      </c>
      <c r="BA10" s="827">
        <v>17037</v>
      </c>
      <c r="BB10" s="827">
        <v>4554</v>
      </c>
      <c r="BC10" s="827">
        <v>82197</v>
      </c>
      <c r="BD10" s="827">
        <v>48392</v>
      </c>
      <c r="BE10" s="827">
        <v>9870</v>
      </c>
      <c r="BF10" s="827">
        <v>2295</v>
      </c>
      <c r="BG10" s="827">
        <v>17219</v>
      </c>
      <c r="BH10" s="827">
        <v>4501</v>
      </c>
      <c r="BI10" s="827">
        <v>82277</v>
      </c>
      <c r="BJ10" s="827">
        <v>41880</v>
      </c>
      <c r="BK10" s="827">
        <v>8604</v>
      </c>
      <c r="BL10" s="827">
        <v>2059</v>
      </c>
      <c r="BM10" s="827">
        <v>15425</v>
      </c>
      <c r="BN10" s="827">
        <v>3963</v>
      </c>
      <c r="BO10" s="827">
        <f t="shared" si="1"/>
        <v>71931</v>
      </c>
      <c r="BP10" s="827">
        <v>41192</v>
      </c>
      <c r="BQ10" s="827">
        <v>8457</v>
      </c>
      <c r="BR10" s="827">
        <v>2051</v>
      </c>
      <c r="BS10" s="827">
        <v>15233</v>
      </c>
      <c r="BT10" s="827">
        <v>3891</v>
      </c>
      <c r="BU10" s="827">
        <v>70824</v>
      </c>
      <c r="BV10" s="827">
        <v>40772</v>
      </c>
      <c r="BW10" s="827">
        <v>8342</v>
      </c>
      <c r="BX10" s="827">
        <v>2070</v>
      </c>
      <c r="BY10" s="827">
        <v>15212</v>
      </c>
      <c r="BZ10" s="827">
        <v>3876</v>
      </c>
      <c r="CA10" s="827">
        <v>70272</v>
      </c>
      <c r="CB10" s="828">
        <v>41751</v>
      </c>
      <c r="CC10" s="828">
        <v>8539</v>
      </c>
      <c r="CD10" s="828">
        <v>2163</v>
      </c>
      <c r="CE10" s="828">
        <v>15909</v>
      </c>
      <c r="CF10" s="828">
        <v>3966</v>
      </c>
      <c r="CG10" s="828">
        <v>72328</v>
      </c>
      <c r="CH10" s="828">
        <v>39865</v>
      </c>
      <c r="CI10" s="828">
        <v>8117</v>
      </c>
      <c r="CJ10" s="828">
        <v>2097</v>
      </c>
      <c r="CK10" s="828">
        <v>15088</v>
      </c>
      <c r="CL10" s="828">
        <v>3832</v>
      </c>
      <c r="CM10" s="828">
        <v>68999</v>
      </c>
      <c r="CN10" s="828">
        <v>39835</v>
      </c>
      <c r="CO10" s="828">
        <v>8148</v>
      </c>
      <c r="CP10" s="828">
        <v>2099</v>
      </c>
      <c r="CQ10" s="828">
        <v>15251</v>
      </c>
      <c r="CR10" s="828">
        <v>3838</v>
      </c>
      <c r="CS10" s="828">
        <v>69171</v>
      </c>
      <c r="CT10" s="828">
        <v>37045</v>
      </c>
      <c r="CU10" s="828">
        <v>7564</v>
      </c>
      <c r="CV10" s="828">
        <v>2136</v>
      </c>
      <c r="CW10" s="828">
        <v>15045</v>
      </c>
      <c r="CX10" s="828">
        <v>3635</v>
      </c>
      <c r="CY10" s="828">
        <v>65425</v>
      </c>
      <c r="CZ10" s="828">
        <v>38566</v>
      </c>
      <c r="DA10" s="828">
        <v>7825</v>
      </c>
      <c r="DB10" s="828">
        <v>2250</v>
      </c>
      <c r="DC10" s="828">
        <v>15877</v>
      </c>
      <c r="DD10" s="828">
        <v>3765</v>
      </c>
      <c r="DE10" s="828">
        <v>68283</v>
      </c>
      <c r="DF10" s="829">
        <v>37190</v>
      </c>
      <c r="DG10" s="829">
        <v>7554</v>
      </c>
      <c r="DH10" s="829">
        <v>2242</v>
      </c>
      <c r="DI10" s="829">
        <v>15481</v>
      </c>
      <c r="DJ10" s="829">
        <v>3693</v>
      </c>
      <c r="DK10" s="829">
        <v>66160</v>
      </c>
      <c r="DL10" s="208">
        <v>38481</v>
      </c>
      <c r="DM10" s="208">
        <v>7830</v>
      </c>
      <c r="DN10" s="208">
        <v>2313</v>
      </c>
      <c r="DO10" s="208">
        <v>15966</v>
      </c>
      <c r="DP10" s="208">
        <v>3815</v>
      </c>
      <c r="DQ10" s="208">
        <v>68405</v>
      </c>
      <c r="DR10" s="208">
        <v>38030</v>
      </c>
      <c r="DS10" s="208">
        <v>7704</v>
      </c>
      <c r="DT10" s="208">
        <v>2318</v>
      </c>
      <c r="DU10" s="208">
        <v>15961</v>
      </c>
      <c r="DV10" s="208">
        <v>3775</v>
      </c>
      <c r="DW10" s="208">
        <v>67788</v>
      </c>
      <c r="DX10" s="208">
        <v>41803</v>
      </c>
      <c r="DY10" s="208">
        <v>8475</v>
      </c>
      <c r="DZ10" s="208">
        <v>2450</v>
      </c>
      <c r="EA10" s="208">
        <v>17140</v>
      </c>
      <c r="EB10" s="208">
        <v>4089</v>
      </c>
      <c r="EC10" s="208">
        <v>73957</v>
      </c>
      <c r="ED10" s="208">
        <v>38912</v>
      </c>
      <c r="EE10" s="208">
        <v>7871</v>
      </c>
      <c r="EF10" s="208">
        <v>2272</v>
      </c>
      <c r="EG10" s="208">
        <v>16012</v>
      </c>
      <c r="EH10" s="208">
        <v>3852</v>
      </c>
      <c r="EI10" s="208">
        <v>68919</v>
      </c>
      <c r="EJ10" s="208">
        <v>40664</v>
      </c>
      <c r="EK10" s="208">
        <v>7065</v>
      </c>
      <c r="EL10" s="208">
        <v>1802</v>
      </c>
      <c r="EM10" s="208">
        <v>13596</v>
      </c>
      <c r="EN10" s="208">
        <v>3395</v>
      </c>
      <c r="EO10" s="208">
        <v>66522</v>
      </c>
      <c r="EP10" s="208">
        <v>65786</v>
      </c>
    </row>
    <row r="11" spans="1:146">
      <c r="A11" s="416" t="s">
        <v>2782</v>
      </c>
      <c r="B11" s="827">
        <v>1177</v>
      </c>
      <c r="C11" s="827">
        <v>15</v>
      </c>
      <c r="D11" s="827">
        <v>1</v>
      </c>
      <c r="E11" s="827">
        <v>7</v>
      </c>
      <c r="F11" s="827">
        <v>7</v>
      </c>
      <c r="G11" s="827">
        <v>1207</v>
      </c>
      <c r="H11" s="827">
        <v>879</v>
      </c>
      <c r="I11" s="827">
        <v>16</v>
      </c>
      <c r="J11" s="827">
        <v>1</v>
      </c>
      <c r="K11" s="827">
        <v>7</v>
      </c>
      <c r="L11" s="827">
        <v>8</v>
      </c>
      <c r="M11" s="827">
        <v>911</v>
      </c>
      <c r="N11" s="827">
        <v>872</v>
      </c>
      <c r="O11" s="827">
        <v>17</v>
      </c>
      <c r="P11" s="827">
        <v>1</v>
      </c>
      <c r="Q11" s="827">
        <v>5</v>
      </c>
      <c r="R11" s="827">
        <v>8</v>
      </c>
      <c r="S11" s="827">
        <v>903</v>
      </c>
      <c r="T11" s="827">
        <v>873</v>
      </c>
      <c r="U11" s="827">
        <v>18</v>
      </c>
      <c r="V11" s="827">
        <v>1</v>
      </c>
      <c r="W11" s="827">
        <v>5</v>
      </c>
      <c r="X11" s="827">
        <v>40</v>
      </c>
      <c r="Y11" s="827">
        <v>937</v>
      </c>
      <c r="Z11" s="827">
        <v>1075</v>
      </c>
      <c r="AA11" s="827">
        <v>18</v>
      </c>
      <c r="AB11" s="827">
        <v>1</v>
      </c>
      <c r="AC11" s="827">
        <v>6</v>
      </c>
      <c r="AD11" s="827">
        <v>41</v>
      </c>
      <c r="AE11" s="827">
        <v>1141</v>
      </c>
      <c r="AF11" s="827">
        <v>974</v>
      </c>
      <c r="AG11" s="827">
        <v>18</v>
      </c>
      <c r="AH11" s="827">
        <v>1</v>
      </c>
      <c r="AI11" s="827">
        <v>6</v>
      </c>
      <c r="AJ11" s="827">
        <v>42</v>
      </c>
      <c r="AK11" s="827">
        <v>1041</v>
      </c>
      <c r="AL11" s="827">
        <v>1116</v>
      </c>
      <c r="AM11" s="827">
        <v>20</v>
      </c>
      <c r="AN11" s="827">
        <v>1</v>
      </c>
      <c r="AO11" s="827">
        <v>6</v>
      </c>
      <c r="AP11" s="827">
        <v>42</v>
      </c>
      <c r="AQ11" s="827">
        <v>1185</v>
      </c>
      <c r="AR11" s="827">
        <v>1152</v>
      </c>
      <c r="AS11" s="827">
        <v>20</v>
      </c>
      <c r="AT11" s="827">
        <v>1</v>
      </c>
      <c r="AU11" s="827">
        <v>6</v>
      </c>
      <c r="AV11" s="827">
        <v>43</v>
      </c>
      <c r="AW11" s="827">
        <v>1222</v>
      </c>
      <c r="AX11" s="827">
        <v>1088</v>
      </c>
      <c r="AY11" s="827">
        <v>21</v>
      </c>
      <c r="AZ11" s="827">
        <v>1</v>
      </c>
      <c r="BA11" s="827">
        <v>6</v>
      </c>
      <c r="BB11" s="827">
        <v>43</v>
      </c>
      <c r="BC11" s="827">
        <v>1159</v>
      </c>
      <c r="BD11" s="827">
        <v>1121</v>
      </c>
      <c r="BE11" s="827">
        <v>22</v>
      </c>
      <c r="BF11" s="827">
        <v>1</v>
      </c>
      <c r="BG11" s="827">
        <v>6</v>
      </c>
      <c r="BH11" s="827">
        <v>43</v>
      </c>
      <c r="BI11" s="827">
        <v>1193</v>
      </c>
      <c r="BJ11" s="827">
        <v>1081</v>
      </c>
      <c r="BK11" s="827">
        <v>23</v>
      </c>
      <c r="BL11" s="827">
        <v>1</v>
      </c>
      <c r="BM11" s="827">
        <v>7</v>
      </c>
      <c r="BN11" s="827">
        <v>43</v>
      </c>
      <c r="BO11" s="827">
        <f t="shared" si="1"/>
        <v>1155</v>
      </c>
      <c r="BP11" s="827">
        <v>559</v>
      </c>
      <c r="BQ11" s="827">
        <v>24</v>
      </c>
      <c r="BR11" s="827">
        <v>1</v>
      </c>
      <c r="BS11" s="827">
        <v>6</v>
      </c>
      <c r="BT11" s="827">
        <v>44</v>
      </c>
      <c r="BU11" s="827">
        <v>634</v>
      </c>
      <c r="BV11" s="827">
        <v>563</v>
      </c>
      <c r="BW11" s="827">
        <v>25</v>
      </c>
      <c r="BX11" s="827">
        <v>1</v>
      </c>
      <c r="BY11" s="827">
        <v>6</v>
      </c>
      <c r="BZ11" s="827">
        <v>45</v>
      </c>
      <c r="CA11" s="827">
        <v>640</v>
      </c>
      <c r="CB11" s="828">
        <v>537</v>
      </c>
      <c r="CC11" s="828">
        <v>26</v>
      </c>
      <c r="CD11" s="828">
        <v>1</v>
      </c>
      <c r="CE11" s="828">
        <v>6</v>
      </c>
      <c r="CF11" s="828">
        <v>47</v>
      </c>
      <c r="CG11" s="828">
        <v>617</v>
      </c>
      <c r="CH11" s="828">
        <v>547</v>
      </c>
      <c r="CI11" s="828">
        <v>28</v>
      </c>
      <c r="CJ11" s="828">
        <v>2</v>
      </c>
      <c r="CK11" s="828">
        <v>7</v>
      </c>
      <c r="CL11" s="828">
        <v>48</v>
      </c>
      <c r="CM11" s="828">
        <v>632</v>
      </c>
      <c r="CN11" s="828">
        <v>565</v>
      </c>
      <c r="CO11" s="828">
        <v>31</v>
      </c>
      <c r="CP11" s="828">
        <v>2</v>
      </c>
      <c r="CQ11" s="828">
        <v>7</v>
      </c>
      <c r="CR11" s="828">
        <v>50</v>
      </c>
      <c r="CS11" s="828">
        <v>655</v>
      </c>
      <c r="CT11" s="828">
        <v>623</v>
      </c>
      <c r="CU11" s="828">
        <v>32</v>
      </c>
      <c r="CV11" s="828">
        <v>2</v>
      </c>
      <c r="CW11" s="828">
        <v>8</v>
      </c>
      <c r="CX11" s="828">
        <v>50</v>
      </c>
      <c r="CY11" s="828">
        <v>715</v>
      </c>
      <c r="CZ11" s="828">
        <v>659</v>
      </c>
      <c r="DA11" s="828">
        <v>33</v>
      </c>
      <c r="DB11" s="828">
        <v>2</v>
      </c>
      <c r="DC11" s="828">
        <v>8</v>
      </c>
      <c r="DD11" s="828">
        <v>47</v>
      </c>
      <c r="DE11" s="828">
        <v>749</v>
      </c>
      <c r="DF11" s="829">
        <v>637</v>
      </c>
      <c r="DG11" s="829">
        <v>34</v>
      </c>
      <c r="DH11" s="829">
        <v>2</v>
      </c>
      <c r="DI11" s="829">
        <v>9</v>
      </c>
      <c r="DJ11" s="829">
        <v>52</v>
      </c>
      <c r="DK11" s="829">
        <v>734</v>
      </c>
      <c r="DL11" s="208">
        <v>562</v>
      </c>
      <c r="DM11" s="208">
        <v>35</v>
      </c>
      <c r="DN11" s="208">
        <v>2</v>
      </c>
      <c r="DO11" s="208">
        <v>11</v>
      </c>
      <c r="DP11" s="208">
        <v>52</v>
      </c>
      <c r="DQ11" s="208">
        <v>662</v>
      </c>
      <c r="DR11" s="208">
        <v>596</v>
      </c>
      <c r="DS11" s="208">
        <v>38</v>
      </c>
      <c r="DT11" s="208">
        <v>2</v>
      </c>
      <c r="DU11" s="208">
        <v>13</v>
      </c>
      <c r="DV11" s="208">
        <v>54</v>
      </c>
      <c r="DW11" s="208">
        <v>703</v>
      </c>
      <c r="DX11" s="208">
        <v>506</v>
      </c>
      <c r="DY11" s="208">
        <v>4</v>
      </c>
      <c r="DZ11" s="208">
        <v>0</v>
      </c>
      <c r="EA11" s="208">
        <v>3</v>
      </c>
      <c r="EB11" s="208">
        <v>38</v>
      </c>
      <c r="EC11" s="208">
        <v>551</v>
      </c>
      <c r="ED11" s="208">
        <v>490</v>
      </c>
      <c r="EE11" s="208">
        <v>4</v>
      </c>
      <c r="EF11" s="208">
        <v>1</v>
      </c>
      <c r="EG11" s="208">
        <v>3</v>
      </c>
      <c r="EH11" s="208">
        <v>41</v>
      </c>
      <c r="EI11" s="208">
        <v>539</v>
      </c>
      <c r="EJ11" s="208">
        <v>469</v>
      </c>
      <c r="EK11" s="208">
        <v>2</v>
      </c>
      <c r="EL11" s="208">
        <v>1</v>
      </c>
      <c r="EM11" s="208">
        <v>3</v>
      </c>
      <c r="EN11" s="208">
        <v>41</v>
      </c>
      <c r="EO11" s="208">
        <v>516</v>
      </c>
      <c r="EP11" s="208">
        <v>524</v>
      </c>
    </row>
    <row r="12" spans="1:146">
      <c r="A12" s="416" t="s">
        <v>2783</v>
      </c>
      <c r="B12" s="827">
        <v>31396</v>
      </c>
      <c r="C12" s="827">
        <v>4758</v>
      </c>
      <c r="D12" s="827">
        <v>779</v>
      </c>
      <c r="E12" s="827">
        <v>2703</v>
      </c>
      <c r="F12" s="827">
        <v>2611</v>
      </c>
      <c r="G12" s="827">
        <v>42247</v>
      </c>
      <c r="H12" s="827">
        <v>29936</v>
      </c>
      <c r="I12" s="827">
        <v>4515</v>
      </c>
      <c r="J12" s="827">
        <v>767</v>
      </c>
      <c r="K12" s="827">
        <v>2605</v>
      </c>
      <c r="L12" s="827">
        <v>2474</v>
      </c>
      <c r="M12" s="827">
        <v>40297</v>
      </c>
      <c r="N12" s="827">
        <v>30018</v>
      </c>
      <c r="O12" s="827">
        <v>4634</v>
      </c>
      <c r="P12" s="827">
        <v>795</v>
      </c>
      <c r="Q12" s="827">
        <v>2692</v>
      </c>
      <c r="R12" s="827">
        <v>2544</v>
      </c>
      <c r="S12" s="827">
        <v>40683</v>
      </c>
      <c r="T12" s="827">
        <v>28266</v>
      </c>
      <c r="U12" s="827">
        <v>4326</v>
      </c>
      <c r="V12" s="827">
        <v>721</v>
      </c>
      <c r="W12" s="827">
        <v>2485</v>
      </c>
      <c r="X12" s="827">
        <v>2382</v>
      </c>
      <c r="Y12" s="827">
        <v>38180</v>
      </c>
      <c r="Z12" s="827">
        <v>26650</v>
      </c>
      <c r="AA12" s="827">
        <v>4019</v>
      </c>
      <c r="AB12" s="827">
        <v>660</v>
      </c>
      <c r="AC12" s="827">
        <v>2297</v>
      </c>
      <c r="AD12" s="827">
        <v>2226</v>
      </c>
      <c r="AE12" s="827">
        <v>35852</v>
      </c>
      <c r="AF12" s="827">
        <v>25037</v>
      </c>
      <c r="AG12" s="827">
        <v>3710</v>
      </c>
      <c r="AH12" s="827">
        <v>616</v>
      </c>
      <c r="AI12" s="827">
        <v>2131</v>
      </c>
      <c r="AJ12" s="827">
        <v>2053</v>
      </c>
      <c r="AK12" s="827">
        <v>33547</v>
      </c>
      <c r="AL12" s="827">
        <v>24949</v>
      </c>
      <c r="AM12" s="827">
        <v>3661</v>
      </c>
      <c r="AN12" s="827">
        <v>602</v>
      </c>
      <c r="AO12" s="827">
        <v>2090</v>
      </c>
      <c r="AP12" s="827">
        <v>2010</v>
      </c>
      <c r="AQ12" s="827">
        <v>33312</v>
      </c>
      <c r="AR12" s="827">
        <v>24544</v>
      </c>
      <c r="AS12" s="827">
        <v>3507</v>
      </c>
      <c r="AT12" s="827">
        <v>583</v>
      </c>
      <c r="AU12" s="827">
        <v>1989</v>
      </c>
      <c r="AV12" s="827">
        <v>1936</v>
      </c>
      <c r="AW12" s="827">
        <v>32559</v>
      </c>
      <c r="AX12" s="827">
        <v>23329</v>
      </c>
      <c r="AY12" s="827">
        <v>3223</v>
      </c>
      <c r="AZ12" s="827">
        <v>543</v>
      </c>
      <c r="BA12" s="827">
        <v>1822</v>
      </c>
      <c r="BB12" s="827">
        <v>1779</v>
      </c>
      <c r="BC12" s="827">
        <v>30696</v>
      </c>
      <c r="BD12" s="827">
        <v>21982</v>
      </c>
      <c r="BE12" s="827">
        <v>2971</v>
      </c>
      <c r="BF12" s="827">
        <v>511</v>
      </c>
      <c r="BG12" s="827">
        <v>1709</v>
      </c>
      <c r="BH12" s="827">
        <v>1659</v>
      </c>
      <c r="BI12" s="827">
        <v>28832</v>
      </c>
      <c r="BJ12" s="827">
        <v>20969</v>
      </c>
      <c r="BK12" s="827">
        <v>3009</v>
      </c>
      <c r="BL12" s="827">
        <v>519</v>
      </c>
      <c r="BM12" s="827">
        <v>1734</v>
      </c>
      <c r="BN12" s="827">
        <v>1670</v>
      </c>
      <c r="BO12" s="827">
        <f t="shared" si="1"/>
        <v>27901</v>
      </c>
      <c r="BP12" s="827">
        <v>20879</v>
      </c>
      <c r="BQ12" s="827">
        <v>2987</v>
      </c>
      <c r="BR12" s="827">
        <v>520</v>
      </c>
      <c r="BS12" s="827">
        <v>1725</v>
      </c>
      <c r="BT12" s="827">
        <v>1674</v>
      </c>
      <c r="BU12" s="827">
        <v>27785</v>
      </c>
      <c r="BV12" s="827">
        <v>20737</v>
      </c>
      <c r="BW12" s="827">
        <v>2978</v>
      </c>
      <c r="BX12" s="827">
        <v>519</v>
      </c>
      <c r="BY12" s="827">
        <v>1704</v>
      </c>
      <c r="BZ12" s="827">
        <v>1675</v>
      </c>
      <c r="CA12" s="827">
        <v>27613</v>
      </c>
      <c r="CB12" s="828">
        <v>20400</v>
      </c>
      <c r="CC12" s="828">
        <v>2923</v>
      </c>
      <c r="CD12" s="828">
        <v>515</v>
      </c>
      <c r="CE12" s="828">
        <v>1674</v>
      </c>
      <c r="CF12" s="828">
        <v>1662</v>
      </c>
      <c r="CG12" s="828">
        <v>27174</v>
      </c>
      <c r="CH12" s="828">
        <v>21208</v>
      </c>
      <c r="CI12" s="828">
        <v>3075</v>
      </c>
      <c r="CJ12" s="828">
        <v>545</v>
      </c>
      <c r="CK12" s="828">
        <v>1765</v>
      </c>
      <c r="CL12" s="828">
        <v>1750</v>
      </c>
      <c r="CM12" s="828">
        <v>28343</v>
      </c>
      <c r="CN12" s="828">
        <v>21574</v>
      </c>
      <c r="CO12" s="828">
        <v>3132</v>
      </c>
      <c r="CP12" s="828">
        <v>558</v>
      </c>
      <c r="CQ12" s="828">
        <v>1798</v>
      </c>
      <c r="CR12" s="828">
        <v>1786</v>
      </c>
      <c r="CS12" s="828">
        <v>28848</v>
      </c>
      <c r="CT12" s="828">
        <v>21382</v>
      </c>
      <c r="CU12" s="828">
        <v>3131</v>
      </c>
      <c r="CV12" s="828">
        <v>562</v>
      </c>
      <c r="CW12" s="828">
        <v>1792</v>
      </c>
      <c r="CX12" s="828">
        <v>1789</v>
      </c>
      <c r="CY12" s="828">
        <v>28656</v>
      </c>
      <c r="CZ12" s="828">
        <v>21431</v>
      </c>
      <c r="DA12" s="828">
        <v>3119</v>
      </c>
      <c r="DB12" s="828">
        <v>566</v>
      </c>
      <c r="DC12" s="828">
        <v>1793</v>
      </c>
      <c r="DD12" s="828">
        <v>1796</v>
      </c>
      <c r="DE12" s="828">
        <v>28705</v>
      </c>
      <c r="DF12" s="829">
        <v>22445</v>
      </c>
      <c r="DG12" s="829">
        <v>3285</v>
      </c>
      <c r="DH12" s="829">
        <v>599</v>
      </c>
      <c r="DI12" s="829">
        <v>1867</v>
      </c>
      <c r="DJ12" s="829">
        <v>1877</v>
      </c>
      <c r="DK12" s="829">
        <v>30073</v>
      </c>
      <c r="DL12" s="208">
        <v>22799</v>
      </c>
      <c r="DM12" s="208">
        <v>3317</v>
      </c>
      <c r="DN12" s="208">
        <v>604</v>
      </c>
      <c r="DO12" s="208">
        <v>1884</v>
      </c>
      <c r="DP12" s="208">
        <v>1890</v>
      </c>
      <c r="DQ12" s="208">
        <v>30494</v>
      </c>
      <c r="DR12" s="208">
        <v>22642</v>
      </c>
      <c r="DS12" s="208">
        <v>3238</v>
      </c>
      <c r="DT12" s="208">
        <v>591</v>
      </c>
      <c r="DU12" s="208">
        <v>1844</v>
      </c>
      <c r="DV12" s="208">
        <v>1839</v>
      </c>
      <c r="DW12" s="208">
        <v>30154</v>
      </c>
      <c r="DX12" s="208">
        <v>22539</v>
      </c>
      <c r="DY12" s="208">
        <v>3164</v>
      </c>
      <c r="DZ12" s="208">
        <v>583</v>
      </c>
      <c r="EA12" s="208">
        <v>1787</v>
      </c>
      <c r="EB12" s="208">
        <v>1780</v>
      </c>
      <c r="EC12" s="208">
        <v>29853</v>
      </c>
      <c r="ED12" s="208">
        <v>24115</v>
      </c>
      <c r="EE12" s="208">
        <v>3282</v>
      </c>
      <c r="EF12" s="208">
        <v>562</v>
      </c>
      <c r="EG12" s="208">
        <v>1769</v>
      </c>
      <c r="EH12" s="208">
        <v>1781</v>
      </c>
      <c r="EI12" s="208">
        <v>31509</v>
      </c>
      <c r="EJ12" s="208">
        <v>24180</v>
      </c>
      <c r="EK12" s="208">
        <v>3273</v>
      </c>
      <c r="EL12" s="208">
        <v>551</v>
      </c>
      <c r="EM12" s="208">
        <v>1754</v>
      </c>
      <c r="EN12" s="208">
        <v>1780</v>
      </c>
      <c r="EO12" s="208">
        <v>31538</v>
      </c>
      <c r="EP12" s="208">
        <v>31764</v>
      </c>
    </row>
    <row r="13" spans="1:146">
      <c r="A13" s="839" t="s">
        <v>2784</v>
      </c>
      <c r="B13" s="840">
        <v>192466</v>
      </c>
      <c r="C13" s="840">
        <v>22237</v>
      </c>
      <c r="D13" s="840">
        <v>2249</v>
      </c>
      <c r="E13" s="840">
        <v>9623</v>
      </c>
      <c r="F13" s="840">
        <v>8658</v>
      </c>
      <c r="G13" s="840">
        <v>235233</v>
      </c>
      <c r="H13" s="840">
        <v>172561</v>
      </c>
      <c r="I13" s="840">
        <v>20622</v>
      </c>
      <c r="J13" s="840">
        <v>2221</v>
      </c>
      <c r="K13" s="840">
        <v>9227</v>
      </c>
      <c r="L13" s="840">
        <v>7920</v>
      </c>
      <c r="M13" s="840">
        <v>212551</v>
      </c>
      <c r="N13" s="840">
        <v>171284</v>
      </c>
      <c r="O13" s="840">
        <v>20439</v>
      </c>
      <c r="P13" s="840">
        <v>2024</v>
      </c>
      <c r="Q13" s="840">
        <v>8718</v>
      </c>
      <c r="R13" s="840">
        <v>7818</v>
      </c>
      <c r="S13" s="840">
        <v>210283</v>
      </c>
      <c r="T13" s="840">
        <v>164044</v>
      </c>
      <c r="U13" s="840">
        <v>19729</v>
      </c>
      <c r="V13" s="840">
        <v>1985</v>
      </c>
      <c r="W13" s="840">
        <v>8346</v>
      </c>
      <c r="X13" s="840">
        <v>7296</v>
      </c>
      <c r="Y13" s="840">
        <v>201400</v>
      </c>
      <c r="Z13" s="840">
        <v>160603</v>
      </c>
      <c r="AA13" s="840">
        <v>18283</v>
      </c>
      <c r="AB13" s="840">
        <v>1707</v>
      </c>
      <c r="AC13" s="840">
        <v>7757</v>
      </c>
      <c r="AD13" s="840">
        <v>6451</v>
      </c>
      <c r="AE13" s="840">
        <v>194801</v>
      </c>
      <c r="AF13" s="840">
        <v>158551</v>
      </c>
      <c r="AG13" s="840">
        <v>17253</v>
      </c>
      <c r="AH13" s="840">
        <v>1683</v>
      </c>
      <c r="AI13" s="840">
        <v>7535</v>
      </c>
      <c r="AJ13" s="840">
        <v>5847</v>
      </c>
      <c r="AK13" s="840">
        <v>190869</v>
      </c>
      <c r="AL13" s="840">
        <v>161590</v>
      </c>
      <c r="AM13" s="840">
        <v>16764</v>
      </c>
      <c r="AN13" s="840">
        <v>1480</v>
      </c>
      <c r="AO13" s="840">
        <v>6751</v>
      </c>
      <c r="AP13" s="840">
        <v>5683</v>
      </c>
      <c r="AQ13" s="840">
        <v>192268</v>
      </c>
      <c r="AR13" s="840">
        <v>163879</v>
      </c>
      <c r="AS13" s="840">
        <v>16368</v>
      </c>
      <c r="AT13" s="840">
        <v>1523</v>
      </c>
      <c r="AU13" s="840">
        <v>6663</v>
      </c>
      <c r="AV13" s="840">
        <v>5182</v>
      </c>
      <c r="AW13" s="840">
        <v>193615</v>
      </c>
      <c r="AX13" s="840">
        <v>162828</v>
      </c>
      <c r="AY13" s="840">
        <v>16294</v>
      </c>
      <c r="AZ13" s="840">
        <v>1452</v>
      </c>
      <c r="BA13" s="840">
        <v>6538</v>
      </c>
      <c r="BB13" s="840">
        <v>5128</v>
      </c>
      <c r="BC13" s="840">
        <v>192240</v>
      </c>
      <c r="BD13" s="840">
        <v>165594</v>
      </c>
      <c r="BE13" s="840">
        <v>16113</v>
      </c>
      <c r="BF13" s="840">
        <v>1421</v>
      </c>
      <c r="BG13" s="840">
        <v>6628</v>
      </c>
      <c r="BH13" s="840">
        <v>4869</v>
      </c>
      <c r="BI13" s="840">
        <v>194625</v>
      </c>
      <c r="BJ13" s="840">
        <f t="shared" ref="BJ13:BO13" si="2">SUM(BJ14:BJ19)</f>
        <v>163426</v>
      </c>
      <c r="BK13" s="840">
        <f t="shared" si="2"/>
        <v>15315</v>
      </c>
      <c r="BL13" s="840">
        <f t="shared" si="2"/>
        <v>1390</v>
      </c>
      <c r="BM13" s="840">
        <f t="shared" si="2"/>
        <v>6383</v>
      </c>
      <c r="BN13" s="840">
        <f t="shared" si="2"/>
        <v>5018</v>
      </c>
      <c r="BO13" s="840">
        <f t="shared" si="2"/>
        <v>191532</v>
      </c>
      <c r="BP13" s="840">
        <v>171807</v>
      </c>
      <c r="BQ13" s="840">
        <v>16953</v>
      </c>
      <c r="BR13" s="840">
        <v>1351</v>
      </c>
      <c r="BS13" s="840">
        <v>6541</v>
      </c>
      <c r="BT13" s="840">
        <v>5054</v>
      </c>
      <c r="BU13" s="840">
        <v>201706</v>
      </c>
      <c r="BV13" s="840">
        <v>178498</v>
      </c>
      <c r="BW13" s="840">
        <v>17500</v>
      </c>
      <c r="BX13" s="840">
        <v>1441</v>
      </c>
      <c r="BY13" s="840">
        <v>6826</v>
      </c>
      <c r="BZ13" s="840">
        <v>5054</v>
      </c>
      <c r="CA13" s="840">
        <v>209319</v>
      </c>
      <c r="CB13" s="841">
        <v>185930</v>
      </c>
      <c r="CC13" s="841">
        <v>17922</v>
      </c>
      <c r="CD13" s="841">
        <v>1538</v>
      </c>
      <c r="CE13" s="841">
        <v>7201</v>
      </c>
      <c r="CF13" s="841">
        <v>5161</v>
      </c>
      <c r="CG13" s="841">
        <v>217752</v>
      </c>
      <c r="CH13" s="841">
        <v>187168</v>
      </c>
      <c r="CI13" s="841">
        <v>17266</v>
      </c>
      <c r="CJ13" s="841">
        <v>1615</v>
      </c>
      <c r="CK13" s="841">
        <v>7669</v>
      </c>
      <c r="CL13" s="841">
        <v>5122</v>
      </c>
      <c r="CM13" s="841">
        <v>218840</v>
      </c>
      <c r="CN13" s="841">
        <v>193765</v>
      </c>
      <c r="CO13" s="841">
        <v>17707</v>
      </c>
      <c r="CP13" s="841">
        <v>1724</v>
      </c>
      <c r="CQ13" s="841">
        <v>7933</v>
      </c>
      <c r="CR13" s="841">
        <v>5269</v>
      </c>
      <c r="CS13" s="841">
        <v>226398</v>
      </c>
      <c r="CT13" s="841">
        <v>205742</v>
      </c>
      <c r="CU13" s="841">
        <v>18359</v>
      </c>
      <c r="CV13" s="841">
        <v>1869</v>
      </c>
      <c r="CW13" s="841">
        <v>8333</v>
      </c>
      <c r="CX13" s="841">
        <v>5100</v>
      </c>
      <c r="CY13" s="841">
        <v>239403</v>
      </c>
      <c r="CZ13" s="841">
        <v>227634</v>
      </c>
      <c r="DA13" s="841">
        <v>20361</v>
      </c>
      <c r="DB13" s="841">
        <v>2022</v>
      </c>
      <c r="DC13" s="841">
        <v>8676</v>
      </c>
      <c r="DD13" s="841">
        <v>5454</v>
      </c>
      <c r="DE13" s="841">
        <v>264147</v>
      </c>
      <c r="DF13" s="842">
        <v>253774</v>
      </c>
      <c r="DG13" s="842">
        <v>20712</v>
      </c>
      <c r="DH13" s="842">
        <v>2153</v>
      </c>
      <c r="DI13" s="842">
        <v>9100</v>
      </c>
      <c r="DJ13" s="842">
        <v>5752</v>
      </c>
      <c r="DK13" s="842">
        <v>291491</v>
      </c>
      <c r="DL13" s="275">
        <v>249397</v>
      </c>
      <c r="DM13" s="275">
        <v>21071</v>
      </c>
      <c r="DN13" s="275">
        <v>2287</v>
      </c>
      <c r="DO13" s="275">
        <v>9578</v>
      </c>
      <c r="DP13" s="275">
        <v>5880</v>
      </c>
      <c r="DQ13" s="275">
        <v>288213</v>
      </c>
      <c r="DR13" s="275">
        <v>259213</v>
      </c>
      <c r="DS13" s="275">
        <v>21825</v>
      </c>
      <c r="DT13" s="275">
        <v>2373</v>
      </c>
      <c r="DU13" s="275">
        <v>9709</v>
      </c>
      <c r="DV13" s="275">
        <v>6084</v>
      </c>
      <c r="DW13" s="275">
        <v>299204</v>
      </c>
      <c r="DX13" s="275">
        <v>264525</v>
      </c>
      <c r="DY13" s="275">
        <v>23578</v>
      </c>
      <c r="DZ13" s="275">
        <v>2739</v>
      </c>
      <c r="EA13" s="275">
        <v>10181</v>
      </c>
      <c r="EB13" s="275">
        <v>6400</v>
      </c>
      <c r="EC13" s="275">
        <v>307423</v>
      </c>
      <c r="ED13" s="275">
        <v>256832</v>
      </c>
      <c r="EE13" s="275">
        <v>22909</v>
      </c>
      <c r="EF13" s="275">
        <v>2580</v>
      </c>
      <c r="EG13" s="275">
        <v>10230</v>
      </c>
      <c r="EH13" s="275">
        <v>6584</v>
      </c>
      <c r="EI13" s="275">
        <v>299135</v>
      </c>
      <c r="EJ13" s="275">
        <v>251585</v>
      </c>
      <c r="EK13" s="275">
        <v>22861</v>
      </c>
      <c r="EL13" s="275">
        <v>2559</v>
      </c>
      <c r="EM13" s="275">
        <v>10328</v>
      </c>
      <c r="EN13" s="275">
        <v>6792</v>
      </c>
      <c r="EO13" s="275">
        <v>294125</v>
      </c>
      <c r="EP13" s="275">
        <v>291730</v>
      </c>
    </row>
    <row r="14" spans="1:146">
      <c r="A14" s="416" t="s">
        <v>2777</v>
      </c>
      <c r="B14" s="827">
        <v>4964</v>
      </c>
      <c r="C14" s="827">
        <v>3423</v>
      </c>
      <c r="D14" s="827">
        <v>16</v>
      </c>
      <c r="E14" s="827">
        <v>199</v>
      </c>
      <c r="F14" s="827">
        <v>593</v>
      </c>
      <c r="G14" s="827">
        <v>9195</v>
      </c>
      <c r="H14" s="827">
        <v>5242</v>
      </c>
      <c r="I14" s="827">
        <v>3313</v>
      </c>
      <c r="J14" s="827">
        <v>22</v>
      </c>
      <c r="K14" s="827">
        <v>226</v>
      </c>
      <c r="L14" s="827">
        <v>765</v>
      </c>
      <c r="M14" s="827">
        <v>9568</v>
      </c>
      <c r="N14" s="827">
        <v>5427</v>
      </c>
      <c r="O14" s="827">
        <v>3781</v>
      </c>
      <c r="P14" s="827">
        <v>19</v>
      </c>
      <c r="Q14" s="827">
        <v>246</v>
      </c>
      <c r="R14" s="827">
        <v>962</v>
      </c>
      <c r="S14" s="827">
        <v>10435</v>
      </c>
      <c r="T14" s="827">
        <v>5531</v>
      </c>
      <c r="U14" s="827">
        <v>4198</v>
      </c>
      <c r="V14" s="827">
        <v>19</v>
      </c>
      <c r="W14" s="827">
        <v>268</v>
      </c>
      <c r="X14" s="827">
        <v>989</v>
      </c>
      <c r="Y14" s="827">
        <v>11005</v>
      </c>
      <c r="Z14" s="827">
        <v>5424</v>
      </c>
      <c r="AA14" s="827">
        <v>3349</v>
      </c>
      <c r="AB14" s="827">
        <v>22</v>
      </c>
      <c r="AC14" s="827">
        <v>254</v>
      </c>
      <c r="AD14" s="827">
        <v>783</v>
      </c>
      <c r="AE14" s="827">
        <v>9832</v>
      </c>
      <c r="AF14" s="827">
        <v>5057</v>
      </c>
      <c r="AG14" s="827">
        <v>3000</v>
      </c>
      <c r="AH14" s="827">
        <v>12</v>
      </c>
      <c r="AI14" s="827">
        <v>219</v>
      </c>
      <c r="AJ14" s="827">
        <v>625</v>
      </c>
      <c r="AK14" s="827">
        <v>8913</v>
      </c>
      <c r="AL14" s="827">
        <v>4884</v>
      </c>
      <c r="AM14" s="827">
        <v>3311</v>
      </c>
      <c r="AN14" s="827">
        <v>24</v>
      </c>
      <c r="AO14" s="827">
        <v>217</v>
      </c>
      <c r="AP14" s="827">
        <v>844</v>
      </c>
      <c r="AQ14" s="827">
        <v>9280</v>
      </c>
      <c r="AR14" s="827">
        <v>4491</v>
      </c>
      <c r="AS14" s="827">
        <v>2890</v>
      </c>
      <c r="AT14" s="827">
        <v>20</v>
      </c>
      <c r="AU14" s="827">
        <v>214</v>
      </c>
      <c r="AV14" s="827">
        <v>784</v>
      </c>
      <c r="AW14" s="827">
        <v>8399</v>
      </c>
      <c r="AX14" s="827">
        <v>4802</v>
      </c>
      <c r="AY14" s="827">
        <v>2905</v>
      </c>
      <c r="AZ14" s="827">
        <v>20</v>
      </c>
      <c r="BA14" s="827">
        <v>248</v>
      </c>
      <c r="BB14" s="827">
        <v>951</v>
      </c>
      <c r="BC14" s="827">
        <v>8926</v>
      </c>
      <c r="BD14" s="827">
        <v>4996</v>
      </c>
      <c r="BE14" s="827">
        <v>2520</v>
      </c>
      <c r="BF14" s="827">
        <v>10</v>
      </c>
      <c r="BG14" s="827">
        <v>254</v>
      </c>
      <c r="BH14" s="827">
        <v>782</v>
      </c>
      <c r="BI14" s="827">
        <v>8562</v>
      </c>
      <c r="BJ14" s="827">
        <v>4748</v>
      </c>
      <c r="BK14" s="827">
        <v>2157</v>
      </c>
      <c r="BL14" s="827">
        <v>10</v>
      </c>
      <c r="BM14" s="827">
        <v>238</v>
      </c>
      <c r="BN14" s="827">
        <v>989</v>
      </c>
      <c r="BO14" s="827">
        <f t="shared" ref="BO14:BO19" si="3">SUM(BJ14:BN14)</f>
        <v>8142</v>
      </c>
      <c r="BP14" s="827">
        <v>5747</v>
      </c>
      <c r="BQ14" s="827">
        <v>3544</v>
      </c>
      <c r="BR14" s="827">
        <v>9</v>
      </c>
      <c r="BS14" s="827">
        <v>216</v>
      </c>
      <c r="BT14" s="827">
        <v>987</v>
      </c>
      <c r="BU14" s="827">
        <v>10503</v>
      </c>
      <c r="BV14" s="827">
        <v>5441</v>
      </c>
      <c r="BW14" s="827">
        <v>3565</v>
      </c>
      <c r="BX14" s="827">
        <v>4</v>
      </c>
      <c r="BY14" s="827">
        <v>235</v>
      </c>
      <c r="BZ14" s="827">
        <v>801</v>
      </c>
      <c r="CA14" s="827">
        <v>10046</v>
      </c>
      <c r="CB14" s="828">
        <v>5733</v>
      </c>
      <c r="CC14" s="828">
        <v>3632</v>
      </c>
      <c r="CD14" s="828">
        <v>9</v>
      </c>
      <c r="CE14" s="828">
        <v>278</v>
      </c>
      <c r="CF14" s="828">
        <v>732</v>
      </c>
      <c r="CG14" s="828">
        <v>10384</v>
      </c>
      <c r="CH14" s="828">
        <v>5650</v>
      </c>
      <c r="CI14" s="828">
        <v>3046</v>
      </c>
      <c r="CJ14" s="828">
        <v>6</v>
      </c>
      <c r="CK14" s="828">
        <v>270</v>
      </c>
      <c r="CL14" s="828">
        <v>834</v>
      </c>
      <c r="CM14" s="828">
        <v>9806</v>
      </c>
      <c r="CN14" s="828">
        <v>5061</v>
      </c>
      <c r="CO14" s="828">
        <v>2901</v>
      </c>
      <c r="CP14" s="828">
        <v>1</v>
      </c>
      <c r="CQ14" s="828">
        <v>259</v>
      </c>
      <c r="CR14" s="828">
        <v>637</v>
      </c>
      <c r="CS14" s="828">
        <v>8859</v>
      </c>
      <c r="CT14" s="828">
        <v>5255</v>
      </c>
      <c r="CU14" s="828">
        <v>2960</v>
      </c>
      <c r="CV14" s="828">
        <v>0</v>
      </c>
      <c r="CW14" s="828">
        <v>240</v>
      </c>
      <c r="CX14" s="828">
        <v>315</v>
      </c>
      <c r="CY14" s="828">
        <v>8770</v>
      </c>
      <c r="CZ14" s="828">
        <v>5207</v>
      </c>
      <c r="DA14" s="828">
        <v>3540</v>
      </c>
      <c r="DB14" s="828">
        <v>6</v>
      </c>
      <c r="DC14" s="828">
        <v>255</v>
      </c>
      <c r="DD14" s="828">
        <v>350</v>
      </c>
      <c r="DE14" s="828">
        <v>9358</v>
      </c>
      <c r="DF14" s="829">
        <v>5357</v>
      </c>
      <c r="DG14" s="829">
        <v>3727</v>
      </c>
      <c r="DH14" s="829">
        <v>16</v>
      </c>
      <c r="DI14" s="829">
        <v>252</v>
      </c>
      <c r="DJ14" s="829">
        <v>536</v>
      </c>
      <c r="DK14" s="829">
        <v>9888</v>
      </c>
      <c r="DL14" s="208">
        <v>3947</v>
      </c>
      <c r="DM14" s="208">
        <v>3003</v>
      </c>
      <c r="DN14" s="208">
        <v>18</v>
      </c>
      <c r="DO14" s="208">
        <v>220</v>
      </c>
      <c r="DP14" s="208">
        <v>446</v>
      </c>
      <c r="DQ14" s="208">
        <v>7634</v>
      </c>
      <c r="DR14" s="208">
        <v>4154</v>
      </c>
      <c r="DS14" s="208">
        <v>3088</v>
      </c>
      <c r="DT14" s="208">
        <v>14</v>
      </c>
      <c r="DU14" s="208">
        <v>216</v>
      </c>
      <c r="DV14" s="208">
        <v>411</v>
      </c>
      <c r="DW14" s="208">
        <v>7883</v>
      </c>
      <c r="DX14" s="208">
        <v>4250</v>
      </c>
      <c r="DY14" s="208">
        <v>3362</v>
      </c>
      <c r="DZ14" s="208">
        <v>6</v>
      </c>
      <c r="EA14" s="208">
        <v>200</v>
      </c>
      <c r="EB14" s="208">
        <v>215</v>
      </c>
      <c r="EC14" s="208">
        <v>8033</v>
      </c>
      <c r="ED14" s="208">
        <v>3960</v>
      </c>
      <c r="EE14" s="208">
        <v>3250</v>
      </c>
      <c r="EF14" s="208">
        <v>8</v>
      </c>
      <c r="EG14" s="208">
        <v>166</v>
      </c>
      <c r="EH14" s="208">
        <v>406</v>
      </c>
      <c r="EI14" s="208">
        <v>7790</v>
      </c>
      <c r="EJ14" s="208">
        <v>3445</v>
      </c>
      <c r="EK14" s="208">
        <v>2914</v>
      </c>
      <c r="EL14" s="208">
        <v>10</v>
      </c>
      <c r="EM14" s="208">
        <v>156</v>
      </c>
      <c r="EN14" s="208">
        <v>414</v>
      </c>
      <c r="EO14" s="208">
        <v>6939</v>
      </c>
      <c r="EP14" s="208">
        <v>7283</v>
      </c>
    </row>
    <row r="15" spans="1:146">
      <c r="A15" s="416" t="s">
        <v>2785</v>
      </c>
      <c r="B15" s="827">
        <v>16345</v>
      </c>
      <c r="C15" s="827">
        <v>4463</v>
      </c>
      <c r="D15" s="827">
        <v>548</v>
      </c>
      <c r="E15" s="827">
        <v>2001</v>
      </c>
      <c r="F15" s="827">
        <v>1748</v>
      </c>
      <c r="G15" s="827">
        <v>25105</v>
      </c>
      <c r="H15" s="827">
        <v>16656</v>
      </c>
      <c r="I15" s="827">
        <v>4365</v>
      </c>
      <c r="J15" s="827">
        <v>536</v>
      </c>
      <c r="K15" s="827">
        <v>2009</v>
      </c>
      <c r="L15" s="827">
        <v>1713</v>
      </c>
      <c r="M15" s="827">
        <v>25279</v>
      </c>
      <c r="N15" s="827">
        <v>17725</v>
      </c>
      <c r="O15" s="827">
        <v>4070</v>
      </c>
      <c r="P15" s="827">
        <v>463</v>
      </c>
      <c r="Q15" s="827">
        <v>1776</v>
      </c>
      <c r="R15" s="827">
        <v>1535</v>
      </c>
      <c r="S15" s="827">
        <v>25569</v>
      </c>
      <c r="T15" s="827">
        <v>18434</v>
      </c>
      <c r="U15" s="827">
        <v>3834</v>
      </c>
      <c r="V15" s="827">
        <v>419</v>
      </c>
      <c r="W15" s="827">
        <v>1745</v>
      </c>
      <c r="X15" s="827">
        <v>1476</v>
      </c>
      <c r="Y15" s="827">
        <v>25908</v>
      </c>
      <c r="Z15" s="827">
        <v>19005</v>
      </c>
      <c r="AA15" s="827">
        <v>3717</v>
      </c>
      <c r="AB15" s="827">
        <v>383</v>
      </c>
      <c r="AC15" s="827">
        <v>1731</v>
      </c>
      <c r="AD15" s="827">
        <v>1486</v>
      </c>
      <c r="AE15" s="827">
        <v>26322</v>
      </c>
      <c r="AF15" s="827">
        <v>20752</v>
      </c>
      <c r="AG15" s="827">
        <v>3629</v>
      </c>
      <c r="AH15" s="827">
        <v>370</v>
      </c>
      <c r="AI15" s="827">
        <v>1708</v>
      </c>
      <c r="AJ15" s="827">
        <v>1434</v>
      </c>
      <c r="AK15" s="827">
        <v>27893</v>
      </c>
      <c r="AL15" s="827">
        <v>22196</v>
      </c>
      <c r="AM15" s="827">
        <v>3567</v>
      </c>
      <c r="AN15" s="827">
        <v>355</v>
      </c>
      <c r="AO15" s="827">
        <v>1669</v>
      </c>
      <c r="AP15" s="827">
        <v>1496</v>
      </c>
      <c r="AQ15" s="827">
        <v>29283</v>
      </c>
      <c r="AR15" s="827">
        <v>23067</v>
      </c>
      <c r="AS15" s="827">
        <v>3510</v>
      </c>
      <c r="AT15" s="827">
        <v>342</v>
      </c>
      <c r="AU15" s="827">
        <v>1664</v>
      </c>
      <c r="AV15" s="827">
        <v>1405</v>
      </c>
      <c r="AW15" s="827">
        <v>29988</v>
      </c>
      <c r="AX15" s="827">
        <v>25274</v>
      </c>
      <c r="AY15" s="827">
        <v>3626</v>
      </c>
      <c r="AZ15" s="827">
        <v>346</v>
      </c>
      <c r="BA15" s="827">
        <v>1670</v>
      </c>
      <c r="BB15" s="827">
        <v>1371</v>
      </c>
      <c r="BC15" s="827">
        <v>32287</v>
      </c>
      <c r="BD15" s="827">
        <v>27573</v>
      </c>
      <c r="BE15" s="827">
        <v>3804</v>
      </c>
      <c r="BF15" s="827">
        <v>362</v>
      </c>
      <c r="BG15" s="827">
        <v>1758</v>
      </c>
      <c r="BH15" s="827">
        <v>1374</v>
      </c>
      <c r="BI15" s="827">
        <v>34871</v>
      </c>
      <c r="BJ15" s="827">
        <v>29125</v>
      </c>
      <c r="BK15" s="827">
        <v>3919</v>
      </c>
      <c r="BL15" s="827">
        <v>413</v>
      </c>
      <c r="BM15" s="827">
        <v>1806</v>
      </c>
      <c r="BN15" s="827">
        <v>1354</v>
      </c>
      <c r="BO15" s="827">
        <f t="shared" si="3"/>
        <v>36617</v>
      </c>
      <c r="BP15" s="827">
        <v>33753</v>
      </c>
      <c r="BQ15" s="827">
        <v>4180</v>
      </c>
      <c r="BR15" s="827">
        <v>441</v>
      </c>
      <c r="BS15" s="827">
        <v>2020</v>
      </c>
      <c r="BT15" s="827">
        <v>1743</v>
      </c>
      <c r="BU15" s="827">
        <v>42137</v>
      </c>
      <c r="BV15" s="827">
        <v>35897</v>
      </c>
      <c r="BW15" s="827">
        <v>4459</v>
      </c>
      <c r="BX15" s="827">
        <v>498</v>
      </c>
      <c r="BY15" s="827">
        <v>2215</v>
      </c>
      <c r="BZ15" s="827">
        <v>1839</v>
      </c>
      <c r="CA15" s="827">
        <v>44908</v>
      </c>
      <c r="CB15" s="828">
        <v>38631</v>
      </c>
      <c r="CC15" s="828">
        <v>4651</v>
      </c>
      <c r="CD15" s="828">
        <v>561</v>
      </c>
      <c r="CE15" s="828">
        <v>2356</v>
      </c>
      <c r="CF15" s="828">
        <v>2012</v>
      </c>
      <c r="CG15" s="828">
        <v>48211</v>
      </c>
      <c r="CH15" s="828">
        <v>41683</v>
      </c>
      <c r="CI15" s="828">
        <v>4897</v>
      </c>
      <c r="CJ15" s="828">
        <v>624</v>
      </c>
      <c r="CK15" s="828">
        <v>2608</v>
      </c>
      <c r="CL15" s="828">
        <v>1903</v>
      </c>
      <c r="CM15" s="828">
        <v>51715</v>
      </c>
      <c r="CN15" s="828">
        <v>45364</v>
      </c>
      <c r="CO15" s="828">
        <v>5209</v>
      </c>
      <c r="CP15" s="828">
        <v>668</v>
      </c>
      <c r="CQ15" s="828">
        <v>2804</v>
      </c>
      <c r="CR15" s="828">
        <v>2055</v>
      </c>
      <c r="CS15" s="828">
        <v>56100</v>
      </c>
      <c r="CT15" s="828">
        <v>50488</v>
      </c>
      <c r="CU15" s="828">
        <v>5720</v>
      </c>
      <c r="CV15" s="828">
        <v>781</v>
      </c>
      <c r="CW15" s="828">
        <v>3093</v>
      </c>
      <c r="CX15" s="828">
        <v>2156</v>
      </c>
      <c r="CY15" s="828">
        <v>62238</v>
      </c>
      <c r="CZ15" s="828">
        <v>56184</v>
      </c>
      <c r="DA15" s="828">
        <v>6253</v>
      </c>
      <c r="DB15" s="828">
        <v>834</v>
      </c>
      <c r="DC15" s="828">
        <v>3374</v>
      </c>
      <c r="DD15" s="828">
        <v>2283</v>
      </c>
      <c r="DE15" s="828">
        <v>68928</v>
      </c>
      <c r="DF15" s="829">
        <v>58947</v>
      </c>
      <c r="DG15" s="829">
        <v>6713</v>
      </c>
      <c r="DH15" s="829">
        <v>921</v>
      </c>
      <c r="DI15" s="829">
        <v>3779</v>
      </c>
      <c r="DJ15" s="829">
        <v>2330</v>
      </c>
      <c r="DK15" s="829">
        <v>72690</v>
      </c>
      <c r="DL15" s="208">
        <v>60802</v>
      </c>
      <c r="DM15" s="208">
        <v>7234</v>
      </c>
      <c r="DN15" s="208">
        <v>1033</v>
      </c>
      <c r="DO15" s="208">
        <v>4127</v>
      </c>
      <c r="DP15" s="208">
        <v>2379</v>
      </c>
      <c r="DQ15" s="208">
        <v>75575</v>
      </c>
      <c r="DR15" s="208">
        <v>63264</v>
      </c>
      <c r="DS15" s="208">
        <v>7783</v>
      </c>
      <c r="DT15" s="208">
        <v>1132</v>
      </c>
      <c r="DU15" s="208">
        <v>4394</v>
      </c>
      <c r="DV15" s="208">
        <v>2586</v>
      </c>
      <c r="DW15" s="208">
        <v>79159</v>
      </c>
      <c r="DX15" s="208">
        <v>61097</v>
      </c>
      <c r="DY15" s="208">
        <v>7963</v>
      </c>
      <c r="DZ15" s="208">
        <v>1036</v>
      </c>
      <c r="EA15" s="208">
        <v>4112</v>
      </c>
      <c r="EB15" s="208">
        <v>2430</v>
      </c>
      <c r="EC15" s="208">
        <v>76638</v>
      </c>
      <c r="ED15" s="208">
        <v>59561</v>
      </c>
      <c r="EE15" s="208">
        <v>8098</v>
      </c>
      <c r="EF15" s="208">
        <v>955</v>
      </c>
      <c r="EG15" s="208">
        <v>4188</v>
      </c>
      <c r="EH15" s="208">
        <v>2443</v>
      </c>
      <c r="EI15" s="208">
        <v>75245</v>
      </c>
      <c r="EJ15" s="208">
        <v>58688</v>
      </c>
      <c r="EK15" s="208">
        <v>8192</v>
      </c>
      <c r="EL15" s="208">
        <v>950</v>
      </c>
      <c r="EM15" s="208">
        <v>4179</v>
      </c>
      <c r="EN15" s="208">
        <v>2479</v>
      </c>
      <c r="EO15" s="208">
        <v>74488</v>
      </c>
      <c r="EP15" s="208">
        <v>75131</v>
      </c>
    </row>
    <row r="16" spans="1:146">
      <c r="A16" s="416" t="s">
        <v>2786</v>
      </c>
      <c r="B16" s="827">
        <v>46407</v>
      </c>
      <c r="C16" s="827">
        <v>2656</v>
      </c>
      <c r="D16" s="827">
        <v>197</v>
      </c>
      <c r="E16" s="827">
        <v>444</v>
      </c>
      <c r="F16" s="827">
        <v>330</v>
      </c>
      <c r="G16" s="827">
        <v>50034</v>
      </c>
      <c r="H16" s="827">
        <v>33014</v>
      </c>
      <c r="I16" s="827">
        <v>1786</v>
      </c>
      <c r="J16" s="827">
        <v>235</v>
      </c>
      <c r="K16" s="827">
        <v>491</v>
      </c>
      <c r="L16" s="827">
        <v>288</v>
      </c>
      <c r="M16" s="827">
        <v>35814</v>
      </c>
      <c r="N16" s="827">
        <v>33965</v>
      </c>
      <c r="O16" s="827">
        <v>1672</v>
      </c>
      <c r="P16" s="827">
        <v>211</v>
      </c>
      <c r="Q16" s="827">
        <v>471</v>
      </c>
      <c r="R16" s="827">
        <v>292</v>
      </c>
      <c r="S16" s="827">
        <v>36611</v>
      </c>
      <c r="T16" s="827">
        <v>30957</v>
      </c>
      <c r="U16" s="827">
        <v>1569</v>
      </c>
      <c r="V16" s="827">
        <v>251</v>
      </c>
      <c r="W16" s="827">
        <v>472</v>
      </c>
      <c r="X16" s="827">
        <v>283</v>
      </c>
      <c r="Y16" s="827">
        <v>33532</v>
      </c>
      <c r="Z16" s="827">
        <v>27778</v>
      </c>
      <c r="AA16" s="827">
        <v>1565</v>
      </c>
      <c r="AB16" s="827">
        <v>184</v>
      </c>
      <c r="AC16" s="827">
        <v>444</v>
      </c>
      <c r="AD16" s="827">
        <v>247</v>
      </c>
      <c r="AE16" s="827">
        <v>30218</v>
      </c>
      <c r="AF16" s="827">
        <v>26092</v>
      </c>
      <c r="AG16" s="827">
        <v>1457</v>
      </c>
      <c r="AH16" s="827">
        <v>172</v>
      </c>
      <c r="AI16" s="827">
        <v>450</v>
      </c>
      <c r="AJ16" s="827">
        <v>242</v>
      </c>
      <c r="AK16" s="827">
        <v>28413</v>
      </c>
      <c r="AL16" s="827">
        <v>30569</v>
      </c>
      <c r="AM16" s="827">
        <v>1421</v>
      </c>
      <c r="AN16" s="827">
        <v>133</v>
      </c>
      <c r="AO16" s="827">
        <v>398</v>
      </c>
      <c r="AP16" s="827">
        <v>264</v>
      </c>
      <c r="AQ16" s="827">
        <v>32785</v>
      </c>
      <c r="AR16" s="827">
        <v>32282</v>
      </c>
      <c r="AS16" s="827">
        <v>1605</v>
      </c>
      <c r="AT16" s="827">
        <v>106</v>
      </c>
      <c r="AU16" s="827">
        <v>397</v>
      </c>
      <c r="AV16" s="827">
        <v>215</v>
      </c>
      <c r="AW16" s="827">
        <v>34605</v>
      </c>
      <c r="AX16" s="827">
        <v>30535</v>
      </c>
      <c r="AY16" s="827">
        <v>1611</v>
      </c>
      <c r="AZ16" s="827">
        <v>129</v>
      </c>
      <c r="BA16" s="827">
        <v>353</v>
      </c>
      <c r="BB16" s="827">
        <v>193</v>
      </c>
      <c r="BC16" s="827">
        <v>32821</v>
      </c>
      <c r="BD16" s="827">
        <v>29813</v>
      </c>
      <c r="BE16" s="827">
        <v>1476</v>
      </c>
      <c r="BF16" s="827">
        <v>141</v>
      </c>
      <c r="BG16" s="827">
        <v>355</v>
      </c>
      <c r="BH16" s="827">
        <v>186</v>
      </c>
      <c r="BI16" s="827">
        <v>31971</v>
      </c>
      <c r="BJ16" s="827">
        <v>30487</v>
      </c>
      <c r="BK16" s="827">
        <v>1398</v>
      </c>
      <c r="BL16" s="827">
        <v>173</v>
      </c>
      <c r="BM16" s="827">
        <v>322</v>
      </c>
      <c r="BN16" s="827">
        <v>270</v>
      </c>
      <c r="BO16" s="827">
        <f t="shared" si="3"/>
        <v>32650</v>
      </c>
      <c r="BP16" s="827">
        <v>19791</v>
      </c>
      <c r="BQ16" s="827">
        <v>1419</v>
      </c>
      <c r="BR16" s="827">
        <v>131</v>
      </c>
      <c r="BS16" s="827">
        <v>432</v>
      </c>
      <c r="BT16" s="827">
        <v>248</v>
      </c>
      <c r="BU16" s="827">
        <v>22021</v>
      </c>
      <c r="BV16" s="827">
        <v>22131</v>
      </c>
      <c r="BW16" s="827">
        <v>1426</v>
      </c>
      <c r="BX16" s="827">
        <v>137</v>
      </c>
      <c r="BY16" s="827">
        <v>295</v>
      </c>
      <c r="BZ16" s="827">
        <v>257</v>
      </c>
      <c r="CA16" s="827">
        <v>24246</v>
      </c>
      <c r="CB16" s="828">
        <v>21069</v>
      </c>
      <c r="CC16" s="828">
        <v>1266</v>
      </c>
      <c r="CD16" s="828">
        <v>140</v>
      </c>
      <c r="CE16" s="828">
        <v>345</v>
      </c>
      <c r="CF16" s="828">
        <v>190</v>
      </c>
      <c r="CG16" s="828">
        <v>23010</v>
      </c>
      <c r="CH16" s="828">
        <v>20436</v>
      </c>
      <c r="CI16" s="828">
        <v>1327</v>
      </c>
      <c r="CJ16" s="828">
        <v>146</v>
      </c>
      <c r="CK16" s="828">
        <v>698</v>
      </c>
      <c r="CL16" s="828">
        <v>174</v>
      </c>
      <c r="CM16" s="828">
        <v>22781</v>
      </c>
      <c r="CN16" s="828">
        <v>22847</v>
      </c>
      <c r="CO16" s="828">
        <v>1412</v>
      </c>
      <c r="CP16" s="828">
        <v>134</v>
      </c>
      <c r="CQ16" s="828">
        <v>649</v>
      </c>
      <c r="CR16" s="828">
        <v>188</v>
      </c>
      <c r="CS16" s="828">
        <v>25230</v>
      </c>
      <c r="CT16" s="828">
        <v>23657</v>
      </c>
      <c r="CU16" s="828">
        <v>1429</v>
      </c>
      <c r="CV16" s="828">
        <v>138</v>
      </c>
      <c r="CW16" s="828">
        <v>670</v>
      </c>
      <c r="CX16" s="828">
        <v>171</v>
      </c>
      <c r="CY16" s="828">
        <v>26065</v>
      </c>
      <c r="CZ16" s="828">
        <v>26068</v>
      </c>
      <c r="DA16" s="828">
        <v>1275</v>
      </c>
      <c r="DB16" s="828">
        <v>188</v>
      </c>
      <c r="DC16" s="828">
        <v>619</v>
      </c>
      <c r="DD16" s="828">
        <v>180</v>
      </c>
      <c r="DE16" s="828">
        <v>28330</v>
      </c>
      <c r="DF16" s="829">
        <v>27696</v>
      </c>
      <c r="DG16" s="829">
        <v>1351</v>
      </c>
      <c r="DH16" s="829">
        <v>197</v>
      </c>
      <c r="DI16" s="829">
        <v>590</v>
      </c>
      <c r="DJ16" s="829">
        <v>211</v>
      </c>
      <c r="DK16" s="829">
        <v>30045</v>
      </c>
      <c r="DL16" s="208">
        <v>21967</v>
      </c>
      <c r="DM16" s="208">
        <v>1277</v>
      </c>
      <c r="DN16" s="208">
        <v>186</v>
      </c>
      <c r="DO16" s="208">
        <v>573</v>
      </c>
      <c r="DP16" s="208">
        <v>232</v>
      </c>
      <c r="DQ16" s="208">
        <v>24235</v>
      </c>
      <c r="DR16" s="208">
        <v>24734</v>
      </c>
      <c r="DS16" s="208">
        <v>1210</v>
      </c>
      <c r="DT16" s="208">
        <v>185</v>
      </c>
      <c r="DU16" s="208">
        <v>422</v>
      </c>
      <c r="DV16" s="208">
        <v>226</v>
      </c>
      <c r="DW16" s="208">
        <v>26777</v>
      </c>
      <c r="DX16" s="208">
        <v>23078</v>
      </c>
      <c r="DY16" s="208">
        <v>1139</v>
      </c>
      <c r="DZ16" s="208">
        <v>451</v>
      </c>
      <c r="EA16" s="208">
        <v>428</v>
      </c>
      <c r="EB16" s="208">
        <v>261</v>
      </c>
      <c r="EC16" s="208">
        <v>25357</v>
      </c>
      <c r="ED16" s="208">
        <v>21669</v>
      </c>
      <c r="EE16" s="208">
        <v>1204</v>
      </c>
      <c r="EF16" s="208">
        <v>432</v>
      </c>
      <c r="EG16" s="208">
        <v>411</v>
      </c>
      <c r="EH16" s="208">
        <v>280</v>
      </c>
      <c r="EI16" s="208">
        <v>23996</v>
      </c>
      <c r="EJ16" s="208">
        <v>21037</v>
      </c>
      <c r="EK16" s="208">
        <v>1202</v>
      </c>
      <c r="EL16" s="208">
        <v>448</v>
      </c>
      <c r="EM16" s="208">
        <v>395</v>
      </c>
      <c r="EN16" s="208">
        <v>223</v>
      </c>
      <c r="EO16" s="208">
        <v>23305</v>
      </c>
      <c r="EP16" s="208">
        <v>25119</v>
      </c>
    </row>
    <row r="17" spans="1:146">
      <c r="A17" s="416" t="s">
        <v>2787</v>
      </c>
      <c r="B17" s="827">
        <v>84099</v>
      </c>
      <c r="C17" s="827">
        <v>10626</v>
      </c>
      <c r="D17" s="827">
        <v>1321</v>
      </c>
      <c r="E17" s="827">
        <v>6356</v>
      </c>
      <c r="F17" s="827">
        <v>5695</v>
      </c>
      <c r="G17" s="827">
        <v>108097</v>
      </c>
      <c r="H17" s="827">
        <v>78480</v>
      </c>
      <c r="I17" s="827">
        <v>10237</v>
      </c>
      <c r="J17" s="827">
        <v>1281</v>
      </c>
      <c r="K17" s="827">
        <v>5946</v>
      </c>
      <c r="L17" s="827">
        <v>4887</v>
      </c>
      <c r="M17" s="827">
        <v>100831</v>
      </c>
      <c r="N17" s="827">
        <v>75052</v>
      </c>
      <c r="O17" s="827">
        <v>9972</v>
      </c>
      <c r="P17" s="827">
        <v>1193</v>
      </c>
      <c r="Q17" s="827">
        <v>5671</v>
      </c>
      <c r="R17" s="827">
        <v>4757</v>
      </c>
      <c r="S17" s="827">
        <v>96645</v>
      </c>
      <c r="T17" s="827">
        <v>71108</v>
      </c>
      <c r="U17" s="827">
        <v>9230</v>
      </c>
      <c r="V17" s="827">
        <v>1170</v>
      </c>
      <c r="W17" s="827">
        <v>5341</v>
      </c>
      <c r="X17" s="827">
        <v>4283</v>
      </c>
      <c r="Y17" s="827">
        <v>91132</v>
      </c>
      <c r="Z17" s="827">
        <v>70312</v>
      </c>
      <c r="AA17" s="827">
        <v>8766</v>
      </c>
      <c r="AB17" s="827">
        <v>989</v>
      </c>
      <c r="AC17" s="827">
        <v>4816</v>
      </c>
      <c r="AD17" s="827">
        <v>3672</v>
      </c>
      <c r="AE17" s="827">
        <v>88555</v>
      </c>
      <c r="AF17" s="827">
        <v>67308</v>
      </c>
      <c r="AG17" s="827">
        <v>8284</v>
      </c>
      <c r="AH17" s="827">
        <v>1017</v>
      </c>
      <c r="AI17" s="827">
        <v>4641</v>
      </c>
      <c r="AJ17" s="827">
        <v>3276</v>
      </c>
      <c r="AK17" s="827">
        <v>84526</v>
      </c>
      <c r="AL17" s="827">
        <v>62528</v>
      </c>
      <c r="AM17" s="827">
        <v>7531</v>
      </c>
      <c r="AN17" s="827">
        <v>839</v>
      </c>
      <c r="AO17" s="827">
        <v>3935</v>
      </c>
      <c r="AP17" s="827">
        <v>2809</v>
      </c>
      <c r="AQ17" s="827">
        <v>77642</v>
      </c>
      <c r="AR17" s="827">
        <v>61596</v>
      </c>
      <c r="AS17" s="827">
        <v>7376</v>
      </c>
      <c r="AT17" s="827">
        <v>924</v>
      </c>
      <c r="AU17" s="827">
        <v>3872</v>
      </c>
      <c r="AV17" s="827">
        <v>2505</v>
      </c>
      <c r="AW17" s="827">
        <v>76273</v>
      </c>
      <c r="AX17" s="827">
        <v>58485</v>
      </c>
      <c r="AY17" s="827">
        <v>7157</v>
      </c>
      <c r="AZ17" s="827">
        <v>829</v>
      </c>
      <c r="BA17" s="827">
        <v>3752</v>
      </c>
      <c r="BB17" s="827">
        <v>2346</v>
      </c>
      <c r="BC17" s="827">
        <v>72569</v>
      </c>
      <c r="BD17" s="827">
        <v>59712</v>
      </c>
      <c r="BE17" s="827">
        <v>7275</v>
      </c>
      <c r="BF17" s="827">
        <v>776</v>
      </c>
      <c r="BG17" s="827">
        <v>3740</v>
      </c>
      <c r="BH17" s="827">
        <v>2264</v>
      </c>
      <c r="BI17" s="827">
        <v>73767</v>
      </c>
      <c r="BJ17" s="827">
        <v>54448</v>
      </c>
      <c r="BK17" s="827">
        <v>6810</v>
      </c>
      <c r="BL17" s="827">
        <v>664</v>
      </c>
      <c r="BM17" s="827">
        <v>3503</v>
      </c>
      <c r="BN17" s="827">
        <v>2140</v>
      </c>
      <c r="BO17" s="827">
        <f t="shared" si="3"/>
        <v>67565</v>
      </c>
      <c r="BP17" s="827">
        <v>67190</v>
      </c>
      <c r="BQ17" s="827">
        <v>6833</v>
      </c>
      <c r="BR17" s="827">
        <v>645</v>
      </c>
      <c r="BS17" s="827">
        <v>3372</v>
      </c>
      <c r="BT17" s="827">
        <v>1819</v>
      </c>
      <c r="BU17" s="827">
        <v>79859</v>
      </c>
      <c r="BV17" s="827">
        <v>68815</v>
      </c>
      <c r="BW17" s="827">
        <v>7108</v>
      </c>
      <c r="BX17" s="827">
        <v>681</v>
      </c>
      <c r="BY17" s="827">
        <v>3585</v>
      </c>
      <c r="BZ17" s="827">
        <v>1914</v>
      </c>
      <c r="CA17" s="827">
        <v>82103</v>
      </c>
      <c r="CB17" s="828">
        <v>74078</v>
      </c>
      <c r="CC17" s="828">
        <v>7480</v>
      </c>
      <c r="CD17" s="828">
        <v>712</v>
      </c>
      <c r="CE17" s="828">
        <v>3730</v>
      </c>
      <c r="CF17" s="828">
        <v>1988</v>
      </c>
      <c r="CG17" s="828">
        <v>87988</v>
      </c>
      <c r="CH17" s="828">
        <v>71799</v>
      </c>
      <c r="CI17" s="828">
        <v>7160</v>
      </c>
      <c r="CJ17" s="828">
        <v>745</v>
      </c>
      <c r="CK17" s="828">
        <v>3649</v>
      </c>
      <c r="CL17" s="828">
        <v>1992</v>
      </c>
      <c r="CM17" s="828">
        <v>85345</v>
      </c>
      <c r="CN17" s="828">
        <v>71087</v>
      </c>
      <c r="CO17" s="828">
        <v>7359</v>
      </c>
      <c r="CP17" s="828">
        <v>827</v>
      </c>
      <c r="CQ17" s="828">
        <v>3815</v>
      </c>
      <c r="CR17" s="828">
        <v>2160</v>
      </c>
      <c r="CS17" s="828">
        <v>85248</v>
      </c>
      <c r="CT17" s="828">
        <v>76826</v>
      </c>
      <c r="CU17" s="828">
        <v>7389</v>
      </c>
      <c r="CV17" s="828">
        <v>859</v>
      </c>
      <c r="CW17" s="828">
        <v>3946</v>
      </c>
      <c r="CX17" s="828">
        <v>2222</v>
      </c>
      <c r="CY17" s="828">
        <v>91242</v>
      </c>
      <c r="CZ17" s="828">
        <v>87920</v>
      </c>
      <c r="DA17" s="828">
        <v>8398</v>
      </c>
      <c r="DB17" s="828">
        <v>895</v>
      </c>
      <c r="DC17" s="828">
        <v>4031</v>
      </c>
      <c r="DD17" s="828">
        <v>2403</v>
      </c>
      <c r="DE17" s="828">
        <v>103647</v>
      </c>
      <c r="DF17" s="829">
        <v>88775</v>
      </c>
      <c r="DG17" s="829">
        <v>7980</v>
      </c>
      <c r="DH17" s="829">
        <v>922</v>
      </c>
      <c r="DI17" s="829">
        <v>4031</v>
      </c>
      <c r="DJ17" s="829">
        <v>2399</v>
      </c>
      <c r="DK17" s="829">
        <v>104107</v>
      </c>
      <c r="DL17" s="208">
        <v>90776</v>
      </c>
      <c r="DM17" s="208">
        <v>8652</v>
      </c>
      <c r="DN17" s="208">
        <v>976</v>
      </c>
      <c r="DO17" s="208">
        <v>4260</v>
      </c>
      <c r="DP17" s="208">
        <v>2554</v>
      </c>
      <c r="DQ17" s="208">
        <v>107218</v>
      </c>
      <c r="DR17" s="208">
        <v>92449</v>
      </c>
      <c r="DS17" s="208">
        <v>8883</v>
      </c>
      <c r="DT17" s="208">
        <v>967</v>
      </c>
      <c r="DU17" s="208">
        <v>4286</v>
      </c>
      <c r="DV17" s="208">
        <v>2600</v>
      </c>
      <c r="DW17" s="208">
        <v>109185</v>
      </c>
      <c r="DX17" s="208">
        <v>104588</v>
      </c>
      <c r="DY17" s="208">
        <v>10231</v>
      </c>
      <c r="DZ17" s="208">
        <v>1168</v>
      </c>
      <c r="EA17" s="208">
        <v>5011</v>
      </c>
      <c r="EB17" s="208">
        <v>3209</v>
      </c>
      <c r="EC17" s="208">
        <v>124207</v>
      </c>
      <c r="ED17" s="208">
        <v>97330</v>
      </c>
      <c r="EE17" s="208">
        <v>9430</v>
      </c>
      <c r="EF17" s="208">
        <v>1105</v>
      </c>
      <c r="EG17" s="208">
        <v>5024</v>
      </c>
      <c r="EH17" s="208">
        <v>3149</v>
      </c>
      <c r="EI17" s="208">
        <v>116038</v>
      </c>
      <c r="EJ17" s="208">
        <v>96259</v>
      </c>
      <c r="EK17" s="208">
        <v>9676</v>
      </c>
      <c r="EL17" s="208">
        <v>1077</v>
      </c>
      <c r="EM17" s="208">
        <v>5158</v>
      </c>
      <c r="EN17" s="208">
        <v>3421</v>
      </c>
      <c r="EO17" s="208">
        <v>115591</v>
      </c>
      <c r="EP17" s="208">
        <v>111936</v>
      </c>
    </row>
    <row r="18" spans="1:146">
      <c r="A18" s="416" t="s">
        <v>2782</v>
      </c>
      <c r="B18" s="827">
        <v>37311</v>
      </c>
      <c r="C18" s="827">
        <v>465</v>
      </c>
      <c r="D18" s="827">
        <v>71</v>
      </c>
      <c r="E18" s="827">
        <v>235</v>
      </c>
      <c r="F18" s="827">
        <v>56</v>
      </c>
      <c r="G18" s="827">
        <v>38138</v>
      </c>
      <c r="H18" s="827">
        <v>36219</v>
      </c>
      <c r="I18" s="827">
        <v>391</v>
      </c>
      <c r="J18" s="827">
        <v>61</v>
      </c>
      <c r="K18" s="827">
        <v>212</v>
      </c>
      <c r="L18" s="827">
        <v>67</v>
      </c>
      <c r="M18" s="827">
        <v>36950</v>
      </c>
      <c r="N18" s="827">
        <v>35379</v>
      </c>
      <c r="O18" s="827">
        <v>376</v>
      </c>
      <c r="P18" s="827">
        <v>49</v>
      </c>
      <c r="Q18" s="827">
        <v>198</v>
      </c>
      <c r="R18" s="827">
        <v>65</v>
      </c>
      <c r="S18" s="827">
        <v>36067</v>
      </c>
      <c r="T18" s="827">
        <v>34373</v>
      </c>
      <c r="U18" s="827">
        <v>325</v>
      </c>
      <c r="V18" s="827">
        <v>42</v>
      </c>
      <c r="W18" s="827">
        <v>171</v>
      </c>
      <c r="X18" s="827">
        <v>65</v>
      </c>
      <c r="Y18" s="827">
        <v>34976</v>
      </c>
      <c r="Z18" s="827">
        <v>33975</v>
      </c>
      <c r="AA18" s="827">
        <v>297</v>
      </c>
      <c r="AB18" s="827">
        <v>43</v>
      </c>
      <c r="AC18" s="827">
        <v>156</v>
      </c>
      <c r="AD18" s="827">
        <v>68</v>
      </c>
      <c r="AE18" s="827">
        <v>34539</v>
      </c>
      <c r="AF18" s="827">
        <v>35035</v>
      </c>
      <c r="AG18" s="827">
        <v>272</v>
      </c>
      <c r="AH18" s="827">
        <v>24</v>
      </c>
      <c r="AI18" s="827">
        <v>145</v>
      </c>
      <c r="AJ18" s="827">
        <v>71</v>
      </c>
      <c r="AK18" s="827">
        <v>35547</v>
      </c>
      <c r="AL18" s="827">
        <v>37036</v>
      </c>
      <c r="AM18" s="827">
        <v>288</v>
      </c>
      <c r="AN18" s="827">
        <v>37</v>
      </c>
      <c r="AO18" s="827">
        <v>142</v>
      </c>
      <c r="AP18" s="827">
        <v>68</v>
      </c>
      <c r="AQ18" s="827">
        <v>37571</v>
      </c>
      <c r="AR18" s="827">
        <v>38041</v>
      </c>
      <c r="AS18" s="827">
        <v>325</v>
      </c>
      <c r="AT18" s="827">
        <v>38</v>
      </c>
      <c r="AU18" s="827">
        <v>112</v>
      </c>
      <c r="AV18" s="827">
        <v>66</v>
      </c>
      <c r="AW18" s="827">
        <v>38582</v>
      </c>
      <c r="AX18" s="827">
        <v>39325</v>
      </c>
      <c r="AY18" s="827">
        <v>318</v>
      </c>
      <c r="AZ18" s="827">
        <v>38</v>
      </c>
      <c r="BA18" s="827">
        <v>102</v>
      </c>
      <c r="BB18" s="827">
        <v>59</v>
      </c>
      <c r="BC18" s="827">
        <v>39842</v>
      </c>
      <c r="BD18" s="827">
        <v>39160</v>
      </c>
      <c r="BE18" s="827">
        <v>359</v>
      </c>
      <c r="BF18" s="827">
        <v>41</v>
      </c>
      <c r="BG18" s="827">
        <v>100</v>
      </c>
      <c r="BH18" s="827">
        <v>52</v>
      </c>
      <c r="BI18" s="827">
        <v>39712</v>
      </c>
      <c r="BJ18" s="827">
        <v>40313</v>
      </c>
      <c r="BK18" s="827">
        <v>351</v>
      </c>
      <c r="BL18" s="827">
        <v>41</v>
      </c>
      <c r="BM18" s="827">
        <v>98</v>
      </c>
      <c r="BN18" s="827">
        <v>52</v>
      </c>
      <c r="BO18" s="827">
        <f t="shared" si="3"/>
        <v>40855</v>
      </c>
      <c r="BP18" s="827">
        <v>41054</v>
      </c>
      <c r="BQ18" s="827">
        <v>313</v>
      </c>
      <c r="BR18" s="827">
        <v>41</v>
      </c>
      <c r="BS18" s="827">
        <v>94</v>
      </c>
      <c r="BT18" s="827">
        <v>55</v>
      </c>
      <c r="BU18" s="827">
        <v>41557</v>
      </c>
      <c r="BV18" s="827">
        <v>42227</v>
      </c>
      <c r="BW18" s="827">
        <v>303</v>
      </c>
      <c r="BX18" s="827">
        <v>39</v>
      </c>
      <c r="BY18" s="827">
        <v>117</v>
      </c>
      <c r="BZ18" s="827">
        <v>61</v>
      </c>
      <c r="CA18" s="827">
        <v>42747</v>
      </c>
      <c r="CB18" s="828">
        <v>42730</v>
      </c>
      <c r="CC18" s="828">
        <v>291</v>
      </c>
      <c r="CD18" s="828">
        <v>37</v>
      </c>
      <c r="CE18" s="828">
        <v>132</v>
      </c>
      <c r="CF18" s="828">
        <v>61</v>
      </c>
      <c r="CG18" s="828">
        <v>43251</v>
      </c>
      <c r="CH18" s="828">
        <v>44023</v>
      </c>
      <c r="CI18" s="828">
        <v>279</v>
      </c>
      <c r="CJ18" s="828">
        <v>24</v>
      </c>
      <c r="CK18" s="828">
        <v>129</v>
      </c>
      <c r="CL18" s="828">
        <v>64</v>
      </c>
      <c r="CM18" s="828">
        <v>44519</v>
      </c>
      <c r="CN18" s="828">
        <v>46523</v>
      </c>
      <c r="CO18" s="828">
        <v>297</v>
      </c>
      <c r="CP18" s="828">
        <v>27</v>
      </c>
      <c r="CQ18" s="828">
        <v>136</v>
      </c>
      <c r="CR18" s="828">
        <v>78</v>
      </c>
      <c r="CS18" s="828">
        <v>47061</v>
      </c>
      <c r="CT18" s="828">
        <v>46923</v>
      </c>
      <c r="CU18" s="828">
        <v>367</v>
      </c>
      <c r="CV18" s="828">
        <v>31</v>
      </c>
      <c r="CW18" s="828">
        <v>140</v>
      </c>
      <c r="CX18" s="828">
        <v>90</v>
      </c>
      <c r="CY18" s="828">
        <v>47551</v>
      </c>
      <c r="CZ18" s="828">
        <v>49455</v>
      </c>
      <c r="DA18" s="828">
        <v>391</v>
      </c>
      <c r="DB18" s="828">
        <v>35</v>
      </c>
      <c r="DC18" s="828">
        <v>159</v>
      </c>
      <c r="DD18" s="828">
        <v>96</v>
      </c>
      <c r="DE18" s="828">
        <v>50136</v>
      </c>
      <c r="DF18" s="829">
        <v>70351</v>
      </c>
      <c r="DG18" s="829">
        <v>398</v>
      </c>
      <c r="DH18" s="829">
        <v>34</v>
      </c>
      <c r="DI18" s="829">
        <v>196</v>
      </c>
      <c r="DJ18" s="829">
        <v>102</v>
      </c>
      <c r="DK18" s="829">
        <v>71081</v>
      </c>
      <c r="DL18" s="208">
        <v>69893</v>
      </c>
      <c r="DM18" s="208">
        <v>459</v>
      </c>
      <c r="DN18" s="208">
        <v>28</v>
      </c>
      <c r="DO18" s="208">
        <v>195</v>
      </c>
      <c r="DP18" s="208">
        <v>111</v>
      </c>
      <c r="DQ18" s="208">
        <v>70686</v>
      </c>
      <c r="DR18" s="208">
        <v>72640</v>
      </c>
      <c r="DS18" s="208">
        <v>498</v>
      </c>
      <c r="DT18" s="208">
        <v>31</v>
      </c>
      <c r="DU18" s="208">
        <v>202</v>
      </c>
      <c r="DV18" s="208">
        <v>117</v>
      </c>
      <c r="DW18" s="208">
        <v>73488</v>
      </c>
      <c r="DX18" s="208">
        <v>69546</v>
      </c>
      <c r="DY18" s="208">
        <v>475</v>
      </c>
      <c r="DZ18" s="208">
        <v>25</v>
      </c>
      <c r="EA18" s="208">
        <v>220</v>
      </c>
      <c r="EB18" s="208">
        <v>123</v>
      </c>
      <c r="EC18" s="208">
        <v>70389</v>
      </c>
      <c r="ED18" s="208">
        <v>71794</v>
      </c>
      <c r="EE18" s="208">
        <v>511</v>
      </c>
      <c r="EF18" s="208">
        <v>26</v>
      </c>
      <c r="EG18" s="208">
        <v>231</v>
      </c>
      <c r="EH18" s="208">
        <v>137</v>
      </c>
      <c r="EI18" s="208">
        <v>72699</v>
      </c>
      <c r="EJ18" s="208">
        <v>69939</v>
      </c>
      <c r="EK18" s="208">
        <v>469</v>
      </c>
      <c r="EL18" s="208">
        <v>26</v>
      </c>
      <c r="EM18" s="208">
        <v>234</v>
      </c>
      <c r="EN18" s="208">
        <v>130</v>
      </c>
      <c r="EO18" s="208">
        <v>70798</v>
      </c>
      <c r="EP18" s="208">
        <v>69323</v>
      </c>
    </row>
    <row r="19" spans="1:146">
      <c r="A19" s="416" t="s">
        <v>2788</v>
      </c>
      <c r="B19" s="827">
        <v>3340</v>
      </c>
      <c r="C19" s="827">
        <v>604</v>
      </c>
      <c r="D19" s="827">
        <v>96</v>
      </c>
      <c r="E19" s="827">
        <v>388</v>
      </c>
      <c r="F19" s="827">
        <v>236</v>
      </c>
      <c r="G19" s="827">
        <v>4664</v>
      </c>
      <c r="H19" s="827">
        <v>2950</v>
      </c>
      <c r="I19" s="827">
        <v>530</v>
      </c>
      <c r="J19" s="827">
        <v>86</v>
      </c>
      <c r="K19" s="827">
        <v>343</v>
      </c>
      <c r="L19" s="827">
        <v>200</v>
      </c>
      <c r="M19" s="827">
        <v>4109</v>
      </c>
      <c r="N19" s="827">
        <v>3736</v>
      </c>
      <c r="O19" s="827">
        <v>568</v>
      </c>
      <c r="P19" s="827">
        <v>89</v>
      </c>
      <c r="Q19" s="827">
        <v>356</v>
      </c>
      <c r="R19" s="827">
        <v>207</v>
      </c>
      <c r="S19" s="827">
        <v>4956</v>
      </c>
      <c r="T19" s="827">
        <v>3641</v>
      </c>
      <c r="U19" s="827">
        <v>573</v>
      </c>
      <c r="V19" s="827">
        <v>84</v>
      </c>
      <c r="W19" s="827">
        <v>349</v>
      </c>
      <c r="X19" s="827">
        <v>200</v>
      </c>
      <c r="Y19" s="827">
        <v>4847</v>
      </c>
      <c r="Z19" s="827">
        <v>4109</v>
      </c>
      <c r="AA19" s="827">
        <v>589</v>
      </c>
      <c r="AB19" s="827">
        <v>86</v>
      </c>
      <c r="AC19" s="827">
        <v>356</v>
      </c>
      <c r="AD19" s="827">
        <v>195</v>
      </c>
      <c r="AE19" s="827">
        <v>5335</v>
      </c>
      <c r="AF19" s="827">
        <v>4307</v>
      </c>
      <c r="AG19" s="827">
        <v>611</v>
      </c>
      <c r="AH19" s="827">
        <v>88</v>
      </c>
      <c r="AI19" s="827">
        <v>372</v>
      </c>
      <c r="AJ19" s="827">
        <v>199</v>
      </c>
      <c r="AK19" s="827">
        <v>5577</v>
      </c>
      <c r="AL19" s="827">
        <v>4377</v>
      </c>
      <c r="AM19" s="827">
        <v>646</v>
      </c>
      <c r="AN19" s="827">
        <v>92</v>
      </c>
      <c r="AO19" s="827">
        <v>390</v>
      </c>
      <c r="AP19" s="827">
        <v>202</v>
      </c>
      <c r="AQ19" s="827">
        <v>5707</v>
      </c>
      <c r="AR19" s="827">
        <v>4402</v>
      </c>
      <c r="AS19" s="827">
        <v>662</v>
      </c>
      <c r="AT19" s="827">
        <v>93</v>
      </c>
      <c r="AU19" s="827">
        <v>404</v>
      </c>
      <c r="AV19" s="827">
        <v>207</v>
      </c>
      <c r="AW19" s="827">
        <v>5768</v>
      </c>
      <c r="AX19" s="827">
        <v>4407</v>
      </c>
      <c r="AY19" s="827">
        <v>677</v>
      </c>
      <c r="AZ19" s="827">
        <v>90</v>
      </c>
      <c r="BA19" s="827">
        <v>413</v>
      </c>
      <c r="BB19" s="827">
        <v>208</v>
      </c>
      <c r="BC19" s="827">
        <v>5795</v>
      </c>
      <c r="BD19" s="827">
        <v>4340</v>
      </c>
      <c r="BE19" s="827">
        <v>679</v>
      </c>
      <c r="BF19" s="827">
        <v>91</v>
      </c>
      <c r="BG19" s="827">
        <v>421</v>
      </c>
      <c r="BH19" s="827">
        <v>211</v>
      </c>
      <c r="BI19" s="827">
        <v>5742</v>
      </c>
      <c r="BJ19" s="827">
        <v>4305</v>
      </c>
      <c r="BK19" s="827">
        <v>680</v>
      </c>
      <c r="BL19" s="827">
        <v>89</v>
      </c>
      <c r="BM19" s="827">
        <v>416</v>
      </c>
      <c r="BN19" s="827">
        <v>213</v>
      </c>
      <c r="BO19" s="827">
        <f t="shared" si="3"/>
        <v>5703</v>
      </c>
      <c r="BP19" s="827">
        <v>4272</v>
      </c>
      <c r="BQ19" s="827">
        <v>664</v>
      </c>
      <c r="BR19" s="827">
        <v>84</v>
      </c>
      <c r="BS19" s="827">
        <v>407</v>
      </c>
      <c r="BT19" s="827">
        <v>202</v>
      </c>
      <c r="BU19" s="827">
        <v>5629</v>
      </c>
      <c r="BV19" s="827">
        <v>3987</v>
      </c>
      <c r="BW19" s="827">
        <v>639</v>
      </c>
      <c r="BX19" s="827">
        <v>82</v>
      </c>
      <c r="BY19" s="827">
        <v>379</v>
      </c>
      <c r="BZ19" s="827">
        <v>182</v>
      </c>
      <c r="CA19" s="827">
        <v>5269</v>
      </c>
      <c r="CB19" s="828">
        <v>3689</v>
      </c>
      <c r="CC19" s="828">
        <v>602</v>
      </c>
      <c r="CD19" s="828">
        <v>79</v>
      </c>
      <c r="CE19" s="828">
        <v>360</v>
      </c>
      <c r="CF19" s="828">
        <v>178</v>
      </c>
      <c r="CG19" s="828">
        <v>4908</v>
      </c>
      <c r="CH19" s="828">
        <v>3577</v>
      </c>
      <c r="CI19" s="828">
        <v>557</v>
      </c>
      <c r="CJ19" s="828">
        <v>70</v>
      </c>
      <c r="CK19" s="828">
        <v>315</v>
      </c>
      <c r="CL19" s="828">
        <v>155</v>
      </c>
      <c r="CM19" s="828">
        <v>4674</v>
      </c>
      <c r="CN19" s="828">
        <v>2883</v>
      </c>
      <c r="CO19" s="828">
        <v>529</v>
      </c>
      <c r="CP19" s="828">
        <v>67</v>
      </c>
      <c r="CQ19" s="828">
        <v>270</v>
      </c>
      <c r="CR19" s="828">
        <v>151</v>
      </c>
      <c r="CS19" s="828">
        <v>3900</v>
      </c>
      <c r="CT19" s="828">
        <v>2593</v>
      </c>
      <c r="CU19" s="828">
        <v>494</v>
      </c>
      <c r="CV19" s="828">
        <v>60</v>
      </c>
      <c r="CW19" s="828">
        <v>244</v>
      </c>
      <c r="CX19" s="828">
        <v>146</v>
      </c>
      <c r="CY19" s="828">
        <v>3537</v>
      </c>
      <c r="CZ19" s="828">
        <v>2800</v>
      </c>
      <c r="DA19" s="828">
        <v>504</v>
      </c>
      <c r="DB19" s="828">
        <v>64</v>
      </c>
      <c r="DC19" s="828">
        <v>238</v>
      </c>
      <c r="DD19" s="828">
        <v>142</v>
      </c>
      <c r="DE19" s="828">
        <v>3748</v>
      </c>
      <c r="DF19" s="829">
        <v>2648</v>
      </c>
      <c r="DG19" s="829">
        <v>543</v>
      </c>
      <c r="DH19" s="829">
        <v>63</v>
      </c>
      <c r="DI19" s="829">
        <v>252</v>
      </c>
      <c r="DJ19" s="829">
        <v>174</v>
      </c>
      <c r="DK19" s="829">
        <v>3680</v>
      </c>
      <c r="DL19" s="208">
        <v>2012</v>
      </c>
      <c r="DM19" s="208">
        <v>446</v>
      </c>
      <c r="DN19" s="208">
        <v>46</v>
      </c>
      <c r="DO19" s="208">
        <v>203</v>
      </c>
      <c r="DP19" s="208">
        <v>158</v>
      </c>
      <c r="DQ19" s="208">
        <v>2865</v>
      </c>
      <c r="DR19" s="208">
        <v>1972</v>
      </c>
      <c r="DS19" s="208">
        <v>363</v>
      </c>
      <c r="DT19" s="208">
        <v>44</v>
      </c>
      <c r="DU19" s="208">
        <v>189</v>
      </c>
      <c r="DV19" s="208">
        <v>144</v>
      </c>
      <c r="DW19" s="208">
        <v>2712</v>
      </c>
      <c r="DX19" s="208">
        <v>1966</v>
      </c>
      <c r="DY19" s="208">
        <v>408</v>
      </c>
      <c r="DZ19" s="208">
        <v>53</v>
      </c>
      <c r="EA19" s="208">
        <v>210</v>
      </c>
      <c r="EB19" s="208">
        <v>162</v>
      </c>
      <c r="EC19" s="208">
        <v>2799</v>
      </c>
      <c r="ED19" s="208">
        <v>2518</v>
      </c>
      <c r="EE19" s="208">
        <v>416</v>
      </c>
      <c r="EF19" s="208">
        <v>54</v>
      </c>
      <c r="EG19" s="208">
        <v>210</v>
      </c>
      <c r="EH19" s="208">
        <v>169</v>
      </c>
      <c r="EI19" s="208">
        <v>3367</v>
      </c>
      <c r="EJ19" s="208">
        <v>2217</v>
      </c>
      <c r="EK19" s="208">
        <v>408</v>
      </c>
      <c r="EL19" s="208">
        <v>48</v>
      </c>
      <c r="EM19" s="208">
        <v>206</v>
      </c>
      <c r="EN19" s="208">
        <v>125</v>
      </c>
      <c r="EO19" s="208">
        <v>3004</v>
      </c>
      <c r="EP19" s="208">
        <v>2938</v>
      </c>
    </row>
    <row r="20" spans="1:146">
      <c r="A20" s="839" t="s">
        <v>156</v>
      </c>
      <c r="B20" s="840">
        <v>359503</v>
      </c>
      <c r="C20" s="840">
        <v>52853</v>
      </c>
      <c r="D20" s="840">
        <v>10846</v>
      </c>
      <c r="E20" s="840">
        <v>46797</v>
      </c>
      <c r="F20" s="840">
        <v>24572</v>
      </c>
      <c r="G20" s="840">
        <v>494571</v>
      </c>
      <c r="H20" s="840">
        <v>339699</v>
      </c>
      <c r="I20" s="840">
        <v>51148</v>
      </c>
      <c r="J20" s="840">
        <v>10830</v>
      </c>
      <c r="K20" s="840">
        <v>46981</v>
      </c>
      <c r="L20" s="840">
        <v>23769</v>
      </c>
      <c r="M20" s="840">
        <v>472427</v>
      </c>
      <c r="N20" s="840">
        <v>334221</v>
      </c>
      <c r="O20" s="840">
        <v>50117</v>
      </c>
      <c r="P20" s="840">
        <v>10529</v>
      </c>
      <c r="Q20" s="840">
        <v>45555</v>
      </c>
      <c r="R20" s="840">
        <v>23402</v>
      </c>
      <c r="S20" s="840">
        <v>463824</v>
      </c>
      <c r="T20" s="840">
        <v>322031</v>
      </c>
      <c r="U20" s="840">
        <v>48411</v>
      </c>
      <c r="V20" s="840">
        <v>10259</v>
      </c>
      <c r="W20" s="840">
        <v>44380</v>
      </c>
      <c r="X20" s="840">
        <v>22417</v>
      </c>
      <c r="Y20" s="840">
        <v>447498</v>
      </c>
      <c r="Z20" s="840">
        <v>312672</v>
      </c>
      <c r="AA20" s="840">
        <v>45649</v>
      </c>
      <c r="AB20" s="840">
        <v>9752</v>
      </c>
      <c r="AC20" s="840">
        <v>42450</v>
      </c>
      <c r="AD20" s="840">
        <v>21019</v>
      </c>
      <c r="AE20" s="840">
        <v>431542</v>
      </c>
      <c r="AF20" s="840">
        <v>306529</v>
      </c>
      <c r="AG20" s="840">
        <v>43634</v>
      </c>
      <c r="AH20" s="840">
        <v>9551</v>
      </c>
      <c r="AI20" s="840">
        <v>41583</v>
      </c>
      <c r="AJ20" s="840">
        <v>19933</v>
      </c>
      <c r="AK20" s="840">
        <v>421230</v>
      </c>
      <c r="AL20" s="840">
        <v>304113</v>
      </c>
      <c r="AM20" s="840">
        <v>41774</v>
      </c>
      <c r="AN20" s="840">
        <v>9087</v>
      </c>
      <c r="AO20" s="840">
        <v>38845</v>
      </c>
      <c r="AP20" s="840">
        <v>19181</v>
      </c>
      <c r="AQ20" s="840">
        <v>413000</v>
      </c>
      <c r="AR20" s="840">
        <v>304024</v>
      </c>
      <c r="AS20" s="840">
        <v>40628</v>
      </c>
      <c r="AT20" s="840">
        <v>8981</v>
      </c>
      <c r="AU20" s="840">
        <v>37815</v>
      </c>
      <c r="AV20" s="840">
        <v>18368</v>
      </c>
      <c r="AW20" s="840">
        <v>409816</v>
      </c>
      <c r="AX20" s="840">
        <v>299871</v>
      </c>
      <c r="AY20" s="840">
        <v>39612</v>
      </c>
      <c r="AZ20" s="840">
        <v>8778</v>
      </c>
      <c r="BA20" s="840">
        <v>36354</v>
      </c>
      <c r="BB20" s="840">
        <v>17928</v>
      </c>
      <c r="BC20" s="840">
        <v>402543</v>
      </c>
      <c r="BD20" s="840">
        <v>300914</v>
      </c>
      <c r="BE20" s="840">
        <v>38955</v>
      </c>
      <c r="BF20" s="840">
        <v>8726</v>
      </c>
      <c r="BG20" s="840">
        <v>36389</v>
      </c>
      <c r="BH20" s="840">
        <v>17435</v>
      </c>
      <c r="BI20" s="840">
        <v>402419</v>
      </c>
      <c r="BJ20" s="840">
        <f t="shared" ref="BJ20:BO20" si="4">BJ5+BJ13</f>
        <v>290008</v>
      </c>
      <c r="BK20" s="840">
        <f t="shared" si="4"/>
        <v>36883</v>
      </c>
      <c r="BL20" s="840">
        <f t="shared" si="4"/>
        <v>8489</v>
      </c>
      <c r="BM20" s="840">
        <f t="shared" si="4"/>
        <v>34513</v>
      </c>
      <c r="BN20" s="840">
        <f t="shared" si="4"/>
        <v>17084</v>
      </c>
      <c r="BO20" s="840">
        <f t="shared" si="4"/>
        <v>386977</v>
      </c>
      <c r="BP20" s="840">
        <v>297194</v>
      </c>
      <c r="BQ20" s="840">
        <v>38330</v>
      </c>
      <c r="BR20" s="840">
        <v>8439</v>
      </c>
      <c r="BS20" s="840">
        <v>34542</v>
      </c>
      <c r="BT20" s="840">
        <v>17087</v>
      </c>
      <c r="BU20" s="840">
        <v>395592</v>
      </c>
      <c r="BV20" s="840">
        <v>304024</v>
      </c>
      <c r="BW20" s="840">
        <v>38931</v>
      </c>
      <c r="BX20" s="840">
        <v>8593</v>
      </c>
      <c r="BY20" s="840">
        <v>34964</v>
      </c>
      <c r="BZ20" s="840">
        <v>17224</v>
      </c>
      <c r="CA20" s="840">
        <v>403736</v>
      </c>
      <c r="CB20" s="841">
        <v>311968</v>
      </c>
      <c r="CC20" s="841">
        <v>39556</v>
      </c>
      <c r="CD20" s="841">
        <v>8784</v>
      </c>
      <c r="CE20" s="841">
        <v>36076</v>
      </c>
      <c r="CF20" s="841">
        <v>17491</v>
      </c>
      <c r="CG20" s="841">
        <v>413875</v>
      </c>
      <c r="CH20" s="841">
        <v>312240</v>
      </c>
      <c r="CI20" s="841">
        <v>38754</v>
      </c>
      <c r="CJ20" s="841">
        <v>8924</v>
      </c>
      <c r="CK20" s="841">
        <v>36092</v>
      </c>
      <c r="CL20" s="841">
        <v>17499</v>
      </c>
      <c r="CM20" s="841">
        <v>413509</v>
      </c>
      <c r="CN20" s="841">
        <v>319373</v>
      </c>
      <c r="CO20" s="841">
        <v>39483</v>
      </c>
      <c r="CP20" s="841">
        <v>9179</v>
      </c>
      <c r="CQ20" s="841">
        <v>36899</v>
      </c>
      <c r="CR20" s="841">
        <v>17861</v>
      </c>
      <c r="CS20" s="841">
        <v>422795</v>
      </c>
      <c r="CT20" s="841">
        <v>328789</v>
      </c>
      <c r="CU20" s="841">
        <v>39789</v>
      </c>
      <c r="CV20" s="841">
        <v>9504</v>
      </c>
      <c r="CW20" s="841">
        <v>37430</v>
      </c>
      <c r="CX20" s="841">
        <v>17698</v>
      </c>
      <c r="CY20" s="841">
        <v>433210</v>
      </c>
      <c r="CZ20" s="841">
        <v>352254</v>
      </c>
      <c r="DA20" s="841">
        <v>42098</v>
      </c>
      <c r="DB20" s="841">
        <v>9827</v>
      </c>
      <c r="DC20" s="841">
        <v>38627</v>
      </c>
      <c r="DD20" s="841">
        <v>18350</v>
      </c>
      <c r="DE20" s="841">
        <v>461156</v>
      </c>
      <c r="DF20" s="842">
        <v>378226</v>
      </c>
      <c r="DG20" s="842">
        <v>42533</v>
      </c>
      <c r="DH20" s="842">
        <v>10085</v>
      </c>
      <c r="DI20" s="842">
        <v>39130</v>
      </c>
      <c r="DJ20" s="842">
        <v>18863</v>
      </c>
      <c r="DK20" s="842">
        <v>488837</v>
      </c>
      <c r="DL20" s="275">
        <v>375064</v>
      </c>
      <c r="DM20" s="275">
        <v>43323</v>
      </c>
      <c r="DN20" s="275">
        <v>10370</v>
      </c>
      <c r="DO20" s="275">
        <v>40244</v>
      </c>
      <c r="DP20" s="275">
        <v>19324</v>
      </c>
      <c r="DQ20" s="275">
        <v>488325</v>
      </c>
      <c r="DR20" s="275">
        <v>383965</v>
      </c>
      <c r="DS20" s="275">
        <v>44024</v>
      </c>
      <c r="DT20" s="275">
        <v>10487</v>
      </c>
      <c r="DU20" s="275">
        <v>40366</v>
      </c>
      <c r="DV20" s="275">
        <v>19649</v>
      </c>
      <c r="DW20" s="275">
        <v>498491</v>
      </c>
      <c r="DX20" s="275">
        <v>391173</v>
      </c>
      <c r="DY20" s="275">
        <v>46169</v>
      </c>
      <c r="DZ20" s="275">
        <v>10621</v>
      </c>
      <c r="EA20" s="275">
        <v>41063</v>
      </c>
      <c r="EB20" s="275">
        <v>20055</v>
      </c>
      <c r="EC20" s="275">
        <v>509081</v>
      </c>
      <c r="ED20" s="275">
        <v>380256</v>
      </c>
      <c r="EE20" s="275">
        <v>44651</v>
      </c>
      <c r="EF20" s="275">
        <v>9955</v>
      </c>
      <c r="EG20" s="275">
        <v>39276</v>
      </c>
      <c r="EH20" s="275">
        <v>19896</v>
      </c>
      <c r="EI20" s="275">
        <v>494034</v>
      </c>
      <c r="EJ20" s="275">
        <v>374256</v>
      </c>
      <c r="EK20" s="275">
        <v>43264</v>
      </c>
      <c r="EL20" s="275">
        <v>8785</v>
      </c>
      <c r="EM20" s="275">
        <v>35802</v>
      </c>
      <c r="EN20" s="275">
        <v>18868</v>
      </c>
      <c r="EO20" s="275">
        <v>480975</v>
      </c>
      <c r="EP20" s="275">
        <v>474029</v>
      </c>
    </row>
    <row r="21" spans="1:146">
      <c r="A21" s="420" t="s">
        <v>2789</v>
      </c>
      <c r="B21" s="405"/>
      <c r="C21" s="405"/>
      <c r="D21" s="405"/>
      <c r="E21" s="405"/>
      <c r="F21" s="405"/>
      <c r="G21" s="405"/>
      <c r="H21" s="405"/>
      <c r="I21" s="405"/>
      <c r="J21" s="405"/>
      <c r="K21" s="405"/>
      <c r="L21" s="405"/>
      <c r="M21" s="405"/>
      <c r="N21" s="405"/>
      <c r="O21" s="405"/>
      <c r="P21" s="405"/>
      <c r="Q21" s="405"/>
      <c r="R21" s="405"/>
      <c r="S21" s="405"/>
      <c r="T21" s="405"/>
      <c r="U21" s="405"/>
      <c r="V21" s="405"/>
      <c r="W21" s="405"/>
      <c r="X21" s="405"/>
      <c r="Y21" s="405"/>
      <c r="Z21" s="405"/>
      <c r="AA21" s="405"/>
      <c r="AB21" s="405"/>
      <c r="AC21" s="405"/>
      <c r="AD21" s="405"/>
      <c r="AE21" s="405"/>
      <c r="AF21" s="405"/>
      <c r="AG21" s="405"/>
      <c r="AH21" s="405"/>
      <c r="AI21" s="405"/>
      <c r="AJ21" s="405"/>
      <c r="AK21" s="405"/>
      <c r="AL21" s="405"/>
      <c r="AM21" s="405"/>
      <c r="AN21" s="405"/>
      <c r="AO21" s="405"/>
      <c r="AP21" s="405"/>
      <c r="AQ21" s="405"/>
      <c r="AR21" s="405"/>
      <c r="AS21" s="405"/>
      <c r="AT21" s="405"/>
      <c r="AU21" s="405"/>
      <c r="AV21" s="405"/>
      <c r="AW21" s="405"/>
      <c r="AX21" s="405"/>
      <c r="AY21" s="405"/>
      <c r="AZ21" s="405"/>
      <c r="BA21" s="405"/>
      <c r="BB21" s="405"/>
      <c r="BC21" s="405"/>
      <c r="BD21" s="405"/>
      <c r="BE21" s="405"/>
      <c r="BF21" s="405"/>
      <c r="BG21" s="405"/>
      <c r="BH21" s="405"/>
      <c r="BI21" s="405"/>
      <c r="BJ21" s="405"/>
      <c r="BK21" s="405"/>
      <c r="BL21" s="405"/>
      <c r="BM21" s="405"/>
      <c r="BN21" s="405"/>
      <c r="BO21" s="405"/>
      <c r="BP21" s="405"/>
      <c r="BQ21" s="405"/>
      <c r="BR21" s="405"/>
      <c r="BS21" s="405"/>
      <c r="BT21" s="405"/>
      <c r="BU21" s="405"/>
      <c r="BV21" s="405"/>
      <c r="BW21" s="405"/>
      <c r="BX21" s="405"/>
      <c r="BY21" s="405"/>
      <c r="BZ21" s="405"/>
      <c r="CA21" s="405"/>
      <c r="CB21" s="405"/>
      <c r="CC21" s="405"/>
      <c r="CD21" s="405"/>
      <c r="CE21" s="405"/>
      <c r="CF21" s="405"/>
      <c r="CG21" s="405"/>
      <c r="CH21" s="405"/>
      <c r="CI21" s="405"/>
      <c r="CJ21" s="405"/>
      <c r="CK21" s="405"/>
      <c r="CL21" s="405"/>
      <c r="CM21" s="405"/>
      <c r="CN21" s="405"/>
      <c r="CO21" s="405"/>
      <c r="CP21" s="405"/>
      <c r="CQ21" s="405"/>
      <c r="CR21" s="405"/>
      <c r="CS21" s="405"/>
      <c r="CT21" s="405"/>
      <c r="CU21" s="405"/>
      <c r="CV21" s="405"/>
      <c r="CW21" s="405"/>
      <c r="CX21" s="405"/>
      <c r="CY21" s="405"/>
      <c r="CZ21" s="405"/>
      <c r="DA21" s="405"/>
      <c r="DB21" s="405"/>
      <c r="DC21" s="405"/>
      <c r="DD21" s="405"/>
      <c r="DE21" s="405"/>
    </row>
    <row r="22" spans="1:146">
      <c r="A22" s="420"/>
    </row>
    <row r="23" spans="1:146">
      <c r="A23" s="803"/>
      <c r="B23" s="803"/>
      <c r="C23" s="803"/>
      <c r="D23" s="803"/>
      <c r="E23" s="803"/>
      <c r="F23" s="803"/>
      <c r="G23" s="803"/>
      <c r="H23" s="803"/>
      <c r="I23" s="803"/>
      <c r="J23" s="803"/>
      <c r="K23" s="803"/>
      <c r="L23" s="803"/>
      <c r="M23" s="803"/>
      <c r="N23" s="803"/>
      <c r="O23" s="803"/>
      <c r="P23" s="803"/>
      <c r="Q23" s="803"/>
      <c r="R23" s="803"/>
      <c r="S23" s="803"/>
      <c r="T23" s="803"/>
      <c r="U23" s="803"/>
      <c r="V23" s="803"/>
      <c r="W23" s="803"/>
      <c r="X23" s="803"/>
      <c r="Y23" s="803"/>
      <c r="Z23" s="803"/>
      <c r="AA23" s="803"/>
      <c r="AB23" s="803"/>
      <c r="AC23" s="803"/>
      <c r="AD23" s="803"/>
      <c r="AE23" s="803"/>
      <c r="AF23" s="803"/>
      <c r="AG23" s="803"/>
      <c r="AH23" s="803"/>
      <c r="AI23" s="803"/>
      <c r="AJ23" s="803"/>
      <c r="AK23" s="803"/>
      <c r="AL23" s="803"/>
      <c r="AM23" s="803"/>
      <c r="AN23" s="803"/>
      <c r="AO23" s="803"/>
      <c r="AP23" s="803"/>
      <c r="AQ23" s="803"/>
      <c r="AR23" s="803"/>
      <c r="AS23" s="803"/>
      <c r="AT23" s="803"/>
      <c r="AU23" s="803"/>
      <c r="AV23" s="803"/>
      <c r="AW23" s="803"/>
      <c r="AX23" s="803"/>
      <c r="AY23" s="803"/>
      <c r="AZ23" s="803"/>
      <c r="BA23" s="803"/>
      <c r="BB23" s="803"/>
      <c r="BC23" s="803"/>
      <c r="BD23" s="803"/>
      <c r="BE23" s="803"/>
      <c r="BF23" s="803"/>
      <c r="BG23" s="803"/>
      <c r="BH23" s="803"/>
      <c r="BI23" s="803"/>
      <c r="BJ23" s="803"/>
      <c r="BK23" s="803"/>
      <c r="BL23" s="803"/>
      <c r="BM23" s="803"/>
      <c r="BN23" s="803"/>
      <c r="BO23" s="803"/>
      <c r="BP23" s="803"/>
      <c r="BQ23" s="803"/>
      <c r="BR23" s="803"/>
      <c r="BS23" s="803"/>
      <c r="BT23" s="803"/>
      <c r="BU23" s="803"/>
      <c r="BV23" s="803"/>
      <c r="BW23" s="803"/>
      <c r="BX23" s="803"/>
      <c r="BY23" s="803"/>
      <c r="BZ23" s="803"/>
      <c r="CA23" s="803"/>
      <c r="CB23" s="803"/>
      <c r="CC23" s="803"/>
      <c r="CD23" s="803"/>
      <c r="CE23" s="803"/>
      <c r="CF23" s="803"/>
      <c r="CG23" s="803"/>
      <c r="CH23" s="803"/>
      <c r="CI23" s="803"/>
      <c r="CJ23" s="803"/>
      <c r="CK23" s="803"/>
      <c r="CL23" s="803"/>
      <c r="CM23" s="803"/>
      <c r="CN23" s="803"/>
      <c r="CO23" s="803"/>
      <c r="CP23" s="803"/>
      <c r="CQ23" s="803"/>
      <c r="CR23" s="803"/>
      <c r="CS23" s="803"/>
      <c r="CT23" s="803"/>
      <c r="CU23" s="803"/>
      <c r="CV23" s="803"/>
      <c r="CW23" s="803"/>
      <c r="CX23" s="803"/>
      <c r="CY23" s="803"/>
      <c r="CZ23" s="420"/>
      <c r="DA23" s="420"/>
      <c r="DB23" s="420"/>
      <c r="DC23" s="420"/>
      <c r="DD23" s="420"/>
      <c r="DE23" s="420"/>
    </row>
    <row r="24" spans="1:146">
      <c r="A24" s="420"/>
      <c r="B24" s="420"/>
      <c r="C24" s="420"/>
      <c r="D24" s="420"/>
      <c r="E24" s="420"/>
      <c r="F24" s="420"/>
      <c r="G24" s="420"/>
      <c r="H24" s="420"/>
      <c r="I24" s="420"/>
      <c r="J24" s="420"/>
      <c r="K24" s="420"/>
      <c r="L24" s="420"/>
      <c r="M24" s="420"/>
      <c r="N24" s="420"/>
      <c r="O24" s="420"/>
      <c r="P24" s="420"/>
      <c r="Q24" s="420"/>
      <c r="R24" s="420"/>
      <c r="S24" s="420"/>
      <c r="T24" s="420"/>
      <c r="U24" s="420"/>
      <c r="V24" s="420"/>
      <c r="W24" s="420"/>
      <c r="X24" s="420"/>
      <c r="Y24" s="420"/>
      <c r="Z24" s="420"/>
      <c r="AA24" s="420"/>
      <c r="AB24" s="420"/>
      <c r="AC24" s="420"/>
      <c r="AD24" s="420"/>
      <c r="AE24" s="420"/>
      <c r="AF24" s="420"/>
      <c r="AG24" s="420"/>
      <c r="AH24" s="420"/>
      <c r="AI24" s="420"/>
      <c r="AJ24" s="420"/>
      <c r="AK24" s="420"/>
      <c r="AL24" s="420"/>
      <c r="AM24" s="420"/>
      <c r="AN24" s="420"/>
      <c r="AO24" s="420"/>
      <c r="AP24" s="420"/>
      <c r="AQ24" s="420"/>
      <c r="AR24" s="420"/>
      <c r="AS24" s="420"/>
      <c r="AT24" s="420"/>
      <c r="AU24" s="420"/>
      <c r="AV24" s="420"/>
      <c r="AW24" s="420"/>
      <c r="AX24" s="420"/>
      <c r="AY24" s="420"/>
      <c r="AZ24" s="420"/>
      <c r="BA24" s="420"/>
      <c r="BB24" s="420"/>
      <c r="BC24" s="420"/>
      <c r="BD24" s="420"/>
      <c r="BE24" s="420"/>
      <c r="BF24" s="420"/>
      <c r="BG24" s="420"/>
      <c r="BH24" s="420"/>
      <c r="BI24" s="420"/>
      <c r="BJ24" s="420"/>
      <c r="BK24" s="420"/>
      <c r="BL24" s="420"/>
      <c r="BM24" s="420"/>
      <c r="BN24" s="420"/>
      <c r="BO24" s="420"/>
      <c r="BP24" s="420"/>
      <c r="BQ24" s="420"/>
      <c r="BR24" s="420"/>
      <c r="BS24" s="420"/>
      <c r="BT24" s="420"/>
      <c r="BU24" s="420"/>
      <c r="BV24" s="420"/>
      <c r="BW24" s="420"/>
      <c r="BX24" s="420"/>
      <c r="BY24" s="420"/>
      <c r="BZ24" s="420"/>
      <c r="CA24" s="420"/>
      <c r="CB24" s="420"/>
      <c r="CC24" s="420"/>
      <c r="CD24" s="420"/>
      <c r="CE24" s="420"/>
      <c r="CF24" s="420"/>
      <c r="CG24" s="420"/>
      <c r="CH24" s="420"/>
      <c r="CI24" s="420"/>
      <c r="CJ24" s="420"/>
      <c r="CK24" s="420"/>
      <c r="CL24" s="420"/>
      <c r="CM24" s="420"/>
      <c r="CN24" s="420"/>
      <c r="CO24" s="420"/>
      <c r="CP24" s="420"/>
      <c r="CQ24" s="420"/>
      <c r="CR24" s="420"/>
      <c r="CS24" s="420"/>
      <c r="CT24" s="420"/>
      <c r="CU24" s="420"/>
      <c r="CV24" s="420"/>
      <c r="CW24" s="420"/>
      <c r="CX24" s="420"/>
      <c r="CY24" s="420"/>
      <c r="CZ24" s="420"/>
      <c r="DA24" s="420"/>
      <c r="DB24" s="420"/>
      <c r="DC24" s="420"/>
      <c r="DD24" s="420"/>
      <c r="DE24" s="420"/>
    </row>
  </sheetData>
  <hyperlinks>
    <hyperlink ref="A1" location="Menu!E47" display="Operações com Características de Concessão de Crédito(1) no Brasil: Exposição                                        " xr:uid="{FD360BD5-3829-447E-8B99-D19D09C6157A}"/>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59DA7-C2F5-468E-96D2-94C626A02BCF}">
  <sheetPr codeName="Plan27">
    <tabColor rgb="FF5F6062"/>
  </sheetPr>
  <dimension ref="A1:EO24"/>
  <sheetViews>
    <sheetView workbookViewId="0">
      <selection sqref="A1:XFD1048576"/>
    </sheetView>
  </sheetViews>
  <sheetFormatPr defaultColWidth="8.5546875" defaultRowHeight="13.8"/>
  <cols>
    <col min="1" max="1" width="65.5546875" style="3" customWidth="1"/>
    <col min="2" max="2" width="9" style="3" bestFit="1" customWidth="1"/>
    <col min="3" max="4" width="8" style="3" bestFit="1" customWidth="1"/>
    <col min="5" max="5" width="8.44140625" style="3" bestFit="1" customWidth="1"/>
    <col min="6" max="6" width="11.44140625" style="3" bestFit="1" customWidth="1"/>
    <col min="7" max="7" width="9" style="3" bestFit="1" customWidth="1"/>
    <col min="8" max="13" width="9" style="3" customWidth="1"/>
    <col min="14" max="14" width="9" style="3" bestFit="1" customWidth="1"/>
    <col min="15" max="16" width="8" style="3" bestFit="1" customWidth="1"/>
    <col min="17" max="17" width="8.44140625" style="3" bestFit="1" customWidth="1"/>
    <col min="18" max="18" width="11.44140625" style="3" bestFit="1" customWidth="1"/>
    <col min="19" max="20" width="9" style="3" bestFit="1" customWidth="1"/>
    <col min="21" max="22" width="8" style="3" bestFit="1" customWidth="1"/>
    <col min="23" max="23" width="8.44140625" style="3" bestFit="1" customWidth="1"/>
    <col min="24" max="24" width="11.44140625" style="3" bestFit="1" customWidth="1"/>
    <col min="25" max="26" width="9" style="3" bestFit="1" customWidth="1"/>
    <col min="27" max="27" width="8" style="3" bestFit="1" customWidth="1"/>
    <col min="28" max="28" width="7" style="3" bestFit="1" customWidth="1"/>
    <col min="29" max="29" width="8.44140625" style="3" bestFit="1" customWidth="1"/>
    <col min="30" max="30" width="11.44140625" style="3" bestFit="1" customWidth="1"/>
    <col min="31" max="31" width="9" style="3" bestFit="1" customWidth="1"/>
    <col min="32" max="37" width="9" style="3" customWidth="1"/>
    <col min="38" max="38" width="9" style="3" bestFit="1" customWidth="1"/>
    <col min="39" max="39" width="8" style="3" bestFit="1" customWidth="1"/>
    <col min="40" max="40" width="7" style="3" bestFit="1" customWidth="1"/>
    <col min="41" max="41" width="8.44140625" style="3" bestFit="1" customWidth="1"/>
    <col min="42" max="42" width="11.44140625" style="3" bestFit="1" customWidth="1"/>
    <col min="43" max="44" width="9" style="3" bestFit="1" customWidth="1"/>
    <col min="45" max="45" width="8" style="3" bestFit="1" customWidth="1"/>
    <col min="46" max="46" width="7" style="3" bestFit="1" customWidth="1"/>
    <col min="47" max="47" width="8.44140625" style="3" bestFit="1" customWidth="1"/>
    <col min="48" max="48" width="11.44140625" style="3" bestFit="1" customWidth="1"/>
    <col min="49" max="50" width="9" style="3" bestFit="1" customWidth="1"/>
    <col min="51" max="51" width="8" style="3" bestFit="1" customWidth="1"/>
    <col min="52" max="52" width="7" style="3" bestFit="1" customWidth="1"/>
    <col min="53" max="53" width="8.44140625" style="3" bestFit="1" customWidth="1"/>
    <col min="54" max="54" width="11.44140625" style="3" bestFit="1" customWidth="1"/>
    <col min="55" max="56" width="9" style="3" bestFit="1" customWidth="1"/>
    <col min="57" max="57" width="8" style="3" bestFit="1" customWidth="1"/>
    <col min="58" max="58" width="7" style="3" bestFit="1" customWidth="1"/>
    <col min="59" max="59" width="8.44140625" style="3" bestFit="1" customWidth="1"/>
    <col min="60" max="60" width="11.44140625" style="3" bestFit="1" customWidth="1"/>
    <col min="61" max="62" width="9" style="3" bestFit="1" customWidth="1"/>
    <col min="63" max="63" width="8" style="3" bestFit="1" customWidth="1"/>
    <col min="64" max="64" width="7" style="3" bestFit="1" customWidth="1"/>
    <col min="65" max="65" width="8.44140625" style="3" bestFit="1" customWidth="1"/>
    <col min="66" max="66" width="11.44140625" style="3" bestFit="1" customWidth="1"/>
    <col min="67" max="68" width="9" style="3" bestFit="1" customWidth="1"/>
    <col min="69" max="69" width="8" style="3" bestFit="1" customWidth="1"/>
    <col min="70" max="70" width="7" style="3" bestFit="1" customWidth="1"/>
    <col min="71" max="71" width="8.44140625" style="3" bestFit="1" customWidth="1"/>
    <col min="72" max="72" width="11.44140625" style="3" bestFit="1" customWidth="1"/>
    <col min="73" max="74" width="9" style="3" bestFit="1" customWidth="1"/>
    <col min="75" max="75" width="8" style="3" bestFit="1" customWidth="1"/>
    <col min="76" max="76" width="7" style="3" bestFit="1" customWidth="1"/>
    <col min="77" max="77" width="8.44140625" style="3" bestFit="1" customWidth="1"/>
    <col min="78" max="78" width="11.44140625" style="3" bestFit="1" customWidth="1"/>
    <col min="79" max="80" width="9" style="3" bestFit="1" customWidth="1"/>
    <col min="81" max="81" width="8" style="3" bestFit="1" customWidth="1"/>
    <col min="82" max="82" width="7" style="3" bestFit="1" customWidth="1"/>
    <col min="83" max="83" width="8.44140625" style="3" bestFit="1" customWidth="1"/>
    <col min="84" max="84" width="11.44140625" style="3" bestFit="1" customWidth="1"/>
    <col min="85" max="86" width="9" style="3" bestFit="1" customWidth="1"/>
    <col min="87" max="87" width="8" style="3" bestFit="1" customWidth="1"/>
    <col min="88" max="88" width="7" style="3" bestFit="1" customWidth="1"/>
    <col min="89" max="89" width="8.44140625" style="3" bestFit="1" customWidth="1"/>
    <col min="90" max="90" width="11.44140625" style="3" bestFit="1" customWidth="1"/>
    <col min="91" max="92" width="9" style="3" bestFit="1" customWidth="1"/>
    <col min="93" max="93" width="8" style="3" bestFit="1" customWidth="1"/>
    <col min="94" max="94" width="7" style="3" bestFit="1" customWidth="1"/>
    <col min="95" max="95" width="8.44140625" style="3" bestFit="1" customWidth="1"/>
    <col min="96" max="96" width="11.44140625" style="3" bestFit="1" customWidth="1"/>
    <col min="97" max="98" width="9" style="3" bestFit="1" customWidth="1"/>
    <col min="99" max="99" width="8" style="3" bestFit="1" customWidth="1"/>
    <col min="100" max="100" width="7" style="3" bestFit="1" customWidth="1"/>
    <col min="101" max="101" width="8.44140625" style="3" bestFit="1" customWidth="1"/>
    <col min="102" max="102" width="11.44140625" style="3" bestFit="1" customWidth="1"/>
    <col min="103" max="104" width="9" style="3" bestFit="1" customWidth="1"/>
    <col min="105" max="105" width="8" style="3" bestFit="1" customWidth="1"/>
    <col min="106" max="106" width="7" style="3" bestFit="1" customWidth="1"/>
    <col min="107" max="107" width="8.44140625" style="3" bestFit="1" customWidth="1"/>
    <col min="108" max="108" width="11.44140625" style="3" bestFit="1" customWidth="1"/>
    <col min="109" max="109" width="9" style="3" bestFit="1" customWidth="1"/>
    <col min="110" max="110" width="10.44140625" style="3" bestFit="1" customWidth="1"/>
    <col min="111" max="113" width="9.44140625" style="3" bestFit="1" customWidth="1"/>
    <col min="114" max="114" width="11.44140625" style="3" bestFit="1" customWidth="1"/>
    <col min="115" max="116" width="10.44140625" style="3" bestFit="1" customWidth="1"/>
    <col min="117" max="119" width="9.44140625" style="3" bestFit="1" customWidth="1"/>
    <col min="120" max="120" width="11.44140625" style="3" bestFit="1" customWidth="1"/>
    <col min="121" max="122" width="10.44140625" style="3" bestFit="1" customWidth="1"/>
    <col min="123" max="125" width="9.44140625" style="3" bestFit="1" customWidth="1"/>
    <col min="126" max="126" width="11.44140625" style="3" bestFit="1" customWidth="1"/>
    <col min="127" max="128" width="10.44140625" style="3" bestFit="1" customWidth="1"/>
    <col min="129" max="131" width="9.44140625" style="3" bestFit="1" customWidth="1"/>
    <col min="132" max="132" width="11.44140625" style="3" bestFit="1" customWidth="1"/>
    <col min="133" max="134" width="10.44140625" style="3" bestFit="1" customWidth="1"/>
    <col min="135" max="135" width="9.44140625" style="3" bestFit="1" customWidth="1"/>
    <col min="136" max="136" width="8.44140625" style="3" bestFit="1" customWidth="1"/>
    <col min="137" max="137" width="9.44140625" style="3" bestFit="1" customWidth="1"/>
    <col min="138" max="138" width="11.44140625" style="3" bestFit="1" customWidth="1"/>
    <col min="139" max="140" width="10.44140625" style="3" bestFit="1" customWidth="1"/>
    <col min="141" max="141" width="9.44140625" style="3" bestFit="1" customWidth="1"/>
    <col min="142" max="142" width="8.44140625" style="3" bestFit="1" customWidth="1"/>
    <col min="143" max="143" width="9.44140625" style="3" bestFit="1" customWidth="1"/>
    <col min="144" max="144" width="11.44140625" style="3" bestFit="1" customWidth="1"/>
    <col min="145" max="145" width="10.44140625" style="3" bestFit="1" customWidth="1"/>
    <col min="146" max="16384" width="8.5546875" style="3"/>
  </cols>
  <sheetData>
    <row r="1" spans="1:145" ht="18">
      <c r="A1" s="53" t="s">
        <v>2790</v>
      </c>
      <c r="EK1" s="286"/>
      <c r="EL1" s="286"/>
      <c r="EM1" s="286"/>
      <c r="EN1" s="286"/>
      <c r="EO1" s="262" t="s">
        <v>2345</v>
      </c>
    </row>
    <row r="2" spans="1:145">
      <c r="A2" s="717"/>
      <c r="B2" s="643"/>
      <c r="C2" s="651"/>
      <c r="D2" s="651"/>
      <c r="E2" s="651"/>
      <c r="F2" s="651"/>
      <c r="G2" s="644"/>
      <c r="H2" s="644"/>
      <c r="I2" s="644"/>
      <c r="J2" s="644"/>
      <c r="K2" s="644"/>
      <c r="L2" s="644"/>
      <c r="M2" s="644"/>
      <c r="N2" s="643"/>
      <c r="O2" s="651"/>
      <c r="P2" s="651"/>
      <c r="Q2" s="651"/>
      <c r="R2" s="651"/>
      <c r="S2" s="644"/>
      <c r="T2" s="645" t="s">
        <v>2475</v>
      </c>
      <c r="U2" s="645"/>
      <c r="V2" s="645"/>
      <c r="W2" s="645"/>
      <c r="X2" s="645"/>
      <c r="Y2" s="645"/>
      <c r="Z2" s="645"/>
      <c r="AA2" s="645"/>
      <c r="AB2" s="645"/>
      <c r="AC2" s="645"/>
      <c r="AD2" s="645"/>
      <c r="AE2" s="645"/>
      <c r="AF2" s="645"/>
      <c r="AG2" s="645"/>
      <c r="AH2" s="645"/>
      <c r="AI2" s="645"/>
      <c r="AJ2" s="645"/>
      <c r="AK2" s="645"/>
      <c r="AL2" s="645"/>
      <c r="AM2" s="645"/>
      <c r="AN2" s="645"/>
      <c r="AO2" s="645"/>
      <c r="AP2" s="645"/>
      <c r="AQ2" s="645"/>
      <c r="AR2" s="645"/>
      <c r="AS2" s="645"/>
      <c r="AT2" s="645"/>
      <c r="AU2" s="645"/>
      <c r="AV2" s="645"/>
      <c r="AW2" s="645"/>
      <c r="AX2" s="645"/>
      <c r="AY2" s="645"/>
      <c r="AZ2" s="645"/>
      <c r="BA2" s="645"/>
      <c r="BB2" s="645"/>
      <c r="BC2" s="645"/>
      <c r="BD2" s="645"/>
      <c r="BE2" s="645"/>
      <c r="BF2" s="645"/>
      <c r="BG2" s="645"/>
      <c r="BH2" s="645"/>
      <c r="BI2" s="645"/>
      <c r="BJ2" s="645"/>
      <c r="BK2" s="645"/>
      <c r="BL2" s="645"/>
      <c r="BM2" s="645"/>
      <c r="BN2" s="645"/>
      <c r="BO2" s="645"/>
      <c r="BP2" s="645"/>
      <c r="BQ2" s="645"/>
      <c r="BR2" s="645"/>
      <c r="BS2" s="645"/>
      <c r="BT2" s="645"/>
      <c r="BU2" s="645"/>
      <c r="BV2" s="645"/>
      <c r="BW2" s="645"/>
      <c r="BX2" s="645"/>
      <c r="BY2" s="645"/>
      <c r="BZ2" s="645"/>
      <c r="CA2" s="645"/>
      <c r="CB2" s="645"/>
      <c r="CC2" s="645"/>
      <c r="CD2" s="645"/>
      <c r="CE2" s="645"/>
      <c r="CF2" s="645"/>
      <c r="CG2" s="645"/>
      <c r="CH2" s="645"/>
      <c r="CI2" s="645"/>
      <c r="CJ2" s="645"/>
      <c r="CK2" s="645"/>
      <c r="CL2" s="645"/>
      <c r="CM2" s="645"/>
      <c r="CN2" s="645"/>
      <c r="CO2" s="645"/>
      <c r="CP2" s="645"/>
      <c r="CQ2" s="645"/>
      <c r="CR2" s="645"/>
      <c r="CS2" s="645"/>
      <c r="CT2" s="645"/>
      <c r="CU2" s="645"/>
      <c r="CV2" s="645"/>
      <c r="CW2" s="645"/>
      <c r="CX2" s="645"/>
      <c r="CY2" s="645"/>
      <c r="CZ2" s="645"/>
      <c r="DA2" s="645"/>
      <c r="DB2" s="645"/>
      <c r="DC2" s="645"/>
      <c r="DD2" s="645"/>
      <c r="DE2" s="645"/>
      <c r="DF2" s="645"/>
      <c r="DG2" s="645"/>
      <c r="DH2" s="645"/>
      <c r="DI2" s="645"/>
      <c r="DJ2" s="645"/>
      <c r="DK2" s="645"/>
      <c r="DL2" s="645"/>
      <c r="DM2" s="645"/>
      <c r="DN2" s="645"/>
      <c r="DO2" s="645"/>
      <c r="DP2" s="645"/>
      <c r="DQ2" s="645"/>
      <c r="DR2" s="645"/>
      <c r="DS2" s="645"/>
      <c r="DT2" s="645"/>
      <c r="DU2" s="645"/>
      <c r="DV2" s="645"/>
      <c r="DW2" s="645"/>
      <c r="DX2" s="645" t="s">
        <v>2625</v>
      </c>
      <c r="DY2" s="645"/>
      <c r="DZ2" s="645"/>
      <c r="EA2" s="645"/>
      <c r="EB2" s="645"/>
      <c r="EC2" s="645"/>
      <c r="ED2" s="645"/>
      <c r="EE2" s="645"/>
      <c r="EF2" s="645"/>
      <c r="EG2" s="645"/>
      <c r="EH2" s="645"/>
      <c r="EI2" s="645"/>
      <c r="EJ2" s="645"/>
      <c r="EK2" s="645"/>
      <c r="EL2" s="645"/>
      <c r="EM2" s="645"/>
      <c r="EN2" s="645"/>
      <c r="EO2" s="645"/>
    </row>
    <row r="3" spans="1:145">
      <c r="A3" s="814"/>
      <c r="B3" s="456" t="s">
        <v>2265</v>
      </c>
      <c r="C3" s="830"/>
      <c r="D3" s="830"/>
      <c r="E3" s="830"/>
      <c r="F3" s="830"/>
      <c r="G3" s="830"/>
      <c r="H3" s="456" t="s">
        <v>2372</v>
      </c>
      <c r="I3" s="830"/>
      <c r="J3" s="830"/>
      <c r="K3" s="830"/>
      <c r="L3" s="830"/>
      <c r="M3" s="830"/>
      <c r="N3" s="456" t="s">
        <v>2517</v>
      </c>
      <c r="O3" s="830"/>
      <c r="P3" s="830"/>
      <c r="Q3" s="830"/>
      <c r="R3" s="830"/>
      <c r="S3" s="830"/>
      <c r="T3" s="456" t="s">
        <v>2518</v>
      </c>
      <c r="U3" s="830"/>
      <c r="V3" s="830"/>
      <c r="W3" s="830"/>
      <c r="X3" s="830"/>
      <c r="Y3" s="830"/>
      <c r="Z3" s="456" t="s">
        <v>2519</v>
      </c>
      <c r="AA3" s="830"/>
      <c r="AB3" s="830"/>
      <c r="AC3" s="830"/>
      <c r="AD3" s="830"/>
      <c r="AE3" s="830"/>
      <c r="AF3" s="456" t="s">
        <v>2520</v>
      </c>
      <c r="AG3" s="830"/>
      <c r="AH3" s="830"/>
      <c r="AI3" s="830"/>
      <c r="AJ3" s="830"/>
      <c r="AK3" s="830"/>
      <c r="AL3" s="456" t="s">
        <v>2508</v>
      </c>
      <c r="AM3" s="830"/>
      <c r="AN3" s="830"/>
      <c r="AO3" s="830"/>
      <c r="AP3" s="830"/>
      <c r="AQ3" s="830"/>
      <c r="AR3" s="456" t="s">
        <v>2477</v>
      </c>
      <c r="AS3" s="830"/>
      <c r="AT3" s="830"/>
      <c r="AU3" s="830"/>
      <c r="AV3" s="830"/>
      <c r="AW3" s="830"/>
      <c r="AX3" s="456" t="s">
        <v>2478</v>
      </c>
      <c r="AY3" s="830"/>
      <c r="AZ3" s="830"/>
      <c r="BA3" s="830"/>
      <c r="BB3" s="830"/>
      <c r="BC3" s="830"/>
      <c r="BD3" s="456" t="s">
        <v>2479</v>
      </c>
      <c r="BE3" s="830"/>
      <c r="BF3" s="830"/>
      <c r="BG3" s="830"/>
      <c r="BH3" s="830"/>
      <c r="BI3" s="830"/>
      <c r="BJ3" s="456" t="s">
        <v>2480</v>
      </c>
      <c r="BK3" s="830"/>
      <c r="BL3" s="830"/>
      <c r="BM3" s="830"/>
      <c r="BN3" s="830"/>
      <c r="BO3" s="830"/>
      <c r="BP3" s="456" t="s">
        <v>2481</v>
      </c>
      <c r="BQ3" s="830"/>
      <c r="BR3" s="830"/>
      <c r="BS3" s="830"/>
      <c r="BT3" s="830"/>
      <c r="BU3" s="830"/>
      <c r="BV3" s="455" t="s">
        <v>2482</v>
      </c>
      <c r="BW3" s="830"/>
      <c r="BX3" s="830"/>
      <c r="BY3" s="830"/>
      <c r="BZ3" s="830"/>
      <c r="CA3" s="830"/>
      <c r="CB3" s="456" t="s">
        <v>2483</v>
      </c>
      <c r="CC3" s="830"/>
      <c r="CD3" s="830"/>
      <c r="CE3" s="830"/>
      <c r="CF3" s="830"/>
      <c r="CG3" s="830"/>
      <c r="CH3" s="456" t="s">
        <v>2484</v>
      </c>
      <c r="CI3" s="830"/>
      <c r="CJ3" s="830"/>
      <c r="CK3" s="830"/>
      <c r="CL3" s="830"/>
      <c r="CM3" s="830"/>
      <c r="CN3" s="456" t="s">
        <v>2521</v>
      </c>
      <c r="CO3" s="830"/>
      <c r="CP3" s="830"/>
      <c r="CQ3" s="830"/>
      <c r="CR3" s="830"/>
      <c r="CS3" s="830"/>
      <c r="CT3" s="456" t="s">
        <v>2486</v>
      </c>
      <c r="CU3" s="830"/>
      <c r="CV3" s="830"/>
      <c r="CW3" s="830"/>
      <c r="CX3" s="830"/>
      <c r="CY3" s="830"/>
      <c r="CZ3" s="456" t="s">
        <v>2487</v>
      </c>
      <c r="DA3" s="830"/>
      <c r="DB3" s="830"/>
      <c r="DC3" s="830"/>
      <c r="DD3" s="830"/>
      <c r="DE3" s="830"/>
      <c r="DF3" s="456" t="s">
        <v>2488</v>
      </c>
      <c r="DG3" s="830"/>
      <c r="DH3" s="830"/>
      <c r="DI3" s="830"/>
      <c r="DJ3" s="830"/>
      <c r="DK3" s="830"/>
      <c r="DL3" s="456" t="s">
        <v>2489</v>
      </c>
      <c r="DM3" s="830"/>
      <c r="DN3" s="830"/>
      <c r="DO3" s="830"/>
      <c r="DP3" s="830"/>
      <c r="DQ3" s="830"/>
      <c r="DR3" s="456" t="s">
        <v>2490</v>
      </c>
      <c r="DS3" s="830"/>
      <c r="DT3" s="830"/>
      <c r="DU3" s="830"/>
      <c r="DV3" s="830"/>
      <c r="DW3" s="830"/>
      <c r="DX3" s="456" t="s">
        <v>2491</v>
      </c>
      <c r="DY3" s="830"/>
      <c r="DZ3" s="830"/>
      <c r="EA3" s="830"/>
      <c r="EB3" s="830"/>
      <c r="EC3" s="830"/>
      <c r="ED3" s="455">
        <v>41912</v>
      </c>
      <c r="EE3" s="830"/>
      <c r="EF3" s="830"/>
      <c r="EG3" s="830"/>
      <c r="EH3" s="830"/>
      <c r="EI3" s="830"/>
      <c r="EJ3" s="455">
        <v>41820</v>
      </c>
      <c r="EK3" s="722"/>
      <c r="EL3" s="722"/>
      <c r="EM3" s="722"/>
      <c r="EN3" s="722"/>
      <c r="EO3" s="722"/>
    </row>
    <row r="4" spans="1:145">
      <c r="A4" s="618"/>
      <c r="B4" s="816" t="s">
        <v>1905</v>
      </c>
      <c r="C4" s="816" t="s">
        <v>1906</v>
      </c>
      <c r="D4" s="816" t="s">
        <v>1907</v>
      </c>
      <c r="E4" s="816" t="s">
        <v>1908</v>
      </c>
      <c r="F4" s="816" t="s">
        <v>2776</v>
      </c>
      <c r="G4" s="816" t="s">
        <v>1574</v>
      </c>
      <c r="H4" s="816" t="s">
        <v>1905</v>
      </c>
      <c r="I4" s="816" t="s">
        <v>1906</v>
      </c>
      <c r="J4" s="816" t="s">
        <v>1907</v>
      </c>
      <c r="K4" s="816" t="s">
        <v>1908</v>
      </c>
      <c r="L4" s="816" t="s">
        <v>2776</v>
      </c>
      <c r="M4" s="816" t="s">
        <v>1574</v>
      </c>
      <c r="N4" s="816" t="s">
        <v>1905</v>
      </c>
      <c r="O4" s="816" t="s">
        <v>1906</v>
      </c>
      <c r="P4" s="816" t="s">
        <v>1907</v>
      </c>
      <c r="Q4" s="816" t="s">
        <v>1908</v>
      </c>
      <c r="R4" s="816" t="s">
        <v>2776</v>
      </c>
      <c r="S4" s="816" t="s">
        <v>1574</v>
      </c>
      <c r="T4" s="816" t="s">
        <v>1905</v>
      </c>
      <c r="U4" s="816" t="s">
        <v>1906</v>
      </c>
      <c r="V4" s="816" t="s">
        <v>1907</v>
      </c>
      <c r="W4" s="816" t="s">
        <v>1908</v>
      </c>
      <c r="X4" s="816" t="s">
        <v>2776</v>
      </c>
      <c r="Y4" s="816" t="s">
        <v>1574</v>
      </c>
      <c r="Z4" s="816" t="s">
        <v>1905</v>
      </c>
      <c r="AA4" s="816" t="s">
        <v>1906</v>
      </c>
      <c r="AB4" s="816" t="s">
        <v>1907</v>
      </c>
      <c r="AC4" s="816" t="s">
        <v>1908</v>
      </c>
      <c r="AD4" s="816" t="s">
        <v>2776</v>
      </c>
      <c r="AE4" s="816" t="s">
        <v>1574</v>
      </c>
      <c r="AF4" s="816" t="s">
        <v>1905</v>
      </c>
      <c r="AG4" s="816" t="s">
        <v>1906</v>
      </c>
      <c r="AH4" s="816" t="s">
        <v>1907</v>
      </c>
      <c r="AI4" s="816" t="s">
        <v>1908</v>
      </c>
      <c r="AJ4" s="816" t="s">
        <v>2776</v>
      </c>
      <c r="AK4" s="816" t="s">
        <v>1574</v>
      </c>
      <c r="AL4" s="816" t="s">
        <v>1905</v>
      </c>
      <c r="AM4" s="816" t="s">
        <v>1906</v>
      </c>
      <c r="AN4" s="816" t="s">
        <v>1907</v>
      </c>
      <c r="AO4" s="816" t="s">
        <v>1908</v>
      </c>
      <c r="AP4" s="816" t="s">
        <v>2776</v>
      </c>
      <c r="AQ4" s="816" t="s">
        <v>1574</v>
      </c>
      <c r="AR4" s="816" t="s">
        <v>1905</v>
      </c>
      <c r="AS4" s="816" t="s">
        <v>1906</v>
      </c>
      <c r="AT4" s="816" t="s">
        <v>1907</v>
      </c>
      <c r="AU4" s="816" t="s">
        <v>1908</v>
      </c>
      <c r="AV4" s="816" t="s">
        <v>2776</v>
      </c>
      <c r="AW4" s="816" t="s">
        <v>1574</v>
      </c>
      <c r="AX4" s="816" t="s">
        <v>1905</v>
      </c>
      <c r="AY4" s="816" t="s">
        <v>1906</v>
      </c>
      <c r="AZ4" s="816" t="s">
        <v>1907</v>
      </c>
      <c r="BA4" s="816" t="s">
        <v>1908</v>
      </c>
      <c r="BB4" s="816" t="s">
        <v>2776</v>
      </c>
      <c r="BC4" s="816" t="s">
        <v>1574</v>
      </c>
      <c r="BD4" s="816" t="s">
        <v>1905</v>
      </c>
      <c r="BE4" s="816" t="s">
        <v>1906</v>
      </c>
      <c r="BF4" s="816" t="s">
        <v>1907</v>
      </c>
      <c r="BG4" s="816" t="s">
        <v>1908</v>
      </c>
      <c r="BH4" s="816" t="s">
        <v>2776</v>
      </c>
      <c r="BI4" s="816" t="s">
        <v>1574</v>
      </c>
      <c r="BJ4" s="816" t="s">
        <v>1905</v>
      </c>
      <c r="BK4" s="816" t="s">
        <v>1906</v>
      </c>
      <c r="BL4" s="816" t="s">
        <v>1907</v>
      </c>
      <c r="BM4" s="816" t="s">
        <v>1908</v>
      </c>
      <c r="BN4" s="816" t="s">
        <v>2776</v>
      </c>
      <c r="BO4" s="816" t="s">
        <v>1574</v>
      </c>
      <c r="BP4" s="816" t="s">
        <v>1905</v>
      </c>
      <c r="BQ4" s="816" t="s">
        <v>1906</v>
      </c>
      <c r="BR4" s="816" t="s">
        <v>1907</v>
      </c>
      <c r="BS4" s="816" t="s">
        <v>1908</v>
      </c>
      <c r="BT4" s="816" t="s">
        <v>2776</v>
      </c>
      <c r="BU4" s="816" t="s">
        <v>1574</v>
      </c>
      <c r="BV4" s="816" t="s">
        <v>1905</v>
      </c>
      <c r="BW4" s="816" t="s">
        <v>1906</v>
      </c>
      <c r="BX4" s="816" t="s">
        <v>1907</v>
      </c>
      <c r="BY4" s="816" t="s">
        <v>1908</v>
      </c>
      <c r="BZ4" s="816" t="s">
        <v>2776</v>
      </c>
      <c r="CA4" s="816" t="s">
        <v>1574</v>
      </c>
      <c r="CB4" s="816" t="s">
        <v>1905</v>
      </c>
      <c r="CC4" s="816" t="s">
        <v>1906</v>
      </c>
      <c r="CD4" s="816" t="s">
        <v>1907</v>
      </c>
      <c r="CE4" s="816" t="s">
        <v>1908</v>
      </c>
      <c r="CF4" s="816" t="s">
        <v>2776</v>
      </c>
      <c r="CG4" s="816" t="s">
        <v>1574</v>
      </c>
      <c r="CH4" s="816" t="s">
        <v>1905</v>
      </c>
      <c r="CI4" s="816" t="s">
        <v>1906</v>
      </c>
      <c r="CJ4" s="816" t="s">
        <v>1907</v>
      </c>
      <c r="CK4" s="816" t="s">
        <v>1908</v>
      </c>
      <c r="CL4" s="816" t="s">
        <v>2776</v>
      </c>
      <c r="CM4" s="816" t="s">
        <v>1574</v>
      </c>
      <c r="CN4" s="816" t="s">
        <v>1905</v>
      </c>
      <c r="CO4" s="816" t="s">
        <v>1906</v>
      </c>
      <c r="CP4" s="816" t="s">
        <v>1907</v>
      </c>
      <c r="CQ4" s="816" t="s">
        <v>1908</v>
      </c>
      <c r="CR4" s="816" t="s">
        <v>2776</v>
      </c>
      <c r="CS4" s="816" t="s">
        <v>1574</v>
      </c>
      <c r="CT4" s="816" t="s">
        <v>1905</v>
      </c>
      <c r="CU4" s="816" t="s">
        <v>1906</v>
      </c>
      <c r="CV4" s="816" t="s">
        <v>1907</v>
      </c>
      <c r="CW4" s="816" t="s">
        <v>1908</v>
      </c>
      <c r="CX4" s="816" t="s">
        <v>2776</v>
      </c>
      <c r="CY4" s="816" t="s">
        <v>1574</v>
      </c>
      <c r="CZ4" s="816" t="s">
        <v>1905</v>
      </c>
      <c r="DA4" s="816" t="s">
        <v>1906</v>
      </c>
      <c r="DB4" s="816" t="s">
        <v>1907</v>
      </c>
      <c r="DC4" s="816" t="s">
        <v>1908</v>
      </c>
      <c r="DD4" s="816" t="s">
        <v>2776</v>
      </c>
      <c r="DE4" s="816" t="s">
        <v>1574</v>
      </c>
      <c r="DF4" s="816" t="s">
        <v>1905</v>
      </c>
      <c r="DG4" s="816" t="s">
        <v>1906</v>
      </c>
      <c r="DH4" s="816" t="s">
        <v>1907</v>
      </c>
      <c r="DI4" s="816" t="s">
        <v>1908</v>
      </c>
      <c r="DJ4" s="816" t="s">
        <v>2776</v>
      </c>
      <c r="DK4" s="816" t="s">
        <v>1574</v>
      </c>
      <c r="DL4" s="816" t="s">
        <v>1905</v>
      </c>
      <c r="DM4" s="816" t="s">
        <v>1906</v>
      </c>
      <c r="DN4" s="816" t="s">
        <v>1907</v>
      </c>
      <c r="DO4" s="816" t="s">
        <v>1908</v>
      </c>
      <c r="DP4" s="816" t="s">
        <v>2776</v>
      </c>
      <c r="DQ4" s="816" t="s">
        <v>1574</v>
      </c>
      <c r="DR4" s="816" t="s">
        <v>1905</v>
      </c>
      <c r="DS4" s="816" t="s">
        <v>1906</v>
      </c>
      <c r="DT4" s="816" t="s">
        <v>1907</v>
      </c>
      <c r="DU4" s="816" t="s">
        <v>1908</v>
      </c>
      <c r="DV4" s="816" t="s">
        <v>2776</v>
      </c>
      <c r="DW4" s="816" t="s">
        <v>1574</v>
      </c>
      <c r="DX4" s="816" t="s">
        <v>1905</v>
      </c>
      <c r="DY4" s="816" t="s">
        <v>1906</v>
      </c>
      <c r="DZ4" s="816" t="s">
        <v>1907</v>
      </c>
      <c r="EA4" s="816" t="s">
        <v>1908</v>
      </c>
      <c r="EB4" s="816" t="s">
        <v>2776</v>
      </c>
      <c r="EC4" s="816" t="s">
        <v>1574</v>
      </c>
      <c r="ED4" s="816" t="s">
        <v>1905</v>
      </c>
      <c r="EE4" s="816" t="s">
        <v>1906</v>
      </c>
      <c r="EF4" s="816" t="s">
        <v>1907</v>
      </c>
      <c r="EG4" s="816" t="s">
        <v>1908</v>
      </c>
      <c r="EH4" s="816" t="s">
        <v>2776</v>
      </c>
      <c r="EI4" s="816" t="s">
        <v>1574</v>
      </c>
      <c r="EJ4" s="816" t="s">
        <v>1905</v>
      </c>
      <c r="EK4" s="816" t="s">
        <v>1906</v>
      </c>
      <c r="EL4" s="816" t="s">
        <v>1907</v>
      </c>
      <c r="EM4" s="816" t="s">
        <v>1908</v>
      </c>
      <c r="EN4" s="816" t="s">
        <v>2776</v>
      </c>
      <c r="EO4" s="816" t="s">
        <v>1574</v>
      </c>
    </row>
    <row r="5" spans="1:145">
      <c r="A5" s="241" t="s">
        <v>1879</v>
      </c>
      <c r="B5" s="817">
        <v>167087</v>
      </c>
      <c r="C5" s="817">
        <v>30571</v>
      </c>
      <c r="D5" s="817">
        <v>8602</v>
      </c>
      <c r="E5" s="817">
        <v>37464</v>
      </c>
      <c r="F5" s="817">
        <v>15882</v>
      </c>
      <c r="G5" s="817">
        <v>259606</v>
      </c>
      <c r="H5" s="817">
        <v>165037</v>
      </c>
      <c r="I5" s="817">
        <v>30101</v>
      </c>
      <c r="J5" s="817">
        <v>8557</v>
      </c>
      <c r="K5" s="817">
        <v>37295</v>
      </c>
      <c r="L5" s="817">
        <v>15716</v>
      </c>
      <c r="M5" s="817">
        <v>256706</v>
      </c>
      <c r="N5" s="817">
        <v>160462</v>
      </c>
      <c r="O5" s="817">
        <v>29179</v>
      </c>
      <c r="P5" s="817">
        <v>8389</v>
      </c>
      <c r="Q5" s="817">
        <v>36437</v>
      </c>
      <c r="R5" s="817">
        <v>15353</v>
      </c>
      <c r="S5" s="817">
        <v>249820</v>
      </c>
      <c r="T5" s="817">
        <v>155029</v>
      </c>
      <c r="U5" s="817">
        <v>28023</v>
      </c>
      <c r="V5" s="817">
        <v>8159</v>
      </c>
      <c r="W5" s="817">
        <v>35364</v>
      </c>
      <c r="X5" s="817">
        <v>14846</v>
      </c>
      <c r="Y5" s="817">
        <v>241421</v>
      </c>
      <c r="Z5" s="817">
        <v>150024</v>
      </c>
      <c r="AA5" s="817">
        <v>26872</v>
      </c>
      <c r="AB5" s="817">
        <v>7957</v>
      </c>
      <c r="AC5" s="817">
        <v>34371</v>
      </c>
      <c r="AD5" s="817">
        <v>14328</v>
      </c>
      <c r="AE5" s="817">
        <v>233552</v>
      </c>
      <c r="AF5" s="817">
        <v>145249</v>
      </c>
      <c r="AG5" s="817">
        <v>25695</v>
      </c>
      <c r="AH5" s="817">
        <v>7738</v>
      </c>
      <c r="AI5" s="817">
        <v>33070</v>
      </c>
      <c r="AJ5" s="817">
        <v>13793</v>
      </c>
      <c r="AK5" s="817">
        <v>225545</v>
      </c>
      <c r="AL5" s="817">
        <v>141334</v>
      </c>
      <c r="AM5" s="817">
        <v>24635</v>
      </c>
      <c r="AN5" s="817">
        <v>7533</v>
      </c>
      <c r="AO5" s="817">
        <v>31623</v>
      </c>
      <c r="AP5" s="817">
        <v>13341</v>
      </c>
      <c r="AQ5" s="817">
        <v>218466</v>
      </c>
      <c r="AR5" s="817">
        <v>138594</v>
      </c>
      <c r="AS5" s="817">
        <v>23789</v>
      </c>
      <c r="AT5" s="817">
        <v>7392</v>
      </c>
      <c r="AU5" s="817">
        <v>30485</v>
      </c>
      <c r="AV5" s="817">
        <v>12994</v>
      </c>
      <c r="AW5" s="817">
        <v>213254</v>
      </c>
      <c r="AX5" s="817">
        <v>136182</v>
      </c>
      <c r="AY5" s="817">
        <v>23080</v>
      </c>
      <c r="AZ5" s="817">
        <v>7316</v>
      </c>
      <c r="BA5" s="817">
        <v>29787</v>
      </c>
      <c r="BB5" s="817">
        <v>12682</v>
      </c>
      <c r="BC5" s="817">
        <v>209047</v>
      </c>
      <c r="BD5" s="817">
        <v>130952</v>
      </c>
      <c r="BE5" s="817">
        <v>22205</v>
      </c>
      <c r="BF5" s="817">
        <v>7202</v>
      </c>
      <c r="BG5" s="817">
        <v>28944</v>
      </c>
      <c r="BH5" s="817">
        <v>12316</v>
      </c>
      <c r="BI5" s="817">
        <v>201619</v>
      </c>
      <c r="BJ5" s="817">
        <v>125985</v>
      </c>
      <c r="BK5" s="817">
        <v>21473</v>
      </c>
      <c r="BL5" s="817">
        <v>7092</v>
      </c>
      <c r="BM5" s="817">
        <v>28065</v>
      </c>
      <c r="BN5" s="817">
        <v>12050</v>
      </c>
      <c r="BO5" s="817">
        <v>194665</v>
      </c>
      <c r="BP5" s="817">
        <v>125456</v>
      </c>
      <c r="BQ5" s="817">
        <v>21405</v>
      </c>
      <c r="BR5" s="817">
        <v>7120</v>
      </c>
      <c r="BS5" s="817">
        <v>28069</v>
      </c>
      <c r="BT5" s="817">
        <v>12101</v>
      </c>
      <c r="BU5" s="817">
        <v>194151</v>
      </c>
      <c r="BV5" s="817">
        <v>125781</v>
      </c>
      <c r="BW5" s="817">
        <v>21533</v>
      </c>
      <c r="BX5" s="817">
        <v>7199</v>
      </c>
      <c r="BY5" s="817">
        <v>28506</v>
      </c>
      <c r="BZ5" s="817">
        <v>12250</v>
      </c>
      <c r="CA5" s="817">
        <v>195269</v>
      </c>
      <c r="CB5" s="817">
        <v>125555</v>
      </c>
      <c r="CC5" s="817">
        <v>21561</v>
      </c>
      <c r="CD5" s="817">
        <v>7278</v>
      </c>
      <c r="CE5" s="817">
        <v>28649</v>
      </c>
      <c r="CF5" s="817">
        <v>12353</v>
      </c>
      <c r="CG5" s="817">
        <v>195396</v>
      </c>
      <c r="CH5" s="817">
        <v>125341</v>
      </c>
      <c r="CI5" s="817">
        <v>21632</v>
      </c>
      <c r="CJ5" s="817">
        <v>7382</v>
      </c>
      <c r="CK5" s="817">
        <v>28694</v>
      </c>
      <c r="CL5" s="817">
        <v>12484</v>
      </c>
      <c r="CM5" s="817">
        <v>195533</v>
      </c>
      <c r="CN5" s="817">
        <v>124328</v>
      </c>
      <c r="CO5" s="817">
        <v>21603</v>
      </c>
      <c r="CP5" s="817">
        <v>7545</v>
      </c>
      <c r="CQ5" s="817">
        <v>29031</v>
      </c>
      <c r="CR5" s="817">
        <v>12595</v>
      </c>
      <c r="CS5" s="817">
        <v>195102</v>
      </c>
      <c r="CT5" s="817">
        <v>123834</v>
      </c>
      <c r="CU5" s="817">
        <v>21583</v>
      </c>
      <c r="CV5" s="817">
        <v>7720</v>
      </c>
      <c r="CW5" s="817">
        <v>29524</v>
      </c>
      <c r="CX5" s="817">
        <v>12747</v>
      </c>
      <c r="CY5" s="817">
        <v>195408</v>
      </c>
      <c r="CZ5" s="817">
        <v>124536</v>
      </c>
      <c r="DA5" s="817">
        <v>21780</v>
      </c>
      <c r="DB5" s="817">
        <v>7869</v>
      </c>
      <c r="DC5" s="817">
        <v>29990</v>
      </c>
      <c r="DD5" s="817">
        <v>13003</v>
      </c>
      <c r="DE5" s="817">
        <v>197178</v>
      </c>
      <c r="DF5" s="831">
        <v>125060</v>
      </c>
      <c r="DG5" s="831">
        <v>22036</v>
      </c>
      <c r="DH5" s="831">
        <v>8008</v>
      </c>
      <c r="DI5" s="831">
        <v>30349</v>
      </c>
      <c r="DJ5" s="831">
        <v>13279</v>
      </c>
      <c r="DK5" s="831">
        <v>198732</v>
      </c>
      <c r="DL5" s="832">
        <v>125209</v>
      </c>
      <c r="DM5" s="832">
        <v>22225</v>
      </c>
      <c r="DN5" s="832">
        <v>8099</v>
      </c>
      <c r="DO5" s="832">
        <v>30662</v>
      </c>
      <c r="DP5" s="832">
        <v>13505</v>
      </c>
      <c r="DQ5" s="832">
        <v>199700</v>
      </c>
      <c r="DR5" s="832">
        <v>124277</v>
      </c>
      <c r="DS5" s="832">
        <v>22162</v>
      </c>
      <c r="DT5" s="832">
        <v>8029</v>
      </c>
      <c r="DU5" s="832">
        <v>30582</v>
      </c>
      <c r="DV5" s="832">
        <v>13511</v>
      </c>
      <c r="DW5" s="832">
        <v>198561</v>
      </c>
      <c r="DX5" s="832">
        <v>125036</v>
      </c>
      <c r="DY5" s="832">
        <v>22166</v>
      </c>
      <c r="DZ5" s="832">
        <v>7629</v>
      </c>
      <c r="EA5" s="832">
        <v>29964</v>
      </c>
      <c r="EB5" s="832">
        <v>13483</v>
      </c>
      <c r="EC5" s="832">
        <v>198278</v>
      </c>
      <c r="ED5" s="832">
        <v>123048</v>
      </c>
      <c r="EE5" s="832">
        <v>21073</v>
      </c>
      <c r="EF5" s="832">
        <v>6800</v>
      </c>
      <c r="EG5" s="832">
        <v>27260</v>
      </c>
      <c r="EH5" s="832">
        <v>12694</v>
      </c>
      <c r="EI5" s="832">
        <v>190875</v>
      </c>
      <c r="EJ5" s="832">
        <v>121483</v>
      </c>
      <c r="EK5" s="832">
        <v>20160</v>
      </c>
      <c r="EL5" s="832">
        <v>6060</v>
      </c>
      <c r="EM5" s="832">
        <v>24878</v>
      </c>
      <c r="EN5" s="832">
        <v>11993</v>
      </c>
      <c r="EO5" s="832">
        <v>184574</v>
      </c>
    </row>
    <row r="6" spans="1:145">
      <c r="A6" s="124" t="s">
        <v>2777</v>
      </c>
      <c r="B6" s="819">
        <v>75</v>
      </c>
      <c r="C6" s="819">
        <v>7</v>
      </c>
      <c r="D6" s="819">
        <v>0</v>
      </c>
      <c r="E6" s="819">
        <v>3</v>
      </c>
      <c r="F6" s="819">
        <v>6</v>
      </c>
      <c r="G6" s="819">
        <v>91</v>
      </c>
      <c r="H6" s="819">
        <v>64</v>
      </c>
      <c r="I6" s="819">
        <v>10</v>
      </c>
      <c r="J6" s="819">
        <v>0</v>
      </c>
      <c r="K6" s="819">
        <v>3</v>
      </c>
      <c r="L6" s="819">
        <v>3</v>
      </c>
      <c r="M6" s="819">
        <v>80</v>
      </c>
      <c r="N6" s="819">
        <v>55</v>
      </c>
      <c r="O6" s="819">
        <v>8</v>
      </c>
      <c r="P6" s="819">
        <v>0</v>
      </c>
      <c r="Q6" s="819">
        <v>2</v>
      </c>
      <c r="R6" s="819">
        <v>2</v>
      </c>
      <c r="S6" s="819">
        <v>67</v>
      </c>
      <c r="T6" s="819">
        <v>50</v>
      </c>
      <c r="U6" s="819">
        <v>5</v>
      </c>
      <c r="V6" s="819">
        <v>0</v>
      </c>
      <c r="W6" s="819">
        <v>0</v>
      </c>
      <c r="X6" s="819">
        <v>1</v>
      </c>
      <c r="Y6" s="819">
        <v>56</v>
      </c>
      <c r="Z6" s="819">
        <v>53</v>
      </c>
      <c r="AA6" s="819">
        <v>6</v>
      </c>
      <c r="AB6" s="819">
        <v>0</v>
      </c>
      <c r="AC6" s="819">
        <v>1</v>
      </c>
      <c r="AD6" s="819">
        <v>2</v>
      </c>
      <c r="AE6" s="819">
        <v>62</v>
      </c>
      <c r="AF6" s="819">
        <v>52</v>
      </c>
      <c r="AG6" s="819">
        <v>8</v>
      </c>
      <c r="AH6" s="819">
        <v>0</v>
      </c>
      <c r="AI6" s="819">
        <v>2</v>
      </c>
      <c r="AJ6" s="819">
        <v>3</v>
      </c>
      <c r="AK6" s="819">
        <v>65</v>
      </c>
      <c r="AL6" s="819">
        <v>47</v>
      </c>
      <c r="AM6" s="819">
        <v>17</v>
      </c>
      <c r="AN6" s="819">
        <v>0</v>
      </c>
      <c r="AO6" s="819">
        <v>2</v>
      </c>
      <c r="AP6" s="819">
        <v>5</v>
      </c>
      <c r="AQ6" s="819">
        <v>71</v>
      </c>
      <c r="AR6" s="819">
        <v>48</v>
      </c>
      <c r="AS6" s="819">
        <v>24</v>
      </c>
      <c r="AT6" s="819">
        <v>0</v>
      </c>
      <c r="AU6" s="819">
        <v>2</v>
      </c>
      <c r="AV6" s="819">
        <v>6</v>
      </c>
      <c r="AW6" s="819">
        <v>80</v>
      </c>
      <c r="AX6" s="819">
        <v>51</v>
      </c>
      <c r="AY6" s="819">
        <v>25</v>
      </c>
      <c r="AZ6" s="819">
        <v>0</v>
      </c>
      <c r="BA6" s="819">
        <v>1</v>
      </c>
      <c r="BB6" s="819">
        <v>6</v>
      </c>
      <c r="BC6" s="819">
        <v>83</v>
      </c>
      <c r="BD6" s="819">
        <v>59</v>
      </c>
      <c r="BE6" s="819">
        <v>23</v>
      </c>
      <c r="BF6" s="819">
        <v>0</v>
      </c>
      <c r="BG6" s="819">
        <v>1</v>
      </c>
      <c r="BH6" s="819">
        <v>5</v>
      </c>
      <c r="BI6" s="819">
        <v>88</v>
      </c>
      <c r="BJ6" s="819">
        <v>81</v>
      </c>
      <c r="BK6" s="819">
        <v>21</v>
      </c>
      <c r="BL6" s="819">
        <v>0</v>
      </c>
      <c r="BM6" s="819">
        <v>1</v>
      </c>
      <c r="BN6" s="819">
        <v>4</v>
      </c>
      <c r="BO6" s="819">
        <v>107</v>
      </c>
      <c r="BP6" s="819">
        <v>102</v>
      </c>
      <c r="BQ6" s="819">
        <v>22</v>
      </c>
      <c r="BR6" s="819">
        <v>0</v>
      </c>
      <c r="BS6" s="819">
        <v>1</v>
      </c>
      <c r="BT6" s="819">
        <v>4</v>
      </c>
      <c r="BU6" s="819">
        <v>129</v>
      </c>
      <c r="BV6" s="819">
        <v>123</v>
      </c>
      <c r="BW6" s="819">
        <v>27</v>
      </c>
      <c r="BX6" s="819">
        <v>0</v>
      </c>
      <c r="BY6" s="819">
        <v>1</v>
      </c>
      <c r="BZ6" s="819">
        <v>4</v>
      </c>
      <c r="CA6" s="819">
        <v>155</v>
      </c>
      <c r="CB6" s="819">
        <v>146</v>
      </c>
      <c r="CC6" s="819">
        <v>31</v>
      </c>
      <c r="CD6" s="819">
        <v>0</v>
      </c>
      <c r="CE6" s="819">
        <v>2</v>
      </c>
      <c r="CF6" s="819">
        <v>4</v>
      </c>
      <c r="CG6" s="819">
        <v>183</v>
      </c>
      <c r="CH6" s="819">
        <v>169</v>
      </c>
      <c r="CI6" s="819">
        <v>32</v>
      </c>
      <c r="CJ6" s="819">
        <v>0</v>
      </c>
      <c r="CK6" s="819">
        <v>2</v>
      </c>
      <c r="CL6" s="819">
        <v>17</v>
      </c>
      <c r="CM6" s="819">
        <v>220</v>
      </c>
      <c r="CN6" s="819">
        <v>175</v>
      </c>
      <c r="CO6" s="819">
        <v>32</v>
      </c>
      <c r="CP6" s="819">
        <v>0</v>
      </c>
      <c r="CQ6" s="819">
        <v>1</v>
      </c>
      <c r="CR6" s="819">
        <v>17</v>
      </c>
      <c r="CS6" s="819">
        <v>225</v>
      </c>
      <c r="CT6" s="819">
        <v>171</v>
      </c>
      <c r="CU6" s="819">
        <v>31</v>
      </c>
      <c r="CV6" s="819">
        <v>0</v>
      </c>
      <c r="CW6" s="819">
        <v>2</v>
      </c>
      <c r="CX6" s="819">
        <v>5</v>
      </c>
      <c r="CY6" s="819">
        <v>209</v>
      </c>
      <c r="CZ6" s="819">
        <v>175</v>
      </c>
      <c r="DA6" s="819">
        <v>31</v>
      </c>
      <c r="DB6" s="819">
        <v>0</v>
      </c>
      <c r="DC6" s="819">
        <v>1</v>
      </c>
      <c r="DD6" s="819">
        <v>6</v>
      </c>
      <c r="DE6" s="819">
        <v>213</v>
      </c>
      <c r="DF6" s="822">
        <v>173</v>
      </c>
      <c r="DG6" s="822">
        <v>30</v>
      </c>
      <c r="DH6" s="822">
        <v>0</v>
      </c>
      <c r="DI6" s="822">
        <v>1</v>
      </c>
      <c r="DJ6" s="822">
        <v>6</v>
      </c>
      <c r="DK6" s="822">
        <v>210</v>
      </c>
      <c r="DL6" s="833">
        <v>180</v>
      </c>
      <c r="DM6" s="833">
        <v>29</v>
      </c>
      <c r="DN6" s="833">
        <v>0</v>
      </c>
      <c r="DO6" s="833">
        <v>1</v>
      </c>
      <c r="DP6" s="833">
        <v>8</v>
      </c>
      <c r="DQ6" s="833">
        <v>218</v>
      </c>
      <c r="DR6" s="833">
        <v>192</v>
      </c>
      <c r="DS6" s="833">
        <v>29</v>
      </c>
      <c r="DT6" s="833">
        <v>0</v>
      </c>
      <c r="DU6" s="833">
        <v>2</v>
      </c>
      <c r="DV6" s="833">
        <v>8</v>
      </c>
      <c r="DW6" s="833">
        <v>231</v>
      </c>
      <c r="DX6" s="833">
        <v>179</v>
      </c>
      <c r="DY6" s="833">
        <v>29</v>
      </c>
      <c r="DZ6" s="833">
        <v>0</v>
      </c>
      <c r="EA6" s="833">
        <v>3</v>
      </c>
      <c r="EB6" s="833">
        <v>8</v>
      </c>
      <c r="EC6" s="833">
        <v>219</v>
      </c>
      <c r="ED6" s="833">
        <v>160</v>
      </c>
      <c r="EE6" s="833">
        <v>30</v>
      </c>
      <c r="EF6" s="833">
        <v>0</v>
      </c>
      <c r="EG6" s="833">
        <v>2</v>
      </c>
      <c r="EH6" s="833">
        <v>10</v>
      </c>
      <c r="EI6" s="833">
        <v>202</v>
      </c>
      <c r="EJ6" s="833">
        <v>164</v>
      </c>
      <c r="EK6" s="833">
        <v>30</v>
      </c>
      <c r="EL6" s="833" t="s">
        <v>2653</v>
      </c>
      <c r="EM6" s="833">
        <v>2</v>
      </c>
      <c r="EN6" s="833">
        <v>11</v>
      </c>
      <c r="EO6" s="833">
        <v>207</v>
      </c>
    </row>
    <row r="7" spans="1:145">
      <c r="A7" s="124" t="s">
        <v>2778</v>
      </c>
      <c r="B7" s="819">
        <v>38544</v>
      </c>
      <c r="C7" s="819">
        <v>3805</v>
      </c>
      <c r="D7" s="819">
        <v>412</v>
      </c>
      <c r="E7" s="819">
        <v>1686</v>
      </c>
      <c r="F7" s="819">
        <v>1961</v>
      </c>
      <c r="G7" s="819">
        <v>46408</v>
      </c>
      <c r="H7" s="819">
        <v>37623</v>
      </c>
      <c r="I7" s="819">
        <v>3652</v>
      </c>
      <c r="J7" s="819">
        <v>411</v>
      </c>
      <c r="K7" s="819">
        <v>1658</v>
      </c>
      <c r="L7" s="819">
        <v>1957</v>
      </c>
      <c r="M7" s="819">
        <v>45301</v>
      </c>
      <c r="N7" s="819">
        <v>36866</v>
      </c>
      <c r="O7" s="819">
        <v>3504</v>
      </c>
      <c r="P7" s="819">
        <v>411</v>
      </c>
      <c r="Q7" s="819">
        <v>1628</v>
      </c>
      <c r="R7" s="819">
        <v>1954</v>
      </c>
      <c r="S7" s="819">
        <v>44363</v>
      </c>
      <c r="T7" s="819">
        <v>36051</v>
      </c>
      <c r="U7" s="819">
        <v>3338</v>
      </c>
      <c r="V7" s="819">
        <v>409</v>
      </c>
      <c r="W7" s="819">
        <v>1584</v>
      </c>
      <c r="X7" s="819">
        <v>1929</v>
      </c>
      <c r="Y7" s="819">
        <v>43311</v>
      </c>
      <c r="Z7" s="819">
        <v>35219</v>
      </c>
      <c r="AA7" s="819">
        <v>3187</v>
      </c>
      <c r="AB7" s="819">
        <v>403</v>
      </c>
      <c r="AC7" s="819">
        <v>1539</v>
      </c>
      <c r="AD7" s="819">
        <v>1884</v>
      </c>
      <c r="AE7" s="819">
        <v>42232</v>
      </c>
      <c r="AF7" s="819">
        <v>34568</v>
      </c>
      <c r="AG7" s="819">
        <v>3055</v>
      </c>
      <c r="AH7" s="819">
        <v>397</v>
      </c>
      <c r="AI7" s="819">
        <v>1511</v>
      </c>
      <c r="AJ7" s="819">
        <v>1834</v>
      </c>
      <c r="AK7" s="819">
        <v>41365</v>
      </c>
      <c r="AL7" s="819">
        <v>33985</v>
      </c>
      <c r="AM7" s="819">
        <v>2918</v>
      </c>
      <c r="AN7" s="819">
        <v>392</v>
      </c>
      <c r="AO7" s="819">
        <v>1475</v>
      </c>
      <c r="AP7" s="819">
        <v>1795</v>
      </c>
      <c r="AQ7" s="819">
        <v>40565</v>
      </c>
      <c r="AR7" s="819">
        <v>33568</v>
      </c>
      <c r="AS7" s="819">
        <v>2807</v>
      </c>
      <c r="AT7" s="819">
        <v>387</v>
      </c>
      <c r="AU7" s="819">
        <v>1445</v>
      </c>
      <c r="AV7" s="819">
        <v>1769</v>
      </c>
      <c r="AW7" s="819">
        <v>39976</v>
      </c>
      <c r="AX7" s="819">
        <v>33361</v>
      </c>
      <c r="AY7" s="819">
        <v>2732</v>
      </c>
      <c r="AZ7" s="819">
        <v>383</v>
      </c>
      <c r="BA7" s="819">
        <v>1431</v>
      </c>
      <c r="BB7" s="819">
        <v>1748</v>
      </c>
      <c r="BC7" s="819">
        <v>39655</v>
      </c>
      <c r="BD7" s="819">
        <v>32574</v>
      </c>
      <c r="BE7" s="819">
        <v>2677</v>
      </c>
      <c r="BF7" s="819">
        <v>381</v>
      </c>
      <c r="BG7" s="819">
        <v>1427</v>
      </c>
      <c r="BH7" s="819">
        <v>1728</v>
      </c>
      <c r="BI7" s="819">
        <v>38787</v>
      </c>
      <c r="BJ7" s="819">
        <v>31855</v>
      </c>
      <c r="BK7" s="819">
        <v>2647</v>
      </c>
      <c r="BL7" s="819">
        <v>382</v>
      </c>
      <c r="BM7" s="819">
        <v>1433</v>
      </c>
      <c r="BN7" s="819">
        <v>1722</v>
      </c>
      <c r="BO7" s="819">
        <v>38039</v>
      </c>
      <c r="BP7" s="819">
        <v>31942</v>
      </c>
      <c r="BQ7" s="819">
        <v>2641</v>
      </c>
      <c r="BR7" s="819">
        <v>385</v>
      </c>
      <c r="BS7" s="819">
        <v>1440</v>
      </c>
      <c r="BT7" s="819">
        <v>1735</v>
      </c>
      <c r="BU7" s="819">
        <v>38143</v>
      </c>
      <c r="BV7" s="819">
        <v>31914</v>
      </c>
      <c r="BW7" s="819">
        <v>2625</v>
      </c>
      <c r="BX7" s="819">
        <v>387</v>
      </c>
      <c r="BY7" s="819">
        <v>1442</v>
      </c>
      <c r="BZ7" s="819">
        <v>1744</v>
      </c>
      <c r="CA7" s="819">
        <v>38112</v>
      </c>
      <c r="CB7" s="819">
        <v>31429</v>
      </c>
      <c r="CC7" s="819">
        <v>2577</v>
      </c>
      <c r="CD7" s="819">
        <v>386</v>
      </c>
      <c r="CE7" s="819">
        <v>1422</v>
      </c>
      <c r="CF7" s="819">
        <v>1722</v>
      </c>
      <c r="CG7" s="819">
        <v>37536</v>
      </c>
      <c r="CH7" s="819">
        <v>30646</v>
      </c>
      <c r="CI7" s="819">
        <v>2517</v>
      </c>
      <c r="CJ7" s="819">
        <v>382</v>
      </c>
      <c r="CK7" s="819">
        <v>1386</v>
      </c>
      <c r="CL7" s="819">
        <v>1679</v>
      </c>
      <c r="CM7" s="819">
        <v>36610</v>
      </c>
      <c r="CN7" s="819">
        <v>29897</v>
      </c>
      <c r="CO7" s="819">
        <v>2459</v>
      </c>
      <c r="CP7" s="819">
        <v>376</v>
      </c>
      <c r="CQ7" s="819">
        <v>1354</v>
      </c>
      <c r="CR7" s="819">
        <v>1651</v>
      </c>
      <c r="CS7" s="819">
        <v>35737</v>
      </c>
      <c r="CT7" s="819">
        <v>29246</v>
      </c>
      <c r="CU7" s="819">
        <v>2403</v>
      </c>
      <c r="CV7" s="819">
        <v>367</v>
      </c>
      <c r="CW7" s="819">
        <v>1319</v>
      </c>
      <c r="CX7" s="819">
        <v>1628</v>
      </c>
      <c r="CY7" s="819">
        <v>34963</v>
      </c>
      <c r="CZ7" s="819">
        <v>28372</v>
      </c>
      <c r="DA7" s="819">
        <v>2324</v>
      </c>
      <c r="DB7" s="819">
        <v>357</v>
      </c>
      <c r="DC7" s="819">
        <v>1376</v>
      </c>
      <c r="DD7" s="819">
        <v>1580</v>
      </c>
      <c r="DE7" s="819">
        <v>34009</v>
      </c>
      <c r="DF7" s="822">
        <v>27065</v>
      </c>
      <c r="DG7" s="822">
        <v>2187</v>
      </c>
      <c r="DH7" s="822">
        <v>339</v>
      </c>
      <c r="DI7" s="822">
        <v>1405</v>
      </c>
      <c r="DJ7" s="822">
        <v>1499</v>
      </c>
      <c r="DK7" s="822">
        <v>32495</v>
      </c>
      <c r="DL7" s="833">
        <v>25665</v>
      </c>
      <c r="DM7" s="833">
        <v>2048</v>
      </c>
      <c r="DN7" s="833">
        <v>309</v>
      </c>
      <c r="DO7" s="833">
        <v>1326</v>
      </c>
      <c r="DP7" s="833">
        <v>1410</v>
      </c>
      <c r="DQ7" s="833">
        <v>30758</v>
      </c>
      <c r="DR7" s="833">
        <v>24420</v>
      </c>
      <c r="DS7" s="833">
        <v>1946</v>
      </c>
      <c r="DT7" s="833">
        <v>282</v>
      </c>
      <c r="DU7" s="833">
        <v>1281</v>
      </c>
      <c r="DV7" s="833">
        <v>1349</v>
      </c>
      <c r="DW7" s="833">
        <v>29278</v>
      </c>
      <c r="DX7" s="833">
        <v>23849</v>
      </c>
      <c r="DY7" s="833">
        <v>1884</v>
      </c>
      <c r="DZ7" s="833">
        <v>276</v>
      </c>
      <c r="EA7" s="833">
        <v>1279</v>
      </c>
      <c r="EB7" s="833">
        <v>1329</v>
      </c>
      <c r="EC7" s="833">
        <v>28617</v>
      </c>
      <c r="ED7" s="833">
        <v>22761</v>
      </c>
      <c r="EE7" s="833">
        <v>1754</v>
      </c>
      <c r="EF7" s="833">
        <v>267</v>
      </c>
      <c r="EG7" s="833">
        <v>1236</v>
      </c>
      <c r="EH7" s="833">
        <v>1260</v>
      </c>
      <c r="EI7" s="833">
        <v>27278</v>
      </c>
      <c r="EJ7" s="833">
        <v>21727</v>
      </c>
      <c r="EK7" s="833">
        <v>1631</v>
      </c>
      <c r="EL7" s="833">
        <v>260</v>
      </c>
      <c r="EM7" s="833">
        <v>1194</v>
      </c>
      <c r="EN7" s="833">
        <v>1186</v>
      </c>
      <c r="EO7" s="833">
        <v>25998</v>
      </c>
    </row>
    <row r="8" spans="1:145">
      <c r="A8" s="124" t="s">
        <v>2779</v>
      </c>
      <c r="B8" s="819">
        <v>26624</v>
      </c>
      <c r="C8" s="819">
        <v>5993</v>
      </c>
      <c r="D8" s="819">
        <v>3344</v>
      </c>
      <c r="E8" s="819">
        <v>8116</v>
      </c>
      <c r="F8" s="819">
        <v>3005</v>
      </c>
      <c r="G8" s="819">
        <v>47082</v>
      </c>
      <c r="H8" s="819">
        <v>26396</v>
      </c>
      <c r="I8" s="819">
        <v>5917</v>
      </c>
      <c r="J8" s="819">
        <v>3353</v>
      </c>
      <c r="K8" s="819">
        <v>8125</v>
      </c>
      <c r="L8" s="819">
        <v>3000</v>
      </c>
      <c r="M8" s="819">
        <v>46791</v>
      </c>
      <c r="N8" s="819">
        <v>26185</v>
      </c>
      <c r="O8" s="819">
        <v>5945</v>
      </c>
      <c r="P8" s="819">
        <v>3415</v>
      </c>
      <c r="Q8" s="819">
        <v>8290</v>
      </c>
      <c r="R8" s="819">
        <v>3050</v>
      </c>
      <c r="S8" s="819">
        <v>46885</v>
      </c>
      <c r="T8" s="819">
        <v>25843</v>
      </c>
      <c r="U8" s="819">
        <v>5870</v>
      </c>
      <c r="V8" s="819">
        <v>3447</v>
      </c>
      <c r="W8" s="819">
        <v>8322</v>
      </c>
      <c r="X8" s="819">
        <v>3081</v>
      </c>
      <c r="Y8" s="819">
        <v>46563</v>
      </c>
      <c r="Z8" s="819">
        <v>24977</v>
      </c>
      <c r="AA8" s="819">
        <v>5632</v>
      </c>
      <c r="AB8" s="819">
        <v>3422</v>
      </c>
      <c r="AC8" s="819">
        <v>8169</v>
      </c>
      <c r="AD8" s="819">
        <v>3055</v>
      </c>
      <c r="AE8" s="819">
        <v>45255</v>
      </c>
      <c r="AF8" s="819">
        <v>24183</v>
      </c>
      <c r="AG8" s="819">
        <v>5380</v>
      </c>
      <c r="AH8" s="819">
        <v>3374</v>
      </c>
      <c r="AI8" s="819">
        <v>7937</v>
      </c>
      <c r="AJ8" s="819">
        <v>3018</v>
      </c>
      <c r="AK8" s="819">
        <v>43892</v>
      </c>
      <c r="AL8" s="819">
        <v>23915</v>
      </c>
      <c r="AM8" s="819">
        <v>5256</v>
      </c>
      <c r="AN8" s="819">
        <v>3353</v>
      </c>
      <c r="AO8" s="819">
        <v>7776</v>
      </c>
      <c r="AP8" s="819">
        <v>3028</v>
      </c>
      <c r="AQ8" s="819">
        <v>43328</v>
      </c>
      <c r="AR8" s="819">
        <v>23716</v>
      </c>
      <c r="AS8" s="819">
        <v>5164</v>
      </c>
      <c r="AT8" s="819">
        <v>3339</v>
      </c>
      <c r="AU8" s="819">
        <v>7620</v>
      </c>
      <c r="AV8" s="819">
        <v>3051</v>
      </c>
      <c r="AW8" s="819">
        <v>42890</v>
      </c>
      <c r="AX8" s="819">
        <v>23504</v>
      </c>
      <c r="AY8" s="819">
        <v>5085</v>
      </c>
      <c r="AZ8" s="819">
        <v>3339</v>
      </c>
      <c r="BA8" s="819">
        <v>7521</v>
      </c>
      <c r="BB8" s="819">
        <v>3080</v>
      </c>
      <c r="BC8" s="819">
        <v>42529</v>
      </c>
      <c r="BD8" s="819">
        <v>23543</v>
      </c>
      <c r="BE8" s="819">
        <v>5089</v>
      </c>
      <c r="BF8" s="819">
        <v>3372</v>
      </c>
      <c r="BG8" s="819">
        <v>7583</v>
      </c>
      <c r="BH8" s="819">
        <v>3149</v>
      </c>
      <c r="BI8" s="819">
        <v>42736</v>
      </c>
      <c r="BJ8" s="819">
        <v>23630</v>
      </c>
      <c r="BK8" s="819">
        <v>5103</v>
      </c>
      <c r="BL8" s="819">
        <v>3406</v>
      </c>
      <c r="BM8" s="819">
        <v>7706</v>
      </c>
      <c r="BN8" s="819">
        <v>3220</v>
      </c>
      <c r="BO8" s="819">
        <v>43065</v>
      </c>
      <c r="BP8" s="819">
        <v>23628</v>
      </c>
      <c r="BQ8" s="819">
        <v>5096</v>
      </c>
      <c r="BR8" s="819">
        <v>3421</v>
      </c>
      <c r="BS8" s="819">
        <v>7782</v>
      </c>
      <c r="BT8" s="819">
        <v>3275</v>
      </c>
      <c r="BU8" s="819">
        <v>43202</v>
      </c>
      <c r="BV8" s="819">
        <v>23568</v>
      </c>
      <c r="BW8" s="819">
        <v>5101</v>
      </c>
      <c r="BX8" s="819">
        <v>3425</v>
      </c>
      <c r="BY8" s="819">
        <v>7834</v>
      </c>
      <c r="BZ8" s="819">
        <v>3332</v>
      </c>
      <c r="CA8" s="819">
        <v>43260</v>
      </c>
      <c r="CB8" s="819">
        <v>23703</v>
      </c>
      <c r="CC8" s="819">
        <v>5147</v>
      </c>
      <c r="CD8" s="819">
        <v>3466</v>
      </c>
      <c r="CE8" s="819">
        <v>7985</v>
      </c>
      <c r="CF8" s="819">
        <v>3408</v>
      </c>
      <c r="CG8" s="819">
        <v>43709</v>
      </c>
      <c r="CH8" s="819">
        <v>24187</v>
      </c>
      <c r="CI8" s="819">
        <v>5269</v>
      </c>
      <c r="CJ8" s="819">
        <v>3570</v>
      </c>
      <c r="CK8" s="819">
        <v>8284</v>
      </c>
      <c r="CL8" s="819">
        <v>3522</v>
      </c>
      <c r="CM8" s="819">
        <v>44832</v>
      </c>
      <c r="CN8" s="819">
        <v>24531</v>
      </c>
      <c r="CO8" s="819">
        <v>5367</v>
      </c>
      <c r="CP8" s="819">
        <v>3676</v>
      </c>
      <c r="CQ8" s="819">
        <v>8551</v>
      </c>
      <c r="CR8" s="819">
        <v>3630</v>
      </c>
      <c r="CS8" s="819">
        <v>45755</v>
      </c>
      <c r="CT8" s="819">
        <v>24372</v>
      </c>
      <c r="CU8" s="819">
        <v>5329</v>
      </c>
      <c r="CV8" s="819">
        <v>3726</v>
      </c>
      <c r="CW8" s="819">
        <v>8608</v>
      </c>
      <c r="CX8" s="819">
        <v>3698</v>
      </c>
      <c r="CY8" s="819">
        <v>45733</v>
      </c>
      <c r="CZ8" s="819">
        <v>24283</v>
      </c>
      <c r="DA8" s="819">
        <v>5296</v>
      </c>
      <c r="DB8" s="819">
        <v>3752</v>
      </c>
      <c r="DC8" s="819">
        <v>8602</v>
      </c>
      <c r="DD8" s="819">
        <v>3767</v>
      </c>
      <c r="DE8" s="819">
        <v>45700</v>
      </c>
      <c r="DF8" s="822">
        <v>24436</v>
      </c>
      <c r="DG8" s="822">
        <v>5343</v>
      </c>
      <c r="DH8" s="822">
        <v>3788</v>
      </c>
      <c r="DI8" s="822">
        <v>8673</v>
      </c>
      <c r="DJ8" s="822">
        <v>3872</v>
      </c>
      <c r="DK8" s="822">
        <v>46112</v>
      </c>
      <c r="DL8" s="833">
        <v>24184</v>
      </c>
      <c r="DM8" s="833">
        <v>5311</v>
      </c>
      <c r="DN8" s="833">
        <v>3781</v>
      </c>
      <c r="DO8" s="833">
        <v>8618</v>
      </c>
      <c r="DP8" s="833">
        <v>3956</v>
      </c>
      <c r="DQ8" s="833">
        <v>45850</v>
      </c>
      <c r="DR8" s="833">
        <v>22966</v>
      </c>
      <c r="DS8" s="833">
        <v>5034</v>
      </c>
      <c r="DT8" s="833">
        <v>3576</v>
      </c>
      <c r="DU8" s="833">
        <v>8058</v>
      </c>
      <c r="DV8" s="833">
        <v>3839</v>
      </c>
      <c r="DW8" s="833">
        <v>43473</v>
      </c>
      <c r="DX8" s="833">
        <v>20218</v>
      </c>
      <c r="DY8" s="833">
        <v>4373</v>
      </c>
      <c r="DZ8" s="833">
        <v>3047</v>
      </c>
      <c r="EA8" s="833">
        <v>6847</v>
      </c>
      <c r="EB8" s="833">
        <v>3412</v>
      </c>
      <c r="EC8" s="833">
        <v>37897</v>
      </c>
      <c r="ED8" s="833">
        <v>17902</v>
      </c>
      <c r="EE8" s="833">
        <v>3787</v>
      </c>
      <c r="EF8" s="833">
        <v>2419</v>
      </c>
      <c r="EG8" s="833">
        <v>5699</v>
      </c>
      <c r="EH8" s="833">
        <v>2786</v>
      </c>
      <c r="EI8" s="833">
        <v>32593</v>
      </c>
      <c r="EJ8" s="833">
        <v>15226</v>
      </c>
      <c r="EK8" s="833">
        <v>3151</v>
      </c>
      <c r="EL8" s="833">
        <v>1781</v>
      </c>
      <c r="EM8" s="833">
        <v>4344</v>
      </c>
      <c r="EN8" s="833">
        <v>2140</v>
      </c>
      <c r="EO8" s="833">
        <v>26642</v>
      </c>
    </row>
    <row r="9" spans="1:145">
      <c r="A9" s="124" t="s">
        <v>2780</v>
      </c>
      <c r="B9" s="819">
        <v>9032</v>
      </c>
      <c r="C9" s="819">
        <v>3006</v>
      </c>
      <c r="D9" s="819">
        <v>1190</v>
      </c>
      <c r="E9" s="819">
        <v>2873</v>
      </c>
      <c r="F9" s="819">
        <v>2264</v>
      </c>
      <c r="G9" s="819">
        <v>18365</v>
      </c>
      <c r="H9" s="819">
        <v>8777</v>
      </c>
      <c r="I9" s="819">
        <v>2882</v>
      </c>
      <c r="J9" s="819">
        <v>1146</v>
      </c>
      <c r="K9" s="819">
        <v>2741</v>
      </c>
      <c r="L9" s="819">
        <v>2176</v>
      </c>
      <c r="M9" s="819">
        <v>17722</v>
      </c>
      <c r="N9" s="819">
        <v>8436</v>
      </c>
      <c r="O9" s="819">
        <v>2707</v>
      </c>
      <c r="P9" s="819">
        <v>1092</v>
      </c>
      <c r="Q9" s="819">
        <v>2584</v>
      </c>
      <c r="R9" s="819">
        <v>2070</v>
      </c>
      <c r="S9" s="819">
        <v>16889</v>
      </c>
      <c r="T9" s="819">
        <v>8147</v>
      </c>
      <c r="U9" s="819">
        <v>2595</v>
      </c>
      <c r="V9" s="819">
        <v>1041</v>
      </c>
      <c r="W9" s="819">
        <v>2453</v>
      </c>
      <c r="X9" s="819">
        <v>1982</v>
      </c>
      <c r="Y9" s="819">
        <v>16218</v>
      </c>
      <c r="Z9" s="819">
        <v>7861</v>
      </c>
      <c r="AA9" s="819">
        <v>2514</v>
      </c>
      <c r="AB9" s="819">
        <v>984</v>
      </c>
      <c r="AC9" s="819">
        <v>2321</v>
      </c>
      <c r="AD9" s="819">
        <v>1894</v>
      </c>
      <c r="AE9" s="819">
        <v>15574</v>
      </c>
      <c r="AF9" s="819">
        <v>7573</v>
      </c>
      <c r="AG9" s="819">
        <v>2420</v>
      </c>
      <c r="AH9" s="819">
        <v>929</v>
      </c>
      <c r="AI9" s="819">
        <v>2190</v>
      </c>
      <c r="AJ9" s="819">
        <v>1803</v>
      </c>
      <c r="AK9" s="819">
        <v>14915</v>
      </c>
      <c r="AL9" s="819">
        <v>7311</v>
      </c>
      <c r="AM9" s="819">
        <v>2317</v>
      </c>
      <c r="AN9" s="819">
        <v>878</v>
      </c>
      <c r="AO9" s="819">
        <v>2077</v>
      </c>
      <c r="AP9" s="819">
        <v>1716</v>
      </c>
      <c r="AQ9" s="819">
        <v>14299</v>
      </c>
      <c r="AR9" s="819">
        <v>7153</v>
      </c>
      <c r="AS9" s="819">
        <v>2252</v>
      </c>
      <c r="AT9" s="819">
        <v>831</v>
      </c>
      <c r="AU9" s="819">
        <v>1994</v>
      </c>
      <c r="AV9" s="819">
        <v>1635</v>
      </c>
      <c r="AW9" s="819">
        <v>13865</v>
      </c>
      <c r="AX9" s="819">
        <v>7100</v>
      </c>
      <c r="AY9" s="819">
        <v>2218</v>
      </c>
      <c r="AZ9" s="819">
        <v>793</v>
      </c>
      <c r="BA9" s="819">
        <v>1935</v>
      </c>
      <c r="BB9" s="819">
        <v>1559</v>
      </c>
      <c r="BC9" s="819">
        <v>13605</v>
      </c>
      <c r="BD9" s="819">
        <v>7063</v>
      </c>
      <c r="BE9" s="819">
        <v>2166</v>
      </c>
      <c r="BF9" s="819">
        <v>756</v>
      </c>
      <c r="BG9" s="819">
        <v>1884</v>
      </c>
      <c r="BH9" s="819">
        <v>1494</v>
      </c>
      <c r="BI9" s="819">
        <v>13363</v>
      </c>
      <c r="BJ9" s="819">
        <v>7139</v>
      </c>
      <c r="BK9" s="819">
        <v>2150</v>
      </c>
      <c r="BL9" s="819">
        <v>729</v>
      </c>
      <c r="BM9" s="819">
        <v>1861</v>
      </c>
      <c r="BN9" s="819">
        <v>1461</v>
      </c>
      <c r="BO9" s="819">
        <v>13340</v>
      </c>
      <c r="BP9" s="819">
        <v>7433</v>
      </c>
      <c r="BQ9" s="819">
        <v>2239</v>
      </c>
      <c r="BR9" s="819">
        <v>733</v>
      </c>
      <c r="BS9" s="819">
        <v>1903</v>
      </c>
      <c r="BT9" s="819">
        <v>1485</v>
      </c>
      <c r="BU9" s="819">
        <v>13793</v>
      </c>
      <c r="BV9" s="819">
        <v>7797</v>
      </c>
      <c r="BW9" s="819">
        <v>2363</v>
      </c>
      <c r="BX9" s="819">
        <v>752</v>
      </c>
      <c r="BY9" s="819">
        <v>1973</v>
      </c>
      <c r="BZ9" s="819">
        <v>1534</v>
      </c>
      <c r="CA9" s="819">
        <v>14419</v>
      </c>
      <c r="CB9" s="819">
        <v>8123</v>
      </c>
      <c r="CC9" s="819">
        <v>2452</v>
      </c>
      <c r="CD9" s="819">
        <v>764</v>
      </c>
      <c r="CE9" s="819">
        <v>2017</v>
      </c>
      <c r="CF9" s="819">
        <v>1566</v>
      </c>
      <c r="CG9" s="819">
        <v>14922</v>
      </c>
      <c r="CH9" s="819">
        <v>8542</v>
      </c>
      <c r="CI9" s="819">
        <v>2549</v>
      </c>
      <c r="CJ9" s="819">
        <v>778</v>
      </c>
      <c r="CK9" s="819">
        <v>2064</v>
      </c>
      <c r="CL9" s="819">
        <v>1614</v>
      </c>
      <c r="CM9" s="819">
        <v>15547</v>
      </c>
      <c r="CN9" s="819">
        <v>9213</v>
      </c>
      <c r="CO9" s="819">
        <v>2726</v>
      </c>
      <c r="CP9" s="819">
        <v>814</v>
      </c>
      <c r="CQ9" s="819">
        <v>2174</v>
      </c>
      <c r="CR9" s="819">
        <v>1723</v>
      </c>
      <c r="CS9" s="819">
        <v>16650</v>
      </c>
      <c r="CT9" s="819">
        <v>10192</v>
      </c>
      <c r="CU9" s="819">
        <v>2968</v>
      </c>
      <c r="CV9" s="819">
        <v>868</v>
      </c>
      <c r="CW9" s="819">
        <v>2334</v>
      </c>
      <c r="CX9" s="819">
        <v>1875</v>
      </c>
      <c r="CY9" s="819">
        <v>18237</v>
      </c>
      <c r="CZ9" s="819">
        <v>11242</v>
      </c>
      <c r="DA9" s="819">
        <v>3204</v>
      </c>
      <c r="DB9" s="819">
        <v>929</v>
      </c>
      <c r="DC9" s="819">
        <v>2493</v>
      </c>
      <c r="DD9" s="819">
        <v>2036</v>
      </c>
      <c r="DE9" s="819">
        <v>19904</v>
      </c>
      <c r="DF9" s="822">
        <v>12328</v>
      </c>
      <c r="DG9" s="822">
        <v>3449</v>
      </c>
      <c r="DH9" s="822">
        <v>1000</v>
      </c>
      <c r="DI9" s="822">
        <v>2660</v>
      </c>
      <c r="DJ9" s="822">
        <v>2212</v>
      </c>
      <c r="DK9" s="822">
        <v>21649</v>
      </c>
      <c r="DL9" s="833">
        <v>13624</v>
      </c>
      <c r="DM9" s="833">
        <v>3757</v>
      </c>
      <c r="DN9" s="833">
        <v>1093</v>
      </c>
      <c r="DO9" s="833">
        <v>2877</v>
      </c>
      <c r="DP9" s="833">
        <v>2419</v>
      </c>
      <c r="DQ9" s="833">
        <v>23770</v>
      </c>
      <c r="DR9" s="833">
        <v>14996</v>
      </c>
      <c r="DS9" s="833">
        <v>4088</v>
      </c>
      <c r="DT9" s="833">
        <v>1210</v>
      </c>
      <c r="DU9" s="833">
        <v>3136</v>
      </c>
      <c r="DV9" s="833">
        <v>2644</v>
      </c>
      <c r="DW9" s="833">
        <v>26074</v>
      </c>
      <c r="DX9" s="833">
        <v>16607</v>
      </c>
      <c r="DY9" s="833">
        <v>4480</v>
      </c>
      <c r="DZ9" s="833">
        <v>1372</v>
      </c>
      <c r="EA9" s="833">
        <v>3478</v>
      </c>
      <c r="EB9" s="833">
        <v>2944</v>
      </c>
      <c r="EC9" s="833">
        <v>28881</v>
      </c>
      <c r="ED9" s="833">
        <v>17810</v>
      </c>
      <c r="EE9" s="833">
        <v>4754</v>
      </c>
      <c r="EF9" s="833">
        <v>1520</v>
      </c>
      <c r="EG9" s="833">
        <v>3753</v>
      </c>
      <c r="EH9" s="833">
        <v>3194</v>
      </c>
      <c r="EI9" s="833">
        <v>31031</v>
      </c>
      <c r="EJ9" s="833">
        <v>19147</v>
      </c>
      <c r="EK9" s="833">
        <v>5058</v>
      </c>
      <c r="EL9" s="833">
        <v>1681</v>
      </c>
      <c r="EM9" s="833">
        <v>4058</v>
      </c>
      <c r="EN9" s="833">
        <v>3459</v>
      </c>
      <c r="EO9" s="833">
        <v>33403</v>
      </c>
    </row>
    <row r="10" spans="1:145">
      <c r="A10" s="124" t="s">
        <v>2781</v>
      </c>
      <c r="B10" s="819">
        <v>61118</v>
      </c>
      <c r="C10" s="819">
        <v>13108</v>
      </c>
      <c r="D10" s="819">
        <v>2882</v>
      </c>
      <c r="E10" s="819">
        <v>22125</v>
      </c>
      <c r="F10" s="819">
        <v>6095</v>
      </c>
      <c r="G10" s="819">
        <v>105328</v>
      </c>
      <c r="H10" s="819">
        <v>61325</v>
      </c>
      <c r="I10" s="819">
        <v>13049</v>
      </c>
      <c r="J10" s="819">
        <v>2865</v>
      </c>
      <c r="K10" s="819">
        <v>22113</v>
      </c>
      <c r="L10" s="819">
        <v>6063</v>
      </c>
      <c r="M10" s="819">
        <v>105415</v>
      </c>
      <c r="N10" s="819">
        <v>58906</v>
      </c>
      <c r="O10" s="819">
        <v>12518</v>
      </c>
      <c r="P10" s="819">
        <v>2712</v>
      </c>
      <c r="Q10" s="819">
        <v>21339</v>
      </c>
      <c r="R10" s="819">
        <v>5790</v>
      </c>
      <c r="S10" s="819">
        <v>101265</v>
      </c>
      <c r="T10" s="819">
        <v>56506</v>
      </c>
      <c r="U10" s="819">
        <v>12025</v>
      </c>
      <c r="V10" s="819">
        <v>2571</v>
      </c>
      <c r="W10" s="819">
        <v>20609</v>
      </c>
      <c r="X10" s="819">
        <v>5508</v>
      </c>
      <c r="Y10" s="819">
        <v>97219</v>
      </c>
      <c r="Z10" s="819">
        <v>55045</v>
      </c>
      <c r="AA10" s="819">
        <v>11650</v>
      </c>
      <c r="AB10" s="819">
        <v>2509</v>
      </c>
      <c r="AC10" s="819">
        <v>20121</v>
      </c>
      <c r="AD10" s="819">
        <v>5313</v>
      </c>
      <c r="AE10" s="819">
        <v>94638</v>
      </c>
      <c r="AF10" s="819">
        <v>52835</v>
      </c>
      <c r="AG10" s="819">
        <v>11128</v>
      </c>
      <c r="AH10" s="819">
        <v>2428</v>
      </c>
      <c r="AI10" s="819">
        <v>19314</v>
      </c>
      <c r="AJ10" s="819">
        <v>5062</v>
      </c>
      <c r="AK10" s="819">
        <v>90767</v>
      </c>
      <c r="AL10" s="819">
        <v>50196</v>
      </c>
      <c r="AM10" s="819">
        <v>10523</v>
      </c>
      <c r="AN10" s="819">
        <v>2316</v>
      </c>
      <c r="AO10" s="819">
        <v>18247</v>
      </c>
      <c r="AP10" s="819">
        <v>4782</v>
      </c>
      <c r="AQ10" s="819">
        <v>86064</v>
      </c>
      <c r="AR10" s="819">
        <v>49053</v>
      </c>
      <c r="AS10" s="819">
        <v>10156</v>
      </c>
      <c r="AT10" s="819">
        <v>2271</v>
      </c>
      <c r="AU10" s="819">
        <v>17512</v>
      </c>
      <c r="AV10" s="819">
        <v>4632</v>
      </c>
      <c r="AW10" s="819">
        <v>83624</v>
      </c>
      <c r="AX10" s="819">
        <v>48406</v>
      </c>
      <c r="AY10" s="819">
        <v>9902</v>
      </c>
      <c r="AZ10" s="819">
        <v>2273</v>
      </c>
      <c r="BA10" s="819">
        <v>17128</v>
      </c>
      <c r="BB10" s="819">
        <v>4527</v>
      </c>
      <c r="BC10" s="819">
        <v>82236</v>
      </c>
      <c r="BD10" s="819">
        <v>45136</v>
      </c>
      <c r="BE10" s="819">
        <v>9237</v>
      </c>
      <c r="BF10" s="819">
        <v>2177</v>
      </c>
      <c r="BG10" s="819">
        <v>16322</v>
      </c>
      <c r="BH10" s="819">
        <v>4232</v>
      </c>
      <c r="BI10" s="819">
        <v>77104</v>
      </c>
      <c r="BJ10" s="819">
        <v>41536</v>
      </c>
      <c r="BK10" s="819">
        <v>8530</v>
      </c>
      <c r="BL10" s="819">
        <v>2055</v>
      </c>
      <c r="BM10" s="819">
        <v>15329</v>
      </c>
      <c r="BN10" s="819">
        <v>3927</v>
      </c>
      <c r="BO10" s="819">
        <v>71377</v>
      </c>
      <c r="BP10" s="819">
        <v>40982</v>
      </c>
      <c r="BQ10" s="819">
        <v>8399</v>
      </c>
      <c r="BR10" s="819">
        <v>2061</v>
      </c>
      <c r="BS10" s="819">
        <v>15223</v>
      </c>
      <c r="BT10" s="819">
        <v>3883</v>
      </c>
      <c r="BU10" s="819">
        <v>70548</v>
      </c>
      <c r="BV10" s="819">
        <v>41261</v>
      </c>
      <c r="BW10" s="819">
        <v>8441</v>
      </c>
      <c r="BX10" s="819">
        <v>2117</v>
      </c>
      <c r="BY10" s="819">
        <v>15561</v>
      </c>
      <c r="BZ10" s="819">
        <v>3921</v>
      </c>
      <c r="CA10" s="819">
        <v>71301</v>
      </c>
      <c r="CB10" s="819">
        <v>40808</v>
      </c>
      <c r="CC10" s="819">
        <v>8328</v>
      </c>
      <c r="CD10" s="819">
        <v>2130</v>
      </c>
      <c r="CE10" s="819">
        <v>15498</v>
      </c>
      <c r="CF10" s="819">
        <v>3899</v>
      </c>
      <c r="CG10" s="819">
        <v>70663</v>
      </c>
      <c r="CH10" s="819">
        <v>39850</v>
      </c>
      <c r="CI10" s="819">
        <v>8132</v>
      </c>
      <c r="CJ10" s="819">
        <v>2098</v>
      </c>
      <c r="CK10" s="819">
        <v>15170</v>
      </c>
      <c r="CL10" s="819">
        <v>3835</v>
      </c>
      <c r="CM10" s="819">
        <v>69085</v>
      </c>
      <c r="CN10" s="819">
        <v>38440</v>
      </c>
      <c r="CO10" s="819">
        <v>7856</v>
      </c>
      <c r="CP10" s="819">
        <v>2117</v>
      </c>
      <c r="CQ10" s="819">
        <v>15148</v>
      </c>
      <c r="CR10" s="819">
        <v>3737</v>
      </c>
      <c r="CS10" s="819">
        <v>67298</v>
      </c>
      <c r="CT10" s="819">
        <v>37805</v>
      </c>
      <c r="CU10" s="819">
        <v>7695</v>
      </c>
      <c r="CV10" s="819">
        <v>2193</v>
      </c>
      <c r="CW10" s="819">
        <v>15461</v>
      </c>
      <c r="CX10" s="819">
        <v>3700</v>
      </c>
      <c r="CY10" s="819">
        <v>66854</v>
      </c>
      <c r="CZ10" s="819">
        <v>37878</v>
      </c>
      <c r="DA10" s="819">
        <v>7690</v>
      </c>
      <c r="DB10" s="819">
        <v>2247</v>
      </c>
      <c r="DC10" s="819">
        <v>15679</v>
      </c>
      <c r="DD10" s="819">
        <v>3729</v>
      </c>
      <c r="DE10" s="819">
        <v>67223</v>
      </c>
      <c r="DF10" s="822">
        <v>37836</v>
      </c>
      <c r="DG10" s="822">
        <v>7692</v>
      </c>
      <c r="DH10" s="822">
        <v>2278</v>
      </c>
      <c r="DI10" s="822">
        <v>15724</v>
      </c>
      <c r="DJ10" s="822">
        <v>3754</v>
      </c>
      <c r="DK10" s="822">
        <v>67284</v>
      </c>
      <c r="DL10" s="833">
        <v>38256</v>
      </c>
      <c r="DM10" s="833">
        <v>7767</v>
      </c>
      <c r="DN10" s="833">
        <v>2316</v>
      </c>
      <c r="DO10" s="833">
        <v>15964</v>
      </c>
      <c r="DP10" s="833">
        <v>3794</v>
      </c>
      <c r="DQ10" s="833">
        <v>68097</v>
      </c>
      <c r="DR10" s="833">
        <v>38633</v>
      </c>
      <c r="DS10" s="833">
        <v>7822</v>
      </c>
      <c r="DT10" s="833">
        <v>2373</v>
      </c>
      <c r="DU10" s="833">
        <v>16280</v>
      </c>
      <c r="DV10" s="833">
        <v>3806</v>
      </c>
      <c r="DW10" s="833">
        <v>68914</v>
      </c>
      <c r="DX10" s="833">
        <v>40358</v>
      </c>
      <c r="DY10" s="833">
        <v>8173</v>
      </c>
      <c r="DZ10" s="833">
        <v>2361</v>
      </c>
      <c r="EA10" s="833">
        <v>16576</v>
      </c>
      <c r="EB10" s="833">
        <v>3970</v>
      </c>
      <c r="EC10" s="833">
        <v>71438</v>
      </c>
      <c r="ED10" s="833">
        <v>39788</v>
      </c>
      <c r="EE10" s="833">
        <v>7468</v>
      </c>
      <c r="EF10" s="833">
        <v>2037</v>
      </c>
      <c r="EG10" s="833">
        <v>14805</v>
      </c>
      <c r="EH10" s="833">
        <v>3623</v>
      </c>
      <c r="EI10" s="833">
        <v>67721</v>
      </c>
      <c r="EJ10" s="833">
        <v>40445</v>
      </c>
      <c r="EK10" s="833">
        <v>7017</v>
      </c>
      <c r="EL10" s="833">
        <v>1791</v>
      </c>
      <c r="EM10" s="833">
        <v>13525</v>
      </c>
      <c r="EN10" s="833">
        <v>3376</v>
      </c>
      <c r="EO10" s="833">
        <v>66154</v>
      </c>
    </row>
    <row r="11" spans="1:145">
      <c r="A11" s="416" t="s">
        <v>2791</v>
      </c>
      <c r="B11" s="819">
        <v>1028</v>
      </c>
      <c r="C11" s="819">
        <v>15</v>
      </c>
      <c r="D11" s="819">
        <v>1</v>
      </c>
      <c r="E11" s="819">
        <v>7</v>
      </c>
      <c r="F11" s="819">
        <v>8</v>
      </c>
      <c r="G11" s="819">
        <v>1059</v>
      </c>
      <c r="H11" s="819">
        <v>875</v>
      </c>
      <c r="I11" s="819">
        <v>16</v>
      </c>
      <c r="J11" s="819">
        <v>1</v>
      </c>
      <c r="K11" s="819">
        <v>6</v>
      </c>
      <c r="L11" s="819">
        <v>8</v>
      </c>
      <c r="M11" s="819">
        <v>906</v>
      </c>
      <c r="N11" s="819">
        <v>872</v>
      </c>
      <c r="O11" s="819">
        <v>17</v>
      </c>
      <c r="P11" s="819">
        <v>1</v>
      </c>
      <c r="Q11" s="819">
        <v>5</v>
      </c>
      <c r="R11" s="819">
        <v>24</v>
      </c>
      <c r="S11" s="819">
        <v>919</v>
      </c>
      <c r="T11" s="819">
        <v>974</v>
      </c>
      <c r="U11" s="819">
        <v>18</v>
      </c>
      <c r="V11" s="819">
        <v>1</v>
      </c>
      <c r="W11" s="819">
        <v>5</v>
      </c>
      <c r="X11" s="819">
        <v>41</v>
      </c>
      <c r="Y11" s="819">
        <v>1039</v>
      </c>
      <c r="Z11" s="819">
        <v>1025</v>
      </c>
      <c r="AA11" s="819">
        <v>18</v>
      </c>
      <c r="AB11" s="819">
        <v>1</v>
      </c>
      <c r="AC11" s="819">
        <v>6</v>
      </c>
      <c r="AD11" s="819">
        <v>41</v>
      </c>
      <c r="AE11" s="819">
        <v>1091</v>
      </c>
      <c r="AF11" s="819">
        <v>1045</v>
      </c>
      <c r="AG11" s="819">
        <v>19</v>
      </c>
      <c r="AH11" s="819">
        <v>1</v>
      </c>
      <c r="AI11" s="819">
        <v>6</v>
      </c>
      <c r="AJ11" s="819">
        <v>42</v>
      </c>
      <c r="AK11" s="819">
        <v>1113</v>
      </c>
      <c r="AL11" s="819">
        <v>1134</v>
      </c>
      <c r="AM11" s="819">
        <v>20</v>
      </c>
      <c r="AN11" s="819">
        <v>1</v>
      </c>
      <c r="AO11" s="819">
        <v>6</v>
      </c>
      <c r="AP11" s="819">
        <v>42</v>
      </c>
      <c r="AQ11" s="819">
        <v>1203</v>
      </c>
      <c r="AR11" s="819">
        <v>1120</v>
      </c>
      <c r="AS11" s="819">
        <v>21</v>
      </c>
      <c r="AT11" s="819">
        <v>1</v>
      </c>
      <c r="AU11" s="819">
        <v>6</v>
      </c>
      <c r="AV11" s="819">
        <v>43</v>
      </c>
      <c r="AW11" s="819">
        <v>1191</v>
      </c>
      <c r="AX11" s="819">
        <v>1104</v>
      </c>
      <c r="AY11" s="819">
        <v>21</v>
      </c>
      <c r="AZ11" s="819">
        <v>1</v>
      </c>
      <c r="BA11" s="819">
        <v>6</v>
      </c>
      <c r="BB11" s="819">
        <v>43</v>
      </c>
      <c r="BC11" s="819">
        <v>1175</v>
      </c>
      <c r="BD11" s="819">
        <v>1101</v>
      </c>
      <c r="BE11" s="819">
        <v>23</v>
      </c>
      <c r="BF11" s="819">
        <v>1</v>
      </c>
      <c r="BG11" s="819">
        <v>6</v>
      </c>
      <c r="BH11" s="819">
        <v>43</v>
      </c>
      <c r="BI11" s="819">
        <v>1174</v>
      </c>
      <c r="BJ11" s="819">
        <v>820</v>
      </c>
      <c r="BK11" s="819">
        <v>23</v>
      </c>
      <c r="BL11" s="819">
        <v>1</v>
      </c>
      <c r="BM11" s="819">
        <v>6</v>
      </c>
      <c r="BN11" s="819">
        <v>44</v>
      </c>
      <c r="BO11" s="819">
        <v>894</v>
      </c>
      <c r="BP11" s="819">
        <v>561</v>
      </c>
      <c r="BQ11" s="819">
        <v>25</v>
      </c>
      <c r="BR11" s="819">
        <v>1</v>
      </c>
      <c r="BS11" s="819">
        <v>6</v>
      </c>
      <c r="BT11" s="819">
        <v>44</v>
      </c>
      <c r="BU11" s="819">
        <v>637</v>
      </c>
      <c r="BV11" s="819">
        <v>550</v>
      </c>
      <c r="BW11" s="819">
        <v>26</v>
      </c>
      <c r="BX11" s="819">
        <v>1</v>
      </c>
      <c r="BY11" s="819">
        <v>6</v>
      </c>
      <c r="BZ11" s="819">
        <v>46</v>
      </c>
      <c r="CA11" s="819">
        <v>629</v>
      </c>
      <c r="CB11" s="819">
        <v>542</v>
      </c>
      <c r="CC11" s="819">
        <v>27</v>
      </c>
      <c r="CD11" s="819">
        <v>2</v>
      </c>
      <c r="CE11" s="819">
        <v>6</v>
      </c>
      <c r="CF11" s="819">
        <v>48</v>
      </c>
      <c r="CG11" s="819">
        <v>625</v>
      </c>
      <c r="CH11" s="819">
        <v>556</v>
      </c>
      <c r="CI11" s="819">
        <v>29</v>
      </c>
      <c r="CJ11" s="819">
        <v>2</v>
      </c>
      <c r="CK11" s="819">
        <v>7</v>
      </c>
      <c r="CL11" s="819">
        <v>49</v>
      </c>
      <c r="CM11" s="819">
        <v>643</v>
      </c>
      <c r="CN11" s="819">
        <v>594</v>
      </c>
      <c r="CO11" s="819">
        <v>31</v>
      </c>
      <c r="CP11" s="819">
        <v>2</v>
      </c>
      <c r="CQ11" s="819">
        <v>8</v>
      </c>
      <c r="CR11" s="819">
        <v>50</v>
      </c>
      <c r="CS11" s="819">
        <v>685</v>
      </c>
      <c r="CT11" s="819">
        <v>641</v>
      </c>
      <c r="CU11" s="819">
        <v>32</v>
      </c>
      <c r="CV11" s="819">
        <v>2</v>
      </c>
      <c r="CW11" s="819">
        <v>8</v>
      </c>
      <c r="CX11" s="819">
        <v>49</v>
      </c>
      <c r="CY11" s="819">
        <v>732</v>
      </c>
      <c r="CZ11" s="819">
        <v>648</v>
      </c>
      <c r="DA11" s="819">
        <v>33</v>
      </c>
      <c r="DB11" s="819">
        <v>2</v>
      </c>
      <c r="DC11" s="819">
        <v>9</v>
      </c>
      <c r="DD11" s="819">
        <v>49</v>
      </c>
      <c r="DE11" s="819">
        <v>741</v>
      </c>
      <c r="DF11" s="822">
        <v>600</v>
      </c>
      <c r="DG11" s="822">
        <v>34</v>
      </c>
      <c r="DH11" s="822">
        <v>2</v>
      </c>
      <c r="DI11" s="822">
        <v>10</v>
      </c>
      <c r="DJ11" s="822">
        <v>52</v>
      </c>
      <c r="DK11" s="822">
        <v>698</v>
      </c>
      <c r="DL11" s="833">
        <v>579</v>
      </c>
      <c r="DM11" s="833">
        <v>36</v>
      </c>
      <c r="DN11" s="833">
        <v>3</v>
      </c>
      <c r="DO11" s="833">
        <v>12</v>
      </c>
      <c r="DP11" s="833">
        <v>53</v>
      </c>
      <c r="DQ11" s="833">
        <v>683</v>
      </c>
      <c r="DR11" s="833">
        <v>637</v>
      </c>
      <c r="DS11" s="833">
        <v>38</v>
      </c>
      <c r="DT11" s="833">
        <v>3</v>
      </c>
      <c r="DU11" s="833">
        <v>13</v>
      </c>
      <c r="DV11" s="833">
        <v>57</v>
      </c>
      <c r="DW11" s="833">
        <v>748</v>
      </c>
      <c r="DX11" s="833">
        <v>497</v>
      </c>
      <c r="DY11" s="833">
        <v>4</v>
      </c>
      <c r="DZ11" s="833">
        <v>1</v>
      </c>
      <c r="EA11" s="833">
        <v>3</v>
      </c>
      <c r="EB11" s="833">
        <v>40</v>
      </c>
      <c r="EC11" s="833">
        <v>545</v>
      </c>
      <c r="ED11" s="833">
        <v>479</v>
      </c>
      <c r="EE11" s="833">
        <v>3</v>
      </c>
      <c r="EF11" s="833">
        <v>1</v>
      </c>
      <c r="EG11" s="833">
        <v>3</v>
      </c>
      <c r="EH11" s="833">
        <v>41</v>
      </c>
      <c r="EI11" s="833">
        <v>527</v>
      </c>
      <c r="EJ11" s="833">
        <v>472</v>
      </c>
      <c r="EK11" s="833">
        <v>3</v>
      </c>
      <c r="EL11" s="833">
        <v>1</v>
      </c>
      <c r="EM11" s="833">
        <v>3</v>
      </c>
      <c r="EN11" s="833">
        <v>41</v>
      </c>
      <c r="EO11" s="833">
        <v>520</v>
      </c>
    </row>
    <row r="12" spans="1:145">
      <c r="A12" s="124" t="s">
        <v>2783</v>
      </c>
      <c r="B12" s="819">
        <v>30666</v>
      </c>
      <c r="C12" s="819">
        <v>4637</v>
      </c>
      <c r="D12" s="819">
        <v>773</v>
      </c>
      <c r="E12" s="819">
        <v>2654</v>
      </c>
      <c r="F12" s="819">
        <v>2543</v>
      </c>
      <c r="G12" s="819">
        <v>41273</v>
      </c>
      <c r="H12" s="819">
        <v>29977</v>
      </c>
      <c r="I12" s="819">
        <v>4575</v>
      </c>
      <c r="J12" s="819">
        <v>781</v>
      </c>
      <c r="K12" s="819">
        <v>2649</v>
      </c>
      <c r="L12" s="819">
        <v>2509</v>
      </c>
      <c r="M12" s="819">
        <v>40491</v>
      </c>
      <c r="N12" s="819">
        <v>29142</v>
      </c>
      <c r="O12" s="819">
        <v>4480</v>
      </c>
      <c r="P12" s="819">
        <v>758</v>
      </c>
      <c r="Q12" s="819">
        <v>2589</v>
      </c>
      <c r="R12" s="819">
        <v>2463</v>
      </c>
      <c r="S12" s="819">
        <v>39432</v>
      </c>
      <c r="T12" s="819">
        <v>27458</v>
      </c>
      <c r="U12" s="819">
        <v>4172</v>
      </c>
      <c r="V12" s="819">
        <v>690</v>
      </c>
      <c r="W12" s="819">
        <v>2391</v>
      </c>
      <c r="X12" s="819">
        <v>2304</v>
      </c>
      <c r="Y12" s="819">
        <v>37015</v>
      </c>
      <c r="Z12" s="819">
        <v>25844</v>
      </c>
      <c r="AA12" s="819">
        <v>3865</v>
      </c>
      <c r="AB12" s="819">
        <v>638</v>
      </c>
      <c r="AC12" s="819">
        <v>2214</v>
      </c>
      <c r="AD12" s="819">
        <v>2139</v>
      </c>
      <c r="AE12" s="819">
        <v>34700</v>
      </c>
      <c r="AF12" s="819">
        <v>24993</v>
      </c>
      <c r="AG12" s="819">
        <v>3685</v>
      </c>
      <c r="AH12" s="819">
        <v>609</v>
      </c>
      <c r="AI12" s="819">
        <v>2110</v>
      </c>
      <c r="AJ12" s="819">
        <v>2031</v>
      </c>
      <c r="AK12" s="819">
        <v>33428</v>
      </c>
      <c r="AL12" s="819">
        <v>24746</v>
      </c>
      <c r="AM12" s="819">
        <v>3584</v>
      </c>
      <c r="AN12" s="819">
        <v>593</v>
      </c>
      <c r="AO12" s="819">
        <v>2040</v>
      </c>
      <c r="AP12" s="819">
        <v>1973</v>
      </c>
      <c r="AQ12" s="819">
        <v>32936</v>
      </c>
      <c r="AR12" s="819">
        <v>23936</v>
      </c>
      <c r="AS12" s="819">
        <v>3365</v>
      </c>
      <c r="AT12" s="819">
        <v>563</v>
      </c>
      <c r="AU12" s="819">
        <v>1906</v>
      </c>
      <c r="AV12" s="819">
        <v>1858</v>
      </c>
      <c r="AW12" s="819">
        <v>31628</v>
      </c>
      <c r="AX12" s="819">
        <v>22656</v>
      </c>
      <c r="AY12" s="819">
        <v>3097</v>
      </c>
      <c r="AZ12" s="819">
        <v>527</v>
      </c>
      <c r="BA12" s="819">
        <v>1765</v>
      </c>
      <c r="BB12" s="819">
        <v>1719</v>
      </c>
      <c r="BC12" s="819">
        <v>29764</v>
      </c>
      <c r="BD12" s="819">
        <v>21476</v>
      </c>
      <c r="BE12" s="819">
        <v>2990</v>
      </c>
      <c r="BF12" s="819">
        <v>515</v>
      </c>
      <c r="BG12" s="819">
        <v>1721</v>
      </c>
      <c r="BH12" s="819">
        <v>1665</v>
      </c>
      <c r="BI12" s="819">
        <v>28367</v>
      </c>
      <c r="BJ12" s="819">
        <v>20924</v>
      </c>
      <c r="BK12" s="819">
        <v>2999</v>
      </c>
      <c r="BL12" s="819">
        <v>519</v>
      </c>
      <c r="BM12" s="819">
        <v>1729</v>
      </c>
      <c r="BN12" s="819">
        <v>1672</v>
      </c>
      <c r="BO12" s="819">
        <v>27843</v>
      </c>
      <c r="BP12" s="819">
        <v>20808</v>
      </c>
      <c r="BQ12" s="819">
        <v>2983</v>
      </c>
      <c r="BR12" s="819">
        <v>519</v>
      </c>
      <c r="BS12" s="819">
        <v>1714</v>
      </c>
      <c r="BT12" s="819">
        <v>1675</v>
      </c>
      <c r="BU12" s="819">
        <v>27699</v>
      </c>
      <c r="BV12" s="819">
        <v>20568</v>
      </c>
      <c r="BW12" s="819">
        <v>2950</v>
      </c>
      <c r="BX12" s="819">
        <v>517</v>
      </c>
      <c r="BY12" s="819">
        <v>1689</v>
      </c>
      <c r="BZ12" s="819">
        <v>1669</v>
      </c>
      <c r="CA12" s="819">
        <v>27393</v>
      </c>
      <c r="CB12" s="819">
        <v>20804</v>
      </c>
      <c r="CC12" s="819">
        <v>2999</v>
      </c>
      <c r="CD12" s="819">
        <v>530</v>
      </c>
      <c r="CE12" s="819">
        <v>1719</v>
      </c>
      <c r="CF12" s="819">
        <v>1706</v>
      </c>
      <c r="CG12" s="819">
        <v>27758</v>
      </c>
      <c r="CH12" s="819">
        <v>21391</v>
      </c>
      <c r="CI12" s="819">
        <v>3104</v>
      </c>
      <c r="CJ12" s="819">
        <v>552</v>
      </c>
      <c r="CK12" s="819">
        <v>1781</v>
      </c>
      <c r="CL12" s="819">
        <v>1768</v>
      </c>
      <c r="CM12" s="819">
        <v>28596</v>
      </c>
      <c r="CN12" s="819">
        <v>21478</v>
      </c>
      <c r="CO12" s="819">
        <v>3132</v>
      </c>
      <c r="CP12" s="819">
        <v>560</v>
      </c>
      <c r="CQ12" s="819">
        <v>1795</v>
      </c>
      <c r="CR12" s="819">
        <v>1787</v>
      </c>
      <c r="CS12" s="819">
        <v>28752</v>
      </c>
      <c r="CT12" s="819">
        <v>21407</v>
      </c>
      <c r="CU12" s="819">
        <v>3125</v>
      </c>
      <c r="CV12" s="819">
        <v>564</v>
      </c>
      <c r="CW12" s="819">
        <v>1792</v>
      </c>
      <c r="CX12" s="819">
        <v>1792</v>
      </c>
      <c r="CY12" s="819">
        <v>28680</v>
      </c>
      <c r="CZ12" s="819">
        <v>21938</v>
      </c>
      <c r="DA12" s="819">
        <v>3202</v>
      </c>
      <c r="DB12" s="819">
        <v>582</v>
      </c>
      <c r="DC12" s="819">
        <v>1830</v>
      </c>
      <c r="DD12" s="819">
        <v>1836</v>
      </c>
      <c r="DE12" s="819">
        <v>29388</v>
      </c>
      <c r="DF12" s="822">
        <v>22622</v>
      </c>
      <c r="DG12" s="822">
        <v>3301</v>
      </c>
      <c r="DH12" s="822">
        <v>601</v>
      </c>
      <c r="DI12" s="822">
        <v>1876</v>
      </c>
      <c r="DJ12" s="822">
        <v>1884</v>
      </c>
      <c r="DK12" s="822">
        <v>30284</v>
      </c>
      <c r="DL12" s="833">
        <v>22721</v>
      </c>
      <c r="DM12" s="833">
        <v>3277</v>
      </c>
      <c r="DN12" s="833">
        <v>597</v>
      </c>
      <c r="DO12" s="833">
        <v>1864</v>
      </c>
      <c r="DP12" s="833">
        <v>1865</v>
      </c>
      <c r="DQ12" s="833">
        <v>30324</v>
      </c>
      <c r="DR12" s="833">
        <v>22433</v>
      </c>
      <c r="DS12" s="833">
        <v>3205</v>
      </c>
      <c r="DT12" s="833">
        <v>585</v>
      </c>
      <c r="DU12" s="833">
        <v>1812</v>
      </c>
      <c r="DV12" s="833">
        <v>1808</v>
      </c>
      <c r="DW12" s="833">
        <v>29843</v>
      </c>
      <c r="DX12" s="833">
        <v>23328</v>
      </c>
      <c r="DY12" s="833">
        <v>3223</v>
      </c>
      <c r="DZ12" s="833">
        <v>572</v>
      </c>
      <c r="EA12" s="833">
        <v>1778</v>
      </c>
      <c r="EB12" s="833">
        <v>1780</v>
      </c>
      <c r="EC12" s="833">
        <v>30681</v>
      </c>
      <c r="ED12" s="833">
        <v>24148</v>
      </c>
      <c r="EE12" s="833">
        <v>3277</v>
      </c>
      <c r="EF12" s="833">
        <v>556</v>
      </c>
      <c r="EG12" s="833">
        <v>1762</v>
      </c>
      <c r="EH12" s="833">
        <v>1780</v>
      </c>
      <c r="EI12" s="833">
        <v>31523</v>
      </c>
      <c r="EJ12" s="833">
        <v>24302</v>
      </c>
      <c r="EK12" s="833">
        <v>3270</v>
      </c>
      <c r="EL12" s="833">
        <v>546</v>
      </c>
      <c r="EM12" s="833">
        <v>1752</v>
      </c>
      <c r="EN12" s="833">
        <v>1780</v>
      </c>
      <c r="EO12" s="833">
        <v>31650</v>
      </c>
    </row>
    <row r="13" spans="1:145">
      <c r="A13" s="241" t="s">
        <v>2784</v>
      </c>
      <c r="B13" s="817">
        <v>182514</v>
      </c>
      <c r="C13" s="817">
        <v>21430</v>
      </c>
      <c r="D13" s="817">
        <v>2235</v>
      </c>
      <c r="E13" s="817">
        <v>9426</v>
      </c>
      <c r="F13" s="817">
        <v>8288</v>
      </c>
      <c r="G13" s="817">
        <v>223893</v>
      </c>
      <c r="H13" s="817">
        <v>171923</v>
      </c>
      <c r="I13" s="817">
        <v>20530</v>
      </c>
      <c r="J13" s="817">
        <v>2121</v>
      </c>
      <c r="K13" s="817">
        <v>8971</v>
      </c>
      <c r="L13" s="817">
        <v>7869</v>
      </c>
      <c r="M13" s="817">
        <v>211414</v>
      </c>
      <c r="N13" s="817">
        <v>167664</v>
      </c>
      <c r="O13" s="817">
        <v>20083</v>
      </c>
      <c r="P13" s="817">
        <v>2004</v>
      </c>
      <c r="Q13" s="817">
        <v>8532</v>
      </c>
      <c r="R13" s="817">
        <v>7558</v>
      </c>
      <c r="S13" s="817">
        <v>205841</v>
      </c>
      <c r="T13" s="817">
        <v>162324</v>
      </c>
      <c r="U13" s="817">
        <v>19006</v>
      </c>
      <c r="V13" s="817">
        <v>1847</v>
      </c>
      <c r="W13" s="817">
        <v>8052</v>
      </c>
      <c r="X13" s="817">
        <v>6874</v>
      </c>
      <c r="Y13" s="817">
        <v>198103</v>
      </c>
      <c r="Z13" s="817">
        <v>159576</v>
      </c>
      <c r="AA13" s="817">
        <v>17767</v>
      </c>
      <c r="AB13" s="817">
        <v>1696</v>
      </c>
      <c r="AC13" s="817">
        <v>7648</v>
      </c>
      <c r="AD13" s="817">
        <v>6149</v>
      </c>
      <c r="AE13" s="817">
        <v>192836</v>
      </c>
      <c r="AF13" s="817">
        <v>160070</v>
      </c>
      <c r="AG13" s="817">
        <v>17009</v>
      </c>
      <c r="AH13" s="817">
        <v>1581</v>
      </c>
      <c r="AI13" s="817">
        <v>7143</v>
      </c>
      <c r="AJ13" s="817">
        <v>5766</v>
      </c>
      <c r="AK13" s="817">
        <v>191569</v>
      </c>
      <c r="AL13" s="817">
        <v>162735</v>
      </c>
      <c r="AM13" s="817">
        <v>16565</v>
      </c>
      <c r="AN13" s="817">
        <v>1500</v>
      </c>
      <c r="AO13" s="817">
        <v>6707</v>
      </c>
      <c r="AP13" s="817">
        <v>5431</v>
      </c>
      <c r="AQ13" s="817">
        <v>192938</v>
      </c>
      <c r="AR13" s="817">
        <v>163353</v>
      </c>
      <c r="AS13" s="817">
        <v>16331</v>
      </c>
      <c r="AT13" s="817">
        <v>1488</v>
      </c>
      <c r="AU13" s="817">
        <v>6601</v>
      </c>
      <c r="AV13" s="817">
        <v>5153</v>
      </c>
      <c r="AW13" s="817">
        <v>192926</v>
      </c>
      <c r="AX13" s="817">
        <v>164212</v>
      </c>
      <c r="AY13" s="817">
        <v>16204</v>
      </c>
      <c r="AZ13" s="817">
        <v>1437</v>
      </c>
      <c r="BA13" s="817">
        <v>6583</v>
      </c>
      <c r="BB13" s="817">
        <v>4998</v>
      </c>
      <c r="BC13" s="817">
        <v>193434</v>
      </c>
      <c r="BD13" s="817">
        <v>164510</v>
      </c>
      <c r="BE13" s="817">
        <v>15715</v>
      </c>
      <c r="BF13" s="817">
        <v>1405</v>
      </c>
      <c r="BG13" s="817">
        <v>6504</v>
      </c>
      <c r="BH13" s="817">
        <v>4944</v>
      </c>
      <c r="BI13" s="817">
        <v>193078</v>
      </c>
      <c r="BJ13" s="817">
        <v>167616</v>
      </c>
      <c r="BK13" s="817">
        <v>16134</v>
      </c>
      <c r="BL13" s="817">
        <v>1371</v>
      </c>
      <c r="BM13" s="817">
        <v>6463</v>
      </c>
      <c r="BN13" s="817">
        <v>5035</v>
      </c>
      <c r="BO13" s="817">
        <v>196619</v>
      </c>
      <c r="BP13" s="817">
        <v>175152</v>
      </c>
      <c r="BQ13" s="817">
        <v>17227</v>
      </c>
      <c r="BR13" s="817">
        <v>1396</v>
      </c>
      <c r="BS13" s="817">
        <v>6684</v>
      </c>
      <c r="BT13" s="817">
        <v>5054</v>
      </c>
      <c r="BU13" s="817">
        <v>205513</v>
      </c>
      <c r="BV13" s="817">
        <v>182214</v>
      </c>
      <c r="BW13" s="817">
        <v>17711</v>
      </c>
      <c r="BX13" s="817">
        <v>1489</v>
      </c>
      <c r="BY13" s="817">
        <v>7014</v>
      </c>
      <c r="BZ13" s="817">
        <v>5108</v>
      </c>
      <c r="CA13" s="817">
        <v>213536</v>
      </c>
      <c r="CB13" s="817">
        <v>186549</v>
      </c>
      <c r="CC13" s="817">
        <v>17594</v>
      </c>
      <c r="CD13" s="817">
        <v>1576</v>
      </c>
      <c r="CE13" s="817">
        <v>7436</v>
      </c>
      <c r="CF13" s="817">
        <v>5141</v>
      </c>
      <c r="CG13" s="817">
        <v>218296</v>
      </c>
      <c r="CH13" s="817">
        <v>190466</v>
      </c>
      <c r="CI13" s="817">
        <v>17487</v>
      </c>
      <c r="CJ13" s="817">
        <v>1670</v>
      </c>
      <c r="CK13" s="817">
        <v>7801</v>
      </c>
      <c r="CL13" s="817">
        <v>5195</v>
      </c>
      <c r="CM13" s="817">
        <v>222619</v>
      </c>
      <c r="CN13" s="817">
        <v>199754</v>
      </c>
      <c r="CO13" s="817">
        <v>18032</v>
      </c>
      <c r="CP13" s="817">
        <v>1797</v>
      </c>
      <c r="CQ13" s="817">
        <v>8133</v>
      </c>
      <c r="CR13" s="817">
        <v>5184</v>
      </c>
      <c r="CS13" s="817">
        <v>232900</v>
      </c>
      <c r="CT13" s="817">
        <v>216688</v>
      </c>
      <c r="CU13" s="817">
        <v>19360</v>
      </c>
      <c r="CV13" s="817">
        <v>1945</v>
      </c>
      <c r="CW13" s="817">
        <v>8505</v>
      </c>
      <c r="CX13" s="817">
        <v>5277</v>
      </c>
      <c r="CY13" s="817">
        <v>251775</v>
      </c>
      <c r="CZ13" s="817">
        <v>240704</v>
      </c>
      <c r="DA13" s="817">
        <v>20536</v>
      </c>
      <c r="DB13" s="817">
        <v>2087</v>
      </c>
      <c r="DC13" s="817">
        <v>8890</v>
      </c>
      <c r="DD13" s="817">
        <v>5604</v>
      </c>
      <c r="DE13" s="817">
        <v>277821</v>
      </c>
      <c r="DF13" s="831">
        <v>251585</v>
      </c>
      <c r="DG13" s="831">
        <v>20891</v>
      </c>
      <c r="DH13" s="831">
        <v>2220</v>
      </c>
      <c r="DI13" s="831">
        <v>9339</v>
      </c>
      <c r="DJ13" s="831">
        <v>5816</v>
      </c>
      <c r="DK13" s="831">
        <v>289851</v>
      </c>
      <c r="DL13" s="832">
        <v>254305</v>
      </c>
      <c r="DM13" s="832">
        <v>21448</v>
      </c>
      <c r="DN13" s="832">
        <v>2330</v>
      </c>
      <c r="DO13" s="832">
        <v>9643</v>
      </c>
      <c r="DP13" s="832">
        <v>5982</v>
      </c>
      <c r="DQ13" s="832">
        <v>293708</v>
      </c>
      <c r="DR13" s="832">
        <v>257500</v>
      </c>
      <c r="DS13" s="832">
        <v>22289</v>
      </c>
      <c r="DT13" s="832">
        <v>2527</v>
      </c>
      <c r="DU13" s="832">
        <v>9797</v>
      </c>
      <c r="DV13" s="832">
        <v>6122</v>
      </c>
      <c r="DW13" s="832">
        <v>298234</v>
      </c>
      <c r="DX13" s="832">
        <v>260678</v>
      </c>
      <c r="DY13" s="832">
        <v>23244</v>
      </c>
      <c r="DZ13" s="832">
        <v>2660</v>
      </c>
      <c r="EA13" s="832">
        <v>10205</v>
      </c>
      <c r="EB13" s="832">
        <v>6492</v>
      </c>
      <c r="EC13" s="832">
        <v>303279</v>
      </c>
      <c r="ED13" s="832">
        <v>254208</v>
      </c>
      <c r="EE13" s="832">
        <v>22886</v>
      </c>
      <c r="EF13" s="832">
        <v>2570</v>
      </c>
      <c r="EG13" s="832">
        <v>10278</v>
      </c>
      <c r="EH13" s="832">
        <v>6688</v>
      </c>
      <c r="EI13" s="832">
        <v>296630</v>
      </c>
      <c r="EJ13" s="832">
        <v>250107</v>
      </c>
      <c r="EK13" s="832">
        <v>23032</v>
      </c>
      <c r="EL13" s="832">
        <v>2577</v>
      </c>
      <c r="EM13" s="832">
        <v>10389</v>
      </c>
      <c r="EN13" s="832">
        <v>6824</v>
      </c>
      <c r="EO13" s="832">
        <v>292929</v>
      </c>
    </row>
    <row r="14" spans="1:145">
      <c r="A14" s="124" t="s">
        <v>2777</v>
      </c>
      <c r="B14" s="819">
        <v>5103</v>
      </c>
      <c r="C14" s="819">
        <v>3368</v>
      </c>
      <c r="D14" s="819">
        <v>19</v>
      </c>
      <c r="E14" s="819">
        <v>213</v>
      </c>
      <c r="F14" s="819">
        <v>679</v>
      </c>
      <c r="G14" s="819">
        <v>9382</v>
      </c>
      <c r="H14" s="819">
        <v>5334</v>
      </c>
      <c r="I14" s="819">
        <v>3547</v>
      </c>
      <c r="J14" s="819">
        <v>20</v>
      </c>
      <c r="K14" s="819">
        <v>236</v>
      </c>
      <c r="L14" s="819">
        <v>863</v>
      </c>
      <c r="M14" s="819">
        <v>10000</v>
      </c>
      <c r="N14" s="819">
        <v>5479</v>
      </c>
      <c r="O14" s="819">
        <v>3989</v>
      </c>
      <c r="P14" s="819">
        <v>19</v>
      </c>
      <c r="Q14" s="819">
        <v>257</v>
      </c>
      <c r="R14" s="819">
        <v>976</v>
      </c>
      <c r="S14" s="819">
        <v>10720</v>
      </c>
      <c r="T14" s="819">
        <v>5477</v>
      </c>
      <c r="U14" s="819">
        <v>3774</v>
      </c>
      <c r="V14" s="819">
        <v>21</v>
      </c>
      <c r="W14" s="819">
        <v>261</v>
      </c>
      <c r="X14" s="819">
        <v>886</v>
      </c>
      <c r="Y14" s="819">
        <v>10419</v>
      </c>
      <c r="Z14" s="819">
        <v>5240</v>
      </c>
      <c r="AA14" s="819">
        <v>3174</v>
      </c>
      <c r="AB14" s="819">
        <v>17</v>
      </c>
      <c r="AC14" s="819">
        <v>237</v>
      </c>
      <c r="AD14" s="819">
        <v>704</v>
      </c>
      <c r="AE14" s="819">
        <v>9372</v>
      </c>
      <c r="AF14" s="819">
        <v>4970</v>
      </c>
      <c r="AG14" s="819">
        <v>3155</v>
      </c>
      <c r="AH14" s="819">
        <v>18</v>
      </c>
      <c r="AI14" s="819">
        <v>218</v>
      </c>
      <c r="AJ14" s="819">
        <v>735</v>
      </c>
      <c r="AK14" s="819">
        <v>9096</v>
      </c>
      <c r="AL14" s="819">
        <v>4688</v>
      </c>
      <c r="AM14" s="819">
        <v>3100</v>
      </c>
      <c r="AN14" s="819">
        <v>22</v>
      </c>
      <c r="AO14" s="819">
        <v>215</v>
      </c>
      <c r="AP14" s="819">
        <v>814</v>
      </c>
      <c r="AQ14" s="819">
        <v>8839</v>
      </c>
      <c r="AR14" s="819">
        <v>4647</v>
      </c>
      <c r="AS14" s="819">
        <v>2898</v>
      </c>
      <c r="AT14" s="819">
        <v>20</v>
      </c>
      <c r="AU14" s="819">
        <v>231</v>
      </c>
      <c r="AV14" s="819">
        <v>867</v>
      </c>
      <c r="AW14" s="819">
        <v>8663</v>
      </c>
      <c r="AX14" s="819">
        <v>4899</v>
      </c>
      <c r="AY14" s="819">
        <v>2713</v>
      </c>
      <c r="AZ14" s="819">
        <v>15</v>
      </c>
      <c r="BA14" s="819">
        <v>251</v>
      </c>
      <c r="BB14" s="819">
        <v>867</v>
      </c>
      <c r="BC14" s="819">
        <v>8745</v>
      </c>
      <c r="BD14" s="819">
        <v>4872</v>
      </c>
      <c r="BE14" s="819">
        <v>2339</v>
      </c>
      <c r="BF14" s="819">
        <v>9</v>
      </c>
      <c r="BG14" s="819">
        <v>246</v>
      </c>
      <c r="BH14" s="819">
        <v>886</v>
      </c>
      <c r="BI14" s="819">
        <v>8352</v>
      </c>
      <c r="BJ14" s="819">
        <v>5247</v>
      </c>
      <c r="BK14" s="819">
        <v>2851</v>
      </c>
      <c r="BL14" s="819">
        <v>10</v>
      </c>
      <c r="BM14" s="819">
        <v>227</v>
      </c>
      <c r="BN14" s="819">
        <v>988</v>
      </c>
      <c r="BO14" s="819">
        <v>9323</v>
      </c>
      <c r="BP14" s="819">
        <v>5594</v>
      </c>
      <c r="BQ14" s="819">
        <v>3555</v>
      </c>
      <c r="BR14" s="819">
        <v>7</v>
      </c>
      <c r="BS14" s="819">
        <v>226</v>
      </c>
      <c r="BT14" s="819">
        <v>894</v>
      </c>
      <c r="BU14" s="819">
        <v>10276</v>
      </c>
      <c r="BV14" s="819">
        <v>5588</v>
      </c>
      <c r="BW14" s="819">
        <v>3599</v>
      </c>
      <c r="BX14" s="819">
        <v>6</v>
      </c>
      <c r="BY14" s="819">
        <v>257</v>
      </c>
      <c r="BZ14" s="819">
        <v>766</v>
      </c>
      <c r="CA14" s="819">
        <v>10216</v>
      </c>
      <c r="CB14" s="819">
        <v>5692</v>
      </c>
      <c r="CC14" s="819">
        <v>3339</v>
      </c>
      <c r="CD14" s="819">
        <v>8</v>
      </c>
      <c r="CE14" s="819">
        <v>274</v>
      </c>
      <c r="CF14" s="819">
        <v>783</v>
      </c>
      <c r="CG14" s="819">
        <v>10096</v>
      </c>
      <c r="CH14" s="819">
        <v>5355</v>
      </c>
      <c r="CI14" s="819">
        <v>2974</v>
      </c>
      <c r="CJ14" s="819">
        <v>4</v>
      </c>
      <c r="CK14" s="819">
        <v>264</v>
      </c>
      <c r="CL14" s="819">
        <v>735</v>
      </c>
      <c r="CM14" s="819">
        <v>9332</v>
      </c>
      <c r="CN14" s="819">
        <v>5158</v>
      </c>
      <c r="CO14" s="819">
        <v>2930</v>
      </c>
      <c r="CP14" s="819">
        <v>1</v>
      </c>
      <c r="CQ14" s="819">
        <v>250</v>
      </c>
      <c r="CR14" s="819">
        <v>476</v>
      </c>
      <c r="CS14" s="819">
        <v>8815</v>
      </c>
      <c r="CT14" s="819">
        <v>5231</v>
      </c>
      <c r="CU14" s="819">
        <v>3250</v>
      </c>
      <c r="CV14" s="819">
        <v>3</v>
      </c>
      <c r="CW14" s="819">
        <v>248</v>
      </c>
      <c r="CX14" s="819">
        <v>333</v>
      </c>
      <c r="CY14" s="819">
        <v>9065</v>
      </c>
      <c r="CZ14" s="819">
        <v>5282</v>
      </c>
      <c r="DA14" s="819">
        <v>3634</v>
      </c>
      <c r="DB14" s="819">
        <v>11</v>
      </c>
      <c r="DC14" s="819">
        <v>254</v>
      </c>
      <c r="DD14" s="819">
        <v>443</v>
      </c>
      <c r="DE14" s="819">
        <v>9624</v>
      </c>
      <c r="DF14" s="822">
        <v>4652</v>
      </c>
      <c r="DG14" s="822">
        <v>3365</v>
      </c>
      <c r="DH14" s="822">
        <v>17</v>
      </c>
      <c r="DI14" s="822">
        <v>236</v>
      </c>
      <c r="DJ14" s="822">
        <v>491</v>
      </c>
      <c r="DK14" s="822">
        <v>8761</v>
      </c>
      <c r="DL14" s="833">
        <v>4050</v>
      </c>
      <c r="DM14" s="833">
        <v>3046</v>
      </c>
      <c r="DN14" s="833">
        <v>16</v>
      </c>
      <c r="DO14" s="833">
        <v>218</v>
      </c>
      <c r="DP14" s="833">
        <v>428</v>
      </c>
      <c r="DQ14" s="833">
        <v>7758</v>
      </c>
      <c r="DR14" s="833">
        <v>4229</v>
      </c>
      <c r="DS14" s="833">
        <v>3220</v>
      </c>
      <c r="DT14" s="833">
        <v>10</v>
      </c>
      <c r="DU14" s="833">
        <v>210</v>
      </c>
      <c r="DV14" s="833">
        <v>316</v>
      </c>
      <c r="DW14" s="833">
        <v>7985</v>
      </c>
      <c r="DX14" s="833">
        <v>4106</v>
      </c>
      <c r="DY14" s="833">
        <v>3306</v>
      </c>
      <c r="DZ14" s="833">
        <v>6</v>
      </c>
      <c r="EA14" s="833">
        <v>183</v>
      </c>
      <c r="EB14" s="833">
        <v>311</v>
      </c>
      <c r="EC14" s="833">
        <v>7912</v>
      </c>
      <c r="ED14" s="833">
        <v>3703</v>
      </c>
      <c r="EE14" s="833">
        <v>3082</v>
      </c>
      <c r="EF14" s="833">
        <v>9</v>
      </c>
      <c r="EG14" s="833">
        <v>161</v>
      </c>
      <c r="EH14" s="833">
        <v>410</v>
      </c>
      <c r="EI14" s="833">
        <v>7365</v>
      </c>
      <c r="EJ14" s="833">
        <v>3581</v>
      </c>
      <c r="EK14" s="833">
        <v>2945</v>
      </c>
      <c r="EL14" s="833">
        <v>11</v>
      </c>
      <c r="EM14" s="833">
        <v>167</v>
      </c>
      <c r="EN14" s="833">
        <v>408</v>
      </c>
      <c r="EO14" s="833">
        <v>7112</v>
      </c>
    </row>
    <row r="15" spans="1:145">
      <c r="A15" s="124" t="s">
        <v>2785</v>
      </c>
      <c r="B15" s="819">
        <v>16500</v>
      </c>
      <c r="C15" s="819">
        <v>4414</v>
      </c>
      <c r="D15" s="819">
        <v>542</v>
      </c>
      <c r="E15" s="819">
        <v>2005</v>
      </c>
      <c r="F15" s="819">
        <v>1730</v>
      </c>
      <c r="G15" s="819">
        <v>25191</v>
      </c>
      <c r="H15" s="819">
        <v>17191</v>
      </c>
      <c r="I15" s="819">
        <v>4217</v>
      </c>
      <c r="J15" s="819">
        <v>499</v>
      </c>
      <c r="K15" s="819">
        <v>1892</v>
      </c>
      <c r="L15" s="819">
        <v>1624</v>
      </c>
      <c r="M15" s="819">
        <v>25423</v>
      </c>
      <c r="N15" s="819">
        <v>18080</v>
      </c>
      <c r="O15" s="819">
        <v>3952</v>
      </c>
      <c r="P15" s="819">
        <v>441</v>
      </c>
      <c r="Q15" s="819">
        <v>1760</v>
      </c>
      <c r="R15" s="819">
        <v>1505</v>
      </c>
      <c r="S15" s="819">
        <v>25738</v>
      </c>
      <c r="T15" s="819">
        <v>18720</v>
      </c>
      <c r="U15" s="819">
        <v>3775</v>
      </c>
      <c r="V15" s="819">
        <v>401</v>
      </c>
      <c r="W15" s="819">
        <v>1738</v>
      </c>
      <c r="X15" s="819">
        <v>1481</v>
      </c>
      <c r="Y15" s="819">
        <v>26115</v>
      </c>
      <c r="Z15" s="819">
        <v>19878</v>
      </c>
      <c r="AA15" s="819">
        <v>3673</v>
      </c>
      <c r="AB15" s="819">
        <v>377</v>
      </c>
      <c r="AC15" s="819">
        <v>1720</v>
      </c>
      <c r="AD15" s="819">
        <v>1460</v>
      </c>
      <c r="AE15" s="819">
        <v>27108</v>
      </c>
      <c r="AF15" s="819">
        <v>21474</v>
      </c>
      <c r="AG15" s="819">
        <v>3598</v>
      </c>
      <c r="AH15" s="819">
        <v>362</v>
      </c>
      <c r="AI15" s="819">
        <v>1689</v>
      </c>
      <c r="AJ15" s="819">
        <v>1465</v>
      </c>
      <c r="AK15" s="819">
        <v>28588</v>
      </c>
      <c r="AL15" s="819">
        <v>22631</v>
      </c>
      <c r="AM15" s="819">
        <v>3538</v>
      </c>
      <c r="AN15" s="819">
        <v>348</v>
      </c>
      <c r="AO15" s="819">
        <v>1666</v>
      </c>
      <c r="AP15" s="819">
        <v>1450</v>
      </c>
      <c r="AQ15" s="819">
        <v>29633</v>
      </c>
      <c r="AR15" s="819">
        <v>24170</v>
      </c>
      <c r="AS15" s="819">
        <v>3568</v>
      </c>
      <c r="AT15" s="819">
        <v>344</v>
      </c>
      <c r="AU15" s="819">
        <v>1667</v>
      </c>
      <c r="AV15" s="819">
        <v>1388</v>
      </c>
      <c r="AW15" s="819">
        <v>31137</v>
      </c>
      <c r="AX15" s="819">
        <v>26424</v>
      </c>
      <c r="AY15" s="819">
        <v>3715</v>
      </c>
      <c r="AZ15" s="819">
        <v>354</v>
      </c>
      <c r="BA15" s="819">
        <v>1714</v>
      </c>
      <c r="BB15" s="819">
        <v>1372</v>
      </c>
      <c r="BC15" s="819">
        <v>33579</v>
      </c>
      <c r="BD15" s="819">
        <v>28349</v>
      </c>
      <c r="BE15" s="819">
        <v>3861</v>
      </c>
      <c r="BF15" s="819">
        <v>388</v>
      </c>
      <c r="BG15" s="819">
        <v>1782</v>
      </c>
      <c r="BH15" s="819">
        <v>1364</v>
      </c>
      <c r="BI15" s="819">
        <v>35744</v>
      </c>
      <c r="BJ15" s="819">
        <v>31439</v>
      </c>
      <c r="BK15" s="819">
        <v>4049</v>
      </c>
      <c r="BL15" s="819">
        <v>427</v>
      </c>
      <c r="BM15" s="819">
        <v>1913</v>
      </c>
      <c r="BN15" s="819">
        <v>1549</v>
      </c>
      <c r="BO15" s="819">
        <v>39377</v>
      </c>
      <c r="BP15" s="819">
        <v>34825</v>
      </c>
      <c r="BQ15" s="819">
        <v>4320</v>
      </c>
      <c r="BR15" s="819">
        <v>469</v>
      </c>
      <c r="BS15" s="819">
        <v>2118</v>
      </c>
      <c r="BT15" s="819">
        <v>1791</v>
      </c>
      <c r="BU15" s="819">
        <v>43523</v>
      </c>
      <c r="BV15" s="819">
        <v>37264</v>
      </c>
      <c r="BW15" s="819">
        <v>4555</v>
      </c>
      <c r="BX15" s="819">
        <v>529</v>
      </c>
      <c r="BY15" s="819">
        <v>2286</v>
      </c>
      <c r="BZ15" s="819">
        <v>1926</v>
      </c>
      <c r="CA15" s="819">
        <v>46560</v>
      </c>
      <c r="CB15" s="819">
        <v>40157</v>
      </c>
      <c r="CC15" s="819">
        <v>4774</v>
      </c>
      <c r="CD15" s="819">
        <v>593</v>
      </c>
      <c r="CE15" s="819">
        <v>2482</v>
      </c>
      <c r="CF15" s="819">
        <v>1958</v>
      </c>
      <c r="CG15" s="819">
        <v>49964</v>
      </c>
      <c r="CH15" s="819">
        <v>43523</v>
      </c>
      <c r="CI15" s="819">
        <v>5053</v>
      </c>
      <c r="CJ15" s="819">
        <v>646</v>
      </c>
      <c r="CK15" s="819">
        <v>2706</v>
      </c>
      <c r="CL15" s="819">
        <v>1979</v>
      </c>
      <c r="CM15" s="819">
        <v>53907</v>
      </c>
      <c r="CN15" s="819">
        <v>47926</v>
      </c>
      <c r="CO15" s="819">
        <v>5464</v>
      </c>
      <c r="CP15" s="819">
        <v>725</v>
      </c>
      <c r="CQ15" s="819">
        <v>2948</v>
      </c>
      <c r="CR15" s="819">
        <v>2106</v>
      </c>
      <c r="CS15" s="819">
        <v>59169</v>
      </c>
      <c r="CT15" s="819">
        <v>53336</v>
      </c>
      <c r="CU15" s="819">
        <v>5986</v>
      </c>
      <c r="CV15" s="819">
        <v>807</v>
      </c>
      <c r="CW15" s="819">
        <v>3234</v>
      </c>
      <c r="CX15" s="819">
        <v>2220</v>
      </c>
      <c r="CY15" s="819">
        <v>65583</v>
      </c>
      <c r="CZ15" s="819">
        <v>57565</v>
      </c>
      <c r="DA15" s="819">
        <v>6483</v>
      </c>
      <c r="DB15" s="819">
        <v>877</v>
      </c>
      <c r="DC15" s="819">
        <v>3577</v>
      </c>
      <c r="DD15" s="819">
        <v>2307</v>
      </c>
      <c r="DE15" s="819">
        <v>70809</v>
      </c>
      <c r="DF15" s="822">
        <v>59874</v>
      </c>
      <c r="DG15" s="822">
        <v>6974</v>
      </c>
      <c r="DH15" s="822">
        <v>977</v>
      </c>
      <c r="DI15" s="822">
        <v>3953</v>
      </c>
      <c r="DJ15" s="822">
        <v>2354</v>
      </c>
      <c r="DK15" s="822">
        <v>74132</v>
      </c>
      <c r="DL15" s="833">
        <v>62033</v>
      </c>
      <c r="DM15" s="833">
        <v>7509</v>
      </c>
      <c r="DN15" s="833">
        <v>1082</v>
      </c>
      <c r="DO15" s="833">
        <v>4260</v>
      </c>
      <c r="DP15" s="833">
        <v>2483</v>
      </c>
      <c r="DQ15" s="833">
        <v>77367</v>
      </c>
      <c r="DR15" s="833">
        <v>63457</v>
      </c>
      <c r="DS15" s="833">
        <v>7945</v>
      </c>
      <c r="DT15" s="833">
        <v>1154</v>
      </c>
      <c r="DU15" s="833">
        <v>4487</v>
      </c>
      <c r="DV15" s="833">
        <v>2676</v>
      </c>
      <c r="DW15" s="833">
        <v>79719</v>
      </c>
      <c r="DX15" s="833">
        <v>60329</v>
      </c>
      <c r="DY15" s="833">
        <v>8031</v>
      </c>
      <c r="DZ15" s="833">
        <v>996</v>
      </c>
      <c r="EA15" s="833">
        <v>4150</v>
      </c>
      <c r="EB15" s="833">
        <v>2436</v>
      </c>
      <c r="EC15" s="833">
        <v>75942</v>
      </c>
      <c r="ED15" s="833">
        <v>59125</v>
      </c>
      <c r="EE15" s="833">
        <v>8145</v>
      </c>
      <c r="EF15" s="833">
        <v>953</v>
      </c>
      <c r="EG15" s="833">
        <v>4183</v>
      </c>
      <c r="EH15" s="833">
        <v>2461</v>
      </c>
      <c r="EI15" s="833">
        <v>74867</v>
      </c>
      <c r="EJ15" s="833">
        <v>58951</v>
      </c>
      <c r="EK15" s="833">
        <v>8208</v>
      </c>
      <c r="EL15" s="833">
        <v>965</v>
      </c>
      <c r="EM15" s="833">
        <v>4175</v>
      </c>
      <c r="EN15" s="833">
        <v>2511</v>
      </c>
      <c r="EO15" s="833">
        <v>74810</v>
      </c>
    </row>
    <row r="16" spans="1:145">
      <c r="A16" s="124" t="s">
        <v>2786</v>
      </c>
      <c r="B16" s="819">
        <v>39711</v>
      </c>
      <c r="C16" s="819">
        <v>2221</v>
      </c>
      <c r="D16" s="819">
        <v>216</v>
      </c>
      <c r="E16" s="819">
        <v>468</v>
      </c>
      <c r="F16" s="819">
        <v>309</v>
      </c>
      <c r="G16" s="819">
        <v>42925</v>
      </c>
      <c r="H16" s="819">
        <v>33490</v>
      </c>
      <c r="I16" s="819">
        <v>1729</v>
      </c>
      <c r="J16" s="819">
        <v>223</v>
      </c>
      <c r="K16" s="819">
        <v>481</v>
      </c>
      <c r="L16" s="819">
        <v>290</v>
      </c>
      <c r="M16" s="819">
        <v>36213</v>
      </c>
      <c r="N16" s="819">
        <v>32461</v>
      </c>
      <c r="O16" s="819">
        <v>1620</v>
      </c>
      <c r="P16" s="819">
        <v>231</v>
      </c>
      <c r="Q16" s="819">
        <v>472</v>
      </c>
      <c r="R16" s="819">
        <v>288</v>
      </c>
      <c r="S16" s="819">
        <v>35072</v>
      </c>
      <c r="T16" s="819">
        <v>29368</v>
      </c>
      <c r="U16" s="819">
        <v>1567</v>
      </c>
      <c r="V16" s="819">
        <v>218</v>
      </c>
      <c r="W16" s="819">
        <v>458</v>
      </c>
      <c r="X16" s="819">
        <v>265</v>
      </c>
      <c r="Y16" s="819">
        <v>31876</v>
      </c>
      <c r="Z16" s="819">
        <v>26935</v>
      </c>
      <c r="AA16" s="819">
        <v>1511</v>
      </c>
      <c r="AB16" s="819">
        <v>178</v>
      </c>
      <c r="AC16" s="819">
        <v>447</v>
      </c>
      <c r="AD16" s="819">
        <v>244</v>
      </c>
      <c r="AE16" s="819">
        <v>29315</v>
      </c>
      <c r="AF16" s="819">
        <v>28331</v>
      </c>
      <c r="AG16" s="819">
        <v>1439</v>
      </c>
      <c r="AH16" s="819">
        <v>152</v>
      </c>
      <c r="AI16" s="819">
        <v>424</v>
      </c>
      <c r="AJ16" s="819">
        <v>253</v>
      </c>
      <c r="AK16" s="819">
        <v>30599</v>
      </c>
      <c r="AL16" s="819">
        <v>31426</v>
      </c>
      <c r="AM16" s="819">
        <v>1513</v>
      </c>
      <c r="AN16" s="819">
        <v>119</v>
      </c>
      <c r="AO16" s="819">
        <v>398</v>
      </c>
      <c r="AP16" s="819">
        <v>239</v>
      </c>
      <c r="AQ16" s="819">
        <v>33695</v>
      </c>
      <c r="AR16" s="819">
        <v>31408</v>
      </c>
      <c r="AS16" s="819">
        <v>1608</v>
      </c>
      <c r="AT16" s="819">
        <v>117</v>
      </c>
      <c r="AU16" s="819">
        <v>375</v>
      </c>
      <c r="AV16" s="819">
        <v>204</v>
      </c>
      <c r="AW16" s="819">
        <v>33712</v>
      </c>
      <c r="AX16" s="819">
        <v>30174</v>
      </c>
      <c r="AY16" s="819">
        <v>1544</v>
      </c>
      <c r="AZ16" s="819">
        <v>135</v>
      </c>
      <c r="BA16" s="819">
        <v>354</v>
      </c>
      <c r="BB16" s="819">
        <v>189</v>
      </c>
      <c r="BC16" s="819">
        <v>32396</v>
      </c>
      <c r="BD16" s="819">
        <v>30150</v>
      </c>
      <c r="BE16" s="819">
        <v>1437</v>
      </c>
      <c r="BF16" s="819">
        <v>157</v>
      </c>
      <c r="BG16" s="819">
        <v>338</v>
      </c>
      <c r="BH16" s="819">
        <v>228</v>
      </c>
      <c r="BI16" s="819">
        <v>32310</v>
      </c>
      <c r="BJ16" s="819">
        <v>25139</v>
      </c>
      <c r="BK16" s="819">
        <v>1408</v>
      </c>
      <c r="BL16" s="819">
        <v>152</v>
      </c>
      <c r="BM16" s="819">
        <v>377</v>
      </c>
      <c r="BN16" s="819">
        <v>259</v>
      </c>
      <c r="BO16" s="819">
        <v>27335</v>
      </c>
      <c r="BP16" s="819">
        <v>20961</v>
      </c>
      <c r="BQ16" s="819">
        <v>1422</v>
      </c>
      <c r="BR16" s="819">
        <v>134</v>
      </c>
      <c r="BS16" s="819">
        <v>363</v>
      </c>
      <c r="BT16" s="819">
        <v>253</v>
      </c>
      <c r="BU16" s="819">
        <v>23133</v>
      </c>
      <c r="BV16" s="819">
        <v>21600</v>
      </c>
      <c r="BW16" s="819">
        <v>1346</v>
      </c>
      <c r="BX16" s="819">
        <v>139</v>
      </c>
      <c r="BY16" s="819">
        <v>320</v>
      </c>
      <c r="BZ16" s="819">
        <v>223</v>
      </c>
      <c r="CA16" s="819">
        <v>23628</v>
      </c>
      <c r="CB16" s="819">
        <v>20752</v>
      </c>
      <c r="CC16" s="819">
        <v>1297</v>
      </c>
      <c r="CD16" s="819">
        <v>143</v>
      </c>
      <c r="CE16" s="819">
        <v>522</v>
      </c>
      <c r="CF16" s="819">
        <v>182</v>
      </c>
      <c r="CG16" s="819">
        <v>22896</v>
      </c>
      <c r="CH16" s="819">
        <v>21642</v>
      </c>
      <c r="CI16" s="819">
        <v>1369</v>
      </c>
      <c r="CJ16" s="819">
        <v>140</v>
      </c>
      <c r="CK16" s="819">
        <v>673</v>
      </c>
      <c r="CL16" s="819">
        <v>181</v>
      </c>
      <c r="CM16" s="819">
        <v>24005</v>
      </c>
      <c r="CN16" s="819">
        <v>23252</v>
      </c>
      <c r="CO16" s="819">
        <v>1420</v>
      </c>
      <c r="CP16" s="819">
        <v>136</v>
      </c>
      <c r="CQ16" s="819">
        <v>660</v>
      </c>
      <c r="CR16" s="819">
        <v>179</v>
      </c>
      <c r="CS16" s="819">
        <v>25647</v>
      </c>
      <c r="CT16" s="819">
        <v>24863</v>
      </c>
      <c r="CU16" s="819">
        <v>1352</v>
      </c>
      <c r="CV16" s="819">
        <v>163</v>
      </c>
      <c r="CW16" s="819">
        <v>645</v>
      </c>
      <c r="CX16" s="819">
        <v>175</v>
      </c>
      <c r="CY16" s="819">
        <v>27198</v>
      </c>
      <c r="CZ16" s="819">
        <v>26882</v>
      </c>
      <c r="DA16" s="819">
        <v>1313</v>
      </c>
      <c r="DB16" s="819">
        <v>193</v>
      </c>
      <c r="DC16" s="819">
        <v>605</v>
      </c>
      <c r="DD16" s="819">
        <v>196</v>
      </c>
      <c r="DE16" s="819">
        <v>29189</v>
      </c>
      <c r="DF16" s="822">
        <v>24832</v>
      </c>
      <c r="DG16" s="822">
        <v>1314</v>
      </c>
      <c r="DH16" s="822">
        <v>192</v>
      </c>
      <c r="DI16" s="822">
        <v>582</v>
      </c>
      <c r="DJ16" s="822">
        <v>222</v>
      </c>
      <c r="DK16" s="822">
        <v>27142</v>
      </c>
      <c r="DL16" s="833">
        <v>23351</v>
      </c>
      <c r="DM16" s="833">
        <v>1243</v>
      </c>
      <c r="DN16" s="833">
        <v>186</v>
      </c>
      <c r="DO16" s="833">
        <v>497</v>
      </c>
      <c r="DP16" s="833">
        <v>229</v>
      </c>
      <c r="DQ16" s="833">
        <v>25506</v>
      </c>
      <c r="DR16" s="833">
        <v>23645</v>
      </c>
      <c r="DS16" s="833">
        <v>1162</v>
      </c>
      <c r="DT16" s="833">
        <v>313</v>
      </c>
      <c r="DU16" s="833">
        <v>420</v>
      </c>
      <c r="DV16" s="833">
        <v>240</v>
      </c>
      <c r="DW16" s="833">
        <v>25779</v>
      </c>
      <c r="DX16" s="833">
        <v>22374</v>
      </c>
      <c r="DY16" s="833">
        <v>1171</v>
      </c>
      <c r="DZ16" s="833">
        <v>441</v>
      </c>
      <c r="EA16" s="833">
        <v>419</v>
      </c>
      <c r="EB16" s="833">
        <v>271</v>
      </c>
      <c r="EC16" s="833">
        <v>24676</v>
      </c>
      <c r="ED16" s="833">
        <v>21353</v>
      </c>
      <c r="EE16" s="833">
        <v>1203</v>
      </c>
      <c r="EF16" s="833">
        <v>440</v>
      </c>
      <c r="EG16" s="833">
        <v>403</v>
      </c>
      <c r="EH16" s="833">
        <v>252</v>
      </c>
      <c r="EI16" s="833">
        <v>23651</v>
      </c>
      <c r="EJ16" s="833">
        <v>21954</v>
      </c>
      <c r="EK16" s="833">
        <v>1217</v>
      </c>
      <c r="EL16" s="833">
        <v>432</v>
      </c>
      <c r="EM16" s="833">
        <v>397</v>
      </c>
      <c r="EN16" s="833">
        <v>212</v>
      </c>
      <c r="EO16" s="833">
        <v>24212</v>
      </c>
    </row>
    <row r="17" spans="1:145">
      <c r="A17" s="124" t="s">
        <v>2787</v>
      </c>
      <c r="B17" s="819">
        <v>81290</v>
      </c>
      <c r="C17" s="819">
        <v>10432</v>
      </c>
      <c r="D17" s="819">
        <v>1301</v>
      </c>
      <c r="E17" s="819">
        <v>6151</v>
      </c>
      <c r="F17" s="819">
        <v>5291</v>
      </c>
      <c r="G17" s="819">
        <v>104465</v>
      </c>
      <c r="H17" s="819">
        <v>76766</v>
      </c>
      <c r="I17" s="819">
        <v>10105</v>
      </c>
      <c r="J17" s="819">
        <v>1237</v>
      </c>
      <c r="K17" s="819">
        <v>5808</v>
      </c>
      <c r="L17" s="819">
        <v>4822</v>
      </c>
      <c r="M17" s="819">
        <v>98738</v>
      </c>
      <c r="N17" s="819">
        <v>73080</v>
      </c>
      <c r="O17" s="819">
        <v>9601</v>
      </c>
      <c r="P17" s="819">
        <v>1182</v>
      </c>
      <c r="Q17" s="819">
        <v>5506</v>
      </c>
      <c r="R17" s="819">
        <v>4520</v>
      </c>
      <c r="S17" s="819">
        <v>93889</v>
      </c>
      <c r="T17" s="819">
        <v>70710</v>
      </c>
      <c r="U17" s="819">
        <v>8998</v>
      </c>
      <c r="V17" s="819">
        <v>1080</v>
      </c>
      <c r="W17" s="819">
        <v>5079</v>
      </c>
      <c r="X17" s="819">
        <v>3977</v>
      </c>
      <c r="Y17" s="819">
        <v>89844</v>
      </c>
      <c r="Z17" s="819">
        <v>68810</v>
      </c>
      <c r="AA17" s="819">
        <v>8525</v>
      </c>
      <c r="AB17" s="819">
        <v>1003</v>
      </c>
      <c r="AC17" s="819">
        <v>4729</v>
      </c>
      <c r="AD17" s="819">
        <v>3474</v>
      </c>
      <c r="AE17" s="819">
        <v>86541</v>
      </c>
      <c r="AF17" s="819">
        <v>64918</v>
      </c>
      <c r="AG17" s="819">
        <v>7908</v>
      </c>
      <c r="AH17" s="819">
        <v>928</v>
      </c>
      <c r="AI17" s="819">
        <v>4288</v>
      </c>
      <c r="AJ17" s="819">
        <v>3043</v>
      </c>
      <c r="AK17" s="819">
        <v>81085</v>
      </c>
      <c r="AL17" s="819">
        <v>62062</v>
      </c>
      <c r="AM17" s="819">
        <v>7454</v>
      </c>
      <c r="AN17" s="819">
        <v>881</v>
      </c>
      <c r="AO17" s="819">
        <v>3904</v>
      </c>
      <c r="AP17" s="819">
        <v>2657</v>
      </c>
      <c r="AQ17" s="819">
        <v>76958</v>
      </c>
      <c r="AR17" s="819">
        <v>60040</v>
      </c>
      <c r="AS17" s="819">
        <v>7267</v>
      </c>
      <c r="AT17" s="819">
        <v>877</v>
      </c>
      <c r="AU17" s="819">
        <v>3812</v>
      </c>
      <c r="AV17" s="819">
        <v>2425</v>
      </c>
      <c r="AW17" s="819">
        <v>74421</v>
      </c>
      <c r="AX17" s="819">
        <v>59098</v>
      </c>
      <c r="AY17" s="819">
        <v>7216</v>
      </c>
      <c r="AZ17" s="819">
        <v>803</v>
      </c>
      <c r="BA17" s="819">
        <v>3746</v>
      </c>
      <c r="BB17" s="819">
        <v>2305</v>
      </c>
      <c r="BC17" s="819">
        <v>73168</v>
      </c>
      <c r="BD17" s="819">
        <v>57080</v>
      </c>
      <c r="BE17" s="819">
        <v>7043</v>
      </c>
      <c r="BF17" s="819">
        <v>720</v>
      </c>
      <c r="BG17" s="819">
        <v>3621</v>
      </c>
      <c r="BH17" s="819">
        <v>2202</v>
      </c>
      <c r="BI17" s="819">
        <v>70666</v>
      </c>
      <c r="BJ17" s="819">
        <v>60818</v>
      </c>
      <c r="BK17" s="819">
        <v>6822</v>
      </c>
      <c r="BL17" s="819">
        <v>655</v>
      </c>
      <c r="BM17" s="819">
        <v>3438</v>
      </c>
      <c r="BN17" s="819">
        <v>1979</v>
      </c>
      <c r="BO17" s="819">
        <v>73712</v>
      </c>
      <c r="BP17" s="819">
        <v>68002</v>
      </c>
      <c r="BQ17" s="819">
        <v>6970</v>
      </c>
      <c r="BR17" s="819">
        <v>663</v>
      </c>
      <c r="BS17" s="819">
        <v>3479</v>
      </c>
      <c r="BT17" s="819">
        <v>1866</v>
      </c>
      <c r="BU17" s="819">
        <v>80980</v>
      </c>
      <c r="BV17" s="819">
        <v>71446</v>
      </c>
      <c r="BW17" s="819">
        <v>7294</v>
      </c>
      <c r="BX17" s="819">
        <v>696</v>
      </c>
      <c r="BY17" s="819">
        <v>3658</v>
      </c>
      <c r="BZ17" s="819">
        <v>1952</v>
      </c>
      <c r="CA17" s="819">
        <v>85046</v>
      </c>
      <c r="CB17" s="819">
        <v>72939</v>
      </c>
      <c r="CC17" s="819">
        <v>7320</v>
      </c>
      <c r="CD17" s="819">
        <v>728</v>
      </c>
      <c r="CE17" s="819">
        <v>3690</v>
      </c>
      <c r="CF17" s="819">
        <v>1990</v>
      </c>
      <c r="CG17" s="819">
        <v>86667</v>
      </c>
      <c r="CH17" s="819">
        <v>71443</v>
      </c>
      <c r="CI17" s="819">
        <v>7260</v>
      </c>
      <c r="CJ17" s="819">
        <v>786</v>
      </c>
      <c r="CK17" s="819">
        <v>3732</v>
      </c>
      <c r="CL17" s="819">
        <v>2076</v>
      </c>
      <c r="CM17" s="819">
        <v>85297</v>
      </c>
      <c r="CN17" s="819">
        <v>73957</v>
      </c>
      <c r="CO17" s="819">
        <v>7374</v>
      </c>
      <c r="CP17" s="819">
        <v>843</v>
      </c>
      <c r="CQ17" s="819">
        <v>3880</v>
      </c>
      <c r="CR17" s="819">
        <v>2191</v>
      </c>
      <c r="CS17" s="819">
        <v>88245</v>
      </c>
      <c r="CT17" s="819">
        <v>82373</v>
      </c>
      <c r="CU17" s="819">
        <v>7894</v>
      </c>
      <c r="CV17" s="819">
        <v>877</v>
      </c>
      <c r="CW17" s="819">
        <v>3988</v>
      </c>
      <c r="CX17" s="819">
        <v>2312</v>
      </c>
      <c r="CY17" s="819">
        <v>97444</v>
      </c>
      <c r="CZ17" s="819">
        <v>88348</v>
      </c>
      <c r="DA17" s="819">
        <v>8189</v>
      </c>
      <c r="DB17" s="819">
        <v>909</v>
      </c>
      <c r="DC17" s="819">
        <v>4031</v>
      </c>
      <c r="DD17" s="819">
        <v>2401</v>
      </c>
      <c r="DE17" s="819">
        <v>103878</v>
      </c>
      <c r="DF17" s="822">
        <v>89775</v>
      </c>
      <c r="DG17" s="822">
        <v>8316</v>
      </c>
      <c r="DH17" s="822">
        <v>949</v>
      </c>
      <c r="DI17" s="822">
        <v>4146</v>
      </c>
      <c r="DJ17" s="822">
        <v>2476</v>
      </c>
      <c r="DK17" s="822">
        <v>105662</v>
      </c>
      <c r="DL17" s="833">
        <v>91612</v>
      </c>
      <c r="DM17" s="833">
        <v>8767</v>
      </c>
      <c r="DN17" s="833">
        <v>972</v>
      </c>
      <c r="DO17" s="833">
        <v>4273</v>
      </c>
      <c r="DP17" s="833">
        <v>2577</v>
      </c>
      <c r="DQ17" s="833">
        <v>108201</v>
      </c>
      <c r="DR17" s="833">
        <v>92510</v>
      </c>
      <c r="DS17" s="833">
        <v>9097</v>
      </c>
      <c r="DT17" s="833">
        <v>974</v>
      </c>
      <c r="DU17" s="833">
        <v>4269</v>
      </c>
      <c r="DV17" s="833">
        <v>2617</v>
      </c>
      <c r="DW17" s="833">
        <v>109467</v>
      </c>
      <c r="DX17" s="833">
        <v>100958</v>
      </c>
      <c r="DY17" s="833">
        <v>9831</v>
      </c>
      <c r="DZ17" s="833">
        <v>1137</v>
      </c>
      <c r="EA17" s="833">
        <v>5017</v>
      </c>
      <c r="EB17" s="833">
        <v>3179</v>
      </c>
      <c r="EC17" s="833">
        <v>120122</v>
      </c>
      <c r="ED17" s="833">
        <v>96794</v>
      </c>
      <c r="EE17" s="833">
        <v>9553</v>
      </c>
      <c r="EF17" s="833">
        <v>1091</v>
      </c>
      <c r="EG17" s="833">
        <v>5091</v>
      </c>
      <c r="EH17" s="833">
        <v>3285</v>
      </c>
      <c r="EI17" s="833">
        <v>115814</v>
      </c>
      <c r="EJ17" s="833">
        <v>94240</v>
      </c>
      <c r="EK17" s="833">
        <v>9783</v>
      </c>
      <c r="EL17" s="833">
        <v>1093</v>
      </c>
      <c r="EM17" s="833">
        <v>5198</v>
      </c>
      <c r="EN17" s="833">
        <v>3449</v>
      </c>
      <c r="EO17" s="833">
        <v>113763</v>
      </c>
    </row>
    <row r="18" spans="1:145">
      <c r="A18" s="416" t="s">
        <v>2791</v>
      </c>
      <c r="B18" s="819">
        <v>36765</v>
      </c>
      <c r="C18" s="819">
        <v>428</v>
      </c>
      <c r="D18" s="819">
        <v>66</v>
      </c>
      <c r="E18" s="819">
        <v>224</v>
      </c>
      <c r="F18" s="819">
        <v>61</v>
      </c>
      <c r="G18" s="819">
        <v>37544</v>
      </c>
      <c r="H18" s="819">
        <v>35799</v>
      </c>
      <c r="I18" s="819">
        <v>383</v>
      </c>
      <c r="J18" s="819">
        <v>55</v>
      </c>
      <c r="K18" s="819">
        <v>205</v>
      </c>
      <c r="L18" s="819">
        <v>66</v>
      </c>
      <c r="M18" s="819">
        <v>36508</v>
      </c>
      <c r="N18" s="819">
        <v>34876</v>
      </c>
      <c r="O18" s="819">
        <v>350</v>
      </c>
      <c r="P18" s="819">
        <v>45</v>
      </c>
      <c r="Q18" s="819">
        <v>184</v>
      </c>
      <c r="R18" s="819">
        <v>65</v>
      </c>
      <c r="S18" s="819">
        <v>35520</v>
      </c>
      <c r="T18" s="819">
        <v>34174</v>
      </c>
      <c r="U18" s="819">
        <v>311</v>
      </c>
      <c r="V18" s="819">
        <v>42</v>
      </c>
      <c r="W18" s="819">
        <v>163</v>
      </c>
      <c r="X18" s="819">
        <v>67</v>
      </c>
      <c r="Y18" s="819">
        <v>34757</v>
      </c>
      <c r="Z18" s="819">
        <v>34505</v>
      </c>
      <c r="AA18" s="819">
        <v>284</v>
      </c>
      <c r="AB18" s="819">
        <v>34</v>
      </c>
      <c r="AC18" s="819">
        <v>151</v>
      </c>
      <c r="AD18" s="819">
        <v>70</v>
      </c>
      <c r="AE18" s="819">
        <v>35044</v>
      </c>
      <c r="AF18" s="819">
        <v>36035</v>
      </c>
      <c r="AG18" s="819">
        <v>280</v>
      </c>
      <c r="AH18" s="819">
        <v>31</v>
      </c>
      <c r="AI18" s="819">
        <v>143</v>
      </c>
      <c r="AJ18" s="819">
        <v>70</v>
      </c>
      <c r="AK18" s="819">
        <v>36559</v>
      </c>
      <c r="AL18" s="819">
        <v>37538</v>
      </c>
      <c r="AM18" s="819">
        <v>306</v>
      </c>
      <c r="AN18" s="819">
        <v>37</v>
      </c>
      <c r="AO18" s="819">
        <v>127</v>
      </c>
      <c r="AP18" s="819">
        <v>67</v>
      </c>
      <c r="AQ18" s="819">
        <v>38075</v>
      </c>
      <c r="AR18" s="819">
        <v>38683</v>
      </c>
      <c r="AS18" s="819">
        <v>321</v>
      </c>
      <c r="AT18" s="819">
        <v>38</v>
      </c>
      <c r="AU18" s="819">
        <v>107</v>
      </c>
      <c r="AV18" s="819">
        <v>62</v>
      </c>
      <c r="AW18" s="819">
        <v>39211</v>
      </c>
      <c r="AX18" s="819">
        <v>39243</v>
      </c>
      <c r="AY18" s="819">
        <v>338</v>
      </c>
      <c r="AZ18" s="819">
        <v>39</v>
      </c>
      <c r="BA18" s="819">
        <v>101</v>
      </c>
      <c r="BB18" s="819">
        <v>55</v>
      </c>
      <c r="BC18" s="819">
        <v>39776</v>
      </c>
      <c r="BD18" s="819">
        <v>39736</v>
      </c>
      <c r="BE18" s="819">
        <v>355</v>
      </c>
      <c r="BF18" s="819">
        <v>41</v>
      </c>
      <c r="BG18" s="819">
        <v>99</v>
      </c>
      <c r="BH18" s="819">
        <v>52</v>
      </c>
      <c r="BI18" s="819">
        <v>40283</v>
      </c>
      <c r="BJ18" s="819">
        <v>40684</v>
      </c>
      <c r="BK18" s="819">
        <v>332</v>
      </c>
      <c r="BL18" s="819">
        <v>41</v>
      </c>
      <c r="BM18" s="819">
        <v>96</v>
      </c>
      <c r="BN18" s="819">
        <v>53</v>
      </c>
      <c r="BO18" s="819">
        <v>41206</v>
      </c>
      <c r="BP18" s="819">
        <v>41641</v>
      </c>
      <c r="BQ18" s="819">
        <v>308</v>
      </c>
      <c r="BR18" s="819">
        <v>40</v>
      </c>
      <c r="BS18" s="819">
        <v>105</v>
      </c>
      <c r="BT18" s="819">
        <v>58</v>
      </c>
      <c r="BU18" s="819">
        <v>42152</v>
      </c>
      <c r="BV18" s="819">
        <v>42478</v>
      </c>
      <c r="BW18" s="819">
        <v>297</v>
      </c>
      <c r="BX18" s="819">
        <v>38</v>
      </c>
      <c r="BY18" s="819">
        <v>124</v>
      </c>
      <c r="BZ18" s="819">
        <v>61</v>
      </c>
      <c r="CA18" s="819">
        <v>42998</v>
      </c>
      <c r="CB18" s="819">
        <v>43376</v>
      </c>
      <c r="CC18" s="819">
        <v>285</v>
      </c>
      <c r="CD18" s="819">
        <v>30</v>
      </c>
      <c r="CE18" s="819">
        <v>130</v>
      </c>
      <c r="CF18" s="819">
        <v>62</v>
      </c>
      <c r="CG18" s="819">
        <v>43883</v>
      </c>
      <c r="CH18" s="819">
        <v>45273</v>
      </c>
      <c r="CI18" s="819">
        <v>288</v>
      </c>
      <c r="CJ18" s="819">
        <v>26</v>
      </c>
      <c r="CK18" s="819">
        <v>133</v>
      </c>
      <c r="CL18" s="819">
        <v>71</v>
      </c>
      <c r="CM18" s="819">
        <v>45791</v>
      </c>
      <c r="CN18" s="819">
        <v>46723</v>
      </c>
      <c r="CO18" s="819">
        <v>332</v>
      </c>
      <c r="CP18" s="819">
        <v>29</v>
      </c>
      <c r="CQ18" s="819">
        <v>138</v>
      </c>
      <c r="CR18" s="819">
        <v>84</v>
      </c>
      <c r="CS18" s="819">
        <v>47306</v>
      </c>
      <c r="CT18" s="819">
        <v>48189</v>
      </c>
      <c r="CU18" s="819">
        <v>379</v>
      </c>
      <c r="CV18" s="819">
        <v>33</v>
      </c>
      <c r="CW18" s="819">
        <v>149</v>
      </c>
      <c r="CX18" s="819">
        <v>93</v>
      </c>
      <c r="CY18" s="819">
        <v>48843</v>
      </c>
      <c r="CZ18" s="819">
        <v>59903</v>
      </c>
      <c r="DA18" s="819">
        <v>394</v>
      </c>
      <c r="DB18" s="819">
        <v>34</v>
      </c>
      <c r="DC18" s="819">
        <v>178</v>
      </c>
      <c r="DD18" s="819">
        <v>99</v>
      </c>
      <c r="DE18" s="819">
        <v>60608</v>
      </c>
      <c r="DF18" s="822">
        <v>70122</v>
      </c>
      <c r="DG18" s="822">
        <v>428</v>
      </c>
      <c r="DH18" s="822">
        <v>31</v>
      </c>
      <c r="DI18" s="822">
        <v>195</v>
      </c>
      <c r="DJ18" s="822">
        <v>107</v>
      </c>
      <c r="DK18" s="822">
        <v>70883</v>
      </c>
      <c r="DL18" s="833">
        <v>71267</v>
      </c>
      <c r="DM18" s="833">
        <v>478</v>
      </c>
      <c r="DN18" s="833">
        <v>29</v>
      </c>
      <c r="DO18" s="833">
        <v>199</v>
      </c>
      <c r="DP18" s="833">
        <v>114</v>
      </c>
      <c r="DQ18" s="833">
        <v>72087</v>
      </c>
      <c r="DR18" s="833">
        <v>71712</v>
      </c>
      <c r="DS18" s="833">
        <v>484</v>
      </c>
      <c r="DT18" s="833">
        <v>28</v>
      </c>
      <c r="DU18" s="833">
        <v>214</v>
      </c>
      <c r="DV18" s="833">
        <v>122</v>
      </c>
      <c r="DW18" s="833">
        <v>72560</v>
      </c>
      <c r="DX18" s="833">
        <v>70669</v>
      </c>
      <c r="DY18" s="833">
        <v>493</v>
      </c>
      <c r="DZ18" s="833">
        <v>26</v>
      </c>
      <c r="EA18" s="833">
        <v>226</v>
      </c>
      <c r="EB18" s="833">
        <v>130</v>
      </c>
      <c r="EC18" s="833">
        <v>71544</v>
      </c>
      <c r="ED18" s="833">
        <v>70866</v>
      </c>
      <c r="EE18" s="833">
        <v>490</v>
      </c>
      <c r="EF18" s="833">
        <v>26</v>
      </c>
      <c r="EG18" s="833">
        <v>232</v>
      </c>
      <c r="EH18" s="833">
        <v>133</v>
      </c>
      <c r="EI18" s="833">
        <v>71747</v>
      </c>
      <c r="EJ18" s="833">
        <v>69205</v>
      </c>
      <c r="EK18" s="833">
        <v>464</v>
      </c>
      <c r="EL18" s="833">
        <v>26</v>
      </c>
      <c r="EM18" s="833">
        <v>247</v>
      </c>
      <c r="EN18" s="833">
        <v>118</v>
      </c>
      <c r="EO18" s="833">
        <v>70060</v>
      </c>
    </row>
    <row r="19" spans="1:145">
      <c r="A19" s="124" t="s">
        <v>2788</v>
      </c>
      <c r="B19" s="819">
        <v>3145</v>
      </c>
      <c r="C19" s="819">
        <v>567</v>
      </c>
      <c r="D19" s="819">
        <v>91</v>
      </c>
      <c r="E19" s="819">
        <v>365</v>
      </c>
      <c r="F19" s="819">
        <v>218</v>
      </c>
      <c r="G19" s="819">
        <v>4386</v>
      </c>
      <c r="H19" s="819">
        <v>3343</v>
      </c>
      <c r="I19" s="819">
        <v>549</v>
      </c>
      <c r="J19" s="819">
        <v>87</v>
      </c>
      <c r="K19" s="819">
        <v>349</v>
      </c>
      <c r="L19" s="819">
        <v>204</v>
      </c>
      <c r="M19" s="819">
        <v>4532</v>
      </c>
      <c r="N19" s="819">
        <v>3688</v>
      </c>
      <c r="O19" s="819">
        <v>571</v>
      </c>
      <c r="P19" s="819">
        <v>86</v>
      </c>
      <c r="Q19" s="819">
        <v>353</v>
      </c>
      <c r="R19" s="819">
        <v>204</v>
      </c>
      <c r="S19" s="819">
        <v>4902</v>
      </c>
      <c r="T19" s="819">
        <v>3875</v>
      </c>
      <c r="U19" s="819">
        <v>581</v>
      </c>
      <c r="V19" s="819">
        <v>85</v>
      </c>
      <c r="W19" s="819">
        <v>353</v>
      </c>
      <c r="X19" s="819">
        <v>198</v>
      </c>
      <c r="Y19" s="819">
        <v>5092</v>
      </c>
      <c r="Z19" s="819">
        <v>4208</v>
      </c>
      <c r="AA19" s="819">
        <v>600</v>
      </c>
      <c r="AB19" s="819">
        <v>87</v>
      </c>
      <c r="AC19" s="819">
        <v>364</v>
      </c>
      <c r="AD19" s="819">
        <v>197</v>
      </c>
      <c r="AE19" s="819">
        <v>5456</v>
      </c>
      <c r="AF19" s="819">
        <v>4342</v>
      </c>
      <c r="AG19" s="819">
        <v>629</v>
      </c>
      <c r="AH19" s="819">
        <v>90</v>
      </c>
      <c r="AI19" s="819">
        <v>381</v>
      </c>
      <c r="AJ19" s="819">
        <v>200</v>
      </c>
      <c r="AK19" s="819">
        <v>5642</v>
      </c>
      <c r="AL19" s="819">
        <v>4390</v>
      </c>
      <c r="AM19" s="819">
        <v>654</v>
      </c>
      <c r="AN19" s="819">
        <v>93</v>
      </c>
      <c r="AO19" s="819">
        <v>397</v>
      </c>
      <c r="AP19" s="819">
        <v>204</v>
      </c>
      <c r="AQ19" s="819">
        <v>5738</v>
      </c>
      <c r="AR19" s="819">
        <v>4405</v>
      </c>
      <c r="AS19" s="819">
        <v>669</v>
      </c>
      <c r="AT19" s="819">
        <v>92</v>
      </c>
      <c r="AU19" s="819">
        <v>409</v>
      </c>
      <c r="AV19" s="819">
        <v>207</v>
      </c>
      <c r="AW19" s="819">
        <v>5782</v>
      </c>
      <c r="AX19" s="819">
        <v>4374</v>
      </c>
      <c r="AY19" s="819">
        <v>678</v>
      </c>
      <c r="AZ19" s="819">
        <v>91</v>
      </c>
      <c r="BA19" s="819">
        <v>417</v>
      </c>
      <c r="BB19" s="819">
        <v>210</v>
      </c>
      <c r="BC19" s="819">
        <v>5770</v>
      </c>
      <c r="BD19" s="819">
        <v>4323</v>
      </c>
      <c r="BE19" s="819">
        <v>680</v>
      </c>
      <c r="BF19" s="819">
        <v>90</v>
      </c>
      <c r="BG19" s="819">
        <v>418</v>
      </c>
      <c r="BH19" s="819">
        <v>212</v>
      </c>
      <c r="BI19" s="819">
        <v>5723</v>
      </c>
      <c r="BJ19" s="819">
        <v>4289</v>
      </c>
      <c r="BK19" s="819">
        <v>672</v>
      </c>
      <c r="BL19" s="819">
        <v>86</v>
      </c>
      <c r="BM19" s="819">
        <v>412</v>
      </c>
      <c r="BN19" s="819">
        <v>207</v>
      </c>
      <c r="BO19" s="819">
        <v>5666</v>
      </c>
      <c r="BP19" s="819">
        <v>4129</v>
      </c>
      <c r="BQ19" s="819">
        <v>652</v>
      </c>
      <c r="BR19" s="819">
        <v>83</v>
      </c>
      <c r="BS19" s="819">
        <v>393</v>
      </c>
      <c r="BT19" s="819">
        <v>192</v>
      </c>
      <c r="BU19" s="819">
        <v>5449</v>
      </c>
      <c r="BV19" s="819">
        <v>3838</v>
      </c>
      <c r="BW19" s="819">
        <v>620</v>
      </c>
      <c r="BX19" s="819">
        <v>81</v>
      </c>
      <c r="BY19" s="819">
        <v>369</v>
      </c>
      <c r="BZ19" s="819">
        <v>180</v>
      </c>
      <c r="CA19" s="819">
        <v>5088</v>
      </c>
      <c r="CB19" s="819">
        <v>3633</v>
      </c>
      <c r="CC19" s="819">
        <v>579</v>
      </c>
      <c r="CD19" s="819">
        <v>74</v>
      </c>
      <c r="CE19" s="819">
        <v>338</v>
      </c>
      <c r="CF19" s="819">
        <v>166</v>
      </c>
      <c r="CG19" s="819">
        <v>4790</v>
      </c>
      <c r="CH19" s="819">
        <v>3230</v>
      </c>
      <c r="CI19" s="819">
        <v>543</v>
      </c>
      <c r="CJ19" s="819">
        <v>68</v>
      </c>
      <c r="CK19" s="819">
        <v>293</v>
      </c>
      <c r="CL19" s="819">
        <v>153</v>
      </c>
      <c r="CM19" s="819">
        <v>4287</v>
      </c>
      <c r="CN19" s="819">
        <v>2738</v>
      </c>
      <c r="CO19" s="819">
        <v>512</v>
      </c>
      <c r="CP19" s="819">
        <v>63</v>
      </c>
      <c r="CQ19" s="819">
        <v>257</v>
      </c>
      <c r="CR19" s="819">
        <v>148</v>
      </c>
      <c r="CS19" s="819">
        <v>3718</v>
      </c>
      <c r="CT19" s="819">
        <v>2696</v>
      </c>
      <c r="CU19" s="819">
        <v>499</v>
      </c>
      <c r="CV19" s="819">
        <v>62</v>
      </c>
      <c r="CW19" s="819">
        <v>241</v>
      </c>
      <c r="CX19" s="819">
        <v>144</v>
      </c>
      <c r="CY19" s="819">
        <v>3642</v>
      </c>
      <c r="CZ19" s="819">
        <v>2724</v>
      </c>
      <c r="DA19" s="819">
        <v>523</v>
      </c>
      <c r="DB19" s="819">
        <v>63</v>
      </c>
      <c r="DC19" s="819">
        <v>245</v>
      </c>
      <c r="DD19" s="819">
        <v>158</v>
      </c>
      <c r="DE19" s="819">
        <v>3713</v>
      </c>
      <c r="DF19" s="822">
        <v>2330</v>
      </c>
      <c r="DG19" s="822">
        <v>494</v>
      </c>
      <c r="DH19" s="822">
        <v>54</v>
      </c>
      <c r="DI19" s="822">
        <v>227</v>
      </c>
      <c r="DJ19" s="822">
        <v>166</v>
      </c>
      <c r="DK19" s="822">
        <v>3271</v>
      </c>
      <c r="DL19" s="833">
        <v>1992</v>
      </c>
      <c r="DM19" s="833">
        <v>405</v>
      </c>
      <c r="DN19" s="833">
        <v>45</v>
      </c>
      <c r="DO19" s="833">
        <v>196</v>
      </c>
      <c r="DP19" s="833">
        <v>151</v>
      </c>
      <c r="DQ19" s="833">
        <v>2789</v>
      </c>
      <c r="DR19" s="833">
        <v>1947</v>
      </c>
      <c r="DS19" s="833">
        <v>381</v>
      </c>
      <c r="DT19" s="833">
        <v>48</v>
      </c>
      <c r="DU19" s="833">
        <v>197</v>
      </c>
      <c r="DV19" s="833">
        <v>151</v>
      </c>
      <c r="DW19" s="833">
        <v>2724</v>
      </c>
      <c r="DX19" s="833">
        <v>2242</v>
      </c>
      <c r="DY19" s="833">
        <v>412</v>
      </c>
      <c r="DZ19" s="833">
        <v>54</v>
      </c>
      <c r="EA19" s="833">
        <v>210</v>
      </c>
      <c r="EB19" s="833">
        <v>165</v>
      </c>
      <c r="EC19" s="833">
        <v>3083</v>
      </c>
      <c r="ED19" s="833">
        <v>2367</v>
      </c>
      <c r="EE19" s="833">
        <v>413</v>
      </c>
      <c r="EF19" s="833">
        <v>51</v>
      </c>
      <c r="EG19" s="833">
        <v>208</v>
      </c>
      <c r="EH19" s="833">
        <v>147</v>
      </c>
      <c r="EI19" s="833">
        <v>3186</v>
      </c>
      <c r="EJ19" s="833">
        <v>2176</v>
      </c>
      <c r="EK19" s="833">
        <v>415</v>
      </c>
      <c r="EL19" s="833">
        <v>50</v>
      </c>
      <c r="EM19" s="833">
        <v>205</v>
      </c>
      <c r="EN19" s="833">
        <v>126</v>
      </c>
      <c r="EO19" s="833">
        <v>2972</v>
      </c>
    </row>
    <row r="20" spans="1:145">
      <c r="A20" s="241" t="s">
        <v>156</v>
      </c>
      <c r="B20" s="817">
        <v>349601</v>
      </c>
      <c r="C20" s="817">
        <v>52001</v>
      </c>
      <c r="D20" s="817">
        <v>10837</v>
      </c>
      <c r="E20" s="817">
        <v>46890</v>
      </c>
      <c r="F20" s="817">
        <v>24170</v>
      </c>
      <c r="G20" s="817">
        <v>483499</v>
      </c>
      <c r="H20" s="817">
        <v>336960</v>
      </c>
      <c r="I20" s="817">
        <v>50631</v>
      </c>
      <c r="J20" s="817">
        <v>10678</v>
      </c>
      <c r="K20" s="817">
        <v>46266</v>
      </c>
      <c r="L20" s="817">
        <v>23585</v>
      </c>
      <c r="M20" s="817">
        <v>468120</v>
      </c>
      <c r="N20" s="817">
        <v>328126</v>
      </c>
      <c r="O20" s="817">
        <v>49262</v>
      </c>
      <c r="P20" s="817">
        <v>10393</v>
      </c>
      <c r="Q20" s="817">
        <v>44969</v>
      </c>
      <c r="R20" s="817">
        <v>22911</v>
      </c>
      <c r="S20" s="817">
        <v>455661</v>
      </c>
      <c r="T20" s="817">
        <v>317353</v>
      </c>
      <c r="U20" s="817">
        <v>47029</v>
      </c>
      <c r="V20" s="817">
        <v>10006</v>
      </c>
      <c r="W20" s="817">
        <v>43416</v>
      </c>
      <c r="X20" s="817">
        <v>21720</v>
      </c>
      <c r="Y20" s="817">
        <v>439524</v>
      </c>
      <c r="Z20" s="817">
        <v>309600</v>
      </c>
      <c r="AA20" s="817">
        <v>44639</v>
      </c>
      <c r="AB20" s="817">
        <v>9653</v>
      </c>
      <c r="AC20" s="817">
        <v>42019</v>
      </c>
      <c r="AD20" s="817">
        <v>20477</v>
      </c>
      <c r="AE20" s="817">
        <v>426388</v>
      </c>
      <c r="AF20" s="817">
        <v>305319</v>
      </c>
      <c r="AG20" s="817">
        <v>42704</v>
      </c>
      <c r="AH20" s="817">
        <v>9319</v>
      </c>
      <c r="AI20" s="817">
        <v>40213</v>
      </c>
      <c r="AJ20" s="817">
        <v>19559</v>
      </c>
      <c r="AK20" s="817">
        <v>417114</v>
      </c>
      <c r="AL20" s="817">
        <v>304069</v>
      </c>
      <c r="AM20" s="817">
        <v>41200</v>
      </c>
      <c r="AN20" s="817">
        <v>9033</v>
      </c>
      <c r="AO20" s="817">
        <v>38330</v>
      </c>
      <c r="AP20" s="817">
        <v>18772</v>
      </c>
      <c r="AQ20" s="817">
        <v>411404</v>
      </c>
      <c r="AR20" s="817">
        <v>301947</v>
      </c>
      <c r="AS20" s="817">
        <v>40120</v>
      </c>
      <c r="AT20" s="817">
        <v>8880</v>
      </c>
      <c r="AU20" s="817">
        <v>37086</v>
      </c>
      <c r="AV20" s="817">
        <v>18147</v>
      </c>
      <c r="AW20" s="817">
        <v>406180</v>
      </c>
      <c r="AX20" s="817">
        <v>300394</v>
      </c>
      <c r="AY20" s="817">
        <v>39284</v>
      </c>
      <c r="AZ20" s="817">
        <v>8753</v>
      </c>
      <c r="BA20" s="817">
        <v>36370</v>
      </c>
      <c r="BB20" s="817">
        <v>17680</v>
      </c>
      <c r="BC20" s="817">
        <v>402481</v>
      </c>
      <c r="BD20" s="817">
        <v>295462</v>
      </c>
      <c r="BE20" s="817">
        <v>37920</v>
      </c>
      <c r="BF20" s="817">
        <v>8607</v>
      </c>
      <c r="BG20" s="817">
        <v>35448</v>
      </c>
      <c r="BH20" s="817">
        <v>17260</v>
      </c>
      <c r="BI20" s="817">
        <v>394697</v>
      </c>
      <c r="BJ20" s="817">
        <v>293601</v>
      </c>
      <c r="BK20" s="817">
        <v>37607</v>
      </c>
      <c r="BL20" s="817">
        <v>8463</v>
      </c>
      <c r="BM20" s="817">
        <v>34528</v>
      </c>
      <c r="BN20" s="817">
        <v>17085</v>
      </c>
      <c r="BO20" s="817">
        <v>391284</v>
      </c>
      <c r="BP20" s="817">
        <v>300608</v>
      </c>
      <c r="BQ20" s="817">
        <v>38632</v>
      </c>
      <c r="BR20" s="817">
        <v>8516</v>
      </c>
      <c r="BS20" s="817">
        <v>34753</v>
      </c>
      <c r="BT20" s="817">
        <v>17155</v>
      </c>
      <c r="BU20" s="817">
        <v>399664</v>
      </c>
      <c r="BV20" s="817">
        <v>307995</v>
      </c>
      <c r="BW20" s="817">
        <v>39244</v>
      </c>
      <c r="BX20" s="817">
        <v>8688</v>
      </c>
      <c r="BY20" s="817">
        <v>35520</v>
      </c>
      <c r="BZ20" s="817">
        <v>17358</v>
      </c>
      <c r="CA20" s="817">
        <v>408805</v>
      </c>
      <c r="CB20" s="817">
        <v>312104</v>
      </c>
      <c r="CC20" s="817">
        <v>39155</v>
      </c>
      <c r="CD20" s="817">
        <v>8854</v>
      </c>
      <c r="CE20" s="817">
        <v>36085</v>
      </c>
      <c r="CF20" s="817">
        <v>17494</v>
      </c>
      <c r="CG20" s="817">
        <v>413692</v>
      </c>
      <c r="CH20" s="817">
        <v>315807</v>
      </c>
      <c r="CI20" s="817">
        <v>39119</v>
      </c>
      <c r="CJ20" s="817">
        <v>9052</v>
      </c>
      <c r="CK20" s="817">
        <v>36495</v>
      </c>
      <c r="CL20" s="817">
        <v>17679</v>
      </c>
      <c r="CM20" s="817">
        <v>418152</v>
      </c>
      <c r="CN20" s="817">
        <v>324082</v>
      </c>
      <c r="CO20" s="817">
        <v>39635</v>
      </c>
      <c r="CP20" s="817">
        <v>9342</v>
      </c>
      <c r="CQ20" s="817">
        <v>37164</v>
      </c>
      <c r="CR20" s="817">
        <v>17779</v>
      </c>
      <c r="CS20" s="817">
        <v>428002</v>
      </c>
      <c r="CT20" s="817">
        <v>340522</v>
      </c>
      <c r="CU20" s="817">
        <v>40943</v>
      </c>
      <c r="CV20" s="817">
        <v>9665</v>
      </c>
      <c r="CW20" s="817">
        <v>38029</v>
      </c>
      <c r="CX20" s="817">
        <v>18024</v>
      </c>
      <c r="CY20" s="817">
        <v>447183</v>
      </c>
      <c r="CZ20" s="817">
        <v>365240</v>
      </c>
      <c r="DA20" s="817">
        <v>42316</v>
      </c>
      <c r="DB20" s="817">
        <v>9956</v>
      </c>
      <c r="DC20" s="817">
        <v>38880</v>
      </c>
      <c r="DD20" s="817">
        <v>18607</v>
      </c>
      <c r="DE20" s="817">
        <v>474999</v>
      </c>
      <c r="DF20" s="831">
        <v>376645</v>
      </c>
      <c r="DG20" s="831">
        <v>42927</v>
      </c>
      <c r="DH20" s="831">
        <v>10228</v>
      </c>
      <c r="DI20" s="831">
        <v>39688</v>
      </c>
      <c r="DJ20" s="831">
        <v>19095</v>
      </c>
      <c r="DK20" s="831">
        <v>488583</v>
      </c>
      <c r="DL20" s="832">
        <v>379514</v>
      </c>
      <c r="DM20" s="832">
        <v>43673</v>
      </c>
      <c r="DN20" s="832">
        <v>10429</v>
      </c>
      <c r="DO20" s="832">
        <v>40305</v>
      </c>
      <c r="DP20" s="832">
        <v>19487</v>
      </c>
      <c r="DQ20" s="832">
        <v>493408</v>
      </c>
      <c r="DR20" s="832">
        <v>381777</v>
      </c>
      <c r="DS20" s="832">
        <v>44451</v>
      </c>
      <c r="DT20" s="832">
        <v>10556</v>
      </c>
      <c r="DU20" s="832">
        <v>40379</v>
      </c>
      <c r="DV20" s="832">
        <v>19633</v>
      </c>
      <c r="DW20" s="832">
        <v>496795</v>
      </c>
      <c r="DX20" s="832">
        <v>385714</v>
      </c>
      <c r="DY20" s="832">
        <v>45410</v>
      </c>
      <c r="DZ20" s="832">
        <v>10289</v>
      </c>
      <c r="EA20" s="832">
        <v>40169</v>
      </c>
      <c r="EB20" s="832">
        <v>19975</v>
      </c>
      <c r="EC20" s="832">
        <v>501557</v>
      </c>
      <c r="ED20" s="832">
        <v>377256</v>
      </c>
      <c r="EE20" s="832">
        <v>43959</v>
      </c>
      <c r="EF20" s="832">
        <v>9370</v>
      </c>
      <c r="EG20" s="832">
        <v>37538</v>
      </c>
      <c r="EH20" s="832">
        <v>19382</v>
      </c>
      <c r="EI20" s="832">
        <v>487505</v>
      </c>
      <c r="EJ20" s="832">
        <v>371590</v>
      </c>
      <c r="EK20" s="832">
        <v>43192</v>
      </c>
      <c r="EL20" s="832">
        <v>8637</v>
      </c>
      <c r="EM20" s="832">
        <v>35267</v>
      </c>
      <c r="EN20" s="832">
        <v>18817</v>
      </c>
      <c r="EO20" s="832">
        <v>477503</v>
      </c>
    </row>
    <row r="21" spans="1:145">
      <c r="A21" s="420" t="s">
        <v>2789</v>
      </c>
      <c r="B21" s="405"/>
      <c r="C21" s="405"/>
      <c r="D21" s="405"/>
      <c r="E21" s="405"/>
      <c r="F21" s="405"/>
      <c r="G21" s="405"/>
      <c r="H21" s="405"/>
      <c r="I21" s="405"/>
      <c r="J21" s="405"/>
      <c r="K21" s="405"/>
      <c r="L21" s="405"/>
      <c r="M21" s="405"/>
      <c r="N21" s="405"/>
      <c r="O21" s="405"/>
      <c r="P21" s="405"/>
      <c r="Q21" s="405"/>
      <c r="R21" s="405"/>
      <c r="S21" s="405"/>
      <c r="T21" s="405"/>
      <c r="U21" s="405"/>
      <c r="V21" s="405"/>
      <c r="W21" s="405"/>
      <c r="X21" s="405"/>
      <c r="Y21" s="405"/>
      <c r="Z21" s="405"/>
      <c r="AA21" s="405"/>
      <c r="AB21" s="405"/>
      <c r="AC21" s="405"/>
      <c r="AD21" s="405"/>
      <c r="AE21" s="405"/>
      <c r="AF21" s="405"/>
      <c r="AG21" s="405"/>
      <c r="AH21" s="405"/>
      <c r="AI21" s="405"/>
      <c r="AJ21" s="405"/>
      <c r="AK21" s="405"/>
      <c r="AL21" s="405"/>
      <c r="AM21" s="405"/>
      <c r="AN21" s="405"/>
      <c r="AO21" s="405"/>
      <c r="AP21" s="405"/>
      <c r="AQ21" s="405"/>
      <c r="AR21" s="405"/>
      <c r="AS21" s="405"/>
      <c r="AT21" s="405"/>
      <c r="AU21" s="405"/>
      <c r="AV21" s="405"/>
      <c r="AW21" s="405"/>
      <c r="AX21" s="405"/>
      <c r="AY21" s="405"/>
      <c r="AZ21" s="405"/>
      <c r="BA21" s="405"/>
      <c r="BB21" s="405"/>
      <c r="BC21" s="405"/>
      <c r="BD21" s="405"/>
      <c r="BE21" s="405"/>
      <c r="BF21" s="405"/>
      <c r="BG21" s="405"/>
      <c r="BH21" s="405"/>
      <c r="BI21" s="405"/>
      <c r="BJ21" s="405"/>
      <c r="BK21" s="405"/>
      <c r="BL21" s="405"/>
      <c r="BM21" s="405"/>
      <c r="BN21" s="405"/>
      <c r="BO21" s="405"/>
      <c r="BP21" s="405"/>
      <c r="BQ21" s="405"/>
      <c r="BR21" s="405"/>
      <c r="BS21" s="405"/>
      <c r="BT21" s="405"/>
      <c r="BU21" s="405"/>
      <c r="BV21" s="405"/>
      <c r="BW21" s="405"/>
      <c r="BX21" s="405"/>
      <c r="BY21" s="405"/>
      <c r="BZ21" s="405"/>
      <c r="CA21" s="405"/>
      <c r="CB21" s="405"/>
      <c r="CC21" s="405"/>
      <c r="CD21" s="405"/>
      <c r="CE21" s="405"/>
      <c r="CF21" s="405"/>
      <c r="CG21" s="405"/>
      <c r="CH21" s="405"/>
      <c r="CI21" s="405"/>
      <c r="CJ21" s="405"/>
      <c r="CK21" s="405"/>
      <c r="CL21" s="405"/>
      <c r="CM21" s="405"/>
      <c r="CN21" s="405"/>
      <c r="CO21" s="405"/>
      <c r="CP21" s="405"/>
      <c r="CQ21" s="405"/>
      <c r="CR21" s="405"/>
      <c r="CS21" s="405"/>
      <c r="CT21" s="405"/>
      <c r="CU21" s="405"/>
      <c r="CV21" s="405"/>
      <c r="CW21" s="405"/>
      <c r="CX21" s="405"/>
      <c r="CY21" s="405"/>
      <c r="CZ21" s="405"/>
      <c r="DA21" s="405"/>
      <c r="DB21" s="405"/>
      <c r="DC21" s="405"/>
      <c r="DD21" s="405"/>
      <c r="DE21" s="405"/>
    </row>
    <row r="22" spans="1:145">
      <c r="A22" s="420"/>
      <c r="B22" s="405"/>
      <c r="C22" s="405"/>
      <c r="D22" s="405"/>
      <c r="E22" s="405"/>
      <c r="F22" s="405"/>
      <c r="G22" s="405"/>
      <c r="H22" s="405"/>
      <c r="I22" s="405"/>
      <c r="J22" s="405"/>
      <c r="K22" s="405"/>
      <c r="L22" s="405"/>
      <c r="M22" s="405"/>
      <c r="N22" s="405"/>
      <c r="O22" s="405"/>
      <c r="P22" s="405"/>
      <c r="Q22" s="405"/>
      <c r="R22" s="405"/>
      <c r="S22" s="405"/>
      <c r="T22" s="405"/>
      <c r="U22" s="405"/>
      <c r="V22" s="405"/>
      <c r="W22" s="405"/>
      <c r="X22" s="405"/>
      <c r="Y22" s="405"/>
      <c r="Z22" s="405"/>
      <c r="AA22" s="405"/>
      <c r="AB22" s="405"/>
      <c r="AC22" s="405"/>
      <c r="AD22" s="405"/>
      <c r="AE22" s="405"/>
      <c r="AF22" s="405"/>
      <c r="AG22" s="405"/>
      <c r="AH22" s="405"/>
      <c r="AI22" s="405"/>
      <c r="AJ22" s="405"/>
      <c r="AK22" s="405"/>
      <c r="AL22" s="405"/>
      <c r="AM22" s="405"/>
      <c r="AN22" s="405"/>
      <c r="AO22" s="405"/>
      <c r="AP22" s="405"/>
      <c r="AQ22" s="405"/>
      <c r="AR22" s="405"/>
      <c r="AS22" s="405"/>
      <c r="AT22" s="405"/>
      <c r="AU22" s="405"/>
      <c r="AV22" s="405"/>
      <c r="AW22" s="405"/>
      <c r="AX22" s="405"/>
      <c r="AY22" s="405"/>
      <c r="AZ22" s="405"/>
      <c r="BA22" s="405"/>
      <c r="BB22" s="405"/>
      <c r="BC22" s="405"/>
      <c r="BD22" s="405"/>
      <c r="BE22" s="405"/>
      <c r="BF22" s="405"/>
      <c r="BG22" s="405"/>
      <c r="BH22" s="405"/>
      <c r="BI22" s="405"/>
      <c r="BJ22" s="405"/>
      <c r="BK22" s="405"/>
      <c r="BL22" s="405"/>
      <c r="BM22" s="405"/>
      <c r="BN22" s="405"/>
      <c r="BO22" s="405"/>
      <c r="BP22" s="405"/>
      <c r="BQ22" s="405"/>
      <c r="BR22" s="405"/>
      <c r="BS22" s="405"/>
      <c r="BT22" s="405"/>
      <c r="BU22" s="405"/>
      <c r="BV22" s="405"/>
      <c r="BW22" s="405"/>
      <c r="BX22" s="405"/>
      <c r="BY22" s="405"/>
      <c r="BZ22" s="405"/>
      <c r="CA22" s="405"/>
      <c r="CB22" s="405"/>
      <c r="CC22" s="405"/>
      <c r="CD22" s="405"/>
      <c r="CE22" s="405"/>
      <c r="CF22" s="405"/>
      <c r="CG22" s="405"/>
      <c r="CH22" s="405"/>
      <c r="CI22" s="405"/>
      <c r="CJ22" s="405"/>
      <c r="CK22" s="405"/>
      <c r="CL22" s="405"/>
      <c r="CM22" s="405"/>
      <c r="CN22" s="405"/>
      <c r="CO22" s="405"/>
      <c r="CP22" s="405"/>
      <c r="CQ22" s="405"/>
      <c r="CR22" s="405"/>
      <c r="CS22" s="405"/>
      <c r="CT22" s="405"/>
      <c r="CU22" s="405"/>
      <c r="CV22" s="405"/>
      <c r="CW22" s="405"/>
      <c r="CX22" s="405"/>
      <c r="CY22" s="405"/>
      <c r="CZ22" s="405"/>
      <c r="DA22" s="405"/>
      <c r="DB22" s="405"/>
      <c r="DC22" s="405"/>
      <c r="DD22" s="405"/>
      <c r="DE22" s="405"/>
    </row>
    <row r="23" spans="1:145">
      <c r="A23" s="803"/>
      <c r="BV23" s="102"/>
      <c r="BW23" s="102"/>
      <c r="BX23" s="102"/>
      <c r="BY23" s="102"/>
      <c r="BZ23" s="102"/>
      <c r="CA23" s="102"/>
      <c r="CB23" s="102"/>
      <c r="CC23" s="102"/>
      <c r="CD23" s="102"/>
      <c r="CE23" s="102"/>
      <c r="CF23" s="102"/>
      <c r="CG23" s="102"/>
      <c r="CH23" s="102"/>
      <c r="CI23" s="102"/>
      <c r="CJ23" s="102"/>
      <c r="CK23" s="102"/>
      <c r="CL23" s="102"/>
      <c r="CM23" s="102"/>
      <c r="CN23" s="102"/>
      <c r="CO23" s="102"/>
      <c r="CP23" s="102"/>
      <c r="CQ23" s="102"/>
      <c r="CR23" s="102"/>
      <c r="CS23" s="102"/>
      <c r="CT23" s="102"/>
      <c r="CU23" s="102"/>
      <c r="CV23" s="102"/>
      <c r="CW23" s="102"/>
      <c r="CX23" s="102"/>
      <c r="CY23" s="102"/>
      <c r="CZ23" s="804"/>
      <c r="DA23" s="804"/>
      <c r="DB23" s="804"/>
      <c r="DC23" s="804"/>
      <c r="DD23" s="804"/>
      <c r="DE23" s="804"/>
    </row>
    <row r="24" spans="1:145">
      <c r="A24" s="405"/>
      <c r="B24" s="405"/>
      <c r="C24" s="405"/>
      <c r="D24" s="405"/>
      <c r="E24" s="405"/>
      <c r="F24" s="405"/>
      <c r="G24" s="405"/>
      <c r="H24" s="405"/>
      <c r="I24" s="405"/>
      <c r="J24" s="405"/>
      <c r="K24" s="405"/>
      <c r="L24" s="405"/>
      <c r="M24" s="405"/>
      <c r="N24" s="405"/>
      <c r="O24" s="405"/>
      <c r="P24" s="405"/>
      <c r="Q24" s="405"/>
      <c r="R24" s="405"/>
      <c r="S24" s="405"/>
      <c r="T24" s="405"/>
      <c r="U24" s="405"/>
      <c r="V24" s="405"/>
      <c r="W24" s="405"/>
      <c r="X24" s="405"/>
      <c r="Y24" s="405"/>
      <c r="Z24" s="405"/>
      <c r="AA24" s="405"/>
      <c r="AB24" s="405"/>
      <c r="AC24" s="405"/>
      <c r="AD24" s="405"/>
      <c r="AE24" s="405"/>
      <c r="AF24" s="405"/>
      <c r="AG24" s="405"/>
      <c r="AH24" s="405"/>
      <c r="AI24" s="405"/>
      <c r="AJ24" s="405"/>
      <c r="AK24" s="405"/>
      <c r="AL24" s="405"/>
      <c r="AM24" s="405"/>
      <c r="AN24" s="405"/>
      <c r="AO24" s="405"/>
      <c r="AP24" s="405"/>
      <c r="AQ24" s="405"/>
      <c r="AR24" s="405"/>
      <c r="AS24" s="405"/>
      <c r="AT24" s="405"/>
      <c r="AU24" s="405"/>
      <c r="AV24" s="405"/>
      <c r="AW24" s="405"/>
      <c r="AX24" s="405"/>
      <c r="AY24" s="405"/>
      <c r="AZ24" s="405"/>
      <c r="BA24" s="405"/>
      <c r="BB24" s="405"/>
      <c r="BC24" s="405"/>
      <c r="BD24" s="405"/>
      <c r="BE24" s="405"/>
      <c r="BF24" s="405"/>
      <c r="BG24" s="405"/>
      <c r="BH24" s="405"/>
      <c r="BI24" s="405"/>
      <c r="BJ24" s="405"/>
      <c r="BK24" s="405"/>
      <c r="BL24" s="405"/>
      <c r="BM24" s="405"/>
      <c r="BN24" s="405"/>
      <c r="BO24" s="405"/>
      <c r="BP24" s="405"/>
      <c r="BQ24" s="405"/>
      <c r="BR24" s="405"/>
      <c r="BS24" s="405"/>
      <c r="BT24" s="405"/>
      <c r="BU24" s="405"/>
      <c r="BV24" s="405"/>
      <c r="BW24" s="405"/>
      <c r="BX24" s="405"/>
      <c r="BY24" s="405"/>
      <c r="BZ24" s="405"/>
      <c r="CA24" s="405"/>
      <c r="CB24" s="405"/>
      <c r="CC24" s="405"/>
      <c r="CD24" s="405"/>
      <c r="CE24" s="405"/>
      <c r="CF24" s="405"/>
      <c r="CG24" s="405"/>
      <c r="CH24" s="405"/>
      <c r="CI24" s="405"/>
      <c r="CJ24" s="405"/>
      <c r="CK24" s="405"/>
      <c r="CL24" s="405"/>
      <c r="CM24" s="405"/>
      <c r="CN24" s="405"/>
      <c r="CO24" s="405"/>
      <c r="CP24" s="405"/>
      <c r="CQ24" s="405"/>
      <c r="CR24" s="405"/>
      <c r="CS24" s="405"/>
      <c r="CT24" s="405"/>
      <c r="CU24" s="405"/>
      <c r="CV24" s="405"/>
      <c r="CW24" s="405"/>
      <c r="CX24" s="405"/>
      <c r="CY24" s="405"/>
      <c r="CZ24" s="405"/>
      <c r="DA24" s="405"/>
      <c r="DB24" s="405"/>
      <c r="DC24" s="405"/>
      <c r="DD24" s="405"/>
      <c r="DE24" s="405"/>
    </row>
  </sheetData>
  <hyperlinks>
    <hyperlink ref="A1" location="Menu!E48" display="Operações com Características de Concessão de Crédito(1) no Brasil: Exposição Média no Trimestre" xr:uid="{45BC7DD7-8334-45DB-82FF-B43D1DF50B8E}"/>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6F034-B037-449C-B8DC-7388CC0CCACB}">
  <sheetPr codeName="Plan24">
    <tabColor rgb="FF5F6062"/>
  </sheetPr>
  <dimension ref="A1:JF23"/>
  <sheetViews>
    <sheetView workbookViewId="0">
      <selection sqref="A1:XFD1048576"/>
    </sheetView>
  </sheetViews>
  <sheetFormatPr defaultColWidth="8.5546875" defaultRowHeight="13.8"/>
  <cols>
    <col min="1" max="1" width="55.5546875" style="3" customWidth="1"/>
    <col min="2" max="2" width="9" style="3" bestFit="1" customWidth="1"/>
    <col min="3" max="3" width="9.21875" style="3" bestFit="1" customWidth="1"/>
    <col min="4" max="4" width="9" style="3" bestFit="1" customWidth="1"/>
    <col min="5" max="5" width="8.44140625" style="3" bestFit="1" customWidth="1"/>
    <col min="6" max="6" width="7" style="3" bestFit="1" customWidth="1"/>
    <col min="7" max="7" width="7.44140625" style="3" bestFit="1" customWidth="1"/>
    <col min="8" max="8" width="10.44140625" style="3" bestFit="1" customWidth="1"/>
    <col min="9" max="9" width="7" style="3" bestFit="1" customWidth="1"/>
    <col min="10" max="10" width="8" style="3" bestFit="1" customWidth="1"/>
    <col min="11" max="11" width="7" style="3" bestFit="1" customWidth="1"/>
    <col min="12" max="12" width="9" style="3" bestFit="1" customWidth="1"/>
    <col min="13" max="23" width="9" style="3" customWidth="1"/>
    <col min="24" max="24" width="9" style="3" bestFit="1" customWidth="1"/>
    <col min="25" max="25" width="9.21875" style="3" bestFit="1" customWidth="1"/>
    <col min="26" max="26" width="9" style="3" bestFit="1" customWidth="1"/>
    <col min="27" max="27" width="8.44140625" style="3" bestFit="1" customWidth="1"/>
    <col min="28" max="28" width="7" style="3" bestFit="1" customWidth="1"/>
    <col min="29" max="29" width="7.44140625" style="3" bestFit="1" customWidth="1"/>
    <col min="30" max="30" width="10.44140625" style="3" bestFit="1" customWidth="1"/>
    <col min="31" max="31" width="7" style="3" bestFit="1" customWidth="1"/>
    <col min="32" max="32" width="8" style="3" bestFit="1" customWidth="1"/>
    <col min="33" max="33" width="7" style="3" bestFit="1" customWidth="1"/>
    <col min="34" max="35" width="9" style="3" bestFit="1" customWidth="1"/>
    <col min="36" max="36" width="9.21875" style="3" bestFit="1" customWidth="1"/>
    <col min="37" max="37" width="9" style="3" bestFit="1" customWidth="1"/>
    <col min="38" max="38" width="8.44140625" style="3" bestFit="1" customWidth="1"/>
    <col min="39" max="39" width="7" style="3" bestFit="1" customWidth="1"/>
    <col min="40" max="40" width="7.44140625" style="3" bestFit="1" customWidth="1"/>
    <col min="41" max="41" width="10.44140625" style="3" bestFit="1" customWidth="1"/>
    <col min="42" max="42" width="7" style="3" bestFit="1" customWidth="1"/>
    <col min="43" max="43" width="8" style="3" bestFit="1" customWidth="1"/>
    <col min="44" max="44" width="7" style="3" bestFit="1" customWidth="1"/>
    <col min="45" max="46" width="9" style="3" bestFit="1" customWidth="1"/>
    <col min="47" max="47" width="9.21875" style="3" bestFit="1" customWidth="1"/>
    <col min="48" max="48" width="9" style="3" bestFit="1" customWidth="1"/>
    <col min="49" max="49" width="8.44140625" style="3" bestFit="1" customWidth="1"/>
    <col min="50" max="50" width="7" style="3" bestFit="1" customWidth="1"/>
    <col min="51" max="51" width="7.44140625" style="3" bestFit="1" customWidth="1"/>
    <col min="52" max="52" width="10.44140625" style="3" bestFit="1" customWidth="1"/>
    <col min="53" max="53" width="7" style="3" bestFit="1" customWidth="1"/>
    <col min="54" max="54" width="8" style="3" bestFit="1" customWidth="1"/>
    <col min="55" max="55" width="7" style="3" bestFit="1" customWidth="1"/>
    <col min="56" max="56" width="9" style="3" bestFit="1" customWidth="1"/>
    <col min="57" max="67" width="9" style="3" customWidth="1"/>
    <col min="68" max="68" width="9" style="3" bestFit="1" customWidth="1"/>
    <col min="69" max="69" width="9.21875" style="3" bestFit="1" customWidth="1"/>
    <col min="70" max="70" width="9" style="3" bestFit="1" customWidth="1"/>
    <col min="71" max="71" width="8.44140625" style="3" bestFit="1" customWidth="1"/>
    <col min="72" max="72" width="7" style="3" bestFit="1" customWidth="1"/>
    <col min="73" max="73" width="7.44140625" style="3" bestFit="1" customWidth="1"/>
    <col min="74" max="74" width="10.44140625" style="3" bestFit="1" customWidth="1"/>
    <col min="75" max="75" width="7" style="3" bestFit="1" customWidth="1"/>
    <col min="76" max="76" width="8" style="3" bestFit="1" customWidth="1"/>
    <col min="77" max="77" width="7" style="3" bestFit="1" customWidth="1"/>
    <col min="78" max="79" width="9" style="3" bestFit="1" customWidth="1"/>
    <col min="80" max="80" width="9.21875" style="3" bestFit="1" customWidth="1"/>
    <col min="81" max="81" width="9" style="3" bestFit="1" customWidth="1"/>
    <col min="82" max="82" width="8.44140625" style="3" bestFit="1" customWidth="1"/>
    <col min="83" max="83" width="7" style="3" bestFit="1" customWidth="1"/>
    <col min="84" max="84" width="7.44140625" style="3" bestFit="1" customWidth="1"/>
    <col min="85" max="85" width="10.44140625" style="3" bestFit="1" customWidth="1"/>
    <col min="86" max="88" width="7" style="3" bestFit="1" customWidth="1"/>
    <col min="89" max="90" width="9" style="3" bestFit="1" customWidth="1"/>
    <col min="91" max="91" width="9.21875" style="3" bestFit="1" customWidth="1"/>
    <col min="92" max="92" width="8" style="3" bestFit="1" customWidth="1"/>
    <col min="93" max="93" width="8.44140625" style="3" bestFit="1" customWidth="1"/>
    <col min="94" max="94" width="7" style="3" bestFit="1" customWidth="1"/>
    <col min="95" max="95" width="7.44140625" style="3" bestFit="1" customWidth="1"/>
    <col min="96" max="96" width="10.44140625" style="3" bestFit="1" customWidth="1"/>
    <col min="97" max="99" width="7" style="3" bestFit="1" customWidth="1"/>
    <col min="100" max="101" width="9" style="3" bestFit="1" customWidth="1"/>
    <col min="102" max="102" width="9.21875" style="3" bestFit="1" customWidth="1"/>
    <col min="103" max="103" width="8" style="3" bestFit="1" customWidth="1"/>
    <col min="104" max="104" width="8.44140625" style="3" bestFit="1" customWidth="1"/>
    <col min="105" max="105" width="7" style="3" bestFit="1" customWidth="1"/>
    <col min="106" max="106" width="7.44140625" style="3" bestFit="1" customWidth="1"/>
    <col min="107" max="107" width="10.44140625" style="3" bestFit="1" customWidth="1"/>
    <col min="108" max="109" width="7" style="3" bestFit="1" customWidth="1"/>
    <col min="110" max="110" width="6.44140625" style="3" bestFit="1" customWidth="1"/>
    <col min="111" max="112" width="9" style="3" bestFit="1" customWidth="1"/>
    <col min="113" max="113" width="9.21875" style="3" bestFit="1" customWidth="1"/>
    <col min="114" max="114" width="8" style="3" bestFit="1" customWidth="1"/>
    <col min="115" max="115" width="8.44140625" style="3" bestFit="1" customWidth="1"/>
    <col min="116" max="116" width="7" style="3" bestFit="1" customWidth="1"/>
    <col min="117" max="117" width="7.44140625" style="3" bestFit="1" customWidth="1"/>
    <col min="118" max="118" width="10.44140625" style="3" bestFit="1" customWidth="1"/>
    <col min="119" max="120" width="7" style="3" bestFit="1" customWidth="1"/>
    <col min="121" max="121" width="6.44140625" style="3" bestFit="1" customWidth="1"/>
    <col min="122" max="123" width="9" style="3" bestFit="1" customWidth="1"/>
    <col min="124" max="124" width="9.21875" style="3" bestFit="1" customWidth="1"/>
    <col min="125" max="125" width="8" style="3" bestFit="1" customWidth="1"/>
    <col min="126" max="126" width="8.44140625" style="3" bestFit="1" customWidth="1"/>
    <col min="127" max="127" width="7" style="3" bestFit="1" customWidth="1"/>
    <col min="128" max="128" width="7.44140625" style="3" bestFit="1" customWidth="1"/>
    <col min="129" max="129" width="10.44140625" style="3" bestFit="1" customWidth="1"/>
    <col min="130" max="131" width="7" style="3" bestFit="1" customWidth="1"/>
    <col min="132" max="132" width="6.44140625" style="3" bestFit="1" customWidth="1"/>
    <col min="133" max="134" width="9" style="3" bestFit="1" customWidth="1"/>
    <col min="135" max="135" width="9.21875" style="3" bestFit="1" customWidth="1"/>
    <col min="136" max="136" width="8" style="3" bestFit="1" customWidth="1"/>
    <col min="137" max="137" width="8.44140625" style="3" bestFit="1" customWidth="1"/>
    <col min="138" max="138" width="7" style="3" bestFit="1" customWidth="1"/>
    <col min="139" max="139" width="7.44140625" style="3" bestFit="1" customWidth="1"/>
    <col min="140" max="140" width="10.44140625" style="3" bestFit="1" customWidth="1"/>
    <col min="141" max="142" width="7" style="3" bestFit="1" customWidth="1"/>
    <col min="143" max="143" width="6.44140625" style="3" bestFit="1" customWidth="1"/>
    <col min="144" max="145" width="9" style="3" bestFit="1" customWidth="1"/>
    <col min="146" max="146" width="9.21875" style="3" bestFit="1" customWidth="1"/>
    <col min="147" max="147" width="8" style="3" bestFit="1" customWidth="1"/>
    <col min="148" max="148" width="8.44140625" style="3" bestFit="1" customWidth="1"/>
    <col min="149" max="149" width="7" style="3" bestFit="1" customWidth="1"/>
    <col min="150" max="150" width="7.44140625" style="3" bestFit="1" customWidth="1"/>
    <col min="151" max="151" width="10.44140625" style="3" bestFit="1" customWidth="1"/>
    <col min="152" max="153" width="7" style="3" bestFit="1" customWidth="1"/>
    <col min="154" max="154" width="6.44140625" style="3" bestFit="1" customWidth="1"/>
    <col min="155" max="156" width="9" style="3" bestFit="1" customWidth="1"/>
    <col min="157" max="157" width="9.21875" style="3" bestFit="1" customWidth="1"/>
    <col min="158" max="158" width="8" style="3" bestFit="1" customWidth="1"/>
    <col min="159" max="159" width="8.44140625" style="3" bestFit="1" customWidth="1"/>
    <col min="160" max="160" width="7" style="3" bestFit="1" customWidth="1"/>
    <col min="161" max="161" width="7.44140625" style="3" bestFit="1" customWidth="1"/>
    <col min="162" max="162" width="10.44140625" style="3" bestFit="1" customWidth="1"/>
    <col min="163" max="165" width="7" style="3" bestFit="1" customWidth="1"/>
    <col min="166" max="167" width="9" style="3" bestFit="1" customWidth="1"/>
    <col min="168" max="168" width="9.21875" style="3" bestFit="1" customWidth="1"/>
    <col min="169" max="169" width="8" style="3" bestFit="1" customWidth="1"/>
    <col min="170" max="170" width="8.44140625" style="3" bestFit="1" customWidth="1"/>
    <col min="171" max="171" width="7" style="3" bestFit="1" customWidth="1"/>
    <col min="172" max="172" width="7.44140625" style="3" bestFit="1" customWidth="1"/>
    <col min="173" max="173" width="10.44140625" style="3" bestFit="1" customWidth="1"/>
    <col min="174" max="176" width="7" style="3" bestFit="1" customWidth="1"/>
    <col min="177" max="178" width="9" style="3" bestFit="1" customWidth="1"/>
    <col min="179" max="179" width="9.21875" style="3" bestFit="1" customWidth="1"/>
    <col min="180" max="180" width="8" style="3" bestFit="1" customWidth="1"/>
    <col min="181" max="181" width="8.44140625" style="3" bestFit="1" customWidth="1"/>
    <col min="182" max="182" width="7" style="3" bestFit="1" customWidth="1"/>
    <col min="183" max="183" width="7.44140625" style="3" bestFit="1" customWidth="1"/>
    <col min="184" max="184" width="10.44140625" style="3" bestFit="1" customWidth="1"/>
    <col min="185" max="186" width="7" style="3" bestFit="1" customWidth="1"/>
    <col min="187" max="187" width="6.44140625" style="3" bestFit="1" customWidth="1"/>
    <col min="188" max="189" width="9" style="3" bestFit="1" customWidth="1"/>
    <col min="190" max="190" width="9.21875" style="3" bestFit="1" customWidth="1"/>
    <col min="191" max="191" width="8" style="3" bestFit="1" customWidth="1"/>
    <col min="192" max="192" width="8.44140625" style="3" bestFit="1" customWidth="1"/>
    <col min="193" max="193" width="7" style="3" bestFit="1" customWidth="1"/>
    <col min="194" max="194" width="7.44140625" style="3" bestFit="1" customWidth="1"/>
    <col min="195" max="195" width="10.44140625" style="3" bestFit="1" customWidth="1"/>
    <col min="196" max="197" width="7" style="3" bestFit="1" customWidth="1"/>
    <col min="198" max="198" width="6.44140625" style="3" bestFit="1" customWidth="1"/>
    <col min="199" max="200" width="9" style="3" bestFit="1" customWidth="1"/>
    <col min="201" max="201" width="9.21875" style="3" bestFit="1" customWidth="1"/>
    <col min="202" max="202" width="8" style="3" bestFit="1" customWidth="1"/>
    <col min="203" max="203" width="8.44140625" style="3" bestFit="1" customWidth="1"/>
    <col min="204" max="204" width="7" style="3" bestFit="1" customWidth="1"/>
    <col min="205" max="205" width="7.44140625" style="3" bestFit="1" customWidth="1"/>
    <col min="206" max="206" width="10.44140625" style="3" bestFit="1" customWidth="1"/>
    <col min="207" max="208" width="7" style="3" bestFit="1" customWidth="1"/>
    <col min="209" max="209" width="6.44140625" style="3" bestFit="1" customWidth="1"/>
    <col min="210" max="211" width="9" style="3" bestFit="1" customWidth="1"/>
    <col min="212" max="212" width="9.21875" style="3" bestFit="1" customWidth="1"/>
    <col min="213" max="213" width="8" style="3" bestFit="1" customWidth="1"/>
    <col min="214" max="214" width="8.44140625" style="3" bestFit="1" customWidth="1"/>
    <col min="215" max="215" width="7" style="3" bestFit="1" customWidth="1"/>
    <col min="216" max="216" width="7.44140625" style="3" bestFit="1" customWidth="1"/>
    <col min="217" max="217" width="10.44140625" style="3" bestFit="1" customWidth="1"/>
    <col min="218" max="219" width="7" style="3" bestFit="1" customWidth="1"/>
    <col min="220" max="220" width="6.44140625" style="3" bestFit="1" customWidth="1"/>
    <col min="221" max="222" width="9" style="3" bestFit="1" customWidth="1"/>
    <col min="223" max="223" width="9.21875" style="3" bestFit="1" customWidth="1"/>
    <col min="224" max="224" width="8" style="3" bestFit="1" customWidth="1"/>
    <col min="225" max="225" width="8.44140625" style="3" bestFit="1" customWidth="1"/>
    <col min="226" max="226" width="7" style="3" bestFit="1" customWidth="1"/>
    <col min="227" max="227" width="7.44140625" style="3" bestFit="1" customWidth="1"/>
    <col min="228" max="228" width="10.44140625" style="3" bestFit="1" customWidth="1"/>
    <col min="229" max="230" width="7" style="3" bestFit="1" customWidth="1"/>
    <col min="231" max="231" width="6.44140625" style="3" bestFit="1" customWidth="1"/>
    <col min="232" max="233" width="9" style="3" bestFit="1" customWidth="1"/>
    <col min="234" max="234" width="9.21875" style="3" bestFit="1" customWidth="1"/>
    <col min="235" max="235" width="8" style="3" bestFit="1" customWidth="1"/>
    <col min="236" max="236" width="8.44140625" style="3" bestFit="1" customWidth="1"/>
    <col min="237" max="237" width="7" style="3" bestFit="1" customWidth="1"/>
    <col min="238" max="238" width="7.44140625" style="3" bestFit="1" customWidth="1"/>
    <col min="239" max="239" width="10.44140625" style="3" bestFit="1" customWidth="1"/>
    <col min="240" max="241" width="7" style="3" bestFit="1" customWidth="1"/>
    <col min="242" max="242" width="6.44140625" style="3" bestFit="1" customWidth="1"/>
    <col min="243" max="244" width="9" style="3" bestFit="1" customWidth="1"/>
    <col min="245" max="245" width="9.21875" style="3" bestFit="1" customWidth="1"/>
    <col min="246" max="246" width="8" style="3" bestFit="1" customWidth="1"/>
    <col min="247" max="247" width="8.44140625" style="3" bestFit="1" customWidth="1"/>
    <col min="248" max="248" width="7" style="3" bestFit="1" customWidth="1"/>
    <col min="249" max="249" width="7.44140625" style="3" bestFit="1" customWidth="1"/>
    <col min="250" max="250" width="10.44140625" style="3" bestFit="1" customWidth="1"/>
    <col min="251" max="252" width="7" style="3" bestFit="1" customWidth="1"/>
    <col min="253" max="253" width="6.44140625" style="3" bestFit="1" customWidth="1"/>
    <col min="254" max="255" width="9" style="3" bestFit="1" customWidth="1"/>
    <col min="256" max="256" width="9.21875" style="3" bestFit="1" customWidth="1"/>
    <col min="257" max="257" width="8" style="3" bestFit="1" customWidth="1"/>
    <col min="258" max="258" width="8.44140625" style="3" bestFit="1" customWidth="1"/>
    <col min="259" max="259" width="7" style="3" bestFit="1" customWidth="1"/>
    <col min="260" max="260" width="7.44140625" style="3" bestFit="1" customWidth="1"/>
    <col min="261" max="261" width="10.44140625" style="3" bestFit="1" customWidth="1"/>
    <col min="262" max="263" width="7" style="3" bestFit="1" customWidth="1"/>
    <col min="264" max="264" width="6.44140625" style="3" bestFit="1" customWidth="1"/>
    <col min="265" max="265" width="9" style="3" bestFit="1" customWidth="1"/>
    <col min="266" max="266" width="10.5546875" style="3" bestFit="1" customWidth="1"/>
    <col min="267" max="16384" width="8.5546875" style="3"/>
  </cols>
  <sheetData>
    <row r="1" spans="1:266" ht="18">
      <c r="A1" s="53" t="s">
        <v>2792</v>
      </c>
      <c r="B1" s="286"/>
      <c r="C1" s="286"/>
      <c r="D1" s="286"/>
      <c r="E1" s="286"/>
      <c r="F1" s="286"/>
      <c r="G1" s="286"/>
      <c r="H1" s="286"/>
      <c r="I1" s="286"/>
      <c r="J1" s="286"/>
      <c r="K1" s="286"/>
      <c r="L1" s="286"/>
      <c r="M1" s="286"/>
      <c r="N1" s="286"/>
      <c r="O1" s="286"/>
      <c r="P1" s="286"/>
      <c r="Q1" s="286"/>
      <c r="R1" s="286"/>
      <c r="S1" s="286"/>
      <c r="T1" s="286"/>
      <c r="U1" s="286"/>
      <c r="V1" s="286"/>
      <c r="W1" s="286"/>
      <c r="X1" s="286"/>
      <c r="Y1" s="286"/>
      <c r="Z1" s="286"/>
      <c r="AA1" s="286"/>
      <c r="AB1" s="286"/>
      <c r="AC1" s="286"/>
      <c r="AD1" s="286"/>
      <c r="AE1" s="286"/>
      <c r="AF1" s="286"/>
      <c r="AG1" s="286"/>
      <c r="AH1" s="286"/>
      <c r="AI1" s="286"/>
      <c r="AJ1" s="286"/>
      <c r="AK1" s="286"/>
      <c r="AL1" s="286"/>
      <c r="AM1" s="286"/>
      <c r="AN1" s="286"/>
      <c r="AO1" s="286"/>
      <c r="AP1" s="286"/>
      <c r="AQ1" s="286"/>
      <c r="AR1" s="286"/>
      <c r="AS1" s="286"/>
      <c r="AT1" s="286"/>
      <c r="AU1" s="286"/>
      <c r="AV1" s="286"/>
      <c r="AW1" s="286"/>
      <c r="AX1" s="286"/>
      <c r="AY1" s="286"/>
      <c r="AZ1" s="286"/>
      <c r="BA1" s="286"/>
      <c r="BB1" s="286"/>
      <c r="BC1" s="286"/>
      <c r="BD1" s="286"/>
      <c r="BE1" s="286"/>
      <c r="BF1" s="286"/>
      <c r="BG1" s="286"/>
      <c r="BH1" s="286"/>
      <c r="BI1" s="286"/>
      <c r="BJ1" s="286"/>
      <c r="BK1" s="286"/>
      <c r="BL1" s="286"/>
      <c r="BM1" s="286"/>
      <c r="BN1" s="286"/>
      <c r="BO1" s="286"/>
      <c r="BP1" s="286"/>
      <c r="BQ1" s="286"/>
      <c r="BR1" s="286"/>
      <c r="BS1" s="286"/>
      <c r="BT1" s="286"/>
      <c r="BU1" s="286"/>
      <c r="BV1" s="286"/>
      <c r="BW1" s="286"/>
      <c r="BX1" s="286"/>
      <c r="BY1" s="286"/>
      <c r="BZ1" s="286"/>
      <c r="CA1" s="286"/>
      <c r="CB1" s="286"/>
      <c r="CC1" s="286"/>
      <c r="CD1" s="286"/>
      <c r="CE1" s="286"/>
      <c r="CF1" s="286"/>
      <c r="CG1" s="286"/>
      <c r="CH1" s="286"/>
      <c r="CI1" s="286"/>
      <c r="CJ1" s="286"/>
      <c r="CK1" s="286"/>
      <c r="CL1" s="286"/>
      <c r="CM1" s="286"/>
      <c r="CN1" s="286"/>
      <c r="CO1" s="286"/>
      <c r="CP1" s="286"/>
      <c r="CQ1" s="286"/>
      <c r="CR1" s="286"/>
      <c r="CS1" s="286"/>
      <c r="CT1" s="286"/>
      <c r="CU1" s="286"/>
      <c r="CV1" s="286"/>
      <c r="CW1" s="286"/>
      <c r="CX1" s="286"/>
      <c r="CY1" s="286"/>
      <c r="CZ1" s="286"/>
      <c r="DA1" s="286"/>
      <c r="DB1" s="286"/>
      <c r="DC1" s="286"/>
      <c r="DD1" s="286"/>
      <c r="DE1" s="286"/>
      <c r="DF1" s="286"/>
      <c r="DG1" s="286"/>
      <c r="DH1" s="286"/>
      <c r="DI1" s="286"/>
      <c r="DJ1" s="286"/>
      <c r="DK1" s="286"/>
      <c r="DL1" s="286"/>
      <c r="DM1" s="286"/>
      <c r="DN1" s="286"/>
      <c r="DO1" s="286"/>
      <c r="DP1" s="286"/>
      <c r="DQ1" s="286"/>
      <c r="DR1" s="286"/>
      <c r="DS1" s="286"/>
      <c r="DT1" s="286"/>
      <c r="DU1" s="286"/>
      <c r="DV1" s="286"/>
      <c r="DW1" s="286"/>
      <c r="DX1" s="286"/>
      <c r="DY1" s="286"/>
      <c r="DZ1" s="286"/>
      <c r="EA1" s="286"/>
      <c r="EB1" s="286"/>
      <c r="EC1" s="286"/>
      <c r="ED1" s="286"/>
      <c r="EE1" s="286"/>
      <c r="EF1" s="286"/>
      <c r="EG1" s="286"/>
      <c r="EH1" s="286"/>
      <c r="EI1" s="286"/>
      <c r="EJ1" s="286"/>
      <c r="EK1" s="286"/>
      <c r="EL1" s="286"/>
      <c r="EM1" s="286"/>
      <c r="EN1" s="286"/>
      <c r="EO1" s="286"/>
      <c r="EP1" s="286"/>
      <c r="EQ1" s="286"/>
      <c r="ER1" s="286"/>
      <c r="ES1" s="286"/>
      <c r="ET1" s="286"/>
      <c r="EU1" s="286"/>
      <c r="EV1" s="286"/>
      <c r="EW1" s="286"/>
      <c r="EX1" s="286"/>
      <c r="EY1" s="286"/>
      <c r="EZ1" s="286"/>
      <c r="FA1" s="286"/>
      <c r="FB1" s="286"/>
      <c r="FC1" s="286"/>
      <c r="FD1" s="286"/>
      <c r="FE1" s="286"/>
      <c r="FF1" s="286"/>
      <c r="FG1" s="286"/>
      <c r="FH1" s="286"/>
      <c r="FI1" s="286"/>
      <c r="FJ1" s="286"/>
      <c r="FK1" s="286"/>
      <c r="FL1" s="286"/>
      <c r="FM1" s="286"/>
      <c r="FN1" s="286"/>
      <c r="FO1" s="286"/>
      <c r="FP1" s="286"/>
      <c r="FQ1" s="286"/>
      <c r="FR1" s="286"/>
      <c r="FS1" s="286"/>
      <c r="FT1" s="286"/>
      <c r="FU1" s="286"/>
      <c r="FV1" s="286"/>
      <c r="FW1" s="286"/>
      <c r="FX1" s="286"/>
      <c r="FY1" s="286"/>
      <c r="FZ1" s="286"/>
      <c r="GA1" s="286"/>
      <c r="GB1" s="286"/>
      <c r="GC1" s="286"/>
      <c r="GD1" s="286"/>
      <c r="GE1" s="286"/>
      <c r="GF1" s="286"/>
      <c r="GG1" s="286"/>
      <c r="GH1" s="286"/>
      <c r="GI1" s="286"/>
      <c r="GJ1" s="286"/>
      <c r="GK1" s="286"/>
      <c r="GL1" s="286"/>
      <c r="GM1" s="286"/>
      <c r="GN1" s="286"/>
      <c r="GO1" s="286"/>
      <c r="GP1" s="286"/>
      <c r="GQ1" s="286"/>
      <c r="GR1" s="286"/>
      <c r="GS1" s="286"/>
      <c r="GT1" s="286"/>
      <c r="GU1" s="286"/>
      <c r="GV1" s="286"/>
      <c r="GW1" s="286"/>
      <c r="GX1" s="286"/>
      <c r="GY1" s="286"/>
      <c r="GZ1" s="286"/>
      <c r="HA1" s="286"/>
      <c r="HB1" s="286"/>
      <c r="HC1" s="286"/>
      <c r="HD1" s="286"/>
      <c r="HE1" s="286"/>
      <c r="HF1" s="286"/>
      <c r="HG1" s="286"/>
      <c r="HH1" s="286"/>
      <c r="HI1" s="286"/>
      <c r="HJ1" s="286"/>
      <c r="HK1" s="286"/>
      <c r="HL1" s="286"/>
      <c r="HM1" s="286"/>
      <c r="HN1" s="286"/>
      <c r="HO1" s="286"/>
      <c r="HP1" s="286"/>
      <c r="HQ1" s="286"/>
      <c r="HR1" s="286"/>
      <c r="HS1" s="286"/>
      <c r="HT1" s="286"/>
      <c r="HU1" s="286"/>
      <c r="HV1" s="286"/>
      <c r="HW1" s="286"/>
      <c r="HX1" s="286"/>
      <c r="HY1" s="286"/>
      <c r="HZ1" s="286"/>
      <c r="IA1" s="286"/>
      <c r="IB1" s="286"/>
      <c r="IC1" s="286"/>
      <c r="ID1" s="286"/>
      <c r="IE1" s="286"/>
      <c r="IF1" s="286"/>
      <c r="IG1" s="286"/>
      <c r="IH1" s="286"/>
      <c r="II1" s="286"/>
      <c r="IJ1" s="286"/>
      <c r="IK1" s="286"/>
      <c r="IL1" s="286"/>
      <c r="IM1" s="286"/>
      <c r="IN1" s="286"/>
      <c r="IO1" s="286"/>
      <c r="IP1" s="286"/>
      <c r="IQ1" s="286"/>
      <c r="IR1" s="286"/>
      <c r="IS1" s="286"/>
      <c r="IT1" s="286"/>
      <c r="IU1" s="286"/>
      <c r="IV1" s="286"/>
      <c r="IW1" s="286"/>
      <c r="IX1" s="286"/>
      <c r="IY1" s="286"/>
      <c r="IZ1" s="286"/>
      <c r="JA1" s="286"/>
      <c r="JB1" s="286"/>
      <c r="JC1" s="286"/>
      <c r="JD1" s="286"/>
      <c r="JE1" s="286"/>
      <c r="JF1" s="262" t="s">
        <v>2345</v>
      </c>
    </row>
    <row r="2" spans="1:266">
      <c r="A2" s="791"/>
      <c r="B2" s="643"/>
      <c r="C2" s="651"/>
      <c r="D2" s="651"/>
      <c r="E2" s="651"/>
      <c r="F2" s="651"/>
      <c r="G2" s="651"/>
      <c r="H2" s="651"/>
      <c r="I2" s="651"/>
      <c r="J2" s="651"/>
      <c r="K2" s="651"/>
      <c r="L2" s="644"/>
      <c r="M2" s="644"/>
      <c r="N2" s="644"/>
      <c r="O2" s="644"/>
      <c r="P2" s="644"/>
      <c r="Q2" s="644"/>
      <c r="R2" s="644"/>
      <c r="S2" s="644"/>
      <c r="T2" s="644"/>
      <c r="U2" s="644"/>
      <c r="V2" s="644"/>
      <c r="W2" s="644"/>
      <c r="X2" s="643"/>
      <c r="Y2" s="651"/>
      <c r="Z2" s="651"/>
      <c r="AA2" s="651"/>
      <c r="AB2" s="651"/>
      <c r="AC2" s="651"/>
      <c r="AD2" s="651"/>
      <c r="AE2" s="651"/>
      <c r="AF2" s="651"/>
      <c r="AG2" s="651"/>
      <c r="AH2" s="644"/>
      <c r="AI2" s="645" t="s">
        <v>2475</v>
      </c>
      <c r="AJ2" s="645"/>
      <c r="AK2" s="645"/>
      <c r="AL2" s="645"/>
      <c r="AM2" s="645"/>
      <c r="AN2" s="645"/>
      <c r="AO2" s="645"/>
      <c r="AP2" s="645"/>
      <c r="AQ2" s="645"/>
      <c r="AR2" s="645"/>
      <c r="AS2" s="645"/>
      <c r="AT2" s="645"/>
      <c r="AU2" s="645"/>
      <c r="AV2" s="645"/>
      <c r="AW2" s="645"/>
      <c r="AX2" s="645"/>
      <c r="AY2" s="645"/>
      <c r="AZ2" s="645"/>
      <c r="BA2" s="645"/>
      <c r="BB2" s="645"/>
      <c r="BC2" s="645"/>
      <c r="BD2" s="645"/>
      <c r="BE2" s="645"/>
      <c r="BF2" s="645"/>
      <c r="BG2" s="645"/>
      <c r="BH2" s="645"/>
      <c r="BI2" s="645"/>
      <c r="BJ2" s="645"/>
      <c r="BK2" s="645"/>
      <c r="BL2" s="645"/>
      <c r="BM2" s="645"/>
      <c r="BN2" s="645"/>
      <c r="BO2" s="645"/>
      <c r="BP2" s="645"/>
      <c r="BQ2" s="645"/>
      <c r="BR2" s="645"/>
      <c r="BS2" s="645"/>
      <c r="BT2" s="645"/>
      <c r="BU2" s="645"/>
      <c r="BV2" s="645"/>
      <c r="BW2" s="645"/>
      <c r="BX2" s="645"/>
      <c r="BY2" s="645"/>
      <c r="BZ2" s="645"/>
      <c r="CA2" s="645"/>
      <c r="CB2" s="645"/>
      <c r="CC2" s="645"/>
      <c r="CD2" s="645"/>
      <c r="CE2" s="645"/>
      <c r="CF2" s="645"/>
      <c r="CG2" s="645"/>
      <c r="CH2" s="645"/>
      <c r="CI2" s="645"/>
      <c r="CJ2" s="645"/>
      <c r="CK2" s="645"/>
      <c r="CL2" s="645"/>
      <c r="CM2" s="645"/>
      <c r="CN2" s="645"/>
      <c r="CO2" s="645"/>
      <c r="CP2" s="645"/>
      <c r="CQ2" s="645"/>
      <c r="CR2" s="645"/>
      <c r="CS2" s="645"/>
      <c r="CT2" s="645"/>
      <c r="CU2" s="645"/>
      <c r="CV2" s="645"/>
      <c r="CW2" s="645" t="s">
        <v>2475</v>
      </c>
      <c r="CX2" s="645"/>
      <c r="CY2" s="645"/>
      <c r="CZ2" s="645"/>
      <c r="DA2" s="645"/>
      <c r="DB2" s="645"/>
      <c r="DC2" s="645"/>
      <c r="DD2" s="645"/>
      <c r="DE2" s="645"/>
      <c r="DF2" s="645"/>
      <c r="DG2" s="645"/>
      <c r="DH2" s="645"/>
      <c r="DI2" s="645"/>
      <c r="DJ2" s="645"/>
      <c r="DK2" s="645"/>
      <c r="DL2" s="645"/>
      <c r="DM2" s="645"/>
      <c r="DN2" s="645"/>
      <c r="DO2" s="645"/>
      <c r="DP2" s="645"/>
      <c r="DQ2" s="645"/>
      <c r="DR2" s="645"/>
      <c r="DS2" s="645"/>
      <c r="DT2" s="645"/>
      <c r="DU2" s="645"/>
      <c r="DV2" s="645"/>
      <c r="DW2" s="645"/>
      <c r="DX2" s="645"/>
      <c r="DY2" s="645"/>
      <c r="DZ2" s="645"/>
      <c r="EA2" s="645"/>
      <c r="EB2" s="645"/>
      <c r="EC2" s="645"/>
      <c r="ED2" s="645"/>
      <c r="EE2" s="645"/>
      <c r="EF2" s="645"/>
      <c r="EG2" s="645"/>
      <c r="EH2" s="645"/>
      <c r="EI2" s="645"/>
      <c r="EJ2" s="645"/>
      <c r="EK2" s="645"/>
      <c r="EL2" s="645"/>
      <c r="EM2" s="645"/>
      <c r="EN2" s="645"/>
      <c r="EO2" s="645"/>
      <c r="EP2" s="645"/>
      <c r="EQ2" s="645"/>
      <c r="ER2" s="645"/>
      <c r="ES2" s="645"/>
      <c r="ET2" s="645"/>
      <c r="EU2" s="645"/>
      <c r="EV2" s="645"/>
      <c r="EW2" s="645"/>
      <c r="EX2" s="645"/>
      <c r="EY2" s="645"/>
      <c r="EZ2" s="645"/>
      <c r="FA2" s="645"/>
      <c r="FB2" s="645"/>
      <c r="FC2" s="645"/>
      <c r="FD2" s="645"/>
      <c r="FE2" s="645"/>
      <c r="FF2" s="645"/>
      <c r="FG2" s="645"/>
      <c r="FH2" s="645"/>
      <c r="FI2" s="645"/>
      <c r="FJ2" s="645"/>
      <c r="FK2" s="645"/>
      <c r="FL2" s="645"/>
      <c r="FM2" s="645"/>
      <c r="FN2" s="645"/>
      <c r="FO2" s="645"/>
      <c r="FP2" s="645"/>
      <c r="FQ2" s="645"/>
      <c r="FR2" s="645"/>
      <c r="FS2" s="645"/>
      <c r="FT2" s="645"/>
      <c r="FU2" s="645"/>
      <c r="FV2" s="645"/>
      <c r="FW2" s="645"/>
      <c r="FX2" s="645"/>
      <c r="FY2" s="645"/>
      <c r="FZ2" s="645"/>
      <c r="GA2" s="645"/>
      <c r="GB2" s="645"/>
      <c r="GC2" s="645"/>
      <c r="GD2" s="645"/>
      <c r="GE2" s="645"/>
      <c r="GF2" s="645"/>
      <c r="GG2" s="645"/>
      <c r="GH2" s="645"/>
      <c r="GI2" s="645"/>
      <c r="GJ2" s="645"/>
      <c r="GK2" s="645"/>
      <c r="GL2" s="645"/>
      <c r="GM2" s="645"/>
      <c r="GN2" s="645"/>
      <c r="GO2" s="645"/>
      <c r="GP2" s="645"/>
      <c r="GQ2" s="645"/>
      <c r="GR2" s="645"/>
      <c r="GS2" s="645"/>
      <c r="GT2" s="645"/>
      <c r="GU2" s="645"/>
      <c r="GV2" s="645"/>
      <c r="GW2" s="645"/>
      <c r="GX2" s="645"/>
      <c r="GY2" s="645"/>
      <c r="GZ2" s="645"/>
      <c r="HA2" s="645"/>
      <c r="HB2" s="645"/>
      <c r="HC2" s="645"/>
      <c r="HD2" s="645"/>
      <c r="HE2" s="645"/>
      <c r="HF2" s="645"/>
      <c r="HG2" s="645"/>
      <c r="HH2" s="645"/>
      <c r="HI2" s="645"/>
      <c r="HJ2" s="645"/>
      <c r="HK2" s="645"/>
      <c r="HL2" s="645"/>
      <c r="HM2" s="645"/>
      <c r="HN2" s="645"/>
      <c r="HO2" s="645"/>
      <c r="HP2" s="645"/>
      <c r="HQ2" s="645"/>
      <c r="HR2" s="645"/>
      <c r="HS2" s="645"/>
      <c r="HT2" s="645"/>
      <c r="HU2" s="645"/>
      <c r="HV2" s="645"/>
      <c r="HW2" s="645"/>
      <c r="HX2" s="645"/>
      <c r="HY2" s="645" t="s">
        <v>2625</v>
      </c>
      <c r="HZ2" s="645"/>
      <c r="IA2" s="645"/>
      <c r="IB2" s="645"/>
      <c r="IC2" s="645"/>
      <c r="ID2" s="645"/>
      <c r="IE2" s="645"/>
      <c r="IF2" s="645"/>
      <c r="IG2" s="645"/>
      <c r="IH2" s="645"/>
      <c r="II2" s="645"/>
      <c r="IJ2" s="645"/>
      <c r="IK2" s="645"/>
      <c r="IL2" s="645"/>
      <c r="IM2" s="645"/>
      <c r="IN2" s="645"/>
      <c r="IO2" s="645"/>
      <c r="IP2" s="645"/>
      <c r="IQ2" s="645"/>
      <c r="IR2" s="645"/>
      <c r="IS2" s="645"/>
      <c r="IT2" s="645"/>
      <c r="IU2" s="645"/>
      <c r="IV2" s="645"/>
      <c r="IW2" s="645"/>
      <c r="IX2" s="645"/>
      <c r="IY2" s="645"/>
      <c r="IZ2" s="645"/>
      <c r="JA2" s="645"/>
      <c r="JB2" s="645"/>
      <c r="JC2" s="645"/>
      <c r="JD2" s="645"/>
      <c r="JE2" s="645"/>
      <c r="JF2" s="645"/>
    </row>
    <row r="3" spans="1:266">
      <c r="A3" s="814"/>
      <c r="B3" s="456" t="s">
        <v>2265</v>
      </c>
      <c r="C3" s="722"/>
      <c r="D3" s="722"/>
      <c r="E3" s="722"/>
      <c r="F3" s="722"/>
      <c r="G3" s="722"/>
      <c r="H3" s="722"/>
      <c r="I3" s="722"/>
      <c r="J3" s="722"/>
      <c r="K3" s="722"/>
      <c r="L3" s="722"/>
      <c r="M3" s="456" t="s">
        <v>2372</v>
      </c>
      <c r="N3" s="722"/>
      <c r="O3" s="722"/>
      <c r="P3" s="722"/>
      <c r="Q3" s="722"/>
      <c r="R3" s="722"/>
      <c r="S3" s="722"/>
      <c r="T3" s="722"/>
      <c r="U3" s="722"/>
      <c r="V3" s="722"/>
      <c r="W3" s="722"/>
      <c r="X3" s="456" t="s">
        <v>2517</v>
      </c>
      <c r="Y3" s="722"/>
      <c r="Z3" s="722"/>
      <c r="AA3" s="722"/>
      <c r="AB3" s="722"/>
      <c r="AC3" s="722"/>
      <c r="AD3" s="722"/>
      <c r="AE3" s="722"/>
      <c r="AF3" s="722"/>
      <c r="AG3" s="722"/>
      <c r="AH3" s="722"/>
      <c r="AI3" s="456" t="s">
        <v>2518</v>
      </c>
      <c r="AJ3" s="722"/>
      <c r="AK3" s="722"/>
      <c r="AL3" s="722"/>
      <c r="AM3" s="722"/>
      <c r="AN3" s="722"/>
      <c r="AO3" s="722"/>
      <c r="AP3" s="722"/>
      <c r="AQ3" s="722"/>
      <c r="AR3" s="722"/>
      <c r="AS3" s="722"/>
      <c r="AT3" s="456" t="s">
        <v>2519</v>
      </c>
      <c r="AU3" s="722"/>
      <c r="AV3" s="722"/>
      <c r="AW3" s="722"/>
      <c r="AX3" s="722"/>
      <c r="AY3" s="722"/>
      <c r="AZ3" s="722"/>
      <c r="BA3" s="722"/>
      <c r="BB3" s="722"/>
      <c r="BC3" s="722"/>
      <c r="BD3" s="722"/>
      <c r="BE3" s="456" t="s">
        <v>2520</v>
      </c>
      <c r="BF3" s="722"/>
      <c r="BG3" s="722"/>
      <c r="BH3" s="722"/>
      <c r="BI3" s="722"/>
      <c r="BJ3" s="722"/>
      <c r="BK3" s="722"/>
      <c r="BL3" s="722"/>
      <c r="BM3" s="722"/>
      <c r="BN3" s="722"/>
      <c r="BO3" s="722"/>
      <c r="BP3" s="456" t="s">
        <v>2508</v>
      </c>
      <c r="BQ3" s="722"/>
      <c r="BR3" s="722"/>
      <c r="BS3" s="722"/>
      <c r="BT3" s="722"/>
      <c r="BU3" s="722"/>
      <c r="BV3" s="722"/>
      <c r="BW3" s="722"/>
      <c r="BX3" s="722"/>
      <c r="BY3" s="722"/>
      <c r="BZ3" s="722"/>
      <c r="CA3" s="456" t="s">
        <v>2477</v>
      </c>
      <c r="CB3" s="722"/>
      <c r="CC3" s="722"/>
      <c r="CD3" s="722"/>
      <c r="CE3" s="722"/>
      <c r="CF3" s="722"/>
      <c r="CG3" s="722"/>
      <c r="CH3" s="722"/>
      <c r="CI3" s="722"/>
      <c r="CJ3" s="722"/>
      <c r="CK3" s="722"/>
      <c r="CL3" s="456" t="s">
        <v>2478</v>
      </c>
      <c r="CM3" s="722"/>
      <c r="CN3" s="722"/>
      <c r="CO3" s="722"/>
      <c r="CP3" s="722"/>
      <c r="CQ3" s="722"/>
      <c r="CR3" s="722"/>
      <c r="CS3" s="722"/>
      <c r="CT3" s="722"/>
      <c r="CU3" s="722"/>
      <c r="CV3" s="722"/>
      <c r="CW3" s="456" t="s">
        <v>2479</v>
      </c>
      <c r="CX3" s="722"/>
      <c r="CY3" s="722"/>
      <c r="CZ3" s="722"/>
      <c r="DA3" s="722"/>
      <c r="DB3" s="722"/>
      <c r="DC3" s="722"/>
      <c r="DD3" s="722"/>
      <c r="DE3" s="722"/>
      <c r="DF3" s="722"/>
      <c r="DG3" s="722"/>
      <c r="DH3" s="456" t="s">
        <v>2480</v>
      </c>
      <c r="DI3" s="722"/>
      <c r="DJ3" s="722"/>
      <c r="DK3" s="722"/>
      <c r="DL3" s="722"/>
      <c r="DM3" s="722"/>
      <c r="DN3" s="722"/>
      <c r="DO3" s="722"/>
      <c r="DP3" s="722"/>
      <c r="DQ3" s="722"/>
      <c r="DR3" s="722"/>
      <c r="DS3" s="456" t="s">
        <v>2481</v>
      </c>
      <c r="DT3" s="722"/>
      <c r="DU3" s="722"/>
      <c r="DV3" s="722"/>
      <c r="DW3" s="722"/>
      <c r="DX3" s="722"/>
      <c r="DY3" s="722"/>
      <c r="DZ3" s="722"/>
      <c r="EA3" s="722"/>
      <c r="EB3" s="722"/>
      <c r="EC3" s="722"/>
      <c r="ED3" s="455" t="s">
        <v>2482</v>
      </c>
      <c r="EE3" s="722"/>
      <c r="EF3" s="722"/>
      <c r="EG3" s="722"/>
      <c r="EH3" s="722"/>
      <c r="EI3" s="722"/>
      <c r="EJ3" s="722"/>
      <c r="EK3" s="722"/>
      <c r="EL3" s="722"/>
      <c r="EM3" s="722"/>
      <c r="EN3" s="722"/>
      <c r="EO3" s="456" t="s">
        <v>2483</v>
      </c>
      <c r="EP3" s="722"/>
      <c r="EQ3" s="722"/>
      <c r="ER3" s="722"/>
      <c r="ES3" s="722"/>
      <c r="ET3" s="722"/>
      <c r="EU3" s="722"/>
      <c r="EV3" s="722"/>
      <c r="EW3" s="722"/>
      <c r="EX3" s="722"/>
      <c r="EY3" s="722"/>
      <c r="EZ3" s="456" t="s">
        <v>2484</v>
      </c>
      <c r="FA3" s="722"/>
      <c r="FB3" s="722"/>
      <c r="FC3" s="722"/>
      <c r="FD3" s="722"/>
      <c r="FE3" s="722"/>
      <c r="FF3" s="722"/>
      <c r="FG3" s="722"/>
      <c r="FH3" s="722"/>
      <c r="FI3" s="722"/>
      <c r="FJ3" s="722"/>
      <c r="FK3" s="456" t="s">
        <v>2521</v>
      </c>
      <c r="FL3" s="722"/>
      <c r="FM3" s="722"/>
      <c r="FN3" s="722"/>
      <c r="FO3" s="722"/>
      <c r="FP3" s="722"/>
      <c r="FQ3" s="722"/>
      <c r="FR3" s="722"/>
      <c r="FS3" s="722"/>
      <c r="FT3" s="722"/>
      <c r="FU3" s="722"/>
      <c r="FV3" s="456" t="s">
        <v>2486</v>
      </c>
      <c r="FW3" s="722"/>
      <c r="FX3" s="722"/>
      <c r="FY3" s="722"/>
      <c r="FZ3" s="722"/>
      <c r="GA3" s="722"/>
      <c r="GB3" s="722"/>
      <c r="GC3" s="722"/>
      <c r="GD3" s="722"/>
      <c r="GE3" s="722"/>
      <c r="GF3" s="722"/>
      <c r="GG3" s="456" t="s">
        <v>2487</v>
      </c>
      <c r="GH3" s="722"/>
      <c r="GI3" s="722"/>
      <c r="GJ3" s="722"/>
      <c r="GK3" s="722"/>
      <c r="GL3" s="722"/>
      <c r="GM3" s="722"/>
      <c r="GN3" s="722"/>
      <c r="GO3" s="722"/>
      <c r="GP3" s="722"/>
      <c r="GQ3" s="722"/>
      <c r="GR3" s="456" t="s">
        <v>2488</v>
      </c>
      <c r="GS3" s="722"/>
      <c r="GT3" s="722"/>
      <c r="GU3" s="722"/>
      <c r="GV3" s="722"/>
      <c r="GW3" s="722"/>
      <c r="GX3" s="722"/>
      <c r="GY3" s="722"/>
      <c r="GZ3" s="722"/>
      <c r="HA3" s="722"/>
      <c r="HB3" s="722"/>
      <c r="HC3" s="456" t="s">
        <v>2489</v>
      </c>
      <c r="HD3" s="722"/>
      <c r="HE3" s="722"/>
      <c r="HF3" s="722"/>
      <c r="HG3" s="722"/>
      <c r="HH3" s="722"/>
      <c r="HI3" s="722"/>
      <c r="HJ3" s="722"/>
      <c r="HK3" s="722"/>
      <c r="HL3" s="722"/>
      <c r="HM3" s="722"/>
      <c r="HN3" s="456" t="s">
        <v>2490</v>
      </c>
      <c r="HO3" s="722"/>
      <c r="HP3" s="722"/>
      <c r="HQ3" s="722"/>
      <c r="HR3" s="722"/>
      <c r="HS3" s="722"/>
      <c r="HT3" s="722"/>
      <c r="HU3" s="722"/>
      <c r="HV3" s="722"/>
      <c r="HW3" s="722"/>
      <c r="HX3" s="722"/>
      <c r="HY3" s="456" t="s">
        <v>2491</v>
      </c>
      <c r="HZ3" s="722"/>
      <c r="IA3" s="722"/>
      <c r="IB3" s="722"/>
      <c r="IC3" s="722"/>
      <c r="ID3" s="722"/>
      <c r="IE3" s="722"/>
      <c r="IF3" s="722"/>
      <c r="IG3" s="722"/>
      <c r="IH3" s="722"/>
      <c r="II3" s="722"/>
      <c r="IJ3" s="456" t="s">
        <v>2522</v>
      </c>
      <c r="IK3" s="722"/>
      <c r="IL3" s="722"/>
      <c r="IM3" s="722"/>
      <c r="IN3" s="722"/>
      <c r="IO3" s="722"/>
      <c r="IP3" s="722"/>
      <c r="IQ3" s="722"/>
      <c r="IR3" s="722"/>
      <c r="IS3" s="722"/>
      <c r="IT3" s="722"/>
      <c r="IU3" s="455">
        <v>41820</v>
      </c>
      <c r="IV3" s="722"/>
      <c r="IW3" s="722"/>
      <c r="IX3" s="722"/>
      <c r="IY3" s="722"/>
      <c r="IZ3" s="722"/>
      <c r="JA3" s="722"/>
      <c r="JB3" s="722"/>
      <c r="JC3" s="722"/>
      <c r="JD3" s="722"/>
      <c r="JE3" s="722"/>
      <c r="JF3" s="455">
        <v>41729</v>
      </c>
    </row>
    <row r="4" spans="1:266" ht="52.8">
      <c r="A4" s="618"/>
      <c r="B4" s="816" t="s">
        <v>1574</v>
      </c>
      <c r="C4" s="816" t="s">
        <v>1911</v>
      </c>
      <c r="D4" s="816" t="s">
        <v>1575</v>
      </c>
      <c r="E4" s="816" t="s">
        <v>1912</v>
      </c>
      <c r="F4" s="728" t="s">
        <v>1913</v>
      </c>
      <c r="G4" s="816" t="s">
        <v>1914</v>
      </c>
      <c r="H4" s="728" t="s">
        <v>1579</v>
      </c>
      <c r="I4" s="816" t="s">
        <v>1915</v>
      </c>
      <c r="J4" s="816" t="s">
        <v>1576</v>
      </c>
      <c r="K4" s="816" t="s">
        <v>268</v>
      </c>
      <c r="L4" s="816" t="s">
        <v>1426</v>
      </c>
      <c r="M4" s="816" t="s">
        <v>1574</v>
      </c>
      <c r="N4" s="816" t="s">
        <v>1911</v>
      </c>
      <c r="O4" s="816" t="s">
        <v>1575</v>
      </c>
      <c r="P4" s="816" t="s">
        <v>1912</v>
      </c>
      <c r="Q4" s="728" t="s">
        <v>1913</v>
      </c>
      <c r="R4" s="816" t="s">
        <v>1914</v>
      </c>
      <c r="S4" s="728" t="s">
        <v>1579</v>
      </c>
      <c r="T4" s="816" t="s">
        <v>1915</v>
      </c>
      <c r="U4" s="816" t="s">
        <v>1576</v>
      </c>
      <c r="V4" s="816" t="s">
        <v>268</v>
      </c>
      <c r="W4" s="816" t="s">
        <v>1426</v>
      </c>
      <c r="X4" s="816" t="s">
        <v>1574</v>
      </c>
      <c r="Y4" s="816" t="s">
        <v>1911</v>
      </c>
      <c r="Z4" s="816" t="s">
        <v>1575</v>
      </c>
      <c r="AA4" s="816" t="s">
        <v>1912</v>
      </c>
      <c r="AB4" s="728" t="s">
        <v>1913</v>
      </c>
      <c r="AC4" s="816" t="s">
        <v>1914</v>
      </c>
      <c r="AD4" s="728" t="s">
        <v>1579</v>
      </c>
      <c r="AE4" s="816" t="s">
        <v>1915</v>
      </c>
      <c r="AF4" s="816" t="s">
        <v>1576</v>
      </c>
      <c r="AG4" s="816" t="s">
        <v>268</v>
      </c>
      <c r="AH4" s="816" t="s">
        <v>1426</v>
      </c>
      <c r="AI4" s="816" t="s">
        <v>1574</v>
      </c>
      <c r="AJ4" s="816" t="s">
        <v>1911</v>
      </c>
      <c r="AK4" s="816" t="s">
        <v>1575</v>
      </c>
      <c r="AL4" s="816" t="s">
        <v>1912</v>
      </c>
      <c r="AM4" s="728" t="s">
        <v>1913</v>
      </c>
      <c r="AN4" s="816" t="s">
        <v>1914</v>
      </c>
      <c r="AO4" s="728" t="s">
        <v>1579</v>
      </c>
      <c r="AP4" s="816" t="s">
        <v>1915</v>
      </c>
      <c r="AQ4" s="816" t="s">
        <v>1576</v>
      </c>
      <c r="AR4" s="816" t="s">
        <v>268</v>
      </c>
      <c r="AS4" s="816" t="s">
        <v>1426</v>
      </c>
      <c r="AT4" s="816" t="s">
        <v>1574</v>
      </c>
      <c r="AU4" s="816" t="s">
        <v>1911</v>
      </c>
      <c r="AV4" s="816" t="s">
        <v>1575</v>
      </c>
      <c r="AW4" s="816" t="s">
        <v>1912</v>
      </c>
      <c r="AX4" s="728" t="s">
        <v>1913</v>
      </c>
      <c r="AY4" s="816" t="s">
        <v>1914</v>
      </c>
      <c r="AZ4" s="728" t="s">
        <v>1579</v>
      </c>
      <c r="BA4" s="816" t="s">
        <v>1915</v>
      </c>
      <c r="BB4" s="816" t="s">
        <v>1576</v>
      </c>
      <c r="BC4" s="816" t="s">
        <v>268</v>
      </c>
      <c r="BD4" s="816" t="s">
        <v>1426</v>
      </c>
      <c r="BE4" s="816" t="s">
        <v>1574</v>
      </c>
      <c r="BF4" s="816" t="s">
        <v>1911</v>
      </c>
      <c r="BG4" s="816" t="s">
        <v>1575</v>
      </c>
      <c r="BH4" s="816" t="s">
        <v>1912</v>
      </c>
      <c r="BI4" s="728" t="s">
        <v>1913</v>
      </c>
      <c r="BJ4" s="816" t="s">
        <v>1914</v>
      </c>
      <c r="BK4" s="728" t="s">
        <v>1579</v>
      </c>
      <c r="BL4" s="816" t="s">
        <v>1915</v>
      </c>
      <c r="BM4" s="816" t="s">
        <v>1576</v>
      </c>
      <c r="BN4" s="816" t="s">
        <v>268</v>
      </c>
      <c r="BO4" s="816" t="s">
        <v>1426</v>
      </c>
      <c r="BP4" s="816" t="s">
        <v>1574</v>
      </c>
      <c r="BQ4" s="816" t="s">
        <v>1911</v>
      </c>
      <c r="BR4" s="816" t="s">
        <v>1575</v>
      </c>
      <c r="BS4" s="816" t="s">
        <v>1912</v>
      </c>
      <c r="BT4" s="728" t="s">
        <v>1913</v>
      </c>
      <c r="BU4" s="816" t="s">
        <v>1914</v>
      </c>
      <c r="BV4" s="728" t="s">
        <v>1579</v>
      </c>
      <c r="BW4" s="816" t="s">
        <v>1915</v>
      </c>
      <c r="BX4" s="816" t="s">
        <v>1576</v>
      </c>
      <c r="BY4" s="816" t="s">
        <v>268</v>
      </c>
      <c r="BZ4" s="816" t="s">
        <v>1426</v>
      </c>
      <c r="CA4" s="816" t="s">
        <v>1574</v>
      </c>
      <c r="CB4" s="816" t="s">
        <v>1911</v>
      </c>
      <c r="CC4" s="816" t="s">
        <v>1575</v>
      </c>
      <c r="CD4" s="816" t="s">
        <v>1912</v>
      </c>
      <c r="CE4" s="728" t="s">
        <v>1913</v>
      </c>
      <c r="CF4" s="816" t="s">
        <v>1914</v>
      </c>
      <c r="CG4" s="728" t="s">
        <v>1579</v>
      </c>
      <c r="CH4" s="816" t="s">
        <v>1915</v>
      </c>
      <c r="CI4" s="816" t="s">
        <v>1576</v>
      </c>
      <c r="CJ4" s="816" t="s">
        <v>268</v>
      </c>
      <c r="CK4" s="816" t="s">
        <v>1426</v>
      </c>
      <c r="CL4" s="816" t="s">
        <v>1574</v>
      </c>
      <c r="CM4" s="816" t="s">
        <v>1911</v>
      </c>
      <c r="CN4" s="816" t="s">
        <v>1575</v>
      </c>
      <c r="CO4" s="816" t="s">
        <v>1912</v>
      </c>
      <c r="CP4" s="728" t="s">
        <v>1913</v>
      </c>
      <c r="CQ4" s="816" t="s">
        <v>1914</v>
      </c>
      <c r="CR4" s="728" t="s">
        <v>1579</v>
      </c>
      <c r="CS4" s="816" t="s">
        <v>1915</v>
      </c>
      <c r="CT4" s="816" t="s">
        <v>1576</v>
      </c>
      <c r="CU4" s="816" t="s">
        <v>268</v>
      </c>
      <c r="CV4" s="816" t="s">
        <v>1426</v>
      </c>
      <c r="CW4" s="816" t="s">
        <v>1574</v>
      </c>
      <c r="CX4" s="816" t="s">
        <v>1911</v>
      </c>
      <c r="CY4" s="816" t="s">
        <v>1575</v>
      </c>
      <c r="CZ4" s="816" t="s">
        <v>1912</v>
      </c>
      <c r="DA4" s="728" t="s">
        <v>1913</v>
      </c>
      <c r="DB4" s="816" t="s">
        <v>1914</v>
      </c>
      <c r="DC4" s="728" t="s">
        <v>1579</v>
      </c>
      <c r="DD4" s="816" t="s">
        <v>1915</v>
      </c>
      <c r="DE4" s="816" t="s">
        <v>1576</v>
      </c>
      <c r="DF4" s="816" t="s">
        <v>268</v>
      </c>
      <c r="DG4" s="816" t="s">
        <v>1426</v>
      </c>
      <c r="DH4" s="816" t="s">
        <v>1574</v>
      </c>
      <c r="DI4" s="816" t="s">
        <v>1911</v>
      </c>
      <c r="DJ4" s="816" t="s">
        <v>1575</v>
      </c>
      <c r="DK4" s="816" t="s">
        <v>1912</v>
      </c>
      <c r="DL4" s="728" t="s">
        <v>1913</v>
      </c>
      <c r="DM4" s="816" t="s">
        <v>1914</v>
      </c>
      <c r="DN4" s="728" t="s">
        <v>1579</v>
      </c>
      <c r="DO4" s="816" t="s">
        <v>1915</v>
      </c>
      <c r="DP4" s="816" t="s">
        <v>1576</v>
      </c>
      <c r="DQ4" s="816" t="s">
        <v>268</v>
      </c>
      <c r="DR4" s="816" t="s">
        <v>1426</v>
      </c>
      <c r="DS4" s="816" t="s">
        <v>1574</v>
      </c>
      <c r="DT4" s="816" t="s">
        <v>1911</v>
      </c>
      <c r="DU4" s="816" t="s">
        <v>1575</v>
      </c>
      <c r="DV4" s="816" t="s">
        <v>1912</v>
      </c>
      <c r="DW4" s="728" t="s">
        <v>1913</v>
      </c>
      <c r="DX4" s="816" t="s">
        <v>1914</v>
      </c>
      <c r="DY4" s="728" t="s">
        <v>1579</v>
      </c>
      <c r="DZ4" s="816" t="s">
        <v>1915</v>
      </c>
      <c r="EA4" s="816" t="s">
        <v>1576</v>
      </c>
      <c r="EB4" s="816" t="s">
        <v>268</v>
      </c>
      <c r="EC4" s="816" t="s">
        <v>1426</v>
      </c>
      <c r="ED4" s="816" t="s">
        <v>1574</v>
      </c>
      <c r="EE4" s="816" t="s">
        <v>1911</v>
      </c>
      <c r="EF4" s="816" t="s">
        <v>1575</v>
      </c>
      <c r="EG4" s="816" t="s">
        <v>1912</v>
      </c>
      <c r="EH4" s="728" t="s">
        <v>1913</v>
      </c>
      <c r="EI4" s="816" t="s">
        <v>1914</v>
      </c>
      <c r="EJ4" s="728" t="s">
        <v>1579</v>
      </c>
      <c r="EK4" s="816" t="s">
        <v>1915</v>
      </c>
      <c r="EL4" s="816" t="s">
        <v>1576</v>
      </c>
      <c r="EM4" s="816" t="s">
        <v>268</v>
      </c>
      <c r="EN4" s="816" t="s">
        <v>1426</v>
      </c>
      <c r="EO4" s="816" t="s">
        <v>1574</v>
      </c>
      <c r="EP4" s="816" t="s">
        <v>1911</v>
      </c>
      <c r="EQ4" s="816" t="s">
        <v>1575</v>
      </c>
      <c r="ER4" s="816" t="s">
        <v>1912</v>
      </c>
      <c r="ES4" s="728" t="s">
        <v>1913</v>
      </c>
      <c r="ET4" s="816" t="s">
        <v>1914</v>
      </c>
      <c r="EU4" s="728" t="s">
        <v>1579</v>
      </c>
      <c r="EV4" s="816" t="s">
        <v>1915</v>
      </c>
      <c r="EW4" s="816" t="s">
        <v>1576</v>
      </c>
      <c r="EX4" s="816" t="s">
        <v>268</v>
      </c>
      <c r="EY4" s="816" t="s">
        <v>1426</v>
      </c>
      <c r="EZ4" s="816" t="s">
        <v>1574</v>
      </c>
      <c r="FA4" s="816" t="s">
        <v>1911</v>
      </c>
      <c r="FB4" s="816" t="s">
        <v>1575</v>
      </c>
      <c r="FC4" s="816" t="s">
        <v>1912</v>
      </c>
      <c r="FD4" s="728" t="s">
        <v>1913</v>
      </c>
      <c r="FE4" s="816" t="s">
        <v>1914</v>
      </c>
      <c r="FF4" s="728" t="s">
        <v>1579</v>
      </c>
      <c r="FG4" s="816" t="s">
        <v>1915</v>
      </c>
      <c r="FH4" s="816" t="s">
        <v>1576</v>
      </c>
      <c r="FI4" s="816" t="s">
        <v>268</v>
      </c>
      <c r="FJ4" s="816" t="s">
        <v>1426</v>
      </c>
      <c r="FK4" s="816" t="s">
        <v>1574</v>
      </c>
      <c r="FL4" s="816" t="s">
        <v>1911</v>
      </c>
      <c r="FM4" s="816" t="s">
        <v>1575</v>
      </c>
      <c r="FN4" s="816" t="s">
        <v>1912</v>
      </c>
      <c r="FO4" s="728" t="s">
        <v>1913</v>
      </c>
      <c r="FP4" s="816" t="s">
        <v>1914</v>
      </c>
      <c r="FQ4" s="728" t="s">
        <v>1579</v>
      </c>
      <c r="FR4" s="816" t="s">
        <v>1915</v>
      </c>
      <c r="FS4" s="816" t="s">
        <v>1576</v>
      </c>
      <c r="FT4" s="816" t="s">
        <v>268</v>
      </c>
      <c r="FU4" s="816" t="s">
        <v>1426</v>
      </c>
      <c r="FV4" s="816" t="s">
        <v>1574</v>
      </c>
      <c r="FW4" s="816" t="s">
        <v>1911</v>
      </c>
      <c r="FX4" s="816" t="s">
        <v>1575</v>
      </c>
      <c r="FY4" s="816" t="s">
        <v>1912</v>
      </c>
      <c r="FZ4" s="826" t="s">
        <v>1913</v>
      </c>
      <c r="GA4" s="816" t="s">
        <v>1914</v>
      </c>
      <c r="GB4" s="728" t="s">
        <v>1579</v>
      </c>
      <c r="GC4" s="816" t="s">
        <v>1915</v>
      </c>
      <c r="GD4" s="816" t="s">
        <v>1576</v>
      </c>
      <c r="GE4" s="816" t="s">
        <v>268</v>
      </c>
      <c r="GF4" s="816" t="s">
        <v>1426</v>
      </c>
      <c r="GG4" s="816" t="s">
        <v>1574</v>
      </c>
      <c r="GH4" s="816" t="s">
        <v>1911</v>
      </c>
      <c r="GI4" s="816" t="s">
        <v>1575</v>
      </c>
      <c r="GJ4" s="816" t="s">
        <v>1912</v>
      </c>
      <c r="GK4" s="826" t="s">
        <v>1913</v>
      </c>
      <c r="GL4" s="816" t="s">
        <v>1914</v>
      </c>
      <c r="GM4" s="728" t="s">
        <v>1579</v>
      </c>
      <c r="GN4" s="816" t="s">
        <v>1915</v>
      </c>
      <c r="GO4" s="816" t="s">
        <v>1576</v>
      </c>
      <c r="GP4" s="816" t="s">
        <v>268</v>
      </c>
      <c r="GQ4" s="816" t="s">
        <v>1426</v>
      </c>
      <c r="GR4" s="816" t="s">
        <v>1574</v>
      </c>
      <c r="GS4" s="816" t="s">
        <v>1911</v>
      </c>
      <c r="GT4" s="816" t="s">
        <v>1575</v>
      </c>
      <c r="GU4" s="816" t="s">
        <v>1912</v>
      </c>
      <c r="GV4" s="826" t="s">
        <v>1913</v>
      </c>
      <c r="GW4" s="816" t="s">
        <v>1914</v>
      </c>
      <c r="GX4" s="728" t="s">
        <v>1579</v>
      </c>
      <c r="GY4" s="816" t="s">
        <v>1915</v>
      </c>
      <c r="GZ4" s="816" t="s">
        <v>1576</v>
      </c>
      <c r="HA4" s="816" t="s">
        <v>268</v>
      </c>
      <c r="HB4" s="816" t="s">
        <v>1426</v>
      </c>
      <c r="HC4" s="816" t="s">
        <v>1574</v>
      </c>
      <c r="HD4" s="816" t="s">
        <v>1911</v>
      </c>
      <c r="HE4" s="816" t="s">
        <v>1575</v>
      </c>
      <c r="HF4" s="816" t="s">
        <v>1912</v>
      </c>
      <c r="HG4" s="826" t="s">
        <v>1913</v>
      </c>
      <c r="HH4" s="816" t="s">
        <v>1914</v>
      </c>
      <c r="HI4" s="728" t="s">
        <v>1579</v>
      </c>
      <c r="HJ4" s="816" t="s">
        <v>1915</v>
      </c>
      <c r="HK4" s="816" t="s">
        <v>1576</v>
      </c>
      <c r="HL4" s="816" t="s">
        <v>268</v>
      </c>
      <c r="HM4" s="816" t="s">
        <v>1426</v>
      </c>
      <c r="HN4" s="816" t="s">
        <v>1574</v>
      </c>
      <c r="HO4" s="816" t="s">
        <v>1911</v>
      </c>
      <c r="HP4" s="816" t="s">
        <v>1575</v>
      </c>
      <c r="HQ4" s="816" t="s">
        <v>1912</v>
      </c>
      <c r="HR4" s="826" t="s">
        <v>1913</v>
      </c>
      <c r="HS4" s="816" t="s">
        <v>1914</v>
      </c>
      <c r="HT4" s="728" t="s">
        <v>1579</v>
      </c>
      <c r="HU4" s="816" t="s">
        <v>1915</v>
      </c>
      <c r="HV4" s="816" t="s">
        <v>1576</v>
      </c>
      <c r="HW4" s="816" t="s">
        <v>268</v>
      </c>
      <c r="HX4" s="816" t="s">
        <v>1426</v>
      </c>
      <c r="HY4" s="816" t="s">
        <v>1574</v>
      </c>
      <c r="HZ4" s="816" t="s">
        <v>1911</v>
      </c>
      <c r="IA4" s="816" t="s">
        <v>1575</v>
      </c>
      <c r="IB4" s="816" t="s">
        <v>1912</v>
      </c>
      <c r="IC4" s="826" t="s">
        <v>1913</v>
      </c>
      <c r="ID4" s="816" t="s">
        <v>1914</v>
      </c>
      <c r="IE4" s="728" t="s">
        <v>1579</v>
      </c>
      <c r="IF4" s="816" t="s">
        <v>1915</v>
      </c>
      <c r="IG4" s="816" t="s">
        <v>1576</v>
      </c>
      <c r="IH4" s="816" t="s">
        <v>268</v>
      </c>
      <c r="II4" s="816" t="s">
        <v>1426</v>
      </c>
      <c r="IJ4" s="816" t="s">
        <v>1574</v>
      </c>
      <c r="IK4" s="816" t="s">
        <v>1911</v>
      </c>
      <c r="IL4" s="816" t="s">
        <v>1575</v>
      </c>
      <c r="IM4" s="816" t="s">
        <v>1912</v>
      </c>
      <c r="IN4" s="826" t="s">
        <v>1913</v>
      </c>
      <c r="IO4" s="816" t="s">
        <v>1914</v>
      </c>
      <c r="IP4" s="728" t="s">
        <v>1579</v>
      </c>
      <c r="IQ4" s="816" t="s">
        <v>1915</v>
      </c>
      <c r="IR4" s="816" t="s">
        <v>1576</v>
      </c>
      <c r="IS4" s="816" t="s">
        <v>268</v>
      </c>
      <c r="IT4" s="816" t="s">
        <v>1426</v>
      </c>
      <c r="IU4" s="816" t="s">
        <v>1574</v>
      </c>
      <c r="IV4" s="816" t="s">
        <v>1911</v>
      </c>
      <c r="IW4" s="816" t="s">
        <v>1575</v>
      </c>
      <c r="IX4" s="816" t="s">
        <v>1912</v>
      </c>
      <c r="IY4" s="826" t="s">
        <v>1913</v>
      </c>
      <c r="IZ4" s="816" t="s">
        <v>1914</v>
      </c>
      <c r="JA4" s="728" t="s">
        <v>1579</v>
      </c>
      <c r="JB4" s="816" t="s">
        <v>1915</v>
      </c>
      <c r="JC4" s="816" t="s">
        <v>1576</v>
      </c>
      <c r="JD4" s="816" t="s">
        <v>268</v>
      </c>
      <c r="JE4" s="816" t="s">
        <v>1426</v>
      </c>
      <c r="JF4" s="816" t="s">
        <v>1426</v>
      </c>
    </row>
    <row r="5" spans="1:266">
      <c r="A5" s="203" t="s">
        <v>1879</v>
      </c>
      <c r="B5" s="818">
        <v>259338</v>
      </c>
      <c r="C5" s="818">
        <v>1046</v>
      </c>
      <c r="D5" s="818">
        <v>52862</v>
      </c>
      <c r="E5" s="818">
        <v>8942</v>
      </c>
      <c r="F5" s="818">
        <v>0</v>
      </c>
      <c r="G5" s="818">
        <v>3876</v>
      </c>
      <c r="H5" s="818">
        <v>0</v>
      </c>
      <c r="I5" s="818">
        <v>0</v>
      </c>
      <c r="J5" s="818">
        <v>3961</v>
      </c>
      <c r="K5" s="818">
        <v>55</v>
      </c>
      <c r="L5" s="818">
        <v>330080</v>
      </c>
      <c r="M5" s="818">
        <v>259876</v>
      </c>
      <c r="N5" s="818">
        <v>854</v>
      </c>
      <c r="O5" s="818">
        <v>45787</v>
      </c>
      <c r="P5" s="818">
        <v>8620</v>
      </c>
      <c r="Q5" s="818">
        <v>0</v>
      </c>
      <c r="R5" s="818">
        <v>3071</v>
      </c>
      <c r="S5" s="818">
        <v>0</v>
      </c>
      <c r="T5" s="818">
        <v>0</v>
      </c>
      <c r="U5" s="818">
        <v>3613</v>
      </c>
      <c r="V5" s="818">
        <v>41</v>
      </c>
      <c r="W5" s="818">
        <v>321862</v>
      </c>
      <c r="X5" s="818">
        <v>253541</v>
      </c>
      <c r="Y5" s="818">
        <v>854</v>
      </c>
      <c r="Z5" s="818">
        <v>48272</v>
      </c>
      <c r="AA5" s="818">
        <v>8502</v>
      </c>
      <c r="AB5" s="818">
        <v>0</v>
      </c>
      <c r="AC5" s="818">
        <v>3154</v>
      </c>
      <c r="AD5" s="818">
        <v>0</v>
      </c>
      <c r="AE5" s="818">
        <v>0</v>
      </c>
      <c r="AF5" s="818">
        <v>3559</v>
      </c>
      <c r="AG5" s="818">
        <v>39</v>
      </c>
      <c r="AH5" s="818">
        <v>317921</v>
      </c>
      <c r="AI5" s="818">
        <v>246098</v>
      </c>
      <c r="AJ5" s="818">
        <v>1016</v>
      </c>
      <c r="AK5" s="818">
        <v>46712</v>
      </c>
      <c r="AL5" s="818">
        <v>8640</v>
      </c>
      <c r="AM5" s="818">
        <v>1</v>
      </c>
      <c r="AN5" s="818">
        <v>2908</v>
      </c>
      <c r="AO5" s="818">
        <v>0</v>
      </c>
      <c r="AP5" s="818">
        <v>0</v>
      </c>
      <c r="AQ5" s="818">
        <v>3327</v>
      </c>
      <c r="AR5" s="818">
        <v>37</v>
      </c>
      <c r="AS5" s="818">
        <v>308739</v>
      </c>
      <c r="AT5" s="818">
        <v>236741</v>
      </c>
      <c r="AU5" s="818">
        <v>998</v>
      </c>
      <c r="AV5" s="818">
        <v>46541</v>
      </c>
      <c r="AW5" s="818">
        <v>8867</v>
      </c>
      <c r="AX5" s="818">
        <v>1</v>
      </c>
      <c r="AY5" s="818">
        <v>3001</v>
      </c>
      <c r="AZ5" s="818">
        <v>0</v>
      </c>
      <c r="BA5" s="818">
        <v>0</v>
      </c>
      <c r="BB5" s="818">
        <v>3472</v>
      </c>
      <c r="BC5" s="818">
        <v>31</v>
      </c>
      <c r="BD5" s="818">
        <v>299652</v>
      </c>
      <c r="BE5" s="818">
        <v>230361</v>
      </c>
      <c r="BF5" s="818">
        <v>1121</v>
      </c>
      <c r="BG5" s="818">
        <v>45467</v>
      </c>
      <c r="BH5" s="818">
        <v>8830</v>
      </c>
      <c r="BI5" s="818">
        <v>1</v>
      </c>
      <c r="BJ5" s="818">
        <v>3041</v>
      </c>
      <c r="BK5" s="818">
        <v>0</v>
      </c>
      <c r="BL5" s="818">
        <v>0</v>
      </c>
      <c r="BM5" s="818">
        <v>3599</v>
      </c>
      <c r="BN5" s="818">
        <v>30</v>
      </c>
      <c r="BO5" s="818">
        <v>292450</v>
      </c>
      <c r="BP5" s="818">
        <f t="shared" ref="BP5:CU5" si="0">SUM(BP6:BP12)</f>
        <v>220732</v>
      </c>
      <c r="BQ5" s="818">
        <f t="shared" si="0"/>
        <v>1032</v>
      </c>
      <c r="BR5" s="818">
        <f t="shared" si="0"/>
        <v>49565</v>
      </c>
      <c r="BS5" s="818">
        <f t="shared" si="0"/>
        <v>9967</v>
      </c>
      <c r="BT5" s="818">
        <f t="shared" si="0"/>
        <v>1</v>
      </c>
      <c r="BU5" s="818">
        <f t="shared" si="0"/>
        <v>3036</v>
      </c>
      <c r="BV5" s="818">
        <f t="shared" si="0"/>
        <v>0</v>
      </c>
      <c r="BW5" s="818">
        <f t="shared" si="0"/>
        <v>0</v>
      </c>
      <c r="BX5" s="818">
        <f t="shared" si="0"/>
        <v>3488</v>
      </c>
      <c r="BY5" s="818">
        <f t="shared" si="0"/>
        <v>28</v>
      </c>
      <c r="BZ5" s="818">
        <f t="shared" si="0"/>
        <v>287849</v>
      </c>
      <c r="CA5" s="818">
        <f t="shared" si="0"/>
        <v>216201</v>
      </c>
      <c r="CB5" s="818">
        <f t="shared" si="0"/>
        <v>1380</v>
      </c>
      <c r="CC5" s="818">
        <f t="shared" si="0"/>
        <v>47750</v>
      </c>
      <c r="CD5" s="818">
        <f t="shared" si="0"/>
        <v>9636</v>
      </c>
      <c r="CE5" s="818">
        <f t="shared" si="0"/>
        <v>1</v>
      </c>
      <c r="CF5" s="818">
        <f t="shared" si="0"/>
        <v>2893</v>
      </c>
      <c r="CG5" s="818">
        <f t="shared" si="0"/>
        <v>0</v>
      </c>
      <c r="CH5" s="818">
        <f t="shared" si="0"/>
        <v>0</v>
      </c>
      <c r="CI5" s="818">
        <f t="shared" si="0"/>
        <v>3432</v>
      </c>
      <c r="CJ5" s="818">
        <f t="shared" si="0"/>
        <v>24</v>
      </c>
      <c r="CK5" s="818">
        <f t="shared" si="0"/>
        <v>281317</v>
      </c>
      <c r="CL5" s="818">
        <f t="shared" si="0"/>
        <v>210303</v>
      </c>
      <c r="CM5" s="818">
        <f t="shared" si="0"/>
        <v>1609</v>
      </c>
      <c r="CN5" s="818">
        <f t="shared" si="0"/>
        <v>42628</v>
      </c>
      <c r="CO5" s="818">
        <f t="shared" si="0"/>
        <v>8825</v>
      </c>
      <c r="CP5" s="818">
        <f t="shared" si="0"/>
        <v>1</v>
      </c>
      <c r="CQ5" s="818">
        <f t="shared" si="0"/>
        <v>2573</v>
      </c>
      <c r="CR5" s="818">
        <f t="shared" si="0"/>
        <v>0</v>
      </c>
      <c r="CS5" s="818">
        <f t="shared" si="0"/>
        <v>0</v>
      </c>
      <c r="CT5" s="818">
        <f t="shared" si="0"/>
        <v>3144</v>
      </c>
      <c r="CU5" s="818">
        <f t="shared" si="0"/>
        <v>20</v>
      </c>
      <c r="CV5" s="818">
        <f t="shared" ref="CV5:DR5" si="1">SUM(CV6:CV12)</f>
        <v>269103</v>
      </c>
      <c r="CW5" s="818">
        <f t="shared" si="1"/>
        <v>207794</v>
      </c>
      <c r="CX5" s="818">
        <f t="shared" si="1"/>
        <v>1603</v>
      </c>
      <c r="CY5" s="818">
        <f t="shared" si="1"/>
        <v>41025</v>
      </c>
      <c r="CZ5" s="818">
        <f t="shared" si="1"/>
        <v>8400</v>
      </c>
      <c r="DA5" s="818">
        <f t="shared" si="1"/>
        <v>1</v>
      </c>
      <c r="DB5" s="818">
        <f t="shared" si="1"/>
        <v>2521</v>
      </c>
      <c r="DC5" s="818">
        <f t="shared" si="1"/>
        <v>0</v>
      </c>
      <c r="DD5" s="818">
        <f t="shared" si="1"/>
        <v>0</v>
      </c>
      <c r="DE5" s="818">
        <f t="shared" si="1"/>
        <v>3132</v>
      </c>
      <c r="DF5" s="818">
        <f t="shared" si="1"/>
        <v>19</v>
      </c>
      <c r="DG5" s="818">
        <f t="shared" si="1"/>
        <v>264495</v>
      </c>
      <c r="DH5" s="818">
        <f t="shared" si="1"/>
        <v>195445</v>
      </c>
      <c r="DI5" s="818">
        <f t="shared" si="1"/>
        <v>1466</v>
      </c>
      <c r="DJ5" s="818">
        <f t="shared" si="1"/>
        <v>37013</v>
      </c>
      <c r="DK5" s="818">
        <f t="shared" si="1"/>
        <v>8307</v>
      </c>
      <c r="DL5" s="818">
        <f t="shared" si="1"/>
        <v>1</v>
      </c>
      <c r="DM5" s="818">
        <f t="shared" si="1"/>
        <v>2343</v>
      </c>
      <c r="DN5" s="818">
        <f t="shared" si="1"/>
        <v>0</v>
      </c>
      <c r="DO5" s="818">
        <f t="shared" si="1"/>
        <v>0</v>
      </c>
      <c r="DP5" s="818">
        <f t="shared" si="1"/>
        <v>2603</v>
      </c>
      <c r="DQ5" s="818">
        <f t="shared" si="1"/>
        <v>18</v>
      </c>
      <c r="DR5" s="818">
        <f t="shared" si="1"/>
        <v>247196</v>
      </c>
      <c r="DS5" s="818">
        <v>193886</v>
      </c>
      <c r="DT5" s="818">
        <v>1470</v>
      </c>
      <c r="DU5" s="818">
        <v>35898</v>
      </c>
      <c r="DV5" s="818">
        <v>8454</v>
      </c>
      <c r="DW5" s="818">
        <v>1</v>
      </c>
      <c r="DX5" s="818">
        <v>2416</v>
      </c>
      <c r="DY5" s="818">
        <v>0</v>
      </c>
      <c r="DZ5" s="818">
        <v>0</v>
      </c>
      <c r="EA5" s="818">
        <v>2675</v>
      </c>
      <c r="EB5" s="818">
        <v>21</v>
      </c>
      <c r="EC5" s="818">
        <v>244821</v>
      </c>
      <c r="ED5" s="818">
        <v>194417</v>
      </c>
      <c r="EE5" s="818">
        <v>1407</v>
      </c>
      <c r="EF5" s="818">
        <v>33787</v>
      </c>
      <c r="EG5" s="818">
        <v>8673</v>
      </c>
      <c r="EH5" s="818">
        <v>1</v>
      </c>
      <c r="EI5" s="818">
        <v>2294</v>
      </c>
      <c r="EJ5" s="818">
        <v>0</v>
      </c>
      <c r="EK5" s="818">
        <v>0</v>
      </c>
      <c r="EL5" s="818">
        <v>2457</v>
      </c>
      <c r="EM5" s="818">
        <v>21</v>
      </c>
      <c r="EN5" s="818">
        <v>243057</v>
      </c>
      <c r="EO5" s="818">
        <v>196123</v>
      </c>
      <c r="EP5" s="818">
        <v>1308</v>
      </c>
      <c r="EQ5" s="818">
        <v>34236</v>
      </c>
      <c r="ER5" s="818">
        <v>8576</v>
      </c>
      <c r="ES5" s="818">
        <v>225</v>
      </c>
      <c r="ET5" s="818">
        <v>2306</v>
      </c>
      <c r="EU5" s="818">
        <v>0</v>
      </c>
      <c r="EV5" s="818">
        <v>0</v>
      </c>
      <c r="EW5" s="818">
        <v>2486</v>
      </c>
      <c r="EX5" s="818">
        <v>23</v>
      </c>
      <c r="EY5" s="818">
        <v>245283</v>
      </c>
      <c r="EZ5" s="818">
        <v>194669</v>
      </c>
      <c r="FA5" s="818">
        <v>1187</v>
      </c>
      <c r="FB5" s="818">
        <v>35789</v>
      </c>
      <c r="FC5" s="818">
        <v>8798</v>
      </c>
      <c r="FD5" s="818">
        <v>2</v>
      </c>
      <c r="FE5" s="818">
        <v>2320</v>
      </c>
      <c r="FF5" s="818">
        <v>0</v>
      </c>
      <c r="FG5" s="818">
        <v>0</v>
      </c>
      <c r="FH5" s="818">
        <v>2400</v>
      </c>
      <c r="FI5" s="818">
        <v>24</v>
      </c>
      <c r="FJ5" s="818">
        <v>245189</v>
      </c>
      <c r="FK5" s="818">
        <v>196397</v>
      </c>
      <c r="FL5" s="818">
        <v>1119</v>
      </c>
      <c r="FM5" s="818">
        <v>34382</v>
      </c>
      <c r="FN5" s="818">
        <v>8511</v>
      </c>
      <c r="FO5" s="818">
        <v>2</v>
      </c>
      <c r="FP5" s="818">
        <v>2350</v>
      </c>
      <c r="FQ5" s="818">
        <v>0</v>
      </c>
      <c r="FR5" s="818">
        <v>0</v>
      </c>
      <c r="FS5" s="818">
        <v>2211</v>
      </c>
      <c r="FT5" s="818">
        <v>32</v>
      </c>
      <c r="FU5" s="818">
        <v>245004</v>
      </c>
      <c r="FV5" s="818">
        <v>193807</v>
      </c>
      <c r="FW5" s="818">
        <v>1217</v>
      </c>
      <c r="FX5" s="818">
        <v>19218</v>
      </c>
      <c r="FY5" s="818">
        <v>0</v>
      </c>
      <c r="FZ5" s="818">
        <v>0</v>
      </c>
      <c r="GA5" s="818">
        <v>2671</v>
      </c>
      <c r="GB5" s="818">
        <v>0</v>
      </c>
      <c r="GC5" s="818">
        <v>0</v>
      </c>
      <c r="GD5" s="818">
        <v>2306</v>
      </c>
      <c r="GE5" s="818">
        <v>0</v>
      </c>
      <c r="GF5" s="818">
        <v>219219</v>
      </c>
      <c r="GG5" s="818">
        <v>197009</v>
      </c>
      <c r="GH5" s="818">
        <v>1489</v>
      </c>
      <c r="GI5" s="818">
        <v>19622</v>
      </c>
      <c r="GJ5" s="818">
        <v>0</v>
      </c>
      <c r="GK5" s="818">
        <v>0</v>
      </c>
      <c r="GL5" s="818">
        <v>2864</v>
      </c>
      <c r="GM5" s="818">
        <v>0</v>
      </c>
      <c r="GN5" s="818">
        <v>0</v>
      </c>
      <c r="GO5" s="818">
        <v>2666</v>
      </c>
      <c r="GP5" s="818">
        <v>0</v>
      </c>
      <c r="GQ5" s="818">
        <v>223650</v>
      </c>
      <c r="GR5" s="818">
        <v>197346</v>
      </c>
      <c r="GS5" s="818">
        <v>1797</v>
      </c>
      <c r="GT5" s="818">
        <v>16051</v>
      </c>
      <c r="GU5" s="818">
        <v>0</v>
      </c>
      <c r="GV5" s="818">
        <v>0</v>
      </c>
      <c r="GW5" s="818">
        <v>3048</v>
      </c>
      <c r="GX5" s="818">
        <v>0</v>
      </c>
      <c r="GY5" s="818">
        <v>0</v>
      </c>
      <c r="GZ5" s="818">
        <v>2365</v>
      </c>
      <c r="HA5" s="818">
        <v>0</v>
      </c>
      <c r="HB5" s="818">
        <v>220607</v>
      </c>
      <c r="HC5" s="785">
        <v>200112</v>
      </c>
      <c r="HD5" s="785">
        <v>1373</v>
      </c>
      <c r="HE5" s="785">
        <v>16043</v>
      </c>
      <c r="HF5" s="785">
        <v>0</v>
      </c>
      <c r="HG5" s="785">
        <v>0</v>
      </c>
      <c r="HH5" s="785">
        <v>2580</v>
      </c>
      <c r="HI5" s="785">
        <v>0</v>
      </c>
      <c r="HJ5" s="785">
        <v>0</v>
      </c>
      <c r="HK5" s="785">
        <v>1966</v>
      </c>
      <c r="HL5" s="785">
        <v>0</v>
      </c>
      <c r="HM5" s="785">
        <v>222074</v>
      </c>
      <c r="HN5" s="785">
        <v>199287</v>
      </c>
      <c r="HO5" s="785">
        <v>1415</v>
      </c>
      <c r="HP5" s="785">
        <v>16465</v>
      </c>
      <c r="HQ5" s="785">
        <v>0</v>
      </c>
      <c r="HR5" s="785">
        <v>0</v>
      </c>
      <c r="HS5" s="785">
        <v>2898</v>
      </c>
      <c r="HT5" s="785">
        <v>0</v>
      </c>
      <c r="HU5" s="785">
        <v>0</v>
      </c>
      <c r="HV5" s="785">
        <v>2080</v>
      </c>
      <c r="HW5" s="785">
        <v>0</v>
      </c>
      <c r="HX5" s="785">
        <v>222145</v>
      </c>
      <c r="HY5" s="785">
        <v>201658</v>
      </c>
      <c r="HZ5" s="785">
        <v>1152</v>
      </c>
      <c r="IA5" s="785">
        <v>11043</v>
      </c>
      <c r="IB5" s="785">
        <v>0</v>
      </c>
      <c r="IC5" s="785">
        <v>0</v>
      </c>
      <c r="ID5" s="785">
        <v>2400</v>
      </c>
      <c r="IE5" s="785">
        <v>0</v>
      </c>
      <c r="IF5" s="785">
        <v>0</v>
      </c>
      <c r="IG5" s="785">
        <v>1863</v>
      </c>
      <c r="IH5" s="785">
        <v>0</v>
      </c>
      <c r="II5" s="785">
        <v>218116</v>
      </c>
      <c r="IJ5" s="785">
        <v>194899</v>
      </c>
      <c r="IK5" s="785">
        <v>979</v>
      </c>
      <c r="IL5" s="785">
        <v>9947</v>
      </c>
      <c r="IM5" s="785">
        <v>0</v>
      </c>
      <c r="IN5" s="785">
        <v>0</v>
      </c>
      <c r="IO5" s="785">
        <v>2180</v>
      </c>
      <c r="IP5" s="785">
        <v>0</v>
      </c>
      <c r="IQ5" s="785">
        <v>0</v>
      </c>
      <c r="IR5" s="785">
        <v>1558</v>
      </c>
      <c r="IS5" s="785">
        <v>0</v>
      </c>
      <c r="IT5" s="785">
        <v>209563</v>
      </c>
      <c r="IU5" s="785">
        <v>186850</v>
      </c>
      <c r="IV5" s="785">
        <v>688</v>
      </c>
      <c r="IW5" s="785">
        <v>9411</v>
      </c>
      <c r="IX5" s="785">
        <v>0</v>
      </c>
      <c r="IY5" s="785">
        <v>0</v>
      </c>
      <c r="IZ5" s="785">
        <v>1946</v>
      </c>
      <c r="JA5" s="785">
        <v>0</v>
      </c>
      <c r="JB5" s="785">
        <v>0</v>
      </c>
      <c r="JC5" s="785">
        <v>1504</v>
      </c>
      <c r="JD5" s="785">
        <v>0</v>
      </c>
      <c r="JE5" s="785">
        <v>200399</v>
      </c>
      <c r="JF5" s="785">
        <v>195425</v>
      </c>
    </row>
    <row r="6" spans="1:266">
      <c r="A6" s="185" t="s">
        <v>2777</v>
      </c>
      <c r="B6" s="827">
        <v>104</v>
      </c>
      <c r="C6" s="827">
        <v>0</v>
      </c>
      <c r="D6" s="827">
        <v>0</v>
      </c>
      <c r="E6" s="827">
        <v>0</v>
      </c>
      <c r="F6" s="827">
        <v>0</v>
      </c>
      <c r="G6" s="827">
        <v>0</v>
      </c>
      <c r="H6" s="827">
        <v>0</v>
      </c>
      <c r="I6" s="827">
        <v>0</v>
      </c>
      <c r="J6" s="827">
        <v>0</v>
      </c>
      <c r="K6" s="827">
        <v>0</v>
      </c>
      <c r="L6" s="827">
        <v>104</v>
      </c>
      <c r="M6" s="827">
        <v>79</v>
      </c>
      <c r="N6" s="827">
        <v>0</v>
      </c>
      <c r="O6" s="827">
        <v>0</v>
      </c>
      <c r="P6" s="827">
        <v>0</v>
      </c>
      <c r="Q6" s="827">
        <v>0</v>
      </c>
      <c r="R6" s="827">
        <v>0</v>
      </c>
      <c r="S6" s="827">
        <v>0</v>
      </c>
      <c r="T6" s="827">
        <v>0</v>
      </c>
      <c r="U6" s="827">
        <v>0</v>
      </c>
      <c r="V6" s="827">
        <v>0</v>
      </c>
      <c r="W6" s="827">
        <v>79</v>
      </c>
      <c r="X6" s="827">
        <v>80</v>
      </c>
      <c r="Y6" s="827">
        <v>0</v>
      </c>
      <c r="Z6" s="827">
        <v>0</v>
      </c>
      <c r="AA6" s="827">
        <v>0</v>
      </c>
      <c r="AB6" s="827">
        <v>0</v>
      </c>
      <c r="AC6" s="827">
        <v>0</v>
      </c>
      <c r="AD6" s="827">
        <v>0</v>
      </c>
      <c r="AE6" s="827">
        <v>0</v>
      </c>
      <c r="AF6" s="827">
        <v>0</v>
      </c>
      <c r="AG6" s="827">
        <v>0</v>
      </c>
      <c r="AH6" s="827">
        <v>80</v>
      </c>
      <c r="AI6" s="827">
        <v>52</v>
      </c>
      <c r="AJ6" s="827">
        <v>0</v>
      </c>
      <c r="AK6" s="827">
        <v>0</v>
      </c>
      <c r="AL6" s="827">
        <v>0</v>
      </c>
      <c r="AM6" s="827">
        <v>0</v>
      </c>
      <c r="AN6" s="827">
        <v>0</v>
      </c>
      <c r="AO6" s="827">
        <v>0</v>
      </c>
      <c r="AP6" s="827">
        <v>0</v>
      </c>
      <c r="AQ6" s="827">
        <v>0</v>
      </c>
      <c r="AR6" s="827">
        <v>0</v>
      </c>
      <c r="AS6" s="827">
        <v>52</v>
      </c>
      <c r="AT6" s="827">
        <v>59</v>
      </c>
      <c r="AU6" s="827">
        <v>0</v>
      </c>
      <c r="AV6" s="827">
        <v>0</v>
      </c>
      <c r="AW6" s="827">
        <v>0</v>
      </c>
      <c r="AX6" s="827">
        <v>0</v>
      </c>
      <c r="AY6" s="827">
        <v>0</v>
      </c>
      <c r="AZ6" s="827">
        <v>0</v>
      </c>
      <c r="BA6" s="827">
        <v>0</v>
      </c>
      <c r="BB6" s="827">
        <v>0</v>
      </c>
      <c r="BC6" s="827">
        <v>0</v>
      </c>
      <c r="BD6" s="827">
        <v>59</v>
      </c>
      <c r="BE6" s="827">
        <v>65</v>
      </c>
      <c r="BF6" s="827">
        <v>0</v>
      </c>
      <c r="BG6" s="827">
        <v>0</v>
      </c>
      <c r="BH6" s="827">
        <v>0</v>
      </c>
      <c r="BI6" s="827">
        <v>0</v>
      </c>
      <c r="BJ6" s="827">
        <v>0</v>
      </c>
      <c r="BK6" s="827">
        <v>0</v>
      </c>
      <c r="BL6" s="827">
        <v>0</v>
      </c>
      <c r="BM6" s="827">
        <v>0</v>
      </c>
      <c r="BN6" s="827">
        <v>0</v>
      </c>
      <c r="BO6" s="827">
        <v>65</v>
      </c>
      <c r="BP6" s="827">
        <v>65</v>
      </c>
      <c r="BQ6" s="827">
        <v>0</v>
      </c>
      <c r="BR6" s="827">
        <v>0</v>
      </c>
      <c r="BS6" s="827">
        <v>0</v>
      </c>
      <c r="BT6" s="827">
        <v>0</v>
      </c>
      <c r="BU6" s="827">
        <v>0</v>
      </c>
      <c r="BV6" s="827">
        <v>0</v>
      </c>
      <c r="BW6" s="827">
        <v>0</v>
      </c>
      <c r="BX6" s="827">
        <v>0</v>
      </c>
      <c r="BY6" s="827">
        <v>0</v>
      </c>
      <c r="BZ6" s="827">
        <f t="shared" ref="BZ6:BZ12" si="2">SUM(BP6:BY6)</f>
        <v>65</v>
      </c>
      <c r="CA6" s="827">
        <v>75</v>
      </c>
      <c r="CB6" s="827">
        <v>0</v>
      </c>
      <c r="CC6" s="827">
        <v>0</v>
      </c>
      <c r="CD6" s="827">
        <v>0</v>
      </c>
      <c r="CE6" s="827">
        <v>0</v>
      </c>
      <c r="CF6" s="827">
        <v>0</v>
      </c>
      <c r="CG6" s="827">
        <v>0</v>
      </c>
      <c r="CH6" s="827">
        <v>0</v>
      </c>
      <c r="CI6" s="827">
        <v>0</v>
      </c>
      <c r="CJ6" s="827">
        <v>0</v>
      </c>
      <c r="CK6" s="827">
        <f t="shared" ref="CK6:CK12" si="3">SUM(CA6:CJ6)</f>
        <v>75</v>
      </c>
      <c r="CL6" s="827">
        <v>82</v>
      </c>
      <c r="CM6" s="827">
        <v>0</v>
      </c>
      <c r="CN6" s="827">
        <v>0</v>
      </c>
      <c r="CO6" s="827">
        <v>0</v>
      </c>
      <c r="CP6" s="827">
        <v>0</v>
      </c>
      <c r="CQ6" s="827">
        <v>0</v>
      </c>
      <c r="CR6" s="827">
        <v>0</v>
      </c>
      <c r="CS6" s="827">
        <v>0</v>
      </c>
      <c r="CT6" s="827">
        <v>0</v>
      </c>
      <c r="CU6" s="827">
        <v>0</v>
      </c>
      <c r="CV6" s="827">
        <f t="shared" ref="CV6:CV12" si="4">SUM(CL6:CU6)</f>
        <v>82</v>
      </c>
      <c r="CW6" s="827">
        <v>84</v>
      </c>
      <c r="CX6" s="827">
        <v>0</v>
      </c>
      <c r="CY6" s="827">
        <v>0</v>
      </c>
      <c r="CZ6" s="827">
        <v>0</v>
      </c>
      <c r="DA6" s="827">
        <v>0</v>
      </c>
      <c r="DB6" s="827">
        <v>0</v>
      </c>
      <c r="DC6" s="827">
        <v>0</v>
      </c>
      <c r="DD6" s="827">
        <v>0</v>
      </c>
      <c r="DE6" s="827">
        <v>0</v>
      </c>
      <c r="DF6" s="827">
        <v>0</v>
      </c>
      <c r="DG6" s="827">
        <f t="shared" ref="DG6:DG12" si="5">SUM(CW6:DF6)</f>
        <v>84</v>
      </c>
      <c r="DH6" s="827">
        <v>92</v>
      </c>
      <c r="DI6" s="824">
        <v>0</v>
      </c>
      <c r="DJ6" s="824">
        <v>0</v>
      </c>
      <c r="DK6" s="824">
        <v>0</v>
      </c>
      <c r="DL6" s="824">
        <v>0</v>
      </c>
      <c r="DM6" s="824">
        <v>0</v>
      </c>
      <c r="DN6" s="824">
        <v>0</v>
      </c>
      <c r="DO6" s="824">
        <v>0</v>
      </c>
      <c r="DP6" s="824">
        <v>0</v>
      </c>
      <c r="DQ6" s="824">
        <v>0</v>
      </c>
      <c r="DR6" s="824">
        <f t="shared" ref="DR6:DR12" si="6">SUM(DH6:DQ6)</f>
        <v>92</v>
      </c>
      <c r="DS6" s="827">
        <v>121</v>
      </c>
      <c r="DT6" s="824">
        <v>0</v>
      </c>
      <c r="DU6" s="824">
        <v>0</v>
      </c>
      <c r="DV6" s="824">
        <v>0</v>
      </c>
      <c r="DW6" s="824">
        <v>0</v>
      </c>
      <c r="DX6" s="824">
        <v>0</v>
      </c>
      <c r="DY6" s="824">
        <v>0</v>
      </c>
      <c r="DZ6" s="824">
        <v>0</v>
      </c>
      <c r="EA6" s="824">
        <v>0</v>
      </c>
      <c r="EB6" s="824">
        <v>0</v>
      </c>
      <c r="EC6" s="824">
        <v>121</v>
      </c>
      <c r="ED6" s="824">
        <v>135</v>
      </c>
      <c r="EE6" s="824">
        <v>0</v>
      </c>
      <c r="EF6" s="824">
        <v>0</v>
      </c>
      <c r="EG6" s="824">
        <v>0</v>
      </c>
      <c r="EH6" s="824">
        <v>0</v>
      </c>
      <c r="EI6" s="824">
        <v>0</v>
      </c>
      <c r="EJ6" s="824">
        <v>0</v>
      </c>
      <c r="EK6" s="824">
        <v>0</v>
      </c>
      <c r="EL6" s="824">
        <v>0</v>
      </c>
      <c r="EM6" s="824">
        <v>0</v>
      </c>
      <c r="EN6" s="824">
        <v>135</v>
      </c>
      <c r="EO6" s="824">
        <v>174</v>
      </c>
      <c r="EP6" s="824">
        <v>0</v>
      </c>
      <c r="EQ6" s="824">
        <v>0</v>
      </c>
      <c r="ER6" s="824">
        <v>0</v>
      </c>
      <c r="ES6" s="824">
        <v>0</v>
      </c>
      <c r="ET6" s="824">
        <v>0</v>
      </c>
      <c r="EU6" s="824">
        <v>0</v>
      </c>
      <c r="EV6" s="824">
        <v>0</v>
      </c>
      <c r="EW6" s="824">
        <v>0</v>
      </c>
      <c r="EX6" s="824">
        <v>0</v>
      </c>
      <c r="EY6" s="824">
        <v>174</v>
      </c>
      <c r="EZ6" s="824">
        <v>193</v>
      </c>
      <c r="FA6" s="824">
        <v>0</v>
      </c>
      <c r="FB6" s="824">
        <v>0</v>
      </c>
      <c r="FC6" s="824">
        <v>0</v>
      </c>
      <c r="FD6" s="824">
        <v>0</v>
      </c>
      <c r="FE6" s="824">
        <v>0</v>
      </c>
      <c r="FF6" s="824">
        <v>0</v>
      </c>
      <c r="FG6" s="824">
        <v>0</v>
      </c>
      <c r="FH6" s="824">
        <v>0</v>
      </c>
      <c r="FI6" s="824">
        <v>0</v>
      </c>
      <c r="FJ6" s="824">
        <v>193</v>
      </c>
      <c r="FK6" s="828">
        <v>246</v>
      </c>
      <c r="FL6" s="824">
        <v>0</v>
      </c>
      <c r="FM6" s="824">
        <v>0</v>
      </c>
      <c r="FN6" s="824">
        <v>0</v>
      </c>
      <c r="FO6" s="824">
        <v>0</v>
      </c>
      <c r="FP6" s="824">
        <v>0</v>
      </c>
      <c r="FQ6" s="824">
        <v>0</v>
      </c>
      <c r="FR6" s="824">
        <v>0</v>
      </c>
      <c r="FS6" s="824">
        <v>0</v>
      </c>
      <c r="FT6" s="824">
        <v>0</v>
      </c>
      <c r="FU6" s="824">
        <v>246</v>
      </c>
      <c r="FV6" s="824">
        <v>205</v>
      </c>
      <c r="FW6" s="824">
        <v>0</v>
      </c>
      <c r="FX6" s="824">
        <v>0</v>
      </c>
      <c r="FY6" s="824">
        <v>0</v>
      </c>
      <c r="FZ6" s="824">
        <v>0</v>
      </c>
      <c r="GA6" s="824">
        <v>0</v>
      </c>
      <c r="GB6" s="824">
        <v>0</v>
      </c>
      <c r="GC6" s="824">
        <v>0</v>
      </c>
      <c r="GD6" s="824">
        <v>0</v>
      </c>
      <c r="GE6" s="824">
        <v>0</v>
      </c>
      <c r="GF6" s="824">
        <v>205</v>
      </c>
      <c r="GG6" s="829">
        <v>213</v>
      </c>
      <c r="GH6" s="824">
        <v>0</v>
      </c>
      <c r="GI6" s="824">
        <v>0</v>
      </c>
      <c r="GJ6" s="824">
        <v>0</v>
      </c>
      <c r="GK6" s="824">
        <v>0</v>
      </c>
      <c r="GL6" s="824">
        <v>0</v>
      </c>
      <c r="GM6" s="824">
        <v>0</v>
      </c>
      <c r="GN6" s="824">
        <v>0</v>
      </c>
      <c r="GO6" s="824">
        <v>0</v>
      </c>
      <c r="GP6" s="824">
        <v>0</v>
      </c>
      <c r="GQ6" s="824">
        <v>213</v>
      </c>
      <c r="GR6" s="829">
        <v>213</v>
      </c>
      <c r="GS6" s="824">
        <v>0</v>
      </c>
      <c r="GT6" s="824">
        <v>0</v>
      </c>
      <c r="GU6" s="824">
        <v>0</v>
      </c>
      <c r="GV6" s="824">
        <v>0</v>
      </c>
      <c r="GW6" s="824">
        <v>0</v>
      </c>
      <c r="GX6" s="824">
        <v>0</v>
      </c>
      <c r="GY6" s="824">
        <v>0</v>
      </c>
      <c r="GZ6" s="824">
        <v>0</v>
      </c>
      <c r="HA6" s="824">
        <v>0</v>
      </c>
      <c r="HB6" s="824">
        <v>213</v>
      </c>
      <c r="HC6" s="786">
        <v>208</v>
      </c>
      <c r="HD6" s="786">
        <v>0</v>
      </c>
      <c r="HE6" s="786">
        <v>0</v>
      </c>
      <c r="HF6" s="786">
        <v>0</v>
      </c>
      <c r="HG6" s="786">
        <v>0</v>
      </c>
      <c r="HH6" s="786">
        <v>0</v>
      </c>
      <c r="HI6" s="786">
        <v>0</v>
      </c>
      <c r="HJ6" s="786">
        <v>0</v>
      </c>
      <c r="HK6" s="786">
        <v>0</v>
      </c>
      <c r="HL6" s="786">
        <v>0</v>
      </c>
      <c r="HM6" s="786">
        <v>208</v>
      </c>
      <c r="HN6" s="786">
        <v>228</v>
      </c>
      <c r="HO6" s="786">
        <v>0</v>
      </c>
      <c r="HP6" s="786">
        <v>0</v>
      </c>
      <c r="HQ6" s="786">
        <v>0</v>
      </c>
      <c r="HR6" s="786">
        <v>0</v>
      </c>
      <c r="HS6" s="786">
        <v>0</v>
      </c>
      <c r="HT6" s="786">
        <v>0</v>
      </c>
      <c r="HU6" s="786">
        <v>0</v>
      </c>
      <c r="HV6" s="786">
        <v>0</v>
      </c>
      <c r="HW6" s="786">
        <v>0</v>
      </c>
      <c r="HX6" s="786">
        <v>228</v>
      </c>
      <c r="HY6" s="786">
        <v>232</v>
      </c>
      <c r="HZ6" s="786">
        <v>0</v>
      </c>
      <c r="IA6" s="786">
        <v>0</v>
      </c>
      <c r="IB6" s="786">
        <v>0</v>
      </c>
      <c r="IC6" s="786">
        <v>0</v>
      </c>
      <c r="ID6" s="786">
        <v>0</v>
      </c>
      <c r="IE6" s="786">
        <v>0</v>
      </c>
      <c r="IF6" s="786">
        <v>0</v>
      </c>
      <c r="IG6" s="786">
        <v>0</v>
      </c>
      <c r="IH6" s="786">
        <v>0</v>
      </c>
      <c r="II6" s="786">
        <v>232</v>
      </c>
      <c r="IJ6" s="786">
        <v>206</v>
      </c>
      <c r="IK6" s="785">
        <v>0</v>
      </c>
      <c r="IL6" s="785">
        <v>0</v>
      </c>
      <c r="IM6" s="785">
        <v>0</v>
      </c>
      <c r="IN6" s="785">
        <v>0</v>
      </c>
      <c r="IO6" s="785">
        <v>0</v>
      </c>
      <c r="IP6" s="785">
        <v>0</v>
      </c>
      <c r="IQ6" s="785">
        <v>0</v>
      </c>
      <c r="IR6" s="785">
        <v>0</v>
      </c>
      <c r="IS6" s="785">
        <v>0</v>
      </c>
      <c r="IT6" s="786">
        <v>206</v>
      </c>
      <c r="IU6" s="786">
        <v>198</v>
      </c>
      <c r="IV6" s="785">
        <v>0</v>
      </c>
      <c r="IW6" s="785">
        <v>0</v>
      </c>
      <c r="IX6" s="785">
        <v>0</v>
      </c>
      <c r="IY6" s="785">
        <v>0</v>
      </c>
      <c r="IZ6" s="785">
        <v>0</v>
      </c>
      <c r="JA6" s="785">
        <v>0</v>
      </c>
      <c r="JB6" s="785">
        <v>0</v>
      </c>
      <c r="JC6" s="785">
        <v>0</v>
      </c>
      <c r="JD6" s="785">
        <v>0</v>
      </c>
      <c r="JE6" s="786">
        <v>198</v>
      </c>
      <c r="JF6" s="786">
        <v>216</v>
      </c>
    </row>
    <row r="7" spans="1:266">
      <c r="A7" s="185" t="s">
        <v>2778</v>
      </c>
      <c r="B7" s="827">
        <v>47005</v>
      </c>
      <c r="C7" s="827">
        <v>146</v>
      </c>
      <c r="D7" s="827">
        <v>29966</v>
      </c>
      <c r="E7" s="827">
        <v>1776</v>
      </c>
      <c r="F7" s="827">
        <v>0</v>
      </c>
      <c r="G7" s="827">
        <v>75</v>
      </c>
      <c r="H7" s="827">
        <v>0</v>
      </c>
      <c r="I7" s="827">
        <v>0</v>
      </c>
      <c r="J7" s="827">
        <v>457</v>
      </c>
      <c r="K7" s="827">
        <v>16</v>
      </c>
      <c r="L7" s="827">
        <v>79441</v>
      </c>
      <c r="M7" s="827">
        <v>45812</v>
      </c>
      <c r="N7" s="827">
        <v>112</v>
      </c>
      <c r="O7" s="827">
        <v>25150</v>
      </c>
      <c r="P7" s="827">
        <v>1694</v>
      </c>
      <c r="Q7" s="827">
        <v>0</v>
      </c>
      <c r="R7" s="827">
        <v>453</v>
      </c>
      <c r="S7" s="827">
        <v>0</v>
      </c>
      <c r="T7" s="827">
        <v>0</v>
      </c>
      <c r="U7" s="827">
        <v>402</v>
      </c>
      <c r="V7" s="827">
        <v>0</v>
      </c>
      <c r="W7" s="827">
        <v>73623</v>
      </c>
      <c r="X7" s="827">
        <v>44792</v>
      </c>
      <c r="Y7" s="827">
        <v>107</v>
      </c>
      <c r="Z7" s="827">
        <v>25772</v>
      </c>
      <c r="AA7" s="827">
        <v>1640</v>
      </c>
      <c r="AB7" s="827">
        <v>0</v>
      </c>
      <c r="AC7" s="827">
        <v>457</v>
      </c>
      <c r="AD7" s="827">
        <v>0</v>
      </c>
      <c r="AE7" s="827">
        <v>0</v>
      </c>
      <c r="AF7" s="827">
        <v>388</v>
      </c>
      <c r="AG7" s="827">
        <v>0</v>
      </c>
      <c r="AH7" s="827">
        <v>73156</v>
      </c>
      <c r="AI7" s="827">
        <v>43934</v>
      </c>
      <c r="AJ7" s="827">
        <v>126</v>
      </c>
      <c r="AK7" s="827">
        <v>24838</v>
      </c>
      <c r="AL7" s="827">
        <v>1600</v>
      </c>
      <c r="AM7" s="827">
        <v>0</v>
      </c>
      <c r="AN7" s="827">
        <v>417</v>
      </c>
      <c r="AO7" s="827">
        <v>0</v>
      </c>
      <c r="AP7" s="827">
        <v>0</v>
      </c>
      <c r="AQ7" s="827">
        <v>356</v>
      </c>
      <c r="AR7" s="827">
        <v>0</v>
      </c>
      <c r="AS7" s="827">
        <v>71271</v>
      </c>
      <c r="AT7" s="827">
        <v>42686</v>
      </c>
      <c r="AU7" s="827">
        <v>113</v>
      </c>
      <c r="AV7" s="827">
        <v>24693</v>
      </c>
      <c r="AW7" s="827">
        <v>1592</v>
      </c>
      <c r="AX7" s="827">
        <v>0</v>
      </c>
      <c r="AY7" s="827">
        <v>413</v>
      </c>
      <c r="AZ7" s="827">
        <v>0</v>
      </c>
      <c r="BA7" s="827">
        <v>0</v>
      </c>
      <c r="BB7" s="827">
        <v>367</v>
      </c>
      <c r="BC7" s="827">
        <v>0</v>
      </c>
      <c r="BD7" s="827">
        <v>69864</v>
      </c>
      <c r="BE7" s="827">
        <v>41777</v>
      </c>
      <c r="BF7" s="827">
        <v>119</v>
      </c>
      <c r="BG7" s="827">
        <v>24055</v>
      </c>
      <c r="BH7" s="827">
        <v>1511</v>
      </c>
      <c r="BI7" s="827">
        <v>0</v>
      </c>
      <c r="BJ7" s="827">
        <v>411</v>
      </c>
      <c r="BK7" s="827">
        <v>0</v>
      </c>
      <c r="BL7" s="827">
        <v>0</v>
      </c>
      <c r="BM7" s="827">
        <v>369</v>
      </c>
      <c r="BN7" s="827">
        <v>0</v>
      </c>
      <c r="BO7" s="827">
        <v>68242</v>
      </c>
      <c r="BP7" s="827">
        <v>40954</v>
      </c>
      <c r="BQ7" s="827">
        <v>98</v>
      </c>
      <c r="BR7" s="827">
        <v>25910</v>
      </c>
      <c r="BS7" s="827">
        <v>1662</v>
      </c>
      <c r="BT7" s="827">
        <v>0</v>
      </c>
      <c r="BU7" s="827">
        <v>387</v>
      </c>
      <c r="BV7" s="827">
        <v>0</v>
      </c>
      <c r="BW7" s="827">
        <v>0</v>
      </c>
      <c r="BX7" s="827">
        <v>363</v>
      </c>
      <c r="BY7" s="827">
        <v>0</v>
      </c>
      <c r="BZ7" s="827">
        <f t="shared" si="2"/>
        <v>69374</v>
      </c>
      <c r="CA7" s="827">
        <v>40178</v>
      </c>
      <c r="CB7" s="827">
        <v>115</v>
      </c>
      <c r="CC7" s="827">
        <v>24934</v>
      </c>
      <c r="CD7" s="827">
        <v>1567</v>
      </c>
      <c r="CE7" s="827">
        <v>0</v>
      </c>
      <c r="CF7" s="827">
        <v>356</v>
      </c>
      <c r="CG7" s="827">
        <v>0</v>
      </c>
      <c r="CH7" s="827">
        <v>0</v>
      </c>
      <c r="CI7" s="827">
        <v>351</v>
      </c>
      <c r="CJ7" s="827">
        <v>0</v>
      </c>
      <c r="CK7" s="827">
        <f t="shared" si="3"/>
        <v>67501</v>
      </c>
      <c r="CL7" s="827">
        <v>39773</v>
      </c>
      <c r="CM7" s="827">
        <v>111</v>
      </c>
      <c r="CN7" s="827">
        <v>22793</v>
      </c>
      <c r="CO7" s="827">
        <v>1356</v>
      </c>
      <c r="CP7" s="827">
        <v>0</v>
      </c>
      <c r="CQ7" s="827">
        <v>299</v>
      </c>
      <c r="CR7" s="827">
        <v>0</v>
      </c>
      <c r="CS7" s="827">
        <v>0</v>
      </c>
      <c r="CT7" s="827">
        <v>322</v>
      </c>
      <c r="CU7" s="827">
        <v>0</v>
      </c>
      <c r="CV7" s="827">
        <f t="shared" si="4"/>
        <v>64654</v>
      </c>
      <c r="CW7" s="827">
        <v>39537</v>
      </c>
      <c r="CX7" s="827">
        <v>77</v>
      </c>
      <c r="CY7" s="827">
        <v>21949</v>
      </c>
      <c r="CZ7" s="827">
        <v>1219</v>
      </c>
      <c r="DA7" s="827">
        <v>0</v>
      </c>
      <c r="DB7" s="827">
        <v>273</v>
      </c>
      <c r="DC7" s="827">
        <v>0</v>
      </c>
      <c r="DD7" s="827">
        <v>0</v>
      </c>
      <c r="DE7" s="827">
        <v>305</v>
      </c>
      <c r="DF7" s="827">
        <v>0</v>
      </c>
      <c r="DG7" s="827">
        <f t="shared" si="5"/>
        <v>63360</v>
      </c>
      <c r="DH7" s="827">
        <v>38037</v>
      </c>
      <c r="DI7" s="824">
        <v>25</v>
      </c>
      <c r="DJ7" s="824">
        <v>19734</v>
      </c>
      <c r="DK7" s="824">
        <v>1159</v>
      </c>
      <c r="DL7" s="824">
        <v>0</v>
      </c>
      <c r="DM7" s="824">
        <v>233</v>
      </c>
      <c r="DN7" s="824">
        <v>0</v>
      </c>
      <c r="DO7" s="824">
        <v>0</v>
      </c>
      <c r="DP7" s="824">
        <v>284</v>
      </c>
      <c r="DQ7" s="824">
        <v>0</v>
      </c>
      <c r="DR7" s="824">
        <f t="shared" si="6"/>
        <v>59472</v>
      </c>
      <c r="DS7" s="827">
        <v>38041</v>
      </c>
      <c r="DT7" s="824">
        <v>8</v>
      </c>
      <c r="DU7" s="824">
        <v>19569</v>
      </c>
      <c r="DV7" s="824">
        <v>1123</v>
      </c>
      <c r="DW7" s="824">
        <v>0</v>
      </c>
      <c r="DX7" s="824">
        <v>226</v>
      </c>
      <c r="DY7" s="824">
        <v>0</v>
      </c>
      <c r="DZ7" s="824">
        <v>0</v>
      </c>
      <c r="EA7" s="824">
        <v>292</v>
      </c>
      <c r="EB7" s="824">
        <v>0</v>
      </c>
      <c r="EC7" s="824">
        <v>59259</v>
      </c>
      <c r="ED7" s="824">
        <v>38247</v>
      </c>
      <c r="EE7" s="824">
        <v>3</v>
      </c>
      <c r="EF7" s="824">
        <v>18336</v>
      </c>
      <c r="EG7" s="824">
        <v>1181</v>
      </c>
      <c r="EH7" s="824">
        <v>0</v>
      </c>
      <c r="EI7" s="824">
        <v>204</v>
      </c>
      <c r="EJ7" s="824">
        <v>0</v>
      </c>
      <c r="EK7" s="824">
        <v>0</v>
      </c>
      <c r="EL7" s="824">
        <v>275</v>
      </c>
      <c r="EM7" s="824">
        <v>0</v>
      </c>
      <c r="EN7" s="824">
        <v>58246</v>
      </c>
      <c r="EO7" s="824">
        <v>37978</v>
      </c>
      <c r="EP7" s="824">
        <v>2</v>
      </c>
      <c r="EQ7" s="824">
        <v>18435</v>
      </c>
      <c r="ER7" s="824">
        <v>1140</v>
      </c>
      <c r="ES7" s="824">
        <v>0</v>
      </c>
      <c r="ET7" s="824">
        <v>197</v>
      </c>
      <c r="EU7" s="824">
        <v>0</v>
      </c>
      <c r="EV7" s="824">
        <v>0</v>
      </c>
      <c r="EW7" s="824">
        <v>272</v>
      </c>
      <c r="EX7" s="824">
        <v>0</v>
      </c>
      <c r="EY7" s="824">
        <v>58024</v>
      </c>
      <c r="EZ7" s="824">
        <v>37092</v>
      </c>
      <c r="FA7" s="824">
        <v>1</v>
      </c>
      <c r="FB7" s="824">
        <v>18501</v>
      </c>
      <c r="FC7" s="824">
        <v>1139</v>
      </c>
      <c r="FD7" s="824">
        <v>0</v>
      </c>
      <c r="FE7" s="824">
        <v>192</v>
      </c>
      <c r="FF7" s="824">
        <v>0</v>
      </c>
      <c r="FG7" s="824">
        <v>0</v>
      </c>
      <c r="FH7" s="824">
        <v>268</v>
      </c>
      <c r="FI7" s="824">
        <v>0</v>
      </c>
      <c r="FJ7" s="824">
        <v>57193</v>
      </c>
      <c r="FK7" s="828">
        <v>36129</v>
      </c>
      <c r="FL7" s="824">
        <v>1</v>
      </c>
      <c r="FM7" s="824">
        <v>18210</v>
      </c>
      <c r="FN7" s="824">
        <v>1079</v>
      </c>
      <c r="FO7" s="824">
        <v>0</v>
      </c>
      <c r="FP7" s="824">
        <v>179</v>
      </c>
      <c r="FQ7" s="824">
        <v>0</v>
      </c>
      <c r="FR7" s="824">
        <v>0</v>
      </c>
      <c r="FS7" s="824">
        <v>242</v>
      </c>
      <c r="FT7" s="824">
        <v>0</v>
      </c>
      <c r="FU7" s="824">
        <v>55840</v>
      </c>
      <c r="FV7" s="824">
        <v>35343</v>
      </c>
      <c r="FW7" s="824">
        <v>1</v>
      </c>
      <c r="FX7" s="824">
        <v>9877</v>
      </c>
      <c r="FY7" s="824">
        <v>0</v>
      </c>
      <c r="FZ7" s="824">
        <v>0</v>
      </c>
      <c r="GA7" s="824">
        <v>194</v>
      </c>
      <c r="GB7" s="824">
        <v>0</v>
      </c>
      <c r="GC7" s="824">
        <v>0</v>
      </c>
      <c r="GD7" s="824">
        <v>247</v>
      </c>
      <c r="GE7" s="824">
        <v>0</v>
      </c>
      <c r="GF7" s="824">
        <v>45662</v>
      </c>
      <c r="GG7" s="829">
        <v>34582</v>
      </c>
      <c r="GH7" s="824">
        <v>2</v>
      </c>
      <c r="GI7" s="824">
        <v>10031</v>
      </c>
      <c r="GJ7" s="824">
        <v>0</v>
      </c>
      <c r="GK7" s="824">
        <v>0</v>
      </c>
      <c r="GL7" s="824">
        <v>205</v>
      </c>
      <c r="GM7" s="824">
        <v>0</v>
      </c>
      <c r="GN7" s="824">
        <v>0</v>
      </c>
      <c r="GO7" s="824">
        <v>276</v>
      </c>
      <c r="GP7" s="824">
        <v>0</v>
      </c>
      <c r="GQ7" s="824">
        <v>45096</v>
      </c>
      <c r="GR7" s="829">
        <v>33435</v>
      </c>
      <c r="GS7" s="824">
        <v>3</v>
      </c>
      <c r="GT7" s="824">
        <v>10180</v>
      </c>
      <c r="GU7" s="824">
        <v>0</v>
      </c>
      <c r="GV7" s="824">
        <v>0</v>
      </c>
      <c r="GW7" s="824">
        <v>197</v>
      </c>
      <c r="GX7" s="824">
        <v>0</v>
      </c>
      <c r="GY7" s="824">
        <v>0</v>
      </c>
      <c r="GZ7" s="824">
        <v>272</v>
      </c>
      <c r="HA7" s="824">
        <v>0</v>
      </c>
      <c r="HB7" s="824">
        <v>44087</v>
      </c>
      <c r="HC7" s="786">
        <v>31554</v>
      </c>
      <c r="HD7" s="786">
        <v>2</v>
      </c>
      <c r="HE7" s="786">
        <v>8435</v>
      </c>
      <c r="HF7" s="786">
        <v>0</v>
      </c>
      <c r="HG7" s="786">
        <v>0</v>
      </c>
      <c r="HH7" s="786">
        <v>155</v>
      </c>
      <c r="HI7" s="786">
        <v>0</v>
      </c>
      <c r="HJ7" s="786">
        <v>0</v>
      </c>
      <c r="HK7" s="786">
        <v>205</v>
      </c>
      <c r="HL7" s="786">
        <v>0</v>
      </c>
      <c r="HM7" s="786">
        <v>40351</v>
      </c>
      <c r="HN7" s="786">
        <v>29963</v>
      </c>
      <c r="HO7" s="786">
        <v>2</v>
      </c>
      <c r="HP7" s="786">
        <v>8612</v>
      </c>
      <c r="HQ7" s="786">
        <v>0</v>
      </c>
      <c r="HR7" s="786">
        <v>0</v>
      </c>
      <c r="HS7" s="786">
        <v>162</v>
      </c>
      <c r="HT7" s="786">
        <v>0</v>
      </c>
      <c r="HU7" s="786">
        <v>0</v>
      </c>
      <c r="HV7" s="786">
        <v>207</v>
      </c>
      <c r="HW7" s="786">
        <v>0</v>
      </c>
      <c r="HX7" s="786">
        <v>38946</v>
      </c>
      <c r="HY7" s="786">
        <v>29256</v>
      </c>
      <c r="HZ7" s="786">
        <v>2</v>
      </c>
      <c r="IA7" s="786">
        <v>7171</v>
      </c>
      <c r="IB7" s="786">
        <v>0</v>
      </c>
      <c r="IC7" s="786">
        <v>0</v>
      </c>
      <c r="ID7" s="786">
        <v>133</v>
      </c>
      <c r="IE7" s="786">
        <v>0</v>
      </c>
      <c r="IF7" s="786">
        <v>0</v>
      </c>
      <c r="IG7" s="786">
        <v>177</v>
      </c>
      <c r="IH7" s="786">
        <v>0</v>
      </c>
      <c r="II7" s="786">
        <v>36739</v>
      </c>
      <c r="IJ7" s="786">
        <v>27977</v>
      </c>
      <c r="IK7" s="786">
        <v>2</v>
      </c>
      <c r="IL7" s="786">
        <v>6357</v>
      </c>
      <c r="IM7" s="785">
        <v>0</v>
      </c>
      <c r="IN7" s="785">
        <v>0</v>
      </c>
      <c r="IO7" s="786">
        <v>118</v>
      </c>
      <c r="IP7" s="785">
        <v>0</v>
      </c>
      <c r="IQ7" s="785">
        <v>0</v>
      </c>
      <c r="IR7" s="786">
        <v>152</v>
      </c>
      <c r="IS7" s="785">
        <v>0</v>
      </c>
      <c r="IT7" s="786">
        <v>34606</v>
      </c>
      <c r="IU7" s="786">
        <v>26578</v>
      </c>
      <c r="IV7" s="786">
        <v>2</v>
      </c>
      <c r="IW7" s="786">
        <v>5936</v>
      </c>
      <c r="IX7" s="785">
        <v>0</v>
      </c>
      <c r="IY7" s="785">
        <v>0</v>
      </c>
      <c r="IZ7" s="786">
        <v>100</v>
      </c>
      <c r="JA7" s="785">
        <v>0</v>
      </c>
      <c r="JB7" s="785">
        <v>0</v>
      </c>
      <c r="JC7" s="786">
        <v>141</v>
      </c>
      <c r="JD7" s="785">
        <v>0</v>
      </c>
      <c r="JE7" s="786">
        <v>32757</v>
      </c>
      <c r="JF7" s="786">
        <v>31396</v>
      </c>
    </row>
    <row r="8" spans="1:266">
      <c r="A8" s="185" t="s">
        <v>2779</v>
      </c>
      <c r="B8" s="827">
        <v>47502</v>
      </c>
      <c r="C8" s="827">
        <v>0</v>
      </c>
      <c r="D8" s="827">
        <v>0</v>
      </c>
      <c r="E8" s="827">
        <v>0</v>
      </c>
      <c r="F8" s="827">
        <v>0</v>
      </c>
      <c r="G8" s="827">
        <v>0</v>
      </c>
      <c r="H8" s="827">
        <v>0</v>
      </c>
      <c r="I8" s="827">
        <v>0</v>
      </c>
      <c r="J8" s="827">
        <v>0</v>
      </c>
      <c r="K8" s="827">
        <v>0</v>
      </c>
      <c r="L8" s="827">
        <v>47502</v>
      </c>
      <c r="M8" s="827">
        <v>46663</v>
      </c>
      <c r="N8" s="827">
        <v>0</v>
      </c>
      <c r="O8" s="827">
        <v>0</v>
      </c>
      <c r="P8" s="827">
        <v>0</v>
      </c>
      <c r="Q8" s="827">
        <v>0</v>
      </c>
      <c r="R8" s="827">
        <v>0</v>
      </c>
      <c r="S8" s="827">
        <v>0</v>
      </c>
      <c r="T8" s="827">
        <v>0</v>
      </c>
      <c r="U8" s="827">
        <v>0</v>
      </c>
      <c r="V8" s="827">
        <v>0</v>
      </c>
      <c r="W8" s="827">
        <v>46663</v>
      </c>
      <c r="X8" s="827">
        <v>46920</v>
      </c>
      <c r="Y8" s="827">
        <v>0</v>
      </c>
      <c r="Z8" s="827">
        <v>0</v>
      </c>
      <c r="AA8" s="827">
        <v>0</v>
      </c>
      <c r="AB8" s="827">
        <v>0</v>
      </c>
      <c r="AC8" s="827">
        <v>0</v>
      </c>
      <c r="AD8" s="827">
        <v>0</v>
      </c>
      <c r="AE8" s="827">
        <v>0</v>
      </c>
      <c r="AF8" s="827">
        <v>0</v>
      </c>
      <c r="AG8" s="827">
        <v>0</v>
      </c>
      <c r="AH8" s="827">
        <v>46920</v>
      </c>
      <c r="AI8" s="827">
        <v>46851</v>
      </c>
      <c r="AJ8" s="827">
        <v>0</v>
      </c>
      <c r="AK8" s="827">
        <v>0</v>
      </c>
      <c r="AL8" s="827">
        <v>0</v>
      </c>
      <c r="AM8" s="827">
        <v>0</v>
      </c>
      <c r="AN8" s="827">
        <v>0</v>
      </c>
      <c r="AO8" s="827">
        <v>0</v>
      </c>
      <c r="AP8" s="827">
        <v>0</v>
      </c>
      <c r="AQ8" s="827">
        <v>0</v>
      </c>
      <c r="AR8" s="827">
        <v>0</v>
      </c>
      <c r="AS8" s="827">
        <v>46851</v>
      </c>
      <c r="AT8" s="827">
        <v>46274</v>
      </c>
      <c r="AU8" s="827">
        <v>0</v>
      </c>
      <c r="AV8" s="827">
        <v>0</v>
      </c>
      <c r="AW8" s="827">
        <v>0</v>
      </c>
      <c r="AX8" s="827">
        <v>0</v>
      </c>
      <c r="AY8" s="827">
        <v>0</v>
      </c>
      <c r="AZ8" s="827">
        <v>0</v>
      </c>
      <c r="BA8" s="827">
        <v>0</v>
      </c>
      <c r="BB8" s="827">
        <v>0</v>
      </c>
      <c r="BC8" s="827">
        <v>0</v>
      </c>
      <c r="BD8" s="827">
        <v>46274</v>
      </c>
      <c r="BE8" s="827">
        <v>44237</v>
      </c>
      <c r="BF8" s="827">
        <v>0</v>
      </c>
      <c r="BG8" s="827">
        <v>0</v>
      </c>
      <c r="BH8" s="827">
        <v>0</v>
      </c>
      <c r="BI8" s="827">
        <v>0</v>
      </c>
      <c r="BJ8" s="827">
        <v>0</v>
      </c>
      <c r="BK8" s="827">
        <v>0</v>
      </c>
      <c r="BL8" s="827">
        <v>0</v>
      </c>
      <c r="BM8" s="827">
        <v>0</v>
      </c>
      <c r="BN8" s="827">
        <v>0</v>
      </c>
      <c r="BO8" s="827">
        <v>44237</v>
      </c>
      <c r="BP8" s="827">
        <v>43548</v>
      </c>
      <c r="BQ8" s="827">
        <v>0</v>
      </c>
      <c r="BR8" s="827">
        <v>0</v>
      </c>
      <c r="BS8" s="827">
        <v>0</v>
      </c>
      <c r="BT8" s="827">
        <v>0</v>
      </c>
      <c r="BU8" s="827">
        <v>0</v>
      </c>
      <c r="BV8" s="827">
        <v>0</v>
      </c>
      <c r="BW8" s="827">
        <v>0</v>
      </c>
      <c r="BX8" s="827">
        <v>0</v>
      </c>
      <c r="BY8" s="827">
        <v>0</v>
      </c>
      <c r="BZ8" s="827">
        <f t="shared" si="2"/>
        <v>43548</v>
      </c>
      <c r="CA8" s="827">
        <v>43110</v>
      </c>
      <c r="CB8" s="827">
        <v>0</v>
      </c>
      <c r="CC8" s="827">
        <v>0</v>
      </c>
      <c r="CD8" s="827">
        <v>0</v>
      </c>
      <c r="CE8" s="827">
        <v>0</v>
      </c>
      <c r="CF8" s="827">
        <v>0</v>
      </c>
      <c r="CG8" s="827">
        <v>0</v>
      </c>
      <c r="CH8" s="827">
        <v>0</v>
      </c>
      <c r="CI8" s="827">
        <v>0</v>
      </c>
      <c r="CJ8" s="827">
        <v>0</v>
      </c>
      <c r="CK8" s="827">
        <f t="shared" si="3"/>
        <v>43110</v>
      </c>
      <c r="CL8" s="827">
        <v>42669</v>
      </c>
      <c r="CM8" s="827">
        <v>0</v>
      </c>
      <c r="CN8" s="827">
        <v>0</v>
      </c>
      <c r="CO8" s="827">
        <v>0</v>
      </c>
      <c r="CP8" s="827">
        <v>0</v>
      </c>
      <c r="CQ8" s="827">
        <v>0</v>
      </c>
      <c r="CR8" s="827">
        <v>0</v>
      </c>
      <c r="CS8" s="827">
        <v>0</v>
      </c>
      <c r="CT8" s="827">
        <v>0</v>
      </c>
      <c r="CU8" s="827">
        <v>0</v>
      </c>
      <c r="CV8" s="827">
        <f t="shared" si="4"/>
        <v>42669</v>
      </c>
      <c r="CW8" s="827">
        <v>42388</v>
      </c>
      <c r="CX8" s="827">
        <v>0</v>
      </c>
      <c r="CY8" s="827">
        <v>0</v>
      </c>
      <c r="CZ8" s="827">
        <v>0</v>
      </c>
      <c r="DA8" s="827">
        <v>0</v>
      </c>
      <c r="DB8" s="827">
        <v>0</v>
      </c>
      <c r="DC8" s="827">
        <v>0</v>
      </c>
      <c r="DD8" s="827">
        <v>0</v>
      </c>
      <c r="DE8" s="827">
        <v>0</v>
      </c>
      <c r="DF8" s="827">
        <v>0</v>
      </c>
      <c r="DG8" s="827">
        <f t="shared" si="5"/>
        <v>42388</v>
      </c>
      <c r="DH8" s="827">
        <v>43085</v>
      </c>
      <c r="DI8" s="824">
        <v>0</v>
      </c>
      <c r="DJ8" s="824">
        <v>0</v>
      </c>
      <c r="DK8" s="824">
        <v>0</v>
      </c>
      <c r="DL8" s="824">
        <v>0</v>
      </c>
      <c r="DM8" s="824">
        <v>0</v>
      </c>
      <c r="DN8" s="824">
        <v>0</v>
      </c>
      <c r="DO8" s="824">
        <v>0</v>
      </c>
      <c r="DP8" s="824">
        <v>0</v>
      </c>
      <c r="DQ8" s="824">
        <v>0</v>
      </c>
      <c r="DR8" s="824">
        <f t="shared" si="6"/>
        <v>43085</v>
      </c>
      <c r="DS8" s="827">
        <v>43044</v>
      </c>
      <c r="DT8" s="824">
        <v>0</v>
      </c>
      <c r="DU8" s="824">
        <v>0</v>
      </c>
      <c r="DV8" s="824">
        <v>0</v>
      </c>
      <c r="DW8" s="824">
        <v>0</v>
      </c>
      <c r="DX8" s="824">
        <v>0</v>
      </c>
      <c r="DY8" s="824">
        <v>0</v>
      </c>
      <c r="DZ8" s="824">
        <v>0</v>
      </c>
      <c r="EA8" s="824">
        <v>0</v>
      </c>
      <c r="EB8" s="824">
        <v>0</v>
      </c>
      <c r="EC8" s="824">
        <v>43044</v>
      </c>
      <c r="ED8" s="824">
        <v>43359</v>
      </c>
      <c r="EE8" s="824">
        <v>0</v>
      </c>
      <c r="EF8" s="824">
        <v>0</v>
      </c>
      <c r="EG8" s="824">
        <v>0</v>
      </c>
      <c r="EH8" s="824">
        <v>0</v>
      </c>
      <c r="EI8" s="824">
        <v>0</v>
      </c>
      <c r="EJ8" s="824">
        <v>0</v>
      </c>
      <c r="EK8" s="824">
        <v>0</v>
      </c>
      <c r="EL8" s="824">
        <v>0</v>
      </c>
      <c r="EM8" s="824">
        <v>0</v>
      </c>
      <c r="EN8" s="824">
        <v>43359</v>
      </c>
      <c r="EO8" s="824">
        <v>43164</v>
      </c>
      <c r="EP8" s="824">
        <v>0</v>
      </c>
      <c r="EQ8" s="824">
        <v>0</v>
      </c>
      <c r="ER8" s="824">
        <v>0</v>
      </c>
      <c r="ES8" s="824">
        <v>0</v>
      </c>
      <c r="ET8" s="824">
        <v>0</v>
      </c>
      <c r="EU8" s="824">
        <v>0</v>
      </c>
      <c r="EV8" s="824">
        <v>0</v>
      </c>
      <c r="EW8" s="824">
        <v>0</v>
      </c>
      <c r="EX8" s="824">
        <v>0</v>
      </c>
      <c r="EY8" s="824">
        <v>43164</v>
      </c>
      <c r="EZ8" s="824">
        <v>44255</v>
      </c>
      <c r="FA8" s="824">
        <v>0</v>
      </c>
      <c r="FB8" s="824">
        <v>0</v>
      </c>
      <c r="FC8" s="824">
        <v>0</v>
      </c>
      <c r="FD8" s="824">
        <v>0</v>
      </c>
      <c r="FE8" s="824">
        <v>0</v>
      </c>
      <c r="FF8" s="824">
        <v>0</v>
      </c>
      <c r="FG8" s="824">
        <v>0</v>
      </c>
      <c r="FH8" s="824">
        <v>0</v>
      </c>
      <c r="FI8" s="824">
        <v>0</v>
      </c>
      <c r="FJ8" s="824">
        <v>44255</v>
      </c>
      <c r="FK8" s="828">
        <v>45410</v>
      </c>
      <c r="FL8" s="824">
        <v>0</v>
      </c>
      <c r="FM8" s="824">
        <v>0</v>
      </c>
      <c r="FN8" s="824">
        <v>0</v>
      </c>
      <c r="FO8" s="824">
        <v>0</v>
      </c>
      <c r="FP8" s="824">
        <v>0</v>
      </c>
      <c r="FQ8" s="824">
        <v>0</v>
      </c>
      <c r="FR8" s="824">
        <v>0</v>
      </c>
      <c r="FS8" s="824">
        <v>0</v>
      </c>
      <c r="FT8" s="824">
        <v>0</v>
      </c>
      <c r="FU8" s="824">
        <v>45410</v>
      </c>
      <c r="FV8" s="824">
        <v>46100</v>
      </c>
      <c r="FW8" s="824">
        <v>0</v>
      </c>
      <c r="FX8" s="824">
        <v>0</v>
      </c>
      <c r="FY8" s="824">
        <v>0</v>
      </c>
      <c r="FZ8" s="824">
        <v>0</v>
      </c>
      <c r="GA8" s="824">
        <v>0</v>
      </c>
      <c r="GB8" s="824">
        <v>0</v>
      </c>
      <c r="GC8" s="824">
        <v>0</v>
      </c>
      <c r="GD8" s="824">
        <v>0</v>
      </c>
      <c r="GE8" s="824">
        <v>0</v>
      </c>
      <c r="GF8" s="824">
        <v>46100</v>
      </c>
      <c r="GG8" s="829">
        <v>45365</v>
      </c>
      <c r="GH8" s="824">
        <v>0</v>
      </c>
      <c r="GI8" s="824">
        <v>0</v>
      </c>
      <c r="GJ8" s="824">
        <v>0</v>
      </c>
      <c r="GK8" s="824">
        <v>0</v>
      </c>
      <c r="GL8" s="824">
        <v>0</v>
      </c>
      <c r="GM8" s="824">
        <v>0</v>
      </c>
      <c r="GN8" s="824">
        <v>0</v>
      </c>
      <c r="GO8" s="824">
        <v>0</v>
      </c>
      <c r="GP8" s="824">
        <v>0</v>
      </c>
      <c r="GQ8" s="824">
        <v>45365</v>
      </c>
      <c r="GR8" s="829">
        <v>46037</v>
      </c>
      <c r="GS8" s="824">
        <v>0</v>
      </c>
      <c r="GT8" s="824">
        <v>0</v>
      </c>
      <c r="GU8" s="824">
        <v>0</v>
      </c>
      <c r="GV8" s="824">
        <v>0</v>
      </c>
      <c r="GW8" s="824">
        <v>0</v>
      </c>
      <c r="GX8" s="824">
        <v>0</v>
      </c>
      <c r="GY8" s="824">
        <v>0</v>
      </c>
      <c r="GZ8" s="824">
        <v>0</v>
      </c>
      <c r="HA8" s="824">
        <v>0</v>
      </c>
      <c r="HB8" s="824">
        <v>46037</v>
      </c>
      <c r="HC8" s="786">
        <v>46186</v>
      </c>
      <c r="HD8" s="786">
        <v>0</v>
      </c>
      <c r="HE8" s="786">
        <v>0</v>
      </c>
      <c r="HF8" s="786">
        <v>0</v>
      </c>
      <c r="HG8" s="786">
        <v>0</v>
      </c>
      <c r="HH8" s="786">
        <v>0</v>
      </c>
      <c r="HI8" s="786">
        <v>0</v>
      </c>
      <c r="HJ8" s="786">
        <v>0</v>
      </c>
      <c r="HK8" s="786">
        <v>0</v>
      </c>
      <c r="HL8" s="786">
        <v>0</v>
      </c>
      <c r="HM8" s="786">
        <v>46186</v>
      </c>
      <c r="HN8" s="786">
        <v>45514</v>
      </c>
      <c r="HO8" s="786">
        <v>0</v>
      </c>
      <c r="HP8" s="786">
        <v>0</v>
      </c>
      <c r="HQ8" s="786">
        <v>0</v>
      </c>
      <c r="HR8" s="786">
        <v>0</v>
      </c>
      <c r="HS8" s="786">
        <v>0</v>
      </c>
      <c r="HT8" s="786">
        <v>0</v>
      </c>
      <c r="HU8" s="786">
        <v>0</v>
      </c>
      <c r="HV8" s="786">
        <v>0</v>
      </c>
      <c r="HW8" s="786">
        <v>0</v>
      </c>
      <c r="HX8" s="786">
        <v>45514</v>
      </c>
      <c r="HY8" s="786">
        <v>39968</v>
      </c>
      <c r="HZ8" s="786">
        <v>0</v>
      </c>
      <c r="IA8" s="786">
        <v>0</v>
      </c>
      <c r="IB8" s="786">
        <v>0</v>
      </c>
      <c r="IC8" s="786">
        <v>0</v>
      </c>
      <c r="ID8" s="786">
        <v>0</v>
      </c>
      <c r="IE8" s="786">
        <v>0</v>
      </c>
      <c r="IF8" s="786">
        <v>0</v>
      </c>
      <c r="IG8" s="786">
        <v>0</v>
      </c>
      <c r="IH8" s="786">
        <v>0</v>
      </c>
      <c r="II8" s="786">
        <v>39968</v>
      </c>
      <c r="IJ8" s="786">
        <v>35827</v>
      </c>
      <c r="IK8" s="785">
        <v>0</v>
      </c>
      <c r="IL8" s="785">
        <v>0</v>
      </c>
      <c r="IM8" s="785">
        <v>0</v>
      </c>
      <c r="IN8" s="785">
        <v>0</v>
      </c>
      <c r="IO8" s="785">
        <v>0</v>
      </c>
      <c r="IP8" s="785">
        <v>0</v>
      </c>
      <c r="IQ8" s="785">
        <v>0</v>
      </c>
      <c r="IR8" s="785">
        <v>0</v>
      </c>
      <c r="IS8" s="785">
        <v>0</v>
      </c>
      <c r="IT8" s="786">
        <v>35827</v>
      </c>
      <c r="IU8" s="786">
        <v>29359</v>
      </c>
      <c r="IV8" s="785">
        <v>0</v>
      </c>
      <c r="IW8" s="785">
        <v>0</v>
      </c>
      <c r="IX8" s="785">
        <v>0</v>
      </c>
      <c r="IY8" s="785">
        <v>0</v>
      </c>
      <c r="IZ8" s="785">
        <v>0</v>
      </c>
      <c r="JA8" s="785">
        <v>0</v>
      </c>
      <c r="JB8" s="785">
        <v>0</v>
      </c>
      <c r="JC8" s="785">
        <v>0</v>
      </c>
      <c r="JD8" s="785">
        <v>0</v>
      </c>
      <c r="JE8" s="786">
        <v>29359</v>
      </c>
      <c r="JF8" s="786">
        <v>23924</v>
      </c>
    </row>
    <row r="9" spans="1:266">
      <c r="A9" s="185" t="s">
        <v>2780</v>
      </c>
      <c r="B9" s="827">
        <v>18534</v>
      </c>
      <c r="C9" s="827">
        <v>0</v>
      </c>
      <c r="D9" s="827">
        <v>0</v>
      </c>
      <c r="E9" s="827">
        <v>48</v>
      </c>
      <c r="F9" s="827">
        <v>0</v>
      </c>
      <c r="G9" s="827">
        <v>120</v>
      </c>
      <c r="H9" s="827">
        <v>0</v>
      </c>
      <c r="I9" s="827">
        <v>0</v>
      </c>
      <c r="J9" s="827">
        <v>0</v>
      </c>
      <c r="K9" s="827">
        <v>0</v>
      </c>
      <c r="L9" s="827">
        <v>18702</v>
      </c>
      <c r="M9" s="827">
        <v>18197</v>
      </c>
      <c r="N9" s="827">
        <v>0</v>
      </c>
      <c r="O9" s="827">
        <v>0</v>
      </c>
      <c r="P9" s="827">
        <v>56</v>
      </c>
      <c r="Q9" s="827">
        <v>0</v>
      </c>
      <c r="R9" s="827">
        <v>99</v>
      </c>
      <c r="S9" s="827">
        <v>0</v>
      </c>
      <c r="T9" s="827">
        <v>0</v>
      </c>
      <c r="U9" s="827">
        <v>0</v>
      </c>
      <c r="V9" s="827">
        <v>0</v>
      </c>
      <c r="W9" s="827">
        <v>18352</v>
      </c>
      <c r="X9" s="827">
        <v>17249</v>
      </c>
      <c r="Y9" s="827">
        <v>0</v>
      </c>
      <c r="Z9" s="827">
        <v>0</v>
      </c>
      <c r="AA9" s="827">
        <v>67</v>
      </c>
      <c r="AB9" s="827">
        <v>0</v>
      </c>
      <c r="AC9" s="827">
        <v>113</v>
      </c>
      <c r="AD9" s="827">
        <v>0</v>
      </c>
      <c r="AE9" s="827">
        <v>0</v>
      </c>
      <c r="AF9" s="827">
        <v>0</v>
      </c>
      <c r="AG9" s="827">
        <v>0</v>
      </c>
      <c r="AH9" s="827">
        <v>17429</v>
      </c>
      <c r="AI9" s="827">
        <v>16528</v>
      </c>
      <c r="AJ9" s="827">
        <v>0</v>
      </c>
      <c r="AK9" s="827">
        <v>0</v>
      </c>
      <c r="AL9" s="827">
        <v>82</v>
      </c>
      <c r="AM9" s="827">
        <v>0</v>
      </c>
      <c r="AN9" s="827">
        <v>115</v>
      </c>
      <c r="AO9" s="827">
        <v>0</v>
      </c>
      <c r="AP9" s="827">
        <v>0</v>
      </c>
      <c r="AQ9" s="827">
        <v>0</v>
      </c>
      <c r="AR9" s="827">
        <v>0</v>
      </c>
      <c r="AS9" s="827">
        <v>16725</v>
      </c>
      <c r="AT9" s="827">
        <v>15908</v>
      </c>
      <c r="AU9" s="827">
        <v>0</v>
      </c>
      <c r="AV9" s="827">
        <v>0</v>
      </c>
      <c r="AW9" s="827">
        <v>99</v>
      </c>
      <c r="AX9" s="827">
        <v>0</v>
      </c>
      <c r="AY9" s="827">
        <v>128</v>
      </c>
      <c r="AZ9" s="827">
        <v>0</v>
      </c>
      <c r="BA9" s="827">
        <v>0</v>
      </c>
      <c r="BB9" s="827">
        <v>0</v>
      </c>
      <c r="BC9" s="827">
        <v>0</v>
      </c>
      <c r="BD9" s="827">
        <v>16135</v>
      </c>
      <c r="BE9" s="827">
        <v>15239</v>
      </c>
      <c r="BF9" s="827">
        <v>0</v>
      </c>
      <c r="BG9" s="827">
        <v>0</v>
      </c>
      <c r="BH9" s="827">
        <v>114</v>
      </c>
      <c r="BI9" s="827">
        <v>0</v>
      </c>
      <c r="BJ9" s="827">
        <v>135</v>
      </c>
      <c r="BK9" s="827">
        <v>0</v>
      </c>
      <c r="BL9" s="827">
        <v>0</v>
      </c>
      <c r="BM9" s="827">
        <v>0</v>
      </c>
      <c r="BN9" s="827">
        <v>0</v>
      </c>
      <c r="BO9" s="827">
        <v>15488</v>
      </c>
      <c r="BP9" s="827">
        <v>14590</v>
      </c>
      <c r="BQ9" s="827">
        <v>0</v>
      </c>
      <c r="BR9" s="827">
        <v>0</v>
      </c>
      <c r="BS9" s="827">
        <v>153</v>
      </c>
      <c r="BT9" s="827">
        <v>0</v>
      </c>
      <c r="BU9" s="827">
        <v>144</v>
      </c>
      <c r="BV9" s="827">
        <v>0</v>
      </c>
      <c r="BW9" s="827">
        <v>0</v>
      </c>
      <c r="BX9" s="827">
        <v>0</v>
      </c>
      <c r="BY9" s="827">
        <v>0</v>
      </c>
      <c r="BZ9" s="827">
        <f t="shared" si="2"/>
        <v>14887</v>
      </c>
      <c r="CA9" s="827">
        <v>14006</v>
      </c>
      <c r="CB9" s="827">
        <v>0</v>
      </c>
      <c r="CC9" s="827">
        <v>0</v>
      </c>
      <c r="CD9" s="827">
        <v>170</v>
      </c>
      <c r="CE9" s="827">
        <v>0</v>
      </c>
      <c r="CF9" s="827">
        <v>147</v>
      </c>
      <c r="CG9" s="827">
        <v>0</v>
      </c>
      <c r="CH9" s="827">
        <v>0</v>
      </c>
      <c r="CI9" s="827">
        <v>0</v>
      </c>
      <c r="CJ9" s="827">
        <v>0</v>
      </c>
      <c r="CK9" s="827">
        <f t="shared" si="3"/>
        <v>14323</v>
      </c>
      <c r="CL9" s="827">
        <v>13727</v>
      </c>
      <c r="CM9" s="827">
        <v>0</v>
      </c>
      <c r="CN9" s="827">
        <v>0</v>
      </c>
      <c r="CO9" s="827">
        <v>174</v>
      </c>
      <c r="CP9" s="827">
        <v>0</v>
      </c>
      <c r="CQ9" s="827">
        <v>133</v>
      </c>
      <c r="CR9" s="827">
        <v>0</v>
      </c>
      <c r="CS9" s="827">
        <v>0</v>
      </c>
      <c r="CT9" s="827">
        <v>0</v>
      </c>
      <c r="CU9" s="827">
        <v>0</v>
      </c>
      <c r="CV9" s="827">
        <f t="shared" si="4"/>
        <v>14034</v>
      </c>
      <c r="CW9" s="827">
        <v>13483</v>
      </c>
      <c r="CX9" s="827">
        <v>0</v>
      </c>
      <c r="CY9" s="827">
        <v>0</v>
      </c>
      <c r="CZ9" s="827">
        <v>173</v>
      </c>
      <c r="DA9" s="827">
        <v>0</v>
      </c>
      <c r="DB9" s="827">
        <v>130</v>
      </c>
      <c r="DC9" s="827">
        <v>0</v>
      </c>
      <c r="DD9" s="827">
        <v>0</v>
      </c>
      <c r="DE9" s="827">
        <v>0</v>
      </c>
      <c r="DF9" s="827">
        <v>0</v>
      </c>
      <c r="DG9" s="827">
        <f t="shared" si="5"/>
        <v>13786</v>
      </c>
      <c r="DH9" s="827">
        <v>13244</v>
      </c>
      <c r="DI9" s="824">
        <v>0</v>
      </c>
      <c r="DJ9" s="824">
        <v>0</v>
      </c>
      <c r="DK9" s="824">
        <v>181</v>
      </c>
      <c r="DL9" s="824">
        <v>0</v>
      </c>
      <c r="DM9" s="824">
        <v>121</v>
      </c>
      <c r="DN9" s="824">
        <v>0</v>
      </c>
      <c r="DO9" s="824">
        <v>0</v>
      </c>
      <c r="DP9" s="824">
        <v>0</v>
      </c>
      <c r="DQ9" s="824">
        <v>0</v>
      </c>
      <c r="DR9" s="824">
        <f t="shared" si="6"/>
        <v>13546</v>
      </c>
      <c r="DS9" s="827">
        <v>13437</v>
      </c>
      <c r="DT9" s="824">
        <v>0</v>
      </c>
      <c r="DU9" s="824">
        <v>0</v>
      </c>
      <c r="DV9" s="824">
        <v>198</v>
      </c>
      <c r="DW9" s="824">
        <v>0</v>
      </c>
      <c r="DX9" s="824">
        <v>131</v>
      </c>
      <c r="DY9" s="824">
        <v>0</v>
      </c>
      <c r="DZ9" s="824">
        <v>0</v>
      </c>
      <c r="EA9" s="824">
        <v>0</v>
      </c>
      <c r="EB9" s="824">
        <v>0</v>
      </c>
      <c r="EC9" s="824">
        <v>13766</v>
      </c>
      <c r="ED9" s="824">
        <v>14151</v>
      </c>
      <c r="EE9" s="824">
        <v>0</v>
      </c>
      <c r="EF9" s="824">
        <v>0</v>
      </c>
      <c r="EG9" s="824">
        <v>209</v>
      </c>
      <c r="EH9" s="824">
        <v>0</v>
      </c>
      <c r="EI9" s="824">
        <v>128</v>
      </c>
      <c r="EJ9" s="824">
        <v>0</v>
      </c>
      <c r="EK9" s="824">
        <v>0</v>
      </c>
      <c r="EL9" s="824">
        <v>0</v>
      </c>
      <c r="EM9" s="824">
        <v>0</v>
      </c>
      <c r="EN9" s="824">
        <v>14488</v>
      </c>
      <c r="EO9" s="824">
        <v>14688</v>
      </c>
      <c r="EP9" s="824">
        <v>0</v>
      </c>
      <c r="EQ9" s="824">
        <v>0</v>
      </c>
      <c r="ER9" s="824">
        <v>216</v>
      </c>
      <c r="ES9" s="824">
        <v>0</v>
      </c>
      <c r="ET9" s="824">
        <v>132</v>
      </c>
      <c r="EU9" s="824">
        <v>0</v>
      </c>
      <c r="EV9" s="824">
        <v>0</v>
      </c>
      <c r="EW9" s="824">
        <v>0</v>
      </c>
      <c r="EX9" s="824">
        <v>0</v>
      </c>
      <c r="EY9" s="824">
        <v>15036</v>
      </c>
      <c r="EZ9" s="824">
        <v>15155</v>
      </c>
      <c r="FA9" s="824">
        <v>0</v>
      </c>
      <c r="FB9" s="824">
        <v>0</v>
      </c>
      <c r="FC9" s="824">
        <v>218</v>
      </c>
      <c r="FD9" s="824">
        <v>0</v>
      </c>
      <c r="FE9" s="824">
        <v>133</v>
      </c>
      <c r="FF9" s="824">
        <v>0</v>
      </c>
      <c r="FG9" s="824">
        <v>0</v>
      </c>
      <c r="FH9" s="824">
        <v>0</v>
      </c>
      <c r="FI9" s="824">
        <v>0</v>
      </c>
      <c r="FJ9" s="824">
        <v>15506</v>
      </c>
      <c r="FK9" s="828">
        <v>15938</v>
      </c>
      <c r="FL9" s="824">
        <v>0</v>
      </c>
      <c r="FM9" s="824">
        <v>0</v>
      </c>
      <c r="FN9" s="824">
        <v>228</v>
      </c>
      <c r="FO9" s="824">
        <v>0</v>
      </c>
      <c r="FP9" s="824">
        <v>132</v>
      </c>
      <c r="FQ9" s="824">
        <v>0</v>
      </c>
      <c r="FR9" s="824">
        <v>0</v>
      </c>
      <c r="FS9" s="824">
        <v>0</v>
      </c>
      <c r="FT9" s="824">
        <v>0</v>
      </c>
      <c r="FU9" s="824">
        <v>16298</v>
      </c>
      <c r="FV9" s="824">
        <v>17363</v>
      </c>
      <c r="FW9" s="824">
        <v>0</v>
      </c>
      <c r="FX9" s="824">
        <v>0</v>
      </c>
      <c r="FY9" s="824">
        <v>0</v>
      </c>
      <c r="FZ9" s="824">
        <v>0</v>
      </c>
      <c r="GA9" s="824">
        <v>153</v>
      </c>
      <c r="GB9" s="824">
        <v>0</v>
      </c>
      <c r="GC9" s="824">
        <v>0</v>
      </c>
      <c r="GD9" s="824">
        <v>0</v>
      </c>
      <c r="GE9" s="824">
        <v>0</v>
      </c>
      <c r="GF9" s="824">
        <v>17516</v>
      </c>
      <c r="GG9" s="829">
        <v>19112</v>
      </c>
      <c r="GH9" s="824">
        <v>0</v>
      </c>
      <c r="GI9" s="824">
        <v>0</v>
      </c>
      <c r="GJ9" s="824">
        <v>0</v>
      </c>
      <c r="GK9" s="824">
        <v>0</v>
      </c>
      <c r="GL9" s="824">
        <v>165</v>
      </c>
      <c r="GM9" s="824">
        <v>0</v>
      </c>
      <c r="GN9" s="824">
        <v>0</v>
      </c>
      <c r="GO9" s="824">
        <v>0</v>
      </c>
      <c r="GP9" s="824">
        <v>0</v>
      </c>
      <c r="GQ9" s="824">
        <v>19277</v>
      </c>
      <c r="GR9" s="829">
        <v>20694</v>
      </c>
      <c r="GS9" s="824">
        <v>0</v>
      </c>
      <c r="GT9" s="824">
        <v>0</v>
      </c>
      <c r="GU9" s="824">
        <v>0</v>
      </c>
      <c r="GV9" s="824">
        <v>0</v>
      </c>
      <c r="GW9" s="824">
        <v>175</v>
      </c>
      <c r="GX9" s="824">
        <v>0</v>
      </c>
      <c r="GY9" s="824">
        <v>0</v>
      </c>
      <c r="GZ9" s="824">
        <v>0</v>
      </c>
      <c r="HA9" s="824">
        <v>0</v>
      </c>
      <c r="HB9" s="824">
        <v>20869</v>
      </c>
      <c r="HC9" s="786">
        <v>22603</v>
      </c>
      <c r="HD9" s="786">
        <v>0</v>
      </c>
      <c r="HE9" s="786">
        <v>0</v>
      </c>
      <c r="HF9" s="786">
        <v>0</v>
      </c>
      <c r="HG9" s="786">
        <v>0</v>
      </c>
      <c r="HH9" s="786">
        <v>151</v>
      </c>
      <c r="HI9" s="786">
        <v>0</v>
      </c>
      <c r="HJ9" s="786">
        <v>0</v>
      </c>
      <c r="HK9" s="786">
        <v>0</v>
      </c>
      <c r="HL9" s="786">
        <v>0</v>
      </c>
      <c r="HM9" s="786">
        <v>22754</v>
      </c>
      <c r="HN9" s="786">
        <v>24937</v>
      </c>
      <c r="HO9" s="786">
        <v>0</v>
      </c>
      <c r="HP9" s="786">
        <v>0</v>
      </c>
      <c r="HQ9" s="786">
        <v>0</v>
      </c>
      <c r="HR9" s="786">
        <v>0</v>
      </c>
      <c r="HS9" s="786">
        <v>173</v>
      </c>
      <c r="HT9" s="786">
        <v>0</v>
      </c>
      <c r="HU9" s="786">
        <v>0</v>
      </c>
      <c r="HV9" s="786">
        <v>0</v>
      </c>
      <c r="HW9" s="786">
        <v>0</v>
      </c>
      <c r="HX9" s="786">
        <v>25110</v>
      </c>
      <c r="HY9" s="786">
        <v>27841</v>
      </c>
      <c r="HZ9" s="786">
        <v>0</v>
      </c>
      <c r="IA9" s="786">
        <v>0</v>
      </c>
      <c r="IB9" s="786">
        <v>0</v>
      </c>
      <c r="IC9" s="786">
        <v>0</v>
      </c>
      <c r="ID9" s="786">
        <v>151</v>
      </c>
      <c r="IE9" s="786">
        <v>0</v>
      </c>
      <c r="IF9" s="786">
        <v>0</v>
      </c>
      <c r="IG9" s="786">
        <v>0</v>
      </c>
      <c r="IH9" s="786">
        <v>0</v>
      </c>
      <c r="II9" s="786">
        <v>27992</v>
      </c>
      <c r="IJ9" s="786">
        <v>29922</v>
      </c>
      <c r="IK9" s="785">
        <v>0</v>
      </c>
      <c r="IL9" s="785">
        <v>0</v>
      </c>
      <c r="IM9" s="785">
        <v>0</v>
      </c>
      <c r="IN9" s="785">
        <v>0</v>
      </c>
      <c r="IO9" s="786">
        <v>144</v>
      </c>
      <c r="IP9" s="785">
        <v>0</v>
      </c>
      <c r="IQ9" s="785">
        <v>0</v>
      </c>
      <c r="IR9" s="785">
        <v>0</v>
      </c>
      <c r="IS9" s="785">
        <v>0</v>
      </c>
      <c r="IT9" s="786">
        <v>30066</v>
      </c>
      <c r="IU9" s="786">
        <v>32139</v>
      </c>
      <c r="IV9" s="785">
        <v>0</v>
      </c>
      <c r="IW9" s="785">
        <v>0</v>
      </c>
      <c r="IX9" s="785">
        <v>0</v>
      </c>
      <c r="IY9" s="785">
        <v>0</v>
      </c>
      <c r="IZ9" s="786">
        <v>133</v>
      </c>
      <c r="JA9" s="785">
        <v>0</v>
      </c>
      <c r="JB9" s="785">
        <v>0</v>
      </c>
      <c r="JC9" s="785">
        <v>0</v>
      </c>
      <c r="JD9" s="785">
        <v>0</v>
      </c>
      <c r="JE9" s="786">
        <v>32272</v>
      </c>
      <c r="JF9" s="786">
        <v>34803</v>
      </c>
    </row>
    <row r="10" spans="1:266">
      <c r="A10" s="185" t="s">
        <v>2781</v>
      </c>
      <c r="B10" s="827">
        <v>102739</v>
      </c>
      <c r="C10" s="827">
        <v>725</v>
      </c>
      <c r="D10" s="827">
        <v>3786</v>
      </c>
      <c r="E10" s="827">
        <v>991</v>
      </c>
      <c r="F10" s="827">
        <v>0</v>
      </c>
      <c r="G10" s="827">
        <v>1028</v>
      </c>
      <c r="H10" s="827">
        <v>0</v>
      </c>
      <c r="I10" s="827">
        <v>0</v>
      </c>
      <c r="J10" s="827">
        <v>2380</v>
      </c>
      <c r="K10" s="827">
        <v>0</v>
      </c>
      <c r="L10" s="827">
        <v>111649</v>
      </c>
      <c r="M10" s="827">
        <v>107917</v>
      </c>
      <c r="N10" s="827">
        <v>590</v>
      </c>
      <c r="O10" s="827">
        <v>3259</v>
      </c>
      <c r="P10" s="827">
        <v>979</v>
      </c>
      <c r="Q10" s="827">
        <v>0</v>
      </c>
      <c r="R10" s="827">
        <v>826</v>
      </c>
      <c r="S10" s="827">
        <v>0</v>
      </c>
      <c r="T10" s="827">
        <v>0</v>
      </c>
      <c r="U10" s="827">
        <v>2257</v>
      </c>
      <c r="V10" s="827">
        <v>0</v>
      </c>
      <c r="W10" s="827">
        <v>115828</v>
      </c>
      <c r="X10" s="827">
        <v>102914</v>
      </c>
      <c r="Y10" s="827">
        <v>573</v>
      </c>
      <c r="Z10" s="827">
        <v>3356</v>
      </c>
      <c r="AA10" s="827">
        <v>936</v>
      </c>
      <c r="AB10" s="827">
        <v>0</v>
      </c>
      <c r="AC10" s="827">
        <v>842</v>
      </c>
      <c r="AD10" s="827">
        <v>0</v>
      </c>
      <c r="AE10" s="827">
        <v>0</v>
      </c>
      <c r="AF10" s="827">
        <v>2201</v>
      </c>
      <c r="AG10" s="827">
        <v>0</v>
      </c>
      <c r="AH10" s="827">
        <v>110822</v>
      </c>
      <c r="AI10" s="827">
        <v>99616</v>
      </c>
      <c r="AJ10" s="827">
        <v>656</v>
      </c>
      <c r="AK10" s="827">
        <v>3186</v>
      </c>
      <c r="AL10" s="827">
        <v>911</v>
      </c>
      <c r="AM10" s="827">
        <v>0</v>
      </c>
      <c r="AN10" s="827">
        <v>781</v>
      </c>
      <c r="AO10" s="827">
        <v>0</v>
      </c>
      <c r="AP10" s="827">
        <v>0</v>
      </c>
      <c r="AQ10" s="827">
        <v>2095</v>
      </c>
      <c r="AR10" s="827">
        <v>0</v>
      </c>
      <c r="AS10" s="827">
        <v>107245</v>
      </c>
      <c r="AT10" s="827">
        <v>94821</v>
      </c>
      <c r="AU10" s="827">
        <v>643</v>
      </c>
      <c r="AV10" s="827">
        <v>3179</v>
      </c>
      <c r="AW10" s="827">
        <v>930</v>
      </c>
      <c r="AX10" s="827">
        <v>0</v>
      </c>
      <c r="AY10" s="827">
        <v>783</v>
      </c>
      <c r="AZ10" s="827">
        <v>0</v>
      </c>
      <c r="BA10" s="827">
        <v>0</v>
      </c>
      <c r="BB10" s="827">
        <v>2173</v>
      </c>
      <c r="BC10" s="827">
        <v>0</v>
      </c>
      <c r="BD10" s="827">
        <v>102529</v>
      </c>
      <c r="BE10" s="827">
        <v>94455</v>
      </c>
      <c r="BF10" s="827">
        <v>712</v>
      </c>
      <c r="BG10" s="827">
        <v>3050</v>
      </c>
      <c r="BH10" s="827">
        <v>893</v>
      </c>
      <c r="BI10" s="827">
        <v>0</v>
      </c>
      <c r="BJ10" s="827">
        <v>795</v>
      </c>
      <c r="BK10" s="827">
        <v>0</v>
      </c>
      <c r="BL10" s="827">
        <v>0</v>
      </c>
      <c r="BM10" s="827">
        <v>2306</v>
      </c>
      <c r="BN10" s="827">
        <v>0</v>
      </c>
      <c r="BO10" s="827">
        <v>102211</v>
      </c>
      <c r="BP10" s="827">
        <v>87078</v>
      </c>
      <c r="BQ10" s="827">
        <v>633</v>
      </c>
      <c r="BR10" s="827">
        <v>3078</v>
      </c>
      <c r="BS10" s="827">
        <v>967</v>
      </c>
      <c r="BT10" s="827">
        <v>0</v>
      </c>
      <c r="BU10" s="827">
        <v>807</v>
      </c>
      <c r="BV10" s="827">
        <v>0</v>
      </c>
      <c r="BW10" s="827">
        <v>0</v>
      </c>
      <c r="BX10" s="827">
        <v>2210</v>
      </c>
      <c r="BY10" s="827">
        <v>0</v>
      </c>
      <c r="BZ10" s="827">
        <f t="shared" si="2"/>
        <v>94773</v>
      </c>
      <c r="CA10" s="827">
        <v>85051</v>
      </c>
      <c r="CB10" s="827">
        <v>851</v>
      </c>
      <c r="CC10" s="827">
        <v>2949</v>
      </c>
      <c r="CD10" s="827">
        <v>918</v>
      </c>
      <c r="CE10" s="827">
        <v>0</v>
      </c>
      <c r="CF10" s="827">
        <v>803</v>
      </c>
      <c r="CG10" s="827">
        <v>0</v>
      </c>
      <c r="CH10" s="827">
        <v>0</v>
      </c>
      <c r="CI10" s="827">
        <v>2181</v>
      </c>
      <c r="CJ10" s="827">
        <v>0</v>
      </c>
      <c r="CK10" s="827">
        <f t="shared" si="3"/>
        <v>92753</v>
      </c>
      <c r="CL10" s="827">
        <v>82197</v>
      </c>
      <c r="CM10" s="827">
        <v>992</v>
      </c>
      <c r="CN10" s="827">
        <v>2667</v>
      </c>
      <c r="CO10" s="827">
        <v>837</v>
      </c>
      <c r="CP10" s="827">
        <v>0</v>
      </c>
      <c r="CQ10" s="827">
        <v>708</v>
      </c>
      <c r="CR10" s="827">
        <v>0</v>
      </c>
      <c r="CS10" s="827">
        <v>0</v>
      </c>
      <c r="CT10" s="827">
        <v>1991</v>
      </c>
      <c r="CU10" s="827">
        <v>0</v>
      </c>
      <c r="CV10" s="827">
        <f t="shared" si="4"/>
        <v>89392</v>
      </c>
      <c r="CW10" s="827">
        <v>82277</v>
      </c>
      <c r="CX10" s="827">
        <v>1032</v>
      </c>
      <c r="CY10" s="827">
        <v>2556</v>
      </c>
      <c r="CZ10" s="827">
        <v>809</v>
      </c>
      <c r="DA10" s="827">
        <v>0</v>
      </c>
      <c r="DB10" s="827">
        <v>697</v>
      </c>
      <c r="DC10" s="827">
        <v>0</v>
      </c>
      <c r="DD10" s="827">
        <v>0</v>
      </c>
      <c r="DE10" s="827">
        <v>2016</v>
      </c>
      <c r="DF10" s="827">
        <v>0</v>
      </c>
      <c r="DG10" s="827">
        <f t="shared" si="5"/>
        <v>89387</v>
      </c>
      <c r="DH10" s="827">
        <v>71931</v>
      </c>
      <c r="DI10" s="824">
        <v>971</v>
      </c>
      <c r="DJ10" s="824">
        <v>2277</v>
      </c>
      <c r="DK10" s="824">
        <v>781</v>
      </c>
      <c r="DL10" s="824">
        <v>0</v>
      </c>
      <c r="DM10" s="824">
        <v>650</v>
      </c>
      <c r="DN10" s="824">
        <v>0</v>
      </c>
      <c r="DO10" s="824">
        <v>0</v>
      </c>
      <c r="DP10" s="824">
        <v>1576</v>
      </c>
      <c r="DQ10" s="824">
        <v>0</v>
      </c>
      <c r="DR10" s="824">
        <f t="shared" si="6"/>
        <v>78186</v>
      </c>
      <c r="DS10" s="827">
        <v>70824</v>
      </c>
      <c r="DT10" s="824">
        <v>1010</v>
      </c>
      <c r="DU10" s="824">
        <v>2311</v>
      </c>
      <c r="DV10" s="824">
        <v>807</v>
      </c>
      <c r="DW10" s="824">
        <v>0</v>
      </c>
      <c r="DX10" s="824">
        <v>683</v>
      </c>
      <c r="DY10" s="824">
        <v>0</v>
      </c>
      <c r="DZ10" s="824">
        <v>0</v>
      </c>
      <c r="EA10" s="824">
        <v>1621</v>
      </c>
      <c r="EB10" s="824">
        <v>0</v>
      </c>
      <c r="EC10" s="824">
        <v>77256</v>
      </c>
      <c r="ED10" s="824">
        <v>70272</v>
      </c>
      <c r="EE10" s="824">
        <v>1023</v>
      </c>
      <c r="EF10" s="824">
        <v>2235</v>
      </c>
      <c r="EG10" s="824">
        <v>847</v>
      </c>
      <c r="EH10" s="824">
        <v>0</v>
      </c>
      <c r="EI10" s="824">
        <v>631</v>
      </c>
      <c r="EJ10" s="824">
        <v>0</v>
      </c>
      <c r="EK10" s="824">
        <v>0</v>
      </c>
      <c r="EL10" s="824">
        <v>1473</v>
      </c>
      <c r="EM10" s="824">
        <v>0</v>
      </c>
      <c r="EN10" s="824">
        <v>76481</v>
      </c>
      <c r="EO10" s="824">
        <v>72328</v>
      </c>
      <c r="EP10" s="824">
        <v>994</v>
      </c>
      <c r="EQ10" s="824">
        <v>2299</v>
      </c>
      <c r="ER10" s="824">
        <v>870</v>
      </c>
      <c r="ES10" s="824">
        <v>0</v>
      </c>
      <c r="ET10" s="824">
        <v>635</v>
      </c>
      <c r="EU10" s="824">
        <v>0</v>
      </c>
      <c r="EV10" s="824">
        <v>0</v>
      </c>
      <c r="EW10" s="824">
        <v>1498</v>
      </c>
      <c r="EX10" s="824">
        <v>0</v>
      </c>
      <c r="EY10" s="824">
        <v>78624</v>
      </c>
      <c r="EZ10" s="824">
        <v>68999</v>
      </c>
      <c r="FA10" s="824">
        <v>908</v>
      </c>
      <c r="FB10" s="824">
        <v>2258</v>
      </c>
      <c r="FC10" s="824">
        <v>901</v>
      </c>
      <c r="FD10" s="824">
        <v>0</v>
      </c>
      <c r="FE10" s="824">
        <v>661</v>
      </c>
      <c r="FF10" s="824">
        <v>0</v>
      </c>
      <c r="FG10" s="824">
        <v>0</v>
      </c>
      <c r="FH10" s="824">
        <v>1401</v>
      </c>
      <c r="FI10" s="824">
        <v>0</v>
      </c>
      <c r="FJ10" s="824">
        <v>75128</v>
      </c>
      <c r="FK10" s="828">
        <v>69171</v>
      </c>
      <c r="FL10" s="824">
        <v>854</v>
      </c>
      <c r="FM10" s="824">
        <v>2291</v>
      </c>
      <c r="FN10" s="824">
        <v>898</v>
      </c>
      <c r="FO10" s="824">
        <v>0</v>
      </c>
      <c r="FP10" s="824">
        <v>650</v>
      </c>
      <c r="FQ10" s="824">
        <v>0</v>
      </c>
      <c r="FR10" s="824">
        <v>0</v>
      </c>
      <c r="FS10" s="824">
        <v>1299</v>
      </c>
      <c r="FT10" s="824">
        <v>0</v>
      </c>
      <c r="FU10" s="824">
        <v>75163</v>
      </c>
      <c r="FV10" s="824">
        <v>65425</v>
      </c>
      <c r="FW10" s="824">
        <v>927</v>
      </c>
      <c r="FX10" s="824">
        <v>1417</v>
      </c>
      <c r="FY10" s="824">
        <v>0</v>
      </c>
      <c r="FZ10" s="824">
        <v>0</v>
      </c>
      <c r="GA10" s="824">
        <v>727</v>
      </c>
      <c r="GB10" s="824">
        <v>0</v>
      </c>
      <c r="GC10" s="824">
        <v>0</v>
      </c>
      <c r="GD10" s="824">
        <v>1362</v>
      </c>
      <c r="GE10" s="824">
        <v>0</v>
      </c>
      <c r="GF10" s="824">
        <v>69858</v>
      </c>
      <c r="GG10" s="829">
        <v>68283</v>
      </c>
      <c r="GH10" s="824">
        <v>1134</v>
      </c>
      <c r="GI10" s="824">
        <v>1443</v>
      </c>
      <c r="GJ10" s="824">
        <v>0</v>
      </c>
      <c r="GK10" s="824">
        <v>0</v>
      </c>
      <c r="GL10" s="824">
        <v>784</v>
      </c>
      <c r="GM10" s="824">
        <v>0</v>
      </c>
      <c r="GN10" s="824">
        <v>0</v>
      </c>
      <c r="GO10" s="824">
        <v>1600</v>
      </c>
      <c r="GP10" s="824">
        <v>0</v>
      </c>
      <c r="GQ10" s="824">
        <v>73244</v>
      </c>
      <c r="GR10" s="829">
        <v>66160</v>
      </c>
      <c r="GS10" s="824">
        <v>1325</v>
      </c>
      <c r="GT10" s="824">
        <v>1438</v>
      </c>
      <c r="GU10" s="824">
        <v>0</v>
      </c>
      <c r="GV10" s="824">
        <v>0</v>
      </c>
      <c r="GW10" s="824">
        <v>898</v>
      </c>
      <c r="GX10" s="824">
        <v>0</v>
      </c>
      <c r="GY10" s="824">
        <v>0</v>
      </c>
      <c r="GZ10" s="824">
        <v>1468</v>
      </c>
      <c r="HA10" s="824">
        <v>0</v>
      </c>
      <c r="HB10" s="824">
        <v>71289</v>
      </c>
      <c r="HC10" s="786">
        <v>68405</v>
      </c>
      <c r="HD10" s="786">
        <v>995</v>
      </c>
      <c r="HE10" s="786">
        <v>1227</v>
      </c>
      <c r="HF10" s="786">
        <v>0</v>
      </c>
      <c r="HG10" s="786">
        <v>0</v>
      </c>
      <c r="HH10" s="786">
        <v>758</v>
      </c>
      <c r="HI10" s="786">
        <v>0</v>
      </c>
      <c r="HJ10" s="786">
        <v>0</v>
      </c>
      <c r="HK10" s="786">
        <v>1233</v>
      </c>
      <c r="HL10" s="786">
        <v>0</v>
      </c>
      <c r="HM10" s="786">
        <v>72618</v>
      </c>
      <c r="HN10" s="786">
        <v>67788</v>
      </c>
      <c r="HO10" s="786">
        <v>1017</v>
      </c>
      <c r="HP10" s="786">
        <v>1292</v>
      </c>
      <c r="HQ10" s="786">
        <v>0</v>
      </c>
      <c r="HR10" s="786">
        <v>0</v>
      </c>
      <c r="HS10" s="786">
        <v>849</v>
      </c>
      <c r="HT10" s="786">
        <v>0</v>
      </c>
      <c r="HU10" s="786">
        <v>0</v>
      </c>
      <c r="HV10" s="786">
        <v>1306</v>
      </c>
      <c r="HW10" s="786">
        <v>0</v>
      </c>
      <c r="HX10" s="786">
        <v>72252</v>
      </c>
      <c r="HY10" s="786">
        <v>73957</v>
      </c>
      <c r="HZ10" s="786">
        <v>810</v>
      </c>
      <c r="IA10" s="786">
        <v>767</v>
      </c>
      <c r="IB10" s="786">
        <v>0</v>
      </c>
      <c r="IC10" s="786">
        <v>0</v>
      </c>
      <c r="ID10" s="786">
        <v>726</v>
      </c>
      <c r="IE10" s="786">
        <v>0</v>
      </c>
      <c r="IF10" s="786">
        <v>0</v>
      </c>
      <c r="IG10" s="786">
        <v>1183</v>
      </c>
      <c r="IH10" s="786">
        <v>0</v>
      </c>
      <c r="II10" s="786">
        <v>77443</v>
      </c>
      <c r="IJ10" s="786">
        <v>68919</v>
      </c>
      <c r="IK10" s="786">
        <v>661</v>
      </c>
      <c r="IL10" s="786">
        <v>653</v>
      </c>
      <c r="IM10" s="785">
        <v>0</v>
      </c>
      <c r="IN10" s="785">
        <v>0</v>
      </c>
      <c r="IO10" s="786">
        <v>672</v>
      </c>
      <c r="IP10" s="785">
        <v>0</v>
      </c>
      <c r="IQ10" s="785">
        <v>0</v>
      </c>
      <c r="IR10" s="786">
        <v>971</v>
      </c>
      <c r="IS10" s="785">
        <v>0</v>
      </c>
      <c r="IT10" s="786">
        <v>71876</v>
      </c>
      <c r="IU10" s="786">
        <v>66522</v>
      </c>
      <c r="IV10" s="786">
        <v>404</v>
      </c>
      <c r="IW10" s="786">
        <v>614</v>
      </c>
      <c r="IX10" s="785">
        <v>0</v>
      </c>
      <c r="IY10" s="785">
        <v>0</v>
      </c>
      <c r="IZ10" s="786">
        <v>603</v>
      </c>
      <c r="JA10" s="785">
        <v>0</v>
      </c>
      <c r="JB10" s="785">
        <v>0</v>
      </c>
      <c r="JC10" s="786">
        <v>953</v>
      </c>
      <c r="JD10" s="785">
        <v>0</v>
      </c>
      <c r="JE10" s="786">
        <v>69096</v>
      </c>
      <c r="JF10" s="786">
        <v>68343</v>
      </c>
    </row>
    <row r="11" spans="1:266">
      <c r="A11" s="416" t="s">
        <v>2793</v>
      </c>
      <c r="B11" s="827">
        <v>1207</v>
      </c>
      <c r="C11" s="827">
        <v>0</v>
      </c>
      <c r="D11" s="827">
        <v>20</v>
      </c>
      <c r="E11" s="827">
        <v>1</v>
      </c>
      <c r="F11" s="827">
        <v>0</v>
      </c>
      <c r="G11" s="827">
        <v>0</v>
      </c>
      <c r="H11" s="827">
        <v>0</v>
      </c>
      <c r="I11" s="827">
        <v>0</v>
      </c>
      <c r="J11" s="827">
        <v>3</v>
      </c>
      <c r="K11" s="827">
        <v>4</v>
      </c>
      <c r="L11" s="827">
        <v>1235</v>
      </c>
      <c r="M11" s="827">
        <v>911</v>
      </c>
      <c r="N11" s="827">
        <v>0</v>
      </c>
      <c r="O11" s="827">
        <v>17</v>
      </c>
      <c r="P11" s="827">
        <v>1</v>
      </c>
      <c r="Q11" s="827">
        <v>0</v>
      </c>
      <c r="R11" s="827">
        <v>0</v>
      </c>
      <c r="S11" s="827">
        <v>0</v>
      </c>
      <c r="T11" s="827">
        <v>0</v>
      </c>
      <c r="U11" s="827">
        <v>3</v>
      </c>
      <c r="V11" s="827">
        <v>4</v>
      </c>
      <c r="W11" s="827">
        <v>936</v>
      </c>
      <c r="X11" s="827">
        <v>903</v>
      </c>
      <c r="Y11" s="827">
        <v>0</v>
      </c>
      <c r="Z11" s="827">
        <v>16</v>
      </c>
      <c r="AA11" s="827">
        <v>1</v>
      </c>
      <c r="AB11" s="827">
        <v>0</v>
      </c>
      <c r="AC11" s="827">
        <v>0</v>
      </c>
      <c r="AD11" s="827">
        <v>0</v>
      </c>
      <c r="AE11" s="827">
        <v>0</v>
      </c>
      <c r="AF11" s="827">
        <v>3</v>
      </c>
      <c r="AG11" s="827">
        <v>4</v>
      </c>
      <c r="AH11" s="827">
        <v>927</v>
      </c>
      <c r="AI11" s="827">
        <v>937</v>
      </c>
      <c r="AJ11" s="827">
        <v>0</v>
      </c>
      <c r="AK11" s="827">
        <v>17</v>
      </c>
      <c r="AL11" s="827">
        <v>3</v>
      </c>
      <c r="AM11" s="827">
        <v>1</v>
      </c>
      <c r="AN11" s="827">
        <v>0</v>
      </c>
      <c r="AO11" s="827">
        <v>0</v>
      </c>
      <c r="AP11" s="827">
        <v>0</v>
      </c>
      <c r="AQ11" s="827">
        <v>3</v>
      </c>
      <c r="AR11" s="827">
        <v>3</v>
      </c>
      <c r="AS11" s="827">
        <v>964</v>
      </c>
      <c r="AT11" s="827">
        <v>1141</v>
      </c>
      <c r="AU11" s="827">
        <v>0</v>
      </c>
      <c r="AV11" s="827">
        <v>18</v>
      </c>
      <c r="AW11" s="827">
        <v>3</v>
      </c>
      <c r="AX11" s="827">
        <v>1</v>
      </c>
      <c r="AY11" s="827">
        <v>0</v>
      </c>
      <c r="AZ11" s="827">
        <v>0</v>
      </c>
      <c r="BA11" s="827">
        <v>0</v>
      </c>
      <c r="BB11" s="827">
        <v>3</v>
      </c>
      <c r="BC11" s="827">
        <v>4</v>
      </c>
      <c r="BD11" s="827">
        <v>1170</v>
      </c>
      <c r="BE11" s="827">
        <v>1041</v>
      </c>
      <c r="BF11" s="827">
        <v>0</v>
      </c>
      <c r="BG11" s="827">
        <v>20</v>
      </c>
      <c r="BH11" s="827">
        <v>3</v>
      </c>
      <c r="BI11" s="827">
        <v>1</v>
      </c>
      <c r="BJ11" s="827">
        <v>0</v>
      </c>
      <c r="BK11" s="827">
        <v>0</v>
      </c>
      <c r="BL11" s="827">
        <v>0</v>
      </c>
      <c r="BM11" s="827">
        <v>3</v>
      </c>
      <c r="BN11" s="827">
        <v>6</v>
      </c>
      <c r="BO11" s="827">
        <v>1074</v>
      </c>
      <c r="BP11" s="827">
        <v>1185</v>
      </c>
      <c r="BQ11" s="827">
        <v>0</v>
      </c>
      <c r="BR11" s="827">
        <v>20</v>
      </c>
      <c r="BS11" s="827">
        <v>3</v>
      </c>
      <c r="BT11" s="827">
        <v>1</v>
      </c>
      <c r="BU11" s="827">
        <v>0</v>
      </c>
      <c r="BV11" s="827">
        <v>0</v>
      </c>
      <c r="BW11" s="827">
        <v>0</v>
      </c>
      <c r="BX11" s="827">
        <v>4</v>
      </c>
      <c r="BY11" s="827">
        <v>8</v>
      </c>
      <c r="BZ11" s="827">
        <f t="shared" si="2"/>
        <v>1221</v>
      </c>
      <c r="CA11" s="827">
        <v>1222</v>
      </c>
      <c r="CB11" s="827">
        <v>0</v>
      </c>
      <c r="CC11" s="827">
        <v>19</v>
      </c>
      <c r="CD11" s="827">
        <v>2</v>
      </c>
      <c r="CE11" s="827">
        <v>1</v>
      </c>
      <c r="CF11" s="827">
        <v>2</v>
      </c>
      <c r="CG11" s="827">
        <v>0</v>
      </c>
      <c r="CH11" s="827">
        <v>0</v>
      </c>
      <c r="CI11" s="827">
        <v>4</v>
      </c>
      <c r="CJ11" s="827">
        <v>7</v>
      </c>
      <c r="CK11" s="827">
        <f t="shared" si="3"/>
        <v>1257</v>
      </c>
      <c r="CL11" s="827">
        <v>1159</v>
      </c>
      <c r="CM11" s="827">
        <v>0</v>
      </c>
      <c r="CN11" s="827">
        <v>16</v>
      </c>
      <c r="CO11" s="827">
        <v>2</v>
      </c>
      <c r="CP11" s="827">
        <v>1</v>
      </c>
      <c r="CQ11" s="827">
        <v>2</v>
      </c>
      <c r="CR11" s="827">
        <v>0</v>
      </c>
      <c r="CS11" s="827">
        <v>0</v>
      </c>
      <c r="CT11" s="827">
        <v>3</v>
      </c>
      <c r="CU11" s="827">
        <v>8</v>
      </c>
      <c r="CV11" s="827">
        <f t="shared" si="4"/>
        <v>1191</v>
      </c>
      <c r="CW11" s="827">
        <v>1193</v>
      </c>
      <c r="CX11" s="827">
        <v>0</v>
      </c>
      <c r="CY11" s="827">
        <v>15</v>
      </c>
      <c r="CZ11" s="827">
        <v>3</v>
      </c>
      <c r="DA11" s="827">
        <v>1</v>
      </c>
      <c r="DB11" s="827">
        <v>0</v>
      </c>
      <c r="DC11" s="827">
        <v>0</v>
      </c>
      <c r="DD11" s="827">
        <v>0</v>
      </c>
      <c r="DE11" s="827">
        <v>3</v>
      </c>
      <c r="DF11" s="827">
        <v>9</v>
      </c>
      <c r="DG11" s="827">
        <f t="shared" si="5"/>
        <v>1224</v>
      </c>
      <c r="DH11" s="827">
        <v>1155</v>
      </c>
      <c r="DI11" s="824">
        <v>0</v>
      </c>
      <c r="DJ11" s="824">
        <v>15</v>
      </c>
      <c r="DK11" s="824">
        <v>3</v>
      </c>
      <c r="DL11" s="824">
        <v>1</v>
      </c>
      <c r="DM11" s="824">
        <v>0</v>
      </c>
      <c r="DN11" s="824">
        <v>0</v>
      </c>
      <c r="DO11" s="824">
        <v>0</v>
      </c>
      <c r="DP11" s="824">
        <v>3</v>
      </c>
      <c r="DQ11" s="824">
        <v>9</v>
      </c>
      <c r="DR11" s="824">
        <f t="shared" si="6"/>
        <v>1186</v>
      </c>
      <c r="DS11" s="827">
        <v>634</v>
      </c>
      <c r="DT11" s="824">
        <v>0</v>
      </c>
      <c r="DU11" s="824">
        <v>15</v>
      </c>
      <c r="DV11" s="824">
        <v>1</v>
      </c>
      <c r="DW11" s="824">
        <v>1</v>
      </c>
      <c r="DX11" s="824">
        <v>0</v>
      </c>
      <c r="DY11" s="824">
        <v>0</v>
      </c>
      <c r="DZ11" s="824">
        <v>0</v>
      </c>
      <c r="EA11" s="824">
        <v>3</v>
      </c>
      <c r="EB11" s="824">
        <v>9</v>
      </c>
      <c r="EC11" s="824">
        <v>663</v>
      </c>
      <c r="ED11" s="824">
        <v>640</v>
      </c>
      <c r="EE11" s="824">
        <v>0</v>
      </c>
      <c r="EF11" s="824">
        <v>14</v>
      </c>
      <c r="EG11" s="824">
        <v>2</v>
      </c>
      <c r="EH11" s="824">
        <v>1</v>
      </c>
      <c r="EI11" s="824">
        <v>1</v>
      </c>
      <c r="EJ11" s="824">
        <v>0</v>
      </c>
      <c r="EK11" s="824">
        <v>0</v>
      </c>
      <c r="EL11" s="824">
        <v>3</v>
      </c>
      <c r="EM11" s="824">
        <v>9</v>
      </c>
      <c r="EN11" s="824">
        <v>670</v>
      </c>
      <c r="EO11" s="824">
        <v>617</v>
      </c>
      <c r="EP11" s="824">
        <v>0</v>
      </c>
      <c r="EQ11" s="824">
        <v>24</v>
      </c>
      <c r="ER11" s="824">
        <v>3</v>
      </c>
      <c r="ES11" s="824">
        <v>1</v>
      </c>
      <c r="ET11" s="824">
        <v>1</v>
      </c>
      <c r="EU11" s="824">
        <v>0</v>
      </c>
      <c r="EV11" s="824">
        <v>0</v>
      </c>
      <c r="EW11" s="824">
        <v>4</v>
      </c>
      <c r="EX11" s="824">
        <v>10</v>
      </c>
      <c r="EY11" s="824">
        <v>660</v>
      </c>
      <c r="EZ11" s="824">
        <v>632</v>
      </c>
      <c r="FA11" s="824">
        <v>0</v>
      </c>
      <c r="FB11" s="824">
        <v>26</v>
      </c>
      <c r="FC11" s="824">
        <v>3</v>
      </c>
      <c r="FD11" s="824">
        <v>2</v>
      </c>
      <c r="FE11" s="824">
        <v>0</v>
      </c>
      <c r="FF11" s="824">
        <v>0</v>
      </c>
      <c r="FG11" s="824">
        <v>0</v>
      </c>
      <c r="FH11" s="824">
        <v>8</v>
      </c>
      <c r="FI11" s="824">
        <v>9</v>
      </c>
      <c r="FJ11" s="824">
        <v>680</v>
      </c>
      <c r="FK11" s="828">
        <v>655</v>
      </c>
      <c r="FL11" s="824">
        <v>0</v>
      </c>
      <c r="FM11" s="824">
        <v>25</v>
      </c>
      <c r="FN11" s="824">
        <v>3</v>
      </c>
      <c r="FO11" s="824">
        <v>2</v>
      </c>
      <c r="FP11" s="824">
        <v>1</v>
      </c>
      <c r="FQ11" s="824">
        <v>0</v>
      </c>
      <c r="FR11" s="824">
        <v>0</v>
      </c>
      <c r="FS11" s="824">
        <v>8</v>
      </c>
      <c r="FT11" s="824">
        <v>14</v>
      </c>
      <c r="FU11" s="824">
        <v>708</v>
      </c>
      <c r="FV11" s="824">
        <v>715</v>
      </c>
      <c r="FW11" s="824">
        <v>0</v>
      </c>
      <c r="FX11" s="824">
        <v>6</v>
      </c>
      <c r="FY11" s="824">
        <v>0</v>
      </c>
      <c r="FZ11" s="824">
        <v>0</v>
      </c>
      <c r="GA11" s="824">
        <v>0</v>
      </c>
      <c r="GB11" s="824">
        <v>0</v>
      </c>
      <c r="GC11" s="824">
        <v>0</v>
      </c>
      <c r="GD11" s="824">
        <v>13</v>
      </c>
      <c r="GE11" s="824">
        <v>0</v>
      </c>
      <c r="GF11" s="824">
        <v>734</v>
      </c>
      <c r="GG11" s="829">
        <v>749</v>
      </c>
      <c r="GH11" s="824">
        <v>0</v>
      </c>
      <c r="GI11" s="824">
        <v>10</v>
      </c>
      <c r="GJ11" s="824">
        <v>0</v>
      </c>
      <c r="GK11" s="824">
        <v>0</v>
      </c>
      <c r="GL11" s="824">
        <v>0</v>
      </c>
      <c r="GM11" s="824">
        <v>0</v>
      </c>
      <c r="GN11" s="824">
        <v>0</v>
      </c>
      <c r="GO11" s="824">
        <v>17</v>
      </c>
      <c r="GP11" s="824">
        <v>0</v>
      </c>
      <c r="GQ11" s="824">
        <v>776</v>
      </c>
      <c r="GR11" s="829">
        <v>734</v>
      </c>
      <c r="GS11" s="824">
        <v>0</v>
      </c>
      <c r="GT11" s="824">
        <v>11</v>
      </c>
      <c r="GU11" s="824">
        <v>0</v>
      </c>
      <c r="GV11" s="824">
        <v>0</v>
      </c>
      <c r="GW11" s="824">
        <v>0</v>
      </c>
      <c r="GX11" s="824">
        <v>0</v>
      </c>
      <c r="GY11" s="824">
        <v>0</v>
      </c>
      <c r="GZ11" s="824">
        <v>10</v>
      </c>
      <c r="HA11" s="824">
        <v>0</v>
      </c>
      <c r="HB11" s="824">
        <v>755</v>
      </c>
      <c r="HC11" s="786">
        <v>662</v>
      </c>
      <c r="HD11" s="786">
        <v>0</v>
      </c>
      <c r="HE11" s="786">
        <v>81</v>
      </c>
      <c r="HF11" s="786">
        <v>0</v>
      </c>
      <c r="HG11" s="786">
        <v>0</v>
      </c>
      <c r="HH11" s="786">
        <v>0</v>
      </c>
      <c r="HI11" s="786">
        <v>0</v>
      </c>
      <c r="HJ11" s="786">
        <v>0</v>
      </c>
      <c r="HK11" s="786">
        <v>9</v>
      </c>
      <c r="HL11" s="786">
        <v>0</v>
      </c>
      <c r="HM11" s="786">
        <v>752</v>
      </c>
      <c r="HN11" s="786">
        <v>703</v>
      </c>
      <c r="HO11" s="786">
        <v>0</v>
      </c>
      <c r="HP11" s="786">
        <v>83</v>
      </c>
      <c r="HQ11" s="786">
        <v>0</v>
      </c>
      <c r="HR11" s="786">
        <v>0</v>
      </c>
      <c r="HS11" s="786">
        <v>1</v>
      </c>
      <c r="HT11" s="786">
        <v>0</v>
      </c>
      <c r="HU11" s="786">
        <v>0</v>
      </c>
      <c r="HV11" s="786">
        <v>9</v>
      </c>
      <c r="HW11" s="786">
        <v>0</v>
      </c>
      <c r="HX11" s="786">
        <v>796</v>
      </c>
      <c r="HY11" s="786">
        <v>551</v>
      </c>
      <c r="HZ11" s="786">
        <v>0</v>
      </c>
      <c r="IA11" s="786">
        <v>68</v>
      </c>
      <c r="IB11" s="786">
        <v>0</v>
      </c>
      <c r="IC11" s="786">
        <v>0</v>
      </c>
      <c r="ID11" s="786">
        <v>1</v>
      </c>
      <c r="IE11" s="786">
        <v>0</v>
      </c>
      <c r="IF11" s="786">
        <v>0</v>
      </c>
      <c r="IG11" s="786">
        <v>7</v>
      </c>
      <c r="IH11" s="786">
        <v>0</v>
      </c>
      <c r="II11" s="786">
        <v>627</v>
      </c>
      <c r="IJ11" s="786">
        <v>539</v>
      </c>
      <c r="IK11" s="785">
        <v>0</v>
      </c>
      <c r="IL11" s="786">
        <v>64</v>
      </c>
      <c r="IM11" s="785">
        <v>0</v>
      </c>
      <c r="IN11" s="785">
        <v>0</v>
      </c>
      <c r="IO11" s="785">
        <v>0</v>
      </c>
      <c r="IP11" s="785">
        <v>0</v>
      </c>
      <c r="IQ11" s="785">
        <v>0</v>
      </c>
      <c r="IR11" s="786">
        <v>6</v>
      </c>
      <c r="IS11" s="785">
        <v>0</v>
      </c>
      <c r="IT11" s="786">
        <v>609</v>
      </c>
      <c r="IU11" s="786">
        <v>516</v>
      </c>
      <c r="IV11" s="785">
        <v>0</v>
      </c>
      <c r="IW11" s="786">
        <v>59</v>
      </c>
      <c r="IX11" s="785">
        <v>0</v>
      </c>
      <c r="IY11" s="785">
        <v>0</v>
      </c>
      <c r="IZ11" s="785">
        <v>0</v>
      </c>
      <c r="JA11" s="785">
        <v>0</v>
      </c>
      <c r="JB11" s="785">
        <v>0</v>
      </c>
      <c r="JC11" s="786">
        <v>6</v>
      </c>
      <c r="JD11" s="785">
        <v>0</v>
      </c>
      <c r="JE11" s="786">
        <v>581</v>
      </c>
      <c r="JF11" s="786">
        <v>573</v>
      </c>
    </row>
    <row r="12" spans="1:266">
      <c r="A12" s="124" t="s">
        <v>2783</v>
      </c>
      <c r="B12" s="827">
        <v>42247</v>
      </c>
      <c r="C12" s="827">
        <v>175</v>
      </c>
      <c r="D12" s="827">
        <v>19090</v>
      </c>
      <c r="E12" s="827">
        <v>6126</v>
      </c>
      <c r="F12" s="827">
        <v>0</v>
      </c>
      <c r="G12" s="827">
        <v>2653</v>
      </c>
      <c r="H12" s="827">
        <v>0</v>
      </c>
      <c r="I12" s="827">
        <v>0</v>
      </c>
      <c r="J12" s="827">
        <v>1121</v>
      </c>
      <c r="K12" s="827">
        <v>35</v>
      </c>
      <c r="L12" s="827">
        <v>71447</v>
      </c>
      <c r="M12" s="827">
        <v>40297</v>
      </c>
      <c r="N12" s="827">
        <v>152</v>
      </c>
      <c r="O12" s="827">
        <v>17361</v>
      </c>
      <c r="P12" s="827">
        <v>5890</v>
      </c>
      <c r="Q12" s="827">
        <v>0</v>
      </c>
      <c r="R12" s="827">
        <v>1693</v>
      </c>
      <c r="S12" s="827">
        <v>0</v>
      </c>
      <c r="T12" s="827">
        <v>0</v>
      </c>
      <c r="U12" s="827">
        <v>951</v>
      </c>
      <c r="V12" s="827">
        <v>37</v>
      </c>
      <c r="W12" s="827">
        <v>66381</v>
      </c>
      <c r="X12" s="827">
        <v>40683</v>
      </c>
      <c r="Y12" s="827">
        <v>174</v>
      </c>
      <c r="Z12" s="827">
        <v>19128</v>
      </c>
      <c r="AA12" s="827">
        <v>5858</v>
      </c>
      <c r="AB12" s="827">
        <v>0</v>
      </c>
      <c r="AC12" s="827">
        <v>1742</v>
      </c>
      <c r="AD12" s="827">
        <v>0</v>
      </c>
      <c r="AE12" s="827">
        <v>0</v>
      </c>
      <c r="AF12" s="827">
        <v>967</v>
      </c>
      <c r="AG12" s="827">
        <v>35</v>
      </c>
      <c r="AH12" s="827">
        <v>68587</v>
      </c>
      <c r="AI12" s="827">
        <v>38180</v>
      </c>
      <c r="AJ12" s="827">
        <v>234</v>
      </c>
      <c r="AK12" s="827">
        <v>18671</v>
      </c>
      <c r="AL12" s="827">
        <v>6044</v>
      </c>
      <c r="AM12" s="827">
        <v>0</v>
      </c>
      <c r="AN12" s="827">
        <v>1595</v>
      </c>
      <c r="AO12" s="827">
        <v>0</v>
      </c>
      <c r="AP12" s="827">
        <v>0</v>
      </c>
      <c r="AQ12" s="827">
        <v>873</v>
      </c>
      <c r="AR12" s="827">
        <v>34</v>
      </c>
      <c r="AS12" s="827">
        <v>65631</v>
      </c>
      <c r="AT12" s="827">
        <v>35852</v>
      </c>
      <c r="AU12" s="827">
        <v>242</v>
      </c>
      <c r="AV12" s="827">
        <v>18651</v>
      </c>
      <c r="AW12" s="827">
        <v>6243</v>
      </c>
      <c r="AX12" s="827">
        <v>0</v>
      </c>
      <c r="AY12" s="827">
        <v>1677</v>
      </c>
      <c r="AZ12" s="827">
        <v>0</v>
      </c>
      <c r="BA12" s="827">
        <v>0</v>
      </c>
      <c r="BB12" s="827">
        <v>929</v>
      </c>
      <c r="BC12" s="827">
        <v>27</v>
      </c>
      <c r="BD12" s="827">
        <v>63621</v>
      </c>
      <c r="BE12" s="827">
        <v>33547</v>
      </c>
      <c r="BF12" s="827">
        <v>290</v>
      </c>
      <c r="BG12" s="827">
        <v>18342</v>
      </c>
      <c r="BH12" s="827">
        <v>6309</v>
      </c>
      <c r="BI12" s="827">
        <v>0</v>
      </c>
      <c r="BJ12" s="827">
        <v>1700</v>
      </c>
      <c r="BK12" s="827">
        <v>0</v>
      </c>
      <c r="BL12" s="827">
        <v>0</v>
      </c>
      <c r="BM12" s="827">
        <v>921</v>
      </c>
      <c r="BN12" s="827">
        <v>24</v>
      </c>
      <c r="BO12" s="827">
        <v>61133</v>
      </c>
      <c r="BP12" s="827">
        <v>33312</v>
      </c>
      <c r="BQ12" s="827">
        <v>301</v>
      </c>
      <c r="BR12" s="827">
        <v>20557</v>
      </c>
      <c r="BS12" s="827">
        <v>7182</v>
      </c>
      <c r="BT12" s="827">
        <v>0</v>
      </c>
      <c r="BU12" s="827">
        <v>1698</v>
      </c>
      <c r="BV12" s="827">
        <v>0</v>
      </c>
      <c r="BW12" s="827">
        <v>0</v>
      </c>
      <c r="BX12" s="827">
        <v>911</v>
      </c>
      <c r="BY12" s="827">
        <v>20</v>
      </c>
      <c r="BZ12" s="827">
        <f t="shared" si="2"/>
        <v>63981</v>
      </c>
      <c r="CA12" s="827">
        <v>32559</v>
      </c>
      <c r="CB12" s="827">
        <v>414</v>
      </c>
      <c r="CC12" s="827">
        <v>19848</v>
      </c>
      <c r="CD12" s="827">
        <v>6979</v>
      </c>
      <c r="CE12" s="827">
        <v>0</v>
      </c>
      <c r="CF12" s="827">
        <v>1585</v>
      </c>
      <c r="CG12" s="827">
        <v>0</v>
      </c>
      <c r="CH12" s="827">
        <v>0</v>
      </c>
      <c r="CI12" s="827">
        <v>896</v>
      </c>
      <c r="CJ12" s="827">
        <v>17</v>
      </c>
      <c r="CK12" s="827">
        <f t="shared" si="3"/>
        <v>62298</v>
      </c>
      <c r="CL12" s="827">
        <v>30696</v>
      </c>
      <c r="CM12" s="827">
        <v>506</v>
      </c>
      <c r="CN12" s="827">
        <v>17152</v>
      </c>
      <c r="CO12" s="827">
        <v>6456</v>
      </c>
      <c r="CP12" s="827">
        <v>0</v>
      </c>
      <c r="CQ12" s="827">
        <v>1431</v>
      </c>
      <c r="CR12" s="827">
        <v>0</v>
      </c>
      <c r="CS12" s="827">
        <v>0</v>
      </c>
      <c r="CT12" s="827">
        <v>828</v>
      </c>
      <c r="CU12" s="827">
        <v>12</v>
      </c>
      <c r="CV12" s="827">
        <f t="shared" si="4"/>
        <v>57081</v>
      </c>
      <c r="CW12" s="827">
        <v>28832</v>
      </c>
      <c r="CX12" s="827">
        <v>494</v>
      </c>
      <c r="CY12" s="827">
        <v>16505</v>
      </c>
      <c r="CZ12" s="827">
        <v>6196</v>
      </c>
      <c r="DA12" s="827">
        <v>0</v>
      </c>
      <c r="DB12" s="827">
        <v>1421</v>
      </c>
      <c r="DC12" s="827">
        <v>0</v>
      </c>
      <c r="DD12" s="827">
        <v>0</v>
      </c>
      <c r="DE12" s="827">
        <v>808</v>
      </c>
      <c r="DF12" s="827">
        <v>10</v>
      </c>
      <c r="DG12" s="827">
        <f t="shared" si="5"/>
        <v>54266</v>
      </c>
      <c r="DH12" s="827">
        <v>27901</v>
      </c>
      <c r="DI12" s="824">
        <v>470</v>
      </c>
      <c r="DJ12" s="824">
        <v>14987</v>
      </c>
      <c r="DK12" s="824">
        <v>6183</v>
      </c>
      <c r="DL12" s="824">
        <v>0</v>
      </c>
      <c r="DM12" s="824">
        <v>1339</v>
      </c>
      <c r="DN12" s="824">
        <v>0</v>
      </c>
      <c r="DO12" s="824">
        <v>0</v>
      </c>
      <c r="DP12" s="824">
        <v>740</v>
      </c>
      <c r="DQ12" s="824">
        <v>9</v>
      </c>
      <c r="DR12" s="824">
        <f t="shared" si="6"/>
        <v>51629</v>
      </c>
      <c r="DS12" s="827">
        <v>27785</v>
      </c>
      <c r="DT12" s="824">
        <v>452</v>
      </c>
      <c r="DU12" s="824">
        <v>14003</v>
      </c>
      <c r="DV12" s="824">
        <v>6325</v>
      </c>
      <c r="DW12" s="824">
        <v>0</v>
      </c>
      <c r="DX12" s="824">
        <v>1376</v>
      </c>
      <c r="DY12" s="824">
        <v>0</v>
      </c>
      <c r="DZ12" s="824">
        <v>0</v>
      </c>
      <c r="EA12" s="824">
        <v>759</v>
      </c>
      <c r="EB12" s="824">
        <v>12</v>
      </c>
      <c r="EC12" s="824">
        <v>50712</v>
      </c>
      <c r="ED12" s="824">
        <v>27613</v>
      </c>
      <c r="EE12" s="824">
        <v>381</v>
      </c>
      <c r="EF12" s="824">
        <v>13202</v>
      </c>
      <c r="EG12" s="824">
        <v>6434</v>
      </c>
      <c r="EH12" s="824">
        <v>0</v>
      </c>
      <c r="EI12" s="824">
        <v>1330</v>
      </c>
      <c r="EJ12" s="824">
        <v>0</v>
      </c>
      <c r="EK12" s="824">
        <v>0</v>
      </c>
      <c r="EL12" s="824">
        <v>706</v>
      </c>
      <c r="EM12" s="824">
        <v>12</v>
      </c>
      <c r="EN12" s="824">
        <v>49678</v>
      </c>
      <c r="EO12" s="824">
        <v>27174</v>
      </c>
      <c r="EP12" s="824">
        <v>312</v>
      </c>
      <c r="EQ12" s="824">
        <v>13478</v>
      </c>
      <c r="ER12" s="824">
        <v>6347</v>
      </c>
      <c r="ES12" s="824">
        <v>224</v>
      </c>
      <c r="ET12" s="824">
        <v>1341</v>
      </c>
      <c r="EU12" s="824">
        <v>0</v>
      </c>
      <c r="EV12" s="824">
        <v>0</v>
      </c>
      <c r="EW12" s="824">
        <v>712</v>
      </c>
      <c r="EX12" s="824">
        <v>13</v>
      </c>
      <c r="EY12" s="824">
        <v>49601</v>
      </c>
      <c r="EZ12" s="824">
        <v>28343</v>
      </c>
      <c r="FA12" s="824">
        <v>278</v>
      </c>
      <c r="FB12" s="824">
        <v>15004</v>
      </c>
      <c r="FC12" s="824">
        <v>6537</v>
      </c>
      <c r="FD12" s="824">
        <v>0</v>
      </c>
      <c r="FE12" s="824">
        <v>1334</v>
      </c>
      <c r="FF12" s="824">
        <v>0</v>
      </c>
      <c r="FG12" s="824">
        <v>0</v>
      </c>
      <c r="FH12" s="824">
        <v>723</v>
      </c>
      <c r="FI12" s="824">
        <v>15</v>
      </c>
      <c r="FJ12" s="824">
        <v>52234</v>
      </c>
      <c r="FK12" s="828">
        <v>28848</v>
      </c>
      <c r="FL12" s="824">
        <v>264</v>
      </c>
      <c r="FM12" s="824">
        <v>13856</v>
      </c>
      <c r="FN12" s="824">
        <v>6303</v>
      </c>
      <c r="FO12" s="824">
        <v>0</v>
      </c>
      <c r="FP12" s="824">
        <v>1388</v>
      </c>
      <c r="FQ12" s="824">
        <v>0</v>
      </c>
      <c r="FR12" s="824">
        <v>0</v>
      </c>
      <c r="FS12" s="824">
        <v>662</v>
      </c>
      <c r="FT12" s="824">
        <v>18</v>
      </c>
      <c r="FU12" s="824">
        <v>51339</v>
      </c>
      <c r="FV12" s="824">
        <v>28656</v>
      </c>
      <c r="FW12" s="824">
        <v>289</v>
      </c>
      <c r="FX12" s="824">
        <v>7918</v>
      </c>
      <c r="FY12" s="824">
        <v>0</v>
      </c>
      <c r="FZ12" s="824">
        <v>0</v>
      </c>
      <c r="GA12" s="824">
        <v>1597</v>
      </c>
      <c r="GB12" s="824">
        <v>0</v>
      </c>
      <c r="GC12" s="824">
        <v>0</v>
      </c>
      <c r="GD12" s="824">
        <v>684</v>
      </c>
      <c r="GE12" s="824">
        <v>0</v>
      </c>
      <c r="GF12" s="824">
        <v>39144</v>
      </c>
      <c r="GG12" s="829">
        <v>28705</v>
      </c>
      <c r="GH12" s="824">
        <v>353</v>
      </c>
      <c r="GI12" s="824">
        <v>8138</v>
      </c>
      <c r="GJ12" s="824">
        <v>0</v>
      </c>
      <c r="GK12" s="824">
        <v>0</v>
      </c>
      <c r="GL12" s="824">
        <v>1710</v>
      </c>
      <c r="GM12" s="824">
        <v>0</v>
      </c>
      <c r="GN12" s="824">
        <v>0</v>
      </c>
      <c r="GO12" s="824">
        <v>773</v>
      </c>
      <c r="GP12" s="824">
        <v>0</v>
      </c>
      <c r="GQ12" s="824">
        <v>39679</v>
      </c>
      <c r="GR12" s="829">
        <v>30073</v>
      </c>
      <c r="GS12" s="824">
        <v>469</v>
      </c>
      <c r="GT12" s="824">
        <v>4422</v>
      </c>
      <c r="GU12" s="824">
        <v>0</v>
      </c>
      <c r="GV12" s="824">
        <v>0</v>
      </c>
      <c r="GW12" s="824">
        <v>1778</v>
      </c>
      <c r="GX12" s="824">
        <v>0</v>
      </c>
      <c r="GY12" s="824">
        <v>0</v>
      </c>
      <c r="GZ12" s="824">
        <v>615</v>
      </c>
      <c r="HA12" s="824">
        <v>0</v>
      </c>
      <c r="HB12" s="824">
        <v>37357</v>
      </c>
      <c r="HC12" s="786">
        <v>30494</v>
      </c>
      <c r="HD12" s="786">
        <v>376</v>
      </c>
      <c r="HE12" s="786">
        <v>6300</v>
      </c>
      <c r="HF12" s="786">
        <v>0</v>
      </c>
      <c r="HG12" s="786">
        <v>0</v>
      </c>
      <c r="HH12" s="786">
        <v>1516</v>
      </c>
      <c r="HI12" s="786">
        <v>0</v>
      </c>
      <c r="HJ12" s="786">
        <v>0</v>
      </c>
      <c r="HK12" s="786">
        <v>519</v>
      </c>
      <c r="HL12" s="786">
        <v>0</v>
      </c>
      <c r="HM12" s="786">
        <v>39205</v>
      </c>
      <c r="HN12" s="786">
        <v>30154</v>
      </c>
      <c r="HO12" s="786">
        <v>396</v>
      </c>
      <c r="HP12" s="786">
        <v>6478</v>
      </c>
      <c r="HQ12" s="786">
        <v>0</v>
      </c>
      <c r="HR12" s="786">
        <v>0</v>
      </c>
      <c r="HS12" s="786">
        <v>1713</v>
      </c>
      <c r="HT12" s="786">
        <v>0</v>
      </c>
      <c r="HU12" s="786">
        <v>0</v>
      </c>
      <c r="HV12" s="786">
        <v>558</v>
      </c>
      <c r="HW12" s="786">
        <v>0</v>
      </c>
      <c r="HX12" s="786">
        <v>39299</v>
      </c>
      <c r="HY12" s="786">
        <v>29853</v>
      </c>
      <c r="HZ12" s="786">
        <v>340</v>
      </c>
      <c r="IA12" s="786">
        <v>3037</v>
      </c>
      <c r="IB12" s="786">
        <v>0</v>
      </c>
      <c r="IC12" s="786">
        <v>0</v>
      </c>
      <c r="ID12" s="786">
        <v>1389</v>
      </c>
      <c r="IE12" s="786">
        <v>0</v>
      </c>
      <c r="IF12" s="786">
        <v>0</v>
      </c>
      <c r="IG12" s="786">
        <v>496</v>
      </c>
      <c r="IH12" s="786">
        <v>0</v>
      </c>
      <c r="II12" s="786">
        <v>35115</v>
      </c>
      <c r="IJ12" s="786">
        <v>31509</v>
      </c>
      <c r="IK12" s="786">
        <v>316</v>
      </c>
      <c r="IL12" s="786">
        <v>2873</v>
      </c>
      <c r="IM12" s="785">
        <v>0</v>
      </c>
      <c r="IN12" s="785">
        <v>0</v>
      </c>
      <c r="IO12" s="786">
        <v>1246</v>
      </c>
      <c r="IP12" s="785">
        <v>0</v>
      </c>
      <c r="IQ12" s="785">
        <v>0</v>
      </c>
      <c r="IR12" s="786">
        <v>429</v>
      </c>
      <c r="IS12" s="785">
        <v>0</v>
      </c>
      <c r="IT12" s="786">
        <v>36373</v>
      </c>
      <c r="IU12" s="786">
        <v>31538</v>
      </c>
      <c r="IV12" s="786">
        <v>282</v>
      </c>
      <c r="IW12" s="786">
        <v>2802</v>
      </c>
      <c r="IX12" s="785">
        <v>0</v>
      </c>
      <c r="IY12" s="785">
        <v>0</v>
      </c>
      <c r="IZ12" s="786">
        <v>1110</v>
      </c>
      <c r="JA12" s="785">
        <v>0</v>
      </c>
      <c r="JB12" s="785">
        <v>0</v>
      </c>
      <c r="JC12" s="786">
        <v>404</v>
      </c>
      <c r="JD12" s="785">
        <v>0</v>
      </c>
      <c r="JE12" s="786">
        <v>36136</v>
      </c>
      <c r="JF12" s="786">
        <v>36170</v>
      </c>
    </row>
    <row r="13" spans="1:266">
      <c r="A13" s="241" t="s">
        <v>2784</v>
      </c>
      <c r="B13" s="818">
        <v>235233</v>
      </c>
      <c r="C13" s="818">
        <v>3701</v>
      </c>
      <c r="D13" s="818">
        <v>71325</v>
      </c>
      <c r="E13" s="818">
        <v>19943</v>
      </c>
      <c r="F13" s="818">
        <v>11215</v>
      </c>
      <c r="G13" s="818">
        <v>5708</v>
      </c>
      <c r="H13" s="818">
        <v>20889</v>
      </c>
      <c r="I13" s="818">
        <v>3984</v>
      </c>
      <c r="J13" s="818">
        <v>9405</v>
      </c>
      <c r="K13" s="818">
        <v>1627</v>
      </c>
      <c r="L13" s="818">
        <v>383030</v>
      </c>
      <c r="M13" s="818">
        <v>212551</v>
      </c>
      <c r="N13" s="818">
        <v>2631</v>
      </c>
      <c r="O13" s="818">
        <v>60658</v>
      </c>
      <c r="P13" s="818">
        <v>18177</v>
      </c>
      <c r="Q13" s="818">
        <v>8524</v>
      </c>
      <c r="R13" s="818">
        <v>4538</v>
      </c>
      <c r="S13" s="818">
        <v>16650</v>
      </c>
      <c r="T13" s="818">
        <v>3001</v>
      </c>
      <c r="U13" s="818">
        <v>7452</v>
      </c>
      <c r="V13" s="818">
        <v>1269</v>
      </c>
      <c r="W13" s="818">
        <v>335451</v>
      </c>
      <c r="X13" s="818">
        <v>210283</v>
      </c>
      <c r="Y13" s="818">
        <v>2670</v>
      </c>
      <c r="Z13" s="818">
        <v>62931</v>
      </c>
      <c r="AA13" s="818">
        <v>18166</v>
      </c>
      <c r="AB13" s="818">
        <v>8697</v>
      </c>
      <c r="AC13" s="818">
        <v>4892</v>
      </c>
      <c r="AD13" s="818">
        <v>17140</v>
      </c>
      <c r="AE13" s="818">
        <v>3301</v>
      </c>
      <c r="AF13" s="818">
        <v>7182</v>
      </c>
      <c r="AG13" s="818">
        <v>1563</v>
      </c>
      <c r="AH13" s="818">
        <v>336825</v>
      </c>
      <c r="AI13" s="818">
        <v>201400</v>
      </c>
      <c r="AJ13" s="818">
        <v>2940</v>
      </c>
      <c r="AK13" s="818">
        <v>59319</v>
      </c>
      <c r="AL13" s="818">
        <v>18353</v>
      </c>
      <c r="AM13" s="818">
        <v>8394</v>
      </c>
      <c r="AN13" s="818">
        <v>4670</v>
      </c>
      <c r="AO13" s="818">
        <v>16008</v>
      </c>
      <c r="AP13" s="818">
        <v>3053</v>
      </c>
      <c r="AQ13" s="818">
        <v>6589</v>
      </c>
      <c r="AR13" s="818">
        <v>1257</v>
      </c>
      <c r="AS13" s="818">
        <v>321983</v>
      </c>
      <c r="AT13" s="818">
        <v>194801</v>
      </c>
      <c r="AU13" s="818">
        <v>3104</v>
      </c>
      <c r="AV13" s="818">
        <v>58748</v>
      </c>
      <c r="AW13" s="818">
        <v>18536</v>
      </c>
      <c r="AX13" s="818">
        <v>8294</v>
      </c>
      <c r="AY13" s="818">
        <v>5139</v>
      </c>
      <c r="AZ13" s="818">
        <v>15739</v>
      </c>
      <c r="BA13" s="818">
        <v>3316</v>
      </c>
      <c r="BB13" s="818">
        <v>6820</v>
      </c>
      <c r="BC13" s="818">
        <v>1257</v>
      </c>
      <c r="BD13" s="818">
        <v>315754</v>
      </c>
      <c r="BE13" s="818">
        <v>190869</v>
      </c>
      <c r="BF13" s="818">
        <v>3013</v>
      </c>
      <c r="BG13" s="818">
        <v>56691</v>
      </c>
      <c r="BH13" s="818">
        <v>18057</v>
      </c>
      <c r="BI13" s="818">
        <v>8097</v>
      </c>
      <c r="BJ13" s="818">
        <v>5425</v>
      </c>
      <c r="BK13" s="818">
        <v>15693</v>
      </c>
      <c r="BL13" s="818">
        <v>3296</v>
      </c>
      <c r="BM13" s="818">
        <v>6898</v>
      </c>
      <c r="BN13" s="818">
        <v>1064</v>
      </c>
      <c r="BO13" s="818">
        <v>309103</v>
      </c>
      <c r="BP13" s="818">
        <f t="shared" ref="BP13:CU13" si="7">SUM(BP14:BP19)</f>
        <v>192268</v>
      </c>
      <c r="BQ13" s="818">
        <f t="shared" si="7"/>
        <v>2978</v>
      </c>
      <c r="BR13" s="818">
        <f t="shared" si="7"/>
        <v>59685</v>
      </c>
      <c r="BS13" s="818">
        <f t="shared" si="7"/>
        <v>19569</v>
      </c>
      <c r="BT13" s="818">
        <f t="shared" si="7"/>
        <v>8111</v>
      </c>
      <c r="BU13" s="818">
        <f t="shared" si="7"/>
        <v>5303</v>
      </c>
      <c r="BV13" s="818">
        <f t="shared" si="7"/>
        <v>16179</v>
      </c>
      <c r="BW13" s="818">
        <f t="shared" si="7"/>
        <v>3656</v>
      </c>
      <c r="BX13" s="818">
        <f t="shared" si="7"/>
        <v>6902</v>
      </c>
      <c r="BY13" s="818">
        <f t="shared" si="7"/>
        <v>1267</v>
      </c>
      <c r="BZ13" s="818">
        <f t="shared" si="7"/>
        <v>315918</v>
      </c>
      <c r="CA13" s="818">
        <f t="shared" si="7"/>
        <v>193615</v>
      </c>
      <c r="CB13" s="818">
        <f t="shared" si="7"/>
        <v>3417</v>
      </c>
      <c r="CC13" s="818">
        <f t="shared" si="7"/>
        <v>56264</v>
      </c>
      <c r="CD13" s="818">
        <f t="shared" si="7"/>
        <v>19345</v>
      </c>
      <c r="CE13" s="818">
        <f t="shared" si="7"/>
        <v>7730</v>
      </c>
      <c r="CF13" s="818">
        <f t="shared" si="7"/>
        <v>4914</v>
      </c>
      <c r="CG13" s="818">
        <f t="shared" si="7"/>
        <v>13151</v>
      </c>
      <c r="CH13" s="818">
        <f t="shared" si="7"/>
        <v>3158</v>
      </c>
      <c r="CI13" s="818">
        <f t="shared" si="7"/>
        <v>6554</v>
      </c>
      <c r="CJ13" s="818">
        <f t="shared" si="7"/>
        <v>1372</v>
      </c>
      <c r="CK13" s="818">
        <f t="shared" si="7"/>
        <v>309520</v>
      </c>
      <c r="CL13" s="818">
        <f t="shared" si="7"/>
        <v>192240</v>
      </c>
      <c r="CM13" s="818">
        <f t="shared" si="7"/>
        <v>3217</v>
      </c>
      <c r="CN13" s="818">
        <f t="shared" si="7"/>
        <v>51887</v>
      </c>
      <c r="CO13" s="818">
        <f t="shared" si="7"/>
        <v>17176</v>
      </c>
      <c r="CP13" s="818">
        <f t="shared" si="7"/>
        <v>6964</v>
      </c>
      <c r="CQ13" s="818">
        <f t="shared" si="7"/>
        <v>4331</v>
      </c>
      <c r="CR13" s="818">
        <f t="shared" si="7"/>
        <v>11418</v>
      </c>
      <c r="CS13" s="818">
        <f t="shared" si="7"/>
        <v>2673</v>
      </c>
      <c r="CT13" s="818">
        <f t="shared" si="7"/>
        <v>5678</v>
      </c>
      <c r="CU13" s="818">
        <f t="shared" si="7"/>
        <v>1054</v>
      </c>
      <c r="CV13" s="818">
        <f t="shared" ref="CV13:DR13" si="8">SUM(CV14:CV19)</f>
        <v>296638</v>
      </c>
      <c r="CW13" s="818">
        <f t="shared" si="8"/>
        <v>194625</v>
      </c>
      <c r="CX13" s="818">
        <f t="shared" si="8"/>
        <v>3277</v>
      </c>
      <c r="CY13" s="818">
        <f t="shared" si="8"/>
        <v>51801</v>
      </c>
      <c r="CZ13" s="818">
        <f t="shared" si="8"/>
        <v>16107</v>
      </c>
      <c r="DA13" s="818">
        <f t="shared" si="8"/>
        <v>6862</v>
      </c>
      <c r="DB13" s="818">
        <f t="shared" si="8"/>
        <v>3978</v>
      </c>
      <c r="DC13" s="818">
        <f t="shared" si="8"/>
        <v>10696</v>
      </c>
      <c r="DD13" s="818">
        <f t="shared" si="8"/>
        <v>2482</v>
      </c>
      <c r="DE13" s="818">
        <f t="shared" si="8"/>
        <v>5590</v>
      </c>
      <c r="DF13" s="818">
        <f t="shared" si="8"/>
        <v>786</v>
      </c>
      <c r="DG13" s="818">
        <f t="shared" si="8"/>
        <v>296204</v>
      </c>
      <c r="DH13" s="818">
        <f t="shared" si="8"/>
        <v>191532</v>
      </c>
      <c r="DI13" s="818">
        <f t="shared" si="8"/>
        <v>2896</v>
      </c>
      <c r="DJ13" s="818">
        <f t="shared" si="8"/>
        <v>47917</v>
      </c>
      <c r="DK13" s="818">
        <f t="shared" si="8"/>
        <v>16280</v>
      </c>
      <c r="DL13" s="818">
        <f t="shared" si="8"/>
        <v>6755</v>
      </c>
      <c r="DM13" s="818">
        <f t="shared" si="8"/>
        <v>3528</v>
      </c>
      <c r="DN13" s="818">
        <f t="shared" si="8"/>
        <v>9833</v>
      </c>
      <c r="DO13" s="818">
        <f t="shared" si="8"/>
        <v>2584</v>
      </c>
      <c r="DP13" s="818">
        <f t="shared" si="8"/>
        <v>4782</v>
      </c>
      <c r="DQ13" s="818">
        <f t="shared" si="8"/>
        <v>801</v>
      </c>
      <c r="DR13" s="818">
        <f t="shared" si="8"/>
        <v>286908</v>
      </c>
      <c r="DS13" s="818">
        <v>201706</v>
      </c>
      <c r="DT13" s="818">
        <v>2907</v>
      </c>
      <c r="DU13" s="818">
        <v>48771</v>
      </c>
      <c r="DV13" s="818">
        <v>16594</v>
      </c>
      <c r="DW13" s="818">
        <v>6911</v>
      </c>
      <c r="DX13" s="818">
        <v>3724</v>
      </c>
      <c r="DY13" s="818">
        <v>9258</v>
      </c>
      <c r="DZ13" s="818">
        <v>2764</v>
      </c>
      <c r="EA13" s="818">
        <v>5151</v>
      </c>
      <c r="EB13" s="818">
        <v>871</v>
      </c>
      <c r="EC13" s="818">
        <v>298657</v>
      </c>
      <c r="ED13" s="818">
        <v>209319</v>
      </c>
      <c r="EE13" s="818">
        <v>2731</v>
      </c>
      <c r="EF13" s="818">
        <v>47678</v>
      </c>
      <c r="EG13" s="818">
        <v>16739</v>
      </c>
      <c r="EH13" s="818">
        <v>6285</v>
      </c>
      <c r="EI13" s="818">
        <v>3792</v>
      </c>
      <c r="EJ13" s="818">
        <v>8582</v>
      </c>
      <c r="EK13" s="818">
        <v>2523</v>
      </c>
      <c r="EL13" s="818">
        <v>5033</v>
      </c>
      <c r="EM13" s="818">
        <v>799</v>
      </c>
      <c r="EN13" s="818">
        <v>303481</v>
      </c>
      <c r="EO13" s="818">
        <v>217752</v>
      </c>
      <c r="EP13" s="818">
        <v>2560</v>
      </c>
      <c r="EQ13" s="818">
        <v>50576</v>
      </c>
      <c r="ER13" s="818">
        <v>16435</v>
      </c>
      <c r="ES13" s="818">
        <v>5750</v>
      </c>
      <c r="ET13" s="818">
        <v>3783</v>
      </c>
      <c r="EU13" s="818">
        <v>9472</v>
      </c>
      <c r="EV13" s="818">
        <v>2477</v>
      </c>
      <c r="EW13" s="818">
        <v>5312</v>
      </c>
      <c r="EX13" s="818">
        <v>876</v>
      </c>
      <c r="EY13" s="818">
        <v>314993</v>
      </c>
      <c r="EZ13" s="818">
        <v>218840</v>
      </c>
      <c r="FA13" s="818">
        <v>2465</v>
      </c>
      <c r="FB13" s="818">
        <v>52950</v>
      </c>
      <c r="FC13" s="818">
        <v>17638</v>
      </c>
      <c r="FD13" s="818">
        <v>5410</v>
      </c>
      <c r="FE13" s="818">
        <v>3801</v>
      </c>
      <c r="FF13" s="818">
        <v>10039</v>
      </c>
      <c r="FG13" s="818">
        <v>1950</v>
      </c>
      <c r="FH13" s="818">
        <v>5035</v>
      </c>
      <c r="FI13" s="818">
        <v>1123</v>
      </c>
      <c r="FJ13" s="818">
        <v>319251</v>
      </c>
      <c r="FK13" s="818">
        <v>226398</v>
      </c>
      <c r="FL13" s="818">
        <v>2500</v>
      </c>
      <c r="FM13" s="818">
        <v>52815</v>
      </c>
      <c r="FN13" s="818">
        <v>17072</v>
      </c>
      <c r="FO13" s="818">
        <v>5341</v>
      </c>
      <c r="FP13" s="818">
        <v>3885</v>
      </c>
      <c r="FQ13" s="818">
        <v>10570</v>
      </c>
      <c r="FR13" s="818">
        <v>1629</v>
      </c>
      <c r="FS13" s="818">
        <v>5060</v>
      </c>
      <c r="FT13" s="818">
        <v>1333</v>
      </c>
      <c r="FU13" s="818">
        <v>326603</v>
      </c>
      <c r="FV13" s="818">
        <v>239403</v>
      </c>
      <c r="FW13" s="818">
        <v>2649</v>
      </c>
      <c r="FX13" s="818">
        <v>23057</v>
      </c>
      <c r="FY13" s="818">
        <v>494</v>
      </c>
      <c r="FZ13" s="818">
        <v>3513</v>
      </c>
      <c r="GA13" s="818">
        <v>4512</v>
      </c>
      <c r="GB13" s="818">
        <v>11947</v>
      </c>
      <c r="GC13" s="818">
        <v>1825</v>
      </c>
      <c r="GD13" s="818">
        <v>5396</v>
      </c>
      <c r="GE13" s="818">
        <v>71</v>
      </c>
      <c r="GF13" s="818">
        <v>292867</v>
      </c>
      <c r="GG13" s="818">
        <v>264147</v>
      </c>
      <c r="GH13" s="818">
        <v>3488</v>
      </c>
      <c r="GI13" s="818">
        <v>23530</v>
      </c>
      <c r="GJ13" s="818">
        <v>478</v>
      </c>
      <c r="GK13" s="818">
        <v>4004</v>
      </c>
      <c r="GL13" s="818">
        <v>5032</v>
      </c>
      <c r="GM13" s="818">
        <v>13004</v>
      </c>
      <c r="GN13" s="818">
        <v>2121</v>
      </c>
      <c r="GO13" s="818">
        <v>5833</v>
      </c>
      <c r="GP13" s="818">
        <v>373</v>
      </c>
      <c r="GQ13" s="818">
        <v>322010</v>
      </c>
      <c r="GR13" s="818">
        <v>291491</v>
      </c>
      <c r="GS13" s="818">
        <v>3858</v>
      </c>
      <c r="GT13" s="818">
        <v>27895</v>
      </c>
      <c r="GU13" s="818">
        <v>456</v>
      </c>
      <c r="GV13" s="818">
        <v>4071</v>
      </c>
      <c r="GW13" s="818">
        <v>4617</v>
      </c>
      <c r="GX13" s="818">
        <v>13852</v>
      </c>
      <c r="GY13" s="818">
        <v>2358</v>
      </c>
      <c r="GZ13" s="818">
        <v>5762</v>
      </c>
      <c r="HA13" s="818">
        <v>94</v>
      </c>
      <c r="HB13" s="818">
        <v>354454</v>
      </c>
      <c r="HC13" s="785">
        <v>288213</v>
      </c>
      <c r="HD13" s="785">
        <v>2919</v>
      </c>
      <c r="HE13" s="785">
        <v>20180</v>
      </c>
      <c r="HF13" s="785">
        <v>379</v>
      </c>
      <c r="HG13" s="785">
        <v>3241</v>
      </c>
      <c r="HH13" s="785">
        <v>3671</v>
      </c>
      <c r="HI13" s="785">
        <v>10289</v>
      </c>
      <c r="HJ13" s="785">
        <v>2056</v>
      </c>
      <c r="HK13" s="785">
        <v>4463</v>
      </c>
      <c r="HL13" s="785">
        <v>75</v>
      </c>
      <c r="HM13" s="785">
        <v>335486</v>
      </c>
      <c r="HN13" s="785">
        <v>299204</v>
      </c>
      <c r="HO13" s="785">
        <v>3186</v>
      </c>
      <c r="HP13" s="785">
        <v>21285</v>
      </c>
      <c r="HQ13" s="785">
        <v>367</v>
      </c>
      <c r="HR13" s="785">
        <v>3340</v>
      </c>
      <c r="HS13" s="785">
        <v>4012</v>
      </c>
      <c r="HT13" s="785">
        <v>10407</v>
      </c>
      <c r="HU13" s="785">
        <v>2200</v>
      </c>
      <c r="HV13" s="785">
        <v>4692</v>
      </c>
      <c r="HW13" s="785">
        <v>80</v>
      </c>
      <c r="HX13" s="785">
        <v>348773</v>
      </c>
      <c r="HY13" s="785">
        <v>307423</v>
      </c>
      <c r="HZ13" s="785">
        <v>2705</v>
      </c>
      <c r="IA13" s="785">
        <v>19271</v>
      </c>
      <c r="IB13" s="785">
        <v>291</v>
      </c>
      <c r="IC13" s="785">
        <v>2843</v>
      </c>
      <c r="ID13" s="785">
        <v>3632</v>
      </c>
      <c r="IE13" s="785">
        <v>7864</v>
      </c>
      <c r="IF13" s="785">
        <v>2107</v>
      </c>
      <c r="IG13" s="785">
        <v>4044</v>
      </c>
      <c r="IH13" s="785">
        <v>167</v>
      </c>
      <c r="II13" s="785">
        <v>350347</v>
      </c>
      <c r="IJ13" s="785">
        <v>299135</v>
      </c>
      <c r="IK13" s="785">
        <v>2529</v>
      </c>
      <c r="IL13" s="785">
        <v>18040</v>
      </c>
      <c r="IM13" s="785">
        <v>190</v>
      </c>
      <c r="IN13" s="785">
        <v>2379</v>
      </c>
      <c r="IO13" s="785">
        <v>2974</v>
      </c>
      <c r="IP13" s="785">
        <v>7269</v>
      </c>
      <c r="IQ13" s="785">
        <v>1702</v>
      </c>
      <c r="IR13" s="785">
        <v>3276</v>
      </c>
      <c r="IS13" s="785">
        <v>157</v>
      </c>
      <c r="IT13" s="785">
        <v>337651</v>
      </c>
      <c r="IU13" s="785">
        <v>294125</v>
      </c>
      <c r="IV13" s="785">
        <v>2347</v>
      </c>
      <c r="IW13" s="785">
        <v>16846</v>
      </c>
      <c r="IX13" s="785">
        <v>176</v>
      </c>
      <c r="IY13" s="785">
        <v>2055</v>
      </c>
      <c r="IZ13" s="785">
        <v>2618</v>
      </c>
      <c r="JA13" s="785">
        <v>6638</v>
      </c>
      <c r="JB13" s="785">
        <v>2271</v>
      </c>
      <c r="JC13" s="785">
        <v>2981</v>
      </c>
      <c r="JD13" s="785">
        <v>144</v>
      </c>
      <c r="JE13" s="785">
        <v>330201</v>
      </c>
      <c r="JF13" s="785">
        <v>327536</v>
      </c>
    </row>
    <row r="14" spans="1:266">
      <c r="A14" s="124" t="s">
        <v>2777</v>
      </c>
      <c r="B14" s="827">
        <v>9195</v>
      </c>
      <c r="C14" s="827">
        <v>0</v>
      </c>
      <c r="D14" s="827">
        <v>0</v>
      </c>
      <c r="E14" s="827">
        <v>0</v>
      </c>
      <c r="F14" s="827">
        <v>0</v>
      </c>
      <c r="G14" s="827">
        <v>0</v>
      </c>
      <c r="H14" s="827">
        <v>0</v>
      </c>
      <c r="I14" s="827">
        <v>0</v>
      </c>
      <c r="J14" s="827">
        <v>0</v>
      </c>
      <c r="K14" s="827">
        <v>0</v>
      </c>
      <c r="L14" s="827">
        <v>9195</v>
      </c>
      <c r="M14" s="827">
        <v>9568</v>
      </c>
      <c r="N14" s="827">
        <v>0</v>
      </c>
      <c r="O14" s="827">
        <v>0</v>
      </c>
      <c r="P14" s="827">
        <v>0</v>
      </c>
      <c r="Q14" s="827">
        <v>0</v>
      </c>
      <c r="R14" s="827">
        <v>0</v>
      </c>
      <c r="S14" s="827">
        <v>0</v>
      </c>
      <c r="T14" s="827">
        <v>0</v>
      </c>
      <c r="U14" s="827">
        <v>0</v>
      </c>
      <c r="V14" s="827">
        <v>0</v>
      </c>
      <c r="W14" s="827">
        <v>9568</v>
      </c>
      <c r="X14" s="827">
        <v>10435</v>
      </c>
      <c r="Y14" s="827">
        <v>0</v>
      </c>
      <c r="Z14" s="827">
        <v>0</v>
      </c>
      <c r="AA14" s="827">
        <v>0</v>
      </c>
      <c r="AB14" s="827">
        <v>0</v>
      </c>
      <c r="AC14" s="827">
        <v>0</v>
      </c>
      <c r="AD14" s="827">
        <v>0</v>
      </c>
      <c r="AE14" s="827">
        <v>0</v>
      </c>
      <c r="AF14" s="827">
        <v>0</v>
      </c>
      <c r="AG14" s="827">
        <v>0</v>
      </c>
      <c r="AH14" s="827">
        <v>10435</v>
      </c>
      <c r="AI14" s="827">
        <v>11005</v>
      </c>
      <c r="AJ14" s="827">
        <v>0</v>
      </c>
      <c r="AK14" s="827">
        <v>0</v>
      </c>
      <c r="AL14" s="827">
        <v>0</v>
      </c>
      <c r="AM14" s="827">
        <v>0</v>
      </c>
      <c r="AN14" s="827">
        <v>0</v>
      </c>
      <c r="AO14" s="827">
        <v>0</v>
      </c>
      <c r="AP14" s="827">
        <v>0</v>
      </c>
      <c r="AQ14" s="827">
        <v>0</v>
      </c>
      <c r="AR14" s="827">
        <v>0</v>
      </c>
      <c r="AS14" s="827">
        <v>11005</v>
      </c>
      <c r="AT14" s="827">
        <v>9832</v>
      </c>
      <c r="AU14" s="827">
        <v>0</v>
      </c>
      <c r="AV14" s="827">
        <v>0</v>
      </c>
      <c r="AW14" s="827">
        <v>0</v>
      </c>
      <c r="AX14" s="827">
        <v>0</v>
      </c>
      <c r="AY14" s="827">
        <v>0</v>
      </c>
      <c r="AZ14" s="827">
        <v>0</v>
      </c>
      <c r="BA14" s="827">
        <v>0</v>
      </c>
      <c r="BB14" s="827">
        <v>0</v>
      </c>
      <c r="BC14" s="827">
        <v>0</v>
      </c>
      <c r="BD14" s="827">
        <v>9832</v>
      </c>
      <c r="BE14" s="827">
        <v>8913</v>
      </c>
      <c r="BF14" s="827">
        <v>0</v>
      </c>
      <c r="BG14" s="827">
        <v>0</v>
      </c>
      <c r="BH14" s="827">
        <v>0</v>
      </c>
      <c r="BI14" s="827">
        <v>0</v>
      </c>
      <c r="BJ14" s="827">
        <v>0</v>
      </c>
      <c r="BK14" s="827">
        <v>0</v>
      </c>
      <c r="BL14" s="827">
        <v>0</v>
      </c>
      <c r="BM14" s="827">
        <v>0</v>
      </c>
      <c r="BN14" s="827">
        <v>0</v>
      </c>
      <c r="BO14" s="827">
        <v>8913</v>
      </c>
      <c r="BP14" s="827">
        <v>9280</v>
      </c>
      <c r="BQ14" s="827">
        <v>0</v>
      </c>
      <c r="BR14" s="827">
        <v>0</v>
      </c>
      <c r="BS14" s="827">
        <v>0</v>
      </c>
      <c r="BT14" s="827">
        <v>0</v>
      </c>
      <c r="BU14" s="827">
        <v>0</v>
      </c>
      <c r="BV14" s="827">
        <v>0</v>
      </c>
      <c r="BW14" s="827">
        <v>0</v>
      </c>
      <c r="BX14" s="827">
        <v>0</v>
      </c>
      <c r="BY14" s="827">
        <v>0</v>
      </c>
      <c r="BZ14" s="827">
        <f t="shared" ref="BZ14:BZ19" si="9">SUM(BP14:BY14)</f>
        <v>9280</v>
      </c>
      <c r="CA14" s="827">
        <v>8399</v>
      </c>
      <c r="CB14" s="827">
        <v>0</v>
      </c>
      <c r="CC14" s="827">
        <v>0</v>
      </c>
      <c r="CD14" s="827">
        <v>0</v>
      </c>
      <c r="CE14" s="827">
        <v>0</v>
      </c>
      <c r="CF14" s="827">
        <v>0</v>
      </c>
      <c r="CG14" s="827">
        <v>0</v>
      </c>
      <c r="CH14" s="827">
        <v>0</v>
      </c>
      <c r="CI14" s="827">
        <v>0</v>
      </c>
      <c r="CJ14" s="827">
        <v>0</v>
      </c>
      <c r="CK14" s="827">
        <f t="shared" ref="CK14:CK19" si="10">SUM(CA14:CJ14)</f>
        <v>8399</v>
      </c>
      <c r="CL14" s="827">
        <v>8926</v>
      </c>
      <c r="CM14" s="827">
        <v>0</v>
      </c>
      <c r="CN14" s="827">
        <v>0</v>
      </c>
      <c r="CO14" s="827">
        <v>0</v>
      </c>
      <c r="CP14" s="827">
        <v>0</v>
      </c>
      <c r="CQ14" s="827">
        <v>0</v>
      </c>
      <c r="CR14" s="827">
        <v>0</v>
      </c>
      <c r="CS14" s="827">
        <v>0</v>
      </c>
      <c r="CT14" s="827">
        <v>0</v>
      </c>
      <c r="CU14" s="827">
        <v>0</v>
      </c>
      <c r="CV14" s="827">
        <f t="shared" ref="CV14:CV19" si="11">SUM(CL14:CU14)</f>
        <v>8926</v>
      </c>
      <c r="CW14" s="827">
        <v>8562</v>
      </c>
      <c r="CX14" s="827">
        <v>0</v>
      </c>
      <c r="CY14" s="827">
        <v>0</v>
      </c>
      <c r="CZ14" s="827">
        <v>0</v>
      </c>
      <c r="DA14" s="827">
        <v>0</v>
      </c>
      <c r="DB14" s="827">
        <v>0</v>
      </c>
      <c r="DC14" s="827">
        <v>0</v>
      </c>
      <c r="DD14" s="827">
        <v>0</v>
      </c>
      <c r="DE14" s="827">
        <v>0</v>
      </c>
      <c r="DF14" s="827">
        <v>0</v>
      </c>
      <c r="DG14" s="827">
        <f t="shared" ref="DG14:DG19" si="12">SUM(CW14:DF14)</f>
        <v>8562</v>
      </c>
      <c r="DH14" s="827">
        <v>8142</v>
      </c>
      <c r="DI14" s="824">
        <v>0</v>
      </c>
      <c r="DJ14" s="824">
        <v>0</v>
      </c>
      <c r="DK14" s="824">
        <v>0</v>
      </c>
      <c r="DL14" s="824">
        <v>0</v>
      </c>
      <c r="DM14" s="824">
        <v>0</v>
      </c>
      <c r="DN14" s="824">
        <v>0</v>
      </c>
      <c r="DO14" s="824">
        <v>0</v>
      </c>
      <c r="DP14" s="824">
        <v>0</v>
      </c>
      <c r="DQ14" s="824">
        <v>0</v>
      </c>
      <c r="DR14" s="824">
        <f t="shared" ref="DR14:DR19" si="13">SUM(DH14:DQ14)</f>
        <v>8142</v>
      </c>
      <c r="DS14" s="827">
        <v>10503</v>
      </c>
      <c r="DT14" s="824">
        <v>0</v>
      </c>
      <c r="DU14" s="824">
        <v>0</v>
      </c>
      <c r="DV14" s="824">
        <v>0</v>
      </c>
      <c r="DW14" s="824">
        <v>0</v>
      </c>
      <c r="DX14" s="824">
        <v>0</v>
      </c>
      <c r="DY14" s="824">
        <v>0</v>
      </c>
      <c r="DZ14" s="824">
        <v>0</v>
      </c>
      <c r="EA14" s="824">
        <v>0</v>
      </c>
      <c r="EB14" s="824">
        <v>0</v>
      </c>
      <c r="EC14" s="824">
        <v>10503</v>
      </c>
      <c r="ED14" s="824">
        <v>10046</v>
      </c>
      <c r="EE14" s="824">
        <v>0</v>
      </c>
      <c r="EF14" s="824">
        <v>0</v>
      </c>
      <c r="EG14" s="824">
        <v>0</v>
      </c>
      <c r="EH14" s="824">
        <v>0</v>
      </c>
      <c r="EI14" s="824">
        <v>0</v>
      </c>
      <c r="EJ14" s="824">
        <v>0</v>
      </c>
      <c r="EK14" s="824">
        <v>0</v>
      </c>
      <c r="EL14" s="824">
        <v>0</v>
      </c>
      <c r="EM14" s="824">
        <v>0</v>
      </c>
      <c r="EN14" s="824">
        <v>10046</v>
      </c>
      <c r="EO14" s="824">
        <v>10384</v>
      </c>
      <c r="EP14" s="824">
        <v>0</v>
      </c>
      <c r="EQ14" s="824">
        <v>0</v>
      </c>
      <c r="ER14" s="824">
        <v>0</v>
      </c>
      <c r="ES14" s="824">
        <v>0</v>
      </c>
      <c r="ET14" s="824">
        <v>0</v>
      </c>
      <c r="EU14" s="824">
        <v>0</v>
      </c>
      <c r="EV14" s="824">
        <v>0</v>
      </c>
      <c r="EW14" s="824">
        <v>0</v>
      </c>
      <c r="EX14" s="824">
        <v>0</v>
      </c>
      <c r="EY14" s="824">
        <v>10384</v>
      </c>
      <c r="EZ14" s="824">
        <v>9806</v>
      </c>
      <c r="FA14" s="824">
        <v>0</v>
      </c>
      <c r="FB14" s="824">
        <v>0</v>
      </c>
      <c r="FC14" s="824">
        <v>0</v>
      </c>
      <c r="FD14" s="824">
        <v>0</v>
      </c>
      <c r="FE14" s="824">
        <v>0</v>
      </c>
      <c r="FF14" s="824">
        <v>0</v>
      </c>
      <c r="FG14" s="824">
        <v>0</v>
      </c>
      <c r="FH14" s="824">
        <v>0</v>
      </c>
      <c r="FI14" s="824">
        <v>0</v>
      </c>
      <c r="FJ14" s="824">
        <v>9806</v>
      </c>
      <c r="FK14" s="828">
        <v>8859</v>
      </c>
      <c r="FL14" s="824">
        <v>0</v>
      </c>
      <c r="FM14" s="824">
        <v>0</v>
      </c>
      <c r="FN14" s="824">
        <v>0</v>
      </c>
      <c r="FO14" s="824">
        <v>0</v>
      </c>
      <c r="FP14" s="824">
        <v>0</v>
      </c>
      <c r="FQ14" s="824">
        <v>0</v>
      </c>
      <c r="FR14" s="824">
        <v>0</v>
      </c>
      <c r="FS14" s="824">
        <v>0</v>
      </c>
      <c r="FT14" s="824">
        <v>0</v>
      </c>
      <c r="FU14" s="824">
        <v>8859</v>
      </c>
      <c r="FV14" s="824">
        <v>8770</v>
      </c>
      <c r="FW14" s="824">
        <v>0</v>
      </c>
      <c r="FX14" s="824">
        <v>0</v>
      </c>
      <c r="FY14" s="824">
        <v>0</v>
      </c>
      <c r="FZ14" s="824">
        <v>0</v>
      </c>
      <c r="GA14" s="824">
        <v>0</v>
      </c>
      <c r="GB14" s="824">
        <v>0</v>
      </c>
      <c r="GC14" s="824">
        <v>0</v>
      </c>
      <c r="GD14" s="824">
        <v>0</v>
      </c>
      <c r="GE14" s="824">
        <v>0</v>
      </c>
      <c r="GF14" s="824">
        <v>8770</v>
      </c>
      <c r="GG14" s="829">
        <v>9358</v>
      </c>
      <c r="GH14" s="824">
        <v>0</v>
      </c>
      <c r="GI14" s="824">
        <v>0</v>
      </c>
      <c r="GJ14" s="824">
        <v>0</v>
      </c>
      <c r="GK14" s="824">
        <v>0</v>
      </c>
      <c r="GL14" s="824">
        <v>0</v>
      </c>
      <c r="GM14" s="824">
        <v>0</v>
      </c>
      <c r="GN14" s="824">
        <v>0</v>
      </c>
      <c r="GO14" s="824">
        <v>0</v>
      </c>
      <c r="GP14" s="824">
        <v>0</v>
      </c>
      <c r="GQ14" s="824">
        <v>9358</v>
      </c>
      <c r="GR14" s="829">
        <v>9888</v>
      </c>
      <c r="GS14" s="824">
        <v>0</v>
      </c>
      <c r="GT14" s="824">
        <v>0</v>
      </c>
      <c r="GU14" s="824">
        <v>0</v>
      </c>
      <c r="GV14" s="824">
        <v>0</v>
      </c>
      <c r="GW14" s="824">
        <v>0</v>
      </c>
      <c r="GX14" s="824">
        <v>0</v>
      </c>
      <c r="GY14" s="824">
        <v>0</v>
      </c>
      <c r="GZ14" s="824">
        <v>0</v>
      </c>
      <c r="HA14" s="824">
        <v>0</v>
      </c>
      <c r="HB14" s="824">
        <v>9888</v>
      </c>
      <c r="HC14" s="786">
        <v>7634</v>
      </c>
      <c r="HD14" s="786">
        <v>0</v>
      </c>
      <c r="HE14" s="786">
        <v>0</v>
      </c>
      <c r="HF14" s="786">
        <v>0</v>
      </c>
      <c r="HG14" s="786">
        <v>0</v>
      </c>
      <c r="HH14" s="786">
        <v>0</v>
      </c>
      <c r="HI14" s="786">
        <v>0</v>
      </c>
      <c r="HJ14" s="786">
        <v>0</v>
      </c>
      <c r="HK14" s="786">
        <v>0</v>
      </c>
      <c r="HL14" s="786">
        <v>0</v>
      </c>
      <c r="HM14" s="786">
        <v>7634</v>
      </c>
      <c r="HN14" s="786">
        <v>7883</v>
      </c>
      <c r="HO14" s="786">
        <v>0</v>
      </c>
      <c r="HP14" s="786">
        <v>0</v>
      </c>
      <c r="HQ14" s="786">
        <v>0</v>
      </c>
      <c r="HR14" s="786">
        <v>0</v>
      </c>
      <c r="HS14" s="786">
        <v>0</v>
      </c>
      <c r="HT14" s="786">
        <v>0</v>
      </c>
      <c r="HU14" s="786">
        <v>0</v>
      </c>
      <c r="HV14" s="786">
        <v>0</v>
      </c>
      <c r="HW14" s="786">
        <v>0</v>
      </c>
      <c r="HX14" s="786">
        <v>7883</v>
      </c>
      <c r="HY14" s="786">
        <v>8033</v>
      </c>
      <c r="HZ14" s="786">
        <v>0</v>
      </c>
      <c r="IA14" s="786">
        <v>0</v>
      </c>
      <c r="IB14" s="786">
        <v>0</v>
      </c>
      <c r="IC14" s="786">
        <v>0</v>
      </c>
      <c r="ID14" s="786">
        <v>0</v>
      </c>
      <c r="IE14" s="786">
        <v>0</v>
      </c>
      <c r="IF14" s="786">
        <v>0</v>
      </c>
      <c r="IG14" s="786">
        <v>0</v>
      </c>
      <c r="IH14" s="786">
        <v>0</v>
      </c>
      <c r="II14" s="786">
        <v>8033</v>
      </c>
      <c r="IJ14" s="786">
        <v>7790</v>
      </c>
      <c r="IK14" s="785">
        <v>0</v>
      </c>
      <c r="IL14" s="785">
        <v>0</v>
      </c>
      <c r="IM14" s="785">
        <v>0</v>
      </c>
      <c r="IN14" s="785">
        <v>0</v>
      </c>
      <c r="IO14" s="785">
        <v>0</v>
      </c>
      <c r="IP14" s="785">
        <v>0</v>
      </c>
      <c r="IQ14" s="785">
        <v>0</v>
      </c>
      <c r="IR14" s="785">
        <v>0</v>
      </c>
      <c r="IS14" s="785">
        <v>0</v>
      </c>
      <c r="IT14" s="786">
        <v>7790</v>
      </c>
      <c r="IU14" s="786">
        <v>6939</v>
      </c>
      <c r="IV14" s="785">
        <v>0</v>
      </c>
      <c r="IW14" s="785">
        <v>0</v>
      </c>
      <c r="IX14" s="785">
        <v>0</v>
      </c>
      <c r="IY14" s="785">
        <v>0</v>
      </c>
      <c r="IZ14" s="785">
        <v>0</v>
      </c>
      <c r="JA14" s="785">
        <v>0</v>
      </c>
      <c r="JB14" s="785">
        <v>0</v>
      </c>
      <c r="JC14" s="785">
        <v>0</v>
      </c>
      <c r="JD14" s="785">
        <v>0</v>
      </c>
      <c r="JE14" s="786">
        <v>6939</v>
      </c>
      <c r="JF14" s="786">
        <v>7283</v>
      </c>
    </row>
    <row r="15" spans="1:266">
      <c r="A15" s="124" t="s">
        <v>2785</v>
      </c>
      <c r="B15" s="827">
        <v>25105</v>
      </c>
      <c r="C15" s="827">
        <v>23</v>
      </c>
      <c r="D15" s="827">
        <v>5343</v>
      </c>
      <c r="E15" s="827">
        <v>4196</v>
      </c>
      <c r="F15" s="827">
        <v>0</v>
      </c>
      <c r="G15" s="827">
        <v>111</v>
      </c>
      <c r="H15" s="827">
        <v>0</v>
      </c>
      <c r="I15" s="827">
        <v>0</v>
      </c>
      <c r="J15" s="827">
        <v>34</v>
      </c>
      <c r="K15" s="827">
        <v>30</v>
      </c>
      <c r="L15" s="827">
        <v>34842</v>
      </c>
      <c r="M15" s="827">
        <v>25279</v>
      </c>
      <c r="N15" s="827">
        <v>19</v>
      </c>
      <c r="O15" s="827">
        <v>4596</v>
      </c>
      <c r="P15" s="827">
        <v>4083</v>
      </c>
      <c r="Q15" s="827">
        <v>0</v>
      </c>
      <c r="R15" s="827">
        <v>6</v>
      </c>
      <c r="S15" s="827">
        <v>13</v>
      </c>
      <c r="T15" s="827">
        <v>0</v>
      </c>
      <c r="U15" s="827">
        <v>30</v>
      </c>
      <c r="V15" s="827">
        <v>24</v>
      </c>
      <c r="W15" s="827">
        <v>34050</v>
      </c>
      <c r="X15" s="827">
        <v>25569</v>
      </c>
      <c r="Y15" s="827">
        <v>21</v>
      </c>
      <c r="Z15" s="827">
        <v>4855</v>
      </c>
      <c r="AA15" s="827">
        <v>3880</v>
      </c>
      <c r="AB15" s="827">
        <v>0</v>
      </c>
      <c r="AC15" s="827">
        <v>7</v>
      </c>
      <c r="AD15" s="827">
        <v>14</v>
      </c>
      <c r="AE15" s="827">
        <v>0</v>
      </c>
      <c r="AF15" s="827">
        <v>33</v>
      </c>
      <c r="AG15" s="827">
        <v>30</v>
      </c>
      <c r="AH15" s="827">
        <v>34409</v>
      </c>
      <c r="AI15" s="827">
        <v>25908</v>
      </c>
      <c r="AJ15" s="827">
        <v>24</v>
      </c>
      <c r="AK15" s="827">
        <v>4724</v>
      </c>
      <c r="AL15" s="827">
        <v>3867</v>
      </c>
      <c r="AM15" s="827">
        <v>0</v>
      </c>
      <c r="AN15" s="827">
        <v>7</v>
      </c>
      <c r="AO15" s="827">
        <v>15</v>
      </c>
      <c r="AP15" s="827">
        <v>0</v>
      </c>
      <c r="AQ15" s="827">
        <v>31</v>
      </c>
      <c r="AR15" s="827">
        <v>28</v>
      </c>
      <c r="AS15" s="827">
        <v>34604</v>
      </c>
      <c r="AT15" s="827">
        <v>26322</v>
      </c>
      <c r="AU15" s="827">
        <v>18</v>
      </c>
      <c r="AV15" s="827">
        <v>4747</v>
      </c>
      <c r="AW15" s="827">
        <v>3780</v>
      </c>
      <c r="AX15" s="827">
        <v>0</v>
      </c>
      <c r="AY15" s="827">
        <v>8</v>
      </c>
      <c r="AZ15" s="827">
        <v>16</v>
      </c>
      <c r="BA15" s="827">
        <v>0</v>
      </c>
      <c r="BB15" s="827">
        <v>33</v>
      </c>
      <c r="BC15" s="827">
        <v>30</v>
      </c>
      <c r="BD15" s="827">
        <v>34954</v>
      </c>
      <c r="BE15" s="827">
        <v>27893</v>
      </c>
      <c r="BF15" s="827">
        <v>21</v>
      </c>
      <c r="BG15" s="827">
        <v>4524</v>
      </c>
      <c r="BH15" s="827">
        <v>3651</v>
      </c>
      <c r="BI15" s="827">
        <v>0</v>
      </c>
      <c r="BJ15" s="827">
        <v>8</v>
      </c>
      <c r="BK15" s="827">
        <v>16</v>
      </c>
      <c r="BL15" s="827">
        <v>0</v>
      </c>
      <c r="BM15" s="827">
        <v>36</v>
      </c>
      <c r="BN15" s="827">
        <v>31</v>
      </c>
      <c r="BO15" s="827">
        <v>36180</v>
      </c>
      <c r="BP15" s="827">
        <v>29283</v>
      </c>
      <c r="BQ15" s="827">
        <v>18</v>
      </c>
      <c r="BR15" s="827">
        <v>4851</v>
      </c>
      <c r="BS15" s="827">
        <v>4017</v>
      </c>
      <c r="BT15" s="827">
        <v>0</v>
      </c>
      <c r="BU15" s="827">
        <v>8</v>
      </c>
      <c r="BV15" s="827">
        <v>18</v>
      </c>
      <c r="BW15" s="827">
        <v>0</v>
      </c>
      <c r="BX15" s="827">
        <v>40</v>
      </c>
      <c r="BY15" s="827">
        <v>34</v>
      </c>
      <c r="BZ15" s="827">
        <f t="shared" si="9"/>
        <v>38269</v>
      </c>
      <c r="CA15" s="827">
        <v>29988</v>
      </c>
      <c r="CB15" s="827">
        <v>13</v>
      </c>
      <c r="CC15" s="827">
        <v>4767</v>
      </c>
      <c r="CD15" s="827">
        <v>3848</v>
      </c>
      <c r="CE15" s="827">
        <v>0</v>
      </c>
      <c r="CF15" s="827">
        <v>5</v>
      </c>
      <c r="CG15" s="827">
        <v>19</v>
      </c>
      <c r="CH15" s="827">
        <v>0</v>
      </c>
      <c r="CI15" s="827">
        <v>46</v>
      </c>
      <c r="CJ15" s="827">
        <v>41</v>
      </c>
      <c r="CK15" s="827">
        <f t="shared" si="10"/>
        <v>38727</v>
      </c>
      <c r="CL15" s="827">
        <v>32287</v>
      </c>
      <c r="CM15" s="827">
        <v>10</v>
      </c>
      <c r="CN15" s="827">
        <v>4546</v>
      </c>
      <c r="CO15" s="827">
        <v>3461</v>
      </c>
      <c r="CP15" s="827">
        <v>0</v>
      </c>
      <c r="CQ15" s="827">
        <v>4</v>
      </c>
      <c r="CR15" s="827">
        <v>18</v>
      </c>
      <c r="CS15" s="827">
        <v>0</v>
      </c>
      <c r="CT15" s="827">
        <v>28</v>
      </c>
      <c r="CU15" s="827">
        <v>38</v>
      </c>
      <c r="CV15" s="827">
        <f t="shared" si="11"/>
        <v>40392</v>
      </c>
      <c r="CW15" s="827">
        <v>34871</v>
      </c>
      <c r="CX15" s="827">
        <v>5</v>
      </c>
      <c r="CY15" s="827">
        <v>4476</v>
      </c>
      <c r="CZ15" s="827">
        <v>3182</v>
      </c>
      <c r="DA15" s="827">
        <v>0</v>
      </c>
      <c r="DB15" s="827">
        <v>4</v>
      </c>
      <c r="DC15" s="827">
        <v>19</v>
      </c>
      <c r="DD15" s="827">
        <v>0</v>
      </c>
      <c r="DE15" s="827">
        <v>28</v>
      </c>
      <c r="DF15" s="827">
        <v>40</v>
      </c>
      <c r="DG15" s="827">
        <f t="shared" si="12"/>
        <v>42625</v>
      </c>
      <c r="DH15" s="827">
        <v>36617</v>
      </c>
      <c r="DI15" s="824">
        <v>4</v>
      </c>
      <c r="DJ15" s="824">
        <v>4169</v>
      </c>
      <c r="DK15" s="824">
        <v>2986</v>
      </c>
      <c r="DL15" s="824">
        <v>0</v>
      </c>
      <c r="DM15" s="824">
        <v>4</v>
      </c>
      <c r="DN15" s="824">
        <v>18</v>
      </c>
      <c r="DO15" s="824">
        <v>0</v>
      </c>
      <c r="DP15" s="824">
        <v>29</v>
      </c>
      <c r="DQ15" s="824">
        <v>50</v>
      </c>
      <c r="DR15" s="824">
        <f t="shared" si="13"/>
        <v>43877</v>
      </c>
      <c r="DS15" s="827">
        <v>42137</v>
      </c>
      <c r="DT15" s="824">
        <v>2</v>
      </c>
      <c r="DU15" s="824">
        <v>4327</v>
      </c>
      <c r="DV15" s="824">
        <v>2907</v>
      </c>
      <c r="DW15" s="824">
        <v>0</v>
      </c>
      <c r="DX15" s="824">
        <v>5</v>
      </c>
      <c r="DY15" s="824">
        <v>19</v>
      </c>
      <c r="DZ15" s="824">
        <v>0</v>
      </c>
      <c r="EA15" s="824">
        <v>34</v>
      </c>
      <c r="EB15" s="824">
        <v>58</v>
      </c>
      <c r="EC15" s="824">
        <v>49489</v>
      </c>
      <c r="ED15" s="824">
        <v>44908</v>
      </c>
      <c r="EE15" s="824">
        <v>2</v>
      </c>
      <c r="EF15" s="824">
        <v>4375</v>
      </c>
      <c r="EG15" s="824">
        <v>2814</v>
      </c>
      <c r="EH15" s="824">
        <v>0</v>
      </c>
      <c r="EI15" s="824">
        <v>4</v>
      </c>
      <c r="EJ15" s="824">
        <v>19</v>
      </c>
      <c r="EK15" s="824">
        <v>0</v>
      </c>
      <c r="EL15" s="824">
        <v>33</v>
      </c>
      <c r="EM15" s="824">
        <v>72</v>
      </c>
      <c r="EN15" s="824">
        <v>52227</v>
      </c>
      <c r="EO15" s="824">
        <v>48211</v>
      </c>
      <c r="EP15" s="824">
        <v>3</v>
      </c>
      <c r="EQ15" s="824">
        <v>4594</v>
      </c>
      <c r="ER15" s="824">
        <v>2721</v>
      </c>
      <c r="ES15" s="824">
        <v>0</v>
      </c>
      <c r="ET15" s="824">
        <v>21</v>
      </c>
      <c r="EU15" s="824">
        <v>20</v>
      </c>
      <c r="EV15" s="824">
        <v>0</v>
      </c>
      <c r="EW15" s="824">
        <v>38</v>
      </c>
      <c r="EX15" s="824">
        <v>79</v>
      </c>
      <c r="EY15" s="824">
        <v>55687</v>
      </c>
      <c r="EZ15" s="824">
        <v>51715</v>
      </c>
      <c r="FA15" s="824">
        <v>2</v>
      </c>
      <c r="FB15" s="824">
        <v>4779</v>
      </c>
      <c r="FC15" s="824">
        <v>2743</v>
      </c>
      <c r="FD15" s="824">
        <v>0</v>
      </c>
      <c r="FE15" s="824">
        <v>5</v>
      </c>
      <c r="FF15" s="824">
        <v>23</v>
      </c>
      <c r="FG15" s="824">
        <v>0</v>
      </c>
      <c r="FH15" s="824">
        <v>41</v>
      </c>
      <c r="FI15" s="824">
        <v>94</v>
      </c>
      <c r="FJ15" s="824">
        <v>59402</v>
      </c>
      <c r="FK15" s="828">
        <v>56100</v>
      </c>
      <c r="FL15" s="824">
        <v>3</v>
      </c>
      <c r="FM15" s="824">
        <v>4635</v>
      </c>
      <c r="FN15" s="824">
        <v>2603</v>
      </c>
      <c r="FO15" s="824">
        <v>0</v>
      </c>
      <c r="FP15" s="824">
        <v>5</v>
      </c>
      <c r="FQ15" s="824">
        <v>24</v>
      </c>
      <c r="FR15" s="824">
        <v>0</v>
      </c>
      <c r="FS15" s="824">
        <v>49</v>
      </c>
      <c r="FT15" s="824">
        <v>114</v>
      </c>
      <c r="FU15" s="824">
        <v>63533</v>
      </c>
      <c r="FV15" s="824">
        <v>62238</v>
      </c>
      <c r="FW15" s="824">
        <v>3</v>
      </c>
      <c r="FX15" s="824">
        <v>2476</v>
      </c>
      <c r="FY15" s="824">
        <v>0</v>
      </c>
      <c r="FZ15" s="824">
        <v>0</v>
      </c>
      <c r="GA15" s="824">
        <v>7</v>
      </c>
      <c r="GB15" s="824">
        <v>30</v>
      </c>
      <c r="GC15" s="824">
        <v>0</v>
      </c>
      <c r="GD15" s="824">
        <v>58</v>
      </c>
      <c r="GE15" s="824">
        <v>0</v>
      </c>
      <c r="GF15" s="824">
        <v>64812</v>
      </c>
      <c r="GG15" s="829">
        <v>68928</v>
      </c>
      <c r="GH15" s="824">
        <v>3</v>
      </c>
      <c r="GI15" s="824">
        <v>2546</v>
      </c>
      <c r="GJ15" s="824">
        <v>0</v>
      </c>
      <c r="GK15" s="824">
        <v>0</v>
      </c>
      <c r="GL15" s="824">
        <v>8</v>
      </c>
      <c r="GM15" s="824">
        <v>32</v>
      </c>
      <c r="GN15" s="824">
        <v>0</v>
      </c>
      <c r="GO15" s="824">
        <v>94</v>
      </c>
      <c r="GP15" s="824">
        <v>0</v>
      </c>
      <c r="GQ15" s="824">
        <v>71611</v>
      </c>
      <c r="GR15" s="829">
        <v>72690</v>
      </c>
      <c r="GS15" s="824">
        <v>5</v>
      </c>
      <c r="GT15" s="824">
        <v>2579</v>
      </c>
      <c r="GU15" s="824">
        <v>0</v>
      </c>
      <c r="GV15" s="824">
        <v>0</v>
      </c>
      <c r="GW15" s="824">
        <v>10</v>
      </c>
      <c r="GX15" s="824">
        <v>35</v>
      </c>
      <c r="GY15" s="824">
        <v>0</v>
      </c>
      <c r="GZ15" s="824">
        <v>98</v>
      </c>
      <c r="HA15" s="824">
        <v>0</v>
      </c>
      <c r="HB15" s="824">
        <v>75417</v>
      </c>
      <c r="HC15" s="786">
        <v>75575</v>
      </c>
      <c r="HD15" s="786">
        <v>3</v>
      </c>
      <c r="HE15" s="786">
        <v>2192</v>
      </c>
      <c r="HF15" s="786">
        <v>0</v>
      </c>
      <c r="HG15" s="786">
        <v>0</v>
      </c>
      <c r="HH15" s="786">
        <v>9</v>
      </c>
      <c r="HI15" s="786">
        <v>28</v>
      </c>
      <c r="HJ15" s="786">
        <v>0</v>
      </c>
      <c r="HK15" s="786">
        <v>80</v>
      </c>
      <c r="HL15" s="786">
        <v>0</v>
      </c>
      <c r="HM15" s="786">
        <v>77887</v>
      </c>
      <c r="HN15" s="786">
        <v>79159</v>
      </c>
      <c r="HO15" s="786">
        <v>3</v>
      </c>
      <c r="HP15" s="786">
        <v>2246</v>
      </c>
      <c r="HQ15" s="786">
        <v>0</v>
      </c>
      <c r="HR15" s="786">
        <v>0</v>
      </c>
      <c r="HS15" s="786">
        <v>11</v>
      </c>
      <c r="HT15" s="786">
        <v>29</v>
      </c>
      <c r="HU15" s="786">
        <v>0</v>
      </c>
      <c r="HV15" s="786">
        <v>88</v>
      </c>
      <c r="HW15" s="786">
        <v>0</v>
      </c>
      <c r="HX15" s="786">
        <v>81536</v>
      </c>
      <c r="HY15" s="786">
        <v>76638</v>
      </c>
      <c r="HZ15" s="786">
        <v>3</v>
      </c>
      <c r="IA15" s="786">
        <v>1939</v>
      </c>
      <c r="IB15" s="786">
        <v>0</v>
      </c>
      <c r="IC15" s="786">
        <v>0</v>
      </c>
      <c r="ID15" s="786">
        <v>11</v>
      </c>
      <c r="IE15" s="786">
        <v>28</v>
      </c>
      <c r="IF15" s="786">
        <v>0</v>
      </c>
      <c r="IG15" s="786">
        <v>83</v>
      </c>
      <c r="IH15" s="786">
        <v>0</v>
      </c>
      <c r="II15" s="786">
        <v>78702</v>
      </c>
      <c r="IJ15" s="786">
        <v>75245</v>
      </c>
      <c r="IK15" s="786">
        <v>3</v>
      </c>
      <c r="IL15" s="786">
        <v>1742</v>
      </c>
      <c r="IM15" s="785">
        <v>0</v>
      </c>
      <c r="IN15" s="785">
        <v>0</v>
      </c>
      <c r="IO15" s="786">
        <v>11</v>
      </c>
      <c r="IP15" s="786">
        <v>29</v>
      </c>
      <c r="IQ15" s="785">
        <v>0</v>
      </c>
      <c r="IR15" s="786">
        <v>79</v>
      </c>
      <c r="IS15" s="785">
        <v>0</v>
      </c>
      <c r="IT15" s="786">
        <v>77109</v>
      </c>
      <c r="IU15" s="786">
        <v>74488</v>
      </c>
      <c r="IV15" s="786">
        <v>2</v>
      </c>
      <c r="IW15" s="786">
        <v>1642</v>
      </c>
      <c r="IX15" s="785">
        <v>0</v>
      </c>
      <c r="IY15" s="785">
        <v>0</v>
      </c>
      <c r="IZ15" s="786">
        <v>11</v>
      </c>
      <c r="JA15" s="786">
        <v>30</v>
      </c>
      <c r="JB15" s="785">
        <v>0</v>
      </c>
      <c r="JC15" s="786">
        <v>75</v>
      </c>
      <c r="JD15" s="785">
        <v>0</v>
      </c>
      <c r="JE15" s="786">
        <v>76248</v>
      </c>
      <c r="JF15" s="786">
        <v>76910</v>
      </c>
    </row>
    <row r="16" spans="1:266">
      <c r="A16" s="124" t="s">
        <v>2786</v>
      </c>
      <c r="B16" s="827">
        <v>50034</v>
      </c>
      <c r="C16" s="827">
        <v>251</v>
      </c>
      <c r="D16" s="827">
        <v>22</v>
      </c>
      <c r="E16" s="827">
        <v>404</v>
      </c>
      <c r="F16" s="827">
        <v>5973</v>
      </c>
      <c r="G16" s="827">
        <v>0</v>
      </c>
      <c r="H16" s="827">
        <v>9883</v>
      </c>
      <c r="I16" s="827">
        <v>3690</v>
      </c>
      <c r="J16" s="827">
        <v>809</v>
      </c>
      <c r="K16" s="827">
        <v>0</v>
      </c>
      <c r="L16" s="827">
        <v>71066</v>
      </c>
      <c r="M16" s="827">
        <v>35814</v>
      </c>
      <c r="N16" s="827">
        <v>174</v>
      </c>
      <c r="O16" s="827">
        <v>74</v>
      </c>
      <c r="P16" s="827">
        <v>284</v>
      </c>
      <c r="Q16" s="827">
        <v>4608</v>
      </c>
      <c r="R16" s="827">
        <v>0</v>
      </c>
      <c r="S16" s="827">
        <v>7798</v>
      </c>
      <c r="T16" s="827">
        <v>2756</v>
      </c>
      <c r="U16" s="827">
        <v>173</v>
      </c>
      <c r="V16" s="827">
        <v>0</v>
      </c>
      <c r="W16" s="827">
        <v>51681</v>
      </c>
      <c r="X16" s="827">
        <v>36611</v>
      </c>
      <c r="Y16" s="827">
        <v>216</v>
      </c>
      <c r="Z16" s="827">
        <v>346</v>
      </c>
      <c r="AA16" s="827">
        <v>516</v>
      </c>
      <c r="AB16" s="827">
        <v>4806</v>
      </c>
      <c r="AC16" s="827">
        <v>0</v>
      </c>
      <c r="AD16" s="827">
        <v>8254</v>
      </c>
      <c r="AE16" s="827">
        <v>3145</v>
      </c>
      <c r="AF16" s="827">
        <v>181</v>
      </c>
      <c r="AG16" s="827">
        <v>0</v>
      </c>
      <c r="AH16" s="827">
        <v>54075</v>
      </c>
      <c r="AI16" s="827">
        <v>33532</v>
      </c>
      <c r="AJ16" s="827">
        <v>422</v>
      </c>
      <c r="AK16" s="827">
        <v>487</v>
      </c>
      <c r="AL16" s="827">
        <v>515</v>
      </c>
      <c r="AM16" s="827">
        <v>4307</v>
      </c>
      <c r="AN16" s="827">
        <v>0</v>
      </c>
      <c r="AO16" s="827">
        <v>7834</v>
      </c>
      <c r="AP16" s="827">
        <v>2910</v>
      </c>
      <c r="AQ16" s="827">
        <v>182</v>
      </c>
      <c r="AR16" s="827">
        <v>0</v>
      </c>
      <c r="AS16" s="827">
        <v>50189</v>
      </c>
      <c r="AT16" s="827">
        <v>30218</v>
      </c>
      <c r="AU16" s="827">
        <v>527</v>
      </c>
      <c r="AV16" s="827">
        <v>544</v>
      </c>
      <c r="AW16" s="827">
        <v>638</v>
      </c>
      <c r="AX16" s="827">
        <v>4386</v>
      </c>
      <c r="AY16" s="827">
        <v>0</v>
      </c>
      <c r="AZ16" s="827">
        <v>8104</v>
      </c>
      <c r="BA16" s="827">
        <v>3160</v>
      </c>
      <c r="BB16" s="827">
        <v>199</v>
      </c>
      <c r="BC16" s="827">
        <v>0</v>
      </c>
      <c r="BD16" s="827">
        <v>47776</v>
      </c>
      <c r="BE16" s="827">
        <v>28413</v>
      </c>
      <c r="BF16" s="827">
        <v>532</v>
      </c>
      <c r="BG16" s="827">
        <v>681</v>
      </c>
      <c r="BH16" s="827">
        <v>638</v>
      </c>
      <c r="BI16" s="827">
        <v>4324</v>
      </c>
      <c r="BJ16" s="827">
        <v>0</v>
      </c>
      <c r="BK16" s="827">
        <v>7880</v>
      </c>
      <c r="BL16" s="827">
        <v>3134</v>
      </c>
      <c r="BM16" s="827">
        <v>206</v>
      </c>
      <c r="BN16" s="827">
        <v>0</v>
      </c>
      <c r="BO16" s="827">
        <v>45808</v>
      </c>
      <c r="BP16" s="827">
        <v>32785</v>
      </c>
      <c r="BQ16" s="827">
        <v>529</v>
      </c>
      <c r="BR16" s="827">
        <v>938</v>
      </c>
      <c r="BS16" s="827">
        <v>973</v>
      </c>
      <c r="BT16" s="827">
        <v>4188</v>
      </c>
      <c r="BU16" s="827">
        <v>0</v>
      </c>
      <c r="BV16" s="827">
        <v>8415</v>
      </c>
      <c r="BW16" s="827">
        <v>3489</v>
      </c>
      <c r="BX16" s="827">
        <v>227</v>
      </c>
      <c r="BY16" s="827">
        <v>0</v>
      </c>
      <c r="BZ16" s="827">
        <f t="shared" si="9"/>
        <v>51544</v>
      </c>
      <c r="CA16" s="827">
        <v>34605</v>
      </c>
      <c r="CB16" s="827">
        <v>543</v>
      </c>
      <c r="CC16" s="827">
        <v>1115</v>
      </c>
      <c r="CD16" s="827">
        <v>964</v>
      </c>
      <c r="CE16" s="827">
        <v>4000</v>
      </c>
      <c r="CF16" s="827">
        <v>0</v>
      </c>
      <c r="CG16" s="827">
        <v>6705</v>
      </c>
      <c r="CH16" s="827">
        <v>3002</v>
      </c>
      <c r="CI16" s="827">
        <v>200</v>
      </c>
      <c r="CJ16" s="827">
        <v>0</v>
      </c>
      <c r="CK16" s="827">
        <f t="shared" si="10"/>
        <v>51134</v>
      </c>
      <c r="CL16" s="827">
        <v>32821</v>
      </c>
      <c r="CM16" s="827">
        <v>593</v>
      </c>
      <c r="CN16" s="827">
        <v>1085</v>
      </c>
      <c r="CO16" s="827">
        <v>869</v>
      </c>
      <c r="CP16" s="827">
        <v>3667</v>
      </c>
      <c r="CQ16" s="827">
        <v>0</v>
      </c>
      <c r="CR16" s="827">
        <v>4625</v>
      </c>
      <c r="CS16" s="827">
        <v>2548</v>
      </c>
      <c r="CT16" s="827">
        <v>208</v>
      </c>
      <c r="CU16" s="827">
        <v>0</v>
      </c>
      <c r="CV16" s="827">
        <f t="shared" si="11"/>
        <v>46416</v>
      </c>
      <c r="CW16" s="827">
        <v>31971</v>
      </c>
      <c r="CX16" s="827">
        <v>657</v>
      </c>
      <c r="CY16" s="827">
        <v>1257</v>
      </c>
      <c r="CZ16" s="827">
        <v>837</v>
      </c>
      <c r="DA16" s="827">
        <v>3600</v>
      </c>
      <c r="DB16" s="827">
        <v>0</v>
      </c>
      <c r="DC16" s="827">
        <v>3699</v>
      </c>
      <c r="DD16" s="827">
        <v>2352</v>
      </c>
      <c r="DE16" s="827">
        <v>181</v>
      </c>
      <c r="DF16" s="827">
        <v>0</v>
      </c>
      <c r="DG16" s="827">
        <f t="shared" si="12"/>
        <v>44554</v>
      </c>
      <c r="DH16" s="827">
        <v>32650</v>
      </c>
      <c r="DI16" s="824">
        <v>534</v>
      </c>
      <c r="DJ16" s="824">
        <v>1192</v>
      </c>
      <c r="DK16" s="824">
        <v>733</v>
      </c>
      <c r="DL16" s="824">
        <v>3176</v>
      </c>
      <c r="DM16" s="824">
        <v>0</v>
      </c>
      <c r="DN16" s="824">
        <v>2836</v>
      </c>
      <c r="DO16" s="824">
        <v>2449</v>
      </c>
      <c r="DP16" s="824">
        <v>31</v>
      </c>
      <c r="DQ16" s="824">
        <v>0</v>
      </c>
      <c r="DR16" s="824">
        <f t="shared" si="13"/>
        <v>43601</v>
      </c>
      <c r="DS16" s="827">
        <v>22021</v>
      </c>
      <c r="DT16" s="824">
        <v>429</v>
      </c>
      <c r="DU16" s="824">
        <v>1277</v>
      </c>
      <c r="DV16" s="824">
        <v>759</v>
      </c>
      <c r="DW16" s="824">
        <v>3176</v>
      </c>
      <c r="DX16" s="824">
        <v>0</v>
      </c>
      <c r="DY16" s="824">
        <v>2300</v>
      </c>
      <c r="DZ16" s="824">
        <v>2621</v>
      </c>
      <c r="EA16" s="824">
        <v>36</v>
      </c>
      <c r="EB16" s="824">
        <v>0</v>
      </c>
      <c r="EC16" s="824">
        <v>32619</v>
      </c>
      <c r="ED16" s="824">
        <v>24246</v>
      </c>
      <c r="EE16" s="824">
        <v>463</v>
      </c>
      <c r="EF16" s="824">
        <v>1259</v>
      </c>
      <c r="EG16" s="824">
        <v>341</v>
      </c>
      <c r="EH16" s="824">
        <v>2981</v>
      </c>
      <c r="EI16" s="824">
        <v>0</v>
      </c>
      <c r="EJ16" s="824">
        <v>2116</v>
      </c>
      <c r="EK16" s="824">
        <v>2387</v>
      </c>
      <c r="EL16" s="824">
        <v>34</v>
      </c>
      <c r="EM16" s="824">
        <v>0</v>
      </c>
      <c r="EN16" s="824">
        <v>33827</v>
      </c>
      <c r="EO16" s="824">
        <v>23010</v>
      </c>
      <c r="EP16" s="824">
        <v>474</v>
      </c>
      <c r="EQ16" s="824">
        <v>1566</v>
      </c>
      <c r="ER16" s="824">
        <v>382</v>
      </c>
      <c r="ES16" s="824">
        <v>3069</v>
      </c>
      <c r="ET16" s="824">
        <v>0</v>
      </c>
      <c r="EU16" s="824">
        <v>2510</v>
      </c>
      <c r="EV16" s="824">
        <v>2450</v>
      </c>
      <c r="EW16" s="824">
        <v>30</v>
      </c>
      <c r="EX16" s="824">
        <v>0</v>
      </c>
      <c r="EY16" s="824">
        <v>33491</v>
      </c>
      <c r="EZ16" s="824">
        <v>22781</v>
      </c>
      <c r="FA16" s="824">
        <v>387</v>
      </c>
      <c r="FB16" s="824">
        <v>1699</v>
      </c>
      <c r="FC16" s="824">
        <v>312</v>
      </c>
      <c r="FD16" s="824">
        <v>2880</v>
      </c>
      <c r="FE16" s="824">
        <v>0</v>
      </c>
      <c r="FF16" s="824">
        <v>2831</v>
      </c>
      <c r="FG16" s="824">
        <v>1921</v>
      </c>
      <c r="FH16" s="824">
        <v>31</v>
      </c>
      <c r="FI16" s="824">
        <v>0</v>
      </c>
      <c r="FJ16" s="824">
        <v>32842</v>
      </c>
      <c r="FK16" s="828">
        <v>25230</v>
      </c>
      <c r="FL16" s="824">
        <v>258</v>
      </c>
      <c r="FM16" s="824">
        <v>2025</v>
      </c>
      <c r="FN16" s="824">
        <v>288</v>
      </c>
      <c r="FO16" s="824">
        <v>2763</v>
      </c>
      <c r="FP16" s="824">
        <v>0</v>
      </c>
      <c r="FQ16" s="824">
        <v>3329</v>
      </c>
      <c r="FR16" s="824">
        <v>1598</v>
      </c>
      <c r="FS16" s="824">
        <v>0</v>
      </c>
      <c r="FT16" s="824">
        <v>982</v>
      </c>
      <c r="FU16" s="824">
        <v>36473</v>
      </c>
      <c r="FV16" s="824">
        <v>26065</v>
      </c>
      <c r="FW16" s="824">
        <v>236</v>
      </c>
      <c r="FX16" s="824">
        <v>326</v>
      </c>
      <c r="FY16" s="824">
        <v>0</v>
      </c>
      <c r="FZ16" s="824">
        <v>3348</v>
      </c>
      <c r="GA16" s="824">
        <v>0</v>
      </c>
      <c r="GB16" s="824">
        <v>3747</v>
      </c>
      <c r="GC16" s="824">
        <v>1763</v>
      </c>
      <c r="GD16" s="824">
        <v>51</v>
      </c>
      <c r="GE16" s="824">
        <v>0</v>
      </c>
      <c r="GF16" s="824">
        <v>35536</v>
      </c>
      <c r="GG16" s="829">
        <v>28330</v>
      </c>
      <c r="GH16" s="824">
        <v>304</v>
      </c>
      <c r="GI16" s="824">
        <v>295</v>
      </c>
      <c r="GJ16" s="824">
        <v>0</v>
      </c>
      <c r="GK16" s="824">
        <v>3818</v>
      </c>
      <c r="GL16" s="824">
        <v>0</v>
      </c>
      <c r="GM16" s="824">
        <v>3995</v>
      </c>
      <c r="GN16" s="824">
        <v>2066</v>
      </c>
      <c r="GO16" s="824">
        <v>49</v>
      </c>
      <c r="GP16" s="824">
        <v>0</v>
      </c>
      <c r="GQ16" s="824">
        <v>38857</v>
      </c>
      <c r="GR16" s="829">
        <v>30045</v>
      </c>
      <c r="GS16" s="824">
        <v>227</v>
      </c>
      <c r="GT16" s="824">
        <v>342</v>
      </c>
      <c r="GU16" s="824">
        <v>0</v>
      </c>
      <c r="GV16" s="824">
        <v>3870</v>
      </c>
      <c r="GW16" s="824">
        <v>0</v>
      </c>
      <c r="GX16" s="824">
        <v>4503</v>
      </c>
      <c r="GY16" s="824">
        <v>2299</v>
      </c>
      <c r="GZ16" s="824">
        <v>0</v>
      </c>
      <c r="HA16" s="824">
        <v>0</v>
      </c>
      <c r="HB16" s="824">
        <v>41286</v>
      </c>
      <c r="HC16" s="786">
        <v>24235</v>
      </c>
      <c r="HD16" s="786">
        <v>229</v>
      </c>
      <c r="HE16" s="786">
        <v>360</v>
      </c>
      <c r="HF16" s="786">
        <v>0</v>
      </c>
      <c r="HG16" s="786">
        <v>3018</v>
      </c>
      <c r="HH16" s="786">
        <v>0</v>
      </c>
      <c r="HI16" s="786">
        <v>3199</v>
      </c>
      <c r="HJ16" s="786">
        <v>2002</v>
      </c>
      <c r="HK16" s="786">
        <v>0</v>
      </c>
      <c r="HL16" s="786">
        <v>0</v>
      </c>
      <c r="HM16" s="786">
        <v>33043</v>
      </c>
      <c r="HN16" s="786">
        <v>26777</v>
      </c>
      <c r="HO16" s="786">
        <v>244</v>
      </c>
      <c r="HP16" s="786">
        <v>379</v>
      </c>
      <c r="HQ16" s="786">
        <v>0</v>
      </c>
      <c r="HR16" s="786">
        <v>3100</v>
      </c>
      <c r="HS16" s="786">
        <v>0</v>
      </c>
      <c r="HT16" s="786">
        <v>2808</v>
      </c>
      <c r="HU16" s="786">
        <v>2138</v>
      </c>
      <c r="HV16" s="786">
        <v>0</v>
      </c>
      <c r="HW16" s="786">
        <v>0</v>
      </c>
      <c r="HX16" s="786">
        <v>35446</v>
      </c>
      <c r="HY16" s="786">
        <v>25357</v>
      </c>
      <c r="HZ16" s="786">
        <v>196</v>
      </c>
      <c r="IA16" s="786">
        <v>0</v>
      </c>
      <c r="IB16" s="786">
        <v>0</v>
      </c>
      <c r="IC16" s="786">
        <v>2606</v>
      </c>
      <c r="ID16" s="786">
        <v>0</v>
      </c>
      <c r="IE16" s="786">
        <v>2225</v>
      </c>
      <c r="IF16" s="786">
        <v>1863</v>
      </c>
      <c r="IG16" s="786">
        <v>0</v>
      </c>
      <c r="IH16" s="786">
        <v>0</v>
      </c>
      <c r="II16" s="786">
        <v>32247</v>
      </c>
      <c r="IJ16" s="786">
        <v>23996</v>
      </c>
      <c r="IK16" s="786">
        <v>223</v>
      </c>
      <c r="IL16" s="785">
        <v>0</v>
      </c>
      <c r="IM16" s="785">
        <v>0</v>
      </c>
      <c r="IN16" s="786">
        <v>2174</v>
      </c>
      <c r="IO16" s="785">
        <v>0</v>
      </c>
      <c r="IP16" s="786">
        <v>1624</v>
      </c>
      <c r="IQ16" s="786">
        <v>1579</v>
      </c>
      <c r="IR16" s="785">
        <v>0</v>
      </c>
      <c r="IS16" s="785">
        <v>0</v>
      </c>
      <c r="IT16" s="786">
        <v>29596</v>
      </c>
      <c r="IU16" s="786">
        <v>23305</v>
      </c>
      <c r="IV16" s="786">
        <v>137</v>
      </c>
      <c r="IW16" s="785">
        <v>0</v>
      </c>
      <c r="IX16" s="785">
        <v>0</v>
      </c>
      <c r="IY16" s="786">
        <v>1887</v>
      </c>
      <c r="IZ16" s="785">
        <v>0</v>
      </c>
      <c r="JA16" s="786">
        <v>1258</v>
      </c>
      <c r="JB16" s="786">
        <v>2154</v>
      </c>
      <c r="JC16" s="785">
        <v>0</v>
      </c>
      <c r="JD16" s="785">
        <v>0</v>
      </c>
      <c r="JE16" s="786">
        <v>28741</v>
      </c>
      <c r="JF16" s="786">
        <v>29600</v>
      </c>
    </row>
    <row r="17" spans="1:266">
      <c r="A17" s="124" t="s">
        <v>2787</v>
      </c>
      <c r="B17" s="827">
        <v>108097</v>
      </c>
      <c r="C17" s="827">
        <v>2829</v>
      </c>
      <c r="D17" s="827">
        <v>56781</v>
      </c>
      <c r="E17" s="827">
        <v>12563</v>
      </c>
      <c r="F17" s="827">
        <v>4550</v>
      </c>
      <c r="G17" s="827">
        <v>5238</v>
      </c>
      <c r="H17" s="827">
        <v>10108</v>
      </c>
      <c r="I17" s="827">
        <v>0</v>
      </c>
      <c r="J17" s="827">
        <v>7960</v>
      </c>
      <c r="K17" s="827">
        <v>1497</v>
      </c>
      <c r="L17" s="827">
        <v>209623</v>
      </c>
      <c r="M17" s="827">
        <v>100831</v>
      </c>
      <c r="N17" s="827">
        <v>1902</v>
      </c>
      <c r="O17" s="827">
        <v>48012</v>
      </c>
      <c r="P17" s="827">
        <v>11518</v>
      </c>
      <c r="Q17" s="827">
        <v>3377</v>
      </c>
      <c r="R17" s="827">
        <v>4062</v>
      </c>
      <c r="S17" s="827">
        <v>8174</v>
      </c>
      <c r="T17" s="827">
        <v>0</v>
      </c>
      <c r="U17" s="827">
        <v>6725</v>
      </c>
      <c r="V17" s="827">
        <v>1167</v>
      </c>
      <c r="W17" s="827">
        <v>185768</v>
      </c>
      <c r="X17" s="827">
        <v>96645</v>
      </c>
      <c r="Y17" s="827">
        <v>1828</v>
      </c>
      <c r="Z17" s="827">
        <v>49973</v>
      </c>
      <c r="AA17" s="827">
        <v>11926</v>
      </c>
      <c r="AB17" s="827">
        <v>3264</v>
      </c>
      <c r="AC17" s="827">
        <v>4475</v>
      </c>
      <c r="AD17" s="827">
        <v>8450</v>
      </c>
      <c r="AE17" s="827">
        <v>0</v>
      </c>
      <c r="AF17" s="827">
        <v>6414</v>
      </c>
      <c r="AG17" s="827">
        <v>1460</v>
      </c>
      <c r="AH17" s="827">
        <v>184435</v>
      </c>
      <c r="AI17" s="827">
        <v>91132</v>
      </c>
      <c r="AJ17" s="827">
        <v>1819</v>
      </c>
      <c r="AK17" s="827">
        <v>47158</v>
      </c>
      <c r="AL17" s="827">
        <v>12090</v>
      </c>
      <c r="AM17" s="827">
        <v>3390</v>
      </c>
      <c r="AN17" s="827">
        <v>4428</v>
      </c>
      <c r="AO17" s="827">
        <v>7583</v>
      </c>
      <c r="AP17" s="827">
        <v>0</v>
      </c>
      <c r="AQ17" s="827">
        <v>5892</v>
      </c>
      <c r="AR17" s="827">
        <v>1154</v>
      </c>
      <c r="AS17" s="827">
        <v>174646</v>
      </c>
      <c r="AT17" s="827">
        <v>88555</v>
      </c>
      <c r="AU17" s="827">
        <v>1921</v>
      </c>
      <c r="AV17" s="827">
        <v>46752</v>
      </c>
      <c r="AW17" s="827">
        <v>12163</v>
      </c>
      <c r="AX17" s="827">
        <v>3196</v>
      </c>
      <c r="AY17" s="827">
        <v>4879</v>
      </c>
      <c r="AZ17" s="827">
        <v>7033</v>
      </c>
      <c r="BA17" s="827">
        <v>0</v>
      </c>
      <c r="BB17" s="827">
        <v>6122</v>
      </c>
      <c r="BC17" s="827">
        <v>1135</v>
      </c>
      <c r="BD17" s="827">
        <v>171756</v>
      </c>
      <c r="BE17" s="827">
        <v>84526</v>
      </c>
      <c r="BF17" s="827">
        <v>1878</v>
      </c>
      <c r="BG17" s="827">
        <v>45040</v>
      </c>
      <c r="BH17" s="827">
        <v>11691</v>
      </c>
      <c r="BI17" s="827">
        <v>3253</v>
      </c>
      <c r="BJ17" s="827">
        <v>5112</v>
      </c>
      <c r="BK17" s="827">
        <v>7214</v>
      </c>
      <c r="BL17" s="827">
        <v>0</v>
      </c>
      <c r="BM17" s="827">
        <v>6233</v>
      </c>
      <c r="BN17" s="827">
        <v>950</v>
      </c>
      <c r="BO17" s="827">
        <v>165897</v>
      </c>
      <c r="BP17" s="827">
        <v>77642</v>
      </c>
      <c r="BQ17" s="827">
        <v>1654</v>
      </c>
      <c r="BR17" s="827">
        <v>46554</v>
      </c>
      <c r="BS17" s="827">
        <v>12494</v>
      </c>
      <c r="BT17" s="827">
        <v>3374</v>
      </c>
      <c r="BU17" s="827">
        <v>5043</v>
      </c>
      <c r="BV17" s="827">
        <v>7205</v>
      </c>
      <c r="BW17" s="827">
        <v>0</v>
      </c>
      <c r="BX17" s="827">
        <v>6256</v>
      </c>
      <c r="BY17" s="827">
        <v>1082</v>
      </c>
      <c r="BZ17" s="827">
        <f t="shared" si="9"/>
        <v>161304</v>
      </c>
      <c r="CA17" s="827">
        <v>76273</v>
      </c>
      <c r="CB17" s="827">
        <v>2040</v>
      </c>
      <c r="CC17" s="827">
        <v>44285</v>
      </c>
      <c r="CD17" s="827">
        <v>12823</v>
      </c>
      <c r="CE17" s="827">
        <v>3224</v>
      </c>
      <c r="CF17" s="827">
        <v>4658</v>
      </c>
      <c r="CG17" s="827">
        <v>5997</v>
      </c>
      <c r="CH17" s="827">
        <v>0</v>
      </c>
      <c r="CI17" s="827">
        <v>5952</v>
      </c>
      <c r="CJ17" s="827">
        <v>1231</v>
      </c>
      <c r="CK17" s="827">
        <f t="shared" si="10"/>
        <v>156483</v>
      </c>
      <c r="CL17" s="827">
        <v>72569</v>
      </c>
      <c r="CM17" s="827">
        <v>2157</v>
      </c>
      <c r="CN17" s="827">
        <v>40717</v>
      </c>
      <c r="CO17" s="827">
        <v>11204</v>
      </c>
      <c r="CP17" s="827">
        <v>2878</v>
      </c>
      <c r="CQ17" s="827">
        <v>4034</v>
      </c>
      <c r="CR17" s="827">
        <v>6405</v>
      </c>
      <c r="CS17" s="827">
        <v>0</v>
      </c>
      <c r="CT17" s="827">
        <v>5144</v>
      </c>
      <c r="CU17" s="827">
        <v>931</v>
      </c>
      <c r="CV17" s="827">
        <f t="shared" si="11"/>
        <v>146039</v>
      </c>
      <c r="CW17" s="827">
        <v>73767</v>
      </c>
      <c r="CX17" s="827">
        <v>2100</v>
      </c>
      <c r="CY17" s="827">
        <v>40544</v>
      </c>
      <c r="CZ17" s="827">
        <v>10579</v>
      </c>
      <c r="DA17" s="827">
        <v>2791</v>
      </c>
      <c r="DB17" s="827">
        <v>3692</v>
      </c>
      <c r="DC17" s="827">
        <v>6609</v>
      </c>
      <c r="DD17" s="827">
        <v>0</v>
      </c>
      <c r="DE17" s="827">
        <v>5093</v>
      </c>
      <c r="DF17" s="827">
        <v>662</v>
      </c>
      <c r="DG17" s="827">
        <f t="shared" si="12"/>
        <v>145837</v>
      </c>
      <c r="DH17" s="827">
        <v>67565</v>
      </c>
      <c r="DI17" s="824">
        <v>1951</v>
      </c>
      <c r="DJ17" s="824">
        <v>37553</v>
      </c>
      <c r="DK17" s="824">
        <v>10975</v>
      </c>
      <c r="DL17" s="824">
        <v>3125</v>
      </c>
      <c r="DM17" s="824">
        <v>3373</v>
      </c>
      <c r="DN17" s="824">
        <v>6808</v>
      </c>
      <c r="DO17" s="824">
        <v>0</v>
      </c>
      <c r="DP17" s="824">
        <v>4433</v>
      </c>
      <c r="DQ17" s="824">
        <v>659</v>
      </c>
      <c r="DR17" s="824">
        <f t="shared" si="13"/>
        <v>136442</v>
      </c>
      <c r="DS17" s="827">
        <v>79859</v>
      </c>
      <c r="DT17" s="824">
        <v>2119</v>
      </c>
      <c r="DU17" s="824">
        <v>38360</v>
      </c>
      <c r="DV17" s="824">
        <v>11449</v>
      </c>
      <c r="DW17" s="824">
        <v>3247</v>
      </c>
      <c r="DX17" s="824">
        <v>3465</v>
      </c>
      <c r="DY17" s="824">
        <v>6731</v>
      </c>
      <c r="DZ17" s="824">
        <v>0</v>
      </c>
      <c r="EA17" s="824">
        <v>4789</v>
      </c>
      <c r="EB17" s="824">
        <v>713</v>
      </c>
      <c r="EC17" s="824">
        <v>150732</v>
      </c>
      <c r="ED17" s="824">
        <v>82103</v>
      </c>
      <c r="EE17" s="824">
        <v>2053</v>
      </c>
      <c r="EF17" s="824">
        <v>37738</v>
      </c>
      <c r="EG17" s="824">
        <v>12196</v>
      </c>
      <c r="EH17" s="824">
        <v>2971</v>
      </c>
      <c r="EI17" s="824">
        <v>3517</v>
      </c>
      <c r="EJ17" s="824">
        <v>6350</v>
      </c>
      <c r="EK17" s="824">
        <v>0</v>
      </c>
      <c r="EL17" s="824">
        <v>4682</v>
      </c>
      <c r="EM17" s="824">
        <v>634</v>
      </c>
      <c r="EN17" s="824">
        <v>152244</v>
      </c>
      <c r="EO17" s="824">
        <v>87988</v>
      </c>
      <c r="EP17" s="824">
        <v>1797</v>
      </c>
      <c r="EQ17" s="824">
        <v>39168</v>
      </c>
      <c r="ER17" s="824">
        <v>12051</v>
      </c>
      <c r="ES17" s="824">
        <v>2383</v>
      </c>
      <c r="ET17" s="824">
        <v>3562</v>
      </c>
      <c r="EU17" s="824">
        <v>6797</v>
      </c>
      <c r="EV17" s="824">
        <v>0</v>
      </c>
      <c r="EW17" s="824">
        <v>4965</v>
      </c>
      <c r="EX17" s="824">
        <v>693</v>
      </c>
      <c r="EY17" s="824">
        <v>159404</v>
      </c>
      <c r="EZ17" s="824">
        <v>85345</v>
      </c>
      <c r="FA17" s="824">
        <v>1677</v>
      </c>
      <c r="FB17" s="824">
        <v>41186</v>
      </c>
      <c r="FC17" s="824">
        <v>13321</v>
      </c>
      <c r="FD17" s="824">
        <v>2226</v>
      </c>
      <c r="FE17" s="824">
        <v>3587</v>
      </c>
      <c r="FF17" s="824">
        <v>7034</v>
      </c>
      <c r="FG17" s="824">
        <v>0</v>
      </c>
      <c r="FH17" s="824">
        <v>4714</v>
      </c>
      <c r="FI17" s="824">
        <v>914</v>
      </c>
      <c r="FJ17" s="824">
        <v>160004</v>
      </c>
      <c r="FK17" s="828">
        <v>85248</v>
      </c>
      <c r="FL17" s="824">
        <v>1687</v>
      </c>
      <c r="FM17" s="824">
        <v>40574</v>
      </c>
      <c r="FN17" s="824">
        <v>13117</v>
      </c>
      <c r="FO17" s="824">
        <v>2427</v>
      </c>
      <c r="FP17" s="824">
        <v>3721</v>
      </c>
      <c r="FQ17" s="824">
        <v>7075</v>
      </c>
      <c r="FR17" s="824">
        <v>0</v>
      </c>
      <c r="FS17" s="824">
        <v>4747</v>
      </c>
      <c r="FT17" s="824">
        <v>27</v>
      </c>
      <c r="FU17" s="824">
        <v>158623</v>
      </c>
      <c r="FV17" s="824">
        <v>91242</v>
      </c>
      <c r="FW17" s="824">
        <v>1933</v>
      </c>
      <c r="FX17" s="824">
        <v>18536</v>
      </c>
      <c r="FY17" s="824">
        <v>494</v>
      </c>
      <c r="FZ17" s="824">
        <v>0</v>
      </c>
      <c r="GA17" s="824">
        <v>4364</v>
      </c>
      <c r="GB17" s="824">
        <v>8000</v>
      </c>
      <c r="GC17" s="824">
        <v>0</v>
      </c>
      <c r="GD17" s="824">
        <v>4925</v>
      </c>
      <c r="GE17" s="824">
        <v>48</v>
      </c>
      <c r="GF17" s="824">
        <v>129542</v>
      </c>
      <c r="GG17" s="829">
        <v>103647</v>
      </c>
      <c r="GH17" s="824">
        <v>2536</v>
      </c>
      <c r="GI17" s="824">
        <v>18846</v>
      </c>
      <c r="GJ17" s="824">
        <v>478</v>
      </c>
      <c r="GK17" s="824">
        <v>0</v>
      </c>
      <c r="GL17" s="824">
        <v>4793</v>
      </c>
      <c r="GM17" s="824">
        <v>8736</v>
      </c>
      <c r="GN17" s="824">
        <v>0</v>
      </c>
      <c r="GO17" s="824">
        <v>5322</v>
      </c>
      <c r="GP17" s="824">
        <v>340</v>
      </c>
      <c r="GQ17" s="824">
        <v>144698</v>
      </c>
      <c r="GR17" s="829">
        <v>104107</v>
      </c>
      <c r="GS17" s="824">
        <v>2954</v>
      </c>
      <c r="GT17" s="824">
        <v>22455</v>
      </c>
      <c r="GU17" s="824">
        <v>456</v>
      </c>
      <c r="GV17" s="824">
        <v>0</v>
      </c>
      <c r="GW17" s="824">
        <v>4332</v>
      </c>
      <c r="GX17" s="824">
        <v>9032</v>
      </c>
      <c r="GY17" s="824">
        <v>0</v>
      </c>
      <c r="GZ17" s="824">
        <v>5388</v>
      </c>
      <c r="HA17" s="824">
        <v>59</v>
      </c>
      <c r="HB17" s="824">
        <v>148783</v>
      </c>
      <c r="HC17" s="786">
        <v>107218</v>
      </c>
      <c r="HD17" s="786">
        <v>2441</v>
      </c>
      <c r="HE17" s="786">
        <v>15554</v>
      </c>
      <c r="HF17" s="786">
        <v>379</v>
      </c>
      <c r="HG17" s="786">
        <v>0</v>
      </c>
      <c r="HH17" s="786">
        <v>3480</v>
      </c>
      <c r="HI17" s="786">
        <v>6915</v>
      </c>
      <c r="HJ17" s="786">
        <v>0</v>
      </c>
      <c r="HK17" s="786">
        <v>4171</v>
      </c>
      <c r="HL17" s="786">
        <v>47</v>
      </c>
      <c r="HM17" s="786">
        <v>140205</v>
      </c>
      <c r="HN17" s="786">
        <v>109185</v>
      </c>
      <c r="HO17" s="786">
        <v>2849</v>
      </c>
      <c r="HP17" s="786">
        <v>16631</v>
      </c>
      <c r="HQ17" s="786">
        <v>367</v>
      </c>
      <c r="HR17" s="786">
        <v>0</v>
      </c>
      <c r="HS17" s="786">
        <v>3902</v>
      </c>
      <c r="HT17" s="786">
        <v>7322</v>
      </c>
      <c r="HU17" s="786">
        <v>0</v>
      </c>
      <c r="HV17" s="786">
        <v>4408</v>
      </c>
      <c r="HW17" s="786">
        <v>50</v>
      </c>
      <c r="HX17" s="786">
        <v>144714</v>
      </c>
      <c r="HY17" s="786">
        <v>124207</v>
      </c>
      <c r="HZ17" s="786">
        <v>2446</v>
      </c>
      <c r="IA17" s="786">
        <v>15427</v>
      </c>
      <c r="IB17" s="786">
        <v>291</v>
      </c>
      <c r="IC17" s="786">
        <v>0</v>
      </c>
      <c r="ID17" s="786">
        <v>3544</v>
      </c>
      <c r="IE17" s="786">
        <v>5354</v>
      </c>
      <c r="IF17" s="786">
        <v>0</v>
      </c>
      <c r="IG17" s="786">
        <v>3812</v>
      </c>
      <c r="IH17" s="786">
        <v>42</v>
      </c>
      <c r="II17" s="786">
        <v>155123</v>
      </c>
      <c r="IJ17" s="786">
        <v>116038</v>
      </c>
      <c r="IK17" s="786">
        <v>2245</v>
      </c>
      <c r="IL17" s="786">
        <v>14448</v>
      </c>
      <c r="IM17" s="786">
        <v>190</v>
      </c>
      <c r="IN17" s="785">
        <v>0</v>
      </c>
      <c r="IO17" s="786">
        <v>2901</v>
      </c>
      <c r="IP17" s="786">
        <v>5425</v>
      </c>
      <c r="IQ17" s="785">
        <v>0</v>
      </c>
      <c r="IR17" s="786">
        <v>3047</v>
      </c>
      <c r="IS17" s="786">
        <v>39</v>
      </c>
      <c r="IT17" s="786">
        <v>144333</v>
      </c>
      <c r="IU17" s="786">
        <v>115591</v>
      </c>
      <c r="IV17" s="786">
        <v>2167</v>
      </c>
      <c r="IW17" s="786">
        <v>13378</v>
      </c>
      <c r="IX17" s="786">
        <v>176</v>
      </c>
      <c r="IY17" s="785">
        <v>0</v>
      </c>
      <c r="IZ17" s="786">
        <v>2549</v>
      </c>
      <c r="JA17" s="786">
        <v>5296</v>
      </c>
      <c r="JB17" s="785">
        <v>0</v>
      </c>
      <c r="JC17" s="786">
        <v>2782</v>
      </c>
      <c r="JD17" s="786">
        <v>36</v>
      </c>
      <c r="JE17" s="786">
        <v>141975</v>
      </c>
      <c r="JF17" s="786">
        <v>138282</v>
      </c>
    </row>
    <row r="18" spans="1:266">
      <c r="A18" s="416" t="s">
        <v>2793</v>
      </c>
      <c r="B18" s="827">
        <v>38138</v>
      </c>
      <c r="C18" s="827">
        <v>598</v>
      </c>
      <c r="D18" s="827">
        <v>8777</v>
      </c>
      <c r="E18" s="827">
        <v>2668</v>
      </c>
      <c r="F18" s="827">
        <v>692</v>
      </c>
      <c r="G18" s="827">
        <v>359</v>
      </c>
      <c r="H18" s="827">
        <v>898</v>
      </c>
      <c r="I18" s="827">
        <v>294</v>
      </c>
      <c r="J18" s="827">
        <v>484</v>
      </c>
      <c r="K18" s="827">
        <v>100</v>
      </c>
      <c r="L18" s="827">
        <v>53008</v>
      </c>
      <c r="M18" s="827">
        <v>36950</v>
      </c>
      <c r="N18" s="827">
        <v>536</v>
      </c>
      <c r="O18" s="827">
        <v>7622</v>
      </c>
      <c r="P18" s="827">
        <v>2182</v>
      </c>
      <c r="Q18" s="827">
        <v>539</v>
      </c>
      <c r="R18" s="827">
        <v>470</v>
      </c>
      <c r="S18" s="827">
        <v>665</v>
      </c>
      <c r="T18" s="827">
        <v>245</v>
      </c>
      <c r="U18" s="827">
        <v>426</v>
      </c>
      <c r="V18" s="827">
        <v>78</v>
      </c>
      <c r="W18" s="827">
        <v>49713</v>
      </c>
      <c r="X18" s="827">
        <v>36067</v>
      </c>
      <c r="Y18" s="827">
        <v>604</v>
      </c>
      <c r="Z18" s="827">
        <v>7391</v>
      </c>
      <c r="AA18" s="827">
        <v>1727</v>
      </c>
      <c r="AB18" s="827">
        <v>627</v>
      </c>
      <c r="AC18" s="827">
        <v>410</v>
      </c>
      <c r="AD18" s="827">
        <v>422</v>
      </c>
      <c r="AE18" s="827">
        <v>156</v>
      </c>
      <c r="AF18" s="827">
        <v>375</v>
      </c>
      <c r="AG18" s="827">
        <v>73</v>
      </c>
      <c r="AH18" s="827">
        <v>47852</v>
      </c>
      <c r="AI18" s="827">
        <v>34976</v>
      </c>
      <c r="AJ18" s="827">
        <v>674</v>
      </c>
      <c r="AK18" s="827">
        <v>6714</v>
      </c>
      <c r="AL18" s="827">
        <v>1753</v>
      </c>
      <c r="AM18" s="827">
        <v>697</v>
      </c>
      <c r="AN18" s="827">
        <v>233</v>
      </c>
      <c r="AO18" s="827">
        <v>576</v>
      </c>
      <c r="AP18" s="827">
        <v>143</v>
      </c>
      <c r="AQ18" s="827">
        <v>332</v>
      </c>
      <c r="AR18" s="827">
        <v>75</v>
      </c>
      <c r="AS18" s="827">
        <v>46173</v>
      </c>
      <c r="AT18" s="827">
        <v>34539</v>
      </c>
      <c r="AU18" s="827">
        <v>637</v>
      </c>
      <c r="AV18" s="827">
        <v>6463</v>
      </c>
      <c r="AW18" s="827">
        <v>1801</v>
      </c>
      <c r="AX18" s="827">
        <v>712</v>
      </c>
      <c r="AY18" s="827">
        <v>251</v>
      </c>
      <c r="AZ18" s="827">
        <v>586</v>
      </c>
      <c r="BA18" s="827">
        <v>156</v>
      </c>
      <c r="BB18" s="827">
        <v>302</v>
      </c>
      <c r="BC18" s="827">
        <v>92</v>
      </c>
      <c r="BD18" s="827">
        <v>45539</v>
      </c>
      <c r="BE18" s="827">
        <v>35547</v>
      </c>
      <c r="BF18" s="827">
        <v>581</v>
      </c>
      <c r="BG18" s="827">
        <v>6175</v>
      </c>
      <c r="BH18" s="827">
        <v>1922</v>
      </c>
      <c r="BI18" s="827">
        <v>520</v>
      </c>
      <c r="BJ18" s="827">
        <v>304</v>
      </c>
      <c r="BK18" s="827">
        <v>583</v>
      </c>
      <c r="BL18" s="827">
        <v>162</v>
      </c>
      <c r="BM18" s="827">
        <v>359</v>
      </c>
      <c r="BN18" s="827">
        <v>83</v>
      </c>
      <c r="BO18" s="827">
        <v>46236</v>
      </c>
      <c r="BP18" s="827">
        <v>37571</v>
      </c>
      <c r="BQ18" s="827">
        <v>777</v>
      </c>
      <c r="BR18" s="827">
        <v>7074</v>
      </c>
      <c r="BS18" s="827">
        <v>1906</v>
      </c>
      <c r="BT18" s="827">
        <v>549</v>
      </c>
      <c r="BU18" s="827">
        <v>251</v>
      </c>
      <c r="BV18" s="827">
        <v>541</v>
      </c>
      <c r="BW18" s="827">
        <v>167</v>
      </c>
      <c r="BX18" s="827">
        <v>326</v>
      </c>
      <c r="BY18" s="827">
        <v>151</v>
      </c>
      <c r="BZ18" s="827">
        <f t="shared" si="9"/>
        <v>49313</v>
      </c>
      <c r="CA18" s="827">
        <v>38582</v>
      </c>
      <c r="CB18" s="827">
        <v>820</v>
      </c>
      <c r="CC18" s="827">
        <v>5839</v>
      </c>
      <c r="CD18" s="827">
        <v>1531</v>
      </c>
      <c r="CE18" s="827">
        <v>506</v>
      </c>
      <c r="CF18" s="827">
        <v>249</v>
      </c>
      <c r="CG18" s="827">
        <v>430</v>
      </c>
      <c r="CH18" s="827">
        <v>156</v>
      </c>
      <c r="CI18" s="827">
        <v>326</v>
      </c>
      <c r="CJ18" s="827">
        <v>100</v>
      </c>
      <c r="CK18" s="827">
        <f t="shared" si="10"/>
        <v>48539</v>
      </c>
      <c r="CL18" s="827">
        <v>39842</v>
      </c>
      <c r="CM18" s="827">
        <v>457</v>
      </c>
      <c r="CN18" s="827">
        <v>5340</v>
      </c>
      <c r="CO18" s="827">
        <v>1473</v>
      </c>
      <c r="CP18" s="827">
        <v>419</v>
      </c>
      <c r="CQ18" s="827">
        <v>291</v>
      </c>
      <c r="CR18" s="827">
        <v>370</v>
      </c>
      <c r="CS18" s="827">
        <v>125</v>
      </c>
      <c r="CT18" s="827">
        <v>267</v>
      </c>
      <c r="CU18" s="827">
        <v>85</v>
      </c>
      <c r="CV18" s="827">
        <f t="shared" si="11"/>
        <v>48669</v>
      </c>
      <c r="CW18" s="827">
        <v>39712</v>
      </c>
      <c r="CX18" s="827">
        <v>514</v>
      </c>
      <c r="CY18" s="827">
        <v>5313</v>
      </c>
      <c r="CZ18" s="827">
        <v>1343</v>
      </c>
      <c r="DA18" s="827">
        <v>471</v>
      </c>
      <c r="DB18" s="827">
        <v>281</v>
      </c>
      <c r="DC18" s="827">
        <v>369</v>
      </c>
      <c r="DD18" s="827">
        <v>130</v>
      </c>
      <c r="DE18" s="827">
        <v>258</v>
      </c>
      <c r="DF18" s="827">
        <v>84</v>
      </c>
      <c r="DG18" s="827">
        <f t="shared" si="12"/>
        <v>48475</v>
      </c>
      <c r="DH18" s="827">
        <v>40855</v>
      </c>
      <c r="DI18" s="824">
        <v>407</v>
      </c>
      <c r="DJ18" s="824">
        <v>4799</v>
      </c>
      <c r="DK18" s="824">
        <v>1455</v>
      </c>
      <c r="DL18" s="824">
        <v>454</v>
      </c>
      <c r="DM18" s="824">
        <v>150</v>
      </c>
      <c r="DN18" s="824">
        <v>171</v>
      </c>
      <c r="DO18" s="824">
        <v>135</v>
      </c>
      <c r="DP18" s="824">
        <v>239</v>
      </c>
      <c r="DQ18" s="824">
        <v>92</v>
      </c>
      <c r="DR18" s="824">
        <f t="shared" si="13"/>
        <v>48757</v>
      </c>
      <c r="DS18" s="827">
        <v>41557</v>
      </c>
      <c r="DT18" s="824">
        <v>356</v>
      </c>
      <c r="DU18" s="824">
        <v>4586</v>
      </c>
      <c r="DV18" s="824">
        <v>1320</v>
      </c>
      <c r="DW18" s="824">
        <v>488</v>
      </c>
      <c r="DX18" s="824">
        <v>252</v>
      </c>
      <c r="DY18" s="824">
        <v>208</v>
      </c>
      <c r="DZ18" s="824">
        <v>143</v>
      </c>
      <c r="EA18" s="824">
        <v>276</v>
      </c>
      <c r="EB18" s="824">
        <v>100</v>
      </c>
      <c r="EC18" s="824">
        <v>49286</v>
      </c>
      <c r="ED18" s="824">
        <v>42747</v>
      </c>
      <c r="EE18" s="824">
        <v>212</v>
      </c>
      <c r="EF18" s="824">
        <v>4124</v>
      </c>
      <c r="EG18" s="824">
        <v>1262</v>
      </c>
      <c r="EH18" s="824">
        <v>333</v>
      </c>
      <c r="EI18" s="824">
        <v>270</v>
      </c>
      <c r="EJ18" s="824">
        <v>97</v>
      </c>
      <c r="EK18" s="824">
        <v>136</v>
      </c>
      <c r="EL18" s="824">
        <v>268</v>
      </c>
      <c r="EM18" s="824">
        <v>93</v>
      </c>
      <c r="EN18" s="824">
        <v>49542</v>
      </c>
      <c r="EO18" s="824">
        <v>43251</v>
      </c>
      <c r="EP18" s="824">
        <v>286</v>
      </c>
      <c r="EQ18" s="824">
        <v>5088</v>
      </c>
      <c r="ER18" s="824">
        <v>1118</v>
      </c>
      <c r="ES18" s="824">
        <v>298</v>
      </c>
      <c r="ET18" s="824">
        <v>199</v>
      </c>
      <c r="EU18" s="824">
        <v>145</v>
      </c>
      <c r="EV18" s="824">
        <v>27</v>
      </c>
      <c r="EW18" s="824">
        <v>251</v>
      </c>
      <c r="EX18" s="824">
        <v>104</v>
      </c>
      <c r="EY18" s="824">
        <v>50767</v>
      </c>
      <c r="EZ18" s="824">
        <v>44519</v>
      </c>
      <c r="FA18" s="824">
        <v>399</v>
      </c>
      <c r="FB18" s="824">
        <v>5143</v>
      </c>
      <c r="FC18" s="824">
        <v>1118</v>
      </c>
      <c r="FD18" s="824">
        <v>304</v>
      </c>
      <c r="FE18" s="824">
        <v>207</v>
      </c>
      <c r="FF18" s="824">
        <v>151</v>
      </c>
      <c r="FG18" s="824">
        <v>29</v>
      </c>
      <c r="FH18" s="824">
        <v>246</v>
      </c>
      <c r="FI18" s="824">
        <v>115</v>
      </c>
      <c r="FJ18" s="824">
        <v>52231</v>
      </c>
      <c r="FK18" s="828">
        <v>47061</v>
      </c>
      <c r="FL18" s="824">
        <v>552</v>
      </c>
      <c r="FM18" s="824">
        <v>5470</v>
      </c>
      <c r="FN18" s="824">
        <v>911</v>
      </c>
      <c r="FO18" s="824">
        <v>151</v>
      </c>
      <c r="FP18" s="824">
        <v>158</v>
      </c>
      <c r="FQ18" s="824">
        <v>142</v>
      </c>
      <c r="FR18" s="824">
        <v>31</v>
      </c>
      <c r="FS18" s="824">
        <v>251</v>
      </c>
      <c r="FT18" s="824">
        <v>210</v>
      </c>
      <c r="FU18" s="824">
        <v>54937</v>
      </c>
      <c r="FV18" s="824">
        <v>47551</v>
      </c>
      <c r="FW18" s="824">
        <v>477</v>
      </c>
      <c r="FX18" s="824">
        <v>1671</v>
      </c>
      <c r="FY18" s="824">
        <v>0</v>
      </c>
      <c r="FZ18" s="824">
        <v>165</v>
      </c>
      <c r="GA18" s="824">
        <v>141</v>
      </c>
      <c r="GB18" s="824">
        <v>170</v>
      </c>
      <c r="GC18" s="824">
        <v>62</v>
      </c>
      <c r="GD18" s="824">
        <v>347</v>
      </c>
      <c r="GE18" s="824">
        <v>23</v>
      </c>
      <c r="GF18" s="824">
        <v>50607</v>
      </c>
      <c r="GG18" s="829">
        <v>50136</v>
      </c>
      <c r="GH18" s="824">
        <v>645</v>
      </c>
      <c r="GI18" s="824">
        <v>1843</v>
      </c>
      <c r="GJ18" s="824">
        <v>0</v>
      </c>
      <c r="GK18" s="824">
        <v>186</v>
      </c>
      <c r="GL18" s="824">
        <v>230</v>
      </c>
      <c r="GM18" s="824">
        <v>241</v>
      </c>
      <c r="GN18" s="824">
        <v>55</v>
      </c>
      <c r="GO18" s="824">
        <v>368</v>
      </c>
      <c r="GP18" s="824">
        <v>33</v>
      </c>
      <c r="GQ18" s="824">
        <v>53737</v>
      </c>
      <c r="GR18" s="829">
        <v>71081</v>
      </c>
      <c r="GS18" s="824">
        <v>672</v>
      </c>
      <c r="GT18" s="824">
        <v>2519</v>
      </c>
      <c r="GU18" s="824">
        <v>0</v>
      </c>
      <c r="GV18" s="824">
        <v>201</v>
      </c>
      <c r="GW18" s="824">
        <v>274</v>
      </c>
      <c r="GX18" s="824">
        <v>282</v>
      </c>
      <c r="GY18" s="824">
        <v>59</v>
      </c>
      <c r="GZ18" s="824">
        <v>276</v>
      </c>
      <c r="HA18" s="824">
        <v>35</v>
      </c>
      <c r="HB18" s="824">
        <v>75399</v>
      </c>
      <c r="HC18" s="786">
        <v>70686</v>
      </c>
      <c r="HD18" s="786">
        <v>246</v>
      </c>
      <c r="HE18" s="786">
        <v>2074</v>
      </c>
      <c r="HF18" s="786">
        <v>0</v>
      </c>
      <c r="HG18" s="786">
        <v>223</v>
      </c>
      <c r="HH18" s="786">
        <v>181</v>
      </c>
      <c r="HI18" s="786">
        <v>147</v>
      </c>
      <c r="HJ18" s="786">
        <v>54</v>
      </c>
      <c r="HK18" s="786">
        <v>212</v>
      </c>
      <c r="HL18" s="786">
        <v>28</v>
      </c>
      <c r="HM18" s="786">
        <v>73851</v>
      </c>
      <c r="HN18" s="786">
        <v>73488</v>
      </c>
      <c r="HO18" s="786">
        <v>90</v>
      </c>
      <c r="HP18" s="786">
        <v>2029</v>
      </c>
      <c r="HQ18" s="786">
        <v>0</v>
      </c>
      <c r="HR18" s="786">
        <v>240</v>
      </c>
      <c r="HS18" s="786">
        <v>98</v>
      </c>
      <c r="HT18" s="786">
        <v>248</v>
      </c>
      <c r="HU18" s="786">
        <v>62</v>
      </c>
      <c r="HV18" s="786">
        <v>196</v>
      </c>
      <c r="HW18" s="786">
        <v>30</v>
      </c>
      <c r="HX18" s="786">
        <v>76481</v>
      </c>
      <c r="HY18" s="786">
        <v>70389</v>
      </c>
      <c r="HZ18" s="786">
        <v>60</v>
      </c>
      <c r="IA18" s="786">
        <v>1905</v>
      </c>
      <c r="IB18" s="786">
        <v>0</v>
      </c>
      <c r="IC18" s="786">
        <v>237</v>
      </c>
      <c r="ID18" s="786">
        <v>76</v>
      </c>
      <c r="IE18" s="786">
        <v>257</v>
      </c>
      <c r="IF18" s="786">
        <v>244</v>
      </c>
      <c r="IG18" s="786">
        <v>149</v>
      </c>
      <c r="IH18" s="786">
        <v>125</v>
      </c>
      <c r="II18" s="786">
        <v>73442</v>
      </c>
      <c r="IJ18" s="786">
        <v>72699</v>
      </c>
      <c r="IK18" s="786">
        <v>58</v>
      </c>
      <c r="IL18" s="786">
        <v>1850</v>
      </c>
      <c r="IM18" s="785">
        <v>0</v>
      </c>
      <c r="IN18" s="786">
        <v>205</v>
      </c>
      <c r="IO18" s="786">
        <v>61</v>
      </c>
      <c r="IP18" s="786">
        <v>191</v>
      </c>
      <c r="IQ18" s="786">
        <v>123</v>
      </c>
      <c r="IR18" s="786">
        <v>150</v>
      </c>
      <c r="IS18" s="786">
        <v>118</v>
      </c>
      <c r="IT18" s="786">
        <v>75455</v>
      </c>
      <c r="IU18" s="786">
        <v>70798</v>
      </c>
      <c r="IV18" s="786">
        <v>41</v>
      </c>
      <c r="IW18" s="786">
        <v>1826</v>
      </c>
      <c r="IX18" s="785">
        <v>0</v>
      </c>
      <c r="IY18" s="786">
        <v>168</v>
      </c>
      <c r="IZ18" s="786">
        <v>57</v>
      </c>
      <c r="JA18" s="786">
        <v>54</v>
      </c>
      <c r="JB18" s="786">
        <v>117</v>
      </c>
      <c r="JC18" s="786">
        <v>124</v>
      </c>
      <c r="JD18" s="786">
        <v>108</v>
      </c>
      <c r="JE18" s="786">
        <v>73293</v>
      </c>
      <c r="JF18" s="786">
        <v>72523</v>
      </c>
    </row>
    <row r="19" spans="1:266">
      <c r="A19" s="124" t="s">
        <v>2788</v>
      </c>
      <c r="B19" s="827">
        <v>4664</v>
      </c>
      <c r="C19" s="827">
        <v>0</v>
      </c>
      <c r="D19" s="827">
        <v>402</v>
      </c>
      <c r="E19" s="827">
        <v>112</v>
      </c>
      <c r="F19" s="827">
        <v>0</v>
      </c>
      <c r="G19" s="827">
        <v>0</v>
      </c>
      <c r="H19" s="827">
        <v>0</v>
      </c>
      <c r="I19" s="827">
        <v>0</v>
      </c>
      <c r="J19" s="827">
        <v>118</v>
      </c>
      <c r="K19" s="827">
        <v>0</v>
      </c>
      <c r="L19" s="827">
        <v>5296</v>
      </c>
      <c r="M19" s="827">
        <v>4109</v>
      </c>
      <c r="N19" s="827">
        <v>0</v>
      </c>
      <c r="O19" s="827">
        <v>354</v>
      </c>
      <c r="P19" s="827">
        <v>110</v>
      </c>
      <c r="Q19" s="827">
        <v>0</v>
      </c>
      <c r="R19" s="827">
        <v>0</v>
      </c>
      <c r="S19" s="827">
        <v>0</v>
      </c>
      <c r="T19" s="827">
        <v>0</v>
      </c>
      <c r="U19" s="827">
        <v>98</v>
      </c>
      <c r="V19" s="827">
        <v>0</v>
      </c>
      <c r="W19" s="827">
        <v>4671</v>
      </c>
      <c r="X19" s="827">
        <v>4956</v>
      </c>
      <c r="Y19" s="827">
        <v>1</v>
      </c>
      <c r="Z19" s="827">
        <v>366</v>
      </c>
      <c r="AA19" s="827">
        <v>117</v>
      </c>
      <c r="AB19" s="827">
        <v>0</v>
      </c>
      <c r="AC19" s="827">
        <v>0</v>
      </c>
      <c r="AD19" s="827">
        <v>0</v>
      </c>
      <c r="AE19" s="827">
        <v>0</v>
      </c>
      <c r="AF19" s="827">
        <v>179</v>
      </c>
      <c r="AG19" s="827">
        <v>0</v>
      </c>
      <c r="AH19" s="827">
        <v>5619</v>
      </c>
      <c r="AI19" s="827">
        <v>4847</v>
      </c>
      <c r="AJ19" s="827">
        <v>1</v>
      </c>
      <c r="AK19" s="827">
        <v>236</v>
      </c>
      <c r="AL19" s="827">
        <v>128</v>
      </c>
      <c r="AM19" s="827">
        <v>0</v>
      </c>
      <c r="AN19" s="827">
        <v>2</v>
      </c>
      <c r="AO19" s="827">
        <v>0</v>
      </c>
      <c r="AP19" s="827">
        <v>0</v>
      </c>
      <c r="AQ19" s="827">
        <v>152</v>
      </c>
      <c r="AR19" s="827">
        <v>0</v>
      </c>
      <c r="AS19" s="827">
        <v>5366</v>
      </c>
      <c r="AT19" s="827">
        <v>5335</v>
      </c>
      <c r="AU19" s="827">
        <v>1</v>
      </c>
      <c r="AV19" s="827">
        <v>242</v>
      </c>
      <c r="AW19" s="827">
        <v>154</v>
      </c>
      <c r="AX19" s="827">
        <v>0</v>
      </c>
      <c r="AY19" s="827">
        <v>1</v>
      </c>
      <c r="AZ19" s="827">
        <v>0</v>
      </c>
      <c r="BA19" s="827">
        <v>0</v>
      </c>
      <c r="BB19" s="827">
        <v>164</v>
      </c>
      <c r="BC19" s="827">
        <v>0</v>
      </c>
      <c r="BD19" s="827">
        <v>5897</v>
      </c>
      <c r="BE19" s="827">
        <v>5577</v>
      </c>
      <c r="BF19" s="827">
        <v>1</v>
      </c>
      <c r="BG19" s="827">
        <v>271</v>
      </c>
      <c r="BH19" s="827">
        <v>155</v>
      </c>
      <c r="BI19" s="827">
        <v>0</v>
      </c>
      <c r="BJ19" s="827">
        <v>1</v>
      </c>
      <c r="BK19" s="827">
        <v>0</v>
      </c>
      <c r="BL19" s="827">
        <v>0</v>
      </c>
      <c r="BM19" s="827">
        <v>64</v>
      </c>
      <c r="BN19" s="827">
        <v>0</v>
      </c>
      <c r="BO19" s="827">
        <v>6069</v>
      </c>
      <c r="BP19" s="827">
        <v>5707</v>
      </c>
      <c r="BQ19" s="827">
        <v>0</v>
      </c>
      <c r="BR19" s="827">
        <v>268</v>
      </c>
      <c r="BS19" s="827">
        <v>179</v>
      </c>
      <c r="BT19" s="827">
        <v>0</v>
      </c>
      <c r="BU19" s="827">
        <v>1</v>
      </c>
      <c r="BV19" s="827">
        <v>0</v>
      </c>
      <c r="BW19" s="827">
        <v>0</v>
      </c>
      <c r="BX19" s="827">
        <v>53</v>
      </c>
      <c r="BY19" s="827">
        <v>0</v>
      </c>
      <c r="BZ19" s="827">
        <f t="shared" si="9"/>
        <v>6208</v>
      </c>
      <c r="CA19" s="827">
        <v>5768</v>
      </c>
      <c r="CB19" s="827">
        <v>1</v>
      </c>
      <c r="CC19" s="827">
        <v>258</v>
      </c>
      <c r="CD19" s="827">
        <v>179</v>
      </c>
      <c r="CE19" s="827">
        <v>0</v>
      </c>
      <c r="CF19" s="827">
        <v>2</v>
      </c>
      <c r="CG19" s="827">
        <v>0</v>
      </c>
      <c r="CH19" s="827">
        <v>0</v>
      </c>
      <c r="CI19" s="827">
        <v>30</v>
      </c>
      <c r="CJ19" s="827">
        <v>0</v>
      </c>
      <c r="CK19" s="827">
        <f t="shared" si="10"/>
        <v>6238</v>
      </c>
      <c r="CL19" s="827">
        <v>5795</v>
      </c>
      <c r="CM19" s="827">
        <v>0</v>
      </c>
      <c r="CN19" s="827">
        <v>199</v>
      </c>
      <c r="CO19" s="827">
        <v>169</v>
      </c>
      <c r="CP19" s="827">
        <v>0</v>
      </c>
      <c r="CQ19" s="827">
        <v>2</v>
      </c>
      <c r="CR19" s="827">
        <v>0</v>
      </c>
      <c r="CS19" s="827">
        <v>0</v>
      </c>
      <c r="CT19" s="827">
        <v>31</v>
      </c>
      <c r="CU19" s="827">
        <v>0</v>
      </c>
      <c r="CV19" s="827">
        <f t="shared" si="11"/>
        <v>6196</v>
      </c>
      <c r="CW19" s="827">
        <v>5742</v>
      </c>
      <c r="CX19" s="827">
        <v>1</v>
      </c>
      <c r="CY19" s="827">
        <v>211</v>
      </c>
      <c r="CZ19" s="827">
        <v>166</v>
      </c>
      <c r="DA19" s="827">
        <v>0</v>
      </c>
      <c r="DB19" s="827">
        <v>1</v>
      </c>
      <c r="DC19" s="827">
        <v>0</v>
      </c>
      <c r="DD19" s="827">
        <v>0</v>
      </c>
      <c r="DE19" s="827">
        <v>30</v>
      </c>
      <c r="DF19" s="827">
        <v>0</v>
      </c>
      <c r="DG19" s="827">
        <f t="shared" si="12"/>
        <v>6151</v>
      </c>
      <c r="DH19" s="827">
        <v>5703</v>
      </c>
      <c r="DI19" s="824">
        <v>0</v>
      </c>
      <c r="DJ19" s="824">
        <v>204</v>
      </c>
      <c r="DK19" s="824">
        <v>131</v>
      </c>
      <c r="DL19" s="824">
        <v>0</v>
      </c>
      <c r="DM19" s="824">
        <v>1</v>
      </c>
      <c r="DN19" s="824">
        <v>0</v>
      </c>
      <c r="DO19" s="824">
        <v>0</v>
      </c>
      <c r="DP19" s="824">
        <v>50</v>
      </c>
      <c r="DQ19" s="824">
        <v>0</v>
      </c>
      <c r="DR19" s="824">
        <f t="shared" si="13"/>
        <v>6089</v>
      </c>
      <c r="DS19" s="827">
        <v>5629</v>
      </c>
      <c r="DT19" s="824">
        <v>1</v>
      </c>
      <c r="DU19" s="824">
        <v>221</v>
      </c>
      <c r="DV19" s="824">
        <v>159</v>
      </c>
      <c r="DW19" s="824">
        <v>0</v>
      </c>
      <c r="DX19" s="824">
        <v>2</v>
      </c>
      <c r="DY19" s="824">
        <v>0</v>
      </c>
      <c r="DZ19" s="824">
        <v>0</v>
      </c>
      <c r="EA19" s="824">
        <v>16</v>
      </c>
      <c r="EB19" s="824">
        <v>0</v>
      </c>
      <c r="EC19" s="824">
        <v>6028</v>
      </c>
      <c r="ED19" s="824">
        <v>5269</v>
      </c>
      <c r="EE19" s="824">
        <v>1</v>
      </c>
      <c r="EF19" s="824">
        <v>182</v>
      </c>
      <c r="EG19" s="824">
        <v>126</v>
      </c>
      <c r="EH19" s="824">
        <v>0</v>
      </c>
      <c r="EI19" s="824">
        <v>1</v>
      </c>
      <c r="EJ19" s="824">
        <v>0</v>
      </c>
      <c r="EK19" s="824">
        <v>0</v>
      </c>
      <c r="EL19" s="824">
        <v>16</v>
      </c>
      <c r="EM19" s="824">
        <v>0</v>
      </c>
      <c r="EN19" s="824">
        <v>5595</v>
      </c>
      <c r="EO19" s="824">
        <v>4908</v>
      </c>
      <c r="EP19" s="824">
        <v>0</v>
      </c>
      <c r="EQ19" s="824">
        <v>160</v>
      </c>
      <c r="ER19" s="824">
        <v>163</v>
      </c>
      <c r="ES19" s="824">
        <v>0</v>
      </c>
      <c r="ET19" s="824">
        <v>1</v>
      </c>
      <c r="EU19" s="824">
        <v>0</v>
      </c>
      <c r="EV19" s="824">
        <v>0</v>
      </c>
      <c r="EW19" s="824">
        <v>28</v>
      </c>
      <c r="EX19" s="824">
        <v>0</v>
      </c>
      <c r="EY19" s="824">
        <v>5260</v>
      </c>
      <c r="EZ19" s="824">
        <v>4674</v>
      </c>
      <c r="FA19" s="824">
        <v>0</v>
      </c>
      <c r="FB19" s="824">
        <v>143</v>
      </c>
      <c r="FC19" s="824">
        <v>144</v>
      </c>
      <c r="FD19" s="824">
        <v>0</v>
      </c>
      <c r="FE19" s="824">
        <v>2</v>
      </c>
      <c r="FF19" s="824">
        <v>0</v>
      </c>
      <c r="FG19" s="824">
        <v>0</v>
      </c>
      <c r="FH19" s="824">
        <v>3</v>
      </c>
      <c r="FI19" s="824">
        <v>0</v>
      </c>
      <c r="FJ19" s="824">
        <v>4966</v>
      </c>
      <c r="FK19" s="828">
        <v>3900</v>
      </c>
      <c r="FL19" s="824">
        <v>0</v>
      </c>
      <c r="FM19" s="824">
        <v>111</v>
      </c>
      <c r="FN19" s="824">
        <v>153</v>
      </c>
      <c r="FO19" s="824">
        <v>0</v>
      </c>
      <c r="FP19" s="824">
        <v>1</v>
      </c>
      <c r="FQ19" s="824">
        <v>0</v>
      </c>
      <c r="FR19" s="824">
        <v>0</v>
      </c>
      <c r="FS19" s="824">
        <v>13</v>
      </c>
      <c r="FT19" s="824">
        <v>0</v>
      </c>
      <c r="FU19" s="824">
        <v>4178</v>
      </c>
      <c r="FV19" s="824">
        <v>3537</v>
      </c>
      <c r="FW19" s="824">
        <v>0</v>
      </c>
      <c r="FX19" s="824">
        <v>48</v>
      </c>
      <c r="FY19" s="824">
        <v>0</v>
      </c>
      <c r="FZ19" s="824">
        <v>0</v>
      </c>
      <c r="GA19" s="824">
        <v>0</v>
      </c>
      <c r="GB19" s="824">
        <v>0</v>
      </c>
      <c r="GC19" s="824">
        <v>0</v>
      </c>
      <c r="GD19" s="824">
        <v>15</v>
      </c>
      <c r="GE19" s="824">
        <v>0</v>
      </c>
      <c r="GF19" s="824">
        <v>3600</v>
      </c>
      <c r="GG19" s="829">
        <v>3748</v>
      </c>
      <c r="GH19" s="824">
        <v>0</v>
      </c>
      <c r="GI19" s="824">
        <v>0</v>
      </c>
      <c r="GJ19" s="824">
        <v>0</v>
      </c>
      <c r="GK19" s="824">
        <v>0</v>
      </c>
      <c r="GL19" s="824">
        <v>1</v>
      </c>
      <c r="GM19" s="824">
        <v>0</v>
      </c>
      <c r="GN19" s="824">
        <v>0</v>
      </c>
      <c r="GO19" s="824">
        <v>0</v>
      </c>
      <c r="GP19" s="824">
        <v>0</v>
      </c>
      <c r="GQ19" s="824">
        <v>3749</v>
      </c>
      <c r="GR19" s="829">
        <v>3680</v>
      </c>
      <c r="GS19" s="824">
        <v>0</v>
      </c>
      <c r="GT19" s="824">
        <v>0</v>
      </c>
      <c r="GU19" s="824">
        <v>0</v>
      </c>
      <c r="GV19" s="824">
        <v>0</v>
      </c>
      <c r="GW19" s="824">
        <v>1</v>
      </c>
      <c r="GX19" s="824">
        <v>0</v>
      </c>
      <c r="GY19" s="824">
        <v>0</v>
      </c>
      <c r="GZ19" s="824">
        <v>0</v>
      </c>
      <c r="HA19" s="824">
        <v>0</v>
      </c>
      <c r="HB19" s="824">
        <v>3681</v>
      </c>
      <c r="HC19" s="786">
        <v>2865</v>
      </c>
      <c r="HD19" s="786">
        <v>0</v>
      </c>
      <c r="HE19" s="786">
        <v>0</v>
      </c>
      <c r="HF19" s="786">
        <v>0</v>
      </c>
      <c r="HG19" s="786">
        <v>0</v>
      </c>
      <c r="HH19" s="786">
        <v>1</v>
      </c>
      <c r="HI19" s="786">
        <v>0</v>
      </c>
      <c r="HJ19" s="786">
        <v>0</v>
      </c>
      <c r="HK19" s="786">
        <v>0</v>
      </c>
      <c r="HL19" s="786">
        <v>0</v>
      </c>
      <c r="HM19" s="786">
        <v>2866</v>
      </c>
      <c r="HN19" s="786">
        <v>2712</v>
      </c>
      <c r="HO19" s="786">
        <v>0</v>
      </c>
      <c r="HP19" s="786">
        <v>0</v>
      </c>
      <c r="HQ19" s="786">
        <v>0</v>
      </c>
      <c r="HR19" s="786">
        <v>0</v>
      </c>
      <c r="HS19" s="786">
        <v>1</v>
      </c>
      <c r="HT19" s="786">
        <v>0</v>
      </c>
      <c r="HU19" s="786">
        <v>0</v>
      </c>
      <c r="HV19" s="786">
        <v>0</v>
      </c>
      <c r="HW19" s="786">
        <v>0</v>
      </c>
      <c r="HX19" s="786">
        <v>2713</v>
      </c>
      <c r="HY19" s="786">
        <v>2799</v>
      </c>
      <c r="HZ19" s="786">
        <v>0</v>
      </c>
      <c r="IA19" s="786">
        <v>0</v>
      </c>
      <c r="IB19" s="786">
        <v>0</v>
      </c>
      <c r="IC19" s="786">
        <v>0</v>
      </c>
      <c r="ID19" s="786">
        <v>1</v>
      </c>
      <c r="IE19" s="786">
        <v>0</v>
      </c>
      <c r="IF19" s="786">
        <v>0</v>
      </c>
      <c r="IG19" s="786">
        <v>0</v>
      </c>
      <c r="IH19" s="786">
        <v>0</v>
      </c>
      <c r="II19" s="786">
        <v>2800</v>
      </c>
      <c r="IJ19" s="786">
        <v>3367</v>
      </c>
      <c r="IK19" s="785">
        <v>0</v>
      </c>
      <c r="IL19" s="785">
        <v>0</v>
      </c>
      <c r="IM19" s="785">
        <v>0</v>
      </c>
      <c r="IN19" s="785">
        <v>0</v>
      </c>
      <c r="IO19" s="786">
        <v>1</v>
      </c>
      <c r="IP19" s="785">
        <v>0</v>
      </c>
      <c r="IQ19" s="785">
        <v>0</v>
      </c>
      <c r="IR19" s="785">
        <v>0</v>
      </c>
      <c r="IS19" s="785">
        <v>0</v>
      </c>
      <c r="IT19" s="786">
        <v>3368</v>
      </c>
      <c r="IU19" s="786">
        <v>3004</v>
      </c>
      <c r="IV19" s="785">
        <v>0</v>
      </c>
      <c r="IW19" s="785">
        <v>0</v>
      </c>
      <c r="IX19" s="785">
        <v>0</v>
      </c>
      <c r="IY19" s="785">
        <v>0</v>
      </c>
      <c r="IZ19" s="786">
        <v>1</v>
      </c>
      <c r="JA19" s="785">
        <v>0</v>
      </c>
      <c r="JB19" s="785">
        <v>0</v>
      </c>
      <c r="JC19" s="785">
        <v>0</v>
      </c>
      <c r="JD19" s="785">
        <v>0</v>
      </c>
      <c r="JE19" s="786">
        <v>3005</v>
      </c>
      <c r="JF19" s="786">
        <v>2938</v>
      </c>
    </row>
    <row r="20" spans="1:266">
      <c r="A20" s="241" t="s">
        <v>156</v>
      </c>
      <c r="B20" s="818">
        <v>494571</v>
      </c>
      <c r="C20" s="818">
        <v>4747</v>
      </c>
      <c r="D20" s="818">
        <v>124187</v>
      </c>
      <c r="E20" s="818">
        <v>28885</v>
      </c>
      <c r="F20" s="818">
        <v>11215</v>
      </c>
      <c r="G20" s="818">
        <v>9584</v>
      </c>
      <c r="H20" s="818">
        <v>20889</v>
      </c>
      <c r="I20" s="818">
        <v>3984</v>
      </c>
      <c r="J20" s="818">
        <v>13366</v>
      </c>
      <c r="K20" s="818">
        <v>1682</v>
      </c>
      <c r="L20" s="818">
        <v>713110</v>
      </c>
      <c r="M20" s="818">
        <v>472427</v>
      </c>
      <c r="N20" s="818">
        <v>3485</v>
      </c>
      <c r="O20" s="818">
        <v>106445</v>
      </c>
      <c r="P20" s="818">
        <v>26797</v>
      </c>
      <c r="Q20" s="818">
        <v>8524</v>
      </c>
      <c r="R20" s="818">
        <v>7609</v>
      </c>
      <c r="S20" s="818">
        <v>16650</v>
      </c>
      <c r="T20" s="818">
        <v>3001</v>
      </c>
      <c r="U20" s="818">
        <v>11065</v>
      </c>
      <c r="V20" s="818">
        <v>1310</v>
      </c>
      <c r="W20" s="818">
        <v>657313</v>
      </c>
      <c r="X20" s="818">
        <v>463824</v>
      </c>
      <c r="Y20" s="818">
        <v>3524</v>
      </c>
      <c r="Z20" s="818">
        <v>111203</v>
      </c>
      <c r="AA20" s="818">
        <v>26668</v>
      </c>
      <c r="AB20" s="818">
        <v>8697</v>
      </c>
      <c r="AC20" s="818">
        <v>8046</v>
      </c>
      <c r="AD20" s="818">
        <v>17140</v>
      </c>
      <c r="AE20" s="818">
        <v>3301</v>
      </c>
      <c r="AF20" s="818">
        <v>10741</v>
      </c>
      <c r="AG20" s="818">
        <v>1602</v>
      </c>
      <c r="AH20" s="818">
        <v>654746</v>
      </c>
      <c r="AI20" s="818">
        <v>447498</v>
      </c>
      <c r="AJ20" s="818">
        <v>3956</v>
      </c>
      <c r="AK20" s="818">
        <v>106031</v>
      </c>
      <c r="AL20" s="818">
        <v>26993</v>
      </c>
      <c r="AM20" s="818">
        <v>8395</v>
      </c>
      <c r="AN20" s="818">
        <v>7578</v>
      </c>
      <c r="AO20" s="818">
        <v>16008</v>
      </c>
      <c r="AP20" s="818">
        <v>3053</v>
      </c>
      <c r="AQ20" s="818">
        <v>9916</v>
      </c>
      <c r="AR20" s="818">
        <v>1294</v>
      </c>
      <c r="AS20" s="818">
        <v>630722</v>
      </c>
      <c r="AT20" s="818">
        <v>431542</v>
      </c>
      <c r="AU20" s="818">
        <v>4102</v>
      </c>
      <c r="AV20" s="818">
        <v>105289</v>
      </c>
      <c r="AW20" s="818">
        <v>27403</v>
      </c>
      <c r="AX20" s="818">
        <v>8295</v>
      </c>
      <c r="AY20" s="818">
        <v>8140</v>
      </c>
      <c r="AZ20" s="818">
        <v>15739</v>
      </c>
      <c r="BA20" s="818">
        <v>3316</v>
      </c>
      <c r="BB20" s="818">
        <v>10292</v>
      </c>
      <c r="BC20" s="818">
        <v>1288</v>
      </c>
      <c r="BD20" s="818">
        <v>615406</v>
      </c>
      <c r="BE20" s="818">
        <v>421230</v>
      </c>
      <c r="BF20" s="818">
        <v>4134</v>
      </c>
      <c r="BG20" s="818">
        <v>102158</v>
      </c>
      <c r="BH20" s="818">
        <v>26887</v>
      </c>
      <c r="BI20" s="818">
        <v>8098</v>
      </c>
      <c r="BJ20" s="818">
        <v>8466</v>
      </c>
      <c r="BK20" s="818">
        <v>15693</v>
      </c>
      <c r="BL20" s="818">
        <v>3296</v>
      </c>
      <c r="BM20" s="818">
        <v>10497</v>
      </c>
      <c r="BN20" s="818">
        <v>1094</v>
      </c>
      <c r="BO20" s="818">
        <v>601553</v>
      </c>
      <c r="BP20" s="818">
        <f t="shared" ref="BP20:BZ20" si="14">BP13+BP5</f>
        <v>413000</v>
      </c>
      <c r="BQ20" s="818">
        <f t="shared" si="14"/>
        <v>4010</v>
      </c>
      <c r="BR20" s="818">
        <f t="shared" si="14"/>
        <v>109250</v>
      </c>
      <c r="BS20" s="818">
        <f t="shared" si="14"/>
        <v>29536</v>
      </c>
      <c r="BT20" s="818">
        <f t="shared" si="14"/>
        <v>8112</v>
      </c>
      <c r="BU20" s="818">
        <f t="shared" si="14"/>
        <v>8339</v>
      </c>
      <c r="BV20" s="818">
        <f t="shared" si="14"/>
        <v>16179</v>
      </c>
      <c r="BW20" s="818">
        <f t="shared" si="14"/>
        <v>3656</v>
      </c>
      <c r="BX20" s="818">
        <f t="shared" si="14"/>
        <v>10390</v>
      </c>
      <c r="BY20" s="818">
        <f t="shared" si="14"/>
        <v>1295</v>
      </c>
      <c r="BZ20" s="818">
        <f t="shared" si="14"/>
        <v>603767</v>
      </c>
      <c r="CA20" s="818">
        <f t="shared" ref="CA20:CK20" si="15">+CA5+CA13</f>
        <v>409816</v>
      </c>
      <c r="CB20" s="818">
        <f t="shared" si="15"/>
        <v>4797</v>
      </c>
      <c r="CC20" s="818">
        <f t="shared" si="15"/>
        <v>104014</v>
      </c>
      <c r="CD20" s="818">
        <f t="shared" si="15"/>
        <v>28981</v>
      </c>
      <c r="CE20" s="818">
        <f t="shared" si="15"/>
        <v>7731</v>
      </c>
      <c r="CF20" s="818">
        <f t="shared" si="15"/>
        <v>7807</v>
      </c>
      <c r="CG20" s="818">
        <f t="shared" si="15"/>
        <v>13151</v>
      </c>
      <c r="CH20" s="818">
        <f t="shared" si="15"/>
        <v>3158</v>
      </c>
      <c r="CI20" s="818">
        <f t="shared" si="15"/>
        <v>9986</v>
      </c>
      <c r="CJ20" s="818">
        <f t="shared" si="15"/>
        <v>1396</v>
      </c>
      <c r="CK20" s="818">
        <f t="shared" si="15"/>
        <v>590837</v>
      </c>
      <c r="CL20" s="818">
        <f t="shared" ref="CL20:CV20" si="16">CL5+CL13</f>
        <v>402543</v>
      </c>
      <c r="CM20" s="818">
        <f t="shared" si="16"/>
        <v>4826</v>
      </c>
      <c r="CN20" s="818">
        <f t="shared" si="16"/>
        <v>94515</v>
      </c>
      <c r="CO20" s="818">
        <f t="shared" si="16"/>
        <v>26001</v>
      </c>
      <c r="CP20" s="818">
        <f t="shared" si="16"/>
        <v>6965</v>
      </c>
      <c r="CQ20" s="818">
        <f t="shared" si="16"/>
        <v>6904</v>
      </c>
      <c r="CR20" s="818">
        <f t="shared" si="16"/>
        <v>11418</v>
      </c>
      <c r="CS20" s="818">
        <f t="shared" si="16"/>
        <v>2673</v>
      </c>
      <c r="CT20" s="818">
        <f t="shared" si="16"/>
        <v>8822</v>
      </c>
      <c r="CU20" s="818">
        <f t="shared" si="16"/>
        <v>1074</v>
      </c>
      <c r="CV20" s="818">
        <f t="shared" si="16"/>
        <v>565741</v>
      </c>
      <c r="CW20" s="818">
        <f t="shared" ref="CW20:DG20" si="17">CW13+CW5</f>
        <v>402419</v>
      </c>
      <c r="CX20" s="818">
        <f t="shared" si="17"/>
        <v>4880</v>
      </c>
      <c r="CY20" s="818">
        <f t="shared" si="17"/>
        <v>92826</v>
      </c>
      <c r="CZ20" s="818">
        <f t="shared" si="17"/>
        <v>24507</v>
      </c>
      <c r="DA20" s="818">
        <f t="shared" si="17"/>
        <v>6863</v>
      </c>
      <c r="DB20" s="818">
        <f t="shared" si="17"/>
        <v>6499</v>
      </c>
      <c r="DC20" s="818">
        <f t="shared" si="17"/>
        <v>10696</v>
      </c>
      <c r="DD20" s="818">
        <f t="shared" si="17"/>
        <v>2482</v>
      </c>
      <c r="DE20" s="818">
        <f t="shared" si="17"/>
        <v>8722</v>
      </c>
      <c r="DF20" s="818">
        <f t="shared" si="17"/>
        <v>805</v>
      </c>
      <c r="DG20" s="818">
        <f t="shared" si="17"/>
        <v>560699</v>
      </c>
      <c r="DH20" s="818">
        <f t="shared" ref="DH20:DR20" si="18">DH5+DH13</f>
        <v>386977</v>
      </c>
      <c r="DI20" s="818">
        <f t="shared" si="18"/>
        <v>4362</v>
      </c>
      <c r="DJ20" s="818">
        <f t="shared" si="18"/>
        <v>84930</v>
      </c>
      <c r="DK20" s="818">
        <f t="shared" si="18"/>
        <v>24587</v>
      </c>
      <c r="DL20" s="818">
        <f t="shared" si="18"/>
        <v>6756</v>
      </c>
      <c r="DM20" s="818">
        <f t="shared" si="18"/>
        <v>5871</v>
      </c>
      <c r="DN20" s="818">
        <f t="shared" si="18"/>
        <v>9833</v>
      </c>
      <c r="DO20" s="818">
        <f t="shared" si="18"/>
        <v>2584</v>
      </c>
      <c r="DP20" s="818">
        <f t="shared" si="18"/>
        <v>7385</v>
      </c>
      <c r="DQ20" s="818">
        <f t="shared" si="18"/>
        <v>819</v>
      </c>
      <c r="DR20" s="818">
        <f t="shared" si="18"/>
        <v>534104</v>
      </c>
      <c r="DS20" s="818">
        <v>395592</v>
      </c>
      <c r="DT20" s="818">
        <v>4377</v>
      </c>
      <c r="DU20" s="818">
        <v>84669</v>
      </c>
      <c r="DV20" s="818">
        <v>25048</v>
      </c>
      <c r="DW20" s="818">
        <v>6912</v>
      </c>
      <c r="DX20" s="818">
        <v>6140</v>
      </c>
      <c r="DY20" s="818">
        <v>9258</v>
      </c>
      <c r="DZ20" s="818">
        <v>2764</v>
      </c>
      <c r="EA20" s="818">
        <v>7826</v>
      </c>
      <c r="EB20" s="818">
        <v>892</v>
      </c>
      <c r="EC20" s="818">
        <v>543478</v>
      </c>
      <c r="ED20" s="818">
        <v>403736</v>
      </c>
      <c r="EE20" s="818">
        <v>4138</v>
      </c>
      <c r="EF20" s="818">
        <v>81465</v>
      </c>
      <c r="EG20" s="818">
        <v>25412</v>
      </c>
      <c r="EH20" s="818">
        <v>6286</v>
      </c>
      <c r="EI20" s="818">
        <v>6086</v>
      </c>
      <c r="EJ20" s="818">
        <v>8582</v>
      </c>
      <c r="EK20" s="818">
        <v>2523</v>
      </c>
      <c r="EL20" s="818">
        <v>7490</v>
      </c>
      <c r="EM20" s="818">
        <v>820</v>
      </c>
      <c r="EN20" s="818">
        <v>546538</v>
      </c>
      <c r="EO20" s="818">
        <v>413875</v>
      </c>
      <c r="EP20" s="818">
        <v>3868</v>
      </c>
      <c r="EQ20" s="818">
        <v>84812</v>
      </c>
      <c r="ER20" s="818">
        <v>25011</v>
      </c>
      <c r="ES20" s="818">
        <v>5975</v>
      </c>
      <c r="ET20" s="818">
        <v>6089</v>
      </c>
      <c r="EU20" s="818">
        <v>9472</v>
      </c>
      <c r="EV20" s="818">
        <v>2477</v>
      </c>
      <c r="EW20" s="818">
        <v>7798</v>
      </c>
      <c r="EX20" s="818">
        <v>899</v>
      </c>
      <c r="EY20" s="818">
        <v>560276</v>
      </c>
      <c r="EZ20" s="818">
        <v>413509</v>
      </c>
      <c r="FA20" s="818">
        <v>3652</v>
      </c>
      <c r="FB20" s="818">
        <v>88739</v>
      </c>
      <c r="FC20" s="818">
        <v>26436</v>
      </c>
      <c r="FD20" s="818">
        <v>5412</v>
      </c>
      <c r="FE20" s="818">
        <v>6121</v>
      </c>
      <c r="FF20" s="818">
        <v>10039</v>
      </c>
      <c r="FG20" s="818">
        <v>1950</v>
      </c>
      <c r="FH20" s="818">
        <v>7435</v>
      </c>
      <c r="FI20" s="818">
        <v>1147</v>
      </c>
      <c r="FJ20" s="818">
        <v>564440</v>
      </c>
      <c r="FK20" s="818">
        <v>422795</v>
      </c>
      <c r="FL20" s="818">
        <v>3619</v>
      </c>
      <c r="FM20" s="818">
        <v>87197</v>
      </c>
      <c r="FN20" s="818">
        <v>25583</v>
      </c>
      <c r="FO20" s="818">
        <v>5343</v>
      </c>
      <c r="FP20" s="818">
        <v>6235</v>
      </c>
      <c r="FQ20" s="818">
        <v>10570</v>
      </c>
      <c r="FR20" s="818">
        <v>1629</v>
      </c>
      <c r="FS20" s="818">
        <v>7271</v>
      </c>
      <c r="FT20" s="818">
        <v>1365</v>
      </c>
      <c r="FU20" s="818">
        <v>571607</v>
      </c>
      <c r="FV20" s="818">
        <v>433210</v>
      </c>
      <c r="FW20" s="818">
        <v>3866</v>
      </c>
      <c r="FX20" s="818">
        <v>42275</v>
      </c>
      <c r="FY20" s="818">
        <v>494</v>
      </c>
      <c r="FZ20" s="818">
        <v>3513</v>
      </c>
      <c r="GA20" s="818">
        <v>7183</v>
      </c>
      <c r="GB20" s="818">
        <v>11947</v>
      </c>
      <c r="GC20" s="818">
        <v>1825</v>
      </c>
      <c r="GD20" s="818">
        <v>7702</v>
      </c>
      <c r="GE20" s="818">
        <v>71</v>
      </c>
      <c r="GF20" s="818">
        <v>512086</v>
      </c>
      <c r="GG20" s="818">
        <v>461156</v>
      </c>
      <c r="GH20" s="818">
        <v>4977</v>
      </c>
      <c r="GI20" s="818">
        <v>43152</v>
      </c>
      <c r="GJ20" s="818">
        <v>478</v>
      </c>
      <c r="GK20" s="818">
        <v>4004</v>
      </c>
      <c r="GL20" s="818">
        <v>7896</v>
      </c>
      <c r="GM20" s="818">
        <v>13004</v>
      </c>
      <c r="GN20" s="818">
        <v>2121</v>
      </c>
      <c r="GO20" s="818">
        <v>8499</v>
      </c>
      <c r="GP20" s="818">
        <v>373</v>
      </c>
      <c r="GQ20" s="818">
        <v>545660</v>
      </c>
      <c r="GR20" s="818">
        <v>488837</v>
      </c>
      <c r="GS20" s="818">
        <v>5655</v>
      </c>
      <c r="GT20" s="818">
        <v>43946</v>
      </c>
      <c r="GU20" s="818">
        <v>456</v>
      </c>
      <c r="GV20" s="818">
        <v>4071</v>
      </c>
      <c r="GW20" s="818">
        <v>7665</v>
      </c>
      <c r="GX20" s="818">
        <v>13852</v>
      </c>
      <c r="GY20" s="818">
        <v>2358</v>
      </c>
      <c r="GZ20" s="818">
        <v>8127</v>
      </c>
      <c r="HA20" s="818">
        <v>94</v>
      </c>
      <c r="HB20" s="818">
        <v>575061</v>
      </c>
      <c r="HC20" s="785">
        <v>488325</v>
      </c>
      <c r="HD20" s="785">
        <v>4292</v>
      </c>
      <c r="HE20" s="785">
        <v>36223</v>
      </c>
      <c r="HF20" s="785">
        <v>379</v>
      </c>
      <c r="HG20" s="785">
        <v>3241</v>
      </c>
      <c r="HH20" s="785">
        <v>6251</v>
      </c>
      <c r="HI20" s="785">
        <v>10289</v>
      </c>
      <c r="HJ20" s="785">
        <v>2056</v>
      </c>
      <c r="HK20" s="785">
        <v>6429</v>
      </c>
      <c r="HL20" s="785">
        <v>75</v>
      </c>
      <c r="HM20" s="785">
        <v>557560</v>
      </c>
      <c r="HN20" s="785">
        <v>498491</v>
      </c>
      <c r="HO20" s="785">
        <v>4601</v>
      </c>
      <c r="HP20" s="785">
        <v>37750</v>
      </c>
      <c r="HQ20" s="785">
        <v>367</v>
      </c>
      <c r="HR20" s="785">
        <v>3340</v>
      </c>
      <c r="HS20" s="785">
        <v>6910</v>
      </c>
      <c r="HT20" s="785">
        <v>10407</v>
      </c>
      <c r="HU20" s="785">
        <v>2200</v>
      </c>
      <c r="HV20" s="785">
        <v>6772</v>
      </c>
      <c r="HW20" s="785">
        <v>80</v>
      </c>
      <c r="HX20" s="785">
        <v>570918</v>
      </c>
      <c r="HY20" s="785">
        <v>509081</v>
      </c>
      <c r="HZ20" s="785">
        <v>3857</v>
      </c>
      <c r="IA20" s="785">
        <v>30314</v>
      </c>
      <c r="IB20" s="785">
        <v>291</v>
      </c>
      <c r="IC20" s="785">
        <v>2843</v>
      </c>
      <c r="ID20" s="785">
        <v>6032</v>
      </c>
      <c r="IE20" s="785">
        <v>7864</v>
      </c>
      <c r="IF20" s="785">
        <v>2107</v>
      </c>
      <c r="IG20" s="785">
        <v>5907</v>
      </c>
      <c r="IH20" s="785">
        <v>167</v>
      </c>
      <c r="II20" s="785">
        <v>568463</v>
      </c>
      <c r="IJ20" s="785">
        <v>494034</v>
      </c>
      <c r="IK20" s="785">
        <v>3508</v>
      </c>
      <c r="IL20" s="785">
        <v>27987</v>
      </c>
      <c r="IM20" s="785">
        <v>190</v>
      </c>
      <c r="IN20" s="785">
        <v>2379</v>
      </c>
      <c r="IO20" s="785">
        <v>5154</v>
      </c>
      <c r="IP20" s="785">
        <v>7269</v>
      </c>
      <c r="IQ20" s="785">
        <v>1702</v>
      </c>
      <c r="IR20" s="785">
        <v>4834</v>
      </c>
      <c r="IS20" s="785">
        <v>157</v>
      </c>
      <c r="IT20" s="785">
        <v>547214</v>
      </c>
      <c r="IU20" s="785">
        <v>480975</v>
      </c>
      <c r="IV20" s="785">
        <v>3035</v>
      </c>
      <c r="IW20" s="785">
        <v>26257</v>
      </c>
      <c r="IX20" s="785">
        <v>176</v>
      </c>
      <c r="IY20" s="785">
        <v>2055</v>
      </c>
      <c r="IZ20" s="785">
        <v>4564</v>
      </c>
      <c r="JA20" s="785">
        <v>6638</v>
      </c>
      <c r="JB20" s="785">
        <v>2271</v>
      </c>
      <c r="JC20" s="785">
        <v>4485</v>
      </c>
      <c r="JD20" s="785">
        <v>144</v>
      </c>
      <c r="JE20" s="785">
        <v>530600</v>
      </c>
      <c r="JF20" s="785">
        <v>522961</v>
      </c>
    </row>
    <row r="21" spans="1:266">
      <c r="A21" s="420" t="s">
        <v>2789</v>
      </c>
    </row>
    <row r="22" spans="1:266">
      <c r="A22" s="420"/>
      <c r="ED22" s="665"/>
      <c r="EE22" s="665"/>
      <c r="EF22" s="665"/>
      <c r="EG22" s="665"/>
      <c r="EH22" s="665"/>
      <c r="EI22" s="665"/>
      <c r="EJ22" s="665"/>
      <c r="EK22" s="665"/>
      <c r="EL22" s="665"/>
      <c r="EM22" s="665"/>
      <c r="EN22" s="665"/>
      <c r="EO22" s="665"/>
      <c r="EP22" s="665"/>
      <c r="EQ22" s="665"/>
      <c r="ER22" s="665"/>
      <c r="ES22" s="665"/>
      <c r="ET22" s="665"/>
      <c r="EU22" s="665"/>
      <c r="EV22" s="665"/>
      <c r="EW22" s="665"/>
      <c r="EX22" s="665"/>
      <c r="EY22" s="665"/>
      <c r="EZ22" s="665"/>
      <c r="FA22" s="665"/>
      <c r="FB22" s="665"/>
      <c r="FC22" s="665"/>
      <c r="FD22" s="665"/>
      <c r="FE22" s="665"/>
      <c r="FF22" s="665"/>
      <c r="FG22" s="665"/>
      <c r="FH22" s="665"/>
      <c r="FI22" s="665"/>
      <c r="FJ22" s="665"/>
      <c r="FK22" s="665"/>
      <c r="FL22" s="665"/>
      <c r="FM22" s="665"/>
      <c r="FN22" s="665"/>
      <c r="FO22" s="665"/>
      <c r="FP22" s="665"/>
      <c r="FQ22" s="665"/>
      <c r="FR22" s="665"/>
      <c r="FS22" s="665"/>
      <c r="FT22" s="665"/>
      <c r="FU22" s="665"/>
      <c r="FV22" s="665"/>
      <c r="FW22" s="665"/>
      <c r="FX22" s="665"/>
      <c r="FY22" s="665"/>
      <c r="FZ22" s="665"/>
      <c r="GA22" s="665"/>
      <c r="GB22" s="665"/>
      <c r="GC22" s="665"/>
      <c r="GD22" s="665"/>
      <c r="GE22" s="665"/>
      <c r="GF22" s="665"/>
      <c r="GG22" s="665"/>
      <c r="GH22" s="665"/>
      <c r="GI22" s="665"/>
      <c r="GJ22" s="665"/>
      <c r="GK22" s="665"/>
      <c r="GL22" s="665"/>
      <c r="GM22" s="665"/>
      <c r="GN22" s="665"/>
      <c r="GO22" s="665"/>
      <c r="GP22" s="665"/>
      <c r="GQ22" s="665"/>
    </row>
    <row r="23" spans="1:266">
      <c r="A23" s="803"/>
      <c r="FK23" s="665"/>
      <c r="FL23" s="665"/>
      <c r="FM23" s="665"/>
      <c r="FN23" s="665"/>
      <c r="FO23" s="665"/>
      <c r="FP23" s="665"/>
      <c r="FQ23" s="665"/>
      <c r="FR23" s="665"/>
      <c r="FS23" s="665"/>
      <c r="FT23" s="665"/>
      <c r="FU23" s="665"/>
      <c r="FV23" s="665"/>
      <c r="FW23" s="665"/>
      <c r="FX23" s="665"/>
      <c r="FY23" s="665"/>
      <c r="FZ23" s="665"/>
      <c r="GA23" s="665"/>
      <c r="GB23" s="665"/>
      <c r="GC23" s="665"/>
      <c r="GD23" s="665"/>
      <c r="GE23" s="665"/>
      <c r="GF23" s="665"/>
      <c r="GG23" s="665"/>
      <c r="GH23" s="665"/>
      <c r="GI23" s="665"/>
      <c r="GJ23" s="665"/>
      <c r="GK23" s="665"/>
      <c r="GL23" s="665"/>
      <c r="GM23" s="665"/>
      <c r="GN23" s="665"/>
      <c r="GO23" s="665"/>
      <c r="GP23" s="665"/>
      <c r="GQ23" s="665"/>
    </row>
  </sheetData>
  <hyperlinks>
    <hyperlink ref="A1" location="Menu!E49" display="Operações com Características de Concessão de Crédito(1) por País: Exposição                                        " xr:uid="{A830AFFD-20A5-4898-BE4C-B0E628A38B42}"/>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C3163-9736-4FA7-9072-8C29E5CD7CB4}">
  <sheetPr codeName="Plan25">
    <tabColor rgb="FF5F6062"/>
  </sheetPr>
  <dimension ref="A1:JE23"/>
  <sheetViews>
    <sheetView workbookViewId="0">
      <selection sqref="A1:XFD1048576"/>
    </sheetView>
  </sheetViews>
  <sheetFormatPr defaultColWidth="8.5546875" defaultRowHeight="13.8"/>
  <cols>
    <col min="1" max="1" width="55.5546875" style="3" customWidth="1"/>
    <col min="2" max="2" width="9" style="3" bestFit="1" customWidth="1"/>
    <col min="3" max="3" width="9.21875" style="3" bestFit="1" customWidth="1"/>
    <col min="4" max="4" width="9" style="3" bestFit="1" customWidth="1"/>
    <col min="5" max="5" width="8.44140625" style="3" bestFit="1" customWidth="1"/>
    <col min="6" max="6" width="7" style="3" bestFit="1" customWidth="1"/>
    <col min="7" max="7" width="7.44140625" style="3" bestFit="1" customWidth="1"/>
    <col min="8" max="8" width="10.44140625" style="3" bestFit="1" customWidth="1"/>
    <col min="9" max="9" width="7" style="3" bestFit="1" customWidth="1"/>
    <col min="10" max="10" width="8" style="3" bestFit="1" customWidth="1"/>
    <col min="11" max="11" width="7" style="3" bestFit="1" customWidth="1"/>
    <col min="12" max="12" width="9" style="3" bestFit="1" customWidth="1"/>
    <col min="13" max="23" width="9" style="3" customWidth="1"/>
    <col min="24" max="24" width="9" style="3" bestFit="1" customWidth="1"/>
    <col min="25" max="25" width="9.21875" style="3" bestFit="1" customWidth="1"/>
    <col min="26" max="26" width="9" style="3" bestFit="1" customWidth="1"/>
    <col min="27" max="27" width="8.44140625" style="3" bestFit="1" customWidth="1"/>
    <col min="28" max="28" width="7" style="3" bestFit="1" customWidth="1"/>
    <col min="29" max="29" width="7.44140625" style="3" bestFit="1" customWidth="1"/>
    <col min="30" max="30" width="10.44140625" style="3" bestFit="1" customWidth="1"/>
    <col min="31" max="31" width="7" style="3" bestFit="1" customWidth="1"/>
    <col min="32" max="32" width="8" style="3" bestFit="1" customWidth="1"/>
    <col min="33" max="33" width="7" style="3" bestFit="1" customWidth="1"/>
    <col min="34" max="35" width="9" style="3" bestFit="1" customWidth="1"/>
    <col min="36" max="36" width="9.21875" style="3" bestFit="1" customWidth="1"/>
    <col min="37" max="37" width="9" style="3" bestFit="1" customWidth="1"/>
    <col min="38" max="38" width="8.44140625" style="3" bestFit="1" customWidth="1"/>
    <col min="39" max="39" width="7" style="3" bestFit="1" customWidth="1"/>
    <col min="40" max="40" width="7.44140625" style="3" bestFit="1" customWidth="1"/>
    <col min="41" max="41" width="10.44140625" style="3" bestFit="1" customWidth="1"/>
    <col min="42" max="42" width="7" style="3" bestFit="1" customWidth="1"/>
    <col min="43" max="43" width="8" style="3" bestFit="1" customWidth="1"/>
    <col min="44" max="44" width="7" style="3" bestFit="1" customWidth="1"/>
    <col min="45" max="46" width="9" style="3" bestFit="1" customWidth="1"/>
    <col min="47" max="47" width="9.21875" style="3" bestFit="1" customWidth="1"/>
    <col min="48" max="48" width="9" style="3" bestFit="1" customWidth="1"/>
    <col min="49" max="49" width="8.44140625" style="3" bestFit="1" customWidth="1"/>
    <col min="50" max="50" width="7" style="3" bestFit="1" customWidth="1"/>
    <col min="51" max="51" width="7.44140625" style="3" bestFit="1" customWidth="1"/>
    <col min="52" max="52" width="10.44140625" style="3" bestFit="1" customWidth="1"/>
    <col min="53" max="53" width="7" style="3" bestFit="1" customWidth="1"/>
    <col min="54" max="54" width="8" style="3" bestFit="1" customWidth="1"/>
    <col min="55" max="55" width="7" style="3" bestFit="1" customWidth="1"/>
    <col min="56" max="56" width="9" style="3" bestFit="1" customWidth="1"/>
    <col min="57" max="67" width="9" style="3" customWidth="1"/>
    <col min="68" max="68" width="9" style="3" bestFit="1" customWidth="1"/>
    <col min="69" max="69" width="9.21875" style="3" bestFit="1" customWidth="1"/>
    <col min="70" max="70" width="9" style="3" bestFit="1" customWidth="1"/>
    <col min="71" max="71" width="8.44140625" style="3" bestFit="1" customWidth="1"/>
    <col min="72" max="72" width="7" style="3" bestFit="1" customWidth="1"/>
    <col min="73" max="73" width="7.44140625" style="3" bestFit="1" customWidth="1"/>
    <col min="74" max="74" width="10.44140625" style="3" bestFit="1" customWidth="1"/>
    <col min="75" max="75" width="7" style="3" bestFit="1" customWidth="1"/>
    <col min="76" max="76" width="8" style="3" bestFit="1" customWidth="1"/>
    <col min="77" max="77" width="7" style="3" bestFit="1" customWidth="1"/>
    <col min="78" max="79" width="9" style="3" bestFit="1" customWidth="1"/>
    <col min="80" max="80" width="9.21875" style="3" bestFit="1" customWidth="1"/>
    <col min="81" max="81" width="8" style="3" bestFit="1" customWidth="1"/>
    <col min="82" max="82" width="8.44140625" style="3" bestFit="1" customWidth="1"/>
    <col min="83" max="83" width="7" style="3" bestFit="1" customWidth="1"/>
    <col min="84" max="84" width="7.44140625" style="3" bestFit="1" customWidth="1"/>
    <col min="85" max="85" width="10.44140625" style="3" bestFit="1" customWidth="1"/>
    <col min="86" max="88" width="7" style="3" bestFit="1" customWidth="1"/>
    <col min="89" max="90" width="9" style="3" bestFit="1" customWidth="1"/>
    <col min="91" max="91" width="9.21875" style="3" bestFit="1" customWidth="1"/>
    <col min="92" max="92" width="8" style="3" bestFit="1" customWidth="1"/>
    <col min="93" max="93" width="8.44140625" style="3" bestFit="1" customWidth="1"/>
    <col min="94" max="94" width="7" style="3" bestFit="1" customWidth="1"/>
    <col min="95" max="95" width="7.44140625" style="3" bestFit="1" customWidth="1"/>
    <col min="96" max="96" width="10.44140625" style="3" bestFit="1" customWidth="1"/>
    <col min="97" max="98" width="7" style="3" bestFit="1" customWidth="1"/>
    <col min="99" max="99" width="6.44140625" style="3" bestFit="1" customWidth="1"/>
    <col min="100" max="101" width="9" style="3" bestFit="1" customWidth="1"/>
    <col min="102" max="102" width="9.21875" style="3" bestFit="1" customWidth="1"/>
    <col min="103" max="103" width="8" style="3" bestFit="1" customWidth="1"/>
    <col min="104" max="104" width="8.44140625" style="3" bestFit="1" customWidth="1"/>
    <col min="105" max="105" width="7" style="3" bestFit="1" customWidth="1"/>
    <col min="106" max="106" width="7.44140625" style="3" bestFit="1" customWidth="1"/>
    <col min="107" max="107" width="10.44140625" style="3" bestFit="1" customWidth="1"/>
    <col min="108" max="109" width="7" style="3" bestFit="1" customWidth="1"/>
    <col min="110" max="110" width="6.44140625" style="3" bestFit="1" customWidth="1"/>
    <col min="111" max="112" width="9" style="3" bestFit="1" customWidth="1"/>
    <col min="113" max="113" width="9.21875" style="3" bestFit="1" customWidth="1"/>
    <col min="114" max="114" width="8" style="3" bestFit="1" customWidth="1"/>
    <col min="115" max="115" width="8.44140625" style="3" bestFit="1" customWidth="1"/>
    <col min="116" max="116" width="7" style="3" bestFit="1" customWidth="1"/>
    <col min="117" max="117" width="7.44140625" style="3" bestFit="1" customWidth="1"/>
    <col min="118" max="118" width="10.44140625" style="3" bestFit="1" customWidth="1"/>
    <col min="119" max="120" width="7" style="3" bestFit="1" customWidth="1"/>
    <col min="121" max="121" width="6.44140625" style="3" bestFit="1" customWidth="1"/>
    <col min="122" max="123" width="9" style="3" bestFit="1" customWidth="1"/>
    <col min="124" max="124" width="9.21875" style="3" bestFit="1" customWidth="1"/>
    <col min="125" max="125" width="8" style="3" bestFit="1" customWidth="1"/>
    <col min="126" max="126" width="8.44140625" style="3" bestFit="1" customWidth="1"/>
    <col min="127" max="127" width="7" style="3" bestFit="1" customWidth="1"/>
    <col min="128" max="128" width="7.44140625" style="3" bestFit="1" customWidth="1"/>
    <col min="129" max="129" width="10.44140625" style="3" bestFit="1" customWidth="1"/>
    <col min="130" max="131" width="7" style="3" bestFit="1" customWidth="1"/>
    <col min="132" max="132" width="6.44140625" style="3" bestFit="1" customWidth="1"/>
    <col min="133" max="134" width="9" style="3" bestFit="1" customWidth="1"/>
    <col min="135" max="135" width="9.21875" style="3" bestFit="1" customWidth="1"/>
    <col min="136" max="136" width="8" style="3" bestFit="1" customWidth="1"/>
    <col min="137" max="137" width="8.44140625" style="3" bestFit="1" customWidth="1"/>
    <col min="138" max="138" width="7" style="3" bestFit="1" customWidth="1"/>
    <col min="139" max="139" width="7.44140625" style="3" bestFit="1" customWidth="1"/>
    <col min="140" max="140" width="10.44140625" style="3" bestFit="1" customWidth="1"/>
    <col min="141" max="142" width="7" style="3" bestFit="1" customWidth="1"/>
    <col min="143" max="143" width="6.44140625" style="3" bestFit="1" customWidth="1"/>
    <col min="144" max="145" width="9" style="3" bestFit="1" customWidth="1"/>
    <col min="146" max="146" width="9.21875" style="3" bestFit="1" customWidth="1"/>
    <col min="147" max="147" width="8" style="3" bestFit="1" customWidth="1"/>
    <col min="148" max="148" width="8.44140625" style="3" bestFit="1" customWidth="1"/>
    <col min="149" max="149" width="7" style="3" bestFit="1" customWidth="1"/>
    <col min="150" max="150" width="7.44140625" style="3" bestFit="1" customWidth="1"/>
    <col min="151" max="151" width="10.44140625" style="3" bestFit="1" customWidth="1"/>
    <col min="152" max="154" width="7" style="3" bestFit="1" customWidth="1"/>
    <col min="155" max="156" width="9" style="3" bestFit="1" customWidth="1"/>
    <col min="157" max="157" width="9.21875" style="3" bestFit="1" customWidth="1"/>
    <col min="158" max="158" width="8" style="3" bestFit="1" customWidth="1"/>
    <col min="159" max="159" width="8.44140625" style="3" bestFit="1" customWidth="1"/>
    <col min="160" max="160" width="7" style="3" bestFit="1" customWidth="1"/>
    <col min="161" max="161" width="7.44140625" style="3" bestFit="1" customWidth="1"/>
    <col min="162" max="162" width="10.44140625" style="3" bestFit="1" customWidth="1"/>
    <col min="163" max="165" width="7" style="3" bestFit="1" customWidth="1"/>
    <col min="166" max="167" width="9" style="3" bestFit="1" customWidth="1"/>
    <col min="168" max="168" width="9.21875" style="3" bestFit="1" customWidth="1"/>
    <col min="169" max="169" width="8" style="3" bestFit="1" customWidth="1"/>
    <col min="170" max="170" width="8.44140625" style="3" bestFit="1" customWidth="1"/>
    <col min="171" max="171" width="7" style="3" bestFit="1" customWidth="1"/>
    <col min="172" max="172" width="7.44140625" style="3" bestFit="1" customWidth="1"/>
    <col min="173" max="173" width="10.44140625" style="3" bestFit="1" customWidth="1"/>
    <col min="174" max="175" width="7" style="3" bestFit="1" customWidth="1"/>
    <col min="176" max="176" width="6.44140625" style="3" bestFit="1" customWidth="1"/>
    <col min="177" max="178" width="9" style="3" bestFit="1" customWidth="1"/>
    <col min="179" max="179" width="9.21875" style="3" bestFit="1" customWidth="1"/>
    <col min="180" max="180" width="8" style="3" bestFit="1" customWidth="1"/>
    <col min="181" max="181" width="8.44140625" style="3" bestFit="1" customWidth="1"/>
    <col min="182" max="182" width="7" style="3" bestFit="1" customWidth="1"/>
    <col min="183" max="183" width="7.44140625" style="3" bestFit="1" customWidth="1"/>
    <col min="184" max="184" width="10.44140625" style="3" bestFit="1" customWidth="1"/>
    <col min="185" max="186" width="7" style="3" bestFit="1" customWidth="1"/>
    <col min="187" max="187" width="6.44140625" style="3" bestFit="1" customWidth="1"/>
    <col min="188" max="188" width="9" style="3" bestFit="1" customWidth="1"/>
    <col min="189" max="189" width="10.44140625" style="3" bestFit="1" customWidth="1"/>
    <col min="190" max="190" width="9.21875" style="3" bestFit="1" customWidth="1"/>
    <col min="191" max="191" width="8" style="3" bestFit="1" customWidth="1"/>
    <col min="192" max="192" width="8.44140625" style="3" bestFit="1" customWidth="1"/>
    <col min="193" max="193" width="7" style="3" bestFit="1" customWidth="1"/>
    <col min="194" max="194" width="7.44140625" style="3" bestFit="1" customWidth="1"/>
    <col min="195" max="195" width="10.44140625" style="3" bestFit="1" customWidth="1"/>
    <col min="196" max="197" width="7" style="3" bestFit="1" customWidth="1"/>
    <col min="198" max="198" width="6.44140625" style="3" bestFit="1" customWidth="1"/>
    <col min="199" max="199" width="9" style="3" bestFit="1" customWidth="1"/>
    <col min="200" max="200" width="10.44140625" style="3" bestFit="1" customWidth="1"/>
    <col min="201" max="201" width="9.21875" style="3" bestFit="1" customWidth="1"/>
    <col min="202" max="202" width="8" style="3" bestFit="1" customWidth="1"/>
    <col min="203" max="203" width="8.44140625" style="3" bestFit="1" customWidth="1"/>
    <col min="204" max="204" width="7" style="3" bestFit="1" customWidth="1"/>
    <col min="205" max="205" width="7.44140625" style="3" bestFit="1" customWidth="1"/>
    <col min="206" max="206" width="10.44140625" style="3" bestFit="1" customWidth="1"/>
    <col min="207" max="208" width="7" style="3" bestFit="1" customWidth="1"/>
    <col min="209" max="209" width="6.44140625" style="3" bestFit="1" customWidth="1"/>
    <col min="210" max="211" width="9" style="3" bestFit="1" customWidth="1"/>
    <col min="212" max="212" width="9.21875" style="3" bestFit="1" customWidth="1"/>
    <col min="213" max="213" width="8" style="3" bestFit="1" customWidth="1"/>
    <col min="214" max="214" width="8.44140625" style="3" bestFit="1" customWidth="1"/>
    <col min="215" max="215" width="7" style="3" bestFit="1" customWidth="1"/>
    <col min="216" max="216" width="7.44140625" style="3" bestFit="1" customWidth="1"/>
    <col min="217" max="217" width="10.44140625" style="3" bestFit="1" customWidth="1"/>
    <col min="218" max="219" width="7" style="3" bestFit="1" customWidth="1"/>
    <col min="220" max="220" width="6.44140625" style="3" bestFit="1" customWidth="1"/>
    <col min="221" max="222" width="9" style="3" bestFit="1" customWidth="1"/>
    <col min="223" max="223" width="9.21875" style="3" bestFit="1" customWidth="1"/>
    <col min="224" max="224" width="8" style="3" bestFit="1" customWidth="1"/>
    <col min="225" max="225" width="8.44140625" style="3" bestFit="1" customWidth="1"/>
    <col min="226" max="226" width="7" style="3" bestFit="1" customWidth="1"/>
    <col min="227" max="227" width="7.44140625" style="3" bestFit="1" customWidth="1"/>
    <col min="228" max="228" width="10.44140625" style="3" bestFit="1" customWidth="1"/>
    <col min="229" max="230" width="7" style="3" bestFit="1" customWidth="1"/>
    <col min="231" max="231" width="6.44140625" style="3" bestFit="1" customWidth="1"/>
    <col min="232" max="233" width="9" style="3" bestFit="1" customWidth="1"/>
    <col min="234" max="234" width="9.21875" style="3" bestFit="1" customWidth="1"/>
    <col min="235" max="235" width="8" style="3" bestFit="1" customWidth="1"/>
    <col min="236" max="236" width="8.44140625" style="3" bestFit="1" customWidth="1"/>
    <col min="237" max="237" width="7" style="3" bestFit="1" customWidth="1"/>
    <col min="238" max="238" width="7.44140625" style="3" bestFit="1" customWidth="1"/>
    <col min="239" max="239" width="10.44140625" style="3" bestFit="1" customWidth="1"/>
    <col min="240" max="241" width="7" style="3" bestFit="1" customWidth="1"/>
    <col min="242" max="242" width="6.44140625" style="3" bestFit="1" customWidth="1"/>
    <col min="243" max="244" width="9" style="3" bestFit="1" customWidth="1"/>
    <col min="245" max="245" width="9.21875" style="3" bestFit="1" customWidth="1"/>
    <col min="246" max="246" width="8" style="3" bestFit="1" customWidth="1"/>
    <col min="247" max="247" width="8.44140625" style="3" bestFit="1" customWidth="1"/>
    <col min="248" max="248" width="7" style="3" bestFit="1" customWidth="1"/>
    <col min="249" max="249" width="7.44140625" style="3" bestFit="1" customWidth="1"/>
    <col min="250" max="250" width="10.44140625" style="3" bestFit="1" customWidth="1"/>
    <col min="251" max="252" width="7" style="3" bestFit="1" customWidth="1"/>
    <col min="253" max="253" width="6.44140625" style="3" bestFit="1" customWidth="1"/>
    <col min="254" max="255" width="9" style="3" bestFit="1" customWidth="1"/>
    <col min="256" max="256" width="9.21875" style="3" bestFit="1" customWidth="1"/>
    <col min="257" max="257" width="8" style="3" bestFit="1" customWidth="1"/>
    <col min="258" max="258" width="8.44140625" style="3" bestFit="1" customWidth="1"/>
    <col min="259" max="259" width="7" style="3" bestFit="1" customWidth="1"/>
    <col min="260" max="260" width="7.44140625" style="3" bestFit="1" customWidth="1"/>
    <col min="261" max="261" width="10.44140625" style="3" bestFit="1" customWidth="1"/>
    <col min="262" max="263" width="7" style="3" bestFit="1" customWidth="1"/>
    <col min="264" max="264" width="6.44140625" style="3" bestFit="1" customWidth="1"/>
    <col min="265" max="265" width="9" style="3" bestFit="1" customWidth="1"/>
    <col min="266" max="16384" width="8.5546875" style="3"/>
  </cols>
  <sheetData>
    <row r="1" spans="1:265" ht="18">
      <c r="A1" s="53" t="s">
        <v>2794</v>
      </c>
      <c r="B1" s="286"/>
      <c r="C1" s="286"/>
      <c r="D1" s="286"/>
      <c r="E1" s="286"/>
      <c r="F1" s="286"/>
      <c r="G1" s="286"/>
      <c r="H1" s="286"/>
      <c r="I1" s="286"/>
      <c r="J1" s="286"/>
      <c r="K1" s="286"/>
      <c r="L1" s="286"/>
      <c r="M1" s="286"/>
      <c r="N1" s="286"/>
      <c r="O1" s="286"/>
      <c r="P1" s="286"/>
      <c r="Q1" s="286"/>
      <c r="R1" s="286"/>
      <c r="S1" s="286"/>
      <c r="T1" s="286"/>
      <c r="U1" s="286"/>
      <c r="V1" s="286"/>
      <c r="W1" s="286"/>
      <c r="X1" s="286"/>
      <c r="Y1" s="286"/>
      <c r="Z1" s="286"/>
      <c r="AA1" s="286"/>
      <c r="AB1" s="286"/>
      <c r="AC1" s="286"/>
      <c r="AD1" s="286"/>
      <c r="AE1" s="286"/>
      <c r="AF1" s="286"/>
      <c r="AG1" s="286"/>
      <c r="AH1" s="286"/>
      <c r="AI1" s="286"/>
      <c r="AJ1" s="286"/>
      <c r="AK1" s="286"/>
      <c r="AL1" s="286"/>
      <c r="AM1" s="286"/>
      <c r="AN1" s="286"/>
      <c r="AO1" s="286"/>
      <c r="AP1" s="286"/>
      <c r="AQ1" s="286"/>
      <c r="AR1" s="286"/>
      <c r="AS1" s="286"/>
      <c r="AT1" s="286"/>
      <c r="AU1" s="286"/>
      <c r="AV1" s="286"/>
      <c r="AW1" s="286"/>
      <c r="AX1" s="286"/>
      <c r="AY1" s="286"/>
      <c r="AZ1" s="286"/>
      <c r="BA1" s="286"/>
      <c r="BB1" s="286"/>
      <c r="BC1" s="286"/>
      <c r="BD1" s="286"/>
      <c r="BE1" s="286"/>
      <c r="BF1" s="286"/>
      <c r="BG1" s="286"/>
      <c r="BH1" s="286"/>
      <c r="BI1" s="286"/>
      <c r="BJ1" s="286"/>
      <c r="BK1" s="286"/>
      <c r="BL1" s="286"/>
      <c r="BM1" s="286"/>
      <c r="BN1" s="286"/>
      <c r="BO1" s="286"/>
      <c r="BP1" s="286"/>
      <c r="BQ1" s="286"/>
      <c r="BR1" s="286"/>
      <c r="BS1" s="286"/>
      <c r="BT1" s="286"/>
      <c r="BU1" s="286"/>
      <c r="BV1" s="286"/>
      <c r="BW1" s="286"/>
      <c r="BX1" s="286"/>
      <c r="BY1" s="286"/>
      <c r="BZ1" s="286"/>
      <c r="CA1" s="286"/>
      <c r="CB1" s="286"/>
      <c r="CC1" s="286"/>
      <c r="CD1" s="286"/>
      <c r="CE1" s="286"/>
      <c r="CF1" s="286"/>
      <c r="CG1" s="286"/>
      <c r="CH1" s="286"/>
      <c r="CI1" s="286"/>
      <c r="CJ1" s="286"/>
      <c r="CK1" s="286"/>
      <c r="CL1" s="286"/>
      <c r="CM1" s="286"/>
      <c r="CN1" s="286"/>
      <c r="CO1" s="286"/>
      <c r="CP1" s="286"/>
      <c r="CQ1" s="286"/>
      <c r="CR1" s="286"/>
      <c r="CS1" s="286"/>
      <c r="CT1" s="286"/>
      <c r="CU1" s="286"/>
      <c r="CV1" s="286"/>
      <c r="CW1" s="286"/>
      <c r="CX1" s="286"/>
      <c r="CY1" s="286"/>
      <c r="CZ1" s="286"/>
      <c r="DA1" s="286"/>
      <c r="DB1" s="286"/>
      <c r="DC1" s="286"/>
      <c r="DD1" s="286"/>
      <c r="DE1" s="286"/>
      <c r="DF1" s="286"/>
      <c r="DG1" s="286"/>
      <c r="DH1" s="286"/>
      <c r="DI1" s="286"/>
      <c r="DJ1" s="286"/>
      <c r="DK1" s="286"/>
      <c r="DL1" s="286"/>
      <c r="DM1" s="286"/>
      <c r="DN1" s="286"/>
      <c r="DO1" s="286"/>
      <c r="DP1" s="286"/>
      <c r="DQ1" s="286"/>
      <c r="DR1" s="262"/>
      <c r="DS1" s="286"/>
      <c r="DT1" s="286"/>
      <c r="DU1" s="286"/>
      <c r="DV1" s="286"/>
      <c r="DW1" s="286"/>
      <c r="DX1" s="286"/>
      <c r="DY1" s="286"/>
      <c r="DZ1" s="286"/>
      <c r="EA1" s="286"/>
      <c r="EB1" s="286"/>
      <c r="EC1" s="262"/>
      <c r="ED1" s="286"/>
      <c r="EE1" s="286"/>
      <c r="EF1" s="286"/>
      <c r="EG1" s="286"/>
      <c r="EH1" s="286"/>
      <c r="EI1" s="286"/>
      <c r="EJ1" s="286"/>
      <c r="EK1" s="286"/>
      <c r="EL1" s="286"/>
      <c r="EM1" s="286"/>
      <c r="EN1" s="262"/>
      <c r="EO1" s="286"/>
      <c r="EP1" s="286"/>
      <c r="EQ1" s="286"/>
      <c r="ER1" s="286"/>
      <c r="ES1" s="286"/>
      <c r="ET1" s="286"/>
      <c r="EU1" s="286"/>
      <c r="EV1" s="286"/>
      <c r="EW1" s="286"/>
      <c r="EX1" s="286"/>
      <c r="EY1" s="262"/>
      <c r="EZ1" s="286"/>
      <c r="FA1" s="286"/>
      <c r="FB1" s="286"/>
      <c r="FC1" s="286"/>
      <c r="FD1" s="286"/>
      <c r="FE1" s="286"/>
      <c r="FF1" s="286"/>
      <c r="FG1" s="286"/>
      <c r="FH1" s="286"/>
      <c r="FI1" s="286"/>
      <c r="FJ1" s="262"/>
      <c r="FK1" s="286"/>
      <c r="FL1" s="286"/>
      <c r="FM1" s="286"/>
      <c r="FN1" s="286"/>
      <c r="FO1" s="286"/>
      <c r="FP1" s="286"/>
      <c r="FQ1" s="286"/>
      <c r="FR1" s="286"/>
      <c r="FS1" s="286"/>
      <c r="FT1" s="286"/>
      <c r="FU1" s="262"/>
      <c r="FV1" s="286"/>
      <c r="FW1" s="286"/>
      <c r="FX1" s="286"/>
      <c r="FY1" s="286"/>
      <c r="FZ1" s="286"/>
      <c r="GA1" s="286"/>
      <c r="GB1" s="286"/>
      <c r="GC1" s="286"/>
      <c r="GD1" s="286"/>
      <c r="GE1" s="286"/>
      <c r="GF1" s="262"/>
      <c r="GG1" s="286"/>
      <c r="GH1" s="286"/>
      <c r="GI1" s="286"/>
      <c r="GJ1" s="286"/>
      <c r="GK1" s="286"/>
      <c r="GL1" s="286"/>
      <c r="GM1" s="286"/>
      <c r="GN1" s="286"/>
      <c r="GO1" s="286"/>
      <c r="GP1" s="286"/>
      <c r="GQ1" s="262"/>
      <c r="GR1" s="286"/>
      <c r="GS1" s="286"/>
      <c r="GT1" s="286"/>
      <c r="GU1" s="286"/>
      <c r="GV1" s="286"/>
      <c r="GW1" s="286"/>
      <c r="GX1" s="286"/>
      <c r="GY1" s="286"/>
      <c r="GZ1" s="286"/>
      <c r="HA1" s="286"/>
      <c r="HB1" s="262"/>
      <c r="HC1" s="286"/>
      <c r="HD1" s="286"/>
      <c r="HE1" s="286"/>
      <c r="HF1" s="286"/>
      <c r="HG1" s="286"/>
      <c r="HH1" s="286"/>
      <c r="HI1" s="286"/>
      <c r="HJ1" s="286"/>
      <c r="HK1" s="286"/>
      <c r="HL1" s="286"/>
      <c r="HM1" s="262"/>
      <c r="HN1" s="286"/>
      <c r="HO1" s="286"/>
      <c r="HP1" s="286"/>
      <c r="HQ1" s="286"/>
      <c r="HR1" s="286"/>
      <c r="HS1" s="286"/>
      <c r="HT1" s="286"/>
      <c r="HU1" s="286"/>
      <c r="HV1" s="286"/>
      <c r="HW1" s="286"/>
      <c r="HX1" s="262"/>
      <c r="HY1" s="286"/>
      <c r="HZ1" s="286"/>
      <c r="IA1" s="286"/>
      <c r="IB1" s="286"/>
      <c r="IC1" s="286"/>
      <c r="ID1" s="286"/>
      <c r="IE1" s="286"/>
      <c r="IF1" s="286"/>
      <c r="IG1" s="286"/>
      <c r="IH1" s="286"/>
      <c r="II1" s="262"/>
      <c r="IJ1" s="286"/>
      <c r="IK1" s="286"/>
      <c r="IL1" s="286"/>
      <c r="IM1" s="286"/>
      <c r="IN1" s="286"/>
      <c r="IO1" s="286"/>
      <c r="IP1" s="286"/>
      <c r="IQ1" s="286"/>
      <c r="IR1" s="286"/>
      <c r="IS1" s="286"/>
      <c r="IT1" s="262"/>
      <c r="IU1" s="286"/>
      <c r="IV1" s="286"/>
      <c r="IW1" s="286"/>
      <c r="IX1" s="286"/>
      <c r="IY1" s="286"/>
      <c r="IZ1" s="286"/>
      <c r="JA1" s="286"/>
      <c r="JB1" s="286"/>
      <c r="JC1" s="286"/>
      <c r="JD1" s="286"/>
      <c r="JE1" s="262" t="s">
        <v>2345</v>
      </c>
    </row>
    <row r="2" spans="1:265">
      <c r="A2" s="791"/>
      <c r="B2" s="643"/>
      <c r="C2" s="651"/>
      <c r="D2" s="651"/>
      <c r="E2" s="651"/>
      <c r="F2" s="651"/>
      <c r="G2" s="651"/>
      <c r="H2" s="813"/>
      <c r="I2" s="651"/>
      <c r="J2" s="651"/>
      <c r="K2" s="651"/>
      <c r="L2" s="644"/>
      <c r="M2" s="644"/>
      <c r="N2" s="644"/>
      <c r="O2" s="644"/>
      <c r="P2" s="644"/>
      <c r="Q2" s="644"/>
      <c r="R2" s="644"/>
      <c r="S2" s="644"/>
      <c r="T2" s="644"/>
      <c r="U2" s="644"/>
      <c r="V2" s="644"/>
      <c r="W2" s="644"/>
      <c r="X2" s="643"/>
      <c r="Y2" s="651"/>
      <c r="Z2" s="651"/>
      <c r="AA2" s="651"/>
      <c r="AB2" s="651"/>
      <c r="AC2" s="651"/>
      <c r="AD2" s="813"/>
      <c r="AE2" s="651"/>
      <c r="AF2" s="651"/>
      <c r="AG2" s="651"/>
      <c r="AH2" s="644"/>
      <c r="AI2" s="645" t="s">
        <v>2475</v>
      </c>
      <c r="AJ2" s="645"/>
      <c r="AK2" s="645"/>
      <c r="AL2" s="645"/>
      <c r="AM2" s="645"/>
      <c r="AN2" s="645"/>
      <c r="AO2" s="645"/>
      <c r="AP2" s="645"/>
      <c r="AQ2" s="645"/>
      <c r="AR2" s="645"/>
      <c r="AS2" s="645"/>
      <c r="AT2" s="645"/>
      <c r="AU2" s="645"/>
      <c r="AV2" s="645"/>
      <c r="AW2" s="645"/>
      <c r="AX2" s="645"/>
      <c r="AY2" s="645"/>
      <c r="AZ2" s="645"/>
      <c r="BA2" s="645"/>
      <c r="BB2" s="645"/>
      <c r="BC2" s="645"/>
      <c r="BD2" s="645"/>
      <c r="BE2" s="645"/>
      <c r="BF2" s="645"/>
      <c r="BG2" s="645"/>
      <c r="BH2" s="645"/>
      <c r="BI2" s="645"/>
      <c r="BJ2" s="645"/>
      <c r="BK2" s="645"/>
      <c r="BL2" s="645"/>
      <c r="BM2" s="645"/>
      <c r="BN2" s="645"/>
      <c r="BO2" s="645"/>
      <c r="BP2" s="645" t="s">
        <v>2475</v>
      </c>
      <c r="BQ2" s="645"/>
      <c r="BR2" s="645"/>
      <c r="BS2" s="645"/>
      <c r="BT2" s="645"/>
      <c r="BU2" s="645"/>
      <c r="BV2" s="645"/>
      <c r="BW2" s="645"/>
      <c r="BX2" s="645"/>
      <c r="BY2" s="645"/>
      <c r="BZ2" s="645"/>
      <c r="CA2" s="645" t="s">
        <v>2475</v>
      </c>
      <c r="CB2" s="645"/>
      <c r="CC2" s="645"/>
      <c r="CD2" s="645"/>
      <c r="CE2" s="645"/>
      <c r="CF2" s="645"/>
      <c r="CG2" s="645"/>
      <c r="CH2" s="645"/>
      <c r="CI2" s="645"/>
      <c r="CJ2" s="645"/>
      <c r="CK2" s="645"/>
      <c r="CL2" s="645"/>
      <c r="CM2" s="645"/>
      <c r="CN2" s="645"/>
      <c r="CO2" s="645"/>
      <c r="CP2" s="645"/>
      <c r="CQ2" s="645"/>
      <c r="CR2" s="645"/>
      <c r="CS2" s="645"/>
      <c r="CT2" s="645"/>
      <c r="CU2" s="645"/>
      <c r="CV2" s="645"/>
      <c r="CW2" s="645"/>
      <c r="CX2" s="645"/>
      <c r="CY2" s="645"/>
      <c r="CZ2" s="645"/>
      <c r="DA2" s="645"/>
      <c r="DB2" s="645"/>
      <c r="DC2" s="645"/>
      <c r="DD2" s="645"/>
      <c r="DE2" s="645"/>
      <c r="DF2" s="645"/>
      <c r="DG2" s="645"/>
      <c r="DH2" s="645"/>
      <c r="DI2" s="645"/>
      <c r="DJ2" s="645"/>
      <c r="DK2" s="645"/>
      <c r="DL2" s="645"/>
      <c r="DM2" s="645"/>
      <c r="DN2" s="645"/>
      <c r="DO2" s="645"/>
      <c r="DP2" s="645"/>
      <c r="DQ2" s="645"/>
      <c r="DR2" s="645"/>
      <c r="DS2" s="645"/>
      <c r="DT2" s="645"/>
      <c r="DU2" s="645"/>
      <c r="DV2" s="645"/>
      <c r="DW2" s="645"/>
      <c r="DX2" s="645"/>
      <c r="DY2" s="645"/>
      <c r="DZ2" s="645"/>
      <c r="EA2" s="645"/>
      <c r="EB2" s="645"/>
      <c r="EC2" s="645"/>
      <c r="ED2" s="645"/>
      <c r="EE2" s="645"/>
      <c r="EF2" s="645"/>
      <c r="EG2" s="645"/>
      <c r="EH2" s="645"/>
      <c r="EI2" s="645"/>
      <c r="EJ2" s="645"/>
      <c r="EK2" s="645"/>
      <c r="EL2" s="645"/>
      <c r="EM2" s="645"/>
      <c r="EN2" s="645"/>
      <c r="EO2" s="645"/>
      <c r="EP2" s="645"/>
      <c r="EQ2" s="645"/>
      <c r="ER2" s="645"/>
      <c r="ES2" s="645"/>
      <c r="ET2" s="645"/>
      <c r="EU2" s="645"/>
      <c r="EV2" s="645"/>
      <c r="EW2" s="645"/>
      <c r="EX2" s="645"/>
      <c r="EY2" s="645"/>
      <c r="EZ2" s="645"/>
      <c r="FA2" s="645"/>
      <c r="FB2" s="645"/>
      <c r="FC2" s="645"/>
      <c r="FD2" s="645"/>
      <c r="FE2" s="645"/>
      <c r="FF2" s="645"/>
      <c r="FG2" s="645"/>
      <c r="FH2" s="645"/>
      <c r="FI2" s="645"/>
      <c r="FJ2" s="645"/>
      <c r="FK2" s="645"/>
      <c r="FL2" s="645"/>
      <c r="FM2" s="645"/>
      <c r="FN2" s="645"/>
      <c r="FO2" s="645"/>
      <c r="FP2" s="645"/>
      <c r="FQ2" s="645"/>
      <c r="FR2" s="645"/>
      <c r="FS2" s="645"/>
      <c r="FT2" s="645"/>
      <c r="FU2" s="645"/>
      <c r="FV2" s="645"/>
      <c r="FW2" s="645"/>
      <c r="FX2" s="645"/>
      <c r="FY2" s="645"/>
      <c r="FZ2" s="645"/>
      <c r="GA2" s="645"/>
      <c r="GB2" s="645"/>
      <c r="GC2" s="645"/>
      <c r="GD2" s="645"/>
      <c r="GE2" s="645"/>
      <c r="GF2" s="645"/>
      <c r="GG2" s="645"/>
      <c r="GH2" s="645"/>
      <c r="GI2" s="645"/>
      <c r="GJ2" s="645"/>
      <c r="GK2" s="645"/>
      <c r="GL2" s="645"/>
      <c r="GM2" s="645"/>
      <c r="GN2" s="645"/>
      <c r="GO2" s="645"/>
      <c r="GP2" s="645"/>
      <c r="GQ2" s="645"/>
      <c r="GR2" s="645" t="s">
        <v>2475</v>
      </c>
      <c r="GS2" s="645"/>
      <c r="GT2" s="645"/>
      <c r="GU2" s="645"/>
      <c r="GV2" s="645"/>
      <c r="GW2" s="645"/>
      <c r="GX2" s="645"/>
      <c r="GY2" s="645"/>
      <c r="GZ2" s="645"/>
      <c r="HA2" s="645"/>
      <c r="HB2" s="645"/>
      <c r="HC2" s="645"/>
      <c r="HD2" s="645"/>
      <c r="HE2" s="645"/>
      <c r="HF2" s="645"/>
      <c r="HG2" s="645"/>
      <c r="HH2" s="645"/>
      <c r="HI2" s="645"/>
      <c r="HJ2" s="645"/>
      <c r="HK2" s="645"/>
      <c r="HL2" s="645"/>
      <c r="HM2" s="645"/>
      <c r="HN2" s="645"/>
      <c r="HO2" s="645"/>
      <c r="HP2" s="645"/>
      <c r="HQ2" s="645"/>
      <c r="HR2" s="645"/>
      <c r="HS2" s="645"/>
      <c r="HT2" s="645"/>
      <c r="HU2" s="645"/>
      <c r="HV2" s="645"/>
      <c r="HW2" s="645"/>
      <c r="HX2" s="645"/>
      <c r="HY2" s="645" t="s">
        <v>2625</v>
      </c>
      <c r="HZ2" s="645"/>
      <c r="IA2" s="645"/>
      <c r="IB2" s="645"/>
      <c r="IC2" s="645"/>
      <c r="ID2" s="645"/>
      <c r="IE2" s="645"/>
      <c r="IF2" s="645"/>
      <c r="IG2" s="645"/>
      <c r="IH2" s="645"/>
      <c r="II2" s="645"/>
      <c r="IJ2" s="645"/>
      <c r="IK2" s="645"/>
      <c r="IL2" s="645"/>
      <c r="IM2" s="645"/>
      <c r="IN2" s="645"/>
      <c r="IO2" s="645"/>
      <c r="IP2" s="645"/>
      <c r="IQ2" s="645"/>
      <c r="IR2" s="645"/>
      <c r="IS2" s="645"/>
      <c r="IT2" s="645"/>
      <c r="IU2" s="645"/>
      <c r="IV2" s="645"/>
      <c r="IW2" s="645"/>
      <c r="IX2" s="645"/>
      <c r="IY2" s="645"/>
      <c r="IZ2" s="645"/>
      <c r="JA2" s="645"/>
      <c r="JB2" s="645"/>
      <c r="JC2" s="645"/>
      <c r="JD2" s="645"/>
      <c r="JE2" s="645"/>
    </row>
    <row r="3" spans="1:265">
      <c r="A3" s="814"/>
      <c r="B3" s="456" t="s">
        <v>2265</v>
      </c>
      <c r="C3" s="722"/>
      <c r="D3" s="722"/>
      <c r="E3" s="722"/>
      <c r="F3" s="722"/>
      <c r="G3" s="722"/>
      <c r="H3" s="815"/>
      <c r="I3" s="722"/>
      <c r="J3" s="722"/>
      <c r="K3" s="722"/>
      <c r="L3" s="722"/>
      <c r="M3" s="456" t="s">
        <v>2372</v>
      </c>
      <c r="N3" s="722"/>
      <c r="O3" s="722"/>
      <c r="P3" s="722"/>
      <c r="Q3" s="722"/>
      <c r="R3" s="722"/>
      <c r="S3" s="815"/>
      <c r="T3" s="722"/>
      <c r="U3" s="722"/>
      <c r="V3" s="722"/>
      <c r="W3" s="722"/>
      <c r="X3" s="456" t="s">
        <v>2517</v>
      </c>
      <c r="Y3" s="722"/>
      <c r="Z3" s="722"/>
      <c r="AA3" s="722"/>
      <c r="AB3" s="722"/>
      <c r="AC3" s="722"/>
      <c r="AD3" s="815"/>
      <c r="AE3" s="722"/>
      <c r="AF3" s="722"/>
      <c r="AG3" s="722"/>
      <c r="AH3" s="722"/>
      <c r="AI3" s="456" t="s">
        <v>2518</v>
      </c>
      <c r="AJ3" s="722"/>
      <c r="AK3" s="722"/>
      <c r="AL3" s="722"/>
      <c r="AM3" s="722"/>
      <c r="AN3" s="722"/>
      <c r="AO3" s="722"/>
      <c r="AP3" s="722"/>
      <c r="AQ3" s="722"/>
      <c r="AR3" s="722"/>
      <c r="AS3" s="722"/>
      <c r="AT3" s="456" t="s">
        <v>2519</v>
      </c>
      <c r="AU3" s="722"/>
      <c r="AV3" s="722"/>
      <c r="AW3" s="722"/>
      <c r="AX3" s="722"/>
      <c r="AY3" s="722"/>
      <c r="AZ3" s="722"/>
      <c r="BA3" s="722"/>
      <c r="BB3" s="722"/>
      <c r="BC3" s="722"/>
      <c r="BD3" s="722"/>
      <c r="BE3" s="456" t="s">
        <v>2520</v>
      </c>
      <c r="BF3" s="722"/>
      <c r="BG3" s="722"/>
      <c r="BH3" s="722"/>
      <c r="BI3" s="722"/>
      <c r="BJ3" s="722"/>
      <c r="BK3" s="722"/>
      <c r="BL3" s="722"/>
      <c r="BM3" s="722"/>
      <c r="BN3" s="722"/>
      <c r="BO3" s="722"/>
      <c r="BP3" s="456" t="s">
        <v>2508</v>
      </c>
      <c r="BQ3" s="722"/>
      <c r="BR3" s="722"/>
      <c r="BS3" s="722"/>
      <c r="BT3" s="722"/>
      <c r="BU3" s="722"/>
      <c r="BV3" s="722"/>
      <c r="BW3" s="722"/>
      <c r="BX3" s="722"/>
      <c r="BY3" s="722"/>
      <c r="BZ3" s="722"/>
      <c r="CA3" s="456" t="s">
        <v>2477</v>
      </c>
      <c r="CB3" s="722"/>
      <c r="CC3" s="722"/>
      <c r="CD3" s="722"/>
      <c r="CE3" s="722"/>
      <c r="CF3" s="722"/>
      <c r="CG3" s="722"/>
      <c r="CH3" s="722"/>
      <c r="CI3" s="722"/>
      <c r="CJ3" s="722"/>
      <c r="CK3" s="722"/>
      <c r="CL3" s="456" t="s">
        <v>2478</v>
      </c>
      <c r="CM3" s="722"/>
      <c r="CN3" s="722"/>
      <c r="CO3" s="722"/>
      <c r="CP3" s="722"/>
      <c r="CQ3" s="722"/>
      <c r="CR3" s="722"/>
      <c r="CS3" s="722"/>
      <c r="CT3" s="722"/>
      <c r="CU3" s="722"/>
      <c r="CV3" s="722"/>
      <c r="CW3" s="456" t="s">
        <v>2479</v>
      </c>
      <c r="CX3" s="722"/>
      <c r="CY3" s="722"/>
      <c r="CZ3" s="722"/>
      <c r="DA3" s="722"/>
      <c r="DB3" s="722"/>
      <c r="DC3" s="722"/>
      <c r="DD3" s="722"/>
      <c r="DE3" s="722"/>
      <c r="DF3" s="722"/>
      <c r="DG3" s="722"/>
      <c r="DH3" s="456" t="s">
        <v>2480</v>
      </c>
      <c r="DI3" s="722"/>
      <c r="DJ3" s="722"/>
      <c r="DK3" s="722"/>
      <c r="DL3" s="722"/>
      <c r="DM3" s="722"/>
      <c r="DN3" s="722"/>
      <c r="DO3" s="722"/>
      <c r="DP3" s="722"/>
      <c r="DQ3" s="722"/>
      <c r="DR3" s="722"/>
      <c r="DS3" s="456" t="s">
        <v>2481</v>
      </c>
      <c r="DT3" s="722"/>
      <c r="DU3" s="722"/>
      <c r="DV3" s="722"/>
      <c r="DW3" s="722"/>
      <c r="DX3" s="722"/>
      <c r="DY3" s="722"/>
      <c r="DZ3" s="722"/>
      <c r="EA3" s="722"/>
      <c r="EB3" s="722"/>
      <c r="EC3" s="722"/>
      <c r="ED3" s="455" t="s">
        <v>2482</v>
      </c>
      <c r="EE3" s="722"/>
      <c r="EF3" s="722"/>
      <c r="EG3" s="722"/>
      <c r="EH3" s="722"/>
      <c r="EI3" s="722"/>
      <c r="EJ3" s="722"/>
      <c r="EK3" s="722"/>
      <c r="EL3" s="722"/>
      <c r="EM3" s="722"/>
      <c r="EN3" s="722"/>
      <c r="EO3" s="456" t="s">
        <v>2483</v>
      </c>
      <c r="EP3" s="722"/>
      <c r="EQ3" s="722"/>
      <c r="ER3" s="722"/>
      <c r="ES3" s="722"/>
      <c r="ET3" s="722"/>
      <c r="EU3" s="722"/>
      <c r="EV3" s="722"/>
      <c r="EW3" s="722"/>
      <c r="EX3" s="722"/>
      <c r="EY3" s="722"/>
      <c r="EZ3" s="456" t="s">
        <v>2484</v>
      </c>
      <c r="FA3" s="722"/>
      <c r="FB3" s="722"/>
      <c r="FC3" s="722"/>
      <c r="FD3" s="722"/>
      <c r="FE3" s="722"/>
      <c r="FF3" s="722"/>
      <c r="FG3" s="722"/>
      <c r="FH3" s="722"/>
      <c r="FI3" s="722"/>
      <c r="FJ3" s="722"/>
      <c r="FK3" s="456" t="s">
        <v>2521</v>
      </c>
      <c r="FL3" s="722"/>
      <c r="FM3" s="722"/>
      <c r="FN3" s="722"/>
      <c r="FO3" s="722"/>
      <c r="FP3" s="722"/>
      <c r="FQ3" s="722"/>
      <c r="FR3" s="722"/>
      <c r="FS3" s="722"/>
      <c r="FT3" s="722"/>
      <c r="FU3" s="722"/>
      <c r="FV3" s="456" t="s">
        <v>2486</v>
      </c>
      <c r="FW3" s="722"/>
      <c r="FX3" s="722"/>
      <c r="FY3" s="722"/>
      <c r="FZ3" s="722"/>
      <c r="GA3" s="722"/>
      <c r="GB3" s="722"/>
      <c r="GC3" s="722"/>
      <c r="GD3" s="722"/>
      <c r="GE3" s="722"/>
      <c r="GF3" s="722"/>
      <c r="GG3" s="456" t="s">
        <v>2487</v>
      </c>
      <c r="GH3" s="722"/>
      <c r="GI3" s="722"/>
      <c r="GJ3" s="722"/>
      <c r="GK3" s="722"/>
      <c r="GL3" s="722"/>
      <c r="GM3" s="722"/>
      <c r="GN3" s="722"/>
      <c r="GO3" s="722"/>
      <c r="GP3" s="722"/>
      <c r="GQ3" s="722"/>
      <c r="GR3" s="456" t="s">
        <v>2488</v>
      </c>
      <c r="GS3" s="722"/>
      <c r="GT3" s="722"/>
      <c r="GU3" s="722"/>
      <c r="GV3" s="722"/>
      <c r="GW3" s="722"/>
      <c r="GX3" s="722"/>
      <c r="GY3" s="722"/>
      <c r="GZ3" s="722"/>
      <c r="HA3" s="722"/>
      <c r="HB3" s="722"/>
      <c r="HC3" s="456" t="s">
        <v>2489</v>
      </c>
      <c r="HD3" s="722"/>
      <c r="HE3" s="722"/>
      <c r="HF3" s="722"/>
      <c r="HG3" s="722"/>
      <c r="HH3" s="722"/>
      <c r="HI3" s="722"/>
      <c r="HJ3" s="722"/>
      <c r="HK3" s="722"/>
      <c r="HL3" s="722"/>
      <c r="HM3" s="722"/>
      <c r="HN3" s="456" t="s">
        <v>2490</v>
      </c>
      <c r="HO3" s="722"/>
      <c r="HP3" s="722"/>
      <c r="HQ3" s="722"/>
      <c r="HR3" s="722"/>
      <c r="HS3" s="722"/>
      <c r="HT3" s="722"/>
      <c r="HU3" s="722"/>
      <c r="HV3" s="722"/>
      <c r="HW3" s="722"/>
      <c r="HX3" s="722"/>
      <c r="HY3" s="456" t="s">
        <v>2491</v>
      </c>
      <c r="HZ3" s="722"/>
      <c r="IA3" s="722"/>
      <c r="IB3" s="722"/>
      <c r="IC3" s="722"/>
      <c r="ID3" s="722"/>
      <c r="IE3" s="722"/>
      <c r="IF3" s="722"/>
      <c r="IG3" s="722"/>
      <c r="IH3" s="722"/>
      <c r="II3" s="722"/>
      <c r="IJ3" s="456" t="s">
        <v>2522</v>
      </c>
      <c r="IK3" s="722"/>
      <c r="IL3" s="722"/>
      <c r="IM3" s="722"/>
      <c r="IN3" s="722"/>
      <c r="IO3" s="722"/>
      <c r="IP3" s="722"/>
      <c r="IQ3" s="722"/>
      <c r="IR3" s="722"/>
      <c r="IS3" s="722"/>
      <c r="IT3" s="722"/>
      <c r="IU3" s="455">
        <v>41820</v>
      </c>
      <c r="IV3" s="722"/>
      <c r="IW3" s="722"/>
      <c r="IX3" s="722"/>
      <c r="IY3" s="722"/>
      <c r="IZ3" s="722"/>
      <c r="JA3" s="722"/>
      <c r="JB3" s="722"/>
      <c r="JC3" s="722"/>
      <c r="JD3" s="722"/>
      <c r="JE3" s="722"/>
    </row>
    <row r="4" spans="1:265" ht="52.8">
      <c r="A4" s="202"/>
      <c r="B4" s="816" t="s">
        <v>1574</v>
      </c>
      <c r="C4" s="816" t="s">
        <v>1911</v>
      </c>
      <c r="D4" s="816" t="s">
        <v>1575</v>
      </c>
      <c r="E4" s="816" t="s">
        <v>1912</v>
      </c>
      <c r="F4" s="728" t="s">
        <v>1913</v>
      </c>
      <c r="G4" s="816" t="s">
        <v>1914</v>
      </c>
      <c r="H4" s="728" t="s">
        <v>1579</v>
      </c>
      <c r="I4" s="816" t="s">
        <v>1915</v>
      </c>
      <c r="J4" s="816" t="s">
        <v>1576</v>
      </c>
      <c r="K4" s="816" t="s">
        <v>268</v>
      </c>
      <c r="L4" s="816" t="s">
        <v>1426</v>
      </c>
      <c r="M4" s="816" t="s">
        <v>1574</v>
      </c>
      <c r="N4" s="816" t="s">
        <v>1911</v>
      </c>
      <c r="O4" s="816" t="s">
        <v>1575</v>
      </c>
      <c r="P4" s="816" t="s">
        <v>1912</v>
      </c>
      <c r="Q4" s="728" t="s">
        <v>1913</v>
      </c>
      <c r="R4" s="816" t="s">
        <v>1914</v>
      </c>
      <c r="S4" s="728" t="s">
        <v>1579</v>
      </c>
      <c r="T4" s="816" t="s">
        <v>1915</v>
      </c>
      <c r="U4" s="816" t="s">
        <v>1576</v>
      </c>
      <c r="V4" s="816" t="s">
        <v>268</v>
      </c>
      <c r="W4" s="816" t="s">
        <v>1426</v>
      </c>
      <c r="X4" s="816" t="s">
        <v>1574</v>
      </c>
      <c r="Y4" s="816" t="s">
        <v>1911</v>
      </c>
      <c r="Z4" s="816" t="s">
        <v>1575</v>
      </c>
      <c r="AA4" s="816" t="s">
        <v>1912</v>
      </c>
      <c r="AB4" s="728" t="s">
        <v>1913</v>
      </c>
      <c r="AC4" s="816" t="s">
        <v>1914</v>
      </c>
      <c r="AD4" s="728" t="s">
        <v>1579</v>
      </c>
      <c r="AE4" s="816" t="s">
        <v>1915</v>
      </c>
      <c r="AF4" s="816" t="s">
        <v>1576</v>
      </c>
      <c r="AG4" s="816" t="s">
        <v>268</v>
      </c>
      <c r="AH4" s="816" t="s">
        <v>1426</v>
      </c>
      <c r="AI4" s="816" t="s">
        <v>1574</v>
      </c>
      <c r="AJ4" s="816" t="s">
        <v>1911</v>
      </c>
      <c r="AK4" s="816" t="s">
        <v>1575</v>
      </c>
      <c r="AL4" s="816" t="s">
        <v>1912</v>
      </c>
      <c r="AM4" s="728" t="s">
        <v>1913</v>
      </c>
      <c r="AN4" s="816" t="s">
        <v>1914</v>
      </c>
      <c r="AO4" s="728" t="s">
        <v>1579</v>
      </c>
      <c r="AP4" s="816" t="s">
        <v>1915</v>
      </c>
      <c r="AQ4" s="816" t="s">
        <v>1576</v>
      </c>
      <c r="AR4" s="816" t="s">
        <v>268</v>
      </c>
      <c r="AS4" s="816" t="s">
        <v>1426</v>
      </c>
      <c r="AT4" s="816" t="s">
        <v>1574</v>
      </c>
      <c r="AU4" s="816" t="s">
        <v>1911</v>
      </c>
      <c r="AV4" s="816" t="s">
        <v>1575</v>
      </c>
      <c r="AW4" s="816" t="s">
        <v>1912</v>
      </c>
      <c r="AX4" s="728" t="s">
        <v>1913</v>
      </c>
      <c r="AY4" s="816" t="s">
        <v>1914</v>
      </c>
      <c r="AZ4" s="728" t="s">
        <v>1579</v>
      </c>
      <c r="BA4" s="816" t="s">
        <v>1915</v>
      </c>
      <c r="BB4" s="816" t="s">
        <v>1576</v>
      </c>
      <c r="BC4" s="816" t="s">
        <v>268</v>
      </c>
      <c r="BD4" s="816" t="s">
        <v>1426</v>
      </c>
      <c r="BE4" s="816" t="s">
        <v>1574</v>
      </c>
      <c r="BF4" s="816" t="s">
        <v>1911</v>
      </c>
      <c r="BG4" s="816" t="s">
        <v>1575</v>
      </c>
      <c r="BH4" s="816" t="s">
        <v>1912</v>
      </c>
      <c r="BI4" s="728" t="s">
        <v>1913</v>
      </c>
      <c r="BJ4" s="816" t="s">
        <v>1914</v>
      </c>
      <c r="BK4" s="728" t="s">
        <v>1579</v>
      </c>
      <c r="BL4" s="816" t="s">
        <v>1915</v>
      </c>
      <c r="BM4" s="816" t="s">
        <v>1576</v>
      </c>
      <c r="BN4" s="816" t="s">
        <v>268</v>
      </c>
      <c r="BO4" s="816" t="s">
        <v>1426</v>
      </c>
      <c r="BP4" s="816" t="s">
        <v>1574</v>
      </c>
      <c r="BQ4" s="816" t="s">
        <v>1911</v>
      </c>
      <c r="BR4" s="816" t="s">
        <v>1575</v>
      </c>
      <c r="BS4" s="816" t="s">
        <v>1912</v>
      </c>
      <c r="BT4" s="728" t="s">
        <v>1913</v>
      </c>
      <c r="BU4" s="816" t="s">
        <v>1914</v>
      </c>
      <c r="BV4" s="728" t="s">
        <v>1579</v>
      </c>
      <c r="BW4" s="816" t="s">
        <v>1915</v>
      </c>
      <c r="BX4" s="816" t="s">
        <v>1576</v>
      </c>
      <c r="BY4" s="816" t="s">
        <v>268</v>
      </c>
      <c r="BZ4" s="816" t="s">
        <v>1426</v>
      </c>
      <c r="CA4" s="816" t="s">
        <v>1574</v>
      </c>
      <c r="CB4" s="816" t="s">
        <v>1911</v>
      </c>
      <c r="CC4" s="816" t="s">
        <v>1575</v>
      </c>
      <c r="CD4" s="816" t="s">
        <v>1912</v>
      </c>
      <c r="CE4" s="728" t="s">
        <v>1913</v>
      </c>
      <c r="CF4" s="816" t="s">
        <v>1914</v>
      </c>
      <c r="CG4" s="728" t="s">
        <v>1579</v>
      </c>
      <c r="CH4" s="816" t="s">
        <v>1915</v>
      </c>
      <c r="CI4" s="816" t="s">
        <v>1576</v>
      </c>
      <c r="CJ4" s="816" t="s">
        <v>268</v>
      </c>
      <c r="CK4" s="816" t="s">
        <v>1426</v>
      </c>
      <c r="CL4" s="816" t="s">
        <v>1574</v>
      </c>
      <c r="CM4" s="816" t="s">
        <v>1911</v>
      </c>
      <c r="CN4" s="816" t="s">
        <v>1575</v>
      </c>
      <c r="CO4" s="816" t="s">
        <v>1912</v>
      </c>
      <c r="CP4" s="728" t="s">
        <v>1913</v>
      </c>
      <c r="CQ4" s="816" t="s">
        <v>1914</v>
      </c>
      <c r="CR4" s="728" t="s">
        <v>1579</v>
      </c>
      <c r="CS4" s="816" t="s">
        <v>1915</v>
      </c>
      <c r="CT4" s="816" t="s">
        <v>1576</v>
      </c>
      <c r="CU4" s="816" t="s">
        <v>268</v>
      </c>
      <c r="CV4" s="816" t="s">
        <v>1426</v>
      </c>
      <c r="CW4" s="816" t="s">
        <v>1574</v>
      </c>
      <c r="CX4" s="816" t="s">
        <v>1911</v>
      </c>
      <c r="CY4" s="816" t="s">
        <v>1575</v>
      </c>
      <c r="CZ4" s="816" t="s">
        <v>1912</v>
      </c>
      <c r="DA4" s="728" t="s">
        <v>1913</v>
      </c>
      <c r="DB4" s="816" t="s">
        <v>1914</v>
      </c>
      <c r="DC4" s="728" t="s">
        <v>1579</v>
      </c>
      <c r="DD4" s="816" t="s">
        <v>1915</v>
      </c>
      <c r="DE4" s="816" t="s">
        <v>1576</v>
      </c>
      <c r="DF4" s="816" t="s">
        <v>268</v>
      </c>
      <c r="DG4" s="816" t="s">
        <v>1426</v>
      </c>
      <c r="DH4" s="816" t="s">
        <v>1574</v>
      </c>
      <c r="DI4" s="816" t="s">
        <v>1911</v>
      </c>
      <c r="DJ4" s="816" t="s">
        <v>1575</v>
      </c>
      <c r="DK4" s="816" t="s">
        <v>1912</v>
      </c>
      <c r="DL4" s="728" t="s">
        <v>1913</v>
      </c>
      <c r="DM4" s="816" t="s">
        <v>1914</v>
      </c>
      <c r="DN4" s="728" t="s">
        <v>1579</v>
      </c>
      <c r="DO4" s="816" t="s">
        <v>1915</v>
      </c>
      <c r="DP4" s="816" t="s">
        <v>1576</v>
      </c>
      <c r="DQ4" s="816" t="s">
        <v>268</v>
      </c>
      <c r="DR4" s="816" t="s">
        <v>1426</v>
      </c>
      <c r="DS4" s="816" t="s">
        <v>1574</v>
      </c>
      <c r="DT4" s="816" t="s">
        <v>1911</v>
      </c>
      <c r="DU4" s="816" t="s">
        <v>1575</v>
      </c>
      <c r="DV4" s="816" t="s">
        <v>1912</v>
      </c>
      <c r="DW4" s="728" t="s">
        <v>1913</v>
      </c>
      <c r="DX4" s="816" t="s">
        <v>1914</v>
      </c>
      <c r="DY4" s="728" t="s">
        <v>1579</v>
      </c>
      <c r="DZ4" s="816" t="s">
        <v>1915</v>
      </c>
      <c r="EA4" s="816" t="s">
        <v>1576</v>
      </c>
      <c r="EB4" s="816" t="s">
        <v>268</v>
      </c>
      <c r="EC4" s="816" t="s">
        <v>1426</v>
      </c>
      <c r="ED4" s="816" t="s">
        <v>1574</v>
      </c>
      <c r="EE4" s="816" t="s">
        <v>1911</v>
      </c>
      <c r="EF4" s="816" t="s">
        <v>1575</v>
      </c>
      <c r="EG4" s="816" t="s">
        <v>1912</v>
      </c>
      <c r="EH4" s="728" t="s">
        <v>1913</v>
      </c>
      <c r="EI4" s="816" t="s">
        <v>1914</v>
      </c>
      <c r="EJ4" s="728" t="s">
        <v>1579</v>
      </c>
      <c r="EK4" s="816" t="s">
        <v>1915</v>
      </c>
      <c r="EL4" s="816" t="s">
        <v>1576</v>
      </c>
      <c r="EM4" s="816" t="s">
        <v>268</v>
      </c>
      <c r="EN4" s="816" t="s">
        <v>1426</v>
      </c>
      <c r="EO4" s="816" t="s">
        <v>1574</v>
      </c>
      <c r="EP4" s="816" t="s">
        <v>1911</v>
      </c>
      <c r="EQ4" s="816" t="s">
        <v>1575</v>
      </c>
      <c r="ER4" s="816" t="s">
        <v>1912</v>
      </c>
      <c r="ES4" s="728" t="s">
        <v>1913</v>
      </c>
      <c r="ET4" s="816" t="s">
        <v>1914</v>
      </c>
      <c r="EU4" s="728" t="s">
        <v>1579</v>
      </c>
      <c r="EV4" s="816" t="s">
        <v>1915</v>
      </c>
      <c r="EW4" s="816" t="s">
        <v>1576</v>
      </c>
      <c r="EX4" s="816" t="s">
        <v>268</v>
      </c>
      <c r="EY4" s="816" t="s">
        <v>1426</v>
      </c>
      <c r="EZ4" s="816" t="s">
        <v>1574</v>
      </c>
      <c r="FA4" s="816" t="s">
        <v>1911</v>
      </c>
      <c r="FB4" s="816" t="s">
        <v>1575</v>
      </c>
      <c r="FC4" s="816" t="s">
        <v>1912</v>
      </c>
      <c r="FD4" s="728" t="s">
        <v>1913</v>
      </c>
      <c r="FE4" s="816" t="s">
        <v>1914</v>
      </c>
      <c r="FF4" s="728" t="s">
        <v>1579</v>
      </c>
      <c r="FG4" s="816" t="s">
        <v>1915</v>
      </c>
      <c r="FH4" s="816" t="s">
        <v>1576</v>
      </c>
      <c r="FI4" s="816" t="s">
        <v>268</v>
      </c>
      <c r="FJ4" s="816" t="s">
        <v>1426</v>
      </c>
      <c r="FK4" s="816" t="s">
        <v>1574</v>
      </c>
      <c r="FL4" s="816" t="s">
        <v>1911</v>
      </c>
      <c r="FM4" s="816" t="s">
        <v>1575</v>
      </c>
      <c r="FN4" s="816" t="s">
        <v>1912</v>
      </c>
      <c r="FO4" s="728" t="s">
        <v>1913</v>
      </c>
      <c r="FP4" s="816" t="s">
        <v>1914</v>
      </c>
      <c r="FQ4" s="728" t="s">
        <v>1579</v>
      </c>
      <c r="FR4" s="816" t="s">
        <v>1915</v>
      </c>
      <c r="FS4" s="816" t="s">
        <v>1576</v>
      </c>
      <c r="FT4" s="816" t="s">
        <v>268</v>
      </c>
      <c r="FU4" s="816" t="s">
        <v>1426</v>
      </c>
      <c r="FV4" s="816" t="s">
        <v>1574</v>
      </c>
      <c r="FW4" s="816" t="s">
        <v>1911</v>
      </c>
      <c r="FX4" s="816" t="s">
        <v>1575</v>
      </c>
      <c r="FY4" s="816" t="s">
        <v>1912</v>
      </c>
      <c r="FZ4" s="728" t="s">
        <v>1913</v>
      </c>
      <c r="GA4" s="816" t="s">
        <v>1914</v>
      </c>
      <c r="GB4" s="728" t="s">
        <v>1579</v>
      </c>
      <c r="GC4" s="816" t="s">
        <v>1915</v>
      </c>
      <c r="GD4" s="816" t="s">
        <v>1576</v>
      </c>
      <c r="GE4" s="816" t="s">
        <v>268</v>
      </c>
      <c r="GF4" s="816" t="s">
        <v>1426</v>
      </c>
      <c r="GG4" s="816" t="s">
        <v>1574</v>
      </c>
      <c r="GH4" s="816" t="s">
        <v>1911</v>
      </c>
      <c r="GI4" s="816" t="s">
        <v>1575</v>
      </c>
      <c r="GJ4" s="816" t="s">
        <v>1912</v>
      </c>
      <c r="GK4" s="728" t="s">
        <v>1913</v>
      </c>
      <c r="GL4" s="816" t="s">
        <v>1914</v>
      </c>
      <c r="GM4" s="728" t="s">
        <v>1579</v>
      </c>
      <c r="GN4" s="816" t="s">
        <v>1915</v>
      </c>
      <c r="GO4" s="816" t="s">
        <v>1576</v>
      </c>
      <c r="GP4" s="816" t="s">
        <v>268</v>
      </c>
      <c r="GQ4" s="816" t="s">
        <v>1426</v>
      </c>
      <c r="GR4" s="816" t="s">
        <v>1574</v>
      </c>
      <c r="GS4" s="816" t="s">
        <v>1911</v>
      </c>
      <c r="GT4" s="816" t="s">
        <v>1575</v>
      </c>
      <c r="GU4" s="816" t="s">
        <v>1912</v>
      </c>
      <c r="GV4" s="728" t="s">
        <v>1913</v>
      </c>
      <c r="GW4" s="816" t="s">
        <v>1914</v>
      </c>
      <c r="GX4" s="728" t="s">
        <v>1579</v>
      </c>
      <c r="GY4" s="816" t="s">
        <v>1915</v>
      </c>
      <c r="GZ4" s="816" t="s">
        <v>1576</v>
      </c>
      <c r="HA4" s="816" t="s">
        <v>268</v>
      </c>
      <c r="HB4" s="816" t="s">
        <v>1426</v>
      </c>
      <c r="HC4" s="816" t="s">
        <v>1574</v>
      </c>
      <c r="HD4" s="816" t="s">
        <v>1911</v>
      </c>
      <c r="HE4" s="816" t="s">
        <v>1575</v>
      </c>
      <c r="HF4" s="816" t="s">
        <v>1912</v>
      </c>
      <c r="HG4" s="728" t="s">
        <v>1913</v>
      </c>
      <c r="HH4" s="816" t="s">
        <v>1914</v>
      </c>
      <c r="HI4" s="728" t="s">
        <v>1579</v>
      </c>
      <c r="HJ4" s="816" t="s">
        <v>1915</v>
      </c>
      <c r="HK4" s="816" t="s">
        <v>1576</v>
      </c>
      <c r="HL4" s="816" t="s">
        <v>268</v>
      </c>
      <c r="HM4" s="816" t="s">
        <v>1426</v>
      </c>
      <c r="HN4" s="816" t="s">
        <v>1574</v>
      </c>
      <c r="HO4" s="816" t="s">
        <v>1911</v>
      </c>
      <c r="HP4" s="816" t="s">
        <v>1575</v>
      </c>
      <c r="HQ4" s="816" t="s">
        <v>1912</v>
      </c>
      <c r="HR4" s="728" t="s">
        <v>1913</v>
      </c>
      <c r="HS4" s="816" t="s">
        <v>1914</v>
      </c>
      <c r="HT4" s="728" t="s">
        <v>1579</v>
      </c>
      <c r="HU4" s="816" t="s">
        <v>1915</v>
      </c>
      <c r="HV4" s="816" t="s">
        <v>1576</v>
      </c>
      <c r="HW4" s="816" t="s">
        <v>268</v>
      </c>
      <c r="HX4" s="816" t="s">
        <v>1426</v>
      </c>
      <c r="HY4" s="816" t="s">
        <v>1574</v>
      </c>
      <c r="HZ4" s="816" t="s">
        <v>1911</v>
      </c>
      <c r="IA4" s="816" t="s">
        <v>1575</v>
      </c>
      <c r="IB4" s="816" t="s">
        <v>1912</v>
      </c>
      <c r="IC4" s="728" t="s">
        <v>1913</v>
      </c>
      <c r="ID4" s="816" t="s">
        <v>1914</v>
      </c>
      <c r="IE4" s="728" t="s">
        <v>1579</v>
      </c>
      <c r="IF4" s="816" t="s">
        <v>1915</v>
      </c>
      <c r="IG4" s="816" t="s">
        <v>1576</v>
      </c>
      <c r="IH4" s="816" t="s">
        <v>268</v>
      </c>
      <c r="II4" s="816" t="s">
        <v>1426</v>
      </c>
      <c r="IJ4" s="816" t="s">
        <v>1574</v>
      </c>
      <c r="IK4" s="816" t="s">
        <v>1911</v>
      </c>
      <c r="IL4" s="816" t="s">
        <v>1575</v>
      </c>
      <c r="IM4" s="816" t="s">
        <v>1912</v>
      </c>
      <c r="IN4" s="728" t="s">
        <v>1913</v>
      </c>
      <c r="IO4" s="816" t="s">
        <v>1914</v>
      </c>
      <c r="IP4" s="728" t="s">
        <v>1579</v>
      </c>
      <c r="IQ4" s="816" t="s">
        <v>1915</v>
      </c>
      <c r="IR4" s="816" t="s">
        <v>1576</v>
      </c>
      <c r="IS4" s="816" t="s">
        <v>268</v>
      </c>
      <c r="IT4" s="816" t="s">
        <v>1426</v>
      </c>
      <c r="IU4" s="816" t="s">
        <v>1574</v>
      </c>
      <c r="IV4" s="816" t="s">
        <v>1911</v>
      </c>
      <c r="IW4" s="816" t="s">
        <v>1575</v>
      </c>
      <c r="IX4" s="816" t="s">
        <v>1912</v>
      </c>
      <c r="IY4" s="728" t="s">
        <v>1913</v>
      </c>
      <c r="IZ4" s="816" t="s">
        <v>1914</v>
      </c>
      <c r="JA4" s="728" t="s">
        <v>1579</v>
      </c>
      <c r="JB4" s="816" t="s">
        <v>1915</v>
      </c>
      <c r="JC4" s="816" t="s">
        <v>1576</v>
      </c>
      <c r="JD4" s="816" t="s">
        <v>268</v>
      </c>
      <c r="JE4" s="816" t="s">
        <v>1426</v>
      </c>
    </row>
    <row r="5" spans="1:265">
      <c r="A5" s="241" t="s">
        <v>1879</v>
      </c>
      <c r="B5" s="817">
        <v>259606</v>
      </c>
      <c r="C5" s="817">
        <v>950</v>
      </c>
      <c r="D5" s="817">
        <v>49325</v>
      </c>
      <c r="E5" s="817">
        <v>8781</v>
      </c>
      <c r="F5" s="817">
        <v>0</v>
      </c>
      <c r="G5" s="817">
        <v>3474</v>
      </c>
      <c r="H5" s="817">
        <v>0</v>
      </c>
      <c r="I5" s="817">
        <v>0</v>
      </c>
      <c r="J5" s="817">
        <v>3787</v>
      </c>
      <c r="K5" s="817">
        <v>48</v>
      </c>
      <c r="L5" s="817">
        <v>325971</v>
      </c>
      <c r="M5" s="817">
        <v>256706</v>
      </c>
      <c r="N5" s="817">
        <v>854</v>
      </c>
      <c r="O5" s="817">
        <v>47031</v>
      </c>
      <c r="P5" s="817">
        <v>8561</v>
      </c>
      <c r="Q5" s="817">
        <v>0</v>
      </c>
      <c r="R5" s="817">
        <v>3112</v>
      </c>
      <c r="S5" s="817">
        <v>0</v>
      </c>
      <c r="T5" s="817">
        <v>0</v>
      </c>
      <c r="U5" s="817">
        <v>3586</v>
      </c>
      <c r="V5" s="817">
        <v>40</v>
      </c>
      <c r="W5" s="817">
        <v>319890</v>
      </c>
      <c r="X5" s="817">
        <v>249820</v>
      </c>
      <c r="Y5" s="817">
        <v>935</v>
      </c>
      <c r="Z5" s="817">
        <v>47493</v>
      </c>
      <c r="AA5" s="817">
        <v>8571</v>
      </c>
      <c r="AB5" s="817">
        <v>0</v>
      </c>
      <c r="AC5" s="817">
        <v>3031</v>
      </c>
      <c r="AD5" s="817">
        <v>0</v>
      </c>
      <c r="AE5" s="817">
        <v>0</v>
      </c>
      <c r="AF5" s="817">
        <v>3443</v>
      </c>
      <c r="AG5" s="817">
        <v>38</v>
      </c>
      <c r="AH5" s="817">
        <v>313331</v>
      </c>
      <c r="AI5" s="817">
        <v>241421</v>
      </c>
      <c r="AJ5" s="817">
        <v>1006</v>
      </c>
      <c r="AK5" s="817">
        <v>46627</v>
      </c>
      <c r="AL5" s="817">
        <v>8752</v>
      </c>
      <c r="AM5" s="817">
        <v>1</v>
      </c>
      <c r="AN5" s="817">
        <v>2954</v>
      </c>
      <c r="AO5" s="817">
        <v>0</v>
      </c>
      <c r="AP5" s="817">
        <v>0</v>
      </c>
      <c r="AQ5" s="817">
        <v>3400</v>
      </c>
      <c r="AR5" s="817">
        <v>34</v>
      </c>
      <c r="AS5" s="817">
        <v>304195</v>
      </c>
      <c r="AT5" s="817">
        <v>233552</v>
      </c>
      <c r="AU5" s="817">
        <v>1059</v>
      </c>
      <c r="AV5" s="817">
        <v>46003</v>
      </c>
      <c r="AW5" s="817">
        <v>8847</v>
      </c>
      <c r="AX5" s="817">
        <v>1</v>
      </c>
      <c r="AY5" s="817">
        <v>3020</v>
      </c>
      <c r="AZ5" s="817">
        <v>0</v>
      </c>
      <c r="BA5" s="817">
        <v>0</v>
      </c>
      <c r="BB5" s="817">
        <v>3535</v>
      </c>
      <c r="BC5" s="817">
        <v>30</v>
      </c>
      <c r="BD5" s="817">
        <v>296047</v>
      </c>
      <c r="BE5" s="817">
        <v>225545</v>
      </c>
      <c r="BF5" s="817">
        <v>1075</v>
      </c>
      <c r="BG5" s="817">
        <v>47517</v>
      </c>
      <c r="BH5" s="817">
        <v>9398</v>
      </c>
      <c r="BI5" s="817">
        <v>1</v>
      </c>
      <c r="BJ5" s="817">
        <v>3038</v>
      </c>
      <c r="BK5" s="817">
        <v>0</v>
      </c>
      <c r="BL5" s="817">
        <v>0</v>
      </c>
      <c r="BM5" s="817">
        <v>3543</v>
      </c>
      <c r="BN5" s="817">
        <v>29</v>
      </c>
      <c r="BO5" s="817">
        <v>290146</v>
      </c>
      <c r="BP5" s="817">
        <v>218466</v>
      </c>
      <c r="BQ5" s="817">
        <v>1206</v>
      </c>
      <c r="BR5" s="817">
        <v>48658</v>
      </c>
      <c r="BS5" s="817">
        <v>9802</v>
      </c>
      <c r="BT5" s="817">
        <v>1</v>
      </c>
      <c r="BU5" s="817">
        <v>2964</v>
      </c>
      <c r="BV5" s="817">
        <v>0</v>
      </c>
      <c r="BW5" s="817">
        <v>0</v>
      </c>
      <c r="BX5" s="817">
        <v>3460</v>
      </c>
      <c r="BY5" s="817">
        <v>26</v>
      </c>
      <c r="BZ5" s="817">
        <v>284583</v>
      </c>
      <c r="CA5" s="817">
        <v>213254</v>
      </c>
      <c r="CB5" s="817">
        <v>1495</v>
      </c>
      <c r="CC5" s="817">
        <v>45190</v>
      </c>
      <c r="CD5" s="817">
        <v>9230</v>
      </c>
      <c r="CE5" s="817">
        <v>1</v>
      </c>
      <c r="CF5" s="817">
        <v>2733</v>
      </c>
      <c r="CG5" s="817">
        <v>0</v>
      </c>
      <c r="CH5" s="817">
        <v>0</v>
      </c>
      <c r="CI5" s="817">
        <v>3289</v>
      </c>
      <c r="CJ5" s="817">
        <v>23</v>
      </c>
      <c r="CK5" s="817">
        <v>275215</v>
      </c>
      <c r="CL5" s="817">
        <f t="shared" ref="CL5:DR5" si="0">SUM(CL6:CL12)</f>
        <v>209047</v>
      </c>
      <c r="CM5" s="817">
        <f t="shared" si="0"/>
        <v>1606</v>
      </c>
      <c r="CN5" s="817">
        <f t="shared" si="0"/>
        <v>41826</v>
      </c>
      <c r="CO5" s="817">
        <f t="shared" si="0"/>
        <v>8612</v>
      </c>
      <c r="CP5" s="817">
        <f t="shared" si="0"/>
        <v>1</v>
      </c>
      <c r="CQ5" s="817">
        <f t="shared" si="0"/>
        <v>2546</v>
      </c>
      <c r="CR5" s="817">
        <f t="shared" si="0"/>
        <v>0</v>
      </c>
      <c r="CS5" s="817">
        <f t="shared" si="0"/>
        <v>0</v>
      </c>
      <c r="CT5" s="817">
        <f t="shared" si="0"/>
        <v>3138</v>
      </c>
      <c r="CU5" s="817">
        <f t="shared" si="0"/>
        <v>19</v>
      </c>
      <c r="CV5" s="817">
        <f t="shared" si="0"/>
        <v>266795</v>
      </c>
      <c r="CW5" s="817">
        <f t="shared" si="0"/>
        <v>201619</v>
      </c>
      <c r="CX5" s="817">
        <f t="shared" si="0"/>
        <v>1535</v>
      </c>
      <c r="CY5" s="817">
        <f t="shared" si="0"/>
        <v>39019</v>
      </c>
      <c r="CZ5" s="817">
        <f t="shared" si="0"/>
        <v>8353</v>
      </c>
      <c r="DA5" s="817">
        <f t="shared" si="0"/>
        <v>1</v>
      </c>
      <c r="DB5" s="817">
        <f t="shared" si="0"/>
        <v>2432</v>
      </c>
      <c r="DC5" s="817">
        <f t="shared" si="0"/>
        <v>0</v>
      </c>
      <c r="DD5" s="817">
        <f t="shared" si="0"/>
        <v>0</v>
      </c>
      <c r="DE5" s="817">
        <f t="shared" si="0"/>
        <v>2868</v>
      </c>
      <c r="DF5" s="817">
        <f t="shared" si="0"/>
        <v>18</v>
      </c>
      <c r="DG5" s="817">
        <f t="shared" si="0"/>
        <v>255845</v>
      </c>
      <c r="DH5" s="817">
        <f t="shared" si="0"/>
        <v>194665</v>
      </c>
      <c r="DI5" s="817">
        <f t="shared" si="0"/>
        <v>1468</v>
      </c>
      <c r="DJ5" s="817">
        <f t="shared" si="0"/>
        <v>36456</v>
      </c>
      <c r="DK5" s="817">
        <f t="shared" si="0"/>
        <v>8381</v>
      </c>
      <c r="DL5" s="817">
        <f t="shared" si="0"/>
        <v>1</v>
      </c>
      <c r="DM5" s="817">
        <f t="shared" si="0"/>
        <v>2379</v>
      </c>
      <c r="DN5" s="817">
        <f t="shared" si="0"/>
        <v>0</v>
      </c>
      <c r="DO5" s="817">
        <f t="shared" si="0"/>
        <v>0</v>
      </c>
      <c r="DP5" s="817">
        <f t="shared" si="0"/>
        <v>2639</v>
      </c>
      <c r="DQ5" s="817">
        <f t="shared" si="0"/>
        <v>20</v>
      </c>
      <c r="DR5" s="817">
        <f t="shared" si="0"/>
        <v>246009</v>
      </c>
      <c r="DS5" s="817">
        <v>194151</v>
      </c>
      <c r="DT5" s="817">
        <v>1438</v>
      </c>
      <c r="DU5" s="817">
        <v>34842</v>
      </c>
      <c r="DV5" s="817">
        <v>8564</v>
      </c>
      <c r="DW5" s="817">
        <v>1</v>
      </c>
      <c r="DX5" s="817">
        <v>2355</v>
      </c>
      <c r="DY5" s="817">
        <v>0</v>
      </c>
      <c r="DZ5" s="817">
        <v>0</v>
      </c>
      <c r="EA5" s="817">
        <v>2566</v>
      </c>
      <c r="EB5" s="817">
        <v>21</v>
      </c>
      <c r="EC5" s="817">
        <v>243938</v>
      </c>
      <c r="ED5" s="817">
        <v>195269</v>
      </c>
      <c r="EE5" s="817">
        <v>1358</v>
      </c>
      <c r="EF5" s="817">
        <v>34011</v>
      </c>
      <c r="EG5" s="817">
        <v>8625</v>
      </c>
      <c r="EH5" s="817">
        <v>113</v>
      </c>
      <c r="EI5" s="817">
        <v>2300</v>
      </c>
      <c r="EJ5" s="817">
        <v>0</v>
      </c>
      <c r="EK5" s="817">
        <v>0</v>
      </c>
      <c r="EL5" s="817">
        <v>2471</v>
      </c>
      <c r="EM5" s="817">
        <v>22</v>
      </c>
      <c r="EN5" s="817">
        <v>244169</v>
      </c>
      <c r="EO5" s="817">
        <v>195396</v>
      </c>
      <c r="EP5" s="817">
        <v>1247</v>
      </c>
      <c r="EQ5" s="817">
        <v>35013</v>
      </c>
      <c r="ER5" s="817">
        <v>8687</v>
      </c>
      <c r="ES5" s="817">
        <v>114</v>
      </c>
      <c r="ET5" s="817">
        <v>2313</v>
      </c>
      <c r="EU5" s="817">
        <v>0</v>
      </c>
      <c r="EV5" s="817">
        <v>0</v>
      </c>
      <c r="EW5" s="817">
        <v>2443</v>
      </c>
      <c r="EX5" s="817">
        <v>23</v>
      </c>
      <c r="EY5" s="817">
        <v>245236</v>
      </c>
      <c r="EZ5" s="817">
        <v>195533</v>
      </c>
      <c r="FA5" s="817">
        <v>1153</v>
      </c>
      <c r="FB5" s="817">
        <v>35085</v>
      </c>
      <c r="FC5" s="817">
        <v>8654</v>
      </c>
      <c r="FD5" s="817">
        <v>2</v>
      </c>
      <c r="FE5" s="817">
        <v>2335</v>
      </c>
      <c r="FF5" s="817">
        <v>0</v>
      </c>
      <c r="FG5" s="817">
        <v>0</v>
      </c>
      <c r="FH5" s="817">
        <f>SUM(FH6:FH12)</f>
        <v>2305</v>
      </c>
      <c r="FI5" s="817">
        <f>SUM(FI6:FI12)</f>
        <v>28</v>
      </c>
      <c r="FJ5" s="817">
        <f>SUM(FJ6:FJ12)</f>
        <v>245095</v>
      </c>
      <c r="FK5" s="817">
        <v>195102</v>
      </c>
      <c r="FL5" s="817">
        <v>1168</v>
      </c>
      <c r="FM5" s="817">
        <v>26801</v>
      </c>
      <c r="FN5" s="817">
        <v>4254</v>
      </c>
      <c r="FO5" s="817">
        <v>1</v>
      </c>
      <c r="FP5" s="817">
        <v>2511</v>
      </c>
      <c r="FQ5" s="817">
        <v>0</v>
      </c>
      <c r="FR5" s="817">
        <v>0</v>
      </c>
      <c r="FS5" s="817">
        <v>2259</v>
      </c>
      <c r="FT5" s="817">
        <v>16</v>
      </c>
      <c r="FU5" s="817">
        <v>232112</v>
      </c>
      <c r="FV5" s="817">
        <v>195408</v>
      </c>
      <c r="FW5" s="817">
        <v>1353</v>
      </c>
      <c r="FX5" s="817">
        <v>19420</v>
      </c>
      <c r="FY5" s="817">
        <v>0</v>
      </c>
      <c r="FZ5" s="817">
        <v>0</v>
      </c>
      <c r="GA5" s="817">
        <v>2768</v>
      </c>
      <c r="GB5" s="817">
        <v>0</v>
      </c>
      <c r="GC5" s="817">
        <v>0</v>
      </c>
      <c r="GD5" s="817">
        <v>2486</v>
      </c>
      <c r="GE5" s="817">
        <v>0</v>
      </c>
      <c r="GF5" s="817">
        <v>221435</v>
      </c>
      <c r="GG5" s="817">
        <v>197178</v>
      </c>
      <c r="GH5" s="817">
        <v>1642</v>
      </c>
      <c r="GI5" s="817">
        <v>17836</v>
      </c>
      <c r="GJ5" s="817">
        <v>0</v>
      </c>
      <c r="GK5" s="817">
        <v>0</v>
      </c>
      <c r="GL5" s="817">
        <v>2956</v>
      </c>
      <c r="GM5" s="817">
        <v>0</v>
      </c>
      <c r="GN5" s="817">
        <v>0</v>
      </c>
      <c r="GO5" s="817">
        <v>2515</v>
      </c>
      <c r="GP5" s="817">
        <v>0</v>
      </c>
      <c r="GQ5" s="817">
        <v>222127</v>
      </c>
      <c r="GR5" s="818">
        <v>198732</v>
      </c>
      <c r="GS5" s="818">
        <v>1586</v>
      </c>
      <c r="GT5" s="818">
        <v>16046</v>
      </c>
      <c r="GU5" s="818">
        <v>0</v>
      </c>
      <c r="GV5" s="818">
        <v>0</v>
      </c>
      <c r="GW5" s="818">
        <v>2814</v>
      </c>
      <c r="GX5" s="818">
        <v>0</v>
      </c>
      <c r="GY5" s="818">
        <v>0</v>
      </c>
      <c r="GZ5" s="818">
        <v>2165</v>
      </c>
      <c r="HA5" s="818">
        <v>0</v>
      </c>
      <c r="HB5" s="818">
        <v>221343</v>
      </c>
      <c r="HC5" s="785">
        <v>199700</v>
      </c>
      <c r="HD5" s="785">
        <v>1394</v>
      </c>
      <c r="HE5" s="785">
        <v>16254</v>
      </c>
      <c r="HF5" s="785">
        <v>0</v>
      </c>
      <c r="HG5" s="785">
        <v>0</v>
      </c>
      <c r="HH5" s="785">
        <v>2739</v>
      </c>
      <c r="HI5" s="785">
        <v>0</v>
      </c>
      <c r="HJ5" s="785">
        <v>0</v>
      </c>
      <c r="HK5" s="785">
        <v>2023</v>
      </c>
      <c r="HL5" s="785">
        <v>0</v>
      </c>
      <c r="HM5" s="785">
        <v>222110</v>
      </c>
      <c r="HN5" s="785">
        <v>198561</v>
      </c>
      <c r="HO5" s="785">
        <v>1283</v>
      </c>
      <c r="HP5" s="785">
        <v>13755</v>
      </c>
      <c r="HQ5" s="785">
        <v>0</v>
      </c>
      <c r="HR5" s="785">
        <v>0</v>
      </c>
      <c r="HS5" s="785">
        <v>2659</v>
      </c>
      <c r="HT5" s="785">
        <v>0</v>
      </c>
      <c r="HU5" s="785">
        <v>0</v>
      </c>
      <c r="HV5" s="785">
        <v>1971</v>
      </c>
      <c r="HW5" s="785">
        <v>0</v>
      </c>
      <c r="HX5" s="785">
        <v>218229</v>
      </c>
      <c r="HY5" s="785">
        <v>198278</v>
      </c>
      <c r="HZ5" s="785">
        <v>1065</v>
      </c>
      <c r="IA5" s="785">
        <v>10495</v>
      </c>
      <c r="IB5" s="785">
        <v>0</v>
      </c>
      <c r="IC5" s="785">
        <v>0</v>
      </c>
      <c r="ID5" s="785">
        <v>2291</v>
      </c>
      <c r="IE5" s="785">
        <v>0</v>
      </c>
      <c r="IF5" s="785">
        <v>0</v>
      </c>
      <c r="IG5" s="785">
        <v>1710</v>
      </c>
      <c r="IH5" s="785">
        <v>0</v>
      </c>
      <c r="II5" s="785">
        <v>213839</v>
      </c>
      <c r="IJ5" s="785">
        <v>190875</v>
      </c>
      <c r="IK5" s="785">
        <v>834</v>
      </c>
      <c r="IL5" s="785">
        <v>9679</v>
      </c>
      <c r="IM5" s="785">
        <v>0</v>
      </c>
      <c r="IN5" s="785">
        <v>0</v>
      </c>
      <c r="IO5" s="785">
        <v>2064</v>
      </c>
      <c r="IP5" s="785">
        <v>0</v>
      </c>
      <c r="IQ5" s="785">
        <v>0</v>
      </c>
      <c r="IR5" s="785">
        <v>1530</v>
      </c>
      <c r="IS5" s="785">
        <v>0</v>
      </c>
      <c r="IT5" s="785">
        <v>204982</v>
      </c>
      <c r="IU5" s="785">
        <v>184574</v>
      </c>
      <c r="IV5" s="785">
        <v>680</v>
      </c>
      <c r="IW5" s="785">
        <v>9209</v>
      </c>
      <c r="IX5" s="785">
        <v>0</v>
      </c>
      <c r="IY5" s="785">
        <v>0</v>
      </c>
      <c r="IZ5" s="785">
        <v>1933</v>
      </c>
      <c r="JA5" s="785">
        <v>0</v>
      </c>
      <c r="JB5" s="785">
        <v>0</v>
      </c>
      <c r="JC5" s="785">
        <v>1516</v>
      </c>
      <c r="JD5" s="785">
        <v>0</v>
      </c>
      <c r="JE5" s="785">
        <v>197912</v>
      </c>
    </row>
    <row r="6" spans="1:265">
      <c r="A6" s="124" t="s">
        <v>2777</v>
      </c>
      <c r="B6" s="819">
        <v>91</v>
      </c>
      <c r="C6" s="819">
        <v>0</v>
      </c>
      <c r="D6" s="819">
        <v>0</v>
      </c>
      <c r="E6" s="819">
        <v>0</v>
      </c>
      <c r="F6" s="819">
        <v>0</v>
      </c>
      <c r="G6" s="819">
        <v>0</v>
      </c>
      <c r="H6" s="819">
        <v>0</v>
      </c>
      <c r="I6" s="819">
        <v>0</v>
      </c>
      <c r="J6" s="819">
        <v>0</v>
      </c>
      <c r="K6" s="819">
        <v>0</v>
      </c>
      <c r="L6" s="819">
        <v>91</v>
      </c>
      <c r="M6" s="819">
        <v>80</v>
      </c>
      <c r="N6" s="819">
        <v>0</v>
      </c>
      <c r="O6" s="819">
        <v>0</v>
      </c>
      <c r="P6" s="819">
        <v>0</v>
      </c>
      <c r="Q6" s="819">
        <v>0</v>
      </c>
      <c r="R6" s="819">
        <v>0</v>
      </c>
      <c r="S6" s="819">
        <v>0</v>
      </c>
      <c r="T6" s="819">
        <v>0</v>
      </c>
      <c r="U6" s="819">
        <v>0</v>
      </c>
      <c r="V6" s="819">
        <v>0</v>
      </c>
      <c r="W6" s="819">
        <v>80</v>
      </c>
      <c r="X6" s="819">
        <v>67</v>
      </c>
      <c r="Y6" s="819">
        <v>0</v>
      </c>
      <c r="Z6" s="819">
        <v>0</v>
      </c>
      <c r="AA6" s="819">
        <v>0</v>
      </c>
      <c r="AB6" s="819">
        <v>0</v>
      </c>
      <c r="AC6" s="819">
        <v>0</v>
      </c>
      <c r="AD6" s="819">
        <v>0</v>
      </c>
      <c r="AE6" s="819">
        <v>0</v>
      </c>
      <c r="AF6" s="819">
        <v>0</v>
      </c>
      <c r="AG6" s="819">
        <v>0</v>
      </c>
      <c r="AH6" s="819">
        <v>67</v>
      </c>
      <c r="AI6" s="819">
        <v>56</v>
      </c>
      <c r="AJ6" s="819">
        <v>0</v>
      </c>
      <c r="AK6" s="819">
        <v>0</v>
      </c>
      <c r="AL6" s="819">
        <v>0</v>
      </c>
      <c r="AM6" s="819">
        <v>0</v>
      </c>
      <c r="AN6" s="819">
        <v>0</v>
      </c>
      <c r="AO6" s="819">
        <v>0</v>
      </c>
      <c r="AP6" s="819">
        <v>0</v>
      </c>
      <c r="AQ6" s="819">
        <v>0</v>
      </c>
      <c r="AR6" s="819">
        <v>0</v>
      </c>
      <c r="AS6" s="819">
        <v>56</v>
      </c>
      <c r="AT6" s="819">
        <v>62</v>
      </c>
      <c r="AU6" s="819">
        <v>0</v>
      </c>
      <c r="AV6" s="819">
        <v>0</v>
      </c>
      <c r="AW6" s="819">
        <v>0</v>
      </c>
      <c r="AX6" s="819">
        <v>0</v>
      </c>
      <c r="AY6" s="819">
        <v>0</v>
      </c>
      <c r="AZ6" s="819">
        <v>0</v>
      </c>
      <c r="BA6" s="819">
        <v>0</v>
      </c>
      <c r="BB6" s="819">
        <v>0</v>
      </c>
      <c r="BC6" s="819">
        <v>0</v>
      </c>
      <c r="BD6" s="819">
        <v>62</v>
      </c>
      <c r="BE6" s="819">
        <v>65</v>
      </c>
      <c r="BF6" s="819">
        <v>0</v>
      </c>
      <c r="BG6" s="819">
        <v>0</v>
      </c>
      <c r="BH6" s="819">
        <v>0</v>
      </c>
      <c r="BI6" s="819">
        <v>0</v>
      </c>
      <c r="BJ6" s="819">
        <v>0</v>
      </c>
      <c r="BK6" s="819">
        <v>0</v>
      </c>
      <c r="BL6" s="819">
        <v>0</v>
      </c>
      <c r="BM6" s="819">
        <v>0</v>
      </c>
      <c r="BN6" s="819">
        <v>0</v>
      </c>
      <c r="BO6" s="819">
        <v>65</v>
      </c>
      <c r="BP6" s="819">
        <v>71</v>
      </c>
      <c r="BQ6" s="819">
        <v>0</v>
      </c>
      <c r="BR6" s="819">
        <v>0</v>
      </c>
      <c r="BS6" s="819">
        <v>0</v>
      </c>
      <c r="BT6" s="819">
        <v>0</v>
      </c>
      <c r="BU6" s="819">
        <v>0</v>
      </c>
      <c r="BV6" s="819">
        <v>0</v>
      </c>
      <c r="BW6" s="819">
        <v>0</v>
      </c>
      <c r="BX6" s="819">
        <v>0</v>
      </c>
      <c r="BY6" s="819">
        <v>0</v>
      </c>
      <c r="BZ6" s="819">
        <v>71</v>
      </c>
      <c r="CA6" s="819">
        <v>80</v>
      </c>
      <c r="CB6" s="819">
        <v>0</v>
      </c>
      <c r="CC6" s="819">
        <v>0</v>
      </c>
      <c r="CD6" s="819">
        <v>0</v>
      </c>
      <c r="CE6" s="819">
        <v>0</v>
      </c>
      <c r="CF6" s="819">
        <v>0</v>
      </c>
      <c r="CG6" s="819">
        <v>0</v>
      </c>
      <c r="CH6" s="819">
        <v>0</v>
      </c>
      <c r="CI6" s="819">
        <v>0</v>
      </c>
      <c r="CJ6" s="819">
        <v>0</v>
      </c>
      <c r="CK6" s="819">
        <v>80</v>
      </c>
      <c r="CL6" s="819">
        <v>83</v>
      </c>
      <c r="CM6" s="819">
        <v>0</v>
      </c>
      <c r="CN6" s="819">
        <v>0</v>
      </c>
      <c r="CO6" s="819">
        <v>0</v>
      </c>
      <c r="CP6" s="819">
        <v>0</v>
      </c>
      <c r="CQ6" s="819">
        <v>0</v>
      </c>
      <c r="CR6" s="819">
        <v>0</v>
      </c>
      <c r="CS6" s="819">
        <v>0</v>
      </c>
      <c r="CT6" s="819">
        <v>0</v>
      </c>
      <c r="CU6" s="819">
        <v>0</v>
      </c>
      <c r="CV6" s="819">
        <f t="shared" ref="CV6:CV12" si="1">SUM(CL6:CU6)</f>
        <v>83</v>
      </c>
      <c r="CW6" s="819">
        <v>88</v>
      </c>
      <c r="CX6" s="819">
        <v>0</v>
      </c>
      <c r="CY6" s="819">
        <v>0</v>
      </c>
      <c r="CZ6" s="819">
        <v>0</v>
      </c>
      <c r="DA6" s="819">
        <v>0</v>
      </c>
      <c r="DB6" s="819">
        <v>0</v>
      </c>
      <c r="DC6" s="819">
        <v>0</v>
      </c>
      <c r="DD6" s="819">
        <v>0</v>
      </c>
      <c r="DE6" s="819">
        <v>0</v>
      </c>
      <c r="DF6" s="819">
        <v>0</v>
      </c>
      <c r="DG6" s="819">
        <f t="shared" ref="DG6:DG12" si="2">SUM(CW6:DF6)</f>
        <v>88</v>
      </c>
      <c r="DH6" s="819">
        <v>107</v>
      </c>
      <c r="DI6" s="819">
        <v>0</v>
      </c>
      <c r="DJ6" s="819">
        <v>0</v>
      </c>
      <c r="DK6" s="819">
        <v>0</v>
      </c>
      <c r="DL6" s="819">
        <v>0</v>
      </c>
      <c r="DM6" s="819">
        <v>0</v>
      </c>
      <c r="DN6" s="819">
        <v>0</v>
      </c>
      <c r="DO6" s="819">
        <v>0</v>
      </c>
      <c r="DP6" s="819">
        <v>0</v>
      </c>
      <c r="DQ6" s="819">
        <v>0</v>
      </c>
      <c r="DR6" s="819">
        <f t="shared" ref="DR6:DR12" si="3">SUM(DH6:DQ6)</f>
        <v>107</v>
      </c>
      <c r="DS6" s="819">
        <v>129</v>
      </c>
      <c r="DT6" s="819">
        <v>0</v>
      </c>
      <c r="DU6" s="819">
        <v>0</v>
      </c>
      <c r="DV6" s="819">
        <v>0</v>
      </c>
      <c r="DW6" s="819">
        <v>0</v>
      </c>
      <c r="DX6" s="819">
        <v>0</v>
      </c>
      <c r="DY6" s="819">
        <v>0</v>
      </c>
      <c r="DZ6" s="819">
        <v>0</v>
      </c>
      <c r="EA6" s="819">
        <v>0</v>
      </c>
      <c r="EB6" s="819">
        <v>0</v>
      </c>
      <c r="EC6" s="819">
        <v>129</v>
      </c>
      <c r="ED6" s="819">
        <v>155</v>
      </c>
      <c r="EE6" s="819">
        <v>0</v>
      </c>
      <c r="EF6" s="819">
        <v>0</v>
      </c>
      <c r="EG6" s="819">
        <v>0</v>
      </c>
      <c r="EH6" s="819">
        <v>0</v>
      </c>
      <c r="EI6" s="819">
        <v>0</v>
      </c>
      <c r="EJ6" s="819">
        <v>0</v>
      </c>
      <c r="EK6" s="819">
        <v>0</v>
      </c>
      <c r="EL6" s="819">
        <v>0</v>
      </c>
      <c r="EM6" s="819">
        <v>0</v>
      </c>
      <c r="EN6" s="819">
        <v>155</v>
      </c>
      <c r="EO6" s="819">
        <v>183</v>
      </c>
      <c r="EP6" s="819">
        <v>0</v>
      </c>
      <c r="EQ6" s="819">
        <v>0</v>
      </c>
      <c r="ER6" s="819">
        <v>0</v>
      </c>
      <c r="ES6" s="819">
        <v>0</v>
      </c>
      <c r="ET6" s="819">
        <v>0</v>
      </c>
      <c r="EU6" s="819">
        <v>0</v>
      </c>
      <c r="EV6" s="819">
        <v>0</v>
      </c>
      <c r="EW6" s="819">
        <v>0</v>
      </c>
      <c r="EX6" s="819">
        <v>0</v>
      </c>
      <c r="EY6" s="819">
        <v>183</v>
      </c>
      <c r="EZ6" s="819">
        <v>220</v>
      </c>
      <c r="FA6" s="819">
        <v>0</v>
      </c>
      <c r="FB6" s="819">
        <v>0</v>
      </c>
      <c r="FC6" s="819">
        <v>0</v>
      </c>
      <c r="FD6" s="819">
        <v>0</v>
      </c>
      <c r="FE6" s="819">
        <v>0</v>
      </c>
      <c r="FF6" s="819">
        <v>0</v>
      </c>
      <c r="FG6" s="819">
        <v>0</v>
      </c>
      <c r="FH6" s="819">
        <v>0</v>
      </c>
      <c r="FI6" s="819">
        <v>0</v>
      </c>
      <c r="FJ6" s="819">
        <f t="shared" ref="FJ6:FJ12" si="4">SUM(EZ6:FI6)</f>
        <v>220</v>
      </c>
      <c r="FK6" s="819">
        <v>225</v>
      </c>
      <c r="FL6" s="820">
        <v>0</v>
      </c>
      <c r="FM6" s="820">
        <v>0</v>
      </c>
      <c r="FN6" s="817">
        <v>0</v>
      </c>
      <c r="FO6" s="817">
        <v>0</v>
      </c>
      <c r="FP6" s="817">
        <v>0</v>
      </c>
      <c r="FQ6" s="817">
        <v>0</v>
      </c>
      <c r="FR6" s="817">
        <v>0</v>
      </c>
      <c r="FS6" s="817">
        <v>0</v>
      </c>
      <c r="FT6" s="817">
        <v>0</v>
      </c>
      <c r="FU6" s="819">
        <v>225</v>
      </c>
      <c r="FV6" s="819">
        <v>209</v>
      </c>
      <c r="FW6" s="820">
        <v>0</v>
      </c>
      <c r="FX6" s="817">
        <v>0</v>
      </c>
      <c r="FY6" s="817">
        <v>0</v>
      </c>
      <c r="FZ6" s="817">
        <v>0</v>
      </c>
      <c r="GA6" s="817">
        <v>0</v>
      </c>
      <c r="GB6" s="817">
        <v>0</v>
      </c>
      <c r="GC6" s="817">
        <v>0</v>
      </c>
      <c r="GD6" s="817">
        <v>0</v>
      </c>
      <c r="GE6" s="817">
        <v>0</v>
      </c>
      <c r="GF6" s="819">
        <v>209</v>
      </c>
      <c r="GG6" s="821">
        <v>213</v>
      </c>
      <c r="GH6" s="820">
        <v>0</v>
      </c>
      <c r="GI6" s="817">
        <v>0</v>
      </c>
      <c r="GJ6" s="817">
        <v>0</v>
      </c>
      <c r="GK6" s="817">
        <v>0</v>
      </c>
      <c r="GL6" s="817">
        <v>0</v>
      </c>
      <c r="GM6" s="817">
        <v>0</v>
      </c>
      <c r="GN6" s="817">
        <v>0</v>
      </c>
      <c r="GO6" s="817">
        <v>0</v>
      </c>
      <c r="GP6" s="817">
        <v>0</v>
      </c>
      <c r="GQ6" s="819">
        <v>213</v>
      </c>
      <c r="GR6" s="822">
        <v>210</v>
      </c>
      <c r="GS6" s="823">
        <v>0</v>
      </c>
      <c r="GT6" s="818">
        <v>0</v>
      </c>
      <c r="GU6" s="818">
        <v>0</v>
      </c>
      <c r="GV6" s="818">
        <v>0</v>
      </c>
      <c r="GW6" s="818">
        <v>0</v>
      </c>
      <c r="GX6" s="818">
        <v>0</v>
      </c>
      <c r="GY6" s="818">
        <v>0</v>
      </c>
      <c r="GZ6" s="818">
        <v>0</v>
      </c>
      <c r="HA6" s="818">
        <v>0</v>
      </c>
      <c r="HB6" s="824">
        <v>210</v>
      </c>
      <c r="HC6" s="786">
        <v>218</v>
      </c>
      <c r="HD6" s="788">
        <v>0</v>
      </c>
      <c r="HE6" s="785">
        <v>0</v>
      </c>
      <c r="HF6" s="785">
        <v>0</v>
      </c>
      <c r="HG6" s="785">
        <v>0</v>
      </c>
      <c r="HH6" s="785">
        <v>0</v>
      </c>
      <c r="HI6" s="785">
        <v>0</v>
      </c>
      <c r="HJ6" s="785">
        <v>0</v>
      </c>
      <c r="HK6" s="785">
        <v>0</v>
      </c>
      <c r="HL6" s="785">
        <v>0</v>
      </c>
      <c r="HM6" s="786">
        <v>218</v>
      </c>
      <c r="HN6" s="786">
        <v>231</v>
      </c>
      <c r="HO6" s="788">
        <v>0</v>
      </c>
      <c r="HP6" s="785">
        <v>0</v>
      </c>
      <c r="HQ6" s="785">
        <v>0</v>
      </c>
      <c r="HR6" s="785">
        <v>0</v>
      </c>
      <c r="HS6" s="785">
        <v>0</v>
      </c>
      <c r="HT6" s="785">
        <v>0</v>
      </c>
      <c r="HU6" s="785">
        <v>0</v>
      </c>
      <c r="HV6" s="785">
        <v>0</v>
      </c>
      <c r="HW6" s="785">
        <v>0</v>
      </c>
      <c r="HX6" s="786">
        <v>231</v>
      </c>
      <c r="HY6" s="786">
        <v>219</v>
      </c>
      <c r="HZ6" s="788">
        <v>0</v>
      </c>
      <c r="IA6" s="785">
        <v>0</v>
      </c>
      <c r="IB6" s="785">
        <v>0</v>
      </c>
      <c r="IC6" s="785">
        <v>0</v>
      </c>
      <c r="ID6" s="785">
        <v>0</v>
      </c>
      <c r="IE6" s="785">
        <v>0</v>
      </c>
      <c r="IF6" s="785">
        <v>0</v>
      </c>
      <c r="IG6" s="785">
        <v>0</v>
      </c>
      <c r="IH6" s="785">
        <v>0</v>
      </c>
      <c r="II6" s="786">
        <v>219</v>
      </c>
      <c r="IJ6" s="786">
        <v>202</v>
      </c>
      <c r="IK6" s="788">
        <v>0</v>
      </c>
      <c r="IL6" s="785">
        <v>0</v>
      </c>
      <c r="IM6" s="785">
        <v>0</v>
      </c>
      <c r="IN6" s="785">
        <v>0</v>
      </c>
      <c r="IO6" s="785">
        <v>0</v>
      </c>
      <c r="IP6" s="785">
        <v>0</v>
      </c>
      <c r="IQ6" s="785">
        <v>0</v>
      </c>
      <c r="IR6" s="785">
        <v>0</v>
      </c>
      <c r="IS6" s="785">
        <v>0</v>
      </c>
      <c r="IT6" s="786">
        <v>202</v>
      </c>
      <c r="IU6" s="786">
        <v>207</v>
      </c>
      <c r="IV6" s="788">
        <v>0</v>
      </c>
      <c r="IW6" s="785">
        <v>0</v>
      </c>
      <c r="IX6" s="785">
        <v>0</v>
      </c>
      <c r="IY6" s="785">
        <v>0</v>
      </c>
      <c r="IZ6" s="785">
        <v>0</v>
      </c>
      <c r="JA6" s="785">
        <v>0</v>
      </c>
      <c r="JB6" s="785">
        <v>0</v>
      </c>
      <c r="JC6" s="785">
        <v>0</v>
      </c>
      <c r="JD6" s="785">
        <v>0</v>
      </c>
      <c r="JE6" s="786">
        <v>207</v>
      </c>
    </row>
    <row r="7" spans="1:265">
      <c r="A7" s="124" t="s">
        <v>2778</v>
      </c>
      <c r="B7" s="819">
        <v>46408</v>
      </c>
      <c r="C7" s="825">
        <v>129</v>
      </c>
      <c r="D7" s="819">
        <v>27558</v>
      </c>
      <c r="E7" s="819">
        <v>1735</v>
      </c>
      <c r="F7" s="819">
        <v>0</v>
      </c>
      <c r="G7" s="819">
        <v>264</v>
      </c>
      <c r="H7" s="819">
        <v>0</v>
      </c>
      <c r="I7" s="819">
        <v>0</v>
      </c>
      <c r="J7" s="819">
        <v>429</v>
      </c>
      <c r="K7" s="819">
        <v>8</v>
      </c>
      <c r="L7" s="819">
        <v>76531</v>
      </c>
      <c r="M7" s="819">
        <v>45301</v>
      </c>
      <c r="N7" s="825">
        <v>109</v>
      </c>
      <c r="O7" s="819">
        <v>25461</v>
      </c>
      <c r="P7" s="819">
        <v>1667</v>
      </c>
      <c r="Q7" s="819">
        <v>0</v>
      </c>
      <c r="R7" s="819">
        <v>455</v>
      </c>
      <c r="S7" s="819">
        <v>0</v>
      </c>
      <c r="T7" s="819">
        <v>0</v>
      </c>
      <c r="U7" s="819">
        <v>395</v>
      </c>
      <c r="V7" s="819">
        <v>0</v>
      </c>
      <c r="W7" s="819">
        <v>73388</v>
      </c>
      <c r="X7" s="819">
        <v>44363</v>
      </c>
      <c r="Y7" s="825">
        <v>116</v>
      </c>
      <c r="Z7" s="819">
        <v>25305</v>
      </c>
      <c r="AA7" s="819">
        <v>1620</v>
      </c>
      <c r="AB7" s="819">
        <v>0</v>
      </c>
      <c r="AC7" s="819">
        <v>437</v>
      </c>
      <c r="AD7" s="819">
        <v>0</v>
      </c>
      <c r="AE7" s="819">
        <v>0</v>
      </c>
      <c r="AF7" s="819">
        <v>372</v>
      </c>
      <c r="AG7" s="819">
        <v>0</v>
      </c>
      <c r="AH7" s="819">
        <v>72213</v>
      </c>
      <c r="AI7" s="819">
        <v>43311</v>
      </c>
      <c r="AJ7" s="819">
        <v>119</v>
      </c>
      <c r="AK7" s="819">
        <v>24766</v>
      </c>
      <c r="AL7" s="819">
        <v>1596</v>
      </c>
      <c r="AM7" s="819">
        <v>0</v>
      </c>
      <c r="AN7" s="819">
        <v>415</v>
      </c>
      <c r="AO7" s="819">
        <v>0</v>
      </c>
      <c r="AP7" s="819">
        <v>0</v>
      </c>
      <c r="AQ7" s="819">
        <v>362</v>
      </c>
      <c r="AR7" s="819">
        <v>0</v>
      </c>
      <c r="AS7" s="819">
        <v>70569</v>
      </c>
      <c r="AT7" s="819">
        <v>42232</v>
      </c>
      <c r="AU7" s="819">
        <v>116</v>
      </c>
      <c r="AV7" s="819">
        <v>24374</v>
      </c>
      <c r="AW7" s="819">
        <v>1551</v>
      </c>
      <c r="AX7" s="819">
        <v>0</v>
      </c>
      <c r="AY7" s="819">
        <v>412</v>
      </c>
      <c r="AZ7" s="819">
        <v>0</v>
      </c>
      <c r="BA7" s="819">
        <v>0</v>
      </c>
      <c r="BB7" s="819">
        <v>368</v>
      </c>
      <c r="BC7" s="819">
        <v>0</v>
      </c>
      <c r="BD7" s="819">
        <v>69053</v>
      </c>
      <c r="BE7" s="819">
        <v>41365</v>
      </c>
      <c r="BF7" s="819">
        <v>108</v>
      </c>
      <c r="BG7" s="819">
        <v>24983</v>
      </c>
      <c r="BH7" s="819">
        <v>1586</v>
      </c>
      <c r="BI7" s="819">
        <v>0</v>
      </c>
      <c r="BJ7" s="819">
        <v>399</v>
      </c>
      <c r="BK7" s="819">
        <v>0</v>
      </c>
      <c r="BL7" s="819">
        <v>0</v>
      </c>
      <c r="BM7" s="819">
        <v>366</v>
      </c>
      <c r="BN7" s="819">
        <v>0</v>
      </c>
      <c r="BO7" s="819">
        <v>68807</v>
      </c>
      <c r="BP7" s="819">
        <v>40565</v>
      </c>
      <c r="BQ7" s="819">
        <v>107</v>
      </c>
      <c r="BR7" s="819">
        <v>25422</v>
      </c>
      <c r="BS7" s="819">
        <v>1615</v>
      </c>
      <c r="BT7" s="819">
        <v>0</v>
      </c>
      <c r="BU7" s="819">
        <v>371</v>
      </c>
      <c r="BV7" s="819">
        <v>0</v>
      </c>
      <c r="BW7" s="819">
        <v>0</v>
      </c>
      <c r="BX7" s="819">
        <v>357</v>
      </c>
      <c r="BY7" s="819">
        <v>0</v>
      </c>
      <c r="BZ7" s="819">
        <v>68437</v>
      </c>
      <c r="CA7" s="819">
        <v>39976</v>
      </c>
      <c r="CB7" s="819">
        <v>113</v>
      </c>
      <c r="CC7" s="819">
        <v>23864</v>
      </c>
      <c r="CD7" s="819">
        <v>1461</v>
      </c>
      <c r="CE7" s="819">
        <v>0</v>
      </c>
      <c r="CF7" s="819">
        <v>327</v>
      </c>
      <c r="CG7" s="819">
        <v>0</v>
      </c>
      <c r="CH7" s="819">
        <v>0</v>
      </c>
      <c r="CI7" s="819">
        <v>337</v>
      </c>
      <c r="CJ7" s="819">
        <v>0</v>
      </c>
      <c r="CK7" s="819">
        <v>66078</v>
      </c>
      <c r="CL7" s="819">
        <v>39655</v>
      </c>
      <c r="CM7" s="819">
        <v>94</v>
      </c>
      <c r="CN7" s="819">
        <v>22371</v>
      </c>
      <c r="CO7" s="819">
        <v>1287</v>
      </c>
      <c r="CP7" s="819">
        <v>0</v>
      </c>
      <c r="CQ7" s="819">
        <v>285</v>
      </c>
      <c r="CR7" s="819">
        <v>0</v>
      </c>
      <c r="CS7" s="819">
        <v>0</v>
      </c>
      <c r="CT7" s="819">
        <v>314</v>
      </c>
      <c r="CU7" s="819">
        <v>0</v>
      </c>
      <c r="CV7" s="819">
        <f t="shared" si="1"/>
        <v>64006</v>
      </c>
      <c r="CW7" s="819">
        <v>38787</v>
      </c>
      <c r="CX7" s="819">
        <v>51</v>
      </c>
      <c r="CY7" s="819">
        <v>20842</v>
      </c>
      <c r="CZ7" s="819">
        <v>1188</v>
      </c>
      <c r="DA7" s="819">
        <v>0</v>
      </c>
      <c r="DB7" s="819">
        <v>253</v>
      </c>
      <c r="DC7" s="819">
        <v>0</v>
      </c>
      <c r="DD7" s="819">
        <v>0</v>
      </c>
      <c r="DE7" s="819">
        <v>295</v>
      </c>
      <c r="DF7" s="819">
        <v>0</v>
      </c>
      <c r="DG7" s="819">
        <f t="shared" si="2"/>
        <v>61416</v>
      </c>
      <c r="DH7" s="819">
        <v>38039</v>
      </c>
      <c r="DI7" s="819">
        <v>17</v>
      </c>
      <c r="DJ7" s="819">
        <v>19652</v>
      </c>
      <c r="DK7" s="819">
        <v>1141</v>
      </c>
      <c r="DL7" s="819">
        <v>0</v>
      </c>
      <c r="DM7" s="819">
        <v>229</v>
      </c>
      <c r="DN7" s="819">
        <v>0</v>
      </c>
      <c r="DO7" s="819">
        <v>0</v>
      </c>
      <c r="DP7" s="819">
        <v>288</v>
      </c>
      <c r="DQ7" s="819">
        <v>0</v>
      </c>
      <c r="DR7" s="819">
        <f t="shared" si="3"/>
        <v>59366</v>
      </c>
      <c r="DS7" s="819">
        <v>38143</v>
      </c>
      <c r="DT7" s="819">
        <v>6</v>
      </c>
      <c r="DU7" s="819">
        <v>18953</v>
      </c>
      <c r="DV7" s="819">
        <v>1152</v>
      </c>
      <c r="DW7" s="819">
        <v>0</v>
      </c>
      <c r="DX7" s="819">
        <v>215</v>
      </c>
      <c r="DY7" s="819">
        <v>0</v>
      </c>
      <c r="DZ7" s="819">
        <v>0</v>
      </c>
      <c r="EA7" s="819">
        <v>283</v>
      </c>
      <c r="EB7" s="819">
        <v>0</v>
      </c>
      <c r="EC7" s="819">
        <v>58752</v>
      </c>
      <c r="ED7" s="819">
        <v>38112</v>
      </c>
      <c r="EE7" s="819">
        <v>3</v>
      </c>
      <c r="EF7" s="819">
        <v>18385</v>
      </c>
      <c r="EG7" s="819">
        <v>1161</v>
      </c>
      <c r="EH7" s="819">
        <v>0</v>
      </c>
      <c r="EI7" s="819">
        <v>200</v>
      </c>
      <c r="EJ7" s="819">
        <v>0</v>
      </c>
      <c r="EK7" s="819">
        <v>0</v>
      </c>
      <c r="EL7" s="819">
        <v>273</v>
      </c>
      <c r="EM7" s="819">
        <v>0</v>
      </c>
      <c r="EN7" s="819">
        <v>58134</v>
      </c>
      <c r="EO7" s="819">
        <v>37536</v>
      </c>
      <c r="EP7" s="819">
        <v>2</v>
      </c>
      <c r="EQ7" s="819">
        <v>18468</v>
      </c>
      <c r="ER7" s="819">
        <v>1139</v>
      </c>
      <c r="ES7" s="819">
        <v>0</v>
      </c>
      <c r="ET7" s="819">
        <v>195</v>
      </c>
      <c r="EU7" s="819">
        <v>0</v>
      </c>
      <c r="EV7" s="819">
        <v>0</v>
      </c>
      <c r="EW7" s="819">
        <v>270</v>
      </c>
      <c r="EX7" s="819">
        <v>0</v>
      </c>
      <c r="EY7" s="819">
        <v>57610</v>
      </c>
      <c r="EZ7" s="819">
        <v>36610</v>
      </c>
      <c r="FA7" s="819">
        <v>1</v>
      </c>
      <c r="FB7" s="819">
        <v>18355</v>
      </c>
      <c r="FC7" s="819">
        <v>1109</v>
      </c>
      <c r="FD7" s="819">
        <v>0</v>
      </c>
      <c r="FE7" s="819">
        <v>186</v>
      </c>
      <c r="FF7" s="819">
        <v>0</v>
      </c>
      <c r="FG7" s="819">
        <v>0</v>
      </c>
      <c r="FH7" s="819">
        <v>255</v>
      </c>
      <c r="FI7" s="819">
        <v>0</v>
      </c>
      <c r="FJ7" s="819">
        <f t="shared" si="4"/>
        <v>56516</v>
      </c>
      <c r="FK7" s="819">
        <v>35737</v>
      </c>
      <c r="FL7" s="819">
        <v>1</v>
      </c>
      <c r="FM7" s="819">
        <v>14044</v>
      </c>
      <c r="FN7" s="819">
        <v>539</v>
      </c>
      <c r="FO7" s="817">
        <v>0</v>
      </c>
      <c r="FP7" s="819">
        <v>186</v>
      </c>
      <c r="FQ7" s="817">
        <v>0</v>
      </c>
      <c r="FR7" s="817">
        <v>0</v>
      </c>
      <c r="FS7" s="819">
        <v>245</v>
      </c>
      <c r="FT7" s="817">
        <v>0</v>
      </c>
      <c r="FU7" s="819">
        <v>50752</v>
      </c>
      <c r="FV7" s="819">
        <v>34963</v>
      </c>
      <c r="FW7" s="819">
        <v>2</v>
      </c>
      <c r="FX7" s="819">
        <v>9954</v>
      </c>
      <c r="FY7" s="817">
        <v>0</v>
      </c>
      <c r="FZ7" s="817">
        <v>0</v>
      </c>
      <c r="GA7" s="819">
        <v>199</v>
      </c>
      <c r="GB7" s="817">
        <v>0</v>
      </c>
      <c r="GC7" s="817">
        <v>0</v>
      </c>
      <c r="GD7" s="819">
        <v>262</v>
      </c>
      <c r="GE7" s="817">
        <v>0</v>
      </c>
      <c r="GF7" s="819">
        <v>45380</v>
      </c>
      <c r="GG7" s="821">
        <v>34009</v>
      </c>
      <c r="GH7" s="819">
        <v>2</v>
      </c>
      <c r="GI7" s="819">
        <v>10106</v>
      </c>
      <c r="GJ7" s="817">
        <v>0</v>
      </c>
      <c r="GK7" s="817">
        <v>0</v>
      </c>
      <c r="GL7" s="819">
        <v>201</v>
      </c>
      <c r="GM7" s="817">
        <v>0</v>
      </c>
      <c r="GN7" s="817">
        <v>0</v>
      </c>
      <c r="GO7" s="819">
        <v>274</v>
      </c>
      <c r="GP7" s="817">
        <v>0</v>
      </c>
      <c r="GQ7" s="819">
        <v>44592</v>
      </c>
      <c r="GR7" s="822">
        <v>32495</v>
      </c>
      <c r="GS7" s="824">
        <v>3</v>
      </c>
      <c r="GT7" s="824">
        <v>9307</v>
      </c>
      <c r="GU7" s="818">
        <v>0</v>
      </c>
      <c r="GV7" s="818">
        <v>0</v>
      </c>
      <c r="GW7" s="824">
        <v>176</v>
      </c>
      <c r="GX7" s="818">
        <v>0</v>
      </c>
      <c r="GY7" s="818">
        <v>0</v>
      </c>
      <c r="GZ7" s="824">
        <v>239</v>
      </c>
      <c r="HA7" s="818">
        <v>0</v>
      </c>
      <c r="HB7" s="824">
        <v>42220</v>
      </c>
      <c r="HC7" s="786">
        <v>30758</v>
      </c>
      <c r="HD7" s="786">
        <v>2</v>
      </c>
      <c r="HE7" s="786">
        <v>8524</v>
      </c>
      <c r="HF7" s="785">
        <v>0</v>
      </c>
      <c r="HG7" s="785">
        <v>0</v>
      </c>
      <c r="HH7" s="786">
        <v>159</v>
      </c>
      <c r="HI7" s="785">
        <v>0</v>
      </c>
      <c r="HJ7" s="785">
        <v>0</v>
      </c>
      <c r="HK7" s="786">
        <v>206</v>
      </c>
      <c r="HL7" s="785">
        <v>0</v>
      </c>
      <c r="HM7" s="786">
        <v>39649</v>
      </c>
      <c r="HN7" s="786">
        <v>29278</v>
      </c>
      <c r="HO7" s="786">
        <v>2</v>
      </c>
      <c r="HP7" s="786">
        <v>7892</v>
      </c>
      <c r="HQ7" s="785">
        <v>0</v>
      </c>
      <c r="HR7" s="785">
        <v>0</v>
      </c>
      <c r="HS7" s="786">
        <v>148</v>
      </c>
      <c r="HT7" s="785">
        <v>0</v>
      </c>
      <c r="HU7" s="785">
        <v>0</v>
      </c>
      <c r="HV7" s="786">
        <v>191</v>
      </c>
      <c r="HW7" s="785">
        <v>0</v>
      </c>
      <c r="HX7" s="786">
        <v>37511</v>
      </c>
      <c r="HY7" s="786">
        <v>28617</v>
      </c>
      <c r="HZ7" s="786">
        <v>2</v>
      </c>
      <c r="IA7" s="786">
        <v>6764</v>
      </c>
      <c r="IB7" s="785">
        <v>0</v>
      </c>
      <c r="IC7" s="785">
        <v>0</v>
      </c>
      <c r="ID7" s="786">
        <v>126</v>
      </c>
      <c r="IE7" s="785">
        <v>0</v>
      </c>
      <c r="IF7" s="785">
        <v>0</v>
      </c>
      <c r="IG7" s="786">
        <v>164</v>
      </c>
      <c r="IH7" s="785">
        <v>0</v>
      </c>
      <c r="II7" s="786">
        <v>35673</v>
      </c>
      <c r="IJ7" s="786">
        <v>27278</v>
      </c>
      <c r="IK7" s="786">
        <v>2</v>
      </c>
      <c r="IL7" s="786">
        <v>6147</v>
      </c>
      <c r="IM7" s="785">
        <v>0</v>
      </c>
      <c r="IN7" s="785">
        <v>0</v>
      </c>
      <c r="IO7" s="786">
        <v>109</v>
      </c>
      <c r="IP7" s="785">
        <v>0</v>
      </c>
      <c r="IQ7" s="785">
        <v>0</v>
      </c>
      <c r="IR7" s="786">
        <v>146</v>
      </c>
      <c r="IS7" s="785">
        <v>0</v>
      </c>
      <c r="IT7" s="786">
        <v>33682</v>
      </c>
      <c r="IU7" s="786">
        <v>25998</v>
      </c>
      <c r="IV7" s="786">
        <v>2</v>
      </c>
      <c r="IW7" s="786">
        <v>5843</v>
      </c>
      <c r="IX7" s="785">
        <v>0</v>
      </c>
      <c r="IY7" s="785">
        <v>0</v>
      </c>
      <c r="IZ7" s="786">
        <v>95</v>
      </c>
      <c r="JA7" s="785">
        <v>0</v>
      </c>
      <c r="JB7" s="785">
        <v>0</v>
      </c>
      <c r="JC7" s="786">
        <v>139</v>
      </c>
      <c r="JD7" s="785">
        <v>0</v>
      </c>
      <c r="JE7" s="786">
        <v>32077</v>
      </c>
    </row>
    <row r="8" spans="1:265">
      <c r="A8" s="124" t="s">
        <v>2779</v>
      </c>
      <c r="B8" s="819">
        <v>47082</v>
      </c>
      <c r="C8" s="819">
        <v>0</v>
      </c>
      <c r="D8" s="819">
        <v>0</v>
      </c>
      <c r="E8" s="819">
        <v>0</v>
      </c>
      <c r="F8" s="819">
        <v>0</v>
      </c>
      <c r="G8" s="819">
        <v>0</v>
      </c>
      <c r="H8" s="819">
        <v>0</v>
      </c>
      <c r="I8" s="819">
        <v>0</v>
      </c>
      <c r="J8" s="819">
        <v>0</v>
      </c>
      <c r="K8" s="819">
        <v>0</v>
      </c>
      <c r="L8" s="819">
        <v>47082</v>
      </c>
      <c r="M8" s="819">
        <v>46791</v>
      </c>
      <c r="N8" s="819">
        <v>0</v>
      </c>
      <c r="O8" s="819">
        <v>0</v>
      </c>
      <c r="P8" s="819">
        <v>0</v>
      </c>
      <c r="Q8" s="819">
        <v>0</v>
      </c>
      <c r="R8" s="819">
        <v>0</v>
      </c>
      <c r="S8" s="819">
        <v>0</v>
      </c>
      <c r="T8" s="819">
        <v>0</v>
      </c>
      <c r="U8" s="819">
        <v>0</v>
      </c>
      <c r="V8" s="819">
        <v>0</v>
      </c>
      <c r="W8" s="819">
        <v>46791</v>
      </c>
      <c r="X8" s="819">
        <v>46885</v>
      </c>
      <c r="Y8" s="819">
        <v>0</v>
      </c>
      <c r="Z8" s="819">
        <v>0</v>
      </c>
      <c r="AA8" s="819">
        <v>0</v>
      </c>
      <c r="AB8" s="819">
        <v>0</v>
      </c>
      <c r="AC8" s="819">
        <v>0</v>
      </c>
      <c r="AD8" s="819">
        <v>0</v>
      </c>
      <c r="AE8" s="819">
        <v>0</v>
      </c>
      <c r="AF8" s="819">
        <v>0</v>
      </c>
      <c r="AG8" s="819">
        <v>0</v>
      </c>
      <c r="AH8" s="819">
        <v>46885</v>
      </c>
      <c r="AI8" s="819">
        <v>46563</v>
      </c>
      <c r="AJ8" s="819">
        <v>0</v>
      </c>
      <c r="AK8" s="819">
        <v>0</v>
      </c>
      <c r="AL8" s="819">
        <v>0</v>
      </c>
      <c r="AM8" s="819">
        <v>0</v>
      </c>
      <c r="AN8" s="819">
        <v>0</v>
      </c>
      <c r="AO8" s="819">
        <v>0</v>
      </c>
      <c r="AP8" s="819">
        <v>0</v>
      </c>
      <c r="AQ8" s="819">
        <v>0</v>
      </c>
      <c r="AR8" s="819">
        <v>0</v>
      </c>
      <c r="AS8" s="819">
        <v>46563</v>
      </c>
      <c r="AT8" s="819">
        <v>45255</v>
      </c>
      <c r="AU8" s="819">
        <v>0</v>
      </c>
      <c r="AV8" s="819">
        <v>0</v>
      </c>
      <c r="AW8" s="819">
        <v>0</v>
      </c>
      <c r="AX8" s="819">
        <v>0</v>
      </c>
      <c r="AY8" s="819">
        <v>0</v>
      </c>
      <c r="AZ8" s="819">
        <v>0</v>
      </c>
      <c r="BA8" s="819">
        <v>0</v>
      </c>
      <c r="BB8" s="819">
        <v>0</v>
      </c>
      <c r="BC8" s="819">
        <v>0</v>
      </c>
      <c r="BD8" s="819">
        <v>45255</v>
      </c>
      <c r="BE8" s="819">
        <v>43892</v>
      </c>
      <c r="BF8" s="819">
        <v>0</v>
      </c>
      <c r="BG8" s="819">
        <v>0</v>
      </c>
      <c r="BH8" s="819">
        <v>0</v>
      </c>
      <c r="BI8" s="819">
        <v>0</v>
      </c>
      <c r="BJ8" s="819">
        <v>0</v>
      </c>
      <c r="BK8" s="819">
        <v>0</v>
      </c>
      <c r="BL8" s="819">
        <v>0</v>
      </c>
      <c r="BM8" s="819">
        <v>0</v>
      </c>
      <c r="BN8" s="819">
        <v>0</v>
      </c>
      <c r="BO8" s="819">
        <v>43892</v>
      </c>
      <c r="BP8" s="819">
        <v>43328</v>
      </c>
      <c r="BQ8" s="819">
        <v>0</v>
      </c>
      <c r="BR8" s="819">
        <v>0</v>
      </c>
      <c r="BS8" s="819">
        <v>0</v>
      </c>
      <c r="BT8" s="819">
        <v>0</v>
      </c>
      <c r="BU8" s="819">
        <v>0</v>
      </c>
      <c r="BV8" s="819">
        <v>0</v>
      </c>
      <c r="BW8" s="819">
        <v>0</v>
      </c>
      <c r="BX8" s="819">
        <v>0</v>
      </c>
      <c r="BY8" s="819">
        <v>0</v>
      </c>
      <c r="BZ8" s="819">
        <v>43328</v>
      </c>
      <c r="CA8" s="819">
        <v>42890</v>
      </c>
      <c r="CB8" s="819">
        <v>0</v>
      </c>
      <c r="CC8" s="819">
        <v>0</v>
      </c>
      <c r="CD8" s="819">
        <v>0</v>
      </c>
      <c r="CE8" s="819">
        <v>0</v>
      </c>
      <c r="CF8" s="819">
        <v>0</v>
      </c>
      <c r="CG8" s="819">
        <v>0</v>
      </c>
      <c r="CH8" s="819">
        <v>0</v>
      </c>
      <c r="CI8" s="819">
        <v>0</v>
      </c>
      <c r="CJ8" s="819">
        <v>0</v>
      </c>
      <c r="CK8" s="819">
        <v>42890</v>
      </c>
      <c r="CL8" s="819">
        <v>42529</v>
      </c>
      <c r="CM8" s="819">
        <v>0</v>
      </c>
      <c r="CN8" s="819">
        <v>0</v>
      </c>
      <c r="CO8" s="819">
        <v>0</v>
      </c>
      <c r="CP8" s="819">
        <v>0</v>
      </c>
      <c r="CQ8" s="819">
        <v>0</v>
      </c>
      <c r="CR8" s="819">
        <v>0</v>
      </c>
      <c r="CS8" s="819">
        <v>0</v>
      </c>
      <c r="CT8" s="819">
        <v>0</v>
      </c>
      <c r="CU8" s="819">
        <v>0</v>
      </c>
      <c r="CV8" s="819">
        <f t="shared" si="1"/>
        <v>42529</v>
      </c>
      <c r="CW8" s="819">
        <v>42736</v>
      </c>
      <c r="CX8" s="819">
        <v>0</v>
      </c>
      <c r="CY8" s="819">
        <v>0</v>
      </c>
      <c r="CZ8" s="819">
        <v>0</v>
      </c>
      <c r="DA8" s="819">
        <v>0</v>
      </c>
      <c r="DB8" s="819">
        <v>0</v>
      </c>
      <c r="DC8" s="819">
        <v>0</v>
      </c>
      <c r="DD8" s="819">
        <v>0</v>
      </c>
      <c r="DE8" s="819">
        <v>0</v>
      </c>
      <c r="DF8" s="819">
        <v>0</v>
      </c>
      <c r="DG8" s="819">
        <f t="shared" si="2"/>
        <v>42736</v>
      </c>
      <c r="DH8" s="819">
        <v>43065</v>
      </c>
      <c r="DI8" s="819">
        <v>0</v>
      </c>
      <c r="DJ8" s="819">
        <v>0</v>
      </c>
      <c r="DK8" s="819">
        <v>0</v>
      </c>
      <c r="DL8" s="819">
        <v>0</v>
      </c>
      <c r="DM8" s="819">
        <v>0</v>
      </c>
      <c r="DN8" s="819">
        <v>0</v>
      </c>
      <c r="DO8" s="819">
        <v>0</v>
      </c>
      <c r="DP8" s="819">
        <v>0</v>
      </c>
      <c r="DQ8" s="819">
        <v>0</v>
      </c>
      <c r="DR8" s="819">
        <f t="shared" si="3"/>
        <v>43065</v>
      </c>
      <c r="DS8" s="819">
        <v>43202</v>
      </c>
      <c r="DT8" s="819">
        <v>0</v>
      </c>
      <c r="DU8" s="819">
        <v>0</v>
      </c>
      <c r="DV8" s="819">
        <v>0</v>
      </c>
      <c r="DW8" s="819">
        <v>0</v>
      </c>
      <c r="DX8" s="819">
        <v>0</v>
      </c>
      <c r="DY8" s="819">
        <v>0</v>
      </c>
      <c r="DZ8" s="819">
        <v>0</v>
      </c>
      <c r="EA8" s="819">
        <v>0</v>
      </c>
      <c r="EB8" s="819">
        <v>0</v>
      </c>
      <c r="EC8" s="819">
        <v>43202</v>
      </c>
      <c r="ED8" s="819">
        <v>43260</v>
      </c>
      <c r="EE8" s="819">
        <v>0</v>
      </c>
      <c r="EF8" s="819">
        <v>0</v>
      </c>
      <c r="EG8" s="819">
        <v>0</v>
      </c>
      <c r="EH8" s="819">
        <v>0</v>
      </c>
      <c r="EI8" s="819">
        <v>0</v>
      </c>
      <c r="EJ8" s="819">
        <v>0</v>
      </c>
      <c r="EK8" s="819">
        <v>0</v>
      </c>
      <c r="EL8" s="819">
        <v>0</v>
      </c>
      <c r="EM8" s="819">
        <v>0</v>
      </c>
      <c r="EN8" s="819">
        <v>43260</v>
      </c>
      <c r="EO8" s="819">
        <v>43709</v>
      </c>
      <c r="EP8" s="819">
        <v>0</v>
      </c>
      <c r="EQ8" s="819">
        <v>0</v>
      </c>
      <c r="ER8" s="819">
        <v>0</v>
      </c>
      <c r="ES8" s="819">
        <v>0</v>
      </c>
      <c r="ET8" s="819">
        <v>0</v>
      </c>
      <c r="EU8" s="819">
        <v>0</v>
      </c>
      <c r="EV8" s="819">
        <v>0</v>
      </c>
      <c r="EW8" s="819">
        <v>0</v>
      </c>
      <c r="EX8" s="819">
        <v>0</v>
      </c>
      <c r="EY8" s="819">
        <v>43709</v>
      </c>
      <c r="EZ8" s="819">
        <v>44832</v>
      </c>
      <c r="FA8" s="819">
        <v>0</v>
      </c>
      <c r="FB8" s="819">
        <v>0</v>
      </c>
      <c r="FC8" s="819">
        <v>0</v>
      </c>
      <c r="FD8" s="819">
        <v>0</v>
      </c>
      <c r="FE8" s="819">
        <v>0</v>
      </c>
      <c r="FF8" s="819">
        <v>0</v>
      </c>
      <c r="FG8" s="819">
        <v>0</v>
      </c>
      <c r="FH8" s="819">
        <v>0</v>
      </c>
      <c r="FI8" s="819">
        <v>0</v>
      </c>
      <c r="FJ8" s="819">
        <f t="shared" si="4"/>
        <v>44832</v>
      </c>
      <c r="FK8" s="819">
        <v>45755</v>
      </c>
      <c r="FL8" s="817">
        <v>0</v>
      </c>
      <c r="FM8" s="817">
        <v>0</v>
      </c>
      <c r="FN8" s="817">
        <v>0</v>
      </c>
      <c r="FO8" s="817">
        <v>0</v>
      </c>
      <c r="FP8" s="817">
        <v>0</v>
      </c>
      <c r="FQ8" s="817">
        <v>0</v>
      </c>
      <c r="FR8" s="817">
        <v>0</v>
      </c>
      <c r="FS8" s="817">
        <v>0</v>
      </c>
      <c r="FT8" s="817">
        <v>0</v>
      </c>
      <c r="FU8" s="819">
        <v>45755</v>
      </c>
      <c r="FV8" s="819">
        <v>45733</v>
      </c>
      <c r="FW8" s="817">
        <v>0</v>
      </c>
      <c r="FX8" s="817">
        <v>0</v>
      </c>
      <c r="FY8" s="817">
        <v>0</v>
      </c>
      <c r="FZ8" s="817">
        <v>0</v>
      </c>
      <c r="GA8" s="817">
        <v>0</v>
      </c>
      <c r="GB8" s="817">
        <v>0</v>
      </c>
      <c r="GC8" s="817">
        <v>0</v>
      </c>
      <c r="GD8" s="817">
        <v>0</v>
      </c>
      <c r="GE8" s="817">
        <v>0</v>
      </c>
      <c r="GF8" s="819">
        <v>45733</v>
      </c>
      <c r="GG8" s="821">
        <v>45700</v>
      </c>
      <c r="GH8" s="817">
        <v>0</v>
      </c>
      <c r="GI8" s="817">
        <v>0</v>
      </c>
      <c r="GJ8" s="817">
        <v>0</v>
      </c>
      <c r="GK8" s="817">
        <v>0</v>
      </c>
      <c r="GL8" s="817">
        <v>0</v>
      </c>
      <c r="GM8" s="817">
        <v>0</v>
      </c>
      <c r="GN8" s="817">
        <v>0</v>
      </c>
      <c r="GO8" s="817">
        <v>0</v>
      </c>
      <c r="GP8" s="817">
        <v>0</v>
      </c>
      <c r="GQ8" s="819">
        <v>45700</v>
      </c>
      <c r="GR8" s="822">
        <v>46112</v>
      </c>
      <c r="GS8" s="818">
        <v>0</v>
      </c>
      <c r="GT8" s="818">
        <v>0</v>
      </c>
      <c r="GU8" s="818">
        <v>0</v>
      </c>
      <c r="GV8" s="818">
        <v>0</v>
      </c>
      <c r="GW8" s="818">
        <v>0</v>
      </c>
      <c r="GX8" s="818">
        <v>0</v>
      </c>
      <c r="GY8" s="818">
        <v>0</v>
      </c>
      <c r="GZ8" s="818">
        <v>0</v>
      </c>
      <c r="HA8" s="818">
        <v>0</v>
      </c>
      <c r="HB8" s="824">
        <v>46112</v>
      </c>
      <c r="HC8" s="786">
        <v>45850</v>
      </c>
      <c r="HD8" s="785">
        <v>0</v>
      </c>
      <c r="HE8" s="785">
        <v>0</v>
      </c>
      <c r="HF8" s="785">
        <v>0</v>
      </c>
      <c r="HG8" s="785">
        <v>0</v>
      </c>
      <c r="HH8" s="785">
        <v>0</v>
      </c>
      <c r="HI8" s="785">
        <v>0</v>
      </c>
      <c r="HJ8" s="785">
        <v>0</v>
      </c>
      <c r="HK8" s="785">
        <v>0</v>
      </c>
      <c r="HL8" s="785">
        <v>0</v>
      </c>
      <c r="HM8" s="786">
        <v>45850</v>
      </c>
      <c r="HN8" s="786">
        <v>43473</v>
      </c>
      <c r="HO8" s="785">
        <v>0</v>
      </c>
      <c r="HP8" s="785">
        <v>0</v>
      </c>
      <c r="HQ8" s="785">
        <v>0</v>
      </c>
      <c r="HR8" s="785">
        <v>0</v>
      </c>
      <c r="HS8" s="785">
        <v>0</v>
      </c>
      <c r="HT8" s="785">
        <v>0</v>
      </c>
      <c r="HU8" s="785">
        <v>0</v>
      </c>
      <c r="HV8" s="785">
        <v>0</v>
      </c>
      <c r="HW8" s="785">
        <v>0</v>
      </c>
      <c r="HX8" s="786">
        <v>43473</v>
      </c>
      <c r="HY8" s="786">
        <v>37897</v>
      </c>
      <c r="HZ8" s="785">
        <v>0</v>
      </c>
      <c r="IA8" s="785">
        <v>0</v>
      </c>
      <c r="IB8" s="785">
        <v>0</v>
      </c>
      <c r="IC8" s="785">
        <v>0</v>
      </c>
      <c r="ID8" s="785">
        <v>0</v>
      </c>
      <c r="IE8" s="785">
        <v>0</v>
      </c>
      <c r="IF8" s="785">
        <v>0</v>
      </c>
      <c r="IG8" s="785">
        <v>0</v>
      </c>
      <c r="IH8" s="785">
        <v>0</v>
      </c>
      <c r="II8" s="786">
        <v>37897</v>
      </c>
      <c r="IJ8" s="786">
        <v>32593</v>
      </c>
      <c r="IK8" s="785">
        <v>0</v>
      </c>
      <c r="IL8" s="785">
        <v>0</v>
      </c>
      <c r="IM8" s="785">
        <v>0</v>
      </c>
      <c r="IN8" s="785">
        <v>0</v>
      </c>
      <c r="IO8" s="785">
        <v>0</v>
      </c>
      <c r="IP8" s="785">
        <v>0</v>
      </c>
      <c r="IQ8" s="785">
        <v>0</v>
      </c>
      <c r="IR8" s="785">
        <v>0</v>
      </c>
      <c r="IS8" s="785">
        <v>0</v>
      </c>
      <c r="IT8" s="786">
        <v>32593</v>
      </c>
      <c r="IU8" s="786">
        <v>26642</v>
      </c>
      <c r="IV8" s="785">
        <v>0</v>
      </c>
      <c r="IW8" s="785">
        <v>0</v>
      </c>
      <c r="IX8" s="785">
        <v>0</v>
      </c>
      <c r="IY8" s="785">
        <v>0</v>
      </c>
      <c r="IZ8" s="785">
        <v>0</v>
      </c>
      <c r="JA8" s="785">
        <v>0</v>
      </c>
      <c r="JB8" s="785">
        <v>0</v>
      </c>
      <c r="JC8" s="785">
        <v>0</v>
      </c>
      <c r="JD8" s="785">
        <v>0</v>
      </c>
      <c r="JE8" s="786">
        <v>26642</v>
      </c>
    </row>
    <row r="9" spans="1:265">
      <c r="A9" s="124" t="s">
        <v>2780</v>
      </c>
      <c r="B9" s="819">
        <v>18365</v>
      </c>
      <c r="C9" s="819">
        <v>0</v>
      </c>
      <c r="D9" s="819">
        <v>0</v>
      </c>
      <c r="E9" s="819">
        <v>52</v>
      </c>
      <c r="F9" s="819">
        <v>0</v>
      </c>
      <c r="G9" s="819">
        <v>110</v>
      </c>
      <c r="H9" s="819">
        <v>0</v>
      </c>
      <c r="I9" s="819">
        <v>0</v>
      </c>
      <c r="J9" s="819">
        <v>0</v>
      </c>
      <c r="K9" s="819">
        <v>0</v>
      </c>
      <c r="L9" s="819">
        <v>18527</v>
      </c>
      <c r="M9" s="819">
        <v>17722</v>
      </c>
      <c r="N9" s="819">
        <v>0</v>
      </c>
      <c r="O9" s="819">
        <v>0</v>
      </c>
      <c r="P9" s="819">
        <v>61</v>
      </c>
      <c r="Q9" s="819">
        <v>0</v>
      </c>
      <c r="R9" s="819">
        <v>106</v>
      </c>
      <c r="S9" s="819">
        <v>0</v>
      </c>
      <c r="T9" s="819">
        <v>0</v>
      </c>
      <c r="U9" s="819">
        <v>0</v>
      </c>
      <c r="V9" s="819">
        <v>0</v>
      </c>
      <c r="W9" s="819">
        <v>17889</v>
      </c>
      <c r="X9" s="819">
        <v>16889</v>
      </c>
      <c r="Y9" s="819">
        <v>0</v>
      </c>
      <c r="Z9" s="819">
        <v>0</v>
      </c>
      <c r="AA9" s="819">
        <v>74</v>
      </c>
      <c r="AB9" s="819">
        <v>0</v>
      </c>
      <c r="AC9" s="819">
        <v>114</v>
      </c>
      <c r="AD9" s="819">
        <v>0</v>
      </c>
      <c r="AE9" s="819">
        <v>0</v>
      </c>
      <c r="AF9" s="819">
        <v>0</v>
      </c>
      <c r="AG9" s="819">
        <v>0</v>
      </c>
      <c r="AH9" s="819">
        <v>17077</v>
      </c>
      <c r="AI9" s="819">
        <v>16218</v>
      </c>
      <c r="AJ9" s="819">
        <v>0</v>
      </c>
      <c r="AK9" s="819">
        <v>0</v>
      </c>
      <c r="AL9" s="819">
        <v>90</v>
      </c>
      <c r="AM9" s="819">
        <v>0</v>
      </c>
      <c r="AN9" s="819">
        <v>121</v>
      </c>
      <c r="AO9" s="819">
        <v>0</v>
      </c>
      <c r="AP9" s="819">
        <v>0</v>
      </c>
      <c r="AQ9" s="819">
        <v>0</v>
      </c>
      <c r="AR9" s="819">
        <v>0</v>
      </c>
      <c r="AS9" s="819">
        <v>16429</v>
      </c>
      <c r="AT9" s="819">
        <v>15574</v>
      </c>
      <c r="AU9" s="819">
        <v>0</v>
      </c>
      <c r="AV9" s="819">
        <v>0</v>
      </c>
      <c r="AW9" s="819">
        <v>106</v>
      </c>
      <c r="AX9" s="819">
        <v>0</v>
      </c>
      <c r="AY9" s="819">
        <v>131</v>
      </c>
      <c r="AZ9" s="819">
        <v>0</v>
      </c>
      <c r="BA9" s="819">
        <v>0</v>
      </c>
      <c r="BB9" s="819">
        <v>0</v>
      </c>
      <c r="BC9" s="819">
        <v>0</v>
      </c>
      <c r="BD9" s="819">
        <v>15811</v>
      </c>
      <c r="BE9" s="819">
        <v>14915</v>
      </c>
      <c r="BF9" s="819">
        <v>0</v>
      </c>
      <c r="BG9" s="819">
        <v>0</v>
      </c>
      <c r="BH9" s="819">
        <v>133</v>
      </c>
      <c r="BI9" s="819">
        <v>0</v>
      </c>
      <c r="BJ9" s="819">
        <v>139</v>
      </c>
      <c r="BK9" s="819">
        <v>0</v>
      </c>
      <c r="BL9" s="819">
        <v>0</v>
      </c>
      <c r="BM9" s="819">
        <v>0</v>
      </c>
      <c r="BN9" s="819">
        <v>0</v>
      </c>
      <c r="BO9" s="819">
        <v>15187</v>
      </c>
      <c r="BP9" s="819">
        <v>14299</v>
      </c>
      <c r="BQ9" s="819">
        <v>0</v>
      </c>
      <c r="BR9" s="819">
        <v>0</v>
      </c>
      <c r="BS9" s="819">
        <v>161</v>
      </c>
      <c r="BT9" s="819">
        <v>0</v>
      </c>
      <c r="BU9" s="819">
        <v>146</v>
      </c>
      <c r="BV9" s="819">
        <v>0</v>
      </c>
      <c r="BW9" s="819">
        <v>0</v>
      </c>
      <c r="BX9" s="819">
        <v>0</v>
      </c>
      <c r="BY9" s="819">
        <v>0</v>
      </c>
      <c r="BZ9" s="819">
        <v>14606</v>
      </c>
      <c r="CA9" s="819">
        <v>13865</v>
      </c>
      <c r="CB9" s="819">
        <v>0</v>
      </c>
      <c r="CC9" s="819">
        <v>0</v>
      </c>
      <c r="CD9" s="819">
        <v>172</v>
      </c>
      <c r="CE9" s="819">
        <v>0</v>
      </c>
      <c r="CF9" s="819">
        <v>140</v>
      </c>
      <c r="CG9" s="819">
        <v>0</v>
      </c>
      <c r="CH9" s="819">
        <v>0</v>
      </c>
      <c r="CI9" s="819">
        <v>0</v>
      </c>
      <c r="CJ9" s="819">
        <v>0</v>
      </c>
      <c r="CK9" s="819">
        <v>14177</v>
      </c>
      <c r="CL9" s="819">
        <v>13605</v>
      </c>
      <c r="CM9" s="819">
        <v>0</v>
      </c>
      <c r="CN9" s="819">
        <v>0</v>
      </c>
      <c r="CO9" s="819">
        <v>174</v>
      </c>
      <c r="CP9" s="819">
        <v>0</v>
      </c>
      <c r="CQ9" s="819">
        <v>131</v>
      </c>
      <c r="CR9" s="819">
        <v>0</v>
      </c>
      <c r="CS9" s="819">
        <v>0</v>
      </c>
      <c r="CT9" s="819">
        <v>0</v>
      </c>
      <c r="CU9" s="819">
        <v>0</v>
      </c>
      <c r="CV9" s="819">
        <f t="shared" si="1"/>
        <v>13910</v>
      </c>
      <c r="CW9" s="819">
        <v>13363</v>
      </c>
      <c r="CX9" s="819">
        <v>0</v>
      </c>
      <c r="CY9" s="819">
        <v>0</v>
      </c>
      <c r="CZ9" s="819">
        <v>178</v>
      </c>
      <c r="DA9" s="819">
        <v>0</v>
      </c>
      <c r="DB9" s="819">
        <v>125</v>
      </c>
      <c r="DC9" s="819">
        <v>0</v>
      </c>
      <c r="DD9" s="819">
        <v>0</v>
      </c>
      <c r="DE9" s="819">
        <v>0</v>
      </c>
      <c r="DF9" s="819">
        <v>0</v>
      </c>
      <c r="DG9" s="819">
        <f t="shared" si="2"/>
        <v>13666</v>
      </c>
      <c r="DH9" s="819">
        <v>13340</v>
      </c>
      <c r="DI9" s="819">
        <v>0</v>
      </c>
      <c r="DJ9" s="819">
        <v>0</v>
      </c>
      <c r="DK9" s="819">
        <v>190</v>
      </c>
      <c r="DL9" s="819">
        <v>0</v>
      </c>
      <c r="DM9" s="819">
        <v>126</v>
      </c>
      <c r="DN9" s="819">
        <v>0</v>
      </c>
      <c r="DO9" s="819">
        <v>0</v>
      </c>
      <c r="DP9" s="819">
        <v>0</v>
      </c>
      <c r="DQ9" s="819">
        <v>0</v>
      </c>
      <c r="DR9" s="819">
        <f t="shared" si="3"/>
        <v>13656</v>
      </c>
      <c r="DS9" s="819">
        <v>13793</v>
      </c>
      <c r="DT9" s="819">
        <v>0</v>
      </c>
      <c r="DU9" s="819">
        <v>0</v>
      </c>
      <c r="DV9" s="819">
        <v>203</v>
      </c>
      <c r="DW9" s="819">
        <v>0</v>
      </c>
      <c r="DX9" s="819">
        <v>130</v>
      </c>
      <c r="DY9" s="819">
        <v>0</v>
      </c>
      <c r="DZ9" s="819">
        <v>0</v>
      </c>
      <c r="EA9" s="819">
        <v>0</v>
      </c>
      <c r="EB9" s="819">
        <v>0</v>
      </c>
      <c r="EC9" s="819">
        <v>14126</v>
      </c>
      <c r="ED9" s="819">
        <v>14419</v>
      </c>
      <c r="EE9" s="819">
        <v>0</v>
      </c>
      <c r="EF9" s="819">
        <v>0</v>
      </c>
      <c r="EG9" s="819">
        <v>212</v>
      </c>
      <c r="EH9" s="819">
        <v>0</v>
      </c>
      <c r="EI9" s="819">
        <v>130</v>
      </c>
      <c r="EJ9" s="819">
        <v>0</v>
      </c>
      <c r="EK9" s="819">
        <v>0</v>
      </c>
      <c r="EL9" s="819">
        <v>0</v>
      </c>
      <c r="EM9" s="819">
        <v>0</v>
      </c>
      <c r="EN9" s="819">
        <v>14761</v>
      </c>
      <c r="EO9" s="819">
        <v>14922</v>
      </c>
      <c r="EP9" s="819">
        <v>0</v>
      </c>
      <c r="EQ9" s="819">
        <v>0</v>
      </c>
      <c r="ER9" s="819">
        <v>217</v>
      </c>
      <c r="ES9" s="819">
        <v>0</v>
      </c>
      <c r="ET9" s="819">
        <v>132</v>
      </c>
      <c r="EU9" s="819">
        <v>0</v>
      </c>
      <c r="EV9" s="819">
        <v>0</v>
      </c>
      <c r="EW9" s="819">
        <v>0</v>
      </c>
      <c r="EX9" s="819">
        <v>0</v>
      </c>
      <c r="EY9" s="819">
        <v>15271</v>
      </c>
      <c r="EZ9" s="819">
        <v>15547</v>
      </c>
      <c r="FA9" s="819">
        <v>0</v>
      </c>
      <c r="FB9" s="819">
        <v>0</v>
      </c>
      <c r="FC9" s="819">
        <v>223</v>
      </c>
      <c r="FD9" s="819">
        <v>0</v>
      </c>
      <c r="FE9" s="819">
        <v>133</v>
      </c>
      <c r="FF9" s="819">
        <v>0</v>
      </c>
      <c r="FG9" s="819">
        <v>0</v>
      </c>
      <c r="FH9" s="819">
        <v>0</v>
      </c>
      <c r="FI9" s="819">
        <v>0</v>
      </c>
      <c r="FJ9" s="819">
        <f t="shared" si="4"/>
        <v>15903</v>
      </c>
      <c r="FK9" s="819">
        <v>16650</v>
      </c>
      <c r="FL9" s="817">
        <v>0</v>
      </c>
      <c r="FM9" s="817">
        <v>0</v>
      </c>
      <c r="FN9" s="817">
        <v>114</v>
      </c>
      <c r="FO9" s="817">
        <v>0</v>
      </c>
      <c r="FP9" s="819">
        <v>143</v>
      </c>
      <c r="FQ9" s="817">
        <v>0</v>
      </c>
      <c r="FR9" s="817">
        <v>0</v>
      </c>
      <c r="FS9" s="817">
        <v>0</v>
      </c>
      <c r="FT9" s="817">
        <v>0</v>
      </c>
      <c r="FU9" s="819">
        <v>16907</v>
      </c>
      <c r="FV9" s="819">
        <v>18237</v>
      </c>
      <c r="FW9" s="817">
        <v>0</v>
      </c>
      <c r="FX9" s="817">
        <v>0</v>
      </c>
      <c r="FY9" s="817">
        <v>0</v>
      </c>
      <c r="FZ9" s="817">
        <v>0</v>
      </c>
      <c r="GA9" s="819">
        <v>159</v>
      </c>
      <c r="GB9" s="817">
        <v>0</v>
      </c>
      <c r="GC9" s="817">
        <v>0</v>
      </c>
      <c r="GD9" s="817">
        <v>0</v>
      </c>
      <c r="GE9" s="817">
        <v>0</v>
      </c>
      <c r="GF9" s="819">
        <v>18396</v>
      </c>
      <c r="GG9" s="821">
        <v>19904</v>
      </c>
      <c r="GH9" s="817">
        <v>0</v>
      </c>
      <c r="GI9" s="817">
        <v>0</v>
      </c>
      <c r="GJ9" s="817">
        <v>0</v>
      </c>
      <c r="GK9" s="817">
        <v>0</v>
      </c>
      <c r="GL9" s="819">
        <v>170</v>
      </c>
      <c r="GM9" s="817">
        <v>0</v>
      </c>
      <c r="GN9" s="817">
        <v>0</v>
      </c>
      <c r="GO9" s="817">
        <v>0</v>
      </c>
      <c r="GP9" s="817">
        <v>0</v>
      </c>
      <c r="GQ9" s="819">
        <v>20074</v>
      </c>
      <c r="GR9" s="822">
        <v>21649</v>
      </c>
      <c r="GS9" s="818">
        <v>0</v>
      </c>
      <c r="GT9" s="818">
        <v>0</v>
      </c>
      <c r="GU9" s="818">
        <v>0</v>
      </c>
      <c r="GV9" s="818">
        <v>0</v>
      </c>
      <c r="GW9" s="824">
        <v>163</v>
      </c>
      <c r="GX9" s="818">
        <v>0</v>
      </c>
      <c r="GY9" s="818">
        <v>0</v>
      </c>
      <c r="GZ9" s="818">
        <v>0</v>
      </c>
      <c r="HA9" s="818">
        <v>0</v>
      </c>
      <c r="HB9" s="824">
        <v>21812</v>
      </c>
      <c r="HC9" s="786">
        <v>23770</v>
      </c>
      <c r="HD9" s="785">
        <v>0</v>
      </c>
      <c r="HE9" s="785">
        <v>0</v>
      </c>
      <c r="HF9" s="785">
        <v>0</v>
      </c>
      <c r="HG9" s="785">
        <v>0</v>
      </c>
      <c r="HH9" s="786">
        <v>162</v>
      </c>
      <c r="HI9" s="785">
        <v>0</v>
      </c>
      <c r="HJ9" s="785">
        <v>0</v>
      </c>
      <c r="HK9" s="785">
        <v>0</v>
      </c>
      <c r="HL9" s="785">
        <v>0</v>
      </c>
      <c r="HM9" s="786">
        <v>23932</v>
      </c>
      <c r="HN9" s="786">
        <v>26074</v>
      </c>
      <c r="HO9" s="785">
        <v>0</v>
      </c>
      <c r="HP9" s="785">
        <v>0</v>
      </c>
      <c r="HQ9" s="785">
        <v>0</v>
      </c>
      <c r="HR9" s="785">
        <v>0</v>
      </c>
      <c r="HS9" s="786">
        <v>162</v>
      </c>
      <c r="HT9" s="785">
        <v>0</v>
      </c>
      <c r="HU9" s="785">
        <v>0</v>
      </c>
      <c r="HV9" s="785">
        <v>0</v>
      </c>
      <c r="HW9" s="785">
        <v>0</v>
      </c>
      <c r="HX9" s="786">
        <v>26236</v>
      </c>
      <c r="HY9" s="786">
        <v>28881</v>
      </c>
      <c r="HZ9" s="785">
        <v>0</v>
      </c>
      <c r="IA9" s="785">
        <v>0</v>
      </c>
      <c r="IB9" s="785">
        <v>0</v>
      </c>
      <c r="IC9" s="785">
        <v>0</v>
      </c>
      <c r="ID9" s="786">
        <v>148</v>
      </c>
      <c r="IE9" s="785">
        <v>0</v>
      </c>
      <c r="IF9" s="785">
        <v>0</v>
      </c>
      <c r="IG9" s="785">
        <v>0</v>
      </c>
      <c r="IH9" s="785">
        <v>0</v>
      </c>
      <c r="II9" s="786">
        <v>29029</v>
      </c>
      <c r="IJ9" s="786">
        <v>31031</v>
      </c>
      <c r="IK9" s="785">
        <v>0</v>
      </c>
      <c r="IL9" s="785">
        <v>0</v>
      </c>
      <c r="IM9" s="785">
        <v>0</v>
      </c>
      <c r="IN9" s="785">
        <v>0</v>
      </c>
      <c r="IO9" s="786">
        <v>138</v>
      </c>
      <c r="IP9" s="785">
        <v>0</v>
      </c>
      <c r="IQ9" s="785">
        <v>0</v>
      </c>
      <c r="IR9" s="785">
        <v>0</v>
      </c>
      <c r="IS9" s="785">
        <v>0</v>
      </c>
      <c r="IT9" s="786">
        <v>31169</v>
      </c>
      <c r="IU9" s="786">
        <v>33403</v>
      </c>
      <c r="IV9" s="785">
        <v>0</v>
      </c>
      <c r="IW9" s="785">
        <v>0</v>
      </c>
      <c r="IX9" s="785">
        <v>0</v>
      </c>
      <c r="IY9" s="785">
        <v>0</v>
      </c>
      <c r="IZ9" s="786">
        <v>134</v>
      </c>
      <c r="JA9" s="785">
        <v>0</v>
      </c>
      <c r="JB9" s="785">
        <v>0</v>
      </c>
      <c r="JC9" s="785">
        <v>0</v>
      </c>
      <c r="JD9" s="785">
        <v>0</v>
      </c>
      <c r="JE9" s="786">
        <v>33537</v>
      </c>
    </row>
    <row r="10" spans="1:265">
      <c r="A10" s="124" t="s">
        <v>2781</v>
      </c>
      <c r="B10" s="819">
        <v>105328</v>
      </c>
      <c r="C10" s="819">
        <v>658</v>
      </c>
      <c r="D10" s="819">
        <v>3523</v>
      </c>
      <c r="E10" s="819">
        <v>985</v>
      </c>
      <c r="F10" s="819">
        <v>0</v>
      </c>
      <c r="G10" s="819">
        <v>927</v>
      </c>
      <c r="H10" s="819">
        <v>0</v>
      </c>
      <c r="I10" s="819">
        <v>0</v>
      </c>
      <c r="J10" s="819">
        <v>2319</v>
      </c>
      <c r="K10" s="819">
        <v>0</v>
      </c>
      <c r="L10" s="819">
        <v>113740</v>
      </c>
      <c r="M10" s="819">
        <v>105415</v>
      </c>
      <c r="N10" s="819">
        <v>582</v>
      </c>
      <c r="O10" s="819">
        <v>3308</v>
      </c>
      <c r="P10" s="819">
        <v>958</v>
      </c>
      <c r="Q10" s="819">
        <v>0</v>
      </c>
      <c r="R10" s="819">
        <v>834</v>
      </c>
      <c r="S10" s="819">
        <v>0</v>
      </c>
      <c r="T10" s="819">
        <v>0</v>
      </c>
      <c r="U10" s="819">
        <v>2229</v>
      </c>
      <c r="V10" s="819">
        <v>0</v>
      </c>
      <c r="W10" s="819">
        <v>113326</v>
      </c>
      <c r="X10" s="819">
        <v>101265</v>
      </c>
      <c r="Y10" s="819">
        <v>615</v>
      </c>
      <c r="Z10" s="819">
        <v>3271</v>
      </c>
      <c r="AA10" s="819">
        <v>924</v>
      </c>
      <c r="AB10" s="819">
        <v>0</v>
      </c>
      <c r="AC10" s="819">
        <v>811</v>
      </c>
      <c r="AD10" s="819">
        <v>0</v>
      </c>
      <c r="AE10" s="819">
        <v>0</v>
      </c>
      <c r="AF10" s="819">
        <v>2148</v>
      </c>
      <c r="AG10" s="819">
        <v>0</v>
      </c>
      <c r="AH10" s="819">
        <v>109034</v>
      </c>
      <c r="AI10" s="819">
        <v>97219</v>
      </c>
      <c r="AJ10" s="819">
        <v>649</v>
      </c>
      <c r="AK10" s="819">
        <v>3183</v>
      </c>
      <c r="AL10" s="819">
        <v>920</v>
      </c>
      <c r="AM10" s="819">
        <v>0</v>
      </c>
      <c r="AN10" s="819">
        <v>782</v>
      </c>
      <c r="AO10" s="819">
        <v>0</v>
      </c>
      <c r="AP10" s="819">
        <v>0</v>
      </c>
      <c r="AQ10" s="819">
        <v>2134</v>
      </c>
      <c r="AR10" s="819">
        <v>0</v>
      </c>
      <c r="AS10" s="819">
        <v>104887</v>
      </c>
      <c r="AT10" s="819">
        <v>94638</v>
      </c>
      <c r="AU10" s="819">
        <v>677</v>
      </c>
      <c r="AV10" s="819">
        <v>3114</v>
      </c>
      <c r="AW10" s="819">
        <v>911</v>
      </c>
      <c r="AX10" s="819">
        <v>0</v>
      </c>
      <c r="AY10" s="819">
        <v>789</v>
      </c>
      <c r="AZ10" s="819">
        <v>0</v>
      </c>
      <c r="BA10" s="819">
        <v>0</v>
      </c>
      <c r="BB10" s="819">
        <v>2239</v>
      </c>
      <c r="BC10" s="819">
        <v>0</v>
      </c>
      <c r="BD10" s="819">
        <v>102368</v>
      </c>
      <c r="BE10" s="819">
        <v>90767</v>
      </c>
      <c r="BF10" s="819">
        <v>672</v>
      </c>
      <c r="BG10" s="819">
        <v>3064</v>
      </c>
      <c r="BH10" s="819">
        <v>930</v>
      </c>
      <c r="BI10" s="819">
        <v>0</v>
      </c>
      <c r="BJ10" s="819">
        <v>801</v>
      </c>
      <c r="BK10" s="819">
        <v>0</v>
      </c>
      <c r="BL10" s="819">
        <v>0</v>
      </c>
      <c r="BM10" s="819">
        <v>2258</v>
      </c>
      <c r="BN10" s="819">
        <v>0</v>
      </c>
      <c r="BO10" s="819">
        <v>98492</v>
      </c>
      <c r="BP10" s="819">
        <v>86064</v>
      </c>
      <c r="BQ10" s="819">
        <v>742</v>
      </c>
      <c r="BR10" s="819">
        <v>3014</v>
      </c>
      <c r="BS10" s="819">
        <v>942</v>
      </c>
      <c r="BT10" s="819">
        <v>0</v>
      </c>
      <c r="BU10" s="819">
        <v>805</v>
      </c>
      <c r="BV10" s="819">
        <v>0</v>
      </c>
      <c r="BW10" s="819">
        <v>0</v>
      </c>
      <c r="BX10" s="819">
        <v>2195</v>
      </c>
      <c r="BY10" s="819">
        <v>0</v>
      </c>
      <c r="BZ10" s="819">
        <v>93762</v>
      </c>
      <c r="CA10" s="819">
        <v>83624</v>
      </c>
      <c r="CB10" s="819">
        <v>922</v>
      </c>
      <c r="CC10" s="819">
        <v>2808</v>
      </c>
      <c r="CD10" s="819">
        <v>877</v>
      </c>
      <c r="CE10" s="819">
        <v>0</v>
      </c>
      <c r="CF10" s="819">
        <v>756</v>
      </c>
      <c r="CG10" s="819">
        <v>0</v>
      </c>
      <c r="CH10" s="819">
        <v>0</v>
      </c>
      <c r="CI10" s="819">
        <v>2086</v>
      </c>
      <c r="CJ10" s="819">
        <v>0</v>
      </c>
      <c r="CK10" s="819">
        <v>91073</v>
      </c>
      <c r="CL10" s="819">
        <v>82236</v>
      </c>
      <c r="CM10" s="819">
        <v>1012</v>
      </c>
      <c r="CN10" s="819">
        <v>2611</v>
      </c>
      <c r="CO10" s="819">
        <v>823</v>
      </c>
      <c r="CP10" s="819">
        <v>0</v>
      </c>
      <c r="CQ10" s="819">
        <v>703</v>
      </c>
      <c r="CR10" s="819">
        <v>0</v>
      </c>
      <c r="CS10" s="819">
        <v>0</v>
      </c>
      <c r="CT10" s="819">
        <v>2004</v>
      </c>
      <c r="CU10" s="819">
        <v>0</v>
      </c>
      <c r="CV10" s="819">
        <f t="shared" si="1"/>
        <v>89389</v>
      </c>
      <c r="CW10" s="819">
        <v>77104</v>
      </c>
      <c r="CX10" s="819">
        <v>1002</v>
      </c>
      <c r="CY10" s="819">
        <v>2416</v>
      </c>
      <c r="CZ10" s="819">
        <v>795</v>
      </c>
      <c r="DA10" s="819">
        <v>0</v>
      </c>
      <c r="DB10" s="819">
        <v>673</v>
      </c>
      <c r="DC10" s="819">
        <v>0</v>
      </c>
      <c r="DD10" s="819">
        <v>0</v>
      </c>
      <c r="DE10" s="819">
        <v>1796</v>
      </c>
      <c r="DF10" s="819">
        <v>0</v>
      </c>
      <c r="DG10" s="819">
        <f t="shared" si="2"/>
        <v>83786</v>
      </c>
      <c r="DH10" s="819">
        <v>71377</v>
      </c>
      <c r="DI10" s="819">
        <v>990</v>
      </c>
      <c r="DJ10" s="819">
        <v>2294</v>
      </c>
      <c r="DK10" s="819">
        <v>794</v>
      </c>
      <c r="DL10" s="819">
        <v>0</v>
      </c>
      <c r="DM10" s="819">
        <v>666</v>
      </c>
      <c r="DN10" s="819">
        <v>0</v>
      </c>
      <c r="DO10" s="819">
        <v>0</v>
      </c>
      <c r="DP10" s="819">
        <v>1599</v>
      </c>
      <c r="DQ10" s="819">
        <v>0</v>
      </c>
      <c r="DR10" s="819">
        <f t="shared" si="3"/>
        <v>77720</v>
      </c>
      <c r="DS10" s="819">
        <v>70548</v>
      </c>
      <c r="DT10" s="819">
        <v>1016</v>
      </c>
      <c r="DU10" s="819">
        <v>2273</v>
      </c>
      <c r="DV10" s="819">
        <v>827</v>
      </c>
      <c r="DW10" s="819">
        <v>0</v>
      </c>
      <c r="DX10" s="819">
        <v>657</v>
      </c>
      <c r="DY10" s="819">
        <v>0</v>
      </c>
      <c r="DZ10" s="819">
        <v>0</v>
      </c>
      <c r="EA10" s="819">
        <v>1547</v>
      </c>
      <c r="EB10" s="819">
        <v>0</v>
      </c>
      <c r="EC10" s="819">
        <v>76868</v>
      </c>
      <c r="ED10" s="819">
        <v>71301</v>
      </c>
      <c r="EE10" s="819">
        <v>1009</v>
      </c>
      <c r="EF10" s="819">
        <v>2267</v>
      </c>
      <c r="EG10" s="819">
        <v>859</v>
      </c>
      <c r="EH10" s="819">
        <v>0</v>
      </c>
      <c r="EI10" s="819">
        <v>633</v>
      </c>
      <c r="EJ10" s="819">
        <v>0</v>
      </c>
      <c r="EK10" s="819">
        <v>0</v>
      </c>
      <c r="EL10" s="819">
        <v>1485</v>
      </c>
      <c r="EM10" s="819">
        <v>0</v>
      </c>
      <c r="EN10" s="819">
        <v>77554</v>
      </c>
      <c r="EO10" s="819">
        <v>70663</v>
      </c>
      <c r="EP10" s="819">
        <v>951</v>
      </c>
      <c r="EQ10" s="819">
        <v>2278</v>
      </c>
      <c r="ER10" s="819">
        <v>886</v>
      </c>
      <c r="ES10" s="819">
        <v>0</v>
      </c>
      <c r="ET10" s="819">
        <v>648</v>
      </c>
      <c r="EU10" s="819">
        <v>0</v>
      </c>
      <c r="EV10" s="819">
        <v>0</v>
      </c>
      <c r="EW10" s="819">
        <v>1449</v>
      </c>
      <c r="EX10" s="819">
        <v>0</v>
      </c>
      <c r="EY10" s="819">
        <v>76875</v>
      </c>
      <c r="EZ10" s="819">
        <v>69085</v>
      </c>
      <c r="FA10" s="819">
        <v>881</v>
      </c>
      <c r="FB10" s="819">
        <v>2274</v>
      </c>
      <c r="FC10" s="819">
        <v>899</v>
      </c>
      <c r="FD10" s="819">
        <v>0</v>
      </c>
      <c r="FE10" s="819">
        <v>655</v>
      </c>
      <c r="FF10" s="819">
        <v>0</v>
      </c>
      <c r="FG10" s="819">
        <v>0</v>
      </c>
      <c r="FH10" s="819">
        <v>1350</v>
      </c>
      <c r="FI10" s="819">
        <v>0</v>
      </c>
      <c r="FJ10" s="819">
        <f t="shared" si="4"/>
        <v>75144</v>
      </c>
      <c r="FK10" s="819">
        <v>67298</v>
      </c>
      <c r="FL10" s="819">
        <v>891</v>
      </c>
      <c r="FM10" s="819">
        <v>1854</v>
      </c>
      <c r="FN10" s="819">
        <v>449</v>
      </c>
      <c r="FO10" s="817">
        <v>0</v>
      </c>
      <c r="FP10" s="819">
        <v>689</v>
      </c>
      <c r="FQ10" s="817">
        <v>0</v>
      </c>
      <c r="FR10" s="817">
        <v>0</v>
      </c>
      <c r="FS10" s="819">
        <v>1330</v>
      </c>
      <c r="FT10" s="817">
        <v>0</v>
      </c>
      <c r="FU10" s="819">
        <v>72511</v>
      </c>
      <c r="FV10" s="819">
        <v>66854</v>
      </c>
      <c r="FW10" s="819">
        <v>1030</v>
      </c>
      <c r="FX10" s="819">
        <v>1430</v>
      </c>
      <c r="FY10" s="817">
        <v>0</v>
      </c>
      <c r="FZ10" s="817">
        <v>0</v>
      </c>
      <c r="GA10" s="819">
        <v>756</v>
      </c>
      <c r="GB10" s="817">
        <v>0</v>
      </c>
      <c r="GC10" s="817">
        <v>0</v>
      </c>
      <c r="GD10" s="819">
        <v>1481</v>
      </c>
      <c r="GE10" s="817">
        <v>0</v>
      </c>
      <c r="GF10" s="819">
        <v>71551</v>
      </c>
      <c r="GG10" s="821">
        <v>67223</v>
      </c>
      <c r="GH10" s="819">
        <v>1229</v>
      </c>
      <c r="GI10" s="819">
        <v>1440</v>
      </c>
      <c r="GJ10" s="817">
        <v>0</v>
      </c>
      <c r="GK10" s="817">
        <v>0</v>
      </c>
      <c r="GL10" s="819">
        <v>841</v>
      </c>
      <c r="GM10" s="817">
        <v>0</v>
      </c>
      <c r="GN10" s="817">
        <v>0</v>
      </c>
      <c r="GO10" s="819">
        <v>1534</v>
      </c>
      <c r="GP10" s="817">
        <v>0</v>
      </c>
      <c r="GQ10" s="819">
        <v>72267</v>
      </c>
      <c r="GR10" s="822">
        <v>67284</v>
      </c>
      <c r="GS10" s="824">
        <v>1160</v>
      </c>
      <c r="GT10" s="824">
        <v>1332</v>
      </c>
      <c r="GU10" s="818">
        <v>0</v>
      </c>
      <c r="GV10" s="818">
        <v>0</v>
      </c>
      <c r="GW10" s="824">
        <v>828</v>
      </c>
      <c r="GX10" s="818">
        <v>0</v>
      </c>
      <c r="GY10" s="818">
        <v>0</v>
      </c>
      <c r="GZ10" s="824">
        <v>1350</v>
      </c>
      <c r="HA10" s="818">
        <v>0</v>
      </c>
      <c r="HB10" s="824">
        <v>71954</v>
      </c>
      <c r="HC10" s="786">
        <v>68097</v>
      </c>
      <c r="HD10" s="786">
        <v>1006</v>
      </c>
      <c r="HE10" s="786">
        <v>1259</v>
      </c>
      <c r="HF10" s="785">
        <v>0</v>
      </c>
      <c r="HG10" s="785">
        <v>0</v>
      </c>
      <c r="HH10" s="786">
        <v>804</v>
      </c>
      <c r="HI10" s="785">
        <v>0</v>
      </c>
      <c r="HJ10" s="785">
        <v>0</v>
      </c>
      <c r="HK10" s="786">
        <v>1269</v>
      </c>
      <c r="HL10" s="785">
        <v>0</v>
      </c>
      <c r="HM10" s="786">
        <v>72435</v>
      </c>
      <c r="HN10" s="786">
        <v>68914</v>
      </c>
      <c r="HO10" s="786">
        <v>913</v>
      </c>
      <c r="HP10" s="786">
        <v>1029</v>
      </c>
      <c r="HQ10" s="785">
        <v>0</v>
      </c>
      <c r="HR10" s="785">
        <v>0</v>
      </c>
      <c r="HS10" s="786">
        <v>788</v>
      </c>
      <c r="HT10" s="785">
        <v>0</v>
      </c>
      <c r="HU10" s="785">
        <v>0</v>
      </c>
      <c r="HV10" s="786">
        <v>1245</v>
      </c>
      <c r="HW10" s="785">
        <v>0</v>
      </c>
      <c r="HX10" s="786">
        <v>72889</v>
      </c>
      <c r="HY10" s="786">
        <v>71438</v>
      </c>
      <c r="HZ10" s="786">
        <v>735</v>
      </c>
      <c r="IA10" s="786">
        <v>710</v>
      </c>
      <c r="IB10" s="785">
        <v>0</v>
      </c>
      <c r="IC10" s="785">
        <v>0</v>
      </c>
      <c r="ID10" s="786">
        <v>699</v>
      </c>
      <c r="IE10" s="785">
        <v>0</v>
      </c>
      <c r="IF10" s="785">
        <v>0</v>
      </c>
      <c r="IG10" s="786">
        <v>1077</v>
      </c>
      <c r="IH10" s="785">
        <v>0</v>
      </c>
      <c r="II10" s="786">
        <v>74659</v>
      </c>
      <c r="IJ10" s="786">
        <v>67721</v>
      </c>
      <c r="IK10" s="786">
        <v>533</v>
      </c>
      <c r="IL10" s="786">
        <v>633</v>
      </c>
      <c r="IM10" s="785">
        <v>0</v>
      </c>
      <c r="IN10" s="785">
        <v>0</v>
      </c>
      <c r="IO10" s="786">
        <v>638</v>
      </c>
      <c r="IP10" s="785">
        <v>0</v>
      </c>
      <c r="IQ10" s="785">
        <v>0</v>
      </c>
      <c r="IR10" s="786">
        <v>962</v>
      </c>
      <c r="IS10" s="785">
        <v>0</v>
      </c>
      <c r="IT10" s="786">
        <v>70487</v>
      </c>
      <c r="IU10" s="786">
        <v>66154</v>
      </c>
      <c r="IV10" s="786">
        <v>390</v>
      </c>
      <c r="IW10" s="786">
        <v>617</v>
      </c>
      <c r="IX10" s="785">
        <v>0</v>
      </c>
      <c r="IY10" s="785">
        <v>0</v>
      </c>
      <c r="IZ10" s="786">
        <v>603</v>
      </c>
      <c r="JA10" s="785">
        <v>0</v>
      </c>
      <c r="JB10" s="785">
        <v>0</v>
      </c>
      <c r="JC10" s="786">
        <v>956</v>
      </c>
      <c r="JD10" s="785">
        <v>0</v>
      </c>
      <c r="JE10" s="786">
        <v>68720</v>
      </c>
    </row>
    <row r="11" spans="1:265">
      <c r="A11" s="416" t="s">
        <v>2791</v>
      </c>
      <c r="B11" s="819">
        <v>1059</v>
      </c>
      <c r="C11" s="819">
        <v>0</v>
      </c>
      <c r="D11" s="819">
        <v>19</v>
      </c>
      <c r="E11" s="819">
        <v>1</v>
      </c>
      <c r="F11" s="819">
        <v>0</v>
      </c>
      <c r="G11" s="819">
        <v>0</v>
      </c>
      <c r="H11" s="819">
        <v>0</v>
      </c>
      <c r="I11" s="819">
        <v>0</v>
      </c>
      <c r="J11" s="819">
        <v>3</v>
      </c>
      <c r="K11" s="819">
        <v>4</v>
      </c>
      <c r="L11" s="819">
        <v>1086</v>
      </c>
      <c r="M11" s="819">
        <v>906</v>
      </c>
      <c r="N11" s="819">
        <v>0</v>
      </c>
      <c r="O11" s="819">
        <v>17</v>
      </c>
      <c r="P11" s="819">
        <v>1</v>
      </c>
      <c r="Q11" s="819">
        <v>0</v>
      </c>
      <c r="R11" s="819">
        <v>0</v>
      </c>
      <c r="S11" s="819">
        <v>0</v>
      </c>
      <c r="T11" s="819">
        <v>0</v>
      </c>
      <c r="U11" s="819">
        <v>3</v>
      </c>
      <c r="V11" s="819">
        <v>4</v>
      </c>
      <c r="W11" s="819">
        <v>931</v>
      </c>
      <c r="X11" s="819">
        <v>919</v>
      </c>
      <c r="Y11" s="819">
        <v>0</v>
      </c>
      <c r="Z11" s="819">
        <v>17</v>
      </c>
      <c r="AA11" s="819">
        <v>2</v>
      </c>
      <c r="AB11" s="819">
        <v>0</v>
      </c>
      <c r="AC11" s="819">
        <v>0</v>
      </c>
      <c r="AD11" s="819">
        <v>0</v>
      </c>
      <c r="AE11" s="819">
        <v>0</v>
      </c>
      <c r="AF11" s="819">
        <v>3</v>
      </c>
      <c r="AG11" s="819">
        <v>4</v>
      </c>
      <c r="AH11" s="819">
        <v>945</v>
      </c>
      <c r="AI11" s="819">
        <v>1039</v>
      </c>
      <c r="AJ11" s="819">
        <v>0</v>
      </c>
      <c r="AK11" s="819">
        <v>17</v>
      </c>
      <c r="AL11" s="819">
        <v>3</v>
      </c>
      <c r="AM11" s="819">
        <v>1</v>
      </c>
      <c r="AN11" s="819">
        <v>0</v>
      </c>
      <c r="AO11" s="819">
        <v>0</v>
      </c>
      <c r="AP11" s="819">
        <v>0</v>
      </c>
      <c r="AQ11" s="819">
        <v>3</v>
      </c>
      <c r="AR11" s="819">
        <v>4</v>
      </c>
      <c r="AS11" s="819">
        <v>1067</v>
      </c>
      <c r="AT11" s="819">
        <v>1091</v>
      </c>
      <c r="AU11" s="819">
        <v>0</v>
      </c>
      <c r="AV11" s="819">
        <v>19</v>
      </c>
      <c r="AW11" s="819">
        <v>3</v>
      </c>
      <c r="AX11" s="819">
        <v>1</v>
      </c>
      <c r="AY11" s="819">
        <v>0</v>
      </c>
      <c r="AZ11" s="819">
        <v>0</v>
      </c>
      <c r="BA11" s="819">
        <v>0</v>
      </c>
      <c r="BB11" s="819">
        <v>3</v>
      </c>
      <c r="BC11" s="819">
        <v>5</v>
      </c>
      <c r="BD11" s="819">
        <v>1122</v>
      </c>
      <c r="BE11" s="819">
        <v>1113</v>
      </c>
      <c r="BF11" s="819">
        <v>0</v>
      </c>
      <c r="BG11" s="819">
        <v>20</v>
      </c>
      <c r="BH11" s="819">
        <v>3</v>
      </c>
      <c r="BI11" s="819">
        <v>1</v>
      </c>
      <c r="BJ11" s="819">
        <v>0</v>
      </c>
      <c r="BK11" s="819">
        <v>0</v>
      </c>
      <c r="BL11" s="819">
        <v>0</v>
      </c>
      <c r="BM11" s="819">
        <v>3</v>
      </c>
      <c r="BN11" s="819">
        <v>7</v>
      </c>
      <c r="BO11" s="819">
        <v>1147</v>
      </c>
      <c r="BP11" s="819">
        <v>1203</v>
      </c>
      <c r="BQ11" s="819">
        <v>0</v>
      </c>
      <c r="BR11" s="819">
        <v>20</v>
      </c>
      <c r="BS11" s="819">
        <v>3</v>
      </c>
      <c r="BT11" s="819">
        <v>1</v>
      </c>
      <c r="BU11" s="819">
        <v>1</v>
      </c>
      <c r="BV11" s="819">
        <v>0</v>
      </c>
      <c r="BW11" s="819">
        <v>0</v>
      </c>
      <c r="BX11" s="819">
        <v>4</v>
      </c>
      <c r="BY11" s="819">
        <v>7</v>
      </c>
      <c r="BZ11" s="819">
        <v>1239</v>
      </c>
      <c r="CA11" s="819">
        <v>1191</v>
      </c>
      <c r="CB11" s="819">
        <v>0</v>
      </c>
      <c r="CC11" s="819">
        <v>18</v>
      </c>
      <c r="CD11" s="819">
        <v>2</v>
      </c>
      <c r="CE11" s="819">
        <v>1</v>
      </c>
      <c r="CF11" s="819">
        <v>2</v>
      </c>
      <c r="CG11" s="819">
        <v>0</v>
      </c>
      <c r="CH11" s="819">
        <v>0</v>
      </c>
      <c r="CI11" s="819">
        <v>4</v>
      </c>
      <c r="CJ11" s="819">
        <v>8</v>
      </c>
      <c r="CK11" s="819">
        <v>1226</v>
      </c>
      <c r="CL11" s="819">
        <v>1175</v>
      </c>
      <c r="CM11" s="819">
        <v>0</v>
      </c>
      <c r="CN11" s="819">
        <v>16</v>
      </c>
      <c r="CO11" s="819">
        <v>2</v>
      </c>
      <c r="CP11" s="819">
        <v>1</v>
      </c>
      <c r="CQ11" s="819">
        <v>1</v>
      </c>
      <c r="CR11" s="819">
        <v>0</v>
      </c>
      <c r="CS11" s="819">
        <v>0</v>
      </c>
      <c r="CT11" s="819">
        <v>3</v>
      </c>
      <c r="CU11" s="819">
        <v>8</v>
      </c>
      <c r="CV11" s="819">
        <f t="shared" si="1"/>
        <v>1206</v>
      </c>
      <c r="CW11" s="819">
        <v>1174</v>
      </c>
      <c r="CX11" s="819">
        <v>0</v>
      </c>
      <c r="CY11" s="819">
        <v>15</v>
      </c>
      <c r="CZ11" s="819">
        <v>3</v>
      </c>
      <c r="DA11" s="819">
        <v>1</v>
      </c>
      <c r="DB11" s="819">
        <v>0</v>
      </c>
      <c r="DC11" s="819">
        <v>0</v>
      </c>
      <c r="DD11" s="819">
        <v>0</v>
      </c>
      <c r="DE11" s="819">
        <v>3</v>
      </c>
      <c r="DF11" s="819">
        <v>9</v>
      </c>
      <c r="DG11" s="819">
        <f t="shared" si="2"/>
        <v>1205</v>
      </c>
      <c r="DH11" s="819">
        <v>894</v>
      </c>
      <c r="DI11" s="819">
        <v>0</v>
      </c>
      <c r="DJ11" s="819">
        <v>15</v>
      </c>
      <c r="DK11" s="819">
        <v>2</v>
      </c>
      <c r="DL11" s="819">
        <v>1</v>
      </c>
      <c r="DM11" s="819">
        <v>0</v>
      </c>
      <c r="DN11" s="819">
        <v>0</v>
      </c>
      <c r="DO11" s="819">
        <v>0</v>
      </c>
      <c r="DP11" s="819">
        <v>3</v>
      </c>
      <c r="DQ11" s="819">
        <v>9</v>
      </c>
      <c r="DR11" s="819">
        <f t="shared" si="3"/>
        <v>924</v>
      </c>
      <c r="DS11" s="819">
        <v>637</v>
      </c>
      <c r="DT11" s="819">
        <v>0</v>
      </c>
      <c r="DU11" s="819">
        <v>14</v>
      </c>
      <c r="DV11" s="819">
        <v>2</v>
      </c>
      <c r="DW11" s="819">
        <v>1</v>
      </c>
      <c r="DX11" s="819">
        <v>0</v>
      </c>
      <c r="DY11" s="819">
        <v>0</v>
      </c>
      <c r="DZ11" s="819">
        <v>0</v>
      </c>
      <c r="EA11" s="819">
        <v>3</v>
      </c>
      <c r="EB11" s="819">
        <v>9</v>
      </c>
      <c r="EC11" s="819">
        <v>666</v>
      </c>
      <c r="ED11" s="819">
        <v>629</v>
      </c>
      <c r="EE11" s="819">
        <v>0</v>
      </c>
      <c r="EF11" s="819">
        <v>19</v>
      </c>
      <c r="EG11" s="819">
        <v>2</v>
      </c>
      <c r="EH11" s="819">
        <v>1</v>
      </c>
      <c r="EI11" s="819">
        <v>1</v>
      </c>
      <c r="EJ11" s="819">
        <v>0</v>
      </c>
      <c r="EK11" s="819">
        <v>0</v>
      </c>
      <c r="EL11" s="819">
        <v>4</v>
      </c>
      <c r="EM11" s="819">
        <v>9</v>
      </c>
      <c r="EN11" s="819">
        <v>665</v>
      </c>
      <c r="EO11" s="819">
        <v>625</v>
      </c>
      <c r="EP11" s="819">
        <v>0</v>
      </c>
      <c r="EQ11" s="819">
        <v>26</v>
      </c>
      <c r="ER11" s="819">
        <v>3</v>
      </c>
      <c r="ES11" s="819">
        <v>2</v>
      </c>
      <c r="ET11" s="819">
        <v>0</v>
      </c>
      <c r="EU11" s="819">
        <v>0</v>
      </c>
      <c r="EV11" s="819">
        <v>0</v>
      </c>
      <c r="EW11" s="819">
        <v>6</v>
      </c>
      <c r="EX11" s="819">
        <v>9</v>
      </c>
      <c r="EY11" s="819">
        <v>671</v>
      </c>
      <c r="EZ11" s="819">
        <v>643</v>
      </c>
      <c r="FA11" s="819">
        <v>0</v>
      </c>
      <c r="FB11" s="819">
        <v>26</v>
      </c>
      <c r="FC11" s="819">
        <v>3</v>
      </c>
      <c r="FD11" s="819">
        <v>2</v>
      </c>
      <c r="FE11" s="819">
        <v>0</v>
      </c>
      <c r="FF11" s="819">
        <v>0</v>
      </c>
      <c r="FG11" s="819">
        <v>0</v>
      </c>
      <c r="FH11" s="819">
        <v>8</v>
      </c>
      <c r="FI11" s="819">
        <v>12</v>
      </c>
      <c r="FJ11" s="819">
        <f t="shared" si="4"/>
        <v>694</v>
      </c>
      <c r="FK11" s="819">
        <v>685</v>
      </c>
      <c r="FL11" s="820">
        <v>0</v>
      </c>
      <c r="FM11" s="820">
        <v>16</v>
      </c>
      <c r="FN11" s="819">
        <v>1</v>
      </c>
      <c r="FO11" s="817">
        <v>1</v>
      </c>
      <c r="FP11" s="819">
        <v>1</v>
      </c>
      <c r="FQ11" s="817">
        <v>0</v>
      </c>
      <c r="FR11" s="817">
        <v>0</v>
      </c>
      <c r="FS11" s="819">
        <v>11</v>
      </c>
      <c r="FT11" s="817">
        <v>7</v>
      </c>
      <c r="FU11" s="819">
        <v>722</v>
      </c>
      <c r="FV11" s="819">
        <v>732</v>
      </c>
      <c r="FW11" s="820">
        <v>0</v>
      </c>
      <c r="FX11" s="819">
        <v>8</v>
      </c>
      <c r="FY11" s="817">
        <v>0</v>
      </c>
      <c r="FZ11" s="817">
        <v>0</v>
      </c>
      <c r="GA11" s="819">
        <v>0</v>
      </c>
      <c r="GB11" s="817">
        <v>0</v>
      </c>
      <c r="GC11" s="817">
        <v>0</v>
      </c>
      <c r="GD11" s="819">
        <v>15</v>
      </c>
      <c r="GE11" s="817">
        <v>0</v>
      </c>
      <c r="GF11" s="819">
        <v>755</v>
      </c>
      <c r="GG11" s="821">
        <v>741</v>
      </c>
      <c r="GH11" s="820">
        <v>0</v>
      </c>
      <c r="GI11" s="819">
        <v>10</v>
      </c>
      <c r="GJ11" s="817">
        <v>0</v>
      </c>
      <c r="GK11" s="817">
        <v>0</v>
      </c>
      <c r="GL11" s="819">
        <v>0</v>
      </c>
      <c r="GM11" s="817">
        <v>0</v>
      </c>
      <c r="GN11" s="817">
        <v>0</v>
      </c>
      <c r="GO11" s="819">
        <v>13</v>
      </c>
      <c r="GP11" s="817">
        <v>0</v>
      </c>
      <c r="GQ11" s="819">
        <v>764</v>
      </c>
      <c r="GR11" s="822">
        <v>698</v>
      </c>
      <c r="GS11" s="823">
        <v>0</v>
      </c>
      <c r="GT11" s="824">
        <v>46</v>
      </c>
      <c r="GU11" s="818">
        <v>0</v>
      </c>
      <c r="GV11" s="818">
        <v>0</v>
      </c>
      <c r="GW11" s="824">
        <v>0</v>
      </c>
      <c r="GX11" s="818">
        <v>0</v>
      </c>
      <c r="GY11" s="818">
        <v>0</v>
      </c>
      <c r="GZ11" s="824">
        <v>9</v>
      </c>
      <c r="HA11" s="818">
        <v>0</v>
      </c>
      <c r="HB11" s="824">
        <v>753</v>
      </c>
      <c r="HC11" s="786">
        <v>683</v>
      </c>
      <c r="HD11" s="788">
        <v>0</v>
      </c>
      <c r="HE11" s="786">
        <v>82</v>
      </c>
      <c r="HF11" s="785">
        <v>0</v>
      </c>
      <c r="HG11" s="785">
        <v>0</v>
      </c>
      <c r="HH11" s="786">
        <v>0</v>
      </c>
      <c r="HI11" s="785">
        <v>0</v>
      </c>
      <c r="HJ11" s="785">
        <v>0</v>
      </c>
      <c r="HK11" s="786">
        <v>9</v>
      </c>
      <c r="HL11" s="785">
        <v>0</v>
      </c>
      <c r="HM11" s="786">
        <v>774</v>
      </c>
      <c r="HN11" s="786">
        <v>748</v>
      </c>
      <c r="HO11" s="788">
        <v>0</v>
      </c>
      <c r="HP11" s="786">
        <v>76</v>
      </c>
      <c r="HQ11" s="785">
        <v>0</v>
      </c>
      <c r="HR11" s="785">
        <v>0</v>
      </c>
      <c r="HS11" s="786">
        <v>0</v>
      </c>
      <c r="HT11" s="785">
        <v>0</v>
      </c>
      <c r="HU11" s="785">
        <v>0</v>
      </c>
      <c r="HV11" s="786">
        <v>8</v>
      </c>
      <c r="HW11" s="785">
        <v>0</v>
      </c>
      <c r="HX11" s="786">
        <v>832</v>
      </c>
      <c r="HY11" s="786">
        <v>545</v>
      </c>
      <c r="HZ11" s="788">
        <v>0</v>
      </c>
      <c r="IA11" s="786">
        <v>66</v>
      </c>
      <c r="IB11" s="785">
        <v>0</v>
      </c>
      <c r="IC11" s="785">
        <v>0</v>
      </c>
      <c r="ID11" s="786">
        <v>0</v>
      </c>
      <c r="IE11" s="785">
        <v>0</v>
      </c>
      <c r="IF11" s="785">
        <v>0</v>
      </c>
      <c r="IG11" s="786">
        <v>7</v>
      </c>
      <c r="IH11" s="785">
        <v>0</v>
      </c>
      <c r="II11" s="786">
        <v>618</v>
      </c>
      <c r="IJ11" s="786">
        <v>527</v>
      </c>
      <c r="IK11" s="788">
        <v>0</v>
      </c>
      <c r="IL11" s="786">
        <v>61</v>
      </c>
      <c r="IM11" s="785">
        <v>0</v>
      </c>
      <c r="IN11" s="785">
        <v>0</v>
      </c>
      <c r="IO11" s="786">
        <v>0</v>
      </c>
      <c r="IP11" s="785">
        <v>0</v>
      </c>
      <c r="IQ11" s="785">
        <v>0</v>
      </c>
      <c r="IR11" s="786">
        <v>6</v>
      </c>
      <c r="IS11" s="785">
        <v>0</v>
      </c>
      <c r="IT11" s="786">
        <v>594</v>
      </c>
      <c r="IU11" s="786">
        <v>520</v>
      </c>
      <c r="IV11" s="788">
        <v>0</v>
      </c>
      <c r="IW11" s="786">
        <v>51</v>
      </c>
      <c r="IX11" s="785">
        <v>0</v>
      </c>
      <c r="IY11" s="785">
        <v>0</v>
      </c>
      <c r="IZ11" s="786">
        <v>0</v>
      </c>
      <c r="JA11" s="785">
        <v>0</v>
      </c>
      <c r="JB11" s="785">
        <v>0</v>
      </c>
      <c r="JC11" s="786">
        <v>6</v>
      </c>
      <c r="JD11" s="785">
        <v>0</v>
      </c>
      <c r="JE11" s="786">
        <v>577</v>
      </c>
    </row>
    <row r="12" spans="1:265">
      <c r="A12" s="124" t="s">
        <v>2783</v>
      </c>
      <c r="B12" s="819">
        <v>41273</v>
      </c>
      <c r="C12" s="819">
        <v>163</v>
      </c>
      <c r="D12" s="819">
        <v>18225</v>
      </c>
      <c r="E12" s="819">
        <v>6008</v>
      </c>
      <c r="F12" s="819">
        <v>0</v>
      </c>
      <c r="G12" s="819">
        <v>2173</v>
      </c>
      <c r="H12" s="819">
        <v>0</v>
      </c>
      <c r="I12" s="819">
        <v>0</v>
      </c>
      <c r="J12" s="819">
        <v>1036</v>
      </c>
      <c r="K12" s="819">
        <v>36</v>
      </c>
      <c r="L12" s="819">
        <v>68914</v>
      </c>
      <c r="M12" s="819">
        <v>40491</v>
      </c>
      <c r="N12" s="819">
        <v>163</v>
      </c>
      <c r="O12" s="819">
        <v>18245</v>
      </c>
      <c r="P12" s="819">
        <v>5874</v>
      </c>
      <c r="Q12" s="819">
        <v>0</v>
      </c>
      <c r="R12" s="819">
        <v>1717</v>
      </c>
      <c r="S12" s="819">
        <v>0</v>
      </c>
      <c r="T12" s="819">
        <v>0</v>
      </c>
      <c r="U12" s="819">
        <v>959</v>
      </c>
      <c r="V12" s="819">
        <v>36</v>
      </c>
      <c r="W12" s="819">
        <v>67485</v>
      </c>
      <c r="X12" s="819">
        <v>39432</v>
      </c>
      <c r="Y12" s="819">
        <v>204</v>
      </c>
      <c r="Z12" s="819">
        <v>18900</v>
      </c>
      <c r="AA12" s="819">
        <v>5951</v>
      </c>
      <c r="AB12" s="819">
        <v>0</v>
      </c>
      <c r="AC12" s="819">
        <v>1669</v>
      </c>
      <c r="AD12" s="819">
        <v>0</v>
      </c>
      <c r="AE12" s="819">
        <v>0</v>
      </c>
      <c r="AF12" s="819">
        <v>920</v>
      </c>
      <c r="AG12" s="819">
        <v>34</v>
      </c>
      <c r="AH12" s="819">
        <v>67110</v>
      </c>
      <c r="AI12" s="819">
        <v>37015</v>
      </c>
      <c r="AJ12" s="819">
        <v>238</v>
      </c>
      <c r="AK12" s="819">
        <v>18661</v>
      </c>
      <c r="AL12" s="819">
        <v>6143</v>
      </c>
      <c r="AM12" s="819">
        <v>0</v>
      </c>
      <c r="AN12" s="819">
        <v>1636</v>
      </c>
      <c r="AO12" s="819">
        <v>0</v>
      </c>
      <c r="AP12" s="819">
        <v>0</v>
      </c>
      <c r="AQ12" s="819">
        <v>901</v>
      </c>
      <c r="AR12" s="819">
        <v>30</v>
      </c>
      <c r="AS12" s="819">
        <v>64624</v>
      </c>
      <c r="AT12" s="819">
        <v>34700</v>
      </c>
      <c r="AU12" s="819">
        <v>266</v>
      </c>
      <c r="AV12" s="819">
        <v>18496</v>
      </c>
      <c r="AW12" s="819">
        <v>6276</v>
      </c>
      <c r="AX12" s="819">
        <v>0</v>
      </c>
      <c r="AY12" s="819">
        <v>1688</v>
      </c>
      <c r="AZ12" s="819">
        <v>0</v>
      </c>
      <c r="BA12" s="819">
        <v>0</v>
      </c>
      <c r="BB12" s="819">
        <v>925</v>
      </c>
      <c r="BC12" s="819">
        <v>25</v>
      </c>
      <c r="BD12" s="819">
        <v>62376</v>
      </c>
      <c r="BE12" s="819">
        <v>33428</v>
      </c>
      <c r="BF12" s="819">
        <v>295</v>
      </c>
      <c r="BG12" s="819">
        <v>19450</v>
      </c>
      <c r="BH12" s="819">
        <v>6746</v>
      </c>
      <c r="BI12" s="819">
        <v>0</v>
      </c>
      <c r="BJ12" s="819">
        <v>1699</v>
      </c>
      <c r="BK12" s="819">
        <v>0</v>
      </c>
      <c r="BL12" s="819">
        <v>0</v>
      </c>
      <c r="BM12" s="819">
        <v>916</v>
      </c>
      <c r="BN12" s="819">
        <v>22</v>
      </c>
      <c r="BO12" s="819">
        <v>62556</v>
      </c>
      <c r="BP12" s="819">
        <v>32936</v>
      </c>
      <c r="BQ12" s="819">
        <v>357</v>
      </c>
      <c r="BR12" s="819">
        <v>20202</v>
      </c>
      <c r="BS12" s="819">
        <v>7081</v>
      </c>
      <c r="BT12" s="819">
        <v>0</v>
      </c>
      <c r="BU12" s="819">
        <v>1641</v>
      </c>
      <c r="BV12" s="819">
        <v>0</v>
      </c>
      <c r="BW12" s="819">
        <v>0</v>
      </c>
      <c r="BX12" s="819">
        <v>904</v>
      </c>
      <c r="BY12" s="819">
        <v>19</v>
      </c>
      <c r="BZ12" s="819">
        <v>63140</v>
      </c>
      <c r="CA12" s="819">
        <v>31628</v>
      </c>
      <c r="CB12" s="819">
        <v>460</v>
      </c>
      <c r="CC12" s="819">
        <v>18500</v>
      </c>
      <c r="CD12" s="819">
        <v>6718</v>
      </c>
      <c r="CE12" s="819">
        <v>0</v>
      </c>
      <c r="CF12" s="819">
        <v>1508</v>
      </c>
      <c r="CG12" s="819">
        <v>0</v>
      </c>
      <c r="CH12" s="819">
        <v>0</v>
      </c>
      <c r="CI12" s="819">
        <v>862</v>
      </c>
      <c r="CJ12" s="819">
        <v>15</v>
      </c>
      <c r="CK12" s="819">
        <v>59691</v>
      </c>
      <c r="CL12" s="819">
        <v>29764</v>
      </c>
      <c r="CM12" s="819">
        <v>500</v>
      </c>
      <c r="CN12" s="819">
        <v>16828</v>
      </c>
      <c r="CO12" s="819">
        <v>6326</v>
      </c>
      <c r="CP12" s="819">
        <v>0</v>
      </c>
      <c r="CQ12" s="819">
        <v>1426</v>
      </c>
      <c r="CR12" s="819">
        <v>0</v>
      </c>
      <c r="CS12" s="819">
        <v>0</v>
      </c>
      <c r="CT12" s="819">
        <v>817</v>
      </c>
      <c r="CU12" s="819">
        <v>11</v>
      </c>
      <c r="CV12" s="819">
        <f t="shared" si="1"/>
        <v>55672</v>
      </c>
      <c r="CW12" s="819">
        <v>28367</v>
      </c>
      <c r="CX12" s="819">
        <v>482</v>
      </c>
      <c r="CY12" s="819">
        <v>15746</v>
      </c>
      <c r="CZ12" s="819">
        <v>6189</v>
      </c>
      <c r="DA12" s="819">
        <v>0</v>
      </c>
      <c r="DB12" s="819">
        <v>1381</v>
      </c>
      <c r="DC12" s="819">
        <v>0</v>
      </c>
      <c r="DD12" s="819">
        <v>0</v>
      </c>
      <c r="DE12" s="819">
        <v>774</v>
      </c>
      <c r="DF12" s="819">
        <v>9</v>
      </c>
      <c r="DG12" s="819">
        <f t="shared" si="2"/>
        <v>52948</v>
      </c>
      <c r="DH12" s="819">
        <v>27843</v>
      </c>
      <c r="DI12" s="819">
        <v>461</v>
      </c>
      <c r="DJ12" s="819">
        <v>14495</v>
      </c>
      <c r="DK12" s="819">
        <v>6254</v>
      </c>
      <c r="DL12" s="819">
        <v>0</v>
      </c>
      <c r="DM12" s="819">
        <v>1358</v>
      </c>
      <c r="DN12" s="819">
        <v>0</v>
      </c>
      <c r="DO12" s="819">
        <v>0</v>
      </c>
      <c r="DP12" s="819">
        <v>749</v>
      </c>
      <c r="DQ12" s="819">
        <v>11</v>
      </c>
      <c r="DR12" s="819">
        <f t="shared" si="3"/>
        <v>51171</v>
      </c>
      <c r="DS12" s="819">
        <v>27699</v>
      </c>
      <c r="DT12" s="819">
        <v>416</v>
      </c>
      <c r="DU12" s="819">
        <v>13602</v>
      </c>
      <c r="DV12" s="819">
        <v>6380</v>
      </c>
      <c r="DW12" s="819">
        <v>0</v>
      </c>
      <c r="DX12" s="819">
        <v>1353</v>
      </c>
      <c r="DY12" s="819">
        <v>0</v>
      </c>
      <c r="DZ12" s="819">
        <v>0</v>
      </c>
      <c r="EA12" s="819">
        <v>733</v>
      </c>
      <c r="EB12" s="819">
        <v>12</v>
      </c>
      <c r="EC12" s="819">
        <v>50195</v>
      </c>
      <c r="ED12" s="819">
        <v>27393</v>
      </c>
      <c r="EE12" s="819">
        <v>346</v>
      </c>
      <c r="EF12" s="819">
        <v>13340</v>
      </c>
      <c r="EG12" s="819">
        <v>6391</v>
      </c>
      <c r="EH12" s="819">
        <v>112</v>
      </c>
      <c r="EI12" s="819">
        <v>1336</v>
      </c>
      <c r="EJ12" s="819">
        <v>0</v>
      </c>
      <c r="EK12" s="819">
        <v>0</v>
      </c>
      <c r="EL12" s="819">
        <v>709</v>
      </c>
      <c r="EM12" s="819">
        <v>13</v>
      </c>
      <c r="EN12" s="819">
        <v>49640</v>
      </c>
      <c r="EO12" s="819">
        <v>27758</v>
      </c>
      <c r="EP12" s="819">
        <v>294</v>
      </c>
      <c r="EQ12" s="819">
        <v>14241</v>
      </c>
      <c r="ER12" s="819">
        <v>6442</v>
      </c>
      <c r="ES12" s="819">
        <v>112</v>
      </c>
      <c r="ET12" s="819">
        <v>1338</v>
      </c>
      <c r="EU12" s="819">
        <v>0</v>
      </c>
      <c r="EV12" s="819">
        <v>0</v>
      </c>
      <c r="EW12" s="819">
        <v>718</v>
      </c>
      <c r="EX12" s="819">
        <v>14</v>
      </c>
      <c r="EY12" s="819">
        <v>50917</v>
      </c>
      <c r="EZ12" s="819">
        <v>28596</v>
      </c>
      <c r="FA12" s="819">
        <v>271</v>
      </c>
      <c r="FB12" s="819">
        <v>14430</v>
      </c>
      <c r="FC12" s="819">
        <v>6420</v>
      </c>
      <c r="FD12" s="819">
        <v>0</v>
      </c>
      <c r="FE12" s="819">
        <v>1361</v>
      </c>
      <c r="FF12" s="819">
        <v>0</v>
      </c>
      <c r="FG12" s="819">
        <v>0</v>
      </c>
      <c r="FH12" s="819">
        <v>692</v>
      </c>
      <c r="FI12" s="819">
        <v>16</v>
      </c>
      <c r="FJ12" s="819">
        <f t="shared" si="4"/>
        <v>51786</v>
      </c>
      <c r="FK12" s="819">
        <v>28752</v>
      </c>
      <c r="FL12" s="819">
        <v>276</v>
      </c>
      <c r="FM12" s="819">
        <v>10887</v>
      </c>
      <c r="FN12" s="819">
        <v>3151</v>
      </c>
      <c r="FO12" s="817">
        <v>0</v>
      </c>
      <c r="FP12" s="819">
        <v>1492</v>
      </c>
      <c r="FQ12" s="817">
        <v>0</v>
      </c>
      <c r="FR12" s="817">
        <v>0</v>
      </c>
      <c r="FS12" s="819">
        <v>673</v>
      </c>
      <c r="FT12" s="817">
        <v>9</v>
      </c>
      <c r="FU12" s="819">
        <v>45240</v>
      </c>
      <c r="FV12" s="819">
        <v>28680</v>
      </c>
      <c r="FW12" s="819">
        <v>321</v>
      </c>
      <c r="FX12" s="819">
        <v>8028</v>
      </c>
      <c r="FY12" s="817">
        <v>0</v>
      </c>
      <c r="FZ12" s="817">
        <v>0</v>
      </c>
      <c r="GA12" s="819">
        <v>1654</v>
      </c>
      <c r="GB12" s="817">
        <v>0</v>
      </c>
      <c r="GC12" s="817">
        <v>0</v>
      </c>
      <c r="GD12" s="819">
        <v>728</v>
      </c>
      <c r="GE12" s="817">
        <v>0</v>
      </c>
      <c r="GF12" s="819">
        <v>39411</v>
      </c>
      <c r="GG12" s="821">
        <v>29388</v>
      </c>
      <c r="GH12" s="819">
        <v>411</v>
      </c>
      <c r="GI12" s="819">
        <v>6280</v>
      </c>
      <c r="GJ12" s="817">
        <v>0</v>
      </c>
      <c r="GK12" s="817">
        <v>0</v>
      </c>
      <c r="GL12" s="819">
        <v>1744</v>
      </c>
      <c r="GM12" s="817">
        <v>0</v>
      </c>
      <c r="GN12" s="817">
        <v>0</v>
      </c>
      <c r="GO12" s="819">
        <v>694</v>
      </c>
      <c r="GP12" s="817">
        <v>0</v>
      </c>
      <c r="GQ12" s="819">
        <v>38517</v>
      </c>
      <c r="GR12" s="822">
        <v>30284</v>
      </c>
      <c r="GS12" s="824">
        <v>423</v>
      </c>
      <c r="GT12" s="824">
        <v>5361</v>
      </c>
      <c r="GU12" s="818">
        <v>0</v>
      </c>
      <c r="GV12" s="818">
        <v>0</v>
      </c>
      <c r="GW12" s="824">
        <v>1647</v>
      </c>
      <c r="GX12" s="818">
        <v>0</v>
      </c>
      <c r="GY12" s="818">
        <v>0</v>
      </c>
      <c r="GZ12" s="824">
        <v>567</v>
      </c>
      <c r="HA12" s="818">
        <v>0</v>
      </c>
      <c r="HB12" s="824">
        <v>38282</v>
      </c>
      <c r="HC12" s="786">
        <v>30324</v>
      </c>
      <c r="HD12" s="786">
        <v>386</v>
      </c>
      <c r="HE12" s="786">
        <v>6389</v>
      </c>
      <c r="HF12" s="785">
        <v>0</v>
      </c>
      <c r="HG12" s="785">
        <v>0</v>
      </c>
      <c r="HH12" s="786">
        <v>1614</v>
      </c>
      <c r="HI12" s="785">
        <v>0</v>
      </c>
      <c r="HJ12" s="785">
        <v>0</v>
      </c>
      <c r="HK12" s="786">
        <v>539</v>
      </c>
      <c r="HL12" s="785">
        <v>0</v>
      </c>
      <c r="HM12" s="786">
        <v>39252</v>
      </c>
      <c r="HN12" s="786">
        <v>29843</v>
      </c>
      <c r="HO12" s="786">
        <v>368</v>
      </c>
      <c r="HP12" s="786">
        <v>4758</v>
      </c>
      <c r="HQ12" s="785">
        <v>0</v>
      </c>
      <c r="HR12" s="785">
        <v>0</v>
      </c>
      <c r="HS12" s="786">
        <v>1561</v>
      </c>
      <c r="HT12" s="785">
        <v>0</v>
      </c>
      <c r="HU12" s="785">
        <v>0</v>
      </c>
      <c r="HV12" s="786">
        <v>527</v>
      </c>
      <c r="HW12" s="785">
        <v>0</v>
      </c>
      <c r="HX12" s="786">
        <v>37057</v>
      </c>
      <c r="HY12" s="786">
        <v>30681</v>
      </c>
      <c r="HZ12" s="786">
        <v>328</v>
      </c>
      <c r="IA12" s="786">
        <v>2955</v>
      </c>
      <c r="IB12" s="785">
        <v>0</v>
      </c>
      <c r="IC12" s="785">
        <v>0</v>
      </c>
      <c r="ID12" s="786">
        <v>1318</v>
      </c>
      <c r="IE12" s="785">
        <v>0</v>
      </c>
      <c r="IF12" s="785">
        <v>0</v>
      </c>
      <c r="IG12" s="786">
        <v>462</v>
      </c>
      <c r="IH12" s="785">
        <v>0</v>
      </c>
      <c r="II12" s="786">
        <v>35744</v>
      </c>
      <c r="IJ12" s="786">
        <v>31523</v>
      </c>
      <c r="IK12" s="786">
        <v>299</v>
      </c>
      <c r="IL12" s="786">
        <v>2838</v>
      </c>
      <c r="IM12" s="785">
        <v>0</v>
      </c>
      <c r="IN12" s="785">
        <v>0</v>
      </c>
      <c r="IO12" s="786">
        <v>1179</v>
      </c>
      <c r="IP12" s="785">
        <v>0</v>
      </c>
      <c r="IQ12" s="785">
        <v>0</v>
      </c>
      <c r="IR12" s="786">
        <v>416</v>
      </c>
      <c r="IS12" s="785">
        <v>0</v>
      </c>
      <c r="IT12" s="786">
        <v>36255</v>
      </c>
      <c r="IU12" s="786">
        <v>31650</v>
      </c>
      <c r="IV12" s="786">
        <v>288</v>
      </c>
      <c r="IW12" s="786">
        <v>2698</v>
      </c>
      <c r="IX12" s="785">
        <v>0</v>
      </c>
      <c r="IY12" s="785">
        <v>0</v>
      </c>
      <c r="IZ12" s="786">
        <v>1101</v>
      </c>
      <c r="JA12" s="785">
        <v>0</v>
      </c>
      <c r="JB12" s="785">
        <v>0</v>
      </c>
      <c r="JC12" s="786">
        <v>415</v>
      </c>
      <c r="JD12" s="785">
        <v>0</v>
      </c>
      <c r="JE12" s="786">
        <v>36152</v>
      </c>
    </row>
    <row r="13" spans="1:265">
      <c r="A13" s="241" t="s">
        <v>2784</v>
      </c>
      <c r="B13" s="817">
        <v>223893</v>
      </c>
      <c r="C13" s="817">
        <v>3165</v>
      </c>
      <c r="D13" s="817">
        <v>65992</v>
      </c>
      <c r="E13" s="817">
        <v>19059</v>
      </c>
      <c r="F13" s="817">
        <v>9870</v>
      </c>
      <c r="G13" s="817">
        <v>5122</v>
      </c>
      <c r="H13" s="817">
        <v>18769</v>
      </c>
      <c r="I13" s="817">
        <v>3493</v>
      </c>
      <c r="J13" s="817">
        <v>8428</v>
      </c>
      <c r="K13" s="817">
        <v>1448</v>
      </c>
      <c r="L13" s="817">
        <v>359239</v>
      </c>
      <c r="M13" s="817">
        <v>211414</v>
      </c>
      <c r="N13" s="817">
        <v>2650</v>
      </c>
      <c r="O13" s="817">
        <v>61794</v>
      </c>
      <c r="P13" s="817">
        <v>18171</v>
      </c>
      <c r="Q13" s="817">
        <v>8611</v>
      </c>
      <c r="R13" s="817">
        <v>4716</v>
      </c>
      <c r="S13" s="817">
        <v>16895</v>
      </c>
      <c r="T13" s="817">
        <v>3151</v>
      </c>
      <c r="U13" s="817">
        <v>7315</v>
      </c>
      <c r="V13" s="817">
        <v>1416</v>
      </c>
      <c r="W13" s="817">
        <v>336133</v>
      </c>
      <c r="X13" s="817">
        <v>205841</v>
      </c>
      <c r="Y13" s="817">
        <v>2806</v>
      </c>
      <c r="Z13" s="817">
        <v>61124</v>
      </c>
      <c r="AA13" s="817">
        <v>18259</v>
      </c>
      <c r="AB13" s="817">
        <v>8546</v>
      </c>
      <c r="AC13" s="817">
        <v>4781</v>
      </c>
      <c r="AD13" s="817">
        <v>16574</v>
      </c>
      <c r="AE13" s="817">
        <v>3177</v>
      </c>
      <c r="AF13" s="817">
        <v>6886</v>
      </c>
      <c r="AG13" s="817">
        <v>1410</v>
      </c>
      <c r="AH13" s="817">
        <v>329404</v>
      </c>
      <c r="AI13" s="817">
        <v>198103</v>
      </c>
      <c r="AJ13" s="817">
        <v>3022</v>
      </c>
      <c r="AK13" s="817">
        <v>59032</v>
      </c>
      <c r="AL13" s="817">
        <v>18444</v>
      </c>
      <c r="AM13" s="817">
        <v>8343</v>
      </c>
      <c r="AN13" s="817">
        <v>4903</v>
      </c>
      <c r="AO13" s="817">
        <v>15873</v>
      </c>
      <c r="AP13" s="817">
        <v>3185</v>
      </c>
      <c r="AQ13" s="817">
        <v>6704</v>
      </c>
      <c r="AR13" s="817">
        <v>1256</v>
      </c>
      <c r="AS13" s="817">
        <v>318865</v>
      </c>
      <c r="AT13" s="817">
        <v>192836</v>
      </c>
      <c r="AU13" s="817">
        <v>3059</v>
      </c>
      <c r="AV13" s="817">
        <v>57721</v>
      </c>
      <c r="AW13" s="817">
        <v>18296</v>
      </c>
      <c r="AX13" s="817">
        <v>8195</v>
      </c>
      <c r="AY13" s="817">
        <v>5282</v>
      </c>
      <c r="AZ13" s="817">
        <v>15716</v>
      </c>
      <c r="BA13" s="817">
        <v>3306</v>
      </c>
      <c r="BB13" s="817">
        <v>6858</v>
      </c>
      <c r="BC13" s="817">
        <v>1161</v>
      </c>
      <c r="BD13" s="817">
        <v>312430</v>
      </c>
      <c r="BE13" s="817">
        <v>191569</v>
      </c>
      <c r="BF13" s="817">
        <v>2996</v>
      </c>
      <c r="BG13" s="817">
        <v>58188</v>
      </c>
      <c r="BH13" s="817">
        <v>18813</v>
      </c>
      <c r="BI13" s="817">
        <v>8104</v>
      </c>
      <c r="BJ13" s="817">
        <v>5364</v>
      </c>
      <c r="BK13" s="817">
        <v>15936</v>
      </c>
      <c r="BL13" s="817">
        <v>3476</v>
      </c>
      <c r="BM13" s="817">
        <v>6899</v>
      </c>
      <c r="BN13" s="817">
        <v>1165</v>
      </c>
      <c r="BO13" s="817">
        <v>312510</v>
      </c>
      <c r="BP13" s="817">
        <v>192938</v>
      </c>
      <c r="BQ13" s="817">
        <v>3198</v>
      </c>
      <c r="BR13" s="817">
        <v>57975</v>
      </c>
      <c r="BS13" s="817">
        <v>19456</v>
      </c>
      <c r="BT13" s="817">
        <v>7920</v>
      </c>
      <c r="BU13" s="817">
        <v>5110</v>
      </c>
      <c r="BV13" s="817">
        <v>14665</v>
      </c>
      <c r="BW13" s="817">
        <v>3408</v>
      </c>
      <c r="BX13" s="817">
        <v>6728</v>
      </c>
      <c r="BY13" s="817">
        <v>1321</v>
      </c>
      <c r="BZ13" s="817">
        <v>312719</v>
      </c>
      <c r="CA13" s="817">
        <v>192926</v>
      </c>
      <c r="CB13" s="817">
        <v>3319</v>
      </c>
      <c r="CC13" s="817">
        <v>54074</v>
      </c>
      <c r="CD13" s="817">
        <v>18260</v>
      </c>
      <c r="CE13" s="817">
        <v>7347</v>
      </c>
      <c r="CF13" s="817">
        <v>4623</v>
      </c>
      <c r="CG13" s="817">
        <v>12284</v>
      </c>
      <c r="CH13" s="817">
        <v>2916</v>
      </c>
      <c r="CI13" s="817">
        <v>6115</v>
      </c>
      <c r="CJ13" s="817">
        <v>1213</v>
      </c>
      <c r="CK13" s="817">
        <v>303077</v>
      </c>
      <c r="CL13" s="817">
        <f t="shared" ref="CL13:DR13" si="5">SUM(CL14:CL19)</f>
        <v>193434</v>
      </c>
      <c r="CM13" s="817">
        <f t="shared" si="5"/>
        <v>3247</v>
      </c>
      <c r="CN13" s="817">
        <f t="shared" si="5"/>
        <v>51843</v>
      </c>
      <c r="CO13" s="817">
        <f t="shared" si="5"/>
        <v>16641</v>
      </c>
      <c r="CP13" s="817">
        <f t="shared" si="5"/>
        <v>6913</v>
      </c>
      <c r="CQ13" s="817">
        <f t="shared" si="5"/>
        <v>4154</v>
      </c>
      <c r="CR13" s="817">
        <f t="shared" si="5"/>
        <v>11057</v>
      </c>
      <c r="CS13" s="817">
        <f t="shared" si="5"/>
        <v>2578</v>
      </c>
      <c r="CT13" s="817">
        <f t="shared" si="5"/>
        <v>5634</v>
      </c>
      <c r="CU13" s="817">
        <f t="shared" si="5"/>
        <v>920</v>
      </c>
      <c r="CV13" s="817">
        <f t="shared" si="5"/>
        <v>296421</v>
      </c>
      <c r="CW13" s="817">
        <f t="shared" si="5"/>
        <v>193078</v>
      </c>
      <c r="CX13" s="817">
        <f t="shared" si="5"/>
        <v>3085</v>
      </c>
      <c r="CY13" s="817">
        <f t="shared" si="5"/>
        <v>49859</v>
      </c>
      <c r="CZ13" s="817">
        <f t="shared" si="5"/>
        <v>16194</v>
      </c>
      <c r="DA13" s="817">
        <f t="shared" si="5"/>
        <v>6809</v>
      </c>
      <c r="DB13" s="817">
        <f t="shared" si="5"/>
        <v>3753</v>
      </c>
      <c r="DC13" s="817">
        <f t="shared" si="5"/>
        <v>10264</v>
      </c>
      <c r="DD13" s="817">
        <f t="shared" si="5"/>
        <v>2534</v>
      </c>
      <c r="DE13" s="817">
        <f t="shared" si="5"/>
        <v>5186</v>
      </c>
      <c r="DF13" s="817">
        <f t="shared" si="5"/>
        <v>794</v>
      </c>
      <c r="DG13" s="817">
        <f t="shared" si="5"/>
        <v>291556</v>
      </c>
      <c r="DH13" s="817">
        <f t="shared" si="5"/>
        <v>196619</v>
      </c>
      <c r="DI13" s="817">
        <f t="shared" si="5"/>
        <v>2901</v>
      </c>
      <c r="DJ13" s="817">
        <f t="shared" si="5"/>
        <v>48343</v>
      </c>
      <c r="DK13" s="817">
        <f t="shared" si="5"/>
        <v>16438</v>
      </c>
      <c r="DL13" s="817">
        <f t="shared" si="5"/>
        <v>6833</v>
      </c>
      <c r="DM13" s="817">
        <f t="shared" si="5"/>
        <v>3626</v>
      </c>
      <c r="DN13" s="817">
        <f t="shared" si="5"/>
        <v>9546</v>
      </c>
      <c r="DO13" s="817">
        <f t="shared" si="5"/>
        <v>2674</v>
      </c>
      <c r="DP13" s="817">
        <f t="shared" si="5"/>
        <v>4966</v>
      </c>
      <c r="DQ13" s="817">
        <f t="shared" si="5"/>
        <v>836</v>
      </c>
      <c r="DR13" s="817">
        <f t="shared" si="5"/>
        <v>292782</v>
      </c>
      <c r="DS13" s="817">
        <v>205513</v>
      </c>
      <c r="DT13" s="817">
        <v>2819</v>
      </c>
      <c r="DU13" s="817">
        <v>48225</v>
      </c>
      <c r="DV13" s="817">
        <v>16667</v>
      </c>
      <c r="DW13" s="817">
        <v>6598</v>
      </c>
      <c r="DX13" s="817">
        <v>3758</v>
      </c>
      <c r="DY13" s="817">
        <v>8920</v>
      </c>
      <c r="DZ13" s="817">
        <v>2643</v>
      </c>
      <c r="EA13" s="817">
        <v>5092</v>
      </c>
      <c r="EB13" s="817">
        <v>835</v>
      </c>
      <c r="EC13" s="817">
        <v>301070</v>
      </c>
      <c r="ED13" s="817">
        <v>213536</v>
      </c>
      <c r="EE13" s="817">
        <v>2645</v>
      </c>
      <c r="EF13" s="817">
        <v>49128</v>
      </c>
      <c r="EG13" s="817">
        <v>16587</v>
      </c>
      <c r="EH13" s="817">
        <v>6017</v>
      </c>
      <c r="EI13" s="817">
        <v>3789</v>
      </c>
      <c r="EJ13" s="817">
        <v>9027</v>
      </c>
      <c r="EK13" s="817">
        <v>2499</v>
      </c>
      <c r="EL13" s="817">
        <v>5173</v>
      </c>
      <c r="EM13" s="817">
        <v>837</v>
      </c>
      <c r="EN13" s="817">
        <v>309238</v>
      </c>
      <c r="EO13" s="817">
        <v>218296</v>
      </c>
      <c r="EP13" s="817">
        <v>2512</v>
      </c>
      <c r="EQ13" s="817">
        <v>51763</v>
      </c>
      <c r="ER13" s="817">
        <v>17037</v>
      </c>
      <c r="ES13" s="817">
        <v>5580</v>
      </c>
      <c r="ET13" s="817">
        <v>3792</v>
      </c>
      <c r="EU13" s="817">
        <v>9755</v>
      </c>
      <c r="EV13" s="817">
        <v>2213</v>
      </c>
      <c r="EW13" s="817">
        <v>5174</v>
      </c>
      <c r="EX13" s="817">
        <v>1000</v>
      </c>
      <c r="EY13" s="817">
        <v>317122</v>
      </c>
      <c r="EZ13" s="817">
        <v>222619</v>
      </c>
      <c r="FA13" s="817">
        <v>2483</v>
      </c>
      <c r="FB13" s="817">
        <v>52882</v>
      </c>
      <c r="FC13" s="817">
        <v>17356</v>
      </c>
      <c r="FD13" s="817">
        <v>5375</v>
      </c>
      <c r="FE13" s="817">
        <v>3843</v>
      </c>
      <c r="FF13" s="817">
        <v>10304</v>
      </c>
      <c r="FG13" s="817">
        <v>1790</v>
      </c>
      <c r="FH13" s="817">
        <f>SUM(FH14:FH19)</f>
        <v>5048</v>
      </c>
      <c r="FI13" s="817">
        <f>SUM(FI14:FI19)</f>
        <v>1229</v>
      </c>
      <c r="FJ13" s="817">
        <f>SUM(FJ14:FJ19)</f>
        <v>322929</v>
      </c>
      <c r="FK13" s="817">
        <v>232900</v>
      </c>
      <c r="FL13" s="817">
        <v>2574</v>
      </c>
      <c r="FM13" s="817">
        <v>37936</v>
      </c>
      <c r="FN13" s="817">
        <v>8784</v>
      </c>
      <c r="FO13" s="817">
        <v>4426</v>
      </c>
      <c r="FP13" s="817">
        <v>4199</v>
      </c>
      <c r="FQ13" s="817">
        <v>11259</v>
      </c>
      <c r="FR13" s="817">
        <v>1727</v>
      </c>
      <c r="FS13" s="817">
        <v>5228</v>
      </c>
      <c r="FT13" s="817">
        <v>702</v>
      </c>
      <c r="FU13" s="817">
        <v>309735</v>
      </c>
      <c r="FV13" s="817">
        <v>251775</v>
      </c>
      <c r="FW13" s="817">
        <v>3068</v>
      </c>
      <c r="FX13" s="817">
        <v>23293</v>
      </c>
      <c r="FY13" s="817">
        <v>486</v>
      </c>
      <c r="FZ13" s="817">
        <v>3758</v>
      </c>
      <c r="GA13" s="817">
        <v>4772</v>
      </c>
      <c r="GB13" s="817">
        <v>12476</v>
      </c>
      <c r="GC13" s="817">
        <v>1973</v>
      </c>
      <c r="GD13" s="817">
        <v>5615</v>
      </c>
      <c r="GE13" s="817">
        <v>222</v>
      </c>
      <c r="GF13" s="817">
        <v>307438</v>
      </c>
      <c r="GG13" s="817">
        <v>277821</v>
      </c>
      <c r="GH13" s="817">
        <v>3673</v>
      </c>
      <c r="GI13" s="817">
        <v>25713</v>
      </c>
      <c r="GJ13" s="817">
        <v>467</v>
      </c>
      <c r="GK13" s="817">
        <v>4037</v>
      </c>
      <c r="GL13" s="817">
        <v>4825</v>
      </c>
      <c r="GM13" s="817">
        <v>13427</v>
      </c>
      <c r="GN13" s="817">
        <v>2239</v>
      </c>
      <c r="GO13" s="817">
        <v>5798</v>
      </c>
      <c r="GP13" s="817">
        <v>233</v>
      </c>
      <c r="GQ13" s="817">
        <v>338233</v>
      </c>
      <c r="GR13" s="818">
        <v>289851</v>
      </c>
      <c r="GS13" s="818">
        <v>3389</v>
      </c>
      <c r="GT13" s="818">
        <v>24037</v>
      </c>
      <c r="GU13" s="818">
        <v>417</v>
      </c>
      <c r="GV13" s="818">
        <v>3656</v>
      </c>
      <c r="GW13" s="818">
        <v>4145</v>
      </c>
      <c r="GX13" s="818">
        <v>12069</v>
      </c>
      <c r="GY13" s="818">
        <v>2207</v>
      </c>
      <c r="GZ13" s="818">
        <v>5112</v>
      </c>
      <c r="HA13" s="818">
        <v>85</v>
      </c>
      <c r="HB13" s="818">
        <v>344968</v>
      </c>
      <c r="HC13" s="785">
        <v>293708</v>
      </c>
      <c r="HD13" s="785">
        <v>3053</v>
      </c>
      <c r="HE13" s="785">
        <v>20733</v>
      </c>
      <c r="HF13" s="785">
        <v>373</v>
      </c>
      <c r="HG13" s="785">
        <v>3290</v>
      </c>
      <c r="HH13" s="785">
        <v>3842</v>
      </c>
      <c r="HI13" s="785">
        <v>10348</v>
      </c>
      <c r="HJ13" s="785">
        <v>2128</v>
      </c>
      <c r="HK13" s="785">
        <v>4578</v>
      </c>
      <c r="HL13" s="785">
        <v>77</v>
      </c>
      <c r="HM13" s="785">
        <v>342130</v>
      </c>
      <c r="HN13" s="785">
        <v>298234</v>
      </c>
      <c r="HO13" s="785">
        <v>2891</v>
      </c>
      <c r="HP13" s="785">
        <v>21983</v>
      </c>
      <c r="HQ13" s="785">
        <v>329</v>
      </c>
      <c r="HR13" s="785">
        <v>3091</v>
      </c>
      <c r="HS13" s="785">
        <v>3736</v>
      </c>
      <c r="HT13" s="785">
        <v>9342</v>
      </c>
      <c r="HU13" s="785">
        <v>2056</v>
      </c>
      <c r="HV13" s="785">
        <v>4369</v>
      </c>
      <c r="HW13" s="785">
        <v>73</v>
      </c>
      <c r="HX13" s="785">
        <v>346104</v>
      </c>
      <c r="HY13" s="785">
        <v>303279</v>
      </c>
      <c r="HZ13" s="785">
        <v>2618</v>
      </c>
      <c r="IA13" s="785">
        <v>18656</v>
      </c>
      <c r="IB13" s="785">
        <v>240</v>
      </c>
      <c r="IC13" s="785">
        <v>2611</v>
      </c>
      <c r="ID13" s="785">
        <v>3302</v>
      </c>
      <c r="IE13" s="785">
        <v>7566</v>
      </c>
      <c r="IF13" s="785">
        <v>1905</v>
      </c>
      <c r="IG13" s="785">
        <v>3660</v>
      </c>
      <c r="IH13" s="785">
        <v>163</v>
      </c>
      <c r="II13" s="785">
        <v>344000</v>
      </c>
      <c r="IJ13" s="785">
        <v>296630</v>
      </c>
      <c r="IK13" s="785">
        <v>2438</v>
      </c>
      <c r="IL13" s="785">
        <v>17443</v>
      </c>
      <c r="IM13" s="785">
        <v>183</v>
      </c>
      <c r="IN13" s="785">
        <v>2217</v>
      </c>
      <c r="IO13" s="785">
        <v>2796</v>
      </c>
      <c r="IP13" s="785">
        <v>6953</v>
      </c>
      <c r="IQ13" s="785">
        <v>1987</v>
      </c>
      <c r="IR13" s="785">
        <v>3128</v>
      </c>
      <c r="IS13" s="785">
        <v>151</v>
      </c>
      <c r="IT13" s="785">
        <v>333926</v>
      </c>
      <c r="IU13" s="785">
        <v>292929</v>
      </c>
      <c r="IV13" s="785">
        <v>2336</v>
      </c>
      <c r="IW13" s="785">
        <v>17183</v>
      </c>
      <c r="IX13" s="785">
        <v>172</v>
      </c>
      <c r="IY13" s="785">
        <v>2011</v>
      </c>
      <c r="IZ13" s="785">
        <v>2701</v>
      </c>
      <c r="JA13" s="785">
        <v>6218</v>
      </c>
      <c r="JB13" s="785">
        <v>2211</v>
      </c>
      <c r="JC13" s="785">
        <v>2954</v>
      </c>
      <c r="JD13" s="785">
        <v>154</v>
      </c>
      <c r="JE13" s="785">
        <v>328869</v>
      </c>
    </row>
    <row r="14" spans="1:265">
      <c r="A14" s="124" t="s">
        <v>2777</v>
      </c>
      <c r="B14" s="819">
        <v>9382</v>
      </c>
      <c r="C14" s="819">
        <v>0</v>
      </c>
      <c r="D14" s="819">
        <v>0</v>
      </c>
      <c r="E14" s="819">
        <v>0</v>
      </c>
      <c r="F14" s="819">
        <v>0</v>
      </c>
      <c r="G14" s="819">
        <v>0</v>
      </c>
      <c r="H14" s="819">
        <v>0</v>
      </c>
      <c r="I14" s="819">
        <v>0</v>
      </c>
      <c r="J14" s="819">
        <v>0</v>
      </c>
      <c r="K14" s="819">
        <v>0</v>
      </c>
      <c r="L14" s="819">
        <v>9382</v>
      </c>
      <c r="M14" s="819">
        <v>10000</v>
      </c>
      <c r="N14" s="819">
        <v>0</v>
      </c>
      <c r="O14" s="819">
        <v>0</v>
      </c>
      <c r="P14" s="819">
        <v>0</v>
      </c>
      <c r="Q14" s="819">
        <v>0</v>
      </c>
      <c r="R14" s="819">
        <v>0</v>
      </c>
      <c r="S14" s="819">
        <v>0</v>
      </c>
      <c r="T14" s="819">
        <v>0</v>
      </c>
      <c r="U14" s="819">
        <v>0</v>
      </c>
      <c r="V14" s="819">
        <v>0</v>
      </c>
      <c r="W14" s="819">
        <v>10000</v>
      </c>
      <c r="X14" s="819">
        <v>10720</v>
      </c>
      <c r="Y14" s="819">
        <v>0</v>
      </c>
      <c r="Z14" s="819">
        <v>0</v>
      </c>
      <c r="AA14" s="819">
        <v>0</v>
      </c>
      <c r="AB14" s="819">
        <v>0</v>
      </c>
      <c r="AC14" s="819">
        <v>0</v>
      </c>
      <c r="AD14" s="819">
        <v>0</v>
      </c>
      <c r="AE14" s="819">
        <v>0</v>
      </c>
      <c r="AF14" s="819">
        <v>0</v>
      </c>
      <c r="AG14" s="819">
        <v>0</v>
      </c>
      <c r="AH14" s="819">
        <v>10720</v>
      </c>
      <c r="AI14" s="819">
        <v>10419</v>
      </c>
      <c r="AJ14" s="819">
        <v>0</v>
      </c>
      <c r="AK14" s="819">
        <v>0</v>
      </c>
      <c r="AL14" s="819">
        <v>0</v>
      </c>
      <c r="AM14" s="819">
        <v>0</v>
      </c>
      <c r="AN14" s="819">
        <v>0</v>
      </c>
      <c r="AO14" s="819">
        <v>0</v>
      </c>
      <c r="AP14" s="819">
        <v>0</v>
      </c>
      <c r="AQ14" s="819">
        <v>0</v>
      </c>
      <c r="AR14" s="819">
        <v>0</v>
      </c>
      <c r="AS14" s="819">
        <v>10419</v>
      </c>
      <c r="AT14" s="819">
        <v>9372</v>
      </c>
      <c r="AU14" s="819">
        <v>0</v>
      </c>
      <c r="AV14" s="819">
        <v>0</v>
      </c>
      <c r="AW14" s="819">
        <v>0</v>
      </c>
      <c r="AX14" s="819">
        <v>0</v>
      </c>
      <c r="AY14" s="819">
        <v>0</v>
      </c>
      <c r="AZ14" s="819">
        <v>0</v>
      </c>
      <c r="BA14" s="819">
        <v>0</v>
      </c>
      <c r="BB14" s="819">
        <v>0</v>
      </c>
      <c r="BC14" s="819">
        <v>0</v>
      </c>
      <c r="BD14" s="819">
        <v>9372</v>
      </c>
      <c r="BE14" s="819">
        <v>9096</v>
      </c>
      <c r="BF14" s="819">
        <v>0</v>
      </c>
      <c r="BG14" s="819">
        <v>0</v>
      </c>
      <c r="BH14" s="819">
        <v>0</v>
      </c>
      <c r="BI14" s="819">
        <v>0</v>
      </c>
      <c r="BJ14" s="819">
        <v>0</v>
      </c>
      <c r="BK14" s="819">
        <v>0</v>
      </c>
      <c r="BL14" s="819">
        <v>0</v>
      </c>
      <c r="BM14" s="819">
        <v>0</v>
      </c>
      <c r="BN14" s="819">
        <v>0</v>
      </c>
      <c r="BO14" s="819">
        <v>9096</v>
      </c>
      <c r="BP14" s="819">
        <v>8839</v>
      </c>
      <c r="BQ14" s="819">
        <v>0</v>
      </c>
      <c r="BR14" s="819">
        <v>0</v>
      </c>
      <c r="BS14" s="819">
        <v>0</v>
      </c>
      <c r="BT14" s="819">
        <v>0</v>
      </c>
      <c r="BU14" s="819">
        <v>0</v>
      </c>
      <c r="BV14" s="819">
        <v>0</v>
      </c>
      <c r="BW14" s="819">
        <v>0</v>
      </c>
      <c r="BX14" s="819">
        <v>0</v>
      </c>
      <c r="BY14" s="819">
        <v>0</v>
      </c>
      <c r="BZ14" s="819">
        <v>8839</v>
      </c>
      <c r="CA14" s="819">
        <v>8663</v>
      </c>
      <c r="CB14" s="819">
        <v>0</v>
      </c>
      <c r="CC14" s="819">
        <v>0</v>
      </c>
      <c r="CD14" s="819">
        <v>0</v>
      </c>
      <c r="CE14" s="819">
        <v>0</v>
      </c>
      <c r="CF14" s="819">
        <v>0</v>
      </c>
      <c r="CG14" s="819">
        <v>0</v>
      </c>
      <c r="CH14" s="819">
        <v>0</v>
      </c>
      <c r="CI14" s="819">
        <v>0</v>
      </c>
      <c r="CJ14" s="819">
        <v>0</v>
      </c>
      <c r="CK14" s="819">
        <v>8663</v>
      </c>
      <c r="CL14" s="819">
        <v>8745</v>
      </c>
      <c r="CM14" s="819">
        <v>0</v>
      </c>
      <c r="CN14" s="819">
        <v>0</v>
      </c>
      <c r="CO14" s="819">
        <v>0</v>
      </c>
      <c r="CP14" s="819">
        <v>0</v>
      </c>
      <c r="CQ14" s="819">
        <v>0</v>
      </c>
      <c r="CR14" s="819">
        <v>0</v>
      </c>
      <c r="CS14" s="819">
        <v>0</v>
      </c>
      <c r="CT14" s="819">
        <v>0</v>
      </c>
      <c r="CU14" s="819">
        <v>0</v>
      </c>
      <c r="CV14" s="819">
        <f t="shared" ref="CV14:CV19" si="6">SUM(CL14:CU14)</f>
        <v>8745</v>
      </c>
      <c r="CW14" s="819">
        <v>8352</v>
      </c>
      <c r="CX14" s="819">
        <v>0</v>
      </c>
      <c r="CY14" s="819">
        <v>0</v>
      </c>
      <c r="CZ14" s="819">
        <v>0</v>
      </c>
      <c r="DA14" s="819">
        <v>0</v>
      </c>
      <c r="DB14" s="819">
        <v>0</v>
      </c>
      <c r="DC14" s="819">
        <v>0</v>
      </c>
      <c r="DD14" s="819">
        <v>0</v>
      </c>
      <c r="DE14" s="819">
        <v>0</v>
      </c>
      <c r="DF14" s="819">
        <v>0</v>
      </c>
      <c r="DG14" s="819">
        <f t="shared" ref="DG14:DG19" si="7">SUM(CW14:DF14)</f>
        <v>8352</v>
      </c>
      <c r="DH14" s="819">
        <v>9323</v>
      </c>
      <c r="DI14" s="819">
        <v>0</v>
      </c>
      <c r="DJ14" s="819">
        <v>0</v>
      </c>
      <c r="DK14" s="819">
        <v>0</v>
      </c>
      <c r="DL14" s="819">
        <v>0</v>
      </c>
      <c r="DM14" s="819">
        <v>0</v>
      </c>
      <c r="DN14" s="819">
        <v>0</v>
      </c>
      <c r="DO14" s="819">
        <v>0</v>
      </c>
      <c r="DP14" s="819">
        <v>0</v>
      </c>
      <c r="DQ14" s="819">
        <v>0</v>
      </c>
      <c r="DR14" s="819">
        <f t="shared" ref="DR14:DR19" si="8">SUM(DH14:DQ14)</f>
        <v>9323</v>
      </c>
      <c r="DS14" s="819">
        <v>10276</v>
      </c>
      <c r="DT14" s="819">
        <v>0</v>
      </c>
      <c r="DU14" s="819">
        <v>0</v>
      </c>
      <c r="DV14" s="819">
        <v>0</v>
      </c>
      <c r="DW14" s="819">
        <v>0</v>
      </c>
      <c r="DX14" s="819">
        <v>0</v>
      </c>
      <c r="DY14" s="819">
        <v>0</v>
      </c>
      <c r="DZ14" s="819">
        <v>0</v>
      </c>
      <c r="EA14" s="819">
        <v>0</v>
      </c>
      <c r="EB14" s="819">
        <v>0</v>
      </c>
      <c r="EC14" s="819">
        <v>10276</v>
      </c>
      <c r="ED14" s="819">
        <v>10216</v>
      </c>
      <c r="EE14" s="819">
        <v>0</v>
      </c>
      <c r="EF14" s="819">
        <v>0</v>
      </c>
      <c r="EG14" s="819">
        <v>0</v>
      </c>
      <c r="EH14" s="819">
        <v>0</v>
      </c>
      <c r="EI14" s="819">
        <v>0</v>
      </c>
      <c r="EJ14" s="819">
        <v>0</v>
      </c>
      <c r="EK14" s="819">
        <v>0</v>
      </c>
      <c r="EL14" s="819">
        <v>0</v>
      </c>
      <c r="EM14" s="819">
        <v>0</v>
      </c>
      <c r="EN14" s="819">
        <v>10216</v>
      </c>
      <c r="EO14" s="819">
        <v>10096</v>
      </c>
      <c r="EP14" s="819">
        <v>0</v>
      </c>
      <c r="EQ14" s="819">
        <v>0</v>
      </c>
      <c r="ER14" s="819">
        <v>0</v>
      </c>
      <c r="ES14" s="819">
        <v>0</v>
      </c>
      <c r="ET14" s="819">
        <v>0</v>
      </c>
      <c r="EU14" s="819">
        <v>0</v>
      </c>
      <c r="EV14" s="819">
        <v>0</v>
      </c>
      <c r="EW14" s="819">
        <v>0</v>
      </c>
      <c r="EX14" s="819">
        <v>0</v>
      </c>
      <c r="EY14" s="819">
        <v>10096</v>
      </c>
      <c r="EZ14" s="819">
        <v>9332</v>
      </c>
      <c r="FA14" s="819">
        <v>0</v>
      </c>
      <c r="FB14" s="819">
        <v>0</v>
      </c>
      <c r="FC14" s="819">
        <v>0</v>
      </c>
      <c r="FD14" s="819">
        <v>0</v>
      </c>
      <c r="FE14" s="819">
        <v>0</v>
      </c>
      <c r="FF14" s="819">
        <v>0</v>
      </c>
      <c r="FG14" s="819">
        <v>0</v>
      </c>
      <c r="FH14" s="819">
        <v>0</v>
      </c>
      <c r="FI14" s="819">
        <v>0</v>
      </c>
      <c r="FJ14" s="819">
        <f t="shared" ref="FJ14:FJ19" si="9">SUM(EZ14:FI14)</f>
        <v>9332</v>
      </c>
      <c r="FK14" s="819">
        <v>8815</v>
      </c>
      <c r="FL14" s="817">
        <v>0</v>
      </c>
      <c r="FM14" s="817">
        <v>0</v>
      </c>
      <c r="FN14" s="817">
        <v>0</v>
      </c>
      <c r="FO14" s="817">
        <v>0</v>
      </c>
      <c r="FP14" s="817">
        <v>0</v>
      </c>
      <c r="FQ14" s="817">
        <v>0</v>
      </c>
      <c r="FR14" s="817">
        <v>0</v>
      </c>
      <c r="FS14" s="817">
        <v>0</v>
      </c>
      <c r="FT14" s="817">
        <v>0</v>
      </c>
      <c r="FU14" s="819">
        <v>8815</v>
      </c>
      <c r="FV14" s="819">
        <v>9065</v>
      </c>
      <c r="FW14" s="817">
        <v>0</v>
      </c>
      <c r="FX14" s="817">
        <v>0</v>
      </c>
      <c r="FY14" s="817">
        <v>0</v>
      </c>
      <c r="FZ14" s="817">
        <v>0</v>
      </c>
      <c r="GA14" s="817">
        <v>0</v>
      </c>
      <c r="GB14" s="817">
        <v>0</v>
      </c>
      <c r="GC14" s="817">
        <v>0</v>
      </c>
      <c r="GD14" s="817">
        <v>0</v>
      </c>
      <c r="GE14" s="817">
        <v>0</v>
      </c>
      <c r="GF14" s="819">
        <v>9065</v>
      </c>
      <c r="GG14" s="821">
        <v>9624</v>
      </c>
      <c r="GH14" s="817">
        <v>0</v>
      </c>
      <c r="GI14" s="817">
        <v>0</v>
      </c>
      <c r="GJ14" s="817">
        <v>0</v>
      </c>
      <c r="GK14" s="817">
        <v>0</v>
      </c>
      <c r="GL14" s="817">
        <v>0</v>
      </c>
      <c r="GM14" s="817">
        <v>0</v>
      </c>
      <c r="GN14" s="817">
        <v>0</v>
      </c>
      <c r="GO14" s="817">
        <v>0</v>
      </c>
      <c r="GP14" s="817">
        <v>0</v>
      </c>
      <c r="GQ14" s="819">
        <v>9624</v>
      </c>
      <c r="GR14" s="822">
        <v>8761</v>
      </c>
      <c r="GS14" s="818">
        <v>0</v>
      </c>
      <c r="GT14" s="818">
        <v>0</v>
      </c>
      <c r="GU14" s="818">
        <v>0</v>
      </c>
      <c r="GV14" s="818">
        <v>0</v>
      </c>
      <c r="GW14" s="818">
        <v>0</v>
      </c>
      <c r="GX14" s="818">
        <v>0</v>
      </c>
      <c r="GY14" s="818">
        <v>0</v>
      </c>
      <c r="GZ14" s="818">
        <v>0</v>
      </c>
      <c r="HA14" s="818">
        <v>0</v>
      </c>
      <c r="HB14" s="824">
        <v>8761</v>
      </c>
      <c r="HC14" s="786">
        <v>7758</v>
      </c>
      <c r="HD14" s="785">
        <v>0</v>
      </c>
      <c r="HE14" s="785">
        <v>0</v>
      </c>
      <c r="HF14" s="785">
        <v>0</v>
      </c>
      <c r="HG14" s="785">
        <v>0</v>
      </c>
      <c r="HH14" s="785">
        <v>0</v>
      </c>
      <c r="HI14" s="785">
        <v>0</v>
      </c>
      <c r="HJ14" s="785">
        <v>0</v>
      </c>
      <c r="HK14" s="785">
        <v>0</v>
      </c>
      <c r="HL14" s="785">
        <v>0</v>
      </c>
      <c r="HM14" s="786">
        <v>7758</v>
      </c>
      <c r="HN14" s="786">
        <v>7985</v>
      </c>
      <c r="HO14" s="785">
        <v>0</v>
      </c>
      <c r="HP14" s="785">
        <v>0</v>
      </c>
      <c r="HQ14" s="785">
        <v>0</v>
      </c>
      <c r="HR14" s="785">
        <v>0</v>
      </c>
      <c r="HS14" s="785">
        <v>0</v>
      </c>
      <c r="HT14" s="785">
        <v>0</v>
      </c>
      <c r="HU14" s="785">
        <v>0</v>
      </c>
      <c r="HV14" s="785">
        <v>0</v>
      </c>
      <c r="HW14" s="785">
        <v>0</v>
      </c>
      <c r="HX14" s="786">
        <v>7985</v>
      </c>
      <c r="HY14" s="786">
        <v>7912</v>
      </c>
      <c r="HZ14" s="785">
        <v>0</v>
      </c>
      <c r="IA14" s="785">
        <v>0</v>
      </c>
      <c r="IB14" s="785">
        <v>0</v>
      </c>
      <c r="IC14" s="785">
        <v>0</v>
      </c>
      <c r="ID14" s="785">
        <v>0</v>
      </c>
      <c r="IE14" s="785">
        <v>0</v>
      </c>
      <c r="IF14" s="785">
        <v>0</v>
      </c>
      <c r="IG14" s="785">
        <v>0</v>
      </c>
      <c r="IH14" s="785">
        <v>0</v>
      </c>
      <c r="II14" s="786">
        <v>7912</v>
      </c>
      <c r="IJ14" s="786">
        <v>7365</v>
      </c>
      <c r="IK14" s="785">
        <v>0</v>
      </c>
      <c r="IL14" s="785">
        <v>0</v>
      </c>
      <c r="IM14" s="785">
        <v>0</v>
      </c>
      <c r="IN14" s="785">
        <v>0</v>
      </c>
      <c r="IO14" s="785">
        <v>0</v>
      </c>
      <c r="IP14" s="785">
        <v>0</v>
      </c>
      <c r="IQ14" s="785">
        <v>0</v>
      </c>
      <c r="IR14" s="785">
        <v>0</v>
      </c>
      <c r="IS14" s="785">
        <v>0</v>
      </c>
      <c r="IT14" s="786">
        <v>7365</v>
      </c>
      <c r="IU14" s="786">
        <v>7112</v>
      </c>
      <c r="IV14" s="785">
        <v>0</v>
      </c>
      <c r="IW14" s="785">
        <v>0</v>
      </c>
      <c r="IX14" s="785">
        <v>0</v>
      </c>
      <c r="IY14" s="785">
        <v>0</v>
      </c>
      <c r="IZ14" s="785">
        <v>0</v>
      </c>
      <c r="JA14" s="785">
        <v>0</v>
      </c>
      <c r="JB14" s="785">
        <v>0</v>
      </c>
      <c r="JC14" s="785">
        <v>0</v>
      </c>
      <c r="JD14" s="785">
        <v>0</v>
      </c>
      <c r="JE14" s="786">
        <v>7112</v>
      </c>
    </row>
    <row r="15" spans="1:265">
      <c r="A15" s="124" t="s">
        <v>2785</v>
      </c>
      <c r="B15" s="819">
        <v>25191</v>
      </c>
      <c r="C15" s="819">
        <v>21</v>
      </c>
      <c r="D15" s="819">
        <v>4970</v>
      </c>
      <c r="E15" s="819">
        <v>4139</v>
      </c>
      <c r="F15" s="819">
        <v>0</v>
      </c>
      <c r="G15" s="819">
        <v>58</v>
      </c>
      <c r="H15" s="819">
        <v>6</v>
      </c>
      <c r="I15" s="819">
        <v>0</v>
      </c>
      <c r="J15" s="819">
        <v>32</v>
      </c>
      <c r="K15" s="819">
        <v>27</v>
      </c>
      <c r="L15" s="819">
        <v>34444</v>
      </c>
      <c r="M15" s="819">
        <v>25423</v>
      </c>
      <c r="N15" s="819">
        <v>20</v>
      </c>
      <c r="O15" s="819">
        <v>4725</v>
      </c>
      <c r="P15" s="819">
        <v>3982</v>
      </c>
      <c r="Q15" s="819">
        <v>0</v>
      </c>
      <c r="R15" s="819">
        <v>7</v>
      </c>
      <c r="S15" s="819">
        <v>14</v>
      </c>
      <c r="T15" s="819">
        <v>0</v>
      </c>
      <c r="U15" s="819">
        <v>31</v>
      </c>
      <c r="V15" s="819">
        <v>27</v>
      </c>
      <c r="W15" s="819">
        <v>34229</v>
      </c>
      <c r="X15" s="819">
        <v>25738</v>
      </c>
      <c r="Y15" s="819">
        <v>23</v>
      </c>
      <c r="Z15" s="819">
        <v>4789</v>
      </c>
      <c r="AA15" s="819">
        <v>3874</v>
      </c>
      <c r="AB15" s="819">
        <v>0</v>
      </c>
      <c r="AC15" s="819">
        <v>7</v>
      </c>
      <c r="AD15" s="819">
        <v>15</v>
      </c>
      <c r="AE15" s="819">
        <v>0</v>
      </c>
      <c r="AF15" s="819">
        <v>32</v>
      </c>
      <c r="AG15" s="819">
        <v>29</v>
      </c>
      <c r="AH15" s="819">
        <v>34507</v>
      </c>
      <c r="AI15" s="819">
        <v>26115</v>
      </c>
      <c r="AJ15" s="819">
        <v>21</v>
      </c>
      <c r="AK15" s="819">
        <v>4735</v>
      </c>
      <c r="AL15" s="819">
        <v>3824</v>
      </c>
      <c r="AM15" s="819">
        <v>0</v>
      </c>
      <c r="AN15" s="819">
        <v>7</v>
      </c>
      <c r="AO15" s="819">
        <v>15</v>
      </c>
      <c r="AP15" s="819">
        <v>0</v>
      </c>
      <c r="AQ15" s="819">
        <v>32</v>
      </c>
      <c r="AR15" s="819">
        <v>29</v>
      </c>
      <c r="AS15" s="819">
        <v>34778</v>
      </c>
      <c r="AT15" s="819">
        <v>27108</v>
      </c>
      <c r="AU15" s="819">
        <v>20</v>
      </c>
      <c r="AV15" s="819">
        <v>4636</v>
      </c>
      <c r="AW15" s="819">
        <v>3715</v>
      </c>
      <c r="AX15" s="819">
        <v>0</v>
      </c>
      <c r="AY15" s="819">
        <v>8</v>
      </c>
      <c r="AZ15" s="819">
        <v>16</v>
      </c>
      <c r="BA15" s="819">
        <v>0</v>
      </c>
      <c r="BB15" s="819">
        <v>35</v>
      </c>
      <c r="BC15" s="819">
        <v>31</v>
      </c>
      <c r="BD15" s="819">
        <v>35569</v>
      </c>
      <c r="BE15" s="819">
        <v>28588</v>
      </c>
      <c r="BF15" s="819">
        <v>20</v>
      </c>
      <c r="BG15" s="819">
        <v>4688</v>
      </c>
      <c r="BH15" s="819">
        <v>3834</v>
      </c>
      <c r="BI15" s="819">
        <v>0</v>
      </c>
      <c r="BJ15" s="819">
        <v>8</v>
      </c>
      <c r="BK15" s="819">
        <v>17</v>
      </c>
      <c r="BL15" s="819">
        <v>0</v>
      </c>
      <c r="BM15" s="819">
        <v>38</v>
      </c>
      <c r="BN15" s="819">
        <v>32</v>
      </c>
      <c r="BO15" s="819">
        <v>37225</v>
      </c>
      <c r="BP15" s="819">
        <v>29633</v>
      </c>
      <c r="BQ15" s="819">
        <v>16</v>
      </c>
      <c r="BR15" s="819">
        <v>4809</v>
      </c>
      <c r="BS15" s="819">
        <v>3933</v>
      </c>
      <c r="BT15" s="819">
        <v>0</v>
      </c>
      <c r="BU15" s="819">
        <v>7</v>
      </c>
      <c r="BV15" s="819">
        <v>19</v>
      </c>
      <c r="BW15" s="819">
        <v>0</v>
      </c>
      <c r="BX15" s="819">
        <v>43</v>
      </c>
      <c r="BY15" s="819">
        <v>38</v>
      </c>
      <c r="BZ15" s="819">
        <v>38498</v>
      </c>
      <c r="CA15" s="819">
        <v>31137</v>
      </c>
      <c r="CB15" s="819">
        <v>12</v>
      </c>
      <c r="CC15" s="819">
        <v>4656</v>
      </c>
      <c r="CD15" s="819">
        <v>3655</v>
      </c>
      <c r="CE15" s="819">
        <v>0</v>
      </c>
      <c r="CF15" s="819">
        <v>5</v>
      </c>
      <c r="CG15" s="819">
        <v>18</v>
      </c>
      <c r="CH15" s="819">
        <v>0</v>
      </c>
      <c r="CI15" s="819">
        <v>37</v>
      </c>
      <c r="CJ15" s="819">
        <v>39</v>
      </c>
      <c r="CK15" s="819">
        <v>39559</v>
      </c>
      <c r="CL15" s="819">
        <v>33579</v>
      </c>
      <c r="CM15" s="819">
        <v>8</v>
      </c>
      <c r="CN15" s="819">
        <v>4511</v>
      </c>
      <c r="CO15" s="819">
        <v>3321</v>
      </c>
      <c r="CP15" s="819">
        <v>0</v>
      </c>
      <c r="CQ15" s="819">
        <v>4</v>
      </c>
      <c r="CR15" s="819">
        <v>18</v>
      </c>
      <c r="CS15" s="819">
        <v>0</v>
      </c>
      <c r="CT15" s="819">
        <v>28</v>
      </c>
      <c r="CU15" s="819">
        <v>39</v>
      </c>
      <c r="CV15" s="819">
        <f t="shared" si="6"/>
        <v>41508</v>
      </c>
      <c r="CW15" s="819">
        <v>35744</v>
      </c>
      <c r="CX15" s="819">
        <v>4</v>
      </c>
      <c r="CY15" s="819">
        <v>4322</v>
      </c>
      <c r="CZ15" s="819">
        <v>3084</v>
      </c>
      <c r="DA15" s="819">
        <v>0</v>
      </c>
      <c r="DB15" s="819">
        <v>4</v>
      </c>
      <c r="DC15" s="819">
        <v>19</v>
      </c>
      <c r="DD15" s="819">
        <v>0</v>
      </c>
      <c r="DE15" s="819">
        <v>29</v>
      </c>
      <c r="DF15" s="819">
        <v>45</v>
      </c>
      <c r="DG15" s="819">
        <f t="shared" si="7"/>
        <v>43251</v>
      </c>
      <c r="DH15" s="819">
        <v>39377</v>
      </c>
      <c r="DI15" s="819">
        <v>3</v>
      </c>
      <c r="DJ15" s="819">
        <v>4248</v>
      </c>
      <c r="DK15" s="819">
        <v>2947</v>
      </c>
      <c r="DL15" s="819">
        <v>0</v>
      </c>
      <c r="DM15" s="819">
        <v>4</v>
      </c>
      <c r="DN15" s="819">
        <v>19</v>
      </c>
      <c r="DO15" s="819">
        <v>0</v>
      </c>
      <c r="DP15" s="819">
        <v>31</v>
      </c>
      <c r="DQ15" s="819">
        <v>54</v>
      </c>
      <c r="DR15" s="819">
        <f t="shared" si="8"/>
        <v>46683</v>
      </c>
      <c r="DS15" s="819">
        <v>43523</v>
      </c>
      <c r="DT15" s="819">
        <v>2</v>
      </c>
      <c r="DU15" s="819">
        <v>4351</v>
      </c>
      <c r="DV15" s="819">
        <v>2861</v>
      </c>
      <c r="DW15" s="819">
        <v>0</v>
      </c>
      <c r="DX15" s="819">
        <v>5</v>
      </c>
      <c r="DY15" s="819">
        <v>19</v>
      </c>
      <c r="DZ15" s="819">
        <v>0</v>
      </c>
      <c r="EA15" s="819">
        <v>33</v>
      </c>
      <c r="EB15" s="819">
        <v>65</v>
      </c>
      <c r="EC15" s="819">
        <v>50859</v>
      </c>
      <c r="ED15" s="819">
        <v>46560</v>
      </c>
      <c r="EE15" s="819">
        <v>2</v>
      </c>
      <c r="EF15" s="819">
        <v>4485</v>
      </c>
      <c r="EG15" s="819">
        <v>2768</v>
      </c>
      <c r="EH15" s="819">
        <v>0</v>
      </c>
      <c r="EI15" s="819">
        <v>13</v>
      </c>
      <c r="EJ15" s="819">
        <v>19</v>
      </c>
      <c r="EK15" s="819">
        <v>0</v>
      </c>
      <c r="EL15" s="819">
        <v>36</v>
      </c>
      <c r="EM15" s="819">
        <v>75</v>
      </c>
      <c r="EN15" s="819">
        <v>53958</v>
      </c>
      <c r="EO15" s="819">
        <v>49964</v>
      </c>
      <c r="EP15" s="819">
        <v>2</v>
      </c>
      <c r="EQ15" s="819">
        <v>4686</v>
      </c>
      <c r="ER15" s="819">
        <v>2732</v>
      </c>
      <c r="ES15" s="819">
        <v>0</v>
      </c>
      <c r="ET15" s="819">
        <v>13</v>
      </c>
      <c r="EU15" s="819">
        <v>21</v>
      </c>
      <c r="EV15" s="819">
        <v>0</v>
      </c>
      <c r="EW15" s="819">
        <v>40</v>
      </c>
      <c r="EX15" s="819">
        <v>87</v>
      </c>
      <c r="EY15" s="819">
        <v>57545</v>
      </c>
      <c r="EZ15" s="819">
        <v>53907</v>
      </c>
      <c r="FA15" s="819">
        <v>2</v>
      </c>
      <c r="FB15" s="819">
        <v>4707</v>
      </c>
      <c r="FC15" s="819">
        <v>2673</v>
      </c>
      <c r="FD15" s="819">
        <v>0</v>
      </c>
      <c r="FE15" s="819">
        <v>5</v>
      </c>
      <c r="FF15" s="819">
        <v>23</v>
      </c>
      <c r="FG15" s="819">
        <v>0</v>
      </c>
      <c r="FH15" s="819">
        <v>45</v>
      </c>
      <c r="FI15" s="819">
        <v>104</v>
      </c>
      <c r="FJ15" s="819">
        <f t="shared" si="9"/>
        <v>61466</v>
      </c>
      <c r="FK15" s="819">
        <v>59169</v>
      </c>
      <c r="FL15" s="819">
        <v>2</v>
      </c>
      <c r="FM15" s="819">
        <v>3555</v>
      </c>
      <c r="FN15" s="819">
        <v>1302</v>
      </c>
      <c r="FO15" s="817">
        <v>0</v>
      </c>
      <c r="FP15" s="819">
        <v>6</v>
      </c>
      <c r="FQ15" s="819">
        <v>27</v>
      </c>
      <c r="FR15" s="817">
        <v>0</v>
      </c>
      <c r="FS15" s="819">
        <v>53</v>
      </c>
      <c r="FT15" s="817">
        <v>57</v>
      </c>
      <c r="FU15" s="819">
        <v>64171</v>
      </c>
      <c r="FV15" s="819">
        <v>65583</v>
      </c>
      <c r="FW15" s="819">
        <v>3</v>
      </c>
      <c r="FX15" s="819">
        <v>2511</v>
      </c>
      <c r="FY15" s="817">
        <v>0</v>
      </c>
      <c r="FZ15" s="817">
        <v>0</v>
      </c>
      <c r="GA15" s="819">
        <v>7</v>
      </c>
      <c r="GB15" s="819">
        <v>31</v>
      </c>
      <c r="GC15" s="817">
        <v>0</v>
      </c>
      <c r="GD15" s="819">
        <v>76</v>
      </c>
      <c r="GE15" s="817">
        <v>0</v>
      </c>
      <c r="GF15" s="819">
        <v>68211</v>
      </c>
      <c r="GG15" s="821">
        <v>70809</v>
      </c>
      <c r="GH15" s="819">
        <v>4</v>
      </c>
      <c r="GI15" s="819">
        <v>2562</v>
      </c>
      <c r="GJ15" s="817">
        <v>0</v>
      </c>
      <c r="GK15" s="817">
        <v>0</v>
      </c>
      <c r="GL15" s="819">
        <v>9</v>
      </c>
      <c r="GM15" s="819">
        <v>33</v>
      </c>
      <c r="GN15" s="817">
        <v>0</v>
      </c>
      <c r="GO15" s="819">
        <v>96</v>
      </c>
      <c r="GP15" s="817">
        <v>0</v>
      </c>
      <c r="GQ15" s="819">
        <v>73513</v>
      </c>
      <c r="GR15" s="822">
        <v>74132</v>
      </c>
      <c r="GS15" s="824">
        <v>4</v>
      </c>
      <c r="GT15" s="824">
        <v>2385</v>
      </c>
      <c r="GU15" s="818">
        <v>0</v>
      </c>
      <c r="GV15" s="818">
        <v>0</v>
      </c>
      <c r="GW15" s="824">
        <v>10</v>
      </c>
      <c r="GX15" s="824">
        <v>31</v>
      </c>
      <c r="GY15" s="818">
        <v>0</v>
      </c>
      <c r="GZ15" s="824">
        <v>89</v>
      </c>
      <c r="HA15" s="818">
        <v>0</v>
      </c>
      <c r="HB15" s="824">
        <v>76651</v>
      </c>
      <c r="HC15" s="786">
        <v>77367</v>
      </c>
      <c r="HD15" s="786">
        <v>3</v>
      </c>
      <c r="HE15" s="786">
        <v>2219</v>
      </c>
      <c r="HF15" s="785">
        <v>0</v>
      </c>
      <c r="HG15" s="785">
        <v>0</v>
      </c>
      <c r="HH15" s="786">
        <v>10</v>
      </c>
      <c r="HI15" s="786">
        <v>28</v>
      </c>
      <c r="HJ15" s="785">
        <v>0</v>
      </c>
      <c r="HK15" s="786">
        <v>84</v>
      </c>
      <c r="HL15" s="785">
        <v>0</v>
      </c>
      <c r="HM15" s="786">
        <v>79711</v>
      </c>
      <c r="HN15" s="786">
        <v>79719</v>
      </c>
      <c r="HO15" s="786">
        <v>3</v>
      </c>
      <c r="HP15" s="786">
        <v>2093</v>
      </c>
      <c r="HQ15" s="785">
        <v>0</v>
      </c>
      <c r="HR15" s="785">
        <v>0</v>
      </c>
      <c r="HS15" s="786">
        <v>11</v>
      </c>
      <c r="HT15" s="786">
        <v>28</v>
      </c>
      <c r="HU15" s="785">
        <v>0</v>
      </c>
      <c r="HV15" s="786">
        <v>86</v>
      </c>
      <c r="HW15" s="785">
        <v>0</v>
      </c>
      <c r="HX15" s="786">
        <v>81940</v>
      </c>
      <c r="HY15" s="786">
        <v>75942</v>
      </c>
      <c r="HZ15" s="786">
        <v>3</v>
      </c>
      <c r="IA15" s="786">
        <v>1841</v>
      </c>
      <c r="IB15" s="785">
        <v>0</v>
      </c>
      <c r="IC15" s="785">
        <v>0</v>
      </c>
      <c r="ID15" s="786">
        <v>11</v>
      </c>
      <c r="IE15" s="786">
        <v>28</v>
      </c>
      <c r="IF15" s="785">
        <v>0</v>
      </c>
      <c r="IG15" s="786">
        <v>81</v>
      </c>
      <c r="IH15" s="785">
        <v>0</v>
      </c>
      <c r="II15" s="786">
        <v>77906</v>
      </c>
      <c r="IJ15" s="786">
        <v>74867</v>
      </c>
      <c r="IK15" s="786">
        <v>2</v>
      </c>
      <c r="IL15" s="786">
        <v>1692</v>
      </c>
      <c r="IM15" s="785">
        <v>0</v>
      </c>
      <c r="IN15" s="785">
        <v>0</v>
      </c>
      <c r="IO15" s="786">
        <v>11</v>
      </c>
      <c r="IP15" s="786">
        <v>30</v>
      </c>
      <c r="IQ15" s="785">
        <v>0</v>
      </c>
      <c r="IR15" s="786">
        <v>77</v>
      </c>
      <c r="IS15" s="785">
        <v>0</v>
      </c>
      <c r="IT15" s="786">
        <v>76679</v>
      </c>
      <c r="IU15" s="786">
        <v>74810</v>
      </c>
      <c r="IV15" s="786">
        <v>2</v>
      </c>
      <c r="IW15" s="786">
        <v>1649</v>
      </c>
      <c r="IX15" s="785">
        <v>0</v>
      </c>
      <c r="IY15" s="785">
        <v>0</v>
      </c>
      <c r="IZ15" s="786">
        <v>12</v>
      </c>
      <c r="JA15" s="786">
        <v>30</v>
      </c>
      <c r="JB15" s="785">
        <v>0</v>
      </c>
      <c r="JC15" s="786">
        <v>75</v>
      </c>
      <c r="JD15" s="785">
        <v>0</v>
      </c>
      <c r="JE15" s="786">
        <v>76578</v>
      </c>
    </row>
    <row r="16" spans="1:265">
      <c r="A16" s="124" t="s">
        <v>2786</v>
      </c>
      <c r="B16" s="819">
        <v>42925</v>
      </c>
      <c r="C16" s="819">
        <v>212</v>
      </c>
      <c r="D16" s="819">
        <v>48</v>
      </c>
      <c r="E16" s="819">
        <v>344</v>
      </c>
      <c r="F16" s="819">
        <v>5291</v>
      </c>
      <c r="G16" s="819">
        <v>0</v>
      </c>
      <c r="H16" s="819">
        <v>8841</v>
      </c>
      <c r="I16" s="819">
        <v>3223</v>
      </c>
      <c r="J16" s="819">
        <v>491</v>
      </c>
      <c r="K16" s="819">
        <v>0</v>
      </c>
      <c r="L16" s="819">
        <v>61375</v>
      </c>
      <c r="M16" s="819">
        <v>36213</v>
      </c>
      <c r="N16" s="819">
        <v>195</v>
      </c>
      <c r="O16" s="819">
        <v>210</v>
      </c>
      <c r="P16" s="819">
        <v>400</v>
      </c>
      <c r="Q16" s="819">
        <v>4707</v>
      </c>
      <c r="R16" s="819">
        <v>0</v>
      </c>
      <c r="S16" s="819">
        <v>8026</v>
      </c>
      <c r="T16" s="819">
        <v>2950</v>
      </c>
      <c r="U16" s="819">
        <v>177</v>
      </c>
      <c r="V16" s="819">
        <v>0</v>
      </c>
      <c r="W16" s="819">
        <v>52878</v>
      </c>
      <c r="X16" s="819">
        <v>35072</v>
      </c>
      <c r="Y16" s="819">
        <v>319</v>
      </c>
      <c r="Z16" s="819">
        <v>416</v>
      </c>
      <c r="AA16" s="819">
        <v>515</v>
      </c>
      <c r="AB16" s="819">
        <v>4557</v>
      </c>
      <c r="AC16" s="819">
        <v>0</v>
      </c>
      <c r="AD16" s="819">
        <v>8044</v>
      </c>
      <c r="AE16" s="819">
        <v>3027</v>
      </c>
      <c r="AF16" s="819">
        <v>181</v>
      </c>
      <c r="AG16" s="819">
        <v>0</v>
      </c>
      <c r="AH16" s="819">
        <v>52131</v>
      </c>
      <c r="AI16" s="819">
        <v>31876</v>
      </c>
      <c r="AJ16" s="819">
        <v>474</v>
      </c>
      <c r="AK16" s="819">
        <v>515</v>
      </c>
      <c r="AL16" s="819">
        <v>576</v>
      </c>
      <c r="AM16" s="819">
        <v>4346</v>
      </c>
      <c r="AN16" s="819">
        <v>0</v>
      </c>
      <c r="AO16" s="819">
        <v>7969</v>
      </c>
      <c r="AP16" s="819">
        <v>3035</v>
      </c>
      <c r="AQ16" s="819">
        <v>190</v>
      </c>
      <c r="AR16" s="819">
        <v>0</v>
      </c>
      <c r="AS16" s="819">
        <v>48981</v>
      </c>
      <c r="AT16" s="819">
        <v>29315</v>
      </c>
      <c r="AU16" s="819">
        <v>529</v>
      </c>
      <c r="AV16" s="819">
        <v>613</v>
      </c>
      <c r="AW16" s="819">
        <v>638</v>
      </c>
      <c r="AX16" s="819">
        <v>4355</v>
      </c>
      <c r="AY16" s="819">
        <v>0</v>
      </c>
      <c r="AZ16" s="819">
        <v>7992</v>
      </c>
      <c r="BA16" s="819">
        <v>3147</v>
      </c>
      <c r="BB16" s="819">
        <v>202</v>
      </c>
      <c r="BC16" s="819">
        <v>0</v>
      </c>
      <c r="BD16" s="819">
        <v>46791</v>
      </c>
      <c r="BE16" s="819">
        <v>30599</v>
      </c>
      <c r="BF16" s="819">
        <v>530</v>
      </c>
      <c r="BG16" s="819">
        <v>810</v>
      </c>
      <c r="BH16" s="819">
        <v>805</v>
      </c>
      <c r="BI16" s="819">
        <v>4256</v>
      </c>
      <c r="BJ16" s="819">
        <v>0</v>
      </c>
      <c r="BK16" s="819">
        <v>8148</v>
      </c>
      <c r="BL16" s="819">
        <v>3311</v>
      </c>
      <c r="BM16" s="819">
        <v>217</v>
      </c>
      <c r="BN16" s="819">
        <v>0</v>
      </c>
      <c r="BO16" s="819">
        <v>48676</v>
      </c>
      <c r="BP16" s="819">
        <v>33695</v>
      </c>
      <c r="BQ16" s="819">
        <v>536</v>
      </c>
      <c r="BR16" s="819">
        <v>1027</v>
      </c>
      <c r="BS16" s="819">
        <v>968</v>
      </c>
      <c r="BT16" s="819">
        <v>4094</v>
      </c>
      <c r="BU16" s="819">
        <v>0</v>
      </c>
      <c r="BV16" s="819">
        <v>7560</v>
      </c>
      <c r="BW16" s="819">
        <v>3246</v>
      </c>
      <c r="BX16" s="819">
        <v>214</v>
      </c>
      <c r="BY16" s="819">
        <v>0</v>
      </c>
      <c r="BZ16" s="819">
        <v>51340</v>
      </c>
      <c r="CA16" s="819">
        <v>33712</v>
      </c>
      <c r="CB16" s="819">
        <v>568</v>
      </c>
      <c r="CC16" s="819">
        <v>1100</v>
      </c>
      <c r="CD16" s="819">
        <v>916</v>
      </c>
      <c r="CE16" s="819">
        <v>3834</v>
      </c>
      <c r="CF16" s="819">
        <v>0</v>
      </c>
      <c r="CG16" s="819">
        <v>5665</v>
      </c>
      <c r="CH16" s="819">
        <v>2775</v>
      </c>
      <c r="CI16" s="819">
        <v>204</v>
      </c>
      <c r="CJ16" s="819">
        <v>0</v>
      </c>
      <c r="CK16" s="819">
        <v>48774</v>
      </c>
      <c r="CL16" s="819">
        <v>32396</v>
      </c>
      <c r="CM16" s="819">
        <v>625</v>
      </c>
      <c r="CN16" s="819">
        <v>1171</v>
      </c>
      <c r="CO16" s="819">
        <v>853</v>
      </c>
      <c r="CP16" s="819">
        <v>3634</v>
      </c>
      <c r="CQ16" s="819">
        <v>0</v>
      </c>
      <c r="CR16" s="819">
        <v>4162</v>
      </c>
      <c r="CS16" s="819">
        <v>2450</v>
      </c>
      <c r="CT16" s="819">
        <v>195</v>
      </c>
      <c r="CU16" s="819">
        <v>0</v>
      </c>
      <c r="CV16" s="819">
        <f t="shared" si="6"/>
        <v>45486</v>
      </c>
      <c r="CW16" s="819">
        <v>32310</v>
      </c>
      <c r="CX16" s="819">
        <v>595</v>
      </c>
      <c r="CY16" s="819">
        <v>1225</v>
      </c>
      <c r="CZ16" s="819">
        <v>785</v>
      </c>
      <c r="DA16" s="819">
        <v>3388</v>
      </c>
      <c r="DB16" s="819">
        <v>0</v>
      </c>
      <c r="DC16" s="819">
        <v>3267</v>
      </c>
      <c r="DD16" s="819">
        <v>2401</v>
      </c>
      <c r="DE16" s="819">
        <v>106</v>
      </c>
      <c r="DF16" s="819">
        <v>0</v>
      </c>
      <c r="DG16" s="819">
        <f t="shared" si="7"/>
        <v>44077</v>
      </c>
      <c r="DH16" s="819">
        <v>27335</v>
      </c>
      <c r="DI16" s="819">
        <v>482</v>
      </c>
      <c r="DJ16" s="819">
        <v>1234</v>
      </c>
      <c r="DK16" s="819">
        <v>746</v>
      </c>
      <c r="DL16" s="819">
        <v>3176</v>
      </c>
      <c r="DM16" s="819">
        <v>0</v>
      </c>
      <c r="DN16" s="819">
        <v>2568</v>
      </c>
      <c r="DO16" s="819">
        <v>2535</v>
      </c>
      <c r="DP16" s="819">
        <v>34</v>
      </c>
      <c r="DQ16" s="819">
        <v>0</v>
      </c>
      <c r="DR16" s="819">
        <f t="shared" si="8"/>
        <v>38110</v>
      </c>
      <c r="DS16" s="819">
        <v>23133</v>
      </c>
      <c r="DT16" s="819">
        <v>446</v>
      </c>
      <c r="DU16" s="819">
        <v>1268</v>
      </c>
      <c r="DV16" s="819">
        <v>550</v>
      </c>
      <c r="DW16" s="819">
        <v>3079</v>
      </c>
      <c r="DX16" s="819">
        <v>0</v>
      </c>
      <c r="DY16" s="819">
        <v>2208</v>
      </c>
      <c r="DZ16" s="819">
        <v>2504</v>
      </c>
      <c r="EA16" s="819">
        <v>35</v>
      </c>
      <c r="EB16" s="819">
        <v>0</v>
      </c>
      <c r="EC16" s="819">
        <v>33223</v>
      </c>
      <c r="ED16" s="819">
        <v>23628</v>
      </c>
      <c r="EE16" s="819">
        <v>469</v>
      </c>
      <c r="EF16" s="819">
        <v>1413</v>
      </c>
      <c r="EG16" s="819">
        <v>361</v>
      </c>
      <c r="EH16" s="819">
        <v>3025</v>
      </c>
      <c r="EI16" s="819">
        <v>0</v>
      </c>
      <c r="EJ16" s="819">
        <v>2313</v>
      </c>
      <c r="EK16" s="819">
        <v>2418</v>
      </c>
      <c r="EL16" s="819">
        <v>32</v>
      </c>
      <c r="EM16" s="819">
        <v>0</v>
      </c>
      <c r="EN16" s="819">
        <v>33659</v>
      </c>
      <c r="EO16" s="819">
        <v>22896</v>
      </c>
      <c r="EP16" s="819">
        <v>430</v>
      </c>
      <c r="EQ16" s="819">
        <v>1632</v>
      </c>
      <c r="ER16" s="819">
        <v>347</v>
      </c>
      <c r="ES16" s="819">
        <v>2975</v>
      </c>
      <c r="ET16" s="819">
        <v>0</v>
      </c>
      <c r="EU16" s="819">
        <v>2670</v>
      </c>
      <c r="EV16" s="819">
        <v>2185</v>
      </c>
      <c r="EW16" s="819">
        <v>30</v>
      </c>
      <c r="EX16" s="819">
        <v>0</v>
      </c>
      <c r="EY16" s="819">
        <v>33165</v>
      </c>
      <c r="EZ16" s="819">
        <v>24005</v>
      </c>
      <c r="FA16" s="819">
        <v>322</v>
      </c>
      <c r="FB16" s="819">
        <v>1862</v>
      </c>
      <c r="FC16" s="819">
        <v>300</v>
      </c>
      <c r="FD16" s="819">
        <v>2821</v>
      </c>
      <c r="FE16" s="819">
        <v>0</v>
      </c>
      <c r="FF16" s="819">
        <v>3080</v>
      </c>
      <c r="FG16" s="819">
        <v>1760</v>
      </c>
      <c r="FH16" s="819">
        <v>16</v>
      </c>
      <c r="FI16" s="819">
        <v>491</v>
      </c>
      <c r="FJ16" s="819">
        <f t="shared" si="9"/>
        <v>34657</v>
      </c>
      <c r="FK16" s="819">
        <v>25647</v>
      </c>
      <c r="FL16" s="819">
        <v>247</v>
      </c>
      <c r="FM16" s="819">
        <v>1176</v>
      </c>
      <c r="FN16" s="819">
        <v>144</v>
      </c>
      <c r="FO16" s="819">
        <v>3055</v>
      </c>
      <c r="FP16" s="817">
        <v>0</v>
      </c>
      <c r="FQ16" s="819">
        <v>3538</v>
      </c>
      <c r="FR16" s="819">
        <v>1681</v>
      </c>
      <c r="FS16" s="819">
        <v>26</v>
      </c>
      <c r="FT16" s="817">
        <v>491</v>
      </c>
      <c r="FU16" s="819">
        <v>36005</v>
      </c>
      <c r="FV16" s="819">
        <v>27198</v>
      </c>
      <c r="FW16" s="819">
        <v>270</v>
      </c>
      <c r="FX16" s="819">
        <v>310</v>
      </c>
      <c r="FY16" s="817">
        <v>0</v>
      </c>
      <c r="FZ16" s="819">
        <v>3583</v>
      </c>
      <c r="GA16" s="817">
        <v>0</v>
      </c>
      <c r="GB16" s="819">
        <v>3871</v>
      </c>
      <c r="GC16" s="819">
        <v>1915</v>
      </c>
      <c r="GD16" s="819">
        <v>50</v>
      </c>
      <c r="GE16" s="817">
        <v>0</v>
      </c>
      <c r="GF16" s="819">
        <v>37197</v>
      </c>
      <c r="GG16" s="821">
        <v>29189</v>
      </c>
      <c r="GH16" s="819">
        <v>265</v>
      </c>
      <c r="GI16" s="819">
        <v>319</v>
      </c>
      <c r="GJ16" s="817">
        <v>0</v>
      </c>
      <c r="GK16" s="819">
        <v>3844</v>
      </c>
      <c r="GL16" s="817">
        <v>0</v>
      </c>
      <c r="GM16" s="819">
        <v>4249</v>
      </c>
      <c r="GN16" s="819">
        <v>2182</v>
      </c>
      <c r="GO16" s="819">
        <v>25</v>
      </c>
      <c r="GP16" s="817">
        <v>0</v>
      </c>
      <c r="GQ16" s="819">
        <v>40073</v>
      </c>
      <c r="GR16" s="822">
        <v>27142</v>
      </c>
      <c r="GS16" s="824">
        <v>228</v>
      </c>
      <c r="GT16" s="824">
        <v>351</v>
      </c>
      <c r="GU16" s="818">
        <v>0</v>
      </c>
      <c r="GV16" s="824">
        <v>3444</v>
      </c>
      <c r="GW16" s="818">
        <v>0</v>
      </c>
      <c r="GX16" s="824">
        <v>3851</v>
      </c>
      <c r="GY16" s="824">
        <v>2150</v>
      </c>
      <c r="GZ16" s="818">
        <v>0</v>
      </c>
      <c r="HA16" s="818">
        <v>0</v>
      </c>
      <c r="HB16" s="824">
        <v>37166</v>
      </c>
      <c r="HC16" s="786">
        <v>25506</v>
      </c>
      <c r="HD16" s="786">
        <v>236</v>
      </c>
      <c r="HE16" s="786">
        <v>370</v>
      </c>
      <c r="HF16" s="785">
        <v>0</v>
      </c>
      <c r="HG16" s="786">
        <v>3059</v>
      </c>
      <c r="HH16" s="785">
        <v>0</v>
      </c>
      <c r="HI16" s="786">
        <v>3004</v>
      </c>
      <c r="HJ16" s="786">
        <v>2070</v>
      </c>
      <c r="HK16" s="785">
        <v>0</v>
      </c>
      <c r="HL16" s="785">
        <v>0</v>
      </c>
      <c r="HM16" s="786">
        <v>34245</v>
      </c>
      <c r="HN16" s="786">
        <v>25779</v>
      </c>
      <c r="HO16" s="786">
        <v>220</v>
      </c>
      <c r="HP16" s="786">
        <v>189</v>
      </c>
      <c r="HQ16" s="785">
        <v>0</v>
      </c>
      <c r="HR16" s="786">
        <v>2853</v>
      </c>
      <c r="HS16" s="785">
        <v>0</v>
      </c>
      <c r="HT16" s="786">
        <v>2517</v>
      </c>
      <c r="HU16" s="786">
        <v>2000</v>
      </c>
      <c r="HV16" s="785">
        <v>0</v>
      </c>
      <c r="HW16" s="785">
        <v>0</v>
      </c>
      <c r="HX16" s="786">
        <v>33558</v>
      </c>
      <c r="HY16" s="786">
        <v>24676</v>
      </c>
      <c r="HZ16" s="786">
        <v>210</v>
      </c>
      <c r="IA16" s="785">
        <v>0</v>
      </c>
      <c r="IB16" s="785">
        <v>0</v>
      </c>
      <c r="IC16" s="786">
        <v>2390</v>
      </c>
      <c r="ID16" s="785">
        <v>0</v>
      </c>
      <c r="IE16" s="786">
        <v>1925</v>
      </c>
      <c r="IF16" s="786">
        <v>1721</v>
      </c>
      <c r="IG16" s="785">
        <v>0</v>
      </c>
      <c r="IH16" s="785">
        <v>0</v>
      </c>
      <c r="II16" s="786">
        <v>30922</v>
      </c>
      <c r="IJ16" s="786">
        <v>23651</v>
      </c>
      <c r="IK16" s="786">
        <v>180</v>
      </c>
      <c r="IL16" s="785">
        <v>0</v>
      </c>
      <c r="IM16" s="785">
        <v>0</v>
      </c>
      <c r="IN16" s="786">
        <v>2030</v>
      </c>
      <c r="IO16" s="785">
        <v>0</v>
      </c>
      <c r="IP16" s="786">
        <v>1441</v>
      </c>
      <c r="IQ16" s="786">
        <v>1867</v>
      </c>
      <c r="IR16" s="785">
        <v>0</v>
      </c>
      <c r="IS16" s="785">
        <v>0</v>
      </c>
      <c r="IT16" s="786">
        <v>29169</v>
      </c>
      <c r="IU16" s="786">
        <v>24212</v>
      </c>
      <c r="IV16" s="786">
        <v>117</v>
      </c>
      <c r="IW16" s="785">
        <v>0</v>
      </c>
      <c r="IX16" s="785">
        <v>0</v>
      </c>
      <c r="IY16" s="786">
        <v>1814</v>
      </c>
      <c r="IZ16" s="785">
        <v>0</v>
      </c>
      <c r="JA16" s="786">
        <v>935</v>
      </c>
      <c r="JB16" s="786">
        <v>2092</v>
      </c>
      <c r="JC16" s="785">
        <v>0</v>
      </c>
      <c r="JD16" s="785">
        <v>0</v>
      </c>
      <c r="JE16" s="786">
        <v>29170</v>
      </c>
    </row>
    <row r="17" spans="1:265">
      <c r="A17" s="124" t="s">
        <v>2787</v>
      </c>
      <c r="B17" s="819">
        <v>104465</v>
      </c>
      <c r="C17" s="819">
        <v>2365</v>
      </c>
      <c r="D17" s="819">
        <v>52396</v>
      </c>
      <c r="E17" s="819">
        <v>12040</v>
      </c>
      <c r="F17" s="819">
        <v>3964</v>
      </c>
      <c r="G17" s="819">
        <v>4650</v>
      </c>
      <c r="H17" s="819">
        <v>9141</v>
      </c>
      <c r="I17" s="819">
        <v>0</v>
      </c>
      <c r="J17" s="819">
        <v>7342</v>
      </c>
      <c r="K17" s="819">
        <v>1332</v>
      </c>
      <c r="L17" s="819">
        <v>197695</v>
      </c>
      <c r="M17" s="819">
        <v>98738</v>
      </c>
      <c r="N17" s="819">
        <v>1865</v>
      </c>
      <c r="O17" s="819">
        <v>48992</v>
      </c>
      <c r="P17" s="819">
        <v>11722</v>
      </c>
      <c r="Q17" s="819">
        <v>3321</v>
      </c>
      <c r="R17" s="819">
        <v>4269</v>
      </c>
      <c r="S17" s="819">
        <v>8312</v>
      </c>
      <c r="T17" s="819">
        <v>0</v>
      </c>
      <c r="U17" s="819">
        <v>6569</v>
      </c>
      <c r="V17" s="819">
        <v>1314</v>
      </c>
      <c r="W17" s="819">
        <v>185102</v>
      </c>
      <c r="X17" s="819">
        <v>93889</v>
      </c>
      <c r="Y17" s="819">
        <v>1824</v>
      </c>
      <c r="Z17" s="819">
        <v>48566</v>
      </c>
      <c r="AA17" s="819">
        <v>12008</v>
      </c>
      <c r="AB17" s="819">
        <v>3327</v>
      </c>
      <c r="AC17" s="819">
        <v>4452</v>
      </c>
      <c r="AD17" s="819">
        <v>8016</v>
      </c>
      <c r="AE17" s="819">
        <v>0</v>
      </c>
      <c r="AF17" s="819">
        <v>6153</v>
      </c>
      <c r="AG17" s="819">
        <v>1307</v>
      </c>
      <c r="AH17" s="819">
        <v>179542</v>
      </c>
      <c r="AI17" s="819">
        <v>89844</v>
      </c>
      <c r="AJ17" s="819">
        <v>1870</v>
      </c>
      <c r="AK17" s="819">
        <v>46955</v>
      </c>
      <c r="AL17" s="819">
        <v>12126</v>
      </c>
      <c r="AM17" s="819">
        <v>3293</v>
      </c>
      <c r="AN17" s="819">
        <v>4653</v>
      </c>
      <c r="AO17" s="819">
        <v>7308</v>
      </c>
      <c r="AP17" s="819">
        <v>0</v>
      </c>
      <c r="AQ17" s="819">
        <v>6007</v>
      </c>
      <c r="AR17" s="819">
        <v>1144</v>
      </c>
      <c r="AS17" s="819">
        <v>173200</v>
      </c>
      <c r="AT17" s="819">
        <v>86541</v>
      </c>
      <c r="AU17" s="819">
        <v>1900</v>
      </c>
      <c r="AV17" s="819">
        <v>45896</v>
      </c>
      <c r="AW17" s="819">
        <v>11927</v>
      </c>
      <c r="AX17" s="819">
        <v>3224</v>
      </c>
      <c r="AY17" s="819">
        <v>4995</v>
      </c>
      <c r="AZ17" s="819">
        <v>7124</v>
      </c>
      <c r="BA17" s="819">
        <v>0</v>
      </c>
      <c r="BB17" s="819">
        <v>6177</v>
      </c>
      <c r="BC17" s="819">
        <v>1042</v>
      </c>
      <c r="BD17" s="819">
        <v>168826</v>
      </c>
      <c r="BE17" s="819">
        <v>81085</v>
      </c>
      <c r="BF17" s="819">
        <v>1766</v>
      </c>
      <c r="BG17" s="819">
        <v>45797</v>
      </c>
      <c r="BH17" s="819">
        <v>12093</v>
      </c>
      <c r="BI17" s="819">
        <v>3313</v>
      </c>
      <c r="BJ17" s="819">
        <v>5078</v>
      </c>
      <c r="BK17" s="819">
        <v>7209</v>
      </c>
      <c r="BL17" s="819">
        <v>0</v>
      </c>
      <c r="BM17" s="819">
        <v>6244</v>
      </c>
      <c r="BN17" s="819">
        <v>1016</v>
      </c>
      <c r="BO17" s="819">
        <v>163601</v>
      </c>
      <c r="BP17" s="819">
        <v>76958</v>
      </c>
      <c r="BQ17" s="819">
        <v>1847</v>
      </c>
      <c r="BR17" s="819">
        <v>45420</v>
      </c>
      <c r="BS17" s="819">
        <v>12658</v>
      </c>
      <c r="BT17" s="819">
        <v>3299</v>
      </c>
      <c r="BU17" s="819">
        <v>4851</v>
      </c>
      <c r="BV17" s="819">
        <v>6601</v>
      </c>
      <c r="BW17" s="819">
        <v>0</v>
      </c>
      <c r="BX17" s="819">
        <v>6104</v>
      </c>
      <c r="BY17" s="819">
        <v>1157</v>
      </c>
      <c r="BZ17" s="819">
        <v>158895</v>
      </c>
      <c r="CA17" s="819">
        <v>74421</v>
      </c>
      <c r="CB17" s="819">
        <v>2099</v>
      </c>
      <c r="CC17" s="819">
        <v>42501</v>
      </c>
      <c r="CD17" s="819">
        <v>12013</v>
      </c>
      <c r="CE17" s="819">
        <v>3051</v>
      </c>
      <c r="CF17" s="819">
        <v>4346</v>
      </c>
      <c r="CG17" s="819">
        <v>6201</v>
      </c>
      <c r="CH17" s="819">
        <v>0</v>
      </c>
      <c r="CI17" s="819">
        <v>5548</v>
      </c>
      <c r="CJ17" s="819">
        <v>1081</v>
      </c>
      <c r="CK17" s="819">
        <v>151261</v>
      </c>
      <c r="CL17" s="819">
        <v>73168</v>
      </c>
      <c r="CM17" s="819">
        <v>2128</v>
      </c>
      <c r="CN17" s="819">
        <v>40630</v>
      </c>
      <c r="CO17" s="819">
        <v>10891</v>
      </c>
      <c r="CP17" s="819">
        <v>2834</v>
      </c>
      <c r="CQ17" s="819">
        <v>3863</v>
      </c>
      <c r="CR17" s="819">
        <v>6507</v>
      </c>
      <c r="CS17" s="819">
        <v>0</v>
      </c>
      <c r="CT17" s="819">
        <v>5118</v>
      </c>
      <c r="CU17" s="819">
        <v>796</v>
      </c>
      <c r="CV17" s="819">
        <f t="shared" si="6"/>
        <v>145935</v>
      </c>
      <c r="CW17" s="819">
        <v>70666</v>
      </c>
      <c r="CX17" s="819">
        <v>2026</v>
      </c>
      <c r="CY17" s="819">
        <v>39049</v>
      </c>
      <c r="CZ17" s="819">
        <v>10777</v>
      </c>
      <c r="DA17" s="819">
        <v>2958</v>
      </c>
      <c r="DB17" s="819">
        <v>3532</v>
      </c>
      <c r="DC17" s="819">
        <v>6708</v>
      </c>
      <c r="DD17" s="819">
        <v>0</v>
      </c>
      <c r="DE17" s="819">
        <v>4763</v>
      </c>
      <c r="DF17" s="819">
        <v>661</v>
      </c>
      <c r="DG17" s="819">
        <f t="shared" si="7"/>
        <v>141140</v>
      </c>
      <c r="DH17" s="819">
        <v>73712</v>
      </c>
      <c r="DI17" s="819">
        <v>2035</v>
      </c>
      <c r="DJ17" s="819">
        <v>37956</v>
      </c>
      <c r="DK17" s="819">
        <v>11212</v>
      </c>
      <c r="DL17" s="819">
        <v>3186</v>
      </c>
      <c r="DM17" s="819">
        <v>3419</v>
      </c>
      <c r="DN17" s="819">
        <v>6770</v>
      </c>
      <c r="DO17" s="819">
        <v>0</v>
      </c>
      <c r="DP17" s="819">
        <v>4611</v>
      </c>
      <c r="DQ17" s="819">
        <v>686</v>
      </c>
      <c r="DR17" s="819">
        <f t="shared" si="8"/>
        <v>143587</v>
      </c>
      <c r="DS17" s="819">
        <v>80980</v>
      </c>
      <c r="DT17" s="819">
        <v>2086</v>
      </c>
      <c r="DU17" s="819">
        <v>38049</v>
      </c>
      <c r="DV17" s="819">
        <v>11822</v>
      </c>
      <c r="DW17" s="819">
        <v>3109</v>
      </c>
      <c r="DX17" s="819">
        <v>3491</v>
      </c>
      <c r="DY17" s="819">
        <v>6541</v>
      </c>
      <c r="DZ17" s="819">
        <v>0</v>
      </c>
      <c r="EA17" s="819">
        <v>4736</v>
      </c>
      <c r="EB17" s="819">
        <v>674</v>
      </c>
      <c r="EC17" s="819">
        <v>151488</v>
      </c>
      <c r="ED17" s="819">
        <v>85046</v>
      </c>
      <c r="EE17" s="819">
        <v>1925</v>
      </c>
      <c r="EF17" s="819">
        <v>38453</v>
      </c>
      <c r="EG17" s="819">
        <v>12123</v>
      </c>
      <c r="EH17" s="819">
        <v>2677</v>
      </c>
      <c r="EI17" s="819">
        <v>3540</v>
      </c>
      <c r="EJ17" s="819">
        <v>6574</v>
      </c>
      <c r="EK17" s="819">
        <v>0</v>
      </c>
      <c r="EL17" s="819">
        <v>4824</v>
      </c>
      <c r="EM17" s="819">
        <v>664</v>
      </c>
      <c r="EN17" s="819">
        <v>155826</v>
      </c>
      <c r="EO17" s="819">
        <v>86667</v>
      </c>
      <c r="EP17" s="819">
        <v>1737</v>
      </c>
      <c r="EQ17" s="819">
        <v>40177</v>
      </c>
      <c r="ER17" s="819">
        <v>12686</v>
      </c>
      <c r="ES17" s="819">
        <v>2304</v>
      </c>
      <c r="ET17" s="819">
        <v>3575</v>
      </c>
      <c r="EU17" s="819">
        <v>6916</v>
      </c>
      <c r="EV17" s="819">
        <v>0</v>
      </c>
      <c r="EW17" s="819">
        <v>4840</v>
      </c>
      <c r="EX17" s="819">
        <v>804</v>
      </c>
      <c r="EY17" s="819">
        <v>159706</v>
      </c>
      <c r="EZ17" s="819">
        <v>85297</v>
      </c>
      <c r="FA17" s="819">
        <v>1683</v>
      </c>
      <c r="FB17" s="819">
        <v>40880</v>
      </c>
      <c r="FC17" s="819">
        <v>13219</v>
      </c>
      <c r="FD17" s="819">
        <v>2326</v>
      </c>
      <c r="FE17" s="819">
        <v>3654</v>
      </c>
      <c r="FF17" s="819">
        <v>7055</v>
      </c>
      <c r="FG17" s="819">
        <v>0</v>
      </c>
      <c r="FH17" s="819">
        <v>4730</v>
      </c>
      <c r="FI17" s="819">
        <v>471</v>
      </c>
      <c r="FJ17" s="819">
        <f t="shared" si="9"/>
        <v>159315</v>
      </c>
      <c r="FK17" s="819">
        <v>88245</v>
      </c>
      <c r="FL17" s="819">
        <v>1810</v>
      </c>
      <c r="FM17" s="819">
        <v>29555</v>
      </c>
      <c r="FN17" s="819">
        <v>6806</v>
      </c>
      <c r="FO17" s="817">
        <v>1213</v>
      </c>
      <c r="FP17" s="819">
        <v>4042</v>
      </c>
      <c r="FQ17" s="819">
        <v>7538</v>
      </c>
      <c r="FR17" s="819">
        <v>0</v>
      </c>
      <c r="FS17" s="819">
        <v>4836</v>
      </c>
      <c r="FT17" s="819">
        <v>38</v>
      </c>
      <c r="FU17" s="819">
        <v>144083</v>
      </c>
      <c r="FV17" s="819">
        <v>97444</v>
      </c>
      <c r="FW17" s="819">
        <v>2234</v>
      </c>
      <c r="FX17" s="819">
        <v>18691</v>
      </c>
      <c r="FY17" s="819">
        <v>486</v>
      </c>
      <c r="FZ17" s="817">
        <v>0</v>
      </c>
      <c r="GA17" s="819">
        <v>4578</v>
      </c>
      <c r="GB17" s="819">
        <v>8368</v>
      </c>
      <c r="GC17" s="819">
        <v>0</v>
      </c>
      <c r="GD17" s="819">
        <v>5124</v>
      </c>
      <c r="GE17" s="819">
        <v>194</v>
      </c>
      <c r="GF17" s="819">
        <v>137119</v>
      </c>
      <c r="GG17" s="821">
        <v>103878</v>
      </c>
      <c r="GH17" s="819">
        <v>2745</v>
      </c>
      <c r="GI17" s="819">
        <v>20651</v>
      </c>
      <c r="GJ17" s="819">
        <v>467</v>
      </c>
      <c r="GK17" s="817">
        <v>0</v>
      </c>
      <c r="GL17" s="819">
        <v>4563</v>
      </c>
      <c r="GM17" s="819">
        <v>8884</v>
      </c>
      <c r="GN17" s="817">
        <v>0</v>
      </c>
      <c r="GO17" s="819">
        <v>5355</v>
      </c>
      <c r="GP17" s="819">
        <v>199</v>
      </c>
      <c r="GQ17" s="819">
        <v>146742</v>
      </c>
      <c r="GR17" s="822">
        <v>105662</v>
      </c>
      <c r="GS17" s="824">
        <v>2698</v>
      </c>
      <c r="GT17" s="824">
        <v>19005</v>
      </c>
      <c r="GU17" s="824">
        <v>417</v>
      </c>
      <c r="GV17" s="818">
        <v>0</v>
      </c>
      <c r="GW17" s="824">
        <v>3906</v>
      </c>
      <c r="GX17" s="824">
        <v>7973</v>
      </c>
      <c r="GY17" s="818">
        <v>0</v>
      </c>
      <c r="GZ17" s="824">
        <v>4779</v>
      </c>
      <c r="HA17" s="824">
        <v>53</v>
      </c>
      <c r="HB17" s="824">
        <v>144493</v>
      </c>
      <c r="HC17" s="786">
        <v>108201</v>
      </c>
      <c r="HD17" s="786">
        <v>2646</v>
      </c>
      <c r="HE17" s="786">
        <v>16093</v>
      </c>
      <c r="HF17" s="786">
        <v>373</v>
      </c>
      <c r="HG17" s="785">
        <v>0</v>
      </c>
      <c r="HH17" s="786">
        <v>3691</v>
      </c>
      <c r="HI17" s="786">
        <v>7118</v>
      </c>
      <c r="HJ17" s="785">
        <v>0</v>
      </c>
      <c r="HK17" s="786">
        <v>4290</v>
      </c>
      <c r="HL17" s="786">
        <v>48</v>
      </c>
      <c r="HM17" s="786">
        <v>142460</v>
      </c>
      <c r="HN17" s="786">
        <v>109467</v>
      </c>
      <c r="HO17" s="786">
        <v>2593</v>
      </c>
      <c r="HP17" s="786">
        <v>17785</v>
      </c>
      <c r="HQ17" s="786">
        <v>329</v>
      </c>
      <c r="HR17" s="785">
        <v>0</v>
      </c>
      <c r="HS17" s="786">
        <v>3637</v>
      </c>
      <c r="HT17" s="786">
        <v>6545</v>
      </c>
      <c r="HU17" s="785">
        <v>0</v>
      </c>
      <c r="HV17" s="786">
        <v>4110</v>
      </c>
      <c r="HW17" s="786">
        <v>46</v>
      </c>
      <c r="HX17" s="786">
        <v>144512</v>
      </c>
      <c r="HY17" s="786">
        <v>120122</v>
      </c>
      <c r="HZ17" s="786">
        <v>2346</v>
      </c>
      <c r="IA17" s="786">
        <v>14938</v>
      </c>
      <c r="IB17" s="786">
        <v>240</v>
      </c>
      <c r="IC17" s="785">
        <v>0</v>
      </c>
      <c r="ID17" s="786">
        <v>3222</v>
      </c>
      <c r="IE17" s="786">
        <v>5390</v>
      </c>
      <c r="IF17" s="785">
        <v>0</v>
      </c>
      <c r="IG17" s="786">
        <v>3429</v>
      </c>
      <c r="IH17" s="786">
        <v>41</v>
      </c>
      <c r="II17" s="786">
        <v>149728</v>
      </c>
      <c r="IJ17" s="786">
        <v>115815</v>
      </c>
      <c r="IK17" s="786">
        <v>2206</v>
      </c>
      <c r="IL17" s="786">
        <v>13914</v>
      </c>
      <c r="IM17" s="786">
        <v>183</v>
      </c>
      <c r="IN17" s="785">
        <v>0</v>
      </c>
      <c r="IO17" s="786">
        <v>2725</v>
      </c>
      <c r="IP17" s="786">
        <v>5360</v>
      </c>
      <c r="IQ17" s="785">
        <v>0</v>
      </c>
      <c r="IR17" s="786">
        <v>2914</v>
      </c>
      <c r="IS17" s="786">
        <v>38</v>
      </c>
      <c r="IT17" s="786">
        <v>143155</v>
      </c>
      <c r="IU17" s="786">
        <v>113763</v>
      </c>
      <c r="IV17" s="786">
        <v>2170</v>
      </c>
      <c r="IW17" s="786">
        <v>13412</v>
      </c>
      <c r="IX17" s="786">
        <v>172</v>
      </c>
      <c r="IY17" s="785">
        <v>0</v>
      </c>
      <c r="IZ17" s="786">
        <v>2618</v>
      </c>
      <c r="JA17" s="786">
        <v>5197</v>
      </c>
      <c r="JB17" s="785">
        <v>0</v>
      </c>
      <c r="JC17" s="786">
        <v>2760</v>
      </c>
      <c r="JD17" s="786">
        <v>37</v>
      </c>
      <c r="JE17" s="786">
        <v>140129</v>
      </c>
    </row>
    <row r="18" spans="1:265">
      <c r="A18" s="416" t="s">
        <v>2791</v>
      </c>
      <c r="B18" s="819">
        <v>37544</v>
      </c>
      <c r="C18" s="819">
        <v>567</v>
      </c>
      <c r="D18" s="819">
        <v>8200</v>
      </c>
      <c r="E18" s="819">
        <v>2425</v>
      </c>
      <c r="F18" s="819">
        <v>615</v>
      </c>
      <c r="G18" s="819">
        <v>414</v>
      </c>
      <c r="H18" s="819">
        <v>781</v>
      </c>
      <c r="I18" s="819">
        <v>270</v>
      </c>
      <c r="J18" s="819">
        <v>455</v>
      </c>
      <c r="K18" s="819">
        <v>89</v>
      </c>
      <c r="L18" s="819">
        <v>51360</v>
      </c>
      <c r="M18" s="819">
        <v>36508</v>
      </c>
      <c r="N18" s="819">
        <v>570</v>
      </c>
      <c r="O18" s="819">
        <v>7507</v>
      </c>
      <c r="P18" s="819">
        <v>1954</v>
      </c>
      <c r="Q18" s="819">
        <v>583</v>
      </c>
      <c r="R18" s="819">
        <v>440</v>
      </c>
      <c r="S18" s="819">
        <v>543</v>
      </c>
      <c r="T18" s="819">
        <v>201</v>
      </c>
      <c r="U18" s="819">
        <v>400</v>
      </c>
      <c r="V18" s="819">
        <v>75</v>
      </c>
      <c r="W18" s="819">
        <v>48781</v>
      </c>
      <c r="X18" s="819">
        <v>35520</v>
      </c>
      <c r="Y18" s="819">
        <v>639</v>
      </c>
      <c r="Z18" s="819">
        <v>7052</v>
      </c>
      <c r="AA18" s="819">
        <v>1740</v>
      </c>
      <c r="AB18" s="819">
        <v>662</v>
      </c>
      <c r="AC18" s="819">
        <v>321</v>
      </c>
      <c r="AD18" s="819">
        <v>499</v>
      </c>
      <c r="AE18" s="819">
        <v>150</v>
      </c>
      <c r="AF18" s="819">
        <v>354</v>
      </c>
      <c r="AG18" s="819">
        <v>74</v>
      </c>
      <c r="AH18" s="819">
        <v>47011</v>
      </c>
      <c r="AI18" s="819">
        <v>34757</v>
      </c>
      <c r="AJ18" s="819">
        <v>656</v>
      </c>
      <c r="AK18" s="819">
        <v>6588</v>
      </c>
      <c r="AL18" s="819">
        <v>1777</v>
      </c>
      <c r="AM18" s="819">
        <v>704</v>
      </c>
      <c r="AN18" s="819">
        <v>242</v>
      </c>
      <c r="AO18" s="819">
        <v>581</v>
      </c>
      <c r="AP18" s="819">
        <v>150</v>
      </c>
      <c r="AQ18" s="819">
        <v>317</v>
      </c>
      <c r="AR18" s="819">
        <v>83</v>
      </c>
      <c r="AS18" s="819">
        <v>45855</v>
      </c>
      <c r="AT18" s="819">
        <v>35044</v>
      </c>
      <c r="AU18" s="819">
        <v>609</v>
      </c>
      <c r="AV18" s="819">
        <v>6319</v>
      </c>
      <c r="AW18" s="819">
        <v>1862</v>
      </c>
      <c r="AX18" s="819">
        <v>616</v>
      </c>
      <c r="AY18" s="819">
        <v>278</v>
      </c>
      <c r="AZ18" s="819">
        <v>584</v>
      </c>
      <c r="BA18" s="819">
        <v>159</v>
      </c>
      <c r="BB18" s="819">
        <v>330</v>
      </c>
      <c r="BC18" s="819">
        <v>88</v>
      </c>
      <c r="BD18" s="819">
        <v>45889</v>
      </c>
      <c r="BE18" s="819">
        <v>36559</v>
      </c>
      <c r="BF18" s="819">
        <v>679</v>
      </c>
      <c r="BG18" s="819">
        <v>6624</v>
      </c>
      <c r="BH18" s="819">
        <v>1914</v>
      </c>
      <c r="BI18" s="819">
        <v>535</v>
      </c>
      <c r="BJ18" s="819">
        <v>277</v>
      </c>
      <c r="BK18" s="819">
        <v>562</v>
      </c>
      <c r="BL18" s="819">
        <v>165</v>
      </c>
      <c r="BM18" s="819">
        <v>342</v>
      </c>
      <c r="BN18" s="819">
        <v>117</v>
      </c>
      <c r="BO18" s="819">
        <v>47774</v>
      </c>
      <c r="BP18" s="819">
        <v>38075</v>
      </c>
      <c r="BQ18" s="819">
        <v>799</v>
      </c>
      <c r="BR18" s="819">
        <v>6456</v>
      </c>
      <c r="BS18" s="819">
        <v>1718</v>
      </c>
      <c r="BT18" s="819">
        <v>527</v>
      </c>
      <c r="BU18" s="819">
        <v>250</v>
      </c>
      <c r="BV18" s="819">
        <v>485</v>
      </c>
      <c r="BW18" s="819">
        <v>162</v>
      </c>
      <c r="BX18" s="819">
        <v>326</v>
      </c>
      <c r="BY18" s="819">
        <v>126</v>
      </c>
      <c r="BZ18" s="819">
        <v>48924</v>
      </c>
      <c r="CA18" s="819">
        <v>39211</v>
      </c>
      <c r="CB18" s="819">
        <v>639</v>
      </c>
      <c r="CC18" s="819">
        <v>5589</v>
      </c>
      <c r="CD18" s="819">
        <v>1502</v>
      </c>
      <c r="CE18" s="819">
        <v>462</v>
      </c>
      <c r="CF18" s="819">
        <v>270</v>
      </c>
      <c r="CG18" s="819">
        <v>400</v>
      </c>
      <c r="CH18" s="819">
        <v>141</v>
      </c>
      <c r="CI18" s="819">
        <v>296</v>
      </c>
      <c r="CJ18" s="819">
        <v>93</v>
      </c>
      <c r="CK18" s="819">
        <v>48603</v>
      </c>
      <c r="CL18" s="819">
        <v>39776</v>
      </c>
      <c r="CM18" s="819">
        <v>486</v>
      </c>
      <c r="CN18" s="819">
        <v>5326</v>
      </c>
      <c r="CO18" s="819">
        <v>1408</v>
      </c>
      <c r="CP18" s="819">
        <v>445</v>
      </c>
      <c r="CQ18" s="819">
        <v>286</v>
      </c>
      <c r="CR18" s="819">
        <v>370</v>
      </c>
      <c r="CS18" s="819">
        <v>128</v>
      </c>
      <c r="CT18" s="819">
        <v>263</v>
      </c>
      <c r="CU18" s="819">
        <v>85</v>
      </c>
      <c r="CV18" s="819">
        <f t="shared" si="6"/>
        <v>48573</v>
      </c>
      <c r="CW18" s="819">
        <v>40283</v>
      </c>
      <c r="CX18" s="819">
        <v>460</v>
      </c>
      <c r="CY18" s="819">
        <v>5056</v>
      </c>
      <c r="CZ18" s="819">
        <v>1399</v>
      </c>
      <c r="DA18" s="819">
        <v>463</v>
      </c>
      <c r="DB18" s="819">
        <v>216</v>
      </c>
      <c r="DC18" s="819">
        <v>270</v>
      </c>
      <c r="DD18" s="819">
        <v>133</v>
      </c>
      <c r="DE18" s="819">
        <v>248</v>
      </c>
      <c r="DF18" s="819">
        <v>88</v>
      </c>
      <c r="DG18" s="819">
        <f t="shared" si="7"/>
        <v>48616</v>
      </c>
      <c r="DH18" s="819">
        <v>41206</v>
      </c>
      <c r="DI18" s="819">
        <v>381</v>
      </c>
      <c r="DJ18" s="819">
        <v>4692</v>
      </c>
      <c r="DK18" s="819">
        <v>1388</v>
      </c>
      <c r="DL18" s="819">
        <v>471</v>
      </c>
      <c r="DM18" s="819">
        <v>201</v>
      </c>
      <c r="DN18" s="819">
        <v>189</v>
      </c>
      <c r="DO18" s="819">
        <v>139</v>
      </c>
      <c r="DP18" s="819">
        <v>257</v>
      </c>
      <c r="DQ18" s="819">
        <v>96</v>
      </c>
      <c r="DR18" s="819">
        <f t="shared" si="8"/>
        <v>49020</v>
      </c>
      <c r="DS18" s="819">
        <v>42152</v>
      </c>
      <c r="DT18" s="819">
        <v>284</v>
      </c>
      <c r="DU18" s="819">
        <v>4355</v>
      </c>
      <c r="DV18" s="819">
        <v>1291</v>
      </c>
      <c r="DW18" s="819">
        <v>410</v>
      </c>
      <c r="DX18" s="819">
        <v>261</v>
      </c>
      <c r="DY18" s="819">
        <v>152</v>
      </c>
      <c r="DZ18" s="819">
        <v>139</v>
      </c>
      <c r="EA18" s="819">
        <v>272</v>
      </c>
      <c r="EB18" s="819">
        <v>96</v>
      </c>
      <c r="EC18" s="819">
        <v>49412</v>
      </c>
      <c r="ED18" s="819">
        <v>42998</v>
      </c>
      <c r="EE18" s="819">
        <v>249</v>
      </c>
      <c r="EF18" s="819">
        <v>4606</v>
      </c>
      <c r="EG18" s="819">
        <v>1190</v>
      </c>
      <c r="EH18" s="819">
        <v>315</v>
      </c>
      <c r="EI18" s="819">
        <v>235</v>
      </c>
      <c r="EJ18" s="819">
        <v>121</v>
      </c>
      <c r="EK18" s="819">
        <v>81</v>
      </c>
      <c r="EL18" s="819">
        <v>259</v>
      </c>
      <c r="EM18" s="819">
        <v>98</v>
      </c>
      <c r="EN18" s="819">
        <v>50152</v>
      </c>
      <c r="EO18" s="819">
        <v>43883</v>
      </c>
      <c r="EP18" s="819">
        <v>343</v>
      </c>
      <c r="EQ18" s="819">
        <v>5116</v>
      </c>
      <c r="ER18" s="819">
        <v>1118</v>
      </c>
      <c r="ES18" s="819">
        <v>301</v>
      </c>
      <c r="ET18" s="819">
        <v>203</v>
      </c>
      <c r="EU18" s="819">
        <v>148</v>
      </c>
      <c r="EV18" s="819">
        <v>28</v>
      </c>
      <c r="EW18" s="819">
        <v>249</v>
      </c>
      <c r="EX18" s="819">
        <v>109</v>
      </c>
      <c r="EY18" s="819">
        <v>51498</v>
      </c>
      <c r="EZ18" s="819">
        <v>45791</v>
      </c>
      <c r="FA18" s="819">
        <v>476</v>
      </c>
      <c r="FB18" s="819">
        <v>5306</v>
      </c>
      <c r="FC18" s="819">
        <v>1015</v>
      </c>
      <c r="FD18" s="819">
        <v>228</v>
      </c>
      <c r="FE18" s="819">
        <v>183</v>
      </c>
      <c r="FF18" s="819">
        <v>146</v>
      </c>
      <c r="FG18" s="819">
        <v>30</v>
      </c>
      <c r="FH18" s="819">
        <v>249</v>
      </c>
      <c r="FI18" s="819">
        <v>163</v>
      </c>
      <c r="FJ18" s="819">
        <f t="shared" si="9"/>
        <v>53587</v>
      </c>
      <c r="FK18" s="819">
        <v>47306</v>
      </c>
      <c r="FL18" s="819">
        <v>515</v>
      </c>
      <c r="FM18" s="819">
        <v>3570</v>
      </c>
      <c r="FN18" s="819">
        <v>456</v>
      </c>
      <c r="FO18" s="819">
        <v>158</v>
      </c>
      <c r="FP18" s="819">
        <v>150</v>
      </c>
      <c r="FQ18" s="819">
        <v>156</v>
      </c>
      <c r="FR18" s="819">
        <v>46</v>
      </c>
      <c r="FS18" s="819">
        <v>299</v>
      </c>
      <c r="FT18" s="819">
        <v>116</v>
      </c>
      <c r="FU18" s="819">
        <v>52772</v>
      </c>
      <c r="FV18" s="819">
        <v>48843</v>
      </c>
      <c r="FW18" s="819">
        <v>561</v>
      </c>
      <c r="FX18" s="819">
        <v>1757</v>
      </c>
      <c r="FY18" s="817">
        <v>0</v>
      </c>
      <c r="FZ18" s="819">
        <v>175</v>
      </c>
      <c r="GA18" s="819">
        <v>186</v>
      </c>
      <c r="GB18" s="819">
        <v>206</v>
      </c>
      <c r="GC18" s="819">
        <v>58</v>
      </c>
      <c r="GD18" s="819">
        <v>357</v>
      </c>
      <c r="GE18" s="819">
        <v>28</v>
      </c>
      <c r="GF18" s="819">
        <v>52171</v>
      </c>
      <c r="GG18" s="821">
        <v>60608</v>
      </c>
      <c r="GH18" s="819">
        <v>659</v>
      </c>
      <c r="GI18" s="819">
        <v>2181</v>
      </c>
      <c r="GJ18" s="817">
        <v>0</v>
      </c>
      <c r="GK18" s="819">
        <v>193</v>
      </c>
      <c r="GL18" s="819">
        <v>252</v>
      </c>
      <c r="GM18" s="819">
        <v>261</v>
      </c>
      <c r="GN18" s="819">
        <v>57</v>
      </c>
      <c r="GO18" s="819">
        <v>322</v>
      </c>
      <c r="GP18" s="819">
        <v>34</v>
      </c>
      <c r="GQ18" s="819">
        <v>64567</v>
      </c>
      <c r="GR18" s="822">
        <v>70883</v>
      </c>
      <c r="GS18" s="824">
        <v>459</v>
      </c>
      <c r="GT18" s="824">
        <v>2296</v>
      </c>
      <c r="GU18" s="818">
        <v>0</v>
      </c>
      <c r="GV18" s="824">
        <v>212</v>
      </c>
      <c r="GW18" s="824">
        <v>228</v>
      </c>
      <c r="GX18" s="824">
        <v>214</v>
      </c>
      <c r="GY18" s="824">
        <v>57</v>
      </c>
      <c r="GZ18" s="824">
        <v>244</v>
      </c>
      <c r="HA18" s="824">
        <v>32</v>
      </c>
      <c r="HB18" s="824">
        <v>74625</v>
      </c>
      <c r="HC18" s="786">
        <v>72087</v>
      </c>
      <c r="HD18" s="786">
        <v>168</v>
      </c>
      <c r="HE18" s="786">
        <v>2051</v>
      </c>
      <c r="HF18" s="785">
        <v>0</v>
      </c>
      <c r="HG18" s="786">
        <v>231</v>
      </c>
      <c r="HH18" s="786">
        <v>140</v>
      </c>
      <c r="HI18" s="786">
        <v>198</v>
      </c>
      <c r="HJ18" s="786">
        <v>58</v>
      </c>
      <c r="HK18" s="786">
        <v>204</v>
      </c>
      <c r="HL18" s="786">
        <v>29</v>
      </c>
      <c r="HM18" s="786">
        <v>75166</v>
      </c>
      <c r="HN18" s="786">
        <v>72560</v>
      </c>
      <c r="HO18" s="786">
        <v>75</v>
      </c>
      <c r="HP18" s="786">
        <v>1916</v>
      </c>
      <c r="HQ18" s="785">
        <v>0</v>
      </c>
      <c r="HR18" s="786">
        <v>238</v>
      </c>
      <c r="HS18" s="786">
        <v>87</v>
      </c>
      <c r="HT18" s="786">
        <v>252</v>
      </c>
      <c r="HU18" s="786">
        <v>56</v>
      </c>
      <c r="HV18" s="786">
        <v>173</v>
      </c>
      <c r="HW18" s="786">
        <v>27</v>
      </c>
      <c r="HX18" s="786">
        <v>75384</v>
      </c>
      <c r="HY18" s="786">
        <v>71544</v>
      </c>
      <c r="HZ18" s="786">
        <v>59</v>
      </c>
      <c r="IA18" s="786">
        <v>1877</v>
      </c>
      <c r="IB18" s="785">
        <v>0</v>
      </c>
      <c r="IC18" s="786">
        <v>221</v>
      </c>
      <c r="ID18" s="786">
        <v>68</v>
      </c>
      <c r="IE18" s="786">
        <v>223</v>
      </c>
      <c r="IF18" s="786">
        <v>184</v>
      </c>
      <c r="IG18" s="786">
        <v>150</v>
      </c>
      <c r="IH18" s="786">
        <v>122</v>
      </c>
      <c r="II18" s="786">
        <v>74448</v>
      </c>
      <c r="IJ18" s="786">
        <v>71747</v>
      </c>
      <c r="IK18" s="786">
        <v>50</v>
      </c>
      <c r="IL18" s="786">
        <v>1837</v>
      </c>
      <c r="IM18" s="785">
        <v>0</v>
      </c>
      <c r="IN18" s="786">
        <v>187</v>
      </c>
      <c r="IO18" s="786">
        <v>59</v>
      </c>
      <c r="IP18" s="786">
        <v>122</v>
      </c>
      <c r="IQ18" s="786">
        <v>120</v>
      </c>
      <c r="IR18" s="786">
        <v>137</v>
      </c>
      <c r="IS18" s="786">
        <v>113</v>
      </c>
      <c r="IT18" s="786">
        <v>74372</v>
      </c>
      <c r="IU18" s="786">
        <v>70060</v>
      </c>
      <c r="IV18" s="786">
        <v>47</v>
      </c>
      <c r="IW18" s="786">
        <v>2122</v>
      </c>
      <c r="IX18" s="785">
        <v>0</v>
      </c>
      <c r="IY18" s="786">
        <v>197</v>
      </c>
      <c r="IZ18" s="786">
        <v>70</v>
      </c>
      <c r="JA18" s="786">
        <v>56</v>
      </c>
      <c r="JB18" s="786">
        <v>119</v>
      </c>
      <c r="JC18" s="786">
        <v>119</v>
      </c>
      <c r="JD18" s="786">
        <v>117</v>
      </c>
      <c r="JE18" s="786">
        <v>72907</v>
      </c>
    </row>
    <row r="19" spans="1:265">
      <c r="A19" s="124" t="s">
        <v>2788</v>
      </c>
      <c r="B19" s="819">
        <v>4386</v>
      </c>
      <c r="C19" s="819">
        <v>0</v>
      </c>
      <c r="D19" s="819">
        <v>378</v>
      </c>
      <c r="E19" s="819">
        <v>111</v>
      </c>
      <c r="F19" s="819">
        <v>0</v>
      </c>
      <c r="G19" s="819">
        <v>0</v>
      </c>
      <c r="H19" s="819">
        <v>0</v>
      </c>
      <c r="I19" s="819">
        <v>0</v>
      </c>
      <c r="J19" s="819">
        <v>108</v>
      </c>
      <c r="K19" s="819">
        <v>0</v>
      </c>
      <c r="L19" s="819">
        <v>4983</v>
      </c>
      <c r="M19" s="819">
        <v>4532</v>
      </c>
      <c r="N19" s="819">
        <v>0</v>
      </c>
      <c r="O19" s="819">
        <v>360</v>
      </c>
      <c r="P19" s="819">
        <v>113</v>
      </c>
      <c r="Q19" s="819">
        <v>0</v>
      </c>
      <c r="R19" s="819">
        <v>0</v>
      </c>
      <c r="S19" s="819">
        <v>0</v>
      </c>
      <c r="T19" s="819">
        <v>0</v>
      </c>
      <c r="U19" s="819">
        <v>138</v>
      </c>
      <c r="V19" s="819">
        <v>0</v>
      </c>
      <c r="W19" s="819">
        <v>5143</v>
      </c>
      <c r="X19" s="819">
        <v>4902</v>
      </c>
      <c r="Y19" s="819">
        <v>1</v>
      </c>
      <c r="Z19" s="819">
        <v>301</v>
      </c>
      <c r="AA19" s="819">
        <v>122</v>
      </c>
      <c r="AB19" s="819">
        <v>0</v>
      </c>
      <c r="AC19" s="819">
        <v>1</v>
      </c>
      <c r="AD19" s="819">
        <v>0</v>
      </c>
      <c r="AE19" s="819">
        <v>0</v>
      </c>
      <c r="AF19" s="819">
        <v>166</v>
      </c>
      <c r="AG19" s="819">
        <v>0</v>
      </c>
      <c r="AH19" s="819">
        <v>5493</v>
      </c>
      <c r="AI19" s="819">
        <v>5092</v>
      </c>
      <c r="AJ19" s="819">
        <v>1</v>
      </c>
      <c r="AK19" s="819">
        <v>239</v>
      </c>
      <c r="AL19" s="819">
        <v>141</v>
      </c>
      <c r="AM19" s="819">
        <v>0</v>
      </c>
      <c r="AN19" s="819">
        <v>1</v>
      </c>
      <c r="AO19" s="819">
        <v>0</v>
      </c>
      <c r="AP19" s="819">
        <v>0</v>
      </c>
      <c r="AQ19" s="819">
        <v>158</v>
      </c>
      <c r="AR19" s="819">
        <v>0</v>
      </c>
      <c r="AS19" s="819">
        <v>5632</v>
      </c>
      <c r="AT19" s="819">
        <v>5456</v>
      </c>
      <c r="AU19" s="819">
        <v>1</v>
      </c>
      <c r="AV19" s="819">
        <v>257</v>
      </c>
      <c r="AW19" s="819">
        <v>154</v>
      </c>
      <c r="AX19" s="819">
        <v>0</v>
      </c>
      <c r="AY19" s="819">
        <v>1</v>
      </c>
      <c r="AZ19" s="819">
        <v>0</v>
      </c>
      <c r="BA19" s="819">
        <v>0</v>
      </c>
      <c r="BB19" s="819">
        <v>114</v>
      </c>
      <c r="BC19" s="819">
        <v>0</v>
      </c>
      <c r="BD19" s="819">
        <v>5983</v>
      </c>
      <c r="BE19" s="819">
        <v>5642</v>
      </c>
      <c r="BF19" s="819">
        <v>1</v>
      </c>
      <c r="BG19" s="819">
        <v>269</v>
      </c>
      <c r="BH19" s="819">
        <v>167</v>
      </c>
      <c r="BI19" s="819">
        <v>0</v>
      </c>
      <c r="BJ19" s="819">
        <v>1</v>
      </c>
      <c r="BK19" s="819">
        <v>0</v>
      </c>
      <c r="BL19" s="819">
        <v>0</v>
      </c>
      <c r="BM19" s="819">
        <v>58</v>
      </c>
      <c r="BN19" s="819">
        <v>0</v>
      </c>
      <c r="BO19" s="819">
        <v>6138</v>
      </c>
      <c r="BP19" s="819">
        <v>5738</v>
      </c>
      <c r="BQ19" s="819">
        <v>0</v>
      </c>
      <c r="BR19" s="819">
        <v>263</v>
      </c>
      <c r="BS19" s="819">
        <v>179</v>
      </c>
      <c r="BT19" s="819">
        <v>0</v>
      </c>
      <c r="BU19" s="819">
        <v>2</v>
      </c>
      <c r="BV19" s="819">
        <v>0</v>
      </c>
      <c r="BW19" s="819">
        <v>0</v>
      </c>
      <c r="BX19" s="819">
        <v>41</v>
      </c>
      <c r="BY19" s="819">
        <v>0</v>
      </c>
      <c r="BZ19" s="819">
        <v>6223</v>
      </c>
      <c r="CA19" s="819">
        <v>5782</v>
      </c>
      <c r="CB19" s="819">
        <v>1</v>
      </c>
      <c r="CC19" s="819">
        <v>228</v>
      </c>
      <c r="CD19" s="819">
        <v>174</v>
      </c>
      <c r="CE19" s="819">
        <v>0</v>
      </c>
      <c r="CF19" s="819">
        <v>2</v>
      </c>
      <c r="CG19" s="819">
        <v>0</v>
      </c>
      <c r="CH19" s="819">
        <v>0</v>
      </c>
      <c r="CI19" s="819">
        <v>30</v>
      </c>
      <c r="CJ19" s="819">
        <v>0</v>
      </c>
      <c r="CK19" s="819">
        <v>6217</v>
      </c>
      <c r="CL19" s="819">
        <v>5770</v>
      </c>
      <c r="CM19" s="819">
        <v>0</v>
      </c>
      <c r="CN19" s="819">
        <v>205</v>
      </c>
      <c r="CO19" s="819">
        <v>168</v>
      </c>
      <c r="CP19" s="819">
        <v>0</v>
      </c>
      <c r="CQ19" s="819">
        <v>1</v>
      </c>
      <c r="CR19" s="819">
        <v>0</v>
      </c>
      <c r="CS19" s="819">
        <v>0</v>
      </c>
      <c r="CT19" s="819">
        <v>30</v>
      </c>
      <c r="CU19" s="819">
        <v>0</v>
      </c>
      <c r="CV19" s="819">
        <f t="shared" si="6"/>
        <v>6174</v>
      </c>
      <c r="CW19" s="819">
        <v>5723</v>
      </c>
      <c r="CX19" s="819">
        <v>0</v>
      </c>
      <c r="CY19" s="819">
        <v>207</v>
      </c>
      <c r="CZ19" s="819">
        <v>149</v>
      </c>
      <c r="DA19" s="819">
        <v>0</v>
      </c>
      <c r="DB19" s="819">
        <v>1</v>
      </c>
      <c r="DC19" s="819">
        <v>0</v>
      </c>
      <c r="DD19" s="819">
        <v>0</v>
      </c>
      <c r="DE19" s="819">
        <v>40</v>
      </c>
      <c r="DF19" s="819">
        <v>0</v>
      </c>
      <c r="DG19" s="819">
        <f t="shared" si="7"/>
        <v>6120</v>
      </c>
      <c r="DH19" s="819">
        <v>5666</v>
      </c>
      <c r="DI19" s="819">
        <v>0</v>
      </c>
      <c r="DJ19" s="819">
        <v>213</v>
      </c>
      <c r="DK19" s="819">
        <v>145</v>
      </c>
      <c r="DL19" s="819">
        <v>0</v>
      </c>
      <c r="DM19" s="819">
        <v>2</v>
      </c>
      <c r="DN19" s="819">
        <v>0</v>
      </c>
      <c r="DO19" s="819">
        <v>0</v>
      </c>
      <c r="DP19" s="819">
        <v>33</v>
      </c>
      <c r="DQ19" s="819">
        <v>0</v>
      </c>
      <c r="DR19" s="819">
        <f t="shared" si="8"/>
        <v>6059</v>
      </c>
      <c r="DS19" s="819">
        <v>5449</v>
      </c>
      <c r="DT19" s="819">
        <v>1</v>
      </c>
      <c r="DU19" s="819">
        <v>202</v>
      </c>
      <c r="DV19" s="819">
        <v>143</v>
      </c>
      <c r="DW19" s="819">
        <v>0</v>
      </c>
      <c r="DX19" s="819">
        <v>1</v>
      </c>
      <c r="DY19" s="819">
        <v>0</v>
      </c>
      <c r="DZ19" s="819">
        <v>0</v>
      </c>
      <c r="EA19" s="819">
        <v>16</v>
      </c>
      <c r="EB19" s="819">
        <v>0</v>
      </c>
      <c r="EC19" s="819">
        <v>5812</v>
      </c>
      <c r="ED19" s="819">
        <v>5088</v>
      </c>
      <c r="EE19" s="819">
        <v>0</v>
      </c>
      <c r="EF19" s="819">
        <v>171</v>
      </c>
      <c r="EG19" s="819">
        <v>145</v>
      </c>
      <c r="EH19" s="819">
        <v>0</v>
      </c>
      <c r="EI19" s="819">
        <v>1</v>
      </c>
      <c r="EJ19" s="819">
        <v>0</v>
      </c>
      <c r="EK19" s="819">
        <v>0</v>
      </c>
      <c r="EL19" s="819">
        <v>22</v>
      </c>
      <c r="EM19" s="819">
        <v>0</v>
      </c>
      <c r="EN19" s="819">
        <v>5427</v>
      </c>
      <c r="EO19" s="819">
        <v>4790</v>
      </c>
      <c r="EP19" s="819">
        <v>0</v>
      </c>
      <c r="EQ19" s="819">
        <v>152</v>
      </c>
      <c r="ER19" s="819">
        <v>154</v>
      </c>
      <c r="ES19" s="819">
        <v>0</v>
      </c>
      <c r="ET19" s="819">
        <v>1</v>
      </c>
      <c r="EU19" s="819">
        <v>0</v>
      </c>
      <c r="EV19" s="819">
        <v>0</v>
      </c>
      <c r="EW19" s="819">
        <v>15</v>
      </c>
      <c r="EX19" s="819">
        <v>0</v>
      </c>
      <c r="EY19" s="819">
        <v>5112</v>
      </c>
      <c r="EZ19" s="819">
        <v>4287</v>
      </c>
      <c r="FA19" s="819">
        <v>0</v>
      </c>
      <c r="FB19" s="819">
        <v>127</v>
      </c>
      <c r="FC19" s="819">
        <v>149</v>
      </c>
      <c r="FD19" s="819">
        <v>0</v>
      </c>
      <c r="FE19" s="819">
        <v>1</v>
      </c>
      <c r="FF19" s="819">
        <v>0</v>
      </c>
      <c r="FG19" s="819">
        <v>0</v>
      </c>
      <c r="FH19" s="819">
        <v>8</v>
      </c>
      <c r="FI19" s="819">
        <v>0</v>
      </c>
      <c r="FJ19" s="819">
        <f t="shared" si="9"/>
        <v>4572</v>
      </c>
      <c r="FK19" s="819">
        <v>3718</v>
      </c>
      <c r="FL19" s="819">
        <v>0</v>
      </c>
      <c r="FM19" s="819">
        <v>80</v>
      </c>
      <c r="FN19" s="819">
        <v>76</v>
      </c>
      <c r="FO19" s="819">
        <v>0</v>
      </c>
      <c r="FP19" s="819">
        <v>1</v>
      </c>
      <c r="FQ19" s="819">
        <v>0</v>
      </c>
      <c r="FR19" s="819">
        <v>0</v>
      </c>
      <c r="FS19" s="819">
        <v>14</v>
      </c>
      <c r="FT19" s="819">
        <v>0</v>
      </c>
      <c r="FU19" s="819">
        <v>3889</v>
      </c>
      <c r="FV19" s="819">
        <v>3642</v>
      </c>
      <c r="FW19" s="817">
        <v>0</v>
      </c>
      <c r="FX19" s="817">
        <v>24</v>
      </c>
      <c r="FY19" s="817">
        <v>0</v>
      </c>
      <c r="FZ19" s="817">
        <v>0</v>
      </c>
      <c r="GA19" s="819">
        <v>1</v>
      </c>
      <c r="GB19" s="817">
        <v>0</v>
      </c>
      <c r="GC19" s="817">
        <v>0</v>
      </c>
      <c r="GD19" s="817">
        <v>8</v>
      </c>
      <c r="GE19" s="817">
        <v>0</v>
      </c>
      <c r="GF19" s="819">
        <v>3675</v>
      </c>
      <c r="GG19" s="821">
        <v>3713</v>
      </c>
      <c r="GH19" s="817">
        <v>0</v>
      </c>
      <c r="GI19" s="817">
        <v>0</v>
      </c>
      <c r="GJ19" s="817">
        <v>0</v>
      </c>
      <c r="GK19" s="817">
        <v>0</v>
      </c>
      <c r="GL19" s="819">
        <v>1</v>
      </c>
      <c r="GM19" s="817">
        <v>0</v>
      </c>
      <c r="GN19" s="817">
        <v>0</v>
      </c>
      <c r="GO19" s="817">
        <v>0</v>
      </c>
      <c r="GP19" s="817">
        <v>0</v>
      </c>
      <c r="GQ19" s="819">
        <v>3714</v>
      </c>
      <c r="GR19" s="822">
        <v>3271</v>
      </c>
      <c r="GS19" s="818">
        <v>0</v>
      </c>
      <c r="GT19" s="818">
        <v>0</v>
      </c>
      <c r="GU19" s="818">
        <v>0</v>
      </c>
      <c r="GV19" s="818">
        <v>0</v>
      </c>
      <c r="GW19" s="824">
        <v>1</v>
      </c>
      <c r="GX19" s="818">
        <v>0</v>
      </c>
      <c r="GY19" s="818">
        <v>0</v>
      </c>
      <c r="GZ19" s="818">
        <v>0</v>
      </c>
      <c r="HA19" s="818">
        <v>0</v>
      </c>
      <c r="HB19" s="824">
        <v>3272</v>
      </c>
      <c r="HC19" s="786">
        <v>2789</v>
      </c>
      <c r="HD19" s="785">
        <v>0</v>
      </c>
      <c r="HE19" s="785">
        <v>0</v>
      </c>
      <c r="HF19" s="785">
        <v>0</v>
      </c>
      <c r="HG19" s="785">
        <v>0</v>
      </c>
      <c r="HH19" s="786">
        <v>1</v>
      </c>
      <c r="HI19" s="785">
        <v>0</v>
      </c>
      <c r="HJ19" s="785">
        <v>0</v>
      </c>
      <c r="HK19" s="785">
        <v>0</v>
      </c>
      <c r="HL19" s="785">
        <v>0</v>
      </c>
      <c r="HM19" s="786">
        <v>2790</v>
      </c>
      <c r="HN19" s="786">
        <v>2724</v>
      </c>
      <c r="HO19" s="785">
        <v>0</v>
      </c>
      <c r="HP19" s="785">
        <v>0</v>
      </c>
      <c r="HQ19" s="785">
        <v>0</v>
      </c>
      <c r="HR19" s="785"/>
      <c r="HS19" s="786">
        <v>1</v>
      </c>
      <c r="HT19" s="785">
        <v>0</v>
      </c>
      <c r="HU19" s="785">
        <v>0</v>
      </c>
      <c r="HV19" s="785">
        <v>0</v>
      </c>
      <c r="HW19" s="785">
        <v>0</v>
      </c>
      <c r="HX19" s="786">
        <v>2725</v>
      </c>
      <c r="HY19" s="786">
        <v>3083</v>
      </c>
      <c r="HZ19" s="785">
        <v>0</v>
      </c>
      <c r="IA19" s="785">
        <v>0</v>
      </c>
      <c r="IB19" s="785">
        <v>0</v>
      </c>
      <c r="IC19" s="785">
        <v>0</v>
      </c>
      <c r="ID19" s="786">
        <v>1</v>
      </c>
      <c r="IE19" s="785">
        <v>0</v>
      </c>
      <c r="IF19" s="785">
        <v>0</v>
      </c>
      <c r="IG19" s="785">
        <v>0</v>
      </c>
      <c r="IH19" s="785">
        <v>0</v>
      </c>
      <c r="II19" s="786">
        <v>3084</v>
      </c>
      <c r="IJ19" s="786">
        <v>3185</v>
      </c>
      <c r="IK19" s="785">
        <v>0</v>
      </c>
      <c r="IL19" s="785">
        <v>0</v>
      </c>
      <c r="IM19" s="785">
        <v>0</v>
      </c>
      <c r="IN19" s="785">
        <v>0</v>
      </c>
      <c r="IO19" s="786">
        <v>1</v>
      </c>
      <c r="IP19" s="785">
        <v>0</v>
      </c>
      <c r="IQ19" s="785">
        <v>0</v>
      </c>
      <c r="IR19" s="785">
        <v>0</v>
      </c>
      <c r="IS19" s="785">
        <v>0</v>
      </c>
      <c r="IT19" s="786">
        <v>3186</v>
      </c>
      <c r="IU19" s="786">
        <v>2972</v>
      </c>
      <c r="IV19" s="785">
        <v>0</v>
      </c>
      <c r="IW19" s="785">
        <v>0</v>
      </c>
      <c r="IX19" s="785">
        <v>0</v>
      </c>
      <c r="IY19" s="785">
        <v>0</v>
      </c>
      <c r="IZ19" s="786">
        <v>1</v>
      </c>
      <c r="JA19" s="785">
        <v>0</v>
      </c>
      <c r="JB19" s="785">
        <v>0</v>
      </c>
      <c r="JC19" s="785">
        <v>0</v>
      </c>
      <c r="JD19" s="785">
        <v>0</v>
      </c>
      <c r="JE19" s="786">
        <v>2973</v>
      </c>
    </row>
    <row r="20" spans="1:265">
      <c r="A20" s="241" t="s">
        <v>156</v>
      </c>
      <c r="B20" s="817">
        <v>483499</v>
      </c>
      <c r="C20" s="817">
        <v>4115</v>
      </c>
      <c r="D20" s="817">
        <v>115317</v>
      </c>
      <c r="E20" s="817">
        <v>27840</v>
      </c>
      <c r="F20" s="817">
        <v>9870</v>
      </c>
      <c r="G20" s="817">
        <v>8596</v>
      </c>
      <c r="H20" s="817">
        <v>18769</v>
      </c>
      <c r="I20" s="817">
        <v>3493</v>
      </c>
      <c r="J20" s="817">
        <v>12215</v>
      </c>
      <c r="K20" s="817">
        <v>1496</v>
      </c>
      <c r="L20" s="817">
        <v>685210</v>
      </c>
      <c r="M20" s="817">
        <v>468120</v>
      </c>
      <c r="N20" s="817">
        <v>3504</v>
      </c>
      <c r="O20" s="817">
        <v>108825</v>
      </c>
      <c r="P20" s="817">
        <v>26732</v>
      </c>
      <c r="Q20" s="817">
        <v>8611</v>
      </c>
      <c r="R20" s="817">
        <v>7828</v>
      </c>
      <c r="S20" s="817">
        <v>16895</v>
      </c>
      <c r="T20" s="817">
        <v>3151</v>
      </c>
      <c r="U20" s="817">
        <v>10901</v>
      </c>
      <c r="V20" s="817">
        <v>1456</v>
      </c>
      <c r="W20" s="817">
        <v>656023</v>
      </c>
      <c r="X20" s="817">
        <v>455661</v>
      </c>
      <c r="Y20" s="817">
        <v>3741</v>
      </c>
      <c r="Z20" s="817">
        <v>108617</v>
      </c>
      <c r="AA20" s="817">
        <v>26830</v>
      </c>
      <c r="AB20" s="817">
        <v>8546</v>
      </c>
      <c r="AC20" s="817">
        <v>7812</v>
      </c>
      <c r="AD20" s="817">
        <v>16574</v>
      </c>
      <c r="AE20" s="817">
        <v>3177</v>
      </c>
      <c r="AF20" s="817">
        <v>10329</v>
      </c>
      <c r="AG20" s="817">
        <v>1448</v>
      </c>
      <c r="AH20" s="817">
        <v>642735</v>
      </c>
      <c r="AI20" s="817">
        <v>439524</v>
      </c>
      <c r="AJ20" s="817">
        <v>4028</v>
      </c>
      <c r="AK20" s="817">
        <v>105659</v>
      </c>
      <c r="AL20" s="817">
        <v>27196</v>
      </c>
      <c r="AM20" s="817">
        <v>8344</v>
      </c>
      <c r="AN20" s="817">
        <v>7857</v>
      </c>
      <c r="AO20" s="817">
        <v>15873</v>
      </c>
      <c r="AP20" s="817">
        <v>3185</v>
      </c>
      <c r="AQ20" s="817">
        <v>10104</v>
      </c>
      <c r="AR20" s="817">
        <v>1290</v>
      </c>
      <c r="AS20" s="817">
        <v>623060</v>
      </c>
      <c r="AT20" s="817">
        <v>426388</v>
      </c>
      <c r="AU20" s="817">
        <v>4118</v>
      </c>
      <c r="AV20" s="817">
        <v>103724</v>
      </c>
      <c r="AW20" s="817">
        <v>27143</v>
      </c>
      <c r="AX20" s="817">
        <v>8196</v>
      </c>
      <c r="AY20" s="817">
        <v>8302</v>
      </c>
      <c r="AZ20" s="817">
        <v>15716</v>
      </c>
      <c r="BA20" s="817">
        <v>3306</v>
      </c>
      <c r="BB20" s="817">
        <v>10393</v>
      </c>
      <c r="BC20" s="817">
        <v>1191</v>
      </c>
      <c r="BD20" s="817">
        <v>608477</v>
      </c>
      <c r="BE20" s="817">
        <v>417114</v>
      </c>
      <c r="BF20" s="817">
        <v>4071</v>
      </c>
      <c r="BG20" s="817">
        <v>105705</v>
      </c>
      <c r="BH20" s="817">
        <v>28211</v>
      </c>
      <c r="BI20" s="817">
        <v>8105</v>
      </c>
      <c r="BJ20" s="817">
        <v>8402</v>
      </c>
      <c r="BK20" s="817">
        <v>15936</v>
      </c>
      <c r="BL20" s="817">
        <v>3476</v>
      </c>
      <c r="BM20" s="817">
        <v>10442</v>
      </c>
      <c r="BN20" s="817">
        <v>1194</v>
      </c>
      <c r="BO20" s="817">
        <v>602656</v>
      </c>
      <c r="BP20" s="817">
        <v>411404</v>
      </c>
      <c r="BQ20" s="817">
        <v>4404</v>
      </c>
      <c r="BR20" s="817">
        <v>106633</v>
      </c>
      <c r="BS20" s="817">
        <v>29258</v>
      </c>
      <c r="BT20" s="817">
        <v>7921</v>
      </c>
      <c r="BU20" s="817">
        <v>8074</v>
      </c>
      <c r="BV20" s="817">
        <v>14665</v>
      </c>
      <c r="BW20" s="817">
        <v>3408</v>
      </c>
      <c r="BX20" s="817">
        <v>10188</v>
      </c>
      <c r="BY20" s="817">
        <v>1347</v>
      </c>
      <c r="BZ20" s="817">
        <v>597302</v>
      </c>
      <c r="CA20" s="817">
        <v>406180</v>
      </c>
      <c r="CB20" s="817">
        <v>4814</v>
      </c>
      <c r="CC20" s="817">
        <v>99264</v>
      </c>
      <c r="CD20" s="817">
        <v>27490</v>
      </c>
      <c r="CE20" s="817">
        <v>7348</v>
      </c>
      <c r="CF20" s="817">
        <v>7356</v>
      </c>
      <c r="CG20" s="817">
        <v>12284</v>
      </c>
      <c r="CH20" s="817">
        <v>2916</v>
      </c>
      <c r="CI20" s="817">
        <v>9404</v>
      </c>
      <c r="CJ20" s="817">
        <v>1236</v>
      </c>
      <c r="CK20" s="817">
        <v>578292</v>
      </c>
      <c r="CL20" s="817">
        <f t="shared" ref="CL20:DG20" si="10">CL13+CL5</f>
        <v>402481</v>
      </c>
      <c r="CM20" s="817">
        <f t="shared" si="10"/>
        <v>4853</v>
      </c>
      <c r="CN20" s="817">
        <f t="shared" si="10"/>
        <v>93669</v>
      </c>
      <c r="CO20" s="817">
        <f t="shared" si="10"/>
        <v>25253</v>
      </c>
      <c r="CP20" s="817">
        <f t="shared" si="10"/>
        <v>6914</v>
      </c>
      <c r="CQ20" s="817">
        <f t="shared" si="10"/>
        <v>6700</v>
      </c>
      <c r="CR20" s="817">
        <f t="shared" si="10"/>
        <v>11057</v>
      </c>
      <c r="CS20" s="817">
        <f t="shared" si="10"/>
        <v>2578</v>
      </c>
      <c r="CT20" s="817">
        <f t="shared" si="10"/>
        <v>8772</v>
      </c>
      <c r="CU20" s="817">
        <f t="shared" si="10"/>
        <v>939</v>
      </c>
      <c r="CV20" s="817">
        <f t="shared" si="10"/>
        <v>563216</v>
      </c>
      <c r="CW20" s="817">
        <f t="shared" si="10"/>
        <v>394697</v>
      </c>
      <c r="CX20" s="817">
        <f t="shared" si="10"/>
        <v>4620</v>
      </c>
      <c r="CY20" s="817">
        <f t="shared" si="10"/>
        <v>88878</v>
      </c>
      <c r="CZ20" s="817">
        <f t="shared" si="10"/>
        <v>24547</v>
      </c>
      <c r="DA20" s="817">
        <f t="shared" si="10"/>
        <v>6810</v>
      </c>
      <c r="DB20" s="817">
        <f t="shared" si="10"/>
        <v>6185</v>
      </c>
      <c r="DC20" s="817">
        <f t="shared" si="10"/>
        <v>10264</v>
      </c>
      <c r="DD20" s="817">
        <f t="shared" si="10"/>
        <v>2534</v>
      </c>
      <c r="DE20" s="817">
        <f t="shared" si="10"/>
        <v>8054</v>
      </c>
      <c r="DF20" s="817">
        <f t="shared" si="10"/>
        <v>812</v>
      </c>
      <c r="DG20" s="817">
        <f t="shared" si="10"/>
        <v>547401</v>
      </c>
      <c r="DH20" s="817">
        <f t="shared" ref="DH20:DR20" si="11">DH5+DH13</f>
        <v>391284</v>
      </c>
      <c r="DI20" s="817">
        <f t="shared" si="11"/>
        <v>4369</v>
      </c>
      <c r="DJ20" s="817">
        <f t="shared" si="11"/>
        <v>84799</v>
      </c>
      <c r="DK20" s="817">
        <f t="shared" si="11"/>
        <v>24819</v>
      </c>
      <c r="DL20" s="817">
        <f t="shared" si="11"/>
        <v>6834</v>
      </c>
      <c r="DM20" s="817">
        <f t="shared" si="11"/>
        <v>6005</v>
      </c>
      <c r="DN20" s="817">
        <f t="shared" si="11"/>
        <v>9546</v>
      </c>
      <c r="DO20" s="817">
        <f t="shared" si="11"/>
        <v>2674</v>
      </c>
      <c r="DP20" s="817">
        <f t="shared" si="11"/>
        <v>7605</v>
      </c>
      <c r="DQ20" s="817">
        <f t="shared" si="11"/>
        <v>856</v>
      </c>
      <c r="DR20" s="817">
        <f t="shared" si="11"/>
        <v>538791</v>
      </c>
      <c r="DS20" s="817">
        <v>399664</v>
      </c>
      <c r="DT20" s="817">
        <v>4257</v>
      </c>
      <c r="DU20" s="817">
        <v>83067</v>
      </c>
      <c r="DV20" s="817">
        <v>25231</v>
      </c>
      <c r="DW20" s="817">
        <v>6599</v>
      </c>
      <c r="DX20" s="817">
        <v>6113</v>
      </c>
      <c r="DY20" s="817">
        <v>8920</v>
      </c>
      <c r="DZ20" s="817">
        <v>2643</v>
      </c>
      <c r="EA20" s="817">
        <v>7658</v>
      </c>
      <c r="EB20" s="817">
        <v>856</v>
      </c>
      <c r="EC20" s="817">
        <v>545008</v>
      </c>
      <c r="ED20" s="817">
        <v>408805</v>
      </c>
      <c r="EE20" s="817">
        <v>4003</v>
      </c>
      <c r="EF20" s="817">
        <v>83139</v>
      </c>
      <c r="EG20" s="817">
        <v>25212</v>
      </c>
      <c r="EH20" s="817">
        <v>6130</v>
      </c>
      <c r="EI20" s="817">
        <v>6089</v>
      </c>
      <c r="EJ20" s="817">
        <v>9027</v>
      </c>
      <c r="EK20" s="817">
        <v>2499</v>
      </c>
      <c r="EL20" s="817">
        <v>7644</v>
      </c>
      <c r="EM20" s="817">
        <v>859</v>
      </c>
      <c r="EN20" s="817">
        <v>553407</v>
      </c>
      <c r="EO20" s="817">
        <v>413692</v>
      </c>
      <c r="EP20" s="817">
        <v>3759</v>
      </c>
      <c r="EQ20" s="817">
        <v>86776</v>
      </c>
      <c r="ER20" s="817">
        <v>25724</v>
      </c>
      <c r="ES20" s="817">
        <v>5694</v>
      </c>
      <c r="ET20" s="817">
        <v>6105</v>
      </c>
      <c r="EU20" s="817">
        <v>9755</v>
      </c>
      <c r="EV20" s="817">
        <v>2213</v>
      </c>
      <c r="EW20" s="817">
        <v>7617</v>
      </c>
      <c r="EX20" s="817">
        <v>1023</v>
      </c>
      <c r="EY20" s="817">
        <v>562358</v>
      </c>
      <c r="EZ20" s="817">
        <v>418152</v>
      </c>
      <c r="FA20" s="817">
        <v>3636</v>
      </c>
      <c r="FB20" s="817">
        <v>87967</v>
      </c>
      <c r="FC20" s="817">
        <v>26010</v>
      </c>
      <c r="FD20" s="817">
        <v>5377</v>
      </c>
      <c r="FE20" s="817">
        <v>6178</v>
      </c>
      <c r="FF20" s="817">
        <v>10304</v>
      </c>
      <c r="FG20" s="817">
        <v>1790</v>
      </c>
      <c r="FH20" s="817">
        <f>FH13+FH5</f>
        <v>7353</v>
      </c>
      <c r="FI20" s="817">
        <f>FI13+FI5</f>
        <v>1257</v>
      </c>
      <c r="FJ20" s="817">
        <f>FJ13+FJ5</f>
        <v>568024</v>
      </c>
      <c r="FK20" s="817">
        <v>428002</v>
      </c>
      <c r="FL20" s="817">
        <v>3742</v>
      </c>
      <c r="FM20" s="817">
        <v>64737</v>
      </c>
      <c r="FN20" s="817">
        <v>13038</v>
      </c>
      <c r="FO20" s="817">
        <v>4427</v>
      </c>
      <c r="FP20" s="817">
        <v>6710</v>
      </c>
      <c r="FQ20" s="817">
        <v>11259</v>
      </c>
      <c r="FR20" s="817">
        <v>1727</v>
      </c>
      <c r="FS20" s="817">
        <v>7487</v>
      </c>
      <c r="FT20" s="817">
        <v>718</v>
      </c>
      <c r="FU20" s="817">
        <v>541847</v>
      </c>
      <c r="FV20" s="817">
        <v>447183</v>
      </c>
      <c r="FW20" s="817">
        <v>4421</v>
      </c>
      <c r="FX20" s="817">
        <v>42713</v>
      </c>
      <c r="FY20" s="817">
        <v>486</v>
      </c>
      <c r="FZ20" s="817">
        <v>3758</v>
      </c>
      <c r="GA20" s="817">
        <v>7540</v>
      </c>
      <c r="GB20" s="817">
        <v>12476</v>
      </c>
      <c r="GC20" s="817">
        <v>1973</v>
      </c>
      <c r="GD20" s="817">
        <v>8101</v>
      </c>
      <c r="GE20" s="817">
        <v>222</v>
      </c>
      <c r="GF20" s="817">
        <v>528873</v>
      </c>
      <c r="GG20" s="817">
        <v>474999</v>
      </c>
      <c r="GH20" s="817">
        <v>5315</v>
      </c>
      <c r="GI20" s="817">
        <v>43549</v>
      </c>
      <c r="GJ20" s="817">
        <v>467</v>
      </c>
      <c r="GK20" s="817">
        <v>4037</v>
      </c>
      <c r="GL20" s="817">
        <v>7781</v>
      </c>
      <c r="GM20" s="817">
        <v>13427</v>
      </c>
      <c r="GN20" s="817">
        <v>2239</v>
      </c>
      <c r="GO20" s="817">
        <v>8313</v>
      </c>
      <c r="GP20" s="817">
        <v>233</v>
      </c>
      <c r="GQ20" s="817">
        <v>560360</v>
      </c>
      <c r="GR20" s="818">
        <v>488583</v>
      </c>
      <c r="GS20" s="818">
        <v>4975</v>
      </c>
      <c r="GT20" s="818">
        <v>40083</v>
      </c>
      <c r="GU20" s="818">
        <v>417</v>
      </c>
      <c r="GV20" s="818">
        <v>3656</v>
      </c>
      <c r="GW20" s="818">
        <v>6959</v>
      </c>
      <c r="GX20" s="818">
        <v>12069</v>
      </c>
      <c r="GY20" s="818">
        <v>2207</v>
      </c>
      <c r="GZ20" s="818">
        <v>7277</v>
      </c>
      <c r="HA20" s="818">
        <v>85</v>
      </c>
      <c r="HB20" s="818">
        <v>566311</v>
      </c>
      <c r="HC20" s="785">
        <v>493408</v>
      </c>
      <c r="HD20" s="785">
        <v>4447</v>
      </c>
      <c r="HE20" s="785">
        <v>36987</v>
      </c>
      <c r="HF20" s="785">
        <v>373</v>
      </c>
      <c r="HG20" s="785">
        <v>3290</v>
      </c>
      <c r="HH20" s="785">
        <v>6581</v>
      </c>
      <c r="HI20" s="785">
        <v>10348</v>
      </c>
      <c r="HJ20" s="785">
        <v>2128</v>
      </c>
      <c r="HK20" s="785">
        <v>6601</v>
      </c>
      <c r="HL20" s="785">
        <v>77</v>
      </c>
      <c r="HM20" s="785">
        <v>564240</v>
      </c>
      <c r="HN20" s="785">
        <v>496795</v>
      </c>
      <c r="HO20" s="785">
        <v>4174</v>
      </c>
      <c r="HP20" s="785">
        <v>35738</v>
      </c>
      <c r="HQ20" s="785">
        <v>329</v>
      </c>
      <c r="HR20" s="785">
        <v>3091</v>
      </c>
      <c r="HS20" s="785">
        <v>6395</v>
      </c>
      <c r="HT20" s="785">
        <v>9342</v>
      </c>
      <c r="HU20" s="785">
        <v>2056</v>
      </c>
      <c r="HV20" s="785">
        <v>6340</v>
      </c>
      <c r="HW20" s="785">
        <v>73</v>
      </c>
      <c r="HX20" s="785">
        <v>564333</v>
      </c>
      <c r="HY20" s="785">
        <v>501557</v>
      </c>
      <c r="HZ20" s="785">
        <v>3683</v>
      </c>
      <c r="IA20" s="785">
        <v>29151</v>
      </c>
      <c r="IB20" s="785">
        <v>240</v>
      </c>
      <c r="IC20" s="785">
        <v>2611</v>
      </c>
      <c r="ID20" s="785">
        <v>5593</v>
      </c>
      <c r="IE20" s="785">
        <v>7566</v>
      </c>
      <c r="IF20" s="785">
        <v>1905</v>
      </c>
      <c r="IG20" s="785">
        <v>5370</v>
      </c>
      <c r="IH20" s="785">
        <v>163</v>
      </c>
      <c r="II20" s="785">
        <v>557839</v>
      </c>
      <c r="IJ20" s="785">
        <v>487505</v>
      </c>
      <c r="IK20" s="785">
        <v>3272</v>
      </c>
      <c r="IL20" s="785">
        <v>27122</v>
      </c>
      <c r="IM20" s="785">
        <v>183</v>
      </c>
      <c r="IN20" s="785">
        <v>2217</v>
      </c>
      <c r="IO20" s="785">
        <v>4860</v>
      </c>
      <c r="IP20" s="785">
        <v>6953</v>
      </c>
      <c r="IQ20" s="785">
        <v>1987</v>
      </c>
      <c r="IR20" s="785">
        <v>4658</v>
      </c>
      <c r="IS20" s="785">
        <v>151</v>
      </c>
      <c r="IT20" s="785">
        <v>538908</v>
      </c>
      <c r="IU20" s="785">
        <v>477503</v>
      </c>
      <c r="IV20" s="785">
        <v>3016</v>
      </c>
      <c r="IW20" s="785">
        <v>26392</v>
      </c>
      <c r="IX20" s="785">
        <v>172</v>
      </c>
      <c r="IY20" s="785">
        <v>2011</v>
      </c>
      <c r="IZ20" s="785">
        <v>4634</v>
      </c>
      <c r="JA20" s="785">
        <v>6218</v>
      </c>
      <c r="JB20" s="785">
        <v>2211</v>
      </c>
      <c r="JC20" s="785">
        <v>4470</v>
      </c>
      <c r="JD20" s="785">
        <v>154</v>
      </c>
      <c r="JE20" s="785">
        <v>526781</v>
      </c>
    </row>
    <row r="21" spans="1:265">
      <c r="A21" s="420" t="s">
        <v>2789</v>
      </c>
      <c r="B21" s="405"/>
      <c r="C21" s="405"/>
      <c r="D21" s="405"/>
      <c r="E21" s="405"/>
      <c r="F21" s="405"/>
      <c r="G21" s="405"/>
      <c r="H21" s="405"/>
      <c r="I21" s="405"/>
      <c r="J21" s="405"/>
      <c r="K21" s="405"/>
      <c r="L21" s="405"/>
      <c r="M21" s="405"/>
      <c r="N21" s="405"/>
      <c r="O21" s="405"/>
      <c r="P21" s="405"/>
      <c r="Q21" s="405"/>
      <c r="R21" s="405"/>
      <c r="S21" s="405"/>
      <c r="T21" s="405"/>
      <c r="U21" s="405"/>
      <c r="V21" s="405"/>
      <c r="W21" s="405"/>
      <c r="X21" s="405"/>
      <c r="Y21" s="405"/>
      <c r="Z21" s="405"/>
      <c r="AA21" s="405"/>
      <c r="AB21" s="405"/>
      <c r="AC21" s="405"/>
      <c r="AD21" s="405"/>
      <c r="AE21" s="405"/>
      <c r="AF21" s="405"/>
      <c r="AG21" s="405"/>
      <c r="AH21" s="405"/>
      <c r="AI21" s="405"/>
      <c r="AJ21" s="405"/>
      <c r="AK21" s="405"/>
      <c r="AL21" s="405"/>
      <c r="AM21" s="405"/>
      <c r="AN21" s="405"/>
      <c r="AO21" s="405"/>
      <c r="AP21" s="405"/>
      <c r="AQ21" s="405"/>
      <c r="AR21" s="405"/>
      <c r="AS21" s="405"/>
      <c r="AT21" s="405"/>
      <c r="AU21" s="405"/>
      <c r="AV21" s="405"/>
      <c r="AW21" s="405"/>
      <c r="AX21" s="405"/>
      <c r="AY21" s="405"/>
      <c r="AZ21" s="405"/>
      <c r="BA21" s="405"/>
      <c r="BB21" s="405"/>
      <c r="BC21" s="405"/>
      <c r="BD21" s="405"/>
      <c r="BE21" s="405"/>
      <c r="BF21" s="405"/>
      <c r="BG21" s="405"/>
      <c r="BH21" s="405"/>
      <c r="BI21" s="405"/>
      <c r="BJ21" s="405"/>
      <c r="BK21" s="405"/>
      <c r="BL21" s="405"/>
      <c r="BM21" s="405"/>
      <c r="BN21" s="405"/>
      <c r="BO21" s="405"/>
      <c r="BP21" s="405"/>
      <c r="BQ21" s="405"/>
      <c r="BR21" s="405"/>
      <c r="BS21" s="405"/>
      <c r="BT21" s="405"/>
      <c r="BU21" s="405"/>
      <c r="BV21" s="405"/>
      <c r="BW21" s="405"/>
      <c r="BX21" s="405"/>
      <c r="BY21" s="405"/>
      <c r="BZ21" s="405"/>
      <c r="CA21" s="405"/>
      <c r="CB21" s="405"/>
      <c r="CC21" s="405"/>
      <c r="CD21" s="405"/>
      <c r="CE21" s="405"/>
      <c r="CF21" s="405"/>
      <c r="CG21" s="405"/>
      <c r="CH21" s="405"/>
      <c r="CI21" s="405"/>
      <c r="CJ21" s="405"/>
      <c r="CK21" s="405"/>
      <c r="CL21" s="405"/>
      <c r="CM21" s="405"/>
      <c r="CN21" s="405"/>
      <c r="CO21" s="405"/>
      <c r="CP21" s="405"/>
      <c r="CQ21" s="405"/>
      <c r="CR21" s="405"/>
      <c r="CS21" s="405"/>
      <c r="CT21" s="405"/>
      <c r="CU21" s="405"/>
      <c r="CV21" s="405"/>
      <c r="CW21" s="405"/>
      <c r="CX21" s="405"/>
      <c r="CY21" s="405"/>
      <c r="CZ21" s="405"/>
      <c r="DA21" s="405"/>
      <c r="DB21" s="405"/>
      <c r="DC21" s="405"/>
      <c r="DD21" s="405"/>
      <c r="DE21" s="405"/>
      <c r="DF21" s="405"/>
      <c r="DG21" s="405"/>
      <c r="DH21" s="405"/>
      <c r="DI21" s="405"/>
      <c r="DJ21" s="405"/>
      <c r="DK21" s="405"/>
      <c r="DL21" s="405"/>
      <c r="DM21" s="405"/>
      <c r="DN21" s="405"/>
      <c r="DO21" s="405"/>
      <c r="DP21" s="405"/>
      <c r="DQ21" s="405"/>
      <c r="DR21" s="405"/>
      <c r="DS21" s="405"/>
      <c r="DT21" s="405"/>
      <c r="DU21" s="405"/>
      <c r="DV21" s="405"/>
      <c r="DW21" s="405"/>
      <c r="DX21" s="405"/>
      <c r="DY21" s="405"/>
      <c r="DZ21" s="405"/>
      <c r="EA21" s="405"/>
      <c r="EB21" s="405"/>
      <c r="EC21" s="405"/>
      <c r="ED21" s="405"/>
      <c r="EE21" s="405"/>
      <c r="EF21" s="405"/>
      <c r="EG21" s="405"/>
      <c r="EH21" s="405"/>
      <c r="EI21" s="405"/>
      <c r="EJ21" s="405"/>
      <c r="EK21" s="405"/>
      <c r="EL21" s="405"/>
      <c r="EM21" s="405"/>
      <c r="EN21" s="405"/>
      <c r="EO21" s="405"/>
      <c r="EP21" s="405"/>
      <c r="EQ21" s="405"/>
      <c r="ER21" s="405"/>
      <c r="ES21" s="405"/>
      <c r="ET21" s="405"/>
      <c r="EU21" s="405"/>
      <c r="EV21" s="405"/>
      <c r="EW21" s="405"/>
      <c r="EX21" s="405"/>
      <c r="EY21" s="405"/>
      <c r="EZ21" s="405"/>
      <c r="FA21" s="405"/>
      <c r="FB21" s="405"/>
      <c r="FC21" s="405"/>
      <c r="FD21" s="405"/>
      <c r="FE21" s="405"/>
      <c r="FF21" s="405"/>
      <c r="FG21" s="405"/>
      <c r="FH21" s="405"/>
      <c r="FI21" s="405"/>
      <c r="FJ21" s="405"/>
      <c r="FK21" s="405"/>
      <c r="FL21" s="405"/>
      <c r="FM21" s="405"/>
      <c r="FN21" s="405"/>
      <c r="FO21" s="405"/>
      <c r="FP21" s="405"/>
      <c r="FQ21" s="405"/>
      <c r="FR21" s="405"/>
      <c r="FS21" s="405"/>
      <c r="FT21" s="405"/>
      <c r="FU21" s="405"/>
      <c r="FV21" s="405"/>
      <c r="FW21" s="405"/>
      <c r="FX21" s="405"/>
      <c r="FY21" s="405"/>
      <c r="FZ21" s="405"/>
      <c r="GA21" s="405"/>
      <c r="GB21" s="405"/>
      <c r="GC21" s="405"/>
      <c r="GD21" s="405"/>
      <c r="GE21" s="405"/>
      <c r="GF21" s="405"/>
      <c r="GG21" s="405"/>
      <c r="GH21" s="405"/>
      <c r="GI21" s="405"/>
      <c r="GJ21" s="405"/>
      <c r="GK21" s="405"/>
      <c r="GL21" s="405"/>
      <c r="GM21" s="405"/>
      <c r="GN21" s="405"/>
      <c r="GO21" s="405"/>
      <c r="GP21" s="405"/>
      <c r="GQ21" s="405"/>
    </row>
    <row r="22" spans="1:265">
      <c r="A22" s="420"/>
      <c r="ED22" s="405"/>
      <c r="EE22" s="405"/>
      <c r="EF22" s="405"/>
      <c r="EG22" s="405"/>
      <c r="EH22" s="405"/>
      <c r="EI22" s="405"/>
      <c r="EJ22" s="405"/>
      <c r="EK22" s="405"/>
      <c r="EL22" s="405"/>
      <c r="EM22" s="405"/>
      <c r="EN22" s="405"/>
      <c r="EO22" s="405"/>
      <c r="EP22" s="405"/>
      <c r="EQ22" s="405"/>
      <c r="ER22" s="405"/>
      <c r="ES22" s="405"/>
      <c r="ET22" s="405"/>
      <c r="EU22" s="405"/>
      <c r="EV22" s="405"/>
      <c r="EW22" s="405"/>
      <c r="EX22" s="405"/>
      <c r="EY22" s="405"/>
      <c r="EZ22" s="405"/>
      <c r="FA22" s="405"/>
      <c r="FB22" s="405"/>
      <c r="FC22" s="405"/>
      <c r="FD22" s="405"/>
      <c r="FE22" s="405"/>
      <c r="FF22" s="405"/>
      <c r="FG22" s="405"/>
      <c r="FH22" s="405"/>
      <c r="FI22" s="405"/>
      <c r="FJ22" s="405"/>
      <c r="FK22" s="804"/>
      <c r="FL22" s="804"/>
      <c r="FM22" s="804"/>
      <c r="FN22" s="804"/>
      <c r="FO22" s="804"/>
      <c r="FP22" s="804"/>
      <c r="FQ22" s="804"/>
      <c r="FR22" s="405"/>
      <c r="FS22" s="405"/>
      <c r="FT22" s="405"/>
      <c r="FU22" s="405"/>
      <c r="FV22" s="804"/>
      <c r="FW22" s="804"/>
      <c r="FX22" s="804"/>
      <c r="FY22" s="804"/>
      <c r="FZ22" s="804"/>
      <c r="GA22" s="804"/>
      <c r="GB22" s="804"/>
      <c r="GC22" s="405"/>
      <c r="GD22" s="405"/>
      <c r="GE22" s="405"/>
      <c r="GF22" s="405"/>
      <c r="GG22" s="804"/>
      <c r="GH22" s="804"/>
      <c r="GI22" s="804"/>
      <c r="GJ22" s="804"/>
      <c r="GK22" s="804"/>
      <c r="GL22" s="804"/>
      <c r="GM22" s="804"/>
      <c r="GN22" s="405"/>
      <c r="GO22" s="405"/>
      <c r="GP22" s="405"/>
      <c r="GQ22" s="405"/>
    </row>
    <row r="23" spans="1:265">
      <c r="A23" s="803"/>
      <c r="B23" s="405"/>
      <c r="C23" s="405"/>
      <c r="D23" s="405"/>
      <c r="E23" s="405"/>
      <c r="F23" s="405"/>
      <c r="G23" s="405"/>
      <c r="H23" s="405"/>
      <c r="I23" s="405"/>
      <c r="J23" s="405"/>
      <c r="K23" s="405"/>
      <c r="L23" s="405"/>
      <c r="M23" s="405"/>
      <c r="N23" s="405"/>
      <c r="O23" s="405"/>
      <c r="P23" s="405"/>
      <c r="Q23" s="405"/>
      <c r="R23" s="405"/>
      <c r="S23" s="405"/>
      <c r="T23" s="405"/>
      <c r="U23" s="405"/>
      <c r="V23" s="405"/>
      <c r="W23" s="405"/>
      <c r="X23" s="405"/>
      <c r="Y23" s="405"/>
      <c r="Z23" s="405"/>
      <c r="AA23" s="405"/>
      <c r="AB23" s="405"/>
      <c r="AC23" s="405"/>
      <c r="AD23" s="405"/>
      <c r="AE23" s="405"/>
      <c r="AF23" s="405"/>
      <c r="AG23" s="405"/>
      <c r="AH23" s="405"/>
      <c r="AI23" s="405"/>
      <c r="AJ23" s="405"/>
      <c r="AK23" s="405"/>
      <c r="AL23" s="405"/>
      <c r="AM23" s="405"/>
      <c r="AN23" s="405"/>
      <c r="AO23" s="405"/>
      <c r="AP23" s="405"/>
      <c r="AQ23" s="405"/>
      <c r="AR23" s="405"/>
      <c r="AS23" s="405"/>
      <c r="AT23" s="405"/>
      <c r="AU23" s="405"/>
      <c r="AV23" s="405"/>
      <c r="AW23" s="405"/>
      <c r="AX23" s="405"/>
      <c r="AY23" s="405"/>
      <c r="AZ23" s="405"/>
      <c r="BA23" s="405"/>
      <c r="BB23" s="405"/>
      <c r="BC23" s="405"/>
      <c r="BD23" s="405"/>
      <c r="BE23" s="405"/>
      <c r="BF23" s="405"/>
      <c r="BG23" s="405"/>
      <c r="BH23" s="405"/>
      <c r="BI23" s="405"/>
      <c r="BJ23" s="405"/>
      <c r="BK23" s="405"/>
      <c r="BL23" s="405"/>
      <c r="BM23" s="405"/>
      <c r="BN23" s="405"/>
      <c r="BO23" s="405"/>
      <c r="BP23" s="405"/>
      <c r="BQ23" s="405"/>
      <c r="BR23" s="405"/>
      <c r="BS23" s="405"/>
      <c r="BT23" s="405"/>
      <c r="BU23" s="405"/>
      <c r="BV23" s="405"/>
      <c r="BW23" s="405"/>
      <c r="BX23" s="405"/>
      <c r="BY23" s="405"/>
      <c r="BZ23" s="405"/>
      <c r="CA23" s="405"/>
      <c r="CB23" s="405"/>
      <c r="CC23" s="405"/>
      <c r="CD23" s="405"/>
      <c r="CE23" s="405"/>
      <c r="CF23" s="405"/>
      <c r="CG23" s="405"/>
      <c r="CH23" s="405"/>
      <c r="CI23" s="405"/>
      <c r="CJ23" s="405"/>
      <c r="CK23" s="405"/>
      <c r="CL23" s="405"/>
      <c r="CM23" s="405"/>
      <c r="CN23" s="405"/>
      <c r="CO23" s="405"/>
      <c r="CP23" s="405"/>
      <c r="CQ23" s="405"/>
      <c r="CR23" s="405"/>
      <c r="CS23" s="405"/>
      <c r="CT23" s="405"/>
      <c r="CU23" s="405"/>
      <c r="CV23" s="405"/>
      <c r="CW23" s="405"/>
      <c r="CX23" s="405"/>
      <c r="CY23" s="405"/>
      <c r="CZ23" s="405"/>
      <c r="DA23" s="405"/>
      <c r="DB23" s="405"/>
      <c r="DC23" s="405"/>
      <c r="DD23" s="405"/>
      <c r="DE23" s="405"/>
      <c r="DF23" s="405"/>
      <c r="DG23" s="405"/>
      <c r="DH23" s="405"/>
      <c r="DI23" s="405"/>
      <c r="DJ23" s="405"/>
      <c r="DK23" s="405"/>
      <c r="DL23" s="405"/>
      <c r="DM23" s="405"/>
      <c r="DN23" s="405"/>
      <c r="DO23" s="405"/>
      <c r="DP23" s="405"/>
      <c r="DQ23" s="405"/>
      <c r="DR23" s="405"/>
      <c r="DS23" s="405"/>
      <c r="DT23" s="405"/>
      <c r="DU23" s="405"/>
      <c r="DV23" s="405"/>
      <c r="DW23" s="405"/>
      <c r="DX23" s="405"/>
      <c r="DY23" s="405"/>
      <c r="DZ23" s="405"/>
      <c r="EA23" s="405"/>
      <c r="EB23" s="405"/>
      <c r="EC23" s="405"/>
      <c r="ED23" s="405"/>
      <c r="EE23" s="405"/>
      <c r="EF23" s="405"/>
      <c r="EG23" s="405"/>
      <c r="EH23" s="405"/>
      <c r="EI23" s="405"/>
      <c r="EJ23" s="405"/>
      <c r="EK23" s="405"/>
      <c r="EL23" s="405"/>
      <c r="EM23" s="405"/>
      <c r="EN23" s="405"/>
      <c r="EO23" s="405"/>
      <c r="EP23" s="405"/>
      <c r="EQ23" s="405"/>
      <c r="ER23" s="405"/>
      <c r="ES23" s="405"/>
      <c r="ET23" s="405"/>
      <c r="EU23" s="405"/>
      <c r="EV23" s="405"/>
      <c r="EW23" s="405"/>
      <c r="EX23" s="405"/>
      <c r="EY23" s="405"/>
      <c r="EZ23" s="405"/>
      <c r="FA23" s="405"/>
      <c r="FB23" s="405"/>
      <c r="FC23" s="405"/>
      <c r="FD23" s="405"/>
      <c r="FE23" s="405"/>
      <c r="FF23" s="405"/>
      <c r="FG23" s="405"/>
      <c r="FH23" s="405"/>
      <c r="FI23" s="405"/>
      <c r="FJ23" s="405"/>
      <c r="FK23" s="405"/>
      <c r="FL23" s="405"/>
      <c r="FM23" s="405"/>
      <c r="FN23" s="405"/>
      <c r="FO23" s="405"/>
      <c r="FP23" s="405"/>
      <c r="FQ23" s="405"/>
      <c r="FR23" s="405"/>
      <c r="FS23" s="405"/>
      <c r="FT23" s="405"/>
      <c r="FU23" s="405"/>
      <c r="FV23" s="405"/>
      <c r="FW23" s="405"/>
      <c r="FX23" s="405"/>
      <c r="FY23" s="405"/>
      <c r="FZ23" s="405"/>
      <c r="GA23" s="405"/>
      <c r="GB23" s="405"/>
      <c r="GC23" s="405"/>
      <c r="GD23" s="405"/>
      <c r="GE23" s="405"/>
      <c r="GF23" s="405"/>
      <c r="GG23" s="405"/>
      <c r="GH23" s="405"/>
      <c r="GI23" s="405"/>
      <c r="GJ23" s="405"/>
      <c r="GK23" s="405"/>
      <c r="GL23" s="405"/>
      <c r="GM23" s="405"/>
      <c r="GN23" s="405"/>
      <c r="GO23" s="405"/>
      <c r="GP23" s="405"/>
      <c r="GQ23" s="405"/>
    </row>
  </sheetData>
  <hyperlinks>
    <hyperlink ref="A1" location="Menu!E50" display="Operações com Características de Concessão de Crédito(1) por País: Exposição Média no Trimestre" xr:uid="{209069E3-2391-48E2-8DD6-2E2436E703D7}"/>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D1F27-EB88-4809-8452-3B7825EC5EFD}">
  <sheetPr codeName="Plan28">
    <tabColor rgb="FF5F6062"/>
  </sheetPr>
  <dimension ref="A1:GO9"/>
  <sheetViews>
    <sheetView workbookViewId="0">
      <selection sqref="A1:XFD1048576"/>
    </sheetView>
  </sheetViews>
  <sheetFormatPr defaultColWidth="8.5546875" defaultRowHeight="13.8"/>
  <cols>
    <col min="1" max="1" width="11" style="3" customWidth="1"/>
    <col min="2" max="2" width="11.44140625" style="3" customWidth="1"/>
    <col min="3" max="3" width="10.44140625" style="3" customWidth="1"/>
    <col min="4" max="4" width="14.77734375" style="3" customWidth="1"/>
    <col min="5" max="5" width="15.21875" style="3" customWidth="1"/>
    <col min="6" max="6" width="13.44140625" style="3" customWidth="1"/>
    <col min="7" max="7" width="17.44140625" style="3" customWidth="1"/>
    <col min="8" max="8" width="10.44140625" style="3" customWidth="1"/>
    <col min="9" max="9" width="13" style="3" customWidth="1"/>
    <col min="10" max="10" width="19.5546875" style="3" customWidth="1"/>
    <col min="11" max="19" width="10.44140625" style="3" customWidth="1"/>
    <col min="20" max="20" width="14.77734375" style="3" customWidth="1"/>
    <col min="21" max="21" width="15.21875" style="3" customWidth="1"/>
    <col min="22" max="22" width="13.44140625" style="3" customWidth="1"/>
    <col min="23" max="23" width="17.44140625" style="3" customWidth="1"/>
    <col min="24" max="24" width="10.44140625" style="3" customWidth="1"/>
    <col min="25" max="25" width="13" style="3" customWidth="1"/>
    <col min="26" max="26" width="19.5546875" style="3" customWidth="1"/>
    <col min="27" max="27" width="10.44140625" style="3" customWidth="1"/>
    <col min="28" max="28" width="12.44140625" style="3" bestFit="1" customWidth="1"/>
    <col min="29" max="29" width="12" style="3" bestFit="1" customWidth="1"/>
    <col min="30" max="30" width="12.44140625" style="3" bestFit="1" customWidth="1"/>
    <col min="31" max="31" width="14.21875" style="3" bestFit="1" customWidth="1"/>
    <col min="32" max="32" width="10.44140625" style="3" bestFit="1" customWidth="1"/>
    <col min="33" max="33" width="11" style="3" bestFit="1" customWidth="1"/>
    <col min="34" max="34" width="14.77734375" style="3" bestFit="1" customWidth="1"/>
    <col min="35" max="35" width="8.44140625" style="3" bestFit="1" customWidth="1"/>
    <col min="36" max="36" width="12.44140625" style="3" bestFit="1" customWidth="1"/>
    <col min="37" max="37" width="12" style="3" bestFit="1" customWidth="1"/>
    <col min="38" max="38" width="12.44140625" style="3" bestFit="1" customWidth="1"/>
    <col min="39" max="39" width="14.21875" style="3" bestFit="1" customWidth="1"/>
    <col min="40" max="40" width="10.44140625" style="3" bestFit="1" customWidth="1"/>
    <col min="41" max="41" width="11" style="3" bestFit="1" customWidth="1"/>
    <col min="42" max="42" width="14.77734375" style="3" bestFit="1" customWidth="1"/>
    <col min="43" max="43" width="8.44140625" style="3" bestFit="1" customWidth="1"/>
    <col min="44" max="44" width="12.44140625" style="3" bestFit="1" customWidth="1"/>
    <col min="45" max="45" width="12" style="3" bestFit="1" customWidth="1"/>
    <col min="46" max="46" width="12.44140625" style="3" bestFit="1" customWidth="1"/>
    <col min="47" max="47" width="14.21875" style="3" bestFit="1" customWidth="1"/>
    <col min="48" max="48" width="10.44140625" style="3" bestFit="1" customWidth="1"/>
    <col min="49" max="49" width="11" style="3" bestFit="1" customWidth="1"/>
    <col min="50" max="50" width="14.77734375" style="3" bestFit="1" customWidth="1"/>
    <col min="51" max="51" width="8.44140625" style="3" bestFit="1" customWidth="1"/>
    <col min="52" max="52" width="12.44140625" style="3" bestFit="1" customWidth="1"/>
    <col min="53" max="53" width="12" style="3" bestFit="1" customWidth="1"/>
    <col min="54" max="54" width="12.44140625" style="3" bestFit="1" customWidth="1"/>
    <col min="55" max="55" width="14.21875" style="3" bestFit="1" customWidth="1"/>
    <col min="56" max="56" width="10.44140625" style="3" bestFit="1" customWidth="1"/>
    <col min="57" max="57" width="11" style="3" bestFit="1" customWidth="1"/>
    <col min="58" max="58" width="14.77734375" style="3" bestFit="1" customWidth="1"/>
    <col min="59" max="59" width="8.44140625" style="3" bestFit="1" customWidth="1"/>
    <col min="60" max="60" width="12.44140625" style="3" bestFit="1" customWidth="1"/>
    <col min="61" max="61" width="12" style="3" bestFit="1" customWidth="1"/>
    <col min="62" max="62" width="12.44140625" style="3" bestFit="1" customWidth="1"/>
    <col min="63" max="63" width="14.21875" style="3" bestFit="1" customWidth="1"/>
    <col min="64" max="64" width="10.44140625" style="3" bestFit="1" customWidth="1"/>
    <col min="65" max="65" width="11" style="3" bestFit="1" customWidth="1"/>
    <col min="66" max="66" width="14.77734375" style="3" bestFit="1" customWidth="1"/>
    <col min="67" max="67" width="8.44140625" style="3" bestFit="1" customWidth="1"/>
    <col min="68" max="68" width="12.44140625" style="3" bestFit="1" customWidth="1"/>
    <col min="69" max="69" width="12" style="3" bestFit="1" customWidth="1"/>
    <col min="70" max="70" width="12.44140625" style="3" bestFit="1" customWidth="1"/>
    <col min="71" max="71" width="14.21875" style="3" bestFit="1" customWidth="1"/>
    <col min="72" max="72" width="10.44140625" style="3" bestFit="1" customWidth="1"/>
    <col min="73" max="73" width="11" style="3" bestFit="1" customWidth="1"/>
    <col min="74" max="74" width="14.77734375" style="3" bestFit="1" customWidth="1"/>
    <col min="75" max="75" width="8.44140625" style="3" bestFit="1" customWidth="1"/>
    <col min="76" max="76" width="12.44140625" style="3" bestFit="1" customWidth="1"/>
    <col min="77" max="77" width="12" style="3" bestFit="1" customWidth="1"/>
    <col min="78" max="78" width="12.44140625" style="3" bestFit="1" customWidth="1"/>
    <col min="79" max="79" width="14.21875" style="3" bestFit="1" customWidth="1"/>
    <col min="80" max="80" width="10.44140625" style="3" bestFit="1" customWidth="1"/>
    <col min="81" max="81" width="11" style="3" bestFit="1" customWidth="1"/>
    <col min="82" max="82" width="14.77734375" style="3" bestFit="1" customWidth="1"/>
    <col min="83" max="83" width="8.44140625" style="3" bestFit="1" customWidth="1"/>
    <col min="84" max="84" width="12.44140625" style="3" bestFit="1" customWidth="1"/>
    <col min="85" max="85" width="12" style="3" bestFit="1" customWidth="1"/>
    <col min="86" max="86" width="12.44140625" style="3" bestFit="1" customWidth="1"/>
    <col min="87" max="87" width="14.21875" style="3" bestFit="1" customWidth="1"/>
    <col min="88" max="88" width="10.44140625" style="3" bestFit="1" customWidth="1"/>
    <col min="89" max="89" width="11" style="3" bestFit="1" customWidth="1"/>
    <col min="90" max="90" width="14.77734375" style="3" bestFit="1" customWidth="1"/>
    <col min="91" max="91" width="8.44140625" style="3" bestFit="1" customWidth="1"/>
    <col min="92" max="92" width="12.44140625" style="3" bestFit="1" customWidth="1"/>
    <col min="93" max="93" width="12" style="3" bestFit="1" customWidth="1"/>
    <col min="94" max="94" width="12.44140625" style="3" bestFit="1" customWidth="1"/>
    <col min="95" max="95" width="14.21875" style="3" bestFit="1" customWidth="1"/>
    <col min="96" max="96" width="10.44140625" style="3" bestFit="1" customWidth="1"/>
    <col min="97" max="97" width="11" style="3" bestFit="1" customWidth="1"/>
    <col min="98" max="98" width="14.77734375" style="3" bestFit="1" customWidth="1"/>
    <col min="99" max="99" width="8.44140625" style="3" bestFit="1" customWidth="1"/>
    <col min="100" max="100" width="12.44140625" style="3" bestFit="1" customWidth="1"/>
    <col min="101" max="101" width="12" style="3" bestFit="1" customWidth="1"/>
    <col min="102" max="102" width="12.44140625" style="3" bestFit="1" customWidth="1"/>
    <col min="103" max="103" width="14.21875" style="3" bestFit="1" customWidth="1"/>
    <col min="104" max="104" width="10.44140625" style="3" bestFit="1" customWidth="1"/>
    <col min="105" max="105" width="11" style="3" bestFit="1" customWidth="1"/>
    <col min="106" max="106" width="14.77734375" style="3" bestFit="1" customWidth="1"/>
    <col min="107" max="107" width="8.44140625" style="3" bestFit="1" customWidth="1"/>
    <col min="108" max="108" width="12.44140625" style="3" bestFit="1" customWidth="1"/>
    <col min="109" max="109" width="12" style="3" bestFit="1" customWidth="1"/>
    <col min="110" max="110" width="12.44140625" style="3" bestFit="1" customWidth="1"/>
    <col min="111" max="111" width="14.21875" style="3" bestFit="1" customWidth="1"/>
    <col min="112" max="112" width="10.44140625" style="3" bestFit="1" customWidth="1"/>
    <col min="113" max="113" width="11" style="3" bestFit="1" customWidth="1"/>
    <col min="114" max="114" width="14.77734375" style="3" bestFit="1" customWidth="1"/>
    <col min="115" max="115" width="8.44140625" style="3" bestFit="1" customWidth="1"/>
    <col min="116" max="116" width="12.44140625" style="3" bestFit="1" customWidth="1"/>
    <col min="117" max="117" width="12" style="3" bestFit="1" customWidth="1"/>
    <col min="118" max="118" width="12.44140625" style="3" bestFit="1" customWidth="1"/>
    <col min="119" max="119" width="14.21875" style="3" bestFit="1" customWidth="1"/>
    <col min="120" max="120" width="10.44140625" style="3" bestFit="1" customWidth="1"/>
    <col min="121" max="121" width="11" style="3" bestFit="1" customWidth="1"/>
    <col min="122" max="122" width="14.77734375" style="3" bestFit="1" customWidth="1"/>
    <col min="123" max="123" width="8.44140625" style="3" bestFit="1" customWidth="1"/>
    <col min="124" max="124" width="12.44140625" style="3" bestFit="1" customWidth="1"/>
    <col min="125" max="125" width="12" style="3" bestFit="1" customWidth="1"/>
    <col min="126" max="126" width="12.44140625" style="3" bestFit="1" customWidth="1"/>
    <col min="127" max="127" width="14.21875" style="3" bestFit="1" customWidth="1"/>
    <col min="128" max="128" width="10.44140625" style="3" bestFit="1" customWidth="1"/>
    <col min="129" max="129" width="11" style="3" bestFit="1" customWidth="1"/>
    <col min="130" max="130" width="14.77734375" style="3" bestFit="1" customWidth="1"/>
    <col min="131" max="131" width="8.44140625" style="3" bestFit="1" customWidth="1"/>
    <col min="132" max="132" width="12.44140625" style="3" bestFit="1" customWidth="1"/>
    <col min="133" max="133" width="12" style="3" bestFit="1" customWidth="1"/>
    <col min="134" max="134" width="12.44140625" style="3" bestFit="1" customWidth="1"/>
    <col min="135" max="135" width="14.21875" style="3" bestFit="1" customWidth="1"/>
    <col min="136" max="136" width="10.44140625" style="3" bestFit="1" customWidth="1"/>
    <col min="137" max="137" width="11" style="3" bestFit="1" customWidth="1"/>
    <col min="138" max="138" width="14.77734375" style="3" bestFit="1" customWidth="1"/>
    <col min="139" max="139" width="8.44140625" style="3" bestFit="1" customWidth="1"/>
    <col min="140" max="140" width="12.44140625" style="3" bestFit="1" customWidth="1"/>
    <col min="141" max="141" width="12" style="3" bestFit="1" customWidth="1"/>
    <col min="142" max="142" width="12.44140625" style="3" bestFit="1" customWidth="1"/>
    <col min="143" max="143" width="14.21875" style="3" bestFit="1" customWidth="1"/>
    <col min="144" max="144" width="10.44140625" style="3" bestFit="1" customWidth="1"/>
    <col min="145" max="145" width="11.44140625" style="3" bestFit="1" customWidth="1"/>
    <col min="146" max="146" width="14.77734375" style="3" bestFit="1" customWidth="1"/>
    <col min="147" max="147" width="8.44140625" style="3" bestFit="1" customWidth="1"/>
    <col min="148" max="148" width="12.44140625" style="3" bestFit="1" customWidth="1"/>
    <col min="149" max="149" width="12" style="3" bestFit="1" customWidth="1"/>
    <col min="150" max="150" width="12.44140625" style="3" bestFit="1" customWidth="1"/>
    <col min="151" max="151" width="14.21875" style="3" bestFit="1" customWidth="1"/>
    <col min="152" max="152" width="10.44140625" style="3" bestFit="1" customWidth="1"/>
    <col min="153" max="153" width="11" style="3" bestFit="1" customWidth="1"/>
    <col min="154" max="154" width="14.77734375" style="3" bestFit="1" customWidth="1"/>
    <col min="155" max="155" width="8.44140625" style="3" bestFit="1" customWidth="1"/>
    <col min="156" max="156" width="12.44140625" style="3" bestFit="1" customWidth="1"/>
    <col min="157" max="157" width="12" style="3" bestFit="1" customWidth="1"/>
    <col min="158" max="158" width="12.44140625" style="3" bestFit="1" customWidth="1"/>
    <col min="159" max="159" width="14.21875" style="3" bestFit="1" customWidth="1"/>
    <col min="160" max="160" width="10.44140625" style="3" bestFit="1" customWidth="1"/>
    <col min="161" max="161" width="11" style="3" bestFit="1" customWidth="1"/>
    <col min="162" max="162" width="14.77734375" style="3" bestFit="1" customWidth="1"/>
    <col min="163" max="163" width="8.44140625" style="3" bestFit="1" customWidth="1"/>
    <col min="164" max="164" width="12.44140625" style="3" bestFit="1" customWidth="1"/>
    <col min="165" max="165" width="12" style="3" bestFit="1" customWidth="1"/>
    <col min="166" max="166" width="12.44140625" style="3" bestFit="1" customWidth="1"/>
    <col min="167" max="167" width="14.21875" style="3" bestFit="1" customWidth="1"/>
    <col min="168" max="168" width="10.44140625" style="3" bestFit="1" customWidth="1"/>
    <col min="169" max="169" width="11" style="3" bestFit="1" customWidth="1"/>
    <col min="170" max="170" width="14.77734375" style="3" bestFit="1" customWidth="1"/>
    <col min="171" max="171" width="8.44140625" style="3" bestFit="1" customWidth="1"/>
    <col min="172" max="172" width="12.44140625" style="3" bestFit="1" customWidth="1"/>
    <col min="173" max="173" width="12" style="3" bestFit="1" customWidth="1"/>
    <col min="174" max="174" width="12.44140625" style="3" bestFit="1" customWidth="1"/>
    <col min="175" max="175" width="14.21875" style="3" bestFit="1" customWidth="1"/>
    <col min="176" max="176" width="10.44140625" style="3" bestFit="1" customWidth="1"/>
    <col min="177" max="177" width="11" style="3" bestFit="1" customWidth="1"/>
    <col min="178" max="178" width="14.77734375" style="3" bestFit="1" customWidth="1"/>
    <col min="179" max="179" width="8.44140625" style="3" bestFit="1" customWidth="1"/>
    <col min="180" max="180" width="12.44140625" style="3" bestFit="1" customWidth="1"/>
    <col min="181" max="181" width="12" style="3" bestFit="1" customWidth="1"/>
    <col min="182" max="182" width="12.44140625" style="3" bestFit="1" customWidth="1"/>
    <col min="183" max="183" width="14.21875" style="3" bestFit="1" customWidth="1"/>
    <col min="184" max="184" width="10.44140625" style="3" bestFit="1" customWidth="1"/>
    <col min="185" max="185" width="11" style="3" bestFit="1" customWidth="1"/>
    <col min="186" max="186" width="14.77734375" style="3" bestFit="1" customWidth="1"/>
    <col min="187" max="187" width="8.44140625" style="3" bestFit="1" customWidth="1"/>
    <col min="188" max="188" width="12.44140625" style="3" bestFit="1" customWidth="1"/>
    <col min="189" max="189" width="12" style="3" bestFit="1" customWidth="1"/>
    <col min="190" max="190" width="12.44140625" style="3" bestFit="1" customWidth="1"/>
    <col min="191" max="191" width="14.21875" style="3" bestFit="1" customWidth="1"/>
    <col min="192" max="192" width="10.44140625" style="3" bestFit="1" customWidth="1"/>
    <col min="193" max="193" width="11" style="3" bestFit="1" customWidth="1"/>
    <col min="194" max="194" width="14.77734375" style="3" bestFit="1" customWidth="1"/>
    <col min="195" max="195" width="8.44140625" style="3" bestFit="1" customWidth="1"/>
    <col min="196" max="196" width="10.5546875" style="3" bestFit="1" customWidth="1"/>
    <col min="197" max="16384" width="8.5546875" style="3"/>
  </cols>
  <sheetData>
    <row r="1" spans="1:197" ht="18">
      <c r="A1" s="53" t="s">
        <v>2795</v>
      </c>
      <c r="B1" s="791"/>
      <c r="C1" s="301"/>
      <c r="D1" s="246"/>
      <c r="E1" s="246"/>
      <c r="F1" s="246"/>
      <c r="G1" s="246"/>
      <c r="H1" s="246"/>
      <c r="I1" s="246"/>
      <c r="J1" s="246"/>
      <c r="K1" s="246"/>
      <c r="L1" s="246"/>
      <c r="M1" s="246"/>
      <c r="N1" s="246"/>
      <c r="O1" s="246"/>
      <c r="P1" s="246"/>
      <c r="Q1" s="246"/>
      <c r="R1" s="246"/>
      <c r="S1" s="246"/>
      <c r="T1" s="246"/>
      <c r="U1" s="246"/>
      <c r="V1" s="246"/>
      <c r="W1" s="246"/>
      <c r="X1" s="246"/>
      <c r="Y1" s="246"/>
      <c r="Z1" s="246"/>
      <c r="AA1" s="246"/>
      <c r="AB1" s="246"/>
      <c r="AC1" s="246"/>
      <c r="AD1" s="246"/>
      <c r="AE1" s="246"/>
      <c r="AF1" s="246"/>
      <c r="AG1" s="246"/>
      <c r="AH1" s="246"/>
      <c r="AI1" s="246"/>
      <c r="AJ1" s="246"/>
      <c r="AK1" s="246"/>
      <c r="AL1" s="246"/>
      <c r="AM1" s="246"/>
      <c r="AN1" s="246"/>
      <c r="AO1" s="246"/>
      <c r="AP1" s="246"/>
      <c r="AQ1" s="246"/>
      <c r="AR1" s="246"/>
      <c r="AS1" s="246"/>
      <c r="AT1" s="246"/>
      <c r="AU1" s="246"/>
      <c r="AV1" s="246"/>
      <c r="AW1" s="246"/>
      <c r="AX1" s="246"/>
      <c r="AY1" s="246"/>
      <c r="AZ1" s="246"/>
      <c r="BA1" s="246"/>
      <c r="BB1" s="246"/>
      <c r="BC1" s="246"/>
      <c r="BD1" s="246"/>
      <c r="BE1" s="246"/>
      <c r="BF1" s="246"/>
      <c r="BG1" s="246"/>
      <c r="BH1" s="246"/>
      <c r="BI1" s="246"/>
      <c r="BJ1" s="246"/>
      <c r="BK1" s="246"/>
      <c r="BL1" s="246"/>
      <c r="BM1" s="246"/>
      <c r="BN1" s="246"/>
      <c r="BO1" s="246"/>
      <c r="BP1" s="246"/>
      <c r="BQ1" s="246"/>
      <c r="BR1" s="246"/>
      <c r="BS1" s="246"/>
      <c r="BT1" s="246"/>
      <c r="BU1" s="246"/>
      <c r="BV1" s="246"/>
      <c r="BW1" s="246"/>
      <c r="BX1" s="246"/>
      <c r="BY1" s="246"/>
      <c r="BZ1" s="246"/>
      <c r="CA1" s="246"/>
      <c r="CB1" s="246"/>
      <c r="CC1" s="246"/>
      <c r="CD1" s="246"/>
      <c r="CE1" s="246"/>
      <c r="CF1" s="246"/>
      <c r="CG1" s="246"/>
      <c r="CH1" s="246"/>
      <c r="CI1" s="246"/>
      <c r="CJ1" s="246"/>
      <c r="CK1" s="246"/>
      <c r="CL1" s="246"/>
      <c r="CM1" s="246"/>
      <c r="CN1" s="246"/>
      <c r="CO1" s="246"/>
      <c r="CP1" s="246"/>
      <c r="CQ1" s="246"/>
      <c r="CR1" s="246"/>
      <c r="CS1" s="246"/>
      <c r="CT1" s="246"/>
      <c r="CU1" s="246"/>
      <c r="CV1" s="246"/>
      <c r="CW1" s="246"/>
      <c r="CX1" s="246"/>
      <c r="CY1" s="246"/>
      <c r="CZ1" s="246"/>
      <c r="DA1" s="246"/>
      <c r="DB1" s="246"/>
      <c r="DC1" s="246"/>
      <c r="DD1" s="246"/>
      <c r="DE1" s="246"/>
      <c r="DF1" s="246"/>
      <c r="DG1" s="246"/>
      <c r="DH1" s="246"/>
      <c r="DI1" s="246"/>
      <c r="DJ1" s="246"/>
      <c r="DK1" s="246"/>
      <c r="DL1" s="246"/>
      <c r="DM1" s="246"/>
      <c r="DN1" s="246"/>
      <c r="DO1" s="246"/>
      <c r="DP1" s="246"/>
      <c r="DQ1" s="246"/>
      <c r="DR1" s="246"/>
      <c r="DS1" s="246"/>
      <c r="DT1" s="246"/>
      <c r="DU1" s="246"/>
      <c r="DV1" s="246"/>
      <c r="DW1" s="246"/>
      <c r="DX1" s="246"/>
      <c r="DY1" s="246"/>
      <c r="DZ1" s="246"/>
      <c r="EA1" s="246"/>
      <c r="EB1" s="246"/>
      <c r="EC1" s="246"/>
      <c r="ED1" s="246"/>
      <c r="EE1" s="246"/>
      <c r="EF1" s="246"/>
      <c r="EG1" s="246"/>
      <c r="EH1" s="246"/>
      <c r="EI1" s="246"/>
      <c r="EJ1" s="246"/>
      <c r="EK1" s="246"/>
      <c r="EL1" s="246"/>
      <c r="EM1" s="246"/>
      <c r="EN1" s="246"/>
      <c r="EO1" s="246"/>
      <c r="EP1" s="246"/>
      <c r="EQ1" s="246"/>
      <c r="ER1" s="246"/>
      <c r="ES1" s="246"/>
      <c r="ET1" s="246"/>
      <c r="EU1" s="246"/>
      <c r="EV1" s="246"/>
      <c r="EW1" s="246"/>
      <c r="EX1" s="246"/>
      <c r="EY1" s="246"/>
      <c r="EZ1" s="246"/>
      <c r="FA1" s="246"/>
      <c r="FB1" s="246"/>
      <c r="FC1" s="246"/>
      <c r="FD1" s="246"/>
      <c r="FE1" s="246"/>
      <c r="FF1" s="246"/>
      <c r="FG1" s="246"/>
      <c r="FH1" s="246"/>
      <c r="FI1" s="246"/>
      <c r="FJ1" s="246"/>
      <c r="FK1" s="246"/>
      <c r="FL1" s="246"/>
      <c r="FM1" s="246"/>
      <c r="FN1" s="246"/>
      <c r="FO1" s="246"/>
      <c r="FP1" s="246"/>
      <c r="FQ1" s="246"/>
      <c r="FR1" s="246"/>
      <c r="FS1" s="246"/>
      <c r="FT1" s="246"/>
      <c r="FU1" s="246"/>
      <c r="FV1" s="246"/>
      <c r="FW1" s="246"/>
      <c r="FX1" s="246"/>
      <c r="FY1" s="246"/>
      <c r="FZ1" s="246"/>
      <c r="GA1" s="246"/>
      <c r="GB1" s="246"/>
      <c r="GC1" s="246"/>
      <c r="GD1" s="246"/>
      <c r="GE1" s="246"/>
      <c r="GF1" s="246"/>
      <c r="GG1" s="246"/>
      <c r="GH1" s="246"/>
      <c r="GI1" s="246"/>
      <c r="GJ1" s="246"/>
      <c r="GK1" s="246"/>
      <c r="GL1" s="246"/>
      <c r="GM1" s="246"/>
      <c r="GN1" s="715" t="s">
        <v>2345</v>
      </c>
      <c r="GO1" s="715"/>
    </row>
    <row r="2" spans="1:197">
      <c r="A2" s="791"/>
      <c r="B2" s="246"/>
      <c r="C2" s="246"/>
      <c r="D2" s="643"/>
      <c r="E2" s="651"/>
      <c r="F2" s="651"/>
      <c r="G2" s="651"/>
      <c r="H2" s="651"/>
      <c r="I2" s="651"/>
      <c r="J2" s="651"/>
      <c r="K2" s="644"/>
      <c r="L2" s="644"/>
      <c r="M2" s="644"/>
      <c r="N2" s="644"/>
      <c r="O2" s="644"/>
      <c r="P2" s="644"/>
      <c r="Q2" s="644"/>
      <c r="R2" s="644"/>
      <c r="S2" s="644"/>
      <c r="T2" s="643"/>
      <c r="U2" s="651"/>
      <c r="V2" s="651"/>
      <c r="W2" s="651"/>
      <c r="X2" s="651"/>
      <c r="Y2" s="651"/>
      <c r="Z2" s="651"/>
      <c r="AA2" s="644"/>
      <c r="AB2" s="645" t="s">
        <v>2475</v>
      </c>
      <c r="AC2" s="645"/>
      <c r="AD2" s="645"/>
      <c r="AE2" s="645"/>
      <c r="AF2" s="645"/>
      <c r="AG2" s="645"/>
      <c r="AH2" s="645"/>
      <c r="AI2" s="645"/>
      <c r="AJ2" s="645"/>
      <c r="AK2" s="645"/>
      <c r="AL2" s="645"/>
      <c r="AM2" s="645"/>
      <c r="AN2" s="645"/>
      <c r="AO2" s="645"/>
      <c r="AP2" s="645"/>
      <c r="AQ2" s="645"/>
      <c r="AR2" s="645"/>
      <c r="AS2" s="645"/>
      <c r="AT2" s="645"/>
      <c r="AU2" s="645"/>
      <c r="AV2" s="645"/>
      <c r="AW2" s="645"/>
      <c r="AX2" s="645"/>
      <c r="AY2" s="645"/>
      <c r="AZ2" s="645"/>
      <c r="BA2" s="645"/>
      <c r="BB2" s="645"/>
      <c r="BC2" s="645"/>
      <c r="BD2" s="645"/>
      <c r="BE2" s="645"/>
      <c r="BF2" s="645"/>
      <c r="BG2" s="645"/>
      <c r="BH2" s="645"/>
      <c r="BI2" s="645"/>
      <c r="BJ2" s="645"/>
      <c r="BK2" s="645"/>
      <c r="BL2" s="645"/>
      <c r="BM2" s="645"/>
      <c r="BN2" s="645"/>
      <c r="BO2" s="645"/>
      <c r="BP2" s="645"/>
      <c r="BQ2" s="645"/>
      <c r="BR2" s="645"/>
      <c r="BS2" s="645"/>
      <c r="BT2" s="645"/>
      <c r="BU2" s="645"/>
      <c r="BV2" s="645"/>
      <c r="BW2" s="645"/>
      <c r="BX2" s="645"/>
      <c r="BY2" s="645"/>
      <c r="BZ2" s="645"/>
      <c r="CA2" s="645"/>
      <c r="CB2" s="645"/>
      <c r="CC2" s="645"/>
      <c r="CD2" s="645"/>
      <c r="CE2" s="645"/>
      <c r="CF2" s="645"/>
      <c r="CG2" s="645"/>
      <c r="CH2" s="645"/>
      <c r="CI2" s="645"/>
      <c r="CJ2" s="645"/>
      <c r="CK2" s="645"/>
      <c r="CL2" s="645"/>
      <c r="CM2" s="645"/>
      <c r="CN2" s="645"/>
      <c r="CO2" s="645"/>
      <c r="CP2" s="645"/>
      <c r="CQ2" s="645"/>
      <c r="CR2" s="645"/>
      <c r="CS2" s="645"/>
      <c r="CT2" s="645"/>
      <c r="CU2" s="645"/>
      <c r="CV2" s="645"/>
      <c r="CW2" s="645"/>
      <c r="CX2" s="645"/>
      <c r="CY2" s="645"/>
      <c r="CZ2" s="645"/>
      <c r="DA2" s="645"/>
      <c r="DB2" s="645"/>
      <c r="DC2" s="645"/>
      <c r="DD2" s="645"/>
      <c r="DE2" s="645"/>
      <c r="DF2" s="645"/>
      <c r="DG2" s="645"/>
      <c r="DH2" s="645"/>
      <c r="DI2" s="645"/>
      <c r="DJ2" s="645"/>
      <c r="DK2" s="645"/>
      <c r="DL2" s="645"/>
      <c r="DM2" s="645"/>
      <c r="DN2" s="645"/>
      <c r="DO2" s="645"/>
      <c r="DP2" s="645"/>
      <c r="DQ2" s="645"/>
      <c r="DR2" s="645"/>
      <c r="DS2" s="645"/>
      <c r="DT2" s="645"/>
      <c r="DU2" s="645"/>
      <c r="DV2" s="645"/>
      <c r="DW2" s="645"/>
      <c r="DX2" s="645"/>
      <c r="DY2" s="645"/>
      <c r="DZ2" s="645"/>
      <c r="EA2" s="645"/>
      <c r="EB2" s="645"/>
      <c r="EC2" s="645"/>
      <c r="ED2" s="645"/>
      <c r="EE2" s="645"/>
      <c r="EF2" s="645"/>
      <c r="EG2" s="645"/>
      <c r="EH2" s="645"/>
      <c r="EI2" s="645"/>
      <c r="EJ2" s="645"/>
      <c r="EK2" s="645"/>
      <c r="EL2" s="645"/>
      <c r="EM2" s="645"/>
      <c r="EN2" s="645"/>
      <c r="EO2" s="645"/>
      <c r="EP2" s="645"/>
      <c r="EQ2" s="645"/>
      <c r="ER2" s="645" t="s">
        <v>2475</v>
      </c>
      <c r="ES2" s="645"/>
      <c r="ET2" s="645"/>
      <c r="EU2" s="645"/>
      <c r="EV2" s="645"/>
      <c r="EW2" s="645"/>
      <c r="EX2" s="645"/>
      <c r="EY2" s="645"/>
      <c r="EZ2" s="645"/>
      <c r="FA2" s="645"/>
      <c r="FB2" s="645"/>
      <c r="FC2" s="645"/>
      <c r="FD2" s="645"/>
      <c r="FE2" s="645"/>
      <c r="FF2" s="645"/>
      <c r="FG2" s="645"/>
      <c r="FH2" s="645"/>
      <c r="FI2" s="645"/>
      <c r="FJ2" s="645"/>
      <c r="FK2" s="645"/>
      <c r="FL2" s="645"/>
      <c r="FM2" s="645"/>
      <c r="FN2" s="645"/>
      <c r="FO2" s="645"/>
      <c r="FP2" s="645" t="s">
        <v>2625</v>
      </c>
      <c r="FQ2" s="645"/>
      <c r="FR2" s="645"/>
      <c r="FS2" s="645"/>
      <c r="FT2" s="645"/>
      <c r="FU2" s="645"/>
      <c r="FV2" s="645"/>
      <c r="FW2" s="645"/>
      <c r="FX2" s="645"/>
      <c r="FY2" s="645"/>
      <c r="FZ2" s="645"/>
      <c r="GA2" s="645"/>
      <c r="GB2" s="645"/>
      <c r="GC2" s="645"/>
      <c r="GD2" s="645"/>
      <c r="GE2" s="645"/>
      <c r="GF2" s="645"/>
      <c r="GG2" s="645"/>
      <c r="GH2" s="645"/>
      <c r="GI2" s="645"/>
      <c r="GJ2" s="645"/>
      <c r="GK2" s="645"/>
      <c r="GL2" s="645"/>
      <c r="GM2" s="645"/>
      <c r="GN2" s="645"/>
      <c r="GO2" s="716"/>
    </row>
    <row r="3" spans="1:197">
      <c r="A3" s="70"/>
      <c r="B3" s="205"/>
      <c r="C3" s="70"/>
      <c r="D3" s="456" t="s">
        <v>2265</v>
      </c>
      <c r="E3" s="722"/>
      <c r="F3" s="722"/>
      <c r="G3" s="722"/>
      <c r="H3" s="722"/>
      <c r="I3" s="722"/>
      <c r="J3" s="722"/>
      <c r="K3" s="722"/>
      <c r="L3" s="456" t="s">
        <v>2372</v>
      </c>
      <c r="M3" s="722"/>
      <c r="N3" s="722"/>
      <c r="O3" s="722"/>
      <c r="P3" s="722"/>
      <c r="Q3" s="722"/>
      <c r="R3" s="722"/>
      <c r="S3" s="722"/>
      <c r="T3" s="456" t="s">
        <v>2517</v>
      </c>
      <c r="U3" s="722"/>
      <c r="V3" s="722"/>
      <c r="W3" s="722"/>
      <c r="X3" s="722"/>
      <c r="Y3" s="722"/>
      <c r="Z3" s="722"/>
      <c r="AA3" s="722"/>
      <c r="AB3" s="456" t="s">
        <v>2518</v>
      </c>
      <c r="AC3" s="722"/>
      <c r="AD3" s="722"/>
      <c r="AE3" s="722"/>
      <c r="AF3" s="722"/>
      <c r="AG3" s="722"/>
      <c r="AH3" s="722"/>
      <c r="AI3" s="722"/>
      <c r="AJ3" s="456" t="s">
        <v>2519</v>
      </c>
      <c r="AK3" s="722"/>
      <c r="AL3" s="722"/>
      <c r="AM3" s="722"/>
      <c r="AN3" s="722"/>
      <c r="AO3" s="722"/>
      <c r="AP3" s="722"/>
      <c r="AQ3" s="722"/>
      <c r="AR3" s="456" t="s">
        <v>2520</v>
      </c>
      <c r="AS3" s="722"/>
      <c r="AT3" s="722"/>
      <c r="AU3" s="722"/>
      <c r="AV3" s="722"/>
      <c r="AW3" s="722"/>
      <c r="AX3" s="722"/>
      <c r="AY3" s="722"/>
      <c r="AZ3" s="456" t="s">
        <v>2508</v>
      </c>
      <c r="BA3" s="722"/>
      <c r="BB3" s="722"/>
      <c r="BC3" s="722"/>
      <c r="BD3" s="722"/>
      <c r="BE3" s="722"/>
      <c r="BF3" s="722"/>
      <c r="BG3" s="722"/>
      <c r="BH3" s="456" t="s">
        <v>2477</v>
      </c>
      <c r="BI3" s="722"/>
      <c r="BJ3" s="722"/>
      <c r="BK3" s="722"/>
      <c r="BL3" s="722"/>
      <c r="BM3" s="722"/>
      <c r="BN3" s="722"/>
      <c r="BO3" s="722"/>
      <c r="BP3" s="456" t="s">
        <v>2478</v>
      </c>
      <c r="BQ3" s="722"/>
      <c r="BR3" s="722"/>
      <c r="BS3" s="722"/>
      <c r="BT3" s="722"/>
      <c r="BU3" s="722"/>
      <c r="BV3" s="722"/>
      <c r="BW3" s="722"/>
      <c r="BX3" s="456" t="s">
        <v>2479</v>
      </c>
      <c r="BY3" s="722"/>
      <c r="BZ3" s="722"/>
      <c r="CA3" s="722"/>
      <c r="CB3" s="722"/>
      <c r="CC3" s="722"/>
      <c r="CD3" s="722"/>
      <c r="CE3" s="722"/>
      <c r="CF3" s="456" t="s">
        <v>2480</v>
      </c>
      <c r="CG3" s="722"/>
      <c r="CH3" s="722"/>
      <c r="CI3" s="722"/>
      <c r="CJ3" s="722"/>
      <c r="CK3" s="722"/>
      <c r="CL3" s="722"/>
      <c r="CM3" s="722"/>
      <c r="CN3" s="456" t="s">
        <v>2481</v>
      </c>
      <c r="CO3" s="722"/>
      <c r="CP3" s="722"/>
      <c r="CQ3" s="722"/>
      <c r="CR3" s="722"/>
      <c r="CS3" s="722"/>
      <c r="CT3" s="722"/>
      <c r="CU3" s="722"/>
      <c r="CV3" s="455" t="s">
        <v>2482</v>
      </c>
      <c r="CW3" s="722"/>
      <c r="CX3" s="722"/>
      <c r="CY3" s="722"/>
      <c r="CZ3" s="722"/>
      <c r="DA3" s="722"/>
      <c r="DB3" s="722"/>
      <c r="DC3" s="722"/>
      <c r="DD3" s="456" t="s">
        <v>2796</v>
      </c>
      <c r="DE3" s="722"/>
      <c r="DF3" s="722"/>
      <c r="DG3" s="722"/>
      <c r="DH3" s="722"/>
      <c r="DI3" s="722"/>
      <c r="DJ3" s="722"/>
      <c r="DK3" s="722"/>
      <c r="DL3" s="456" t="s">
        <v>2484</v>
      </c>
      <c r="DM3" s="722"/>
      <c r="DN3" s="722"/>
      <c r="DO3" s="722"/>
      <c r="DP3" s="722"/>
      <c r="DQ3" s="722"/>
      <c r="DR3" s="722"/>
      <c r="DS3" s="722"/>
      <c r="DT3" s="456" t="s">
        <v>2521</v>
      </c>
      <c r="DU3" s="722"/>
      <c r="DV3" s="722"/>
      <c r="DW3" s="722"/>
      <c r="DX3" s="722"/>
      <c r="DY3" s="722"/>
      <c r="DZ3" s="722"/>
      <c r="EA3" s="722"/>
      <c r="EB3" s="456" t="s">
        <v>2486</v>
      </c>
      <c r="EC3" s="722"/>
      <c r="ED3" s="722"/>
      <c r="EE3" s="722"/>
      <c r="EF3" s="722"/>
      <c r="EG3" s="722"/>
      <c r="EH3" s="722"/>
      <c r="EI3" s="722"/>
      <c r="EJ3" s="456" t="s">
        <v>2487</v>
      </c>
      <c r="EK3" s="722"/>
      <c r="EL3" s="722"/>
      <c r="EM3" s="722"/>
      <c r="EN3" s="722"/>
      <c r="EO3" s="722"/>
      <c r="EP3" s="722"/>
      <c r="EQ3" s="722"/>
      <c r="ER3" s="456" t="s">
        <v>2488</v>
      </c>
      <c r="ES3" s="722"/>
      <c r="ET3" s="722"/>
      <c r="EU3" s="722"/>
      <c r="EV3" s="722"/>
      <c r="EW3" s="722"/>
      <c r="EX3" s="722"/>
      <c r="EY3" s="722"/>
      <c r="EZ3" s="456" t="s">
        <v>2489</v>
      </c>
      <c r="FA3" s="722"/>
      <c r="FB3" s="722"/>
      <c r="FC3" s="722"/>
      <c r="FD3" s="722"/>
      <c r="FE3" s="722"/>
      <c r="FF3" s="722"/>
      <c r="FG3" s="722"/>
      <c r="FH3" s="456" t="s">
        <v>2490</v>
      </c>
      <c r="FI3" s="722"/>
      <c r="FJ3" s="722"/>
      <c r="FK3" s="722"/>
      <c r="FL3" s="722"/>
      <c r="FM3" s="722"/>
      <c r="FN3" s="722"/>
      <c r="FO3" s="722"/>
      <c r="FP3" s="456" t="s">
        <v>2491</v>
      </c>
      <c r="FQ3" s="722"/>
      <c r="FR3" s="722"/>
      <c r="FS3" s="722"/>
      <c r="FT3" s="722"/>
      <c r="FU3" s="722"/>
      <c r="FV3" s="722"/>
      <c r="FW3" s="722"/>
      <c r="FX3" s="456" t="s">
        <v>2522</v>
      </c>
      <c r="FY3" s="722"/>
      <c r="FZ3" s="722"/>
      <c r="GA3" s="722"/>
      <c r="GB3" s="722"/>
      <c r="GC3" s="722"/>
      <c r="GD3" s="722"/>
      <c r="GE3" s="722"/>
      <c r="GF3" s="455">
        <v>41820</v>
      </c>
      <c r="GG3" s="722"/>
      <c r="GH3" s="722"/>
      <c r="GI3" s="722"/>
      <c r="GJ3" s="722"/>
      <c r="GK3" s="722"/>
      <c r="GL3" s="722"/>
      <c r="GM3" s="722"/>
      <c r="GN3" s="455" t="s">
        <v>2492</v>
      </c>
    </row>
    <row r="4" spans="1:197" ht="71.400000000000006">
      <c r="A4" s="807" t="s">
        <v>1879</v>
      </c>
      <c r="B4" s="269"/>
      <c r="C4" s="270"/>
      <c r="D4" s="725" t="s">
        <v>2797</v>
      </c>
      <c r="E4" s="725" t="s">
        <v>2778</v>
      </c>
      <c r="F4" s="725" t="s">
        <v>2779</v>
      </c>
      <c r="G4" s="725" t="s">
        <v>2798</v>
      </c>
      <c r="H4" s="725" t="s">
        <v>2799</v>
      </c>
      <c r="I4" s="725" t="s">
        <v>2800</v>
      </c>
      <c r="J4" s="725" t="s">
        <v>2801</v>
      </c>
      <c r="K4" s="725" t="s">
        <v>156</v>
      </c>
      <c r="L4" s="725" t="s">
        <v>2797</v>
      </c>
      <c r="M4" s="725" t="s">
        <v>2778</v>
      </c>
      <c r="N4" s="725" t="s">
        <v>2779</v>
      </c>
      <c r="O4" s="725" t="s">
        <v>2798</v>
      </c>
      <c r="P4" s="725" t="s">
        <v>2799</v>
      </c>
      <c r="Q4" s="725" t="s">
        <v>2800</v>
      </c>
      <c r="R4" s="725" t="s">
        <v>2801</v>
      </c>
      <c r="S4" s="725" t="s">
        <v>156</v>
      </c>
      <c r="T4" s="725" t="s">
        <v>2797</v>
      </c>
      <c r="U4" s="725" t="s">
        <v>2778</v>
      </c>
      <c r="V4" s="725" t="s">
        <v>2779</v>
      </c>
      <c r="W4" s="725" t="s">
        <v>2798</v>
      </c>
      <c r="X4" s="725" t="s">
        <v>2799</v>
      </c>
      <c r="Y4" s="725" t="s">
        <v>2800</v>
      </c>
      <c r="Z4" s="725" t="s">
        <v>2801</v>
      </c>
      <c r="AA4" s="725" t="s">
        <v>156</v>
      </c>
      <c r="AB4" s="725" t="s">
        <v>2797</v>
      </c>
      <c r="AC4" s="725" t="s">
        <v>2778</v>
      </c>
      <c r="AD4" s="725" t="s">
        <v>2779</v>
      </c>
      <c r="AE4" s="725" t="s">
        <v>2798</v>
      </c>
      <c r="AF4" s="725" t="s">
        <v>2799</v>
      </c>
      <c r="AG4" s="725" t="s">
        <v>2800</v>
      </c>
      <c r="AH4" s="725" t="s">
        <v>2801</v>
      </c>
      <c r="AI4" s="725" t="s">
        <v>156</v>
      </c>
      <c r="AJ4" s="725" t="s">
        <v>2797</v>
      </c>
      <c r="AK4" s="725" t="s">
        <v>2778</v>
      </c>
      <c r="AL4" s="725" t="s">
        <v>2779</v>
      </c>
      <c r="AM4" s="725" t="s">
        <v>2798</v>
      </c>
      <c r="AN4" s="725" t="s">
        <v>2799</v>
      </c>
      <c r="AO4" s="725" t="s">
        <v>2800</v>
      </c>
      <c r="AP4" s="725" t="s">
        <v>2801</v>
      </c>
      <c r="AQ4" s="725" t="s">
        <v>156</v>
      </c>
      <c r="AR4" s="725" t="s">
        <v>2797</v>
      </c>
      <c r="AS4" s="725" t="s">
        <v>2778</v>
      </c>
      <c r="AT4" s="725" t="s">
        <v>2779</v>
      </c>
      <c r="AU4" s="725" t="s">
        <v>2798</v>
      </c>
      <c r="AV4" s="725" t="s">
        <v>2799</v>
      </c>
      <c r="AW4" s="725" t="s">
        <v>2800</v>
      </c>
      <c r="AX4" s="725" t="s">
        <v>2801</v>
      </c>
      <c r="AY4" s="725" t="s">
        <v>156</v>
      </c>
      <c r="AZ4" s="725" t="s">
        <v>2797</v>
      </c>
      <c r="BA4" s="725" t="s">
        <v>2778</v>
      </c>
      <c r="BB4" s="725" t="s">
        <v>2779</v>
      </c>
      <c r="BC4" s="725" t="s">
        <v>2798</v>
      </c>
      <c r="BD4" s="725" t="s">
        <v>2799</v>
      </c>
      <c r="BE4" s="725" t="s">
        <v>2800</v>
      </c>
      <c r="BF4" s="725" t="s">
        <v>2801</v>
      </c>
      <c r="BG4" s="725" t="s">
        <v>156</v>
      </c>
      <c r="BH4" s="725" t="s">
        <v>2797</v>
      </c>
      <c r="BI4" s="725" t="s">
        <v>2778</v>
      </c>
      <c r="BJ4" s="725" t="s">
        <v>2779</v>
      </c>
      <c r="BK4" s="725" t="s">
        <v>2798</v>
      </c>
      <c r="BL4" s="725" t="s">
        <v>2799</v>
      </c>
      <c r="BM4" s="725" t="s">
        <v>2800</v>
      </c>
      <c r="BN4" s="725" t="s">
        <v>2801</v>
      </c>
      <c r="BO4" s="725" t="s">
        <v>156</v>
      </c>
      <c r="BP4" s="725" t="s">
        <v>2797</v>
      </c>
      <c r="BQ4" s="725" t="s">
        <v>2778</v>
      </c>
      <c r="BR4" s="725" t="s">
        <v>2779</v>
      </c>
      <c r="BS4" s="725" t="s">
        <v>2798</v>
      </c>
      <c r="BT4" s="725" t="s">
        <v>2799</v>
      </c>
      <c r="BU4" s="725" t="s">
        <v>2800</v>
      </c>
      <c r="BV4" s="725" t="s">
        <v>2801</v>
      </c>
      <c r="BW4" s="725" t="s">
        <v>156</v>
      </c>
      <c r="BX4" s="725" t="s">
        <v>2797</v>
      </c>
      <c r="BY4" s="725" t="s">
        <v>2778</v>
      </c>
      <c r="BZ4" s="725" t="s">
        <v>2779</v>
      </c>
      <c r="CA4" s="725" t="s">
        <v>2798</v>
      </c>
      <c r="CB4" s="725" t="s">
        <v>2799</v>
      </c>
      <c r="CC4" s="725" t="s">
        <v>2800</v>
      </c>
      <c r="CD4" s="725" t="s">
        <v>2801</v>
      </c>
      <c r="CE4" s="725" t="s">
        <v>156</v>
      </c>
      <c r="CF4" s="725" t="s">
        <v>2797</v>
      </c>
      <c r="CG4" s="725" t="s">
        <v>2778</v>
      </c>
      <c r="CH4" s="725" t="s">
        <v>2779</v>
      </c>
      <c r="CI4" s="725" t="s">
        <v>2798</v>
      </c>
      <c r="CJ4" s="725" t="s">
        <v>2799</v>
      </c>
      <c r="CK4" s="725" t="s">
        <v>2800</v>
      </c>
      <c r="CL4" s="725" t="s">
        <v>2801</v>
      </c>
      <c r="CM4" s="725" t="s">
        <v>156</v>
      </c>
      <c r="CN4" s="725" t="s">
        <v>2797</v>
      </c>
      <c r="CO4" s="725" t="s">
        <v>2778</v>
      </c>
      <c r="CP4" s="725" t="s">
        <v>2779</v>
      </c>
      <c r="CQ4" s="725" t="s">
        <v>2798</v>
      </c>
      <c r="CR4" s="725" t="s">
        <v>2799</v>
      </c>
      <c r="CS4" s="725" t="s">
        <v>2800</v>
      </c>
      <c r="CT4" s="725" t="s">
        <v>2801</v>
      </c>
      <c r="CU4" s="725" t="s">
        <v>156</v>
      </c>
      <c r="CV4" s="725" t="s">
        <v>2797</v>
      </c>
      <c r="CW4" s="725" t="s">
        <v>2778</v>
      </c>
      <c r="CX4" s="725" t="s">
        <v>2779</v>
      </c>
      <c r="CY4" s="725" t="s">
        <v>2798</v>
      </c>
      <c r="CZ4" s="725" t="s">
        <v>2799</v>
      </c>
      <c r="DA4" s="725" t="s">
        <v>2800</v>
      </c>
      <c r="DB4" s="725" t="s">
        <v>2801</v>
      </c>
      <c r="DC4" s="725" t="s">
        <v>156</v>
      </c>
      <c r="DD4" s="725" t="s">
        <v>2797</v>
      </c>
      <c r="DE4" s="725" t="s">
        <v>2778</v>
      </c>
      <c r="DF4" s="725" t="s">
        <v>2779</v>
      </c>
      <c r="DG4" s="725" t="s">
        <v>2798</v>
      </c>
      <c r="DH4" s="725" t="s">
        <v>2799</v>
      </c>
      <c r="DI4" s="725" t="s">
        <v>2800</v>
      </c>
      <c r="DJ4" s="725" t="s">
        <v>2801</v>
      </c>
      <c r="DK4" s="725" t="s">
        <v>156</v>
      </c>
      <c r="DL4" s="725" t="s">
        <v>2797</v>
      </c>
      <c r="DM4" s="725" t="s">
        <v>2778</v>
      </c>
      <c r="DN4" s="725" t="s">
        <v>2779</v>
      </c>
      <c r="DO4" s="725" t="s">
        <v>2798</v>
      </c>
      <c r="DP4" s="725" t="s">
        <v>2799</v>
      </c>
      <c r="DQ4" s="725" t="s">
        <v>2800</v>
      </c>
      <c r="DR4" s="725" t="s">
        <v>2801</v>
      </c>
      <c r="DS4" s="725" t="s">
        <v>156</v>
      </c>
      <c r="DT4" s="725" t="s">
        <v>2797</v>
      </c>
      <c r="DU4" s="725" t="s">
        <v>2778</v>
      </c>
      <c r="DV4" s="725" t="s">
        <v>2779</v>
      </c>
      <c r="DW4" s="725" t="s">
        <v>2798</v>
      </c>
      <c r="DX4" s="725" t="s">
        <v>2799</v>
      </c>
      <c r="DY4" s="725" t="s">
        <v>2800</v>
      </c>
      <c r="DZ4" s="725" t="s">
        <v>2801</v>
      </c>
      <c r="EA4" s="725" t="s">
        <v>156</v>
      </c>
      <c r="EB4" s="725" t="s">
        <v>2797</v>
      </c>
      <c r="EC4" s="725" t="s">
        <v>2778</v>
      </c>
      <c r="ED4" s="725" t="s">
        <v>2779</v>
      </c>
      <c r="EE4" s="725" t="s">
        <v>2798</v>
      </c>
      <c r="EF4" s="725" t="s">
        <v>2799</v>
      </c>
      <c r="EG4" s="725" t="s">
        <v>2800</v>
      </c>
      <c r="EH4" s="725" t="s">
        <v>2801</v>
      </c>
      <c r="EI4" s="725" t="s">
        <v>156</v>
      </c>
      <c r="EJ4" s="725" t="s">
        <v>2797</v>
      </c>
      <c r="EK4" s="725" t="s">
        <v>2778</v>
      </c>
      <c r="EL4" s="725" t="s">
        <v>2779</v>
      </c>
      <c r="EM4" s="725" t="s">
        <v>2798</v>
      </c>
      <c r="EN4" s="725" t="s">
        <v>2799</v>
      </c>
      <c r="EO4" s="792" t="s">
        <v>2802</v>
      </c>
      <c r="EP4" s="725" t="s">
        <v>2801</v>
      </c>
      <c r="EQ4" s="725" t="s">
        <v>156</v>
      </c>
      <c r="ER4" s="725" t="s">
        <v>2797</v>
      </c>
      <c r="ES4" s="725" t="s">
        <v>2778</v>
      </c>
      <c r="ET4" s="725" t="s">
        <v>2779</v>
      </c>
      <c r="EU4" s="725" t="s">
        <v>2798</v>
      </c>
      <c r="EV4" s="725" t="s">
        <v>2799</v>
      </c>
      <c r="EW4" s="725" t="s">
        <v>2800</v>
      </c>
      <c r="EX4" s="725" t="s">
        <v>2801</v>
      </c>
      <c r="EY4" s="725" t="s">
        <v>156</v>
      </c>
      <c r="EZ4" s="725" t="s">
        <v>2797</v>
      </c>
      <c r="FA4" s="725" t="s">
        <v>2778</v>
      </c>
      <c r="FB4" s="725" t="s">
        <v>2779</v>
      </c>
      <c r="FC4" s="725" t="s">
        <v>2798</v>
      </c>
      <c r="FD4" s="725" t="s">
        <v>2799</v>
      </c>
      <c r="FE4" s="792" t="s">
        <v>2800</v>
      </c>
      <c r="FF4" s="725" t="s">
        <v>2801</v>
      </c>
      <c r="FG4" s="725" t="s">
        <v>156</v>
      </c>
      <c r="FH4" s="725" t="s">
        <v>2797</v>
      </c>
      <c r="FI4" s="725" t="s">
        <v>2778</v>
      </c>
      <c r="FJ4" s="725" t="s">
        <v>2779</v>
      </c>
      <c r="FK4" s="725" t="s">
        <v>2798</v>
      </c>
      <c r="FL4" s="725" t="s">
        <v>2799</v>
      </c>
      <c r="FM4" s="792" t="s">
        <v>2800</v>
      </c>
      <c r="FN4" s="725" t="s">
        <v>2801</v>
      </c>
      <c r="FO4" s="725" t="s">
        <v>156</v>
      </c>
      <c r="FP4" s="725" t="s">
        <v>2797</v>
      </c>
      <c r="FQ4" s="725" t="s">
        <v>2778</v>
      </c>
      <c r="FR4" s="725" t="s">
        <v>2779</v>
      </c>
      <c r="FS4" s="725" t="s">
        <v>2798</v>
      </c>
      <c r="FT4" s="725" t="s">
        <v>2799</v>
      </c>
      <c r="FU4" s="792" t="s">
        <v>2800</v>
      </c>
      <c r="FV4" s="725" t="s">
        <v>2801</v>
      </c>
      <c r="FW4" s="725" t="s">
        <v>156</v>
      </c>
      <c r="FX4" s="725" t="s">
        <v>2797</v>
      </c>
      <c r="FY4" s="725" t="s">
        <v>2778</v>
      </c>
      <c r="FZ4" s="725" t="s">
        <v>2779</v>
      </c>
      <c r="GA4" s="725" t="s">
        <v>2798</v>
      </c>
      <c r="GB4" s="725" t="s">
        <v>2799</v>
      </c>
      <c r="GC4" s="792" t="s">
        <v>2800</v>
      </c>
      <c r="GD4" s="725" t="s">
        <v>2801</v>
      </c>
      <c r="GE4" s="725" t="s">
        <v>156</v>
      </c>
      <c r="GF4" s="725" t="s">
        <v>2797</v>
      </c>
      <c r="GG4" s="808" t="s">
        <v>2778</v>
      </c>
      <c r="GH4" s="725" t="s">
        <v>2779</v>
      </c>
      <c r="GI4" s="725" t="s">
        <v>2798</v>
      </c>
      <c r="GJ4" s="725" t="s">
        <v>2799</v>
      </c>
      <c r="GK4" s="792" t="s">
        <v>2800</v>
      </c>
      <c r="GL4" s="725" t="s">
        <v>2801</v>
      </c>
      <c r="GM4" s="725" t="s">
        <v>156</v>
      </c>
      <c r="GN4" s="725" t="s">
        <v>156</v>
      </c>
    </row>
    <row r="5" spans="1:197">
      <c r="A5" s="809" t="s">
        <v>156</v>
      </c>
      <c r="B5" s="274"/>
      <c r="C5" s="274"/>
      <c r="D5" s="810">
        <v>104</v>
      </c>
      <c r="E5" s="810">
        <v>79441</v>
      </c>
      <c r="F5" s="810">
        <v>47502</v>
      </c>
      <c r="G5" s="810">
        <v>18702</v>
      </c>
      <c r="H5" s="810">
        <v>111649</v>
      </c>
      <c r="I5" s="810">
        <v>1235</v>
      </c>
      <c r="J5" s="810">
        <v>71447</v>
      </c>
      <c r="K5" s="810">
        <v>330080</v>
      </c>
      <c r="L5" s="810">
        <v>79</v>
      </c>
      <c r="M5" s="810">
        <v>73623</v>
      </c>
      <c r="N5" s="810">
        <v>46663</v>
      </c>
      <c r="O5" s="810">
        <v>18352</v>
      </c>
      <c r="P5" s="810">
        <v>115828</v>
      </c>
      <c r="Q5" s="810">
        <v>936</v>
      </c>
      <c r="R5" s="810">
        <v>66381</v>
      </c>
      <c r="S5" s="810">
        <v>321862</v>
      </c>
      <c r="T5" s="810">
        <v>80</v>
      </c>
      <c r="U5" s="810">
        <v>73156</v>
      </c>
      <c r="V5" s="810">
        <v>46920</v>
      </c>
      <c r="W5" s="810">
        <v>17429</v>
      </c>
      <c r="X5" s="810">
        <v>110822</v>
      </c>
      <c r="Y5" s="810">
        <v>927</v>
      </c>
      <c r="Z5" s="810">
        <v>68587</v>
      </c>
      <c r="AA5" s="810">
        <v>317921</v>
      </c>
      <c r="AB5" s="92">
        <v>308739</v>
      </c>
      <c r="AC5" s="92">
        <v>71271</v>
      </c>
      <c r="AD5" s="92">
        <v>46851</v>
      </c>
      <c r="AE5" s="92">
        <v>16725</v>
      </c>
      <c r="AF5" s="92">
        <v>107245</v>
      </c>
      <c r="AG5" s="92">
        <v>964</v>
      </c>
      <c r="AH5" s="92">
        <v>65631</v>
      </c>
      <c r="AI5" s="92">
        <v>308739</v>
      </c>
      <c r="AJ5" s="92">
        <v>59</v>
      </c>
      <c r="AK5" s="92">
        <v>69864</v>
      </c>
      <c r="AL5" s="92">
        <v>46274</v>
      </c>
      <c r="AM5" s="92">
        <v>16135</v>
      </c>
      <c r="AN5" s="92">
        <v>102529</v>
      </c>
      <c r="AO5" s="92">
        <v>1170</v>
      </c>
      <c r="AP5" s="92">
        <v>63621</v>
      </c>
      <c r="AQ5" s="92">
        <v>299652</v>
      </c>
      <c r="AR5" s="92">
        <v>65</v>
      </c>
      <c r="AS5" s="92">
        <v>68242</v>
      </c>
      <c r="AT5" s="92">
        <v>44237</v>
      </c>
      <c r="AU5" s="92">
        <v>15488</v>
      </c>
      <c r="AV5" s="92">
        <v>102211</v>
      </c>
      <c r="AW5" s="92">
        <v>1074</v>
      </c>
      <c r="AX5" s="92">
        <v>61133</v>
      </c>
      <c r="AY5" s="92">
        <v>292450</v>
      </c>
      <c r="AZ5" s="92">
        <v>65</v>
      </c>
      <c r="BA5" s="92">
        <v>69374</v>
      </c>
      <c r="BB5" s="92">
        <v>43548</v>
      </c>
      <c r="BC5" s="92">
        <v>14887</v>
      </c>
      <c r="BD5" s="92">
        <v>94773</v>
      </c>
      <c r="BE5" s="92">
        <v>1221</v>
      </c>
      <c r="BF5" s="92">
        <v>63981</v>
      </c>
      <c r="BG5" s="92">
        <f>SUM(AZ5:BF5)</f>
        <v>287849</v>
      </c>
      <c r="BH5" s="92">
        <v>75</v>
      </c>
      <c r="BI5" s="92">
        <v>67501</v>
      </c>
      <c r="BJ5" s="92">
        <v>43110</v>
      </c>
      <c r="BK5" s="92">
        <v>14323</v>
      </c>
      <c r="BL5" s="92">
        <v>92753</v>
      </c>
      <c r="BM5" s="92">
        <v>1257</v>
      </c>
      <c r="BN5" s="92">
        <v>62298</v>
      </c>
      <c r="BO5" s="92">
        <f>SUM(BH5:BN5)</f>
        <v>281317</v>
      </c>
      <c r="BP5" s="92">
        <v>82</v>
      </c>
      <c r="BQ5" s="92">
        <v>64654</v>
      </c>
      <c r="BR5" s="92">
        <v>42669</v>
      </c>
      <c r="BS5" s="92">
        <v>14034</v>
      </c>
      <c r="BT5" s="92">
        <v>89392</v>
      </c>
      <c r="BU5" s="92">
        <v>1191</v>
      </c>
      <c r="BV5" s="92">
        <v>57081</v>
      </c>
      <c r="BW5" s="92">
        <f>SUM(BP5:BV5)</f>
        <v>269103</v>
      </c>
      <c r="BX5" s="92">
        <v>84</v>
      </c>
      <c r="BY5" s="92">
        <v>63360</v>
      </c>
      <c r="BZ5" s="92">
        <v>42388</v>
      </c>
      <c r="CA5" s="92">
        <v>13786</v>
      </c>
      <c r="CB5" s="92">
        <v>89387</v>
      </c>
      <c r="CC5" s="92">
        <v>1224</v>
      </c>
      <c r="CD5" s="92">
        <v>54266</v>
      </c>
      <c r="CE5" s="92">
        <f>SUM(BX5:CD5)</f>
        <v>264495</v>
      </c>
      <c r="CF5" s="92">
        <v>92</v>
      </c>
      <c r="CG5" s="92">
        <v>59472</v>
      </c>
      <c r="CH5" s="92">
        <v>43085</v>
      </c>
      <c r="CI5" s="92">
        <v>13546</v>
      </c>
      <c r="CJ5" s="92">
        <v>78186</v>
      </c>
      <c r="CK5" s="92">
        <v>1186</v>
      </c>
      <c r="CL5" s="92">
        <v>51629</v>
      </c>
      <c r="CM5" s="92">
        <f>SUM(CF5:CL5)</f>
        <v>247196</v>
      </c>
      <c r="CN5" s="92">
        <v>121</v>
      </c>
      <c r="CO5" s="92">
        <v>59259</v>
      </c>
      <c r="CP5" s="92">
        <v>43044</v>
      </c>
      <c r="CQ5" s="92">
        <v>13766</v>
      </c>
      <c r="CR5" s="92">
        <v>77256</v>
      </c>
      <c r="CS5" s="92">
        <v>663</v>
      </c>
      <c r="CT5" s="92">
        <v>50712</v>
      </c>
      <c r="CU5" s="92">
        <v>244821</v>
      </c>
      <c r="CV5" s="92">
        <v>135</v>
      </c>
      <c r="CW5" s="92">
        <v>58246</v>
      </c>
      <c r="CX5" s="92">
        <v>43359</v>
      </c>
      <c r="CY5" s="92">
        <v>14488</v>
      </c>
      <c r="CZ5" s="92">
        <v>76481</v>
      </c>
      <c r="DA5" s="92">
        <v>670</v>
      </c>
      <c r="DB5" s="92">
        <v>49678</v>
      </c>
      <c r="DC5" s="92">
        <v>243057</v>
      </c>
      <c r="DD5" s="92">
        <v>174</v>
      </c>
      <c r="DE5" s="92">
        <v>58024</v>
      </c>
      <c r="DF5" s="92">
        <v>43164</v>
      </c>
      <c r="DG5" s="92">
        <v>15036</v>
      </c>
      <c r="DH5" s="92">
        <v>78624</v>
      </c>
      <c r="DI5" s="92">
        <v>660</v>
      </c>
      <c r="DJ5" s="92">
        <v>49601</v>
      </c>
      <c r="DK5" s="92">
        <v>245283</v>
      </c>
      <c r="DL5" s="92">
        <v>193</v>
      </c>
      <c r="DM5" s="92">
        <v>57193</v>
      </c>
      <c r="DN5" s="92">
        <v>44255</v>
      </c>
      <c r="DO5" s="92">
        <v>15506</v>
      </c>
      <c r="DP5" s="92">
        <v>75128</v>
      </c>
      <c r="DQ5" s="92">
        <v>680</v>
      </c>
      <c r="DR5" s="92">
        <v>52234</v>
      </c>
      <c r="DS5" s="92">
        <v>245189</v>
      </c>
      <c r="DT5" s="92">
        <v>246</v>
      </c>
      <c r="DU5" s="92">
        <v>55840</v>
      </c>
      <c r="DV5" s="92">
        <v>45410</v>
      </c>
      <c r="DW5" s="92">
        <v>16298</v>
      </c>
      <c r="DX5" s="92">
        <v>75163</v>
      </c>
      <c r="DY5" s="92">
        <v>708</v>
      </c>
      <c r="DZ5" s="92">
        <v>51339</v>
      </c>
      <c r="EA5" s="92">
        <v>245004</v>
      </c>
      <c r="EB5" s="92">
        <v>205</v>
      </c>
      <c r="EC5" s="92">
        <v>45662</v>
      </c>
      <c r="ED5" s="92">
        <v>46100</v>
      </c>
      <c r="EE5" s="92">
        <v>17516</v>
      </c>
      <c r="EF5" s="92">
        <v>69858</v>
      </c>
      <c r="EG5" s="92">
        <v>734</v>
      </c>
      <c r="EH5" s="92">
        <v>39144</v>
      </c>
      <c r="EI5" s="92">
        <v>219219</v>
      </c>
      <c r="EJ5" s="92">
        <v>213</v>
      </c>
      <c r="EK5" s="92">
        <v>45096</v>
      </c>
      <c r="EL5" s="92">
        <v>45365</v>
      </c>
      <c r="EM5" s="92">
        <v>19277</v>
      </c>
      <c r="EN5" s="92">
        <v>73244</v>
      </c>
      <c r="EO5" s="92">
        <v>776</v>
      </c>
      <c r="EP5" s="92">
        <v>39679</v>
      </c>
      <c r="EQ5" s="92">
        <v>223650</v>
      </c>
      <c r="ER5" s="92">
        <v>213</v>
      </c>
      <c r="ES5" s="92">
        <v>44087</v>
      </c>
      <c r="ET5" s="92">
        <v>46037</v>
      </c>
      <c r="EU5" s="92">
        <v>20869</v>
      </c>
      <c r="EV5" s="92">
        <v>71289</v>
      </c>
      <c r="EW5" s="92">
        <v>755</v>
      </c>
      <c r="EX5" s="92">
        <v>37357</v>
      </c>
      <c r="EY5" s="92">
        <v>220607</v>
      </c>
      <c r="EZ5" s="92">
        <v>208</v>
      </c>
      <c r="FA5" s="92">
        <v>40352</v>
      </c>
      <c r="FB5" s="92">
        <v>46186</v>
      </c>
      <c r="FC5" s="92">
        <v>22754</v>
      </c>
      <c r="FD5" s="92">
        <v>72617</v>
      </c>
      <c r="FE5" s="92">
        <v>752</v>
      </c>
      <c r="FF5" s="92">
        <v>39205</v>
      </c>
      <c r="FG5" s="92">
        <v>222074</v>
      </c>
      <c r="FH5" s="92">
        <v>228</v>
      </c>
      <c r="FI5" s="92">
        <v>38946</v>
      </c>
      <c r="FJ5" s="92">
        <v>45514</v>
      </c>
      <c r="FK5" s="92">
        <v>25110</v>
      </c>
      <c r="FL5" s="92">
        <v>72252</v>
      </c>
      <c r="FM5" s="92">
        <v>796</v>
      </c>
      <c r="FN5" s="92">
        <v>39299</v>
      </c>
      <c r="FO5" s="92">
        <v>222145</v>
      </c>
      <c r="FP5" s="92">
        <v>232</v>
      </c>
      <c r="FQ5" s="92">
        <v>36739</v>
      </c>
      <c r="FR5" s="92">
        <v>39968</v>
      </c>
      <c r="FS5" s="92">
        <v>27993</v>
      </c>
      <c r="FT5" s="92">
        <v>77443</v>
      </c>
      <c r="FU5" s="92">
        <v>627</v>
      </c>
      <c r="FV5" s="92">
        <v>35114</v>
      </c>
      <c r="FW5" s="92">
        <v>218116</v>
      </c>
      <c r="FX5" s="275">
        <v>206</v>
      </c>
      <c r="FY5" s="275">
        <v>34607</v>
      </c>
      <c r="FZ5" s="275">
        <v>35827</v>
      </c>
      <c r="GA5" s="275">
        <v>30066</v>
      </c>
      <c r="GB5" s="275">
        <v>71876</v>
      </c>
      <c r="GC5" s="275">
        <v>609</v>
      </c>
      <c r="GD5" s="275">
        <v>36373</v>
      </c>
      <c r="GE5" s="275">
        <v>209564</v>
      </c>
      <c r="GF5" s="275">
        <v>198</v>
      </c>
      <c r="GG5" s="275">
        <v>32757</v>
      </c>
      <c r="GH5" s="275">
        <v>29359</v>
      </c>
      <c r="GI5" s="275">
        <v>32272</v>
      </c>
      <c r="GJ5" s="275">
        <v>69096</v>
      </c>
      <c r="GK5" s="275">
        <v>581</v>
      </c>
      <c r="GL5" s="275">
        <v>36136</v>
      </c>
      <c r="GM5" s="275">
        <v>200399</v>
      </c>
      <c r="GN5" s="275">
        <v>195425</v>
      </c>
    </row>
    <row r="6" spans="1:197">
      <c r="A6" s="665" t="s">
        <v>2789</v>
      </c>
      <c r="B6" s="811"/>
      <c r="C6" s="811"/>
      <c r="D6" s="811"/>
      <c r="E6" s="811"/>
      <c r="F6" s="811"/>
      <c r="G6" s="811"/>
      <c r="H6" s="811"/>
      <c r="I6" s="811"/>
      <c r="J6" s="811"/>
      <c r="K6" s="811"/>
      <c r="L6" s="811"/>
      <c r="M6" s="811"/>
      <c r="N6" s="811"/>
      <c r="O6" s="811"/>
      <c r="P6" s="811"/>
      <c r="Q6" s="811"/>
      <c r="R6" s="811"/>
      <c r="S6" s="811"/>
      <c r="T6" s="811"/>
      <c r="U6" s="811"/>
      <c r="V6" s="811"/>
      <c r="W6" s="811"/>
      <c r="X6" s="811"/>
      <c r="Y6" s="811"/>
      <c r="Z6" s="811"/>
      <c r="AA6" s="811"/>
      <c r="AB6" s="811"/>
      <c r="AC6" s="811"/>
      <c r="AD6" s="811"/>
      <c r="AE6" s="811"/>
      <c r="AF6" s="811"/>
      <c r="AG6" s="811"/>
      <c r="AH6" s="811"/>
      <c r="AI6" s="811"/>
      <c r="AJ6" s="811"/>
      <c r="AK6" s="811"/>
      <c r="AL6" s="811"/>
      <c r="AM6" s="811"/>
      <c r="AN6" s="811"/>
      <c r="AO6" s="811"/>
      <c r="AP6" s="811"/>
      <c r="AQ6" s="811"/>
      <c r="AR6" s="811"/>
      <c r="AS6" s="811"/>
      <c r="AT6" s="811"/>
      <c r="AU6" s="811"/>
      <c r="AV6" s="811"/>
      <c r="AW6" s="811"/>
      <c r="AX6" s="811"/>
      <c r="AY6" s="811"/>
      <c r="AZ6" s="811"/>
      <c r="BA6" s="811"/>
      <c r="BB6" s="811"/>
      <c r="BC6" s="811"/>
      <c r="BD6" s="811"/>
      <c r="BE6" s="811"/>
      <c r="BF6" s="811"/>
      <c r="BG6" s="811"/>
      <c r="BH6" s="811"/>
      <c r="BI6" s="811"/>
      <c r="BJ6" s="811"/>
      <c r="BK6" s="811"/>
      <c r="BL6" s="811"/>
      <c r="BM6" s="811"/>
      <c r="BN6" s="811"/>
      <c r="BO6" s="811"/>
      <c r="BP6" s="811"/>
      <c r="BQ6" s="811"/>
      <c r="BR6" s="811"/>
      <c r="BS6" s="811"/>
      <c r="BT6" s="811"/>
      <c r="BU6" s="811"/>
      <c r="BV6" s="811"/>
      <c r="BW6" s="811"/>
      <c r="BX6" s="811"/>
      <c r="BY6" s="811"/>
      <c r="BZ6" s="811"/>
      <c r="CA6" s="811"/>
      <c r="CB6" s="811"/>
      <c r="CC6" s="811"/>
      <c r="CD6" s="811"/>
      <c r="CE6" s="811"/>
      <c r="CF6" s="811"/>
      <c r="CG6" s="811"/>
      <c r="CH6" s="811"/>
      <c r="CI6" s="811"/>
      <c r="CJ6" s="811"/>
      <c r="CK6" s="811"/>
      <c r="CL6" s="811"/>
      <c r="CM6" s="811"/>
      <c r="CN6" s="811"/>
      <c r="CO6" s="811"/>
      <c r="CP6" s="811"/>
      <c r="CQ6" s="811"/>
      <c r="CR6" s="811"/>
      <c r="CS6" s="811"/>
      <c r="CT6" s="811"/>
      <c r="CU6" s="811"/>
      <c r="CV6" s="811"/>
      <c r="CW6" s="811"/>
      <c r="CX6" s="811"/>
      <c r="CY6" s="811"/>
      <c r="CZ6" s="811"/>
      <c r="DA6" s="811"/>
      <c r="DB6" s="811"/>
      <c r="DC6" s="811"/>
      <c r="DD6" s="811"/>
      <c r="DE6" s="811"/>
      <c r="DF6" s="811"/>
      <c r="DG6" s="811"/>
      <c r="DH6" s="811"/>
      <c r="DI6" s="811"/>
      <c r="DJ6" s="811"/>
      <c r="DK6" s="811"/>
      <c r="DL6" s="811"/>
      <c r="DM6" s="811"/>
      <c r="DN6" s="811"/>
      <c r="DO6" s="811"/>
      <c r="DP6" s="811"/>
      <c r="DQ6" s="811"/>
      <c r="DR6" s="811"/>
      <c r="DS6" s="811"/>
      <c r="DT6" s="811"/>
      <c r="DU6" s="811"/>
      <c r="DV6" s="811"/>
      <c r="DW6" s="811"/>
      <c r="DX6" s="811"/>
      <c r="DY6" s="811"/>
      <c r="DZ6" s="811"/>
      <c r="EA6" s="811"/>
      <c r="EB6" s="811"/>
      <c r="EC6" s="811"/>
      <c r="ED6" s="811"/>
      <c r="EE6" s="811"/>
      <c r="EF6" s="811"/>
      <c r="EG6" s="811"/>
      <c r="EH6" s="811"/>
      <c r="EI6" s="811"/>
    </row>
    <row r="7" spans="1:197">
      <c r="A7" s="420"/>
      <c r="B7" s="420"/>
      <c r="C7" s="420"/>
      <c r="D7" s="420"/>
      <c r="E7" s="420"/>
      <c r="F7" s="420"/>
      <c r="G7" s="420"/>
      <c r="H7" s="420"/>
      <c r="I7" s="420"/>
      <c r="J7" s="420"/>
      <c r="K7" s="420"/>
      <c r="L7" s="420"/>
      <c r="M7" s="420"/>
      <c r="N7" s="420"/>
      <c r="O7" s="420"/>
      <c r="P7" s="420"/>
      <c r="Q7" s="420"/>
      <c r="R7" s="420"/>
      <c r="S7" s="420"/>
      <c r="T7" s="420"/>
      <c r="U7" s="420"/>
      <c r="V7" s="420"/>
      <c r="W7" s="420"/>
      <c r="X7" s="420"/>
      <c r="Y7" s="420"/>
      <c r="Z7" s="420"/>
      <c r="AA7" s="420"/>
      <c r="AB7" s="420"/>
      <c r="AC7" s="420"/>
      <c r="AD7" s="420"/>
      <c r="AE7" s="420"/>
      <c r="AF7" s="420"/>
      <c r="AG7" s="420"/>
      <c r="AH7" s="420"/>
      <c r="AI7" s="420"/>
      <c r="AJ7" s="420"/>
      <c r="AK7" s="420"/>
      <c r="AL7" s="420"/>
      <c r="AM7" s="420"/>
      <c r="AN7" s="420"/>
      <c r="AO7" s="420"/>
      <c r="AP7" s="420"/>
      <c r="AQ7" s="420"/>
      <c r="AR7" s="420"/>
      <c r="AS7" s="420"/>
      <c r="AT7" s="420"/>
      <c r="AU7" s="420"/>
      <c r="AV7" s="420"/>
      <c r="AW7" s="420"/>
      <c r="AX7" s="420"/>
      <c r="AY7" s="420"/>
      <c r="AZ7" s="420"/>
      <c r="BA7" s="420"/>
      <c r="BB7" s="420"/>
      <c r="BC7" s="420"/>
      <c r="BD7" s="420"/>
      <c r="BE7" s="420"/>
      <c r="BF7" s="420"/>
      <c r="BG7" s="420"/>
      <c r="BH7" s="420"/>
      <c r="BI7" s="420"/>
      <c r="BJ7" s="420"/>
      <c r="BK7" s="420"/>
      <c r="BL7" s="420"/>
      <c r="BM7" s="420"/>
      <c r="BN7" s="420"/>
      <c r="BO7" s="420"/>
      <c r="BP7" s="420"/>
      <c r="BQ7" s="420"/>
      <c r="BR7" s="420"/>
      <c r="BS7" s="420"/>
      <c r="BT7" s="420"/>
      <c r="BU7" s="420"/>
      <c r="BV7" s="420"/>
      <c r="BW7" s="420"/>
      <c r="BX7" s="420"/>
      <c r="BY7" s="420"/>
      <c r="BZ7" s="420"/>
      <c r="CA7" s="420"/>
      <c r="CB7" s="420"/>
      <c r="CC7" s="420"/>
      <c r="CD7" s="420"/>
      <c r="CE7" s="420"/>
      <c r="CF7" s="420"/>
      <c r="CG7" s="420"/>
      <c r="CH7" s="420"/>
      <c r="CI7" s="420"/>
      <c r="CJ7" s="420"/>
      <c r="CK7" s="420"/>
      <c r="CL7" s="420"/>
      <c r="CM7" s="420"/>
      <c r="CN7" s="420"/>
      <c r="CO7" s="420"/>
      <c r="CP7" s="420"/>
      <c r="CQ7" s="420"/>
      <c r="CR7" s="420"/>
      <c r="CS7" s="420"/>
      <c r="CT7" s="420"/>
      <c r="CU7" s="420"/>
      <c r="CV7" s="811"/>
      <c r="CW7" s="811"/>
      <c r="CX7" s="811"/>
      <c r="CY7" s="811"/>
      <c r="CZ7" s="811"/>
      <c r="DA7" s="811"/>
      <c r="DB7" s="811"/>
      <c r="DC7" s="811"/>
      <c r="DD7" s="811"/>
      <c r="DE7" s="811"/>
      <c r="DF7" s="811"/>
      <c r="DG7" s="811"/>
      <c r="DH7" s="811"/>
      <c r="DI7" s="811"/>
      <c r="DJ7" s="811"/>
      <c r="DK7" s="811"/>
      <c r="DL7" s="811"/>
      <c r="DM7" s="811"/>
      <c r="DN7" s="811"/>
      <c r="DO7" s="811"/>
      <c r="DP7" s="811"/>
      <c r="DQ7" s="811"/>
      <c r="DR7" s="811"/>
      <c r="DS7" s="811"/>
      <c r="DT7" s="811"/>
      <c r="DU7" s="811"/>
      <c r="DV7" s="811"/>
      <c r="DW7" s="811"/>
      <c r="DX7" s="811"/>
      <c r="DY7" s="811"/>
      <c r="DZ7" s="811"/>
      <c r="EA7" s="811"/>
      <c r="EB7" s="811"/>
      <c r="EC7" s="811"/>
      <c r="ED7" s="811"/>
      <c r="EE7" s="811"/>
      <c r="EF7" s="811"/>
      <c r="EG7" s="811"/>
      <c r="EH7" s="811"/>
      <c r="EI7" s="811"/>
    </row>
    <row r="8" spans="1:197">
      <c r="A8" s="803"/>
      <c r="CV8" s="812"/>
      <c r="CW8" s="812"/>
      <c r="CX8" s="812"/>
      <c r="CY8" s="812"/>
      <c r="CZ8" s="812"/>
      <c r="DA8" s="812"/>
      <c r="DB8" s="812"/>
      <c r="DC8" s="812"/>
      <c r="DD8" s="812"/>
      <c r="DE8" s="812"/>
      <c r="DF8" s="812"/>
      <c r="DG8" s="812"/>
      <c r="DH8" s="812"/>
      <c r="DI8" s="812"/>
      <c r="DJ8" s="812"/>
      <c r="DK8" s="812"/>
      <c r="DL8" s="812"/>
      <c r="DM8" s="812"/>
      <c r="DN8" s="812"/>
      <c r="DO8" s="812"/>
      <c r="DP8" s="812"/>
      <c r="DQ8" s="812"/>
      <c r="DR8" s="812"/>
      <c r="DS8" s="812"/>
      <c r="DT8" s="812"/>
      <c r="DU8" s="812"/>
      <c r="DV8" s="812"/>
      <c r="DW8" s="812"/>
      <c r="DX8" s="812"/>
      <c r="DY8" s="812"/>
      <c r="DZ8" s="812"/>
      <c r="EA8" s="812"/>
      <c r="EB8" s="812"/>
      <c r="EC8" s="812"/>
      <c r="ED8" s="812"/>
      <c r="EE8" s="812"/>
      <c r="EF8" s="812"/>
      <c r="EG8" s="812"/>
      <c r="EH8" s="812"/>
      <c r="EI8" s="812"/>
      <c r="EJ8" s="420"/>
      <c r="EK8" s="420"/>
      <c r="EL8" s="420"/>
      <c r="EM8" s="420"/>
      <c r="EN8" s="420"/>
      <c r="EO8" s="420"/>
      <c r="EP8" s="420"/>
      <c r="EQ8" s="420"/>
    </row>
    <row r="9" spans="1:197">
      <c r="A9" s="420"/>
      <c r="B9" s="420"/>
      <c r="C9" s="420"/>
      <c r="D9" s="420"/>
      <c r="E9" s="420"/>
      <c r="F9" s="420"/>
      <c r="G9" s="420"/>
      <c r="H9" s="420"/>
      <c r="I9" s="420"/>
      <c r="J9" s="420"/>
      <c r="K9" s="420"/>
      <c r="L9" s="420"/>
      <c r="M9" s="420"/>
      <c r="N9" s="420"/>
      <c r="O9" s="420"/>
      <c r="P9" s="420"/>
      <c r="Q9" s="420"/>
      <c r="R9" s="420"/>
      <c r="S9" s="420"/>
      <c r="T9" s="420"/>
      <c r="U9" s="420"/>
      <c r="V9" s="420"/>
      <c r="W9" s="420"/>
      <c r="X9" s="420"/>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0"/>
      <c r="BU9" s="420"/>
      <c r="BV9" s="420"/>
      <c r="BW9" s="420"/>
      <c r="BX9" s="420"/>
      <c r="BY9" s="420"/>
      <c r="BZ9" s="420"/>
      <c r="CA9" s="420"/>
      <c r="CB9" s="420"/>
      <c r="CC9" s="420"/>
      <c r="CD9" s="420"/>
      <c r="CE9" s="420"/>
      <c r="CF9" s="420"/>
      <c r="CG9" s="420"/>
      <c r="CH9" s="420"/>
      <c r="CI9" s="420"/>
      <c r="CJ9" s="420"/>
      <c r="CK9" s="420"/>
      <c r="CL9" s="420"/>
      <c r="CM9" s="420"/>
      <c r="CN9" s="420"/>
      <c r="CO9" s="420"/>
      <c r="CP9" s="420"/>
      <c r="CQ9" s="420"/>
      <c r="CR9" s="420"/>
      <c r="CS9" s="420"/>
      <c r="CT9" s="420"/>
      <c r="CU9" s="420"/>
      <c r="CV9" s="420"/>
      <c r="CW9" s="420"/>
      <c r="CX9" s="420"/>
      <c r="CY9" s="420"/>
      <c r="CZ9" s="420"/>
      <c r="DA9" s="420"/>
      <c r="DB9" s="420"/>
      <c r="DC9" s="420"/>
      <c r="DD9" s="420"/>
      <c r="DE9" s="420"/>
      <c r="DF9" s="420"/>
      <c r="DG9" s="420"/>
      <c r="DH9" s="420"/>
      <c r="DI9" s="420"/>
      <c r="DJ9" s="420"/>
      <c r="DK9" s="420"/>
      <c r="DL9" s="420"/>
      <c r="DM9" s="420"/>
      <c r="DN9" s="420"/>
      <c r="DO9" s="420"/>
      <c r="DP9" s="420"/>
      <c r="DQ9" s="420"/>
      <c r="DR9" s="420"/>
      <c r="DS9" s="420"/>
      <c r="DT9" s="420"/>
      <c r="DU9" s="420"/>
      <c r="DV9" s="420"/>
      <c r="DW9" s="420"/>
      <c r="DX9" s="420"/>
      <c r="DY9" s="420"/>
      <c r="DZ9" s="420"/>
      <c r="EA9" s="420"/>
      <c r="EB9" s="420"/>
      <c r="EC9" s="420"/>
      <c r="ED9" s="420"/>
      <c r="EE9" s="420"/>
      <c r="EF9" s="420"/>
      <c r="EG9" s="420"/>
      <c r="EH9" s="420"/>
      <c r="EI9" s="420"/>
      <c r="EJ9" s="420"/>
      <c r="EK9" s="420"/>
      <c r="EL9" s="420"/>
      <c r="EM9" s="420"/>
      <c r="EN9" s="420"/>
      <c r="EO9" s="420"/>
      <c r="EP9" s="420"/>
      <c r="EQ9" s="420"/>
    </row>
  </sheetData>
  <hyperlinks>
    <hyperlink ref="A1" location="Menu!E51" display="Operações com Características de Concessão de  Crédito(1) - Exposição (Pessoa Física)" xr:uid="{C6381007-BD27-4B03-A939-586607AB6765}"/>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F503F-7C21-4ED3-9EC5-3B84C324D7E7}">
  <sheetPr codeName="Plan29">
    <tabColor rgb="FF5F6062"/>
  </sheetPr>
  <dimension ref="A1:ME55"/>
  <sheetViews>
    <sheetView workbookViewId="0">
      <selection sqref="A1:XFD1048576"/>
    </sheetView>
  </sheetViews>
  <sheetFormatPr defaultColWidth="8.5546875" defaultRowHeight="13.8"/>
  <cols>
    <col min="1" max="2" width="1.44140625" style="3" customWidth="1"/>
    <col min="3" max="3" width="36.21875" style="3" customWidth="1"/>
    <col min="4" max="4" width="7.44140625" style="3" bestFit="1" customWidth="1"/>
    <col min="5" max="5" width="14" style="3" bestFit="1" customWidth="1"/>
    <col min="6" max="6" width="7.44140625" style="3" bestFit="1" customWidth="1"/>
    <col min="7" max="7" width="14" style="3" bestFit="1" customWidth="1"/>
    <col min="8" max="8" width="7.44140625" style="3" bestFit="1" customWidth="1"/>
    <col min="9" max="9" width="14" style="3" bestFit="1" customWidth="1"/>
    <col min="10" max="10" width="8.44140625" style="3" bestFit="1" customWidth="1"/>
    <col min="11" max="11" width="14" style="3" bestFit="1" customWidth="1"/>
    <col min="12" max="12" width="7.44140625" style="3" bestFit="1" customWidth="1"/>
    <col min="13" max="13" width="14" style="3" bestFit="1" customWidth="1"/>
    <col min="14" max="14" width="6.44140625" style="3" bestFit="1" customWidth="1"/>
    <col min="15" max="15" width="14" style="3" bestFit="1" customWidth="1"/>
    <col min="16" max="16" width="8.44140625" style="3" bestFit="1" customWidth="1"/>
    <col min="17" max="17" width="14" style="3" bestFit="1" customWidth="1"/>
    <col min="18" max="31" width="14" style="3" customWidth="1"/>
    <col min="32" max="32" width="7.44140625" style="3" bestFit="1" customWidth="1"/>
    <col min="33" max="33" width="14" style="3" bestFit="1" customWidth="1"/>
    <col min="34" max="34" width="7.44140625" style="3" bestFit="1" customWidth="1"/>
    <col min="35" max="35" width="14" style="3" bestFit="1" customWidth="1"/>
    <col min="36" max="36" width="7.44140625" style="3" bestFit="1" customWidth="1"/>
    <col min="37" max="37" width="14" style="3" bestFit="1" customWidth="1"/>
    <col min="38" max="38" width="8.44140625" style="3" bestFit="1" customWidth="1"/>
    <col min="39" max="39" width="14" style="3" bestFit="1" customWidth="1"/>
    <col min="40" max="40" width="7.44140625" style="3" bestFit="1" customWidth="1"/>
    <col min="41" max="41" width="14" style="3" bestFit="1" customWidth="1"/>
    <col min="42" max="42" width="6.44140625" style="3" bestFit="1" customWidth="1"/>
    <col min="43" max="43" width="14" style="3" bestFit="1" customWidth="1"/>
    <col min="44" max="44" width="8.44140625" style="3" bestFit="1" customWidth="1"/>
    <col min="45" max="45" width="14" style="3" bestFit="1" customWidth="1"/>
    <col min="46" max="46" width="7.44140625" style="3" bestFit="1" customWidth="1"/>
    <col min="47" max="47" width="7.21875" style="3" bestFit="1" customWidth="1"/>
    <col min="48" max="48" width="7.44140625" style="3" bestFit="1" customWidth="1"/>
    <col min="49" max="49" width="7.21875" style="3" bestFit="1" customWidth="1"/>
    <col min="50" max="50" width="7.44140625" style="3" bestFit="1" customWidth="1"/>
    <col min="51" max="51" width="7.21875" style="3" bestFit="1" customWidth="1"/>
    <col min="52" max="52" width="8.44140625" style="3" bestFit="1" customWidth="1"/>
    <col min="53" max="53" width="7.21875" style="3" bestFit="1" customWidth="1"/>
    <col min="54" max="54" width="7.44140625" style="3" bestFit="1" customWidth="1"/>
    <col min="55" max="55" width="7.21875" style="3" bestFit="1" customWidth="1"/>
    <col min="56" max="56" width="6.44140625" style="3" bestFit="1" customWidth="1"/>
    <col min="57" max="57" width="7.21875" style="3" bestFit="1" customWidth="1"/>
    <col min="58" max="58" width="8.44140625" style="3" bestFit="1" customWidth="1"/>
    <col min="59" max="59" width="7.21875" style="3" bestFit="1" customWidth="1"/>
    <col min="60" max="60" width="6.44140625" style="3" bestFit="1" customWidth="1"/>
    <col min="61" max="61" width="7.21875" style="3" bestFit="1" customWidth="1"/>
    <col min="62" max="62" width="7.44140625" style="3" bestFit="1" customWidth="1"/>
    <col min="63" max="63" width="7.21875" style="3" bestFit="1" customWidth="1"/>
    <col min="64" max="64" width="7.44140625" style="3" bestFit="1" customWidth="1"/>
    <col min="65" max="65" width="7.21875" style="3" bestFit="1" customWidth="1"/>
    <col min="66" max="66" width="8.44140625" style="3" bestFit="1" customWidth="1"/>
    <col min="67" max="67" width="7.21875" style="3" bestFit="1" customWidth="1"/>
    <col min="68" max="68" width="7.44140625" style="3" bestFit="1" customWidth="1"/>
    <col min="69" max="69" width="7.21875" style="3" bestFit="1" customWidth="1"/>
    <col min="70" max="70" width="6.44140625" style="3" bestFit="1" customWidth="1"/>
    <col min="71" max="71" width="7.21875" style="3" bestFit="1" customWidth="1"/>
    <col min="72" max="72" width="8.44140625" style="3" bestFit="1" customWidth="1"/>
    <col min="73" max="73" width="7.21875" style="3" bestFit="1" customWidth="1"/>
    <col min="74" max="74" width="6.44140625" style="3" bestFit="1" customWidth="1"/>
    <col min="75" max="75" width="7.21875" style="3" bestFit="1" customWidth="1"/>
    <col min="76" max="76" width="7.44140625" style="3" bestFit="1" customWidth="1"/>
    <col min="77" max="77" width="7.21875" style="3" bestFit="1" customWidth="1"/>
    <col min="78" max="78" width="7.44140625" style="3" bestFit="1" customWidth="1"/>
    <col min="79" max="79" width="7.21875" style="3" bestFit="1" customWidth="1"/>
    <col min="80" max="80" width="8.44140625" style="3" bestFit="1" customWidth="1"/>
    <col min="81" max="81" width="7.21875" style="3" bestFit="1" customWidth="1"/>
    <col min="82" max="82" width="7.44140625" style="3" bestFit="1" customWidth="1"/>
    <col min="83" max="83" width="7.21875" style="3" bestFit="1" customWidth="1"/>
    <col min="84" max="84" width="6.44140625" style="3" bestFit="1" customWidth="1"/>
    <col min="85" max="85" width="7.21875" style="3" bestFit="1" customWidth="1"/>
    <col min="86" max="86" width="8.44140625" style="3" bestFit="1" customWidth="1"/>
    <col min="87" max="87" width="7.21875" style="3" bestFit="1" customWidth="1"/>
    <col min="88" max="88" width="6.44140625" style="3" bestFit="1" customWidth="1"/>
    <col min="89" max="89" width="7.21875" style="3" bestFit="1" customWidth="1"/>
    <col min="90" max="90" width="7.44140625" style="3" bestFit="1" customWidth="1"/>
    <col min="91" max="91" width="7.21875" style="3" bestFit="1" customWidth="1"/>
    <col min="92" max="92" width="7.44140625" style="3" bestFit="1" customWidth="1"/>
    <col min="93" max="93" width="7.21875" style="3" bestFit="1" customWidth="1"/>
    <col min="94" max="94" width="8.44140625" style="3" bestFit="1" customWidth="1"/>
    <col min="95" max="95" width="7.21875" style="3" bestFit="1" customWidth="1"/>
    <col min="96" max="96" width="7.44140625" style="3" bestFit="1" customWidth="1"/>
    <col min="97" max="97" width="7.21875" style="3" bestFit="1" customWidth="1"/>
    <col min="98" max="98" width="6.44140625" style="3" bestFit="1" customWidth="1"/>
    <col min="99" max="99" width="7.21875" style="3" bestFit="1" customWidth="1"/>
    <col min="100" max="100" width="8.44140625" style="3" bestFit="1" customWidth="1"/>
    <col min="101" max="101" width="7.21875" style="3" bestFit="1" customWidth="1"/>
    <col min="102" max="102" width="6.44140625" style="3" bestFit="1" customWidth="1"/>
    <col min="103" max="103" width="7.21875" style="3" bestFit="1" customWidth="1"/>
    <col min="104" max="104" width="7.44140625" style="3" bestFit="1" customWidth="1"/>
    <col min="105" max="105" width="7.21875" style="3" bestFit="1" customWidth="1"/>
    <col min="106" max="106" width="7.44140625" style="3" bestFit="1" customWidth="1"/>
    <col min="107" max="107" width="7.21875" style="3" bestFit="1" customWidth="1"/>
    <col min="108" max="108" width="8.44140625" style="3" bestFit="1" customWidth="1"/>
    <col min="109" max="109" width="7.21875" style="3" bestFit="1" customWidth="1"/>
    <col min="110" max="110" width="7.44140625" style="3" bestFit="1" customWidth="1"/>
    <col min="111" max="111" width="7.21875" style="3" bestFit="1" customWidth="1"/>
    <col min="112" max="112" width="6.44140625" style="3" bestFit="1" customWidth="1"/>
    <col min="113" max="113" width="7.21875" style="3" bestFit="1" customWidth="1"/>
    <col min="114" max="114" width="8.44140625" style="3" bestFit="1" customWidth="1"/>
    <col min="115" max="115" width="7.21875" style="3" bestFit="1" customWidth="1"/>
    <col min="116" max="116" width="6.44140625" style="3" bestFit="1" customWidth="1"/>
    <col min="117" max="117" width="7.21875" style="3" bestFit="1" customWidth="1"/>
    <col min="118" max="118" width="7.44140625" style="3" bestFit="1" customWidth="1"/>
    <col min="119" max="119" width="7.21875" style="3" bestFit="1" customWidth="1"/>
    <col min="120" max="120" width="7.44140625" style="3" bestFit="1" customWidth="1"/>
    <col min="121" max="121" width="7.21875" style="3" bestFit="1" customWidth="1"/>
    <col min="122" max="122" width="8.44140625" style="3" bestFit="1" customWidth="1"/>
    <col min="123" max="123" width="7.21875" style="3" bestFit="1" customWidth="1"/>
    <col min="124" max="124" width="7.44140625" style="3" bestFit="1" customWidth="1"/>
    <col min="125" max="125" width="7.21875" style="3" bestFit="1" customWidth="1"/>
    <col min="126" max="126" width="6.44140625" style="3" bestFit="1" customWidth="1"/>
    <col min="127" max="127" width="7.21875" style="3" bestFit="1" customWidth="1"/>
    <col min="128" max="128" width="8.44140625" style="3" bestFit="1" customWidth="1"/>
    <col min="129" max="129" width="7.21875" style="3" bestFit="1" customWidth="1"/>
    <col min="130" max="130" width="6.44140625" style="3" bestFit="1" customWidth="1"/>
    <col min="131" max="131" width="7.21875" style="3" bestFit="1" customWidth="1"/>
    <col min="132" max="132" width="7.44140625" style="3" bestFit="1" customWidth="1"/>
    <col min="133" max="133" width="7.21875" style="3" bestFit="1" customWidth="1"/>
    <col min="134" max="134" width="7.44140625" style="3" bestFit="1" customWidth="1"/>
    <col min="135" max="135" width="7.21875" style="3" bestFit="1" customWidth="1"/>
    <col min="136" max="136" width="8.44140625" style="3" bestFit="1" customWidth="1"/>
    <col min="137" max="137" width="7.21875" style="3" bestFit="1" customWidth="1"/>
    <col min="138" max="138" width="7.44140625" style="3" bestFit="1" customWidth="1"/>
    <col min="139" max="139" width="7.21875" style="3" bestFit="1" customWidth="1"/>
    <col min="140" max="140" width="6.44140625" style="3" bestFit="1" customWidth="1"/>
    <col min="141" max="141" width="7.21875" style="3" bestFit="1" customWidth="1"/>
    <col min="142" max="142" width="8.44140625" style="3" bestFit="1" customWidth="1"/>
    <col min="143" max="143" width="7.21875" style="3" bestFit="1" customWidth="1"/>
    <col min="144" max="144" width="6.44140625" style="3" bestFit="1" customWidth="1"/>
    <col min="145" max="145" width="7.21875" style="3" bestFit="1" customWidth="1"/>
    <col min="146" max="146" width="7.44140625" style="3" bestFit="1" customWidth="1"/>
    <col min="147" max="147" width="7.21875" style="3" bestFit="1" customWidth="1"/>
    <col min="148" max="148" width="7.44140625" style="3" bestFit="1" customWidth="1"/>
    <col min="149" max="149" width="7.21875" style="3" bestFit="1" customWidth="1"/>
    <col min="150" max="150" width="8.44140625" style="3" bestFit="1" customWidth="1"/>
    <col min="151" max="151" width="7.21875" style="3" bestFit="1" customWidth="1"/>
    <col min="152" max="152" width="7.44140625" style="3" bestFit="1" customWidth="1"/>
    <col min="153" max="153" width="7.21875" style="3" bestFit="1" customWidth="1"/>
    <col min="154" max="154" width="6.44140625" style="3" bestFit="1" customWidth="1"/>
    <col min="155" max="155" width="7.21875" style="3" bestFit="1" customWidth="1"/>
    <col min="156" max="156" width="8.44140625" style="3" bestFit="1" customWidth="1"/>
    <col min="157" max="157" width="7.21875" style="3" bestFit="1" customWidth="1"/>
    <col min="158" max="158" width="7.44140625" style="3" bestFit="1" customWidth="1"/>
    <col min="159" max="159" width="7.21875" style="3" bestFit="1" customWidth="1"/>
    <col min="160" max="160" width="7.44140625" style="3" bestFit="1" customWidth="1"/>
    <col min="161" max="161" width="7.21875" style="3" bestFit="1" customWidth="1"/>
    <col min="162" max="162" width="7.44140625" style="3" bestFit="1" customWidth="1"/>
    <col min="163" max="163" width="7.21875" style="3" bestFit="1" customWidth="1"/>
    <col min="164" max="164" width="8.44140625" style="3" bestFit="1" customWidth="1"/>
    <col min="165" max="165" width="7.21875" style="3" bestFit="1" customWidth="1"/>
    <col min="166" max="166" width="7.44140625" style="3" bestFit="1" customWidth="1"/>
    <col min="167" max="167" width="7.21875" style="3" bestFit="1" customWidth="1"/>
    <col min="168" max="168" width="6.44140625" style="3" bestFit="1" customWidth="1"/>
    <col min="169" max="169" width="7.21875" style="3" bestFit="1" customWidth="1"/>
    <col min="170" max="170" width="8.44140625" style="3" bestFit="1" customWidth="1"/>
    <col min="171" max="171" width="7.21875" style="3" bestFit="1" customWidth="1"/>
    <col min="172" max="172" width="7.44140625" style="3" bestFit="1" customWidth="1"/>
    <col min="173" max="173" width="7.21875" style="3" bestFit="1" customWidth="1"/>
    <col min="174" max="174" width="7.44140625" style="3" bestFit="1" customWidth="1"/>
    <col min="175" max="175" width="7.21875" style="3" bestFit="1" customWidth="1"/>
    <col min="176" max="176" width="7.44140625" style="3" bestFit="1" customWidth="1"/>
    <col min="177" max="177" width="7.21875" style="3" bestFit="1" customWidth="1"/>
    <col min="178" max="178" width="8.44140625" style="3" bestFit="1" customWidth="1"/>
    <col min="179" max="179" width="7.21875" style="3" bestFit="1" customWidth="1"/>
    <col min="180" max="180" width="7.44140625" style="3" bestFit="1" customWidth="1"/>
    <col min="181" max="181" width="7.21875" style="3" bestFit="1" customWidth="1"/>
    <col min="182" max="182" width="6.44140625" style="3" bestFit="1" customWidth="1"/>
    <col min="183" max="183" width="7.21875" style="3" bestFit="1" customWidth="1"/>
    <col min="184" max="184" width="8.44140625" style="3" bestFit="1" customWidth="1"/>
    <col min="185" max="185" width="7.21875" style="3" bestFit="1" customWidth="1"/>
    <col min="186" max="186" width="7.44140625" style="3" bestFit="1" customWidth="1"/>
    <col min="187" max="187" width="7.21875" style="3" bestFit="1" customWidth="1"/>
    <col min="188" max="188" width="7.44140625" style="3" bestFit="1" customWidth="1"/>
    <col min="189" max="189" width="7.21875" style="3" bestFit="1" customWidth="1"/>
    <col min="190" max="190" width="7.44140625" style="3" bestFit="1" customWidth="1"/>
    <col min="191" max="191" width="7.21875" style="3" bestFit="1" customWidth="1"/>
    <col min="192" max="192" width="8.44140625" style="3" bestFit="1" customWidth="1"/>
    <col min="193" max="193" width="7.21875" style="3" bestFit="1" customWidth="1"/>
    <col min="194" max="194" width="7.44140625" style="3" bestFit="1" customWidth="1"/>
    <col min="195" max="195" width="7.21875" style="3" bestFit="1" customWidth="1"/>
    <col min="196" max="196" width="6.44140625" style="3" bestFit="1" customWidth="1"/>
    <col min="197" max="197" width="7.21875" style="3" bestFit="1" customWidth="1"/>
    <col min="198" max="198" width="8.44140625" style="3" bestFit="1" customWidth="1"/>
    <col min="199" max="199" width="7.21875" style="3" bestFit="1" customWidth="1"/>
    <col min="200" max="200" width="6.44140625" style="3" bestFit="1" customWidth="1"/>
    <col min="201" max="201" width="7.21875" style="3" bestFit="1" customWidth="1"/>
    <col min="202" max="202" width="7.44140625" style="3" bestFit="1" customWidth="1"/>
    <col min="203" max="203" width="7.21875" style="3" bestFit="1" customWidth="1"/>
    <col min="204" max="204" width="7.44140625" style="3" bestFit="1" customWidth="1"/>
    <col min="205" max="205" width="7.21875" style="3" bestFit="1" customWidth="1"/>
    <col min="206" max="206" width="8.44140625" style="3" bestFit="1" customWidth="1"/>
    <col min="207" max="207" width="7.21875" style="3" bestFit="1" customWidth="1"/>
    <col min="208" max="208" width="7.44140625" style="3" bestFit="1" customWidth="1"/>
    <col min="209" max="209" width="7.21875" style="3" bestFit="1" customWidth="1"/>
    <col min="210" max="210" width="6.44140625" style="3" bestFit="1" customWidth="1"/>
    <col min="211" max="211" width="7.21875" style="3" bestFit="1" customWidth="1"/>
    <col min="212" max="212" width="8.44140625" style="3" bestFit="1" customWidth="1"/>
    <col min="213" max="213" width="7.21875" style="3" bestFit="1" customWidth="1"/>
    <col min="214" max="214" width="6.44140625" style="3" bestFit="1" customWidth="1"/>
    <col min="215" max="215" width="7.21875" style="3" bestFit="1" customWidth="1"/>
    <col min="216" max="216" width="7.44140625" style="3" bestFit="1" customWidth="1"/>
    <col min="217" max="217" width="7.21875" style="3" bestFit="1" customWidth="1"/>
    <col min="218" max="218" width="7.44140625" style="3" bestFit="1" customWidth="1"/>
    <col min="219" max="219" width="7.21875" style="3" bestFit="1" customWidth="1"/>
    <col min="220" max="220" width="8.44140625" style="3" bestFit="1" customWidth="1"/>
    <col min="221" max="221" width="7.21875" style="3" bestFit="1" customWidth="1"/>
    <col min="222" max="222" width="7.44140625" style="3" bestFit="1" customWidth="1"/>
    <col min="223" max="223" width="7.21875" style="3" bestFit="1" customWidth="1"/>
    <col min="224" max="224" width="6.44140625" style="3" bestFit="1" customWidth="1"/>
    <col min="225" max="225" width="7.21875" style="3" bestFit="1" customWidth="1"/>
    <col min="226" max="226" width="8.44140625" style="3" bestFit="1" customWidth="1"/>
    <col min="227" max="227" width="7.21875" style="3" bestFit="1" customWidth="1"/>
    <col min="228" max="228" width="6.44140625" style="3" bestFit="1" customWidth="1"/>
    <col min="229" max="229" width="7.21875" style="3" bestFit="1" customWidth="1"/>
    <col min="230" max="230" width="7.44140625" style="3" bestFit="1" customWidth="1"/>
    <col min="231" max="231" width="7.21875" style="3" bestFit="1" customWidth="1"/>
    <col min="232" max="232" width="7.44140625" style="3" bestFit="1" customWidth="1"/>
    <col min="233" max="233" width="7.21875" style="3" bestFit="1" customWidth="1"/>
    <col min="234" max="234" width="8.44140625" style="3" bestFit="1" customWidth="1"/>
    <col min="235" max="235" width="7.21875" style="3" bestFit="1" customWidth="1"/>
    <col min="236" max="236" width="7.44140625" style="3" bestFit="1" customWidth="1"/>
    <col min="237" max="237" width="7.21875" style="3" bestFit="1" customWidth="1"/>
    <col min="238" max="238" width="6.44140625" style="3" bestFit="1" customWidth="1"/>
    <col min="239" max="239" width="7.21875" style="3" bestFit="1" customWidth="1"/>
    <col min="240" max="240" width="8.44140625" style="3" bestFit="1" customWidth="1"/>
    <col min="241" max="241" width="7.21875" style="3" bestFit="1" customWidth="1"/>
    <col min="242" max="242" width="6.44140625" style="3" bestFit="1" customWidth="1"/>
    <col min="243" max="243" width="7.21875" style="3" bestFit="1" customWidth="1"/>
    <col min="244" max="244" width="7.44140625" style="3" bestFit="1" customWidth="1"/>
    <col min="245" max="245" width="7.21875" style="3" bestFit="1" customWidth="1"/>
    <col min="246" max="246" width="7.44140625" style="3" bestFit="1" customWidth="1"/>
    <col min="247" max="247" width="7.21875" style="3" bestFit="1" customWidth="1"/>
    <col min="248" max="248" width="8.44140625" style="3" bestFit="1" customWidth="1"/>
    <col min="249" max="249" width="7.21875" style="3" bestFit="1" customWidth="1"/>
    <col min="250" max="250" width="7.44140625" style="3" bestFit="1" customWidth="1"/>
    <col min="251" max="251" width="7.21875" style="3" bestFit="1" customWidth="1"/>
    <col min="252" max="252" width="6.44140625" style="3" bestFit="1" customWidth="1"/>
    <col min="253" max="253" width="7.21875" style="3" bestFit="1" customWidth="1"/>
    <col min="254" max="254" width="8.44140625" style="3" bestFit="1" customWidth="1"/>
    <col min="255" max="255" width="7.21875" style="3" bestFit="1" customWidth="1"/>
    <col min="256" max="256" width="6.44140625" style="3" customWidth="1"/>
    <col min="257" max="257" width="7.21875" style="3" bestFit="1" customWidth="1"/>
    <col min="258" max="258" width="7.44140625" style="3" bestFit="1" customWidth="1"/>
    <col min="259" max="259" width="7.21875" style="3" bestFit="1" customWidth="1"/>
    <col min="260" max="260" width="7.44140625" style="3" bestFit="1" customWidth="1"/>
    <col min="261" max="261" width="7.21875" style="3" bestFit="1" customWidth="1"/>
    <col min="262" max="262" width="8.44140625" style="3" bestFit="1" customWidth="1"/>
    <col min="263" max="263" width="7.21875" style="3" bestFit="1" customWidth="1"/>
    <col min="264" max="264" width="7.44140625" style="3" bestFit="1" customWidth="1"/>
    <col min="265" max="265" width="7.21875" style="3" bestFit="1" customWidth="1"/>
    <col min="266" max="266" width="6.44140625" style="3" bestFit="1" customWidth="1"/>
    <col min="267" max="267" width="7.21875" style="3" bestFit="1" customWidth="1"/>
    <col min="268" max="268" width="8.44140625" style="3" bestFit="1" customWidth="1"/>
    <col min="269" max="269" width="7.21875" style="3" bestFit="1" customWidth="1"/>
    <col min="270" max="270" width="6.44140625" style="3" customWidth="1"/>
    <col min="271" max="271" width="7.21875" style="3" bestFit="1" customWidth="1"/>
    <col min="272" max="272" width="7.44140625" style="3" bestFit="1" customWidth="1"/>
    <col min="273" max="273" width="7.21875" style="3" bestFit="1" customWidth="1"/>
    <col min="274" max="274" width="7.44140625" style="3" bestFit="1" customWidth="1"/>
    <col min="275" max="275" width="7.21875" style="3" bestFit="1" customWidth="1"/>
    <col min="276" max="276" width="8.44140625" style="3" bestFit="1" customWidth="1"/>
    <col min="277" max="277" width="7.21875" style="3" bestFit="1" customWidth="1"/>
    <col min="278" max="278" width="7.44140625" style="3" bestFit="1" customWidth="1"/>
    <col min="279" max="279" width="7.21875" style="3" bestFit="1" customWidth="1"/>
    <col min="280" max="280" width="6.44140625" style="3" bestFit="1" customWidth="1"/>
    <col min="281" max="281" width="7.21875" style="3" bestFit="1" customWidth="1"/>
    <col min="282" max="282" width="8.44140625" style="3" bestFit="1" customWidth="1"/>
    <col min="283" max="283" width="7.21875" style="3" bestFit="1" customWidth="1"/>
    <col min="284" max="284" width="6.44140625" style="3" customWidth="1"/>
    <col min="285" max="285" width="5.21875" style="3" bestFit="1" customWidth="1"/>
    <col min="286" max="286" width="7.44140625" style="3" bestFit="1" customWidth="1"/>
    <col min="287" max="287" width="6.21875" style="3" bestFit="1" customWidth="1"/>
    <col min="288" max="288" width="7.44140625" style="3" bestFit="1" customWidth="1"/>
    <col min="289" max="289" width="6.21875" style="3" bestFit="1" customWidth="1"/>
    <col min="290" max="290" width="8.44140625" style="3" bestFit="1" customWidth="1"/>
    <col min="291" max="291" width="6.21875" style="3" bestFit="1" customWidth="1"/>
    <col min="292" max="292" width="7.44140625" style="3" bestFit="1" customWidth="1"/>
    <col min="293" max="293" width="6.21875" style="3" bestFit="1" customWidth="1"/>
    <col min="294" max="294" width="6.44140625" style="3" bestFit="1" customWidth="1"/>
    <col min="295" max="295" width="5.21875" style="3" bestFit="1" customWidth="1"/>
    <col min="296" max="296" width="8.44140625" style="3" bestFit="1" customWidth="1"/>
    <col min="297" max="297" width="7.21875" style="3" bestFit="1" customWidth="1"/>
    <col min="298" max="298" width="8.44140625" style="3" bestFit="1" customWidth="1"/>
    <col min="299" max="299" width="7.21875" style="3" bestFit="1" customWidth="1"/>
    <col min="300" max="300" width="7.44140625" style="3" bestFit="1" customWidth="1"/>
    <col min="301" max="301" width="6.21875" style="3" bestFit="1" customWidth="1"/>
    <col min="302" max="302" width="7.44140625" style="3" bestFit="1" customWidth="1"/>
    <col min="303" max="303" width="5.21875" style="3" bestFit="1" customWidth="1"/>
    <col min="304" max="304" width="8.44140625" style="3" bestFit="1" customWidth="1"/>
    <col min="305" max="305" width="6.21875" style="3" bestFit="1" customWidth="1"/>
    <col min="306" max="306" width="7.44140625" style="3" bestFit="1" customWidth="1"/>
    <col min="307" max="307" width="6.21875" style="3" bestFit="1" customWidth="1"/>
    <col min="308" max="308" width="6.44140625" style="3" bestFit="1" customWidth="1"/>
    <col min="309" max="309" width="5.21875" style="3" bestFit="1" customWidth="1"/>
    <col min="310" max="310" width="8.44140625" style="3" bestFit="1" customWidth="1"/>
    <col min="311" max="311" width="7.21875" style="3" bestFit="1" customWidth="1"/>
    <col min="312" max="312" width="6.44140625" style="3" bestFit="1" customWidth="1"/>
    <col min="313" max="313" width="7.21875" style="3" bestFit="1" customWidth="1"/>
    <col min="314" max="314" width="7.44140625" style="3" bestFit="1" customWidth="1"/>
    <col min="315" max="315" width="7.21875" style="3" bestFit="1" customWidth="1"/>
    <col min="316" max="316" width="7.44140625" style="3" bestFit="1" customWidth="1"/>
    <col min="317" max="317" width="7.21875" style="3" bestFit="1" customWidth="1"/>
    <col min="318" max="318" width="8.44140625" style="3" bestFit="1" customWidth="1"/>
    <col min="319" max="319" width="7.21875" style="3" bestFit="1" customWidth="1"/>
    <col min="320" max="320" width="7.44140625" style="3" bestFit="1" customWidth="1"/>
    <col min="321" max="321" width="7.21875" style="3" bestFit="1" customWidth="1"/>
    <col min="322" max="322" width="6.44140625" style="3" bestFit="1" customWidth="1"/>
    <col min="323" max="323" width="7.21875" style="3" bestFit="1" customWidth="1"/>
    <col min="324" max="324" width="8.44140625" style="3" bestFit="1" customWidth="1"/>
    <col min="325" max="325" width="7.21875" style="3" bestFit="1" customWidth="1"/>
    <col min="326" max="326" width="6.44140625" style="3" bestFit="1" customWidth="1"/>
    <col min="327" max="327" width="6.21875" style="3" bestFit="1" customWidth="1"/>
    <col min="328" max="328" width="7.44140625" style="3" bestFit="1" customWidth="1"/>
    <col min="329" max="329" width="6.21875" style="3" bestFit="1" customWidth="1"/>
    <col min="330" max="330" width="7.44140625" style="3" bestFit="1" customWidth="1"/>
    <col min="331" max="331" width="6.21875" style="3" bestFit="1" customWidth="1"/>
    <col min="332" max="332" width="8.44140625" style="3" bestFit="1" customWidth="1"/>
    <col min="333" max="333" width="6.21875" style="3" bestFit="1" customWidth="1"/>
    <col min="334" max="334" width="7.44140625" style="3" bestFit="1" customWidth="1"/>
    <col min="335" max="335" width="6.21875" style="3" bestFit="1" customWidth="1"/>
    <col min="336" max="336" width="6.44140625" style="3" bestFit="1" customWidth="1"/>
    <col min="337" max="337" width="6.21875" style="3" bestFit="1" customWidth="1"/>
    <col min="338" max="338" width="8.44140625" style="3" bestFit="1" customWidth="1"/>
    <col min="339" max="339" width="6.21875" style="3" bestFit="1" customWidth="1"/>
    <col min="340" max="341" width="8.44140625" style="3" bestFit="1" customWidth="1"/>
    <col min="342" max="343" width="8.5546875" style="3"/>
    <col min="344" max="344" width="12.44140625" style="3" bestFit="1" customWidth="1"/>
    <col min="345" max="16384" width="8.5546875" style="3"/>
  </cols>
  <sheetData>
    <row r="1" spans="1:343" ht="18">
      <c r="A1" s="2521" t="s">
        <v>2803</v>
      </c>
      <c r="B1" s="2521"/>
      <c r="C1" s="2521"/>
      <c r="D1" s="2521"/>
      <c r="E1" s="2521"/>
      <c r="F1" s="2521"/>
      <c r="G1" s="2521"/>
      <c r="H1" s="2521"/>
      <c r="I1" s="2521"/>
      <c r="J1" s="2521"/>
      <c r="K1" s="2521"/>
      <c r="L1" s="2521"/>
      <c r="M1" s="2521"/>
      <c r="N1" s="2521"/>
      <c r="O1" s="2521"/>
      <c r="P1" s="2521"/>
      <c r="Q1" s="2521"/>
      <c r="R1" s="2521"/>
      <c r="S1" s="2521"/>
      <c r="T1" s="2521"/>
      <c r="U1" s="2521"/>
      <c r="V1" s="2521"/>
      <c r="W1" s="2521"/>
      <c r="X1" s="2521"/>
      <c r="Y1" s="2521"/>
      <c r="Z1" s="2521"/>
      <c r="AA1" s="2521"/>
      <c r="AB1" s="2521"/>
      <c r="AC1" s="2521"/>
      <c r="AD1" s="2521"/>
      <c r="AE1" s="2521"/>
      <c r="AF1" s="2521"/>
      <c r="AG1" s="2521"/>
      <c r="AH1" s="2521"/>
      <c r="AI1" s="2521"/>
      <c r="AJ1" s="2521"/>
      <c r="AK1" s="2521"/>
      <c r="AL1" s="2521"/>
      <c r="AM1" s="2521"/>
      <c r="AN1" s="2521"/>
      <c r="AO1" s="2521"/>
      <c r="AP1" s="2521"/>
      <c r="AQ1" s="2521"/>
      <c r="AR1" s="2521"/>
      <c r="AS1" s="2521"/>
      <c r="AT1" s="2521"/>
      <c r="AU1" s="2521"/>
      <c r="AV1" s="2521"/>
      <c r="AW1" s="2521"/>
      <c r="AX1" s="2521"/>
      <c r="AY1" s="2521"/>
      <c r="AZ1" s="2521"/>
      <c r="BA1" s="246"/>
      <c r="BB1" s="246"/>
      <c r="BC1" s="246"/>
      <c r="BD1" s="246"/>
      <c r="BE1" s="246"/>
      <c r="BF1" s="246"/>
      <c r="BG1" s="246"/>
      <c r="BH1" s="246"/>
      <c r="BI1" s="246"/>
      <c r="BJ1" s="246"/>
      <c r="BK1" s="246"/>
      <c r="BL1" s="246"/>
      <c r="BM1" s="246"/>
      <c r="BN1" s="246"/>
      <c r="BO1" s="246"/>
      <c r="BP1" s="246"/>
      <c r="BQ1" s="246"/>
      <c r="BR1" s="246"/>
      <c r="BS1" s="246"/>
      <c r="BT1" s="246"/>
      <c r="BU1" s="246"/>
      <c r="BV1" s="246"/>
      <c r="BW1" s="246"/>
      <c r="BX1" s="246"/>
      <c r="BY1" s="246"/>
      <c r="BZ1" s="246"/>
      <c r="CA1" s="246"/>
      <c r="CB1" s="246"/>
      <c r="CC1" s="246"/>
      <c r="CD1" s="246"/>
      <c r="CE1" s="246"/>
      <c r="CF1" s="246"/>
      <c r="CG1" s="246"/>
      <c r="CH1" s="246"/>
      <c r="CI1" s="246"/>
      <c r="CJ1" s="246"/>
      <c r="CK1" s="246"/>
      <c r="CL1" s="246"/>
      <c r="CM1" s="246"/>
      <c r="CN1" s="246"/>
      <c r="CO1" s="246"/>
      <c r="CP1" s="246"/>
      <c r="CQ1" s="246"/>
      <c r="CR1" s="246"/>
      <c r="CS1" s="246"/>
      <c r="CT1" s="246"/>
      <c r="CU1" s="246"/>
      <c r="CV1" s="246"/>
      <c r="CW1" s="246"/>
      <c r="CX1" s="246"/>
      <c r="CY1" s="246"/>
      <c r="CZ1" s="246"/>
      <c r="DA1" s="246"/>
      <c r="DB1" s="246"/>
      <c r="DC1" s="246"/>
      <c r="DD1" s="246"/>
      <c r="DE1" s="246"/>
      <c r="DF1" s="246"/>
      <c r="DG1" s="246"/>
      <c r="DH1" s="246"/>
      <c r="DI1" s="246"/>
      <c r="DJ1" s="246"/>
      <c r="DK1" s="246"/>
      <c r="DL1" s="246"/>
      <c r="DM1" s="246"/>
      <c r="DN1" s="246"/>
      <c r="DO1" s="246"/>
      <c r="DP1" s="246"/>
      <c r="DQ1" s="246"/>
      <c r="DR1" s="246"/>
      <c r="DS1" s="246"/>
      <c r="DT1" s="246"/>
      <c r="DU1" s="246"/>
      <c r="DV1" s="246"/>
      <c r="DW1" s="246"/>
      <c r="DX1" s="246"/>
      <c r="DY1" s="246"/>
      <c r="DZ1" s="246"/>
      <c r="EA1" s="246"/>
      <c r="EB1" s="246"/>
      <c r="EC1" s="246"/>
      <c r="ED1" s="246"/>
      <c r="EE1" s="246"/>
      <c r="EF1" s="246"/>
      <c r="EG1" s="246"/>
      <c r="EH1" s="246"/>
      <c r="EI1" s="246"/>
      <c r="EJ1" s="246"/>
      <c r="EK1" s="246"/>
      <c r="EL1" s="246"/>
      <c r="EM1" s="246"/>
      <c r="EN1" s="246"/>
      <c r="EO1" s="246"/>
      <c r="EP1" s="246"/>
      <c r="EQ1" s="246"/>
      <c r="ER1" s="246"/>
      <c r="ES1" s="246"/>
      <c r="ET1" s="246"/>
      <c r="EU1" s="246"/>
      <c r="EV1" s="246"/>
      <c r="EW1" s="246"/>
      <c r="EX1" s="246"/>
      <c r="EY1" s="246"/>
      <c r="EZ1" s="246"/>
      <c r="FA1" s="246"/>
      <c r="FB1" s="246"/>
      <c r="FC1" s="246"/>
      <c r="FD1" s="246"/>
      <c r="FE1" s="246"/>
      <c r="FF1" s="246"/>
      <c r="FG1" s="246"/>
      <c r="FH1" s="246"/>
      <c r="FI1" s="246"/>
      <c r="FJ1" s="246"/>
      <c r="FK1" s="246"/>
      <c r="FL1" s="246"/>
      <c r="FM1" s="246"/>
      <c r="FN1" s="246"/>
      <c r="FO1" s="246"/>
      <c r="FP1" s="246"/>
      <c r="FQ1" s="246"/>
      <c r="FR1" s="246"/>
      <c r="FS1" s="246"/>
      <c r="FT1" s="246"/>
      <c r="FU1" s="246"/>
      <c r="FV1" s="246"/>
      <c r="FW1" s="246"/>
      <c r="FX1" s="246"/>
      <c r="FY1" s="246"/>
      <c r="FZ1" s="246"/>
      <c r="GA1" s="246"/>
      <c r="GB1" s="246"/>
      <c r="GC1" s="246"/>
      <c r="GD1" s="246"/>
      <c r="GE1" s="246"/>
      <c r="GF1" s="246"/>
      <c r="GG1" s="246"/>
      <c r="GH1" s="246"/>
      <c r="GI1" s="246"/>
      <c r="GJ1" s="246"/>
      <c r="GK1" s="246"/>
      <c r="GL1" s="246"/>
      <c r="GM1" s="246"/>
      <c r="GN1" s="246"/>
      <c r="GO1" s="246"/>
      <c r="GP1" s="246"/>
      <c r="GQ1" s="246"/>
      <c r="GR1" s="246"/>
      <c r="GS1" s="246"/>
      <c r="GT1" s="246"/>
      <c r="GU1" s="246"/>
      <c r="GV1" s="246"/>
      <c r="GW1" s="246"/>
      <c r="GX1" s="246"/>
      <c r="GY1" s="246"/>
      <c r="GZ1" s="246"/>
      <c r="HA1" s="246"/>
      <c r="HB1" s="246"/>
      <c r="HC1" s="246"/>
      <c r="HD1" s="246"/>
      <c r="HE1" s="246"/>
      <c r="HF1" s="246"/>
      <c r="HG1" s="246"/>
      <c r="HH1" s="246"/>
      <c r="HI1" s="246"/>
      <c r="HJ1" s="246"/>
      <c r="HK1" s="246"/>
      <c r="HL1" s="246"/>
      <c r="HM1" s="246"/>
      <c r="HN1" s="246"/>
      <c r="HO1" s="246"/>
      <c r="HP1" s="246"/>
      <c r="HQ1" s="246"/>
      <c r="HR1" s="246"/>
      <c r="HS1" s="246"/>
      <c r="HT1" s="246"/>
      <c r="HU1" s="246"/>
      <c r="HV1" s="246"/>
      <c r="HW1" s="246"/>
      <c r="HX1" s="246"/>
      <c r="HY1" s="246"/>
      <c r="HZ1" s="246"/>
      <c r="IA1" s="246"/>
      <c r="IB1" s="246"/>
      <c r="IC1" s="246"/>
      <c r="ID1" s="246"/>
      <c r="IE1" s="246"/>
      <c r="IF1" s="246"/>
      <c r="IG1" s="246"/>
      <c r="IH1" s="246"/>
      <c r="II1" s="246"/>
      <c r="IJ1" s="246"/>
      <c r="IK1" s="246"/>
      <c r="IL1" s="246"/>
      <c r="IM1" s="246"/>
      <c r="IN1" s="246"/>
      <c r="IO1" s="246"/>
      <c r="IP1" s="246"/>
      <c r="IQ1" s="246"/>
      <c r="IR1" s="246"/>
      <c r="IS1" s="246"/>
      <c r="IT1" s="246"/>
      <c r="IU1" s="246"/>
      <c r="IV1" s="246"/>
      <c r="IW1" s="246"/>
      <c r="IX1" s="246"/>
      <c r="IY1" s="246"/>
      <c r="IZ1" s="246"/>
      <c r="JA1" s="246"/>
      <c r="JB1" s="246"/>
      <c r="JC1" s="246"/>
      <c r="JD1" s="246"/>
      <c r="JE1" s="246"/>
      <c r="JF1" s="246"/>
      <c r="JG1" s="246"/>
      <c r="JH1" s="246"/>
      <c r="JI1" s="246"/>
      <c r="JJ1" s="246"/>
      <c r="JK1" s="246"/>
      <c r="JL1" s="246"/>
      <c r="JM1" s="246"/>
      <c r="JN1" s="246"/>
      <c r="JO1" s="246"/>
      <c r="JP1" s="246"/>
      <c r="JQ1" s="246"/>
      <c r="JR1" s="246"/>
      <c r="JS1" s="246"/>
      <c r="JT1" s="246"/>
      <c r="JU1" s="246"/>
      <c r="JV1" s="246"/>
      <c r="JW1" s="246"/>
      <c r="JX1" s="246"/>
      <c r="JY1" s="246"/>
      <c r="JZ1" s="246"/>
      <c r="KA1" s="246"/>
      <c r="KB1" s="246"/>
      <c r="KC1" s="246"/>
      <c r="KD1" s="246"/>
      <c r="KE1" s="246"/>
      <c r="KF1" s="246"/>
      <c r="KG1" s="246"/>
      <c r="KH1" s="246"/>
      <c r="KI1" s="246"/>
      <c r="KJ1" s="246"/>
      <c r="KK1" s="246"/>
      <c r="KL1" s="246"/>
      <c r="KM1" s="246"/>
      <c r="KN1" s="246"/>
      <c r="KO1" s="246"/>
      <c r="KP1" s="246"/>
      <c r="KQ1" s="246"/>
      <c r="KR1" s="246"/>
      <c r="KS1" s="246"/>
      <c r="KT1" s="246"/>
      <c r="KU1" s="246"/>
      <c r="KV1" s="246"/>
      <c r="KW1" s="246"/>
      <c r="KX1" s="246"/>
      <c r="KY1" s="246"/>
      <c r="KZ1" s="246"/>
      <c r="LA1" s="246"/>
      <c r="LB1" s="246"/>
      <c r="LC1" s="246"/>
      <c r="LD1" s="246"/>
      <c r="LE1" s="246"/>
      <c r="LF1" s="246"/>
      <c r="LG1" s="246"/>
      <c r="LH1" s="246"/>
      <c r="LI1" s="246"/>
      <c r="LJ1" s="246"/>
      <c r="LK1" s="246"/>
      <c r="LL1" s="246"/>
      <c r="LM1" s="246"/>
      <c r="LN1" s="246"/>
      <c r="LO1" s="246"/>
      <c r="LP1" s="246"/>
      <c r="LQ1" s="246"/>
      <c r="LR1" s="246"/>
      <c r="LS1" s="246"/>
      <c r="LT1" s="246"/>
      <c r="LU1" s="246"/>
      <c r="LV1" s="246"/>
      <c r="LW1" s="246"/>
      <c r="LX1" s="246"/>
      <c r="LY1" s="246"/>
      <c r="LZ1" s="246"/>
      <c r="MA1" s="246"/>
      <c r="MB1" s="715"/>
      <c r="MC1" s="715" t="s">
        <v>2345</v>
      </c>
    </row>
    <row r="2" spans="1:343">
      <c r="A2" s="791"/>
      <c r="B2" s="246"/>
      <c r="C2" s="246"/>
      <c r="D2" s="645"/>
      <c r="E2" s="718"/>
      <c r="F2" s="718"/>
      <c r="G2" s="651"/>
      <c r="H2" s="644"/>
      <c r="I2" s="718"/>
      <c r="J2" s="718"/>
      <c r="K2" s="718"/>
      <c r="L2" s="718"/>
      <c r="M2" s="718"/>
      <c r="N2" s="718"/>
      <c r="O2" s="718"/>
      <c r="P2" s="718"/>
      <c r="Q2" s="720"/>
      <c r="R2" s="644"/>
      <c r="S2" s="644"/>
      <c r="T2" s="644"/>
      <c r="U2" s="644"/>
      <c r="V2" s="644"/>
      <c r="W2" s="644"/>
      <c r="X2" s="644"/>
      <c r="Y2" s="644"/>
      <c r="Z2" s="644"/>
      <c r="AA2" s="644"/>
      <c r="AB2" s="644"/>
      <c r="AC2" s="644"/>
      <c r="AD2" s="644"/>
      <c r="AE2" s="644"/>
      <c r="AF2" s="645"/>
      <c r="AG2" s="718"/>
      <c r="AH2" s="718"/>
      <c r="AI2" s="651"/>
      <c r="AJ2" s="644"/>
      <c r="AK2" s="718"/>
      <c r="AL2" s="718"/>
      <c r="AM2" s="718"/>
      <c r="AN2" s="718"/>
      <c r="AO2" s="718"/>
      <c r="AP2" s="718"/>
      <c r="AQ2" s="718"/>
      <c r="AR2" s="718"/>
      <c r="AS2" s="720"/>
      <c r="AT2" s="645" t="s">
        <v>2475</v>
      </c>
      <c r="AU2" s="645"/>
      <c r="AV2" s="645"/>
      <c r="AW2" s="645"/>
      <c r="AX2" s="645"/>
      <c r="AY2" s="645"/>
      <c r="AZ2" s="645"/>
      <c r="BA2" s="645"/>
      <c r="BB2" s="645"/>
      <c r="BC2" s="645"/>
      <c r="BD2" s="645"/>
      <c r="BE2" s="645"/>
      <c r="BF2" s="645"/>
      <c r="BG2" s="645"/>
      <c r="BH2" s="645"/>
      <c r="BI2" s="645"/>
      <c r="BJ2" s="645"/>
      <c r="BK2" s="645"/>
      <c r="BL2" s="645"/>
      <c r="BM2" s="645"/>
      <c r="BN2" s="645"/>
      <c r="BO2" s="645"/>
      <c r="BP2" s="645"/>
      <c r="BQ2" s="645"/>
      <c r="BR2" s="645"/>
      <c r="BS2" s="645"/>
      <c r="BT2" s="645"/>
      <c r="BU2" s="645"/>
      <c r="BV2" s="645"/>
      <c r="BW2" s="645"/>
      <c r="BX2" s="645"/>
      <c r="BY2" s="645"/>
      <c r="BZ2" s="645"/>
      <c r="CA2" s="645"/>
      <c r="CB2" s="645"/>
      <c r="CC2" s="645"/>
      <c r="CD2" s="645"/>
      <c r="CE2" s="645"/>
      <c r="CF2" s="645"/>
      <c r="CG2" s="645"/>
      <c r="CH2" s="645"/>
      <c r="CI2" s="645"/>
      <c r="CJ2" s="645" t="s">
        <v>2475</v>
      </c>
      <c r="CK2" s="645"/>
      <c r="CL2" s="645"/>
      <c r="CM2" s="645"/>
      <c r="CN2" s="645"/>
      <c r="CO2" s="645"/>
      <c r="CP2" s="645"/>
      <c r="CQ2" s="645"/>
      <c r="CR2" s="645"/>
      <c r="CS2" s="645"/>
      <c r="CT2" s="645"/>
      <c r="CU2" s="645"/>
      <c r="CV2" s="645"/>
      <c r="CW2" s="645"/>
      <c r="CX2" s="645" t="s">
        <v>2475</v>
      </c>
      <c r="CY2" s="645"/>
      <c r="CZ2" s="645"/>
      <c r="DA2" s="645"/>
      <c r="DB2" s="645"/>
      <c r="DC2" s="645"/>
      <c r="DD2" s="645"/>
      <c r="DE2" s="645"/>
      <c r="DF2" s="645"/>
      <c r="DG2" s="645"/>
      <c r="DH2" s="645"/>
      <c r="DI2" s="645"/>
      <c r="DJ2" s="645"/>
      <c r="DK2" s="645"/>
      <c r="DL2" s="645"/>
      <c r="DM2" s="645"/>
      <c r="DN2" s="645"/>
      <c r="DO2" s="645"/>
      <c r="DP2" s="645"/>
      <c r="DQ2" s="645"/>
      <c r="DR2" s="645"/>
      <c r="DS2" s="645"/>
      <c r="DT2" s="645"/>
      <c r="DU2" s="645"/>
      <c r="DV2" s="645"/>
      <c r="DW2" s="645"/>
      <c r="DX2" s="645"/>
      <c r="DY2" s="645"/>
      <c r="DZ2" s="645"/>
      <c r="EA2" s="645"/>
      <c r="EB2" s="645"/>
      <c r="EC2" s="645"/>
      <c r="ED2" s="645"/>
      <c r="EE2" s="645"/>
      <c r="EF2" s="645"/>
      <c r="EG2" s="645"/>
      <c r="EH2" s="645"/>
      <c r="EI2" s="645"/>
      <c r="EJ2" s="645"/>
      <c r="EK2" s="645"/>
      <c r="EL2" s="645"/>
      <c r="EM2" s="645"/>
      <c r="EN2" s="645"/>
      <c r="EO2" s="645"/>
      <c r="EP2" s="645"/>
      <c r="EQ2" s="645"/>
      <c r="ER2" s="645"/>
      <c r="ES2" s="645"/>
      <c r="ET2" s="645"/>
      <c r="EU2" s="645"/>
      <c r="EV2" s="645"/>
      <c r="EW2" s="645"/>
      <c r="EX2" s="645"/>
      <c r="EY2" s="645"/>
      <c r="EZ2" s="645"/>
      <c r="FA2" s="645"/>
      <c r="FB2" s="645"/>
      <c r="FC2" s="645"/>
      <c r="FD2" s="645"/>
      <c r="FE2" s="645"/>
      <c r="FF2" s="645"/>
      <c r="FG2" s="645"/>
      <c r="FH2" s="645"/>
      <c r="FI2" s="645"/>
      <c r="FJ2" s="645"/>
      <c r="FK2" s="645"/>
      <c r="FL2" s="645"/>
      <c r="FM2" s="645"/>
      <c r="FN2" s="645"/>
      <c r="FO2" s="645"/>
      <c r="FP2" s="645"/>
      <c r="FQ2" s="645"/>
      <c r="FR2" s="645"/>
      <c r="FS2" s="645"/>
      <c r="FT2" s="645"/>
      <c r="FU2" s="645"/>
      <c r="FV2" s="645"/>
      <c r="FW2" s="645"/>
      <c r="FX2" s="645"/>
      <c r="FY2" s="645"/>
      <c r="FZ2" s="645"/>
      <c r="GA2" s="645"/>
      <c r="GB2" s="645"/>
      <c r="GC2" s="645"/>
      <c r="GD2" s="645"/>
      <c r="GE2" s="645"/>
      <c r="GF2" s="645"/>
      <c r="GG2" s="645"/>
      <c r="GH2" s="645"/>
      <c r="GI2" s="645"/>
      <c r="GJ2" s="645"/>
      <c r="GK2" s="645"/>
      <c r="GL2" s="645"/>
      <c r="GM2" s="645"/>
      <c r="GN2" s="645"/>
      <c r="GO2" s="645"/>
      <c r="GP2" s="645"/>
      <c r="GQ2" s="645"/>
      <c r="GR2" s="645"/>
      <c r="GS2" s="645"/>
      <c r="GT2" s="645"/>
      <c r="GU2" s="645"/>
      <c r="GV2" s="645"/>
      <c r="GW2" s="645"/>
      <c r="GX2" s="645"/>
      <c r="GY2" s="645"/>
      <c r="GZ2" s="645"/>
      <c r="HA2" s="645"/>
      <c r="HB2" s="645"/>
      <c r="HC2" s="645"/>
      <c r="HD2" s="645"/>
      <c r="HE2" s="645"/>
      <c r="HF2" s="645"/>
      <c r="HG2" s="645"/>
      <c r="HH2" s="645"/>
      <c r="HI2" s="645"/>
      <c r="HJ2" s="645"/>
      <c r="HK2" s="645"/>
      <c r="HL2" s="645"/>
      <c r="HM2" s="645"/>
      <c r="HN2" s="645"/>
      <c r="HO2" s="645"/>
      <c r="HP2" s="645"/>
      <c r="HQ2" s="645"/>
      <c r="HR2" s="645"/>
      <c r="HS2" s="645"/>
      <c r="HT2" s="645"/>
      <c r="HU2" s="645"/>
      <c r="HV2" s="645"/>
      <c r="HW2" s="645"/>
      <c r="HX2" s="645"/>
      <c r="HY2" s="645"/>
      <c r="HZ2" s="645"/>
      <c r="IA2" s="645"/>
      <c r="IB2" s="645"/>
      <c r="IC2" s="645"/>
      <c r="ID2" s="645"/>
      <c r="IE2" s="645"/>
      <c r="IF2" s="645"/>
      <c r="IG2" s="645"/>
      <c r="IH2" s="645"/>
      <c r="II2" s="645"/>
      <c r="IJ2" s="645"/>
      <c r="IK2" s="645"/>
      <c r="IL2" s="645"/>
      <c r="IM2" s="645"/>
      <c r="IN2" s="645"/>
      <c r="IO2" s="645"/>
      <c r="IP2" s="645"/>
      <c r="IQ2" s="645"/>
      <c r="IR2" s="645"/>
      <c r="IS2" s="645"/>
      <c r="IT2" s="645"/>
      <c r="IU2" s="645"/>
      <c r="IV2" s="645" t="s">
        <v>2475</v>
      </c>
      <c r="IW2" s="645"/>
      <c r="IX2" s="645"/>
      <c r="IY2" s="645"/>
      <c r="IZ2" s="645"/>
      <c r="JA2" s="645"/>
      <c r="JB2" s="645"/>
      <c r="JC2" s="645"/>
      <c r="JD2" s="645"/>
      <c r="JE2" s="645"/>
      <c r="JF2" s="645"/>
      <c r="JG2" s="645"/>
      <c r="JH2" s="645"/>
      <c r="JI2" s="645"/>
      <c r="JJ2" s="645"/>
      <c r="JK2" s="645"/>
      <c r="JL2" s="645"/>
      <c r="JM2" s="645"/>
      <c r="JN2" s="645"/>
      <c r="JO2" s="645"/>
      <c r="JP2" s="645"/>
      <c r="JQ2" s="645"/>
      <c r="JR2" s="645"/>
      <c r="JS2" s="645"/>
      <c r="JT2" s="645"/>
      <c r="JU2" s="645"/>
      <c r="JV2" s="645"/>
      <c r="JW2" s="645"/>
      <c r="JX2" s="645"/>
      <c r="JY2" s="645"/>
      <c r="JZ2" s="645"/>
      <c r="KA2" s="645"/>
      <c r="KB2" s="645"/>
      <c r="KC2" s="645"/>
      <c r="KD2" s="645"/>
      <c r="KE2" s="645"/>
      <c r="KF2" s="645"/>
      <c r="KG2" s="645"/>
      <c r="KH2" s="645"/>
      <c r="KI2" s="645"/>
      <c r="KJ2" s="645"/>
      <c r="KK2" s="645"/>
      <c r="KL2" s="645" t="s">
        <v>2625</v>
      </c>
      <c r="KM2" s="645"/>
      <c r="KN2" s="645"/>
      <c r="KO2" s="645"/>
      <c r="KP2" s="645"/>
      <c r="KQ2" s="645"/>
      <c r="KR2" s="645"/>
      <c r="KS2" s="645"/>
      <c r="KT2" s="645"/>
      <c r="KU2" s="645"/>
      <c r="KV2" s="645"/>
      <c r="KW2" s="645"/>
      <c r="KX2" s="645"/>
      <c r="KY2" s="645"/>
      <c r="KZ2" s="645"/>
      <c r="LA2" s="645"/>
      <c r="LB2" s="645"/>
      <c r="LC2" s="645"/>
      <c r="LD2" s="645"/>
      <c r="LE2" s="645"/>
      <c r="LF2" s="645"/>
      <c r="LG2" s="645"/>
      <c r="LH2" s="645"/>
      <c r="LI2" s="645"/>
      <c r="LJ2" s="645"/>
      <c r="LK2" s="645"/>
      <c r="LL2" s="645"/>
      <c r="LM2" s="645"/>
      <c r="LN2" s="645"/>
      <c r="LO2" s="645"/>
      <c r="LP2" s="645"/>
      <c r="LQ2" s="645"/>
      <c r="LR2" s="645"/>
      <c r="LS2" s="645"/>
      <c r="LT2" s="645"/>
      <c r="LU2" s="645"/>
      <c r="LV2" s="645"/>
      <c r="LW2" s="645"/>
      <c r="LX2" s="645"/>
      <c r="LY2" s="645"/>
      <c r="LZ2" s="645"/>
      <c r="MA2" s="645"/>
      <c r="MB2" s="645"/>
      <c r="MC2" s="645"/>
    </row>
    <row r="3" spans="1:343">
      <c r="A3" s="289"/>
      <c r="B3" s="289"/>
      <c r="C3" s="289"/>
      <c r="D3" s="318" t="s">
        <v>2265</v>
      </c>
      <c r="E3" s="722"/>
      <c r="F3" s="722"/>
      <c r="G3" s="722"/>
      <c r="H3" s="722"/>
      <c r="I3" s="722"/>
      <c r="J3" s="722"/>
      <c r="K3" s="722"/>
      <c r="L3" s="722"/>
      <c r="M3" s="722"/>
      <c r="N3" s="722"/>
      <c r="O3" s="722"/>
      <c r="P3" s="722"/>
      <c r="Q3" s="722"/>
      <c r="R3" s="456" t="s">
        <v>2372</v>
      </c>
      <c r="S3" s="722"/>
      <c r="T3" s="722"/>
      <c r="U3" s="722"/>
      <c r="V3" s="722"/>
      <c r="W3" s="722"/>
      <c r="X3" s="722"/>
      <c r="Y3" s="722"/>
      <c r="Z3" s="722"/>
      <c r="AA3" s="722"/>
      <c r="AB3" s="722"/>
      <c r="AC3" s="722"/>
      <c r="AD3" s="722"/>
      <c r="AE3" s="722"/>
      <c r="AF3" s="456" t="s">
        <v>2517</v>
      </c>
      <c r="AG3" s="722"/>
      <c r="AH3" s="722"/>
      <c r="AI3" s="722"/>
      <c r="AJ3" s="722"/>
      <c r="AK3" s="722"/>
      <c r="AL3" s="722"/>
      <c r="AM3" s="722"/>
      <c r="AN3" s="722"/>
      <c r="AO3" s="722"/>
      <c r="AP3" s="722"/>
      <c r="AQ3" s="722"/>
      <c r="AR3" s="722"/>
      <c r="AS3" s="722"/>
      <c r="AT3" s="456" t="s">
        <v>2518</v>
      </c>
      <c r="AU3" s="722"/>
      <c r="AV3" s="722"/>
      <c r="AW3" s="722"/>
      <c r="AX3" s="722"/>
      <c r="AY3" s="722"/>
      <c r="AZ3" s="722"/>
      <c r="BA3" s="722"/>
      <c r="BB3" s="722"/>
      <c r="BC3" s="722"/>
      <c r="BD3" s="722"/>
      <c r="BE3" s="722"/>
      <c r="BF3" s="722"/>
      <c r="BG3" s="722"/>
      <c r="BH3" s="456" t="s">
        <v>2519</v>
      </c>
      <c r="BI3" s="722"/>
      <c r="BJ3" s="722"/>
      <c r="BK3" s="722"/>
      <c r="BL3" s="722"/>
      <c r="BM3" s="722"/>
      <c r="BN3" s="722"/>
      <c r="BO3" s="722"/>
      <c r="BP3" s="722"/>
      <c r="BQ3" s="722"/>
      <c r="BR3" s="722"/>
      <c r="BS3" s="722"/>
      <c r="BT3" s="722"/>
      <c r="BU3" s="722"/>
      <c r="BV3" s="456" t="s">
        <v>2520</v>
      </c>
      <c r="BW3" s="722"/>
      <c r="BX3" s="722"/>
      <c r="BY3" s="722"/>
      <c r="BZ3" s="722"/>
      <c r="CA3" s="722"/>
      <c r="CB3" s="722"/>
      <c r="CC3" s="722"/>
      <c r="CD3" s="722"/>
      <c r="CE3" s="722"/>
      <c r="CF3" s="722"/>
      <c r="CG3" s="722"/>
      <c r="CH3" s="722"/>
      <c r="CI3" s="722"/>
      <c r="CJ3" s="456" t="s">
        <v>2508</v>
      </c>
      <c r="CK3" s="722"/>
      <c r="CL3" s="722"/>
      <c r="CM3" s="722"/>
      <c r="CN3" s="722"/>
      <c r="CO3" s="722"/>
      <c r="CP3" s="722"/>
      <c r="CQ3" s="722"/>
      <c r="CR3" s="722"/>
      <c r="CS3" s="722"/>
      <c r="CT3" s="722"/>
      <c r="CU3" s="722"/>
      <c r="CV3" s="722"/>
      <c r="CW3" s="722"/>
      <c r="CX3" s="456" t="s">
        <v>2477</v>
      </c>
      <c r="CY3" s="722"/>
      <c r="CZ3" s="722"/>
      <c r="DA3" s="722"/>
      <c r="DB3" s="722"/>
      <c r="DC3" s="722"/>
      <c r="DD3" s="722"/>
      <c r="DE3" s="722"/>
      <c r="DF3" s="722"/>
      <c r="DG3" s="722"/>
      <c r="DH3" s="722"/>
      <c r="DI3" s="722"/>
      <c r="DJ3" s="722"/>
      <c r="DK3" s="722"/>
      <c r="DL3" s="456" t="s">
        <v>2478</v>
      </c>
      <c r="DM3" s="722"/>
      <c r="DN3" s="722"/>
      <c r="DO3" s="722"/>
      <c r="DP3" s="722"/>
      <c r="DQ3" s="722"/>
      <c r="DR3" s="722"/>
      <c r="DS3" s="722"/>
      <c r="DT3" s="722"/>
      <c r="DU3" s="722"/>
      <c r="DV3" s="722"/>
      <c r="DW3" s="722"/>
      <c r="DX3" s="722"/>
      <c r="DY3" s="722"/>
      <c r="DZ3" s="456" t="s">
        <v>2479</v>
      </c>
      <c r="EA3" s="722"/>
      <c r="EB3" s="722"/>
      <c r="EC3" s="722"/>
      <c r="ED3" s="722"/>
      <c r="EE3" s="722"/>
      <c r="EF3" s="722"/>
      <c r="EG3" s="722"/>
      <c r="EH3" s="722"/>
      <c r="EI3" s="722"/>
      <c r="EJ3" s="722"/>
      <c r="EK3" s="722"/>
      <c r="EL3" s="722"/>
      <c r="EM3" s="722"/>
      <c r="EN3" s="456" t="s">
        <v>2480</v>
      </c>
      <c r="EO3" s="722"/>
      <c r="EP3" s="722"/>
      <c r="EQ3" s="722"/>
      <c r="ER3" s="722"/>
      <c r="ES3" s="722"/>
      <c r="ET3" s="722"/>
      <c r="EU3" s="722"/>
      <c r="EV3" s="722"/>
      <c r="EW3" s="722"/>
      <c r="EX3" s="722"/>
      <c r="EY3" s="722"/>
      <c r="EZ3" s="722"/>
      <c r="FA3" s="722"/>
      <c r="FB3" s="456" t="s">
        <v>2481</v>
      </c>
      <c r="FC3" s="722"/>
      <c r="FD3" s="722"/>
      <c r="FE3" s="722"/>
      <c r="FF3" s="722"/>
      <c r="FG3" s="722"/>
      <c r="FH3" s="722"/>
      <c r="FI3" s="722"/>
      <c r="FJ3" s="722"/>
      <c r="FK3" s="722"/>
      <c r="FL3" s="722"/>
      <c r="FM3" s="722"/>
      <c r="FN3" s="722"/>
      <c r="FO3" s="722"/>
      <c r="FP3" s="455" t="s">
        <v>2482</v>
      </c>
      <c r="FQ3" s="722"/>
      <c r="FR3" s="722"/>
      <c r="FS3" s="722"/>
      <c r="FT3" s="722"/>
      <c r="FU3" s="722"/>
      <c r="FV3" s="722"/>
      <c r="FW3" s="722"/>
      <c r="FX3" s="722"/>
      <c r="FY3" s="722"/>
      <c r="FZ3" s="722"/>
      <c r="GA3" s="722"/>
      <c r="GB3" s="722"/>
      <c r="GC3" s="722"/>
      <c r="GD3" s="456" t="s">
        <v>2483</v>
      </c>
      <c r="GE3" s="722"/>
      <c r="GF3" s="722"/>
      <c r="GG3" s="722"/>
      <c r="GH3" s="722"/>
      <c r="GI3" s="722"/>
      <c r="GJ3" s="722"/>
      <c r="GK3" s="722"/>
      <c r="GL3" s="722"/>
      <c r="GM3" s="722"/>
      <c r="GN3" s="722"/>
      <c r="GO3" s="722"/>
      <c r="GP3" s="722"/>
      <c r="GQ3" s="722"/>
      <c r="GR3" s="456" t="s">
        <v>2484</v>
      </c>
      <c r="GS3" s="722"/>
      <c r="GT3" s="722"/>
      <c r="GU3" s="722"/>
      <c r="GV3" s="722"/>
      <c r="GW3" s="722"/>
      <c r="GX3" s="722"/>
      <c r="GY3" s="722"/>
      <c r="GZ3" s="722"/>
      <c r="HA3" s="722"/>
      <c r="HB3" s="722"/>
      <c r="HC3" s="722"/>
      <c r="HD3" s="722"/>
      <c r="HE3" s="722"/>
      <c r="HF3" s="456" t="s">
        <v>2521</v>
      </c>
      <c r="HG3" s="722"/>
      <c r="HH3" s="722"/>
      <c r="HI3" s="722"/>
      <c r="HJ3" s="722"/>
      <c r="HK3" s="722"/>
      <c r="HL3" s="722"/>
      <c r="HM3" s="722"/>
      <c r="HN3" s="722"/>
      <c r="HO3" s="722"/>
      <c r="HP3" s="722"/>
      <c r="HQ3" s="722"/>
      <c r="HR3" s="722"/>
      <c r="HS3" s="722"/>
      <c r="HT3" s="456" t="s">
        <v>2486</v>
      </c>
      <c r="HU3" s="722"/>
      <c r="HV3" s="722"/>
      <c r="HW3" s="722"/>
      <c r="HX3" s="722"/>
      <c r="HY3" s="722"/>
      <c r="HZ3" s="722"/>
      <c r="IA3" s="722"/>
      <c r="IB3" s="722"/>
      <c r="IC3" s="722"/>
      <c r="ID3" s="722"/>
      <c r="IE3" s="722"/>
      <c r="IF3" s="722"/>
      <c r="IG3" s="722"/>
      <c r="IH3" s="456" t="s">
        <v>2487</v>
      </c>
      <c r="II3" s="722"/>
      <c r="IJ3" s="722"/>
      <c r="IK3" s="722"/>
      <c r="IL3" s="722"/>
      <c r="IM3" s="722"/>
      <c r="IN3" s="722"/>
      <c r="IO3" s="722"/>
      <c r="IP3" s="722"/>
      <c r="IQ3" s="722"/>
      <c r="IR3" s="722"/>
      <c r="IS3" s="722"/>
      <c r="IT3" s="722"/>
      <c r="IU3" s="722"/>
      <c r="IV3" s="456" t="s">
        <v>2488</v>
      </c>
      <c r="IW3" s="722"/>
      <c r="IX3" s="722"/>
      <c r="IY3" s="722"/>
      <c r="IZ3" s="722"/>
      <c r="JA3" s="722"/>
      <c r="JB3" s="722"/>
      <c r="JC3" s="722"/>
      <c r="JD3" s="722"/>
      <c r="JE3" s="722"/>
      <c r="JF3" s="722"/>
      <c r="JG3" s="722"/>
      <c r="JH3" s="722"/>
      <c r="JI3" s="722"/>
      <c r="JJ3" s="456" t="s">
        <v>2489</v>
      </c>
      <c r="JK3" s="722"/>
      <c r="JL3" s="722"/>
      <c r="JM3" s="722"/>
      <c r="JN3" s="722"/>
      <c r="JO3" s="722"/>
      <c r="JP3" s="722"/>
      <c r="JQ3" s="722"/>
      <c r="JR3" s="722"/>
      <c r="JS3" s="722"/>
      <c r="JT3" s="722"/>
      <c r="JU3" s="722"/>
      <c r="JV3" s="722"/>
      <c r="JW3" s="722"/>
      <c r="JX3" s="456" t="s">
        <v>2490</v>
      </c>
      <c r="JY3" s="722"/>
      <c r="JZ3" s="722"/>
      <c r="KA3" s="722"/>
      <c r="KB3" s="722"/>
      <c r="KC3" s="722"/>
      <c r="KD3" s="722"/>
      <c r="KE3" s="722"/>
      <c r="KF3" s="722"/>
      <c r="KG3" s="722"/>
      <c r="KH3" s="722"/>
      <c r="KI3" s="722"/>
      <c r="KJ3" s="722"/>
      <c r="KK3" s="722"/>
      <c r="KL3" s="456" t="s">
        <v>2491</v>
      </c>
      <c r="KM3" s="722"/>
      <c r="KN3" s="722"/>
      <c r="KO3" s="722"/>
      <c r="KP3" s="722"/>
      <c r="KQ3" s="722"/>
      <c r="KR3" s="722"/>
      <c r="KS3" s="722"/>
      <c r="KT3" s="722"/>
      <c r="KU3" s="722"/>
      <c r="KV3" s="722"/>
      <c r="KW3" s="722"/>
      <c r="KX3" s="722"/>
      <c r="KY3" s="722"/>
      <c r="KZ3" s="456" t="s">
        <v>2522</v>
      </c>
      <c r="LA3" s="722"/>
      <c r="LB3" s="722"/>
      <c r="LC3" s="722"/>
      <c r="LD3" s="722"/>
      <c r="LE3" s="722"/>
      <c r="LF3" s="722"/>
      <c r="LG3" s="722"/>
      <c r="LH3" s="722"/>
      <c r="LI3" s="722"/>
      <c r="LJ3" s="722"/>
      <c r="LK3" s="722"/>
      <c r="LL3" s="722"/>
      <c r="LM3" s="722"/>
      <c r="LN3" s="455">
        <v>41820</v>
      </c>
      <c r="LO3" s="722"/>
      <c r="LP3" s="722"/>
      <c r="LQ3" s="722"/>
      <c r="LR3" s="722"/>
      <c r="LS3" s="722"/>
      <c r="LT3" s="722"/>
      <c r="LU3" s="722"/>
      <c r="LV3" s="722"/>
      <c r="LW3" s="722"/>
      <c r="LX3" s="722"/>
      <c r="LY3" s="722"/>
      <c r="LZ3" s="722"/>
      <c r="MA3" s="722"/>
      <c r="MB3" s="455" t="s">
        <v>2492</v>
      </c>
      <c r="MC3" s="722"/>
    </row>
    <row r="4" spans="1:343" ht="65.25" customHeight="1">
      <c r="A4" s="263"/>
      <c r="B4" s="263"/>
      <c r="C4" s="264"/>
      <c r="D4" s="2517" t="s">
        <v>2797</v>
      </c>
      <c r="E4" s="2518"/>
      <c r="F4" s="2517" t="s">
        <v>2804</v>
      </c>
      <c r="G4" s="2518"/>
      <c r="H4" s="2517" t="s">
        <v>2805</v>
      </c>
      <c r="I4" s="2518"/>
      <c r="J4" s="2517" t="s">
        <v>2806</v>
      </c>
      <c r="K4" s="2518"/>
      <c r="L4" s="2517" t="s">
        <v>2800</v>
      </c>
      <c r="M4" s="2518"/>
      <c r="N4" s="2517" t="s">
        <v>268</v>
      </c>
      <c r="O4" s="2518"/>
      <c r="P4" s="2517" t="s">
        <v>156</v>
      </c>
      <c r="Q4" s="2518"/>
      <c r="R4" s="2517" t="s">
        <v>2797</v>
      </c>
      <c r="S4" s="2518"/>
      <c r="T4" s="2517" t="s">
        <v>2804</v>
      </c>
      <c r="U4" s="2518"/>
      <c r="V4" s="2517" t="s">
        <v>2805</v>
      </c>
      <c r="W4" s="2518"/>
      <c r="X4" s="2517" t="s">
        <v>2806</v>
      </c>
      <c r="Y4" s="2518"/>
      <c r="Z4" s="2517" t="s">
        <v>2800</v>
      </c>
      <c r="AA4" s="2518"/>
      <c r="AB4" s="2517" t="s">
        <v>268</v>
      </c>
      <c r="AC4" s="2518"/>
      <c r="AD4" s="2517" t="s">
        <v>156</v>
      </c>
      <c r="AE4" s="2518"/>
      <c r="AF4" s="2517" t="s">
        <v>2797</v>
      </c>
      <c r="AG4" s="2518"/>
      <c r="AH4" s="2517" t="s">
        <v>2804</v>
      </c>
      <c r="AI4" s="2518"/>
      <c r="AJ4" s="2517" t="s">
        <v>2805</v>
      </c>
      <c r="AK4" s="2518"/>
      <c r="AL4" s="2517" t="s">
        <v>2806</v>
      </c>
      <c r="AM4" s="2518"/>
      <c r="AN4" s="2517" t="s">
        <v>2800</v>
      </c>
      <c r="AO4" s="2518"/>
      <c r="AP4" s="2517" t="s">
        <v>268</v>
      </c>
      <c r="AQ4" s="2518"/>
      <c r="AR4" s="2517" t="s">
        <v>156</v>
      </c>
      <c r="AS4" s="2518"/>
      <c r="AT4" s="2517" t="s">
        <v>2797</v>
      </c>
      <c r="AU4" s="2518"/>
      <c r="AV4" s="2517" t="s">
        <v>2804</v>
      </c>
      <c r="AW4" s="2518"/>
      <c r="AX4" s="2517" t="s">
        <v>2805</v>
      </c>
      <c r="AY4" s="2518"/>
      <c r="AZ4" s="2517" t="s">
        <v>2806</v>
      </c>
      <c r="BA4" s="2518"/>
      <c r="BB4" s="2517" t="s">
        <v>2800</v>
      </c>
      <c r="BC4" s="2518"/>
      <c r="BD4" s="2517" t="s">
        <v>268</v>
      </c>
      <c r="BE4" s="2518"/>
      <c r="BF4" s="2517" t="s">
        <v>156</v>
      </c>
      <c r="BG4" s="2518"/>
      <c r="BH4" s="2517" t="s">
        <v>2797</v>
      </c>
      <c r="BI4" s="2518"/>
      <c r="BJ4" s="2517" t="s">
        <v>2804</v>
      </c>
      <c r="BK4" s="2518"/>
      <c r="BL4" s="2517" t="s">
        <v>2805</v>
      </c>
      <c r="BM4" s="2518"/>
      <c r="BN4" s="2517" t="s">
        <v>2806</v>
      </c>
      <c r="BO4" s="2518"/>
      <c r="BP4" s="2517" t="s">
        <v>2800</v>
      </c>
      <c r="BQ4" s="2518"/>
      <c r="BR4" s="2517" t="s">
        <v>268</v>
      </c>
      <c r="BS4" s="2518"/>
      <c r="BT4" s="2517" t="s">
        <v>156</v>
      </c>
      <c r="BU4" s="2518"/>
      <c r="BV4" s="2517" t="s">
        <v>2797</v>
      </c>
      <c r="BW4" s="2518"/>
      <c r="BX4" s="2517" t="s">
        <v>2804</v>
      </c>
      <c r="BY4" s="2518"/>
      <c r="BZ4" s="2517" t="s">
        <v>2805</v>
      </c>
      <c r="CA4" s="2518"/>
      <c r="CB4" s="2517" t="s">
        <v>2806</v>
      </c>
      <c r="CC4" s="2518"/>
      <c r="CD4" s="2517" t="s">
        <v>2800</v>
      </c>
      <c r="CE4" s="2518"/>
      <c r="CF4" s="2517" t="s">
        <v>268</v>
      </c>
      <c r="CG4" s="2518"/>
      <c r="CH4" s="2517" t="s">
        <v>156</v>
      </c>
      <c r="CI4" s="2518"/>
      <c r="CJ4" s="2517" t="s">
        <v>2797</v>
      </c>
      <c r="CK4" s="2518"/>
      <c r="CL4" s="2517" t="s">
        <v>2804</v>
      </c>
      <c r="CM4" s="2518"/>
      <c r="CN4" s="2517" t="s">
        <v>2805</v>
      </c>
      <c r="CO4" s="2518"/>
      <c r="CP4" s="2517" t="s">
        <v>2806</v>
      </c>
      <c r="CQ4" s="2518"/>
      <c r="CR4" s="2517" t="s">
        <v>2800</v>
      </c>
      <c r="CS4" s="2518"/>
      <c r="CT4" s="2517" t="s">
        <v>268</v>
      </c>
      <c r="CU4" s="2518"/>
      <c r="CV4" s="2517" t="s">
        <v>156</v>
      </c>
      <c r="CW4" s="2518"/>
      <c r="CX4" s="2517" t="s">
        <v>2797</v>
      </c>
      <c r="CY4" s="2518"/>
      <c r="CZ4" s="2517" t="s">
        <v>2804</v>
      </c>
      <c r="DA4" s="2518"/>
      <c r="DB4" s="2517" t="s">
        <v>2805</v>
      </c>
      <c r="DC4" s="2518"/>
      <c r="DD4" s="2517" t="s">
        <v>2806</v>
      </c>
      <c r="DE4" s="2518"/>
      <c r="DF4" s="2517" t="s">
        <v>2800</v>
      </c>
      <c r="DG4" s="2518"/>
      <c r="DH4" s="2517" t="s">
        <v>268</v>
      </c>
      <c r="DI4" s="2518"/>
      <c r="DJ4" s="2517" t="s">
        <v>156</v>
      </c>
      <c r="DK4" s="2518"/>
      <c r="DL4" s="2517" t="s">
        <v>2797</v>
      </c>
      <c r="DM4" s="2518"/>
      <c r="DN4" s="2517" t="s">
        <v>2804</v>
      </c>
      <c r="DO4" s="2518"/>
      <c r="DP4" s="2517" t="s">
        <v>2805</v>
      </c>
      <c r="DQ4" s="2518"/>
      <c r="DR4" s="2517" t="s">
        <v>2806</v>
      </c>
      <c r="DS4" s="2518"/>
      <c r="DT4" s="2517" t="s">
        <v>2800</v>
      </c>
      <c r="DU4" s="2518"/>
      <c r="DV4" s="2517" t="s">
        <v>268</v>
      </c>
      <c r="DW4" s="2518"/>
      <c r="DX4" s="2517" t="s">
        <v>156</v>
      </c>
      <c r="DY4" s="2518"/>
      <c r="DZ4" s="2517" t="s">
        <v>2797</v>
      </c>
      <c r="EA4" s="2518"/>
      <c r="EB4" s="2517" t="s">
        <v>2804</v>
      </c>
      <c r="EC4" s="2518"/>
      <c r="ED4" s="2517" t="s">
        <v>2805</v>
      </c>
      <c r="EE4" s="2518"/>
      <c r="EF4" s="2517" t="s">
        <v>2806</v>
      </c>
      <c r="EG4" s="2518"/>
      <c r="EH4" s="2517" t="s">
        <v>2800</v>
      </c>
      <c r="EI4" s="2518"/>
      <c r="EJ4" s="2517" t="s">
        <v>268</v>
      </c>
      <c r="EK4" s="2518"/>
      <c r="EL4" s="2517" t="s">
        <v>156</v>
      </c>
      <c r="EM4" s="2518"/>
      <c r="EN4" s="2517" t="s">
        <v>2797</v>
      </c>
      <c r="EO4" s="2518"/>
      <c r="EP4" s="2517" t="s">
        <v>2804</v>
      </c>
      <c r="EQ4" s="2518"/>
      <c r="ER4" s="2517" t="s">
        <v>2805</v>
      </c>
      <c r="ES4" s="2518"/>
      <c r="ET4" s="2517" t="s">
        <v>2806</v>
      </c>
      <c r="EU4" s="2518"/>
      <c r="EV4" s="2517" t="s">
        <v>2800</v>
      </c>
      <c r="EW4" s="2518"/>
      <c r="EX4" s="2517" t="s">
        <v>268</v>
      </c>
      <c r="EY4" s="2518"/>
      <c r="EZ4" s="2517" t="s">
        <v>156</v>
      </c>
      <c r="FA4" s="2518"/>
      <c r="FB4" s="2517" t="s">
        <v>2797</v>
      </c>
      <c r="FC4" s="2518"/>
      <c r="FD4" s="2517" t="s">
        <v>2804</v>
      </c>
      <c r="FE4" s="2518"/>
      <c r="FF4" s="2517" t="s">
        <v>2805</v>
      </c>
      <c r="FG4" s="2518"/>
      <c r="FH4" s="2517" t="s">
        <v>2806</v>
      </c>
      <c r="FI4" s="2518"/>
      <c r="FJ4" s="2517" t="s">
        <v>2800</v>
      </c>
      <c r="FK4" s="2518"/>
      <c r="FL4" s="2517" t="s">
        <v>268</v>
      </c>
      <c r="FM4" s="2518"/>
      <c r="FN4" s="2517" t="s">
        <v>156</v>
      </c>
      <c r="FO4" s="2518"/>
      <c r="FP4" s="2517" t="s">
        <v>2797</v>
      </c>
      <c r="FQ4" s="2518"/>
      <c r="FR4" s="2517" t="s">
        <v>2804</v>
      </c>
      <c r="FS4" s="2518"/>
      <c r="FT4" s="2517" t="s">
        <v>2805</v>
      </c>
      <c r="FU4" s="2518"/>
      <c r="FV4" s="2517" t="s">
        <v>2806</v>
      </c>
      <c r="FW4" s="2518"/>
      <c r="FX4" s="2517" t="s">
        <v>2800</v>
      </c>
      <c r="FY4" s="2518"/>
      <c r="FZ4" s="2517" t="s">
        <v>268</v>
      </c>
      <c r="GA4" s="2518"/>
      <c r="GB4" s="2517" t="s">
        <v>156</v>
      </c>
      <c r="GC4" s="2518"/>
      <c r="GD4" s="2517" t="s">
        <v>2797</v>
      </c>
      <c r="GE4" s="2518"/>
      <c r="GF4" s="2517" t="s">
        <v>2804</v>
      </c>
      <c r="GG4" s="2518"/>
      <c r="GH4" s="2517" t="s">
        <v>2805</v>
      </c>
      <c r="GI4" s="2518"/>
      <c r="GJ4" s="2517" t="s">
        <v>2806</v>
      </c>
      <c r="GK4" s="2518"/>
      <c r="GL4" s="2517" t="s">
        <v>2800</v>
      </c>
      <c r="GM4" s="2518"/>
      <c r="GN4" s="2517" t="s">
        <v>268</v>
      </c>
      <c r="GO4" s="2518"/>
      <c r="GP4" s="2517" t="s">
        <v>156</v>
      </c>
      <c r="GQ4" s="2518"/>
      <c r="GR4" s="2517" t="s">
        <v>2797</v>
      </c>
      <c r="GS4" s="2518"/>
      <c r="GT4" s="2517" t="s">
        <v>2804</v>
      </c>
      <c r="GU4" s="2518"/>
      <c r="GV4" s="2517" t="s">
        <v>2805</v>
      </c>
      <c r="GW4" s="2518"/>
      <c r="GX4" s="2517" t="s">
        <v>2806</v>
      </c>
      <c r="GY4" s="2518"/>
      <c r="GZ4" s="2517" t="s">
        <v>2800</v>
      </c>
      <c r="HA4" s="2518"/>
      <c r="HB4" s="2517" t="s">
        <v>268</v>
      </c>
      <c r="HC4" s="2518"/>
      <c r="HD4" s="2517" t="s">
        <v>156</v>
      </c>
      <c r="HE4" s="2518"/>
      <c r="HF4" s="2517" t="s">
        <v>2797</v>
      </c>
      <c r="HG4" s="2518"/>
      <c r="HH4" s="2517" t="s">
        <v>2804</v>
      </c>
      <c r="HI4" s="2518"/>
      <c r="HJ4" s="2517" t="s">
        <v>2805</v>
      </c>
      <c r="HK4" s="2518"/>
      <c r="HL4" s="2517" t="s">
        <v>2806</v>
      </c>
      <c r="HM4" s="2518"/>
      <c r="HN4" s="2517" t="s">
        <v>2800</v>
      </c>
      <c r="HO4" s="2518"/>
      <c r="HP4" s="2517" t="s">
        <v>268</v>
      </c>
      <c r="HQ4" s="2518"/>
      <c r="HR4" s="2517" t="s">
        <v>156</v>
      </c>
      <c r="HS4" s="2518"/>
      <c r="HT4" s="2517" t="s">
        <v>2797</v>
      </c>
      <c r="HU4" s="2518"/>
      <c r="HV4" s="2517" t="s">
        <v>2804</v>
      </c>
      <c r="HW4" s="2518"/>
      <c r="HX4" s="2517" t="s">
        <v>2805</v>
      </c>
      <c r="HY4" s="2518"/>
      <c r="HZ4" s="2517" t="s">
        <v>2806</v>
      </c>
      <c r="IA4" s="2518"/>
      <c r="IB4" s="2517" t="s">
        <v>2800</v>
      </c>
      <c r="IC4" s="2518"/>
      <c r="ID4" s="2517" t="s">
        <v>268</v>
      </c>
      <c r="IE4" s="2518"/>
      <c r="IF4" s="2517" t="s">
        <v>156</v>
      </c>
      <c r="IG4" s="2518"/>
      <c r="IH4" s="2517" t="s">
        <v>2797</v>
      </c>
      <c r="II4" s="2518"/>
      <c r="IJ4" s="2517" t="s">
        <v>2804</v>
      </c>
      <c r="IK4" s="2518"/>
      <c r="IL4" s="2517" t="s">
        <v>2805</v>
      </c>
      <c r="IM4" s="2518"/>
      <c r="IN4" s="2517" t="s">
        <v>2806</v>
      </c>
      <c r="IO4" s="2518"/>
      <c r="IP4" s="2519" t="s">
        <v>2807</v>
      </c>
      <c r="IQ4" s="2520"/>
      <c r="IR4" s="2517" t="s">
        <v>268</v>
      </c>
      <c r="IS4" s="2518"/>
      <c r="IT4" s="2517" t="s">
        <v>156</v>
      </c>
      <c r="IU4" s="2518"/>
      <c r="IV4" s="2517" t="s">
        <v>2797</v>
      </c>
      <c r="IW4" s="2518"/>
      <c r="IX4" s="2517" t="s">
        <v>2804</v>
      </c>
      <c r="IY4" s="2518"/>
      <c r="IZ4" s="2517" t="s">
        <v>2805</v>
      </c>
      <c r="JA4" s="2518"/>
      <c r="JB4" s="2517" t="s">
        <v>2806</v>
      </c>
      <c r="JC4" s="2518"/>
      <c r="JD4" s="2519" t="s">
        <v>2800</v>
      </c>
      <c r="JE4" s="2520"/>
      <c r="JF4" s="2517" t="s">
        <v>268</v>
      </c>
      <c r="JG4" s="2518"/>
      <c r="JH4" s="2517" t="s">
        <v>156</v>
      </c>
      <c r="JI4" s="2518"/>
      <c r="JJ4" s="2517" t="s">
        <v>2797</v>
      </c>
      <c r="JK4" s="2518"/>
      <c r="JL4" s="2517" t="s">
        <v>2804</v>
      </c>
      <c r="JM4" s="2518"/>
      <c r="JN4" s="2517" t="s">
        <v>2805</v>
      </c>
      <c r="JO4" s="2518"/>
      <c r="JP4" s="2517" t="s">
        <v>2806</v>
      </c>
      <c r="JQ4" s="2518"/>
      <c r="JR4" s="2519" t="s">
        <v>2800</v>
      </c>
      <c r="JS4" s="2520"/>
      <c r="JT4" s="2517" t="s">
        <v>268</v>
      </c>
      <c r="JU4" s="2518"/>
      <c r="JV4" s="2517" t="s">
        <v>156</v>
      </c>
      <c r="JW4" s="2518"/>
      <c r="JX4" s="2517" t="s">
        <v>2797</v>
      </c>
      <c r="JY4" s="2518"/>
      <c r="JZ4" s="2517" t="s">
        <v>2804</v>
      </c>
      <c r="KA4" s="2518"/>
      <c r="KB4" s="2517" t="s">
        <v>2805</v>
      </c>
      <c r="KC4" s="2518"/>
      <c r="KD4" s="2517" t="s">
        <v>2806</v>
      </c>
      <c r="KE4" s="2518"/>
      <c r="KF4" s="2519" t="s">
        <v>2800</v>
      </c>
      <c r="KG4" s="2520"/>
      <c r="KH4" s="2517" t="s">
        <v>268</v>
      </c>
      <c r="KI4" s="2518"/>
      <c r="KJ4" s="2517" t="s">
        <v>156</v>
      </c>
      <c r="KK4" s="2518"/>
      <c r="KL4" s="2517" t="s">
        <v>2797</v>
      </c>
      <c r="KM4" s="2518"/>
      <c r="KN4" s="2517" t="s">
        <v>2804</v>
      </c>
      <c r="KO4" s="2518"/>
      <c r="KP4" s="2517" t="s">
        <v>2805</v>
      </c>
      <c r="KQ4" s="2518"/>
      <c r="KR4" s="2517" t="s">
        <v>2806</v>
      </c>
      <c r="KS4" s="2518"/>
      <c r="KT4" s="2519" t="s">
        <v>2800</v>
      </c>
      <c r="KU4" s="2520"/>
      <c r="KV4" s="2517" t="s">
        <v>268</v>
      </c>
      <c r="KW4" s="2518"/>
      <c r="KX4" s="2517" t="s">
        <v>156</v>
      </c>
      <c r="KY4" s="2518"/>
      <c r="KZ4" s="2517" t="s">
        <v>2797</v>
      </c>
      <c r="LA4" s="2518"/>
      <c r="LB4" s="2517" t="s">
        <v>2804</v>
      </c>
      <c r="LC4" s="2518"/>
      <c r="LD4" s="2517" t="s">
        <v>2805</v>
      </c>
      <c r="LE4" s="2518"/>
      <c r="LF4" s="2517" t="s">
        <v>2806</v>
      </c>
      <c r="LG4" s="2518"/>
      <c r="LH4" s="2519" t="s">
        <v>2800</v>
      </c>
      <c r="LI4" s="2520"/>
      <c r="LJ4" s="2517" t="s">
        <v>268</v>
      </c>
      <c r="LK4" s="2518"/>
      <c r="LL4" s="2517" t="s">
        <v>156</v>
      </c>
      <c r="LM4" s="2518"/>
      <c r="LN4" s="2517" t="s">
        <v>2797</v>
      </c>
      <c r="LO4" s="2518"/>
      <c r="LP4" s="2517" t="s">
        <v>2804</v>
      </c>
      <c r="LQ4" s="2518"/>
      <c r="LR4" s="2517" t="s">
        <v>2805</v>
      </c>
      <c r="LS4" s="2518"/>
      <c r="LT4" s="2517" t="s">
        <v>2806</v>
      </c>
      <c r="LU4" s="2518"/>
      <c r="LV4" s="2519" t="s">
        <v>2800</v>
      </c>
      <c r="LW4" s="2520"/>
      <c r="LX4" s="2517" t="s">
        <v>268</v>
      </c>
      <c r="LY4" s="2518"/>
      <c r="LZ4" s="2517" t="s">
        <v>156</v>
      </c>
      <c r="MA4" s="2518"/>
      <c r="MB4" s="2517" t="s">
        <v>156</v>
      </c>
      <c r="MC4" s="2518"/>
    </row>
    <row r="5" spans="1:343">
      <c r="A5" s="793" t="s">
        <v>1840</v>
      </c>
      <c r="B5" s="269"/>
      <c r="C5" s="270"/>
      <c r="D5" s="271" t="s">
        <v>156</v>
      </c>
      <c r="E5" s="272" t="s">
        <v>2808</v>
      </c>
      <c r="F5" s="271" t="s">
        <v>156</v>
      </c>
      <c r="G5" s="272" t="s">
        <v>2808</v>
      </c>
      <c r="H5" s="271" t="s">
        <v>156</v>
      </c>
      <c r="I5" s="272" t="s">
        <v>2808</v>
      </c>
      <c r="J5" s="271" t="s">
        <v>156</v>
      </c>
      <c r="K5" s="272" t="s">
        <v>2808</v>
      </c>
      <c r="L5" s="271" t="s">
        <v>156</v>
      </c>
      <c r="M5" s="272" t="s">
        <v>2808</v>
      </c>
      <c r="N5" s="271" t="s">
        <v>156</v>
      </c>
      <c r="O5" s="272" t="s">
        <v>2808</v>
      </c>
      <c r="P5" s="271" t="s">
        <v>156</v>
      </c>
      <c r="Q5" s="272" t="s">
        <v>2808</v>
      </c>
      <c r="R5" s="271" t="s">
        <v>156</v>
      </c>
      <c r="S5" s="272" t="s">
        <v>2808</v>
      </c>
      <c r="T5" s="271" t="s">
        <v>156</v>
      </c>
      <c r="U5" s="272" t="s">
        <v>2808</v>
      </c>
      <c r="V5" s="271" t="s">
        <v>156</v>
      </c>
      <c r="W5" s="272" t="s">
        <v>2808</v>
      </c>
      <c r="X5" s="271" t="s">
        <v>156</v>
      </c>
      <c r="Y5" s="272" t="s">
        <v>2808</v>
      </c>
      <c r="Z5" s="271" t="s">
        <v>156</v>
      </c>
      <c r="AA5" s="272" t="s">
        <v>2808</v>
      </c>
      <c r="AB5" s="271" t="s">
        <v>156</v>
      </c>
      <c r="AC5" s="272" t="s">
        <v>2808</v>
      </c>
      <c r="AD5" s="271" t="s">
        <v>156</v>
      </c>
      <c r="AE5" s="272" t="s">
        <v>2808</v>
      </c>
      <c r="AF5" s="271" t="s">
        <v>156</v>
      </c>
      <c r="AG5" s="272" t="s">
        <v>2808</v>
      </c>
      <c r="AH5" s="271" t="s">
        <v>156</v>
      </c>
      <c r="AI5" s="272" t="s">
        <v>2808</v>
      </c>
      <c r="AJ5" s="271" t="s">
        <v>156</v>
      </c>
      <c r="AK5" s="272" t="s">
        <v>2808</v>
      </c>
      <c r="AL5" s="271" t="s">
        <v>156</v>
      </c>
      <c r="AM5" s="272" t="s">
        <v>2808</v>
      </c>
      <c r="AN5" s="271" t="s">
        <v>156</v>
      </c>
      <c r="AO5" s="272" t="s">
        <v>2808</v>
      </c>
      <c r="AP5" s="271" t="s">
        <v>156</v>
      </c>
      <c r="AQ5" s="272" t="s">
        <v>2808</v>
      </c>
      <c r="AR5" s="271" t="s">
        <v>156</v>
      </c>
      <c r="AS5" s="272" t="s">
        <v>2808</v>
      </c>
      <c r="AT5" s="271" t="s">
        <v>156</v>
      </c>
      <c r="AU5" s="272" t="s">
        <v>2808</v>
      </c>
      <c r="AV5" s="271" t="s">
        <v>156</v>
      </c>
      <c r="AW5" s="272" t="s">
        <v>2808</v>
      </c>
      <c r="AX5" s="271" t="s">
        <v>156</v>
      </c>
      <c r="AY5" s="272" t="s">
        <v>2808</v>
      </c>
      <c r="AZ5" s="271" t="s">
        <v>156</v>
      </c>
      <c r="BA5" s="272" t="s">
        <v>2808</v>
      </c>
      <c r="BB5" s="271" t="s">
        <v>156</v>
      </c>
      <c r="BC5" s="272" t="s">
        <v>2808</v>
      </c>
      <c r="BD5" s="271" t="s">
        <v>156</v>
      </c>
      <c r="BE5" s="272" t="s">
        <v>2808</v>
      </c>
      <c r="BF5" s="271" t="s">
        <v>156</v>
      </c>
      <c r="BG5" s="272" t="s">
        <v>2808</v>
      </c>
      <c r="BH5" s="271" t="s">
        <v>156</v>
      </c>
      <c r="BI5" s="272" t="s">
        <v>2808</v>
      </c>
      <c r="BJ5" s="271" t="s">
        <v>156</v>
      </c>
      <c r="BK5" s="272" t="s">
        <v>2808</v>
      </c>
      <c r="BL5" s="271" t="s">
        <v>156</v>
      </c>
      <c r="BM5" s="272" t="s">
        <v>2808</v>
      </c>
      <c r="BN5" s="271" t="s">
        <v>156</v>
      </c>
      <c r="BO5" s="272" t="s">
        <v>2808</v>
      </c>
      <c r="BP5" s="271" t="s">
        <v>156</v>
      </c>
      <c r="BQ5" s="272" t="s">
        <v>2808</v>
      </c>
      <c r="BR5" s="271" t="s">
        <v>156</v>
      </c>
      <c r="BS5" s="272" t="s">
        <v>2808</v>
      </c>
      <c r="BT5" s="271" t="s">
        <v>156</v>
      </c>
      <c r="BU5" s="272" t="s">
        <v>2808</v>
      </c>
      <c r="BV5" s="271" t="s">
        <v>156</v>
      </c>
      <c r="BW5" s="272" t="s">
        <v>2808</v>
      </c>
      <c r="BX5" s="271" t="s">
        <v>156</v>
      </c>
      <c r="BY5" s="272" t="s">
        <v>2808</v>
      </c>
      <c r="BZ5" s="271" t="s">
        <v>156</v>
      </c>
      <c r="CA5" s="272" t="s">
        <v>2808</v>
      </c>
      <c r="CB5" s="271" t="s">
        <v>156</v>
      </c>
      <c r="CC5" s="272" t="s">
        <v>2808</v>
      </c>
      <c r="CD5" s="271" t="s">
        <v>156</v>
      </c>
      <c r="CE5" s="272" t="s">
        <v>2808</v>
      </c>
      <c r="CF5" s="271" t="s">
        <v>156</v>
      </c>
      <c r="CG5" s="272" t="s">
        <v>2808</v>
      </c>
      <c r="CH5" s="271" t="s">
        <v>156</v>
      </c>
      <c r="CI5" s="272" t="s">
        <v>2808</v>
      </c>
      <c r="CJ5" s="271" t="s">
        <v>156</v>
      </c>
      <c r="CK5" s="272" t="s">
        <v>2808</v>
      </c>
      <c r="CL5" s="271" t="s">
        <v>156</v>
      </c>
      <c r="CM5" s="272" t="s">
        <v>2808</v>
      </c>
      <c r="CN5" s="271" t="s">
        <v>156</v>
      </c>
      <c r="CO5" s="272" t="s">
        <v>2808</v>
      </c>
      <c r="CP5" s="271" t="s">
        <v>156</v>
      </c>
      <c r="CQ5" s="272" t="s">
        <v>2808</v>
      </c>
      <c r="CR5" s="271" t="s">
        <v>156</v>
      </c>
      <c r="CS5" s="272" t="s">
        <v>2808</v>
      </c>
      <c r="CT5" s="271" t="s">
        <v>156</v>
      </c>
      <c r="CU5" s="272" t="s">
        <v>2808</v>
      </c>
      <c r="CV5" s="271" t="s">
        <v>156</v>
      </c>
      <c r="CW5" s="272" t="s">
        <v>2808</v>
      </c>
      <c r="CX5" s="271" t="s">
        <v>156</v>
      </c>
      <c r="CY5" s="272" t="s">
        <v>2808</v>
      </c>
      <c r="CZ5" s="271" t="s">
        <v>156</v>
      </c>
      <c r="DA5" s="272" t="s">
        <v>2808</v>
      </c>
      <c r="DB5" s="271" t="s">
        <v>156</v>
      </c>
      <c r="DC5" s="272" t="s">
        <v>2808</v>
      </c>
      <c r="DD5" s="271" t="s">
        <v>156</v>
      </c>
      <c r="DE5" s="272" t="s">
        <v>2808</v>
      </c>
      <c r="DF5" s="271" t="s">
        <v>156</v>
      </c>
      <c r="DG5" s="272" t="s">
        <v>2808</v>
      </c>
      <c r="DH5" s="271" t="s">
        <v>156</v>
      </c>
      <c r="DI5" s="272" t="s">
        <v>2808</v>
      </c>
      <c r="DJ5" s="271" t="s">
        <v>156</v>
      </c>
      <c r="DK5" s="272" t="s">
        <v>2808</v>
      </c>
      <c r="DL5" s="271" t="s">
        <v>156</v>
      </c>
      <c r="DM5" s="272" t="s">
        <v>2808</v>
      </c>
      <c r="DN5" s="271" t="s">
        <v>156</v>
      </c>
      <c r="DO5" s="272" t="s">
        <v>2808</v>
      </c>
      <c r="DP5" s="271" t="s">
        <v>156</v>
      </c>
      <c r="DQ5" s="272" t="s">
        <v>2808</v>
      </c>
      <c r="DR5" s="271" t="s">
        <v>156</v>
      </c>
      <c r="DS5" s="272" t="s">
        <v>2808</v>
      </c>
      <c r="DT5" s="271" t="s">
        <v>156</v>
      </c>
      <c r="DU5" s="272" t="s">
        <v>2808</v>
      </c>
      <c r="DV5" s="271" t="s">
        <v>156</v>
      </c>
      <c r="DW5" s="272" t="s">
        <v>2808</v>
      </c>
      <c r="DX5" s="271" t="s">
        <v>156</v>
      </c>
      <c r="DY5" s="272" t="s">
        <v>2808</v>
      </c>
      <c r="DZ5" s="271" t="s">
        <v>156</v>
      </c>
      <c r="EA5" s="272" t="s">
        <v>2808</v>
      </c>
      <c r="EB5" s="271" t="s">
        <v>156</v>
      </c>
      <c r="EC5" s="272" t="s">
        <v>2808</v>
      </c>
      <c r="ED5" s="271" t="s">
        <v>156</v>
      </c>
      <c r="EE5" s="272" t="s">
        <v>2808</v>
      </c>
      <c r="EF5" s="271" t="s">
        <v>156</v>
      </c>
      <c r="EG5" s="272" t="s">
        <v>2808</v>
      </c>
      <c r="EH5" s="271" t="s">
        <v>156</v>
      </c>
      <c r="EI5" s="272" t="s">
        <v>2808</v>
      </c>
      <c r="EJ5" s="271" t="s">
        <v>156</v>
      </c>
      <c r="EK5" s="272" t="s">
        <v>2808</v>
      </c>
      <c r="EL5" s="271" t="s">
        <v>156</v>
      </c>
      <c r="EM5" s="272" t="s">
        <v>2808</v>
      </c>
      <c r="EN5" s="271" t="s">
        <v>156</v>
      </c>
      <c r="EO5" s="272" t="s">
        <v>2808</v>
      </c>
      <c r="EP5" s="271" t="s">
        <v>156</v>
      </c>
      <c r="EQ5" s="272" t="s">
        <v>2808</v>
      </c>
      <c r="ER5" s="271" t="s">
        <v>156</v>
      </c>
      <c r="ES5" s="272" t="s">
        <v>2808</v>
      </c>
      <c r="ET5" s="271" t="s">
        <v>156</v>
      </c>
      <c r="EU5" s="272" t="s">
        <v>2808</v>
      </c>
      <c r="EV5" s="271" t="s">
        <v>156</v>
      </c>
      <c r="EW5" s="272" t="s">
        <v>2808</v>
      </c>
      <c r="EX5" s="271" t="s">
        <v>156</v>
      </c>
      <c r="EY5" s="272" t="s">
        <v>2808</v>
      </c>
      <c r="EZ5" s="271" t="s">
        <v>156</v>
      </c>
      <c r="FA5" s="272" t="s">
        <v>2808</v>
      </c>
      <c r="FB5" s="271" t="s">
        <v>156</v>
      </c>
      <c r="FC5" s="272" t="s">
        <v>2808</v>
      </c>
      <c r="FD5" s="271" t="s">
        <v>156</v>
      </c>
      <c r="FE5" s="272" t="s">
        <v>2808</v>
      </c>
      <c r="FF5" s="271" t="s">
        <v>156</v>
      </c>
      <c r="FG5" s="272" t="s">
        <v>2808</v>
      </c>
      <c r="FH5" s="271" t="s">
        <v>156</v>
      </c>
      <c r="FI5" s="272" t="s">
        <v>2808</v>
      </c>
      <c r="FJ5" s="271" t="s">
        <v>156</v>
      </c>
      <c r="FK5" s="272" t="s">
        <v>2808</v>
      </c>
      <c r="FL5" s="271" t="s">
        <v>156</v>
      </c>
      <c r="FM5" s="272" t="s">
        <v>2808</v>
      </c>
      <c r="FN5" s="271" t="s">
        <v>156</v>
      </c>
      <c r="FO5" s="272" t="s">
        <v>2808</v>
      </c>
      <c r="FP5" s="271" t="s">
        <v>156</v>
      </c>
      <c r="FQ5" s="272" t="s">
        <v>2808</v>
      </c>
      <c r="FR5" s="271" t="s">
        <v>156</v>
      </c>
      <c r="FS5" s="272" t="s">
        <v>2808</v>
      </c>
      <c r="FT5" s="271" t="s">
        <v>156</v>
      </c>
      <c r="FU5" s="272" t="s">
        <v>2808</v>
      </c>
      <c r="FV5" s="271" t="s">
        <v>156</v>
      </c>
      <c r="FW5" s="272" t="s">
        <v>2808</v>
      </c>
      <c r="FX5" s="271" t="s">
        <v>156</v>
      </c>
      <c r="FY5" s="272" t="s">
        <v>2808</v>
      </c>
      <c r="FZ5" s="271" t="s">
        <v>156</v>
      </c>
      <c r="GA5" s="272" t="s">
        <v>2808</v>
      </c>
      <c r="GB5" s="271" t="s">
        <v>156</v>
      </c>
      <c r="GC5" s="272" t="s">
        <v>2808</v>
      </c>
      <c r="GD5" s="271" t="s">
        <v>156</v>
      </c>
      <c r="GE5" s="272" t="s">
        <v>2808</v>
      </c>
      <c r="GF5" s="271" t="s">
        <v>156</v>
      </c>
      <c r="GG5" s="272" t="s">
        <v>2808</v>
      </c>
      <c r="GH5" s="271" t="s">
        <v>156</v>
      </c>
      <c r="GI5" s="272" t="s">
        <v>2808</v>
      </c>
      <c r="GJ5" s="271" t="s">
        <v>156</v>
      </c>
      <c r="GK5" s="272" t="s">
        <v>2808</v>
      </c>
      <c r="GL5" s="271" t="s">
        <v>156</v>
      </c>
      <c r="GM5" s="272" t="s">
        <v>2808</v>
      </c>
      <c r="GN5" s="271" t="s">
        <v>156</v>
      </c>
      <c r="GO5" s="272" t="s">
        <v>2808</v>
      </c>
      <c r="GP5" s="271" t="s">
        <v>156</v>
      </c>
      <c r="GQ5" s="272" t="s">
        <v>2808</v>
      </c>
      <c r="GR5" s="271" t="s">
        <v>156</v>
      </c>
      <c r="GS5" s="272" t="s">
        <v>2808</v>
      </c>
      <c r="GT5" s="271" t="s">
        <v>156</v>
      </c>
      <c r="GU5" s="272" t="s">
        <v>2808</v>
      </c>
      <c r="GV5" s="271" t="s">
        <v>156</v>
      </c>
      <c r="GW5" s="272" t="s">
        <v>2808</v>
      </c>
      <c r="GX5" s="271" t="s">
        <v>156</v>
      </c>
      <c r="GY5" s="272" t="s">
        <v>2808</v>
      </c>
      <c r="GZ5" s="271" t="s">
        <v>156</v>
      </c>
      <c r="HA5" s="272" t="s">
        <v>2808</v>
      </c>
      <c r="HB5" s="271" t="s">
        <v>156</v>
      </c>
      <c r="HC5" s="272" t="s">
        <v>2808</v>
      </c>
      <c r="HD5" s="271" t="s">
        <v>156</v>
      </c>
      <c r="HE5" s="272" t="s">
        <v>2808</v>
      </c>
      <c r="HF5" s="271" t="s">
        <v>156</v>
      </c>
      <c r="HG5" s="272" t="s">
        <v>2808</v>
      </c>
      <c r="HH5" s="271" t="s">
        <v>156</v>
      </c>
      <c r="HI5" s="272" t="s">
        <v>2808</v>
      </c>
      <c r="HJ5" s="271" t="s">
        <v>156</v>
      </c>
      <c r="HK5" s="272" t="s">
        <v>2808</v>
      </c>
      <c r="HL5" s="271" t="s">
        <v>156</v>
      </c>
      <c r="HM5" s="272" t="s">
        <v>2808</v>
      </c>
      <c r="HN5" s="271" t="s">
        <v>156</v>
      </c>
      <c r="HO5" s="272" t="s">
        <v>2808</v>
      </c>
      <c r="HP5" s="271" t="s">
        <v>156</v>
      </c>
      <c r="HQ5" s="272" t="s">
        <v>2808</v>
      </c>
      <c r="HR5" s="271" t="s">
        <v>156</v>
      </c>
      <c r="HS5" s="272" t="s">
        <v>2808</v>
      </c>
      <c r="HT5" s="271" t="s">
        <v>156</v>
      </c>
      <c r="HU5" s="272" t="s">
        <v>2808</v>
      </c>
      <c r="HV5" s="271" t="s">
        <v>156</v>
      </c>
      <c r="HW5" s="272" t="s">
        <v>2808</v>
      </c>
      <c r="HX5" s="271" t="s">
        <v>156</v>
      </c>
      <c r="HY5" s="272" t="s">
        <v>2808</v>
      </c>
      <c r="HZ5" s="271" t="s">
        <v>156</v>
      </c>
      <c r="IA5" s="272" t="s">
        <v>2808</v>
      </c>
      <c r="IB5" s="271" t="s">
        <v>156</v>
      </c>
      <c r="IC5" s="272" t="s">
        <v>2808</v>
      </c>
      <c r="ID5" s="271" t="s">
        <v>156</v>
      </c>
      <c r="IE5" s="272" t="s">
        <v>2808</v>
      </c>
      <c r="IF5" s="271" t="s">
        <v>156</v>
      </c>
      <c r="IG5" s="272" t="s">
        <v>2808</v>
      </c>
      <c r="IH5" s="271" t="s">
        <v>156</v>
      </c>
      <c r="II5" s="272" t="s">
        <v>2808</v>
      </c>
      <c r="IJ5" s="271" t="s">
        <v>156</v>
      </c>
      <c r="IK5" s="272" t="s">
        <v>2808</v>
      </c>
      <c r="IL5" s="271" t="s">
        <v>156</v>
      </c>
      <c r="IM5" s="272" t="s">
        <v>2808</v>
      </c>
      <c r="IN5" s="271" t="s">
        <v>156</v>
      </c>
      <c r="IO5" s="272" t="s">
        <v>2808</v>
      </c>
      <c r="IP5" s="271" t="s">
        <v>156</v>
      </c>
      <c r="IQ5" s="272" t="s">
        <v>2808</v>
      </c>
      <c r="IR5" s="271" t="s">
        <v>156</v>
      </c>
      <c r="IS5" s="272" t="s">
        <v>2808</v>
      </c>
      <c r="IT5" s="271" t="s">
        <v>156</v>
      </c>
      <c r="IU5" s="272" t="s">
        <v>2808</v>
      </c>
      <c r="IV5" s="271" t="s">
        <v>156</v>
      </c>
      <c r="IW5" s="272" t="s">
        <v>2808</v>
      </c>
      <c r="IX5" s="271" t="s">
        <v>156</v>
      </c>
      <c r="IY5" s="272" t="s">
        <v>2808</v>
      </c>
      <c r="IZ5" s="271" t="s">
        <v>156</v>
      </c>
      <c r="JA5" s="272" t="s">
        <v>2808</v>
      </c>
      <c r="JB5" s="271" t="s">
        <v>156</v>
      </c>
      <c r="JC5" s="272" t="s">
        <v>2808</v>
      </c>
      <c r="JD5" s="271" t="s">
        <v>156</v>
      </c>
      <c r="JE5" s="272" t="s">
        <v>2808</v>
      </c>
      <c r="JF5" s="271" t="s">
        <v>156</v>
      </c>
      <c r="JG5" s="272" t="s">
        <v>2808</v>
      </c>
      <c r="JH5" s="271" t="s">
        <v>156</v>
      </c>
      <c r="JI5" s="272" t="s">
        <v>2808</v>
      </c>
      <c r="JJ5" s="271" t="s">
        <v>156</v>
      </c>
      <c r="JK5" s="272" t="s">
        <v>2808</v>
      </c>
      <c r="JL5" s="271" t="s">
        <v>156</v>
      </c>
      <c r="JM5" s="272" t="s">
        <v>2808</v>
      </c>
      <c r="JN5" s="271" t="s">
        <v>156</v>
      </c>
      <c r="JO5" s="272" t="s">
        <v>2808</v>
      </c>
      <c r="JP5" s="271" t="s">
        <v>156</v>
      </c>
      <c r="JQ5" s="272" t="s">
        <v>2808</v>
      </c>
      <c r="JR5" s="271" t="s">
        <v>156</v>
      </c>
      <c r="JS5" s="272" t="s">
        <v>2808</v>
      </c>
      <c r="JT5" s="271" t="s">
        <v>156</v>
      </c>
      <c r="JU5" s="272" t="s">
        <v>2808</v>
      </c>
      <c r="JV5" s="271" t="s">
        <v>156</v>
      </c>
      <c r="JW5" s="272" t="s">
        <v>2808</v>
      </c>
      <c r="JX5" s="271" t="s">
        <v>156</v>
      </c>
      <c r="JY5" s="272" t="s">
        <v>2808</v>
      </c>
      <c r="JZ5" s="271" t="s">
        <v>156</v>
      </c>
      <c r="KA5" s="272" t="s">
        <v>2808</v>
      </c>
      <c r="KB5" s="271" t="s">
        <v>156</v>
      </c>
      <c r="KC5" s="272" t="s">
        <v>2808</v>
      </c>
      <c r="KD5" s="271" t="s">
        <v>156</v>
      </c>
      <c r="KE5" s="272" t="s">
        <v>2808</v>
      </c>
      <c r="KF5" s="271" t="s">
        <v>156</v>
      </c>
      <c r="KG5" s="272" t="s">
        <v>2808</v>
      </c>
      <c r="KH5" s="271" t="s">
        <v>156</v>
      </c>
      <c r="KI5" s="272" t="s">
        <v>2808</v>
      </c>
      <c r="KJ5" s="271" t="s">
        <v>156</v>
      </c>
      <c r="KK5" s="272" t="s">
        <v>2808</v>
      </c>
      <c r="KL5" s="271" t="s">
        <v>156</v>
      </c>
      <c r="KM5" s="272" t="s">
        <v>2808</v>
      </c>
      <c r="KN5" s="271" t="s">
        <v>156</v>
      </c>
      <c r="KO5" s="272" t="s">
        <v>2808</v>
      </c>
      <c r="KP5" s="271" t="s">
        <v>156</v>
      </c>
      <c r="KQ5" s="272" t="s">
        <v>2808</v>
      </c>
      <c r="KR5" s="271" t="s">
        <v>156</v>
      </c>
      <c r="KS5" s="272" t="s">
        <v>2808</v>
      </c>
      <c r="KT5" s="271" t="s">
        <v>156</v>
      </c>
      <c r="KU5" s="272" t="s">
        <v>2808</v>
      </c>
      <c r="KV5" s="271" t="s">
        <v>156</v>
      </c>
      <c r="KW5" s="272" t="s">
        <v>2808</v>
      </c>
      <c r="KX5" s="271" t="s">
        <v>156</v>
      </c>
      <c r="KY5" s="272" t="s">
        <v>2808</v>
      </c>
      <c r="KZ5" s="271" t="s">
        <v>156</v>
      </c>
      <c r="LA5" s="272" t="s">
        <v>2808</v>
      </c>
      <c r="LB5" s="271" t="s">
        <v>156</v>
      </c>
      <c r="LC5" s="272" t="s">
        <v>2808</v>
      </c>
      <c r="LD5" s="271" t="s">
        <v>156</v>
      </c>
      <c r="LE5" s="272" t="s">
        <v>2808</v>
      </c>
      <c r="LF5" s="271" t="s">
        <v>156</v>
      </c>
      <c r="LG5" s="272" t="s">
        <v>2808</v>
      </c>
      <c r="LH5" s="271" t="s">
        <v>156</v>
      </c>
      <c r="LI5" s="272" t="s">
        <v>2808</v>
      </c>
      <c r="LJ5" s="271" t="s">
        <v>156</v>
      </c>
      <c r="LK5" s="272" t="s">
        <v>2808</v>
      </c>
      <c r="LL5" s="271" t="s">
        <v>156</v>
      </c>
      <c r="LM5" s="272" t="s">
        <v>2808</v>
      </c>
      <c r="LN5" s="271" t="s">
        <v>156</v>
      </c>
      <c r="LO5" s="272" t="s">
        <v>2808</v>
      </c>
      <c r="LP5" s="271" t="s">
        <v>156</v>
      </c>
      <c r="LQ5" s="272" t="s">
        <v>2808</v>
      </c>
      <c r="LR5" s="271" t="s">
        <v>156</v>
      </c>
      <c r="LS5" s="272" t="s">
        <v>2808</v>
      </c>
      <c r="LT5" s="271" t="s">
        <v>156</v>
      </c>
      <c r="LU5" s="272" t="s">
        <v>2808</v>
      </c>
      <c r="LV5" s="271" t="s">
        <v>156</v>
      </c>
      <c r="LW5" s="272" t="s">
        <v>2808</v>
      </c>
      <c r="LX5" s="271" t="s">
        <v>156</v>
      </c>
      <c r="LY5" s="272" t="s">
        <v>2808</v>
      </c>
      <c r="LZ5" s="271" t="s">
        <v>156</v>
      </c>
      <c r="MA5" s="272" t="s">
        <v>2808</v>
      </c>
      <c r="MB5" s="271" t="s">
        <v>156</v>
      </c>
      <c r="MC5" s="272" t="s">
        <v>2808</v>
      </c>
    </row>
    <row r="6" spans="1:343">
      <c r="A6" s="794" t="s">
        <v>1841</v>
      </c>
      <c r="B6" s="274"/>
      <c r="C6" s="274"/>
      <c r="D6" s="92">
        <v>0</v>
      </c>
      <c r="E6" s="795">
        <v>0</v>
      </c>
      <c r="F6" s="92">
        <v>196</v>
      </c>
      <c r="G6" s="795">
        <v>5.5253946386544968E-3</v>
      </c>
      <c r="H6" s="92">
        <v>797</v>
      </c>
      <c r="I6" s="795">
        <v>1.1214926969296147E-2</v>
      </c>
      <c r="J6" s="92">
        <v>1360</v>
      </c>
      <c r="K6" s="795">
        <v>6.4878376895665078E-3</v>
      </c>
      <c r="L6" s="92">
        <v>1415</v>
      </c>
      <c r="M6" s="795">
        <v>2.669408391186236E-2</v>
      </c>
      <c r="N6" s="92">
        <v>0</v>
      </c>
      <c r="O6" s="795">
        <v>0</v>
      </c>
      <c r="P6" s="92">
        <v>3768</v>
      </c>
      <c r="Q6" s="795">
        <v>9.8373495548651543E-3</v>
      </c>
      <c r="R6" s="92">
        <v>0</v>
      </c>
      <c r="S6" s="795">
        <v>0</v>
      </c>
      <c r="T6" s="92">
        <v>212</v>
      </c>
      <c r="U6" s="795">
        <v>6.1261380323054324E-3</v>
      </c>
      <c r="V6" s="92">
        <v>62</v>
      </c>
      <c r="W6" s="795">
        <v>1.199667189102378E-3</v>
      </c>
      <c r="X6" s="92">
        <v>916</v>
      </c>
      <c r="Y6" s="795">
        <v>4.9308815296498854E-3</v>
      </c>
      <c r="Z6" s="92">
        <v>1413</v>
      </c>
      <c r="AA6" s="795">
        <v>2.8423148874539859E-2</v>
      </c>
      <c r="AB6" s="92">
        <v>0</v>
      </c>
      <c r="AC6" s="795">
        <v>0</v>
      </c>
      <c r="AD6" s="92">
        <v>2603</v>
      </c>
      <c r="AE6" s="795">
        <v>7.7597026093229708E-3</v>
      </c>
      <c r="AF6" s="92">
        <v>0</v>
      </c>
      <c r="AG6" s="795">
        <v>0</v>
      </c>
      <c r="AH6" s="92">
        <v>229</v>
      </c>
      <c r="AI6" s="795">
        <v>6.555235548838966E-3</v>
      </c>
      <c r="AJ6" s="92">
        <v>33</v>
      </c>
      <c r="AK6" s="795">
        <v>6.1026352288488209E-4</v>
      </c>
      <c r="AL6" s="92">
        <v>253</v>
      </c>
      <c r="AM6" s="795">
        <v>1.3717569875565919E-3</v>
      </c>
      <c r="AN6" s="92">
        <v>919</v>
      </c>
      <c r="AO6" s="795">
        <v>1.9205048900777396E-2</v>
      </c>
      <c r="AP6" s="92">
        <v>0</v>
      </c>
      <c r="AQ6" s="795">
        <v>0</v>
      </c>
      <c r="AR6" s="92">
        <v>1434</v>
      </c>
      <c r="AS6" s="795">
        <v>4.2574036962814516E-3</v>
      </c>
      <c r="AT6" s="92">
        <v>0</v>
      </c>
      <c r="AU6" s="795">
        <v>0</v>
      </c>
      <c r="AV6" s="92">
        <v>245</v>
      </c>
      <c r="AW6" s="795">
        <v>6.980106346087157E-3</v>
      </c>
      <c r="AX6" s="92">
        <v>39</v>
      </c>
      <c r="AY6" s="795">
        <v>7.7706270298272533E-4</v>
      </c>
      <c r="AZ6" s="92">
        <v>269</v>
      </c>
      <c r="BA6" s="795">
        <v>1.5402585802136892E-3</v>
      </c>
      <c r="BB6" s="92">
        <v>961</v>
      </c>
      <c r="BC6" s="795">
        <v>2.0813029259523965E-2</v>
      </c>
      <c r="BD6" s="92">
        <v>0</v>
      </c>
      <c r="BE6" s="795">
        <v>0</v>
      </c>
      <c r="BF6" s="92">
        <v>1514</v>
      </c>
      <c r="BG6" s="795">
        <v>4.7021116021653316E-3</v>
      </c>
      <c r="BH6" s="92">
        <v>0</v>
      </c>
      <c r="BI6" s="795">
        <v>0</v>
      </c>
      <c r="BJ6" s="92">
        <v>279</v>
      </c>
      <c r="BK6" s="795">
        <v>7.9819190936659609E-3</v>
      </c>
      <c r="BL6" s="92">
        <v>54</v>
      </c>
      <c r="BM6" s="795">
        <v>1.1302746148693906E-3</v>
      </c>
      <c r="BN6" s="92">
        <v>294</v>
      </c>
      <c r="BO6" s="795">
        <v>1.711730594564382E-3</v>
      </c>
      <c r="BP6" s="92">
        <v>1162</v>
      </c>
      <c r="BQ6" s="795">
        <v>2.5516590175454008E-2</v>
      </c>
      <c r="BR6" s="92">
        <v>0</v>
      </c>
      <c r="BS6" s="795">
        <v>0</v>
      </c>
      <c r="BT6" s="92">
        <v>1789</v>
      </c>
      <c r="BU6" s="795">
        <v>5.6658031252177325E-3</v>
      </c>
      <c r="BV6" s="92">
        <v>0</v>
      </c>
      <c r="BW6" s="795">
        <v>0</v>
      </c>
      <c r="BX6" s="92">
        <v>1200</v>
      </c>
      <c r="BY6" s="795">
        <v>3.316749585406302E-2</v>
      </c>
      <c r="BZ6" s="92">
        <v>1012</v>
      </c>
      <c r="CA6" s="795">
        <v>2.2092210967516592E-2</v>
      </c>
      <c r="CB6" s="92">
        <v>293</v>
      </c>
      <c r="CC6" s="795">
        <v>1.7661561089109509E-3</v>
      </c>
      <c r="CD6" s="92">
        <v>1192</v>
      </c>
      <c r="CE6" s="795">
        <v>2.5780776883813479E-2</v>
      </c>
      <c r="CF6" s="92">
        <v>0</v>
      </c>
      <c r="CG6" s="795">
        <v>0</v>
      </c>
      <c r="CH6" s="92">
        <v>3697</v>
      </c>
      <c r="CI6" s="795">
        <v>1.1960414489668492E-2</v>
      </c>
      <c r="CJ6" s="92">
        <v>0</v>
      </c>
      <c r="CK6" s="795">
        <v>0</v>
      </c>
      <c r="CL6" s="92">
        <v>1257</v>
      </c>
      <c r="CM6" s="795">
        <v>3.2846429224698839E-2</v>
      </c>
      <c r="CN6" s="92">
        <v>999</v>
      </c>
      <c r="CO6" s="795">
        <v>1.9381499301567594E-2</v>
      </c>
      <c r="CP6" s="92">
        <v>336</v>
      </c>
      <c r="CQ6" s="795">
        <v>2.0830233596191043E-3</v>
      </c>
      <c r="CR6" s="92">
        <v>1440</v>
      </c>
      <c r="CS6" s="795">
        <v>2.9201224829152557E-2</v>
      </c>
      <c r="CT6" s="92">
        <v>0</v>
      </c>
      <c r="CU6" s="795">
        <v>0</v>
      </c>
      <c r="CV6" s="92">
        <v>4032</v>
      </c>
      <c r="CW6" s="795">
        <v>1.2762805538145974E-2</v>
      </c>
      <c r="CX6" s="92">
        <v>0</v>
      </c>
      <c r="CY6" s="795">
        <v>0</v>
      </c>
      <c r="CZ6" s="92">
        <v>1315</v>
      </c>
      <c r="DA6" s="795">
        <v>3.3955638185245433E-2</v>
      </c>
      <c r="DB6" s="92">
        <v>992</v>
      </c>
      <c r="DC6" s="795">
        <v>1.94000078225838E-2</v>
      </c>
      <c r="DD6" s="92">
        <f t="shared" ref="DD6:DL6" si="0">SUM(DD7:DD9)</f>
        <v>338</v>
      </c>
      <c r="DE6" s="795">
        <f t="shared" si="0"/>
        <v>2.1599790392566602E-3</v>
      </c>
      <c r="DF6" s="92">
        <f t="shared" si="0"/>
        <v>1532</v>
      </c>
      <c r="DG6" s="795">
        <f t="shared" si="0"/>
        <v>3.1562248913245015E-2</v>
      </c>
      <c r="DH6" s="92">
        <f t="shared" si="0"/>
        <v>0</v>
      </c>
      <c r="DI6" s="795">
        <f t="shared" si="0"/>
        <v>0</v>
      </c>
      <c r="DJ6" s="92">
        <f t="shared" si="0"/>
        <v>4177</v>
      </c>
      <c r="DK6" s="795">
        <f t="shared" si="0"/>
        <v>1.349508917032825E-2</v>
      </c>
      <c r="DL6" s="92">
        <f t="shared" si="0"/>
        <v>0</v>
      </c>
      <c r="DM6" s="795">
        <f t="shared" ref="DM6:DM46" si="1">DL6/$DL$46</f>
        <v>0</v>
      </c>
      <c r="DN6" s="92">
        <f>SUM(DN7:DN9)</f>
        <v>1332</v>
      </c>
      <c r="DO6" s="795">
        <f t="shared" ref="DO6:DO46" si="2">DN6/$DN$46</f>
        <v>3.2976827094474151E-2</v>
      </c>
      <c r="DP6" s="92">
        <f>SUM(DP7:DP9)</f>
        <v>865</v>
      </c>
      <c r="DQ6" s="795">
        <f t="shared" ref="DQ6:DQ46" si="3">DP6/$DP$46</f>
        <v>1.8635815236125473E-2</v>
      </c>
      <c r="DR6" s="92">
        <f>SUM(DR7:DR9)</f>
        <v>397</v>
      </c>
      <c r="DS6" s="795">
        <f t="shared" ref="DS6:DS46" si="4">DR6/$DR$46</f>
        <v>2.7184519203774333E-3</v>
      </c>
      <c r="DT6" s="92">
        <f>SUM(DT7:DT9)</f>
        <v>1469</v>
      </c>
      <c r="DU6" s="795">
        <f t="shared" ref="DU6:DU46" si="5">DT6/$DT$46</f>
        <v>3.0183484353489901E-2</v>
      </c>
      <c r="DV6" s="92">
        <f>SUM(DV7:DV9)</f>
        <v>0</v>
      </c>
      <c r="DW6" s="795">
        <f t="shared" ref="DW6:DW46" si="6">DV6/$DV$46</f>
        <v>0</v>
      </c>
      <c r="DX6" s="92">
        <f>SUM(DX7:DX9)</f>
        <v>4063</v>
      </c>
      <c r="DY6" s="795">
        <f t="shared" ref="DY6:DY46" si="7">DX6/$DX$46</f>
        <v>1.3696829131803747E-2</v>
      </c>
      <c r="DZ6" s="92">
        <f>SUM(DZ7:DZ9)</f>
        <v>0</v>
      </c>
      <c r="EA6" s="795">
        <f t="shared" ref="EA6:EA46" si="8">DZ6/$DZ$46</f>
        <v>0</v>
      </c>
      <c r="EB6" s="92">
        <f>SUM(EB7:EB9)</f>
        <v>1339</v>
      </c>
      <c r="EC6" s="795">
        <f t="shared" ref="EC6:EC46" si="9">EB6/$EB$46</f>
        <v>3.1413489736070381E-2</v>
      </c>
      <c r="ED6" s="92">
        <f>SUM(ED7:ED9)</f>
        <v>634</v>
      </c>
      <c r="EE6" s="795">
        <f t="shared" ref="EE6:EE46" si="10">ED6/$ED$46</f>
        <v>1.4229923239215334E-2</v>
      </c>
      <c r="EF6" s="92">
        <f>SUM(EF7:EF9)</f>
        <v>392</v>
      </c>
      <c r="EG6" s="795">
        <f t="shared" ref="EG6:EG46" si="11">EF6/$EF$46</f>
        <v>2.6879324176992121E-3</v>
      </c>
      <c r="EH6" s="92">
        <f>SUM(EH7:EH9)</f>
        <v>1366</v>
      </c>
      <c r="EI6" s="795">
        <f t="shared" ref="EI6:EI46" si="12">EH6/$EH$46</f>
        <v>2.8179473955647242E-2</v>
      </c>
      <c r="EJ6" s="92">
        <f>SUM(EJ7:EJ9)</f>
        <v>0</v>
      </c>
      <c r="EK6" s="795">
        <f t="shared" ref="EK6:EK46" si="13">EJ6/$EJ$46</f>
        <v>0</v>
      </c>
      <c r="EL6" s="92">
        <f>SUM(EL7:EL9)</f>
        <v>3731</v>
      </c>
      <c r="EM6" s="795">
        <f t="shared" ref="EM6:EM46" si="14">EL6/$EL$46</f>
        <v>1.2596048669160443E-2</v>
      </c>
      <c r="EN6" s="92">
        <f>SUM(EN7:EN9)</f>
        <v>0</v>
      </c>
      <c r="EO6" s="795">
        <f t="shared" ref="EO6:EO46" si="15">EN6/$EN$46</f>
        <v>0</v>
      </c>
      <c r="EP6" s="92">
        <f>SUM(EP7:EP9)</f>
        <v>1391</v>
      </c>
      <c r="EQ6" s="795">
        <f t="shared" ref="EQ6:EQ46" si="16">EP6/$EP$46</f>
        <v>3.1702258586503176E-2</v>
      </c>
      <c r="ER6" s="92">
        <f>SUM(ER7:ER9)</f>
        <v>626</v>
      </c>
      <c r="ES6" s="795">
        <f t="shared" ref="ES6:ES46" si="17">ER6/$ER$46</f>
        <v>1.4357468865392995E-2</v>
      </c>
      <c r="ET6" s="92">
        <f>SUM(ET7:ET9)</f>
        <v>414</v>
      </c>
      <c r="EU6" s="795">
        <f t="shared" ref="EU6:EU46" si="18">ET6/$ET$46</f>
        <v>3.0342563140381995E-3</v>
      </c>
      <c r="EV6" s="92">
        <f>SUM(EV7:EV9)</f>
        <v>812</v>
      </c>
      <c r="EW6" s="795">
        <f t="shared" ref="EW6:EW46" si="19">EV6/$EV$46</f>
        <v>1.6654018910105216E-2</v>
      </c>
      <c r="EX6" s="92">
        <f>SUM(EX7:EX9)</f>
        <v>0</v>
      </c>
      <c r="EY6" s="795">
        <f t="shared" ref="EY6:EY46" si="20">EX6/$EX$46</f>
        <v>0</v>
      </c>
      <c r="EZ6" s="92">
        <f>SUM(EZ7:EZ9)</f>
        <v>3243</v>
      </c>
      <c r="FA6" s="795">
        <f t="shared" ref="FA6:FA46" si="21">EZ6/$EZ$46</f>
        <v>1.1303274917395124E-2</v>
      </c>
      <c r="FB6" s="92">
        <v>0</v>
      </c>
      <c r="FC6" s="795">
        <v>0</v>
      </c>
      <c r="FD6" s="92">
        <v>1448</v>
      </c>
      <c r="FE6" s="795">
        <v>2.9259027258582714E-2</v>
      </c>
      <c r="FF6" s="92">
        <v>103</v>
      </c>
      <c r="FG6" s="795">
        <v>3.1576688433121798E-3</v>
      </c>
      <c r="FH6" s="92">
        <v>413</v>
      </c>
      <c r="FI6" s="795">
        <v>2.7399623172252741E-3</v>
      </c>
      <c r="FJ6" s="92">
        <v>809</v>
      </c>
      <c r="FK6" s="795">
        <v>1.6414397597695085E-2</v>
      </c>
      <c r="FL6" s="92">
        <v>0</v>
      </c>
      <c r="FM6" s="795">
        <v>0</v>
      </c>
      <c r="FN6" s="92">
        <v>2773</v>
      </c>
      <c r="FO6" s="795">
        <v>9.2848987299812159E-3</v>
      </c>
      <c r="FP6" s="92">
        <v>0</v>
      </c>
      <c r="FQ6" s="795">
        <v>0</v>
      </c>
      <c r="FR6" s="92">
        <v>1516</v>
      </c>
      <c r="FS6" s="795">
        <v>2.9027131560304058E-2</v>
      </c>
      <c r="FT6" s="92">
        <v>1089</v>
      </c>
      <c r="FU6" s="795">
        <v>3.2193218434977973E-2</v>
      </c>
      <c r="FV6" s="92">
        <v>386</v>
      </c>
      <c r="FW6" s="795">
        <v>2.5354036940700457E-3</v>
      </c>
      <c r="FX6" s="92">
        <v>804</v>
      </c>
      <c r="FY6" s="795">
        <v>1.6228654474990917E-2</v>
      </c>
      <c r="FZ6" s="92">
        <v>0</v>
      </c>
      <c r="GA6" s="795">
        <v>0</v>
      </c>
      <c r="GB6" s="92">
        <v>3795</v>
      </c>
      <c r="GC6" s="795">
        <v>1.2504901460058455E-2</v>
      </c>
      <c r="GD6" s="92">
        <v>0</v>
      </c>
      <c r="GE6" s="795">
        <v>0</v>
      </c>
      <c r="GF6" s="92">
        <v>1586</v>
      </c>
      <c r="GG6" s="795">
        <v>2.8480614865228869E-2</v>
      </c>
      <c r="GH6" s="92">
        <v>1094</v>
      </c>
      <c r="GI6" s="795">
        <v>3.266549222179093E-2</v>
      </c>
      <c r="GJ6" s="92">
        <v>382</v>
      </c>
      <c r="GK6" s="795">
        <v>2.3964266894180822E-3</v>
      </c>
      <c r="GL6" s="92">
        <v>807</v>
      </c>
      <c r="GM6" s="795">
        <v>1.5896153012783895E-2</v>
      </c>
      <c r="GN6" s="92">
        <v>1</v>
      </c>
      <c r="GO6" s="795">
        <v>1.9011406844106463E-4</v>
      </c>
      <c r="GP6" s="92">
        <v>3870</v>
      </c>
      <c r="GQ6" s="795">
        <v>1.2285987307654456E-2</v>
      </c>
      <c r="GR6" s="92">
        <v>0</v>
      </c>
      <c r="GS6" s="795">
        <v>0</v>
      </c>
      <c r="GT6" s="92">
        <v>1642</v>
      </c>
      <c r="GU6" s="795">
        <v>2.7642166930406383E-2</v>
      </c>
      <c r="GV6" s="92">
        <v>1080</v>
      </c>
      <c r="GW6" s="795">
        <v>3.2884720784361492E-2</v>
      </c>
      <c r="GX6" s="92">
        <v>258</v>
      </c>
      <c r="GY6" s="795">
        <v>1.6124596885077874E-3</v>
      </c>
      <c r="GZ6" s="92">
        <v>804</v>
      </c>
      <c r="HA6" s="795">
        <v>1.53931573203653E-2</v>
      </c>
      <c r="HB6" s="92">
        <v>0</v>
      </c>
      <c r="HC6" s="795">
        <v>0</v>
      </c>
      <c r="HD6" s="92">
        <v>3784</v>
      </c>
      <c r="HE6" s="795">
        <v>1.1852742826177522E-2</v>
      </c>
      <c r="HF6" s="92">
        <v>0</v>
      </c>
      <c r="HG6" s="795">
        <v>0</v>
      </c>
      <c r="HH6" s="92">
        <v>1694</v>
      </c>
      <c r="HI6" s="795">
        <v>2.6663308831630806E-2</v>
      </c>
      <c r="HJ6" s="92">
        <v>1078</v>
      </c>
      <c r="HK6" s="795">
        <v>2.9556109999177474E-2</v>
      </c>
      <c r="HL6" s="92">
        <v>289</v>
      </c>
      <c r="HM6" s="795">
        <v>1.8219299849328281E-3</v>
      </c>
      <c r="HN6" s="92">
        <v>794</v>
      </c>
      <c r="HO6" s="795">
        <v>1.4452918797895772E-2</v>
      </c>
      <c r="HP6" s="92">
        <v>0</v>
      </c>
      <c r="HQ6" s="795">
        <v>0</v>
      </c>
      <c r="HR6" s="92">
        <v>3855</v>
      </c>
      <c r="HS6" s="795">
        <v>1.1803320851308776E-2</v>
      </c>
      <c r="HT6" s="92">
        <v>0</v>
      </c>
      <c r="HU6" s="795">
        <v>0</v>
      </c>
      <c r="HV6" s="92">
        <v>1777</v>
      </c>
      <c r="HW6" s="795">
        <v>2.7417762142813058E-2</v>
      </c>
      <c r="HX6" s="92">
        <v>1028</v>
      </c>
      <c r="HY6" s="795">
        <v>2.8928410625844215E-2</v>
      </c>
      <c r="HZ6" s="92">
        <v>292</v>
      </c>
      <c r="IA6" s="795">
        <v>2.2540951969245494E-3</v>
      </c>
      <c r="IB6" s="92">
        <v>782</v>
      </c>
      <c r="IC6" s="795">
        <v>1.5452407769676131E-2</v>
      </c>
      <c r="ID6" s="92">
        <v>0</v>
      </c>
      <c r="IE6" s="795">
        <v>0</v>
      </c>
      <c r="IF6" s="92">
        <v>3879</v>
      </c>
      <c r="IG6" s="795">
        <v>1.3244920049032495E-2</v>
      </c>
      <c r="IH6" s="92">
        <v>0</v>
      </c>
      <c r="II6" s="795">
        <v>0</v>
      </c>
      <c r="IJ6" s="92">
        <v>1813</v>
      </c>
      <c r="IK6" s="795">
        <v>2.5317339514878998E-2</v>
      </c>
      <c r="IL6" s="92">
        <v>1065</v>
      </c>
      <c r="IM6" s="795">
        <v>2.7408189000694857E-2</v>
      </c>
      <c r="IN6" s="92">
        <v>331</v>
      </c>
      <c r="IO6" s="795">
        <v>2.2875229788939721E-3</v>
      </c>
      <c r="IP6" s="92">
        <v>803</v>
      </c>
      <c r="IQ6" s="795">
        <v>1.4943149040698215E-2</v>
      </c>
      <c r="IR6" s="92">
        <v>0</v>
      </c>
      <c r="IS6" s="795">
        <v>0</v>
      </c>
      <c r="IT6" s="92">
        <v>4012</v>
      </c>
      <c r="IU6" s="795">
        <v>1.2459240396260986E-2</v>
      </c>
      <c r="IV6" s="82">
        <v>0</v>
      </c>
      <c r="IW6" s="795">
        <v>0</v>
      </c>
      <c r="IX6" s="82">
        <v>1845</v>
      </c>
      <c r="IY6" s="795">
        <v>2.4463980269700467E-2</v>
      </c>
      <c r="IZ6" s="82">
        <v>1073</v>
      </c>
      <c r="JA6" s="795">
        <v>2.5989439519449691E-2</v>
      </c>
      <c r="JB6" s="82">
        <v>289</v>
      </c>
      <c r="JC6" s="795">
        <v>1.9424262180491052E-3</v>
      </c>
      <c r="JD6" s="82">
        <v>1490</v>
      </c>
      <c r="JE6" s="795">
        <v>1.9761535298876642E-2</v>
      </c>
      <c r="JF6" s="82">
        <v>0</v>
      </c>
      <c r="JG6" s="795">
        <v>0</v>
      </c>
      <c r="JH6" s="82">
        <v>4697</v>
      </c>
      <c r="JI6" s="795">
        <v>1.3251366891049332E-2</v>
      </c>
      <c r="JJ6" s="92">
        <v>0</v>
      </c>
      <c r="JK6" s="795">
        <v>0</v>
      </c>
      <c r="JL6" s="92">
        <v>1877</v>
      </c>
      <c r="JM6" s="795">
        <v>2.4098705834018078E-2</v>
      </c>
      <c r="JN6" s="92">
        <v>95</v>
      </c>
      <c r="JO6" s="795">
        <v>2.8750416124443908E-3</v>
      </c>
      <c r="JP6" s="92">
        <v>3335</v>
      </c>
      <c r="JQ6" s="795">
        <v>2.3786767852557702E-2</v>
      </c>
      <c r="JR6" s="92">
        <v>1476</v>
      </c>
      <c r="JS6" s="795">
        <v>1.998618840638583E-2</v>
      </c>
      <c r="JT6" s="92">
        <v>0</v>
      </c>
      <c r="JU6" s="795">
        <v>0</v>
      </c>
      <c r="JV6" s="82">
        <v>6783</v>
      </c>
      <c r="JW6" s="795">
        <v>2.0218429383044301E-2</v>
      </c>
      <c r="JX6" s="92">
        <v>0</v>
      </c>
      <c r="JY6" s="795">
        <v>0</v>
      </c>
      <c r="JZ6" s="92">
        <v>1920</v>
      </c>
      <c r="KA6" s="795">
        <v>5.5050132894461437E-3</v>
      </c>
      <c r="KB6" s="92">
        <v>130</v>
      </c>
      <c r="KC6" s="795">
        <v>3.7273527480624933E-4</v>
      </c>
      <c r="KD6" s="92">
        <v>3503</v>
      </c>
      <c r="KE6" s="795">
        <v>1.0043782058817627E-2</v>
      </c>
      <c r="KF6" s="92">
        <v>1491</v>
      </c>
      <c r="KG6" s="795">
        <v>4.2749868825855209E-3</v>
      </c>
      <c r="KH6" s="92">
        <v>0</v>
      </c>
      <c r="KI6" s="795">
        <v>0</v>
      </c>
      <c r="KJ6" s="82">
        <v>7044</v>
      </c>
      <c r="KK6" s="795">
        <v>2.0196517505655542E-2</v>
      </c>
      <c r="KL6" s="92">
        <v>6402</v>
      </c>
      <c r="KM6" s="795">
        <v>1.8273311887928256E-2</v>
      </c>
      <c r="KN6" s="92">
        <v>2129</v>
      </c>
      <c r="KO6" s="795">
        <v>6.0768323975943853E-3</v>
      </c>
      <c r="KP6" s="92">
        <v>0</v>
      </c>
      <c r="KQ6" s="795">
        <v>0</v>
      </c>
      <c r="KR6" s="92">
        <v>2879</v>
      </c>
      <c r="KS6" s="795">
        <v>8.217567154849335E-3</v>
      </c>
      <c r="KT6" s="92">
        <v>1394</v>
      </c>
      <c r="KU6" s="795">
        <v>3.9789123354845336E-3</v>
      </c>
      <c r="KV6" s="92">
        <v>0</v>
      </c>
      <c r="KW6" s="795">
        <v>0</v>
      </c>
      <c r="KX6" s="82">
        <v>6402</v>
      </c>
      <c r="KY6" s="795">
        <v>1.8273311887928256E-2</v>
      </c>
      <c r="KZ6" s="275">
        <v>0</v>
      </c>
      <c r="LA6" s="278">
        <v>0</v>
      </c>
      <c r="LB6" s="275">
        <v>2044</v>
      </c>
      <c r="LC6" s="276">
        <v>2.6507930332386621E-2</v>
      </c>
      <c r="LD6" s="275">
        <v>0</v>
      </c>
      <c r="LE6" s="276">
        <v>0</v>
      </c>
      <c r="LF6" s="275">
        <v>2685</v>
      </c>
      <c r="LG6" s="276">
        <v>1.8602943214256019E-2</v>
      </c>
      <c r="LH6" s="275">
        <v>1390</v>
      </c>
      <c r="LI6" s="276">
        <v>1.8421575773639915E-2</v>
      </c>
      <c r="LJ6" s="275">
        <v>0</v>
      </c>
      <c r="LK6" s="276">
        <v>0</v>
      </c>
      <c r="LL6" s="275">
        <v>6119</v>
      </c>
      <c r="LM6" s="276">
        <v>1.8122316007700281E-2</v>
      </c>
      <c r="LN6" s="275">
        <v>0</v>
      </c>
      <c r="LO6" s="275">
        <v>0</v>
      </c>
      <c r="LP6" s="275">
        <v>2080</v>
      </c>
      <c r="LQ6" s="276">
        <v>2.7992732655945093E-2</v>
      </c>
      <c r="LR6" s="275">
        <v>0</v>
      </c>
      <c r="LS6" s="275">
        <v>0</v>
      </c>
      <c r="LT6" s="275">
        <v>2875</v>
      </c>
      <c r="LU6" s="276">
        <v>2.037460933901224E-2</v>
      </c>
      <c r="LV6" s="275">
        <v>1319</v>
      </c>
      <c r="LW6" s="276">
        <v>1.7996998226224588E-2</v>
      </c>
      <c r="LX6" s="275">
        <v>0</v>
      </c>
      <c r="LY6" s="275">
        <v>0</v>
      </c>
      <c r="LZ6" s="275">
        <v>6274</v>
      </c>
      <c r="MA6" s="276">
        <v>1.9173293075733591E-2</v>
      </c>
      <c r="MB6" s="275">
        <v>5929.6200428100001</v>
      </c>
      <c r="MC6" s="276">
        <v>1.8258946570583835E-2</v>
      </c>
    </row>
    <row r="7" spans="1:343">
      <c r="A7" s="633"/>
      <c r="B7" s="277" t="s">
        <v>2809</v>
      </c>
      <c r="C7" s="277"/>
      <c r="D7" s="82">
        <v>0</v>
      </c>
      <c r="E7" s="796">
        <v>0</v>
      </c>
      <c r="F7" s="82">
        <v>0</v>
      </c>
      <c r="G7" s="796">
        <v>0</v>
      </c>
      <c r="H7" s="82">
        <v>0</v>
      </c>
      <c r="I7" s="796">
        <v>0</v>
      </c>
      <c r="J7" s="82">
        <v>0</v>
      </c>
      <c r="K7" s="796">
        <v>0</v>
      </c>
      <c r="L7" s="82">
        <v>3</v>
      </c>
      <c r="M7" s="796">
        <v>5.6595230908542107E-5</v>
      </c>
      <c r="N7" s="82">
        <v>0</v>
      </c>
      <c r="O7" s="796">
        <v>0</v>
      </c>
      <c r="P7" s="82">
        <v>3</v>
      </c>
      <c r="Q7" s="796">
        <v>7.8322846774404094E-6</v>
      </c>
      <c r="R7" s="82">
        <v>0</v>
      </c>
      <c r="S7" s="796">
        <v>0</v>
      </c>
      <c r="T7" s="82">
        <v>0</v>
      </c>
      <c r="U7" s="796">
        <v>0</v>
      </c>
      <c r="V7" s="82">
        <v>0</v>
      </c>
      <c r="W7" s="796">
        <v>0</v>
      </c>
      <c r="X7" s="82">
        <v>0</v>
      </c>
      <c r="Y7" s="796">
        <v>0</v>
      </c>
      <c r="Z7" s="82">
        <v>1</v>
      </c>
      <c r="AA7" s="796">
        <v>2.0115462756220705E-5</v>
      </c>
      <c r="AB7" s="82">
        <v>0</v>
      </c>
      <c r="AC7" s="796">
        <v>0</v>
      </c>
      <c r="AD7" s="82">
        <v>1</v>
      </c>
      <c r="AE7" s="796">
        <v>2.9810613174502386E-6</v>
      </c>
      <c r="AF7" s="82">
        <v>0</v>
      </c>
      <c r="AG7" s="796">
        <v>0</v>
      </c>
      <c r="AH7" s="82">
        <v>0</v>
      </c>
      <c r="AI7" s="796">
        <v>0</v>
      </c>
      <c r="AJ7" s="82">
        <v>0</v>
      </c>
      <c r="AK7" s="796">
        <v>0</v>
      </c>
      <c r="AL7" s="82">
        <v>0</v>
      </c>
      <c r="AM7" s="796">
        <v>0</v>
      </c>
      <c r="AN7" s="82">
        <v>1</v>
      </c>
      <c r="AO7" s="796">
        <v>2.0897768118364958E-5</v>
      </c>
      <c r="AP7" s="82">
        <v>0</v>
      </c>
      <c r="AQ7" s="796">
        <v>0</v>
      </c>
      <c r="AR7" s="82">
        <v>1</v>
      </c>
      <c r="AS7" s="796">
        <v>2.9689007644919469E-6</v>
      </c>
      <c r="AT7" s="82">
        <v>0</v>
      </c>
      <c r="AU7" s="796">
        <v>0</v>
      </c>
      <c r="AV7" s="82">
        <v>0</v>
      </c>
      <c r="AW7" s="796">
        <v>0</v>
      </c>
      <c r="AX7" s="82">
        <v>0</v>
      </c>
      <c r="AY7" s="796">
        <v>0</v>
      </c>
      <c r="AZ7" s="82">
        <v>0</v>
      </c>
      <c r="BA7" s="796">
        <v>0</v>
      </c>
      <c r="BB7" s="82">
        <v>0</v>
      </c>
      <c r="BC7" s="796">
        <v>0</v>
      </c>
      <c r="BD7" s="82">
        <v>0</v>
      </c>
      <c r="BE7" s="796">
        <v>0</v>
      </c>
      <c r="BF7" s="82">
        <v>0</v>
      </c>
      <c r="BG7" s="796">
        <v>0</v>
      </c>
      <c r="BH7" s="82">
        <v>0</v>
      </c>
      <c r="BI7" s="796">
        <v>0</v>
      </c>
      <c r="BJ7" s="82">
        <v>0</v>
      </c>
      <c r="BK7" s="796">
        <v>0</v>
      </c>
      <c r="BL7" s="82">
        <v>0</v>
      </c>
      <c r="BM7" s="796">
        <v>0</v>
      </c>
      <c r="BN7" s="82">
        <v>0</v>
      </c>
      <c r="BO7" s="796">
        <v>0</v>
      </c>
      <c r="BP7" s="82">
        <v>0</v>
      </c>
      <c r="BQ7" s="796">
        <v>0</v>
      </c>
      <c r="BR7" s="82">
        <v>0</v>
      </c>
      <c r="BS7" s="796">
        <v>0</v>
      </c>
      <c r="BT7" s="82">
        <v>0</v>
      </c>
      <c r="BU7" s="796">
        <v>0</v>
      </c>
      <c r="BV7" s="82">
        <v>0</v>
      </c>
      <c r="BW7" s="796">
        <v>0</v>
      </c>
      <c r="BX7" s="82">
        <v>101</v>
      </c>
      <c r="BY7" s="796">
        <v>2.7915975677169709E-3</v>
      </c>
      <c r="BZ7" s="82">
        <v>947</v>
      </c>
      <c r="CA7" s="796">
        <v>2.0673244848061476E-2</v>
      </c>
      <c r="CB7" s="82">
        <v>0</v>
      </c>
      <c r="CC7" s="796">
        <v>0</v>
      </c>
      <c r="CD7" s="82">
        <v>27</v>
      </c>
      <c r="CE7" s="796">
        <v>5.8396055022060737E-4</v>
      </c>
      <c r="CF7" s="82">
        <v>0</v>
      </c>
      <c r="CG7" s="796">
        <v>0</v>
      </c>
      <c r="CH7" s="82">
        <v>1075</v>
      </c>
      <c r="CI7" s="796">
        <v>3.4778051329168594E-3</v>
      </c>
      <c r="CJ7" s="82">
        <v>0</v>
      </c>
      <c r="CK7" s="796">
        <v>0</v>
      </c>
      <c r="CL7" s="82">
        <v>101</v>
      </c>
      <c r="CM7" s="796">
        <v>2.6392118947450938E-3</v>
      </c>
      <c r="CN7" s="82">
        <v>969</v>
      </c>
      <c r="CO7" s="796">
        <v>1.8799472295514513E-2</v>
      </c>
      <c r="CP7" s="82">
        <v>13</v>
      </c>
      <c r="CQ7" s="796">
        <v>8.0593165699548679E-5</v>
      </c>
      <c r="CR7" s="82">
        <v>27</v>
      </c>
      <c r="CS7" s="796">
        <v>5.4752296554661038E-4</v>
      </c>
      <c r="CT7" s="82">
        <v>0</v>
      </c>
      <c r="CU7" s="796">
        <v>0</v>
      </c>
      <c r="CV7" s="82">
        <v>1110</v>
      </c>
      <c r="CW7" s="796">
        <v>3.5135699770193532E-3</v>
      </c>
      <c r="CX7" s="82">
        <v>0</v>
      </c>
      <c r="CY7" s="796">
        <v>0</v>
      </c>
      <c r="CZ7" s="82">
        <v>101</v>
      </c>
      <c r="DA7" s="796">
        <v>2.6079995868515506E-3</v>
      </c>
      <c r="DB7" s="82">
        <v>968</v>
      </c>
      <c r="DC7" s="796">
        <v>1.8930652794618062E-2</v>
      </c>
      <c r="DD7" s="82">
        <v>12</v>
      </c>
      <c r="DE7" s="796">
        <f>+DD7/$DD$46</f>
        <v>7.6685646364141791E-5</v>
      </c>
      <c r="DF7" s="82">
        <v>27</v>
      </c>
      <c r="DG7" s="796">
        <f>+DF7/$DF$46</f>
        <v>5.5625373411071508E-4</v>
      </c>
      <c r="DH7" s="82">
        <v>0</v>
      </c>
      <c r="DI7" s="796">
        <f>+DH7/$DH$46</f>
        <v>0</v>
      </c>
      <c r="DJ7" s="82">
        <f>+CX7+CZ7+DB7+DD7+DF7+DH7</f>
        <v>1108</v>
      </c>
      <c r="DK7" s="796">
        <f>+DJ7/$DJ$46</f>
        <v>3.5797363659860427E-3</v>
      </c>
      <c r="DL7" s="82">
        <v>0</v>
      </c>
      <c r="DM7" s="796">
        <f t="shared" si="1"/>
        <v>0</v>
      </c>
      <c r="DN7" s="82">
        <v>50</v>
      </c>
      <c r="DO7" s="796">
        <f t="shared" si="2"/>
        <v>1.2378688849277084E-3</v>
      </c>
      <c r="DP7" s="82">
        <v>828</v>
      </c>
      <c r="DQ7" s="796">
        <f t="shared" si="3"/>
        <v>1.7838676318510858E-2</v>
      </c>
      <c r="DR7" s="82">
        <v>12</v>
      </c>
      <c r="DS7" s="796">
        <f t="shared" si="4"/>
        <v>8.2169831346421167E-5</v>
      </c>
      <c r="DT7" s="82">
        <v>26</v>
      </c>
      <c r="DU7" s="796">
        <f t="shared" si="5"/>
        <v>5.3422096200867082E-4</v>
      </c>
      <c r="DV7" s="82">
        <v>0</v>
      </c>
      <c r="DW7" s="796">
        <f t="shared" si="6"/>
        <v>0</v>
      </c>
      <c r="DX7" s="82">
        <f>DL7+DN7+DP7+DR7+DT7+DV7</f>
        <v>916</v>
      </c>
      <c r="DY7" s="796">
        <f t="shared" si="7"/>
        <v>3.0879388345390678E-3</v>
      </c>
      <c r="DZ7" s="82">
        <v>0</v>
      </c>
      <c r="EA7" s="796">
        <f t="shared" si="8"/>
        <v>0</v>
      </c>
      <c r="EB7" s="82">
        <v>0</v>
      </c>
      <c r="EC7" s="796">
        <f t="shared" si="9"/>
        <v>0</v>
      </c>
      <c r="ED7" s="82">
        <v>572</v>
      </c>
      <c r="EE7" s="796">
        <f t="shared" si="10"/>
        <v>1.2838353458724245E-2</v>
      </c>
      <c r="EF7" s="82">
        <v>11</v>
      </c>
      <c r="EG7" s="796">
        <f t="shared" si="11"/>
        <v>7.542667498645748E-5</v>
      </c>
      <c r="EH7" s="82">
        <v>1</v>
      </c>
      <c r="EI7" s="796">
        <f t="shared" si="12"/>
        <v>2.0629190304280559E-5</v>
      </c>
      <c r="EJ7" s="82">
        <v>0</v>
      </c>
      <c r="EK7" s="796">
        <f t="shared" si="13"/>
        <v>0</v>
      </c>
      <c r="EL7" s="82">
        <f t="shared" ref="EL7:EL45" si="22">DZ7+EB7+ED7+EF7+EH7+EJ7</f>
        <v>584</v>
      </c>
      <c r="EM7" s="796">
        <f t="shared" si="14"/>
        <v>1.9716141578101577E-3</v>
      </c>
      <c r="EN7" s="82">
        <v>0</v>
      </c>
      <c r="EO7" s="796">
        <f t="shared" si="15"/>
        <v>0</v>
      </c>
      <c r="EP7" s="82">
        <v>0</v>
      </c>
      <c r="EQ7" s="796">
        <f t="shared" si="16"/>
        <v>0</v>
      </c>
      <c r="ER7" s="82">
        <v>542</v>
      </c>
      <c r="ES7" s="796">
        <f t="shared" si="17"/>
        <v>1.2430907547992018E-2</v>
      </c>
      <c r="ET7" s="82">
        <v>66</v>
      </c>
      <c r="EU7" s="796">
        <f t="shared" si="18"/>
        <v>4.8372202107855352E-4</v>
      </c>
      <c r="EV7" s="82">
        <v>1</v>
      </c>
      <c r="EW7" s="796">
        <f t="shared" si="19"/>
        <v>2.0509875505055683E-5</v>
      </c>
      <c r="EX7" s="82">
        <v>0</v>
      </c>
      <c r="EY7" s="796">
        <f t="shared" si="20"/>
        <v>0</v>
      </c>
      <c r="EZ7" s="82">
        <f>EN7+EP7+ER7+ET7+EV7+EX7</f>
        <v>609</v>
      </c>
      <c r="FA7" s="796">
        <f t="shared" si="21"/>
        <v>2.1226316449872431E-3</v>
      </c>
      <c r="FB7" s="82">
        <v>0</v>
      </c>
      <c r="FC7" s="796">
        <v>0</v>
      </c>
      <c r="FD7" s="82">
        <v>0</v>
      </c>
      <c r="FE7" s="796">
        <v>0</v>
      </c>
      <c r="FF7" s="82">
        <v>0</v>
      </c>
      <c r="FG7" s="796">
        <v>0</v>
      </c>
      <c r="FH7" s="82">
        <v>71</v>
      </c>
      <c r="FI7" s="796">
        <v>4.710346840750471E-4</v>
      </c>
      <c r="FJ7" s="82">
        <v>1</v>
      </c>
      <c r="FK7" s="796">
        <v>2.0289737450797387E-5</v>
      </c>
      <c r="FL7" s="82">
        <v>0</v>
      </c>
      <c r="FM7" s="796">
        <v>0</v>
      </c>
      <c r="FN7" s="82">
        <v>72</v>
      </c>
      <c r="FO7" s="796">
        <v>2.4107923135905068E-4</v>
      </c>
      <c r="FP7" s="82">
        <v>0</v>
      </c>
      <c r="FQ7" s="796">
        <v>0</v>
      </c>
      <c r="FR7" s="82">
        <v>0</v>
      </c>
      <c r="FS7" s="796">
        <v>0</v>
      </c>
      <c r="FT7" s="82">
        <v>0</v>
      </c>
      <c r="FU7" s="796">
        <v>0</v>
      </c>
      <c r="FV7" s="82">
        <v>72</v>
      </c>
      <c r="FW7" s="796">
        <v>4.7292504138094112E-4</v>
      </c>
      <c r="FX7" s="82">
        <v>0</v>
      </c>
      <c r="FY7" s="796">
        <v>0</v>
      </c>
      <c r="FZ7" s="82">
        <v>0</v>
      </c>
      <c r="GA7" s="796">
        <v>0</v>
      </c>
      <c r="GB7" s="82">
        <v>72</v>
      </c>
      <c r="GC7" s="796">
        <v>2.372471423252197E-4</v>
      </c>
      <c r="GD7" s="82">
        <v>0</v>
      </c>
      <c r="GE7" s="796">
        <v>0</v>
      </c>
      <c r="GF7" s="82">
        <v>0</v>
      </c>
      <c r="GG7" s="796">
        <v>0</v>
      </c>
      <c r="GH7" s="82">
        <v>0</v>
      </c>
      <c r="GI7" s="796">
        <v>0</v>
      </c>
      <c r="GJ7" s="82">
        <v>63</v>
      </c>
      <c r="GK7" s="796">
        <v>3.9522220270507639E-4</v>
      </c>
      <c r="GL7" s="82">
        <v>1</v>
      </c>
      <c r="GM7" s="796">
        <v>1.9697835207910649E-5</v>
      </c>
      <c r="GN7" s="82">
        <v>0</v>
      </c>
      <c r="GO7" s="796">
        <v>0</v>
      </c>
      <c r="GP7" s="82">
        <v>64</v>
      </c>
      <c r="GQ7" s="796">
        <v>2.0317911826612021E-4</v>
      </c>
      <c r="GR7" s="82">
        <v>0</v>
      </c>
      <c r="GS7" s="796">
        <v>0</v>
      </c>
      <c r="GT7" s="82">
        <v>0</v>
      </c>
      <c r="GU7" s="796">
        <v>0</v>
      </c>
      <c r="GV7" s="82">
        <v>1</v>
      </c>
      <c r="GW7" s="796">
        <v>3.0448815541075451E-5</v>
      </c>
      <c r="GX7" s="82">
        <v>190</v>
      </c>
      <c r="GY7" s="796">
        <v>1.1874703132421689E-3</v>
      </c>
      <c r="GZ7" s="82">
        <v>0</v>
      </c>
      <c r="HA7" s="796">
        <v>0</v>
      </c>
      <c r="HB7" s="82">
        <v>0</v>
      </c>
      <c r="HC7" s="796">
        <v>0</v>
      </c>
      <c r="HD7" s="82">
        <v>191</v>
      </c>
      <c r="HE7" s="796">
        <v>5.9827533821350603E-4</v>
      </c>
      <c r="HF7" s="82">
        <v>0</v>
      </c>
      <c r="HG7" s="796">
        <v>0</v>
      </c>
      <c r="HH7" s="82">
        <v>0</v>
      </c>
      <c r="HI7" s="796">
        <v>0</v>
      </c>
      <c r="HJ7" s="82">
        <v>2</v>
      </c>
      <c r="HK7" s="796">
        <v>5.4835083486414606E-5</v>
      </c>
      <c r="HL7" s="82">
        <v>196</v>
      </c>
      <c r="HM7" s="796">
        <v>1.2356341766326447E-3</v>
      </c>
      <c r="HN7" s="82">
        <v>0</v>
      </c>
      <c r="HO7" s="796">
        <v>0</v>
      </c>
      <c r="HP7" s="82">
        <v>0</v>
      </c>
      <c r="HQ7" s="796">
        <v>0</v>
      </c>
      <c r="HR7" s="82">
        <v>198</v>
      </c>
      <c r="HS7" s="796">
        <v>6.0624060403609271E-4</v>
      </c>
      <c r="HT7" s="82">
        <v>0</v>
      </c>
      <c r="HU7" s="796">
        <v>0</v>
      </c>
      <c r="HV7" s="82">
        <v>0</v>
      </c>
      <c r="HW7" s="796">
        <v>0</v>
      </c>
      <c r="HX7" s="82">
        <v>0</v>
      </c>
      <c r="HY7" s="796">
        <v>0</v>
      </c>
      <c r="HZ7" s="82">
        <v>228</v>
      </c>
      <c r="IA7" s="796">
        <v>1.7600469345849222E-3</v>
      </c>
      <c r="IB7" s="82">
        <v>0</v>
      </c>
      <c r="IC7" s="796">
        <v>0</v>
      </c>
      <c r="ID7" s="82">
        <v>0</v>
      </c>
      <c r="IE7" s="796">
        <v>0</v>
      </c>
      <c r="IF7" s="82">
        <v>228</v>
      </c>
      <c r="IG7" s="796">
        <v>7.7851038184568425E-4</v>
      </c>
      <c r="IH7" s="82">
        <v>0</v>
      </c>
      <c r="II7" s="796">
        <v>0</v>
      </c>
      <c r="IJ7" s="82">
        <v>0</v>
      </c>
      <c r="IK7" s="796">
        <v>0</v>
      </c>
      <c r="IL7" s="82">
        <v>0</v>
      </c>
      <c r="IM7" s="796">
        <v>0</v>
      </c>
      <c r="IN7" s="82">
        <v>90</v>
      </c>
      <c r="IO7" s="796">
        <v>6.219851000013822E-4</v>
      </c>
      <c r="IP7" s="82">
        <v>0</v>
      </c>
      <c r="IQ7" s="796">
        <v>0</v>
      </c>
      <c r="IR7" s="82">
        <v>0</v>
      </c>
      <c r="IS7" s="796">
        <v>0</v>
      </c>
      <c r="IT7" s="82">
        <v>90</v>
      </c>
      <c r="IU7" s="796">
        <v>2.7949442563895532E-4</v>
      </c>
      <c r="IV7" s="82">
        <v>0</v>
      </c>
      <c r="IW7" s="796">
        <v>0</v>
      </c>
      <c r="IX7" s="82">
        <v>0</v>
      </c>
      <c r="IY7" s="796">
        <v>0</v>
      </c>
      <c r="IZ7" s="82">
        <v>0</v>
      </c>
      <c r="JA7" s="796">
        <v>0</v>
      </c>
      <c r="JB7" s="82">
        <v>133</v>
      </c>
      <c r="JC7" s="796">
        <v>8.9391933218176806E-4</v>
      </c>
      <c r="JD7" s="82">
        <v>0</v>
      </c>
      <c r="JE7" s="796">
        <v>0</v>
      </c>
      <c r="JF7" s="82">
        <v>0</v>
      </c>
      <c r="JG7" s="796">
        <v>0</v>
      </c>
      <c r="JH7" s="82">
        <v>133</v>
      </c>
      <c r="JI7" s="796">
        <v>3.752249939343328E-4</v>
      </c>
      <c r="JJ7" s="82">
        <v>0</v>
      </c>
      <c r="JK7" s="796">
        <v>0</v>
      </c>
      <c r="JL7" s="82">
        <v>0</v>
      </c>
      <c r="JM7" s="796">
        <v>0</v>
      </c>
      <c r="JN7" s="82">
        <v>0</v>
      </c>
      <c r="JO7" s="796">
        <v>0</v>
      </c>
      <c r="JP7" s="82">
        <v>105</v>
      </c>
      <c r="JQ7" s="796">
        <v>7.4890873298907304E-4</v>
      </c>
      <c r="JR7" s="82">
        <v>0</v>
      </c>
      <c r="JS7" s="796">
        <v>0</v>
      </c>
      <c r="JT7" s="82">
        <v>0</v>
      </c>
      <c r="JU7" s="796">
        <v>0</v>
      </c>
      <c r="JV7" s="82">
        <v>105</v>
      </c>
      <c r="JW7" s="796">
        <v>3.1297878301926162E-4</v>
      </c>
      <c r="JX7" s="82">
        <v>0</v>
      </c>
      <c r="JY7" s="796">
        <v>0</v>
      </c>
      <c r="JZ7" s="82">
        <v>14</v>
      </c>
      <c r="KA7" s="796">
        <v>4.014072190221147E-5</v>
      </c>
      <c r="KB7" s="82">
        <v>0</v>
      </c>
      <c r="KC7" s="796">
        <v>0</v>
      </c>
      <c r="KD7" s="82">
        <v>140</v>
      </c>
      <c r="KE7" s="796">
        <v>4.0140721902211468E-4</v>
      </c>
      <c r="KF7" s="82">
        <v>0</v>
      </c>
      <c r="KG7" s="796">
        <v>0</v>
      </c>
      <c r="KH7" s="82">
        <v>0</v>
      </c>
      <c r="KI7" s="796">
        <v>0</v>
      </c>
      <c r="KJ7" s="82">
        <v>154</v>
      </c>
      <c r="KK7" s="796">
        <v>4.4154794092432612E-4</v>
      </c>
      <c r="KL7" s="82">
        <v>74</v>
      </c>
      <c r="KM7" s="796">
        <v>2.1121916271582173E-4</v>
      </c>
      <c r="KN7" s="82">
        <v>41</v>
      </c>
      <c r="KO7" s="796">
        <v>1.1702683339660394E-4</v>
      </c>
      <c r="KP7" s="82">
        <v>0</v>
      </c>
      <c r="KQ7" s="796">
        <v>0</v>
      </c>
      <c r="KR7" s="82">
        <v>33</v>
      </c>
      <c r="KS7" s="796">
        <v>9.4192329319217806E-5</v>
      </c>
      <c r="KT7" s="82">
        <v>0</v>
      </c>
      <c r="KU7" s="796">
        <v>0</v>
      </c>
      <c r="KV7" s="82">
        <v>0</v>
      </c>
      <c r="KW7" s="796">
        <v>0</v>
      </c>
      <c r="KX7" s="82">
        <v>74</v>
      </c>
      <c r="KY7" s="796">
        <v>2.1121916271582173E-4</v>
      </c>
      <c r="KZ7" s="208">
        <v>0</v>
      </c>
      <c r="LA7" s="278">
        <v>0</v>
      </c>
      <c r="LB7" s="208">
        <v>41</v>
      </c>
      <c r="LC7" s="278">
        <v>5.317148452191054E-4</v>
      </c>
      <c r="LD7" s="208">
        <v>0</v>
      </c>
      <c r="LE7" s="278">
        <v>0</v>
      </c>
      <c r="LF7" s="208">
        <v>12</v>
      </c>
      <c r="LG7" s="278">
        <v>8.3141645650306232E-5</v>
      </c>
      <c r="LH7" s="208">
        <v>0</v>
      </c>
      <c r="LI7" s="278">
        <v>0</v>
      </c>
      <c r="LJ7" s="208">
        <v>0</v>
      </c>
      <c r="LK7" s="278">
        <v>0</v>
      </c>
      <c r="LL7" s="208">
        <v>53</v>
      </c>
      <c r="LM7" s="278">
        <v>1.5696727380423516E-4</v>
      </c>
      <c r="LN7" s="208">
        <v>0</v>
      </c>
      <c r="LO7" s="208">
        <v>0</v>
      </c>
      <c r="LP7" s="208">
        <v>41</v>
      </c>
      <c r="LQ7" s="278">
        <v>5.5177982639122538E-4</v>
      </c>
      <c r="LR7" s="208">
        <v>0</v>
      </c>
      <c r="LS7" s="208">
        <v>0</v>
      </c>
      <c r="LT7" s="208">
        <v>466</v>
      </c>
      <c r="LU7" s="278">
        <v>3.302458418079897E-3</v>
      </c>
      <c r="LV7" s="208">
        <v>0</v>
      </c>
      <c r="LW7" s="208">
        <v>0</v>
      </c>
      <c r="LX7" s="208">
        <v>0</v>
      </c>
      <c r="LY7" s="208">
        <v>0</v>
      </c>
      <c r="LZ7" s="208">
        <v>507</v>
      </c>
      <c r="MA7" s="278">
        <v>1.5493878848257779E-3</v>
      </c>
      <c r="MB7" s="208">
        <v>52.620042810000001</v>
      </c>
      <c r="MC7" s="278">
        <v>1.6203172265221816E-4</v>
      </c>
    </row>
    <row r="8" spans="1:343">
      <c r="A8" s="70"/>
      <c r="B8" s="277" t="s">
        <v>2810</v>
      </c>
      <c r="C8" s="277"/>
      <c r="D8" s="82">
        <v>0</v>
      </c>
      <c r="E8" s="796">
        <v>0</v>
      </c>
      <c r="F8" s="82">
        <v>179</v>
      </c>
      <c r="G8" s="796">
        <v>5.0374777567303826E-3</v>
      </c>
      <c r="H8" s="82">
        <v>701</v>
      </c>
      <c r="I8" s="796">
        <v>9.8640700194185683E-3</v>
      </c>
      <c r="J8" s="82">
        <v>5</v>
      </c>
      <c r="K8" s="796">
        <v>2.385234444693569E-5</v>
      </c>
      <c r="L8" s="82">
        <v>1405</v>
      </c>
      <c r="M8" s="796">
        <v>2.6505433142167221E-2</v>
      </c>
      <c r="N8" s="82">
        <v>0</v>
      </c>
      <c r="O8" s="796">
        <v>0</v>
      </c>
      <c r="P8" s="82">
        <v>2290</v>
      </c>
      <c r="Q8" s="796">
        <v>5.9786439704461788E-3</v>
      </c>
      <c r="R8" s="82">
        <v>0</v>
      </c>
      <c r="S8" s="796">
        <v>0</v>
      </c>
      <c r="T8" s="82">
        <v>194</v>
      </c>
      <c r="U8" s="796">
        <v>5.5975036710719525E-3</v>
      </c>
      <c r="V8" s="82">
        <v>0</v>
      </c>
      <c r="W8" s="796">
        <v>0</v>
      </c>
      <c r="X8" s="82">
        <v>6</v>
      </c>
      <c r="Y8" s="796">
        <v>3.2298350630894451E-5</v>
      </c>
      <c r="Z8" s="82">
        <v>1405</v>
      </c>
      <c r="AA8" s="796">
        <v>2.8262225172490094E-2</v>
      </c>
      <c r="AB8" s="82">
        <v>0</v>
      </c>
      <c r="AC8" s="796">
        <v>0</v>
      </c>
      <c r="AD8" s="82">
        <v>1605</v>
      </c>
      <c r="AE8" s="796">
        <v>4.7846034145076332E-3</v>
      </c>
      <c r="AF8" s="82">
        <v>0</v>
      </c>
      <c r="AG8" s="796">
        <v>0</v>
      </c>
      <c r="AH8" s="82">
        <v>210</v>
      </c>
      <c r="AI8" s="796">
        <v>6.003054433433113E-3</v>
      </c>
      <c r="AJ8" s="82">
        <v>0</v>
      </c>
      <c r="AK8" s="796">
        <v>0</v>
      </c>
      <c r="AL8" s="82">
        <v>5</v>
      </c>
      <c r="AM8" s="796">
        <v>2.7109821888470192E-5</v>
      </c>
      <c r="AN8" s="82">
        <v>909</v>
      </c>
      <c r="AO8" s="796">
        <v>1.8996071219593746E-2</v>
      </c>
      <c r="AP8" s="82">
        <v>0</v>
      </c>
      <c r="AQ8" s="796">
        <v>0</v>
      </c>
      <c r="AR8" s="82">
        <v>1124</v>
      </c>
      <c r="AS8" s="796">
        <v>3.3370444592889484E-3</v>
      </c>
      <c r="AT8" s="82">
        <v>0</v>
      </c>
      <c r="AU8" s="796">
        <v>0</v>
      </c>
      <c r="AV8" s="82">
        <v>225</v>
      </c>
      <c r="AW8" s="796">
        <v>6.4021384811004502E-3</v>
      </c>
      <c r="AX8" s="82">
        <v>0</v>
      </c>
      <c r="AY8" s="796">
        <v>0</v>
      </c>
      <c r="AZ8" s="82">
        <v>6</v>
      </c>
      <c r="BA8" s="796">
        <v>3.4355209967591584E-5</v>
      </c>
      <c r="BB8" s="82">
        <v>954</v>
      </c>
      <c r="BC8" s="796">
        <v>2.0661425508414009E-2</v>
      </c>
      <c r="BD8" s="82">
        <v>0</v>
      </c>
      <c r="BE8" s="796">
        <v>0</v>
      </c>
      <c r="BF8" s="82">
        <v>1185</v>
      </c>
      <c r="BG8" s="796">
        <v>3.6803185261333675E-3</v>
      </c>
      <c r="BH8" s="82">
        <v>0</v>
      </c>
      <c r="BI8" s="796">
        <v>0</v>
      </c>
      <c r="BJ8" s="82">
        <v>240</v>
      </c>
      <c r="BK8" s="796">
        <v>6.8661669622932997E-3</v>
      </c>
      <c r="BL8" s="82">
        <v>0</v>
      </c>
      <c r="BM8" s="796">
        <v>0</v>
      </c>
      <c r="BN8" s="82">
        <v>7</v>
      </c>
      <c r="BO8" s="796">
        <v>4.0755490346770998E-5</v>
      </c>
      <c r="BP8" s="82">
        <v>1154</v>
      </c>
      <c r="BQ8" s="796">
        <v>2.5340916576999935E-2</v>
      </c>
      <c r="BR8" s="82">
        <v>0</v>
      </c>
      <c r="BS8" s="796">
        <v>0</v>
      </c>
      <c r="BT8" s="82">
        <v>1401</v>
      </c>
      <c r="BU8" s="796">
        <v>4.4369984228228307E-3</v>
      </c>
      <c r="BV8" s="82">
        <v>0</v>
      </c>
      <c r="BW8" s="796">
        <v>0</v>
      </c>
      <c r="BX8" s="82">
        <v>1077</v>
      </c>
      <c r="BY8" s="796">
        <v>2.9767827529021559E-2</v>
      </c>
      <c r="BZ8" s="82">
        <v>0</v>
      </c>
      <c r="CA8" s="796">
        <v>0</v>
      </c>
      <c r="CB8" s="82">
        <v>4</v>
      </c>
      <c r="CC8" s="796">
        <v>2.4111346196736531E-5</v>
      </c>
      <c r="CD8" s="82">
        <v>1158</v>
      </c>
      <c r="CE8" s="796">
        <v>2.5045419153906047E-2</v>
      </c>
      <c r="CF8" s="82">
        <v>0</v>
      </c>
      <c r="CG8" s="796">
        <v>0</v>
      </c>
      <c r="CH8" s="82">
        <v>2239</v>
      </c>
      <c r="CI8" s="796">
        <v>7.2435401791635795E-3</v>
      </c>
      <c r="CJ8" s="82">
        <v>0</v>
      </c>
      <c r="CK8" s="796">
        <v>0</v>
      </c>
      <c r="CL8" s="82">
        <v>1133</v>
      </c>
      <c r="CM8" s="796">
        <v>2.960620868065536E-2</v>
      </c>
      <c r="CN8" s="82">
        <v>0</v>
      </c>
      <c r="CO8" s="796">
        <v>0</v>
      </c>
      <c r="CP8" s="82">
        <v>5</v>
      </c>
      <c r="CQ8" s="796">
        <v>3.099737142290334E-5</v>
      </c>
      <c r="CR8" s="82">
        <v>1407</v>
      </c>
      <c r="CS8" s="796">
        <v>2.8532030093484477E-2</v>
      </c>
      <c r="CT8" s="82">
        <v>0</v>
      </c>
      <c r="CU8" s="796">
        <v>0</v>
      </c>
      <c r="CV8" s="82">
        <v>2545</v>
      </c>
      <c r="CW8" s="796">
        <v>8.0558879202831113E-3</v>
      </c>
      <c r="CX8" s="82">
        <v>0</v>
      </c>
      <c r="CY8" s="796">
        <v>0</v>
      </c>
      <c r="CZ8" s="82">
        <v>1189</v>
      </c>
      <c r="DA8" s="796">
        <v>3.0702094146202907E-2</v>
      </c>
      <c r="DB8" s="82">
        <v>0</v>
      </c>
      <c r="DC8" s="796">
        <v>0</v>
      </c>
      <c r="DD8" s="82">
        <v>5</v>
      </c>
      <c r="DE8" s="796">
        <f>+DD8/$DD$46</f>
        <v>3.1952352651725748E-5</v>
      </c>
      <c r="DF8" s="82">
        <v>1492</v>
      </c>
      <c r="DG8" s="796">
        <f>+DF8/$DF$46</f>
        <v>3.0738169307155071E-2</v>
      </c>
      <c r="DH8" s="82">
        <v>0</v>
      </c>
      <c r="DI8" s="796">
        <f>+DH8/$DH$46</f>
        <v>0</v>
      </c>
      <c r="DJ8" s="82">
        <f>+CX8+CZ8+DB8+DD8+DF8+DH8</f>
        <v>2686</v>
      </c>
      <c r="DK8" s="796">
        <f>+DJ8/$DJ$46</f>
        <v>8.6779529594210383E-3</v>
      </c>
      <c r="DL8" s="82">
        <v>0</v>
      </c>
      <c r="DM8" s="796">
        <f t="shared" si="1"/>
        <v>0</v>
      </c>
      <c r="DN8" s="82">
        <v>1247</v>
      </c>
      <c r="DO8" s="796">
        <f t="shared" si="2"/>
        <v>3.0872449990097049E-2</v>
      </c>
      <c r="DP8" s="82">
        <v>0</v>
      </c>
      <c r="DQ8" s="796">
        <f t="shared" si="3"/>
        <v>0</v>
      </c>
      <c r="DR8" s="82">
        <v>5</v>
      </c>
      <c r="DS8" s="796">
        <f t="shared" si="4"/>
        <v>3.4237429727675486E-5</v>
      </c>
      <c r="DT8" s="82">
        <v>1431</v>
      </c>
      <c r="DU8" s="796">
        <f t="shared" si="5"/>
        <v>2.940269987055415E-2</v>
      </c>
      <c r="DV8" s="82">
        <v>0</v>
      </c>
      <c r="DW8" s="796">
        <f t="shared" si="6"/>
        <v>0</v>
      </c>
      <c r="DX8" s="82">
        <f>DL8+DN8+DP8+DR8+DT8+DV8</f>
        <v>2683</v>
      </c>
      <c r="DY8" s="796">
        <f t="shared" si="7"/>
        <v>9.0446942064064621E-3</v>
      </c>
      <c r="DZ8" s="82">
        <v>0</v>
      </c>
      <c r="EA8" s="796">
        <f t="shared" si="8"/>
        <v>0</v>
      </c>
      <c r="EB8" s="82">
        <v>1303</v>
      </c>
      <c r="EC8" s="796">
        <f t="shared" si="9"/>
        <v>3.0568914956011731E-2</v>
      </c>
      <c r="ED8" s="82">
        <v>0</v>
      </c>
      <c r="EE8" s="796">
        <f t="shared" si="10"/>
        <v>0</v>
      </c>
      <c r="EF8" s="82">
        <v>4</v>
      </c>
      <c r="EG8" s="796">
        <f t="shared" si="11"/>
        <v>2.7427881813257268E-5</v>
      </c>
      <c r="EH8" s="82">
        <v>1346</v>
      </c>
      <c r="EI8" s="796">
        <f t="shared" si="12"/>
        <v>2.7766890149561629E-2</v>
      </c>
      <c r="EJ8" s="82">
        <v>0</v>
      </c>
      <c r="EK8" s="796">
        <f t="shared" si="13"/>
        <v>0</v>
      </c>
      <c r="EL8" s="82">
        <f t="shared" si="22"/>
        <v>2653</v>
      </c>
      <c r="EM8" s="796">
        <f t="shared" si="14"/>
        <v>8.9566650011478569E-3</v>
      </c>
      <c r="EN8" s="82">
        <v>0</v>
      </c>
      <c r="EO8" s="796">
        <f t="shared" si="15"/>
        <v>0</v>
      </c>
      <c r="EP8" s="82">
        <v>1356</v>
      </c>
      <c r="EQ8" s="796">
        <f t="shared" si="16"/>
        <v>3.0904574150466074E-2</v>
      </c>
      <c r="ER8" s="82">
        <v>0</v>
      </c>
      <c r="ES8" s="796">
        <f t="shared" si="17"/>
        <v>0</v>
      </c>
      <c r="ET8" s="82">
        <v>4</v>
      </c>
      <c r="EU8" s="796">
        <f t="shared" si="18"/>
        <v>2.931648612597294E-5</v>
      </c>
      <c r="EV8" s="82">
        <v>801</v>
      </c>
      <c r="EW8" s="796">
        <f t="shared" si="19"/>
        <v>1.6428410279549603E-2</v>
      </c>
      <c r="EX8" s="82">
        <v>0</v>
      </c>
      <c r="EY8" s="796">
        <f t="shared" si="20"/>
        <v>0</v>
      </c>
      <c r="EZ8" s="82">
        <f>EN8+EP8+ER8+ET8+EV8+EX8</f>
        <v>2161</v>
      </c>
      <c r="FA8" s="796">
        <f t="shared" si="21"/>
        <v>7.5320311737560475E-3</v>
      </c>
      <c r="FB8" s="82">
        <v>0</v>
      </c>
      <c r="FC8" s="796">
        <v>0</v>
      </c>
      <c r="FD8" s="82">
        <v>1411</v>
      </c>
      <c r="FE8" s="796">
        <v>2.8511386368687993E-2</v>
      </c>
      <c r="FF8" s="82">
        <v>0</v>
      </c>
      <c r="FG8" s="796">
        <v>0</v>
      </c>
      <c r="FH8" s="82">
        <v>3</v>
      </c>
      <c r="FI8" s="796">
        <v>1.9902873975001989E-5</v>
      </c>
      <c r="FJ8" s="82">
        <v>795</v>
      </c>
      <c r="FK8" s="796">
        <v>1.6130341273383923E-2</v>
      </c>
      <c r="FL8" s="82">
        <v>0</v>
      </c>
      <c r="FM8" s="796">
        <v>0</v>
      </c>
      <c r="FN8" s="82">
        <v>2209</v>
      </c>
      <c r="FO8" s="796">
        <v>7.3964447510019857E-3</v>
      </c>
      <c r="FP8" s="82">
        <v>0</v>
      </c>
      <c r="FQ8" s="796">
        <v>0</v>
      </c>
      <c r="FR8" s="82">
        <v>1469</v>
      </c>
      <c r="FS8" s="796">
        <v>2.8127213893197004E-2</v>
      </c>
      <c r="FT8" s="82">
        <v>1016</v>
      </c>
      <c r="FU8" s="796">
        <v>3.0035178999024449E-2</v>
      </c>
      <c r="FV8" s="82">
        <v>2</v>
      </c>
      <c r="FW8" s="796">
        <v>1.3136806705026143E-5</v>
      </c>
      <c r="FX8" s="82">
        <v>784</v>
      </c>
      <c r="FY8" s="796">
        <v>1.5824956602478703E-2</v>
      </c>
      <c r="FZ8" s="82">
        <v>0</v>
      </c>
      <c r="GA8" s="796">
        <v>0</v>
      </c>
      <c r="GB8" s="82">
        <v>3271</v>
      </c>
      <c r="GC8" s="796">
        <v>1.0778269479802689E-2</v>
      </c>
      <c r="GD8" s="82">
        <v>0</v>
      </c>
      <c r="GE8" s="796">
        <v>0</v>
      </c>
      <c r="GF8" s="82">
        <v>1521</v>
      </c>
      <c r="GG8" s="796">
        <v>2.7313376551080144E-2</v>
      </c>
      <c r="GH8" s="82">
        <v>1020</v>
      </c>
      <c r="GI8" s="796">
        <v>3.0455943387775821E-2</v>
      </c>
      <c r="GJ8" s="82">
        <v>4</v>
      </c>
      <c r="GK8" s="796">
        <v>2.5093473187623899E-5</v>
      </c>
      <c r="GL8" s="82">
        <v>790</v>
      </c>
      <c r="GM8" s="796">
        <v>1.5561289814249413E-2</v>
      </c>
      <c r="GN8" s="82">
        <v>0</v>
      </c>
      <c r="GO8" s="796">
        <v>0</v>
      </c>
      <c r="GP8" s="82">
        <v>3335</v>
      </c>
      <c r="GQ8" s="796">
        <v>1.0587536865898608E-2</v>
      </c>
      <c r="GR8" s="82">
        <v>0</v>
      </c>
      <c r="GS8" s="796">
        <v>0</v>
      </c>
      <c r="GT8" s="82">
        <v>1571</v>
      </c>
      <c r="GU8" s="796">
        <v>2.6446920979091612E-2</v>
      </c>
      <c r="GV8" s="82">
        <v>1020</v>
      </c>
      <c r="GW8" s="796">
        <v>3.105779185189696E-2</v>
      </c>
      <c r="GX8" s="82">
        <v>3</v>
      </c>
      <c r="GY8" s="796">
        <v>1.8749531261718458E-5</v>
      </c>
      <c r="GZ8" s="82">
        <v>787</v>
      </c>
      <c r="HA8" s="796">
        <v>1.5067680113342651E-2</v>
      </c>
      <c r="HB8" s="82">
        <v>0</v>
      </c>
      <c r="HC8" s="796">
        <v>0</v>
      </c>
      <c r="HD8" s="82">
        <v>3381</v>
      </c>
      <c r="HE8" s="796">
        <v>1.0590413185863162E-2</v>
      </c>
      <c r="HF8" s="82">
        <v>0</v>
      </c>
      <c r="HG8" s="796">
        <v>0</v>
      </c>
      <c r="HH8" s="82">
        <v>1622</v>
      </c>
      <c r="HI8" s="796">
        <v>2.5530039507027844E-2</v>
      </c>
      <c r="HJ8" s="82">
        <v>1022</v>
      </c>
      <c r="HK8" s="796">
        <v>2.8020727661557866E-2</v>
      </c>
      <c r="HL8" s="82">
        <v>4</v>
      </c>
      <c r="HM8" s="796">
        <v>2.5217024012911115E-5</v>
      </c>
      <c r="HN8" s="82">
        <v>777</v>
      </c>
      <c r="HO8" s="796">
        <v>1.4143473433205309E-2</v>
      </c>
      <c r="HP8" s="82">
        <v>0</v>
      </c>
      <c r="HQ8" s="796">
        <v>0</v>
      </c>
      <c r="HR8" s="82">
        <v>3425</v>
      </c>
      <c r="HS8" s="796">
        <v>1.0486737721331402E-2</v>
      </c>
      <c r="HT8" s="82">
        <v>0</v>
      </c>
      <c r="HU8" s="796">
        <v>0</v>
      </c>
      <c r="HV8" s="82">
        <v>1679</v>
      </c>
      <c r="HW8" s="796">
        <v>2.5905696475961242E-2</v>
      </c>
      <c r="HX8" s="82">
        <v>1021</v>
      </c>
      <c r="HY8" s="796">
        <v>2.8731427285006755E-2</v>
      </c>
      <c r="HZ8" s="82">
        <v>4</v>
      </c>
      <c r="IA8" s="796">
        <v>3.0878016396226707E-5</v>
      </c>
      <c r="IB8" s="82">
        <v>761</v>
      </c>
      <c r="IC8" s="796">
        <v>1.5037445412689945E-2</v>
      </c>
      <c r="ID8" s="82">
        <v>0</v>
      </c>
      <c r="IE8" s="796">
        <v>0</v>
      </c>
      <c r="IF8" s="82">
        <v>3465</v>
      </c>
      <c r="IG8" s="796">
        <v>1.1831309092523227E-2</v>
      </c>
      <c r="IH8" s="82">
        <v>0</v>
      </c>
      <c r="II8" s="796">
        <v>0</v>
      </c>
      <c r="IJ8" s="82">
        <v>1732</v>
      </c>
      <c r="IK8" s="796">
        <v>2.4186228372736034E-2</v>
      </c>
      <c r="IL8" s="82">
        <v>1021</v>
      </c>
      <c r="IM8" s="796">
        <v>2.6275831896440796E-2</v>
      </c>
      <c r="IN8" s="82">
        <v>5</v>
      </c>
      <c r="IO8" s="796">
        <v>3.4554727777854564E-5</v>
      </c>
      <c r="IP8" s="82">
        <v>752</v>
      </c>
      <c r="IQ8" s="796">
        <v>1.399408228967006E-2</v>
      </c>
      <c r="IR8" s="82">
        <v>0</v>
      </c>
      <c r="IS8" s="796">
        <v>0</v>
      </c>
      <c r="IT8" s="82">
        <v>3510</v>
      </c>
      <c r="IU8" s="796">
        <v>1.0900282599919257E-2</v>
      </c>
      <c r="IV8" s="82">
        <v>0</v>
      </c>
      <c r="IW8" s="796">
        <v>0</v>
      </c>
      <c r="IX8" s="82">
        <v>1771</v>
      </c>
      <c r="IY8" s="796">
        <v>2.3482769136931991E-2</v>
      </c>
      <c r="IZ8" s="82">
        <v>1019</v>
      </c>
      <c r="JA8" s="796">
        <v>2.4681490093494164E-2</v>
      </c>
      <c r="JB8" s="82">
        <v>8</v>
      </c>
      <c r="JC8" s="796">
        <v>5.3769583890632668E-5</v>
      </c>
      <c r="JD8" s="82">
        <v>1417</v>
      </c>
      <c r="JE8" s="796">
        <v>1.8793352696985371E-2</v>
      </c>
      <c r="JF8" s="82">
        <v>0</v>
      </c>
      <c r="JG8" s="796">
        <v>0</v>
      </c>
      <c r="JH8" s="82">
        <v>4215</v>
      </c>
      <c r="JI8" s="796">
        <v>1.1891528943106864E-2</v>
      </c>
      <c r="JJ8" s="82">
        <v>0</v>
      </c>
      <c r="JK8" s="796">
        <v>0</v>
      </c>
      <c r="JL8" s="82">
        <v>1793</v>
      </c>
      <c r="JM8" s="796">
        <v>2.3020234182415777E-2</v>
      </c>
      <c r="JN8" s="82">
        <v>0</v>
      </c>
      <c r="JO8" s="796">
        <v>0</v>
      </c>
      <c r="JP8" s="82">
        <v>3112</v>
      </c>
      <c r="JQ8" s="796">
        <v>2.2196228352971383E-2</v>
      </c>
      <c r="JR8" s="82">
        <v>1398</v>
      </c>
      <c r="JS8" s="796">
        <v>1.8930007718243491E-2</v>
      </c>
      <c r="JT8" s="82">
        <v>0</v>
      </c>
      <c r="JU8" s="796">
        <v>0</v>
      </c>
      <c r="JV8" s="82">
        <v>6303</v>
      </c>
      <c r="JW8" s="796">
        <v>1.8787669232099104E-2</v>
      </c>
      <c r="JX8" s="82">
        <v>0</v>
      </c>
      <c r="JY8" s="796">
        <v>0</v>
      </c>
      <c r="JZ8" s="82">
        <v>1820</v>
      </c>
      <c r="KA8" s="796">
        <v>5.2182938472874908E-3</v>
      </c>
      <c r="KB8" s="82">
        <v>0</v>
      </c>
      <c r="KC8" s="796">
        <v>0</v>
      </c>
      <c r="KD8" s="82">
        <v>3230</v>
      </c>
      <c r="KE8" s="796">
        <v>9.2610379817245035E-3</v>
      </c>
      <c r="KF8" s="82">
        <v>1384</v>
      </c>
      <c r="KG8" s="796">
        <v>3.9681970794757625E-3</v>
      </c>
      <c r="KH8" s="82">
        <v>0</v>
      </c>
      <c r="KI8" s="796">
        <v>0</v>
      </c>
      <c r="KJ8" s="82">
        <v>6434</v>
      </c>
      <c r="KK8" s="796">
        <v>1.8447528908487755E-2</v>
      </c>
      <c r="KL8" s="82">
        <v>5855</v>
      </c>
      <c r="KM8" s="796">
        <v>1.6712002671636979E-2</v>
      </c>
      <c r="KN8" s="82">
        <v>1849</v>
      </c>
      <c r="KO8" s="796">
        <v>5.2776247548858707E-3</v>
      </c>
      <c r="KP8" s="82">
        <v>0</v>
      </c>
      <c r="KQ8" s="796">
        <v>0</v>
      </c>
      <c r="KR8" s="82">
        <v>2705</v>
      </c>
      <c r="KS8" s="796">
        <v>7.7209166911661863E-3</v>
      </c>
      <c r="KT8" s="82">
        <v>1301</v>
      </c>
      <c r="KU8" s="796">
        <v>3.71346122558492E-3</v>
      </c>
      <c r="KV8" s="82">
        <v>0</v>
      </c>
      <c r="KW8" s="796">
        <v>0</v>
      </c>
      <c r="KX8" s="82">
        <v>5855</v>
      </c>
      <c r="KY8" s="796">
        <v>1.6712002671636979E-2</v>
      </c>
      <c r="KZ8" s="208">
        <v>0</v>
      </c>
      <c r="LA8" s="278">
        <v>0</v>
      </c>
      <c r="LB8" s="208">
        <v>1867</v>
      </c>
      <c r="LC8" s="278">
        <v>2.4212478439611457E-2</v>
      </c>
      <c r="LD8" s="208">
        <v>0</v>
      </c>
      <c r="LE8" s="278">
        <v>0</v>
      </c>
      <c r="LF8" s="208">
        <v>2516</v>
      </c>
      <c r="LG8" s="278">
        <v>1.7432031704680873E-2</v>
      </c>
      <c r="LH8" s="208">
        <v>1304</v>
      </c>
      <c r="LI8" s="278">
        <v>1.7281823603472267E-2</v>
      </c>
      <c r="LJ8" s="208">
        <v>0</v>
      </c>
      <c r="LK8" s="278">
        <v>0</v>
      </c>
      <c r="LL8" s="208">
        <v>5687</v>
      </c>
      <c r="LM8" s="278">
        <v>1.6842884643861987E-2</v>
      </c>
      <c r="LN8" s="208">
        <v>0</v>
      </c>
      <c r="LO8" s="208">
        <v>0</v>
      </c>
      <c r="LP8" s="208">
        <v>1892</v>
      </c>
      <c r="LQ8" s="278">
        <v>2.5462620281273132E-2</v>
      </c>
      <c r="LR8" s="208">
        <v>0</v>
      </c>
      <c r="LS8" s="208">
        <v>0</v>
      </c>
      <c r="LT8" s="208">
        <v>2295</v>
      </c>
      <c r="LU8" s="278">
        <v>1.626425336801151E-2</v>
      </c>
      <c r="LV8" s="208">
        <v>1240</v>
      </c>
      <c r="LW8" s="278">
        <v>1.6919088552326374E-2</v>
      </c>
      <c r="LX8" s="208">
        <v>0</v>
      </c>
      <c r="LY8" s="208">
        <v>0</v>
      </c>
      <c r="LZ8" s="208">
        <v>5427</v>
      </c>
      <c r="MA8" s="278">
        <v>1.6584867950590724E-2</v>
      </c>
      <c r="MB8" s="208">
        <v>5492</v>
      </c>
      <c r="MC8" s="278">
        <v>1.6911392946203918E-2</v>
      </c>
    </row>
    <row r="9" spans="1:343">
      <c r="A9" s="70"/>
      <c r="B9" s="277" t="s">
        <v>264</v>
      </c>
      <c r="C9" s="277"/>
      <c r="D9" s="82">
        <v>0</v>
      </c>
      <c r="E9" s="796">
        <v>0</v>
      </c>
      <c r="F9" s="82">
        <v>17</v>
      </c>
      <c r="G9" s="796">
        <v>4.879168819241146E-4</v>
      </c>
      <c r="H9" s="82">
        <v>96</v>
      </c>
      <c r="I9" s="796">
        <v>1.3508569498775786E-3</v>
      </c>
      <c r="J9" s="82">
        <v>1355</v>
      </c>
      <c r="K9" s="796">
        <v>6.463985345119572E-3</v>
      </c>
      <c r="L9" s="82">
        <v>7</v>
      </c>
      <c r="M9" s="796">
        <v>1.3205553878659824E-4</v>
      </c>
      <c r="N9" s="82">
        <v>0</v>
      </c>
      <c r="O9" s="796">
        <v>0</v>
      </c>
      <c r="P9" s="82">
        <v>1475</v>
      </c>
      <c r="Q9" s="796">
        <v>3.8508732997415344E-3</v>
      </c>
      <c r="R9" s="82">
        <v>0</v>
      </c>
      <c r="S9" s="796">
        <v>0</v>
      </c>
      <c r="T9" s="82">
        <v>18</v>
      </c>
      <c r="U9" s="796">
        <v>5.2863436123348013E-4</v>
      </c>
      <c r="V9" s="82">
        <v>62</v>
      </c>
      <c r="W9" s="796">
        <v>1.199667189102378E-3</v>
      </c>
      <c r="X9" s="82">
        <v>910</v>
      </c>
      <c r="Y9" s="796">
        <v>4.8985831790189912E-3</v>
      </c>
      <c r="Z9" s="82">
        <v>7</v>
      </c>
      <c r="AA9" s="796">
        <v>1.4080823929354494E-4</v>
      </c>
      <c r="AB9" s="82">
        <v>0</v>
      </c>
      <c r="AC9" s="796">
        <v>0</v>
      </c>
      <c r="AD9" s="82">
        <v>997</v>
      </c>
      <c r="AE9" s="796">
        <v>2.9721181334978878E-3</v>
      </c>
      <c r="AF9" s="82">
        <v>0</v>
      </c>
      <c r="AG9" s="796">
        <v>0</v>
      </c>
      <c r="AH9" s="82">
        <v>19</v>
      </c>
      <c r="AI9" s="796">
        <v>5.5218111540585317E-4</v>
      </c>
      <c r="AJ9" s="82">
        <v>33</v>
      </c>
      <c r="AK9" s="796">
        <v>6.1026352288488209E-4</v>
      </c>
      <c r="AL9" s="82">
        <v>248</v>
      </c>
      <c r="AM9" s="796">
        <v>1.3446471656681216E-3</v>
      </c>
      <c r="AN9" s="82">
        <v>9</v>
      </c>
      <c r="AO9" s="796">
        <v>1.8807991306528463E-4</v>
      </c>
      <c r="AP9" s="82">
        <v>0</v>
      </c>
      <c r="AQ9" s="796">
        <v>0</v>
      </c>
      <c r="AR9" s="82">
        <v>309</v>
      </c>
      <c r="AS9" s="796">
        <v>9.173903362280116E-4</v>
      </c>
      <c r="AT9" s="82">
        <v>0</v>
      </c>
      <c r="AU9" s="796">
        <v>0</v>
      </c>
      <c r="AV9" s="82">
        <v>20</v>
      </c>
      <c r="AW9" s="796">
        <v>5.779678649867067E-4</v>
      </c>
      <c r="AX9" s="82">
        <v>39</v>
      </c>
      <c r="AY9" s="796">
        <v>7.7706270298272533E-4</v>
      </c>
      <c r="AZ9" s="82">
        <v>263</v>
      </c>
      <c r="BA9" s="796">
        <v>1.5059033702460977E-3</v>
      </c>
      <c r="BB9" s="82">
        <v>7</v>
      </c>
      <c r="BC9" s="796">
        <v>1.5160375110995604E-4</v>
      </c>
      <c r="BD9" s="82">
        <v>0</v>
      </c>
      <c r="BE9" s="796">
        <v>0</v>
      </c>
      <c r="BF9" s="82">
        <v>329</v>
      </c>
      <c r="BG9" s="796">
        <v>1.0217930760319644E-3</v>
      </c>
      <c r="BH9" s="82">
        <v>0</v>
      </c>
      <c r="BI9" s="796">
        <v>0</v>
      </c>
      <c r="BJ9" s="82">
        <v>39</v>
      </c>
      <c r="BK9" s="796">
        <v>1.1157521313726613E-3</v>
      </c>
      <c r="BL9" s="82">
        <v>54</v>
      </c>
      <c r="BM9" s="796">
        <v>1.1302746148693906E-3</v>
      </c>
      <c r="BN9" s="82">
        <v>287</v>
      </c>
      <c r="BO9" s="796">
        <v>1.670975104217611E-3</v>
      </c>
      <c r="BP9" s="82">
        <v>8</v>
      </c>
      <c r="BQ9" s="796">
        <v>1.7567359845407235E-4</v>
      </c>
      <c r="BR9" s="82">
        <v>0</v>
      </c>
      <c r="BS9" s="796">
        <v>0</v>
      </c>
      <c r="BT9" s="82">
        <v>388</v>
      </c>
      <c r="BU9" s="796">
        <v>1.2288047023949024E-3</v>
      </c>
      <c r="BV9" s="82">
        <v>0</v>
      </c>
      <c r="BW9" s="796">
        <v>0</v>
      </c>
      <c r="BX9" s="82">
        <v>22</v>
      </c>
      <c r="BY9" s="796">
        <v>6.0807075732448865E-4</v>
      </c>
      <c r="BZ9" s="82">
        <v>65</v>
      </c>
      <c r="CA9" s="796">
        <v>1.418966119455117E-3</v>
      </c>
      <c r="CB9" s="82">
        <v>289</v>
      </c>
      <c r="CC9" s="796">
        <v>1.7420447627142142E-3</v>
      </c>
      <c r="CD9" s="82">
        <v>7</v>
      </c>
      <c r="CE9" s="796">
        <v>1.5139717968682412E-4</v>
      </c>
      <c r="CF9" s="82">
        <v>0</v>
      </c>
      <c r="CG9" s="796">
        <v>0</v>
      </c>
      <c r="CH9" s="82">
        <v>383</v>
      </c>
      <c r="CI9" s="796">
        <v>1.2390691775880532E-3</v>
      </c>
      <c r="CJ9" s="82">
        <v>0</v>
      </c>
      <c r="CK9" s="796">
        <v>0</v>
      </c>
      <c r="CL9" s="82">
        <v>23</v>
      </c>
      <c r="CM9" s="796">
        <v>6.0100864929838772E-4</v>
      </c>
      <c r="CN9" s="82">
        <v>30</v>
      </c>
      <c r="CO9" s="796">
        <v>5.8202700605308082E-4</v>
      </c>
      <c r="CP9" s="82">
        <v>318</v>
      </c>
      <c r="CQ9" s="796">
        <v>1.9714328224966523E-3</v>
      </c>
      <c r="CR9" s="82">
        <v>6</v>
      </c>
      <c r="CS9" s="796">
        <v>1.2167177012146898E-4</v>
      </c>
      <c r="CT9" s="82">
        <v>0</v>
      </c>
      <c r="CU9" s="796">
        <v>0</v>
      </c>
      <c r="CV9" s="82">
        <v>377</v>
      </c>
      <c r="CW9" s="796">
        <v>1.19334764084351E-3</v>
      </c>
      <c r="CX9" s="82">
        <v>0</v>
      </c>
      <c r="CY9" s="796">
        <v>0</v>
      </c>
      <c r="CZ9" s="82">
        <v>25</v>
      </c>
      <c r="DA9" s="796">
        <v>6.4554445219097787E-4</v>
      </c>
      <c r="DB9" s="82">
        <v>24</v>
      </c>
      <c r="DC9" s="796">
        <v>4.6935502796573706E-4</v>
      </c>
      <c r="DD9" s="82">
        <v>321</v>
      </c>
      <c r="DE9" s="796">
        <f>+DD9/$DD$46</f>
        <v>2.0513410402407928E-3</v>
      </c>
      <c r="DF9" s="82">
        <v>13</v>
      </c>
      <c r="DG9" s="796">
        <f>+DF9/$DF$46</f>
        <v>2.678258719792332E-4</v>
      </c>
      <c r="DH9" s="82">
        <v>0</v>
      </c>
      <c r="DI9" s="796">
        <f>+DH9/$DH$46</f>
        <v>0</v>
      </c>
      <c r="DJ9" s="82">
        <f>+CX9+CZ9+DB9+DD9+DF9+DH9</f>
        <v>383</v>
      </c>
      <c r="DK9" s="796">
        <f>+DJ9/$DJ$46</f>
        <v>1.2373998449211683E-3</v>
      </c>
      <c r="DL9" s="82">
        <v>0</v>
      </c>
      <c r="DM9" s="796">
        <f t="shared" si="1"/>
        <v>0</v>
      </c>
      <c r="DN9" s="82">
        <v>35</v>
      </c>
      <c r="DO9" s="796">
        <f t="shared" si="2"/>
        <v>8.6650821944939593E-4</v>
      </c>
      <c r="DP9" s="82">
        <v>37</v>
      </c>
      <c r="DQ9" s="796">
        <f t="shared" si="3"/>
        <v>7.9713891761461566E-4</v>
      </c>
      <c r="DR9" s="82">
        <v>380</v>
      </c>
      <c r="DS9" s="796">
        <f t="shared" si="4"/>
        <v>2.6020446593033367E-3</v>
      </c>
      <c r="DT9" s="82">
        <v>12</v>
      </c>
      <c r="DU9" s="796">
        <f t="shared" si="5"/>
        <v>2.4656352092707886E-4</v>
      </c>
      <c r="DV9" s="82">
        <v>0</v>
      </c>
      <c r="DW9" s="796">
        <f t="shared" si="6"/>
        <v>0</v>
      </c>
      <c r="DX9" s="82">
        <f>DL9+DN9+DP9+DR9+DT9+DV9</f>
        <v>464</v>
      </c>
      <c r="DY9" s="796">
        <f t="shared" si="7"/>
        <v>1.5641960908582178E-3</v>
      </c>
      <c r="DZ9" s="82">
        <v>0</v>
      </c>
      <c r="EA9" s="796">
        <f t="shared" si="8"/>
        <v>0</v>
      </c>
      <c r="EB9" s="82">
        <v>36</v>
      </c>
      <c r="EC9" s="796">
        <f t="shared" si="9"/>
        <v>8.4457478005865098E-4</v>
      </c>
      <c r="ED9" s="82">
        <v>62</v>
      </c>
      <c r="EE9" s="796">
        <f t="shared" si="10"/>
        <v>1.3915697804910896E-3</v>
      </c>
      <c r="EF9" s="82">
        <v>377</v>
      </c>
      <c r="EG9" s="796">
        <f t="shared" si="11"/>
        <v>2.5850778608994974E-3</v>
      </c>
      <c r="EH9" s="82">
        <v>19</v>
      </c>
      <c r="EI9" s="796">
        <f t="shared" si="12"/>
        <v>3.9195461578133057E-4</v>
      </c>
      <c r="EJ9" s="82">
        <v>0</v>
      </c>
      <c r="EK9" s="796">
        <f t="shared" si="13"/>
        <v>0</v>
      </c>
      <c r="EL9" s="82">
        <f t="shared" si="22"/>
        <v>494</v>
      </c>
      <c r="EM9" s="796">
        <f t="shared" si="14"/>
        <v>1.667769510202428E-3</v>
      </c>
      <c r="EN9" s="82">
        <v>0</v>
      </c>
      <c r="EO9" s="796">
        <f t="shared" si="15"/>
        <v>0</v>
      </c>
      <c r="EP9" s="82">
        <v>35</v>
      </c>
      <c r="EQ9" s="796">
        <f t="shared" si="16"/>
        <v>7.9768443603710367E-4</v>
      </c>
      <c r="ER9" s="82">
        <v>84</v>
      </c>
      <c r="ES9" s="796">
        <f t="shared" si="17"/>
        <v>1.9265613174009771E-3</v>
      </c>
      <c r="ET9" s="82">
        <v>344</v>
      </c>
      <c r="EU9" s="796">
        <f t="shared" si="18"/>
        <v>2.5212178068336729E-3</v>
      </c>
      <c r="EV9" s="82">
        <v>10</v>
      </c>
      <c r="EW9" s="796">
        <f t="shared" si="19"/>
        <v>2.0509875505055685E-4</v>
      </c>
      <c r="EX9" s="82">
        <v>0</v>
      </c>
      <c r="EY9" s="796">
        <f t="shared" si="20"/>
        <v>0</v>
      </c>
      <c r="EZ9" s="82">
        <f>EN9+EP9+ER9+ET9+EV9+EX9</f>
        <v>473</v>
      </c>
      <c r="FA9" s="796">
        <f t="shared" si="21"/>
        <v>1.6486120986518326E-3</v>
      </c>
      <c r="FB9" s="82">
        <v>0</v>
      </c>
      <c r="FC9" s="796">
        <v>0</v>
      </c>
      <c r="FD9" s="82">
        <v>37</v>
      </c>
      <c r="FE9" s="796">
        <v>7.4764088989472404E-4</v>
      </c>
      <c r="FF9" s="82">
        <v>103</v>
      </c>
      <c r="FG9" s="796">
        <v>3.1576688433121798E-3</v>
      </c>
      <c r="FH9" s="82">
        <v>339</v>
      </c>
      <c r="FI9" s="796">
        <v>2.2490247591752249E-3</v>
      </c>
      <c r="FJ9" s="82">
        <v>13</v>
      </c>
      <c r="FK9" s="796">
        <v>2.6376658686036604E-4</v>
      </c>
      <c r="FL9" s="82">
        <v>0</v>
      </c>
      <c r="FM9" s="796">
        <v>0</v>
      </c>
      <c r="FN9" s="82">
        <v>492</v>
      </c>
      <c r="FO9" s="796">
        <v>1.6473747476201796E-3</v>
      </c>
      <c r="FP9" s="82">
        <v>0</v>
      </c>
      <c r="FQ9" s="796">
        <v>0</v>
      </c>
      <c r="FR9" s="82">
        <v>47</v>
      </c>
      <c r="FS9" s="796">
        <v>8.9991766710705186E-4</v>
      </c>
      <c r="FT9" s="82">
        <v>73</v>
      </c>
      <c r="FU9" s="796">
        <v>2.1580394359535281E-3</v>
      </c>
      <c r="FV9" s="82">
        <v>312</v>
      </c>
      <c r="FW9" s="796">
        <v>2.049341845984078E-3</v>
      </c>
      <c r="FX9" s="82">
        <v>20</v>
      </c>
      <c r="FY9" s="796">
        <v>4.0369787251221185E-4</v>
      </c>
      <c r="FZ9" s="82">
        <v>0</v>
      </c>
      <c r="GA9" s="796">
        <v>0</v>
      </c>
      <c r="GB9" s="82">
        <v>452</v>
      </c>
      <c r="GC9" s="796">
        <v>1.489384837930546E-3</v>
      </c>
      <c r="GD9" s="82">
        <v>0</v>
      </c>
      <c r="GE9" s="796">
        <v>0</v>
      </c>
      <c r="GF9" s="82">
        <v>65</v>
      </c>
      <c r="GG9" s="796">
        <v>1.1672383141487241E-3</v>
      </c>
      <c r="GH9" s="82">
        <v>74</v>
      </c>
      <c r="GI9" s="796">
        <v>2.2095488340151087E-3</v>
      </c>
      <c r="GJ9" s="82">
        <v>315</v>
      </c>
      <c r="GK9" s="796">
        <v>1.9761110135253822E-3</v>
      </c>
      <c r="GL9" s="82">
        <v>16</v>
      </c>
      <c r="GM9" s="796">
        <v>3.1516536332657039E-4</v>
      </c>
      <c r="GN9" s="82">
        <v>1</v>
      </c>
      <c r="GO9" s="796">
        <v>1.9011406844106463E-4</v>
      </c>
      <c r="GP9" s="82">
        <v>471</v>
      </c>
      <c r="GQ9" s="796">
        <v>1.4952713234897283E-3</v>
      </c>
      <c r="GR9" s="82">
        <v>0</v>
      </c>
      <c r="GS9" s="796">
        <v>0</v>
      </c>
      <c r="GT9" s="82">
        <v>71</v>
      </c>
      <c r="GU9" s="796">
        <v>1.1952459513147706E-3</v>
      </c>
      <c r="GV9" s="82">
        <v>59</v>
      </c>
      <c r="GW9" s="796">
        <v>1.7964801169234516E-3</v>
      </c>
      <c r="GX9" s="82">
        <v>65</v>
      </c>
      <c r="GY9" s="796">
        <v>4.0623984400389989E-4</v>
      </c>
      <c r="GZ9" s="82">
        <v>17</v>
      </c>
      <c r="HA9" s="796">
        <v>3.2547720702264936E-4</v>
      </c>
      <c r="HB9" s="82">
        <v>0</v>
      </c>
      <c r="HC9" s="796">
        <v>0</v>
      </c>
      <c r="HD9" s="82">
        <v>212</v>
      </c>
      <c r="HE9" s="796">
        <v>6.6405430210085483E-4</v>
      </c>
      <c r="HF9" s="82">
        <v>0</v>
      </c>
      <c r="HG9" s="796">
        <v>0</v>
      </c>
      <c r="HH9" s="82">
        <v>72</v>
      </c>
      <c r="HI9" s="796">
        <v>1.1332693246029622E-3</v>
      </c>
      <c r="HJ9" s="82">
        <v>54</v>
      </c>
      <c r="HK9" s="796">
        <v>1.4805472541331943E-3</v>
      </c>
      <c r="HL9" s="82">
        <v>89</v>
      </c>
      <c r="HM9" s="796">
        <v>5.6107878428727229E-4</v>
      </c>
      <c r="HN9" s="82">
        <v>17</v>
      </c>
      <c r="HO9" s="796">
        <v>3.0944536469046364E-4</v>
      </c>
      <c r="HP9" s="82">
        <v>0</v>
      </c>
      <c r="HQ9" s="796">
        <v>0</v>
      </c>
      <c r="HR9" s="82">
        <v>232</v>
      </c>
      <c r="HS9" s="796">
        <v>7.1034252594128042E-4</v>
      </c>
      <c r="HT9" s="82">
        <v>0</v>
      </c>
      <c r="HU9" s="796">
        <v>0</v>
      </c>
      <c r="HV9" s="82">
        <v>98</v>
      </c>
      <c r="HW9" s="796">
        <v>1.5120656668518176E-3</v>
      </c>
      <c r="HX9" s="82">
        <v>7</v>
      </c>
      <c r="HY9" s="796">
        <v>1.969833408374606E-4</v>
      </c>
      <c r="HZ9" s="82">
        <v>60</v>
      </c>
      <c r="IA9" s="796">
        <v>4.6317024594340057E-4</v>
      </c>
      <c r="IB9" s="82">
        <v>21</v>
      </c>
      <c r="IC9" s="796">
        <v>4.1496235698618768E-4</v>
      </c>
      <c r="ID9" s="82">
        <v>0</v>
      </c>
      <c r="IE9" s="796">
        <v>0</v>
      </c>
      <c r="IF9" s="82">
        <v>186</v>
      </c>
      <c r="IG9" s="796">
        <v>6.351005746635845E-4</v>
      </c>
      <c r="IH9" s="82">
        <v>0</v>
      </c>
      <c r="II9" s="796">
        <v>0</v>
      </c>
      <c r="IJ9" s="82">
        <v>81</v>
      </c>
      <c r="IK9" s="796">
        <v>1.1311111421429669E-3</v>
      </c>
      <c r="IL9" s="82">
        <v>44</v>
      </c>
      <c r="IM9" s="796">
        <v>1.1323571042540597E-3</v>
      </c>
      <c r="IN9" s="82">
        <v>236</v>
      </c>
      <c r="IO9" s="796">
        <v>1.6309831511147354E-3</v>
      </c>
      <c r="IP9" s="82">
        <v>51</v>
      </c>
      <c r="IQ9" s="796">
        <v>9.4906675102815561E-4</v>
      </c>
      <c r="IR9" s="82">
        <v>0</v>
      </c>
      <c r="IS9" s="796">
        <v>0</v>
      </c>
      <c r="IT9" s="82">
        <v>412</v>
      </c>
      <c r="IU9" s="796">
        <v>1.2794633707027732E-3</v>
      </c>
      <c r="IV9" s="82">
        <v>0</v>
      </c>
      <c r="IW9" s="796">
        <v>0</v>
      </c>
      <c r="IX9" s="82">
        <v>74</v>
      </c>
      <c r="IY9" s="796">
        <v>9.8121113276847401E-4</v>
      </c>
      <c r="IZ9" s="82">
        <v>54</v>
      </c>
      <c r="JA9" s="796">
        <v>1.3079494259555296E-3</v>
      </c>
      <c r="JB9" s="82">
        <v>148</v>
      </c>
      <c r="JC9" s="796">
        <v>9.9473730197670437E-4</v>
      </c>
      <c r="JD9" s="82">
        <v>73</v>
      </c>
      <c r="JE9" s="796">
        <v>9.6818260189127179E-4</v>
      </c>
      <c r="JF9" s="82">
        <v>0</v>
      </c>
      <c r="JG9" s="796">
        <v>0</v>
      </c>
      <c r="JH9" s="82">
        <v>349</v>
      </c>
      <c r="JI9" s="796">
        <v>9.8461295400813654E-4</v>
      </c>
      <c r="JJ9" s="82">
        <v>0</v>
      </c>
      <c r="JK9" s="796">
        <v>0</v>
      </c>
      <c r="JL9" s="82">
        <v>84</v>
      </c>
      <c r="JM9" s="796">
        <v>1.0784716516023007E-3</v>
      </c>
      <c r="JN9" s="82">
        <v>95</v>
      </c>
      <c r="JO9" s="796">
        <v>2.8750416124443908E-3</v>
      </c>
      <c r="JP9" s="82">
        <v>118</v>
      </c>
      <c r="JQ9" s="796">
        <v>8.4163076659724402E-4</v>
      </c>
      <c r="JR9" s="82">
        <v>78</v>
      </c>
      <c r="JS9" s="796">
        <v>1.0561806881423407E-3</v>
      </c>
      <c r="JT9" s="82">
        <v>0</v>
      </c>
      <c r="JU9" s="796">
        <v>0</v>
      </c>
      <c r="JV9" s="82">
        <v>375</v>
      </c>
      <c r="JW9" s="796">
        <v>1.1177813679259343E-3</v>
      </c>
      <c r="JX9" s="82">
        <v>0</v>
      </c>
      <c r="JY9" s="796">
        <v>0</v>
      </c>
      <c r="JZ9" s="82">
        <v>86</v>
      </c>
      <c r="KA9" s="796">
        <v>2.4657872025644185E-4</v>
      </c>
      <c r="KB9" s="82">
        <v>130</v>
      </c>
      <c r="KC9" s="796">
        <v>3.7273527480624933E-4</v>
      </c>
      <c r="KD9" s="82">
        <v>133</v>
      </c>
      <c r="KE9" s="796">
        <v>3.8133685807100896E-4</v>
      </c>
      <c r="KF9" s="82">
        <v>107</v>
      </c>
      <c r="KG9" s="796">
        <v>3.0678980310975905E-4</v>
      </c>
      <c r="KH9" s="82">
        <v>0</v>
      </c>
      <c r="KI9" s="796">
        <v>0</v>
      </c>
      <c r="KJ9" s="82">
        <v>456</v>
      </c>
      <c r="KK9" s="796">
        <v>1.3074406562434593E-3</v>
      </c>
      <c r="KL9" s="82">
        <v>473</v>
      </c>
      <c r="KM9" s="796">
        <v>1.3500900535754552E-3</v>
      </c>
      <c r="KN9" s="82">
        <v>239</v>
      </c>
      <c r="KO9" s="796">
        <v>6.8218080931191079E-4</v>
      </c>
      <c r="KP9" s="82">
        <v>0</v>
      </c>
      <c r="KQ9" s="796">
        <v>0</v>
      </c>
      <c r="KR9" s="82">
        <v>141</v>
      </c>
      <c r="KS9" s="796">
        <v>4.0245813436393064E-4</v>
      </c>
      <c r="KT9" s="82">
        <v>93</v>
      </c>
      <c r="KU9" s="796">
        <v>2.6545110989961381E-4</v>
      </c>
      <c r="KV9" s="82">
        <v>0</v>
      </c>
      <c r="KW9" s="796">
        <v>0</v>
      </c>
      <c r="KX9" s="82">
        <v>473</v>
      </c>
      <c r="KY9" s="796">
        <v>1.3500900535754552E-3</v>
      </c>
      <c r="KZ9" s="208">
        <v>0</v>
      </c>
      <c r="LA9" s="278">
        <v>0</v>
      </c>
      <c r="LB9" s="208">
        <v>136</v>
      </c>
      <c r="LC9" s="278">
        <v>1.763737047556057E-3</v>
      </c>
      <c r="LD9" s="208">
        <v>0</v>
      </c>
      <c r="LE9" s="278">
        <v>0</v>
      </c>
      <c r="LF9" s="208">
        <v>157</v>
      </c>
      <c r="LG9" s="278">
        <v>1.08776986392484E-3</v>
      </c>
      <c r="LH9" s="208">
        <v>86</v>
      </c>
      <c r="LI9" s="278">
        <v>1.1397521701676497E-3</v>
      </c>
      <c r="LJ9" s="208">
        <v>0</v>
      </c>
      <c r="LK9" s="278">
        <v>0</v>
      </c>
      <c r="LL9" s="208">
        <v>379</v>
      </c>
      <c r="LM9" s="278">
        <v>1.1224640900340589E-3</v>
      </c>
      <c r="LN9" s="208">
        <v>0</v>
      </c>
      <c r="LO9" s="208">
        <v>0</v>
      </c>
      <c r="LP9" s="208">
        <v>147</v>
      </c>
      <c r="LQ9" s="278">
        <v>1.9783325482807348E-3</v>
      </c>
      <c r="LR9" s="208">
        <v>0</v>
      </c>
      <c r="LS9" s="208">
        <v>0</v>
      </c>
      <c r="LT9" s="208">
        <v>114</v>
      </c>
      <c r="LU9" s="278">
        <v>8.0789755292083316E-4</v>
      </c>
      <c r="LV9" s="208">
        <v>79</v>
      </c>
      <c r="LW9" s="278">
        <v>1.0779096738982126E-3</v>
      </c>
      <c r="LX9" s="208">
        <v>0</v>
      </c>
      <c r="LY9" s="208">
        <v>0</v>
      </c>
      <c r="LZ9" s="208">
        <v>340</v>
      </c>
      <c r="MA9" s="278">
        <v>1.0390372403170896E-3</v>
      </c>
      <c r="MB9" s="208">
        <v>385</v>
      </c>
      <c r="MC9" s="278">
        <v>1.1855219017276963E-3</v>
      </c>
    </row>
    <row r="10" spans="1:343">
      <c r="A10" s="794" t="s">
        <v>1845</v>
      </c>
      <c r="B10" s="274"/>
      <c r="C10" s="274"/>
      <c r="D10" s="92">
        <v>9195</v>
      </c>
      <c r="E10" s="795">
        <v>1.0000000000000002</v>
      </c>
      <c r="F10" s="92">
        <v>34646</v>
      </c>
      <c r="G10" s="795">
        <v>0.99437460536134537</v>
      </c>
      <c r="H10" s="92">
        <v>70269</v>
      </c>
      <c r="I10" s="795">
        <v>0.98878507303070373</v>
      </c>
      <c r="J10" s="92">
        <v>208263</v>
      </c>
      <c r="K10" s="795">
        <v>0.99351216231043349</v>
      </c>
      <c r="L10" s="92">
        <v>51593</v>
      </c>
      <c r="M10" s="795">
        <v>0.97330591608813766</v>
      </c>
      <c r="N10" s="92">
        <v>5296</v>
      </c>
      <c r="O10" s="795">
        <v>0.99999999999999989</v>
      </c>
      <c r="P10" s="92">
        <v>379262</v>
      </c>
      <c r="Q10" s="795">
        <v>0.99016265044513485</v>
      </c>
      <c r="R10" s="92">
        <v>9568</v>
      </c>
      <c r="S10" s="795">
        <v>1</v>
      </c>
      <c r="T10" s="92">
        <v>33838</v>
      </c>
      <c r="U10" s="795">
        <v>0.99377386196769468</v>
      </c>
      <c r="V10" s="92">
        <v>51619</v>
      </c>
      <c r="W10" s="795">
        <v>0.99880033281089775</v>
      </c>
      <c r="X10" s="92">
        <v>184852</v>
      </c>
      <c r="Y10" s="795">
        <v>0.99506911847035007</v>
      </c>
      <c r="Z10" s="92">
        <v>48300</v>
      </c>
      <c r="AA10" s="795">
        <v>0.97157685112546011</v>
      </c>
      <c r="AB10" s="92">
        <v>4671</v>
      </c>
      <c r="AC10" s="795">
        <v>1</v>
      </c>
      <c r="AD10" s="92">
        <v>332848</v>
      </c>
      <c r="AE10" s="795">
        <v>0.9922402973906771</v>
      </c>
      <c r="AF10" s="92">
        <v>10435</v>
      </c>
      <c r="AG10" s="795">
        <v>0.99999999999999989</v>
      </c>
      <c r="AH10" s="92">
        <v>34180</v>
      </c>
      <c r="AI10" s="795">
        <v>0.99334476445116093</v>
      </c>
      <c r="AJ10" s="92">
        <v>54042</v>
      </c>
      <c r="AK10" s="795">
        <v>0.99938973647711515</v>
      </c>
      <c r="AL10" s="92">
        <v>184182</v>
      </c>
      <c r="AM10" s="795">
        <v>0.99862824301244346</v>
      </c>
      <c r="AN10" s="92">
        <v>46933</v>
      </c>
      <c r="AO10" s="795">
        <v>0.98079495109922255</v>
      </c>
      <c r="AP10" s="92">
        <v>5619</v>
      </c>
      <c r="AQ10" s="795">
        <v>1</v>
      </c>
      <c r="AR10" s="92">
        <v>335391</v>
      </c>
      <c r="AS10" s="795">
        <v>0.99574259630371875</v>
      </c>
      <c r="AT10" s="92">
        <v>11005</v>
      </c>
      <c r="AU10" s="795">
        <v>0.99999999999999989</v>
      </c>
      <c r="AV10" s="92">
        <v>34359</v>
      </c>
      <c r="AW10" s="795">
        <v>0.99291989365391298</v>
      </c>
      <c r="AX10" s="92">
        <v>50150</v>
      </c>
      <c r="AY10" s="795">
        <v>0.99922293729701739</v>
      </c>
      <c r="AZ10" s="92">
        <v>174377</v>
      </c>
      <c r="BA10" s="795">
        <v>0.99845974141978633</v>
      </c>
      <c r="BB10" s="92">
        <v>45212</v>
      </c>
      <c r="BC10" s="795">
        <v>0.97918697074047589</v>
      </c>
      <c r="BD10" s="92">
        <v>5366</v>
      </c>
      <c r="BE10" s="795">
        <v>1.0000000000000002</v>
      </c>
      <c r="BF10" s="92">
        <v>320469</v>
      </c>
      <c r="BG10" s="795">
        <v>0.99529788839783451</v>
      </c>
      <c r="BH10" s="92">
        <v>9832</v>
      </c>
      <c r="BI10" s="795">
        <v>1</v>
      </c>
      <c r="BJ10" s="92">
        <v>34675</v>
      </c>
      <c r="BK10" s="795">
        <v>0.99201808090633403</v>
      </c>
      <c r="BL10" s="92">
        <v>47722</v>
      </c>
      <c r="BM10" s="795">
        <v>0.99886972538513064</v>
      </c>
      <c r="BN10" s="92">
        <v>171462</v>
      </c>
      <c r="BO10" s="795">
        <v>0.99828826940543558</v>
      </c>
      <c r="BP10" s="92">
        <v>44377</v>
      </c>
      <c r="BQ10" s="795">
        <v>0.97448340982454595</v>
      </c>
      <c r="BR10" s="92">
        <v>5897</v>
      </c>
      <c r="BS10" s="795">
        <v>1</v>
      </c>
      <c r="BT10" s="92">
        <v>313965</v>
      </c>
      <c r="BU10" s="795">
        <v>0.99433419687478231</v>
      </c>
      <c r="BV10" s="92">
        <v>8913</v>
      </c>
      <c r="BW10" s="795">
        <v>1</v>
      </c>
      <c r="BX10" s="92">
        <v>34980</v>
      </c>
      <c r="BY10" s="795">
        <v>0.96683250414593702</v>
      </c>
      <c r="BZ10" s="92">
        <v>44796</v>
      </c>
      <c r="CA10" s="795">
        <v>0.97790778903248343</v>
      </c>
      <c r="CB10" s="92">
        <v>165604</v>
      </c>
      <c r="CC10" s="795">
        <v>0.99823384389108905</v>
      </c>
      <c r="CD10" s="92">
        <v>45044</v>
      </c>
      <c r="CE10" s="795">
        <v>0.97421922311618647</v>
      </c>
      <c r="CF10" s="92">
        <v>6069</v>
      </c>
      <c r="CG10" s="795">
        <v>1</v>
      </c>
      <c r="CH10" s="92">
        <v>305406</v>
      </c>
      <c r="CI10" s="795">
        <v>0.98803958551033155</v>
      </c>
      <c r="CJ10" s="92">
        <v>9280</v>
      </c>
      <c r="CK10" s="795">
        <v>1</v>
      </c>
      <c r="CL10" s="92">
        <v>37012</v>
      </c>
      <c r="CM10" s="795">
        <v>0.96715357077530117</v>
      </c>
      <c r="CN10" s="92">
        <v>50545</v>
      </c>
      <c r="CO10" s="795">
        <v>0.98061850069843237</v>
      </c>
      <c r="CP10" s="92">
        <v>160968</v>
      </c>
      <c r="CQ10" s="795">
        <v>0.99791697664038093</v>
      </c>
      <c r="CR10" s="92">
        <v>47873</v>
      </c>
      <c r="CS10" s="795">
        <v>0.97079877517084745</v>
      </c>
      <c r="CT10" s="92">
        <v>6208</v>
      </c>
      <c r="CU10" s="795">
        <v>1</v>
      </c>
      <c r="CV10" s="92">
        <v>311886</v>
      </c>
      <c r="CW10" s="795">
        <v>0.98723719446185398</v>
      </c>
      <c r="CX10" s="92">
        <v>8399</v>
      </c>
      <c r="CY10" s="795">
        <v>1</v>
      </c>
      <c r="CZ10" s="92">
        <v>37412</v>
      </c>
      <c r="DA10" s="795">
        <v>0.96604436181475462</v>
      </c>
      <c r="DB10" s="92">
        <v>50142</v>
      </c>
      <c r="DC10" s="795">
        <v>0.98059999217741622</v>
      </c>
      <c r="DD10" s="92">
        <f t="shared" ref="DD10:DL10" si="23">SUM(DD11:DD45)</f>
        <v>156145</v>
      </c>
      <c r="DE10" s="795">
        <f t="shared" si="23"/>
        <v>0.99784002096074353</v>
      </c>
      <c r="DF10" s="92">
        <f t="shared" si="23"/>
        <v>47007</v>
      </c>
      <c r="DG10" s="795">
        <f t="shared" si="23"/>
        <v>0.96843775108675467</v>
      </c>
      <c r="DH10" s="92">
        <f t="shared" si="23"/>
        <v>6238</v>
      </c>
      <c r="DI10" s="795">
        <f t="shared" si="23"/>
        <v>1</v>
      </c>
      <c r="DJ10" s="92">
        <f t="shared" si="23"/>
        <v>305343</v>
      </c>
      <c r="DK10" s="795">
        <f t="shared" si="23"/>
        <v>0.98650491082967184</v>
      </c>
      <c r="DL10" s="92">
        <f t="shared" si="23"/>
        <v>8926</v>
      </c>
      <c r="DM10" s="795">
        <f t="shared" si="1"/>
        <v>1</v>
      </c>
      <c r="DN10" s="92">
        <f>SUM(DN11:DN45)</f>
        <v>39060</v>
      </c>
      <c r="DO10" s="795">
        <f t="shared" si="2"/>
        <v>0.96702317290552586</v>
      </c>
      <c r="DP10" s="92">
        <f>SUM(DP11:DP45)</f>
        <v>45551</v>
      </c>
      <c r="DQ10" s="795">
        <f t="shared" si="3"/>
        <v>0.98136418476387455</v>
      </c>
      <c r="DR10" s="92">
        <f>SUM(DR11:DR45)</f>
        <v>145642</v>
      </c>
      <c r="DS10" s="795">
        <f t="shared" si="4"/>
        <v>0.99728154807962255</v>
      </c>
      <c r="DT10" s="92">
        <f>SUM(DT11:DT45)</f>
        <v>47200</v>
      </c>
      <c r="DU10" s="795">
        <f t="shared" si="5"/>
        <v>0.96981651564651006</v>
      </c>
      <c r="DV10" s="92">
        <f>SUM(DV11:DV45)</f>
        <v>6196</v>
      </c>
      <c r="DW10" s="795">
        <f t="shared" si="6"/>
        <v>1</v>
      </c>
      <c r="DX10" s="92">
        <f>SUM(DX11:DX45)</f>
        <v>292575</v>
      </c>
      <c r="DY10" s="795">
        <f t="shared" si="7"/>
        <v>0.9863031708681963</v>
      </c>
      <c r="DZ10" s="92">
        <f>SUM(DZ11:DZ45)</f>
        <v>8562</v>
      </c>
      <c r="EA10" s="795">
        <f t="shared" si="8"/>
        <v>1</v>
      </c>
      <c r="EB10" s="92">
        <f>SUM(EB11:EB45)</f>
        <v>41286</v>
      </c>
      <c r="EC10" s="795">
        <f t="shared" si="9"/>
        <v>0.96858651026392961</v>
      </c>
      <c r="ED10" s="92">
        <f>SUM(ED11:ED45)</f>
        <v>43920</v>
      </c>
      <c r="EE10" s="795">
        <f t="shared" si="10"/>
        <v>0.98577007676078465</v>
      </c>
      <c r="EF10" s="92">
        <f>SUM(EF11:EF45)</f>
        <v>145445</v>
      </c>
      <c r="EG10" s="795">
        <f t="shared" si="11"/>
        <v>0.99731206758230084</v>
      </c>
      <c r="EH10" s="92">
        <f>SUM(EH11:EH45)</f>
        <v>47109</v>
      </c>
      <c r="EI10" s="795">
        <f t="shared" si="12"/>
        <v>0.97182052604435276</v>
      </c>
      <c r="EJ10" s="92">
        <f>SUM(EJ11:EJ45)</f>
        <v>6151</v>
      </c>
      <c r="EK10" s="795">
        <f t="shared" si="13"/>
        <v>1</v>
      </c>
      <c r="EL10" s="92">
        <f t="shared" si="22"/>
        <v>292473</v>
      </c>
      <c r="EM10" s="795">
        <f t="shared" si="14"/>
        <v>0.98740395133083958</v>
      </c>
      <c r="EN10" s="92">
        <f>SUM(EN11:EN45)</f>
        <v>8142</v>
      </c>
      <c r="EO10" s="795">
        <f t="shared" si="15"/>
        <v>1</v>
      </c>
      <c r="EP10" s="92">
        <f>SUM(EP11:EP45)</f>
        <v>42486</v>
      </c>
      <c r="EQ10" s="795">
        <f t="shared" si="16"/>
        <v>0.96829774141349678</v>
      </c>
      <c r="ER10" s="92">
        <f>SUM(ER11:ER45)</f>
        <v>42975</v>
      </c>
      <c r="ES10" s="795">
        <f t="shared" si="17"/>
        <v>0.98564253113460698</v>
      </c>
      <c r="ET10" s="92">
        <f>SUM(ET11:ET45)</f>
        <v>136028</v>
      </c>
      <c r="EU10" s="795">
        <f t="shared" si="18"/>
        <v>0.9969657436859618</v>
      </c>
      <c r="EV10" s="92">
        <f>SUM(EV11:EV45)</f>
        <v>47945</v>
      </c>
      <c r="EW10" s="795">
        <f t="shared" si="19"/>
        <v>0.98334598108989479</v>
      </c>
      <c r="EX10" s="92">
        <f>SUM(EX11:EX45)</f>
        <v>6089</v>
      </c>
      <c r="EY10" s="795">
        <f t="shared" si="20"/>
        <v>1</v>
      </c>
      <c r="EZ10" s="92">
        <f>SUM(EZ11:EZ45)</f>
        <v>283665</v>
      </c>
      <c r="FA10" s="795">
        <f t="shared" si="21"/>
        <v>0.98869672508260487</v>
      </c>
      <c r="FB10" s="92">
        <v>10503</v>
      </c>
      <c r="FC10" s="795">
        <v>1</v>
      </c>
      <c r="FD10" s="92">
        <v>48041</v>
      </c>
      <c r="FE10" s="795">
        <v>0.97074097274141724</v>
      </c>
      <c r="FF10" s="92">
        <v>32516</v>
      </c>
      <c r="FG10" s="795">
        <v>0.99684233115668786</v>
      </c>
      <c r="FH10" s="92">
        <v>150319</v>
      </c>
      <c r="FI10" s="795">
        <v>0.99726003768277471</v>
      </c>
      <c r="FJ10" s="92">
        <v>48477</v>
      </c>
      <c r="FK10" s="795">
        <v>0.98358560240230486</v>
      </c>
      <c r="FL10" s="92">
        <v>6028</v>
      </c>
      <c r="FM10" s="795">
        <v>1</v>
      </c>
      <c r="FN10" s="92">
        <v>295884</v>
      </c>
      <c r="FO10" s="795">
        <v>0.99071510127001883</v>
      </c>
      <c r="FP10" s="92">
        <v>10046</v>
      </c>
      <c r="FQ10" s="795">
        <v>1</v>
      </c>
      <c r="FR10" s="92">
        <v>50711</v>
      </c>
      <c r="FS10" s="795">
        <v>0.97097286843969599</v>
      </c>
      <c r="FT10" s="92">
        <v>32738</v>
      </c>
      <c r="FU10" s="795">
        <v>0.96780678156502198</v>
      </c>
      <c r="FV10" s="92">
        <v>151858</v>
      </c>
      <c r="FW10" s="795">
        <v>0.99746459630592998</v>
      </c>
      <c r="FX10" s="92">
        <v>48738</v>
      </c>
      <c r="FY10" s="795">
        <v>0.98377134552500911</v>
      </c>
      <c r="FZ10" s="92">
        <v>5595</v>
      </c>
      <c r="GA10" s="795">
        <v>1</v>
      </c>
      <c r="GB10" s="92">
        <v>299686</v>
      </c>
      <c r="GC10" s="795">
        <v>0.98749509853994155</v>
      </c>
      <c r="GD10" s="92">
        <v>10384</v>
      </c>
      <c r="GE10" s="795">
        <v>1</v>
      </c>
      <c r="GF10" s="92">
        <v>54101</v>
      </c>
      <c r="GG10" s="795">
        <v>0.9715193851347711</v>
      </c>
      <c r="GH10" s="92">
        <v>32397</v>
      </c>
      <c r="GI10" s="795">
        <v>0.96733450777820906</v>
      </c>
      <c r="GJ10" s="92">
        <v>159022</v>
      </c>
      <c r="GK10" s="795">
        <v>0.99760357331058191</v>
      </c>
      <c r="GL10" s="92">
        <v>49960</v>
      </c>
      <c r="GM10" s="795">
        <v>0.98410384698721609</v>
      </c>
      <c r="GN10" s="92">
        <v>5259</v>
      </c>
      <c r="GO10" s="795">
        <v>0.99980988593155895</v>
      </c>
      <c r="GP10" s="92">
        <v>311123</v>
      </c>
      <c r="GQ10" s="795">
        <v>0.98771401269234549</v>
      </c>
      <c r="GR10" s="92">
        <v>9806</v>
      </c>
      <c r="GS10" s="795">
        <v>1</v>
      </c>
      <c r="GT10" s="92">
        <v>57760</v>
      </c>
      <c r="GU10" s="795">
        <v>0.97235783306959367</v>
      </c>
      <c r="GV10" s="92">
        <v>31762</v>
      </c>
      <c r="GW10" s="795">
        <v>0.96711527921563856</v>
      </c>
      <c r="GX10" s="92">
        <v>159746</v>
      </c>
      <c r="GY10" s="795">
        <v>0.99838754031149224</v>
      </c>
      <c r="GZ10" s="92">
        <v>51427</v>
      </c>
      <c r="HA10" s="795">
        <v>0.98460684267963472</v>
      </c>
      <c r="HB10" s="92">
        <v>4966</v>
      </c>
      <c r="HC10" s="795">
        <v>1</v>
      </c>
      <c r="HD10" s="92">
        <v>315467</v>
      </c>
      <c r="HE10" s="795">
        <v>0.98814725717382246</v>
      </c>
      <c r="HF10" s="92">
        <v>8859</v>
      </c>
      <c r="HG10" s="795">
        <v>1</v>
      </c>
      <c r="HH10" s="92">
        <v>61839</v>
      </c>
      <c r="HI10" s="795">
        <v>0.97333669116836918</v>
      </c>
      <c r="HJ10" s="92">
        <v>35395</v>
      </c>
      <c r="HK10" s="795">
        <v>0.97044389000082254</v>
      </c>
      <c r="HL10" s="92">
        <v>158334</v>
      </c>
      <c r="HM10" s="795">
        <v>0.9981780700150672</v>
      </c>
      <c r="HN10" s="92">
        <v>54143</v>
      </c>
      <c r="HO10" s="795">
        <v>0.98554708120210421</v>
      </c>
      <c r="HP10" s="92">
        <v>4178</v>
      </c>
      <c r="HQ10" s="795">
        <v>1</v>
      </c>
      <c r="HR10" s="92">
        <v>322748</v>
      </c>
      <c r="HS10" s="795">
        <v>0.98819667914869125</v>
      </c>
      <c r="HT10" s="92">
        <v>8770</v>
      </c>
      <c r="HU10" s="795">
        <v>1</v>
      </c>
      <c r="HV10" s="92">
        <v>63035</v>
      </c>
      <c r="HW10" s="795">
        <v>0.97258223785718689</v>
      </c>
      <c r="HX10" s="92">
        <v>34508</v>
      </c>
      <c r="HY10" s="795">
        <v>0.97107158937415583</v>
      </c>
      <c r="HZ10" s="92">
        <v>129250</v>
      </c>
      <c r="IA10" s="795">
        <v>0.99774590480307546</v>
      </c>
      <c r="IB10" s="92">
        <v>49825</v>
      </c>
      <c r="IC10" s="795">
        <v>0.98454759223032384</v>
      </c>
      <c r="ID10" s="92">
        <v>3600</v>
      </c>
      <c r="IE10" s="795">
        <v>1</v>
      </c>
      <c r="IF10" s="92">
        <v>288988</v>
      </c>
      <c r="IG10" s="795">
        <v>0.98675507995096745</v>
      </c>
      <c r="IH10" s="92">
        <v>9358</v>
      </c>
      <c r="II10" s="795">
        <v>1</v>
      </c>
      <c r="IJ10" s="92">
        <v>69798</v>
      </c>
      <c r="IK10" s="795">
        <v>0.97468266048512098</v>
      </c>
      <c r="IL10" s="92">
        <v>37792</v>
      </c>
      <c r="IM10" s="795">
        <v>0.97259181099930514</v>
      </c>
      <c r="IN10" s="92">
        <v>144367</v>
      </c>
      <c r="IO10" s="795">
        <v>0.99771247702110599</v>
      </c>
      <c r="IP10" s="92">
        <v>52934</v>
      </c>
      <c r="IQ10" s="795">
        <v>0.98505685095930173</v>
      </c>
      <c r="IR10" s="92">
        <v>3749</v>
      </c>
      <c r="IS10" s="795">
        <v>1</v>
      </c>
      <c r="IT10" s="92">
        <v>317998</v>
      </c>
      <c r="IU10" s="795">
        <v>0.98754075960373899</v>
      </c>
      <c r="IV10" s="92">
        <v>9888</v>
      </c>
      <c r="IW10" s="795">
        <v>1</v>
      </c>
      <c r="IX10" s="92">
        <v>73572</v>
      </c>
      <c r="IY10" s="795">
        <v>0.97553601973029958</v>
      </c>
      <c r="IZ10" s="92">
        <v>40213</v>
      </c>
      <c r="JA10" s="795">
        <v>0.97401056048055035</v>
      </c>
      <c r="JB10" s="92">
        <v>148494</v>
      </c>
      <c r="JC10" s="795">
        <v>0.99805757378195092</v>
      </c>
      <c r="JD10" s="92">
        <v>73909</v>
      </c>
      <c r="JE10" s="795">
        <v>0.9802384647011233</v>
      </c>
      <c r="JF10" s="92">
        <v>3681</v>
      </c>
      <c r="JG10" s="795">
        <v>1</v>
      </c>
      <c r="JH10" s="92">
        <v>349757</v>
      </c>
      <c r="JI10" s="795">
        <v>0.98674863310895067</v>
      </c>
      <c r="JJ10" s="92">
        <v>7634</v>
      </c>
      <c r="JK10" s="795">
        <v>1</v>
      </c>
      <c r="JL10" s="92">
        <v>76011</v>
      </c>
      <c r="JM10" s="795">
        <v>0.97590129416598193</v>
      </c>
      <c r="JN10" s="92">
        <v>32948</v>
      </c>
      <c r="JO10" s="795">
        <v>0.99712495838755566</v>
      </c>
      <c r="JP10" s="92">
        <v>136869</v>
      </c>
      <c r="JQ10" s="795">
        <v>0.97621323214744227</v>
      </c>
      <c r="JR10" s="92">
        <v>72375</v>
      </c>
      <c r="JS10" s="795">
        <v>0.98001381159361411</v>
      </c>
      <c r="JT10" s="92">
        <v>2866</v>
      </c>
      <c r="JU10" s="795">
        <v>1</v>
      </c>
      <c r="JV10" s="92">
        <v>328703</v>
      </c>
      <c r="JW10" s="795">
        <v>0.9797815706169557</v>
      </c>
      <c r="JX10" s="92">
        <v>7883</v>
      </c>
      <c r="JY10" s="795">
        <v>2.2602093625366644E-2</v>
      </c>
      <c r="JZ10" s="92">
        <v>79616</v>
      </c>
      <c r="KA10" s="795">
        <v>0.22827455106903344</v>
      </c>
      <c r="KB10" s="92">
        <v>35316</v>
      </c>
      <c r="KC10" s="795">
        <v>0.10125783819275001</v>
      </c>
      <c r="KD10" s="92">
        <v>141211</v>
      </c>
      <c r="KE10" s="795">
        <v>0.40487939146665597</v>
      </c>
      <c r="KF10" s="92">
        <v>74991</v>
      </c>
      <c r="KG10" s="795">
        <v>0.21501377686919573</v>
      </c>
      <c r="KH10" s="92">
        <v>2712</v>
      </c>
      <c r="KI10" s="795">
        <v>7.7758312713426788E-3</v>
      </c>
      <c r="KJ10" s="92">
        <v>341729</v>
      </c>
      <c r="KK10" s="795">
        <v>0.97980348249434446</v>
      </c>
      <c r="KL10" s="92">
        <v>343945</v>
      </c>
      <c r="KM10" s="795">
        <v>0.98172668811207175</v>
      </c>
      <c r="KN10" s="92">
        <v>76573</v>
      </c>
      <c r="KO10" s="795">
        <v>0.21856331008971103</v>
      </c>
      <c r="KP10" s="92">
        <v>32246</v>
      </c>
      <c r="KQ10" s="795">
        <v>9.2040177309924143E-2</v>
      </c>
      <c r="KR10" s="92">
        <v>152245</v>
      </c>
      <c r="KS10" s="795">
        <v>0.43455488415770654</v>
      </c>
      <c r="KT10" s="92">
        <v>72048</v>
      </c>
      <c r="KU10" s="795">
        <v>0.20564754372093952</v>
      </c>
      <c r="KV10" s="92">
        <v>2800</v>
      </c>
      <c r="KW10" s="795">
        <v>7.9920764270851458E-3</v>
      </c>
      <c r="KX10" s="92">
        <v>343945</v>
      </c>
      <c r="KY10" s="795">
        <v>0.98172668811207175</v>
      </c>
      <c r="KZ10" s="275">
        <v>7790</v>
      </c>
      <c r="LA10" s="276">
        <v>1</v>
      </c>
      <c r="LB10" s="275">
        <v>75065</v>
      </c>
      <c r="LC10" s="276">
        <v>0.97349206966761304</v>
      </c>
      <c r="LD10" s="275">
        <v>29596</v>
      </c>
      <c r="LE10" s="797">
        <v>0.99999999999999978</v>
      </c>
      <c r="LF10" s="275">
        <v>141647</v>
      </c>
      <c r="LG10" s="276">
        <v>0.98139705678574418</v>
      </c>
      <c r="LH10" s="275">
        <v>74065</v>
      </c>
      <c r="LI10" s="276">
        <v>0.98157842422636021</v>
      </c>
      <c r="LJ10" s="275">
        <v>3368</v>
      </c>
      <c r="LK10" s="797">
        <v>0.99999999999999978</v>
      </c>
      <c r="LL10" s="275">
        <v>331531</v>
      </c>
      <c r="LM10" s="276">
        <v>0.98187768399229969</v>
      </c>
      <c r="LN10" s="275">
        <v>6939</v>
      </c>
      <c r="LO10" s="797">
        <v>0.99999999999999978</v>
      </c>
      <c r="LP10" s="275">
        <v>74169</v>
      </c>
      <c r="LQ10" s="276">
        <v>0.97200726734405496</v>
      </c>
      <c r="LR10" s="275">
        <v>28740</v>
      </c>
      <c r="LS10" s="797">
        <v>1</v>
      </c>
      <c r="LT10" s="275">
        <v>139103</v>
      </c>
      <c r="LU10" s="797">
        <v>0.97962539066098786</v>
      </c>
      <c r="LV10" s="275">
        <v>71972</v>
      </c>
      <c r="LW10" s="276">
        <v>0.98200300177377553</v>
      </c>
      <c r="LX10" s="275">
        <v>3004</v>
      </c>
      <c r="LY10" s="797">
        <v>0.99999999999999989</v>
      </c>
      <c r="LZ10" s="275">
        <v>323927</v>
      </c>
      <c r="MA10" s="276">
        <v>0.98082670692426666</v>
      </c>
      <c r="MB10" s="275">
        <v>321606.12284083001</v>
      </c>
      <c r="MC10" s="276">
        <v>0.98174105342941631</v>
      </c>
    </row>
    <row r="11" spans="1:343">
      <c r="A11" s="70"/>
      <c r="B11" s="277" t="s">
        <v>2811</v>
      </c>
      <c r="C11" s="277"/>
      <c r="D11" s="82">
        <v>282</v>
      </c>
      <c r="E11" s="796">
        <v>3.0668841761827079E-2</v>
      </c>
      <c r="F11" s="82">
        <v>729</v>
      </c>
      <c r="G11" s="796">
        <v>2.0923023936628208E-2</v>
      </c>
      <c r="H11" s="82">
        <v>1851</v>
      </c>
      <c r="I11" s="796">
        <v>2.6046210564827064E-2</v>
      </c>
      <c r="J11" s="82">
        <v>1408</v>
      </c>
      <c r="K11" s="796">
        <v>6.7168201962570905E-3</v>
      </c>
      <c r="L11" s="82">
        <v>146</v>
      </c>
      <c r="M11" s="796">
        <v>2.7543012375490492E-3</v>
      </c>
      <c r="N11" s="82">
        <v>26</v>
      </c>
      <c r="O11" s="796">
        <v>4.9093655589123866E-3</v>
      </c>
      <c r="P11" s="82">
        <v>4442</v>
      </c>
      <c r="Q11" s="796">
        <v>1.1597002845730099E-2</v>
      </c>
      <c r="R11" s="82">
        <v>292</v>
      </c>
      <c r="S11" s="796">
        <v>3.0518394648829432E-2</v>
      </c>
      <c r="T11" s="82">
        <v>867</v>
      </c>
      <c r="U11" s="796">
        <v>2.5462555066079296E-2</v>
      </c>
      <c r="V11" s="82">
        <v>1580</v>
      </c>
      <c r="W11" s="796">
        <v>3.0572163851318668E-2</v>
      </c>
      <c r="X11" s="82">
        <v>1036</v>
      </c>
      <c r="Y11" s="796">
        <v>5.5768485422677747E-3</v>
      </c>
      <c r="Z11" s="82">
        <v>132</v>
      </c>
      <c r="AA11" s="796">
        <v>2.6552410838211332E-3</v>
      </c>
      <c r="AB11" s="82">
        <v>13</v>
      </c>
      <c r="AC11" s="796">
        <v>2.7831299507600086E-3</v>
      </c>
      <c r="AD11" s="82">
        <v>3920</v>
      </c>
      <c r="AE11" s="796">
        <v>1.1685760364404935E-2</v>
      </c>
      <c r="AF11" s="82">
        <v>333</v>
      </c>
      <c r="AG11" s="796">
        <v>3.1911835170100621E-2</v>
      </c>
      <c r="AH11" s="82">
        <v>1004</v>
      </c>
      <c r="AI11" s="796">
        <v>2.9178412624604029E-2</v>
      </c>
      <c r="AJ11" s="82">
        <v>1829</v>
      </c>
      <c r="AK11" s="796">
        <v>3.3823393435043918E-2</v>
      </c>
      <c r="AL11" s="82">
        <v>1175</v>
      </c>
      <c r="AM11" s="796">
        <v>6.3708081437904955E-3</v>
      </c>
      <c r="AN11" s="82">
        <v>137</v>
      </c>
      <c r="AO11" s="796">
        <v>2.8629942322159992E-3</v>
      </c>
      <c r="AP11" s="82">
        <v>14</v>
      </c>
      <c r="AQ11" s="796">
        <v>2.4915465385299874E-3</v>
      </c>
      <c r="AR11" s="82">
        <v>4492</v>
      </c>
      <c r="AS11" s="796">
        <v>1.3336302234097826E-2</v>
      </c>
      <c r="AT11" s="82">
        <v>462</v>
      </c>
      <c r="AU11" s="796">
        <v>4.1980917764652431E-2</v>
      </c>
      <c r="AV11" s="82">
        <v>1122</v>
      </c>
      <c r="AW11" s="796">
        <v>3.2423997225754245E-2</v>
      </c>
      <c r="AX11" s="82">
        <v>1809</v>
      </c>
      <c r="AY11" s="796">
        <v>3.6043754607583335E-2</v>
      </c>
      <c r="AZ11" s="82">
        <v>1246</v>
      </c>
      <c r="BA11" s="796">
        <v>7.1344319366031857E-3</v>
      </c>
      <c r="BB11" s="82">
        <v>228</v>
      </c>
      <c r="BC11" s="796">
        <v>4.937950750438568E-3</v>
      </c>
      <c r="BD11" s="82">
        <v>16</v>
      </c>
      <c r="BE11" s="796">
        <v>2.9817368617219529E-3</v>
      </c>
      <c r="BF11" s="82">
        <v>4883</v>
      </c>
      <c r="BG11" s="796">
        <v>1.5165396930893867E-2</v>
      </c>
      <c r="BH11" s="82">
        <v>499</v>
      </c>
      <c r="BI11" s="796">
        <v>5.0752644426362896E-2</v>
      </c>
      <c r="BJ11" s="82">
        <v>1309</v>
      </c>
      <c r="BK11" s="796">
        <v>3.7449218973508037E-2</v>
      </c>
      <c r="BL11" s="82">
        <v>1809</v>
      </c>
      <c r="BM11" s="796">
        <v>3.7864199598124579E-2</v>
      </c>
      <c r="BN11" s="82">
        <v>1249</v>
      </c>
      <c r="BO11" s="796">
        <v>7.2719439204452828E-3</v>
      </c>
      <c r="BP11" s="82">
        <v>354</v>
      </c>
      <c r="BQ11" s="796">
        <v>7.7735567315927005E-3</v>
      </c>
      <c r="BR11" s="82">
        <v>17</v>
      </c>
      <c r="BS11" s="796">
        <v>2.8828217737832795E-3</v>
      </c>
      <c r="BT11" s="82">
        <v>5237</v>
      </c>
      <c r="BU11" s="796">
        <v>1.6585696459902328E-2</v>
      </c>
      <c r="BV11" s="82">
        <v>554</v>
      </c>
      <c r="BW11" s="796">
        <v>6.2156400762930553E-2</v>
      </c>
      <c r="BX11" s="82">
        <v>1503</v>
      </c>
      <c r="BY11" s="796">
        <v>4.1542288557213931E-2</v>
      </c>
      <c r="BZ11" s="82">
        <v>1807</v>
      </c>
      <c r="CA11" s="796">
        <v>3.9447258120852251E-2</v>
      </c>
      <c r="CB11" s="82">
        <v>1175</v>
      </c>
      <c r="CC11" s="796">
        <v>7.0827079452913553E-3</v>
      </c>
      <c r="CD11" s="82">
        <v>338</v>
      </c>
      <c r="CE11" s="796">
        <v>7.3103209620209364E-3</v>
      </c>
      <c r="CF11" s="82">
        <v>17</v>
      </c>
      <c r="CG11" s="796">
        <v>2.8011204481792717E-3</v>
      </c>
      <c r="CH11" s="82">
        <v>5394</v>
      </c>
      <c r="CI11" s="796">
        <v>1.7450493848328873E-2</v>
      </c>
      <c r="CJ11" s="82">
        <v>612</v>
      </c>
      <c r="CK11" s="796">
        <v>6.5948275862068972E-2</v>
      </c>
      <c r="CL11" s="82">
        <v>1606</v>
      </c>
      <c r="CM11" s="796">
        <v>4.1966082207530897E-2</v>
      </c>
      <c r="CN11" s="82">
        <v>1974</v>
      </c>
      <c r="CO11" s="796">
        <v>3.829737699829272E-2</v>
      </c>
      <c r="CP11" s="82">
        <v>1220</v>
      </c>
      <c r="CQ11" s="796">
        <v>7.5633586271884141E-3</v>
      </c>
      <c r="CR11" s="82">
        <v>372</v>
      </c>
      <c r="CS11" s="796">
        <v>7.5436497475310773E-3</v>
      </c>
      <c r="CT11" s="82">
        <v>3</v>
      </c>
      <c r="CU11" s="796">
        <v>4.8324742268041239E-4</v>
      </c>
      <c r="CV11" s="82">
        <v>5787</v>
      </c>
      <c r="CW11" s="796">
        <v>1.8318044555865762E-2</v>
      </c>
      <c r="CX11" s="82">
        <v>635</v>
      </c>
      <c r="CY11" s="796">
        <v>7.5604238599833312E-2</v>
      </c>
      <c r="CZ11" s="82">
        <v>1761</v>
      </c>
      <c r="DA11" s="796">
        <v>4.547215121233248E-2</v>
      </c>
      <c r="DB11" s="82">
        <v>2061</v>
      </c>
      <c r="DC11" s="796">
        <v>4.030586302655767E-2</v>
      </c>
      <c r="DD11" s="82">
        <v>915</v>
      </c>
      <c r="DE11" s="796">
        <f t="shared" ref="DE11:DE45" si="24">+DD11/$DD$46</f>
        <v>5.8472805352658115E-3</v>
      </c>
      <c r="DF11" s="82">
        <v>366</v>
      </c>
      <c r="DG11" s="796">
        <f t="shared" ref="DG11:DG45" si="25">+DF11/$DF$46</f>
        <v>7.5403283957230271E-3</v>
      </c>
      <c r="DH11" s="82">
        <v>10</v>
      </c>
      <c r="DI11" s="796">
        <f t="shared" ref="DI11:DI45" si="26">+DH11/$DH$46</f>
        <v>1.6030779095864058E-3</v>
      </c>
      <c r="DJ11" s="82">
        <f t="shared" ref="DJ11:DJ45" si="27">+CX11+CZ11+DB11+DD11+DF11+DH11</f>
        <v>5748</v>
      </c>
      <c r="DK11" s="796">
        <f t="shared" ref="DK11:DK45" si="28">+DJ11/$DJ$46</f>
        <v>1.857069010080124E-2</v>
      </c>
      <c r="DL11" s="82">
        <v>675</v>
      </c>
      <c r="DM11" s="796">
        <f t="shared" si="1"/>
        <v>7.5621779072372844E-2</v>
      </c>
      <c r="DN11" s="82">
        <v>2047</v>
      </c>
      <c r="DO11" s="796">
        <f t="shared" si="2"/>
        <v>5.0678352148940384E-2</v>
      </c>
      <c r="DP11" s="82">
        <v>2210</v>
      </c>
      <c r="DQ11" s="796">
        <f t="shared" si="3"/>
        <v>4.7612892106170285E-2</v>
      </c>
      <c r="DR11" s="82">
        <v>732</v>
      </c>
      <c r="DS11" s="796">
        <f t="shared" si="4"/>
        <v>5.0123597121316905E-3</v>
      </c>
      <c r="DT11" s="82">
        <v>421</v>
      </c>
      <c r="DU11" s="796">
        <f t="shared" si="5"/>
        <v>8.6502701925250166E-3</v>
      </c>
      <c r="DV11" s="82">
        <v>10</v>
      </c>
      <c r="DW11" s="796">
        <f t="shared" si="6"/>
        <v>1.6139444803098773E-3</v>
      </c>
      <c r="DX11" s="82">
        <f t="shared" ref="DX11:DX45" si="29">DL11+DN11+DP11+DR11+DT11+DV11</f>
        <v>6095</v>
      </c>
      <c r="DY11" s="796">
        <f t="shared" si="7"/>
        <v>2.0546929253838012E-2</v>
      </c>
      <c r="DZ11" s="82">
        <v>1030</v>
      </c>
      <c r="EA11" s="796">
        <f t="shared" si="8"/>
        <v>0.12029899556178462</v>
      </c>
      <c r="EB11" s="82">
        <v>2256</v>
      </c>
      <c r="EC11" s="796">
        <f t="shared" si="9"/>
        <v>5.29266862170088E-2</v>
      </c>
      <c r="ED11" s="82">
        <v>2128</v>
      </c>
      <c r="EE11" s="796">
        <f t="shared" si="10"/>
        <v>4.7762266014274815E-2</v>
      </c>
      <c r="EF11" s="82">
        <v>856</v>
      </c>
      <c r="EG11" s="796">
        <f t="shared" si="11"/>
        <v>5.8695667080370549E-3</v>
      </c>
      <c r="EH11" s="82">
        <v>393</v>
      </c>
      <c r="EI11" s="796">
        <f t="shared" si="12"/>
        <v>8.1072717895822582E-3</v>
      </c>
      <c r="EJ11" s="82">
        <v>39</v>
      </c>
      <c r="EK11" s="796">
        <f t="shared" si="13"/>
        <v>6.3404324500081289E-3</v>
      </c>
      <c r="EL11" s="82">
        <f t="shared" si="22"/>
        <v>6702</v>
      </c>
      <c r="EM11" s="796">
        <f t="shared" si="14"/>
        <v>2.2626298091855613E-2</v>
      </c>
      <c r="EN11" s="82">
        <v>1004</v>
      </c>
      <c r="EO11" s="796">
        <f t="shared" si="15"/>
        <v>0.12331122574306068</v>
      </c>
      <c r="EP11" s="82">
        <v>2535</v>
      </c>
      <c r="EQ11" s="796">
        <f t="shared" si="16"/>
        <v>5.7775144152973086E-2</v>
      </c>
      <c r="ER11" s="82">
        <v>2312</v>
      </c>
      <c r="ES11" s="796">
        <f t="shared" si="17"/>
        <v>5.3026306736084036E-2</v>
      </c>
      <c r="ET11" s="82">
        <v>878</v>
      </c>
      <c r="EU11" s="796">
        <f t="shared" si="18"/>
        <v>6.4349687046510607E-3</v>
      </c>
      <c r="EV11" s="82">
        <v>419</v>
      </c>
      <c r="EW11" s="796">
        <f t="shared" si="19"/>
        <v>8.5936378366183314E-3</v>
      </c>
      <c r="EX11" s="82">
        <v>19</v>
      </c>
      <c r="EY11" s="796">
        <f t="shared" si="20"/>
        <v>3.1203810149449829E-3</v>
      </c>
      <c r="EZ11" s="82">
        <f t="shared" ref="EZ11:EZ45" si="30">EN11+EP11+ER11+ET11+EV11+EX11</f>
        <v>7167</v>
      </c>
      <c r="FA11" s="796">
        <f t="shared" si="21"/>
        <v>2.4980133004308E-2</v>
      </c>
      <c r="FB11" s="82">
        <v>1164</v>
      </c>
      <c r="FC11" s="796">
        <v>0.11082547843473294</v>
      </c>
      <c r="FD11" s="82">
        <v>3444</v>
      </c>
      <c r="FE11" s="796">
        <v>6.9591222291822422E-2</v>
      </c>
      <c r="FF11" s="82">
        <v>2273</v>
      </c>
      <c r="FG11" s="796">
        <v>6.9683313406296937E-2</v>
      </c>
      <c r="FH11" s="82">
        <v>190</v>
      </c>
      <c r="FI11" s="796">
        <v>1.260515351750126E-3</v>
      </c>
      <c r="FJ11" s="82">
        <v>484</v>
      </c>
      <c r="FK11" s="796">
        <v>9.8202329261859352E-3</v>
      </c>
      <c r="FL11" s="82">
        <v>52</v>
      </c>
      <c r="FM11" s="796">
        <v>8.6264100862641011E-3</v>
      </c>
      <c r="FN11" s="82">
        <v>7607</v>
      </c>
      <c r="FO11" s="796">
        <v>2.5470690457615259E-2</v>
      </c>
      <c r="FP11" s="82">
        <v>1380</v>
      </c>
      <c r="FQ11" s="796">
        <v>0.13736810670913796</v>
      </c>
      <c r="FR11" s="82">
        <v>3694</v>
      </c>
      <c r="FS11" s="796">
        <v>7.0729699197732976E-2</v>
      </c>
      <c r="FT11" s="82">
        <v>2746</v>
      </c>
      <c r="FU11" s="796">
        <v>8.1177757412717655E-2</v>
      </c>
      <c r="FV11" s="82">
        <v>344</v>
      </c>
      <c r="FW11" s="796">
        <v>2.2595307532644964E-3</v>
      </c>
      <c r="FX11" s="82">
        <v>622</v>
      </c>
      <c r="FY11" s="796">
        <v>1.2555003835129789E-2</v>
      </c>
      <c r="FZ11" s="82">
        <v>32</v>
      </c>
      <c r="GA11" s="796">
        <v>5.719392314566577E-3</v>
      </c>
      <c r="GB11" s="82">
        <v>8818</v>
      </c>
      <c r="GC11" s="796">
        <v>2.905618473644149E-2</v>
      </c>
      <c r="GD11" s="82">
        <v>1441</v>
      </c>
      <c r="GE11" s="796">
        <v>0.13877118644067796</v>
      </c>
      <c r="GF11" s="82">
        <v>3812</v>
      </c>
      <c r="GG11" s="796">
        <v>6.8454037746691329E-2</v>
      </c>
      <c r="GH11" s="82">
        <v>2294</v>
      </c>
      <c r="GI11" s="796">
        <v>6.8496013854468366E-2</v>
      </c>
      <c r="GJ11" s="82">
        <v>438</v>
      </c>
      <c r="GK11" s="796">
        <v>2.7477353140448169E-3</v>
      </c>
      <c r="GL11" s="82">
        <v>478</v>
      </c>
      <c r="GM11" s="796">
        <v>9.4155652293812907E-3</v>
      </c>
      <c r="GN11" s="82">
        <v>33</v>
      </c>
      <c r="GO11" s="796">
        <v>6.2737642585551333E-3</v>
      </c>
      <c r="GP11" s="82">
        <v>8496</v>
      </c>
      <c r="GQ11" s="796">
        <v>2.6972027949827455E-2</v>
      </c>
      <c r="GR11" s="82">
        <v>1414</v>
      </c>
      <c r="GS11" s="796">
        <v>0.14419743014480929</v>
      </c>
      <c r="GT11" s="82">
        <v>3840</v>
      </c>
      <c r="GU11" s="796">
        <v>6.464428807110871E-2</v>
      </c>
      <c r="GV11" s="82">
        <v>2380</v>
      </c>
      <c r="GW11" s="796">
        <v>7.2468180987759576E-2</v>
      </c>
      <c r="GX11" s="82">
        <v>350</v>
      </c>
      <c r="GY11" s="796">
        <v>2.1874453138671533E-3</v>
      </c>
      <c r="GZ11" s="82">
        <v>469</v>
      </c>
      <c r="HA11" s="796">
        <v>8.9793417702130913E-3</v>
      </c>
      <c r="HB11" s="82">
        <v>47</v>
      </c>
      <c r="HC11" s="796">
        <v>9.464357631896899E-3</v>
      </c>
      <c r="HD11" s="82">
        <v>8500</v>
      </c>
      <c r="HE11" s="796">
        <v>2.6624818716307858E-2</v>
      </c>
      <c r="HF11" s="82">
        <v>1004</v>
      </c>
      <c r="HG11" s="796">
        <v>0.1133310757421831</v>
      </c>
      <c r="HH11" s="82">
        <v>4034</v>
      </c>
      <c r="HI11" s="796">
        <v>6.3494561881227082E-2</v>
      </c>
      <c r="HJ11" s="82">
        <v>2370</v>
      </c>
      <c r="HK11" s="796">
        <v>6.4979573931401316E-2</v>
      </c>
      <c r="HL11" s="82">
        <v>310</v>
      </c>
      <c r="HM11" s="796">
        <v>1.9543193610006117E-3</v>
      </c>
      <c r="HN11" s="82">
        <v>633</v>
      </c>
      <c r="HO11" s="796">
        <v>1.152228916759197E-2</v>
      </c>
      <c r="HP11" s="82">
        <v>68</v>
      </c>
      <c r="HQ11" s="796">
        <v>1.6275730014360938E-2</v>
      </c>
      <c r="HR11" s="82">
        <v>8419</v>
      </c>
      <c r="HS11" s="796">
        <v>2.5777472956463963E-2</v>
      </c>
      <c r="HT11" s="82">
        <v>1175</v>
      </c>
      <c r="HU11" s="796">
        <v>0.13397947548460662</v>
      </c>
      <c r="HV11" s="82">
        <v>4828</v>
      </c>
      <c r="HW11" s="796">
        <v>7.4492377954699748E-2</v>
      </c>
      <c r="HX11" s="82">
        <v>2407</v>
      </c>
      <c r="HY11" s="796">
        <v>6.7734128770823951E-2</v>
      </c>
      <c r="HZ11" s="82">
        <v>417</v>
      </c>
      <c r="IA11" s="796">
        <v>3.2190332093066341E-3</v>
      </c>
      <c r="IB11" s="82">
        <v>657</v>
      </c>
      <c r="IC11" s="796">
        <v>1.2982393739996443E-2</v>
      </c>
      <c r="ID11" s="82">
        <v>51</v>
      </c>
      <c r="IE11" s="796">
        <v>1.4166666666666666E-2</v>
      </c>
      <c r="IF11" s="82">
        <v>9535</v>
      </c>
      <c r="IG11" s="796">
        <v>3.2557440749555258E-2</v>
      </c>
      <c r="IH11" s="82">
        <v>1147</v>
      </c>
      <c r="II11" s="796">
        <v>0.12256892498397093</v>
      </c>
      <c r="IJ11" s="82">
        <v>5389</v>
      </c>
      <c r="IK11" s="796">
        <v>7.5253801790227753E-2</v>
      </c>
      <c r="IL11" s="82">
        <v>2562</v>
      </c>
      <c r="IM11" s="796">
        <v>6.5934065934065936E-2</v>
      </c>
      <c r="IN11" s="82">
        <v>503</v>
      </c>
      <c r="IO11" s="796">
        <v>3.4762056144521693E-3</v>
      </c>
      <c r="IP11" s="82">
        <v>629</v>
      </c>
      <c r="IQ11" s="796">
        <v>1.170515659601392E-2</v>
      </c>
      <c r="IR11" s="82">
        <v>52</v>
      </c>
      <c r="IS11" s="796">
        <v>1.3870365430781541E-2</v>
      </c>
      <c r="IT11" s="82">
        <v>10282</v>
      </c>
      <c r="IU11" s="796">
        <v>3.1930685382441537E-2</v>
      </c>
      <c r="IV11" s="82">
        <v>963</v>
      </c>
      <c r="IW11" s="796">
        <v>9.7390776699029125E-2</v>
      </c>
      <c r="IX11" s="82">
        <v>5732</v>
      </c>
      <c r="IY11" s="796">
        <v>7.6004083959849908E-2</v>
      </c>
      <c r="IZ11" s="82">
        <v>2490</v>
      </c>
      <c r="JA11" s="796">
        <v>6.0311001307949426E-2</v>
      </c>
      <c r="JB11" s="82">
        <v>532</v>
      </c>
      <c r="JC11" s="796">
        <v>3.5756773287270722E-3</v>
      </c>
      <c r="JD11" s="82">
        <v>743</v>
      </c>
      <c r="JE11" s="796">
        <v>9.8542420987015739E-3</v>
      </c>
      <c r="JF11" s="82">
        <v>76</v>
      </c>
      <c r="JG11" s="796">
        <v>2.0646563433849498E-2</v>
      </c>
      <c r="JH11" s="82">
        <v>10536</v>
      </c>
      <c r="JI11" s="796">
        <v>2.9724590496933313E-2</v>
      </c>
      <c r="JJ11" s="82">
        <v>707</v>
      </c>
      <c r="JK11" s="796">
        <v>9.2611998952056587E-2</v>
      </c>
      <c r="JL11" s="82">
        <v>5873</v>
      </c>
      <c r="JM11" s="796">
        <v>7.5403142974527521E-2</v>
      </c>
      <c r="JN11" s="82">
        <v>2758</v>
      </c>
      <c r="JO11" s="796">
        <v>8.3466997548648725E-2</v>
      </c>
      <c r="JP11" s="82">
        <v>935</v>
      </c>
      <c r="JQ11" s="796">
        <v>6.6688539556646028E-3</v>
      </c>
      <c r="JR11" s="82">
        <v>731</v>
      </c>
      <c r="JS11" s="796">
        <v>9.8983087568211663E-3</v>
      </c>
      <c r="JT11" s="82">
        <v>114</v>
      </c>
      <c r="JU11" s="796">
        <v>3.9776692254012563E-2</v>
      </c>
      <c r="JV11" s="82">
        <v>11118</v>
      </c>
      <c r="JW11" s="796">
        <v>3.3139981996268102E-2</v>
      </c>
      <c r="JX11" s="82">
        <v>726</v>
      </c>
      <c r="JY11" s="796">
        <v>2.0815831500718232E-3</v>
      </c>
      <c r="JZ11" s="82">
        <v>6055</v>
      </c>
      <c r="KA11" s="796">
        <v>1.7360862222706459E-2</v>
      </c>
      <c r="KB11" s="82">
        <v>2869</v>
      </c>
      <c r="KC11" s="796">
        <v>8.2259807955317645E-3</v>
      </c>
      <c r="KD11" s="82">
        <v>890</v>
      </c>
      <c r="KE11" s="796">
        <v>2.5518030352120148E-3</v>
      </c>
      <c r="KF11" s="82">
        <v>758</v>
      </c>
      <c r="KG11" s="796">
        <v>2.1733333715625923E-3</v>
      </c>
      <c r="KH11" s="82">
        <v>114</v>
      </c>
      <c r="KI11" s="796">
        <v>3.2686016406086483E-4</v>
      </c>
      <c r="KJ11" s="82">
        <v>11412</v>
      </c>
      <c r="KK11" s="796">
        <v>3.2720422739145522E-2</v>
      </c>
      <c r="KL11" s="82">
        <v>11729</v>
      </c>
      <c r="KM11" s="796">
        <v>3.3478237290457749E-2</v>
      </c>
      <c r="KN11" s="82">
        <v>6632</v>
      </c>
      <c r="KO11" s="796">
        <v>1.8929803880153105E-2</v>
      </c>
      <c r="KP11" s="82">
        <v>2768</v>
      </c>
      <c r="KQ11" s="796">
        <v>7.9007384107756019E-3</v>
      </c>
      <c r="KR11" s="82">
        <v>1017</v>
      </c>
      <c r="KS11" s="796">
        <v>2.9028363308377125E-3</v>
      </c>
      <c r="KT11" s="82">
        <v>557</v>
      </c>
      <c r="KU11" s="796">
        <v>1.5898523463880095E-3</v>
      </c>
      <c r="KV11" s="82">
        <v>101</v>
      </c>
      <c r="KW11" s="796">
        <v>2.8828561397699993E-4</v>
      </c>
      <c r="KX11" s="82">
        <v>11729</v>
      </c>
      <c r="KY11" s="796">
        <v>3.3478237290457749E-2</v>
      </c>
      <c r="KZ11" s="208">
        <v>543</v>
      </c>
      <c r="LA11" s="278">
        <v>6.9704749679075736E-2</v>
      </c>
      <c r="LB11" s="208">
        <v>6771</v>
      </c>
      <c r="LC11" s="278">
        <v>8.7810761389721048E-2</v>
      </c>
      <c r="LD11" s="208">
        <v>2393</v>
      </c>
      <c r="LE11" s="278">
        <v>8.0855521016353557E-2</v>
      </c>
      <c r="LF11" s="208">
        <v>966</v>
      </c>
      <c r="LG11" s="278">
        <v>6.6929024748496524E-3</v>
      </c>
      <c r="LH11" s="208">
        <v>735</v>
      </c>
      <c r="LI11" s="278">
        <v>9.7409051752700287E-3</v>
      </c>
      <c r="LJ11" s="208">
        <v>113</v>
      </c>
      <c r="LK11" s="278">
        <v>3.3551068883610452E-2</v>
      </c>
      <c r="LL11" s="208">
        <v>11521</v>
      </c>
      <c r="LM11" s="278">
        <v>3.4121131349030061E-2</v>
      </c>
      <c r="LN11" s="208">
        <v>539</v>
      </c>
      <c r="LO11" s="278">
        <v>7.8149920255183414E-2</v>
      </c>
      <c r="LP11" s="208">
        <v>6560</v>
      </c>
      <c r="LQ11" s="278">
        <v>8.828477222259605E-2</v>
      </c>
      <c r="LR11" s="208">
        <v>2050</v>
      </c>
      <c r="LS11" s="278">
        <v>7.1558223959787767E-2</v>
      </c>
      <c r="LT11" s="208">
        <v>665</v>
      </c>
      <c r="LU11" s="278">
        <v>4.7127357253715267E-3</v>
      </c>
      <c r="LV11" s="208">
        <v>919</v>
      </c>
      <c r="LW11" s="278">
        <v>1.2539227725474144E-2</v>
      </c>
      <c r="LX11" s="208">
        <v>34</v>
      </c>
      <c r="LY11" s="278">
        <v>1.1413225914736489E-2</v>
      </c>
      <c r="LZ11" s="208">
        <v>10767</v>
      </c>
      <c r="MA11" s="278">
        <v>3.2903864607335603E-2</v>
      </c>
      <c r="MB11" s="208">
        <v>10711</v>
      </c>
      <c r="MC11" s="278">
        <v>3.2982143089364556E-2</v>
      </c>
      <c r="ME11" s="277"/>
    </row>
    <row r="12" spans="1:343">
      <c r="A12" s="70"/>
      <c r="B12" s="277" t="s">
        <v>2812</v>
      </c>
      <c r="C12" s="277"/>
      <c r="D12" s="82">
        <v>2744</v>
      </c>
      <c r="E12" s="796">
        <v>0.29842305600870039</v>
      </c>
      <c r="F12" s="82">
        <v>818</v>
      </c>
      <c r="G12" s="796">
        <v>2.3477412318466218E-2</v>
      </c>
      <c r="H12" s="82">
        <v>5541</v>
      </c>
      <c r="I12" s="796">
        <v>7.7969774575746484E-2</v>
      </c>
      <c r="J12" s="82">
        <v>12677</v>
      </c>
      <c r="K12" s="796">
        <v>6.0475234110760744E-2</v>
      </c>
      <c r="L12" s="82">
        <v>587</v>
      </c>
      <c r="M12" s="796">
        <v>1.1073800181104739E-2</v>
      </c>
      <c r="N12" s="82">
        <v>220</v>
      </c>
      <c r="O12" s="796">
        <v>4.1540785498489427E-2</v>
      </c>
      <c r="P12" s="82">
        <v>22587</v>
      </c>
      <c r="Q12" s="796">
        <v>5.8969271336448845E-2</v>
      </c>
      <c r="R12" s="82">
        <v>2679</v>
      </c>
      <c r="S12" s="796">
        <v>0.27999581939799328</v>
      </c>
      <c r="T12" s="82">
        <v>750</v>
      </c>
      <c r="U12" s="796">
        <v>2.2026431718061675E-2</v>
      </c>
      <c r="V12" s="82">
        <v>4076</v>
      </c>
      <c r="W12" s="796">
        <v>7.8868442948085371E-2</v>
      </c>
      <c r="X12" s="82">
        <v>10325</v>
      </c>
      <c r="Y12" s="796">
        <v>5.5580078377330866E-2</v>
      </c>
      <c r="Z12" s="82">
        <v>474</v>
      </c>
      <c r="AA12" s="796">
        <v>9.5347293464486151E-3</v>
      </c>
      <c r="AB12" s="82">
        <v>170</v>
      </c>
      <c r="AC12" s="796">
        <v>3.6394776279169344E-2</v>
      </c>
      <c r="AD12" s="82">
        <v>18474</v>
      </c>
      <c r="AE12" s="796">
        <v>5.507212677857571E-2</v>
      </c>
      <c r="AF12" s="82">
        <v>2839</v>
      </c>
      <c r="AG12" s="796">
        <v>0.27206516530905606</v>
      </c>
      <c r="AH12" s="82">
        <v>735</v>
      </c>
      <c r="AI12" s="796">
        <v>2.1360690517015897E-2</v>
      </c>
      <c r="AJ12" s="82">
        <v>4205</v>
      </c>
      <c r="AK12" s="796">
        <v>7.7762367082755426E-2</v>
      </c>
      <c r="AL12" s="82">
        <v>10214</v>
      </c>
      <c r="AM12" s="796">
        <v>5.5379944153766909E-2</v>
      </c>
      <c r="AN12" s="82">
        <v>428</v>
      </c>
      <c r="AO12" s="796">
        <v>8.9442447546602029E-3</v>
      </c>
      <c r="AP12" s="82">
        <v>189</v>
      </c>
      <c r="AQ12" s="796">
        <v>3.363587827015483E-2</v>
      </c>
      <c r="AR12" s="82">
        <v>18610</v>
      </c>
      <c r="AS12" s="796">
        <v>5.5251243227195129E-2</v>
      </c>
      <c r="AT12" s="82">
        <v>2989</v>
      </c>
      <c r="AU12" s="796">
        <v>0.27160381644706949</v>
      </c>
      <c r="AV12" s="82">
        <v>748</v>
      </c>
      <c r="AW12" s="796">
        <v>2.1615998150502833E-2</v>
      </c>
      <c r="AX12" s="82">
        <v>3777</v>
      </c>
      <c r="AY12" s="796">
        <v>7.5255534081173164E-2</v>
      </c>
      <c r="AZ12" s="82">
        <v>10236</v>
      </c>
      <c r="BA12" s="796">
        <v>5.8609988204711243E-2</v>
      </c>
      <c r="BB12" s="82">
        <v>469</v>
      </c>
      <c r="BC12" s="796">
        <v>1.0157451324367054E-2</v>
      </c>
      <c r="BD12" s="82">
        <v>70</v>
      </c>
      <c r="BE12" s="796">
        <v>1.3045098770033545E-2</v>
      </c>
      <c r="BF12" s="82">
        <v>18289</v>
      </c>
      <c r="BG12" s="796">
        <v>5.6801135463673547E-2</v>
      </c>
      <c r="BH12" s="82">
        <v>2920</v>
      </c>
      <c r="BI12" s="796">
        <v>0.29698942229454839</v>
      </c>
      <c r="BJ12" s="82">
        <v>766</v>
      </c>
      <c r="BK12" s="796">
        <v>2.1914516221319447E-2</v>
      </c>
      <c r="BL12" s="82">
        <v>3800</v>
      </c>
      <c r="BM12" s="796">
        <v>7.9537843268586733E-2</v>
      </c>
      <c r="BN12" s="82">
        <v>10001</v>
      </c>
      <c r="BO12" s="796">
        <v>5.8227951279722398E-2</v>
      </c>
      <c r="BP12" s="82">
        <v>527</v>
      </c>
      <c r="BQ12" s="796">
        <v>1.1572498298162015E-2</v>
      </c>
      <c r="BR12" s="82">
        <v>74</v>
      </c>
      <c r="BS12" s="796">
        <v>1.2548753603527217E-2</v>
      </c>
      <c r="BT12" s="82">
        <v>18088</v>
      </c>
      <c r="BU12" s="796">
        <v>5.7285101693090187E-2</v>
      </c>
      <c r="BV12" s="82">
        <v>2880</v>
      </c>
      <c r="BW12" s="796">
        <v>0.32312352743184114</v>
      </c>
      <c r="BX12" s="82">
        <v>774</v>
      </c>
      <c r="BY12" s="796">
        <v>2.1393034825870648E-2</v>
      </c>
      <c r="BZ12" s="82">
        <v>3436</v>
      </c>
      <c r="CA12" s="796">
        <v>7.5008732099196646E-2</v>
      </c>
      <c r="CB12" s="82">
        <v>9635</v>
      </c>
      <c r="CC12" s="796">
        <v>5.8078205151389117E-2</v>
      </c>
      <c r="CD12" s="82">
        <v>528</v>
      </c>
      <c r="CE12" s="796">
        <v>1.1419672982091877E-2</v>
      </c>
      <c r="CF12" s="82">
        <v>78</v>
      </c>
      <c r="CG12" s="796">
        <v>1.2852199703410776E-2</v>
      </c>
      <c r="CH12" s="82">
        <v>17331</v>
      </c>
      <c r="CI12" s="796">
        <v>5.6068689077750783E-2</v>
      </c>
      <c r="CJ12" s="82">
        <v>2756</v>
      </c>
      <c r="CK12" s="796">
        <v>0.29698275862068968</v>
      </c>
      <c r="CL12" s="82">
        <v>789</v>
      </c>
      <c r="CM12" s="796">
        <v>2.0617209752018605E-2</v>
      </c>
      <c r="CN12" s="82">
        <v>3606</v>
      </c>
      <c r="CO12" s="796">
        <v>6.9959646127580322E-2</v>
      </c>
      <c r="CP12" s="82">
        <v>9275</v>
      </c>
      <c r="CQ12" s="796">
        <v>5.7500123989485695E-2</v>
      </c>
      <c r="CR12" s="82">
        <v>556</v>
      </c>
      <c r="CS12" s="796">
        <v>1.127491736458946E-2</v>
      </c>
      <c r="CT12" s="82">
        <v>84</v>
      </c>
      <c r="CU12" s="796">
        <v>1.3530927835051547E-2</v>
      </c>
      <c r="CV12" s="82">
        <v>17066</v>
      </c>
      <c r="CW12" s="796">
        <v>5.4020347052083133E-2</v>
      </c>
      <c r="CX12" s="82">
        <v>2269</v>
      </c>
      <c r="CY12" s="796">
        <v>0.27015120847719964</v>
      </c>
      <c r="CZ12" s="82">
        <v>795</v>
      </c>
      <c r="DA12" s="796">
        <v>2.0528313579673097E-2</v>
      </c>
      <c r="DB12" s="82">
        <v>4038</v>
      </c>
      <c r="DC12" s="796">
        <v>7.8968983455235259E-2</v>
      </c>
      <c r="DD12" s="82">
        <v>8854</v>
      </c>
      <c r="DE12" s="796">
        <f t="shared" si="24"/>
        <v>5.658122607567595E-2</v>
      </c>
      <c r="DF12" s="82">
        <v>590</v>
      </c>
      <c r="DG12" s="796">
        <f t="shared" si="25"/>
        <v>1.2155174189826737E-2</v>
      </c>
      <c r="DH12" s="82">
        <v>81</v>
      </c>
      <c r="DI12" s="796">
        <f t="shared" si="26"/>
        <v>1.2984931067649887E-2</v>
      </c>
      <c r="DJ12" s="82">
        <f t="shared" si="27"/>
        <v>16627</v>
      </c>
      <c r="DK12" s="796">
        <f t="shared" si="28"/>
        <v>5.3718661152752652E-2</v>
      </c>
      <c r="DL12" s="82">
        <v>2527</v>
      </c>
      <c r="DM12" s="796">
        <f t="shared" si="1"/>
        <v>0.28310553439390546</v>
      </c>
      <c r="DN12" s="82">
        <v>902</v>
      </c>
      <c r="DO12" s="796">
        <f t="shared" si="2"/>
        <v>2.2331154684095862E-2</v>
      </c>
      <c r="DP12" s="82">
        <v>4272</v>
      </c>
      <c r="DQ12" s="796">
        <f t="shared" si="3"/>
        <v>9.2037228541882107E-2</v>
      </c>
      <c r="DR12" s="82">
        <v>7687</v>
      </c>
      <c r="DS12" s="796">
        <f t="shared" si="4"/>
        <v>5.2636624463328292E-2</v>
      </c>
      <c r="DT12" s="82">
        <v>895</v>
      </c>
      <c r="DU12" s="796">
        <f t="shared" si="5"/>
        <v>1.8389529269144628E-2</v>
      </c>
      <c r="DV12" s="82">
        <v>98</v>
      </c>
      <c r="DW12" s="796">
        <f t="shared" si="6"/>
        <v>1.5816655907036799E-2</v>
      </c>
      <c r="DX12" s="82">
        <f t="shared" si="29"/>
        <v>16381</v>
      </c>
      <c r="DY12" s="796">
        <f t="shared" si="7"/>
        <v>5.5222190009371695E-2</v>
      </c>
      <c r="DZ12" s="82">
        <v>2329</v>
      </c>
      <c r="EA12" s="796">
        <f t="shared" si="8"/>
        <v>0.27201588413921979</v>
      </c>
      <c r="EB12" s="82">
        <v>880</v>
      </c>
      <c r="EC12" s="796">
        <f t="shared" si="9"/>
        <v>2.0645161290322581E-2</v>
      </c>
      <c r="ED12" s="82">
        <v>4037</v>
      </c>
      <c r="EE12" s="796">
        <f t="shared" si="10"/>
        <v>9.0609148449073029E-2</v>
      </c>
      <c r="EF12" s="82">
        <v>7047</v>
      </c>
      <c r="EG12" s="796">
        <f t="shared" si="11"/>
        <v>4.8321070784505989E-2</v>
      </c>
      <c r="EH12" s="82">
        <v>904</v>
      </c>
      <c r="EI12" s="796">
        <f t="shared" si="12"/>
        <v>1.8648788035069624E-2</v>
      </c>
      <c r="EJ12" s="82">
        <v>99</v>
      </c>
      <c r="EK12" s="796">
        <f t="shared" si="13"/>
        <v>1.6094943911559096E-2</v>
      </c>
      <c r="EL12" s="82">
        <f t="shared" si="22"/>
        <v>15296</v>
      </c>
      <c r="EM12" s="796">
        <f t="shared" si="14"/>
        <v>5.1640085886753721E-2</v>
      </c>
      <c r="EN12" s="82">
        <v>2296</v>
      </c>
      <c r="EO12" s="796">
        <f t="shared" si="15"/>
        <v>0.2819945959223778</v>
      </c>
      <c r="EP12" s="82">
        <v>962</v>
      </c>
      <c r="EQ12" s="796">
        <f t="shared" si="16"/>
        <v>2.1924926499076965E-2</v>
      </c>
      <c r="ER12" s="82">
        <v>4312</v>
      </c>
      <c r="ES12" s="796">
        <f t="shared" si="17"/>
        <v>9.889681429325016E-2</v>
      </c>
      <c r="ET12" s="82">
        <v>6463</v>
      </c>
      <c r="EU12" s="796">
        <f t="shared" si="18"/>
        <v>4.7368112458040776E-2</v>
      </c>
      <c r="EV12" s="82">
        <v>1026</v>
      </c>
      <c r="EW12" s="796">
        <f t="shared" si="19"/>
        <v>2.1043132268187131E-2</v>
      </c>
      <c r="EX12" s="82">
        <v>94</v>
      </c>
      <c r="EY12" s="796">
        <f t="shared" si="20"/>
        <v>1.5437674494990967E-2</v>
      </c>
      <c r="EZ12" s="82">
        <f t="shared" si="30"/>
        <v>15153</v>
      </c>
      <c r="FA12" s="796">
        <f t="shared" si="21"/>
        <v>5.281483960015057E-2</v>
      </c>
      <c r="FB12" s="82">
        <v>2892</v>
      </c>
      <c r="FC12" s="796">
        <v>0.27534990002856324</v>
      </c>
      <c r="FD12" s="82">
        <v>1302</v>
      </c>
      <c r="FE12" s="796">
        <v>2.630887672007921E-2</v>
      </c>
      <c r="FF12" s="82">
        <v>4224</v>
      </c>
      <c r="FG12" s="796">
        <v>0.12949507955486067</v>
      </c>
      <c r="FH12" s="82">
        <v>6742</v>
      </c>
      <c r="FI12" s="796">
        <v>4.4728392113154471E-2</v>
      </c>
      <c r="FJ12" s="82">
        <v>918</v>
      </c>
      <c r="FK12" s="796">
        <v>1.8625978979832002E-2</v>
      </c>
      <c r="FL12" s="82">
        <v>94</v>
      </c>
      <c r="FM12" s="796">
        <v>1.5593895155938951E-2</v>
      </c>
      <c r="FN12" s="82">
        <v>16172</v>
      </c>
      <c r="FO12" s="796">
        <v>5.4149074021368995E-2</v>
      </c>
      <c r="FP12" s="82">
        <v>2372</v>
      </c>
      <c r="FQ12" s="796">
        <v>0.23611387616961976</v>
      </c>
      <c r="FR12" s="82">
        <v>1203</v>
      </c>
      <c r="FS12" s="796">
        <v>2.3034062841059223E-2</v>
      </c>
      <c r="FT12" s="82">
        <v>4418</v>
      </c>
      <c r="FU12" s="796">
        <v>0.13060572915126969</v>
      </c>
      <c r="FV12" s="82">
        <v>6815</v>
      </c>
      <c r="FW12" s="796">
        <v>4.4763668847376578E-2</v>
      </c>
      <c r="FX12" s="82">
        <v>934</v>
      </c>
      <c r="FY12" s="796">
        <v>1.8852690646320294E-2</v>
      </c>
      <c r="FZ12" s="82">
        <v>81</v>
      </c>
      <c r="GA12" s="796">
        <v>1.4477211796246649E-2</v>
      </c>
      <c r="GB12" s="82">
        <v>15823</v>
      </c>
      <c r="GC12" s="796">
        <v>5.2138354625165993E-2</v>
      </c>
      <c r="GD12" s="82">
        <v>2527</v>
      </c>
      <c r="GE12" s="796">
        <v>0.24335516178736519</v>
      </c>
      <c r="GF12" s="82">
        <v>1393</v>
      </c>
      <c r="GG12" s="796">
        <v>2.5014814947833426E-2</v>
      </c>
      <c r="GH12" s="82">
        <v>4375</v>
      </c>
      <c r="GI12" s="796">
        <v>0.13063211011913647</v>
      </c>
      <c r="GJ12" s="82">
        <v>6910</v>
      </c>
      <c r="GK12" s="796">
        <v>4.3348974931620286E-2</v>
      </c>
      <c r="GL12" s="82">
        <v>1216</v>
      </c>
      <c r="GM12" s="796">
        <v>2.3952567612819352E-2</v>
      </c>
      <c r="GN12" s="82">
        <v>67</v>
      </c>
      <c r="GO12" s="796">
        <v>1.273764258555133E-2</v>
      </c>
      <c r="GP12" s="82">
        <v>16488</v>
      </c>
      <c r="GQ12" s="796">
        <v>5.2344020343309219E-2</v>
      </c>
      <c r="GR12" s="82">
        <v>2116</v>
      </c>
      <c r="GS12" s="796">
        <v>0.21578625331429738</v>
      </c>
      <c r="GT12" s="82">
        <v>1585</v>
      </c>
      <c r="GU12" s="796">
        <v>2.6682603279350865E-2</v>
      </c>
      <c r="GV12" s="82">
        <v>4220</v>
      </c>
      <c r="GW12" s="796">
        <v>0.1284940015833384</v>
      </c>
      <c r="GX12" s="82">
        <v>6462</v>
      </c>
      <c r="GY12" s="796">
        <v>4.0386490337741554E-2</v>
      </c>
      <c r="GZ12" s="82">
        <v>1263</v>
      </c>
      <c r="HA12" s="796">
        <v>2.4181041909976834E-2</v>
      </c>
      <c r="HB12" s="82">
        <v>61</v>
      </c>
      <c r="HC12" s="796">
        <v>1.2283527990334274E-2</v>
      </c>
      <c r="HD12" s="82">
        <v>15707</v>
      </c>
      <c r="HE12" s="796">
        <v>4.9199532656123236E-2</v>
      </c>
      <c r="HF12" s="82">
        <v>1892</v>
      </c>
      <c r="HG12" s="796">
        <v>0.21356812281295856</v>
      </c>
      <c r="HH12" s="82">
        <v>1551</v>
      </c>
      <c r="HI12" s="796">
        <v>2.4412510034155479E-2</v>
      </c>
      <c r="HJ12" s="82">
        <v>4153</v>
      </c>
      <c r="HK12" s="796">
        <v>0.11386505085953993</v>
      </c>
      <c r="HL12" s="82">
        <v>6540</v>
      </c>
      <c r="HM12" s="796">
        <v>4.1229834261109675E-2</v>
      </c>
      <c r="HN12" s="82">
        <v>1284</v>
      </c>
      <c r="HO12" s="796">
        <v>2.3372226368385606E-2</v>
      </c>
      <c r="HP12" s="82">
        <v>63</v>
      </c>
      <c r="HQ12" s="796">
        <v>1.507898516036381E-2</v>
      </c>
      <c r="HR12" s="82">
        <v>15483</v>
      </c>
      <c r="HS12" s="796">
        <v>4.7406178142882949E-2</v>
      </c>
      <c r="HT12" s="82">
        <v>2062</v>
      </c>
      <c r="HU12" s="796">
        <v>0.23511972633979475</v>
      </c>
      <c r="HV12" s="82">
        <v>1724</v>
      </c>
      <c r="HW12" s="796">
        <v>2.6600012343393199E-2</v>
      </c>
      <c r="HX12" s="82">
        <v>3916</v>
      </c>
      <c r="HY12" s="796">
        <v>0.11019810895992796</v>
      </c>
      <c r="HZ12" s="82">
        <v>6028</v>
      </c>
      <c r="IA12" s="796">
        <v>4.6533170709113648E-2</v>
      </c>
      <c r="IB12" s="82">
        <v>1321</v>
      </c>
      <c r="IC12" s="796">
        <v>2.6103108265654949E-2</v>
      </c>
      <c r="ID12" s="82">
        <v>49</v>
      </c>
      <c r="IE12" s="796">
        <v>1.361111111111111E-2</v>
      </c>
      <c r="IF12" s="82">
        <v>15100</v>
      </c>
      <c r="IG12" s="796">
        <v>5.1559240201183472E-2</v>
      </c>
      <c r="IH12" s="82">
        <v>2166</v>
      </c>
      <c r="II12" s="796">
        <v>0.2314597136140201</v>
      </c>
      <c r="IJ12" s="82">
        <v>1972</v>
      </c>
      <c r="IK12" s="796">
        <v>2.7537668793900377E-2</v>
      </c>
      <c r="IL12" s="82">
        <v>3903</v>
      </c>
      <c r="IM12" s="796">
        <v>0.1004452222250817</v>
      </c>
      <c r="IN12" s="82">
        <v>6500</v>
      </c>
      <c r="IO12" s="796">
        <v>4.4921146111210938E-2</v>
      </c>
      <c r="IP12" s="82">
        <v>1342</v>
      </c>
      <c r="IQ12" s="796">
        <v>2.4973481958427156E-2</v>
      </c>
      <c r="IR12" s="82">
        <v>56</v>
      </c>
      <c r="IS12" s="796">
        <v>1.4937316617764738E-2</v>
      </c>
      <c r="IT12" s="82">
        <v>15939</v>
      </c>
      <c r="IU12" s="796">
        <v>4.9498462780658989E-2</v>
      </c>
      <c r="IV12" s="82">
        <v>2123</v>
      </c>
      <c r="IW12" s="796">
        <v>0.2147046925566343</v>
      </c>
      <c r="IX12" s="82">
        <v>2674</v>
      </c>
      <c r="IY12" s="796">
        <v>3.5456196878687826E-2</v>
      </c>
      <c r="IZ12" s="82">
        <v>4386</v>
      </c>
      <c r="JA12" s="796">
        <v>0.10623455893038802</v>
      </c>
      <c r="JB12" s="82">
        <v>6185</v>
      </c>
      <c r="JC12" s="796">
        <v>4.1570609545445378E-2</v>
      </c>
      <c r="JD12" s="82">
        <v>1874</v>
      </c>
      <c r="JE12" s="796">
        <v>2.48544410403321E-2</v>
      </c>
      <c r="JF12" s="82">
        <v>56</v>
      </c>
      <c r="JG12" s="796">
        <v>1.5213257267046998E-2</v>
      </c>
      <c r="JH12" s="82">
        <v>17298</v>
      </c>
      <c r="JI12" s="796">
        <v>4.8801819135910446E-2</v>
      </c>
      <c r="JJ12" s="82">
        <v>1627</v>
      </c>
      <c r="JK12" s="796">
        <v>0.21312549122347393</v>
      </c>
      <c r="JL12" s="82">
        <v>2185</v>
      </c>
      <c r="JM12" s="796">
        <v>2.805310188989318E-2</v>
      </c>
      <c r="JN12" s="82">
        <v>4233</v>
      </c>
      <c r="JO12" s="796">
        <v>0.12810580153133796</v>
      </c>
      <c r="JP12" s="82">
        <v>5480</v>
      </c>
      <c r="JQ12" s="796">
        <v>3.9085903397905908E-2</v>
      </c>
      <c r="JR12" s="82">
        <v>1838</v>
      </c>
      <c r="JS12" s="796">
        <v>2.4887950061610539E-2</v>
      </c>
      <c r="JT12" s="82">
        <v>48</v>
      </c>
      <c r="JU12" s="796">
        <v>1.6748080949057921E-2</v>
      </c>
      <c r="JV12" s="82">
        <v>15411</v>
      </c>
      <c r="JW12" s="796">
        <v>4.5936343096284193E-2</v>
      </c>
      <c r="JX12" s="82">
        <v>1799</v>
      </c>
      <c r="JY12" s="796">
        <v>5.1580827644341735E-3</v>
      </c>
      <c r="JZ12" s="82">
        <v>2274</v>
      </c>
      <c r="KA12" s="796">
        <v>6.5200001146877773E-3</v>
      </c>
      <c r="KB12" s="82">
        <v>4951</v>
      </c>
      <c r="KC12" s="796">
        <v>1.4195479581274926E-2</v>
      </c>
      <c r="KD12" s="82">
        <v>5953</v>
      </c>
      <c r="KE12" s="796">
        <v>1.7068408391704634E-2</v>
      </c>
      <c r="KF12" s="82">
        <v>1885</v>
      </c>
      <c r="KG12" s="796">
        <v>5.4046614846906156E-3</v>
      </c>
      <c r="KH12" s="82">
        <v>70</v>
      </c>
      <c r="KI12" s="796">
        <v>2.0070360951105734E-4</v>
      </c>
      <c r="KJ12" s="82">
        <v>16932</v>
      </c>
      <c r="KK12" s="796">
        <v>4.8547335946303186E-2</v>
      </c>
      <c r="KL12" s="82">
        <v>15840</v>
      </c>
      <c r="KM12" s="796">
        <v>4.5212318073224546E-2</v>
      </c>
      <c r="KN12" s="82">
        <v>2246</v>
      </c>
      <c r="KO12" s="796">
        <v>6.4107870197261576E-3</v>
      </c>
      <c r="KP12" s="82">
        <v>4779</v>
      </c>
      <c r="KQ12" s="796">
        <v>1.3640761873228543E-2</v>
      </c>
      <c r="KR12" s="82">
        <v>5194</v>
      </c>
      <c r="KS12" s="796">
        <v>1.4825301772242947E-2</v>
      </c>
      <c r="KT12" s="82">
        <v>1756</v>
      </c>
      <c r="KU12" s="796">
        <v>5.0121736449862562E-3</v>
      </c>
      <c r="KV12" s="82">
        <v>63</v>
      </c>
      <c r="KW12" s="796">
        <v>1.798217196094158E-4</v>
      </c>
      <c r="KX12" s="82">
        <v>15840</v>
      </c>
      <c r="KY12" s="796">
        <v>4.5212318073224546E-2</v>
      </c>
      <c r="KZ12" s="208">
        <v>1539</v>
      </c>
      <c r="LA12" s="278">
        <v>0.19756097560975611</v>
      </c>
      <c r="LB12" s="208">
        <v>2638</v>
      </c>
      <c r="LC12" s="278">
        <v>3.4211311260682928E-2</v>
      </c>
      <c r="LD12" s="208">
        <v>4274</v>
      </c>
      <c r="LE12" s="278">
        <v>0.1444114069468847</v>
      </c>
      <c r="LF12" s="208">
        <v>5121</v>
      </c>
      <c r="LG12" s="278">
        <v>3.5480697281268188E-2</v>
      </c>
      <c r="LH12" s="208">
        <v>1843</v>
      </c>
      <c r="LI12" s="278">
        <v>2.4425154065336956E-2</v>
      </c>
      <c r="LJ12" s="208">
        <v>64</v>
      </c>
      <c r="LK12" s="278">
        <v>1.9002375296912115E-2</v>
      </c>
      <c r="LL12" s="208">
        <v>15479</v>
      </c>
      <c r="LM12" s="278">
        <v>4.5843328890863323E-2</v>
      </c>
      <c r="LN12" s="208">
        <v>1305</v>
      </c>
      <c r="LO12" s="278">
        <v>0.18921270117442365</v>
      </c>
      <c r="LP12" s="208">
        <v>2502</v>
      </c>
      <c r="LQ12" s="278">
        <v>3.3672027454410877E-2</v>
      </c>
      <c r="LR12" s="208">
        <v>4268</v>
      </c>
      <c r="LS12" s="278">
        <v>0.14898073163920691</v>
      </c>
      <c r="LT12" s="208">
        <v>4642</v>
      </c>
      <c r="LU12" s="278">
        <v>3.2897021409285153E-2</v>
      </c>
      <c r="LV12" s="208">
        <v>1756</v>
      </c>
      <c r="LW12" s="278">
        <v>2.3959612498294446E-2</v>
      </c>
      <c r="LX12" s="208">
        <v>62</v>
      </c>
      <c r="LY12" s="278">
        <v>2.0812353138637128E-2</v>
      </c>
      <c r="LZ12" s="208">
        <v>14535</v>
      </c>
      <c r="MA12" s="278">
        <v>4.4418842023555588E-2</v>
      </c>
      <c r="MB12" s="208">
        <v>14553</v>
      </c>
      <c r="MC12" s="278">
        <v>4.4812727885306922E-2</v>
      </c>
      <c r="ME12" s="277"/>
    </row>
    <row r="13" spans="1:343">
      <c r="A13" s="70"/>
      <c r="B13" s="277" t="s">
        <v>2813</v>
      </c>
      <c r="C13" s="277"/>
      <c r="D13" s="82">
        <v>1142</v>
      </c>
      <c r="E13" s="796">
        <v>0.12419793365959761</v>
      </c>
      <c r="F13" s="82">
        <v>1835</v>
      </c>
      <c r="G13" s="796">
        <v>5.2666322254750014E-2</v>
      </c>
      <c r="H13" s="82">
        <v>5220</v>
      </c>
      <c r="I13" s="796">
        <v>7.345284664959334E-2</v>
      </c>
      <c r="J13" s="82">
        <v>11168</v>
      </c>
      <c r="K13" s="796">
        <v>5.3276596556675555E-2</v>
      </c>
      <c r="L13" s="82">
        <v>2389</v>
      </c>
      <c r="M13" s="796">
        <v>4.5068668880169034E-2</v>
      </c>
      <c r="N13" s="82">
        <v>319</v>
      </c>
      <c r="O13" s="796">
        <v>6.0234138972809666E-2</v>
      </c>
      <c r="P13" s="82">
        <v>22073</v>
      </c>
      <c r="Q13" s="796">
        <v>5.7627339895047383E-2</v>
      </c>
      <c r="R13" s="82">
        <v>1409</v>
      </c>
      <c r="S13" s="796">
        <v>0.14726170568561872</v>
      </c>
      <c r="T13" s="82">
        <v>1782</v>
      </c>
      <c r="U13" s="796">
        <v>5.2334801762114538E-2</v>
      </c>
      <c r="V13" s="82">
        <v>4304</v>
      </c>
      <c r="W13" s="796">
        <v>8.3280122288655403E-2</v>
      </c>
      <c r="X13" s="82">
        <v>9385</v>
      </c>
      <c r="Y13" s="796">
        <v>5.0520003445157398E-2</v>
      </c>
      <c r="Z13" s="82">
        <v>2357</v>
      </c>
      <c r="AA13" s="796">
        <v>4.7412145716412203E-2</v>
      </c>
      <c r="AB13" s="82">
        <v>257</v>
      </c>
      <c r="AC13" s="796">
        <v>5.5020338257332477E-2</v>
      </c>
      <c r="AD13" s="82">
        <v>19494</v>
      </c>
      <c r="AE13" s="796">
        <v>5.8112809322374955E-2</v>
      </c>
      <c r="AF13" s="82">
        <v>1507</v>
      </c>
      <c r="AG13" s="796">
        <v>0.14441782462865357</v>
      </c>
      <c r="AH13" s="82">
        <v>1895</v>
      </c>
      <c r="AI13" s="796">
        <v>5.5072800720741666E-2</v>
      </c>
      <c r="AJ13" s="82">
        <v>4011</v>
      </c>
      <c r="AK13" s="796">
        <v>7.41747572815534E-2</v>
      </c>
      <c r="AL13" s="82">
        <v>9237</v>
      </c>
      <c r="AM13" s="796">
        <v>5.0082684956759833E-2</v>
      </c>
      <c r="AN13" s="82">
        <v>2276</v>
      </c>
      <c r="AO13" s="796">
        <v>4.7563320237398649E-2</v>
      </c>
      <c r="AP13" s="82">
        <v>259</v>
      </c>
      <c r="AQ13" s="796">
        <v>4.6093610962804767E-2</v>
      </c>
      <c r="AR13" s="82">
        <v>19185</v>
      </c>
      <c r="AS13" s="796">
        <v>5.6958361166778E-2</v>
      </c>
      <c r="AT13" s="82">
        <v>1727</v>
      </c>
      <c r="AU13" s="796">
        <v>0.15692866878691503</v>
      </c>
      <c r="AV13" s="82">
        <v>1901</v>
      </c>
      <c r="AW13" s="796">
        <v>5.4935845566986476E-2</v>
      </c>
      <c r="AX13" s="82">
        <v>3933</v>
      </c>
      <c r="AY13" s="796">
        <v>7.8363784893104069E-2</v>
      </c>
      <c r="AZ13" s="82">
        <v>8696</v>
      </c>
      <c r="BA13" s="796">
        <v>4.9792150979696068E-2</v>
      </c>
      <c r="BB13" s="82">
        <v>2625</v>
      </c>
      <c r="BC13" s="796">
        <v>5.6851406666233513E-2</v>
      </c>
      <c r="BD13" s="82">
        <v>234</v>
      </c>
      <c r="BE13" s="796">
        <v>4.360790160268356E-2</v>
      </c>
      <c r="BF13" s="82">
        <v>19116</v>
      </c>
      <c r="BG13" s="796">
        <v>5.9369594046890677E-2</v>
      </c>
      <c r="BH13" s="82">
        <v>1721</v>
      </c>
      <c r="BI13" s="796">
        <v>0.17504068348250609</v>
      </c>
      <c r="BJ13" s="82">
        <v>1930</v>
      </c>
      <c r="BK13" s="796">
        <v>5.5215425988441952E-2</v>
      </c>
      <c r="BL13" s="82">
        <v>3377</v>
      </c>
      <c r="BM13" s="796">
        <v>7.0684025452109847E-2</v>
      </c>
      <c r="BN13" s="82">
        <v>7822</v>
      </c>
      <c r="BO13" s="796">
        <v>4.554134935606325E-2</v>
      </c>
      <c r="BP13" s="82">
        <v>2666</v>
      </c>
      <c r="BQ13" s="796">
        <v>5.8543226684819608E-2</v>
      </c>
      <c r="BR13" s="82">
        <v>245</v>
      </c>
      <c r="BS13" s="796">
        <v>4.1546549092759032E-2</v>
      </c>
      <c r="BT13" s="82">
        <v>17761</v>
      </c>
      <c r="BU13" s="796">
        <v>5.6249485358855308E-2</v>
      </c>
      <c r="BV13" s="82">
        <v>1317</v>
      </c>
      <c r="BW13" s="796">
        <v>0.14776169639851902</v>
      </c>
      <c r="BX13" s="82">
        <v>1988</v>
      </c>
      <c r="BY13" s="796">
        <v>5.4947484798231069E-2</v>
      </c>
      <c r="BZ13" s="82">
        <v>3105</v>
      </c>
      <c r="CA13" s="796">
        <v>6.7782920013971362E-2</v>
      </c>
      <c r="CB13" s="82">
        <v>7569</v>
      </c>
      <c r="CC13" s="796">
        <v>4.56246948407747E-2</v>
      </c>
      <c r="CD13" s="82">
        <v>2814</v>
      </c>
      <c r="CE13" s="796">
        <v>6.0861666234103294E-2</v>
      </c>
      <c r="CF13" s="82">
        <v>206</v>
      </c>
      <c r="CG13" s="796">
        <v>3.3942988960290001E-2</v>
      </c>
      <c r="CH13" s="82">
        <v>16999</v>
      </c>
      <c r="CI13" s="796">
        <v>5.4994613446003433E-2</v>
      </c>
      <c r="CJ13" s="82">
        <v>1285</v>
      </c>
      <c r="CK13" s="796">
        <v>0.13846982758620691</v>
      </c>
      <c r="CL13" s="82">
        <v>2063</v>
      </c>
      <c r="CM13" s="796">
        <v>5.3907862760981473E-2</v>
      </c>
      <c r="CN13" s="82">
        <v>3273</v>
      </c>
      <c r="CO13" s="796">
        <v>6.3499146360391126E-2</v>
      </c>
      <c r="CP13" s="82">
        <v>7378</v>
      </c>
      <c r="CQ13" s="796">
        <v>4.5739721271636162E-2</v>
      </c>
      <c r="CR13" s="82">
        <v>2914</v>
      </c>
      <c r="CS13" s="796">
        <v>5.909192302232677E-2</v>
      </c>
      <c r="CT13" s="82">
        <v>199</v>
      </c>
      <c r="CU13" s="796">
        <v>3.2055412371134018E-2</v>
      </c>
      <c r="CV13" s="82">
        <v>17112</v>
      </c>
      <c r="CW13" s="796">
        <v>5.4165954456536193E-2</v>
      </c>
      <c r="CX13" s="82">
        <v>1452</v>
      </c>
      <c r="CY13" s="796">
        <v>0.17287772353851649</v>
      </c>
      <c r="CZ13" s="82">
        <v>2132</v>
      </c>
      <c r="DA13" s="796">
        <v>5.5052030882846596E-2</v>
      </c>
      <c r="DB13" s="82">
        <v>2956</v>
      </c>
      <c r="DC13" s="796">
        <v>5.7808894277779951E-2</v>
      </c>
      <c r="DD13" s="82">
        <v>6931</v>
      </c>
      <c r="DE13" s="796">
        <f t="shared" si="24"/>
        <v>4.4292351245822231E-2</v>
      </c>
      <c r="DF13" s="82">
        <v>2958</v>
      </c>
      <c r="DG13" s="796">
        <f t="shared" si="25"/>
        <v>6.0940686870351674E-2</v>
      </c>
      <c r="DH13" s="82">
        <v>208</v>
      </c>
      <c r="DI13" s="796">
        <f t="shared" si="26"/>
        <v>3.3344020519397242E-2</v>
      </c>
      <c r="DJ13" s="82">
        <f t="shared" si="27"/>
        <v>16637</v>
      </c>
      <c r="DK13" s="796">
        <f t="shared" si="28"/>
        <v>5.3750969242698371E-2</v>
      </c>
      <c r="DL13" s="82">
        <v>1494</v>
      </c>
      <c r="DM13" s="796">
        <f t="shared" si="1"/>
        <v>0.16737620434685188</v>
      </c>
      <c r="DN13" s="82">
        <v>2193</v>
      </c>
      <c r="DO13" s="796">
        <f t="shared" si="2"/>
        <v>5.4292929292929296E-2</v>
      </c>
      <c r="DP13" s="82">
        <v>2749</v>
      </c>
      <c r="DQ13" s="796">
        <f t="shared" si="3"/>
        <v>5.9225267149258874E-2</v>
      </c>
      <c r="DR13" s="82">
        <v>6450</v>
      </c>
      <c r="DS13" s="796">
        <f t="shared" si="4"/>
        <v>4.4166284348701373E-2</v>
      </c>
      <c r="DT13" s="82">
        <v>2932</v>
      </c>
      <c r="DU13" s="796">
        <f t="shared" si="5"/>
        <v>6.0243686946516266E-2</v>
      </c>
      <c r="DV13" s="82">
        <v>202</v>
      </c>
      <c r="DW13" s="796">
        <f t="shared" si="6"/>
        <v>3.2601678502259521E-2</v>
      </c>
      <c r="DX13" s="82">
        <f t="shared" si="29"/>
        <v>16020</v>
      </c>
      <c r="DY13" s="796">
        <f t="shared" si="7"/>
        <v>5.4005218481785883E-2</v>
      </c>
      <c r="DZ13" s="82">
        <v>1448</v>
      </c>
      <c r="EA13" s="796">
        <f t="shared" si="8"/>
        <v>0.1691193646344312</v>
      </c>
      <c r="EB13" s="82">
        <v>2297</v>
      </c>
      <c r="EC13" s="796">
        <f t="shared" si="9"/>
        <v>5.3888563049853372E-2</v>
      </c>
      <c r="ED13" s="82">
        <v>2452</v>
      </c>
      <c r="EE13" s="796">
        <f t="shared" si="10"/>
        <v>5.5034340351034702E-2</v>
      </c>
      <c r="EF13" s="82">
        <v>5890</v>
      </c>
      <c r="EG13" s="796">
        <f t="shared" si="11"/>
        <v>4.0387555970021326E-2</v>
      </c>
      <c r="EH13" s="82">
        <v>3067</v>
      </c>
      <c r="EI13" s="796">
        <f t="shared" si="12"/>
        <v>6.326972666322847E-2</v>
      </c>
      <c r="EJ13" s="82">
        <v>205</v>
      </c>
      <c r="EK13" s="796">
        <f t="shared" si="13"/>
        <v>3.3327914160299135E-2</v>
      </c>
      <c r="EL13" s="82">
        <f t="shared" si="22"/>
        <v>15359</v>
      </c>
      <c r="EM13" s="796">
        <f t="shared" si="14"/>
        <v>5.1852777140079132E-2</v>
      </c>
      <c r="EN13" s="82">
        <v>1155</v>
      </c>
      <c r="EO13" s="796">
        <f t="shared" si="15"/>
        <v>0.14185703758290347</v>
      </c>
      <c r="EP13" s="82">
        <v>2312</v>
      </c>
      <c r="EQ13" s="796">
        <f t="shared" si="16"/>
        <v>5.2692754746222398E-2</v>
      </c>
      <c r="ER13" s="82">
        <v>2273</v>
      </c>
      <c r="ES13" s="796">
        <f t="shared" si="17"/>
        <v>5.2131831838719299E-2</v>
      </c>
      <c r="ET13" s="82">
        <v>5311</v>
      </c>
      <c r="EU13" s="796">
        <f t="shared" si="18"/>
        <v>3.892496445376057E-2</v>
      </c>
      <c r="EV13" s="82">
        <v>3177</v>
      </c>
      <c r="EW13" s="796">
        <f t="shared" si="19"/>
        <v>6.5159874479561911E-2</v>
      </c>
      <c r="EX13" s="82">
        <v>208</v>
      </c>
      <c r="EY13" s="796">
        <f t="shared" si="20"/>
        <v>3.4159960584660864E-2</v>
      </c>
      <c r="EZ13" s="82">
        <f t="shared" si="30"/>
        <v>14436</v>
      </c>
      <c r="FA13" s="796">
        <f t="shared" si="21"/>
        <v>5.031578066836756E-2</v>
      </c>
      <c r="FB13" s="82">
        <v>1429</v>
      </c>
      <c r="FC13" s="796">
        <v>0.13605636484813863</v>
      </c>
      <c r="FD13" s="82">
        <v>2546</v>
      </c>
      <c r="FE13" s="796">
        <v>5.1445775828972092E-2</v>
      </c>
      <c r="FF13" s="82">
        <v>2122</v>
      </c>
      <c r="FG13" s="796">
        <v>6.5054109568043167E-2</v>
      </c>
      <c r="FH13" s="82">
        <v>5731</v>
      </c>
      <c r="FI13" s="796">
        <v>3.80211235835788E-2</v>
      </c>
      <c r="FJ13" s="82">
        <v>3322</v>
      </c>
      <c r="FK13" s="796">
        <v>6.7402507811548912E-2</v>
      </c>
      <c r="FL13" s="82">
        <v>195</v>
      </c>
      <c r="FM13" s="796">
        <v>3.2349037823490377E-2</v>
      </c>
      <c r="FN13" s="82">
        <v>15345</v>
      </c>
      <c r="FO13" s="796">
        <v>5.1380011183397675E-2</v>
      </c>
      <c r="FP13" s="82">
        <v>1471</v>
      </c>
      <c r="FQ13" s="796">
        <v>0.14642643838343619</v>
      </c>
      <c r="FR13" s="82">
        <v>2694</v>
      </c>
      <c r="FS13" s="796">
        <v>5.1582514791199956E-2</v>
      </c>
      <c r="FT13" s="82">
        <v>2060</v>
      </c>
      <c r="FU13" s="796">
        <v>6.089809915156532E-2</v>
      </c>
      <c r="FV13" s="82">
        <v>5813</v>
      </c>
      <c r="FW13" s="796">
        <v>3.8182128688158484E-2</v>
      </c>
      <c r="FX13" s="82">
        <v>3354</v>
      </c>
      <c r="FY13" s="796">
        <v>6.7700133220297928E-2</v>
      </c>
      <c r="FZ13" s="82">
        <v>176</v>
      </c>
      <c r="GA13" s="796">
        <v>3.1456657730116175E-2</v>
      </c>
      <c r="GB13" s="82">
        <v>15568</v>
      </c>
      <c r="GC13" s="796">
        <v>5.1298104329430841E-2</v>
      </c>
      <c r="GD13" s="82">
        <v>1801</v>
      </c>
      <c r="GE13" s="796">
        <v>0.17343990755007704</v>
      </c>
      <c r="GF13" s="82">
        <v>2815</v>
      </c>
      <c r="GG13" s="796">
        <v>5.0550397758902438E-2</v>
      </c>
      <c r="GH13" s="82">
        <v>1779</v>
      </c>
      <c r="GI13" s="796">
        <v>5.3118748320444296E-2</v>
      </c>
      <c r="GJ13" s="82">
        <v>6974</v>
      </c>
      <c r="GK13" s="796">
        <v>4.375047050262227E-2</v>
      </c>
      <c r="GL13" s="82">
        <v>3707</v>
      </c>
      <c r="GM13" s="796">
        <v>7.3019875115724775E-2</v>
      </c>
      <c r="GN13" s="82">
        <v>160</v>
      </c>
      <c r="GO13" s="796">
        <v>3.0418250950570342E-2</v>
      </c>
      <c r="GP13" s="82">
        <v>17236</v>
      </c>
      <c r="GQ13" s="796">
        <v>5.4718676288044499E-2</v>
      </c>
      <c r="GR13" s="82">
        <v>1723</v>
      </c>
      <c r="GS13" s="796">
        <v>0.17570874974505404</v>
      </c>
      <c r="GT13" s="82">
        <v>3004</v>
      </c>
      <c r="GU13" s="796">
        <v>5.0570687855627759E-2</v>
      </c>
      <c r="GV13" s="82">
        <v>1799</v>
      </c>
      <c r="GW13" s="796">
        <v>5.4777419158394736E-2</v>
      </c>
      <c r="GX13" s="82">
        <v>5194</v>
      </c>
      <c r="GY13" s="796">
        <v>3.2461688457788553E-2</v>
      </c>
      <c r="GZ13" s="82">
        <v>3898</v>
      </c>
      <c r="HA13" s="796">
        <v>7.4630008998487485E-2</v>
      </c>
      <c r="HB13" s="82">
        <v>119</v>
      </c>
      <c r="HC13" s="796">
        <v>2.396294804671768E-2</v>
      </c>
      <c r="HD13" s="82">
        <v>15737</v>
      </c>
      <c r="HE13" s="796">
        <v>4.9293502604533738E-2</v>
      </c>
      <c r="HF13" s="82">
        <v>1523</v>
      </c>
      <c r="HG13" s="796">
        <v>0.17191556609098094</v>
      </c>
      <c r="HH13" s="82">
        <v>3137</v>
      </c>
      <c r="HI13" s="796">
        <v>4.9375914878881842E-2</v>
      </c>
      <c r="HJ13" s="82">
        <v>1730</v>
      </c>
      <c r="HK13" s="796">
        <v>4.7432347215748634E-2</v>
      </c>
      <c r="HL13" s="82">
        <v>5220</v>
      </c>
      <c r="HM13" s="796">
        <v>3.2908216336849004E-2</v>
      </c>
      <c r="HN13" s="82">
        <v>4417</v>
      </c>
      <c r="HO13" s="796">
        <v>8.0401186813986933E-2</v>
      </c>
      <c r="HP13" s="82">
        <v>105</v>
      </c>
      <c r="HQ13" s="796">
        <v>2.5131641933939686E-2</v>
      </c>
      <c r="HR13" s="82">
        <v>16132</v>
      </c>
      <c r="HS13" s="796">
        <v>4.9393300122779031E-2</v>
      </c>
      <c r="HT13" s="82">
        <v>1454</v>
      </c>
      <c r="HU13" s="796">
        <v>0.16579247434435576</v>
      </c>
      <c r="HV13" s="82">
        <v>3322</v>
      </c>
      <c r="HW13" s="796">
        <v>5.1255940257976917E-2</v>
      </c>
      <c r="HX13" s="82">
        <v>1703</v>
      </c>
      <c r="HY13" s="796">
        <v>4.7923232778027916E-2</v>
      </c>
      <c r="HZ13" s="82">
        <v>4861</v>
      </c>
      <c r="IA13" s="796">
        <v>3.7524509425514503E-2</v>
      </c>
      <c r="IB13" s="82">
        <v>4813</v>
      </c>
      <c r="IC13" s="796">
        <v>9.5105420198786733E-2</v>
      </c>
      <c r="ID13" s="82">
        <v>95</v>
      </c>
      <c r="IE13" s="796">
        <v>2.6388888888888889E-2</v>
      </c>
      <c r="IF13" s="82">
        <v>16248</v>
      </c>
      <c r="IG13" s="796">
        <v>5.5479108264160866E-2</v>
      </c>
      <c r="IH13" s="82">
        <v>1443</v>
      </c>
      <c r="II13" s="796">
        <v>0.15419961530241505</v>
      </c>
      <c r="IJ13" s="82">
        <v>3559</v>
      </c>
      <c r="IK13" s="796">
        <v>4.969906857884962E-2</v>
      </c>
      <c r="IL13" s="82">
        <v>1773</v>
      </c>
      <c r="IM13" s="796">
        <v>4.5628844223691997E-2</v>
      </c>
      <c r="IN13" s="82">
        <v>5909</v>
      </c>
      <c r="IO13" s="796">
        <v>4.0836777287868525E-2</v>
      </c>
      <c r="IP13" s="82">
        <v>4879</v>
      </c>
      <c r="IQ13" s="796">
        <v>9.0794052515026896E-2</v>
      </c>
      <c r="IR13" s="82">
        <v>96</v>
      </c>
      <c r="IS13" s="796">
        <v>2.5606828487596694E-2</v>
      </c>
      <c r="IT13" s="82">
        <v>17659</v>
      </c>
      <c r="IU13" s="796">
        <v>5.4839911803981241E-2</v>
      </c>
      <c r="IV13" s="82">
        <v>1379</v>
      </c>
      <c r="IW13" s="796">
        <v>0.13946197411003236</v>
      </c>
      <c r="IX13" s="82">
        <v>3618</v>
      </c>
      <c r="IY13" s="796">
        <v>4.7973268626437013E-2</v>
      </c>
      <c r="IZ13" s="82">
        <v>1989</v>
      </c>
      <c r="JA13" s="796">
        <v>4.8176137189362013E-2</v>
      </c>
      <c r="JB13" s="82">
        <v>5299</v>
      </c>
      <c r="JC13" s="796">
        <v>3.5615628129557812E-2</v>
      </c>
      <c r="JD13" s="82">
        <v>8306</v>
      </c>
      <c r="JE13" s="796">
        <v>0.110160612209711</v>
      </c>
      <c r="JF13" s="82">
        <v>100</v>
      </c>
      <c r="JG13" s="796">
        <v>2.7166530834012496E-2</v>
      </c>
      <c r="JH13" s="82">
        <v>20691</v>
      </c>
      <c r="JI13" s="796">
        <v>5.8374288342069772E-2</v>
      </c>
      <c r="JJ13" s="82">
        <v>1070</v>
      </c>
      <c r="JK13" s="796">
        <v>0.14016243122871366</v>
      </c>
      <c r="JL13" s="82">
        <v>3829</v>
      </c>
      <c r="JM13" s="796">
        <v>4.9160332785538212E-2</v>
      </c>
      <c r="JN13" s="82">
        <v>1665</v>
      </c>
      <c r="JO13" s="796">
        <v>5.0388887207578004E-2</v>
      </c>
      <c r="JP13" s="82">
        <v>5118</v>
      </c>
      <c r="JQ13" s="796">
        <v>3.6503951385124536E-2</v>
      </c>
      <c r="JR13" s="82">
        <v>8149</v>
      </c>
      <c r="JS13" s="796">
        <v>0.11034380035476839</v>
      </c>
      <c r="JT13" s="82">
        <v>79</v>
      </c>
      <c r="JU13" s="796">
        <v>2.7564549895324496E-2</v>
      </c>
      <c r="JV13" s="82">
        <v>19910</v>
      </c>
      <c r="JW13" s="796">
        <v>5.9346738761080937E-2</v>
      </c>
      <c r="JX13" s="82">
        <v>1123</v>
      </c>
      <c r="JY13" s="796">
        <v>3.2198593354416769E-3</v>
      </c>
      <c r="JZ13" s="82">
        <v>4246</v>
      </c>
      <c r="KA13" s="796">
        <v>1.2174107514056421E-2</v>
      </c>
      <c r="KB13" s="82">
        <v>1976</v>
      </c>
      <c r="KC13" s="796">
        <v>5.6655761770549899E-3</v>
      </c>
      <c r="KD13" s="82">
        <v>5032</v>
      </c>
      <c r="KE13" s="796">
        <v>1.4427722329423435E-2</v>
      </c>
      <c r="KF13" s="82">
        <v>8168</v>
      </c>
      <c r="KG13" s="796">
        <v>2.3419244035518805E-2</v>
      </c>
      <c r="KH13" s="82">
        <v>78</v>
      </c>
      <c r="KI13" s="796">
        <v>2.2364116488374959E-4</v>
      </c>
      <c r="KJ13" s="82">
        <v>20623</v>
      </c>
      <c r="KK13" s="796">
        <v>5.9130150556379074E-2</v>
      </c>
      <c r="KL13" s="82">
        <v>20397</v>
      </c>
      <c r="KM13" s="796">
        <v>5.8219422458305622E-2</v>
      </c>
      <c r="KN13" s="82">
        <v>4496</v>
      </c>
      <c r="KO13" s="796">
        <v>1.2832991291491007E-2</v>
      </c>
      <c r="KP13" s="82">
        <v>1654</v>
      </c>
      <c r="KQ13" s="796">
        <v>4.7210337179995829E-3</v>
      </c>
      <c r="KR13" s="82">
        <v>5176</v>
      </c>
      <c r="KS13" s="796">
        <v>1.477392413806883E-2</v>
      </c>
      <c r="KT13" s="82">
        <v>7755</v>
      </c>
      <c r="KU13" s="796">
        <v>2.2135197390016185E-2</v>
      </c>
      <c r="KV13" s="82">
        <v>86</v>
      </c>
      <c r="KW13" s="796">
        <v>2.4547091883190094E-4</v>
      </c>
      <c r="KX13" s="82">
        <v>20397</v>
      </c>
      <c r="KY13" s="796">
        <v>5.8219422458305622E-2</v>
      </c>
      <c r="KZ13" s="208">
        <v>1170</v>
      </c>
      <c r="LA13" s="278">
        <v>0.15019255455712452</v>
      </c>
      <c r="LB13" s="208">
        <v>4405</v>
      </c>
      <c r="LC13" s="278">
        <v>5.7126924224150229E-2</v>
      </c>
      <c r="LD13" s="208">
        <v>1742</v>
      </c>
      <c r="LE13" s="278">
        <v>5.8859305311528588E-2</v>
      </c>
      <c r="LF13" s="208">
        <v>4922</v>
      </c>
      <c r="LG13" s="278">
        <v>3.4101931657567273E-2</v>
      </c>
      <c r="LH13" s="208">
        <v>8057</v>
      </c>
      <c r="LI13" s="278">
        <v>0.10677887482605526</v>
      </c>
      <c r="LJ13" s="208">
        <v>92</v>
      </c>
      <c r="LK13" s="278">
        <v>2.7315914489311165E-2</v>
      </c>
      <c r="LL13" s="208">
        <v>20388</v>
      </c>
      <c r="LM13" s="278">
        <v>6.0382052421146158E-2</v>
      </c>
      <c r="LN13" s="208">
        <v>837</v>
      </c>
      <c r="LO13" s="278">
        <v>0.1213571117877338</v>
      </c>
      <c r="LP13" s="208">
        <v>4561</v>
      </c>
      <c r="LQ13" s="278">
        <v>6.1382141174887286E-2</v>
      </c>
      <c r="LR13" s="208">
        <v>1676</v>
      </c>
      <c r="LS13" s="278">
        <v>5.8468304942753423E-2</v>
      </c>
      <c r="LT13" s="208">
        <v>4907</v>
      </c>
      <c r="LU13" s="278">
        <v>3.4775028878794106E-2</v>
      </c>
      <c r="LV13" s="208">
        <v>7776</v>
      </c>
      <c r="LW13" s="278">
        <v>0.10609905853458862</v>
      </c>
      <c r="LX13" s="208">
        <v>84</v>
      </c>
      <c r="LY13" s="278">
        <v>2.8197381671701913E-2</v>
      </c>
      <c r="LZ13" s="208">
        <v>19840</v>
      </c>
      <c r="MA13" s="278">
        <v>6.0630878964385473E-2</v>
      </c>
      <c r="MB13" s="208">
        <v>19276</v>
      </c>
      <c r="MC13" s="278">
        <v>5.9356156305722274E-2</v>
      </c>
      <c r="ME13" s="277"/>
    </row>
    <row r="14" spans="1:343">
      <c r="A14" s="70"/>
      <c r="B14" s="277" t="s">
        <v>2814</v>
      </c>
      <c r="C14" s="277"/>
      <c r="D14" s="82">
        <v>3</v>
      </c>
      <c r="E14" s="796">
        <v>3.2626427406199022E-4</v>
      </c>
      <c r="F14" s="82">
        <v>778</v>
      </c>
      <c r="G14" s="796">
        <v>2.2329372596291832E-2</v>
      </c>
      <c r="H14" s="82">
        <v>1637</v>
      </c>
      <c r="I14" s="796">
        <v>2.3034925280724958E-2</v>
      </c>
      <c r="J14" s="82">
        <v>11019</v>
      </c>
      <c r="K14" s="796">
        <v>5.2565796692156871E-2</v>
      </c>
      <c r="L14" s="82">
        <v>3334</v>
      </c>
      <c r="M14" s="796">
        <v>6.28961666163598E-2</v>
      </c>
      <c r="N14" s="82">
        <v>63</v>
      </c>
      <c r="O14" s="796">
        <v>1.1895770392749245E-2</v>
      </c>
      <c r="P14" s="82">
        <v>16834</v>
      </c>
      <c r="Q14" s="796">
        <v>4.3949560086677282E-2</v>
      </c>
      <c r="R14" s="82">
        <v>3</v>
      </c>
      <c r="S14" s="796">
        <v>3.1354515050167225E-4</v>
      </c>
      <c r="T14" s="82">
        <v>691</v>
      </c>
      <c r="U14" s="796">
        <v>2.0293685756240822E-2</v>
      </c>
      <c r="V14" s="82">
        <v>1321</v>
      </c>
      <c r="W14" s="796">
        <v>2.5560650916197442E-2</v>
      </c>
      <c r="X14" s="82">
        <v>9499</v>
      </c>
      <c r="Y14" s="796">
        <v>5.1133672107144396E-2</v>
      </c>
      <c r="Z14" s="82">
        <v>3094</v>
      </c>
      <c r="AA14" s="796">
        <v>6.2237241767746865E-2</v>
      </c>
      <c r="AB14" s="82">
        <v>19</v>
      </c>
      <c r="AC14" s="796">
        <v>4.0676514664953973E-3</v>
      </c>
      <c r="AD14" s="82">
        <v>14627</v>
      </c>
      <c r="AE14" s="796">
        <v>4.3603983890344637E-2</v>
      </c>
      <c r="AF14" s="82">
        <v>4</v>
      </c>
      <c r="AG14" s="796">
        <v>3.8332534738859609E-4</v>
      </c>
      <c r="AH14" s="82">
        <v>714</v>
      </c>
      <c r="AI14" s="796">
        <v>2.0750385073672585E-2</v>
      </c>
      <c r="AJ14" s="82">
        <v>1152</v>
      </c>
      <c r="AK14" s="796">
        <v>2.1303744798890429E-2</v>
      </c>
      <c r="AL14" s="82">
        <v>9302</v>
      </c>
      <c r="AM14" s="796">
        <v>5.0435112641309947E-2</v>
      </c>
      <c r="AN14" s="82">
        <v>3040</v>
      </c>
      <c r="AO14" s="796">
        <v>6.3529215079829476E-2</v>
      </c>
      <c r="AP14" s="82">
        <v>16</v>
      </c>
      <c r="AQ14" s="796">
        <v>2.8474817583199856E-3</v>
      </c>
      <c r="AR14" s="82">
        <v>14228</v>
      </c>
      <c r="AS14" s="796">
        <v>4.2241520077191418E-2</v>
      </c>
      <c r="AT14" s="82">
        <v>4</v>
      </c>
      <c r="AU14" s="796">
        <v>3.6347114947751021E-4</v>
      </c>
      <c r="AV14" s="82">
        <v>669</v>
      </c>
      <c r="AW14" s="796">
        <v>1.9333025083805341E-2</v>
      </c>
      <c r="AX14" s="82">
        <v>1199</v>
      </c>
      <c r="AY14" s="796">
        <v>2.3889696945545838E-2</v>
      </c>
      <c r="AZ14" s="82">
        <v>7486</v>
      </c>
      <c r="BA14" s="796">
        <v>4.2863850302898437E-2</v>
      </c>
      <c r="BB14" s="82">
        <v>2711</v>
      </c>
      <c r="BC14" s="796">
        <v>5.8713967037012975E-2</v>
      </c>
      <c r="BD14" s="82">
        <v>16</v>
      </c>
      <c r="BE14" s="796">
        <v>2.9817368617219529E-3</v>
      </c>
      <c r="BF14" s="82">
        <v>12085</v>
      </c>
      <c r="BG14" s="796">
        <v>3.7533037458499362E-2</v>
      </c>
      <c r="BH14" s="82">
        <v>4</v>
      </c>
      <c r="BI14" s="796">
        <v>4.0683482506102521E-4</v>
      </c>
      <c r="BJ14" s="82">
        <v>693</v>
      </c>
      <c r="BK14" s="796">
        <v>1.9826057103621904E-2</v>
      </c>
      <c r="BL14" s="82">
        <v>1098</v>
      </c>
      <c r="BM14" s="796">
        <v>2.2982250502344273E-2</v>
      </c>
      <c r="BN14" s="82">
        <v>7499</v>
      </c>
      <c r="BO14" s="796">
        <v>4.3660774587205103E-2</v>
      </c>
      <c r="BP14" s="82">
        <v>2686</v>
      </c>
      <c r="BQ14" s="796">
        <v>5.8982410680954785E-2</v>
      </c>
      <c r="BR14" s="82">
        <v>13</v>
      </c>
      <c r="BS14" s="796">
        <v>2.2045107681872137E-3</v>
      </c>
      <c r="BT14" s="82">
        <v>11993</v>
      </c>
      <c r="BU14" s="796">
        <v>3.7982099989232125E-2</v>
      </c>
      <c r="BV14" s="82">
        <v>5</v>
      </c>
      <c r="BW14" s="796">
        <v>5.6097834623583531E-4</v>
      </c>
      <c r="BX14" s="82">
        <v>676</v>
      </c>
      <c r="BY14" s="796">
        <v>1.8684355997788834E-2</v>
      </c>
      <c r="BZ14" s="82">
        <v>1101</v>
      </c>
      <c r="CA14" s="796">
        <v>2.403510303877052E-2</v>
      </c>
      <c r="CB14" s="82">
        <v>6725</v>
      </c>
      <c r="CC14" s="796">
        <v>4.0537200793263291E-2</v>
      </c>
      <c r="CD14" s="82">
        <v>2332</v>
      </c>
      <c r="CE14" s="796">
        <v>5.0436889004239122E-2</v>
      </c>
      <c r="CF14" s="82">
        <v>13</v>
      </c>
      <c r="CG14" s="796">
        <v>2.142033283901796E-3</v>
      </c>
      <c r="CH14" s="82">
        <v>10852</v>
      </c>
      <c r="CI14" s="796">
        <v>3.5108038420850009E-2</v>
      </c>
      <c r="CJ14" s="82">
        <v>6</v>
      </c>
      <c r="CK14" s="796">
        <v>6.4655172413793103E-4</v>
      </c>
      <c r="CL14" s="82">
        <v>769</v>
      </c>
      <c r="CM14" s="796">
        <v>2.0094593535237397E-2</v>
      </c>
      <c r="CN14" s="82">
        <v>1042</v>
      </c>
      <c r="CO14" s="796">
        <v>2.0215738010243674E-2</v>
      </c>
      <c r="CP14" s="82">
        <v>6536</v>
      </c>
      <c r="CQ14" s="796">
        <v>4.0519763924019243E-2</v>
      </c>
      <c r="CR14" s="82">
        <v>2713</v>
      </c>
      <c r="CS14" s="796">
        <v>5.5015918723257562E-2</v>
      </c>
      <c r="CT14" s="82">
        <v>12</v>
      </c>
      <c r="CU14" s="796">
        <v>1.9329896907216496E-3</v>
      </c>
      <c r="CV14" s="82">
        <v>11078</v>
      </c>
      <c r="CW14" s="796">
        <v>3.5066061446324681E-2</v>
      </c>
      <c r="CX14" s="82">
        <v>6</v>
      </c>
      <c r="CY14" s="796">
        <v>7.1437075842362184E-4</v>
      </c>
      <c r="CZ14" s="82">
        <v>756</v>
      </c>
      <c r="DA14" s="796">
        <v>1.9521264234255171E-2</v>
      </c>
      <c r="DB14" s="82">
        <v>1100</v>
      </c>
      <c r="DC14" s="796">
        <v>2.1512105448429616E-2</v>
      </c>
      <c r="DD14" s="82">
        <v>6414</v>
      </c>
      <c r="DE14" s="796">
        <f t="shared" si="24"/>
        <v>4.098847798163379E-2</v>
      </c>
      <c r="DF14" s="82">
        <v>2437</v>
      </c>
      <c r="DG14" s="796">
        <f t="shared" si="25"/>
        <v>5.0207050001030103E-2</v>
      </c>
      <c r="DH14" s="82">
        <v>11</v>
      </c>
      <c r="DI14" s="796">
        <f t="shared" si="26"/>
        <v>1.7633857005450466E-3</v>
      </c>
      <c r="DJ14" s="82">
        <f t="shared" si="27"/>
        <v>10724</v>
      </c>
      <c r="DK14" s="796">
        <f t="shared" si="28"/>
        <v>3.4647195657792708E-2</v>
      </c>
      <c r="DL14" s="82">
        <v>6</v>
      </c>
      <c r="DM14" s="796">
        <f t="shared" si="1"/>
        <v>6.7219359175442527E-4</v>
      </c>
      <c r="DN14" s="82">
        <v>757</v>
      </c>
      <c r="DO14" s="796">
        <f t="shared" si="2"/>
        <v>1.8741334917805507E-2</v>
      </c>
      <c r="DP14" s="82">
        <v>987</v>
      </c>
      <c r="DQ14" s="796">
        <f t="shared" si="3"/>
        <v>2.126421923474664E-2</v>
      </c>
      <c r="DR14" s="82">
        <v>5951</v>
      </c>
      <c r="DS14" s="796">
        <f t="shared" si="4"/>
        <v>4.0749388861879364E-2</v>
      </c>
      <c r="DT14" s="82">
        <v>2892</v>
      </c>
      <c r="DU14" s="796">
        <f t="shared" si="5"/>
        <v>5.9421808543425998E-2</v>
      </c>
      <c r="DV14" s="82">
        <v>13</v>
      </c>
      <c r="DW14" s="796">
        <f t="shared" si="6"/>
        <v>2.0981278244028407E-3</v>
      </c>
      <c r="DX14" s="82">
        <f t="shared" si="29"/>
        <v>10606</v>
      </c>
      <c r="DY14" s="796">
        <f t="shared" si="7"/>
        <v>3.5754016680263484E-2</v>
      </c>
      <c r="DZ14" s="82">
        <v>6</v>
      </c>
      <c r="EA14" s="796">
        <f t="shared" si="8"/>
        <v>7.0077084793272596E-4</v>
      </c>
      <c r="EB14" s="82">
        <v>765</v>
      </c>
      <c r="EC14" s="796">
        <f t="shared" si="9"/>
        <v>1.7947214076246335E-2</v>
      </c>
      <c r="ED14" s="82">
        <v>1122</v>
      </c>
      <c r="EE14" s="796">
        <f t="shared" si="10"/>
        <v>2.5182924092112941E-2</v>
      </c>
      <c r="EF14" s="82">
        <v>5798</v>
      </c>
      <c r="EG14" s="796">
        <f t="shared" si="11"/>
        <v>3.9756714688316409E-2</v>
      </c>
      <c r="EH14" s="82">
        <v>2825</v>
      </c>
      <c r="EI14" s="796">
        <f t="shared" si="12"/>
        <v>5.8277462609592573E-2</v>
      </c>
      <c r="EJ14" s="82">
        <v>14</v>
      </c>
      <c r="EK14" s="796">
        <f t="shared" si="13"/>
        <v>2.2760526743618925E-3</v>
      </c>
      <c r="EL14" s="82">
        <f t="shared" si="22"/>
        <v>10530</v>
      </c>
      <c r="EM14" s="796">
        <f t="shared" si="14"/>
        <v>3.5549823770104384E-2</v>
      </c>
      <c r="EN14" s="82">
        <v>11</v>
      </c>
      <c r="EO14" s="796">
        <f t="shared" si="15"/>
        <v>1.3510194055514615E-3</v>
      </c>
      <c r="EP14" s="82">
        <v>696</v>
      </c>
      <c r="EQ14" s="796">
        <f t="shared" si="16"/>
        <v>1.5862524785194978E-2</v>
      </c>
      <c r="ER14" s="82">
        <v>851</v>
      </c>
      <c r="ES14" s="796">
        <f t="shared" si="17"/>
        <v>1.9517900965574184E-2</v>
      </c>
      <c r="ET14" s="82">
        <v>6582</v>
      </c>
      <c r="EU14" s="796">
        <f t="shared" si="18"/>
        <v>4.8240277920288475E-2</v>
      </c>
      <c r="EV14" s="82">
        <v>3324</v>
      </c>
      <c r="EW14" s="796">
        <f t="shared" si="19"/>
        <v>6.817482617880509E-2</v>
      </c>
      <c r="EX14" s="82">
        <v>13</v>
      </c>
      <c r="EY14" s="796">
        <f t="shared" si="20"/>
        <v>2.134997536541304E-3</v>
      </c>
      <c r="EZ14" s="82">
        <f t="shared" si="30"/>
        <v>11477</v>
      </c>
      <c r="FA14" s="796">
        <f t="shared" si="21"/>
        <v>4.0002370097731679E-2</v>
      </c>
      <c r="FB14" s="82">
        <v>721</v>
      </c>
      <c r="FC14" s="796">
        <v>6.8647053222888693E-2</v>
      </c>
      <c r="FD14" s="82">
        <v>669</v>
      </c>
      <c r="FE14" s="796">
        <v>1.3518155549718119E-2</v>
      </c>
      <c r="FF14" s="82">
        <v>53</v>
      </c>
      <c r="FG14" s="796">
        <v>1.6248198902480151E-3</v>
      </c>
      <c r="FH14" s="82">
        <v>7752</v>
      </c>
      <c r="FI14" s="796">
        <v>5.1429026351405144E-2</v>
      </c>
      <c r="FJ14" s="82">
        <v>3289</v>
      </c>
      <c r="FK14" s="796">
        <v>6.67329464756726E-2</v>
      </c>
      <c r="FL14" s="82">
        <v>19</v>
      </c>
      <c r="FM14" s="796">
        <v>3.1519575315195753E-3</v>
      </c>
      <c r="FN14" s="82">
        <v>12503</v>
      </c>
      <c r="FO14" s="796">
        <v>4.1864078190030705E-2</v>
      </c>
      <c r="FP14" s="82">
        <v>617</v>
      </c>
      <c r="FQ14" s="796">
        <v>6.1417479593868209E-2</v>
      </c>
      <c r="FR14" s="82">
        <v>646</v>
      </c>
      <c r="FS14" s="796">
        <v>1.2369081126620331E-2</v>
      </c>
      <c r="FT14" s="82">
        <v>40</v>
      </c>
      <c r="FU14" s="796">
        <v>1.1824873621663168E-3</v>
      </c>
      <c r="FV14" s="82">
        <v>7784</v>
      </c>
      <c r="FW14" s="796">
        <v>5.1128451695961745E-2</v>
      </c>
      <c r="FX14" s="82">
        <v>2875</v>
      </c>
      <c r="FY14" s="796">
        <v>5.8031569173630455E-2</v>
      </c>
      <c r="FZ14" s="82">
        <v>14</v>
      </c>
      <c r="GA14" s="796">
        <v>2.5022341376228774E-3</v>
      </c>
      <c r="GB14" s="82">
        <v>11976</v>
      </c>
      <c r="GC14" s="796">
        <v>3.9462108006761545E-2</v>
      </c>
      <c r="GD14" s="82">
        <v>641</v>
      </c>
      <c r="GE14" s="796">
        <v>6.172958397534669E-2</v>
      </c>
      <c r="GF14" s="82">
        <v>640</v>
      </c>
      <c r="GG14" s="796">
        <v>1.1492808016233591E-2</v>
      </c>
      <c r="GH14" s="82">
        <v>28</v>
      </c>
      <c r="GI14" s="796">
        <v>8.3604550476247346E-4</v>
      </c>
      <c r="GJ14" s="82">
        <v>7939</v>
      </c>
      <c r="GK14" s="796">
        <v>4.9804270909136535E-2</v>
      </c>
      <c r="GL14" s="82">
        <v>3280</v>
      </c>
      <c r="GM14" s="796">
        <v>6.4608899481946938E-2</v>
      </c>
      <c r="GN14" s="82">
        <v>15</v>
      </c>
      <c r="GO14" s="796">
        <v>2.8517110266159697E-3</v>
      </c>
      <c r="GP14" s="82">
        <v>12543</v>
      </c>
      <c r="GQ14" s="796">
        <v>3.9819932506436652E-2</v>
      </c>
      <c r="GR14" s="82">
        <v>517</v>
      </c>
      <c r="GS14" s="796">
        <v>5.2722822761574549E-2</v>
      </c>
      <c r="GT14" s="82">
        <v>657</v>
      </c>
      <c r="GU14" s="796">
        <v>1.1060233662166257E-2</v>
      </c>
      <c r="GV14" s="82">
        <v>30</v>
      </c>
      <c r="GW14" s="796">
        <v>9.1346446623226352E-4</v>
      </c>
      <c r="GX14" s="82">
        <v>9361</v>
      </c>
      <c r="GY14" s="796">
        <v>5.850478738031549E-2</v>
      </c>
      <c r="GZ14" s="82">
        <v>3986</v>
      </c>
      <c r="HA14" s="796">
        <v>7.6314832187781206E-2</v>
      </c>
      <c r="HB14" s="82">
        <v>15</v>
      </c>
      <c r="HC14" s="796">
        <v>3.0205396697543293E-3</v>
      </c>
      <c r="HD14" s="82">
        <v>14566</v>
      </c>
      <c r="HE14" s="796">
        <v>4.5625542284910621E-2</v>
      </c>
      <c r="HF14" s="82">
        <v>672</v>
      </c>
      <c r="HG14" s="796">
        <v>7.585506264815442E-2</v>
      </c>
      <c r="HH14" s="82">
        <v>649</v>
      </c>
      <c r="HI14" s="796">
        <v>1.0215163773157256E-2</v>
      </c>
      <c r="HJ14" s="82">
        <v>32</v>
      </c>
      <c r="HK14" s="796">
        <v>8.7736133578263369E-4</v>
      </c>
      <c r="HL14" s="82">
        <v>10497</v>
      </c>
      <c r="HM14" s="796">
        <v>6.6175775265882003E-2</v>
      </c>
      <c r="HN14" s="82">
        <v>4200</v>
      </c>
      <c r="HO14" s="796">
        <v>7.6451207747055716E-2</v>
      </c>
      <c r="HP14" s="82">
        <v>11</v>
      </c>
      <c r="HQ14" s="796">
        <v>2.6328386787936812E-3</v>
      </c>
      <c r="HR14" s="82">
        <v>16061</v>
      </c>
      <c r="HS14" s="796">
        <v>4.9175910815271139E-2</v>
      </c>
      <c r="HT14" s="82">
        <v>534</v>
      </c>
      <c r="HU14" s="796">
        <v>6.088939566704675E-2</v>
      </c>
      <c r="HV14" s="82">
        <v>369</v>
      </c>
      <c r="HW14" s="796">
        <v>5.6933901129420476E-3</v>
      </c>
      <c r="HX14" s="82">
        <v>5</v>
      </c>
      <c r="HY14" s="796">
        <v>1.4070238631247185E-4</v>
      </c>
      <c r="HZ14" s="82">
        <v>6160</v>
      </c>
      <c r="IA14" s="796">
        <v>4.755214525018913E-2</v>
      </c>
      <c r="IB14" s="82">
        <v>2104</v>
      </c>
      <c r="IC14" s="796">
        <v>4.1575276147568521E-2</v>
      </c>
      <c r="ID14" s="82">
        <v>6</v>
      </c>
      <c r="IE14" s="796">
        <v>1.6666666666666668E-3</v>
      </c>
      <c r="IF14" s="82">
        <v>9178</v>
      </c>
      <c r="IG14" s="796">
        <v>3.1338457388507414E-2</v>
      </c>
      <c r="IH14" s="82">
        <v>554</v>
      </c>
      <c r="II14" s="796">
        <v>5.9200683906817694E-2</v>
      </c>
      <c r="IJ14" s="82">
        <v>373</v>
      </c>
      <c r="IK14" s="796">
        <v>5.2086969878929216E-3</v>
      </c>
      <c r="IL14" s="82">
        <v>5</v>
      </c>
      <c r="IM14" s="796">
        <v>1.2867694366523407E-4</v>
      </c>
      <c r="IN14" s="82">
        <v>6728</v>
      </c>
      <c r="IO14" s="796">
        <v>4.6496841697881104E-2</v>
      </c>
      <c r="IP14" s="82">
        <v>2135</v>
      </c>
      <c r="IQ14" s="796">
        <v>3.9730539479315929E-2</v>
      </c>
      <c r="IR14" s="82">
        <v>6</v>
      </c>
      <c r="IS14" s="796">
        <v>1.6004267804747934E-3</v>
      </c>
      <c r="IT14" s="82">
        <v>9801</v>
      </c>
      <c r="IU14" s="796">
        <v>3.0436942952082234E-2</v>
      </c>
      <c r="IV14" s="82">
        <v>551</v>
      </c>
      <c r="IW14" s="796">
        <v>5.572411003236246E-2</v>
      </c>
      <c r="IX14" s="82">
        <v>397</v>
      </c>
      <c r="IY14" s="796">
        <v>5.2640651312038404E-3</v>
      </c>
      <c r="IZ14" s="82">
        <v>3</v>
      </c>
      <c r="JA14" s="796">
        <v>7.2663856997529425E-5</v>
      </c>
      <c r="JB14" s="82">
        <v>6795</v>
      </c>
      <c r="JC14" s="796">
        <v>4.5670540317106122E-2</v>
      </c>
      <c r="JD14" s="82">
        <v>4657</v>
      </c>
      <c r="JE14" s="796">
        <v>6.1764744890515789E-2</v>
      </c>
      <c r="JF14" s="82">
        <v>8</v>
      </c>
      <c r="JG14" s="796">
        <v>2.1733224667209996E-3</v>
      </c>
      <c r="JH14" s="82">
        <v>12411</v>
      </c>
      <c r="JI14" s="796">
        <v>3.5014416539240638E-2</v>
      </c>
      <c r="JJ14" s="82">
        <v>530</v>
      </c>
      <c r="JK14" s="796">
        <v>6.9426250982446952E-2</v>
      </c>
      <c r="JL14" s="82">
        <v>312</v>
      </c>
      <c r="JM14" s="796">
        <v>4.0057518488085453E-3</v>
      </c>
      <c r="JN14" s="82">
        <v>3</v>
      </c>
      <c r="JO14" s="796">
        <v>9.0790787761401809E-5</v>
      </c>
      <c r="JP14" s="82">
        <v>5918</v>
      </c>
      <c r="JQ14" s="796">
        <v>4.2209922684088901E-2</v>
      </c>
      <c r="JR14" s="82">
        <v>4091</v>
      </c>
      <c r="JS14" s="796">
        <v>5.5395323015260456E-2</v>
      </c>
      <c r="JT14" s="82">
        <v>7</v>
      </c>
      <c r="JU14" s="796">
        <v>2.4424284717376133E-3</v>
      </c>
      <c r="JV14" s="82">
        <v>10861</v>
      </c>
      <c r="JW14" s="796">
        <v>3.2373929165449525E-2</v>
      </c>
      <c r="JX14" s="82">
        <v>376</v>
      </c>
      <c r="JY14" s="796">
        <v>1.0780651025165365E-3</v>
      </c>
      <c r="JZ14" s="82">
        <v>322</v>
      </c>
      <c r="KA14" s="796">
        <v>9.2323660375086378E-4</v>
      </c>
      <c r="KB14" s="82">
        <v>3</v>
      </c>
      <c r="KC14" s="796">
        <v>8.6015832647595999E-6</v>
      </c>
      <c r="KD14" s="82">
        <v>6354</v>
      </c>
      <c r="KE14" s="796">
        <v>1.8218153354760833E-2</v>
      </c>
      <c r="KF14" s="82">
        <v>4134</v>
      </c>
      <c r="KG14" s="796">
        <v>1.1852981738838728E-2</v>
      </c>
      <c r="KH14" s="82">
        <v>6</v>
      </c>
      <c r="KI14" s="796">
        <v>1.72031665295192E-5</v>
      </c>
      <c r="KJ14" s="82">
        <v>11195</v>
      </c>
      <c r="KK14" s="796">
        <v>3.209824154966124E-2</v>
      </c>
      <c r="KL14" s="82">
        <v>10853</v>
      </c>
      <c r="KM14" s="796">
        <v>3.0977859093983963E-2</v>
      </c>
      <c r="KN14" s="82">
        <v>300</v>
      </c>
      <c r="KO14" s="796">
        <v>8.5629390290198001E-4</v>
      </c>
      <c r="KP14" s="82">
        <v>18</v>
      </c>
      <c r="KQ14" s="796">
        <v>5.1377634174118804E-5</v>
      </c>
      <c r="KR14" s="82">
        <v>6137</v>
      </c>
      <c r="KS14" s="796">
        <v>1.7516918940364837E-2</v>
      </c>
      <c r="KT14" s="82">
        <v>4047</v>
      </c>
      <c r="KU14" s="796">
        <v>1.1551404750147711E-2</v>
      </c>
      <c r="KV14" s="82">
        <v>6</v>
      </c>
      <c r="KW14" s="796">
        <v>1.71258780580396E-5</v>
      </c>
      <c r="KX14" s="82">
        <v>10853</v>
      </c>
      <c r="KY14" s="796">
        <v>3.0977859093983963E-2</v>
      </c>
      <c r="KZ14" s="208">
        <v>409</v>
      </c>
      <c r="LA14" s="278">
        <v>5.250320924261874E-2</v>
      </c>
      <c r="LB14" s="208">
        <v>138</v>
      </c>
      <c r="LC14" s="278">
        <v>1.7896743570789402E-3</v>
      </c>
      <c r="LD14" s="208">
        <v>16</v>
      </c>
      <c r="LE14" s="278">
        <v>5.4061359643195028E-4</v>
      </c>
      <c r="LF14" s="208">
        <v>4707</v>
      </c>
      <c r="LG14" s="278">
        <v>3.261231050633262E-2</v>
      </c>
      <c r="LH14" s="208">
        <v>4269</v>
      </c>
      <c r="LI14" s="278">
        <v>5.6576767609833677E-2</v>
      </c>
      <c r="LJ14" s="208">
        <v>6</v>
      </c>
      <c r="LK14" s="278">
        <v>1.7814726840855108E-3</v>
      </c>
      <c r="LL14" s="208">
        <v>9545</v>
      </c>
      <c r="LM14" s="278">
        <v>2.8268917518140087E-2</v>
      </c>
      <c r="LN14" s="208">
        <v>500</v>
      </c>
      <c r="LO14" s="278">
        <v>7.2495287806292594E-2</v>
      </c>
      <c r="LP14" s="208">
        <v>331</v>
      </c>
      <c r="LQ14" s="278">
        <v>4.4546127447681848E-3</v>
      </c>
      <c r="LR14" s="208">
        <v>0</v>
      </c>
      <c r="LS14" s="278">
        <v>0</v>
      </c>
      <c r="LT14" s="208">
        <v>3072</v>
      </c>
      <c r="LU14" s="278">
        <v>2.1770713005024554E-2</v>
      </c>
      <c r="LV14" s="208">
        <v>4130</v>
      </c>
      <c r="LW14" s="278">
        <v>5.6351480420248332E-2</v>
      </c>
      <c r="LX14" s="208">
        <v>6</v>
      </c>
      <c r="LY14" s="278">
        <v>2.014098690835851E-3</v>
      </c>
      <c r="LZ14" s="208">
        <v>8039</v>
      </c>
      <c r="MA14" s="278">
        <v>2.4567118749732601E-2</v>
      </c>
      <c r="MB14" s="208">
        <v>8854</v>
      </c>
      <c r="MC14" s="278">
        <v>2.726392446207019E-2</v>
      </c>
      <c r="ME14" s="277"/>
    </row>
    <row r="15" spans="1:343">
      <c r="A15" s="70"/>
      <c r="B15" s="277" t="s">
        <v>2815</v>
      </c>
      <c r="C15" s="277"/>
      <c r="D15" s="82">
        <v>70</v>
      </c>
      <c r="E15" s="796">
        <v>7.6128330614464385E-3</v>
      </c>
      <c r="F15" s="82">
        <v>244</v>
      </c>
      <c r="G15" s="796">
        <v>7.0030423052637623E-3</v>
      </c>
      <c r="H15" s="82">
        <v>1530</v>
      </c>
      <c r="I15" s="796">
        <v>2.1529282638673909E-2</v>
      </c>
      <c r="J15" s="82">
        <v>4626</v>
      </c>
      <c r="K15" s="796">
        <v>2.2068189082304901E-2</v>
      </c>
      <c r="L15" s="82">
        <v>1035</v>
      </c>
      <c r="M15" s="796">
        <v>1.9525354663447028E-2</v>
      </c>
      <c r="N15" s="82">
        <v>134</v>
      </c>
      <c r="O15" s="796">
        <v>2.5302114803625379E-2</v>
      </c>
      <c r="P15" s="82">
        <v>7639</v>
      </c>
      <c r="Q15" s="796">
        <v>1.9943607550322429E-2</v>
      </c>
      <c r="R15" s="82">
        <v>75</v>
      </c>
      <c r="S15" s="796">
        <v>7.838628762541806E-3</v>
      </c>
      <c r="T15" s="82">
        <v>255</v>
      </c>
      <c r="U15" s="796">
        <v>7.4889867841409687E-3</v>
      </c>
      <c r="V15" s="82">
        <v>1177</v>
      </c>
      <c r="W15" s="796">
        <v>2.2774327122153208E-2</v>
      </c>
      <c r="X15" s="82">
        <v>3873</v>
      </c>
      <c r="Y15" s="796">
        <v>2.0848585332242368E-2</v>
      </c>
      <c r="Z15" s="82">
        <v>1025</v>
      </c>
      <c r="AA15" s="796">
        <v>2.0618349325126226E-2</v>
      </c>
      <c r="AB15" s="82">
        <v>130</v>
      </c>
      <c r="AC15" s="796">
        <v>2.7831299507600087E-2</v>
      </c>
      <c r="AD15" s="82">
        <v>6535</v>
      </c>
      <c r="AE15" s="796">
        <v>1.948123570953731E-2</v>
      </c>
      <c r="AF15" s="82">
        <v>66</v>
      </c>
      <c r="AG15" s="796">
        <v>6.3248682319118352E-3</v>
      </c>
      <c r="AH15" s="82">
        <v>296</v>
      </c>
      <c r="AI15" s="796">
        <v>8.6024005347438166E-3</v>
      </c>
      <c r="AJ15" s="82">
        <v>1273</v>
      </c>
      <c r="AK15" s="796">
        <v>2.3541377716134997E-2</v>
      </c>
      <c r="AL15" s="82">
        <v>3860</v>
      </c>
      <c r="AM15" s="796">
        <v>2.0928782497898989E-2</v>
      </c>
      <c r="AN15" s="82">
        <v>1285</v>
      </c>
      <c r="AO15" s="796">
        <v>2.6853632032098972E-2</v>
      </c>
      <c r="AP15" s="82">
        <v>147</v>
      </c>
      <c r="AQ15" s="796">
        <v>2.6161238654564871E-2</v>
      </c>
      <c r="AR15" s="82">
        <v>6927</v>
      </c>
      <c r="AS15" s="796">
        <v>2.0565575595635717E-2</v>
      </c>
      <c r="AT15" s="82">
        <v>68</v>
      </c>
      <c r="AU15" s="796">
        <v>6.1790095411176742E-3</v>
      </c>
      <c r="AV15" s="82">
        <v>317</v>
      </c>
      <c r="AW15" s="796">
        <v>9.1607906600393012E-3</v>
      </c>
      <c r="AX15" s="82">
        <v>1152</v>
      </c>
      <c r="AY15" s="796">
        <v>2.2953236765028192E-2</v>
      </c>
      <c r="AZ15" s="82">
        <v>3654</v>
      </c>
      <c r="BA15" s="796">
        <v>2.0922322870263275E-2</v>
      </c>
      <c r="BB15" s="82">
        <v>1242</v>
      </c>
      <c r="BC15" s="796">
        <v>2.6898836982652198E-2</v>
      </c>
      <c r="BD15" s="82">
        <v>150</v>
      </c>
      <c r="BE15" s="796">
        <v>2.795378307864331E-2</v>
      </c>
      <c r="BF15" s="82">
        <v>6583</v>
      </c>
      <c r="BG15" s="796">
        <v>2.0445178782730767E-2</v>
      </c>
      <c r="BH15" s="82">
        <v>91</v>
      </c>
      <c r="BI15" s="796">
        <v>9.2554922701383237E-3</v>
      </c>
      <c r="BJ15" s="82">
        <v>396</v>
      </c>
      <c r="BK15" s="796">
        <v>1.1329175487783944E-2</v>
      </c>
      <c r="BL15" s="82">
        <v>854</v>
      </c>
      <c r="BM15" s="796">
        <v>1.7875083724045546E-2</v>
      </c>
      <c r="BN15" s="82">
        <v>3275</v>
      </c>
      <c r="BO15" s="796">
        <v>1.9067747269382148E-2</v>
      </c>
      <c r="BP15" s="82">
        <v>1375</v>
      </c>
      <c r="BQ15" s="796">
        <v>3.0193899734293681E-2</v>
      </c>
      <c r="BR15" s="82">
        <v>161</v>
      </c>
      <c r="BS15" s="796">
        <v>2.7302017975241649E-2</v>
      </c>
      <c r="BT15" s="82">
        <v>6152</v>
      </c>
      <c r="BU15" s="796">
        <v>1.948352198230268E-2</v>
      </c>
      <c r="BV15" s="82">
        <v>91</v>
      </c>
      <c r="BW15" s="796">
        <v>1.0209805901492203E-2</v>
      </c>
      <c r="BX15" s="82">
        <v>433</v>
      </c>
      <c r="BY15" s="796">
        <v>1.1967938087341073E-2</v>
      </c>
      <c r="BZ15" s="82">
        <v>800</v>
      </c>
      <c r="CA15" s="796">
        <v>1.7464198393293748E-2</v>
      </c>
      <c r="CB15" s="82">
        <v>3089</v>
      </c>
      <c r="CC15" s="796">
        <v>1.8619987100429784E-2</v>
      </c>
      <c r="CD15" s="82">
        <v>1528</v>
      </c>
      <c r="CE15" s="796">
        <v>3.304784150878104E-2</v>
      </c>
      <c r="CF15" s="82">
        <v>170</v>
      </c>
      <c r="CG15" s="796">
        <v>2.8011204481792718E-2</v>
      </c>
      <c r="CH15" s="82">
        <v>6111</v>
      </c>
      <c r="CI15" s="796">
        <v>1.9770108992795282E-2</v>
      </c>
      <c r="CJ15" s="82">
        <v>84</v>
      </c>
      <c r="CK15" s="796">
        <v>9.0517241379310352E-3</v>
      </c>
      <c r="CL15" s="82">
        <v>490</v>
      </c>
      <c r="CM15" s="796">
        <v>1.2804097311139564E-2</v>
      </c>
      <c r="CN15" s="82">
        <v>1200</v>
      </c>
      <c r="CO15" s="796">
        <v>2.3281080242123234E-2</v>
      </c>
      <c r="CP15" s="82">
        <v>2749</v>
      </c>
      <c r="CQ15" s="796">
        <v>1.7042354808312257E-2</v>
      </c>
      <c r="CR15" s="82">
        <v>1526</v>
      </c>
      <c r="CS15" s="796">
        <v>3.0945186867560277E-2</v>
      </c>
      <c r="CT15" s="82">
        <v>177</v>
      </c>
      <c r="CU15" s="796">
        <v>2.8511597938144329E-2</v>
      </c>
      <c r="CV15" s="82">
        <v>6226</v>
      </c>
      <c r="CW15" s="796">
        <v>1.9707645654885128E-2</v>
      </c>
      <c r="CX15" s="82">
        <v>83</v>
      </c>
      <c r="CY15" s="796">
        <v>9.8821288248601025E-3</v>
      </c>
      <c r="CZ15" s="82">
        <v>522</v>
      </c>
      <c r="DA15" s="796">
        <v>1.3478968161747618E-2</v>
      </c>
      <c r="DB15" s="82">
        <v>1101</v>
      </c>
      <c r="DC15" s="796">
        <v>2.1531661907928188E-2</v>
      </c>
      <c r="DD15" s="82">
        <v>2523</v>
      </c>
      <c r="DE15" s="796">
        <f t="shared" si="24"/>
        <v>1.6123157148060813E-2</v>
      </c>
      <c r="DF15" s="82">
        <v>1634</v>
      </c>
      <c r="DG15" s="796">
        <f t="shared" si="25"/>
        <v>3.3663651908774385E-2</v>
      </c>
      <c r="DH15" s="82">
        <v>195</v>
      </c>
      <c r="DI15" s="796">
        <f t="shared" si="26"/>
        <v>3.1260019236934916E-2</v>
      </c>
      <c r="DJ15" s="82">
        <f t="shared" si="27"/>
        <v>6058</v>
      </c>
      <c r="DK15" s="796">
        <f t="shared" si="28"/>
        <v>1.9572240889118634E-2</v>
      </c>
      <c r="DL15" s="82">
        <v>96</v>
      </c>
      <c r="DM15" s="796">
        <f t="shared" si="1"/>
        <v>1.0755097468070804E-2</v>
      </c>
      <c r="DN15" s="82">
        <v>651</v>
      </c>
      <c r="DO15" s="796">
        <f t="shared" si="2"/>
        <v>1.6117052881758763E-2</v>
      </c>
      <c r="DP15" s="82">
        <v>1107</v>
      </c>
      <c r="DQ15" s="796">
        <f t="shared" si="3"/>
        <v>2.3849534643226474E-2</v>
      </c>
      <c r="DR15" s="82">
        <v>2506</v>
      </c>
      <c r="DS15" s="796">
        <f t="shared" si="4"/>
        <v>1.7159799779510952E-2</v>
      </c>
      <c r="DT15" s="82">
        <v>1619</v>
      </c>
      <c r="DU15" s="796">
        <f t="shared" si="5"/>
        <v>3.3265528365078387E-2</v>
      </c>
      <c r="DV15" s="82">
        <v>214</v>
      </c>
      <c r="DW15" s="796">
        <f t="shared" si="6"/>
        <v>3.4538411878631374E-2</v>
      </c>
      <c r="DX15" s="82">
        <f t="shared" si="29"/>
        <v>6193</v>
      </c>
      <c r="DY15" s="796">
        <f t="shared" si="7"/>
        <v>2.0877298255786512E-2</v>
      </c>
      <c r="DZ15" s="82">
        <v>98</v>
      </c>
      <c r="EA15" s="796">
        <f t="shared" si="8"/>
        <v>1.1445923849567857E-2</v>
      </c>
      <c r="EB15" s="82">
        <v>687</v>
      </c>
      <c r="EC15" s="796">
        <f t="shared" si="9"/>
        <v>1.6117302052785925E-2</v>
      </c>
      <c r="ED15" s="82">
        <v>1238</v>
      </c>
      <c r="EE15" s="796">
        <f t="shared" si="10"/>
        <v>2.7786506262064012E-2</v>
      </c>
      <c r="EF15" s="82">
        <v>2359</v>
      </c>
      <c r="EG15" s="796">
        <f t="shared" si="11"/>
        <v>1.6175593299368473E-2</v>
      </c>
      <c r="EH15" s="82">
        <v>1647</v>
      </c>
      <c r="EI15" s="796">
        <f t="shared" si="12"/>
        <v>3.3976276431150081E-2</v>
      </c>
      <c r="EJ15" s="82">
        <v>217</v>
      </c>
      <c r="EK15" s="796">
        <f t="shared" si="13"/>
        <v>3.527881645260933E-2</v>
      </c>
      <c r="EL15" s="82">
        <f t="shared" si="22"/>
        <v>6246</v>
      </c>
      <c r="EM15" s="796">
        <f t="shared" si="14"/>
        <v>2.1086818543976447E-2</v>
      </c>
      <c r="EN15" s="82">
        <v>101</v>
      </c>
      <c r="EO15" s="796">
        <f t="shared" si="15"/>
        <v>1.2404814541881602E-2</v>
      </c>
      <c r="EP15" s="82">
        <v>816</v>
      </c>
      <c r="EQ15" s="796">
        <f t="shared" si="16"/>
        <v>1.8597442851607904E-2</v>
      </c>
      <c r="ER15" s="82">
        <v>1140</v>
      </c>
      <c r="ES15" s="796">
        <f t="shared" si="17"/>
        <v>2.6146189307584687E-2</v>
      </c>
      <c r="ET15" s="82">
        <v>2064</v>
      </c>
      <c r="EU15" s="796">
        <f t="shared" si="18"/>
        <v>1.5127306841002037E-2</v>
      </c>
      <c r="EV15" s="82">
        <v>1708</v>
      </c>
      <c r="EW15" s="796">
        <f t="shared" si="19"/>
        <v>3.503086736263511E-2</v>
      </c>
      <c r="EX15" s="82">
        <v>231</v>
      </c>
      <c r="EY15" s="796">
        <f t="shared" si="20"/>
        <v>3.793726391854163E-2</v>
      </c>
      <c r="EZ15" s="82">
        <f t="shared" si="30"/>
        <v>6060</v>
      </c>
      <c r="FA15" s="796">
        <f t="shared" si="21"/>
        <v>2.1121753314651385E-2</v>
      </c>
      <c r="FB15" s="82">
        <v>113</v>
      </c>
      <c r="FC15" s="796">
        <v>1.0758830810244691E-2</v>
      </c>
      <c r="FD15" s="82">
        <v>948</v>
      </c>
      <c r="FE15" s="796">
        <v>1.9155771989735091E-2</v>
      </c>
      <c r="FF15" s="82">
        <v>743</v>
      </c>
      <c r="FG15" s="796">
        <v>2.2778135442533494E-2</v>
      </c>
      <c r="FH15" s="82">
        <v>2367</v>
      </c>
      <c r="FI15" s="796">
        <v>1.570336756627657E-2</v>
      </c>
      <c r="FJ15" s="82">
        <v>1720</v>
      </c>
      <c r="FK15" s="796">
        <v>3.4898348415371504E-2</v>
      </c>
      <c r="FL15" s="82">
        <v>227</v>
      </c>
      <c r="FM15" s="796">
        <v>3.7657597876575979E-2</v>
      </c>
      <c r="FN15" s="82">
        <v>6118</v>
      </c>
      <c r="FO15" s="796">
        <v>2.048503802020378E-2</v>
      </c>
      <c r="FP15" s="82">
        <v>147</v>
      </c>
      <c r="FQ15" s="796">
        <v>1.4632689627712522E-2</v>
      </c>
      <c r="FR15" s="82">
        <v>1044</v>
      </c>
      <c r="FS15" s="796">
        <v>1.9989660520420473E-2</v>
      </c>
      <c r="FT15" s="82">
        <v>771</v>
      </c>
      <c r="FU15" s="796">
        <v>2.2792443905755758E-2</v>
      </c>
      <c r="FV15" s="82">
        <v>2520</v>
      </c>
      <c r="FW15" s="796">
        <v>1.6552376448332941E-2</v>
      </c>
      <c r="FX15" s="82">
        <v>1582</v>
      </c>
      <c r="FY15" s="796">
        <v>3.1932501715715961E-2</v>
      </c>
      <c r="FZ15" s="82">
        <v>219</v>
      </c>
      <c r="GA15" s="796">
        <v>3.9142091152815014E-2</v>
      </c>
      <c r="GB15" s="82">
        <v>6283</v>
      </c>
      <c r="GC15" s="796">
        <v>2.0703108267074381E-2</v>
      </c>
      <c r="GD15" s="82">
        <v>141</v>
      </c>
      <c r="GE15" s="796">
        <v>1.3578582434514638E-2</v>
      </c>
      <c r="GF15" s="82">
        <v>1120</v>
      </c>
      <c r="GG15" s="796">
        <v>2.0112414028408784E-2</v>
      </c>
      <c r="GH15" s="82">
        <v>889</v>
      </c>
      <c r="GI15" s="796">
        <v>2.6544444776208535E-2</v>
      </c>
      <c r="GJ15" s="82">
        <v>2584</v>
      </c>
      <c r="GK15" s="796">
        <v>1.6210383679205038E-2</v>
      </c>
      <c r="GL15" s="82">
        <v>1555</v>
      </c>
      <c r="GM15" s="796">
        <v>3.063013374830106E-2</v>
      </c>
      <c r="GN15" s="82">
        <v>218</v>
      </c>
      <c r="GO15" s="796">
        <v>4.144486692015209E-2</v>
      </c>
      <c r="GP15" s="82">
        <v>6507</v>
      </c>
      <c r="GQ15" s="796">
        <v>2.065760191496319E-2</v>
      </c>
      <c r="GR15" s="82">
        <v>145</v>
      </c>
      <c r="GS15" s="796">
        <v>1.4786865184580869E-2</v>
      </c>
      <c r="GT15" s="82">
        <v>1331</v>
      </c>
      <c r="GU15" s="796">
        <v>2.2406652974647317E-2</v>
      </c>
      <c r="GV15" s="82">
        <v>925</v>
      </c>
      <c r="GW15" s="796">
        <v>2.8165154375494793E-2</v>
      </c>
      <c r="GX15" s="82">
        <v>2432</v>
      </c>
      <c r="GY15" s="796">
        <v>1.5199620009499763E-2</v>
      </c>
      <c r="GZ15" s="82">
        <v>1566</v>
      </c>
      <c r="HA15" s="796">
        <v>2.9982194482204055E-2</v>
      </c>
      <c r="HB15" s="82">
        <v>246</v>
      </c>
      <c r="HC15" s="796">
        <v>4.9536850583971004E-2</v>
      </c>
      <c r="HD15" s="82">
        <v>6645</v>
      </c>
      <c r="HE15" s="796">
        <v>2.081434357292538E-2</v>
      </c>
      <c r="HF15" s="82">
        <v>124</v>
      </c>
      <c r="HG15" s="796">
        <v>1.3997065131504685E-2</v>
      </c>
      <c r="HH15" s="82">
        <v>1661</v>
      </c>
      <c r="HI15" s="796">
        <v>2.6143893724521115E-2</v>
      </c>
      <c r="HJ15" s="82">
        <v>947</v>
      </c>
      <c r="HK15" s="796">
        <v>2.5964412030817317E-2</v>
      </c>
      <c r="HL15" s="82">
        <v>2662</v>
      </c>
      <c r="HM15" s="796">
        <v>1.6781929480592348E-2</v>
      </c>
      <c r="HN15" s="82">
        <v>1646</v>
      </c>
      <c r="HO15" s="796">
        <v>2.9961592369441362E-2</v>
      </c>
      <c r="HP15" s="82">
        <v>249</v>
      </c>
      <c r="HQ15" s="796">
        <v>5.9597893729056967E-2</v>
      </c>
      <c r="HR15" s="82">
        <v>7289</v>
      </c>
      <c r="HS15" s="796">
        <v>2.2317614963732729E-2</v>
      </c>
      <c r="HT15" s="82">
        <v>163</v>
      </c>
      <c r="HU15" s="796">
        <v>1.8586088939566706E-2</v>
      </c>
      <c r="HV15" s="82">
        <v>1855</v>
      </c>
      <c r="HW15" s="796">
        <v>2.8621242979695118E-2</v>
      </c>
      <c r="HX15" s="82">
        <v>1006</v>
      </c>
      <c r="HY15" s="796">
        <v>2.8309320126069338E-2</v>
      </c>
      <c r="HZ15" s="82">
        <v>2587</v>
      </c>
      <c r="IA15" s="796">
        <v>1.9970357104259623E-2</v>
      </c>
      <c r="IB15" s="82">
        <v>1709</v>
      </c>
      <c r="IC15" s="796">
        <v>3.3770031813780702E-2</v>
      </c>
      <c r="ID15" s="82">
        <v>190</v>
      </c>
      <c r="IE15" s="796">
        <v>5.2777777777777778E-2</v>
      </c>
      <c r="IF15" s="82">
        <v>7510</v>
      </c>
      <c r="IG15" s="796">
        <v>2.5643039331846879E-2</v>
      </c>
      <c r="IH15" s="82">
        <v>152</v>
      </c>
      <c r="II15" s="796">
        <v>1.6242786920282113E-2</v>
      </c>
      <c r="IJ15" s="82">
        <v>2896</v>
      </c>
      <c r="IK15" s="796">
        <v>4.0440714415383112E-2</v>
      </c>
      <c r="IL15" s="82">
        <v>1256</v>
      </c>
      <c r="IM15" s="796">
        <v>3.2323648248706795E-2</v>
      </c>
      <c r="IN15" s="82">
        <v>2628</v>
      </c>
      <c r="IO15" s="796">
        <v>1.8161964920040359E-2</v>
      </c>
      <c r="IP15" s="82">
        <v>1803</v>
      </c>
      <c r="IQ15" s="796">
        <v>3.3552301021642444E-2</v>
      </c>
      <c r="IR15" s="82">
        <v>182</v>
      </c>
      <c r="IS15" s="796">
        <v>4.8546279007735393E-2</v>
      </c>
      <c r="IT15" s="82">
        <v>8917</v>
      </c>
      <c r="IU15" s="796">
        <v>2.769168659358405E-2</v>
      </c>
      <c r="IV15" s="82">
        <v>139</v>
      </c>
      <c r="IW15" s="796">
        <v>1.4057443365695792E-2</v>
      </c>
      <c r="IX15" s="82">
        <v>3145</v>
      </c>
      <c r="IY15" s="796">
        <v>4.1701473142660143E-2</v>
      </c>
      <c r="IZ15" s="82">
        <v>893</v>
      </c>
      <c r="JA15" s="796">
        <v>2.1629608099597925E-2</v>
      </c>
      <c r="JB15" s="82">
        <v>3084</v>
      </c>
      <c r="JC15" s="796">
        <v>2.0728174589838892E-2</v>
      </c>
      <c r="JD15" s="82">
        <v>2300</v>
      </c>
      <c r="JE15" s="796">
        <v>3.0504383347259249E-2</v>
      </c>
      <c r="JF15" s="82">
        <v>134</v>
      </c>
      <c r="JG15" s="796">
        <v>3.6403151317576744E-2</v>
      </c>
      <c r="JH15" s="82">
        <v>9695</v>
      </c>
      <c r="JI15" s="796">
        <v>2.7351927189423732E-2</v>
      </c>
      <c r="JJ15" s="82">
        <v>134</v>
      </c>
      <c r="JK15" s="796">
        <v>1.75530521351847E-2</v>
      </c>
      <c r="JL15" s="82">
        <v>3319</v>
      </c>
      <c r="JM15" s="796">
        <v>4.2612469186524241E-2</v>
      </c>
      <c r="JN15" s="82">
        <v>1089</v>
      </c>
      <c r="JO15" s="796">
        <v>3.2957055957388855E-2</v>
      </c>
      <c r="JP15" s="82">
        <v>3133</v>
      </c>
      <c r="JQ15" s="796">
        <v>2.23460100995692E-2</v>
      </c>
      <c r="JR15" s="82">
        <v>2328</v>
      </c>
      <c r="JS15" s="796">
        <v>3.1522931307632937E-2</v>
      </c>
      <c r="JT15" s="82">
        <v>93</v>
      </c>
      <c r="JU15" s="796">
        <v>3.2449406838799724E-2</v>
      </c>
      <c r="JV15" s="82">
        <v>10096</v>
      </c>
      <c r="JW15" s="796">
        <v>3.0093655174880621E-2</v>
      </c>
      <c r="JX15" s="82">
        <v>167</v>
      </c>
      <c r="JY15" s="796">
        <v>4.7882146840495105E-4</v>
      </c>
      <c r="JZ15" s="82">
        <v>3580</v>
      </c>
      <c r="KA15" s="796">
        <v>1.026455602927979E-2</v>
      </c>
      <c r="KB15" s="82">
        <v>1203</v>
      </c>
      <c r="KC15" s="796">
        <v>3.4492348891685997E-3</v>
      </c>
      <c r="KD15" s="82">
        <v>3408</v>
      </c>
      <c r="KE15" s="796">
        <v>9.7713985887669056E-3</v>
      </c>
      <c r="KF15" s="82">
        <v>2347</v>
      </c>
      <c r="KG15" s="796">
        <v>6.7293053074635942E-3</v>
      </c>
      <c r="KH15" s="82">
        <v>77</v>
      </c>
      <c r="KI15" s="796">
        <v>2.2077397046216306E-4</v>
      </c>
      <c r="KJ15" s="82">
        <v>10782</v>
      </c>
      <c r="KK15" s="796">
        <v>3.0914090253546002E-2</v>
      </c>
      <c r="KL15" s="82">
        <v>11476</v>
      </c>
      <c r="KM15" s="796">
        <v>3.2756096099010409E-2</v>
      </c>
      <c r="KN15" s="82">
        <v>3894</v>
      </c>
      <c r="KO15" s="796">
        <v>1.1114694859667701E-2</v>
      </c>
      <c r="KP15" s="82">
        <v>1131</v>
      </c>
      <c r="KQ15" s="796">
        <v>3.2282280139404648E-3</v>
      </c>
      <c r="KR15" s="82">
        <v>3908</v>
      </c>
      <c r="KS15" s="796">
        <v>1.1154655241803127E-2</v>
      </c>
      <c r="KT15" s="82">
        <v>2306</v>
      </c>
      <c r="KU15" s="796">
        <v>6.5820458003065536E-3</v>
      </c>
      <c r="KV15" s="82">
        <v>79</v>
      </c>
      <c r="KW15" s="796">
        <v>2.2549072776418809E-4</v>
      </c>
      <c r="KX15" s="82">
        <v>11476</v>
      </c>
      <c r="KY15" s="796">
        <v>3.2756096099010409E-2</v>
      </c>
      <c r="KZ15" s="208">
        <v>140</v>
      </c>
      <c r="LA15" s="278">
        <v>1.7971758664955071E-2</v>
      </c>
      <c r="LB15" s="208">
        <v>3776</v>
      </c>
      <c r="LC15" s="278">
        <v>4.8969640379203462E-2</v>
      </c>
      <c r="LD15" s="208">
        <v>1009</v>
      </c>
      <c r="LE15" s="278">
        <v>3.4092444924989862E-2</v>
      </c>
      <c r="LF15" s="208">
        <v>3958</v>
      </c>
      <c r="LG15" s="278">
        <v>2.742288612365934E-2</v>
      </c>
      <c r="LH15" s="208">
        <v>2311</v>
      </c>
      <c r="LI15" s="278">
        <v>3.0627526340202771E-2</v>
      </c>
      <c r="LJ15" s="208">
        <v>271</v>
      </c>
      <c r="LK15" s="278">
        <v>8.0463182897862237E-2</v>
      </c>
      <c r="LL15" s="208">
        <v>11465</v>
      </c>
      <c r="LM15" s="278">
        <v>3.3955279135199169E-2</v>
      </c>
      <c r="LN15" s="208">
        <v>137</v>
      </c>
      <c r="LO15" s="278">
        <v>1.9718718283311586E-2</v>
      </c>
      <c r="LP15" s="208">
        <v>3773</v>
      </c>
      <c r="LQ15" s="278">
        <v>5.0777202072538857E-2</v>
      </c>
      <c r="LR15" s="208">
        <v>1058</v>
      </c>
      <c r="LS15" s="278">
        <v>3.6931024853392905E-2</v>
      </c>
      <c r="LT15" s="208">
        <v>4296</v>
      </c>
      <c r="LU15" s="278">
        <v>3.0444981467964028E-2</v>
      </c>
      <c r="LV15" s="208">
        <v>2254</v>
      </c>
      <c r="LW15" s="278">
        <v>3.0754536771728749E-2</v>
      </c>
      <c r="LX15" s="208">
        <v>134</v>
      </c>
      <c r="LY15" s="278">
        <v>4.498153742866734E-2</v>
      </c>
      <c r="LZ15" s="208">
        <v>11651</v>
      </c>
      <c r="MA15" s="278">
        <v>3.5605361432160039E-2</v>
      </c>
      <c r="MB15" s="208">
        <v>11412</v>
      </c>
      <c r="MC15" s="278">
        <v>3.5140716733809016E-2</v>
      </c>
      <c r="ME15" s="277"/>
    </row>
    <row r="16" spans="1:343">
      <c r="A16" s="70"/>
      <c r="B16" s="277" t="s">
        <v>2816</v>
      </c>
      <c r="C16" s="277"/>
      <c r="D16" s="82">
        <v>21</v>
      </c>
      <c r="E16" s="796">
        <v>2.2838499184339315E-3</v>
      </c>
      <c r="F16" s="82">
        <v>210</v>
      </c>
      <c r="G16" s="796">
        <v>6.0272085414155331E-3</v>
      </c>
      <c r="H16" s="82">
        <v>316</v>
      </c>
      <c r="I16" s="796">
        <v>4.4465707933470299E-3</v>
      </c>
      <c r="J16" s="82">
        <v>930</v>
      </c>
      <c r="K16" s="796">
        <v>4.4365360671300381E-3</v>
      </c>
      <c r="L16" s="82">
        <v>589</v>
      </c>
      <c r="M16" s="796">
        <v>1.1111530335043767E-2</v>
      </c>
      <c r="N16" s="82">
        <v>36</v>
      </c>
      <c r="O16" s="796">
        <v>6.7975830815709968E-3</v>
      </c>
      <c r="P16" s="82">
        <v>2102</v>
      </c>
      <c r="Q16" s="796">
        <v>5.4878207973265798E-3</v>
      </c>
      <c r="R16" s="82">
        <v>26</v>
      </c>
      <c r="S16" s="796">
        <v>2.717391304347826E-3</v>
      </c>
      <c r="T16" s="82">
        <v>218</v>
      </c>
      <c r="U16" s="796">
        <v>6.4023494860499268E-3</v>
      </c>
      <c r="V16" s="82">
        <v>482</v>
      </c>
      <c r="W16" s="796">
        <v>9.3264449217313906E-3</v>
      </c>
      <c r="X16" s="82">
        <v>952</v>
      </c>
      <c r="Y16" s="796">
        <v>5.1246716334352529E-3</v>
      </c>
      <c r="Z16" s="82">
        <v>739</v>
      </c>
      <c r="AA16" s="796">
        <v>1.4865326976847103E-2</v>
      </c>
      <c r="AB16" s="82">
        <v>35</v>
      </c>
      <c r="AC16" s="796">
        <v>7.4930421751231002E-3</v>
      </c>
      <c r="AD16" s="82">
        <v>2452</v>
      </c>
      <c r="AE16" s="796">
        <v>7.3095623503879855E-3</v>
      </c>
      <c r="AF16" s="82">
        <v>29</v>
      </c>
      <c r="AG16" s="796">
        <v>2.7791087685673215E-3</v>
      </c>
      <c r="AH16" s="82">
        <v>246</v>
      </c>
      <c r="AI16" s="796">
        <v>7.1492923363073611E-3</v>
      </c>
      <c r="AJ16" s="82">
        <v>266</v>
      </c>
      <c r="AK16" s="796">
        <v>4.9190938511326863E-3</v>
      </c>
      <c r="AL16" s="82">
        <v>886</v>
      </c>
      <c r="AM16" s="796">
        <v>4.8038604386369185E-3</v>
      </c>
      <c r="AN16" s="82">
        <v>559</v>
      </c>
      <c r="AO16" s="796">
        <v>1.1681852378166012E-2</v>
      </c>
      <c r="AP16" s="82">
        <v>35</v>
      </c>
      <c r="AQ16" s="796">
        <v>6.2288663463249691E-3</v>
      </c>
      <c r="AR16" s="82">
        <v>2021</v>
      </c>
      <c r="AS16" s="796">
        <v>6.0001484450382244E-3</v>
      </c>
      <c r="AT16" s="82">
        <v>24</v>
      </c>
      <c r="AU16" s="796">
        <v>2.1808268968650612E-3</v>
      </c>
      <c r="AV16" s="82">
        <v>237</v>
      </c>
      <c r="AW16" s="796">
        <v>6.8489192000924749E-3</v>
      </c>
      <c r="AX16" s="82">
        <v>203</v>
      </c>
      <c r="AY16" s="796">
        <v>4.0447109924485443E-3</v>
      </c>
      <c r="AZ16" s="82">
        <v>808</v>
      </c>
      <c r="BA16" s="796">
        <v>4.6265016089690001E-3</v>
      </c>
      <c r="BB16" s="82">
        <v>572</v>
      </c>
      <c r="BC16" s="796">
        <v>1.2388192233556408E-2</v>
      </c>
      <c r="BD16" s="82">
        <v>34</v>
      </c>
      <c r="BE16" s="796">
        <v>6.3361908311591504E-3</v>
      </c>
      <c r="BF16" s="82">
        <v>1878</v>
      </c>
      <c r="BG16" s="796">
        <v>5.8326060692645261E-3</v>
      </c>
      <c r="BH16" s="82">
        <v>25</v>
      </c>
      <c r="BI16" s="796">
        <v>2.5427176566314076E-3</v>
      </c>
      <c r="BJ16" s="82">
        <v>244</v>
      </c>
      <c r="BK16" s="796">
        <v>6.9806030783315211E-3</v>
      </c>
      <c r="BL16" s="82">
        <v>196</v>
      </c>
      <c r="BM16" s="796">
        <v>4.1024782317481577E-3</v>
      </c>
      <c r="BN16" s="82">
        <v>740</v>
      </c>
      <c r="BO16" s="796">
        <v>4.3084375509443631E-3</v>
      </c>
      <c r="BP16" s="82">
        <v>558</v>
      </c>
      <c r="BQ16" s="796">
        <v>1.2253233492171545E-2</v>
      </c>
      <c r="BR16" s="82">
        <v>39</v>
      </c>
      <c r="BS16" s="796">
        <v>6.6135323045616416E-3</v>
      </c>
      <c r="BT16" s="82">
        <v>1802</v>
      </c>
      <c r="BU16" s="796">
        <v>5.7069744167928199E-3</v>
      </c>
      <c r="BV16" s="82">
        <v>27</v>
      </c>
      <c r="BW16" s="796">
        <v>3.0292830696735107E-3</v>
      </c>
      <c r="BX16" s="82">
        <v>286</v>
      </c>
      <c r="BY16" s="796">
        <v>7.9049198452183535E-3</v>
      </c>
      <c r="BZ16" s="82">
        <v>883</v>
      </c>
      <c r="CA16" s="796">
        <v>1.9276108976597973E-2</v>
      </c>
      <c r="CB16" s="82">
        <v>761</v>
      </c>
      <c r="CC16" s="796">
        <v>4.5871836139291244E-3</v>
      </c>
      <c r="CD16" s="82">
        <v>577</v>
      </c>
      <c r="CE16" s="796">
        <v>1.2479453239899645E-2</v>
      </c>
      <c r="CF16" s="82">
        <v>37</v>
      </c>
      <c r="CG16" s="796">
        <v>6.0965562695666506E-3</v>
      </c>
      <c r="CH16" s="82">
        <v>2571</v>
      </c>
      <c r="CI16" s="796">
        <v>8.3176158109109256E-3</v>
      </c>
      <c r="CJ16" s="82">
        <v>35</v>
      </c>
      <c r="CK16" s="796">
        <v>3.7715517241379312E-3</v>
      </c>
      <c r="CL16" s="82">
        <v>296</v>
      </c>
      <c r="CM16" s="796">
        <v>7.7347200083618594E-3</v>
      </c>
      <c r="CN16" s="82">
        <v>937</v>
      </c>
      <c r="CO16" s="796">
        <v>1.8178643489057893E-2</v>
      </c>
      <c r="CP16" s="82">
        <v>718</v>
      </c>
      <c r="CQ16" s="796">
        <v>4.4512225363289191E-3</v>
      </c>
      <c r="CR16" s="82">
        <v>573</v>
      </c>
      <c r="CS16" s="796">
        <v>1.1619654046600288E-2</v>
      </c>
      <c r="CT16" s="82">
        <v>39</v>
      </c>
      <c r="CU16" s="796">
        <v>6.2822164948453611E-3</v>
      </c>
      <c r="CV16" s="82">
        <v>2598</v>
      </c>
      <c r="CW16" s="796">
        <v>8.2236529732398912E-3</v>
      </c>
      <c r="CX16" s="82">
        <v>37</v>
      </c>
      <c r="CY16" s="796">
        <v>4.4052863436123352E-3</v>
      </c>
      <c r="CZ16" s="82">
        <v>292</v>
      </c>
      <c r="DA16" s="796">
        <v>7.5399592015906215E-3</v>
      </c>
      <c r="DB16" s="82">
        <v>963</v>
      </c>
      <c r="DC16" s="796">
        <v>1.88328704971252E-2</v>
      </c>
      <c r="DD16" s="82">
        <v>708</v>
      </c>
      <c r="DE16" s="796">
        <f t="shared" si="24"/>
        <v>4.5244531354843654E-3</v>
      </c>
      <c r="DF16" s="82">
        <v>233</v>
      </c>
      <c r="DG16" s="796">
        <f t="shared" si="25"/>
        <v>4.8002637054739491E-3</v>
      </c>
      <c r="DH16" s="82">
        <v>40</v>
      </c>
      <c r="DI16" s="796">
        <f t="shared" si="26"/>
        <v>6.4123116383456233E-3</v>
      </c>
      <c r="DJ16" s="82">
        <f t="shared" si="27"/>
        <v>2273</v>
      </c>
      <c r="DK16" s="796">
        <f t="shared" si="28"/>
        <v>7.3436288446627031E-3</v>
      </c>
      <c r="DL16" s="82">
        <v>84</v>
      </c>
      <c r="DM16" s="796">
        <f t="shared" si="1"/>
        <v>9.4107102845619531E-3</v>
      </c>
      <c r="DN16" s="82">
        <v>282</v>
      </c>
      <c r="DO16" s="796">
        <f t="shared" si="2"/>
        <v>6.9815805109922757E-3</v>
      </c>
      <c r="DP16" s="82">
        <v>875</v>
      </c>
      <c r="DQ16" s="796">
        <f t="shared" si="3"/>
        <v>1.8851258186832125E-2</v>
      </c>
      <c r="DR16" s="82">
        <v>696</v>
      </c>
      <c r="DS16" s="796">
        <f t="shared" si="4"/>
        <v>4.7658502180924272E-3</v>
      </c>
      <c r="DT16" s="82">
        <v>354</v>
      </c>
      <c r="DU16" s="796">
        <f t="shared" si="5"/>
        <v>7.2736238673488255E-3</v>
      </c>
      <c r="DV16" s="82">
        <v>41</v>
      </c>
      <c r="DW16" s="796">
        <f t="shared" si="6"/>
        <v>6.6171723692704972E-3</v>
      </c>
      <c r="DX16" s="82">
        <f t="shared" si="29"/>
        <v>2332</v>
      </c>
      <c r="DY16" s="796">
        <f t="shared" si="7"/>
        <v>7.8614338014684568E-3</v>
      </c>
      <c r="DZ16" s="82">
        <v>86</v>
      </c>
      <c r="EA16" s="796">
        <f t="shared" si="8"/>
        <v>1.0044382153702406E-2</v>
      </c>
      <c r="EB16" s="82">
        <v>293</v>
      </c>
      <c r="EC16" s="796">
        <f t="shared" si="9"/>
        <v>6.8739002932551316E-3</v>
      </c>
      <c r="ED16" s="82">
        <v>1080</v>
      </c>
      <c r="EE16" s="796">
        <f t="shared" si="10"/>
        <v>2.4240247789199622E-2</v>
      </c>
      <c r="EF16" s="82">
        <v>1384</v>
      </c>
      <c r="EG16" s="796">
        <f t="shared" si="11"/>
        <v>9.4900471073870139E-3</v>
      </c>
      <c r="EH16" s="82">
        <v>340</v>
      </c>
      <c r="EI16" s="796">
        <f t="shared" si="12"/>
        <v>7.0139247034553898E-3</v>
      </c>
      <c r="EJ16" s="82">
        <v>41</v>
      </c>
      <c r="EK16" s="796">
        <f t="shared" si="13"/>
        <v>6.6655828320598279E-3</v>
      </c>
      <c r="EL16" s="82">
        <f t="shared" si="22"/>
        <v>3224</v>
      </c>
      <c r="EM16" s="796">
        <f t="shared" si="14"/>
        <v>1.0884390487636899E-2</v>
      </c>
      <c r="EN16" s="82">
        <v>88</v>
      </c>
      <c r="EO16" s="796">
        <f t="shared" si="15"/>
        <v>1.0808155244411692E-2</v>
      </c>
      <c r="EP16" s="82">
        <v>305</v>
      </c>
      <c r="EQ16" s="796">
        <f t="shared" si="16"/>
        <v>6.9512500854661896E-3</v>
      </c>
      <c r="ER16" s="82">
        <v>1029</v>
      </c>
      <c r="ES16" s="796">
        <f t="shared" si="17"/>
        <v>2.3600376138161967E-2</v>
      </c>
      <c r="ET16" s="82">
        <v>1262</v>
      </c>
      <c r="EU16" s="796">
        <f t="shared" si="18"/>
        <v>9.2493513727444632E-3</v>
      </c>
      <c r="EV16" s="82">
        <v>330</v>
      </c>
      <c r="EW16" s="796">
        <f t="shared" si="19"/>
        <v>6.7682589166683758E-3</v>
      </c>
      <c r="EX16" s="82">
        <v>26</v>
      </c>
      <c r="EY16" s="796">
        <f t="shared" si="20"/>
        <v>4.2699950730826081E-3</v>
      </c>
      <c r="EZ16" s="82">
        <f t="shared" si="30"/>
        <v>3040</v>
      </c>
      <c r="FA16" s="796">
        <f t="shared" si="21"/>
        <v>1.0595731035732709E-2</v>
      </c>
      <c r="FB16" s="82">
        <v>125</v>
      </c>
      <c r="FC16" s="796">
        <v>1.1901361515757403E-2</v>
      </c>
      <c r="FD16" s="82">
        <v>548</v>
      </c>
      <c r="FE16" s="796">
        <v>1.1073167774656995E-2</v>
      </c>
      <c r="FF16" s="82">
        <v>1160</v>
      </c>
      <c r="FG16" s="796">
        <v>3.5562095711088627E-2</v>
      </c>
      <c r="FH16" s="82">
        <v>1026</v>
      </c>
      <c r="FI16" s="796">
        <v>6.8067828994506805E-3</v>
      </c>
      <c r="FJ16" s="82">
        <v>384</v>
      </c>
      <c r="FK16" s="796">
        <v>7.7912591811061969E-3</v>
      </c>
      <c r="FL16" s="82">
        <v>30</v>
      </c>
      <c r="FM16" s="796">
        <v>4.9767750497677508E-3</v>
      </c>
      <c r="FN16" s="82">
        <v>3273</v>
      </c>
      <c r="FO16" s="796">
        <v>1.0959060058863513E-2</v>
      </c>
      <c r="FP16" s="82">
        <v>104</v>
      </c>
      <c r="FQ16" s="796">
        <v>1.0352379056340831E-2</v>
      </c>
      <c r="FR16" s="82">
        <v>555</v>
      </c>
      <c r="FS16" s="796">
        <v>1.0626687345625826E-2</v>
      </c>
      <c r="FT16" s="82">
        <v>1151</v>
      </c>
      <c r="FU16" s="796">
        <v>3.4026073846335769E-2</v>
      </c>
      <c r="FV16" s="82">
        <v>932</v>
      </c>
      <c r="FW16" s="796">
        <v>6.1217519245421823E-3</v>
      </c>
      <c r="FX16" s="82">
        <v>325</v>
      </c>
      <c r="FY16" s="796">
        <v>6.5600904283234429E-3</v>
      </c>
      <c r="FZ16" s="82">
        <v>20</v>
      </c>
      <c r="GA16" s="796">
        <v>3.5746201966041107E-3</v>
      </c>
      <c r="GB16" s="82">
        <v>3087</v>
      </c>
      <c r="GC16" s="796">
        <v>1.0171971227193795E-2</v>
      </c>
      <c r="GD16" s="82">
        <v>106</v>
      </c>
      <c r="GE16" s="796">
        <v>1.0208012326656394E-2</v>
      </c>
      <c r="GF16" s="82">
        <v>701</v>
      </c>
      <c r="GG16" s="796">
        <v>1.2588216280280855E-2</v>
      </c>
      <c r="GH16" s="82">
        <v>1325</v>
      </c>
      <c r="GI16" s="796">
        <v>3.9562867636081335E-2</v>
      </c>
      <c r="GJ16" s="82">
        <v>800</v>
      </c>
      <c r="GK16" s="796">
        <v>5.0186946375247801E-3</v>
      </c>
      <c r="GL16" s="82">
        <v>326</v>
      </c>
      <c r="GM16" s="796">
        <v>6.4214942777788718E-3</v>
      </c>
      <c r="GN16" s="82">
        <v>16</v>
      </c>
      <c r="GO16" s="796">
        <v>3.041825095057034E-3</v>
      </c>
      <c r="GP16" s="82">
        <v>3274</v>
      </c>
      <c r="GQ16" s="796">
        <v>1.0393881768801211E-2</v>
      </c>
      <c r="GR16" s="82">
        <v>105</v>
      </c>
      <c r="GS16" s="796">
        <v>1.0707729961248216E-2</v>
      </c>
      <c r="GT16" s="82">
        <v>709</v>
      </c>
      <c r="GU16" s="796">
        <v>1.1935625063129188E-2</v>
      </c>
      <c r="GV16" s="82">
        <v>1298</v>
      </c>
      <c r="GW16" s="796">
        <v>3.9522562572315935E-2</v>
      </c>
      <c r="GX16" s="82">
        <v>713</v>
      </c>
      <c r="GY16" s="796">
        <v>4.4561385965350862E-3</v>
      </c>
      <c r="GZ16" s="82">
        <v>313</v>
      </c>
      <c r="HA16" s="796">
        <v>5.9926097528287797E-3</v>
      </c>
      <c r="HB16" s="82">
        <v>14</v>
      </c>
      <c r="HC16" s="796">
        <v>2.8191703584373741E-3</v>
      </c>
      <c r="HD16" s="82">
        <v>3152</v>
      </c>
      <c r="HE16" s="796">
        <v>9.8731092463296907E-3</v>
      </c>
      <c r="HF16" s="82">
        <v>77</v>
      </c>
      <c r="HG16" s="796">
        <v>8.6917259284343597E-3</v>
      </c>
      <c r="HH16" s="82">
        <v>725</v>
      </c>
      <c r="HI16" s="796">
        <v>1.1411392504682606E-2</v>
      </c>
      <c r="HJ16" s="82">
        <v>1238</v>
      </c>
      <c r="HK16" s="796">
        <v>3.3942916678090643E-2</v>
      </c>
      <c r="HL16" s="82">
        <v>785</v>
      </c>
      <c r="HM16" s="796">
        <v>4.9488409625338065E-3</v>
      </c>
      <c r="HN16" s="82">
        <v>316</v>
      </c>
      <c r="HO16" s="796">
        <v>5.7520432495403824E-3</v>
      </c>
      <c r="HP16" s="82">
        <v>14</v>
      </c>
      <c r="HQ16" s="796">
        <v>3.3508855911919579E-3</v>
      </c>
      <c r="HR16" s="82">
        <v>3155</v>
      </c>
      <c r="HS16" s="796">
        <v>9.6600459885549123E-3</v>
      </c>
      <c r="HT16" s="82">
        <v>81</v>
      </c>
      <c r="HU16" s="796">
        <v>9.2360319270239459E-3</v>
      </c>
      <c r="HV16" s="82">
        <v>778</v>
      </c>
      <c r="HW16" s="796">
        <v>1.2003949885823612E-2</v>
      </c>
      <c r="HX16" s="82">
        <v>1324</v>
      </c>
      <c r="HY16" s="796">
        <v>3.7257991895542547E-2</v>
      </c>
      <c r="HZ16" s="82">
        <v>637</v>
      </c>
      <c r="IA16" s="796">
        <v>4.9173241110991028E-3</v>
      </c>
      <c r="IB16" s="82">
        <v>266</v>
      </c>
      <c r="IC16" s="796">
        <v>5.2561898551583769E-3</v>
      </c>
      <c r="ID16" s="82">
        <v>14</v>
      </c>
      <c r="IE16" s="796">
        <v>3.8888888888888888E-3</v>
      </c>
      <c r="IF16" s="82">
        <v>3100</v>
      </c>
      <c r="IG16" s="796">
        <v>1.0585009577726408E-2</v>
      </c>
      <c r="IH16" s="82">
        <v>102</v>
      </c>
      <c r="II16" s="796">
        <v>1.0899764907031416E-2</v>
      </c>
      <c r="IJ16" s="82">
        <v>873</v>
      </c>
      <c r="IK16" s="796">
        <v>1.2190864531985309E-2</v>
      </c>
      <c r="IL16" s="82">
        <v>1449</v>
      </c>
      <c r="IM16" s="796">
        <v>3.7290578274184832E-2</v>
      </c>
      <c r="IN16" s="82">
        <v>818</v>
      </c>
      <c r="IO16" s="796">
        <v>5.6531534644570069E-3</v>
      </c>
      <c r="IP16" s="82">
        <v>264</v>
      </c>
      <c r="IQ16" s="796">
        <v>4.9128161229692767E-3</v>
      </c>
      <c r="IR16" s="82">
        <v>11</v>
      </c>
      <c r="IS16" s="796">
        <v>2.9341157642037877E-3</v>
      </c>
      <c r="IT16" s="82">
        <v>3517</v>
      </c>
      <c r="IU16" s="796">
        <v>1.0922021055246731E-2</v>
      </c>
      <c r="IV16" s="82">
        <v>115</v>
      </c>
      <c r="IW16" s="796">
        <v>1.1630258899676376E-2</v>
      </c>
      <c r="IX16" s="82">
        <v>919</v>
      </c>
      <c r="IY16" s="796">
        <v>1.2185581500192263E-2</v>
      </c>
      <c r="IZ16" s="82">
        <v>1465</v>
      </c>
      <c r="JA16" s="796">
        <v>3.5484183500460204E-2</v>
      </c>
      <c r="JB16" s="82">
        <v>893</v>
      </c>
      <c r="JC16" s="796">
        <v>6.0020298017918715E-3</v>
      </c>
      <c r="JD16" s="82">
        <v>367</v>
      </c>
      <c r="JE16" s="796">
        <v>4.8674385601931063E-3</v>
      </c>
      <c r="JF16" s="82">
        <v>13</v>
      </c>
      <c r="JG16" s="796">
        <v>3.5316490084216245E-3</v>
      </c>
      <c r="JH16" s="82">
        <v>3772</v>
      </c>
      <c r="JI16" s="796">
        <v>1.0641719376844386E-2</v>
      </c>
      <c r="JJ16" s="82">
        <v>97</v>
      </c>
      <c r="JK16" s="796">
        <v>1.2706313859051611E-2</v>
      </c>
      <c r="JL16" s="82">
        <v>858</v>
      </c>
      <c r="JM16" s="796">
        <v>1.10158175842235E-2</v>
      </c>
      <c r="JN16" s="82">
        <v>1148</v>
      </c>
      <c r="JO16" s="796">
        <v>3.4742608116696425E-2</v>
      </c>
      <c r="JP16" s="82">
        <v>788</v>
      </c>
      <c r="JQ16" s="796">
        <v>5.6203817294799008E-3</v>
      </c>
      <c r="JR16" s="82">
        <v>353</v>
      </c>
      <c r="JS16" s="796">
        <v>4.7798946527467471E-3</v>
      </c>
      <c r="JT16" s="82">
        <v>11</v>
      </c>
      <c r="JU16" s="796">
        <v>3.8381018841591066E-3</v>
      </c>
      <c r="JV16" s="82">
        <v>3255</v>
      </c>
      <c r="JW16" s="796">
        <v>9.7023422735971095E-3</v>
      </c>
      <c r="JX16" s="82">
        <v>105</v>
      </c>
      <c r="JY16" s="796">
        <v>3.0105541426658598E-4</v>
      </c>
      <c r="JZ16" s="82">
        <v>886</v>
      </c>
      <c r="KA16" s="796">
        <v>2.5403342575256688E-3</v>
      </c>
      <c r="KB16" s="82">
        <v>1208</v>
      </c>
      <c r="KC16" s="796">
        <v>3.4635708612765323E-3</v>
      </c>
      <c r="KD16" s="82">
        <v>768</v>
      </c>
      <c r="KE16" s="796">
        <v>2.2020053157784576E-3</v>
      </c>
      <c r="KF16" s="82">
        <v>377</v>
      </c>
      <c r="KG16" s="796">
        <v>1.0809322969381231E-3</v>
      </c>
      <c r="KH16" s="82">
        <v>8</v>
      </c>
      <c r="KI16" s="796">
        <v>2.2937555372692266E-5</v>
      </c>
      <c r="KJ16" s="82">
        <v>3352</v>
      </c>
      <c r="KK16" s="796">
        <v>9.6108357011580603E-3</v>
      </c>
      <c r="KL16" s="82">
        <v>3113</v>
      </c>
      <c r="KM16" s="796">
        <v>8.8854763991128797E-3</v>
      </c>
      <c r="KN16" s="82">
        <v>873</v>
      </c>
      <c r="KO16" s="796">
        <v>2.4918152574447618E-3</v>
      </c>
      <c r="KP16" s="82">
        <v>1074</v>
      </c>
      <c r="KQ16" s="796">
        <v>3.0655321723890884E-3</v>
      </c>
      <c r="KR16" s="82">
        <v>676</v>
      </c>
      <c r="KS16" s="796">
        <v>1.9295155945391284E-3</v>
      </c>
      <c r="KT16" s="82">
        <v>358</v>
      </c>
      <c r="KU16" s="796">
        <v>1.0218440574630296E-3</v>
      </c>
      <c r="KV16" s="82">
        <v>9</v>
      </c>
      <c r="KW16" s="796">
        <v>2.5688817087059402E-5</v>
      </c>
      <c r="KX16" s="82">
        <v>3113</v>
      </c>
      <c r="KY16" s="796">
        <v>8.8854763991128797E-3</v>
      </c>
      <c r="KZ16" s="208">
        <v>118</v>
      </c>
      <c r="LA16" s="278">
        <v>1.5147625160462131E-2</v>
      </c>
      <c r="LB16" s="208">
        <v>842</v>
      </c>
      <c r="LC16" s="278">
        <v>1.0919607309133824E-2</v>
      </c>
      <c r="LD16" s="208">
        <v>1017</v>
      </c>
      <c r="LE16" s="278">
        <v>3.4362751723205839E-2</v>
      </c>
      <c r="LF16" s="208">
        <v>1380</v>
      </c>
      <c r="LG16" s="278">
        <v>9.5612892497852174E-3</v>
      </c>
      <c r="LH16" s="208">
        <v>353</v>
      </c>
      <c r="LI16" s="278">
        <v>4.6782850705718642E-3</v>
      </c>
      <c r="LJ16" s="208">
        <v>9</v>
      </c>
      <c r="LK16" s="278">
        <v>2.6722090261282658E-3</v>
      </c>
      <c r="LL16" s="208">
        <v>3719</v>
      </c>
      <c r="LM16" s="278">
        <v>1.1014363986376426E-2</v>
      </c>
      <c r="LN16" s="208">
        <v>125</v>
      </c>
      <c r="LO16" s="278">
        <v>1.8123821951573148E-2</v>
      </c>
      <c r="LP16" s="208">
        <v>842</v>
      </c>
      <c r="LQ16" s="278">
        <v>1.1331673507839311E-2</v>
      </c>
      <c r="LR16" s="208">
        <v>932</v>
      </c>
      <c r="LS16" s="278">
        <v>3.2532812063669363E-2</v>
      </c>
      <c r="LT16" s="208">
        <v>1297</v>
      </c>
      <c r="LU16" s="278">
        <v>9.1916063696343905E-3</v>
      </c>
      <c r="LV16" s="208">
        <v>354</v>
      </c>
      <c r="LW16" s="278">
        <v>4.8301268931641422E-3</v>
      </c>
      <c r="LX16" s="208">
        <v>11</v>
      </c>
      <c r="LY16" s="278">
        <v>3.6925142665323934E-3</v>
      </c>
      <c r="LZ16" s="208">
        <v>3561</v>
      </c>
      <c r="MA16" s="278">
        <v>1.0882387096379871E-2</v>
      </c>
      <c r="MB16" s="208">
        <v>3648</v>
      </c>
      <c r="MC16" s="278">
        <v>1.1233204928578275E-2</v>
      </c>
      <c r="ME16" s="277"/>
    </row>
    <row r="17" spans="1:343">
      <c r="A17" s="70"/>
      <c r="B17" s="277" t="s">
        <v>2817</v>
      </c>
      <c r="C17" s="277"/>
      <c r="D17" s="82">
        <v>0</v>
      </c>
      <c r="E17" s="796">
        <v>0</v>
      </c>
      <c r="F17" s="82">
        <v>253</v>
      </c>
      <c r="G17" s="796">
        <v>7.2613512427529992E-3</v>
      </c>
      <c r="H17" s="82">
        <v>1614</v>
      </c>
      <c r="I17" s="796">
        <v>2.2711282469816789E-2</v>
      </c>
      <c r="J17" s="82">
        <v>4427</v>
      </c>
      <c r="K17" s="796">
        <v>2.1118865773316859E-2</v>
      </c>
      <c r="L17" s="82">
        <v>1508</v>
      </c>
      <c r="M17" s="796">
        <v>2.8448536070027165E-2</v>
      </c>
      <c r="N17" s="82">
        <v>188</v>
      </c>
      <c r="O17" s="796">
        <v>3.5498489425981876E-2</v>
      </c>
      <c r="P17" s="82">
        <v>7990</v>
      </c>
      <c r="Q17" s="796">
        <v>2.0859984857582958E-2</v>
      </c>
      <c r="R17" s="82">
        <v>0</v>
      </c>
      <c r="S17" s="796">
        <v>0</v>
      </c>
      <c r="T17" s="82">
        <v>247</v>
      </c>
      <c r="U17" s="796">
        <v>7.2540381791483116E-3</v>
      </c>
      <c r="V17" s="82">
        <v>1146</v>
      </c>
      <c r="W17" s="796">
        <v>2.2174493527602021E-2</v>
      </c>
      <c r="X17" s="82">
        <v>4099</v>
      </c>
      <c r="Y17" s="796">
        <v>2.2065156539339392E-2</v>
      </c>
      <c r="Z17" s="82">
        <v>1386</v>
      </c>
      <c r="AA17" s="796">
        <v>2.7880031380121899E-2</v>
      </c>
      <c r="AB17" s="82">
        <v>170</v>
      </c>
      <c r="AC17" s="796">
        <v>3.6394776279169344E-2</v>
      </c>
      <c r="AD17" s="82">
        <v>7048</v>
      </c>
      <c r="AE17" s="796">
        <v>2.1010520165389283E-2</v>
      </c>
      <c r="AF17" s="82">
        <v>0</v>
      </c>
      <c r="AG17" s="796">
        <v>0</v>
      </c>
      <c r="AH17" s="82">
        <v>261</v>
      </c>
      <c r="AI17" s="796">
        <v>7.5852247958382978E-3</v>
      </c>
      <c r="AJ17" s="82">
        <v>1146</v>
      </c>
      <c r="AK17" s="796">
        <v>2.1192787794729544E-2</v>
      </c>
      <c r="AL17" s="82">
        <v>4047</v>
      </c>
      <c r="AM17" s="796">
        <v>2.1942689836527775E-2</v>
      </c>
      <c r="AN17" s="82">
        <v>1389</v>
      </c>
      <c r="AO17" s="796">
        <v>2.9026999916408929E-2</v>
      </c>
      <c r="AP17" s="82">
        <v>180</v>
      </c>
      <c r="AQ17" s="796">
        <v>3.2034169781099839E-2</v>
      </c>
      <c r="AR17" s="82">
        <v>7023</v>
      </c>
      <c r="AS17" s="796">
        <v>2.0850590069026943E-2</v>
      </c>
      <c r="AT17" s="82">
        <v>0</v>
      </c>
      <c r="AU17" s="796">
        <v>0</v>
      </c>
      <c r="AV17" s="82">
        <v>256</v>
      </c>
      <c r="AW17" s="796">
        <v>7.3979886718298464E-3</v>
      </c>
      <c r="AX17" s="82">
        <v>849</v>
      </c>
      <c r="AY17" s="796">
        <v>1.6916057303393173E-2</v>
      </c>
      <c r="AZ17" s="82">
        <v>3904</v>
      </c>
      <c r="BA17" s="796">
        <v>2.2353789952246256E-2</v>
      </c>
      <c r="BB17" s="82">
        <v>1244</v>
      </c>
      <c r="BC17" s="796">
        <v>2.6942152340112185E-2</v>
      </c>
      <c r="BD17" s="82">
        <v>183</v>
      </c>
      <c r="BE17" s="796">
        <v>3.410361535594484E-2</v>
      </c>
      <c r="BF17" s="82">
        <v>6436</v>
      </c>
      <c r="BG17" s="796">
        <v>1.9988632940248399E-2</v>
      </c>
      <c r="BH17" s="82">
        <v>0</v>
      </c>
      <c r="BI17" s="796">
        <v>0</v>
      </c>
      <c r="BJ17" s="82">
        <v>287</v>
      </c>
      <c r="BK17" s="796">
        <v>8.2107913257424038E-3</v>
      </c>
      <c r="BL17" s="82">
        <v>696</v>
      </c>
      <c r="BM17" s="796">
        <v>1.4567983924983255E-2</v>
      </c>
      <c r="BN17" s="82">
        <v>3502</v>
      </c>
      <c r="BO17" s="796">
        <v>2.0389389599198865E-2</v>
      </c>
      <c r="BP17" s="82">
        <v>1247</v>
      </c>
      <c r="BQ17" s="796">
        <v>2.7383122159028526E-2</v>
      </c>
      <c r="BR17" s="82">
        <v>191</v>
      </c>
      <c r="BS17" s="796">
        <v>3.2389350517212138E-2</v>
      </c>
      <c r="BT17" s="82">
        <v>5923</v>
      </c>
      <c r="BU17" s="796">
        <v>1.8758273846095377E-2</v>
      </c>
      <c r="BV17" s="82">
        <v>0</v>
      </c>
      <c r="BW17" s="796">
        <v>0</v>
      </c>
      <c r="BX17" s="82">
        <v>279</v>
      </c>
      <c r="BY17" s="796">
        <v>7.7114427860696519E-3</v>
      </c>
      <c r="BZ17" s="82">
        <v>691</v>
      </c>
      <c r="CA17" s="796">
        <v>1.5084701362207475E-2</v>
      </c>
      <c r="CB17" s="82">
        <v>3300</v>
      </c>
      <c r="CC17" s="796">
        <v>1.9891860612307636E-2</v>
      </c>
      <c r="CD17" s="82">
        <v>1233</v>
      </c>
      <c r="CE17" s="796">
        <v>2.6667531793407733E-2</v>
      </c>
      <c r="CF17" s="82">
        <v>202</v>
      </c>
      <c r="CG17" s="796">
        <v>3.3283901796012524E-2</v>
      </c>
      <c r="CH17" s="82">
        <v>5705</v>
      </c>
      <c r="CI17" s="796">
        <v>1.8456630961200635E-2</v>
      </c>
      <c r="CJ17" s="82">
        <v>0</v>
      </c>
      <c r="CK17" s="796">
        <v>0</v>
      </c>
      <c r="CL17" s="82">
        <v>310</v>
      </c>
      <c r="CM17" s="796">
        <v>8.1005513601087042E-3</v>
      </c>
      <c r="CN17" s="82">
        <v>719</v>
      </c>
      <c r="CO17" s="796">
        <v>1.3949247245072171E-2</v>
      </c>
      <c r="CP17" s="82">
        <v>3096</v>
      </c>
      <c r="CQ17" s="796">
        <v>1.9193572385061745E-2</v>
      </c>
      <c r="CR17" s="82">
        <v>1252</v>
      </c>
      <c r="CS17" s="796">
        <v>2.5388842698679862E-2</v>
      </c>
      <c r="CT17" s="82">
        <v>200</v>
      </c>
      <c r="CU17" s="796">
        <v>3.2216494845360821E-2</v>
      </c>
      <c r="CV17" s="82">
        <v>5577</v>
      </c>
      <c r="CW17" s="796">
        <v>1.7653315100753995E-2</v>
      </c>
      <c r="CX17" s="82">
        <v>0</v>
      </c>
      <c r="CY17" s="796">
        <v>0</v>
      </c>
      <c r="CZ17" s="82">
        <v>307</v>
      </c>
      <c r="DA17" s="796">
        <v>7.9272858729052091E-3</v>
      </c>
      <c r="DB17" s="82">
        <v>697</v>
      </c>
      <c r="DC17" s="796">
        <v>1.3630852270504947E-2</v>
      </c>
      <c r="DD17" s="82">
        <v>3074</v>
      </c>
      <c r="DE17" s="796">
        <f t="shared" si="24"/>
        <v>1.964430641028099E-2</v>
      </c>
      <c r="DF17" s="82">
        <v>1512</v>
      </c>
      <c r="DG17" s="796">
        <f t="shared" si="25"/>
        <v>3.1150209110200045E-2</v>
      </c>
      <c r="DH17" s="82">
        <v>214</v>
      </c>
      <c r="DI17" s="796">
        <f t="shared" si="26"/>
        <v>3.4305867265149087E-2</v>
      </c>
      <c r="DJ17" s="82">
        <f t="shared" si="27"/>
        <v>5804</v>
      </c>
      <c r="DK17" s="796">
        <f t="shared" si="28"/>
        <v>1.8751615404497286E-2</v>
      </c>
      <c r="DL17" s="82">
        <v>0</v>
      </c>
      <c r="DM17" s="796">
        <f t="shared" si="1"/>
        <v>0</v>
      </c>
      <c r="DN17" s="82">
        <v>358</v>
      </c>
      <c r="DO17" s="796">
        <f t="shared" si="2"/>
        <v>8.863141216082393E-3</v>
      </c>
      <c r="DP17" s="82">
        <v>506</v>
      </c>
      <c r="DQ17" s="796">
        <f t="shared" si="3"/>
        <v>1.0901413305756636E-2</v>
      </c>
      <c r="DR17" s="82">
        <v>2992</v>
      </c>
      <c r="DS17" s="796">
        <f t="shared" si="4"/>
        <v>2.0487677949041008E-2</v>
      </c>
      <c r="DT17" s="82">
        <v>1733</v>
      </c>
      <c r="DU17" s="796">
        <f t="shared" si="5"/>
        <v>3.5607881813885633E-2</v>
      </c>
      <c r="DV17" s="82">
        <v>217</v>
      </c>
      <c r="DW17" s="796">
        <f t="shared" si="6"/>
        <v>3.5022595222724336E-2</v>
      </c>
      <c r="DX17" s="82">
        <f t="shared" si="29"/>
        <v>5806</v>
      </c>
      <c r="DY17" s="796">
        <f t="shared" si="7"/>
        <v>1.9572677809316406E-2</v>
      </c>
      <c r="DZ17" s="82">
        <v>0</v>
      </c>
      <c r="EA17" s="796">
        <f t="shared" si="8"/>
        <v>0</v>
      </c>
      <c r="EB17" s="82">
        <v>368</v>
      </c>
      <c r="EC17" s="796">
        <f t="shared" si="9"/>
        <v>8.6334310850439879E-3</v>
      </c>
      <c r="ED17" s="82">
        <v>551</v>
      </c>
      <c r="EE17" s="796">
        <f t="shared" si="10"/>
        <v>1.2367015307267585E-2</v>
      </c>
      <c r="EF17" s="82">
        <v>2956</v>
      </c>
      <c r="EG17" s="796">
        <f t="shared" si="11"/>
        <v>2.0269204659997118E-2</v>
      </c>
      <c r="EH17" s="82">
        <v>1700</v>
      </c>
      <c r="EI17" s="796">
        <f t="shared" si="12"/>
        <v>3.5069623517276945E-2</v>
      </c>
      <c r="EJ17" s="82">
        <v>220</v>
      </c>
      <c r="EK17" s="796">
        <f t="shared" si="13"/>
        <v>3.5766542025686882E-2</v>
      </c>
      <c r="EL17" s="82">
        <f t="shared" si="22"/>
        <v>5795</v>
      </c>
      <c r="EM17" s="796">
        <f t="shared" si="14"/>
        <v>1.9564219254297712E-2</v>
      </c>
      <c r="EN17" s="82">
        <v>0</v>
      </c>
      <c r="EO17" s="796">
        <f t="shared" si="15"/>
        <v>0</v>
      </c>
      <c r="EP17" s="82">
        <v>377</v>
      </c>
      <c r="EQ17" s="796">
        <f t="shared" si="16"/>
        <v>8.5922009253139465E-3</v>
      </c>
      <c r="ER17" s="82">
        <v>452</v>
      </c>
      <c r="ES17" s="796">
        <f t="shared" si="17"/>
        <v>1.0366734707919543E-2</v>
      </c>
      <c r="ET17" s="82">
        <v>2744</v>
      </c>
      <c r="EU17" s="796">
        <f t="shared" si="18"/>
        <v>2.0111109482417438E-2</v>
      </c>
      <c r="EV17" s="82">
        <v>1685</v>
      </c>
      <c r="EW17" s="796">
        <f t="shared" si="19"/>
        <v>3.4559140226018831E-2</v>
      </c>
      <c r="EX17" s="82">
        <v>226</v>
      </c>
      <c r="EY17" s="796">
        <f t="shared" si="20"/>
        <v>3.7116111019871903E-2</v>
      </c>
      <c r="EZ17" s="82">
        <f t="shared" si="30"/>
        <v>5484</v>
      </c>
      <c r="FA17" s="796">
        <f t="shared" si="21"/>
        <v>1.9114141118407296E-2</v>
      </c>
      <c r="FB17" s="82">
        <v>0</v>
      </c>
      <c r="FC17" s="796">
        <v>0</v>
      </c>
      <c r="FD17" s="82">
        <v>370</v>
      </c>
      <c r="FE17" s="796">
        <v>7.4764088989472408E-3</v>
      </c>
      <c r="FF17" s="82">
        <v>346</v>
      </c>
      <c r="FG17" s="796">
        <v>1.0607314755204022E-2</v>
      </c>
      <c r="FH17" s="82">
        <v>3209</v>
      </c>
      <c r="FI17" s="796">
        <v>2.128944086192713E-2</v>
      </c>
      <c r="FJ17" s="82">
        <v>1856</v>
      </c>
      <c r="FK17" s="796">
        <v>3.7657752708679951E-2</v>
      </c>
      <c r="FL17" s="82">
        <v>219</v>
      </c>
      <c r="FM17" s="796">
        <v>3.6330457863304577E-2</v>
      </c>
      <c r="FN17" s="82">
        <v>6000</v>
      </c>
      <c r="FO17" s="796">
        <v>2.0089935946587558E-2</v>
      </c>
      <c r="FP17" s="82">
        <v>0</v>
      </c>
      <c r="FQ17" s="796">
        <v>0</v>
      </c>
      <c r="FR17" s="82">
        <v>369</v>
      </c>
      <c r="FS17" s="796">
        <v>7.0653110460106843E-3</v>
      </c>
      <c r="FT17" s="82">
        <v>204</v>
      </c>
      <c r="FU17" s="796">
        <v>6.0306855470482158E-3</v>
      </c>
      <c r="FV17" s="82">
        <v>2845</v>
      </c>
      <c r="FW17" s="796">
        <v>1.8687107537899688E-2</v>
      </c>
      <c r="FX17" s="82">
        <v>1772</v>
      </c>
      <c r="FY17" s="796">
        <v>3.5767631504581968E-2</v>
      </c>
      <c r="FZ17" s="82">
        <v>202</v>
      </c>
      <c r="GA17" s="796">
        <v>3.6103663985701522E-2</v>
      </c>
      <c r="GB17" s="82">
        <v>5392</v>
      </c>
      <c r="GC17" s="796">
        <v>1.7767174880799787E-2</v>
      </c>
      <c r="GD17" s="82">
        <v>0</v>
      </c>
      <c r="GE17" s="796">
        <v>0</v>
      </c>
      <c r="GF17" s="82">
        <v>358</v>
      </c>
      <c r="GG17" s="796">
        <v>6.4287894840806652E-3</v>
      </c>
      <c r="GH17" s="82">
        <v>163</v>
      </c>
      <c r="GI17" s="796">
        <v>4.8669791884386852E-3</v>
      </c>
      <c r="GJ17" s="82">
        <v>2971</v>
      </c>
      <c r="GK17" s="796">
        <v>1.8638177210107652E-2</v>
      </c>
      <c r="GL17" s="82">
        <v>1844</v>
      </c>
      <c r="GM17" s="796">
        <v>3.6322808123387243E-2</v>
      </c>
      <c r="GN17" s="82">
        <v>198</v>
      </c>
      <c r="GO17" s="796">
        <v>3.76425855513308E-2</v>
      </c>
      <c r="GP17" s="82">
        <v>5534</v>
      </c>
      <c r="GQ17" s="796">
        <v>1.7568644382573582E-2</v>
      </c>
      <c r="GR17" s="82">
        <v>0</v>
      </c>
      <c r="GS17" s="796">
        <v>0</v>
      </c>
      <c r="GT17" s="82">
        <v>392</v>
      </c>
      <c r="GU17" s="796">
        <v>6.5991044072590144E-3</v>
      </c>
      <c r="GV17" s="82">
        <v>152</v>
      </c>
      <c r="GW17" s="796">
        <v>4.6282199622434683E-3</v>
      </c>
      <c r="GX17" s="82">
        <v>2802</v>
      </c>
      <c r="GY17" s="796">
        <v>1.751206219844504E-2</v>
      </c>
      <c r="GZ17" s="82">
        <v>1813</v>
      </c>
      <c r="HA17" s="796">
        <v>3.4711186843062548E-2</v>
      </c>
      <c r="HB17" s="82">
        <v>207</v>
      </c>
      <c r="HC17" s="796">
        <v>4.1683447442609746E-2</v>
      </c>
      <c r="HD17" s="82">
        <v>5366</v>
      </c>
      <c r="HE17" s="796">
        <v>1.6808091439024467E-2</v>
      </c>
      <c r="HF17" s="82">
        <v>1</v>
      </c>
      <c r="HG17" s="796">
        <v>1.1287955751213455E-4</v>
      </c>
      <c r="HH17" s="82">
        <v>400</v>
      </c>
      <c r="HI17" s="796">
        <v>6.2959406922386794E-3</v>
      </c>
      <c r="HJ17" s="82">
        <v>215</v>
      </c>
      <c r="HK17" s="796">
        <v>5.8947714747895705E-3</v>
      </c>
      <c r="HL17" s="82">
        <v>2817</v>
      </c>
      <c r="HM17" s="796">
        <v>1.7759089161092655E-2</v>
      </c>
      <c r="HN17" s="82">
        <v>1796</v>
      </c>
      <c r="HO17" s="796">
        <v>3.2691992646121923E-2</v>
      </c>
      <c r="HP17" s="82">
        <v>190</v>
      </c>
      <c r="HQ17" s="796">
        <v>4.547630445189086E-2</v>
      </c>
      <c r="HR17" s="82">
        <v>5419</v>
      </c>
      <c r="HS17" s="796">
        <v>1.6592009258947406E-2</v>
      </c>
      <c r="HT17" s="82">
        <v>1</v>
      </c>
      <c r="HU17" s="796">
        <v>1.1402508551881414E-4</v>
      </c>
      <c r="HV17" s="82">
        <v>448</v>
      </c>
      <c r="HW17" s="796">
        <v>6.9123001913225946E-3</v>
      </c>
      <c r="HX17" s="82">
        <v>234</v>
      </c>
      <c r="HY17" s="796">
        <v>6.5848716794236831E-3</v>
      </c>
      <c r="HZ17" s="82">
        <v>2754</v>
      </c>
      <c r="IA17" s="796">
        <v>2.1259514288802087E-2</v>
      </c>
      <c r="IB17" s="82">
        <v>1816</v>
      </c>
      <c r="IC17" s="796">
        <v>3.5884363823186514E-2</v>
      </c>
      <c r="ID17" s="82">
        <v>166</v>
      </c>
      <c r="IE17" s="796">
        <v>4.611111111111111E-2</v>
      </c>
      <c r="IF17" s="82">
        <v>5419</v>
      </c>
      <c r="IG17" s="796">
        <v>1.8503279645709487E-2</v>
      </c>
      <c r="IH17" s="82">
        <v>1</v>
      </c>
      <c r="II17" s="796">
        <v>1.0686044026501389E-4</v>
      </c>
      <c r="IJ17" s="82">
        <v>541</v>
      </c>
      <c r="IK17" s="796">
        <v>7.5547052827079639E-3</v>
      </c>
      <c r="IL17" s="82">
        <v>266</v>
      </c>
      <c r="IM17" s="796">
        <v>6.8456134029904522E-3</v>
      </c>
      <c r="IN17" s="82">
        <v>3118</v>
      </c>
      <c r="IO17" s="796">
        <v>2.1548328242270109E-2</v>
      </c>
      <c r="IP17" s="82">
        <v>1799</v>
      </c>
      <c r="IQ17" s="796">
        <v>3.3477864413718667E-2</v>
      </c>
      <c r="IR17" s="82">
        <v>120</v>
      </c>
      <c r="IS17" s="796">
        <v>3.2008535609495868E-2</v>
      </c>
      <c r="IT17" s="82">
        <v>5845</v>
      </c>
      <c r="IU17" s="796">
        <v>1.8151610198441043E-2</v>
      </c>
      <c r="IV17" s="82">
        <v>1</v>
      </c>
      <c r="IW17" s="796">
        <v>1.011326860841424E-4</v>
      </c>
      <c r="IX17" s="82">
        <v>652</v>
      </c>
      <c r="IY17" s="796">
        <v>8.6452656562843923E-3</v>
      </c>
      <c r="IZ17" s="82">
        <v>269</v>
      </c>
      <c r="JA17" s="796">
        <v>6.5155258441118051E-3</v>
      </c>
      <c r="JB17" s="82">
        <v>3234</v>
      </c>
      <c r="JC17" s="796">
        <v>2.1736354287788254E-2</v>
      </c>
      <c r="JD17" s="82">
        <v>2556</v>
      </c>
      <c r="JE17" s="796">
        <v>3.3899653841562884E-2</v>
      </c>
      <c r="JF17" s="82">
        <v>127</v>
      </c>
      <c r="JG17" s="796">
        <v>3.4501494159195872E-2</v>
      </c>
      <c r="JH17" s="82">
        <v>6839</v>
      </c>
      <c r="JI17" s="796">
        <v>1.9294464161781218E-2</v>
      </c>
      <c r="JJ17" s="82">
        <v>1</v>
      </c>
      <c r="JK17" s="796">
        <v>1.3099292638197538E-4</v>
      </c>
      <c r="JL17" s="82">
        <v>737</v>
      </c>
      <c r="JM17" s="796">
        <v>9.4623048479868521E-3</v>
      </c>
      <c r="JN17" s="82">
        <v>295</v>
      </c>
      <c r="JO17" s="796">
        <v>8.9277607965378442E-3</v>
      </c>
      <c r="JP17" s="82">
        <v>3055</v>
      </c>
      <c r="JQ17" s="796">
        <v>2.1789677897920173E-2</v>
      </c>
      <c r="JR17" s="82">
        <v>2614</v>
      </c>
      <c r="JS17" s="796">
        <v>3.5395593830821519E-2</v>
      </c>
      <c r="JT17" s="82">
        <v>103</v>
      </c>
      <c r="JU17" s="796">
        <v>3.5938590369853453E-2</v>
      </c>
      <c r="JV17" s="82">
        <v>6805</v>
      </c>
      <c r="JW17" s="796">
        <v>2.0284005889962622E-2</v>
      </c>
      <c r="JX17" s="82">
        <v>1</v>
      </c>
      <c r="JY17" s="796">
        <v>2.8671944215865333E-6</v>
      </c>
      <c r="JZ17" s="82">
        <v>823</v>
      </c>
      <c r="KA17" s="796">
        <v>2.3597010089657171E-3</v>
      </c>
      <c r="KB17" s="82">
        <v>333</v>
      </c>
      <c r="KC17" s="796">
        <v>9.5477574238831558E-4</v>
      </c>
      <c r="KD17" s="82">
        <v>2942</v>
      </c>
      <c r="KE17" s="796">
        <v>8.4352859883075806E-3</v>
      </c>
      <c r="KF17" s="82">
        <v>2638</v>
      </c>
      <c r="KG17" s="796">
        <v>7.5636588841452752E-3</v>
      </c>
      <c r="KH17" s="82">
        <v>100</v>
      </c>
      <c r="KI17" s="796">
        <v>2.8671944215865334E-4</v>
      </c>
      <c r="KJ17" s="82">
        <v>6837</v>
      </c>
      <c r="KK17" s="796">
        <v>1.960300826038713E-2</v>
      </c>
      <c r="KL17" s="82">
        <v>6755</v>
      </c>
      <c r="KM17" s="796">
        <v>1.9280884380342918E-2</v>
      </c>
      <c r="KN17" s="82">
        <v>849</v>
      </c>
      <c r="KO17" s="796">
        <v>2.4233117452126035E-3</v>
      </c>
      <c r="KP17" s="82">
        <v>387</v>
      </c>
      <c r="KQ17" s="796">
        <v>1.1046191347435542E-3</v>
      </c>
      <c r="KR17" s="82">
        <v>2922</v>
      </c>
      <c r="KS17" s="796">
        <v>8.3403026142652853E-3</v>
      </c>
      <c r="KT17" s="82">
        <v>2478</v>
      </c>
      <c r="KU17" s="796">
        <v>7.0729876379703547E-3</v>
      </c>
      <c r="KV17" s="82">
        <v>118</v>
      </c>
      <c r="KW17" s="796">
        <v>3.3680893514144547E-4</v>
      </c>
      <c r="KX17" s="82">
        <v>6755</v>
      </c>
      <c r="KY17" s="796">
        <v>1.9280884380342918E-2</v>
      </c>
      <c r="KZ17" s="208">
        <v>2</v>
      </c>
      <c r="LA17" s="278">
        <v>2.5673940949935817E-4</v>
      </c>
      <c r="LB17" s="208">
        <v>852</v>
      </c>
      <c r="LC17" s="278">
        <v>1.104929385674824E-2</v>
      </c>
      <c r="LD17" s="208">
        <v>361</v>
      </c>
      <c r="LE17" s="278">
        <v>1.2197594269495878E-2</v>
      </c>
      <c r="LF17" s="208">
        <v>3176</v>
      </c>
      <c r="LG17" s="278">
        <v>2.2004822215447719E-2</v>
      </c>
      <c r="LH17" s="208">
        <v>2534</v>
      </c>
      <c r="LI17" s="278">
        <v>3.3582930223311908E-2</v>
      </c>
      <c r="LJ17" s="208">
        <v>130</v>
      </c>
      <c r="LK17" s="278">
        <v>3.8598574821852728E-2</v>
      </c>
      <c r="LL17" s="208">
        <v>7055</v>
      </c>
      <c r="LM17" s="278">
        <v>2.0894417296016585E-2</v>
      </c>
      <c r="LN17" s="208">
        <v>1</v>
      </c>
      <c r="LO17" s="278">
        <v>1.4499057561258519E-4</v>
      </c>
      <c r="LP17" s="208">
        <v>973</v>
      </c>
      <c r="LQ17" s="278">
        <v>1.3094677343382006E-2</v>
      </c>
      <c r="LR17" s="208">
        <v>332</v>
      </c>
      <c r="LS17" s="278">
        <v>1.1588941636414409E-2</v>
      </c>
      <c r="LT17" s="208">
        <v>3309</v>
      </c>
      <c r="LU17" s="278">
        <v>2.3450289496623131E-2</v>
      </c>
      <c r="LV17" s="208">
        <v>2529</v>
      </c>
      <c r="LW17" s="278">
        <v>3.4506753990994676E-2</v>
      </c>
      <c r="LX17" s="208">
        <v>129</v>
      </c>
      <c r="LY17" s="278">
        <v>4.3303121852970798E-2</v>
      </c>
      <c r="LZ17" s="208">
        <v>7273</v>
      </c>
      <c r="MA17" s="278">
        <v>2.2226228967135862E-2</v>
      </c>
      <c r="MB17" s="208">
        <v>7352</v>
      </c>
      <c r="MC17" s="278">
        <v>2.2638849406498761E-2</v>
      </c>
      <c r="ME17" s="277"/>
    </row>
    <row r="18" spans="1:343">
      <c r="A18" s="70"/>
      <c r="B18" s="277" t="s">
        <v>2818</v>
      </c>
      <c r="C18" s="277"/>
      <c r="D18" s="82">
        <v>3</v>
      </c>
      <c r="E18" s="796">
        <v>3.2626427406199022E-4</v>
      </c>
      <c r="F18" s="82">
        <v>82</v>
      </c>
      <c r="G18" s="796">
        <v>2.353481430457494E-3</v>
      </c>
      <c r="H18" s="82">
        <v>1520</v>
      </c>
      <c r="I18" s="796">
        <v>2.1388568373061662E-2</v>
      </c>
      <c r="J18" s="82">
        <v>1618</v>
      </c>
      <c r="K18" s="796">
        <v>7.7186186630283891E-3</v>
      </c>
      <c r="L18" s="82">
        <v>148</v>
      </c>
      <c r="M18" s="796">
        <v>2.7920313914880771E-3</v>
      </c>
      <c r="N18" s="82">
        <v>27</v>
      </c>
      <c r="O18" s="796">
        <v>5.0981873111782478E-3</v>
      </c>
      <c r="P18" s="82">
        <v>3398</v>
      </c>
      <c r="Q18" s="796">
        <v>8.8713677779808375E-3</v>
      </c>
      <c r="R18" s="82">
        <v>3</v>
      </c>
      <c r="S18" s="796">
        <v>3.1354515050167225E-4</v>
      </c>
      <c r="T18" s="82">
        <v>90</v>
      </c>
      <c r="U18" s="796">
        <v>2.6431718061674008E-3</v>
      </c>
      <c r="V18" s="82">
        <v>983</v>
      </c>
      <c r="W18" s="796">
        <v>1.9020529788510283E-2</v>
      </c>
      <c r="X18" s="82">
        <v>1410</v>
      </c>
      <c r="Y18" s="796">
        <v>7.5901123982601952E-3</v>
      </c>
      <c r="Z18" s="82">
        <v>149</v>
      </c>
      <c r="AA18" s="796">
        <v>2.9972039506768852E-3</v>
      </c>
      <c r="AB18" s="82">
        <v>24</v>
      </c>
      <c r="AC18" s="796">
        <v>5.1380860629415539E-3</v>
      </c>
      <c r="AD18" s="82">
        <v>2659</v>
      </c>
      <c r="AE18" s="796">
        <v>7.9266420431001842E-3</v>
      </c>
      <c r="AF18" s="82">
        <v>3</v>
      </c>
      <c r="AG18" s="796">
        <v>2.8749401054144706E-4</v>
      </c>
      <c r="AH18" s="82">
        <v>113</v>
      </c>
      <c r="AI18" s="796">
        <v>3.2840245284663895E-3</v>
      </c>
      <c r="AJ18" s="82">
        <v>898</v>
      </c>
      <c r="AK18" s="796">
        <v>1.6606564956079518E-2</v>
      </c>
      <c r="AL18" s="82">
        <v>1255</v>
      </c>
      <c r="AM18" s="796">
        <v>6.8045652940060186E-3</v>
      </c>
      <c r="AN18" s="82">
        <v>274</v>
      </c>
      <c r="AO18" s="796">
        <v>5.7259884644319985E-3</v>
      </c>
      <c r="AP18" s="82">
        <v>30</v>
      </c>
      <c r="AQ18" s="796">
        <v>5.3390282968499734E-3</v>
      </c>
      <c r="AR18" s="82">
        <v>2573</v>
      </c>
      <c r="AS18" s="796">
        <v>7.6389816670377796E-3</v>
      </c>
      <c r="AT18" s="82">
        <v>1</v>
      </c>
      <c r="AU18" s="796">
        <v>9.0867787369377552E-5</v>
      </c>
      <c r="AV18" s="82">
        <v>116</v>
      </c>
      <c r="AW18" s="796">
        <v>3.3522136169228992E-3</v>
      </c>
      <c r="AX18" s="82">
        <v>763</v>
      </c>
      <c r="AY18" s="796">
        <v>1.5202534419892805E-2</v>
      </c>
      <c r="AZ18" s="82">
        <v>1401</v>
      </c>
      <c r="BA18" s="796">
        <v>8.0219415274326352E-3</v>
      </c>
      <c r="BB18" s="82">
        <v>272</v>
      </c>
      <c r="BC18" s="796">
        <v>5.8908886145582918E-3</v>
      </c>
      <c r="BD18" s="82">
        <v>35</v>
      </c>
      <c r="BE18" s="796">
        <v>6.5225493850167727E-3</v>
      </c>
      <c r="BF18" s="82">
        <v>2588</v>
      </c>
      <c r="BG18" s="796">
        <v>8.037691430914054E-3</v>
      </c>
      <c r="BH18" s="82">
        <v>0</v>
      </c>
      <c r="BI18" s="796">
        <v>0</v>
      </c>
      <c r="BJ18" s="82">
        <v>126</v>
      </c>
      <c r="BK18" s="796">
        <v>3.6047376552039824E-3</v>
      </c>
      <c r="BL18" s="82">
        <v>657</v>
      </c>
      <c r="BM18" s="796">
        <v>1.3751674480910917E-2</v>
      </c>
      <c r="BN18" s="82">
        <v>1819</v>
      </c>
      <c r="BO18" s="796">
        <v>1.0590605277253778E-2</v>
      </c>
      <c r="BP18" s="82">
        <v>270</v>
      </c>
      <c r="BQ18" s="796">
        <v>5.9289839478249414E-3</v>
      </c>
      <c r="BR18" s="82">
        <v>36</v>
      </c>
      <c r="BS18" s="796">
        <v>6.104799050364592E-3</v>
      </c>
      <c r="BT18" s="82">
        <v>2908</v>
      </c>
      <c r="BU18" s="796">
        <v>9.209701223104062E-3</v>
      </c>
      <c r="BV18" s="82">
        <v>0</v>
      </c>
      <c r="BW18" s="796">
        <v>0</v>
      </c>
      <c r="BX18" s="82">
        <v>139</v>
      </c>
      <c r="BY18" s="796">
        <v>3.8419016030956329E-3</v>
      </c>
      <c r="BZ18" s="82">
        <v>560</v>
      </c>
      <c r="CA18" s="796">
        <v>1.2224938875305624E-2</v>
      </c>
      <c r="CB18" s="82">
        <v>1680</v>
      </c>
      <c r="CC18" s="796">
        <v>1.0126765402629342E-2</v>
      </c>
      <c r="CD18" s="82">
        <v>272</v>
      </c>
      <c r="CE18" s="796">
        <v>5.8828618392594515E-3</v>
      </c>
      <c r="CF18" s="82">
        <v>151</v>
      </c>
      <c r="CG18" s="796">
        <v>2.4880540451474708E-2</v>
      </c>
      <c r="CH18" s="82">
        <v>2802</v>
      </c>
      <c r="CI18" s="796">
        <v>9.0649395185423629E-3</v>
      </c>
      <c r="CJ18" s="82">
        <v>1</v>
      </c>
      <c r="CK18" s="796">
        <v>1.0775862068965517E-4</v>
      </c>
      <c r="CL18" s="82">
        <v>150</v>
      </c>
      <c r="CM18" s="796">
        <v>3.9196216258590502E-3</v>
      </c>
      <c r="CN18" s="82">
        <v>565</v>
      </c>
      <c r="CO18" s="796">
        <v>1.096150861399969E-2</v>
      </c>
      <c r="CP18" s="82">
        <v>1410</v>
      </c>
      <c r="CQ18" s="796">
        <v>8.7412587412587419E-3</v>
      </c>
      <c r="CR18" s="82">
        <v>267</v>
      </c>
      <c r="CS18" s="796">
        <v>5.4143937704053697E-3</v>
      </c>
      <c r="CT18" s="82">
        <v>148</v>
      </c>
      <c r="CU18" s="796">
        <v>2.3840206185567009E-2</v>
      </c>
      <c r="CV18" s="82">
        <v>2541</v>
      </c>
      <c r="CW18" s="796">
        <v>8.0432264068524117E-3</v>
      </c>
      <c r="CX18" s="82">
        <v>4</v>
      </c>
      <c r="CY18" s="796">
        <v>4.7624717228241458E-4</v>
      </c>
      <c r="CZ18" s="82">
        <v>160</v>
      </c>
      <c r="DA18" s="796">
        <v>4.1314844940222584E-3</v>
      </c>
      <c r="DB18" s="82">
        <v>537</v>
      </c>
      <c r="DC18" s="796">
        <v>1.0501818750733367E-2</v>
      </c>
      <c r="DD18" s="82">
        <v>1501</v>
      </c>
      <c r="DE18" s="796">
        <f t="shared" si="24"/>
        <v>9.5920962660480686E-3</v>
      </c>
      <c r="DF18" s="82">
        <v>263</v>
      </c>
      <c r="DG18" s="796">
        <f t="shared" si="25"/>
        <v>5.4183234100414097E-3</v>
      </c>
      <c r="DH18" s="82">
        <v>145</v>
      </c>
      <c r="DI18" s="796">
        <f t="shared" si="26"/>
        <v>2.3244629689002885E-2</v>
      </c>
      <c r="DJ18" s="82">
        <f t="shared" si="27"/>
        <v>2610</v>
      </c>
      <c r="DK18" s="796">
        <f t="shared" si="28"/>
        <v>8.4324114758335487E-3</v>
      </c>
      <c r="DL18" s="82">
        <v>5</v>
      </c>
      <c r="DM18" s="796">
        <f t="shared" si="1"/>
        <v>5.6016132646202104E-4</v>
      </c>
      <c r="DN18" s="82">
        <v>170</v>
      </c>
      <c r="DO18" s="796">
        <f t="shared" si="2"/>
        <v>4.2087542087542087E-3</v>
      </c>
      <c r="DP18" s="82">
        <v>396</v>
      </c>
      <c r="DQ18" s="796">
        <f t="shared" si="3"/>
        <v>8.5315408479834532E-3</v>
      </c>
      <c r="DR18" s="82">
        <v>1678</v>
      </c>
      <c r="DS18" s="796">
        <f t="shared" si="4"/>
        <v>1.1490081416607893E-2</v>
      </c>
      <c r="DT18" s="82">
        <v>274</v>
      </c>
      <c r="DU18" s="796">
        <f t="shared" si="5"/>
        <v>5.6298670611682998E-3</v>
      </c>
      <c r="DV18" s="82">
        <v>149</v>
      </c>
      <c r="DW18" s="796">
        <f t="shared" si="6"/>
        <v>2.4047772756617174E-2</v>
      </c>
      <c r="DX18" s="82">
        <f t="shared" si="29"/>
        <v>2672</v>
      </c>
      <c r="DY18" s="796">
        <f t="shared" si="7"/>
        <v>9.0076119714938754E-3</v>
      </c>
      <c r="DZ18" s="82">
        <v>4</v>
      </c>
      <c r="EA18" s="796">
        <f t="shared" si="8"/>
        <v>4.6718056528848397E-4</v>
      </c>
      <c r="EB18" s="82">
        <v>186</v>
      </c>
      <c r="EC18" s="796">
        <f t="shared" si="9"/>
        <v>4.3636363636363638E-3</v>
      </c>
      <c r="ED18" s="82">
        <v>477</v>
      </c>
      <c r="EE18" s="796">
        <f t="shared" si="10"/>
        <v>1.0706109440229834E-2</v>
      </c>
      <c r="EF18" s="82">
        <v>1477</v>
      </c>
      <c r="EG18" s="796">
        <f t="shared" si="11"/>
        <v>1.0127745359545247E-2</v>
      </c>
      <c r="EH18" s="82">
        <v>274</v>
      </c>
      <c r="EI18" s="796">
        <f t="shared" si="12"/>
        <v>5.6523981433728729E-3</v>
      </c>
      <c r="EJ18" s="82">
        <v>40</v>
      </c>
      <c r="EK18" s="796">
        <f t="shared" si="13"/>
        <v>6.5030076410339784E-3</v>
      </c>
      <c r="EL18" s="82">
        <f t="shared" si="22"/>
        <v>2458</v>
      </c>
      <c r="EM18" s="796">
        <f t="shared" si="14"/>
        <v>8.2983349313311104E-3</v>
      </c>
      <c r="EN18" s="82">
        <v>2</v>
      </c>
      <c r="EO18" s="796">
        <f t="shared" si="15"/>
        <v>2.4563989191844754E-4</v>
      </c>
      <c r="EP18" s="82">
        <v>233</v>
      </c>
      <c r="EQ18" s="796">
        <f t="shared" si="16"/>
        <v>5.3102992456184337E-3</v>
      </c>
      <c r="ER18" s="82">
        <v>447</v>
      </c>
      <c r="ES18" s="796">
        <f t="shared" si="17"/>
        <v>1.0252058439026627E-2</v>
      </c>
      <c r="ET18" s="82">
        <v>1163</v>
      </c>
      <c r="EU18" s="796">
        <f t="shared" si="18"/>
        <v>8.5237683411266332E-3</v>
      </c>
      <c r="EV18" s="82">
        <v>266</v>
      </c>
      <c r="EW18" s="796">
        <f t="shared" si="19"/>
        <v>5.4556268843448117E-3</v>
      </c>
      <c r="EX18" s="82">
        <v>39</v>
      </c>
      <c r="EY18" s="796">
        <f t="shared" si="20"/>
        <v>6.4049926096239121E-3</v>
      </c>
      <c r="EZ18" s="82">
        <f t="shared" si="30"/>
        <v>2150</v>
      </c>
      <c r="FA18" s="796">
        <f t="shared" si="21"/>
        <v>7.4936913575083305E-3</v>
      </c>
      <c r="FB18" s="82">
        <v>3</v>
      </c>
      <c r="FC18" s="796">
        <v>2.8563267637817766E-4</v>
      </c>
      <c r="FD18" s="82">
        <v>269</v>
      </c>
      <c r="FE18" s="796">
        <v>5.4355513346400208E-3</v>
      </c>
      <c r="FF18" s="82">
        <v>314</v>
      </c>
      <c r="FG18" s="796">
        <v>9.6262914252429558E-3</v>
      </c>
      <c r="FH18" s="82">
        <v>1269</v>
      </c>
      <c r="FI18" s="796">
        <v>8.4189156914258427E-3</v>
      </c>
      <c r="FJ18" s="82">
        <v>284</v>
      </c>
      <c r="FK18" s="796">
        <v>5.7622854360264578E-3</v>
      </c>
      <c r="FL18" s="82">
        <v>56</v>
      </c>
      <c r="FM18" s="796">
        <v>9.2899800928998005E-3</v>
      </c>
      <c r="FN18" s="82">
        <v>2195</v>
      </c>
      <c r="FO18" s="796">
        <v>7.3495682337932815E-3</v>
      </c>
      <c r="FP18" s="82">
        <v>3</v>
      </c>
      <c r="FQ18" s="796">
        <v>2.9862631893290864E-4</v>
      </c>
      <c r="FR18" s="82">
        <v>286</v>
      </c>
      <c r="FS18" s="796">
        <v>5.4760947402684437E-3</v>
      </c>
      <c r="FT18" s="82">
        <v>343</v>
      </c>
      <c r="FU18" s="796">
        <v>1.0139829130576167E-2</v>
      </c>
      <c r="FV18" s="82">
        <v>1094</v>
      </c>
      <c r="FW18" s="796">
        <v>7.1858332676492994E-3</v>
      </c>
      <c r="FX18" s="82">
        <v>442</v>
      </c>
      <c r="FY18" s="796">
        <v>8.9217229825198814E-3</v>
      </c>
      <c r="FZ18" s="82">
        <v>49</v>
      </c>
      <c r="GA18" s="796">
        <v>8.7578194816800708E-3</v>
      </c>
      <c r="GB18" s="82">
        <v>2217</v>
      </c>
      <c r="GC18" s="796">
        <v>7.3052349240973896E-3</v>
      </c>
      <c r="GD18" s="82">
        <v>3</v>
      </c>
      <c r="GE18" s="796">
        <v>2.8890600924499232E-4</v>
      </c>
      <c r="GF18" s="82">
        <v>504</v>
      </c>
      <c r="GG18" s="796">
        <v>9.0505863127839526E-3</v>
      </c>
      <c r="GH18" s="82">
        <v>357</v>
      </c>
      <c r="GI18" s="796">
        <v>1.0659580185721537E-2</v>
      </c>
      <c r="GJ18" s="82">
        <v>1283</v>
      </c>
      <c r="GK18" s="796">
        <v>8.0487315249303665E-3</v>
      </c>
      <c r="GL18" s="82">
        <v>412</v>
      </c>
      <c r="GM18" s="796">
        <v>8.1155081056591884E-3</v>
      </c>
      <c r="GN18" s="82">
        <v>66</v>
      </c>
      <c r="GO18" s="796">
        <v>1.2547528517110267E-2</v>
      </c>
      <c r="GP18" s="82">
        <v>2625</v>
      </c>
      <c r="GQ18" s="796">
        <v>8.3335185226338371E-3</v>
      </c>
      <c r="GR18" s="82">
        <v>0</v>
      </c>
      <c r="GS18" s="796">
        <v>0</v>
      </c>
      <c r="GT18" s="82">
        <v>464</v>
      </c>
      <c r="GU18" s="796">
        <v>7.811184808592303E-3</v>
      </c>
      <c r="GV18" s="82">
        <v>347</v>
      </c>
      <c r="GW18" s="796">
        <v>1.0565738992753182E-2</v>
      </c>
      <c r="GX18" s="82">
        <v>1107</v>
      </c>
      <c r="GY18" s="796">
        <v>6.9185770355741109E-3</v>
      </c>
      <c r="GZ18" s="82">
        <v>403</v>
      </c>
      <c r="HA18" s="796">
        <v>7.7157243782428062E-3</v>
      </c>
      <c r="HB18" s="82">
        <v>80</v>
      </c>
      <c r="HC18" s="796">
        <v>1.6109544905356425E-2</v>
      </c>
      <c r="HD18" s="82">
        <v>2401</v>
      </c>
      <c r="HE18" s="796">
        <v>7.5207282044535487E-3</v>
      </c>
      <c r="HF18" s="82">
        <v>0</v>
      </c>
      <c r="HG18" s="796">
        <v>0</v>
      </c>
      <c r="HH18" s="82">
        <v>469</v>
      </c>
      <c r="HI18" s="796">
        <v>7.3819904616498509E-3</v>
      </c>
      <c r="HJ18" s="82">
        <v>367</v>
      </c>
      <c r="HK18" s="796">
        <v>1.006223781975708E-2</v>
      </c>
      <c r="HL18" s="82">
        <v>1512</v>
      </c>
      <c r="HM18" s="796">
        <v>9.5320350768804026E-3</v>
      </c>
      <c r="HN18" s="82">
        <v>401</v>
      </c>
      <c r="HO18" s="796">
        <v>7.2992700729927005E-3</v>
      </c>
      <c r="HP18" s="82">
        <v>92</v>
      </c>
      <c r="HQ18" s="796">
        <v>2.2020105313547152E-2</v>
      </c>
      <c r="HR18" s="82">
        <v>2841</v>
      </c>
      <c r="HS18" s="796">
        <v>8.6986341215481797E-3</v>
      </c>
      <c r="HT18" s="82">
        <v>0</v>
      </c>
      <c r="HU18" s="796">
        <v>0</v>
      </c>
      <c r="HV18" s="82">
        <v>463</v>
      </c>
      <c r="HW18" s="796">
        <v>7.1437388137999139E-3</v>
      </c>
      <c r="HX18" s="82">
        <v>389</v>
      </c>
      <c r="HY18" s="796">
        <v>1.0946645655110311E-2</v>
      </c>
      <c r="HZ18" s="82">
        <v>1325</v>
      </c>
      <c r="IA18" s="796">
        <v>1.0228342931250096E-2</v>
      </c>
      <c r="IB18" s="82">
        <v>400</v>
      </c>
      <c r="IC18" s="796">
        <v>7.9040448949750028E-3</v>
      </c>
      <c r="ID18" s="82">
        <v>78</v>
      </c>
      <c r="IE18" s="796">
        <v>2.1666666666666667E-2</v>
      </c>
      <c r="IF18" s="82">
        <v>2655</v>
      </c>
      <c r="IG18" s="796">
        <v>9.0655485254398753E-3</v>
      </c>
      <c r="IH18" s="82">
        <v>0</v>
      </c>
      <c r="II18" s="796">
        <v>0</v>
      </c>
      <c r="IJ18" s="82">
        <v>500</v>
      </c>
      <c r="IK18" s="796">
        <v>6.9821675440923884E-3</v>
      </c>
      <c r="IL18" s="82">
        <v>441</v>
      </c>
      <c r="IM18" s="796">
        <v>1.1349306431273645E-2</v>
      </c>
      <c r="IN18" s="82">
        <v>1745</v>
      </c>
      <c r="IO18" s="796">
        <v>1.2059599994471244E-2</v>
      </c>
      <c r="IP18" s="82">
        <v>411</v>
      </c>
      <c r="IQ18" s="796">
        <v>7.6483614641680775E-3</v>
      </c>
      <c r="IR18" s="82">
        <v>135</v>
      </c>
      <c r="IS18" s="796">
        <v>3.6009602560682849E-2</v>
      </c>
      <c r="IT18" s="82">
        <v>3232</v>
      </c>
      <c r="IU18" s="796">
        <v>1.0036955374056706E-2</v>
      </c>
      <c r="IV18" s="82">
        <v>0</v>
      </c>
      <c r="IW18" s="796">
        <v>0</v>
      </c>
      <c r="IX18" s="82">
        <v>539</v>
      </c>
      <c r="IY18" s="796">
        <v>7.146929737327128E-3</v>
      </c>
      <c r="IZ18" s="82">
        <v>474</v>
      </c>
      <c r="JA18" s="796">
        <v>1.1480889405609649E-2</v>
      </c>
      <c r="JB18" s="82">
        <v>1670</v>
      </c>
      <c r="JC18" s="796">
        <v>1.122440063716957E-2</v>
      </c>
      <c r="JD18" s="82">
        <v>563</v>
      </c>
      <c r="JE18" s="796">
        <v>7.466942532394329E-3</v>
      </c>
      <c r="JF18" s="82">
        <v>133</v>
      </c>
      <c r="JG18" s="796">
        <v>3.6131486009236623E-2</v>
      </c>
      <c r="JH18" s="82">
        <v>3379</v>
      </c>
      <c r="JI18" s="796">
        <v>9.5329718383767702E-3</v>
      </c>
      <c r="JJ18" s="82">
        <v>0</v>
      </c>
      <c r="JK18" s="796">
        <v>0</v>
      </c>
      <c r="JL18" s="82">
        <v>562</v>
      </c>
      <c r="JM18" s="796">
        <v>7.2154889071487267E-3</v>
      </c>
      <c r="JN18" s="82">
        <v>477</v>
      </c>
      <c r="JO18" s="796">
        <v>1.4435735254062887E-2</v>
      </c>
      <c r="JP18" s="82">
        <v>1338</v>
      </c>
      <c r="JQ18" s="796">
        <v>9.5432369975179017E-3</v>
      </c>
      <c r="JR18" s="82">
        <v>551</v>
      </c>
      <c r="JS18" s="796">
        <v>7.4609687072619193E-3</v>
      </c>
      <c r="JT18" s="82">
        <v>95</v>
      </c>
      <c r="JU18" s="796">
        <v>3.3147243545010467E-2</v>
      </c>
      <c r="JV18" s="82">
        <v>3023</v>
      </c>
      <c r="JW18" s="796">
        <v>9.0108082006402652E-3</v>
      </c>
      <c r="JX18" s="82">
        <v>31</v>
      </c>
      <c r="JY18" s="796">
        <v>8.888302706918253E-5</v>
      </c>
      <c r="JZ18" s="82">
        <v>598</v>
      </c>
      <c r="KA18" s="796">
        <v>1.7145822641087469E-3</v>
      </c>
      <c r="KB18" s="82">
        <v>468</v>
      </c>
      <c r="KC18" s="796">
        <v>1.3418469893024976E-3</v>
      </c>
      <c r="KD18" s="82">
        <v>1242</v>
      </c>
      <c r="KE18" s="796">
        <v>3.5610554716104742E-3</v>
      </c>
      <c r="KF18" s="82">
        <v>622</v>
      </c>
      <c r="KG18" s="796">
        <v>1.7833949302268237E-3</v>
      </c>
      <c r="KH18" s="82">
        <v>95</v>
      </c>
      <c r="KI18" s="796">
        <v>2.7238347005072069E-4</v>
      </c>
      <c r="KJ18" s="82">
        <v>3056</v>
      </c>
      <c r="KK18" s="796">
        <v>8.7621461523684462E-3</v>
      </c>
      <c r="KL18" s="82">
        <v>3120</v>
      </c>
      <c r="KM18" s="796">
        <v>8.9054565901805927E-3</v>
      </c>
      <c r="KN18" s="82">
        <v>611</v>
      </c>
      <c r="KO18" s="796">
        <v>1.743985248910366E-3</v>
      </c>
      <c r="KP18" s="82">
        <v>558</v>
      </c>
      <c r="KQ18" s="796">
        <v>1.5927066593976829E-3</v>
      </c>
      <c r="KR18" s="82">
        <v>1298</v>
      </c>
      <c r="KS18" s="796">
        <v>3.7048982865559004E-3</v>
      </c>
      <c r="KT18" s="82">
        <v>589</v>
      </c>
      <c r="KU18" s="796">
        <v>1.6811903626975542E-3</v>
      </c>
      <c r="KV18" s="82">
        <v>33</v>
      </c>
      <c r="KW18" s="796">
        <v>9.4192329319217806E-5</v>
      </c>
      <c r="KX18" s="82">
        <v>3120</v>
      </c>
      <c r="KY18" s="796">
        <v>8.9054565901805927E-3</v>
      </c>
      <c r="KZ18" s="208">
        <v>0</v>
      </c>
      <c r="LA18" s="278">
        <v>0</v>
      </c>
      <c r="LB18" s="208">
        <v>623</v>
      </c>
      <c r="LC18" s="278">
        <v>8.0794719163781135E-3</v>
      </c>
      <c r="LD18" s="208">
        <v>425</v>
      </c>
      <c r="LE18" s="278">
        <v>1.4360048655223679E-2</v>
      </c>
      <c r="LF18" s="208">
        <v>1140</v>
      </c>
      <c r="LG18" s="278">
        <v>7.8984563367790923E-3</v>
      </c>
      <c r="LH18" s="208">
        <v>595</v>
      </c>
      <c r="LI18" s="278">
        <v>7.8854946656947856E-3</v>
      </c>
      <c r="LJ18" s="208">
        <v>94</v>
      </c>
      <c r="LK18" s="278">
        <v>2.7909738717339667E-2</v>
      </c>
      <c r="LL18" s="208">
        <v>2877</v>
      </c>
      <c r="LM18" s="278">
        <v>8.5206574855619718E-3</v>
      </c>
      <c r="LN18" s="208">
        <v>0</v>
      </c>
      <c r="LO18" s="278">
        <v>0</v>
      </c>
      <c r="LP18" s="208">
        <v>643</v>
      </c>
      <c r="LQ18" s="278">
        <v>8.6535226431599492E-3</v>
      </c>
      <c r="LR18" s="208">
        <v>390</v>
      </c>
      <c r="LS18" s="278">
        <v>1.3613515777715721E-2</v>
      </c>
      <c r="LT18" s="208">
        <v>1150</v>
      </c>
      <c r="LU18" s="278">
        <v>8.1498437356048951E-3</v>
      </c>
      <c r="LV18" s="208">
        <v>437</v>
      </c>
      <c r="LW18" s="278">
        <v>5.9626142720698595E-3</v>
      </c>
      <c r="LX18" s="208">
        <v>65</v>
      </c>
      <c r="LY18" s="278">
        <v>2.1819402484055051E-2</v>
      </c>
      <c r="LZ18" s="208">
        <v>2685</v>
      </c>
      <c r="MA18" s="278">
        <v>8.2053382066217227E-3</v>
      </c>
      <c r="MB18" s="208">
        <v>2664</v>
      </c>
      <c r="MC18" s="278">
        <v>8.203195704422293E-3</v>
      </c>
      <c r="ME18" s="277"/>
    </row>
    <row r="19" spans="1:343">
      <c r="A19" s="798"/>
      <c r="B19" s="277" t="s">
        <v>2819</v>
      </c>
      <c r="C19" s="277"/>
      <c r="D19" s="82">
        <v>0</v>
      </c>
      <c r="E19" s="796">
        <v>0</v>
      </c>
      <c r="F19" s="82">
        <v>2412</v>
      </c>
      <c r="G19" s="796">
        <v>6.9226795247115544E-2</v>
      </c>
      <c r="H19" s="82">
        <v>1938</v>
      </c>
      <c r="I19" s="796">
        <v>2.7270424675653618E-2</v>
      </c>
      <c r="J19" s="82">
        <v>3393</v>
      </c>
      <c r="K19" s="796">
        <v>1.618620094169056E-2</v>
      </c>
      <c r="L19" s="82">
        <v>8434</v>
      </c>
      <c r="M19" s="796">
        <v>0.15910805916088139</v>
      </c>
      <c r="N19" s="82">
        <v>4</v>
      </c>
      <c r="O19" s="796">
        <v>7.5528700906344411E-4</v>
      </c>
      <c r="P19" s="82">
        <v>16181</v>
      </c>
      <c r="Q19" s="796">
        <v>4.2244732788554423E-2</v>
      </c>
      <c r="R19" s="82">
        <v>0</v>
      </c>
      <c r="S19" s="796">
        <v>0</v>
      </c>
      <c r="T19" s="82">
        <v>2423</v>
      </c>
      <c r="U19" s="796">
        <v>7.1160058737151255E-2</v>
      </c>
      <c r="V19" s="82">
        <v>1793</v>
      </c>
      <c r="W19" s="796">
        <v>3.4693601130009091E-2</v>
      </c>
      <c r="X19" s="82">
        <v>3128</v>
      </c>
      <c r="Y19" s="796">
        <v>1.6838206795572973E-2</v>
      </c>
      <c r="Z19" s="82">
        <v>8282</v>
      </c>
      <c r="AA19" s="796">
        <v>0.1665962625470199</v>
      </c>
      <c r="AB19" s="82">
        <v>4</v>
      </c>
      <c r="AC19" s="796">
        <v>8.5634767715692573E-4</v>
      </c>
      <c r="AD19" s="82">
        <v>15630</v>
      </c>
      <c r="AE19" s="796">
        <v>4.6593988391747228E-2</v>
      </c>
      <c r="AF19" s="82">
        <v>0</v>
      </c>
      <c r="AG19" s="796">
        <v>0</v>
      </c>
      <c r="AH19" s="82">
        <v>2789</v>
      </c>
      <c r="AI19" s="796">
        <v>8.1054375308785495E-2</v>
      </c>
      <c r="AJ19" s="82">
        <v>3188</v>
      </c>
      <c r="AK19" s="796">
        <v>5.8955154877484976E-2</v>
      </c>
      <c r="AL19" s="82">
        <v>2764</v>
      </c>
      <c r="AM19" s="796">
        <v>1.4986309539946322E-2</v>
      </c>
      <c r="AN19" s="82">
        <v>6420</v>
      </c>
      <c r="AO19" s="796">
        <v>0.13416367131990303</v>
      </c>
      <c r="AP19" s="82">
        <v>4</v>
      </c>
      <c r="AQ19" s="796">
        <v>7.118704395799964E-4</v>
      </c>
      <c r="AR19" s="82">
        <v>15165</v>
      </c>
      <c r="AS19" s="796">
        <v>4.5023380093520374E-2</v>
      </c>
      <c r="AT19" s="82">
        <v>0</v>
      </c>
      <c r="AU19" s="796">
        <v>0</v>
      </c>
      <c r="AV19" s="82">
        <v>3187</v>
      </c>
      <c r="AW19" s="796">
        <v>9.2099179285631716E-2</v>
      </c>
      <c r="AX19" s="82">
        <v>2911</v>
      </c>
      <c r="AY19" s="796">
        <v>5.8000757138018291E-2</v>
      </c>
      <c r="AZ19" s="82">
        <v>2440</v>
      </c>
      <c r="BA19" s="796">
        <v>1.3971118720153912E-2</v>
      </c>
      <c r="BB19" s="82">
        <v>6472</v>
      </c>
      <c r="BC19" s="796">
        <v>0.14016849674051934</v>
      </c>
      <c r="BD19" s="82">
        <v>4</v>
      </c>
      <c r="BE19" s="796">
        <v>7.4543421543048823E-4</v>
      </c>
      <c r="BF19" s="82">
        <v>15014</v>
      </c>
      <c r="BG19" s="796">
        <v>4.6629791013811289E-2</v>
      </c>
      <c r="BH19" s="82">
        <v>0</v>
      </c>
      <c r="BI19" s="796">
        <v>0</v>
      </c>
      <c r="BJ19" s="82">
        <v>3260</v>
      </c>
      <c r="BK19" s="796">
        <v>9.3265434571150649E-2</v>
      </c>
      <c r="BL19" s="82">
        <v>3100</v>
      </c>
      <c r="BM19" s="796">
        <v>6.4886135298057604E-2</v>
      </c>
      <c r="BN19" s="82">
        <v>2411</v>
      </c>
      <c r="BO19" s="796">
        <v>1.403735531800927E-2</v>
      </c>
      <c r="BP19" s="82">
        <v>6002</v>
      </c>
      <c r="BQ19" s="796">
        <v>0.13179911724016777</v>
      </c>
      <c r="BR19" s="82">
        <v>485</v>
      </c>
      <c r="BS19" s="796">
        <v>8.2245209428522981E-2</v>
      </c>
      <c r="BT19" s="82">
        <v>15258</v>
      </c>
      <c r="BU19" s="796">
        <v>4.832242821943665E-2</v>
      </c>
      <c r="BV19" s="82">
        <v>0</v>
      </c>
      <c r="BW19" s="796">
        <v>0</v>
      </c>
      <c r="BX19" s="82">
        <v>3221</v>
      </c>
      <c r="BY19" s="796">
        <v>8.9027086788280821E-2</v>
      </c>
      <c r="BZ19" s="82">
        <v>2132</v>
      </c>
      <c r="CA19" s="796">
        <v>4.6542088718127837E-2</v>
      </c>
      <c r="CB19" s="82">
        <v>2588</v>
      </c>
      <c r="CC19" s="796">
        <v>1.5600040989288534E-2</v>
      </c>
      <c r="CD19" s="82">
        <v>5614</v>
      </c>
      <c r="CE19" s="796">
        <v>0.12142053810883294</v>
      </c>
      <c r="CF19" s="82">
        <v>470</v>
      </c>
      <c r="CG19" s="796">
        <v>7.7442741802603396E-2</v>
      </c>
      <c r="CH19" s="82">
        <v>14025</v>
      </c>
      <c r="CI19" s="796">
        <v>4.5373225106194376E-2</v>
      </c>
      <c r="CJ19" s="82">
        <v>0</v>
      </c>
      <c r="CK19" s="796">
        <v>0</v>
      </c>
      <c r="CL19" s="82">
        <v>3507</v>
      </c>
      <c r="CM19" s="796">
        <v>9.16407536125846E-2</v>
      </c>
      <c r="CN19" s="82">
        <v>2249</v>
      </c>
      <c r="CO19" s="796">
        <v>4.3632624553779295E-2</v>
      </c>
      <c r="CP19" s="82">
        <v>2548</v>
      </c>
      <c r="CQ19" s="796">
        <v>1.5796260477111541E-2</v>
      </c>
      <c r="CR19" s="82">
        <v>5945</v>
      </c>
      <c r="CS19" s="796">
        <v>0.12055644556202219</v>
      </c>
      <c r="CT19" s="82">
        <v>462</v>
      </c>
      <c r="CU19" s="796">
        <v>7.4420103092783504E-2</v>
      </c>
      <c r="CV19" s="82">
        <v>14711</v>
      </c>
      <c r="CW19" s="796">
        <v>4.6565881019758289E-2</v>
      </c>
      <c r="CX19" s="82">
        <v>0</v>
      </c>
      <c r="CY19" s="796">
        <v>0</v>
      </c>
      <c r="CZ19" s="82">
        <v>3582</v>
      </c>
      <c r="DA19" s="796">
        <v>9.2493609109923311E-2</v>
      </c>
      <c r="DB19" s="82">
        <v>2179</v>
      </c>
      <c r="DC19" s="796">
        <v>4.2613525247389213E-2</v>
      </c>
      <c r="DD19" s="82">
        <v>2667</v>
      </c>
      <c r="DE19" s="796">
        <f t="shared" si="24"/>
        <v>1.7043384904430515E-2</v>
      </c>
      <c r="DF19" s="82">
        <v>6040</v>
      </c>
      <c r="DG19" s="796">
        <f t="shared" si="25"/>
        <v>0.12443602051958219</v>
      </c>
      <c r="DH19" s="82">
        <v>428</v>
      </c>
      <c r="DI19" s="796">
        <f t="shared" si="26"/>
        <v>6.8611734530298174E-2</v>
      </c>
      <c r="DJ19" s="82">
        <f t="shared" si="27"/>
        <v>14896</v>
      </c>
      <c r="DK19" s="796">
        <f t="shared" si="28"/>
        <v>4.8126130783148098E-2</v>
      </c>
      <c r="DL19" s="82">
        <v>0</v>
      </c>
      <c r="DM19" s="796">
        <f t="shared" si="1"/>
        <v>0</v>
      </c>
      <c r="DN19" s="82">
        <v>3743</v>
      </c>
      <c r="DO19" s="796">
        <f t="shared" si="2"/>
        <v>9.2666864725688261E-2</v>
      </c>
      <c r="DP19" s="82">
        <v>1440</v>
      </c>
      <c r="DQ19" s="796">
        <f t="shared" si="3"/>
        <v>3.1023784901758014E-2</v>
      </c>
      <c r="DR19" s="82">
        <v>2433</v>
      </c>
      <c r="DS19" s="796">
        <f t="shared" si="4"/>
        <v>1.6659933305486891E-2</v>
      </c>
      <c r="DT19" s="82">
        <v>6532</v>
      </c>
      <c r="DU19" s="796">
        <f t="shared" si="5"/>
        <v>0.13421274322463991</v>
      </c>
      <c r="DV19" s="82">
        <v>431</v>
      </c>
      <c r="DW19" s="796">
        <f t="shared" si="6"/>
        <v>6.956100710135571E-2</v>
      </c>
      <c r="DX19" s="82">
        <f t="shared" si="29"/>
        <v>14579</v>
      </c>
      <c r="DY19" s="796">
        <f t="shared" si="7"/>
        <v>4.9147445708236974E-2</v>
      </c>
      <c r="DZ19" s="82">
        <v>0</v>
      </c>
      <c r="EA19" s="796">
        <f t="shared" si="8"/>
        <v>0</v>
      </c>
      <c r="EB19" s="82">
        <v>4104</v>
      </c>
      <c r="EC19" s="796">
        <f t="shared" si="9"/>
        <v>9.6281524926686221E-2</v>
      </c>
      <c r="ED19" s="82">
        <v>1274</v>
      </c>
      <c r="EE19" s="796">
        <f t="shared" si="10"/>
        <v>2.8594514521704001E-2</v>
      </c>
      <c r="EF19" s="82">
        <v>2155</v>
      </c>
      <c r="EG19" s="796">
        <f t="shared" si="11"/>
        <v>1.4776771326892353E-2</v>
      </c>
      <c r="EH19" s="82">
        <v>5969</v>
      </c>
      <c r="EI19" s="796">
        <f t="shared" si="12"/>
        <v>0.12313563692625064</v>
      </c>
      <c r="EJ19" s="82">
        <v>407</v>
      </c>
      <c r="EK19" s="796">
        <f t="shared" si="13"/>
        <v>6.6168102747520732E-2</v>
      </c>
      <c r="EL19" s="82">
        <f t="shared" si="22"/>
        <v>13909</v>
      </c>
      <c r="EM19" s="796">
        <f t="shared" si="14"/>
        <v>4.6957502261954602E-2</v>
      </c>
      <c r="EN19" s="82">
        <v>0</v>
      </c>
      <c r="EO19" s="796">
        <f t="shared" si="15"/>
        <v>0</v>
      </c>
      <c r="EP19" s="82">
        <v>4257</v>
      </c>
      <c r="EQ19" s="796">
        <f t="shared" si="16"/>
        <v>9.7021218405998588E-2</v>
      </c>
      <c r="ER19" s="82">
        <v>929</v>
      </c>
      <c r="ES19" s="796">
        <f t="shared" si="17"/>
        <v>2.1306850760303662E-2</v>
      </c>
      <c r="ET19" s="82">
        <v>3035</v>
      </c>
      <c r="EU19" s="796">
        <f t="shared" si="18"/>
        <v>2.2243883848081968E-2</v>
      </c>
      <c r="EV19" s="82">
        <v>5480</v>
      </c>
      <c r="EW19" s="796">
        <f t="shared" si="19"/>
        <v>0.11239411776770515</v>
      </c>
      <c r="EX19" s="82">
        <v>393</v>
      </c>
      <c r="EY19" s="796">
        <f t="shared" si="20"/>
        <v>6.4542617835440963E-2</v>
      </c>
      <c r="EZ19" s="82">
        <f t="shared" si="30"/>
        <v>14094</v>
      </c>
      <c r="FA19" s="796">
        <f t="shared" si="21"/>
        <v>4.9123760926847629E-2</v>
      </c>
      <c r="FB19" s="82">
        <v>0</v>
      </c>
      <c r="FC19" s="796">
        <v>0</v>
      </c>
      <c r="FD19" s="82">
        <v>4351</v>
      </c>
      <c r="FE19" s="796">
        <v>8.7918527349512013E-2</v>
      </c>
      <c r="FF19" s="82">
        <v>439</v>
      </c>
      <c r="FG19" s="796">
        <v>1.345841380790337E-2</v>
      </c>
      <c r="FH19" s="82">
        <v>2482</v>
      </c>
      <c r="FI19" s="796">
        <v>1.6466311068651648E-2</v>
      </c>
      <c r="FJ19" s="82">
        <v>5294</v>
      </c>
      <c r="FK19" s="796">
        <v>0.10741387006452137</v>
      </c>
      <c r="FL19" s="82">
        <v>390</v>
      </c>
      <c r="FM19" s="796">
        <v>6.4698075646980754E-2</v>
      </c>
      <c r="FN19" s="82">
        <v>12956</v>
      </c>
      <c r="FO19" s="796">
        <v>4.3380868353998063E-2</v>
      </c>
      <c r="FP19" s="82">
        <v>0</v>
      </c>
      <c r="FQ19" s="796">
        <v>0</v>
      </c>
      <c r="FR19" s="82">
        <v>4448</v>
      </c>
      <c r="FS19" s="796">
        <v>8.5166676240258865E-2</v>
      </c>
      <c r="FT19" s="82">
        <v>46</v>
      </c>
      <c r="FU19" s="796">
        <v>1.3598604664912643E-3</v>
      </c>
      <c r="FV19" s="82">
        <v>2984</v>
      </c>
      <c r="FW19" s="796">
        <v>1.9600115603899005E-2</v>
      </c>
      <c r="FX19" s="82">
        <v>5876</v>
      </c>
      <c r="FY19" s="796">
        <v>0.11860643494408785</v>
      </c>
      <c r="FZ19" s="82">
        <v>441</v>
      </c>
      <c r="GA19" s="796">
        <v>7.8820375335120638E-2</v>
      </c>
      <c r="GB19" s="82">
        <v>13795</v>
      </c>
      <c r="GC19" s="796">
        <v>4.5455893449672304E-2</v>
      </c>
      <c r="GD19" s="82">
        <v>0</v>
      </c>
      <c r="GE19" s="796">
        <v>0</v>
      </c>
      <c r="GF19" s="82">
        <v>4528</v>
      </c>
      <c r="GG19" s="796">
        <v>8.1311616714852653E-2</v>
      </c>
      <c r="GH19" s="82">
        <v>50</v>
      </c>
      <c r="GI19" s="796">
        <v>1.4929384013615597E-3</v>
      </c>
      <c r="GJ19" s="82">
        <v>3214</v>
      </c>
      <c r="GK19" s="796">
        <v>2.0162605706255804E-2</v>
      </c>
      <c r="GL19" s="82">
        <v>4610</v>
      </c>
      <c r="GM19" s="796">
        <v>9.08070203084681E-2</v>
      </c>
      <c r="GN19" s="82">
        <v>436</v>
      </c>
      <c r="GO19" s="796">
        <v>8.2889733840304181E-2</v>
      </c>
      <c r="GP19" s="82">
        <v>12838</v>
      </c>
      <c r="GQ19" s="796">
        <v>4.0756461254694551E-2</v>
      </c>
      <c r="GR19" s="82">
        <v>0</v>
      </c>
      <c r="GS19" s="796">
        <v>0</v>
      </c>
      <c r="GT19" s="82">
        <v>4538</v>
      </c>
      <c r="GU19" s="796">
        <v>7.639473418403421E-2</v>
      </c>
      <c r="GV19" s="82">
        <v>53</v>
      </c>
      <c r="GW19" s="796">
        <v>1.613787223676999E-3</v>
      </c>
      <c r="GX19" s="82">
        <v>2866</v>
      </c>
      <c r="GY19" s="796">
        <v>1.7912052198695034E-2</v>
      </c>
      <c r="GZ19" s="82">
        <v>4432</v>
      </c>
      <c r="HA19" s="796">
        <v>8.4853822442610707E-2</v>
      </c>
      <c r="HB19" s="82">
        <v>386</v>
      </c>
      <c r="HC19" s="796">
        <v>7.7728554168344746E-2</v>
      </c>
      <c r="HD19" s="82">
        <v>12275</v>
      </c>
      <c r="HE19" s="796">
        <v>3.8449370557962229E-2</v>
      </c>
      <c r="HF19" s="82">
        <v>0</v>
      </c>
      <c r="HG19" s="796">
        <v>0</v>
      </c>
      <c r="HH19" s="82">
        <v>4677</v>
      </c>
      <c r="HI19" s="796">
        <v>7.3615286544000749E-2</v>
      </c>
      <c r="HJ19" s="82">
        <v>136</v>
      </c>
      <c r="HK19" s="796">
        <v>3.7287856770761934E-3</v>
      </c>
      <c r="HL19" s="82">
        <v>2995</v>
      </c>
      <c r="HM19" s="796">
        <v>1.8881246729667199E-2</v>
      </c>
      <c r="HN19" s="82">
        <v>4931</v>
      </c>
      <c r="HO19" s="796">
        <v>8.9757358428745659E-2</v>
      </c>
      <c r="HP19" s="82">
        <v>372</v>
      </c>
      <c r="HQ19" s="796">
        <v>8.9037817137386316E-2</v>
      </c>
      <c r="HR19" s="82">
        <v>13111</v>
      </c>
      <c r="HS19" s="796">
        <v>4.0143538179379858E-2</v>
      </c>
      <c r="HT19" s="82">
        <v>0</v>
      </c>
      <c r="HU19" s="796">
        <v>0</v>
      </c>
      <c r="HV19" s="82">
        <v>4629</v>
      </c>
      <c r="HW19" s="796">
        <v>7.1421958896500645E-2</v>
      </c>
      <c r="HX19" s="82">
        <v>57</v>
      </c>
      <c r="HY19" s="796">
        <v>1.6040072039621791E-3</v>
      </c>
      <c r="HZ19" s="82">
        <v>2157</v>
      </c>
      <c r="IA19" s="796">
        <v>1.6650970341665253E-2</v>
      </c>
      <c r="IB19" s="82">
        <v>4602</v>
      </c>
      <c r="IC19" s="796">
        <v>9.0936036516687413E-2</v>
      </c>
      <c r="ID19" s="82">
        <v>355</v>
      </c>
      <c r="IE19" s="796">
        <v>9.8611111111111108E-2</v>
      </c>
      <c r="IF19" s="82">
        <v>11800</v>
      </c>
      <c r="IG19" s="796">
        <v>4.0291326779732781E-2</v>
      </c>
      <c r="IH19" s="82">
        <v>0</v>
      </c>
      <c r="II19" s="796">
        <v>0</v>
      </c>
      <c r="IJ19" s="82">
        <v>4595</v>
      </c>
      <c r="IK19" s="796">
        <v>6.416611973020904E-2</v>
      </c>
      <c r="IL19" s="82">
        <v>59</v>
      </c>
      <c r="IM19" s="796">
        <v>1.5183879352497619E-3</v>
      </c>
      <c r="IN19" s="82">
        <v>3050</v>
      </c>
      <c r="IO19" s="796">
        <v>2.1078383944491286E-2</v>
      </c>
      <c r="IP19" s="82">
        <v>4930</v>
      </c>
      <c r="IQ19" s="796">
        <v>9.1743119266055051E-2</v>
      </c>
      <c r="IR19" s="82">
        <v>342</v>
      </c>
      <c r="IS19" s="796">
        <v>9.1224326487063218E-2</v>
      </c>
      <c r="IT19" s="82">
        <v>12976</v>
      </c>
      <c r="IU19" s="796">
        <v>4.0296885189900933E-2</v>
      </c>
      <c r="IV19" s="82">
        <v>0</v>
      </c>
      <c r="IW19" s="796">
        <v>0</v>
      </c>
      <c r="IX19" s="82">
        <v>3637</v>
      </c>
      <c r="IY19" s="796">
        <v>4.8225201214580266E-2</v>
      </c>
      <c r="IZ19" s="82">
        <v>50</v>
      </c>
      <c r="JA19" s="796">
        <v>1.2110642832921571E-3</v>
      </c>
      <c r="JB19" s="82">
        <v>2679</v>
      </c>
      <c r="JC19" s="796">
        <v>1.8006089405375614E-2</v>
      </c>
      <c r="JD19" s="82">
        <v>5768</v>
      </c>
      <c r="JE19" s="796">
        <v>7.6499688324778839E-2</v>
      </c>
      <c r="JF19" s="82">
        <v>264</v>
      </c>
      <c r="JG19" s="796">
        <v>7.1719641401792988E-2</v>
      </c>
      <c r="JH19" s="82">
        <v>12398</v>
      </c>
      <c r="JI19" s="796">
        <v>3.4977740412013972E-2</v>
      </c>
      <c r="JJ19" s="82">
        <v>0</v>
      </c>
      <c r="JK19" s="796">
        <v>0</v>
      </c>
      <c r="JL19" s="82">
        <v>3868</v>
      </c>
      <c r="JM19" s="796">
        <v>4.9661051766639278E-2</v>
      </c>
      <c r="JN19" s="82">
        <v>41</v>
      </c>
      <c r="JO19" s="796">
        <v>1.2408074327391581E-3</v>
      </c>
      <c r="JP19" s="82">
        <v>3198</v>
      </c>
      <c r="JQ19" s="796">
        <v>2.2809620267610055E-2</v>
      </c>
      <c r="JR19" s="82">
        <v>5814</v>
      </c>
      <c r="JS19" s="796">
        <v>7.8726083600763705E-2</v>
      </c>
      <c r="JT19" s="82">
        <v>2</v>
      </c>
      <c r="JU19" s="796">
        <v>6.9783670621074664E-4</v>
      </c>
      <c r="JV19" s="82">
        <v>12923</v>
      </c>
      <c r="JW19" s="796">
        <v>3.8520236313884931E-2</v>
      </c>
      <c r="JX19" s="82">
        <v>0</v>
      </c>
      <c r="JY19" s="796">
        <v>0</v>
      </c>
      <c r="JZ19" s="82">
        <v>3651</v>
      </c>
      <c r="KA19" s="796">
        <v>1.0468126833212433E-2</v>
      </c>
      <c r="KB19" s="82">
        <v>7</v>
      </c>
      <c r="KC19" s="796">
        <v>2.0070360951105735E-5</v>
      </c>
      <c r="KD19" s="82">
        <v>3399</v>
      </c>
      <c r="KE19" s="796">
        <v>9.7455938389726261E-3</v>
      </c>
      <c r="KF19" s="82">
        <v>5913</v>
      </c>
      <c r="KG19" s="796">
        <v>1.6953720614841173E-2</v>
      </c>
      <c r="KH19" s="82">
        <v>2</v>
      </c>
      <c r="KI19" s="796">
        <v>5.7343888431730666E-6</v>
      </c>
      <c r="KJ19" s="82">
        <v>12972</v>
      </c>
      <c r="KK19" s="796">
        <v>3.7193246036820511E-2</v>
      </c>
      <c r="KL19" s="82">
        <v>15015</v>
      </c>
      <c r="KM19" s="796">
        <v>4.2857509840244098E-2</v>
      </c>
      <c r="KN19" s="82">
        <v>4216</v>
      </c>
      <c r="KO19" s="796">
        <v>1.2033783648782492E-2</v>
      </c>
      <c r="KP19" s="82">
        <v>8</v>
      </c>
      <c r="KQ19" s="796">
        <v>2.2834504077386133E-5</v>
      </c>
      <c r="KR19" s="82">
        <v>4551</v>
      </c>
      <c r="KS19" s="796">
        <v>1.2989978507023037E-2</v>
      </c>
      <c r="KT19" s="82">
        <v>6237</v>
      </c>
      <c r="KU19" s="796">
        <v>1.7802350241332164E-2</v>
      </c>
      <c r="KV19" s="82">
        <v>3</v>
      </c>
      <c r="KW19" s="796">
        <v>8.5629390290198E-6</v>
      </c>
      <c r="KX19" s="82">
        <v>15015</v>
      </c>
      <c r="KY19" s="796">
        <v>4.2857509840244098E-2</v>
      </c>
      <c r="KZ19" s="208">
        <v>11</v>
      </c>
      <c r="LA19" s="278">
        <v>1.4120667522464698E-3</v>
      </c>
      <c r="LB19" s="208">
        <v>3812</v>
      </c>
      <c r="LC19" s="278">
        <v>4.943651195061536E-2</v>
      </c>
      <c r="LD19" s="208">
        <v>4</v>
      </c>
      <c r="LE19" s="278">
        <v>1.3515339910798757E-4</v>
      </c>
      <c r="LF19" s="208">
        <v>3375</v>
      </c>
      <c r="LG19" s="278">
        <v>2.338358783914863E-2</v>
      </c>
      <c r="LH19" s="208">
        <v>6771</v>
      </c>
      <c r="LI19" s="278">
        <v>8.9735604002385533E-2</v>
      </c>
      <c r="LJ19" s="208">
        <v>3</v>
      </c>
      <c r="LK19" s="278">
        <v>8.9073634204275538E-4</v>
      </c>
      <c r="LL19" s="208">
        <v>13976</v>
      </c>
      <c r="LM19" s="278">
        <v>4.1391973937509256E-2</v>
      </c>
      <c r="LN19" s="208">
        <v>0</v>
      </c>
      <c r="LO19" s="278">
        <v>0</v>
      </c>
      <c r="LP19" s="208">
        <v>3953</v>
      </c>
      <c r="LQ19" s="278">
        <v>5.31996500908418E-2</v>
      </c>
      <c r="LR19" s="208">
        <v>4</v>
      </c>
      <c r="LS19" s="278">
        <v>1.3962580284836637E-4</v>
      </c>
      <c r="LT19" s="208">
        <v>3534</v>
      </c>
      <c r="LU19" s="278">
        <v>2.5044824140545825E-2</v>
      </c>
      <c r="LV19" s="208">
        <v>6575</v>
      </c>
      <c r="LW19" s="278">
        <v>8.971210260608542E-2</v>
      </c>
      <c r="LX19" s="208">
        <v>2</v>
      </c>
      <c r="LY19" s="278">
        <v>6.7136623027861698E-4</v>
      </c>
      <c r="LZ19" s="208">
        <v>14068</v>
      </c>
      <c r="MA19" s="278">
        <v>4.2991693814061233E-2</v>
      </c>
      <c r="MB19" s="208">
        <v>13594</v>
      </c>
      <c r="MC19" s="278">
        <v>4.185970060282157E-2</v>
      </c>
      <c r="ME19" s="277"/>
    </row>
    <row r="20" spans="1:343">
      <c r="A20" s="798"/>
      <c r="B20" s="277" t="s">
        <v>2820</v>
      </c>
      <c r="C20" s="277"/>
      <c r="D20" s="82">
        <v>8</v>
      </c>
      <c r="E20" s="796">
        <v>8.7003806416530724E-4</v>
      </c>
      <c r="F20" s="82">
        <v>290</v>
      </c>
      <c r="G20" s="796">
        <v>8.3232879857643074E-3</v>
      </c>
      <c r="H20" s="82">
        <v>57</v>
      </c>
      <c r="I20" s="796">
        <v>8.0207131398981224E-4</v>
      </c>
      <c r="J20" s="82">
        <v>2182</v>
      </c>
      <c r="K20" s="796">
        <v>1.0409163116642734E-2</v>
      </c>
      <c r="L20" s="82">
        <v>1318</v>
      </c>
      <c r="M20" s="796">
        <v>2.48641714458195E-2</v>
      </c>
      <c r="N20" s="82">
        <v>85</v>
      </c>
      <c r="O20" s="796">
        <v>1.6049848942598189E-2</v>
      </c>
      <c r="P20" s="82">
        <v>3940</v>
      </c>
      <c r="Q20" s="796">
        <v>1.0286400543038404E-2</v>
      </c>
      <c r="R20" s="82">
        <v>7</v>
      </c>
      <c r="S20" s="796">
        <v>7.3160535117056851E-4</v>
      </c>
      <c r="T20" s="82">
        <v>276</v>
      </c>
      <c r="U20" s="796">
        <v>8.1057268722466956E-3</v>
      </c>
      <c r="V20" s="82">
        <v>50</v>
      </c>
      <c r="W20" s="796">
        <v>9.6747353959869195E-4</v>
      </c>
      <c r="X20" s="82">
        <v>1976</v>
      </c>
      <c r="Y20" s="796">
        <v>1.0636923474441239E-2</v>
      </c>
      <c r="Z20" s="82">
        <v>1284</v>
      </c>
      <c r="AA20" s="796">
        <v>2.5828254178987389E-2</v>
      </c>
      <c r="AB20" s="82">
        <v>76</v>
      </c>
      <c r="AC20" s="796">
        <v>1.6270605865981589E-2</v>
      </c>
      <c r="AD20" s="82">
        <v>3669</v>
      </c>
      <c r="AE20" s="796">
        <v>1.0937513973724925E-2</v>
      </c>
      <c r="AF20" s="82">
        <v>1</v>
      </c>
      <c r="AG20" s="796">
        <v>9.5831336847149022E-5</v>
      </c>
      <c r="AH20" s="82">
        <v>270</v>
      </c>
      <c r="AI20" s="796">
        <v>7.8467842715568593E-3</v>
      </c>
      <c r="AJ20" s="82">
        <v>53</v>
      </c>
      <c r="AK20" s="796">
        <v>9.8012020342117434E-4</v>
      </c>
      <c r="AL20" s="82">
        <v>1775</v>
      </c>
      <c r="AM20" s="796">
        <v>9.6239867704069181E-3</v>
      </c>
      <c r="AN20" s="82">
        <v>1198</v>
      </c>
      <c r="AO20" s="796">
        <v>2.5035526205801219E-2</v>
      </c>
      <c r="AP20" s="82">
        <v>70</v>
      </c>
      <c r="AQ20" s="796">
        <v>1.2457732692649938E-2</v>
      </c>
      <c r="AR20" s="82">
        <v>3367</v>
      </c>
      <c r="AS20" s="796">
        <v>9.9962888740443845E-3</v>
      </c>
      <c r="AT20" s="82">
        <v>9</v>
      </c>
      <c r="AU20" s="796">
        <v>8.1781008632439802E-4</v>
      </c>
      <c r="AV20" s="82">
        <v>251</v>
      </c>
      <c r="AW20" s="796">
        <v>7.2534967055831699E-3</v>
      </c>
      <c r="AX20" s="82">
        <v>58</v>
      </c>
      <c r="AY20" s="796">
        <v>1.1556317121281556E-3</v>
      </c>
      <c r="AZ20" s="82">
        <v>1696</v>
      </c>
      <c r="BA20" s="796">
        <v>9.7110726841725548E-3</v>
      </c>
      <c r="BB20" s="82">
        <v>1068</v>
      </c>
      <c r="BC20" s="796">
        <v>2.3130400883633294E-2</v>
      </c>
      <c r="BD20" s="82">
        <v>61</v>
      </c>
      <c r="BE20" s="796">
        <v>1.1367871785314947E-2</v>
      </c>
      <c r="BF20" s="82">
        <v>3143</v>
      </c>
      <c r="BG20" s="796">
        <v>9.7613849178372764E-3</v>
      </c>
      <c r="BH20" s="82">
        <v>8</v>
      </c>
      <c r="BI20" s="796">
        <v>8.1366965012205042E-4</v>
      </c>
      <c r="BJ20" s="82">
        <v>260</v>
      </c>
      <c r="BK20" s="796">
        <v>7.4383475424844078E-3</v>
      </c>
      <c r="BL20" s="82">
        <v>51</v>
      </c>
      <c r="BM20" s="796">
        <v>1.06748158070998E-3</v>
      </c>
      <c r="BN20" s="82">
        <v>1681</v>
      </c>
      <c r="BO20" s="796">
        <v>9.7871398961317212E-3</v>
      </c>
      <c r="BP20" s="82">
        <v>1053</v>
      </c>
      <c r="BQ20" s="796">
        <v>2.3123037396517269E-2</v>
      </c>
      <c r="BR20" s="82">
        <v>61</v>
      </c>
      <c r="BS20" s="796">
        <v>1.0344242835340004E-2</v>
      </c>
      <c r="BT20" s="82">
        <v>3114</v>
      </c>
      <c r="BU20" s="796">
        <v>9.8621078434477476E-3</v>
      </c>
      <c r="BV20" s="82">
        <v>8</v>
      </c>
      <c r="BW20" s="796">
        <v>8.975653539773365E-4</v>
      </c>
      <c r="BX20" s="82">
        <v>270</v>
      </c>
      <c r="BY20" s="796">
        <v>7.462686567164179E-3</v>
      </c>
      <c r="BZ20" s="82">
        <v>56</v>
      </c>
      <c r="CA20" s="796">
        <v>1.2224938875305623E-3</v>
      </c>
      <c r="CB20" s="82">
        <v>1716</v>
      </c>
      <c r="CC20" s="796">
        <v>1.0343767518399971E-2</v>
      </c>
      <c r="CD20" s="82">
        <v>1066</v>
      </c>
      <c r="CE20" s="796">
        <v>2.3055627649450645E-2</v>
      </c>
      <c r="CF20" s="82">
        <v>59</v>
      </c>
      <c r="CG20" s="796">
        <v>9.7215356730927672E-3</v>
      </c>
      <c r="CH20" s="82">
        <v>3175</v>
      </c>
      <c r="CI20" s="796">
        <v>1.0271657020475375E-2</v>
      </c>
      <c r="CJ20" s="82">
        <v>0</v>
      </c>
      <c r="CK20" s="796">
        <v>0</v>
      </c>
      <c r="CL20" s="82">
        <v>288</v>
      </c>
      <c r="CM20" s="796">
        <v>7.5256735216493766E-3</v>
      </c>
      <c r="CN20" s="82">
        <v>63</v>
      </c>
      <c r="CO20" s="796">
        <v>1.2222567127114698E-3</v>
      </c>
      <c r="CP20" s="82">
        <v>1836</v>
      </c>
      <c r="CQ20" s="796">
        <v>1.1382234786490105E-2</v>
      </c>
      <c r="CR20" s="82">
        <v>1103</v>
      </c>
      <c r="CS20" s="796">
        <v>2.2367327073996714E-2</v>
      </c>
      <c r="CT20" s="82">
        <v>61</v>
      </c>
      <c r="CU20" s="796">
        <v>9.8260309278350513E-3</v>
      </c>
      <c r="CV20" s="82">
        <v>3351</v>
      </c>
      <c r="CW20" s="796">
        <v>1.0607182876569237E-2</v>
      </c>
      <c r="CX20" s="82">
        <v>0</v>
      </c>
      <c r="CY20" s="796">
        <v>0</v>
      </c>
      <c r="CZ20" s="82">
        <v>288</v>
      </c>
      <c r="DA20" s="796">
        <v>7.4366720892400651E-3</v>
      </c>
      <c r="DB20" s="82">
        <v>59</v>
      </c>
      <c r="DC20" s="796">
        <v>1.1538311104157704E-3</v>
      </c>
      <c r="DD20" s="82">
        <v>2393</v>
      </c>
      <c r="DE20" s="796">
        <f t="shared" si="24"/>
        <v>1.5292395979115943E-2</v>
      </c>
      <c r="DF20" s="82">
        <v>1179</v>
      </c>
      <c r="DG20" s="796">
        <f t="shared" si="25"/>
        <v>2.4289746389501227E-2</v>
      </c>
      <c r="DH20" s="82">
        <v>67</v>
      </c>
      <c r="DI20" s="796">
        <f t="shared" si="26"/>
        <v>1.074062199422892E-2</v>
      </c>
      <c r="DJ20" s="82">
        <f t="shared" si="27"/>
        <v>3986</v>
      </c>
      <c r="DK20" s="796">
        <f t="shared" si="28"/>
        <v>1.2878004652364952E-2</v>
      </c>
      <c r="DL20" s="82">
        <v>0</v>
      </c>
      <c r="DM20" s="796">
        <f t="shared" si="1"/>
        <v>0</v>
      </c>
      <c r="DN20" s="82">
        <v>285</v>
      </c>
      <c r="DO20" s="796">
        <f t="shared" si="2"/>
        <v>7.055852644087938E-3</v>
      </c>
      <c r="DP20" s="82">
        <v>55</v>
      </c>
      <c r="DQ20" s="796">
        <f t="shared" si="3"/>
        <v>1.1849362288865908E-3</v>
      </c>
      <c r="DR20" s="82">
        <v>1719</v>
      </c>
      <c r="DS20" s="796">
        <f t="shared" si="4"/>
        <v>1.1770828340374831E-2</v>
      </c>
      <c r="DT20" s="82">
        <v>1023</v>
      </c>
      <c r="DU20" s="796">
        <f t="shared" si="5"/>
        <v>2.101954015903347E-2</v>
      </c>
      <c r="DV20" s="82">
        <v>62</v>
      </c>
      <c r="DW20" s="796">
        <f t="shared" si="6"/>
        <v>1.0006455777921239E-2</v>
      </c>
      <c r="DX20" s="82">
        <f t="shared" si="29"/>
        <v>3144</v>
      </c>
      <c r="DY20" s="796">
        <f t="shared" si="7"/>
        <v>1.0598776960470338E-2</v>
      </c>
      <c r="DZ20" s="82">
        <v>6</v>
      </c>
      <c r="EA20" s="796">
        <f t="shared" si="8"/>
        <v>7.0077084793272596E-4</v>
      </c>
      <c r="EB20" s="82">
        <v>284</v>
      </c>
      <c r="EC20" s="796">
        <f t="shared" si="9"/>
        <v>6.662756598240469E-3</v>
      </c>
      <c r="ED20" s="82">
        <v>41</v>
      </c>
      <c r="EE20" s="796">
        <f t="shared" si="10"/>
        <v>9.202316290344301E-4</v>
      </c>
      <c r="EF20" s="82">
        <v>1590</v>
      </c>
      <c r="EG20" s="796">
        <f t="shared" si="11"/>
        <v>1.0902583020769763E-2</v>
      </c>
      <c r="EH20" s="82">
        <v>995</v>
      </c>
      <c r="EI20" s="796">
        <f t="shared" si="12"/>
        <v>2.0526044352759155E-2</v>
      </c>
      <c r="EJ20" s="82">
        <v>63</v>
      </c>
      <c r="EK20" s="796">
        <f t="shared" si="13"/>
        <v>1.0242237034628515E-2</v>
      </c>
      <c r="EL20" s="82">
        <f t="shared" si="22"/>
        <v>2979</v>
      </c>
      <c r="EM20" s="796">
        <f t="shared" si="14"/>
        <v>1.0057257835815857E-2</v>
      </c>
      <c r="EN20" s="82">
        <v>0</v>
      </c>
      <c r="EO20" s="796">
        <f t="shared" si="15"/>
        <v>0</v>
      </c>
      <c r="EP20" s="82">
        <v>279</v>
      </c>
      <c r="EQ20" s="796">
        <f t="shared" si="16"/>
        <v>6.3586845044100553E-3</v>
      </c>
      <c r="ER20" s="82">
        <v>12</v>
      </c>
      <c r="ES20" s="796">
        <f t="shared" si="17"/>
        <v>2.7522304534299672E-4</v>
      </c>
      <c r="ET20" s="82">
        <v>1427</v>
      </c>
      <c r="EU20" s="796">
        <f t="shared" si="18"/>
        <v>1.0458656425440846E-2</v>
      </c>
      <c r="EV20" s="82">
        <v>940</v>
      </c>
      <c r="EW20" s="796">
        <f t="shared" si="19"/>
        <v>1.9279282974752343E-2</v>
      </c>
      <c r="EX20" s="82">
        <v>58</v>
      </c>
      <c r="EY20" s="796">
        <f t="shared" si="20"/>
        <v>9.525373624568895E-3</v>
      </c>
      <c r="EZ20" s="82">
        <f t="shared" si="30"/>
        <v>2716</v>
      </c>
      <c r="FA20" s="796">
        <f t="shared" si="21"/>
        <v>9.4664491753454066E-3</v>
      </c>
      <c r="FB20" s="82">
        <v>0</v>
      </c>
      <c r="FC20" s="796">
        <v>0</v>
      </c>
      <c r="FD20" s="82">
        <v>273</v>
      </c>
      <c r="FE20" s="796">
        <v>5.5163773767908019E-3</v>
      </c>
      <c r="FF20" s="82">
        <v>0</v>
      </c>
      <c r="FG20" s="796">
        <v>0</v>
      </c>
      <c r="FH20" s="82">
        <v>1705</v>
      </c>
      <c r="FI20" s="796">
        <v>1.1311466709126132E-2</v>
      </c>
      <c r="FJ20" s="82">
        <v>904</v>
      </c>
      <c r="FK20" s="796">
        <v>1.8341922655520839E-2</v>
      </c>
      <c r="FL20" s="82">
        <v>56</v>
      </c>
      <c r="FM20" s="796">
        <v>9.2899800928998005E-3</v>
      </c>
      <c r="FN20" s="82">
        <v>2938</v>
      </c>
      <c r="FO20" s="796">
        <v>9.8373719685123737E-3</v>
      </c>
      <c r="FP20" s="82">
        <v>0</v>
      </c>
      <c r="FQ20" s="796">
        <v>0</v>
      </c>
      <c r="FR20" s="82">
        <v>282</v>
      </c>
      <c r="FS20" s="796">
        <v>5.3995060026423118E-3</v>
      </c>
      <c r="FT20" s="82">
        <v>0</v>
      </c>
      <c r="FU20" s="796">
        <v>0</v>
      </c>
      <c r="FV20" s="82">
        <v>1740</v>
      </c>
      <c r="FW20" s="796">
        <v>1.1429021833372743E-2</v>
      </c>
      <c r="FX20" s="82">
        <v>881</v>
      </c>
      <c r="FY20" s="796">
        <v>1.7782891284162931E-2</v>
      </c>
      <c r="FZ20" s="82">
        <v>53</v>
      </c>
      <c r="GA20" s="796">
        <v>9.472743521000894E-3</v>
      </c>
      <c r="GB20" s="82">
        <v>2956</v>
      </c>
      <c r="GC20" s="796">
        <v>9.740313232129854E-3</v>
      </c>
      <c r="GD20" s="82">
        <v>0</v>
      </c>
      <c r="GE20" s="796">
        <v>0</v>
      </c>
      <c r="GF20" s="82">
        <v>263</v>
      </c>
      <c r="GG20" s="796">
        <v>4.7228257941709911E-3</v>
      </c>
      <c r="GH20" s="82">
        <v>0</v>
      </c>
      <c r="GI20" s="796">
        <v>0</v>
      </c>
      <c r="GJ20" s="82">
        <v>1775</v>
      </c>
      <c r="GK20" s="796">
        <v>1.1135228727008105E-2</v>
      </c>
      <c r="GL20" s="82">
        <v>973</v>
      </c>
      <c r="GM20" s="796">
        <v>1.9165993657297063E-2</v>
      </c>
      <c r="GN20" s="82">
        <v>48</v>
      </c>
      <c r="GO20" s="796">
        <v>9.125475285171103E-3</v>
      </c>
      <c r="GP20" s="82">
        <v>3059</v>
      </c>
      <c r="GQ20" s="796">
        <v>9.7113269183759631E-3</v>
      </c>
      <c r="GR20" s="82">
        <v>0</v>
      </c>
      <c r="GS20" s="796">
        <v>0</v>
      </c>
      <c r="GT20" s="82">
        <v>275</v>
      </c>
      <c r="GU20" s="796">
        <v>4.6294737550924211E-3</v>
      </c>
      <c r="GV20" s="82">
        <v>0</v>
      </c>
      <c r="GW20" s="796">
        <v>0</v>
      </c>
      <c r="GX20" s="82">
        <v>1450</v>
      </c>
      <c r="GY20" s="796">
        <v>9.0622734431639214E-3</v>
      </c>
      <c r="GZ20" s="82">
        <v>994</v>
      </c>
      <c r="HA20" s="796">
        <v>1.903084375179491E-2</v>
      </c>
      <c r="HB20" s="82">
        <v>43</v>
      </c>
      <c r="HC20" s="796">
        <v>8.6588803866290785E-3</v>
      </c>
      <c r="HD20" s="82">
        <v>2762</v>
      </c>
      <c r="HE20" s="796">
        <v>8.6514999169932123E-3</v>
      </c>
      <c r="HF20" s="82">
        <v>1</v>
      </c>
      <c r="HG20" s="796">
        <v>1.1287955751213455E-4</v>
      </c>
      <c r="HH20" s="82">
        <v>288</v>
      </c>
      <c r="HI20" s="796">
        <v>4.533077298411849E-3</v>
      </c>
      <c r="HJ20" s="82">
        <v>0</v>
      </c>
      <c r="HK20" s="796">
        <v>0</v>
      </c>
      <c r="HL20" s="82">
        <v>1578</v>
      </c>
      <c r="HM20" s="796">
        <v>9.9481159730934361E-3</v>
      </c>
      <c r="HN20" s="82">
        <v>1082</v>
      </c>
      <c r="HO20" s="796">
        <v>1.969528732912245E-2</v>
      </c>
      <c r="HP20" s="82">
        <v>38</v>
      </c>
      <c r="HQ20" s="796">
        <v>9.0952608903781713E-3</v>
      </c>
      <c r="HR20" s="82">
        <v>2987</v>
      </c>
      <c r="HS20" s="796">
        <v>9.1456600214939853E-3</v>
      </c>
      <c r="HT20" s="82">
        <v>8</v>
      </c>
      <c r="HU20" s="796">
        <v>9.122006841505131E-4</v>
      </c>
      <c r="HV20" s="82">
        <v>242</v>
      </c>
      <c r="HW20" s="796">
        <v>3.7338764426340801E-3</v>
      </c>
      <c r="HX20" s="82">
        <v>0</v>
      </c>
      <c r="HY20" s="796">
        <v>0</v>
      </c>
      <c r="HZ20" s="82">
        <v>1221</v>
      </c>
      <c r="IA20" s="796">
        <v>9.4255145049482025E-3</v>
      </c>
      <c r="IB20" s="82">
        <v>716</v>
      </c>
      <c r="IC20" s="796">
        <v>1.4148240362005257E-2</v>
      </c>
      <c r="ID20" s="82">
        <v>35</v>
      </c>
      <c r="IE20" s="796">
        <v>9.7222222222222224E-3</v>
      </c>
      <c r="IF20" s="82">
        <v>2222</v>
      </c>
      <c r="IG20" s="796">
        <v>7.5870617037767998E-3</v>
      </c>
      <c r="IH20" s="82">
        <v>8</v>
      </c>
      <c r="II20" s="796">
        <v>8.5488352212011111E-4</v>
      </c>
      <c r="IJ20" s="82">
        <v>259</v>
      </c>
      <c r="IK20" s="796">
        <v>3.6167627878398571E-3</v>
      </c>
      <c r="IL20" s="82">
        <v>0</v>
      </c>
      <c r="IM20" s="796">
        <v>0</v>
      </c>
      <c r="IN20" s="82">
        <v>1189</v>
      </c>
      <c r="IO20" s="796">
        <v>8.2171142655738157E-3</v>
      </c>
      <c r="IP20" s="82">
        <v>684</v>
      </c>
      <c r="IQ20" s="796">
        <v>1.2728659954965853E-2</v>
      </c>
      <c r="IR20" s="82">
        <v>33</v>
      </c>
      <c r="IS20" s="796">
        <v>8.8023472926113625E-3</v>
      </c>
      <c r="IT20" s="82">
        <v>2173</v>
      </c>
      <c r="IU20" s="796">
        <v>6.7482376323716653E-3</v>
      </c>
      <c r="IV20" s="82">
        <v>8</v>
      </c>
      <c r="IW20" s="796">
        <v>8.090614886731392E-4</v>
      </c>
      <c r="IX20" s="82">
        <v>284</v>
      </c>
      <c r="IY20" s="796">
        <v>3.7657292122465756E-3</v>
      </c>
      <c r="IZ20" s="82">
        <v>1</v>
      </c>
      <c r="JA20" s="796">
        <v>2.4221285665843144E-5</v>
      </c>
      <c r="JB20" s="82">
        <v>1026</v>
      </c>
      <c r="JC20" s="796">
        <v>6.8959491339736396E-3</v>
      </c>
      <c r="JD20" s="82">
        <v>801</v>
      </c>
      <c r="JE20" s="796">
        <v>1.0623483070067241E-2</v>
      </c>
      <c r="JF20" s="82">
        <v>36</v>
      </c>
      <c r="JG20" s="796">
        <v>9.7799511002444987E-3</v>
      </c>
      <c r="JH20" s="82">
        <v>2156</v>
      </c>
      <c r="JI20" s="796">
        <v>6.0825946385144472E-3</v>
      </c>
      <c r="JJ20" s="82">
        <v>7</v>
      </c>
      <c r="JK20" s="796">
        <v>9.1695048467382758E-4</v>
      </c>
      <c r="JL20" s="82">
        <v>247</v>
      </c>
      <c r="JM20" s="796">
        <v>3.1712202136400984E-3</v>
      </c>
      <c r="JN20" s="82">
        <v>1</v>
      </c>
      <c r="JO20" s="796">
        <v>3.0263595920467271E-5</v>
      </c>
      <c r="JP20" s="82">
        <v>1274</v>
      </c>
      <c r="JQ20" s="796">
        <v>9.0867592936007529E-3</v>
      </c>
      <c r="JR20" s="82">
        <v>782</v>
      </c>
      <c r="JS20" s="796">
        <v>1.058888843752962E-2</v>
      </c>
      <c r="JT20" s="82">
        <v>31</v>
      </c>
      <c r="JU20" s="796">
        <v>1.0816468946266573E-2</v>
      </c>
      <c r="JV20" s="82">
        <v>2342</v>
      </c>
      <c r="JW20" s="796">
        <v>6.9809172364867682E-3</v>
      </c>
      <c r="JX20" s="82">
        <v>8</v>
      </c>
      <c r="JY20" s="796">
        <v>2.2937555372692266E-5</v>
      </c>
      <c r="JZ20" s="82">
        <v>255</v>
      </c>
      <c r="KA20" s="796">
        <v>7.3113457750456602E-4</v>
      </c>
      <c r="KB20" s="82">
        <v>1</v>
      </c>
      <c r="KC20" s="796">
        <v>2.8671944215865333E-6</v>
      </c>
      <c r="KD20" s="82">
        <v>1265</v>
      </c>
      <c r="KE20" s="796">
        <v>3.6270009433069647E-3</v>
      </c>
      <c r="KF20" s="82">
        <v>785</v>
      </c>
      <c r="KG20" s="796">
        <v>2.2507476209454287E-3</v>
      </c>
      <c r="KH20" s="82">
        <v>29</v>
      </c>
      <c r="KI20" s="796">
        <v>8.3148638226009474E-5</v>
      </c>
      <c r="KJ20" s="82">
        <v>2343</v>
      </c>
      <c r="KK20" s="796">
        <v>6.7178365297772477E-3</v>
      </c>
      <c r="KL20" s="82">
        <v>2277</v>
      </c>
      <c r="KM20" s="796">
        <v>6.4992707230260285E-3</v>
      </c>
      <c r="KN20" s="82">
        <v>236</v>
      </c>
      <c r="KO20" s="796">
        <v>6.7361787028289094E-4</v>
      </c>
      <c r="KP20" s="82">
        <v>0</v>
      </c>
      <c r="KQ20" s="796">
        <v>0</v>
      </c>
      <c r="KR20" s="82">
        <v>1305</v>
      </c>
      <c r="KS20" s="796">
        <v>3.724878477623613E-3</v>
      </c>
      <c r="KT20" s="82">
        <v>701</v>
      </c>
      <c r="KU20" s="796">
        <v>2.0008734197809602E-3</v>
      </c>
      <c r="KV20" s="82">
        <v>35</v>
      </c>
      <c r="KW20" s="796">
        <v>9.9900955338564336E-5</v>
      </c>
      <c r="KX20" s="82">
        <v>2277</v>
      </c>
      <c r="KY20" s="796">
        <v>6.4992707230260285E-3</v>
      </c>
      <c r="KZ20" s="208">
        <v>1</v>
      </c>
      <c r="LA20" s="278">
        <v>1.2836970474967908E-4</v>
      </c>
      <c r="LB20" s="208">
        <v>240</v>
      </c>
      <c r="LC20" s="278">
        <v>3.1124771427459828E-3</v>
      </c>
      <c r="LD20" s="208">
        <v>1</v>
      </c>
      <c r="LE20" s="278">
        <v>3.3788349776996892E-5</v>
      </c>
      <c r="LF20" s="208">
        <v>990</v>
      </c>
      <c r="LG20" s="278">
        <v>6.859185766150265E-3</v>
      </c>
      <c r="LH20" s="208">
        <v>667</v>
      </c>
      <c r="LI20" s="278">
        <v>8.8397057849049099E-3</v>
      </c>
      <c r="LJ20" s="208">
        <v>32</v>
      </c>
      <c r="LK20" s="278">
        <v>9.5011876484560574E-3</v>
      </c>
      <c r="LL20" s="208">
        <v>1931</v>
      </c>
      <c r="LM20" s="278">
        <v>5.7189397304901529E-3</v>
      </c>
      <c r="LN20" s="208">
        <v>0</v>
      </c>
      <c r="LO20" s="278">
        <v>0</v>
      </c>
      <c r="LP20" s="208">
        <v>227</v>
      </c>
      <c r="LQ20" s="278">
        <v>3.0549761119709308E-3</v>
      </c>
      <c r="LR20" s="208">
        <v>18</v>
      </c>
      <c r="LS20" s="278">
        <v>6.2831611281764874E-4</v>
      </c>
      <c r="LT20" s="208">
        <v>1147</v>
      </c>
      <c r="LU20" s="278">
        <v>8.1285832736859263E-3</v>
      </c>
      <c r="LV20" s="208">
        <v>522</v>
      </c>
      <c r="LW20" s="278">
        <v>7.1223905034793287E-3</v>
      </c>
      <c r="LX20" s="208">
        <v>31</v>
      </c>
      <c r="LY20" s="278">
        <v>1.0406176569318564E-2</v>
      </c>
      <c r="LZ20" s="208">
        <v>1945</v>
      </c>
      <c r="MA20" s="278">
        <v>5.9439042129904099E-3</v>
      </c>
      <c r="MB20" s="208">
        <v>1954</v>
      </c>
      <c r="MC20" s="278">
        <v>6.0175470387618772E-3</v>
      </c>
      <c r="ME20" s="277"/>
    </row>
    <row r="21" spans="1:343">
      <c r="A21" s="798"/>
      <c r="B21" s="277" t="s">
        <v>2821</v>
      </c>
      <c r="C21" s="277"/>
      <c r="D21" s="82">
        <v>9</v>
      </c>
      <c r="E21" s="796">
        <v>9.7879282218597059E-4</v>
      </c>
      <c r="F21" s="82">
        <v>243</v>
      </c>
      <c r="G21" s="796">
        <v>6.9743413122094026E-3</v>
      </c>
      <c r="H21" s="82">
        <v>2595</v>
      </c>
      <c r="I21" s="796">
        <v>3.6515351926378295E-2</v>
      </c>
      <c r="J21" s="82">
        <v>4772</v>
      </c>
      <c r="K21" s="796">
        <v>2.2764677540155421E-2</v>
      </c>
      <c r="L21" s="82">
        <v>1321</v>
      </c>
      <c r="M21" s="796">
        <v>2.4920766676728042E-2</v>
      </c>
      <c r="N21" s="82">
        <v>176</v>
      </c>
      <c r="O21" s="796">
        <v>3.3232628398791542E-2</v>
      </c>
      <c r="P21" s="82">
        <v>9116</v>
      </c>
      <c r="Q21" s="796">
        <v>2.3799702373182258E-2</v>
      </c>
      <c r="R21" s="82">
        <v>9</v>
      </c>
      <c r="S21" s="796">
        <v>9.4063545150501675E-4</v>
      </c>
      <c r="T21" s="82">
        <v>244</v>
      </c>
      <c r="U21" s="796">
        <v>7.1659324522760645E-3</v>
      </c>
      <c r="V21" s="82">
        <v>1933</v>
      </c>
      <c r="W21" s="796">
        <v>3.7402527040885432E-2</v>
      </c>
      <c r="X21" s="82">
        <v>4382</v>
      </c>
      <c r="Y21" s="796">
        <v>2.3588562077429914E-2</v>
      </c>
      <c r="Z21" s="82">
        <v>1353</v>
      </c>
      <c r="AA21" s="796">
        <v>2.7216221109166615E-2</v>
      </c>
      <c r="AB21" s="82">
        <v>151</v>
      </c>
      <c r="AC21" s="796">
        <v>3.2327124812673948E-2</v>
      </c>
      <c r="AD21" s="82">
        <v>8072</v>
      </c>
      <c r="AE21" s="796">
        <v>2.4063126954458326E-2</v>
      </c>
      <c r="AF21" s="82">
        <v>13</v>
      </c>
      <c r="AG21" s="796">
        <v>1.2458073790129372E-3</v>
      </c>
      <c r="AH21" s="82">
        <v>276</v>
      </c>
      <c r="AI21" s="796">
        <v>8.0211572553692354E-3</v>
      </c>
      <c r="AJ21" s="82">
        <v>1901</v>
      </c>
      <c r="AK21" s="796">
        <v>3.5154877484974575E-2</v>
      </c>
      <c r="AL21" s="82">
        <v>4334</v>
      </c>
      <c r="AM21" s="796">
        <v>2.3498793612925964E-2</v>
      </c>
      <c r="AN21" s="82">
        <v>1368</v>
      </c>
      <c r="AO21" s="796">
        <v>2.8588146785923262E-2</v>
      </c>
      <c r="AP21" s="82">
        <v>168</v>
      </c>
      <c r="AQ21" s="796">
        <v>2.989855846235985E-2</v>
      </c>
      <c r="AR21" s="82">
        <v>8060</v>
      </c>
      <c r="AS21" s="796">
        <v>2.392934016180509E-2</v>
      </c>
      <c r="AT21" s="82">
        <v>8</v>
      </c>
      <c r="AU21" s="796">
        <v>7.2694229895502041E-4</v>
      </c>
      <c r="AV21" s="82">
        <v>270</v>
      </c>
      <c r="AW21" s="796">
        <v>7.8025661773205406E-3</v>
      </c>
      <c r="AX21" s="82">
        <v>1820</v>
      </c>
      <c r="AY21" s="796">
        <v>3.6262926139193845E-2</v>
      </c>
      <c r="AZ21" s="82">
        <v>4967</v>
      </c>
      <c r="BA21" s="796">
        <v>2.84403879848379E-2</v>
      </c>
      <c r="BB21" s="82">
        <v>1356</v>
      </c>
      <c r="BC21" s="796">
        <v>2.9367812357871483E-2</v>
      </c>
      <c r="BD21" s="82">
        <v>150</v>
      </c>
      <c r="BE21" s="796">
        <v>2.795378307864331E-2</v>
      </c>
      <c r="BF21" s="82">
        <v>8571</v>
      </c>
      <c r="BG21" s="796">
        <v>2.6619417795349445E-2</v>
      </c>
      <c r="BH21" s="82">
        <v>7</v>
      </c>
      <c r="BI21" s="796">
        <v>7.1196094385679413E-4</v>
      </c>
      <c r="BJ21" s="82">
        <v>285</v>
      </c>
      <c r="BK21" s="796">
        <v>8.153573267723294E-3</v>
      </c>
      <c r="BL21" s="82">
        <v>1629</v>
      </c>
      <c r="BM21" s="796">
        <v>3.4096617548559943E-2</v>
      </c>
      <c r="BN21" s="82">
        <v>3684</v>
      </c>
      <c r="BO21" s="796">
        <v>2.1449032348214908E-2</v>
      </c>
      <c r="BP21" s="82">
        <v>1562</v>
      </c>
      <c r="BQ21" s="796">
        <v>3.4300270098157622E-2</v>
      </c>
      <c r="BR21" s="82">
        <v>155</v>
      </c>
      <c r="BS21" s="796">
        <v>2.628455146684755E-2</v>
      </c>
      <c r="BT21" s="82">
        <v>7322</v>
      </c>
      <c r="BU21" s="796">
        <v>2.3188938224060502E-2</v>
      </c>
      <c r="BV21" s="82">
        <v>2</v>
      </c>
      <c r="BW21" s="796">
        <v>2.2439133849433412E-4</v>
      </c>
      <c r="BX21" s="82">
        <v>299</v>
      </c>
      <c r="BY21" s="796">
        <v>8.2642343836373689E-3</v>
      </c>
      <c r="BZ21" s="82">
        <v>1588</v>
      </c>
      <c r="CA21" s="796">
        <v>3.466643381068809E-2</v>
      </c>
      <c r="CB21" s="82">
        <v>3559</v>
      </c>
      <c r="CC21" s="796">
        <v>2.1453070278546326E-2</v>
      </c>
      <c r="CD21" s="82">
        <v>1669</v>
      </c>
      <c r="CE21" s="796">
        <v>3.609741327104421E-2</v>
      </c>
      <c r="CF21" s="82">
        <v>153</v>
      </c>
      <c r="CG21" s="796">
        <v>2.5210084033613446E-2</v>
      </c>
      <c r="CH21" s="82">
        <v>7270</v>
      </c>
      <c r="CI21" s="796">
        <v>2.3519668201214483E-2</v>
      </c>
      <c r="CJ21" s="82">
        <v>2</v>
      </c>
      <c r="CK21" s="796">
        <v>2.1551724137931034E-4</v>
      </c>
      <c r="CL21" s="82">
        <v>302</v>
      </c>
      <c r="CM21" s="796">
        <v>7.8915048733962222E-3</v>
      </c>
      <c r="CN21" s="82">
        <v>1664</v>
      </c>
      <c r="CO21" s="796">
        <v>3.2283097935744222E-2</v>
      </c>
      <c r="CP21" s="82">
        <v>3215</v>
      </c>
      <c r="CQ21" s="796">
        <v>1.9931309824926847E-2</v>
      </c>
      <c r="CR21" s="82">
        <v>1640</v>
      </c>
      <c r="CS21" s="796">
        <v>3.3256950499868189E-2</v>
      </c>
      <c r="CT21" s="82">
        <v>156</v>
      </c>
      <c r="CU21" s="796">
        <v>2.5128865979381444E-2</v>
      </c>
      <c r="CV21" s="82">
        <v>6979</v>
      </c>
      <c r="CW21" s="796">
        <v>2.2091175558214472E-2</v>
      </c>
      <c r="CX21" s="82">
        <v>0</v>
      </c>
      <c r="CY21" s="796">
        <v>0</v>
      </c>
      <c r="CZ21" s="82">
        <v>350</v>
      </c>
      <c r="DA21" s="796">
        <v>9.0376223306736902E-3</v>
      </c>
      <c r="DB21" s="82">
        <v>1406</v>
      </c>
      <c r="DC21" s="796">
        <v>2.7496382054992764E-2</v>
      </c>
      <c r="DD21" s="82">
        <v>3519</v>
      </c>
      <c r="DE21" s="796">
        <f t="shared" si="24"/>
        <v>2.2488065796284581E-2</v>
      </c>
      <c r="DF21" s="82">
        <v>1623</v>
      </c>
      <c r="DG21" s="796">
        <f t="shared" si="25"/>
        <v>3.3437030017099655E-2</v>
      </c>
      <c r="DH21" s="82">
        <v>159</v>
      </c>
      <c r="DI21" s="796">
        <f t="shared" si="26"/>
        <v>2.5488938762423852E-2</v>
      </c>
      <c r="DJ21" s="82">
        <f t="shared" si="27"/>
        <v>7057</v>
      </c>
      <c r="DK21" s="796">
        <f t="shared" si="28"/>
        <v>2.2799819074696304E-2</v>
      </c>
      <c r="DL21" s="82">
        <v>0</v>
      </c>
      <c r="DM21" s="796">
        <f t="shared" si="1"/>
        <v>0</v>
      </c>
      <c r="DN21" s="82">
        <v>367</v>
      </c>
      <c r="DO21" s="796">
        <f t="shared" si="2"/>
        <v>9.0859576153693809E-3</v>
      </c>
      <c r="DP21" s="82">
        <v>1175</v>
      </c>
      <c r="DQ21" s="796">
        <f t="shared" si="3"/>
        <v>2.5314546708031713E-2</v>
      </c>
      <c r="DR21" s="82">
        <v>3372</v>
      </c>
      <c r="DS21" s="796">
        <f t="shared" si="4"/>
        <v>2.3089722608344347E-2</v>
      </c>
      <c r="DT21" s="82">
        <v>1583</v>
      </c>
      <c r="DU21" s="796">
        <f t="shared" si="5"/>
        <v>3.2525837802297147E-2</v>
      </c>
      <c r="DV21" s="82">
        <v>160</v>
      </c>
      <c r="DW21" s="796">
        <f t="shared" si="6"/>
        <v>2.5823111684958037E-2</v>
      </c>
      <c r="DX21" s="82">
        <f t="shared" si="29"/>
        <v>6657</v>
      </c>
      <c r="DY21" s="796">
        <f t="shared" si="7"/>
        <v>2.2441494346644733E-2</v>
      </c>
      <c r="DZ21" s="82">
        <v>0</v>
      </c>
      <c r="EA21" s="796">
        <f t="shared" si="8"/>
        <v>0</v>
      </c>
      <c r="EB21" s="82">
        <v>343</v>
      </c>
      <c r="EC21" s="796">
        <f t="shared" si="9"/>
        <v>8.04692082111437E-3</v>
      </c>
      <c r="ED21" s="82">
        <v>1174</v>
      </c>
      <c r="EE21" s="796">
        <f t="shared" si="10"/>
        <v>2.6350047133815144E-2</v>
      </c>
      <c r="EF21" s="82">
        <v>3393</v>
      </c>
      <c r="EG21" s="796">
        <f t="shared" si="11"/>
        <v>2.3265700748095475E-2</v>
      </c>
      <c r="EH21" s="82">
        <v>1558</v>
      </c>
      <c r="EI21" s="796">
        <f t="shared" si="12"/>
        <v>3.2140278494069106E-2</v>
      </c>
      <c r="EJ21" s="82">
        <v>162</v>
      </c>
      <c r="EK21" s="796">
        <f t="shared" si="13"/>
        <v>2.6337180946187613E-2</v>
      </c>
      <c r="EL21" s="82">
        <f t="shared" si="22"/>
        <v>6630</v>
      </c>
      <c r="EM21" s="796">
        <f t="shared" si="14"/>
        <v>2.238322237376943E-2</v>
      </c>
      <c r="EN21" s="82">
        <v>0</v>
      </c>
      <c r="EO21" s="796">
        <f t="shared" si="15"/>
        <v>0</v>
      </c>
      <c r="EP21" s="82">
        <v>360</v>
      </c>
      <c r="EQ21" s="796">
        <f t="shared" si="16"/>
        <v>8.2047541992387816E-3</v>
      </c>
      <c r="ER21" s="82">
        <v>904</v>
      </c>
      <c r="ES21" s="796">
        <f t="shared" si="17"/>
        <v>2.0733469415839086E-2</v>
      </c>
      <c r="ET21" s="82">
        <v>3143</v>
      </c>
      <c r="EU21" s="796">
        <f t="shared" si="18"/>
        <v>2.3035428973483239E-2</v>
      </c>
      <c r="EV21" s="82">
        <v>1735</v>
      </c>
      <c r="EW21" s="796">
        <f t="shared" si="19"/>
        <v>3.5584634001271612E-2</v>
      </c>
      <c r="EX21" s="82">
        <v>155</v>
      </c>
      <c r="EY21" s="796">
        <f t="shared" si="20"/>
        <v>2.5455739858761702E-2</v>
      </c>
      <c r="EZ21" s="82">
        <f t="shared" si="30"/>
        <v>6297</v>
      </c>
      <c r="FA21" s="796">
        <f t="shared" si="21"/>
        <v>2.1947802082897653E-2</v>
      </c>
      <c r="FB21" s="82">
        <v>0</v>
      </c>
      <c r="FC21" s="796">
        <v>0</v>
      </c>
      <c r="FD21" s="82">
        <v>357</v>
      </c>
      <c r="FE21" s="796">
        <v>7.2137242619572028E-3</v>
      </c>
      <c r="FF21" s="82">
        <v>360</v>
      </c>
      <c r="FG21" s="796">
        <v>1.1036512462061988E-2</v>
      </c>
      <c r="FH21" s="82">
        <v>3522</v>
      </c>
      <c r="FI21" s="796">
        <v>2.3365974046652336E-2</v>
      </c>
      <c r="FJ21" s="82">
        <v>1518</v>
      </c>
      <c r="FK21" s="796">
        <v>3.0799821450310433E-2</v>
      </c>
      <c r="FL21" s="82">
        <v>156</v>
      </c>
      <c r="FM21" s="796">
        <v>2.5879230258792303E-2</v>
      </c>
      <c r="FN21" s="82">
        <v>5913</v>
      </c>
      <c r="FO21" s="796">
        <v>1.9798631875362037E-2</v>
      </c>
      <c r="FP21" s="82">
        <v>0</v>
      </c>
      <c r="FQ21" s="796">
        <v>0</v>
      </c>
      <c r="FR21" s="82">
        <v>349</v>
      </c>
      <c r="FS21" s="796">
        <v>6.682367357880024E-3</v>
      </c>
      <c r="FT21" s="82">
        <v>312</v>
      </c>
      <c r="FU21" s="796">
        <v>9.223401424897271E-3</v>
      </c>
      <c r="FV21" s="82">
        <v>3631</v>
      </c>
      <c r="FW21" s="796">
        <v>2.384987257297496E-2</v>
      </c>
      <c r="FX21" s="82">
        <v>1652</v>
      </c>
      <c r="FY21" s="796">
        <v>3.3345444269508702E-2</v>
      </c>
      <c r="FZ21" s="82">
        <v>151</v>
      </c>
      <c r="GA21" s="796">
        <v>2.6988382484361036E-2</v>
      </c>
      <c r="GB21" s="82">
        <v>6095</v>
      </c>
      <c r="GC21" s="796">
        <v>2.008362961766964E-2</v>
      </c>
      <c r="GD21" s="82">
        <v>0</v>
      </c>
      <c r="GE21" s="796">
        <v>0</v>
      </c>
      <c r="GF21" s="82">
        <v>354</v>
      </c>
      <c r="GG21" s="796">
        <v>6.3569594339792056E-3</v>
      </c>
      <c r="GH21" s="82">
        <v>320</v>
      </c>
      <c r="GI21" s="796">
        <v>9.5548057687139826E-3</v>
      </c>
      <c r="GJ21" s="82">
        <v>3643</v>
      </c>
      <c r="GK21" s="796">
        <v>2.2853880705628465E-2</v>
      </c>
      <c r="GL21" s="82">
        <v>1447</v>
      </c>
      <c r="GM21" s="796">
        <v>2.850276754584671E-2</v>
      </c>
      <c r="GN21" s="82">
        <v>134</v>
      </c>
      <c r="GO21" s="796">
        <v>2.547528517110266E-2</v>
      </c>
      <c r="GP21" s="82">
        <v>5898</v>
      </c>
      <c r="GQ21" s="796">
        <v>1.8724225617712139E-2</v>
      </c>
      <c r="GR21" s="82">
        <v>0</v>
      </c>
      <c r="GS21" s="796">
        <v>0</v>
      </c>
      <c r="GT21" s="82">
        <v>375</v>
      </c>
      <c r="GU21" s="796">
        <v>6.3129187569442103E-3</v>
      </c>
      <c r="GV21" s="82">
        <v>351</v>
      </c>
      <c r="GW21" s="796">
        <v>1.0687534254917483E-2</v>
      </c>
      <c r="GX21" s="82">
        <v>3535</v>
      </c>
      <c r="GY21" s="796">
        <v>2.2093197670058247E-2</v>
      </c>
      <c r="GZ21" s="82">
        <v>1482</v>
      </c>
      <c r="HA21" s="796">
        <v>2.8373954165150966E-2</v>
      </c>
      <c r="HB21" s="82">
        <v>109</v>
      </c>
      <c r="HC21" s="796">
        <v>2.1949254933548126E-2</v>
      </c>
      <c r="HD21" s="82">
        <v>5852</v>
      </c>
      <c r="HE21" s="796">
        <v>1.8330404603274539E-2</v>
      </c>
      <c r="HF21" s="82">
        <v>0</v>
      </c>
      <c r="HG21" s="796">
        <v>0</v>
      </c>
      <c r="HH21" s="82">
        <v>375</v>
      </c>
      <c r="HI21" s="796">
        <v>5.9024443989737618E-3</v>
      </c>
      <c r="HJ21" s="82">
        <v>399</v>
      </c>
      <c r="HK21" s="796">
        <v>1.0939599155539714E-2</v>
      </c>
      <c r="HL21" s="82">
        <v>3487</v>
      </c>
      <c r="HM21" s="796">
        <v>2.1982940683255264E-2</v>
      </c>
      <c r="HN21" s="82">
        <v>1503</v>
      </c>
      <c r="HO21" s="796">
        <v>2.7358610772339226E-2</v>
      </c>
      <c r="HP21" s="82">
        <v>98</v>
      </c>
      <c r="HQ21" s="796">
        <v>2.3456199138343705E-2</v>
      </c>
      <c r="HR21" s="82">
        <v>5862</v>
      </c>
      <c r="HS21" s="796">
        <v>1.7948396064947351E-2</v>
      </c>
      <c r="HT21" s="82">
        <v>0</v>
      </c>
      <c r="HU21" s="796">
        <v>0</v>
      </c>
      <c r="HV21" s="82">
        <v>342</v>
      </c>
      <c r="HW21" s="796">
        <v>5.2768005924828734E-3</v>
      </c>
      <c r="HX21" s="82">
        <v>306</v>
      </c>
      <c r="HY21" s="796">
        <v>8.6109860423232779E-3</v>
      </c>
      <c r="HZ21" s="82">
        <v>3250</v>
      </c>
      <c r="IA21" s="796">
        <v>2.5088388321934198E-2</v>
      </c>
      <c r="IB21" s="82">
        <v>1592</v>
      </c>
      <c r="IC21" s="796">
        <v>3.1458098682000515E-2</v>
      </c>
      <c r="ID21" s="82">
        <v>99</v>
      </c>
      <c r="IE21" s="796">
        <v>2.75E-2</v>
      </c>
      <c r="IF21" s="82">
        <v>5589</v>
      </c>
      <c r="IG21" s="796">
        <v>1.9083747912875128E-2</v>
      </c>
      <c r="IH21" s="82">
        <v>0</v>
      </c>
      <c r="II21" s="796">
        <v>0</v>
      </c>
      <c r="IJ21" s="82">
        <v>395</v>
      </c>
      <c r="IK21" s="796">
        <v>5.5159123598329867E-3</v>
      </c>
      <c r="IL21" s="82">
        <v>453</v>
      </c>
      <c r="IM21" s="796">
        <v>1.1658131096070206E-2</v>
      </c>
      <c r="IN21" s="82">
        <v>3443</v>
      </c>
      <c r="IO21" s="796">
        <v>2.3794385547830654E-2</v>
      </c>
      <c r="IP21" s="82">
        <v>1635</v>
      </c>
      <c r="IQ21" s="796">
        <v>3.0425963488843813E-2</v>
      </c>
      <c r="IR21" s="82">
        <v>94</v>
      </c>
      <c r="IS21" s="796">
        <v>2.5073352894105096E-2</v>
      </c>
      <c r="IT21" s="82">
        <v>6020</v>
      </c>
      <c r="IU21" s="796">
        <v>1.8695071581627899E-2</v>
      </c>
      <c r="IV21" s="82">
        <v>0</v>
      </c>
      <c r="IW21" s="796">
        <v>0</v>
      </c>
      <c r="IX21" s="82">
        <v>420</v>
      </c>
      <c r="IY21" s="796">
        <v>5.5690361589562035E-3</v>
      </c>
      <c r="IZ21" s="82">
        <v>457</v>
      </c>
      <c r="JA21" s="796">
        <v>1.1069127549290316E-2</v>
      </c>
      <c r="JB21" s="82">
        <v>3458</v>
      </c>
      <c r="JC21" s="796">
        <v>2.3241902636725969E-2</v>
      </c>
      <c r="JD21" s="82">
        <v>2743</v>
      </c>
      <c r="JE21" s="796">
        <v>3.6379792835448746E-2</v>
      </c>
      <c r="JF21" s="82">
        <v>107</v>
      </c>
      <c r="JG21" s="796">
        <v>2.9068187992393371E-2</v>
      </c>
      <c r="JH21" s="82">
        <v>7185</v>
      </c>
      <c r="JI21" s="796">
        <v>2.0270613394121662E-2</v>
      </c>
      <c r="JJ21" s="82">
        <v>0</v>
      </c>
      <c r="JK21" s="796">
        <v>0</v>
      </c>
      <c r="JL21" s="82">
        <v>445</v>
      </c>
      <c r="JM21" s="796">
        <v>5.7133319638455219E-3</v>
      </c>
      <c r="JN21" s="82">
        <v>389</v>
      </c>
      <c r="JO21" s="796">
        <v>1.1772538813061768E-2</v>
      </c>
      <c r="JP21" s="82">
        <v>3527</v>
      </c>
      <c r="JQ21" s="796">
        <v>2.515620096430915E-2</v>
      </c>
      <c r="JR21" s="82">
        <v>2718</v>
      </c>
      <c r="JS21" s="796">
        <v>3.6803834748344637E-2</v>
      </c>
      <c r="JT21" s="82">
        <v>86</v>
      </c>
      <c r="JU21" s="796">
        <v>3.0006978367062107E-2</v>
      </c>
      <c r="JV21" s="82">
        <v>7165</v>
      </c>
      <c r="JW21" s="796">
        <v>2.1357076003171518E-2</v>
      </c>
      <c r="JX21" s="82">
        <v>0</v>
      </c>
      <c r="JY21" s="796">
        <v>0</v>
      </c>
      <c r="JZ21" s="82">
        <v>497</v>
      </c>
      <c r="KA21" s="796">
        <v>1.4249956275285071E-3</v>
      </c>
      <c r="KB21" s="82">
        <v>422</v>
      </c>
      <c r="KC21" s="796">
        <v>1.2099560459095172E-3</v>
      </c>
      <c r="KD21" s="82">
        <v>3550</v>
      </c>
      <c r="KE21" s="796">
        <v>1.0178540196632193E-2</v>
      </c>
      <c r="KF21" s="82">
        <v>2787</v>
      </c>
      <c r="KG21" s="796">
        <v>7.9908708529616689E-3</v>
      </c>
      <c r="KH21" s="82">
        <v>72</v>
      </c>
      <c r="KI21" s="796">
        <v>2.0643799835423041E-4</v>
      </c>
      <c r="KJ21" s="82">
        <v>7328</v>
      </c>
      <c r="KK21" s="796">
        <v>2.1010800721386117E-2</v>
      </c>
      <c r="KL21" s="82">
        <v>7290</v>
      </c>
      <c r="KM21" s="796">
        <v>2.0807941840518113E-2</v>
      </c>
      <c r="KN21" s="82">
        <v>512</v>
      </c>
      <c r="KO21" s="796">
        <v>1.4614082609527125E-3</v>
      </c>
      <c r="KP21" s="82">
        <v>400</v>
      </c>
      <c r="KQ21" s="796">
        <v>1.1417252038693068E-3</v>
      </c>
      <c r="KR21" s="82">
        <v>3563</v>
      </c>
      <c r="KS21" s="796">
        <v>1.016991725346585E-2</v>
      </c>
      <c r="KT21" s="82">
        <v>2732</v>
      </c>
      <c r="KU21" s="796">
        <v>7.7979831424273647E-3</v>
      </c>
      <c r="KV21" s="82">
        <v>83</v>
      </c>
      <c r="KW21" s="796">
        <v>2.3690797980288115E-4</v>
      </c>
      <c r="KX21" s="82">
        <v>7290</v>
      </c>
      <c r="KY21" s="796">
        <v>2.0807941840518113E-2</v>
      </c>
      <c r="KZ21" s="208">
        <v>1</v>
      </c>
      <c r="LA21" s="278">
        <v>1.2836970474967908E-4</v>
      </c>
      <c r="LB21" s="208">
        <v>532</v>
      </c>
      <c r="LC21" s="278">
        <v>6.8993243330869288E-3</v>
      </c>
      <c r="LD21" s="208">
        <v>383</v>
      </c>
      <c r="LE21" s="278">
        <v>1.2940937964589809E-2</v>
      </c>
      <c r="LF21" s="208">
        <v>3391</v>
      </c>
      <c r="LG21" s="278">
        <v>2.3494443366682372E-2</v>
      </c>
      <c r="LH21" s="208">
        <v>2716</v>
      </c>
      <c r="LI21" s="278">
        <v>3.5994963885759727E-2</v>
      </c>
      <c r="LJ21" s="208">
        <v>92</v>
      </c>
      <c r="LK21" s="278">
        <v>2.7315914489311165E-2</v>
      </c>
      <c r="LL21" s="208">
        <v>7115</v>
      </c>
      <c r="LM21" s="278">
        <v>2.1072116096549683E-2</v>
      </c>
      <c r="LN21" s="208">
        <v>1</v>
      </c>
      <c r="LO21" s="278">
        <v>1.4499057561258519E-4</v>
      </c>
      <c r="LP21" s="208">
        <v>530</v>
      </c>
      <c r="LQ21" s="278">
        <v>7.1327636094475474E-3</v>
      </c>
      <c r="LR21" s="208">
        <v>346</v>
      </c>
      <c r="LS21" s="278">
        <v>1.2077631946383692E-2</v>
      </c>
      <c r="LT21" s="208">
        <v>3331</v>
      </c>
      <c r="LU21" s="278">
        <v>2.360619955069557E-2</v>
      </c>
      <c r="LV21" s="208">
        <v>2552</v>
      </c>
      <c r="LW21" s="278">
        <v>3.4820575794787832E-2</v>
      </c>
      <c r="LX21" s="208">
        <v>91</v>
      </c>
      <c r="LY21" s="278">
        <v>3.0547163477677074E-2</v>
      </c>
      <c r="LZ21" s="208">
        <v>6851</v>
      </c>
      <c r="MA21" s="278">
        <v>2.0936600392389357E-2</v>
      </c>
      <c r="MB21" s="208">
        <v>6766</v>
      </c>
      <c r="MC21" s="278">
        <v>2.0836876191469754E-2</v>
      </c>
      <c r="ME21" s="277"/>
    </row>
    <row r="22" spans="1:343">
      <c r="A22" s="798"/>
      <c r="B22" s="277" t="s">
        <v>2822</v>
      </c>
      <c r="C22" s="277"/>
      <c r="D22" s="82">
        <v>28</v>
      </c>
      <c r="E22" s="796">
        <v>3.0451332245785751E-3</v>
      </c>
      <c r="F22" s="82">
        <v>9529</v>
      </c>
      <c r="G22" s="796">
        <v>0.27349176281499338</v>
      </c>
      <c r="H22" s="82">
        <v>717</v>
      </c>
      <c r="I22" s="796">
        <v>1.0089212844398164E-2</v>
      </c>
      <c r="J22" s="82">
        <v>14713</v>
      </c>
      <c r="K22" s="796">
        <v>7.0187908769552956E-2</v>
      </c>
      <c r="L22" s="82">
        <v>1656</v>
      </c>
      <c r="M22" s="796">
        <v>3.1240567461515243E-2</v>
      </c>
      <c r="N22" s="82">
        <v>320</v>
      </c>
      <c r="O22" s="796">
        <v>6.0422960725075532E-2</v>
      </c>
      <c r="P22" s="82">
        <v>26963</v>
      </c>
      <c r="Q22" s="796">
        <v>7.0393963919275257E-2</v>
      </c>
      <c r="R22" s="82">
        <v>28</v>
      </c>
      <c r="S22" s="796">
        <v>2.926421404682274E-3</v>
      </c>
      <c r="T22" s="82">
        <v>9198</v>
      </c>
      <c r="U22" s="796">
        <v>0.27013215859030837</v>
      </c>
      <c r="V22" s="82">
        <v>402</v>
      </c>
      <c r="W22" s="796">
        <v>7.7784872583734838E-3</v>
      </c>
      <c r="X22" s="82">
        <v>12549</v>
      </c>
      <c r="Y22" s="796">
        <v>6.7552000344515736E-2</v>
      </c>
      <c r="Z22" s="82">
        <v>1555</v>
      </c>
      <c r="AA22" s="796">
        <v>3.1279544585923198E-2</v>
      </c>
      <c r="AB22" s="82">
        <v>304</v>
      </c>
      <c r="AC22" s="796">
        <v>6.5082423463926356E-2</v>
      </c>
      <c r="AD22" s="82">
        <v>24036</v>
      </c>
      <c r="AE22" s="796">
        <v>7.1652789826233937E-2</v>
      </c>
      <c r="AF22" s="82">
        <v>26</v>
      </c>
      <c r="AG22" s="796">
        <v>2.4916147580258743E-3</v>
      </c>
      <c r="AH22" s="82">
        <v>9164</v>
      </c>
      <c r="AI22" s="796">
        <v>0.26632567060943357</v>
      </c>
      <c r="AJ22" s="82">
        <v>386</v>
      </c>
      <c r="AK22" s="796">
        <v>7.1382339343504389E-3</v>
      </c>
      <c r="AL22" s="82">
        <v>12095</v>
      </c>
      <c r="AM22" s="796">
        <v>6.5578659148209401E-2</v>
      </c>
      <c r="AN22" s="82">
        <v>1560</v>
      </c>
      <c r="AO22" s="796">
        <v>3.2600518264649332E-2</v>
      </c>
      <c r="AP22" s="82">
        <v>303</v>
      </c>
      <c r="AQ22" s="796">
        <v>5.3924185798184733E-2</v>
      </c>
      <c r="AR22" s="82">
        <v>23534</v>
      </c>
      <c r="AS22" s="796">
        <v>6.9870110591553472E-2</v>
      </c>
      <c r="AT22" s="82">
        <v>27</v>
      </c>
      <c r="AU22" s="796">
        <v>2.453430258973194E-3</v>
      </c>
      <c r="AV22" s="82">
        <v>9319</v>
      </c>
      <c r="AW22" s="796">
        <v>0.26930412669055598</v>
      </c>
      <c r="AX22" s="82">
        <v>277</v>
      </c>
      <c r="AY22" s="796">
        <v>5.5191376596465365E-3</v>
      </c>
      <c r="AZ22" s="82">
        <v>11316</v>
      </c>
      <c r="BA22" s="796">
        <v>6.4793925998877733E-2</v>
      </c>
      <c r="BB22" s="82">
        <v>1508</v>
      </c>
      <c r="BC22" s="796">
        <v>3.2659779524830526E-2</v>
      </c>
      <c r="BD22" s="82">
        <v>271</v>
      </c>
      <c r="BE22" s="796">
        <v>5.0503168095415579E-2</v>
      </c>
      <c r="BF22" s="82">
        <v>22718</v>
      </c>
      <c r="BG22" s="796">
        <v>7.0556520064723918E-2</v>
      </c>
      <c r="BH22" s="82">
        <v>31</v>
      </c>
      <c r="BI22" s="796">
        <v>3.1529698942229455E-3</v>
      </c>
      <c r="BJ22" s="82">
        <v>9262</v>
      </c>
      <c r="BK22" s="796">
        <v>0.26497682668650224</v>
      </c>
      <c r="BL22" s="82">
        <v>260</v>
      </c>
      <c r="BM22" s="796">
        <v>5.4420629604822503E-3</v>
      </c>
      <c r="BN22" s="82">
        <v>10651</v>
      </c>
      <c r="BO22" s="796">
        <v>6.2012389669065415E-2</v>
      </c>
      <c r="BP22" s="82">
        <v>1395</v>
      </c>
      <c r="BQ22" s="796">
        <v>3.0633083730428862E-2</v>
      </c>
      <c r="BR22" s="82">
        <v>282</v>
      </c>
      <c r="BS22" s="796">
        <v>4.7820925894522637E-2</v>
      </c>
      <c r="BT22" s="82">
        <v>21881</v>
      </c>
      <c r="BU22" s="796">
        <v>6.9297617765729014E-2</v>
      </c>
      <c r="BV22" s="82">
        <v>33</v>
      </c>
      <c r="BW22" s="796">
        <v>3.7024570851565131E-3</v>
      </c>
      <c r="BX22" s="82">
        <v>8849</v>
      </c>
      <c r="BY22" s="796">
        <v>0.24458264234383637</v>
      </c>
      <c r="BZ22" s="82">
        <v>216</v>
      </c>
      <c r="CA22" s="796">
        <v>4.715333566189312E-3</v>
      </c>
      <c r="CB22" s="82">
        <v>8986</v>
      </c>
      <c r="CC22" s="796">
        <v>5.4166139230968614E-2</v>
      </c>
      <c r="CD22" s="82">
        <v>1511</v>
      </c>
      <c r="CE22" s="796">
        <v>3.2680162643827323E-2</v>
      </c>
      <c r="CF22" s="82">
        <v>277</v>
      </c>
      <c r="CG22" s="796">
        <v>4.5641786126215195E-2</v>
      </c>
      <c r="CH22" s="82">
        <v>19872</v>
      </c>
      <c r="CI22" s="796">
        <v>6.4289249861696582E-2</v>
      </c>
      <c r="CJ22" s="82">
        <v>33</v>
      </c>
      <c r="CK22" s="796">
        <v>3.5560344827586209E-3</v>
      </c>
      <c r="CL22" s="82">
        <v>9495</v>
      </c>
      <c r="CM22" s="796">
        <v>0.24811204891687788</v>
      </c>
      <c r="CN22" s="82">
        <v>223</v>
      </c>
      <c r="CO22" s="796">
        <v>4.326400744994568E-3</v>
      </c>
      <c r="CP22" s="82">
        <v>9472</v>
      </c>
      <c r="CQ22" s="796">
        <v>5.8721420423548082E-2</v>
      </c>
      <c r="CR22" s="82">
        <v>1416</v>
      </c>
      <c r="CS22" s="796">
        <v>2.8714537748666679E-2</v>
      </c>
      <c r="CT22" s="82">
        <v>214</v>
      </c>
      <c r="CU22" s="796">
        <v>3.4471649484536085E-2</v>
      </c>
      <c r="CV22" s="82">
        <v>20853</v>
      </c>
      <c r="CW22" s="796">
        <v>6.6007634892598713E-2</v>
      </c>
      <c r="CX22" s="82">
        <v>31</v>
      </c>
      <c r="CY22" s="796">
        <v>3.6909155851887129E-3</v>
      </c>
      <c r="CZ22" s="82">
        <v>9600</v>
      </c>
      <c r="DA22" s="796">
        <v>0.2478890696413355</v>
      </c>
      <c r="DB22" s="82">
        <v>197</v>
      </c>
      <c r="DC22" s="796">
        <v>3.8526225212187587E-3</v>
      </c>
      <c r="DD22" s="82">
        <v>9814</v>
      </c>
      <c r="DE22" s="796">
        <f t="shared" si="24"/>
        <v>6.2716077784807298E-2</v>
      </c>
      <c r="DF22" s="82">
        <v>1734</v>
      </c>
      <c r="DG22" s="796">
        <f t="shared" si="25"/>
        <v>3.572385092399926E-2</v>
      </c>
      <c r="DH22" s="82">
        <v>207</v>
      </c>
      <c r="DI22" s="796">
        <f t="shared" si="26"/>
        <v>3.3183712728438605E-2</v>
      </c>
      <c r="DJ22" s="82">
        <f t="shared" si="27"/>
        <v>21583</v>
      </c>
      <c r="DK22" s="796">
        <f t="shared" si="28"/>
        <v>6.9730550529852678E-2</v>
      </c>
      <c r="DL22" s="82">
        <v>31</v>
      </c>
      <c r="DM22" s="796">
        <f t="shared" si="1"/>
        <v>3.4730002240645308E-3</v>
      </c>
      <c r="DN22" s="82">
        <v>10299</v>
      </c>
      <c r="DO22" s="796">
        <f t="shared" si="2"/>
        <v>0.2549762329174094</v>
      </c>
      <c r="DP22" s="82">
        <v>123</v>
      </c>
      <c r="DQ22" s="796">
        <f t="shared" si="3"/>
        <v>2.6499482936918305E-3</v>
      </c>
      <c r="DR22" s="82">
        <v>9249</v>
      </c>
      <c r="DS22" s="796">
        <f t="shared" si="4"/>
        <v>6.3332397510254115E-2</v>
      </c>
      <c r="DT22" s="82">
        <v>1228</v>
      </c>
      <c r="DU22" s="796">
        <f t="shared" si="5"/>
        <v>2.5231666974871069E-2</v>
      </c>
      <c r="DV22" s="82">
        <v>196</v>
      </c>
      <c r="DW22" s="796">
        <f t="shared" si="6"/>
        <v>3.1633311814073597E-2</v>
      </c>
      <c r="DX22" s="82">
        <f t="shared" si="29"/>
        <v>21126</v>
      </c>
      <c r="DY22" s="796">
        <f t="shared" si="7"/>
        <v>7.121811770575584E-2</v>
      </c>
      <c r="DZ22" s="82">
        <v>30</v>
      </c>
      <c r="EA22" s="796">
        <f t="shared" si="8"/>
        <v>3.5038542396636299E-3</v>
      </c>
      <c r="EB22" s="82">
        <v>10732</v>
      </c>
      <c r="EC22" s="796">
        <f t="shared" si="9"/>
        <v>0.25177712609970676</v>
      </c>
      <c r="ED22" s="82">
        <v>129</v>
      </c>
      <c r="EE22" s="796">
        <f t="shared" si="10"/>
        <v>2.8953629303766215E-3</v>
      </c>
      <c r="EF22" s="82">
        <v>9519</v>
      </c>
      <c r="EG22" s="796">
        <f t="shared" si="11"/>
        <v>6.5271501745098978E-2</v>
      </c>
      <c r="EH22" s="82">
        <v>1339</v>
      </c>
      <c r="EI22" s="796">
        <f t="shared" si="12"/>
        <v>2.7622485817431666E-2</v>
      </c>
      <c r="EJ22" s="82">
        <v>202</v>
      </c>
      <c r="EK22" s="796">
        <f t="shared" si="13"/>
        <v>3.284018858722159E-2</v>
      </c>
      <c r="EL22" s="82">
        <f t="shared" si="22"/>
        <v>21951</v>
      </c>
      <c r="EM22" s="796">
        <f t="shared" si="14"/>
        <v>7.4107709551525305E-2</v>
      </c>
      <c r="EN22" s="82">
        <v>47</v>
      </c>
      <c r="EO22" s="796">
        <f t="shared" si="15"/>
        <v>5.7725374600835176E-3</v>
      </c>
      <c r="EP22" s="82">
        <v>11050</v>
      </c>
      <c r="EQ22" s="796">
        <f t="shared" si="16"/>
        <v>0.25184037194885706</v>
      </c>
      <c r="ER22" s="82">
        <v>126</v>
      </c>
      <c r="ES22" s="796">
        <f t="shared" si="17"/>
        <v>2.8898419761014655E-3</v>
      </c>
      <c r="ET22" s="82">
        <v>8843</v>
      </c>
      <c r="EU22" s="796">
        <f t="shared" si="18"/>
        <v>6.4811421702994684E-2</v>
      </c>
      <c r="EV22" s="82">
        <v>1409</v>
      </c>
      <c r="EW22" s="796">
        <f t="shared" si="19"/>
        <v>2.8898414586623459E-2</v>
      </c>
      <c r="EX22" s="82">
        <v>220</v>
      </c>
      <c r="EY22" s="796">
        <f t="shared" si="20"/>
        <v>3.6130727541468219E-2</v>
      </c>
      <c r="EZ22" s="82">
        <f t="shared" si="30"/>
        <v>21695</v>
      </c>
      <c r="FA22" s="796">
        <f t="shared" si="21"/>
        <v>7.5616573954020105E-2</v>
      </c>
      <c r="FB22" s="82">
        <v>41</v>
      </c>
      <c r="FC22" s="796">
        <v>3.9036465771684283E-3</v>
      </c>
      <c r="FD22" s="82">
        <v>11975</v>
      </c>
      <c r="FE22" s="796">
        <v>0.24197296368890056</v>
      </c>
      <c r="FF22" s="82">
        <v>8</v>
      </c>
      <c r="FG22" s="796">
        <v>2.4525583249026639E-4</v>
      </c>
      <c r="FH22" s="82">
        <v>9850</v>
      </c>
      <c r="FI22" s="796">
        <v>6.534776955125654E-2</v>
      </c>
      <c r="FJ22" s="82">
        <v>1419</v>
      </c>
      <c r="FK22" s="796">
        <v>2.879113744268149E-2</v>
      </c>
      <c r="FL22" s="82">
        <v>198</v>
      </c>
      <c r="FM22" s="796">
        <v>3.2846715328467155E-2</v>
      </c>
      <c r="FN22" s="82">
        <v>23491</v>
      </c>
      <c r="FO22" s="796">
        <v>7.8655447553548044E-2</v>
      </c>
      <c r="FP22" s="82">
        <v>39</v>
      </c>
      <c r="FQ22" s="796">
        <v>3.882142146127812E-3</v>
      </c>
      <c r="FR22" s="82">
        <v>12729</v>
      </c>
      <c r="FS22" s="796">
        <v>0.24372451031075881</v>
      </c>
      <c r="FT22" s="82">
        <v>6</v>
      </c>
      <c r="FU22" s="796">
        <v>1.7737310432494754E-4</v>
      </c>
      <c r="FV22" s="82">
        <v>10354</v>
      </c>
      <c r="FW22" s="796">
        <v>6.8009248311920345E-2</v>
      </c>
      <c r="FX22" s="82">
        <v>1201</v>
      </c>
      <c r="FY22" s="796">
        <v>2.4242057244358323E-2</v>
      </c>
      <c r="FZ22" s="82">
        <v>188</v>
      </c>
      <c r="GA22" s="796">
        <v>3.3601429848078644E-2</v>
      </c>
      <c r="GB22" s="82">
        <v>24517</v>
      </c>
      <c r="GC22" s="796">
        <v>8.0785947060936267E-2</v>
      </c>
      <c r="GD22" s="82">
        <v>42</v>
      </c>
      <c r="GE22" s="796">
        <v>4.0446841294298919E-3</v>
      </c>
      <c r="GF22" s="82">
        <v>13455</v>
      </c>
      <c r="GG22" s="796">
        <v>0.24161833102878588</v>
      </c>
      <c r="GH22" s="82">
        <v>8</v>
      </c>
      <c r="GI22" s="796">
        <v>2.3887014421784957E-4</v>
      </c>
      <c r="GJ22" s="82">
        <v>10922</v>
      </c>
      <c r="GK22" s="796">
        <v>6.8517728538807054E-2</v>
      </c>
      <c r="GL22" s="82">
        <v>1351</v>
      </c>
      <c r="GM22" s="796">
        <v>2.661177536588729E-2</v>
      </c>
      <c r="GN22" s="82">
        <v>210</v>
      </c>
      <c r="GO22" s="796">
        <v>3.9923954372623575E-2</v>
      </c>
      <c r="GP22" s="82">
        <v>25988</v>
      </c>
      <c r="GQ22" s="796">
        <v>8.2503420710936429E-2</v>
      </c>
      <c r="GR22" s="82">
        <v>24</v>
      </c>
      <c r="GS22" s="796">
        <v>2.4474811339995923E-3</v>
      </c>
      <c r="GT22" s="82">
        <v>13825</v>
      </c>
      <c r="GU22" s="796">
        <v>0.2327362715060099</v>
      </c>
      <c r="GV22" s="82">
        <v>36</v>
      </c>
      <c r="GW22" s="796">
        <v>1.0961573594787163E-3</v>
      </c>
      <c r="GX22" s="82">
        <v>11189</v>
      </c>
      <c r="GY22" s="796">
        <v>6.9929501762455937E-2</v>
      </c>
      <c r="GZ22" s="82">
        <v>1533</v>
      </c>
      <c r="HA22" s="796">
        <v>2.9350385786218913E-2</v>
      </c>
      <c r="HB22" s="82">
        <v>205</v>
      </c>
      <c r="HC22" s="796">
        <v>4.1280708819975837E-2</v>
      </c>
      <c r="HD22" s="82">
        <v>26812</v>
      </c>
      <c r="HE22" s="796">
        <v>8.3984075226076038E-2</v>
      </c>
      <c r="HF22" s="82">
        <v>24</v>
      </c>
      <c r="HG22" s="796">
        <v>2.7091093802912294E-3</v>
      </c>
      <c r="HH22" s="82">
        <v>14154</v>
      </c>
      <c r="HI22" s="796">
        <v>0.22278186139486567</v>
      </c>
      <c r="HJ22" s="82">
        <v>16</v>
      </c>
      <c r="HK22" s="796">
        <v>4.3868066789131685E-4</v>
      </c>
      <c r="HL22" s="82">
        <v>10960</v>
      </c>
      <c r="HM22" s="796">
        <v>6.9094645795376455E-2</v>
      </c>
      <c r="HN22" s="82">
        <v>1634</v>
      </c>
      <c r="HO22" s="796">
        <v>2.9743160347306914E-2</v>
      </c>
      <c r="HP22" s="82">
        <v>198</v>
      </c>
      <c r="HQ22" s="796">
        <v>4.7391096218286265E-2</v>
      </c>
      <c r="HR22" s="82">
        <v>26986</v>
      </c>
      <c r="HS22" s="796">
        <v>8.262630778039394E-2</v>
      </c>
      <c r="HT22" s="82">
        <v>29</v>
      </c>
      <c r="HU22" s="796">
        <v>3.3067274800456102E-3</v>
      </c>
      <c r="HV22" s="82">
        <v>14049</v>
      </c>
      <c r="HW22" s="796">
        <v>0.216765413812257</v>
      </c>
      <c r="HX22" s="82">
        <v>6</v>
      </c>
      <c r="HY22" s="796">
        <v>1.6884286357496622E-4</v>
      </c>
      <c r="HZ22" s="82">
        <v>8184</v>
      </c>
      <c r="IA22" s="796">
        <v>6.3176421546679837E-2</v>
      </c>
      <c r="IB22" s="82">
        <v>1573</v>
      </c>
      <c r="IC22" s="796">
        <v>3.1082656549489201E-2</v>
      </c>
      <c r="ID22" s="82">
        <v>169</v>
      </c>
      <c r="IE22" s="796">
        <v>4.6944444444444441E-2</v>
      </c>
      <c r="IF22" s="82">
        <v>24010</v>
      </c>
      <c r="IG22" s="796">
        <v>8.1982606439100339E-2</v>
      </c>
      <c r="IH22" s="82">
        <v>15</v>
      </c>
      <c r="II22" s="796">
        <v>1.6029066039752085E-3</v>
      </c>
      <c r="IJ22" s="82">
        <v>14880</v>
      </c>
      <c r="IK22" s="796">
        <v>0.20778930611218946</v>
      </c>
      <c r="IL22" s="82">
        <v>13</v>
      </c>
      <c r="IM22" s="796">
        <v>3.3456005352960856E-4</v>
      </c>
      <c r="IN22" s="82">
        <v>8056</v>
      </c>
      <c r="IO22" s="796">
        <v>5.5674577395679277E-2</v>
      </c>
      <c r="IP22" s="82">
        <v>1453</v>
      </c>
      <c r="IQ22" s="796">
        <v>2.7039097828311962E-2</v>
      </c>
      <c r="IR22" s="82">
        <v>175</v>
      </c>
      <c r="IS22" s="796">
        <v>4.6679114430514805E-2</v>
      </c>
      <c r="IT22" s="82">
        <v>24592</v>
      </c>
      <c r="IU22" s="796">
        <v>7.6370299059035432E-2</v>
      </c>
      <c r="IV22" s="82">
        <v>14</v>
      </c>
      <c r="IW22" s="796">
        <v>1.4158576051779936E-3</v>
      </c>
      <c r="IX22" s="82">
        <v>16140</v>
      </c>
      <c r="IY22" s="796">
        <v>0.21401010382274555</v>
      </c>
      <c r="IZ22" s="82">
        <v>20</v>
      </c>
      <c r="JA22" s="796">
        <v>4.8442571331686285E-4</v>
      </c>
      <c r="JB22" s="82">
        <v>8127</v>
      </c>
      <c r="JC22" s="796">
        <v>5.4623176034896463E-2</v>
      </c>
      <c r="JD22" s="82">
        <v>1516</v>
      </c>
      <c r="JE22" s="796">
        <v>2.0106367458454358E-2</v>
      </c>
      <c r="JF22" s="82">
        <v>152</v>
      </c>
      <c r="JG22" s="796">
        <v>4.1293126867698995E-2</v>
      </c>
      <c r="JH22" s="82">
        <v>25969</v>
      </c>
      <c r="JI22" s="796">
        <v>7.3264795996095408E-2</v>
      </c>
      <c r="JJ22" s="82">
        <v>14</v>
      </c>
      <c r="JK22" s="796">
        <v>1.8339009693476552E-3</v>
      </c>
      <c r="JL22" s="82">
        <v>16439</v>
      </c>
      <c r="JM22" s="796">
        <v>0.21105947000821693</v>
      </c>
      <c r="JN22" s="82">
        <v>38</v>
      </c>
      <c r="JO22" s="796">
        <v>1.1500166449777563E-3</v>
      </c>
      <c r="JP22" s="82">
        <v>7406</v>
      </c>
      <c r="JQ22" s="796">
        <v>5.2823029300162617E-2</v>
      </c>
      <c r="JR22" s="82">
        <v>1576</v>
      </c>
      <c r="JS22" s="796">
        <v>2.1340266211696525E-2</v>
      </c>
      <c r="JT22" s="82">
        <v>139</v>
      </c>
      <c r="JU22" s="796">
        <v>4.8499651081646895E-2</v>
      </c>
      <c r="JV22" s="82">
        <v>25612</v>
      </c>
      <c r="JW22" s="796">
        <v>7.634297705418408E-2</v>
      </c>
      <c r="JX22" s="82">
        <v>12</v>
      </c>
      <c r="JY22" s="796">
        <v>3.44063330590384E-5</v>
      </c>
      <c r="JZ22" s="82">
        <v>16592</v>
      </c>
      <c r="KA22" s="796">
        <v>4.7572489842963764E-2</v>
      </c>
      <c r="KB22" s="82">
        <v>19</v>
      </c>
      <c r="KC22" s="796">
        <v>5.4476694010144131E-5</v>
      </c>
      <c r="KD22" s="82">
        <v>7010</v>
      </c>
      <c r="KE22" s="796">
        <v>2.0099032895321597E-2</v>
      </c>
      <c r="KF22" s="82">
        <v>1601</v>
      </c>
      <c r="KG22" s="796">
        <v>4.59037826896004E-3</v>
      </c>
      <c r="KH22" s="82">
        <v>117</v>
      </c>
      <c r="KI22" s="796">
        <v>3.354617473256244E-4</v>
      </c>
      <c r="KJ22" s="82">
        <v>25351</v>
      </c>
      <c r="KK22" s="796">
        <v>7.2686245781640207E-2</v>
      </c>
      <c r="KL22" s="82">
        <v>27227</v>
      </c>
      <c r="KM22" s="796">
        <v>7.771438031437404E-2</v>
      </c>
      <c r="KN22" s="82">
        <v>11146</v>
      </c>
      <c r="KO22" s="796">
        <v>3.1814172805818233E-2</v>
      </c>
      <c r="KP22" s="82">
        <v>15</v>
      </c>
      <c r="KQ22" s="796">
        <v>4.2814695145099002E-5</v>
      </c>
      <c r="KR22" s="82">
        <v>14353</v>
      </c>
      <c r="KS22" s="796">
        <v>4.0967954627840399E-2</v>
      </c>
      <c r="KT22" s="82">
        <v>1565</v>
      </c>
      <c r="KU22" s="796">
        <v>4.4669998601386627E-3</v>
      </c>
      <c r="KV22" s="82">
        <v>138</v>
      </c>
      <c r="KW22" s="796">
        <v>3.938951953349108E-4</v>
      </c>
      <c r="KX22" s="82">
        <v>27227</v>
      </c>
      <c r="KY22" s="796">
        <v>7.771438031437404E-2</v>
      </c>
      <c r="KZ22" s="208">
        <v>10</v>
      </c>
      <c r="LA22" s="278">
        <v>1.2836970474967907E-3</v>
      </c>
      <c r="LB22" s="208">
        <v>10829</v>
      </c>
      <c r="LC22" s="278">
        <v>0.14043756241165103</v>
      </c>
      <c r="LD22" s="208">
        <v>9</v>
      </c>
      <c r="LE22" s="278">
        <v>3.0409514799297204E-4</v>
      </c>
      <c r="LF22" s="208">
        <v>15304</v>
      </c>
      <c r="LG22" s="278">
        <v>0.10603331208602389</v>
      </c>
      <c r="LH22" s="208">
        <v>1691</v>
      </c>
      <c r="LI22" s="278">
        <v>2.2410708369226692E-2</v>
      </c>
      <c r="LJ22" s="208">
        <v>122</v>
      </c>
      <c r="LK22" s="278">
        <v>3.622327790973872E-2</v>
      </c>
      <c r="LL22" s="208">
        <v>27965</v>
      </c>
      <c r="LM22" s="278">
        <v>8.2822449281800686E-2</v>
      </c>
      <c r="LN22" s="208">
        <v>10</v>
      </c>
      <c r="LO22" s="278">
        <v>1.4499057561258518E-3</v>
      </c>
      <c r="LP22" s="208">
        <v>10947</v>
      </c>
      <c r="LQ22" s="278">
        <v>0.14732521364645718</v>
      </c>
      <c r="LR22" s="208">
        <v>7</v>
      </c>
      <c r="LS22" s="278">
        <v>2.4434515498464115E-4</v>
      </c>
      <c r="LT22" s="208">
        <v>16038</v>
      </c>
      <c r="LU22" s="278">
        <v>0.11365842941880984</v>
      </c>
      <c r="LV22" s="208">
        <v>1437</v>
      </c>
      <c r="LW22" s="278">
        <v>1.9607040523945969E-2</v>
      </c>
      <c r="LX22" s="208">
        <v>117</v>
      </c>
      <c r="LY22" s="278">
        <v>3.9274924471299093E-2</v>
      </c>
      <c r="LZ22" s="208">
        <v>28556</v>
      </c>
      <c r="MA22" s="278">
        <v>8.7266904219102395E-2</v>
      </c>
      <c r="MB22" s="208">
        <v>29046</v>
      </c>
      <c r="MC22" s="278">
        <v>8.9441968628149252E-2</v>
      </c>
      <c r="ME22" s="277"/>
    </row>
    <row r="23" spans="1:343">
      <c r="A23" s="798"/>
      <c r="B23" s="277" t="s">
        <v>2823</v>
      </c>
      <c r="C23" s="277"/>
      <c r="D23" s="82">
        <v>0</v>
      </c>
      <c r="E23" s="796">
        <v>0</v>
      </c>
      <c r="F23" s="82">
        <v>604</v>
      </c>
      <c r="G23" s="796">
        <v>1.7335399804833247E-2</v>
      </c>
      <c r="H23" s="82">
        <v>273</v>
      </c>
      <c r="I23" s="796">
        <v>3.841499451214364E-3</v>
      </c>
      <c r="J23" s="82">
        <v>4923</v>
      </c>
      <c r="K23" s="796">
        <v>2.3485018342452878E-2</v>
      </c>
      <c r="L23" s="82">
        <v>522</v>
      </c>
      <c r="M23" s="796">
        <v>9.8475701780863269E-3</v>
      </c>
      <c r="N23" s="82">
        <v>401</v>
      </c>
      <c r="O23" s="796">
        <v>7.5717522658610273E-2</v>
      </c>
      <c r="P23" s="82">
        <v>6723</v>
      </c>
      <c r="Q23" s="796">
        <v>1.7552149962143958E-2</v>
      </c>
      <c r="R23" s="82">
        <v>0</v>
      </c>
      <c r="S23" s="796">
        <v>0</v>
      </c>
      <c r="T23" s="82">
        <v>563</v>
      </c>
      <c r="U23" s="796">
        <v>1.6534508076358298E-2</v>
      </c>
      <c r="V23" s="82">
        <v>205</v>
      </c>
      <c r="W23" s="796">
        <v>3.9666415123546369E-3</v>
      </c>
      <c r="X23" s="82">
        <v>4428</v>
      </c>
      <c r="Y23" s="796">
        <v>2.3836182765600105E-2</v>
      </c>
      <c r="Z23" s="82">
        <v>480</v>
      </c>
      <c r="AA23" s="796">
        <v>9.6554221229859395E-3</v>
      </c>
      <c r="AB23" s="82">
        <v>327</v>
      </c>
      <c r="AC23" s="796">
        <v>7.0006422607578681E-2</v>
      </c>
      <c r="AD23" s="82">
        <v>6003</v>
      </c>
      <c r="AE23" s="796">
        <v>1.7895311088653783E-2</v>
      </c>
      <c r="AF23" s="82">
        <v>1</v>
      </c>
      <c r="AG23" s="796">
        <v>9.5831336847149022E-5</v>
      </c>
      <c r="AH23" s="82">
        <v>511</v>
      </c>
      <c r="AI23" s="796">
        <v>1.4850765788020576E-2</v>
      </c>
      <c r="AJ23" s="82">
        <v>175</v>
      </c>
      <c r="AK23" s="796">
        <v>3.2362459546925568E-3</v>
      </c>
      <c r="AL23" s="82">
        <v>4315</v>
      </c>
      <c r="AM23" s="796">
        <v>2.3395776289749776E-2</v>
      </c>
      <c r="AN23" s="82">
        <v>520</v>
      </c>
      <c r="AO23" s="796">
        <v>1.0866839421549779E-2</v>
      </c>
      <c r="AP23" s="82">
        <v>393</v>
      </c>
      <c r="AQ23" s="796">
        <v>6.9941270688734652E-2</v>
      </c>
      <c r="AR23" s="82">
        <v>5915</v>
      </c>
      <c r="AS23" s="796">
        <v>1.7561048021969866E-2</v>
      </c>
      <c r="AT23" s="82">
        <v>0</v>
      </c>
      <c r="AU23" s="796">
        <v>0</v>
      </c>
      <c r="AV23" s="82">
        <v>492</v>
      </c>
      <c r="AW23" s="796">
        <v>1.4218009478672985E-2</v>
      </c>
      <c r="AX23" s="82">
        <v>139</v>
      </c>
      <c r="AY23" s="796">
        <v>2.7695311721692003E-3</v>
      </c>
      <c r="AZ23" s="82">
        <v>4153</v>
      </c>
      <c r="BA23" s="796">
        <v>2.377953116590131E-2</v>
      </c>
      <c r="BB23" s="82">
        <v>501</v>
      </c>
      <c r="BC23" s="796">
        <v>1.0850497043726853E-2</v>
      </c>
      <c r="BD23" s="82">
        <v>379</v>
      </c>
      <c r="BE23" s="796">
        <v>7.0629891912038764E-2</v>
      </c>
      <c r="BF23" s="82">
        <v>5664</v>
      </c>
      <c r="BG23" s="796">
        <v>1.7590990828708349E-2</v>
      </c>
      <c r="BH23" s="82">
        <v>0</v>
      </c>
      <c r="BI23" s="796">
        <v>0</v>
      </c>
      <c r="BJ23" s="82">
        <v>622</v>
      </c>
      <c r="BK23" s="796">
        <v>1.7794816043943468E-2</v>
      </c>
      <c r="BL23" s="82">
        <v>116</v>
      </c>
      <c r="BM23" s="796">
        <v>2.4279973208305426E-3</v>
      </c>
      <c r="BN23" s="82">
        <v>4145</v>
      </c>
      <c r="BO23" s="796">
        <v>2.4133072498195116E-2</v>
      </c>
      <c r="BP23" s="82">
        <v>490</v>
      </c>
      <c r="BQ23" s="796">
        <v>1.076000790531193E-2</v>
      </c>
      <c r="BR23" s="82">
        <v>377</v>
      </c>
      <c r="BS23" s="796">
        <v>6.3930812277429208E-2</v>
      </c>
      <c r="BT23" s="82">
        <v>5750</v>
      </c>
      <c r="BU23" s="796">
        <v>1.8210378965903835E-2</v>
      </c>
      <c r="BV23" s="82">
        <v>0</v>
      </c>
      <c r="BW23" s="796">
        <v>0</v>
      </c>
      <c r="BX23" s="82">
        <v>482</v>
      </c>
      <c r="BY23" s="796">
        <v>1.332227750138198E-2</v>
      </c>
      <c r="BZ23" s="82">
        <v>117</v>
      </c>
      <c r="CA23" s="796">
        <v>2.5541390150192107E-3</v>
      </c>
      <c r="CB23" s="82">
        <v>3957</v>
      </c>
      <c r="CC23" s="796">
        <v>2.3852149225121612E-2</v>
      </c>
      <c r="CD23" s="82">
        <v>487</v>
      </c>
      <c r="CE23" s="796">
        <v>1.0532918072497621E-2</v>
      </c>
      <c r="CF23" s="82">
        <v>313</v>
      </c>
      <c r="CG23" s="796">
        <v>5.1573570604712474E-2</v>
      </c>
      <c r="CH23" s="82">
        <v>5356</v>
      </c>
      <c r="CI23" s="796">
        <v>1.7327557480839719E-2</v>
      </c>
      <c r="CJ23" s="82">
        <v>0</v>
      </c>
      <c r="CK23" s="796">
        <v>0</v>
      </c>
      <c r="CL23" s="82">
        <v>474</v>
      </c>
      <c r="CM23" s="796">
        <v>1.23860043377146E-2</v>
      </c>
      <c r="CN23" s="82">
        <v>113</v>
      </c>
      <c r="CO23" s="796">
        <v>2.1923017227999378E-3</v>
      </c>
      <c r="CP23" s="82">
        <v>3829</v>
      </c>
      <c r="CQ23" s="796">
        <v>2.3737787035659375E-2</v>
      </c>
      <c r="CR23" s="82">
        <v>496</v>
      </c>
      <c r="CS23" s="796">
        <v>1.0058199663374769E-2</v>
      </c>
      <c r="CT23" s="82">
        <v>339</v>
      </c>
      <c r="CU23" s="796">
        <v>5.4606958762886598E-2</v>
      </c>
      <c r="CV23" s="82">
        <v>5251</v>
      </c>
      <c r="CW23" s="796">
        <v>1.6621401756151913E-2</v>
      </c>
      <c r="CX23" s="82">
        <v>0</v>
      </c>
      <c r="CY23" s="796">
        <v>0</v>
      </c>
      <c r="CZ23" s="82">
        <v>462</v>
      </c>
      <c r="DA23" s="796">
        <v>1.1929661476489271E-2</v>
      </c>
      <c r="DB23" s="82">
        <v>111</v>
      </c>
      <c r="DC23" s="796">
        <v>2.1707670043415342E-3</v>
      </c>
      <c r="DD23" s="82">
        <v>3739</v>
      </c>
      <c r="DE23" s="796">
        <f t="shared" si="24"/>
        <v>2.3893969312960513E-2</v>
      </c>
      <c r="DF23" s="82">
        <v>520</v>
      </c>
      <c r="DG23" s="796">
        <f t="shared" si="25"/>
        <v>1.0713034879169327E-2</v>
      </c>
      <c r="DH23" s="82">
        <v>283</v>
      </c>
      <c r="DI23" s="796">
        <f t="shared" si="26"/>
        <v>4.5367104841295289E-2</v>
      </c>
      <c r="DJ23" s="82">
        <f t="shared" si="27"/>
        <v>5115</v>
      </c>
      <c r="DK23" s="796">
        <f t="shared" si="28"/>
        <v>1.6525588007237014E-2</v>
      </c>
      <c r="DL23" s="82">
        <v>0</v>
      </c>
      <c r="DM23" s="796">
        <f t="shared" si="1"/>
        <v>0</v>
      </c>
      <c r="DN23" s="82">
        <v>444</v>
      </c>
      <c r="DO23" s="796">
        <f t="shared" si="2"/>
        <v>1.0992275698158051E-2</v>
      </c>
      <c r="DP23" s="82">
        <v>65</v>
      </c>
      <c r="DQ23" s="796">
        <f t="shared" si="3"/>
        <v>1.4003791795932437E-3</v>
      </c>
      <c r="DR23" s="82">
        <v>3600</v>
      </c>
      <c r="DS23" s="796">
        <f t="shared" si="4"/>
        <v>2.4650949403926349E-2</v>
      </c>
      <c r="DT23" s="82">
        <v>464</v>
      </c>
      <c r="DU23" s="796">
        <f t="shared" si="5"/>
        <v>9.5337894758470484E-3</v>
      </c>
      <c r="DV23" s="82">
        <v>277</v>
      </c>
      <c r="DW23" s="796">
        <f t="shared" si="6"/>
        <v>4.4706262104583602E-2</v>
      </c>
      <c r="DX23" s="82">
        <f t="shared" si="29"/>
        <v>4850</v>
      </c>
      <c r="DY23" s="796">
        <f t="shared" si="7"/>
        <v>1.6349894484186112E-2</v>
      </c>
      <c r="DZ23" s="82">
        <v>0</v>
      </c>
      <c r="EA23" s="796">
        <f t="shared" si="8"/>
        <v>0</v>
      </c>
      <c r="EB23" s="82">
        <v>439</v>
      </c>
      <c r="EC23" s="796">
        <f t="shared" si="9"/>
        <v>1.0299120234604105E-2</v>
      </c>
      <c r="ED23" s="82">
        <v>52</v>
      </c>
      <c r="EE23" s="796">
        <f t="shared" si="10"/>
        <v>1.1671230417022041E-3</v>
      </c>
      <c r="EF23" s="82">
        <v>3548</v>
      </c>
      <c r="EG23" s="796">
        <f t="shared" si="11"/>
        <v>2.4328531168359195E-2</v>
      </c>
      <c r="EH23" s="82">
        <v>446</v>
      </c>
      <c r="EI23" s="796">
        <f t="shared" si="12"/>
        <v>9.2006188757091292E-3</v>
      </c>
      <c r="EJ23" s="82">
        <v>274</v>
      </c>
      <c r="EK23" s="796">
        <f t="shared" si="13"/>
        <v>4.4545602341082749E-2</v>
      </c>
      <c r="EL23" s="82">
        <f t="shared" si="22"/>
        <v>4759</v>
      </c>
      <c r="EM23" s="796">
        <f t="shared" si="14"/>
        <v>1.6066629755168736E-2</v>
      </c>
      <c r="EN23" s="82">
        <v>0</v>
      </c>
      <c r="EO23" s="796">
        <f t="shared" si="15"/>
        <v>0</v>
      </c>
      <c r="EP23" s="82">
        <v>424</v>
      </c>
      <c r="EQ23" s="796">
        <f t="shared" si="16"/>
        <v>9.663377167992343E-3</v>
      </c>
      <c r="ER23" s="82">
        <v>35</v>
      </c>
      <c r="ES23" s="796">
        <f t="shared" si="17"/>
        <v>8.0273388225040709E-4</v>
      </c>
      <c r="ET23" s="82">
        <v>3422</v>
      </c>
      <c r="EU23" s="796">
        <f t="shared" si="18"/>
        <v>2.508025388076985E-2</v>
      </c>
      <c r="EV23" s="82">
        <v>417</v>
      </c>
      <c r="EW23" s="796">
        <f t="shared" si="19"/>
        <v>8.5526180856082198E-3</v>
      </c>
      <c r="EX23" s="82">
        <v>269</v>
      </c>
      <c r="EY23" s="796">
        <f t="shared" si="20"/>
        <v>4.41780259484316E-2</v>
      </c>
      <c r="EZ23" s="82">
        <f t="shared" si="30"/>
        <v>4567</v>
      </c>
      <c r="FA23" s="796">
        <f t="shared" si="21"/>
        <v>1.5917994618483974E-2</v>
      </c>
      <c r="FB23" s="82">
        <v>2</v>
      </c>
      <c r="FC23" s="796">
        <v>1.9042178425211843E-4</v>
      </c>
      <c r="FD23" s="82">
        <v>442</v>
      </c>
      <c r="FE23" s="796">
        <v>8.9312776576612983E-3</v>
      </c>
      <c r="FF23" s="82">
        <v>22</v>
      </c>
      <c r="FG23" s="796">
        <v>6.7445353934823262E-4</v>
      </c>
      <c r="FH23" s="82">
        <v>3516</v>
      </c>
      <c r="FI23" s="796">
        <v>2.3326168298702332E-2</v>
      </c>
      <c r="FJ23" s="82">
        <v>373</v>
      </c>
      <c r="FK23" s="796">
        <v>7.5680720691474251E-3</v>
      </c>
      <c r="FL23" s="82">
        <v>256</v>
      </c>
      <c r="FM23" s="796">
        <v>4.2468480424684804E-2</v>
      </c>
      <c r="FN23" s="82">
        <v>4611</v>
      </c>
      <c r="FO23" s="796">
        <v>1.5439115774952538E-2</v>
      </c>
      <c r="FP23" s="82">
        <v>1</v>
      </c>
      <c r="FQ23" s="796">
        <v>9.9542106310969539E-5</v>
      </c>
      <c r="FR23" s="82">
        <v>454</v>
      </c>
      <c r="FS23" s="796">
        <v>8.6928217205659904E-3</v>
      </c>
      <c r="FT23" s="82">
        <v>120</v>
      </c>
      <c r="FU23" s="796">
        <v>3.5474620864989507E-3</v>
      </c>
      <c r="FV23" s="82">
        <v>3499</v>
      </c>
      <c r="FW23" s="796">
        <v>2.2982843330443235E-2</v>
      </c>
      <c r="FX23" s="82">
        <v>400</v>
      </c>
      <c r="FY23" s="796">
        <v>8.0739574502442374E-3</v>
      </c>
      <c r="FZ23" s="82">
        <v>255</v>
      </c>
      <c r="GA23" s="796">
        <v>4.5576407506702415E-2</v>
      </c>
      <c r="GB23" s="82">
        <v>4729</v>
      </c>
      <c r="GC23" s="796">
        <v>1.5582524111888388E-2</v>
      </c>
      <c r="GD23" s="82">
        <v>1</v>
      </c>
      <c r="GE23" s="796">
        <v>9.6302003081664102E-5</v>
      </c>
      <c r="GF23" s="82">
        <v>453</v>
      </c>
      <c r="GG23" s="796">
        <v>8.1347531739903393E-3</v>
      </c>
      <c r="GH23" s="82">
        <v>120</v>
      </c>
      <c r="GI23" s="796">
        <v>3.5830521632677437E-3</v>
      </c>
      <c r="GJ23" s="82">
        <v>3954</v>
      </c>
      <c r="GK23" s="796">
        <v>2.4804898245966225E-2</v>
      </c>
      <c r="GL23" s="82">
        <v>377</v>
      </c>
      <c r="GM23" s="796">
        <v>7.4260838733823152E-3</v>
      </c>
      <c r="GN23" s="82">
        <v>242</v>
      </c>
      <c r="GO23" s="796">
        <v>4.6007604562737642E-2</v>
      </c>
      <c r="GP23" s="82">
        <v>5147</v>
      </c>
      <c r="GQ23" s="796">
        <v>1.6340045651808136E-2</v>
      </c>
      <c r="GR23" s="82">
        <v>1</v>
      </c>
      <c r="GS23" s="796">
        <v>1.0197838058331633E-4</v>
      </c>
      <c r="GT23" s="82">
        <v>469</v>
      </c>
      <c r="GU23" s="796">
        <v>7.8953570586848924E-3</v>
      </c>
      <c r="GV23" s="82">
        <v>118</v>
      </c>
      <c r="GW23" s="796">
        <v>3.5929602338469033E-3</v>
      </c>
      <c r="GX23" s="82">
        <v>3818</v>
      </c>
      <c r="GY23" s="796">
        <v>2.386190345241369E-2</v>
      </c>
      <c r="GZ23" s="82">
        <v>305</v>
      </c>
      <c r="HA23" s="796">
        <v>5.8394440083475328E-3</v>
      </c>
      <c r="HB23" s="82">
        <v>193</v>
      </c>
      <c r="HC23" s="796">
        <v>3.8864277084172373E-2</v>
      </c>
      <c r="HD23" s="82">
        <v>4904</v>
      </c>
      <c r="HE23" s="796">
        <v>1.5360954233502793E-2</v>
      </c>
      <c r="HF23" s="82">
        <v>1</v>
      </c>
      <c r="HG23" s="796">
        <v>1.1287955751213455E-4</v>
      </c>
      <c r="HH23" s="82">
        <v>576</v>
      </c>
      <c r="HI23" s="796">
        <v>9.066154596823698E-3</v>
      </c>
      <c r="HJ23" s="82">
        <v>329</v>
      </c>
      <c r="HK23" s="796">
        <v>9.020371233515203E-3</v>
      </c>
      <c r="HL23" s="82">
        <v>3587</v>
      </c>
      <c r="HM23" s="796">
        <v>2.2613366283578042E-2</v>
      </c>
      <c r="HN23" s="82">
        <v>346</v>
      </c>
      <c r="HO23" s="796">
        <v>6.2981233048764948E-3</v>
      </c>
      <c r="HP23" s="82">
        <v>167</v>
      </c>
      <c r="HQ23" s="796">
        <v>3.9971278123504067E-2</v>
      </c>
      <c r="HR23" s="82">
        <v>5006</v>
      </c>
      <c r="HS23" s="796">
        <v>1.5327477089922627E-2</v>
      </c>
      <c r="HT23" s="82">
        <v>0</v>
      </c>
      <c r="HU23" s="796">
        <v>0</v>
      </c>
      <c r="HV23" s="82">
        <v>410</v>
      </c>
      <c r="HW23" s="796">
        <v>6.3259890143800533E-3</v>
      </c>
      <c r="HX23" s="82">
        <v>139</v>
      </c>
      <c r="HY23" s="796">
        <v>3.9115263394867176E-3</v>
      </c>
      <c r="HZ23" s="82">
        <v>3363</v>
      </c>
      <c r="IA23" s="796">
        <v>2.5960692285127603E-2</v>
      </c>
      <c r="IB23" s="82">
        <v>386</v>
      </c>
      <c r="IC23" s="796">
        <v>7.6274033236508783E-3</v>
      </c>
      <c r="ID23" s="82">
        <v>154</v>
      </c>
      <c r="IE23" s="796">
        <v>4.2777777777777776E-2</v>
      </c>
      <c r="IF23" s="82">
        <v>4452</v>
      </c>
      <c r="IG23" s="796">
        <v>1.5201439561302571E-2</v>
      </c>
      <c r="IH23" s="82">
        <v>0</v>
      </c>
      <c r="II23" s="796">
        <v>0</v>
      </c>
      <c r="IJ23" s="82">
        <v>425</v>
      </c>
      <c r="IK23" s="796">
        <v>5.9348424124785297E-3</v>
      </c>
      <c r="IL23" s="82">
        <v>29</v>
      </c>
      <c r="IM23" s="796">
        <v>7.4632627325835752E-4</v>
      </c>
      <c r="IN23" s="82">
        <v>3501</v>
      </c>
      <c r="IO23" s="796">
        <v>2.4195220390053767E-2</v>
      </c>
      <c r="IP23" s="82">
        <v>402</v>
      </c>
      <c r="IQ23" s="796">
        <v>7.4808790963395797E-3</v>
      </c>
      <c r="IR23" s="82">
        <v>155</v>
      </c>
      <c r="IS23" s="796">
        <v>4.1344358495598824E-2</v>
      </c>
      <c r="IT23" s="82">
        <v>4512</v>
      </c>
      <c r="IU23" s="796">
        <v>1.4011987205366293E-2</v>
      </c>
      <c r="IV23" s="82">
        <v>2</v>
      </c>
      <c r="IW23" s="796">
        <v>2.022653721682848E-4</v>
      </c>
      <c r="IX23" s="82">
        <v>430</v>
      </c>
      <c r="IY23" s="796">
        <v>5.7016322579789705E-3</v>
      </c>
      <c r="IZ23" s="82">
        <v>32</v>
      </c>
      <c r="JA23" s="796">
        <v>7.750811413069806E-4</v>
      </c>
      <c r="JB23" s="82">
        <v>3445</v>
      </c>
      <c r="JC23" s="796">
        <v>2.315452706290369E-2</v>
      </c>
      <c r="JD23" s="82">
        <v>447</v>
      </c>
      <c r="JE23" s="796">
        <v>5.9284605896629929E-3</v>
      </c>
      <c r="JF23" s="82">
        <v>164</v>
      </c>
      <c r="JG23" s="796">
        <v>4.4553110567780496E-2</v>
      </c>
      <c r="JH23" s="82">
        <v>4520</v>
      </c>
      <c r="JI23" s="796">
        <v>1.275200731265552E-2</v>
      </c>
      <c r="JJ23" s="82">
        <v>2</v>
      </c>
      <c r="JK23" s="796">
        <v>2.6198585276395077E-4</v>
      </c>
      <c r="JL23" s="82">
        <v>475</v>
      </c>
      <c r="JM23" s="796">
        <v>6.0985004108463437E-3</v>
      </c>
      <c r="JN23" s="82">
        <v>33</v>
      </c>
      <c r="JO23" s="796">
        <v>9.9869866537541981E-4</v>
      </c>
      <c r="JP23" s="82">
        <v>3296</v>
      </c>
      <c r="JQ23" s="796">
        <v>2.350860175173319E-2</v>
      </c>
      <c r="JR23" s="82">
        <v>437</v>
      </c>
      <c r="JS23" s="796">
        <v>5.9173200092077294E-3</v>
      </c>
      <c r="JT23" s="82">
        <v>137</v>
      </c>
      <c r="JU23" s="796">
        <v>4.7801814375436145E-2</v>
      </c>
      <c r="JV23" s="82">
        <v>4380</v>
      </c>
      <c r="JW23" s="796">
        <v>1.3055686377374913E-2</v>
      </c>
      <c r="JX23" s="82">
        <v>2</v>
      </c>
      <c r="JY23" s="796">
        <v>5.7343888431730666E-6</v>
      </c>
      <c r="JZ23" s="82">
        <v>499</v>
      </c>
      <c r="KA23" s="796">
        <v>1.4307300163716801E-3</v>
      </c>
      <c r="KB23" s="82">
        <v>33</v>
      </c>
      <c r="KC23" s="796">
        <v>9.46174159123556E-5</v>
      </c>
      <c r="KD23" s="82">
        <v>3245</v>
      </c>
      <c r="KE23" s="796">
        <v>9.304045898048301E-3</v>
      </c>
      <c r="KF23" s="82">
        <v>463</v>
      </c>
      <c r="KG23" s="796">
        <v>1.327511017194565E-3</v>
      </c>
      <c r="KH23" s="82">
        <v>126</v>
      </c>
      <c r="KI23" s="796">
        <v>3.6126649711990319E-4</v>
      </c>
      <c r="KJ23" s="82">
        <v>4368</v>
      </c>
      <c r="KK23" s="796">
        <v>1.2523905233489977E-2</v>
      </c>
      <c r="KL23" s="82">
        <v>4477</v>
      </c>
      <c r="KM23" s="796">
        <v>1.2778759344307215E-2</v>
      </c>
      <c r="KN23" s="82">
        <v>527</v>
      </c>
      <c r="KO23" s="796">
        <v>1.5042229560978115E-3</v>
      </c>
      <c r="KP23" s="82">
        <v>36</v>
      </c>
      <c r="KQ23" s="796">
        <v>1.0275526834823761E-4</v>
      </c>
      <c r="KR23" s="82">
        <v>3335</v>
      </c>
      <c r="KS23" s="796">
        <v>9.5191338872603441E-3</v>
      </c>
      <c r="KT23" s="82">
        <v>445</v>
      </c>
      <c r="KU23" s="796">
        <v>1.2701692893046037E-3</v>
      </c>
      <c r="KV23" s="82">
        <v>132</v>
      </c>
      <c r="KW23" s="796">
        <v>3.7676931727687122E-4</v>
      </c>
      <c r="KX23" s="82">
        <v>4477</v>
      </c>
      <c r="KY23" s="796">
        <v>1.2778759344307215E-2</v>
      </c>
      <c r="KZ23" s="208">
        <v>1</v>
      </c>
      <c r="LA23" s="278">
        <v>1.2836970474967908E-4</v>
      </c>
      <c r="LB23" s="208">
        <v>518</v>
      </c>
      <c r="LC23" s="278">
        <v>6.7177631664267464E-3</v>
      </c>
      <c r="LD23" s="208">
        <v>30</v>
      </c>
      <c r="LE23" s="278">
        <v>1.0136504933099067E-3</v>
      </c>
      <c r="LF23" s="208">
        <v>3062</v>
      </c>
      <c r="LG23" s="278">
        <v>2.1214976581769809E-2</v>
      </c>
      <c r="LH23" s="208">
        <v>424</v>
      </c>
      <c r="LI23" s="278">
        <v>5.6192432575707376E-3</v>
      </c>
      <c r="LJ23" s="208">
        <v>135</v>
      </c>
      <c r="LK23" s="278">
        <v>4.0083135391923992E-2</v>
      </c>
      <c r="LL23" s="208">
        <v>4170</v>
      </c>
      <c r="LM23" s="278">
        <v>1.2350066637050201E-2</v>
      </c>
      <c r="LN23" s="208">
        <v>1</v>
      </c>
      <c r="LO23" s="278">
        <v>1.4499057561258519E-4</v>
      </c>
      <c r="LP23" s="208">
        <v>536</v>
      </c>
      <c r="LQ23" s="278">
        <v>7.2135118767243118E-3</v>
      </c>
      <c r="LR23" s="208">
        <v>28</v>
      </c>
      <c r="LS23" s="278">
        <v>9.7738061993856459E-4</v>
      </c>
      <c r="LT23" s="208">
        <v>3115</v>
      </c>
      <c r="LU23" s="278">
        <v>2.2075446292529784E-2</v>
      </c>
      <c r="LV23" s="208">
        <v>417</v>
      </c>
      <c r="LW23" s="278">
        <v>5.6897257470323375E-3</v>
      </c>
      <c r="LX23" s="208">
        <v>133</v>
      </c>
      <c r="LY23" s="278">
        <v>4.4645854313528029E-2</v>
      </c>
      <c r="LZ23" s="208">
        <v>4230</v>
      </c>
      <c r="MA23" s="278">
        <v>1.292684566629791E-2</v>
      </c>
      <c r="MB23" s="208">
        <v>3900</v>
      </c>
      <c r="MC23" s="278">
        <v>1.2011154533409422E-2</v>
      </c>
      <c r="ME23" s="277"/>
    </row>
    <row r="24" spans="1:343">
      <c r="A24" s="798"/>
      <c r="B24" s="277" t="s">
        <v>2824</v>
      </c>
      <c r="C24" s="277"/>
      <c r="D24" s="82">
        <v>33</v>
      </c>
      <c r="E24" s="796">
        <v>3.5889070146818925E-3</v>
      </c>
      <c r="F24" s="82">
        <v>299</v>
      </c>
      <c r="G24" s="796">
        <v>8.5815969232535452E-3</v>
      </c>
      <c r="H24" s="82">
        <v>1238</v>
      </c>
      <c r="I24" s="796">
        <v>1.7420426082796273E-2</v>
      </c>
      <c r="J24" s="82">
        <v>2661</v>
      </c>
      <c r="K24" s="796">
        <v>1.2694217714659175E-2</v>
      </c>
      <c r="L24" s="82">
        <v>95</v>
      </c>
      <c r="M24" s="796">
        <v>1.7921823121038335E-3</v>
      </c>
      <c r="N24" s="82">
        <v>126</v>
      </c>
      <c r="O24" s="796">
        <v>2.3791540785498489E-2</v>
      </c>
      <c r="P24" s="82">
        <v>4452</v>
      </c>
      <c r="Q24" s="796">
        <v>1.1623110461321567E-2</v>
      </c>
      <c r="R24" s="82">
        <v>35</v>
      </c>
      <c r="S24" s="796">
        <v>3.658026755852843E-3</v>
      </c>
      <c r="T24" s="82">
        <v>280</v>
      </c>
      <c r="U24" s="796">
        <v>8.223201174743025E-3</v>
      </c>
      <c r="V24" s="82">
        <v>687</v>
      </c>
      <c r="W24" s="796">
        <v>1.3293086434086028E-2</v>
      </c>
      <c r="X24" s="82">
        <v>2294</v>
      </c>
      <c r="Y24" s="796">
        <v>1.2348736057878644E-2</v>
      </c>
      <c r="Z24" s="82">
        <v>82</v>
      </c>
      <c r="AA24" s="796">
        <v>1.6494679460100979E-3</v>
      </c>
      <c r="AB24" s="82">
        <v>112</v>
      </c>
      <c r="AC24" s="796">
        <v>2.3977734960393921E-2</v>
      </c>
      <c r="AD24" s="82">
        <v>3490</v>
      </c>
      <c r="AE24" s="796">
        <v>1.0403903997901334E-2</v>
      </c>
      <c r="AF24" s="82">
        <v>35</v>
      </c>
      <c r="AG24" s="796">
        <v>3.3540967896502154E-3</v>
      </c>
      <c r="AH24" s="82">
        <v>270</v>
      </c>
      <c r="AI24" s="796">
        <v>7.8467842715568593E-3</v>
      </c>
      <c r="AJ24" s="82">
        <v>631</v>
      </c>
      <c r="AK24" s="796">
        <v>1.1668978270920019E-2</v>
      </c>
      <c r="AL24" s="82">
        <v>2210</v>
      </c>
      <c r="AM24" s="796">
        <v>1.1982541274703825E-2</v>
      </c>
      <c r="AN24" s="82">
        <v>100</v>
      </c>
      <c r="AO24" s="796">
        <v>2.0897768118364958E-3</v>
      </c>
      <c r="AP24" s="82">
        <v>147</v>
      </c>
      <c r="AQ24" s="796">
        <v>2.6161238654564871E-2</v>
      </c>
      <c r="AR24" s="82">
        <v>3393</v>
      </c>
      <c r="AS24" s="796">
        <v>1.0073480293921175E-2</v>
      </c>
      <c r="AT24" s="82">
        <v>39</v>
      </c>
      <c r="AU24" s="796">
        <v>3.5438437074057248E-3</v>
      </c>
      <c r="AV24" s="82">
        <v>259</v>
      </c>
      <c r="AW24" s="796">
        <v>7.4846838515778523E-3</v>
      </c>
      <c r="AX24" s="82">
        <v>589</v>
      </c>
      <c r="AY24" s="796">
        <v>1.1735639283508339E-2</v>
      </c>
      <c r="AZ24" s="82">
        <v>2047</v>
      </c>
      <c r="BA24" s="796">
        <v>1.1720852467276662E-2</v>
      </c>
      <c r="BB24" s="82">
        <v>78</v>
      </c>
      <c r="BC24" s="796">
        <v>1.68929894093951E-3</v>
      </c>
      <c r="BD24" s="82">
        <v>137</v>
      </c>
      <c r="BE24" s="796">
        <v>2.5531121878494222E-2</v>
      </c>
      <c r="BF24" s="82">
        <v>3149</v>
      </c>
      <c r="BG24" s="796">
        <v>9.7800194420202304E-3</v>
      </c>
      <c r="BH24" s="82">
        <v>38</v>
      </c>
      <c r="BI24" s="796">
        <v>3.8649308380797396E-3</v>
      </c>
      <c r="BJ24" s="82">
        <v>257</v>
      </c>
      <c r="BK24" s="796">
        <v>7.3525204554557421E-3</v>
      </c>
      <c r="BL24" s="82">
        <v>617</v>
      </c>
      <c r="BM24" s="796">
        <v>1.291443402545211E-2</v>
      </c>
      <c r="BN24" s="82">
        <v>1949</v>
      </c>
      <c r="BO24" s="796">
        <v>1.1347492955122383E-2</v>
      </c>
      <c r="BP24" s="82">
        <v>69</v>
      </c>
      <c r="BQ24" s="796">
        <v>1.5151847866663739E-3</v>
      </c>
      <c r="BR24" s="82">
        <v>108</v>
      </c>
      <c r="BS24" s="796">
        <v>1.8314397151093776E-2</v>
      </c>
      <c r="BT24" s="82">
        <v>3038</v>
      </c>
      <c r="BU24" s="796">
        <v>9.621414138854931E-3</v>
      </c>
      <c r="BV24" s="82">
        <v>42</v>
      </c>
      <c r="BW24" s="796">
        <v>4.7122181083810166E-3</v>
      </c>
      <c r="BX24" s="82">
        <v>247</v>
      </c>
      <c r="BY24" s="796">
        <v>6.8269762299613046E-3</v>
      </c>
      <c r="BZ24" s="82">
        <v>620</v>
      </c>
      <c r="CA24" s="796">
        <v>1.3534753754802654E-2</v>
      </c>
      <c r="CB24" s="82">
        <v>1977</v>
      </c>
      <c r="CC24" s="796">
        <v>1.191703285773703E-2</v>
      </c>
      <c r="CD24" s="82">
        <v>70</v>
      </c>
      <c r="CE24" s="796">
        <v>1.5139717968682411E-3</v>
      </c>
      <c r="CF24" s="82">
        <v>108</v>
      </c>
      <c r="CG24" s="796">
        <v>1.7795353435491844E-2</v>
      </c>
      <c r="CH24" s="82">
        <v>3064</v>
      </c>
      <c r="CI24" s="796">
        <v>9.9125534207044255E-3</v>
      </c>
      <c r="CJ24" s="82">
        <v>38</v>
      </c>
      <c r="CK24" s="796">
        <v>4.0948275862068969E-3</v>
      </c>
      <c r="CL24" s="82">
        <v>244</v>
      </c>
      <c r="CM24" s="796">
        <v>6.375917844730722E-3</v>
      </c>
      <c r="CN24" s="82">
        <v>560</v>
      </c>
      <c r="CO24" s="796">
        <v>1.0864504112990843E-2</v>
      </c>
      <c r="CP24" s="82">
        <v>1954</v>
      </c>
      <c r="CQ24" s="796">
        <v>1.2113772752070625E-2</v>
      </c>
      <c r="CR24" s="82">
        <v>79</v>
      </c>
      <c r="CS24" s="796">
        <v>1.602011639932675E-3</v>
      </c>
      <c r="CT24" s="82">
        <v>113</v>
      </c>
      <c r="CU24" s="796">
        <v>1.8202319587628867E-2</v>
      </c>
      <c r="CV24" s="82">
        <v>2988</v>
      </c>
      <c r="CW24" s="796">
        <v>9.4581505327331773E-3</v>
      </c>
      <c r="CX24" s="82">
        <v>35</v>
      </c>
      <c r="CY24" s="796">
        <v>4.1671627574711278E-3</v>
      </c>
      <c r="CZ24" s="82">
        <v>248</v>
      </c>
      <c r="DA24" s="796">
        <v>6.4038009657345005E-3</v>
      </c>
      <c r="DB24" s="82">
        <v>533</v>
      </c>
      <c r="DC24" s="796">
        <v>1.0423592912739078E-2</v>
      </c>
      <c r="DD24" s="82">
        <v>1846</v>
      </c>
      <c r="DE24" s="796">
        <f t="shared" si="24"/>
        <v>1.1796808599017146E-2</v>
      </c>
      <c r="DF24" s="82">
        <v>77</v>
      </c>
      <c r="DG24" s="796">
        <f t="shared" si="25"/>
        <v>1.5863532417231504E-3</v>
      </c>
      <c r="DH24" s="82">
        <v>119</v>
      </c>
      <c r="DI24" s="796">
        <f t="shared" si="26"/>
        <v>1.9076627124078229E-2</v>
      </c>
      <c r="DJ24" s="82">
        <f t="shared" si="27"/>
        <v>2858</v>
      </c>
      <c r="DK24" s="796">
        <f t="shared" si="28"/>
        <v>9.2336521064874649E-3</v>
      </c>
      <c r="DL24" s="82">
        <v>35</v>
      </c>
      <c r="DM24" s="796">
        <f t="shared" si="1"/>
        <v>3.9211292852341477E-3</v>
      </c>
      <c r="DN24" s="82">
        <v>255</v>
      </c>
      <c r="DO24" s="796">
        <f t="shared" si="2"/>
        <v>6.313131313131313E-3</v>
      </c>
      <c r="DP24" s="82">
        <v>405</v>
      </c>
      <c r="DQ24" s="796">
        <f t="shared" si="3"/>
        <v>8.7254395036194411E-3</v>
      </c>
      <c r="DR24" s="82">
        <v>1835</v>
      </c>
      <c r="DS24" s="796">
        <f t="shared" si="4"/>
        <v>1.2565136710056903E-2</v>
      </c>
      <c r="DT24" s="82">
        <v>61</v>
      </c>
      <c r="DU24" s="796">
        <f t="shared" si="5"/>
        <v>1.2533645647126509E-3</v>
      </c>
      <c r="DV24" s="82">
        <v>122</v>
      </c>
      <c r="DW24" s="796">
        <f t="shared" si="6"/>
        <v>1.9690122659780502E-2</v>
      </c>
      <c r="DX24" s="82">
        <f t="shared" si="29"/>
        <v>2713</v>
      </c>
      <c r="DY24" s="796">
        <f t="shared" si="7"/>
        <v>9.1458275743498806E-3</v>
      </c>
      <c r="DZ24" s="82">
        <v>36</v>
      </c>
      <c r="EA24" s="796">
        <f t="shared" si="8"/>
        <v>4.2046250875963564E-3</v>
      </c>
      <c r="EB24" s="82">
        <v>267</v>
      </c>
      <c r="EC24" s="796">
        <f t="shared" si="9"/>
        <v>6.2639296187683288E-3</v>
      </c>
      <c r="ED24" s="82">
        <v>483</v>
      </c>
      <c r="EE24" s="796">
        <f t="shared" si="10"/>
        <v>1.0840777483503164E-2</v>
      </c>
      <c r="EF24" s="82">
        <v>1801</v>
      </c>
      <c r="EG24" s="796">
        <f t="shared" si="11"/>
        <v>1.2349403786419084E-2</v>
      </c>
      <c r="EH24" s="82">
        <v>65</v>
      </c>
      <c r="EI24" s="796">
        <f t="shared" si="12"/>
        <v>1.3408973697782362E-3</v>
      </c>
      <c r="EJ24" s="82">
        <v>126</v>
      </c>
      <c r="EK24" s="796">
        <f t="shared" si="13"/>
        <v>2.048447406925703E-2</v>
      </c>
      <c r="EL24" s="82">
        <f t="shared" si="22"/>
        <v>2778</v>
      </c>
      <c r="EM24" s="796">
        <f t="shared" si="14"/>
        <v>9.3786714561585934E-3</v>
      </c>
      <c r="EN24" s="82">
        <v>34</v>
      </c>
      <c r="EO24" s="796">
        <f t="shared" si="15"/>
        <v>4.1758781626136084E-3</v>
      </c>
      <c r="EP24" s="82">
        <v>266</v>
      </c>
      <c r="EQ24" s="796">
        <f t="shared" si="16"/>
        <v>6.0624017138819885E-3</v>
      </c>
      <c r="ER24" s="82">
        <v>465</v>
      </c>
      <c r="ES24" s="796">
        <f t="shared" si="17"/>
        <v>1.0664893007041123E-2</v>
      </c>
      <c r="ET24" s="82">
        <v>1412</v>
      </c>
      <c r="EU24" s="796">
        <f t="shared" si="18"/>
        <v>1.0348719602468448E-2</v>
      </c>
      <c r="EV24" s="82">
        <v>66</v>
      </c>
      <c r="EW24" s="796">
        <f t="shared" si="19"/>
        <v>1.3536517833336753E-3</v>
      </c>
      <c r="EX24" s="82">
        <v>129</v>
      </c>
      <c r="EY24" s="796">
        <f t="shared" si="20"/>
        <v>2.1185744785679094E-2</v>
      </c>
      <c r="EZ24" s="82">
        <f t="shared" si="30"/>
        <v>2372</v>
      </c>
      <c r="FA24" s="796">
        <f t="shared" si="21"/>
        <v>8.2674585581440745E-3</v>
      </c>
      <c r="FB24" s="82">
        <v>38</v>
      </c>
      <c r="FC24" s="796">
        <v>3.6180139007902503E-3</v>
      </c>
      <c r="FD24" s="82">
        <v>332</v>
      </c>
      <c r="FE24" s="796">
        <v>6.7085614985148215E-3</v>
      </c>
      <c r="FF24" s="82">
        <v>439</v>
      </c>
      <c r="FG24" s="796">
        <v>1.345841380790337E-2</v>
      </c>
      <c r="FH24" s="82">
        <v>1375</v>
      </c>
      <c r="FI24" s="796">
        <v>9.122150571875912E-3</v>
      </c>
      <c r="FJ24" s="82">
        <v>50</v>
      </c>
      <c r="FK24" s="796">
        <v>1.0144868725398693E-3</v>
      </c>
      <c r="FL24" s="82">
        <v>124</v>
      </c>
      <c r="FM24" s="796">
        <v>2.0570670205706701E-2</v>
      </c>
      <c r="FN24" s="82">
        <v>2358</v>
      </c>
      <c r="FO24" s="796">
        <v>7.8953448270089096E-3</v>
      </c>
      <c r="FP24" s="82">
        <v>40</v>
      </c>
      <c r="FQ24" s="796">
        <v>3.9816842524387818E-3</v>
      </c>
      <c r="FR24" s="82">
        <v>340</v>
      </c>
      <c r="FS24" s="796">
        <v>6.5100426982212262E-3</v>
      </c>
      <c r="FT24" s="82">
        <v>428</v>
      </c>
      <c r="FU24" s="796">
        <v>1.265261477517959E-2</v>
      </c>
      <c r="FV24" s="82">
        <v>1466</v>
      </c>
      <c r="FW24" s="796">
        <v>9.6292793147841615E-3</v>
      </c>
      <c r="FX24" s="82">
        <v>55</v>
      </c>
      <c r="FY24" s="796">
        <v>1.1101691494085826E-3</v>
      </c>
      <c r="FZ24" s="82">
        <v>116</v>
      </c>
      <c r="GA24" s="796">
        <v>2.0732797140303842E-2</v>
      </c>
      <c r="GB24" s="82">
        <v>2445</v>
      </c>
      <c r="GC24" s="796">
        <v>8.0565175414605856E-3</v>
      </c>
      <c r="GD24" s="82">
        <v>60</v>
      </c>
      <c r="GE24" s="796">
        <v>5.7781201848998457E-3</v>
      </c>
      <c r="GF24" s="82">
        <v>379</v>
      </c>
      <c r="GG24" s="796">
        <v>6.8058972471133298E-3</v>
      </c>
      <c r="GH24" s="82">
        <v>465</v>
      </c>
      <c r="GI24" s="796">
        <v>1.3884327132662506E-2</v>
      </c>
      <c r="GJ24" s="82">
        <v>1468</v>
      </c>
      <c r="GK24" s="796">
        <v>9.2093046598579701E-3</v>
      </c>
      <c r="GL24" s="82">
        <v>101</v>
      </c>
      <c r="GM24" s="796">
        <v>1.9894813559989755E-3</v>
      </c>
      <c r="GN24" s="82">
        <v>113</v>
      </c>
      <c r="GO24" s="796">
        <v>2.1482889733840303E-2</v>
      </c>
      <c r="GP24" s="82">
        <v>2586</v>
      </c>
      <c r="GQ24" s="796">
        <v>8.2097062474404195E-3</v>
      </c>
      <c r="GR24" s="82">
        <v>46</v>
      </c>
      <c r="GS24" s="796">
        <v>4.6910055068325514E-3</v>
      </c>
      <c r="GT24" s="82">
        <v>599</v>
      </c>
      <c r="GU24" s="796">
        <v>1.0083835561092219E-2</v>
      </c>
      <c r="GV24" s="82">
        <v>431</v>
      </c>
      <c r="GW24" s="796">
        <v>1.3123439498203521E-2</v>
      </c>
      <c r="GX24" s="82">
        <v>1520</v>
      </c>
      <c r="GY24" s="796">
        <v>9.4997625059373512E-3</v>
      </c>
      <c r="GZ24" s="82">
        <v>96</v>
      </c>
      <c r="HA24" s="796">
        <v>1.8379889337749613E-3</v>
      </c>
      <c r="HB24" s="82">
        <v>107</v>
      </c>
      <c r="HC24" s="796">
        <v>2.1546516310914216E-2</v>
      </c>
      <c r="HD24" s="82">
        <v>2799</v>
      </c>
      <c r="HE24" s="796">
        <v>8.7673961866994929E-3</v>
      </c>
      <c r="HF24" s="82">
        <v>30</v>
      </c>
      <c r="HG24" s="796">
        <v>3.3863867253640365E-3</v>
      </c>
      <c r="HH24" s="82">
        <v>629</v>
      </c>
      <c r="HI24" s="796">
        <v>9.9003667385453228E-3</v>
      </c>
      <c r="HJ24" s="82">
        <v>419</v>
      </c>
      <c r="HK24" s="796">
        <v>1.148794999040386E-2</v>
      </c>
      <c r="HL24" s="82">
        <v>1557</v>
      </c>
      <c r="HM24" s="796">
        <v>9.8157265970256515E-3</v>
      </c>
      <c r="HN24" s="82">
        <v>98</v>
      </c>
      <c r="HO24" s="796">
        <v>1.7838615140979668E-3</v>
      </c>
      <c r="HP24" s="82">
        <v>114</v>
      </c>
      <c r="HQ24" s="796">
        <v>2.7285782671134514E-2</v>
      </c>
      <c r="HR24" s="82">
        <v>2847</v>
      </c>
      <c r="HS24" s="796">
        <v>8.7170050489432122E-3</v>
      </c>
      <c r="HT24" s="82">
        <v>30</v>
      </c>
      <c r="HU24" s="796">
        <v>3.4207525655644243E-3</v>
      </c>
      <c r="HV24" s="82">
        <v>662</v>
      </c>
      <c r="HW24" s="796">
        <v>1.0214157871999013E-2</v>
      </c>
      <c r="HX24" s="82">
        <v>329</v>
      </c>
      <c r="HY24" s="796">
        <v>9.2582170193606476E-3</v>
      </c>
      <c r="HZ24" s="82">
        <v>1498</v>
      </c>
      <c r="IA24" s="796">
        <v>1.1563817140386902E-2</v>
      </c>
      <c r="IB24" s="82">
        <v>94</v>
      </c>
      <c r="IC24" s="796">
        <v>1.8574505503191258E-3</v>
      </c>
      <c r="ID24" s="82">
        <v>98</v>
      </c>
      <c r="IE24" s="796">
        <v>2.7222222222222221E-2</v>
      </c>
      <c r="IF24" s="82">
        <v>2711</v>
      </c>
      <c r="IG24" s="796">
        <v>9.2567616016826747E-3</v>
      </c>
      <c r="IH24" s="82">
        <v>37</v>
      </c>
      <c r="II24" s="796">
        <v>3.9538362898055143E-3</v>
      </c>
      <c r="IJ24" s="82">
        <v>730</v>
      </c>
      <c r="IK24" s="796">
        <v>1.0193964614374886E-2</v>
      </c>
      <c r="IL24" s="82">
        <v>367</v>
      </c>
      <c r="IM24" s="796">
        <v>9.4448876650281809E-3</v>
      </c>
      <c r="IN24" s="82">
        <v>1625</v>
      </c>
      <c r="IO24" s="796">
        <v>1.1230286527802735E-2</v>
      </c>
      <c r="IP24" s="82">
        <v>122</v>
      </c>
      <c r="IQ24" s="796">
        <v>2.2703165416751957E-3</v>
      </c>
      <c r="IR24" s="82">
        <v>100</v>
      </c>
      <c r="IS24" s="796">
        <v>2.6673779674579887E-2</v>
      </c>
      <c r="IT24" s="82">
        <v>2981</v>
      </c>
      <c r="IU24" s="796">
        <v>9.2574764758858417E-3</v>
      </c>
      <c r="IV24" s="82">
        <v>54</v>
      </c>
      <c r="IW24" s="796">
        <v>5.4611650485436895E-3</v>
      </c>
      <c r="IX24" s="82">
        <v>773</v>
      </c>
      <c r="IY24" s="796">
        <v>1.0249678454459869E-2</v>
      </c>
      <c r="IZ24" s="82">
        <v>368</v>
      </c>
      <c r="JA24" s="796">
        <v>8.9134331250302762E-3</v>
      </c>
      <c r="JB24" s="82">
        <v>1696</v>
      </c>
      <c r="JC24" s="796">
        <v>1.1399151784814125E-2</v>
      </c>
      <c r="JD24" s="82">
        <v>188</v>
      </c>
      <c r="JE24" s="796">
        <v>2.4934017692542342E-3</v>
      </c>
      <c r="JF24" s="82">
        <v>87</v>
      </c>
      <c r="JG24" s="796">
        <v>2.3634881825590873E-2</v>
      </c>
      <c r="JH24" s="82">
        <v>3166</v>
      </c>
      <c r="JI24" s="796">
        <v>8.9320475999706585E-3</v>
      </c>
      <c r="JJ24" s="82">
        <v>44</v>
      </c>
      <c r="JK24" s="796">
        <v>5.763688760806916E-3</v>
      </c>
      <c r="JL24" s="82">
        <v>745</v>
      </c>
      <c r="JM24" s="796">
        <v>9.5650164338537385E-3</v>
      </c>
      <c r="JN24" s="82">
        <v>316</v>
      </c>
      <c r="JO24" s="796">
        <v>9.5632963108676569E-3</v>
      </c>
      <c r="JP24" s="82">
        <v>1677</v>
      </c>
      <c r="JQ24" s="796">
        <v>1.1961142335454053E-2</v>
      </c>
      <c r="JR24" s="82">
        <v>161</v>
      </c>
      <c r="JS24" s="796">
        <v>2.1800652665502161E-3</v>
      </c>
      <c r="JT24" s="82">
        <v>78</v>
      </c>
      <c r="JU24" s="796">
        <v>2.7215631542219121E-2</v>
      </c>
      <c r="JV24" s="82">
        <v>3021</v>
      </c>
      <c r="JW24" s="796">
        <v>9.0048467000113271E-3</v>
      </c>
      <c r="JX24" s="82">
        <v>76</v>
      </c>
      <c r="JY24" s="796">
        <v>2.1790677604057652E-4</v>
      </c>
      <c r="JZ24" s="82">
        <v>805</v>
      </c>
      <c r="KA24" s="796">
        <v>2.3080915093771593E-3</v>
      </c>
      <c r="KB24" s="82">
        <v>317</v>
      </c>
      <c r="KC24" s="796">
        <v>9.0890063164293102E-4</v>
      </c>
      <c r="KD24" s="82">
        <v>1787</v>
      </c>
      <c r="KE24" s="796">
        <v>5.123676431375135E-3</v>
      </c>
      <c r="KF24" s="82">
        <v>179</v>
      </c>
      <c r="KG24" s="796">
        <v>5.1322780146398946E-4</v>
      </c>
      <c r="KH24" s="82">
        <v>53</v>
      </c>
      <c r="KI24" s="796">
        <v>1.5196130434408627E-4</v>
      </c>
      <c r="KJ24" s="82">
        <v>3217</v>
      </c>
      <c r="KK24" s="796">
        <v>9.2237644542438775E-3</v>
      </c>
      <c r="KL24" s="82">
        <v>3072</v>
      </c>
      <c r="KM24" s="796">
        <v>8.7684495657162752E-3</v>
      </c>
      <c r="KN24" s="82">
        <v>796</v>
      </c>
      <c r="KO24" s="796">
        <v>2.2720331556999205E-3</v>
      </c>
      <c r="KP24" s="82">
        <v>304</v>
      </c>
      <c r="KQ24" s="796">
        <v>8.677111549406731E-4</v>
      </c>
      <c r="KR24" s="82">
        <v>1702</v>
      </c>
      <c r="KS24" s="796">
        <v>4.8580407424639004E-3</v>
      </c>
      <c r="KT24" s="82">
        <v>126</v>
      </c>
      <c r="KU24" s="796">
        <v>3.5964343921883159E-4</v>
      </c>
      <c r="KV24" s="82">
        <v>67</v>
      </c>
      <c r="KW24" s="796">
        <v>1.9123897164810888E-4</v>
      </c>
      <c r="KX24" s="82">
        <v>3072</v>
      </c>
      <c r="KY24" s="796">
        <v>8.7684495657162752E-3</v>
      </c>
      <c r="KZ24" s="208">
        <v>73</v>
      </c>
      <c r="LA24" s="278">
        <v>9.3709884467265726E-3</v>
      </c>
      <c r="LB24" s="208">
        <v>795</v>
      </c>
      <c r="LC24" s="278">
        <v>1.0310080535346069E-2</v>
      </c>
      <c r="LD24" s="208">
        <v>289</v>
      </c>
      <c r="LE24" s="278">
        <v>9.7648330855521024E-3</v>
      </c>
      <c r="LF24" s="208">
        <v>1740</v>
      </c>
      <c r="LG24" s="278">
        <v>1.2055538619294405E-2</v>
      </c>
      <c r="LH24" s="208">
        <v>163</v>
      </c>
      <c r="LI24" s="278">
        <v>2.1602279504340334E-3</v>
      </c>
      <c r="LJ24" s="208">
        <v>68</v>
      </c>
      <c r="LK24" s="278">
        <v>2.0190023752969122E-2</v>
      </c>
      <c r="LL24" s="208">
        <v>3128</v>
      </c>
      <c r="LM24" s="278">
        <v>9.2640308011254259E-3</v>
      </c>
      <c r="LN24" s="208">
        <v>66</v>
      </c>
      <c r="LO24" s="278">
        <v>9.5693779904306216E-3</v>
      </c>
      <c r="LP24" s="208">
        <v>795</v>
      </c>
      <c r="LQ24" s="278">
        <v>1.0699145414171321E-2</v>
      </c>
      <c r="LR24" s="208">
        <v>251</v>
      </c>
      <c r="LS24" s="278">
        <v>8.7615191287349903E-3</v>
      </c>
      <c r="LT24" s="208">
        <v>2014</v>
      </c>
      <c r="LU24" s="278">
        <v>1.4272856768268052E-2</v>
      </c>
      <c r="LV24" s="208">
        <v>148</v>
      </c>
      <c r="LW24" s="278">
        <v>2.0193750852776642E-3</v>
      </c>
      <c r="LX24" s="208">
        <v>69</v>
      </c>
      <c r="LY24" s="278">
        <v>2.3162134944612285E-2</v>
      </c>
      <c r="LZ24" s="208">
        <v>3343</v>
      </c>
      <c r="MA24" s="278">
        <v>1.0216180865823621E-2</v>
      </c>
      <c r="MB24" s="208">
        <v>3037.1228408299999</v>
      </c>
      <c r="MC24" s="278">
        <v>9.3521445351724807E-3</v>
      </c>
      <c r="ME24" s="277"/>
    </row>
    <row r="25" spans="1:343">
      <c r="A25" s="798"/>
      <c r="B25" s="277" t="s">
        <v>2825</v>
      </c>
      <c r="C25" s="277"/>
      <c r="D25" s="82">
        <v>3</v>
      </c>
      <c r="E25" s="796">
        <v>3.2626427406199022E-4</v>
      </c>
      <c r="F25" s="82">
        <v>449</v>
      </c>
      <c r="G25" s="796">
        <v>1.2886745881407497E-2</v>
      </c>
      <c r="H25" s="82">
        <v>1896</v>
      </c>
      <c r="I25" s="796">
        <v>2.6679424760082178E-2</v>
      </c>
      <c r="J25" s="82">
        <v>3217</v>
      </c>
      <c r="K25" s="796">
        <v>1.5346598417158422E-2</v>
      </c>
      <c r="L25" s="82">
        <v>1143</v>
      </c>
      <c r="M25" s="796">
        <v>2.1562782976154542E-2</v>
      </c>
      <c r="N25" s="82">
        <v>143</v>
      </c>
      <c r="O25" s="796">
        <v>2.7001510574018128E-2</v>
      </c>
      <c r="P25" s="82">
        <v>6851</v>
      </c>
      <c r="Q25" s="796">
        <v>1.7886327441714749E-2</v>
      </c>
      <c r="R25" s="82">
        <v>7</v>
      </c>
      <c r="S25" s="796">
        <v>7.3160535117056851E-4</v>
      </c>
      <c r="T25" s="82">
        <v>448</v>
      </c>
      <c r="U25" s="796">
        <v>1.315712187958884E-2</v>
      </c>
      <c r="V25" s="82">
        <v>1499</v>
      </c>
      <c r="W25" s="796">
        <v>2.9004856717168785E-2</v>
      </c>
      <c r="X25" s="82">
        <v>2698</v>
      </c>
      <c r="Y25" s="796">
        <v>1.4523491667025537E-2</v>
      </c>
      <c r="Z25" s="82">
        <v>1098</v>
      </c>
      <c r="AA25" s="796">
        <v>2.2086778106330335E-2</v>
      </c>
      <c r="AB25" s="82">
        <v>132</v>
      </c>
      <c r="AC25" s="796">
        <v>2.8259473346178548E-2</v>
      </c>
      <c r="AD25" s="82">
        <v>5882</v>
      </c>
      <c r="AE25" s="796">
        <v>1.7534602669242304E-2</v>
      </c>
      <c r="AF25" s="82">
        <v>7</v>
      </c>
      <c r="AG25" s="796">
        <v>6.7081935793004315E-4</v>
      </c>
      <c r="AH25" s="82">
        <v>580</v>
      </c>
      <c r="AI25" s="796">
        <v>1.6856055101862884E-2</v>
      </c>
      <c r="AJ25" s="82">
        <v>1672</v>
      </c>
      <c r="AK25" s="796">
        <v>3.0920018492834028E-2</v>
      </c>
      <c r="AL25" s="82">
        <v>2848</v>
      </c>
      <c r="AM25" s="796">
        <v>1.5441754547672621E-2</v>
      </c>
      <c r="AN25" s="82">
        <v>1128</v>
      </c>
      <c r="AO25" s="796">
        <v>2.3572682437515674E-2</v>
      </c>
      <c r="AP25" s="82">
        <v>153</v>
      </c>
      <c r="AQ25" s="796">
        <v>2.7229044313934865E-2</v>
      </c>
      <c r="AR25" s="82">
        <v>6388</v>
      </c>
      <c r="AS25" s="796">
        <v>1.8965338083574555E-2</v>
      </c>
      <c r="AT25" s="82">
        <v>5</v>
      </c>
      <c r="AU25" s="796">
        <v>4.5433893684688776E-4</v>
      </c>
      <c r="AV25" s="82">
        <v>574</v>
      </c>
      <c r="AW25" s="796">
        <v>1.6587677725118485E-2</v>
      </c>
      <c r="AX25" s="82">
        <v>1513</v>
      </c>
      <c r="AY25" s="796">
        <v>3.014604793879137E-2</v>
      </c>
      <c r="AZ25" s="82">
        <v>2633</v>
      </c>
      <c r="BA25" s="796">
        <v>1.5076211307444774E-2</v>
      </c>
      <c r="BB25" s="82">
        <v>905</v>
      </c>
      <c r="BC25" s="796">
        <v>1.9600199250644317E-2</v>
      </c>
      <c r="BD25" s="82">
        <v>161</v>
      </c>
      <c r="BE25" s="796">
        <v>3.0003727171077153E-2</v>
      </c>
      <c r="BF25" s="82">
        <v>5791</v>
      </c>
      <c r="BG25" s="796">
        <v>1.798542159058087E-2</v>
      </c>
      <c r="BH25" s="82">
        <v>5</v>
      </c>
      <c r="BI25" s="796">
        <v>5.0854353132628156E-4</v>
      </c>
      <c r="BJ25" s="82">
        <v>588</v>
      </c>
      <c r="BK25" s="796">
        <v>1.6822109057618585E-2</v>
      </c>
      <c r="BL25" s="82">
        <v>1416</v>
      </c>
      <c r="BM25" s="796">
        <v>2.9638312123241795E-2</v>
      </c>
      <c r="BN25" s="82">
        <v>2478</v>
      </c>
      <c r="BO25" s="796">
        <v>1.4427443582756935E-2</v>
      </c>
      <c r="BP25" s="82">
        <v>684</v>
      </c>
      <c r="BQ25" s="796">
        <v>1.5020092667823184E-2</v>
      </c>
      <c r="BR25" s="82">
        <v>174</v>
      </c>
      <c r="BS25" s="796">
        <v>2.9506528743428861E-2</v>
      </c>
      <c r="BT25" s="82">
        <v>5345</v>
      </c>
      <c r="BU25" s="796">
        <v>1.6927734882218437E-2</v>
      </c>
      <c r="BV25" s="82">
        <v>6</v>
      </c>
      <c r="BW25" s="796">
        <v>6.7317401548300237E-4</v>
      </c>
      <c r="BX25" s="82">
        <v>648</v>
      </c>
      <c r="BY25" s="796">
        <v>1.7910447761194031E-2</v>
      </c>
      <c r="BZ25" s="82">
        <v>1246</v>
      </c>
      <c r="CA25" s="796">
        <v>2.7200488997555013E-2</v>
      </c>
      <c r="CB25" s="82">
        <v>2312</v>
      </c>
      <c r="CC25" s="796">
        <v>1.3936358101713713E-2</v>
      </c>
      <c r="CD25" s="82">
        <v>957</v>
      </c>
      <c r="CE25" s="796">
        <v>2.0698157280041526E-2</v>
      </c>
      <c r="CF25" s="82">
        <v>172</v>
      </c>
      <c r="CG25" s="796">
        <v>2.8340748063931456E-2</v>
      </c>
      <c r="CH25" s="82">
        <v>5341</v>
      </c>
      <c r="CI25" s="796">
        <v>1.7279029967357161E-2</v>
      </c>
      <c r="CJ25" s="82">
        <v>1</v>
      </c>
      <c r="CK25" s="796">
        <v>1.0775862068965517E-4</v>
      </c>
      <c r="CL25" s="82">
        <v>681</v>
      </c>
      <c r="CM25" s="796">
        <v>1.779508218140009E-2</v>
      </c>
      <c r="CN25" s="82">
        <v>1403</v>
      </c>
      <c r="CO25" s="796">
        <v>2.7219462983082414E-2</v>
      </c>
      <c r="CP25" s="82">
        <v>2317</v>
      </c>
      <c r="CQ25" s="796">
        <v>1.4364181917373407E-2</v>
      </c>
      <c r="CR25" s="82">
        <v>1018</v>
      </c>
      <c r="CS25" s="796">
        <v>2.0643643663942571E-2</v>
      </c>
      <c r="CT25" s="82">
        <v>178</v>
      </c>
      <c r="CU25" s="796">
        <v>2.8672680412371133E-2</v>
      </c>
      <c r="CV25" s="82">
        <v>5598</v>
      </c>
      <c r="CW25" s="796">
        <v>1.7719788046265169E-2</v>
      </c>
      <c r="CX25" s="82">
        <v>1</v>
      </c>
      <c r="CY25" s="796">
        <v>1.1906179307060365E-4</v>
      </c>
      <c r="CZ25" s="82">
        <v>705</v>
      </c>
      <c r="DA25" s="796">
        <v>1.8204353551785575E-2</v>
      </c>
      <c r="DB25" s="82">
        <v>1415</v>
      </c>
      <c r="DC25" s="796">
        <v>2.7672390190479915E-2</v>
      </c>
      <c r="DD25" s="82">
        <v>2373</v>
      </c>
      <c r="DE25" s="796">
        <f t="shared" si="24"/>
        <v>1.5164586568509039E-2</v>
      </c>
      <c r="DF25" s="82">
        <v>1139</v>
      </c>
      <c r="DG25" s="796">
        <f t="shared" si="25"/>
        <v>2.3465666783411276E-2</v>
      </c>
      <c r="DH25" s="82">
        <v>183</v>
      </c>
      <c r="DI25" s="796">
        <f t="shared" si="26"/>
        <v>2.9336325745431227E-2</v>
      </c>
      <c r="DJ25" s="82">
        <f t="shared" si="27"/>
        <v>5816</v>
      </c>
      <c r="DK25" s="796">
        <f t="shared" si="28"/>
        <v>1.8790385112432154E-2</v>
      </c>
      <c r="DL25" s="82">
        <v>1</v>
      </c>
      <c r="DM25" s="796">
        <f t="shared" si="1"/>
        <v>1.1203226529240422E-4</v>
      </c>
      <c r="DN25" s="82">
        <v>743</v>
      </c>
      <c r="DO25" s="796">
        <f t="shared" si="2"/>
        <v>1.8394731630025748E-2</v>
      </c>
      <c r="DP25" s="82">
        <v>1147</v>
      </c>
      <c r="DQ25" s="796">
        <f t="shared" si="3"/>
        <v>2.4711306446053086E-2</v>
      </c>
      <c r="DR25" s="82">
        <v>2276</v>
      </c>
      <c r="DS25" s="796">
        <f t="shared" si="4"/>
        <v>1.5584878012037881E-2</v>
      </c>
      <c r="DT25" s="82">
        <v>1050</v>
      </c>
      <c r="DU25" s="796">
        <f t="shared" si="5"/>
        <v>2.15743080811194E-2</v>
      </c>
      <c r="DV25" s="82">
        <v>178</v>
      </c>
      <c r="DW25" s="796">
        <f t="shared" si="6"/>
        <v>2.8728211749515817E-2</v>
      </c>
      <c r="DX25" s="82">
        <f t="shared" si="29"/>
        <v>5395</v>
      </c>
      <c r="DY25" s="796">
        <f t="shared" si="7"/>
        <v>1.8187150668491563E-2</v>
      </c>
      <c r="DZ25" s="82">
        <v>1</v>
      </c>
      <c r="EA25" s="796">
        <f t="shared" si="8"/>
        <v>1.1679514132212099E-4</v>
      </c>
      <c r="EB25" s="82">
        <v>808</v>
      </c>
      <c r="EC25" s="796">
        <f t="shared" si="9"/>
        <v>1.895601173020528E-2</v>
      </c>
      <c r="ED25" s="82">
        <v>1415</v>
      </c>
      <c r="EE25" s="796">
        <f t="shared" si="10"/>
        <v>3.1759213538627283E-2</v>
      </c>
      <c r="EF25" s="82">
        <v>2135</v>
      </c>
      <c r="EG25" s="796">
        <f t="shared" si="11"/>
        <v>1.4639631917826065E-2</v>
      </c>
      <c r="EH25" s="82">
        <v>1258</v>
      </c>
      <c r="EI25" s="796">
        <f t="shared" si="12"/>
        <v>2.5951521402784939E-2</v>
      </c>
      <c r="EJ25" s="82">
        <v>178</v>
      </c>
      <c r="EK25" s="796">
        <f t="shared" si="13"/>
        <v>2.8938384002601202E-2</v>
      </c>
      <c r="EL25" s="82">
        <f t="shared" si="22"/>
        <v>5795</v>
      </c>
      <c r="EM25" s="796">
        <f t="shared" si="14"/>
        <v>1.9564219254297712E-2</v>
      </c>
      <c r="EN25" s="82">
        <v>1</v>
      </c>
      <c r="EO25" s="796">
        <f t="shared" si="15"/>
        <v>1.2281994595922377E-4</v>
      </c>
      <c r="EP25" s="82">
        <v>855</v>
      </c>
      <c r="EQ25" s="796">
        <f t="shared" si="16"/>
        <v>1.9486291223192106E-2</v>
      </c>
      <c r="ER25" s="82">
        <v>1411</v>
      </c>
      <c r="ES25" s="796">
        <f t="shared" si="17"/>
        <v>3.2361643081580696E-2</v>
      </c>
      <c r="ET25" s="82">
        <v>2102</v>
      </c>
      <c r="EU25" s="796">
        <f t="shared" si="18"/>
        <v>1.5405813459198781E-2</v>
      </c>
      <c r="EV25" s="82">
        <v>1037</v>
      </c>
      <c r="EW25" s="796">
        <f t="shared" si="19"/>
        <v>2.1268740898742745E-2</v>
      </c>
      <c r="EX25" s="82">
        <v>197</v>
      </c>
      <c r="EY25" s="796">
        <f t="shared" si="20"/>
        <v>3.2353424207587453E-2</v>
      </c>
      <c r="EZ25" s="82">
        <f t="shared" si="30"/>
        <v>5603</v>
      </c>
      <c r="FA25" s="796">
        <f t="shared" si="21"/>
        <v>1.9528908221450779E-2</v>
      </c>
      <c r="FB25" s="82">
        <v>0</v>
      </c>
      <c r="FC25" s="796">
        <v>0</v>
      </c>
      <c r="FD25" s="82">
        <v>921</v>
      </c>
      <c r="FE25" s="796">
        <v>1.8610196205217321E-2</v>
      </c>
      <c r="FF25" s="82">
        <v>436</v>
      </c>
      <c r="FG25" s="796">
        <v>1.336644287071952E-2</v>
      </c>
      <c r="FH25" s="82">
        <v>3166</v>
      </c>
      <c r="FI25" s="796">
        <v>2.1004166334952102E-2</v>
      </c>
      <c r="FJ25" s="82">
        <v>1071</v>
      </c>
      <c r="FK25" s="796">
        <v>2.1730308809804002E-2</v>
      </c>
      <c r="FL25" s="82">
        <v>197</v>
      </c>
      <c r="FM25" s="796">
        <v>3.2680822826808231E-2</v>
      </c>
      <c r="FN25" s="82">
        <v>5791</v>
      </c>
      <c r="FO25" s="796">
        <v>1.9390136511114757E-2</v>
      </c>
      <c r="FP25" s="82">
        <v>0</v>
      </c>
      <c r="FQ25" s="796">
        <v>0</v>
      </c>
      <c r="FR25" s="82">
        <v>985</v>
      </c>
      <c r="FS25" s="796">
        <v>1.8859976640435025E-2</v>
      </c>
      <c r="FT25" s="82">
        <v>578</v>
      </c>
      <c r="FU25" s="796">
        <v>1.7086942383303279E-2</v>
      </c>
      <c r="FV25" s="82">
        <v>3157</v>
      </c>
      <c r="FW25" s="796">
        <v>2.0736449383883766E-2</v>
      </c>
      <c r="FX25" s="82">
        <v>1241</v>
      </c>
      <c r="FY25" s="796">
        <v>2.5049452989382746E-2</v>
      </c>
      <c r="FZ25" s="82">
        <v>190</v>
      </c>
      <c r="GA25" s="796">
        <v>3.3958891867739052E-2</v>
      </c>
      <c r="GB25" s="82">
        <v>6151</v>
      </c>
      <c r="GC25" s="796">
        <v>2.0268155172811476E-2</v>
      </c>
      <c r="GD25" s="82">
        <v>0</v>
      </c>
      <c r="GE25" s="796">
        <v>0</v>
      </c>
      <c r="GF25" s="82">
        <v>1056</v>
      </c>
      <c r="GG25" s="796">
        <v>1.8963133226785427E-2</v>
      </c>
      <c r="GH25" s="82">
        <v>592</v>
      </c>
      <c r="GI25" s="796">
        <v>1.767639067212087E-2</v>
      </c>
      <c r="GJ25" s="82">
        <v>3317</v>
      </c>
      <c r="GK25" s="796">
        <v>2.0808762640837117E-2</v>
      </c>
      <c r="GL25" s="82">
        <v>1251</v>
      </c>
      <c r="GM25" s="796">
        <v>2.4641991845096224E-2</v>
      </c>
      <c r="GN25" s="82">
        <v>155</v>
      </c>
      <c r="GO25" s="796">
        <v>2.9467680608365018E-2</v>
      </c>
      <c r="GP25" s="82">
        <v>6371</v>
      </c>
      <c r="GQ25" s="796">
        <v>2.0225846288647684E-2</v>
      </c>
      <c r="GR25" s="82">
        <v>0</v>
      </c>
      <c r="GS25" s="796">
        <v>0</v>
      </c>
      <c r="GT25" s="82">
        <v>1171</v>
      </c>
      <c r="GU25" s="796">
        <v>1.9713140971684456E-2</v>
      </c>
      <c r="GV25" s="82">
        <v>628</v>
      </c>
      <c r="GW25" s="796">
        <v>1.9121856159795385E-2</v>
      </c>
      <c r="GX25" s="82">
        <v>3260</v>
      </c>
      <c r="GY25" s="796">
        <v>2.0374490637734055E-2</v>
      </c>
      <c r="GZ25" s="82">
        <v>1326</v>
      </c>
      <c r="HA25" s="796">
        <v>2.5387222147766651E-2</v>
      </c>
      <c r="HB25" s="82">
        <v>123</v>
      </c>
      <c r="HC25" s="796">
        <v>2.4768425291985502E-2</v>
      </c>
      <c r="HD25" s="82">
        <v>6508</v>
      </c>
      <c r="HE25" s="796">
        <v>2.0385214141850769E-2</v>
      </c>
      <c r="HF25" s="82">
        <v>2</v>
      </c>
      <c r="HG25" s="796">
        <v>2.257591150242691E-4</v>
      </c>
      <c r="HH25" s="82">
        <v>1276</v>
      </c>
      <c r="HI25" s="796">
        <v>2.0084050808241386E-2</v>
      </c>
      <c r="HJ25" s="82">
        <v>597</v>
      </c>
      <c r="HK25" s="796">
        <v>1.636827242069476E-2</v>
      </c>
      <c r="HL25" s="82">
        <v>3344</v>
      </c>
      <c r="HM25" s="796">
        <v>2.1081432074793693E-2</v>
      </c>
      <c r="HN25" s="82">
        <v>1294</v>
      </c>
      <c r="HO25" s="796">
        <v>2.3554253053497641E-2</v>
      </c>
      <c r="HP25" s="82">
        <v>112</v>
      </c>
      <c r="HQ25" s="796">
        <v>2.6807084729535663E-2</v>
      </c>
      <c r="HR25" s="82">
        <v>6625</v>
      </c>
      <c r="HS25" s="796">
        <v>2.0284565665349061E-2</v>
      </c>
      <c r="HT25" s="82">
        <v>1</v>
      </c>
      <c r="HU25" s="796">
        <v>1.1402508551881414E-4</v>
      </c>
      <c r="HV25" s="82">
        <v>1616</v>
      </c>
      <c r="HW25" s="796">
        <v>2.4933654261556502E-2</v>
      </c>
      <c r="HX25" s="82">
        <v>610</v>
      </c>
      <c r="HY25" s="796">
        <v>1.7165691130121567E-2</v>
      </c>
      <c r="HZ25" s="82">
        <v>3272</v>
      </c>
      <c r="IA25" s="796">
        <v>2.5258217412113447E-2</v>
      </c>
      <c r="IB25" s="82">
        <v>1374</v>
      </c>
      <c r="IC25" s="796">
        <v>2.7150394214239138E-2</v>
      </c>
      <c r="ID25" s="82">
        <v>106</v>
      </c>
      <c r="IE25" s="796">
        <v>2.9444444444444443E-2</v>
      </c>
      <c r="IF25" s="82">
        <v>6979</v>
      </c>
      <c r="IG25" s="796">
        <v>2.3829929626758905E-2</v>
      </c>
      <c r="IH25" s="82">
        <v>1</v>
      </c>
      <c r="II25" s="796">
        <v>1.0686044026501389E-4</v>
      </c>
      <c r="IJ25" s="82">
        <v>1747</v>
      </c>
      <c r="IK25" s="796">
        <v>2.4395693399058803E-2</v>
      </c>
      <c r="IL25" s="82">
        <v>644</v>
      </c>
      <c r="IM25" s="796">
        <v>1.6573590344082147E-2</v>
      </c>
      <c r="IN25" s="82">
        <v>3506</v>
      </c>
      <c r="IO25" s="796">
        <v>2.4229775117831621E-2</v>
      </c>
      <c r="IP25" s="82">
        <v>1334</v>
      </c>
      <c r="IQ25" s="796">
        <v>2.48246087425796E-2</v>
      </c>
      <c r="IR25" s="82">
        <v>105</v>
      </c>
      <c r="IS25" s="796">
        <v>2.8007468658308884E-2</v>
      </c>
      <c r="IT25" s="82">
        <v>7337</v>
      </c>
      <c r="IU25" s="796">
        <v>2.2785006676811281E-2</v>
      </c>
      <c r="IV25" s="82">
        <v>1</v>
      </c>
      <c r="IW25" s="796">
        <v>1.011326860841424E-4</v>
      </c>
      <c r="IX25" s="82">
        <v>1886</v>
      </c>
      <c r="IY25" s="796">
        <v>2.5007624275693811E-2</v>
      </c>
      <c r="IZ25" s="82">
        <v>573</v>
      </c>
      <c r="JA25" s="796">
        <v>1.3878796686528121E-2</v>
      </c>
      <c r="JB25" s="82">
        <v>3785</v>
      </c>
      <c r="JC25" s="796">
        <v>2.5439734378255582E-2</v>
      </c>
      <c r="JD25" s="82">
        <v>1788</v>
      </c>
      <c r="JE25" s="796">
        <v>2.3713842358651972E-2</v>
      </c>
      <c r="JF25" s="82">
        <v>112</v>
      </c>
      <c r="JG25" s="796">
        <v>3.0426514534093996E-2</v>
      </c>
      <c r="JH25" s="82">
        <v>8145</v>
      </c>
      <c r="JI25" s="796">
        <v>2.2979004327783013E-2</v>
      </c>
      <c r="JJ25" s="82">
        <v>1</v>
      </c>
      <c r="JK25" s="796">
        <v>1.3099292638197538E-4</v>
      </c>
      <c r="JL25" s="82">
        <v>1815</v>
      </c>
      <c r="JM25" s="796">
        <v>2.3302691043549713E-2</v>
      </c>
      <c r="JN25" s="82">
        <v>495</v>
      </c>
      <c r="JO25" s="796">
        <v>1.4980479980631298E-2</v>
      </c>
      <c r="JP25" s="82">
        <v>3417</v>
      </c>
      <c r="JQ25" s="796">
        <v>2.4371629910701548E-2</v>
      </c>
      <c r="JR25" s="82">
        <v>1798</v>
      </c>
      <c r="JS25" s="796">
        <v>2.4346318939486262E-2</v>
      </c>
      <c r="JT25" s="82">
        <v>86</v>
      </c>
      <c r="JU25" s="796">
        <v>3.0006978367062107E-2</v>
      </c>
      <c r="JV25" s="82">
        <v>7612</v>
      </c>
      <c r="JW25" s="796">
        <v>2.2689471393739231E-2</v>
      </c>
      <c r="JX25" s="82">
        <v>2</v>
      </c>
      <c r="JY25" s="796">
        <v>5.7343888431730666E-6</v>
      </c>
      <c r="JZ25" s="82">
        <v>1938</v>
      </c>
      <c r="KA25" s="796">
        <v>5.5566227890347019E-3</v>
      </c>
      <c r="KB25" s="82">
        <v>496</v>
      </c>
      <c r="KC25" s="796">
        <v>1.4221284331069205E-3</v>
      </c>
      <c r="KD25" s="82">
        <v>3445</v>
      </c>
      <c r="KE25" s="796">
        <v>9.8774847823656069E-3</v>
      </c>
      <c r="KF25" s="82">
        <v>1872</v>
      </c>
      <c r="KG25" s="796">
        <v>5.3673879572099905E-3</v>
      </c>
      <c r="KH25" s="82">
        <v>68</v>
      </c>
      <c r="KI25" s="796">
        <v>1.9496922066788427E-4</v>
      </c>
      <c r="KJ25" s="82">
        <v>7821</v>
      </c>
      <c r="KK25" s="796">
        <v>2.2424327571228277E-2</v>
      </c>
      <c r="KL25" s="82">
        <v>7649</v>
      </c>
      <c r="KM25" s="796">
        <v>2.1832640210990819E-2</v>
      </c>
      <c r="KN25" s="82">
        <v>2207</v>
      </c>
      <c r="KO25" s="796">
        <v>6.2994688123488999E-3</v>
      </c>
      <c r="KP25" s="82">
        <v>473</v>
      </c>
      <c r="KQ25" s="796">
        <v>1.3500900535754552E-3</v>
      </c>
      <c r="KR25" s="82">
        <v>3126</v>
      </c>
      <c r="KS25" s="796">
        <v>8.922582468238632E-3</v>
      </c>
      <c r="KT25" s="82">
        <v>1763</v>
      </c>
      <c r="KU25" s="796">
        <v>5.0321538360539693E-3</v>
      </c>
      <c r="KV25" s="82">
        <v>77</v>
      </c>
      <c r="KW25" s="796">
        <v>2.1978210174484155E-4</v>
      </c>
      <c r="KX25" s="82">
        <v>7649</v>
      </c>
      <c r="KY25" s="796">
        <v>2.1832640210990819E-2</v>
      </c>
      <c r="KZ25" s="208">
        <v>3</v>
      </c>
      <c r="LA25" s="278">
        <v>3.8510911424903722E-4</v>
      </c>
      <c r="LB25" s="208">
        <v>1915</v>
      </c>
      <c r="LC25" s="278">
        <v>2.4834973868160654E-2</v>
      </c>
      <c r="LD25" s="208">
        <v>427</v>
      </c>
      <c r="LE25" s="278">
        <v>1.4427625354777672E-2</v>
      </c>
      <c r="LF25" s="208">
        <v>2802</v>
      </c>
      <c r="LG25" s="278">
        <v>1.9413574259346505E-2</v>
      </c>
      <c r="LH25" s="208">
        <v>1774</v>
      </c>
      <c r="LI25" s="278">
        <v>2.3510701742760584E-2</v>
      </c>
      <c r="LJ25" s="208">
        <v>80</v>
      </c>
      <c r="LK25" s="278">
        <v>2.3752969121140142E-2</v>
      </c>
      <c r="LL25" s="208">
        <v>7001</v>
      </c>
      <c r="LM25" s="278">
        <v>2.0734488375536798E-2</v>
      </c>
      <c r="LN25" s="208">
        <v>0</v>
      </c>
      <c r="LO25" s="278">
        <v>0</v>
      </c>
      <c r="LP25" s="208">
        <v>1963</v>
      </c>
      <c r="LQ25" s="278">
        <v>2.6418141444048179E-2</v>
      </c>
      <c r="LR25" s="208">
        <v>410</v>
      </c>
      <c r="LS25" s="278">
        <v>1.4311644791957553E-2</v>
      </c>
      <c r="LT25" s="208">
        <v>3142</v>
      </c>
      <c r="LU25" s="278">
        <v>2.2266790449800507E-2</v>
      </c>
      <c r="LV25" s="208">
        <v>1570</v>
      </c>
      <c r="LW25" s="278">
        <v>2.1421749215445492E-2</v>
      </c>
      <c r="LX25" s="208">
        <v>89</v>
      </c>
      <c r="LY25" s="278">
        <v>2.9875797247398455E-2</v>
      </c>
      <c r="LZ25" s="208">
        <v>7174</v>
      </c>
      <c r="MA25" s="278">
        <v>2.1923685770690593E-2</v>
      </c>
      <c r="MB25" s="208">
        <v>7182</v>
      </c>
      <c r="MC25" s="278">
        <v>2.2115372203138479E-2</v>
      </c>
      <c r="ME25" s="277"/>
    </row>
    <row r="26" spans="1:343">
      <c r="A26" s="798"/>
      <c r="B26" s="277" t="s">
        <v>2826</v>
      </c>
      <c r="C26" s="277"/>
      <c r="D26" s="82">
        <v>34</v>
      </c>
      <c r="E26" s="796">
        <v>3.6976617727025557E-3</v>
      </c>
      <c r="F26" s="82">
        <v>335</v>
      </c>
      <c r="G26" s="796">
        <v>9.6148326732104928E-3</v>
      </c>
      <c r="H26" s="82">
        <v>1795</v>
      </c>
      <c r="I26" s="796">
        <v>2.5258210677398474E-2</v>
      </c>
      <c r="J26" s="82">
        <v>8226</v>
      </c>
      <c r="K26" s="796">
        <v>3.9241877084098598E-2</v>
      </c>
      <c r="L26" s="82">
        <v>564</v>
      </c>
      <c r="M26" s="796">
        <v>1.0639903410805916E-2</v>
      </c>
      <c r="N26" s="82">
        <v>209</v>
      </c>
      <c r="O26" s="796">
        <v>3.9463746223564952E-2</v>
      </c>
      <c r="P26" s="82">
        <v>11163</v>
      </c>
      <c r="Q26" s="796">
        <v>2.9143931284755762E-2</v>
      </c>
      <c r="R26" s="82">
        <v>32</v>
      </c>
      <c r="S26" s="796">
        <v>3.3444816053511705E-3</v>
      </c>
      <c r="T26" s="82">
        <v>329</v>
      </c>
      <c r="U26" s="796">
        <v>9.6622613803230544E-3</v>
      </c>
      <c r="V26" s="82">
        <v>1321</v>
      </c>
      <c r="W26" s="796">
        <v>2.5560650916197442E-2</v>
      </c>
      <c r="X26" s="82">
        <v>7062</v>
      </c>
      <c r="Y26" s="796">
        <v>3.8015158692562764E-2</v>
      </c>
      <c r="Z26" s="82">
        <v>598</v>
      </c>
      <c r="AA26" s="796">
        <v>1.2029046728219982E-2</v>
      </c>
      <c r="AB26" s="82">
        <v>195</v>
      </c>
      <c r="AC26" s="796">
        <v>4.1746949261400129E-2</v>
      </c>
      <c r="AD26" s="82">
        <v>9537</v>
      </c>
      <c r="AE26" s="796">
        <v>2.8430381784522927E-2</v>
      </c>
      <c r="AF26" s="82">
        <v>31</v>
      </c>
      <c r="AG26" s="796">
        <v>2.9707714422616193E-3</v>
      </c>
      <c r="AH26" s="82">
        <v>393</v>
      </c>
      <c r="AI26" s="796">
        <v>1.142143043971054E-2</v>
      </c>
      <c r="AJ26" s="82">
        <v>1257</v>
      </c>
      <c r="AK26" s="796">
        <v>2.3245492371705964E-2</v>
      </c>
      <c r="AL26" s="82">
        <v>6342</v>
      </c>
      <c r="AM26" s="796">
        <v>3.4386098083335592E-2</v>
      </c>
      <c r="AN26" s="82">
        <v>644</v>
      </c>
      <c r="AO26" s="796">
        <v>1.3458162668227034E-2</v>
      </c>
      <c r="AP26" s="82">
        <v>636</v>
      </c>
      <c r="AQ26" s="796">
        <v>0.11318739989321944</v>
      </c>
      <c r="AR26" s="82">
        <v>9303</v>
      </c>
      <c r="AS26" s="796">
        <v>2.7619683812068582E-2</v>
      </c>
      <c r="AT26" s="82">
        <v>31</v>
      </c>
      <c r="AU26" s="796">
        <v>2.8169014084507044E-3</v>
      </c>
      <c r="AV26" s="82">
        <v>466</v>
      </c>
      <c r="AW26" s="796">
        <v>1.3466651254190267E-2</v>
      </c>
      <c r="AX26" s="82">
        <v>1174</v>
      </c>
      <c r="AY26" s="796">
        <v>2.3391579828249218E-2</v>
      </c>
      <c r="AZ26" s="82">
        <v>5758</v>
      </c>
      <c r="BA26" s="796">
        <v>3.2969549832232055E-2</v>
      </c>
      <c r="BB26" s="82">
        <v>851</v>
      </c>
      <c r="BC26" s="796">
        <v>1.8430684599224655E-2</v>
      </c>
      <c r="BD26" s="82">
        <v>773</v>
      </c>
      <c r="BE26" s="796">
        <v>0.14405516213194186</v>
      </c>
      <c r="BF26" s="82">
        <v>9053</v>
      </c>
      <c r="BG26" s="796">
        <v>2.8116391238046729E-2</v>
      </c>
      <c r="BH26" s="82">
        <v>43</v>
      </c>
      <c r="BI26" s="796">
        <v>4.373474369406021E-3</v>
      </c>
      <c r="BJ26" s="82">
        <v>493</v>
      </c>
      <c r="BK26" s="796">
        <v>1.4104251301710819E-2</v>
      </c>
      <c r="BL26" s="82">
        <v>1075</v>
      </c>
      <c r="BM26" s="796">
        <v>2.250083724045546E-2</v>
      </c>
      <c r="BN26" s="82">
        <v>5606</v>
      </c>
      <c r="BO26" s="796">
        <v>3.2639325554856893E-2</v>
      </c>
      <c r="BP26" s="82">
        <v>731</v>
      </c>
      <c r="BQ26" s="796">
        <v>1.6052175058740858E-2</v>
      </c>
      <c r="BR26" s="82">
        <v>776</v>
      </c>
      <c r="BS26" s="796">
        <v>0.13159233508563675</v>
      </c>
      <c r="BT26" s="82">
        <v>8724</v>
      </c>
      <c r="BU26" s="796">
        <v>2.7629103669312188E-2</v>
      </c>
      <c r="BV26" s="82">
        <v>43</v>
      </c>
      <c r="BW26" s="796">
        <v>4.8244137776281837E-3</v>
      </c>
      <c r="BX26" s="82">
        <v>547</v>
      </c>
      <c r="BY26" s="796">
        <v>1.5118850193477059E-2</v>
      </c>
      <c r="BZ26" s="82">
        <v>941</v>
      </c>
      <c r="CA26" s="796">
        <v>2.0542263360111772E-2</v>
      </c>
      <c r="CB26" s="82">
        <v>4890</v>
      </c>
      <c r="CC26" s="796">
        <v>2.9476120725510407E-2</v>
      </c>
      <c r="CD26" s="82">
        <v>687</v>
      </c>
      <c r="CE26" s="796">
        <v>1.4858551777835453E-2</v>
      </c>
      <c r="CF26" s="82">
        <v>844</v>
      </c>
      <c r="CG26" s="796">
        <v>0.13906739166254736</v>
      </c>
      <c r="CH26" s="82">
        <v>7952</v>
      </c>
      <c r="CI26" s="796">
        <v>2.5726052480888249E-2</v>
      </c>
      <c r="CJ26" s="82">
        <v>42</v>
      </c>
      <c r="CK26" s="796">
        <v>4.5258620689655176E-3</v>
      </c>
      <c r="CL26" s="82">
        <v>579</v>
      </c>
      <c r="CM26" s="796">
        <v>1.5129739475815935E-2</v>
      </c>
      <c r="CN26" s="82">
        <v>1014</v>
      </c>
      <c r="CO26" s="796">
        <v>1.9672512804594134E-2</v>
      </c>
      <c r="CP26" s="82">
        <v>5133</v>
      </c>
      <c r="CQ26" s="796">
        <v>3.1821901502752568E-2</v>
      </c>
      <c r="CR26" s="82">
        <v>801</v>
      </c>
      <c r="CS26" s="796">
        <v>1.6243181311216111E-2</v>
      </c>
      <c r="CT26" s="82">
        <v>815</v>
      </c>
      <c r="CU26" s="796">
        <v>0.13128221649484537</v>
      </c>
      <c r="CV26" s="82">
        <v>8384</v>
      </c>
      <c r="CW26" s="796">
        <v>2.653853215074798E-2</v>
      </c>
      <c r="CX26" s="82">
        <v>43</v>
      </c>
      <c r="CY26" s="796">
        <v>5.1196571020359566E-3</v>
      </c>
      <c r="CZ26" s="82">
        <v>574</v>
      </c>
      <c r="DA26" s="796">
        <v>1.4821700622304852E-2</v>
      </c>
      <c r="DB26" s="82">
        <v>995</v>
      </c>
      <c r="DC26" s="796">
        <v>1.9458677201079518E-2</v>
      </c>
      <c r="DD26" s="82">
        <v>5010</v>
      </c>
      <c r="DE26" s="796">
        <f t="shared" si="24"/>
        <v>3.2016257357029197E-2</v>
      </c>
      <c r="DF26" s="82">
        <v>718</v>
      </c>
      <c r="DG26" s="796">
        <f t="shared" si="25"/>
        <v>1.4792228929314572E-2</v>
      </c>
      <c r="DH26" s="82">
        <v>816</v>
      </c>
      <c r="DI26" s="796">
        <f t="shared" si="26"/>
        <v>0.13081115742225072</v>
      </c>
      <c r="DJ26" s="82">
        <f t="shared" si="27"/>
        <v>8156</v>
      </c>
      <c r="DK26" s="796">
        <f t="shared" si="28"/>
        <v>2.6350478159731197E-2</v>
      </c>
      <c r="DL26" s="82">
        <v>43</v>
      </c>
      <c r="DM26" s="796">
        <f t="shared" si="1"/>
        <v>4.8173874075733815E-3</v>
      </c>
      <c r="DN26" s="82">
        <v>611</v>
      </c>
      <c r="DO26" s="796">
        <f t="shared" si="2"/>
        <v>1.5126757773816597E-2</v>
      </c>
      <c r="DP26" s="82">
        <v>788</v>
      </c>
      <c r="DQ26" s="796">
        <f t="shared" si="3"/>
        <v>1.6976904515684246E-2</v>
      </c>
      <c r="DR26" s="82">
        <v>4567</v>
      </c>
      <c r="DS26" s="796">
        <f t="shared" si="4"/>
        <v>3.1272468313258785E-2</v>
      </c>
      <c r="DT26" s="82">
        <v>723</v>
      </c>
      <c r="DU26" s="796">
        <f t="shared" si="5"/>
        <v>1.48554521358565E-2</v>
      </c>
      <c r="DV26" s="82">
        <v>832</v>
      </c>
      <c r="DW26" s="796">
        <f t="shared" si="6"/>
        <v>0.1342801807617818</v>
      </c>
      <c r="DX26" s="82">
        <f t="shared" si="29"/>
        <v>7564</v>
      </c>
      <c r="DY26" s="796">
        <f t="shared" si="7"/>
        <v>2.5499093170800773E-2</v>
      </c>
      <c r="DZ26" s="82">
        <v>48</v>
      </c>
      <c r="EA26" s="796">
        <f t="shared" si="8"/>
        <v>5.6061667834618077E-3</v>
      </c>
      <c r="EB26" s="82">
        <v>637</v>
      </c>
      <c r="EC26" s="796">
        <f t="shared" si="9"/>
        <v>1.4944281524926686E-2</v>
      </c>
      <c r="ED26" s="82">
        <v>741</v>
      </c>
      <c r="EE26" s="796">
        <f t="shared" si="10"/>
        <v>1.6631503344256407E-2</v>
      </c>
      <c r="EF26" s="82">
        <v>4552</v>
      </c>
      <c r="EG26" s="796">
        <f t="shared" si="11"/>
        <v>3.121292950348677E-2</v>
      </c>
      <c r="EH26" s="82">
        <v>767</v>
      </c>
      <c r="EI26" s="796">
        <f t="shared" si="12"/>
        <v>1.5822588963383188E-2</v>
      </c>
      <c r="EJ26" s="82">
        <v>875</v>
      </c>
      <c r="EK26" s="796">
        <f t="shared" si="13"/>
        <v>0.14225329214761828</v>
      </c>
      <c r="EL26" s="82">
        <f t="shared" si="22"/>
        <v>7620</v>
      </c>
      <c r="EM26" s="796">
        <f t="shared" si="14"/>
        <v>2.5725513497454458E-2</v>
      </c>
      <c r="EN26" s="82">
        <v>50</v>
      </c>
      <c r="EO26" s="796">
        <f t="shared" si="15"/>
        <v>6.1409972979611892E-3</v>
      </c>
      <c r="EP26" s="82">
        <v>655</v>
      </c>
      <c r="EQ26" s="796">
        <f t="shared" si="16"/>
        <v>1.4928094445837228E-2</v>
      </c>
      <c r="ER26" s="82">
        <v>925</v>
      </c>
      <c r="ES26" s="796">
        <f t="shared" si="17"/>
        <v>2.121510974518933E-2</v>
      </c>
      <c r="ET26" s="82">
        <v>4232</v>
      </c>
      <c r="EU26" s="796">
        <f t="shared" si="18"/>
        <v>3.101684232127937E-2</v>
      </c>
      <c r="EV26" s="82">
        <v>1009</v>
      </c>
      <c r="EW26" s="796">
        <f t="shared" si="19"/>
        <v>2.0694464384601187E-2</v>
      </c>
      <c r="EX26" s="82">
        <v>865</v>
      </c>
      <c r="EY26" s="796">
        <f t="shared" si="20"/>
        <v>0.14205945146986368</v>
      </c>
      <c r="EZ26" s="82">
        <f t="shared" si="30"/>
        <v>7736</v>
      </c>
      <c r="FA26" s="796">
        <f t="shared" si="21"/>
        <v>2.6963347135667181E-2</v>
      </c>
      <c r="FB26" s="82">
        <v>50</v>
      </c>
      <c r="FC26" s="796">
        <v>4.7605446063029612E-3</v>
      </c>
      <c r="FD26" s="82">
        <v>713</v>
      </c>
      <c r="FE26" s="796">
        <v>1.440724201337671E-2</v>
      </c>
      <c r="FF26" s="82">
        <v>787</v>
      </c>
      <c r="FG26" s="796">
        <v>2.4127042521229956E-2</v>
      </c>
      <c r="FH26" s="82">
        <v>4646</v>
      </c>
      <c r="FI26" s="796">
        <v>3.0822917495953082E-2</v>
      </c>
      <c r="FJ26" s="82">
        <v>1283</v>
      </c>
      <c r="FK26" s="796">
        <v>2.6031733149373047E-2</v>
      </c>
      <c r="FL26" s="82">
        <v>788</v>
      </c>
      <c r="FM26" s="796">
        <v>0.13072329130723293</v>
      </c>
      <c r="FN26" s="82">
        <v>8267</v>
      </c>
      <c r="FO26" s="796">
        <v>2.768058341173989E-2</v>
      </c>
      <c r="FP26" s="82">
        <v>50</v>
      </c>
      <c r="FQ26" s="796">
        <v>4.977105315548477E-3</v>
      </c>
      <c r="FR26" s="82">
        <v>696</v>
      </c>
      <c r="FS26" s="796">
        <v>1.3326440346946982E-2</v>
      </c>
      <c r="FT26" s="82">
        <v>911</v>
      </c>
      <c r="FU26" s="796">
        <v>2.6931149673337866E-2</v>
      </c>
      <c r="FV26" s="82">
        <v>4601</v>
      </c>
      <c r="FW26" s="796">
        <v>3.022122382491264E-2</v>
      </c>
      <c r="FX26" s="82">
        <v>1232</v>
      </c>
      <c r="FY26" s="796">
        <v>2.4867788946752251E-2</v>
      </c>
      <c r="FZ26" s="82">
        <v>733</v>
      </c>
      <c r="GA26" s="796">
        <v>0.13100983020554066</v>
      </c>
      <c r="GB26" s="82">
        <v>8223</v>
      </c>
      <c r="GC26" s="796">
        <v>2.7095600713059467E-2</v>
      </c>
      <c r="GD26" s="82">
        <v>46</v>
      </c>
      <c r="GE26" s="796">
        <v>4.4298921417565487E-3</v>
      </c>
      <c r="GF26" s="82">
        <v>781</v>
      </c>
      <c r="GG26" s="796">
        <v>1.4024817282310054E-2</v>
      </c>
      <c r="GH26" s="82">
        <v>1074</v>
      </c>
      <c r="GI26" s="796">
        <v>3.2068316861246303E-2</v>
      </c>
      <c r="GJ26" s="82">
        <v>4493</v>
      </c>
      <c r="GK26" s="796">
        <v>2.8186243757998546E-2</v>
      </c>
      <c r="GL26" s="82">
        <v>1248</v>
      </c>
      <c r="GM26" s="796">
        <v>2.4582898339472491E-2</v>
      </c>
      <c r="GN26" s="82">
        <v>742</v>
      </c>
      <c r="GO26" s="796">
        <v>0.14106463878326997</v>
      </c>
      <c r="GP26" s="82">
        <v>8384</v>
      </c>
      <c r="GQ26" s="796">
        <v>2.6616464492861747E-2</v>
      </c>
      <c r="GR26" s="82">
        <v>47</v>
      </c>
      <c r="GS26" s="796">
        <v>4.792983887415868E-3</v>
      </c>
      <c r="GT26" s="82">
        <v>940</v>
      </c>
      <c r="GU26" s="796">
        <v>1.582438301740682E-2</v>
      </c>
      <c r="GV26" s="82">
        <v>1394</v>
      </c>
      <c r="GW26" s="796">
        <v>4.2445648864259181E-2</v>
      </c>
      <c r="GX26" s="82">
        <v>4638</v>
      </c>
      <c r="GY26" s="796">
        <v>2.8986775330616735E-2</v>
      </c>
      <c r="GZ26" s="82">
        <v>1285</v>
      </c>
      <c r="HA26" s="796">
        <v>2.4602247707300261E-2</v>
      </c>
      <c r="HB26" s="82">
        <v>773</v>
      </c>
      <c r="HC26" s="796">
        <v>0.15565847764800644</v>
      </c>
      <c r="HD26" s="82">
        <v>9077</v>
      </c>
      <c r="HE26" s="796">
        <v>2.8432174057403108E-2</v>
      </c>
      <c r="HF26" s="82">
        <v>42</v>
      </c>
      <c r="HG26" s="796">
        <v>4.7409414155096512E-3</v>
      </c>
      <c r="HH26" s="82">
        <v>1653</v>
      </c>
      <c r="HI26" s="796">
        <v>2.6017974910676343E-2</v>
      </c>
      <c r="HJ26" s="82">
        <v>1782</v>
      </c>
      <c r="HK26" s="796">
        <v>4.8858059386395418E-2</v>
      </c>
      <c r="HL26" s="82">
        <v>4786</v>
      </c>
      <c r="HM26" s="796">
        <v>3.0172169231448151E-2</v>
      </c>
      <c r="HN26" s="82">
        <v>1395</v>
      </c>
      <c r="HO26" s="796">
        <v>2.5392722573129221E-2</v>
      </c>
      <c r="HP26" s="82">
        <v>284</v>
      </c>
      <c r="HQ26" s="796">
        <v>6.7975107707036866E-2</v>
      </c>
      <c r="HR26" s="82">
        <v>9942</v>
      </c>
      <c r="HS26" s="796">
        <v>3.044062669356987E-2</v>
      </c>
      <c r="HT26" s="82">
        <v>42</v>
      </c>
      <c r="HU26" s="796">
        <v>4.7890535917901938E-3</v>
      </c>
      <c r="HV26" s="82">
        <v>2048</v>
      </c>
      <c r="HW26" s="796">
        <v>3.1599086588903293E-2</v>
      </c>
      <c r="HX26" s="82">
        <v>1957</v>
      </c>
      <c r="HY26" s="796">
        <v>5.5070914002701483E-2</v>
      </c>
      <c r="HZ26" s="82">
        <v>5284</v>
      </c>
      <c r="IA26" s="796">
        <v>4.0789859659415478E-2</v>
      </c>
      <c r="IB26" s="82">
        <v>1419</v>
      </c>
      <c r="IC26" s="796">
        <v>2.8039599264923824E-2</v>
      </c>
      <c r="ID26" s="82">
        <v>209</v>
      </c>
      <c r="IE26" s="796">
        <v>5.8055555555555555E-2</v>
      </c>
      <c r="IF26" s="82">
        <v>10959</v>
      </c>
      <c r="IG26" s="796">
        <v>3.7419716116872163E-2</v>
      </c>
      <c r="IH26" s="82">
        <v>41</v>
      </c>
      <c r="II26" s="796">
        <v>4.3812780508655693E-3</v>
      </c>
      <c r="IJ26" s="82">
        <v>2416</v>
      </c>
      <c r="IK26" s="796">
        <v>3.3737833573054418E-2</v>
      </c>
      <c r="IL26" s="82">
        <v>2156</v>
      </c>
      <c r="IM26" s="796">
        <v>5.5485498108448932E-2</v>
      </c>
      <c r="IN26" s="82">
        <v>6072</v>
      </c>
      <c r="IO26" s="796">
        <v>4.1963261413426586E-2</v>
      </c>
      <c r="IP26" s="82">
        <v>1551</v>
      </c>
      <c r="IQ26" s="796">
        <v>2.8862794722444497E-2</v>
      </c>
      <c r="IR26" s="82">
        <v>206</v>
      </c>
      <c r="IS26" s="796">
        <v>5.4947986129634571E-2</v>
      </c>
      <c r="IT26" s="82">
        <v>12442</v>
      </c>
      <c r="IU26" s="796">
        <v>3.8638551597776467E-2</v>
      </c>
      <c r="IV26" s="82">
        <v>42</v>
      </c>
      <c r="IW26" s="796">
        <v>4.2475728155339804E-3</v>
      </c>
      <c r="IX26" s="82">
        <v>2450</v>
      </c>
      <c r="IY26" s="796">
        <v>3.2486044260577857E-2</v>
      </c>
      <c r="IZ26" s="82">
        <v>2295</v>
      </c>
      <c r="JA26" s="796">
        <v>5.5587850603110014E-2</v>
      </c>
      <c r="JB26" s="82">
        <v>6089</v>
      </c>
      <c r="JC26" s="796">
        <v>4.0925374538757789E-2</v>
      </c>
      <c r="JD26" s="82">
        <v>2348</v>
      </c>
      <c r="JE26" s="796">
        <v>3.1140996564941181E-2</v>
      </c>
      <c r="JF26" s="82">
        <v>223</v>
      </c>
      <c r="JG26" s="796">
        <v>6.0581363759847864E-2</v>
      </c>
      <c r="JH26" s="82">
        <v>13447</v>
      </c>
      <c r="JI26" s="796">
        <v>3.7937221755150172E-2</v>
      </c>
      <c r="JJ26" s="82">
        <v>40</v>
      </c>
      <c r="JK26" s="796">
        <v>5.2397170552790145E-3</v>
      </c>
      <c r="JL26" s="82">
        <v>2763</v>
      </c>
      <c r="JM26" s="796">
        <v>3.5474013968775676E-2</v>
      </c>
      <c r="JN26" s="82">
        <v>1966</v>
      </c>
      <c r="JO26" s="796">
        <v>5.9498229579638649E-2</v>
      </c>
      <c r="JP26" s="82">
        <v>5747</v>
      </c>
      <c r="JQ26" s="796">
        <v>4.0990271318935269E-2</v>
      </c>
      <c r="JR26" s="82">
        <v>2356</v>
      </c>
      <c r="JS26" s="796">
        <v>3.1902073093119931E-2</v>
      </c>
      <c r="JT26" s="82">
        <v>185</v>
      </c>
      <c r="JU26" s="796">
        <v>6.4549895324494067E-2</v>
      </c>
      <c r="JV26" s="82">
        <v>13057</v>
      </c>
      <c r="JW26" s="796">
        <v>3.8919656856023797E-2</v>
      </c>
      <c r="JX26" s="82">
        <v>40</v>
      </c>
      <c r="JY26" s="796">
        <v>1.1468777686346133E-4</v>
      </c>
      <c r="JZ26" s="82">
        <v>2911</v>
      </c>
      <c r="KA26" s="796">
        <v>8.3464029612383989E-3</v>
      </c>
      <c r="KB26" s="82">
        <v>2228</v>
      </c>
      <c r="KC26" s="796">
        <v>6.3881091712947964E-3</v>
      </c>
      <c r="KD26" s="82">
        <v>5406</v>
      </c>
      <c r="KE26" s="796">
        <v>1.55000530430968E-2</v>
      </c>
      <c r="KF26" s="82">
        <v>2394</v>
      </c>
      <c r="KG26" s="796">
        <v>6.8640634452781608E-3</v>
      </c>
      <c r="KH26" s="82">
        <v>164</v>
      </c>
      <c r="KI26" s="796">
        <v>4.7021988514019147E-4</v>
      </c>
      <c r="KJ26" s="82">
        <v>13143</v>
      </c>
      <c r="KK26" s="796">
        <v>3.7683536282911809E-2</v>
      </c>
      <c r="KL26" s="82">
        <v>11796</v>
      </c>
      <c r="KM26" s="796">
        <v>3.3669476262105855E-2</v>
      </c>
      <c r="KN26" s="82">
        <v>2646</v>
      </c>
      <c r="KO26" s="796">
        <v>7.5525122235954641E-3</v>
      </c>
      <c r="KP26" s="82">
        <v>2397</v>
      </c>
      <c r="KQ26" s="796">
        <v>6.8417882841868205E-3</v>
      </c>
      <c r="KR26" s="82">
        <v>4423</v>
      </c>
      <c r="KS26" s="796">
        <v>1.2624626441784859E-2</v>
      </c>
      <c r="KT26" s="82">
        <v>2104</v>
      </c>
      <c r="KU26" s="796">
        <v>6.0054745723525536E-3</v>
      </c>
      <c r="KV26" s="82">
        <v>180</v>
      </c>
      <c r="KW26" s="796">
        <v>5.1377634174118805E-4</v>
      </c>
      <c r="KX26" s="82">
        <v>11796</v>
      </c>
      <c r="KY26" s="796">
        <v>3.3669476262105855E-2</v>
      </c>
      <c r="KZ26" s="208">
        <v>45</v>
      </c>
      <c r="LA26" s="278">
        <v>5.7766367137355584E-3</v>
      </c>
      <c r="LB26" s="208">
        <v>2290</v>
      </c>
      <c r="LC26" s="278">
        <v>2.9698219403701254E-2</v>
      </c>
      <c r="LD26" s="208">
        <v>2263</v>
      </c>
      <c r="LE26" s="278">
        <v>7.6463035545343963E-2</v>
      </c>
      <c r="LF26" s="208">
        <v>4428</v>
      </c>
      <c r="LG26" s="278">
        <v>3.0679267244963001E-2</v>
      </c>
      <c r="LH26" s="208">
        <v>3128</v>
      </c>
      <c r="LI26" s="278">
        <v>4.145517195679544E-2</v>
      </c>
      <c r="LJ26" s="208">
        <v>166</v>
      </c>
      <c r="LK26" s="278">
        <v>4.9287410926365793E-2</v>
      </c>
      <c r="LL26" s="208">
        <v>12320</v>
      </c>
      <c r="LM26" s="278">
        <v>3.6487487042795794E-2</v>
      </c>
      <c r="LN26" s="208">
        <v>38</v>
      </c>
      <c r="LO26" s="278">
        <v>5.5096418732782371E-3</v>
      </c>
      <c r="LP26" s="208">
        <v>2512</v>
      </c>
      <c r="LQ26" s="278">
        <v>3.3806607899872151E-2</v>
      </c>
      <c r="LR26" s="208">
        <v>2164</v>
      </c>
      <c r="LS26" s="278">
        <v>7.5502652890254124E-2</v>
      </c>
      <c r="LT26" s="208">
        <v>4611</v>
      </c>
      <c r="LU26" s="278">
        <v>3.2677329969455805E-2</v>
      </c>
      <c r="LV26" s="208">
        <v>3268</v>
      </c>
      <c r="LW26" s="278">
        <v>4.4589984991131121E-2</v>
      </c>
      <c r="LX26" s="208">
        <v>157</v>
      </c>
      <c r="LY26" s="278">
        <v>5.2702249076871432E-2</v>
      </c>
      <c r="LZ26" s="208">
        <v>12749</v>
      </c>
      <c r="MA26" s="278">
        <v>3.8960840520007582E-2</v>
      </c>
      <c r="MB26" s="208">
        <v>12494</v>
      </c>
      <c r="MC26" s="278">
        <v>3.8471776134730115E-2</v>
      </c>
      <c r="ME26" s="277"/>
    </row>
    <row r="27" spans="1:343">
      <c r="A27" s="798"/>
      <c r="B27" s="277" t="s">
        <v>2827</v>
      </c>
      <c r="C27" s="277"/>
      <c r="D27" s="82">
        <v>0</v>
      </c>
      <c r="E27" s="796">
        <v>0</v>
      </c>
      <c r="F27" s="82">
        <v>115</v>
      </c>
      <c r="G27" s="796">
        <v>3.3006142012513631E-3</v>
      </c>
      <c r="H27" s="82">
        <v>39</v>
      </c>
      <c r="I27" s="796">
        <v>5.4878563588776626E-4</v>
      </c>
      <c r="J27" s="82">
        <v>504</v>
      </c>
      <c r="K27" s="796">
        <v>2.4043163202511174E-3</v>
      </c>
      <c r="L27" s="82">
        <v>603</v>
      </c>
      <c r="M27" s="796">
        <v>1.1375641412616964E-2</v>
      </c>
      <c r="N27" s="82">
        <v>10</v>
      </c>
      <c r="O27" s="796">
        <v>1.8882175226586104E-3</v>
      </c>
      <c r="P27" s="82">
        <v>1271</v>
      </c>
      <c r="Q27" s="796">
        <v>3.3182779416755866E-3</v>
      </c>
      <c r="R27" s="82">
        <v>0</v>
      </c>
      <c r="S27" s="796">
        <v>0</v>
      </c>
      <c r="T27" s="82">
        <v>101</v>
      </c>
      <c r="U27" s="796">
        <v>2.9662261380323054E-3</v>
      </c>
      <c r="V27" s="82">
        <v>46</v>
      </c>
      <c r="W27" s="796">
        <v>8.9007565643079659E-4</v>
      </c>
      <c r="X27" s="82">
        <v>600</v>
      </c>
      <c r="Y27" s="796">
        <v>3.229835063089445E-3</v>
      </c>
      <c r="Z27" s="82">
        <v>502</v>
      </c>
      <c r="AA27" s="796">
        <v>1.0097962303622796E-2</v>
      </c>
      <c r="AB27" s="82">
        <v>7</v>
      </c>
      <c r="AC27" s="796">
        <v>1.4986084350246201E-3</v>
      </c>
      <c r="AD27" s="82">
        <v>1256</v>
      </c>
      <c r="AE27" s="796">
        <v>3.7442130147174999E-3</v>
      </c>
      <c r="AF27" s="82">
        <v>0</v>
      </c>
      <c r="AG27" s="796">
        <v>0</v>
      </c>
      <c r="AH27" s="82">
        <v>107</v>
      </c>
      <c r="AI27" s="796">
        <v>3.1096515446540148E-3</v>
      </c>
      <c r="AJ27" s="82">
        <v>40</v>
      </c>
      <c r="AK27" s="796">
        <v>7.397133610725844E-4</v>
      </c>
      <c r="AL27" s="82">
        <v>491</v>
      </c>
      <c r="AM27" s="796">
        <v>2.6621845094477728E-3</v>
      </c>
      <c r="AN27" s="82">
        <v>518</v>
      </c>
      <c r="AO27" s="796">
        <v>1.0825043885313048E-2</v>
      </c>
      <c r="AP27" s="82">
        <v>7</v>
      </c>
      <c r="AQ27" s="796">
        <v>1.2457732692649937E-3</v>
      </c>
      <c r="AR27" s="82">
        <v>1163</v>
      </c>
      <c r="AS27" s="796">
        <v>3.4528315891041344E-3</v>
      </c>
      <c r="AT27" s="82">
        <v>0</v>
      </c>
      <c r="AU27" s="796">
        <v>0</v>
      </c>
      <c r="AV27" s="82">
        <v>100</v>
      </c>
      <c r="AW27" s="796">
        <v>2.8898393249335336E-3</v>
      </c>
      <c r="AX27" s="82">
        <v>31</v>
      </c>
      <c r="AY27" s="796">
        <v>6.1766522544780733E-4</v>
      </c>
      <c r="AZ27" s="82">
        <v>474</v>
      </c>
      <c r="BA27" s="796">
        <v>2.7140615874397351E-3</v>
      </c>
      <c r="BB27" s="82">
        <v>471</v>
      </c>
      <c r="BC27" s="796">
        <v>1.0200766681827041E-2</v>
      </c>
      <c r="BD27" s="82">
        <v>9</v>
      </c>
      <c r="BE27" s="796">
        <v>1.6772269847185985E-3</v>
      </c>
      <c r="BF27" s="82">
        <v>1085</v>
      </c>
      <c r="BG27" s="796">
        <v>3.3697431230841381E-3</v>
      </c>
      <c r="BH27" s="82">
        <v>0</v>
      </c>
      <c r="BI27" s="796">
        <v>0</v>
      </c>
      <c r="BJ27" s="82">
        <v>101</v>
      </c>
      <c r="BK27" s="796">
        <v>2.8895119299650971E-3</v>
      </c>
      <c r="BL27" s="82">
        <v>49</v>
      </c>
      <c r="BM27" s="796">
        <v>1.0256195579370394E-3</v>
      </c>
      <c r="BN27" s="82">
        <v>475</v>
      </c>
      <c r="BO27" s="796">
        <v>2.7655511306737463E-3</v>
      </c>
      <c r="BP27" s="82">
        <v>118</v>
      </c>
      <c r="BQ27" s="796">
        <v>2.5911855771975668E-3</v>
      </c>
      <c r="BR27" s="82">
        <v>8</v>
      </c>
      <c r="BS27" s="796">
        <v>1.3566220111921317E-3</v>
      </c>
      <c r="BT27" s="82">
        <v>751</v>
      </c>
      <c r="BU27" s="796">
        <v>2.3784338440684836E-3</v>
      </c>
      <c r="BV27" s="82">
        <v>0</v>
      </c>
      <c r="BW27" s="796">
        <v>0</v>
      </c>
      <c r="BX27" s="82">
        <v>114</v>
      </c>
      <c r="BY27" s="796">
        <v>3.1509121061359868E-3</v>
      </c>
      <c r="BZ27" s="82">
        <v>86</v>
      </c>
      <c r="CA27" s="796">
        <v>1.8774013272790779E-3</v>
      </c>
      <c r="CB27" s="82">
        <v>469</v>
      </c>
      <c r="CC27" s="796">
        <v>2.8270553415673579E-3</v>
      </c>
      <c r="CD27" s="82">
        <v>95</v>
      </c>
      <c r="CE27" s="796">
        <v>2.0546760100354704E-3</v>
      </c>
      <c r="CF27" s="82">
        <v>9</v>
      </c>
      <c r="CG27" s="796">
        <v>1.4829461196243204E-3</v>
      </c>
      <c r="CH27" s="82">
        <v>773</v>
      </c>
      <c r="CI27" s="796">
        <v>2.5007845281346348E-3</v>
      </c>
      <c r="CJ27" s="82">
        <v>0</v>
      </c>
      <c r="CK27" s="796">
        <v>0</v>
      </c>
      <c r="CL27" s="82">
        <v>124</v>
      </c>
      <c r="CM27" s="796">
        <v>3.2402205440434815E-3</v>
      </c>
      <c r="CN27" s="82">
        <v>113</v>
      </c>
      <c r="CO27" s="796">
        <v>2.1923017227999378E-3</v>
      </c>
      <c r="CP27" s="82">
        <v>433</v>
      </c>
      <c r="CQ27" s="796">
        <v>2.6843723652234292E-3</v>
      </c>
      <c r="CR27" s="82">
        <v>92</v>
      </c>
      <c r="CS27" s="796">
        <v>1.8656338085291911E-3</v>
      </c>
      <c r="CT27" s="82">
        <v>10</v>
      </c>
      <c r="CU27" s="796">
        <v>1.6108247422680412E-3</v>
      </c>
      <c r="CV27" s="82">
        <v>772</v>
      </c>
      <c r="CW27" s="796">
        <v>2.4436720921251717E-3</v>
      </c>
      <c r="CX27" s="82">
        <v>0</v>
      </c>
      <c r="CY27" s="796">
        <v>0</v>
      </c>
      <c r="CZ27" s="82">
        <v>122</v>
      </c>
      <c r="DA27" s="796">
        <v>3.150256926691972E-3</v>
      </c>
      <c r="DB27" s="82">
        <v>109</v>
      </c>
      <c r="DC27" s="796">
        <v>2.1316540853443893E-3</v>
      </c>
      <c r="DD27" s="82">
        <v>382</v>
      </c>
      <c r="DE27" s="796">
        <f t="shared" si="24"/>
        <v>2.441159742591847E-3</v>
      </c>
      <c r="DF27" s="82">
        <v>98</v>
      </c>
      <c r="DG27" s="796">
        <f t="shared" si="25"/>
        <v>2.0189950349203734E-3</v>
      </c>
      <c r="DH27" s="82">
        <v>11</v>
      </c>
      <c r="DI27" s="796">
        <f t="shared" si="26"/>
        <v>1.7633857005450466E-3</v>
      </c>
      <c r="DJ27" s="82">
        <f t="shared" si="27"/>
        <v>722</v>
      </c>
      <c r="DK27" s="796">
        <f t="shared" si="28"/>
        <v>2.3326440940811578E-3</v>
      </c>
      <c r="DL27" s="82">
        <v>0</v>
      </c>
      <c r="DM27" s="796">
        <f t="shared" si="1"/>
        <v>0</v>
      </c>
      <c r="DN27" s="82">
        <v>118</v>
      </c>
      <c r="DO27" s="796">
        <f t="shared" si="2"/>
        <v>2.9213705684293921E-3</v>
      </c>
      <c r="DP27" s="82">
        <v>79</v>
      </c>
      <c r="DQ27" s="796">
        <f t="shared" si="3"/>
        <v>1.7019993105825578E-3</v>
      </c>
      <c r="DR27" s="82">
        <v>346</v>
      </c>
      <c r="DS27" s="796">
        <f t="shared" si="4"/>
        <v>2.3692301371551435E-3</v>
      </c>
      <c r="DT27" s="82">
        <v>317</v>
      </c>
      <c r="DU27" s="796">
        <f t="shared" si="5"/>
        <v>6.5133863444903324E-3</v>
      </c>
      <c r="DV27" s="82">
        <v>12</v>
      </c>
      <c r="DW27" s="796">
        <f t="shared" si="6"/>
        <v>1.9367333763718529E-3</v>
      </c>
      <c r="DX27" s="82">
        <f t="shared" si="29"/>
        <v>872</v>
      </c>
      <c r="DY27" s="796">
        <f t="shared" si="7"/>
        <v>2.9396098948887197E-3</v>
      </c>
      <c r="DZ27" s="82">
        <v>0</v>
      </c>
      <c r="EA27" s="796">
        <f t="shared" si="8"/>
        <v>0</v>
      </c>
      <c r="EB27" s="82">
        <v>119</v>
      </c>
      <c r="EC27" s="796">
        <f t="shared" si="9"/>
        <v>2.7917888563049852E-3</v>
      </c>
      <c r="ED27" s="82">
        <v>93</v>
      </c>
      <c r="EE27" s="796">
        <f t="shared" si="10"/>
        <v>2.0873546707366342E-3</v>
      </c>
      <c r="EF27" s="82">
        <v>396</v>
      </c>
      <c r="EG27" s="796">
        <f t="shared" si="11"/>
        <v>2.7153602995124695E-3</v>
      </c>
      <c r="EH27" s="82">
        <v>310</v>
      </c>
      <c r="EI27" s="796">
        <f t="shared" si="12"/>
        <v>6.3950489943269727E-3</v>
      </c>
      <c r="EJ27" s="82">
        <v>13</v>
      </c>
      <c r="EK27" s="796">
        <f t="shared" si="13"/>
        <v>2.113477483336043E-3</v>
      </c>
      <c r="EL27" s="82">
        <f t="shared" si="22"/>
        <v>931</v>
      </c>
      <c r="EM27" s="796">
        <f t="shared" si="14"/>
        <v>3.1431040769199607E-3</v>
      </c>
      <c r="EN27" s="82">
        <v>0</v>
      </c>
      <c r="EO27" s="796">
        <f t="shared" si="15"/>
        <v>0</v>
      </c>
      <c r="EP27" s="82">
        <v>117</v>
      </c>
      <c r="EQ27" s="796">
        <f t="shared" si="16"/>
        <v>2.6665451147526039E-3</v>
      </c>
      <c r="ER27" s="82">
        <v>88</v>
      </c>
      <c r="ES27" s="796">
        <f t="shared" si="17"/>
        <v>2.0183023325153092E-3</v>
      </c>
      <c r="ET27" s="82">
        <v>381</v>
      </c>
      <c r="EU27" s="796">
        <f t="shared" si="18"/>
        <v>2.7923953034989226E-3</v>
      </c>
      <c r="EV27" s="82">
        <v>308</v>
      </c>
      <c r="EW27" s="796">
        <f t="shared" si="19"/>
        <v>6.3170416555571509E-3</v>
      </c>
      <c r="EX27" s="82">
        <v>18</v>
      </c>
      <c r="EY27" s="796">
        <f t="shared" si="20"/>
        <v>2.9561504352110363E-3</v>
      </c>
      <c r="EZ27" s="82">
        <f t="shared" si="30"/>
        <v>912</v>
      </c>
      <c r="FA27" s="796">
        <f t="shared" si="21"/>
        <v>3.1787193107198127E-3</v>
      </c>
      <c r="FB27" s="82">
        <v>0</v>
      </c>
      <c r="FC27" s="796">
        <v>0</v>
      </c>
      <c r="FD27" s="82">
        <v>127</v>
      </c>
      <c r="FE27" s="796">
        <v>2.5662268382872964E-3</v>
      </c>
      <c r="FF27" s="82">
        <v>77</v>
      </c>
      <c r="FG27" s="796">
        <v>2.360587387718814E-3</v>
      </c>
      <c r="FH27" s="82">
        <v>415</v>
      </c>
      <c r="FI27" s="796">
        <v>2.7532308998752752E-3</v>
      </c>
      <c r="FJ27" s="82">
        <v>309</v>
      </c>
      <c r="FK27" s="796">
        <v>6.2695288722963921E-3</v>
      </c>
      <c r="FL27" s="82">
        <v>18</v>
      </c>
      <c r="FM27" s="796">
        <v>2.9860650298606504E-3</v>
      </c>
      <c r="FN27" s="82">
        <v>946</v>
      </c>
      <c r="FO27" s="796">
        <v>3.1675132342453048E-3</v>
      </c>
      <c r="FP27" s="82">
        <v>0</v>
      </c>
      <c r="FQ27" s="796">
        <v>0</v>
      </c>
      <c r="FR27" s="82">
        <v>166</v>
      </c>
      <c r="FS27" s="796">
        <v>3.1784326114844812E-3</v>
      </c>
      <c r="FT27" s="82">
        <v>73</v>
      </c>
      <c r="FU27" s="796">
        <v>2.1580394359535281E-3</v>
      </c>
      <c r="FV27" s="82">
        <v>399</v>
      </c>
      <c r="FW27" s="796">
        <v>2.6207929376527153E-3</v>
      </c>
      <c r="FX27" s="82">
        <v>275</v>
      </c>
      <c r="FY27" s="796">
        <v>5.5508457470429132E-3</v>
      </c>
      <c r="FZ27" s="82">
        <v>19</v>
      </c>
      <c r="GA27" s="796">
        <v>3.3958891867739054E-3</v>
      </c>
      <c r="GB27" s="82">
        <v>932</v>
      </c>
      <c r="GC27" s="796">
        <v>3.0710324534320107E-3</v>
      </c>
      <c r="GD27" s="82">
        <v>0</v>
      </c>
      <c r="GE27" s="796">
        <v>0</v>
      </c>
      <c r="GF27" s="82">
        <v>234</v>
      </c>
      <c r="GG27" s="796">
        <v>4.2020579309354072E-3</v>
      </c>
      <c r="GH27" s="82">
        <v>58</v>
      </c>
      <c r="GI27" s="796">
        <v>1.7318085455794094E-3</v>
      </c>
      <c r="GJ27" s="82">
        <v>432</v>
      </c>
      <c r="GK27" s="796">
        <v>2.710095104263381E-3</v>
      </c>
      <c r="GL27" s="82">
        <v>290</v>
      </c>
      <c r="GM27" s="796">
        <v>5.7123722102940888E-3</v>
      </c>
      <c r="GN27" s="82">
        <v>19</v>
      </c>
      <c r="GO27" s="796">
        <v>3.612167300380228E-3</v>
      </c>
      <c r="GP27" s="82">
        <v>1033</v>
      </c>
      <c r="GQ27" s="796">
        <v>3.2794379557640964E-3</v>
      </c>
      <c r="GR27" s="82">
        <v>0</v>
      </c>
      <c r="GS27" s="796">
        <v>0</v>
      </c>
      <c r="GT27" s="82">
        <v>299</v>
      </c>
      <c r="GU27" s="796">
        <v>5.0335005555368507E-3</v>
      </c>
      <c r="GV27" s="82">
        <v>63</v>
      </c>
      <c r="GW27" s="796">
        <v>1.9182753790877535E-3</v>
      </c>
      <c r="GX27" s="82">
        <v>345</v>
      </c>
      <c r="GY27" s="796">
        <v>2.1561960950976225E-3</v>
      </c>
      <c r="GZ27" s="82">
        <v>299</v>
      </c>
      <c r="HA27" s="796">
        <v>5.7245696999865979E-3</v>
      </c>
      <c r="HB27" s="82">
        <v>19</v>
      </c>
      <c r="HC27" s="796">
        <v>3.8260169150221507E-3</v>
      </c>
      <c r="HD27" s="82">
        <v>1025</v>
      </c>
      <c r="HE27" s="796">
        <v>3.2106399040253593E-3</v>
      </c>
      <c r="HF27" s="82">
        <v>0</v>
      </c>
      <c r="HG27" s="796">
        <v>0</v>
      </c>
      <c r="HH27" s="82">
        <v>315</v>
      </c>
      <c r="HI27" s="796">
        <v>4.9580532951379597E-3</v>
      </c>
      <c r="HJ27" s="82">
        <v>65</v>
      </c>
      <c r="HK27" s="796">
        <v>1.7821402133084748E-3</v>
      </c>
      <c r="HL27" s="82">
        <v>326</v>
      </c>
      <c r="HM27" s="796">
        <v>2.0551874570522558E-3</v>
      </c>
      <c r="HN27" s="82">
        <v>269</v>
      </c>
      <c r="HO27" s="796">
        <v>4.896517829513807E-3</v>
      </c>
      <c r="HP27" s="82">
        <v>20</v>
      </c>
      <c r="HQ27" s="796">
        <v>4.7869794159885112E-3</v>
      </c>
      <c r="HR27" s="82">
        <v>995</v>
      </c>
      <c r="HS27" s="796">
        <v>3.0465121263429915E-3</v>
      </c>
      <c r="HT27" s="82">
        <v>0</v>
      </c>
      <c r="HU27" s="796">
        <v>0</v>
      </c>
      <c r="HV27" s="82">
        <v>396</v>
      </c>
      <c r="HW27" s="796">
        <v>6.1099796334012219E-3</v>
      </c>
      <c r="HX27" s="82">
        <v>85</v>
      </c>
      <c r="HY27" s="796">
        <v>2.3919405673120215E-3</v>
      </c>
      <c r="HZ27" s="82">
        <v>398</v>
      </c>
      <c r="IA27" s="796">
        <v>3.0723626314245571E-3</v>
      </c>
      <c r="IB27" s="82">
        <v>268</v>
      </c>
      <c r="IC27" s="796">
        <v>5.2957100796332526E-3</v>
      </c>
      <c r="ID27" s="82">
        <v>15</v>
      </c>
      <c r="IE27" s="796">
        <v>4.1666666666666666E-3</v>
      </c>
      <c r="IF27" s="82">
        <v>1162</v>
      </c>
      <c r="IG27" s="796">
        <v>3.9676713320380922E-3</v>
      </c>
      <c r="IH27" s="82">
        <v>0</v>
      </c>
      <c r="II27" s="796">
        <v>0</v>
      </c>
      <c r="IJ27" s="82">
        <v>481</v>
      </c>
      <c r="IK27" s="796">
        <v>6.7168451774168771E-3</v>
      </c>
      <c r="IL27" s="82">
        <v>97</v>
      </c>
      <c r="IM27" s="796">
        <v>2.4963327071055408E-3</v>
      </c>
      <c r="IN27" s="82">
        <v>445</v>
      </c>
      <c r="IO27" s="796">
        <v>3.0753707722290563E-3</v>
      </c>
      <c r="IP27" s="82">
        <v>285</v>
      </c>
      <c r="IQ27" s="796">
        <v>5.3036083145691047E-3</v>
      </c>
      <c r="IR27" s="82">
        <v>18</v>
      </c>
      <c r="IS27" s="796">
        <v>4.8012803414243799E-3</v>
      </c>
      <c r="IT27" s="82">
        <v>1326</v>
      </c>
      <c r="IU27" s="796">
        <v>4.1178845377472751E-3</v>
      </c>
      <c r="IV27" s="82">
        <v>0</v>
      </c>
      <c r="IW27" s="796">
        <v>0</v>
      </c>
      <c r="IX27" s="82">
        <v>584</v>
      </c>
      <c r="IY27" s="796">
        <v>7.7436121829295781E-3</v>
      </c>
      <c r="IZ27" s="82">
        <v>96</v>
      </c>
      <c r="JA27" s="796">
        <v>2.3252434239209416E-3</v>
      </c>
      <c r="JB27" s="82">
        <v>477</v>
      </c>
      <c r="JC27" s="796">
        <v>3.2060114394789727E-3</v>
      </c>
      <c r="JD27" s="82">
        <v>401</v>
      </c>
      <c r="JE27" s="796">
        <v>5.3183729227178076E-3</v>
      </c>
      <c r="JF27" s="82">
        <v>19</v>
      </c>
      <c r="JG27" s="796">
        <v>5.1616408584623744E-3</v>
      </c>
      <c r="JH27" s="82">
        <v>1577</v>
      </c>
      <c r="JI27" s="796">
        <v>4.4490963566499462E-3</v>
      </c>
      <c r="JJ27" s="82">
        <v>0</v>
      </c>
      <c r="JK27" s="796">
        <v>0</v>
      </c>
      <c r="JL27" s="82">
        <v>690</v>
      </c>
      <c r="JM27" s="796">
        <v>8.8588742810188983E-3</v>
      </c>
      <c r="JN27" s="82">
        <v>66</v>
      </c>
      <c r="JO27" s="796">
        <v>1.9973973307508396E-3</v>
      </c>
      <c r="JP27" s="82">
        <v>411</v>
      </c>
      <c r="JQ27" s="796">
        <v>2.9314427548429432E-3</v>
      </c>
      <c r="JR27" s="82">
        <v>576</v>
      </c>
      <c r="JS27" s="796">
        <v>7.7994881585895922E-3</v>
      </c>
      <c r="JT27" s="82">
        <v>16</v>
      </c>
      <c r="JU27" s="796">
        <v>5.5826936496859731E-3</v>
      </c>
      <c r="JV27" s="82">
        <v>1759</v>
      </c>
      <c r="JW27" s="796">
        <v>5.2431398031512495E-3</v>
      </c>
      <c r="JX27" s="82">
        <v>0</v>
      </c>
      <c r="JY27" s="796">
        <v>0</v>
      </c>
      <c r="JZ27" s="82">
        <v>807</v>
      </c>
      <c r="KA27" s="796">
        <v>2.3138258982203326E-3</v>
      </c>
      <c r="KB27" s="82">
        <v>96</v>
      </c>
      <c r="KC27" s="796">
        <v>2.752506644723072E-4</v>
      </c>
      <c r="KD27" s="82">
        <v>469</v>
      </c>
      <c r="KE27" s="796">
        <v>1.3447141837240842E-3</v>
      </c>
      <c r="KF27" s="82">
        <v>730</v>
      </c>
      <c r="KG27" s="796">
        <v>2.0930519277581692E-3</v>
      </c>
      <c r="KH27" s="82">
        <v>16</v>
      </c>
      <c r="KI27" s="796">
        <v>4.5875110745384533E-5</v>
      </c>
      <c r="KJ27" s="82">
        <v>2118</v>
      </c>
      <c r="KK27" s="796">
        <v>6.0727177849202773E-3</v>
      </c>
      <c r="KL27" s="82">
        <v>2197</v>
      </c>
      <c r="KM27" s="796">
        <v>6.2709256822521672E-3</v>
      </c>
      <c r="KN27" s="82">
        <v>979</v>
      </c>
      <c r="KO27" s="796">
        <v>2.7943724364701281E-3</v>
      </c>
      <c r="KP27" s="82">
        <v>81</v>
      </c>
      <c r="KQ27" s="796">
        <v>2.3119935378353461E-4</v>
      </c>
      <c r="KR27" s="82">
        <v>395</v>
      </c>
      <c r="KS27" s="796">
        <v>1.1274536388209404E-3</v>
      </c>
      <c r="KT27" s="82">
        <v>726</v>
      </c>
      <c r="KU27" s="796">
        <v>2.0722312450227919E-3</v>
      </c>
      <c r="KV27" s="82">
        <v>16</v>
      </c>
      <c r="KW27" s="796">
        <v>4.5669008154772267E-5</v>
      </c>
      <c r="KX27" s="82">
        <v>2197</v>
      </c>
      <c r="KY27" s="796">
        <v>6.2709256822521672E-3</v>
      </c>
      <c r="KZ27" s="208">
        <v>0</v>
      </c>
      <c r="LA27" s="278">
        <v>0</v>
      </c>
      <c r="LB27" s="208">
        <v>943</v>
      </c>
      <c r="LC27" s="278">
        <v>1.2229441440039424E-2</v>
      </c>
      <c r="LD27" s="208">
        <v>77</v>
      </c>
      <c r="LE27" s="278">
        <v>2.6017029328287609E-3</v>
      </c>
      <c r="LF27" s="208">
        <v>454</v>
      </c>
      <c r="LG27" s="278">
        <v>3.1455255937699192E-3</v>
      </c>
      <c r="LH27" s="208">
        <v>682</v>
      </c>
      <c r="LI27" s="278">
        <v>9.0384997680736864E-3</v>
      </c>
      <c r="LJ27" s="208">
        <v>16</v>
      </c>
      <c r="LK27" s="278">
        <v>4.7505938242280287E-3</v>
      </c>
      <c r="LL27" s="208">
        <v>2172</v>
      </c>
      <c r="LM27" s="278">
        <v>6.4326965792980894E-3</v>
      </c>
      <c r="LN27" s="208">
        <v>0</v>
      </c>
      <c r="LO27" s="278">
        <v>0</v>
      </c>
      <c r="LP27" s="208">
        <v>803</v>
      </c>
      <c r="LQ27" s="278">
        <v>1.080680977054034E-2</v>
      </c>
      <c r="LR27" s="208">
        <v>73</v>
      </c>
      <c r="LS27" s="278">
        <v>2.5481709019826862E-3</v>
      </c>
      <c r="LT27" s="208">
        <v>414</v>
      </c>
      <c r="LU27" s="278">
        <v>2.9339437448177622E-3</v>
      </c>
      <c r="LV27" s="208">
        <v>809</v>
      </c>
      <c r="LW27" s="278">
        <v>1.1038340837767772E-2</v>
      </c>
      <c r="LX27" s="208">
        <v>17</v>
      </c>
      <c r="LY27" s="278">
        <v>5.7066129573682444E-3</v>
      </c>
      <c r="LZ27" s="208">
        <v>2116</v>
      </c>
      <c r="MA27" s="278">
        <v>6.4664788250322408E-3</v>
      </c>
      <c r="MB27" s="208">
        <v>1740</v>
      </c>
      <c r="MC27" s="278">
        <v>5.3579431402758226E-3</v>
      </c>
      <c r="ME27" s="277"/>
    </row>
    <row r="28" spans="1:343">
      <c r="A28" s="798"/>
      <c r="B28" s="277" t="s">
        <v>2828</v>
      </c>
      <c r="C28" s="277"/>
      <c r="D28" s="82">
        <v>3</v>
      </c>
      <c r="E28" s="796">
        <v>3.2626427406199022E-4</v>
      </c>
      <c r="F28" s="82">
        <v>369</v>
      </c>
      <c r="G28" s="796">
        <v>1.0590666437058723E-2</v>
      </c>
      <c r="H28" s="82">
        <v>843</v>
      </c>
      <c r="I28" s="796">
        <v>1.1862212591112488E-2</v>
      </c>
      <c r="J28" s="82">
        <v>4392</v>
      </c>
      <c r="K28" s="796">
        <v>2.095189936218831E-2</v>
      </c>
      <c r="L28" s="82">
        <v>3756</v>
      </c>
      <c r="M28" s="796">
        <v>7.0857229097494714E-2</v>
      </c>
      <c r="N28" s="82">
        <v>48</v>
      </c>
      <c r="O28" s="796">
        <v>9.0634441087613302E-3</v>
      </c>
      <c r="P28" s="82">
        <v>9411</v>
      </c>
      <c r="Q28" s="796">
        <v>2.4569877033130565E-2</v>
      </c>
      <c r="R28" s="82">
        <v>3</v>
      </c>
      <c r="S28" s="796">
        <v>3.1354515050167225E-4</v>
      </c>
      <c r="T28" s="82">
        <v>313</v>
      </c>
      <c r="U28" s="796">
        <v>9.1923641703377384E-3</v>
      </c>
      <c r="V28" s="82">
        <v>691</v>
      </c>
      <c r="W28" s="796">
        <v>1.3370484317253923E-2</v>
      </c>
      <c r="X28" s="82">
        <v>3508</v>
      </c>
      <c r="Y28" s="796">
        <v>1.8883769002196286E-2</v>
      </c>
      <c r="Z28" s="82">
        <v>3535</v>
      </c>
      <c r="AA28" s="796">
        <v>7.1108160843240203E-2</v>
      </c>
      <c r="AB28" s="82">
        <v>33</v>
      </c>
      <c r="AC28" s="796">
        <v>7.064868336544637E-3</v>
      </c>
      <c r="AD28" s="82">
        <v>8083</v>
      </c>
      <c r="AE28" s="796">
        <v>2.4095918628950278E-2</v>
      </c>
      <c r="AF28" s="82">
        <v>3</v>
      </c>
      <c r="AG28" s="796">
        <v>2.8749401054144706E-4</v>
      </c>
      <c r="AH28" s="82">
        <v>320</v>
      </c>
      <c r="AI28" s="796">
        <v>9.2998924699933157E-3</v>
      </c>
      <c r="AJ28" s="82">
        <v>751</v>
      </c>
      <c r="AK28" s="796">
        <v>1.3888118354137771E-2</v>
      </c>
      <c r="AL28" s="82">
        <v>3635</v>
      </c>
      <c r="AM28" s="796">
        <v>1.9708840512917832E-2</v>
      </c>
      <c r="AN28" s="82">
        <v>3271</v>
      </c>
      <c r="AO28" s="796">
        <v>6.8356599515171784E-2</v>
      </c>
      <c r="AP28" s="82">
        <v>35</v>
      </c>
      <c r="AQ28" s="796">
        <v>6.2288663463249691E-3</v>
      </c>
      <c r="AR28" s="82">
        <v>8015</v>
      </c>
      <c r="AS28" s="796">
        <v>2.3795739627402956E-2</v>
      </c>
      <c r="AT28" s="82">
        <v>2</v>
      </c>
      <c r="AU28" s="796">
        <v>1.817355747387551E-4</v>
      </c>
      <c r="AV28" s="82">
        <v>322</v>
      </c>
      <c r="AW28" s="796">
        <v>9.3052826262859777E-3</v>
      </c>
      <c r="AX28" s="82">
        <v>688</v>
      </c>
      <c r="AY28" s="796">
        <v>1.3708183068002949E-2</v>
      </c>
      <c r="AZ28" s="82">
        <v>4015</v>
      </c>
      <c r="BA28" s="796">
        <v>2.2989361336646703E-2</v>
      </c>
      <c r="BB28" s="82">
        <v>2767</v>
      </c>
      <c r="BC28" s="796">
        <v>5.992679704589262E-2</v>
      </c>
      <c r="BD28" s="82">
        <v>35</v>
      </c>
      <c r="BE28" s="796">
        <v>6.5225493850167727E-3</v>
      </c>
      <c r="BF28" s="82">
        <v>7829</v>
      </c>
      <c r="BG28" s="796">
        <v>2.4314948304724162E-2</v>
      </c>
      <c r="BH28" s="82">
        <v>2</v>
      </c>
      <c r="BI28" s="796">
        <v>2.0341741253051261E-4</v>
      </c>
      <c r="BJ28" s="82">
        <v>315</v>
      </c>
      <c r="BK28" s="796">
        <v>9.0118441380099557E-3</v>
      </c>
      <c r="BL28" s="82">
        <v>1307</v>
      </c>
      <c r="BM28" s="796">
        <v>2.7356831882116545E-2</v>
      </c>
      <c r="BN28" s="82">
        <v>5437</v>
      </c>
      <c r="BO28" s="796">
        <v>3.1655371573627702E-2</v>
      </c>
      <c r="BP28" s="82">
        <v>2702</v>
      </c>
      <c r="BQ28" s="796">
        <v>5.9333757877862929E-2</v>
      </c>
      <c r="BR28" s="82">
        <v>36</v>
      </c>
      <c r="BS28" s="796">
        <v>6.104799050364592E-3</v>
      </c>
      <c r="BT28" s="82">
        <v>9799</v>
      </c>
      <c r="BU28" s="796">
        <v>3.1033652780328991E-2</v>
      </c>
      <c r="BV28" s="82">
        <v>0</v>
      </c>
      <c r="BW28" s="796">
        <v>0</v>
      </c>
      <c r="BX28" s="82">
        <v>311</v>
      </c>
      <c r="BY28" s="796">
        <v>8.5959093421779983E-3</v>
      </c>
      <c r="BZ28" s="82">
        <v>325</v>
      </c>
      <c r="CA28" s="796">
        <v>7.0948305972755848E-3</v>
      </c>
      <c r="CB28" s="82">
        <v>6033</v>
      </c>
      <c r="CC28" s="796">
        <v>3.6365937901227871E-2</v>
      </c>
      <c r="CD28" s="82">
        <v>2551</v>
      </c>
      <c r="CE28" s="796">
        <v>5.5173457911584046E-2</v>
      </c>
      <c r="CF28" s="82">
        <v>42</v>
      </c>
      <c r="CG28" s="796">
        <v>6.920415224913495E-3</v>
      </c>
      <c r="CH28" s="82">
        <v>9262</v>
      </c>
      <c r="CI28" s="796">
        <v>2.996412199169856E-2</v>
      </c>
      <c r="CJ28" s="82">
        <v>0</v>
      </c>
      <c r="CK28" s="796">
        <v>0</v>
      </c>
      <c r="CL28" s="82">
        <v>341</v>
      </c>
      <c r="CM28" s="796">
        <v>8.910606496119574E-3</v>
      </c>
      <c r="CN28" s="82">
        <v>253</v>
      </c>
      <c r="CO28" s="796">
        <v>4.9084277510476485E-3</v>
      </c>
      <c r="CP28" s="82">
        <v>5636</v>
      </c>
      <c r="CQ28" s="796">
        <v>3.4940237067896646E-2</v>
      </c>
      <c r="CR28" s="82">
        <v>3196</v>
      </c>
      <c r="CS28" s="796">
        <v>6.4810496218035807E-2</v>
      </c>
      <c r="CT28" s="82">
        <v>39</v>
      </c>
      <c r="CU28" s="796">
        <v>6.2822164948453611E-3</v>
      </c>
      <c r="CV28" s="82">
        <v>9465</v>
      </c>
      <c r="CW28" s="796">
        <v>2.9960306155394755E-2</v>
      </c>
      <c r="CX28" s="82">
        <v>0</v>
      </c>
      <c r="CY28" s="796">
        <v>0</v>
      </c>
      <c r="CZ28" s="82">
        <v>350</v>
      </c>
      <c r="DA28" s="796">
        <v>9.0376223306736902E-3</v>
      </c>
      <c r="DB28" s="82">
        <v>291</v>
      </c>
      <c r="DC28" s="796">
        <v>5.6909297140845623E-3</v>
      </c>
      <c r="DD28" s="82">
        <v>5223</v>
      </c>
      <c r="DE28" s="796">
        <f t="shared" si="24"/>
        <v>3.3377427579992715E-2</v>
      </c>
      <c r="DF28" s="82">
        <v>2549</v>
      </c>
      <c r="DG28" s="796">
        <f t="shared" si="25"/>
        <v>5.2514472898081956E-2</v>
      </c>
      <c r="DH28" s="82">
        <v>36</v>
      </c>
      <c r="DI28" s="796">
        <f t="shared" si="26"/>
        <v>5.7710804745110611E-3</v>
      </c>
      <c r="DJ28" s="82">
        <f t="shared" si="27"/>
        <v>8449</v>
      </c>
      <c r="DK28" s="796">
        <f t="shared" si="28"/>
        <v>2.7297105195140864E-2</v>
      </c>
      <c r="DL28" s="82">
        <v>0</v>
      </c>
      <c r="DM28" s="796">
        <f t="shared" si="1"/>
        <v>0</v>
      </c>
      <c r="DN28" s="82">
        <v>358</v>
      </c>
      <c r="DO28" s="796">
        <f t="shared" si="2"/>
        <v>8.863141216082393E-3</v>
      </c>
      <c r="DP28" s="82">
        <v>290</v>
      </c>
      <c r="DQ28" s="796">
        <f t="shared" si="3"/>
        <v>6.2478455704929334E-3</v>
      </c>
      <c r="DR28" s="82">
        <v>4090</v>
      </c>
      <c r="DS28" s="796">
        <f t="shared" si="4"/>
        <v>2.8006217517238547E-2</v>
      </c>
      <c r="DT28" s="82">
        <v>2633</v>
      </c>
      <c r="DU28" s="796">
        <f t="shared" si="5"/>
        <v>5.4100145883416551E-2</v>
      </c>
      <c r="DV28" s="82">
        <v>37</v>
      </c>
      <c r="DW28" s="796">
        <f t="shared" si="6"/>
        <v>5.971594577146546E-3</v>
      </c>
      <c r="DX28" s="82">
        <f t="shared" si="29"/>
        <v>7408</v>
      </c>
      <c r="DY28" s="796">
        <f t="shared" si="7"/>
        <v>2.4973199657494994E-2</v>
      </c>
      <c r="DZ28" s="82">
        <v>0</v>
      </c>
      <c r="EA28" s="796">
        <f t="shared" si="8"/>
        <v>0</v>
      </c>
      <c r="EB28" s="82">
        <v>366</v>
      </c>
      <c r="EC28" s="796">
        <f t="shared" si="9"/>
        <v>8.5865102639296181E-3</v>
      </c>
      <c r="ED28" s="82">
        <v>273</v>
      </c>
      <c r="EE28" s="796">
        <f t="shared" si="10"/>
        <v>6.1273959689365715E-3</v>
      </c>
      <c r="EF28" s="82">
        <v>4407</v>
      </c>
      <c r="EG28" s="796">
        <f t="shared" si="11"/>
        <v>3.0218668787756194E-2</v>
      </c>
      <c r="EH28" s="82">
        <v>2687</v>
      </c>
      <c r="EI28" s="796">
        <f t="shared" si="12"/>
        <v>5.5430634347601856E-2</v>
      </c>
      <c r="EJ28" s="82">
        <v>42</v>
      </c>
      <c r="EK28" s="796">
        <f t="shared" si="13"/>
        <v>6.8281580230856774E-3</v>
      </c>
      <c r="EL28" s="82">
        <f t="shared" si="22"/>
        <v>7775</v>
      </c>
      <c r="EM28" s="796">
        <f t="shared" si="14"/>
        <v>2.6248801501667769E-2</v>
      </c>
      <c r="EN28" s="82">
        <v>1</v>
      </c>
      <c r="EO28" s="796">
        <f t="shared" si="15"/>
        <v>1.2281994595922377E-4</v>
      </c>
      <c r="EP28" s="82">
        <v>396</v>
      </c>
      <c r="EQ28" s="796">
        <f t="shared" si="16"/>
        <v>9.0252296191626596E-3</v>
      </c>
      <c r="ER28" s="82">
        <v>628</v>
      </c>
      <c r="ES28" s="796">
        <f t="shared" si="17"/>
        <v>1.4403339372950161E-2</v>
      </c>
      <c r="ET28" s="82">
        <v>4224</v>
      </c>
      <c r="EU28" s="796">
        <f t="shared" si="18"/>
        <v>3.0958209349027425E-2</v>
      </c>
      <c r="EV28" s="82">
        <v>2490</v>
      </c>
      <c r="EW28" s="796">
        <f t="shared" si="19"/>
        <v>5.1069590007588657E-2</v>
      </c>
      <c r="EX28" s="82">
        <v>59</v>
      </c>
      <c r="EY28" s="796">
        <f t="shared" si="20"/>
        <v>9.6896042043028412E-3</v>
      </c>
      <c r="EZ28" s="82">
        <f t="shared" si="30"/>
        <v>7798</v>
      </c>
      <c r="FA28" s="796">
        <f t="shared" si="21"/>
        <v>2.7179444281790678E-2</v>
      </c>
      <c r="FB28" s="82">
        <v>1</v>
      </c>
      <c r="FC28" s="796">
        <v>9.5210892126059216E-5</v>
      </c>
      <c r="FD28" s="82">
        <v>425</v>
      </c>
      <c r="FE28" s="796">
        <v>8.5877669785204801E-3</v>
      </c>
      <c r="FF28" s="82">
        <v>619</v>
      </c>
      <c r="FG28" s="796">
        <v>1.8976670038934364E-2</v>
      </c>
      <c r="FH28" s="82">
        <v>3858</v>
      </c>
      <c r="FI28" s="796">
        <v>2.5595095931852559E-2</v>
      </c>
      <c r="FJ28" s="82">
        <v>2551</v>
      </c>
      <c r="FK28" s="796">
        <v>5.1759120236984132E-2</v>
      </c>
      <c r="FL28" s="82">
        <v>45</v>
      </c>
      <c r="FM28" s="796">
        <v>7.4651625746516258E-3</v>
      </c>
      <c r="FN28" s="82">
        <v>7499</v>
      </c>
      <c r="FO28" s="796">
        <v>2.5109071610576683E-2</v>
      </c>
      <c r="FP28" s="82">
        <v>1</v>
      </c>
      <c r="FQ28" s="796">
        <v>9.9542106310969539E-5</v>
      </c>
      <c r="FR28" s="82">
        <v>501</v>
      </c>
      <c r="FS28" s="796">
        <v>9.5927393876730424E-3</v>
      </c>
      <c r="FT28" s="82">
        <v>619</v>
      </c>
      <c r="FU28" s="796">
        <v>1.8298991929523754E-2</v>
      </c>
      <c r="FV28" s="82">
        <v>3477</v>
      </c>
      <c r="FW28" s="796">
        <v>2.2838338456687948E-2</v>
      </c>
      <c r="FX28" s="82">
        <v>2329</v>
      </c>
      <c r="FY28" s="796">
        <v>4.7010617254047073E-2</v>
      </c>
      <c r="FZ28" s="82">
        <v>52</v>
      </c>
      <c r="GA28" s="796">
        <v>9.2940125111706882E-3</v>
      </c>
      <c r="GB28" s="82">
        <v>6979</v>
      </c>
      <c r="GC28" s="796">
        <v>2.2996497309551504E-2</v>
      </c>
      <c r="GD28" s="82">
        <v>1</v>
      </c>
      <c r="GE28" s="796">
        <v>9.6302003081664102E-5</v>
      </c>
      <c r="GF28" s="82">
        <v>520</v>
      </c>
      <c r="GG28" s="796">
        <v>9.3379065131897927E-3</v>
      </c>
      <c r="GH28" s="82">
        <v>632</v>
      </c>
      <c r="GI28" s="796">
        <v>1.8870741393210117E-2</v>
      </c>
      <c r="GJ28" s="82">
        <v>3166</v>
      </c>
      <c r="GK28" s="796">
        <v>1.9861484028004316E-2</v>
      </c>
      <c r="GL28" s="82">
        <v>1980</v>
      </c>
      <c r="GM28" s="796">
        <v>3.900171371166309E-2</v>
      </c>
      <c r="GN28" s="82">
        <v>54</v>
      </c>
      <c r="GO28" s="796">
        <v>1.0266159695817491E-2</v>
      </c>
      <c r="GP28" s="82">
        <v>6353</v>
      </c>
      <c r="GQ28" s="796">
        <v>2.0168702161635337E-2</v>
      </c>
      <c r="GR28" s="82">
        <v>3</v>
      </c>
      <c r="GS28" s="796">
        <v>3.0593514174994904E-4</v>
      </c>
      <c r="GT28" s="82">
        <v>666</v>
      </c>
      <c r="GU28" s="796">
        <v>1.1211743712332918E-2</v>
      </c>
      <c r="GV28" s="82">
        <v>689</v>
      </c>
      <c r="GW28" s="796">
        <v>2.0979233907800987E-2</v>
      </c>
      <c r="GX28" s="82">
        <v>3331</v>
      </c>
      <c r="GY28" s="796">
        <v>2.0818229544261393E-2</v>
      </c>
      <c r="GZ28" s="82">
        <v>2274</v>
      </c>
      <c r="HA28" s="796">
        <v>4.3537362868794394E-2</v>
      </c>
      <c r="HB28" s="82">
        <v>47</v>
      </c>
      <c r="HC28" s="796">
        <v>9.464357631896899E-3</v>
      </c>
      <c r="HD28" s="82">
        <v>7010</v>
      </c>
      <c r="HE28" s="796">
        <v>2.1957644611919774E-2</v>
      </c>
      <c r="HF28" s="82">
        <v>3</v>
      </c>
      <c r="HG28" s="796">
        <v>3.3863867253640368E-4</v>
      </c>
      <c r="HH28" s="82">
        <v>795</v>
      </c>
      <c r="HI28" s="796">
        <v>1.2513182125824375E-2</v>
      </c>
      <c r="HJ28" s="82">
        <v>731</v>
      </c>
      <c r="HK28" s="796">
        <v>2.004222301428454E-2</v>
      </c>
      <c r="HL28" s="82">
        <v>3324</v>
      </c>
      <c r="HM28" s="796">
        <v>2.0955346954729139E-2</v>
      </c>
      <c r="HN28" s="82">
        <v>2250</v>
      </c>
      <c r="HO28" s="796">
        <v>4.0956004150208419E-2</v>
      </c>
      <c r="HP28" s="82">
        <v>39</v>
      </c>
      <c r="HQ28" s="796">
        <v>9.3346098611775969E-3</v>
      </c>
      <c r="HR28" s="82">
        <v>7142</v>
      </c>
      <c r="HS28" s="796">
        <v>2.1867527242554415E-2</v>
      </c>
      <c r="HT28" s="82">
        <v>3</v>
      </c>
      <c r="HU28" s="796">
        <v>3.4207525655644244E-4</v>
      </c>
      <c r="HV28" s="82">
        <v>735</v>
      </c>
      <c r="HW28" s="796">
        <v>1.1340492501388631E-2</v>
      </c>
      <c r="HX28" s="82">
        <v>682</v>
      </c>
      <c r="HY28" s="796">
        <v>1.9191805493021161E-2</v>
      </c>
      <c r="HZ28" s="82">
        <v>3076</v>
      </c>
      <c r="IA28" s="796">
        <v>2.3745194608698336E-2</v>
      </c>
      <c r="IB28" s="82">
        <v>1732</v>
      </c>
      <c r="IC28" s="796">
        <v>3.4224514395241767E-2</v>
      </c>
      <c r="ID28" s="82">
        <v>31</v>
      </c>
      <c r="IE28" s="796">
        <v>8.611111111111111E-3</v>
      </c>
      <c r="IF28" s="82">
        <v>6259</v>
      </c>
      <c r="IG28" s="796">
        <v>2.1371475789351481E-2</v>
      </c>
      <c r="IH28" s="82">
        <v>3</v>
      </c>
      <c r="II28" s="796">
        <v>3.2058132079504169E-4</v>
      </c>
      <c r="IJ28" s="82">
        <v>845</v>
      </c>
      <c r="IK28" s="796">
        <v>1.1799863149516136E-2</v>
      </c>
      <c r="IL28" s="82">
        <v>734</v>
      </c>
      <c r="IM28" s="796">
        <v>1.8889775330056362E-2</v>
      </c>
      <c r="IN28" s="82">
        <v>3325</v>
      </c>
      <c r="IO28" s="796">
        <v>2.2978893972273286E-2</v>
      </c>
      <c r="IP28" s="82">
        <v>2128</v>
      </c>
      <c r="IQ28" s="796">
        <v>3.9600275415449318E-2</v>
      </c>
      <c r="IR28" s="82">
        <v>13</v>
      </c>
      <c r="IS28" s="796">
        <v>3.4675913576953854E-3</v>
      </c>
      <c r="IT28" s="82">
        <v>7048</v>
      </c>
      <c r="IU28" s="796">
        <v>2.1887519021148411E-2</v>
      </c>
      <c r="IV28" s="82">
        <v>0</v>
      </c>
      <c r="IW28" s="796">
        <v>0</v>
      </c>
      <c r="IX28" s="82">
        <v>901</v>
      </c>
      <c r="IY28" s="796">
        <v>1.1946908521951283E-2</v>
      </c>
      <c r="IZ28" s="82">
        <v>734</v>
      </c>
      <c r="JA28" s="796">
        <v>1.7778423678728866E-2</v>
      </c>
      <c r="JB28" s="82">
        <v>3152</v>
      </c>
      <c r="JC28" s="796">
        <v>2.118521605290927E-2</v>
      </c>
      <c r="JD28" s="82">
        <v>3142</v>
      </c>
      <c r="JE28" s="796">
        <v>4.1671640207429805E-2</v>
      </c>
      <c r="JF28" s="82">
        <v>16</v>
      </c>
      <c r="JG28" s="796">
        <v>4.3466449334419992E-3</v>
      </c>
      <c r="JH28" s="82">
        <v>7945</v>
      </c>
      <c r="JI28" s="796">
        <v>2.2414756216603566E-2</v>
      </c>
      <c r="JJ28" s="82">
        <v>0</v>
      </c>
      <c r="JK28" s="796">
        <v>0</v>
      </c>
      <c r="JL28" s="82">
        <v>1007</v>
      </c>
      <c r="JM28" s="796">
        <v>1.2928820870994248E-2</v>
      </c>
      <c r="JN28" s="82">
        <v>657</v>
      </c>
      <c r="JO28" s="796">
        <v>1.9883182519746995E-2</v>
      </c>
      <c r="JP28" s="82">
        <v>2727</v>
      </c>
      <c r="JQ28" s="796">
        <v>1.9450229665344782E-2</v>
      </c>
      <c r="JR28" s="82">
        <v>3095</v>
      </c>
      <c r="JS28" s="796">
        <v>4.1908708074365954E-2</v>
      </c>
      <c r="JT28" s="82">
        <v>14</v>
      </c>
      <c r="JU28" s="796">
        <v>4.8848569434752267E-3</v>
      </c>
      <c r="JV28" s="82">
        <v>7500</v>
      </c>
      <c r="JW28" s="796">
        <v>2.2355627358518686E-2</v>
      </c>
      <c r="JX28" s="82">
        <v>0</v>
      </c>
      <c r="JY28" s="796">
        <v>0</v>
      </c>
      <c r="JZ28" s="82">
        <v>1206</v>
      </c>
      <c r="KA28" s="796">
        <v>3.4578364724333591E-3</v>
      </c>
      <c r="KB28" s="82">
        <v>644</v>
      </c>
      <c r="KC28" s="796">
        <v>1.8464732075017276E-3</v>
      </c>
      <c r="KD28" s="82">
        <v>2872</v>
      </c>
      <c r="KE28" s="796">
        <v>8.2345823787965244E-3</v>
      </c>
      <c r="KF28" s="82">
        <v>3664</v>
      </c>
      <c r="KG28" s="796">
        <v>1.0505400360693059E-2</v>
      </c>
      <c r="KH28" s="82">
        <v>12</v>
      </c>
      <c r="KI28" s="796">
        <v>3.44063330590384E-5</v>
      </c>
      <c r="KJ28" s="82">
        <v>8398</v>
      </c>
      <c r="KK28" s="796">
        <v>2.4078698752483706E-2</v>
      </c>
      <c r="KL28" s="82">
        <v>9247</v>
      </c>
      <c r="KM28" s="796">
        <v>2.6393832400448698E-2</v>
      </c>
      <c r="KN28" s="82">
        <v>1290</v>
      </c>
      <c r="KO28" s="796">
        <v>3.682063782478514E-3</v>
      </c>
      <c r="KP28" s="82">
        <v>535</v>
      </c>
      <c r="KQ28" s="796">
        <v>1.5270574601751977E-3</v>
      </c>
      <c r="KR28" s="82">
        <v>4772</v>
      </c>
      <c r="KS28" s="796">
        <v>1.362078168216083E-2</v>
      </c>
      <c r="KT28" s="82">
        <v>2641</v>
      </c>
      <c r="KU28" s="796">
        <v>7.5382406585470978E-3</v>
      </c>
      <c r="KV28" s="82">
        <v>9</v>
      </c>
      <c r="KW28" s="796">
        <v>2.5688817087059402E-5</v>
      </c>
      <c r="KX28" s="82">
        <v>9247</v>
      </c>
      <c r="KY28" s="796">
        <v>2.6393832400448698E-2</v>
      </c>
      <c r="KZ28" s="208">
        <v>0</v>
      </c>
      <c r="LA28" s="278">
        <v>0</v>
      </c>
      <c r="LB28" s="208">
        <v>1144</v>
      </c>
      <c r="LC28" s="278">
        <v>1.4836141047089186E-2</v>
      </c>
      <c r="LD28" s="208">
        <v>575</v>
      </c>
      <c r="LE28" s="278">
        <v>1.9428301121773212E-2</v>
      </c>
      <c r="LF28" s="208">
        <v>3954</v>
      </c>
      <c r="LG28" s="278">
        <v>2.7395172241775907E-2</v>
      </c>
      <c r="LH28" s="208">
        <v>2553</v>
      </c>
      <c r="LI28" s="278">
        <v>3.383473593532569E-2</v>
      </c>
      <c r="LJ28" s="208">
        <v>9</v>
      </c>
      <c r="LK28" s="278">
        <v>2.6722090261282658E-3</v>
      </c>
      <c r="LL28" s="208">
        <v>8235</v>
      </c>
      <c r="LM28" s="278">
        <v>2.438916037316748E-2</v>
      </c>
      <c r="LN28" s="208">
        <v>0</v>
      </c>
      <c r="LO28" s="278">
        <v>0</v>
      </c>
      <c r="LP28" s="208">
        <v>1136</v>
      </c>
      <c r="LQ28" s="278">
        <v>1.5288338604400781E-2</v>
      </c>
      <c r="LR28" s="208">
        <v>560</v>
      </c>
      <c r="LS28" s="278">
        <v>1.9547612398771293E-2</v>
      </c>
      <c r="LT28" s="208">
        <v>3955</v>
      </c>
      <c r="LU28" s="278">
        <v>2.8028375629841184E-2</v>
      </c>
      <c r="LV28" s="208">
        <v>2382</v>
      </c>
      <c r="LW28" s="278">
        <v>3.2501023331968894E-2</v>
      </c>
      <c r="LX28" s="208">
        <v>9</v>
      </c>
      <c r="LY28" s="278">
        <v>3.0211480362537764E-3</v>
      </c>
      <c r="LZ28" s="208">
        <v>8042</v>
      </c>
      <c r="MA28" s="278">
        <v>2.4576286725382458E-2</v>
      </c>
      <c r="MB28" s="208">
        <v>5972</v>
      </c>
      <c r="MC28" s="278">
        <v>1.8389446226280005E-2</v>
      </c>
      <c r="ME28" s="277"/>
    </row>
    <row r="29" spans="1:343">
      <c r="A29" s="798"/>
      <c r="B29" s="277" t="s">
        <v>2829</v>
      </c>
      <c r="C29" s="277"/>
      <c r="D29" s="82">
        <v>18</v>
      </c>
      <c r="E29" s="796">
        <v>1.9575856443719412E-3</v>
      </c>
      <c r="F29" s="82">
        <v>618</v>
      </c>
      <c r="G29" s="796">
        <v>1.7737213707594283E-2</v>
      </c>
      <c r="H29" s="82">
        <v>860</v>
      </c>
      <c r="I29" s="796">
        <v>1.2101426842653308E-2</v>
      </c>
      <c r="J29" s="82">
        <v>5675</v>
      </c>
      <c r="K29" s="796">
        <v>2.7072410947272009E-2</v>
      </c>
      <c r="L29" s="82">
        <v>2197</v>
      </c>
      <c r="M29" s="796">
        <v>4.1446574102022335E-2</v>
      </c>
      <c r="N29" s="82">
        <v>127</v>
      </c>
      <c r="O29" s="796">
        <v>2.3980362537764352E-2</v>
      </c>
      <c r="P29" s="82">
        <v>9495</v>
      </c>
      <c r="Q29" s="796">
        <v>2.4789181004098895E-2</v>
      </c>
      <c r="R29" s="82">
        <v>18</v>
      </c>
      <c r="S29" s="796">
        <v>1.8812709030100335E-3</v>
      </c>
      <c r="T29" s="82">
        <v>595</v>
      </c>
      <c r="U29" s="796">
        <v>1.7474302496328926E-2</v>
      </c>
      <c r="V29" s="82">
        <v>794</v>
      </c>
      <c r="W29" s="796">
        <v>1.5363479808827228E-2</v>
      </c>
      <c r="X29" s="82">
        <v>5734</v>
      </c>
      <c r="Y29" s="796">
        <v>3.0866457086258129E-2</v>
      </c>
      <c r="Z29" s="82">
        <v>1927</v>
      </c>
      <c r="AA29" s="796">
        <v>3.87624967312373E-2</v>
      </c>
      <c r="AB29" s="82">
        <v>134</v>
      </c>
      <c r="AC29" s="796">
        <v>2.8687647184757012E-2</v>
      </c>
      <c r="AD29" s="82">
        <v>9202</v>
      </c>
      <c r="AE29" s="796">
        <v>2.7431726243177097E-2</v>
      </c>
      <c r="AF29" s="82">
        <v>26</v>
      </c>
      <c r="AG29" s="796">
        <v>2.4916147580258743E-3</v>
      </c>
      <c r="AH29" s="82">
        <v>606</v>
      </c>
      <c r="AI29" s="796">
        <v>1.761167136504984E-2</v>
      </c>
      <c r="AJ29" s="82">
        <v>714</v>
      </c>
      <c r="AK29" s="796">
        <v>1.3203883495145631E-2</v>
      </c>
      <c r="AL29" s="82">
        <v>5992</v>
      </c>
      <c r="AM29" s="796">
        <v>3.2488410551142682E-2</v>
      </c>
      <c r="AN29" s="82">
        <v>2049</v>
      </c>
      <c r="AO29" s="796">
        <v>4.2819526874529799E-2</v>
      </c>
      <c r="AP29" s="82">
        <v>253</v>
      </c>
      <c r="AQ29" s="796">
        <v>4.5025805303434772E-2</v>
      </c>
      <c r="AR29" s="82">
        <v>9640</v>
      </c>
      <c r="AS29" s="796">
        <v>2.8620203369702366E-2</v>
      </c>
      <c r="AT29" s="82">
        <v>27</v>
      </c>
      <c r="AU29" s="796">
        <v>2.453430258973194E-3</v>
      </c>
      <c r="AV29" s="82">
        <v>562</v>
      </c>
      <c r="AW29" s="796">
        <v>1.6240897006126458E-2</v>
      </c>
      <c r="AX29" s="82">
        <v>701</v>
      </c>
      <c r="AY29" s="796">
        <v>1.3967203968997191E-2</v>
      </c>
      <c r="AZ29" s="82">
        <v>6247</v>
      </c>
      <c r="BA29" s="796">
        <v>3.576949944459077E-2</v>
      </c>
      <c r="BB29" s="82">
        <v>1748</v>
      </c>
      <c r="BC29" s="796">
        <v>3.7857622420029019E-2</v>
      </c>
      <c r="BD29" s="82">
        <v>235</v>
      </c>
      <c r="BE29" s="796">
        <v>4.3794260156541184E-2</v>
      </c>
      <c r="BF29" s="82">
        <v>9520</v>
      </c>
      <c r="BG29" s="796">
        <v>2.956677837028663E-2</v>
      </c>
      <c r="BH29" s="82">
        <v>19</v>
      </c>
      <c r="BI29" s="796">
        <v>1.9324654190398698E-3</v>
      </c>
      <c r="BJ29" s="82">
        <v>603</v>
      </c>
      <c r="BK29" s="796">
        <v>1.7251244492761917E-2</v>
      </c>
      <c r="BL29" s="82">
        <v>695</v>
      </c>
      <c r="BM29" s="796">
        <v>1.4547052913596785E-2</v>
      </c>
      <c r="BN29" s="82">
        <v>6343</v>
      </c>
      <c r="BO29" s="796">
        <v>3.6930296467081208E-2</v>
      </c>
      <c r="BP29" s="82">
        <v>1458</v>
      </c>
      <c r="BQ29" s="796">
        <v>3.2016513318254683E-2</v>
      </c>
      <c r="BR29" s="82">
        <v>261</v>
      </c>
      <c r="BS29" s="796">
        <v>4.4259793115143296E-2</v>
      </c>
      <c r="BT29" s="82">
        <v>9379</v>
      </c>
      <c r="BU29" s="796">
        <v>2.9703503360210798E-2</v>
      </c>
      <c r="BV29" s="82">
        <v>18</v>
      </c>
      <c r="BW29" s="796">
        <v>2.0195220464490071E-3</v>
      </c>
      <c r="BX29" s="82">
        <v>578</v>
      </c>
      <c r="BY29" s="796">
        <v>1.597567716970702E-2</v>
      </c>
      <c r="BZ29" s="82">
        <v>595</v>
      </c>
      <c r="CA29" s="796">
        <v>1.2988997555012226E-2</v>
      </c>
      <c r="CB29" s="82">
        <v>5926</v>
      </c>
      <c r="CC29" s="796">
        <v>3.5720959390465171E-2</v>
      </c>
      <c r="CD29" s="82">
        <v>1683</v>
      </c>
      <c r="CE29" s="796">
        <v>3.6400207630417854E-2</v>
      </c>
      <c r="CF29" s="82">
        <v>268</v>
      </c>
      <c r="CG29" s="796">
        <v>4.4158840006590871E-2</v>
      </c>
      <c r="CH29" s="82">
        <v>9068</v>
      </c>
      <c r="CI29" s="796">
        <v>2.9336499483990773E-2</v>
      </c>
      <c r="CJ29" s="82">
        <v>12</v>
      </c>
      <c r="CK29" s="796">
        <v>1.2931034482758621E-3</v>
      </c>
      <c r="CL29" s="82">
        <v>686</v>
      </c>
      <c r="CM29" s="796">
        <v>1.7925736235595392E-2</v>
      </c>
      <c r="CN29" s="82">
        <v>564</v>
      </c>
      <c r="CO29" s="796">
        <v>1.094210771379792E-2</v>
      </c>
      <c r="CP29" s="82">
        <v>5909</v>
      </c>
      <c r="CQ29" s="796">
        <v>3.6632693547587164E-2</v>
      </c>
      <c r="CR29" s="82">
        <v>1977</v>
      </c>
      <c r="CS29" s="796">
        <v>4.0090848255024028E-2</v>
      </c>
      <c r="CT29" s="82">
        <v>322</v>
      </c>
      <c r="CU29" s="796">
        <v>5.1868556701030931E-2</v>
      </c>
      <c r="CV29" s="82">
        <v>9470</v>
      </c>
      <c r="CW29" s="796">
        <v>2.9976133047183131E-2</v>
      </c>
      <c r="CX29" s="82">
        <v>13</v>
      </c>
      <c r="CY29" s="796">
        <v>1.5478033099178474E-3</v>
      </c>
      <c r="CZ29" s="82">
        <v>708</v>
      </c>
      <c r="DA29" s="796">
        <v>1.8281818886048493E-2</v>
      </c>
      <c r="DB29" s="82">
        <v>591</v>
      </c>
      <c r="DC29" s="796">
        <v>1.1557867563656276E-2</v>
      </c>
      <c r="DD29" s="82">
        <v>6005</v>
      </c>
      <c r="DE29" s="796">
        <f t="shared" si="24"/>
        <v>3.837477553472262E-2</v>
      </c>
      <c r="DF29" s="82">
        <v>1750</v>
      </c>
      <c r="DG29" s="796">
        <f t="shared" si="25"/>
        <v>3.6053482766435239E-2</v>
      </c>
      <c r="DH29" s="82">
        <v>407</v>
      </c>
      <c r="DI29" s="796">
        <f t="shared" si="26"/>
        <v>6.5245270920166715E-2</v>
      </c>
      <c r="DJ29" s="82">
        <f t="shared" si="27"/>
        <v>9474</v>
      </c>
      <c r="DK29" s="796">
        <f t="shared" si="28"/>
        <v>3.0608684414577411E-2</v>
      </c>
      <c r="DL29" s="82">
        <v>1</v>
      </c>
      <c r="DM29" s="796">
        <f t="shared" si="1"/>
        <v>1.1203226529240422E-4</v>
      </c>
      <c r="DN29" s="82">
        <v>697</v>
      </c>
      <c r="DO29" s="796">
        <f t="shared" si="2"/>
        <v>1.7255892255892257E-2</v>
      </c>
      <c r="DP29" s="82">
        <v>523</v>
      </c>
      <c r="DQ29" s="796">
        <f t="shared" si="3"/>
        <v>1.1267666321957946E-2</v>
      </c>
      <c r="DR29" s="82">
        <v>6137</v>
      </c>
      <c r="DS29" s="796">
        <f t="shared" si="4"/>
        <v>4.2023021247748892E-2</v>
      </c>
      <c r="DT29" s="82">
        <v>1256</v>
      </c>
      <c r="DU29" s="796">
        <f t="shared" si="5"/>
        <v>2.5806981857034252E-2</v>
      </c>
      <c r="DV29" s="82">
        <v>405</v>
      </c>
      <c r="DW29" s="796">
        <f t="shared" si="6"/>
        <v>6.5364751452550038E-2</v>
      </c>
      <c r="DX29" s="82">
        <f t="shared" si="29"/>
        <v>9019</v>
      </c>
      <c r="DY29" s="796">
        <f t="shared" si="7"/>
        <v>3.0404061516056607E-2</v>
      </c>
      <c r="DZ29" s="82">
        <v>1</v>
      </c>
      <c r="EA29" s="796">
        <f t="shared" si="8"/>
        <v>1.1679514132212099E-4</v>
      </c>
      <c r="EB29" s="82">
        <v>915</v>
      </c>
      <c r="EC29" s="796">
        <f t="shared" si="9"/>
        <v>2.1466275659824046E-2</v>
      </c>
      <c r="ED29" s="82">
        <v>500</v>
      </c>
      <c r="EE29" s="796">
        <f t="shared" si="10"/>
        <v>1.122233693944427E-2</v>
      </c>
      <c r="EF29" s="82">
        <v>5835</v>
      </c>
      <c r="EG29" s="796">
        <f t="shared" si="11"/>
        <v>4.0010422595089037E-2</v>
      </c>
      <c r="EH29" s="82">
        <v>1167</v>
      </c>
      <c r="EI29" s="796">
        <f t="shared" si="12"/>
        <v>2.4074265085095411E-2</v>
      </c>
      <c r="EJ29" s="82">
        <v>381</v>
      </c>
      <c r="EK29" s="796">
        <f t="shared" si="13"/>
        <v>6.1941147780848645E-2</v>
      </c>
      <c r="EL29" s="82">
        <f t="shared" si="22"/>
        <v>8799</v>
      </c>
      <c r="EM29" s="796">
        <f t="shared" si="14"/>
        <v>2.9705878381115717E-2</v>
      </c>
      <c r="EN29" s="82">
        <v>1</v>
      </c>
      <c r="EO29" s="796">
        <f t="shared" si="15"/>
        <v>1.2281994595922377E-4</v>
      </c>
      <c r="EP29" s="82">
        <v>925</v>
      </c>
      <c r="EQ29" s="796">
        <f t="shared" si="16"/>
        <v>2.1081660095266314E-2</v>
      </c>
      <c r="ER29" s="82">
        <v>632</v>
      </c>
      <c r="ES29" s="796">
        <f t="shared" si="17"/>
        <v>1.4495080388064494E-2</v>
      </c>
      <c r="ET29" s="82">
        <v>5676</v>
      </c>
      <c r="EU29" s="796">
        <f t="shared" si="18"/>
        <v>4.1600093812755604E-2</v>
      </c>
      <c r="EV29" s="82">
        <v>1423</v>
      </c>
      <c r="EW29" s="796">
        <f t="shared" si="19"/>
        <v>2.9185552843694239E-2</v>
      </c>
      <c r="EX29" s="82">
        <v>380</v>
      </c>
      <c r="EY29" s="796">
        <f t="shared" si="20"/>
        <v>6.2407620298899652E-2</v>
      </c>
      <c r="EZ29" s="82">
        <f t="shared" si="30"/>
        <v>9037</v>
      </c>
      <c r="FA29" s="796">
        <f t="shared" si="21"/>
        <v>3.1497901766419895E-2</v>
      </c>
      <c r="FB29" s="82">
        <v>5</v>
      </c>
      <c r="FC29" s="796">
        <v>4.7605446063029612E-4</v>
      </c>
      <c r="FD29" s="82">
        <v>959</v>
      </c>
      <c r="FE29" s="796">
        <v>1.937804360564974E-2</v>
      </c>
      <c r="FF29" s="82">
        <v>664</v>
      </c>
      <c r="FG29" s="796">
        <v>2.0356234096692113E-2</v>
      </c>
      <c r="FH29" s="82">
        <v>5986</v>
      </c>
      <c r="FI29" s="796">
        <v>3.971286787145397E-2</v>
      </c>
      <c r="FJ29" s="82">
        <v>1513</v>
      </c>
      <c r="FK29" s="796">
        <v>3.0698372763056446E-2</v>
      </c>
      <c r="FL29" s="82">
        <v>445</v>
      </c>
      <c r="FM29" s="796">
        <v>7.3822163238221633E-2</v>
      </c>
      <c r="FN29" s="82">
        <v>9572</v>
      </c>
      <c r="FO29" s="796">
        <v>3.205014448012268E-2</v>
      </c>
      <c r="FP29" s="82">
        <v>5</v>
      </c>
      <c r="FQ29" s="796">
        <v>4.9771053155484772E-4</v>
      </c>
      <c r="FR29" s="82">
        <v>991</v>
      </c>
      <c r="FS29" s="796">
        <v>1.8974859746874222E-2</v>
      </c>
      <c r="FT29" s="82">
        <v>456</v>
      </c>
      <c r="FU29" s="796">
        <v>1.3480355928696012E-2</v>
      </c>
      <c r="FV29" s="82">
        <v>5503</v>
      </c>
      <c r="FW29" s="796">
        <v>3.6145923648879433E-2</v>
      </c>
      <c r="FX29" s="82">
        <v>1430</v>
      </c>
      <c r="FY29" s="796">
        <v>2.8864397884623149E-2</v>
      </c>
      <c r="FZ29" s="82">
        <v>429</v>
      </c>
      <c r="GA29" s="796">
        <v>7.6675603217158175E-2</v>
      </c>
      <c r="GB29" s="82">
        <v>8814</v>
      </c>
      <c r="GC29" s="796">
        <v>2.9043004339645646E-2</v>
      </c>
      <c r="GD29" s="82">
        <v>5</v>
      </c>
      <c r="GE29" s="796">
        <v>4.815100154083205E-4</v>
      </c>
      <c r="GF29" s="82">
        <v>1098</v>
      </c>
      <c r="GG29" s="796">
        <v>1.9717348752850757E-2</v>
      </c>
      <c r="GH29" s="82">
        <v>576</v>
      </c>
      <c r="GI29" s="796">
        <v>1.719865038368517E-2</v>
      </c>
      <c r="GJ29" s="82">
        <v>5441</v>
      </c>
      <c r="GK29" s="796">
        <v>3.413339690346541E-2</v>
      </c>
      <c r="GL29" s="82">
        <v>1705</v>
      </c>
      <c r="GM29" s="796">
        <v>3.3584809029487663E-2</v>
      </c>
      <c r="GN29" s="82">
        <v>274</v>
      </c>
      <c r="GO29" s="796">
        <v>5.2091254752851708E-2</v>
      </c>
      <c r="GP29" s="82">
        <v>9099</v>
      </c>
      <c r="GQ29" s="796">
        <v>2.8886356204741059E-2</v>
      </c>
      <c r="GR29" s="82">
        <v>0</v>
      </c>
      <c r="GS29" s="796">
        <v>0</v>
      </c>
      <c r="GT29" s="82">
        <v>1125</v>
      </c>
      <c r="GU29" s="796">
        <v>1.8938756270832632E-2</v>
      </c>
      <c r="GV29" s="82">
        <v>580</v>
      </c>
      <c r="GW29" s="796">
        <v>1.7660313013823762E-2</v>
      </c>
      <c r="GX29" s="82">
        <v>5331</v>
      </c>
      <c r="GY29" s="796">
        <v>3.3317917052073695E-2</v>
      </c>
      <c r="GZ29" s="82">
        <v>1897</v>
      </c>
      <c r="HA29" s="796">
        <v>3.6319427160115637E-2</v>
      </c>
      <c r="HB29" s="82">
        <v>260</v>
      </c>
      <c r="HC29" s="796">
        <v>5.2356020942408377E-2</v>
      </c>
      <c r="HD29" s="82">
        <v>9193</v>
      </c>
      <c r="HE29" s="796">
        <v>2.8795524524590371E-2</v>
      </c>
      <c r="HF29" s="82">
        <v>0</v>
      </c>
      <c r="HG29" s="796">
        <v>0</v>
      </c>
      <c r="HH29" s="82">
        <v>1379</v>
      </c>
      <c r="HI29" s="796">
        <v>2.1705255536492846E-2</v>
      </c>
      <c r="HJ29" s="82">
        <v>480</v>
      </c>
      <c r="HK29" s="796">
        <v>1.3160420036739506E-2</v>
      </c>
      <c r="HL29" s="82">
        <v>5155</v>
      </c>
      <c r="HM29" s="796">
        <v>3.2498439696639202E-2</v>
      </c>
      <c r="HN29" s="82">
        <v>2054</v>
      </c>
      <c r="HO29" s="796">
        <v>3.7388281122012486E-2</v>
      </c>
      <c r="HP29" s="82">
        <v>161</v>
      </c>
      <c r="HQ29" s="796">
        <v>3.8535184298707517E-2</v>
      </c>
      <c r="HR29" s="82">
        <v>9229</v>
      </c>
      <c r="HS29" s="796">
        <v>2.8257548154793435E-2</v>
      </c>
      <c r="HT29" s="82">
        <v>0</v>
      </c>
      <c r="HU29" s="796">
        <v>0</v>
      </c>
      <c r="HV29" s="82">
        <v>1060</v>
      </c>
      <c r="HW29" s="796">
        <v>1.6354995988397212E-2</v>
      </c>
      <c r="HX29" s="82">
        <v>706</v>
      </c>
      <c r="HY29" s="796">
        <v>1.9867176947321027E-2</v>
      </c>
      <c r="HZ29" s="82">
        <v>1722</v>
      </c>
      <c r="IA29" s="796">
        <v>1.3292986058575597E-2</v>
      </c>
      <c r="IB29" s="82">
        <v>1823</v>
      </c>
      <c r="IC29" s="796">
        <v>3.6022684608848575E-2</v>
      </c>
      <c r="ID29" s="82">
        <v>114</v>
      </c>
      <c r="IE29" s="796">
        <v>3.1666666666666669E-2</v>
      </c>
      <c r="IF29" s="82">
        <v>5425</v>
      </c>
      <c r="IG29" s="796">
        <v>1.8523766761021215E-2</v>
      </c>
      <c r="IH29" s="82">
        <v>0</v>
      </c>
      <c r="II29" s="796">
        <v>0</v>
      </c>
      <c r="IJ29" s="82">
        <v>1175</v>
      </c>
      <c r="IK29" s="796">
        <v>1.6408093728617113E-2</v>
      </c>
      <c r="IL29" s="82">
        <v>629</v>
      </c>
      <c r="IM29" s="796">
        <v>1.6187559513086446E-2</v>
      </c>
      <c r="IN29" s="82">
        <v>1837</v>
      </c>
      <c r="IO29" s="796">
        <v>1.2695406985583767E-2</v>
      </c>
      <c r="IP29" s="82">
        <v>2023</v>
      </c>
      <c r="IQ29" s="796">
        <v>3.7646314457450175E-2</v>
      </c>
      <c r="IR29" s="82">
        <v>116</v>
      </c>
      <c r="IS29" s="796">
        <v>3.0941584422512668E-2</v>
      </c>
      <c r="IT29" s="82">
        <v>5780</v>
      </c>
      <c r="IU29" s="796">
        <v>1.7949753113257354E-2</v>
      </c>
      <c r="IV29" s="82">
        <v>0</v>
      </c>
      <c r="IW29" s="796">
        <v>0</v>
      </c>
      <c r="IX29" s="82">
        <v>1151</v>
      </c>
      <c r="IY29" s="796">
        <v>1.5261810997520452E-2</v>
      </c>
      <c r="IZ29" s="82">
        <v>1137</v>
      </c>
      <c r="JA29" s="796">
        <v>2.7539601802063652E-2</v>
      </c>
      <c r="JB29" s="82">
        <v>1847</v>
      </c>
      <c r="JC29" s="796">
        <v>1.2414052680749818E-2</v>
      </c>
      <c r="JD29" s="82">
        <v>2127</v>
      </c>
      <c r="JE29" s="796">
        <v>2.8209923208530618E-2</v>
      </c>
      <c r="JF29" s="82">
        <v>113</v>
      </c>
      <c r="JG29" s="796">
        <v>3.0698179842434122E-2</v>
      </c>
      <c r="JH29" s="82">
        <v>6375</v>
      </c>
      <c r="JI29" s="796">
        <v>1.7985408543844901E-2</v>
      </c>
      <c r="JJ29" s="82">
        <v>0</v>
      </c>
      <c r="JK29" s="796">
        <v>0</v>
      </c>
      <c r="JL29" s="82">
        <v>1332</v>
      </c>
      <c r="JM29" s="796">
        <v>1.7101479046836482E-2</v>
      </c>
      <c r="JN29" s="82">
        <v>903</v>
      </c>
      <c r="JO29" s="796">
        <v>2.7328027116181944E-2</v>
      </c>
      <c r="JP29" s="82">
        <v>1984</v>
      </c>
      <c r="JQ29" s="796">
        <v>1.4150808821431628E-2</v>
      </c>
      <c r="JR29" s="82">
        <v>1997</v>
      </c>
      <c r="JS29" s="796">
        <v>2.7040933772054541E-2</v>
      </c>
      <c r="JT29" s="82">
        <v>93</v>
      </c>
      <c r="JU29" s="796">
        <v>3.2449406838799724E-2</v>
      </c>
      <c r="JV29" s="82">
        <v>6309</v>
      </c>
      <c r="JW29" s="796">
        <v>1.880555373398592E-2</v>
      </c>
      <c r="JX29" s="82">
        <v>0</v>
      </c>
      <c r="JY29" s="796">
        <v>0</v>
      </c>
      <c r="JZ29" s="82">
        <v>1409</v>
      </c>
      <c r="KA29" s="796">
        <v>4.0398769400154253E-3</v>
      </c>
      <c r="KB29" s="82">
        <v>994</v>
      </c>
      <c r="KC29" s="796">
        <v>2.8499912550570142E-3</v>
      </c>
      <c r="KD29" s="82">
        <v>2272</v>
      </c>
      <c r="KE29" s="796">
        <v>6.514265725844604E-3</v>
      </c>
      <c r="KF29" s="82">
        <v>2060</v>
      </c>
      <c r="KG29" s="796">
        <v>5.9064205084682587E-3</v>
      </c>
      <c r="KH29" s="82">
        <v>81</v>
      </c>
      <c r="KI29" s="796">
        <v>2.322427481485092E-4</v>
      </c>
      <c r="KJ29" s="82">
        <v>6816</v>
      </c>
      <c r="KK29" s="796">
        <v>1.9542797177533811E-2</v>
      </c>
      <c r="KL29" s="82">
        <v>6068</v>
      </c>
      <c r="KM29" s="796">
        <v>1.7319971342697384E-2</v>
      </c>
      <c r="KN29" s="82">
        <v>1484</v>
      </c>
      <c r="KO29" s="796">
        <v>4.2358005063551276E-3</v>
      </c>
      <c r="KP29" s="82">
        <v>912</v>
      </c>
      <c r="KQ29" s="796">
        <v>2.6031334648220195E-3</v>
      </c>
      <c r="KR29" s="82">
        <v>1735</v>
      </c>
      <c r="KS29" s="796">
        <v>4.952233071783118E-3</v>
      </c>
      <c r="KT29" s="82">
        <v>1857</v>
      </c>
      <c r="KU29" s="796">
        <v>5.3004592589632566E-3</v>
      </c>
      <c r="KV29" s="82">
        <v>80</v>
      </c>
      <c r="KW29" s="796">
        <v>2.2834504077386133E-4</v>
      </c>
      <c r="KX29" s="82">
        <v>6068</v>
      </c>
      <c r="KY29" s="796">
        <v>1.7319971342697384E-2</v>
      </c>
      <c r="KZ29" s="208">
        <v>0</v>
      </c>
      <c r="LA29" s="278">
        <v>0</v>
      </c>
      <c r="LB29" s="208">
        <v>1318</v>
      </c>
      <c r="LC29" s="278">
        <v>1.7092686975580022E-2</v>
      </c>
      <c r="LD29" s="208">
        <v>861</v>
      </c>
      <c r="LE29" s="278">
        <v>2.9091769157994322E-2</v>
      </c>
      <c r="LF29" s="208">
        <v>2593</v>
      </c>
      <c r="LG29" s="278">
        <v>1.7965523930937005E-2</v>
      </c>
      <c r="LH29" s="208">
        <v>1971</v>
      </c>
      <c r="LI29" s="278">
        <v>2.6121529388377179E-2</v>
      </c>
      <c r="LJ29" s="208">
        <v>65</v>
      </c>
      <c r="LK29" s="278">
        <v>1.9299287410926364E-2</v>
      </c>
      <c r="LL29" s="208">
        <v>6808</v>
      </c>
      <c r="LM29" s="278">
        <v>2.0162890567155339E-2</v>
      </c>
      <c r="LN29" s="208">
        <v>0</v>
      </c>
      <c r="LO29" s="278">
        <v>0</v>
      </c>
      <c r="LP29" s="208">
        <v>1334</v>
      </c>
      <c r="LQ29" s="278">
        <v>1.7953031424534017E-2</v>
      </c>
      <c r="LR29" s="208">
        <v>825</v>
      </c>
      <c r="LS29" s="278">
        <v>2.8797821837475566E-2</v>
      </c>
      <c r="LT29" s="208">
        <v>2711</v>
      </c>
      <c r="LU29" s="278">
        <v>1.9212370754108584E-2</v>
      </c>
      <c r="LV29" s="208">
        <v>2060</v>
      </c>
      <c r="LW29" s="278">
        <v>2.8107518078864784E-2</v>
      </c>
      <c r="LX29" s="208">
        <v>58</v>
      </c>
      <c r="LY29" s="278">
        <v>1.9469620678079894E-2</v>
      </c>
      <c r="LZ29" s="208">
        <v>6988</v>
      </c>
      <c r="MA29" s="278">
        <v>2.135527128039948E-2</v>
      </c>
      <c r="MB29" s="208">
        <v>7033</v>
      </c>
      <c r="MC29" s="278">
        <v>2.1656559830781529E-2</v>
      </c>
      <c r="ME29" s="277"/>
    </row>
    <row r="30" spans="1:343">
      <c r="A30" s="798"/>
      <c r="B30" s="277" t="s">
        <v>2830</v>
      </c>
      <c r="C30" s="277"/>
      <c r="D30" s="82">
        <v>34</v>
      </c>
      <c r="E30" s="796">
        <v>3.6976617727025557E-3</v>
      </c>
      <c r="F30" s="82">
        <v>482</v>
      </c>
      <c r="G30" s="796">
        <v>1.3833878652201367E-2</v>
      </c>
      <c r="H30" s="82">
        <v>1105</v>
      </c>
      <c r="I30" s="796">
        <v>1.5548926350153378E-2</v>
      </c>
      <c r="J30" s="82">
        <v>5532</v>
      </c>
      <c r="K30" s="796">
        <v>2.6390233896089646E-2</v>
      </c>
      <c r="L30" s="82">
        <v>1354</v>
      </c>
      <c r="M30" s="796">
        <v>2.5543314216722006E-2</v>
      </c>
      <c r="N30" s="82">
        <v>66</v>
      </c>
      <c r="O30" s="796">
        <v>1.2462235649546828E-2</v>
      </c>
      <c r="P30" s="82">
        <v>8573</v>
      </c>
      <c r="Q30" s="796">
        <v>2.2382058846565543E-2</v>
      </c>
      <c r="R30" s="82">
        <v>35</v>
      </c>
      <c r="S30" s="796">
        <v>3.658026755852843E-3</v>
      </c>
      <c r="T30" s="82">
        <v>505</v>
      </c>
      <c r="U30" s="796">
        <v>1.4831130690161527E-2</v>
      </c>
      <c r="V30" s="82">
        <v>1038</v>
      </c>
      <c r="W30" s="796">
        <v>2.0084750682068844E-2</v>
      </c>
      <c r="X30" s="82">
        <v>4725</v>
      </c>
      <c r="Y30" s="796">
        <v>2.5434951121829377E-2</v>
      </c>
      <c r="Z30" s="82">
        <v>806</v>
      </c>
      <c r="AA30" s="796">
        <v>1.6213062981513891E-2</v>
      </c>
      <c r="AB30" s="82">
        <v>61</v>
      </c>
      <c r="AC30" s="796">
        <v>1.3059302076643117E-2</v>
      </c>
      <c r="AD30" s="82">
        <v>7170</v>
      </c>
      <c r="AE30" s="796">
        <v>2.1374209646118213E-2</v>
      </c>
      <c r="AF30" s="82">
        <v>32</v>
      </c>
      <c r="AG30" s="796">
        <v>3.0666027791087687E-3</v>
      </c>
      <c r="AH30" s="82">
        <v>489</v>
      </c>
      <c r="AI30" s="796">
        <v>1.4211398180708535E-2</v>
      </c>
      <c r="AJ30" s="82">
        <v>807</v>
      </c>
      <c r="AK30" s="796">
        <v>1.492371705963939E-2</v>
      </c>
      <c r="AL30" s="82">
        <v>4644</v>
      </c>
      <c r="AM30" s="796">
        <v>2.5179602570011114E-2</v>
      </c>
      <c r="AN30" s="82">
        <v>871</v>
      </c>
      <c r="AO30" s="796">
        <v>1.8201956031095878E-2</v>
      </c>
      <c r="AP30" s="82">
        <v>67</v>
      </c>
      <c r="AQ30" s="796">
        <v>1.1923829862964941E-2</v>
      </c>
      <c r="AR30" s="82">
        <v>6910</v>
      </c>
      <c r="AS30" s="796">
        <v>2.0515104282639352E-2</v>
      </c>
      <c r="AT30" s="82">
        <v>36</v>
      </c>
      <c r="AU30" s="796">
        <v>3.2712403452975921E-3</v>
      </c>
      <c r="AV30" s="82">
        <v>479</v>
      </c>
      <c r="AW30" s="796">
        <v>1.3842330366431626E-2</v>
      </c>
      <c r="AX30" s="82">
        <v>924</v>
      </c>
      <c r="AY30" s="796">
        <v>1.8410408655283029E-2</v>
      </c>
      <c r="AZ30" s="82">
        <v>4895</v>
      </c>
      <c r="BA30" s="796">
        <v>2.8028125465226802E-2</v>
      </c>
      <c r="BB30" s="82">
        <v>506</v>
      </c>
      <c r="BC30" s="796">
        <v>1.0958785437376823E-2</v>
      </c>
      <c r="BD30" s="82">
        <v>65</v>
      </c>
      <c r="BE30" s="796">
        <v>1.2113306000745434E-2</v>
      </c>
      <c r="BF30" s="82">
        <v>6905</v>
      </c>
      <c r="BG30" s="796">
        <v>2.1445231580549284E-2</v>
      </c>
      <c r="BH30" s="82">
        <v>51</v>
      </c>
      <c r="BI30" s="796">
        <v>5.1871440195280713E-3</v>
      </c>
      <c r="BJ30" s="82">
        <v>472</v>
      </c>
      <c r="BK30" s="796">
        <v>1.3503461692510156E-2</v>
      </c>
      <c r="BL30" s="82">
        <v>880</v>
      </c>
      <c r="BM30" s="796">
        <v>1.8419290020093772E-2</v>
      </c>
      <c r="BN30" s="82">
        <v>4476</v>
      </c>
      <c r="BO30" s="796">
        <v>2.6060224970306713E-2</v>
      </c>
      <c r="BP30" s="82">
        <v>934</v>
      </c>
      <c r="BQ30" s="796">
        <v>2.0509892619512946E-2</v>
      </c>
      <c r="BR30" s="82">
        <v>66</v>
      </c>
      <c r="BS30" s="796">
        <v>1.1192131592335086E-2</v>
      </c>
      <c r="BT30" s="82">
        <v>6879</v>
      </c>
      <c r="BU30" s="796">
        <v>2.1785947288078693E-2</v>
      </c>
      <c r="BV30" s="82">
        <v>57</v>
      </c>
      <c r="BW30" s="796">
        <v>6.3951531470885226E-3</v>
      </c>
      <c r="BX30" s="82">
        <v>525</v>
      </c>
      <c r="BY30" s="796">
        <v>1.451077943615257E-2</v>
      </c>
      <c r="BZ30" s="82">
        <v>880</v>
      </c>
      <c r="CA30" s="796">
        <v>1.9210618232623121E-2</v>
      </c>
      <c r="CB30" s="82">
        <v>4426</v>
      </c>
      <c r="CC30" s="796">
        <v>2.6679204566688968E-2</v>
      </c>
      <c r="CD30" s="82">
        <v>1599</v>
      </c>
      <c r="CE30" s="796">
        <v>3.4583441474175969E-2</v>
      </c>
      <c r="CF30" s="82">
        <v>147</v>
      </c>
      <c r="CG30" s="796">
        <v>2.4221453287197232E-2</v>
      </c>
      <c r="CH30" s="82">
        <v>7634</v>
      </c>
      <c r="CI30" s="796">
        <v>2.4697269195057957E-2</v>
      </c>
      <c r="CJ30" s="82">
        <v>60</v>
      </c>
      <c r="CK30" s="796">
        <v>6.4655172413793103E-3</v>
      </c>
      <c r="CL30" s="82">
        <v>488</v>
      </c>
      <c r="CM30" s="796">
        <v>1.2751835689461444E-2</v>
      </c>
      <c r="CN30" s="82">
        <v>1297</v>
      </c>
      <c r="CO30" s="796">
        <v>2.5162967561694862E-2</v>
      </c>
      <c r="CP30" s="82">
        <v>4254</v>
      </c>
      <c r="CQ30" s="796">
        <v>2.6372563606606159E-2</v>
      </c>
      <c r="CR30" s="82">
        <v>1300</v>
      </c>
      <c r="CS30" s="796">
        <v>2.6362216859651615E-2</v>
      </c>
      <c r="CT30" s="82">
        <v>156</v>
      </c>
      <c r="CU30" s="796">
        <v>2.5128865979381444E-2</v>
      </c>
      <c r="CV30" s="82">
        <v>7555</v>
      </c>
      <c r="CW30" s="796">
        <v>2.3914433492235328E-2</v>
      </c>
      <c r="CX30" s="82">
        <v>66</v>
      </c>
      <c r="CY30" s="796">
        <v>7.8580783426598407E-3</v>
      </c>
      <c r="CZ30" s="82">
        <v>475</v>
      </c>
      <c r="DA30" s="796">
        <v>1.226534459162858E-2</v>
      </c>
      <c r="DB30" s="82">
        <v>1195</v>
      </c>
      <c r="DC30" s="796">
        <v>2.3369969100793992E-2</v>
      </c>
      <c r="DD30" s="82">
        <v>3160</v>
      </c>
      <c r="DE30" s="796">
        <f t="shared" si="24"/>
        <v>2.019388687589067E-2</v>
      </c>
      <c r="DF30" s="82">
        <v>1268</v>
      </c>
      <c r="DG30" s="796">
        <f t="shared" si="25"/>
        <v>2.6123323513051362E-2</v>
      </c>
      <c r="DH30" s="82">
        <v>151</v>
      </c>
      <c r="DI30" s="796">
        <f t="shared" si="26"/>
        <v>2.420647643475473E-2</v>
      </c>
      <c r="DJ30" s="82">
        <f t="shared" si="27"/>
        <v>6315</v>
      </c>
      <c r="DK30" s="796">
        <f t="shared" si="28"/>
        <v>2.04025588007237E-2</v>
      </c>
      <c r="DL30" s="82">
        <v>62</v>
      </c>
      <c r="DM30" s="796">
        <f t="shared" si="1"/>
        <v>6.9460004481290616E-3</v>
      </c>
      <c r="DN30" s="82">
        <v>482</v>
      </c>
      <c r="DO30" s="796">
        <f t="shared" si="2"/>
        <v>1.1933056050703109E-2</v>
      </c>
      <c r="DP30" s="82">
        <v>1094</v>
      </c>
      <c r="DQ30" s="796">
        <f t="shared" si="3"/>
        <v>2.3569458807307826E-2</v>
      </c>
      <c r="DR30" s="82">
        <v>3340</v>
      </c>
      <c r="DS30" s="796">
        <f t="shared" si="4"/>
        <v>2.2870603058087222E-2</v>
      </c>
      <c r="DT30" s="82">
        <v>1086</v>
      </c>
      <c r="DU30" s="796">
        <f t="shared" si="5"/>
        <v>2.2313998643900636E-2</v>
      </c>
      <c r="DV30" s="82">
        <v>141</v>
      </c>
      <c r="DW30" s="796">
        <f t="shared" si="6"/>
        <v>2.2756617172369271E-2</v>
      </c>
      <c r="DX30" s="82">
        <f t="shared" si="29"/>
        <v>6205</v>
      </c>
      <c r="DY30" s="796">
        <f t="shared" si="7"/>
        <v>2.0917751602963882E-2</v>
      </c>
      <c r="DZ30" s="82">
        <v>63</v>
      </c>
      <c r="EA30" s="796">
        <f t="shared" si="8"/>
        <v>7.3580939032936226E-3</v>
      </c>
      <c r="EB30" s="82">
        <v>519</v>
      </c>
      <c r="EC30" s="796">
        <f t="shared" si="9"/>
        <v>1.2175953079178885E-2</v>
      </c>
      <c r="ED30" s="82">
        <v>742</v>
      </c>
      <c r="EE30" s="796">
        <f t="shared" si="10"/>
        <v>1.6653948018135297E-2</v>
      </c>
      <c r="EF30" s="82">
        <v>3321</v>
      </c>
      <c r="EG30" s="796">
        <f t="shared" si="11"/>
        <v>2.2771998875456844E-2</v>
      </c>
      <c r="EH30" s="82">
        <v>1273</v>
      </c>
      <c r="EI30" s="796">
        <f t="shared" si="12"/>
        <v>2.6260959257349149E-2</v>
      </c>
      <c r="EJ30" s="82">
        <v>136</v>
      </c>
      <c r="EK30" s="796">
        <f t="shared" si="13"/>
        <v>2.2110225979515525E-2</v>
      </c>
      <c r="EL30" s="82">
        <f t="shared" si="22"/>
        <v>6054</v>
      </c>
      <c r="EM30" s="796">
        <f t="shared" si="14"/>
        <v>2.0438616629079958E-2</v>
      </c>
      <c r="EN30" s="82">
        <v>58</v>
      </c>
      <c r="EO30" s="796">
        <f t="shared" si="15"/>
        <v>7.1235568656349791E-3</v>
      </c>
      <c r="EP30" s="82">
        <v>532</v>
      </c>
      <c r="EQ30" s="796">
        <f t="shared" si="16"/>
        <v>1.2124803427763977E-2</v>
      </c>
      <c r="ER30" s="82">
        <v>545</v>
      </c>
      <c r="ES30" s="796">
        <f t="shared" si="17"/>
        <v>1.2499713309327767E-2</v>
      </c>
      <c r="ET30" s="82">
        <v>2911</v>
      </c>
      <c r="EU30" s="796">
        <f t="shared" si="18"/>
        <v>2.1335072778176808E-2</v>
      </c>
      <c r="EV30" s="82">
        <v>1258</v>
      </c>
      <c r="EW30" s="796">
        <f t="shared" si="19"/>
        <v>2.580142338536005E-2</v>
      </c>
      <c r="EX30" s="82">
        <v>97</v>
      </c>
      <c r="EY30" s="796">
        <f t="shared" si="20"/>
        <v>1.5930366234192805E-2</v>
      </c>
      <c r="EZ30" s="82">
        <f t="shared" si="30"/>
        <v>5401</v>
      </c>
      <c r="FA30" s="796">
        <f t="shared" si="21"/>
        <v>1.8824849777629066E-2</v>
      </c>
      <c r="FB30" s="82">
        <v>53</v>
      </c>
      <c r="FC30" s="796">
        <v>5.0461772826811387E-3</v>
      </c>
      <c r="FD30" s="82">
        <v>625</v>
      </c>
      <c r="FE30" s="796">
        <v>1.2629069086059529E-2</v>
      </c>
      <c r="FF30" s="82">
        <v>475</v>
      </c>
      <c r="FG30" s="796">
        <v>1.4562065054109568E-2</v>
      </c>
      <c r="FH30" s="82">
        <v>3235</v>
      </c>
      <c r="FI30" s="796">
        <v>2.1461932436377146E-2</v>
      </c>
      <c r="FJ30" s="82">
        <v>1326</v>
      </c>
      <c r="FK30" s="796">
        <v>2.6904191859757336E-2</v>
      </c>
      <c r="FL30" s="82">
        <v>100</v>
      </c>
      <c r="FM30" s="796">
        <v>1.6589250165892501E-2</v>
      </c>
      <c r="FN30" s="82">
        <v>5814</v>
      </c>
      <c r="FO30" s="796">
        <v>1.9467147932243342E-2</v>
      </c>
      <c r="FP30" s="82">
        <v>52</v>
      </c>
      <c r="FQ30" s="796">
        <v>5.1761895281704157E-3</v>
      </c>
      <c r="FR30" s="82">
        <v>601</v>
      </c>
      <c r="FS30" s="796">
        <v>1.1507457828326345E-2</v>
      </c>
      <c r="FT30" s="82">
        <v>410</v>
      </c>
      <c r="FU30" s="796">
        <v>1.2120495462204747E-2</v>
      </c>
      <c r="FV30" s="82">
        <v>3531</v>
      </c>
      <c r="FW30" s="796">
        <v>2.3193032237723656E-2</v>
      </c>
      <c r="FX30" s="82">
        <v>1505</v>
      </c>
      <c r="FY30" s="796">
        <v>3.0378264906543943E-2</v>
      </c>
      <c r="FZ30" s="82">
        <v>82</v>
      </c>
      <c r="GA30" s="796">
        <v>1.4655942806076854E-2</v>
      </c>
      <c r="GB30" s="82">
        <v>6181</v>
      </c>
      <c r="GC30" s="796">
        <v>2.036700814878032E-2</v>
      </c>
      <c r="GD30" s="82">
        <v>32</v>
      </c>
      <c r="GE30" s="796">
        <v>3.0816640986132513E-3</v>
      </c>
      <c r="GF30" s="82">
        <v>631</v>
      </c>
      <c r="GG30" s="796">
        <v>1.1331190403505307E-2</v>
      </c>
      <c r="GH30" s="82">
        <v>545</v>
      </c>
      <c r="GI30" s="796">
        <v>1.6273028574841003E-2</v>
      </c>
      <c r="GJ30" s="82">
        <v>3766</v>
      </c>
      <c r="GK30" s="796">
        <v>2.36255050061479E-2</v>
      </c>
      <c r="GL30" s="82">
        <v>1586</v>
      </c>
      <c r="GM30" s="796">
        <v>3.124076663974629E-2</v>
      </c>
      <c r="GN30" s="82">
        <v>78</v>
      </c>
      <c r="GO30" s="796">
        <v>1.4828897338403042E-2</v>
      </c>
      <c r="GP30" s="82">
        <v>6638</v>
      </c>
      <c r="GQ30" s="796">
        <v>2.1073484172664154E-2</v>
      </c>
      <c r="GR30" s="82">
        <v>132</v>
      </c>
      <c r="GS30" s="796">
        <v>1.3461146236997757E-2</v>
      </c>
      <c r="GT30" s="82">
        <v>646</v>
      </c>
      <c r="GU30" s="796">
        <v>1.087505471196256E-2</v>
      </c>
      <c r="GV30" s="82">
        <v>560</v>
      </c>
      <c r="GW30" s="796">
        <v>1.7051336703002254E-2</v>
      </c>
      <c r="GX30" s="82">
        <v>3722</v>
      </c>
      <c r="GY30" s="796">
        <v>2.3261918452038698E-2</v>
      </c>
      <c r="GZ30" s="82">
        <v>1679</v>
      </c>
      <c r="HA30" s="796">
        <v>3.2145660623001664E-2</v>
      </c>
      <c r="HB30" s="82">
        <v>76</v>
      </c>
      <c r="HC30" s="796">
        <v>1.5304067660088603E-2</v>
      </c>
      <c r="HD30" s="82">
        <v>6815</v>
      </c>
      <c r="HE30" s="796">
        <v>2.1346839947251537E-2</v>
      </c>
      <c r="HF30" s="82">
        <v>129</v>
      </c>
      <c r="HG30" s="796">
        <v>1.4561462919065358E-2</v>
      </c>
      <c r="HH30" s="82">
        <v>563</v>
      </c>
      <c r="HI30" s="796">
        <v>8.86153652432594E-3</v>
      </c>
      <c r="HJ30" s="82">
        <v>628</v>
      </c>
      <c r="HK30" s="796">
        <v>1.7218216214734187E-2</v>
      </c>
      <c r="HL30" s="82">
        <v>3746</v>
      </c>
      <c r="HM30" s="796">
        <v>2.361574298809126E-2</v>
      </c>
      <c r="HN30" s="82">
        <v>1509</v>
      </c>
      <c r="HO30" s="796">
        <v>2.7467826783406448E-2</v>
      </c>
      <c r="HP30" s="82">
        <v>76</v>
      </c>
      <c r="HQ30" s="796">
        <v>1.8190521780756343E-2</v>
      </c>
      <c r="HR30" s="82">
        <v>6651</v>
      </c>
      <c r="HS30" s="796">
        <v>2.0364173017394207E-2</v>
      </c>
      <c r="HT30" s="82">
        <v>133</v>
      </c>
      <c r="HU30" s="796">
        <v>1.516533637400228E-2</v>
      </c>
      <c r="HV30" s="82">
        <v>467</v>
      </c>
      <c r="HW30" s="796">
        <v>7.2054557797938653E-3</v>
      </c>
      <c r="HX30" s="82">
        <v>714</v>
      </c>
      <c r="HY30" s="796">
        <v>2.0092300765420981E-2</v>
      </c>
      <c r="HZ30" s="82">
        <v>3204</v>
      </c>
      <c r="IA30" s="796">
        <v>2.4733291133377591E-2</v>
      </c>
      <c r="IB30" s="82">
        <v>1153</v>
      </c>
      <c r="IC30" s="796">
        <v>2.2783409409765448E-2</v>
      </c>
      <c r="ID30" s="82">
        <v>44</v>
      </c>
      <c r="IE30" s="796">
        <v>1.2222222222222223E-2</v>
      </c>
      <c r="IF30" s="82">
        <v>5715</v>
      </c>
      <c r="IG30" s="796">
        <v>1.9513977334421426E-2</v>
      </c>
      <c r="IH30" s="82">
        <v>112</v>
      </c>
      <c r="II30" s="796">
        <v>1.1968369309681556E-2</v>
      </c>
      <c r="IJ30" s="82">
        <v>512</v>
      </c>
      <c r="IK30" s="796">
        <v>7.1497395651506056E-3</v>
      </c>
      <c r="IL30" s="82">
        <v>516</v>
      </c>
      <c r="IM30" s="796">
        <v>1.3279460586252156E-2</v>
      </c>
      <c r="IN30" s="82">
        <v>3963</v>
      </c>
      <c r="IO30" s="796">
        <v>2.738807723672753E-2</v>
      </c>
      <c r="IP30" s="82">
        <v>1285</v>
      </c>
      <c r="IQ30" s="796">
        <v>2.3912760295513334E-2</v>
      </c>
      <c r="IR30" s="82">
        <v>47</v>
      </c>
      <c r="IS30" s="796">
        <v>1.2536676447052548E-2</v>
      </c>
      <c r="IT30" s="82">
        <v>6435</v>
      </c>
      <c r="IU30" s="796">
        <v>1.9983851433185304E-2</v>
      </c>
      <c r="IV30" s="82">
        <v>31</v>
      </c>
      <c r="IW30" s="796">
        <v>3.1351132686084143E-3</v>
      </c>
      <c r="IX30" s="82">
        <v>609</v>
      </c>
      <c r="IY30" s="796">
        <v>8.0751024304864943E-3</v>
      </c>
      <c r="IZ30" s="82">
        <v>536</v>
      </c>
      <c r="JA30" s="796">
        <v>1.2982609116891924E-2</v>
      </c>
      <c r="JB30" s="82">
        <v>3911</v>
      </c>
      <c r="JC30" s="796">
        <v>2.6286605324533044E-2</v>
      </c>
      <c r="JD30" s="82">
        <v>1643</v>
      </c>
      <c r="JE30" s="796">
        <v>2.17907399302378E-2</v>
      </c>
      <c r="JF30" s="82">
        <v>50</v>
      </c>
      <c r="JG30" s="796">
        <v>1.3583265417006248E-2</v>
      </c>
      <c r="JH30" s="82">
        <v>6780</v>
      </c>
      <c r="JI30" s="796">
        <v>1.912801096898328E-2</v>
      </c>
      <c r="JJ30" s="82">
        <v>11</v>
      </c>
      <c r="JK30" s="796">
        <v>1.440922190201729E-3</v>
      </c>
      <c r="JL30" s="82">
        <v>636</v>
      </c>
      <c r="JM30" s="796">
        <v>8.1655710764174192E-3</v>
      </c>
      <c r="JN30" s="82">
        <v>442</v>
      </c>
      <c r="JO30" s="796">
        <v>1.3376509396846533E-2</v>
      </c>
      <c r="JP30" s="82">
        <v>3289</v>
      </c>
      <c r="JQ30" s="796">
        <v>2.345867450286725E-2</v>
      </c>
      <c r="JR30" s="82">
        <v>1485</v>
      </c>
      <c r="JS30" s="796">
        <v>2.0108055408863793E-2</v>
      </c>
      <c r="JT30" s="82">
        <v>40</v>
      </c>
      <c r="JU30" s="796">
        <v>1.3956734124214934E-2</v>
      </c>
      <c r="JV30" s="82">
        <v>5903</v>
      </c>
      <c r="JW30" s="796">
        <v>1.7595369106311442E-2</v>
      </c>
      <c r="JX30" s="82">
        <v>6</v>
      </c>
      <c r="JY30" s="796">
        <v>1.72031665295192E-5</v>
      </c>
      <c r="JZ30" s="82">
        <v>677</v>
      </c>
      <c r="KA30" s="796">
        <v>1.9410906234140831E-3</v>
      </c>
      <c r="KB30" s="82">
        <v>463</v>
      </c>
      <c r="KC30" s="796">
        <v>1.327511017194565E-3</v>
      </c>
      <c r="KD30" s="82">
        <v>3554</v>
      </c>
      <c r="KE30" s="796">
        <v>1.0190008974318539E-2</v>
      </c>
      <c r="KF30" s="82">
        <v>1533</v>
      </c>
      <c r="KG30" s="796">
        <v>4.3954090482921553E-3</v>
      </c>
      <c r="KH30" s="82">
        <v>39</v>
      </c>
      <c r="KI30" s="796">
        <v>1.118205824418748E-4</v>
      </c>
      <c r="KJ30" s="82">
        <v>6272</v>
      </c>
      <c r="KK30" s="796">
        <v>1.7983043412190737E-2</v>
      </c>
      <c r="KL30" s="82">
        <v>5780</v>
      </c>
      <c r="KM30" s="796">
        <v>1.6497929195911483E-2</v>
      </c>
      <c r="KN30" s="82">
        <v>821</v>
      </c>
      <c r="KO30" s="796">
        <v>2.3433909809417522E-3</v>
      </c>
      <c r="KP30" s="82">
        <v>390</v>
      </c>
      <c r="KQ30" s="796">
        <v>1.1131820737725741E-3</v>
      </c>
      <c r="KR30" s="82">
        <v>3088</v>
      </c>
      <c r="KS30" s="796">
        <v>8.8141185738710472E-3</v>
      </c>
      <c r="KT30" s="82">
        <v>1423</v>
      </c>
      <c r="KU30" s="796">
        <v>4.0616874127650587E-3</v>
      </c>
      <c r="KV30" s="82">
        <v>45</v>
      </c>
      <c r="KW30" s="796">
        <v>1.2844408543529701E-4</v>
      </c>
      <c r="KX30" s="82">
        <v>5780</v>
      </c>
      <c r="KY30" s="796">
        <v>1.6497929195911483E-2</v>
      </c>
      <c r="KZ30" s="208">
        <v>8</v>
      </c>
      <c r="LA30" s="278">
        <v>1.0269576379974327E-3</v>
      </c>
      <c r="LB30" s="208">
        <v>862</v>
      </c>
      <c r="LC30" s="278">
        <v>1.1178980404362656E-2</v>
      </c>
      <c r="LD30" s="208">
        <v>399</v>
      </c>
      <c r="LE30" s="278">
        <v>1.348155156102176E-2</v>
      </c>
      <c r="LF30" s="208">
        <v>2965</v>
      </c>
      <c r="LG30" s="278">
        <v>2.0542914946096499E-2</v>
      </c>
      <c r="LH30" s="208">
        <v>1570</v>
      </c>
      <c r="LI30" s="278">
        <v>2.0807103571665229E-2</v>
      </c>
      <c r="LJ30" s="208">
        <v>47</v>
      </c>
      <c r="LK30" s="278">
        <v>1.3954869358669833E-2</v>
      </c>
      <c r="LL30" s="208">
        <v>5851</v>
      </c>
      <c r="LM30" s="278">
        <v>1.7328594698652451E-2</v>
      </c>
      <c r="LN30" s="208">
        <v>8</v>
      </c>
      <c r="LO30" s="278">
        <v>1.1599246049006815E-3</v>
      </c>
      <c r="LP30" s="208">
        <v>754</v>
      </c>
      <c r="LQ30" s="278">
        <v>1.0147365587780096E-2</v>
      </c>
      <c r="LR30" s="208">
        <v>389</v>
      </c>
      <c r="LS30" s="278">
        <v>1.3578609327003631E-2</v>
      </c>
      <c r="LT30" s="208">
        <v>2906</v>
      </c>
      <c r="LU30" s="278">
        <v>2.0594300778841588E-2</v>
      </c>
      <c r="LV30" s="208">
        <v>1521</v>
      </c>
      <c r="LW30" s="278">
        <v>2.0753172329103561E-2</v>
      </c>
      <c r="LX30" s="208">
        <v>38</v>
      </c>
      <c r="LY30" s="278">
        <v>1.2755958375293723E-2</v>
      </c>
      <c r="LZ30" s="208">
        <v>5616</v>
      </c>
      <c r="MA30" s="278">
        <v>1.7162450416531694E-2</v>
      </c>
      <c r="MB30" s="208">
        <v>5596</v>
      </c>
      <c r="MC30" s="278">
        <v>1.723088245152278E-2</v>
      </c>
      <c r="ME30" s="277"/>
    </row>
    <row r="31" spans="1:343">
      <c r="A31" s="798"/>
      <c r="B31" s="277" t="s">
        <v>2810</v>
      </c>
      <c r="C31" s="277"/>
      <c r="D31" s="82">
        <v>331</v>
      </c>
      <c r="E31" s="796">
        <v>3.599782490483959E-2</v>
      </c>
      <c r="F31" s="82">
        <v>476</v>
      </c>
      <c r="G31" s="796">
        <v>1.3661672693875209E-2</v>
      </c>
      <c r="H31" s="82">
        <v>4309</v>
      </c>
      <c r="I31" s="796">
        <v>6.0633777052317567E-2</v>
      </c>
      <c r="J31" s="82">
        <v>6654</v>
      </c>
      <c r="K31" s="796">
        <v>3.1742699989982012E-2</v>
      </c>
      <c r="L31" s="82">
        <v>1907</v>
      </c>
      <c r="M31" s="796">
        <v>3.5975701780863269E-2</v>
      </c>
      <c r="N31" s="82">
        <v>163</v>
      </c>
      <c r="O31" s="796">
        <v>3.0777945619335348E-2</v>
      </c>
      <c r="P31" s="82">
        <v>13840</v>
      </c>
      <c r="Q31" s="796">
        <v>3.6132939978591752E-2</v>
      </c>
      <c r="R31" s="82">
        <v>336</v>
      </c>
      <c r="S31" s="796">
        <v>3.5117056856187288E-2</v>
      </c>
      <c r="T31" s="82">
        <v>464</v>
      </c>
      <c r="U31" s="796">
        <v>1.3627019089574156E-2</v>
      </c>
      <c r="V31" s="82">
        <v>3211</v>
      </c>
      <c r="W31" s="796">
        <v>6.2131150713028001E-2</v>
      </c>
      <c r="X31" s="82">
        <v>5842</v>
      </c>
      <c r="Y31" s="796">
        <v>3.1447827397614231E-2</v>
      </c>
      <c r="Z31" s="82">
        <v>1572</v>
      </c>
      <c r="AA31" s="796">
        <v>3.1621507452778953E-2</v>
      </c>
      <c r="AB31" s="82">
        <v>159</v>
      </c>
      <c r="AC31" s="796">
        <v>3.4039820166987797E-2</v>
      </c>
      <c r="AD31" s="82">
        <v>11584</v>
      </c>
      <c r="AE31" s="796">
        <v>3.4532614301343564E-2</v>
      </c>
      <c r="AF31" s="82">
        <v>318</v>
      </c>
      <c r="AG31" s="796">
        <v>3.0474365117393386E-2</v>
      </c>
      <c r="AH31" s="82">
        <v>470</v>
      </c>
      <c r="AI31" s="796">
        <v>1.3659217065302683E-2</v>
      </c>
      <c r="AJ31" s="82">
        <v>3348</v>
      </c>
      <c r="AK31" s="796">
        <v>6.1914008321775314E-2</v>
      </c>
      <c r="AL31" s="82">
        <v>5817</v>
      </c>
      <c r="AM31" s="796">
        <v>3.1539566785046221E-2</v>
      </c>
      <c r="AN31" s="82">
        <v>1808</v>
      </c>
      <c r="AO31" s="796">
        <v>3.7783164758003848E-2</v>
      </c>
      <c r="AP31" s="82">
        <v>181</v>
      </c>
      <c r="AQ31" s="796">
        <v>3.2212137390994836E-2</v>
      </c>
      <c r="AR31" s="82">
        <v>11942</v>
      </c>
      <c r="AS31" s="796">
        <v>3.5454612929562826E-2</v>
      </c>
      <c r="AT31" s="82">
        <v>322</v>
      </c>
      <c r="AU31" s="796">
        <v>2.9259427532939572E-2</v>
      </c>
      <c r="AV31" s="82">
        <v>496</v>
      </c>
      <c r="AW31" s="796">
        <v>1.4333603051670326E-2</v>
      </c>
      <c r="AX31" s="82">
        <v>3145</v>
      </c>
      <c r="AY31" s="796">
        <v>6.2663133355914641E-2</v>
      </c>
      <c r="AZ31" s="82">
        <v>5031</v>
      </c>
      <c r="BA31" s="796">
        <v>2.8806843557825545E-2</v>
      </c>
      <c r="BB31" s="82">
        <v>1677</v>
      </c>
      <c r="BC31" s="796">
        <v>3.6319927230199466E-2</v>
      </c>
      <c r="BD31" s="82">
        <v>192</v>
      </c>
      <c r="BE31" s="796">
        <v>3.5780842340663435E-2</v>
      </c>
      <c r="BF31" s="82">
        <v>10863</v>
      </c>
      <c r="BG31" s="796">
        <v>3.3737806033237783E-2</v>
      </c>
      <c r="BH31" s="82">
        <v>344</v>
      </c>
      <c r="BI31" s="796">
        <v>3.4987794955248168E-2</v>
      </c>
      <c r="BJ31" s="82">
        <v>533</v>
      </c>
      <c r="BK31" s="796">
        <v>1.5248612462093037E-2</v>
      </c>
      <c r="BL31" s="82">
        <v>2973</v>
      </c>
      <c r="BM31" s="796">
        <v>6.222789685197589E-2</v>
      </c>
      <c r="BN31" s="82">
        <v>5116</v>
      </c>
      <c r="BO31" s="796">
        <v>2.9786441230582921E-2</v>
      </c>
      <c r="BP31" s="82">
        <v>1675</v>
      </c>
      <c r="BQ31" s="796">
        <v>3.6781659676321396E-2</v>
      </c>
      <c r="BR31" s="82">
        <v>218</v>
      </c>
      <c r="BS31" s="796">
        <v>3.6967949804985585E-2</v>
      </c>
      <c r="BT31" s="82">
        <v>10859</v>
      </c>
      <c r="BU31" s="796">
        <v>3.4390696554913003E-2</v>
      </c>
      <c r="BV31" s="82">
        <v>317</v>
      </c>
      <c r="BW31" s="796">
        <v>3.5566027151351959E-2</v>
      </c>
      <c r="BX31" s="82">
        <v>494</v>
      </c>
      <c r="BY31" s="796">
        <v>1.3653952459922609E-2</v>
      </c>
      <c r="BZ31" s="82">
        <v>2875</v>
      </c>
      <c r="CA31" s="796">
        <v>6.2761962975899407E-2</v>
      </c>
      <c r="CB31" s="82">
        <v>4689</v>
      </c>
      <c r="CC31" s="796">
        <v>2.8264525579124396E-2</v>
      </c>
      <c r="CD31" s="82">
        <v>1122</v>
      </c>
      <c r="CE31" s="796">
        <v>2.4266805086945238E-2</v>
      </c>
      <c r="CF31" s="82">
        <v>142</v>
      </c>
      <c r="CG31" s="796">
        <v>2.3397594331850388E-2</v>
      </c>
      <c r="CH31" s="82">
        <v>9639</v>
      </c>
      <c r="CI31" s="796">
        <v>3.1183780163893587E-2</v>
      </c>
      <c r="CJ31" s="82">
        <v>250</v>
      </c>
      <c r="CK31" s="796">
        <v>2.6939655172413791E-2</v>
      </c>
      <c r="CL31" s="82">
        <v>507</v>
      </c>
      <c r="CM31" s="796">
        <v>1.324832109540359E-2</v>
      </c>
      <c r="CN31" s="82">
        <v>3179</v>
      </c>
      <c r="CO31" s="796">
        <v>6.1675461741424804E-2</v>
      </c>
      <c r="CP31" s="82">
        <v>4753</v>
      </c>
      <c r="CQ31" s="796">
        <v>2.9466101274611915E-2</v>
      </c>
      <c r="CR31" s="82">
        <v>1211</v>
      </c>
      <c r="CS31" s="796">
        <v>2.4557418936183156E-2</v>
      </c>
      <c r="CT31" s="82">
        <v>137</v>
      </c>
      <c r="CU31" s="796">
        <v>2.2068298969072166E-2</v>
      </c>
      <c r="CV31" s="82">
        <v>10037</v>
      </c>
      <c r="CW31" s="796">
        <v>3.1770902575984909E-2</v>
      </c>
      <c r="CX31" s="82">
        <v>213</v>
      </c>
      <c r="CY31" s="796">
        <v>2.5360161924038577E-2</v>
      </c>
      <c r="CZ31" s="82">
        <v>536</v>
      </c>
      <c r="DA31" s="796">
        <v>1.3840473054974566E-2</v>
      </c>
      <c r="DB31" s="82">
        <v>2596</v>
      </c>
      <c r="DC31" s="796">
        <v>5.0768568858293894E-2</v>
      </c>
      <c r="DD31" s="82">
        <v>4676</v>
      </c>
      <c r="DE31" s="796">
        <f t="shared" si="24"/>
        <v>2.9881840199893917E-2</v>
      </c>
      <c r="DF31" s="82">
        <v>1251</v>
      </c>
      <c r="DG31" s="796">
        <f t="shared" si="25"/>
        <v>2.5773089680463133E-2</v>
      </c>
      <c r="DH31" s="82">
        <v>128</v>
      </c>
      <c r="DI31" s="796">
        <f t="shared" si="26"/>
        <v>2.0519397242705996E-2</v>
      </c>
      <c r="DJ31" s="82">
        <f t="shared" si="27"/>
        <v>9400</v>
      </c>
      <c r="DK31" s="796">
        <f t="shared" si="28"/>
        <v>3.0369604548979065E-2</v>
      </c>
      <c r="DL31" s="82">
        <v>227</v>
      </c>
      <c r="DM31" s="796">
        <f t="shared" si="1"/>
        <v>2.5431324221375756E-2</v>
      </c>
      <c r="DN31" s="82">
        <v>582</v>
      </c>
      <c r="DO31" s="796">
        <f t="shared" si="2"/>
        <v>1.4408793820558527E-2</v>
      </c>
      <c r="DP31" s="82">
        <v>2114</v>
      </c>
      <c r="DQ31" s="796">
        <f t="shared" si="3"/>
        <v>4.5544639779386421E-2</v>
      </c>
      <c r="DR31" s="82">
        <v>3800</v>
      </c>
      <c r="DS31" s="796">
        <f t="shared" si="4"/>
        <v>2.6020446593033368E-2</v>
      </c>
      <c r="DT31" s="82">
        <v>1293</v>
      </c>
      <c r="DU31" s="796">
        <f t="shared" si="5"/>
        <v>2.6567219379892745E-2</v>
      </c>
      <c r="DV31" s="82">
        <v>132</v>
      </c>
      <c r="DW31" s="796">
        <f t="shared" si="6"/>
        <v>2.130406714009038E-2</v>
      </c>
      <c r="DX31" s="82">
        <f t="shared" si="29"/>
        <v>8148</v>
      </c>
      <c r="DY31" s="796">
        <f t="shared" si="7"/>
        <v>2.7467822733432668E-2</v>
      </c>
      <c r="DZ31" s="82">
        <v>158</v>
      </c>
      <c r="EA31" s="796">
        <f t="shared" si="8"/>
        <v>1.8453632328895117E-2</v>
      </c>
      <c r="EB31" s="82">
        <v>572</v>
      </c>
      <c r="EC31" s="796">
        <f t="shared" si="9"/>
        <v>1.3419354838709678E-2</v>
      </c>
      <c r="ED31" s="82">
        <v>1749</v>
      </c>
      <c r="EE31" s="796">
        <f t="shared" si="10"/>
        <v>3.9255734614176058E-2</v>
      </c>
      <c r="EF31" s="82">
        <v>4193</v>
      </c>
      <c r="EG31" s="796">
        <f t="shared" si="11"/>
        <v>2.8751277110746931E-2</v>
      </c>
      <c r="EH31" s="82">
        <v>1312</v>
      </c>
      <c r="EI31" s="796">
        <f t="shared" si="12"/>
        <v>2.706549767921609E-2</v>
      </c>
      <c r="EJ31" s="82">
        <v>138</v>
      </c>
      <c r="EK31" s="796">
        <f t="shared" si="13"/>
        <v>2.2435376361567224E-2</v>
      </c>
      <c r="EL31" s="82">
        <f t="shared" si="22"/>
        <v>8122</v>
      </c>
      <c r="EM31" s="796">
        <f t="shared" si="14"/>
        <v>2.7420291420777572E-2</v>
      </c>
      <c r="EN31" s="82">
        <v>102</v>
      </c>
      <c r="EO31" s="796">
        <f t="shared" si="15"/>
        <v>1.2527634487840826E-2</v>
      </c>
      <c r="EP31" s="82">
        <v>563</v>
      </c>
      <c r="EQ31" s="796">
        <f t="shared" si="16"/>
        <v>1.2831323928253983E-2</v>
      </c>
      <c r="ER31" s="82">
        <v>1656</v>
      </c>
      <c r="ES31" s="796">
        <f t="shared" si="17"/>
        <v>3.7980780257333549E-2</v>
      </c>
      <c r="ET31" s="82">
        <v>4500</v>
      </c>
      <c r="EU31" s="796">
        <f t="shared" si="18"/>
        <v>3.2981046891719559E-2</v>
      </c>
      <c r="EV31" s="82">
        <v>1368</v>
      </c>
      <c r="EW31" s="796">
        <f t="shared" si="19"/>
        <v>2.8057509690916176E-2</v>
      </c>
      <c r="EX31" s="82">
        <v>143</v>
      </c>
      <c r="EY31" s="796">
        <f t="shared" si="20"/>
        <v>2.3484972901954344E-2</v>
      </c>
      <c r="EZ31" s="82">
        <f t="shared" si="30"/>
        <v>8332</v>
      </c>
      <c r="FA31" s="796">
        <f t="shared" si="21"/>
        <v>2.9040668088725307E-2</v>
      </c>
      <c r="FB31" s="82">
        <v>130</v>
      </c>
      <c r="FC31" s="796">
        <v>1.2377415976387699E-2</v>
      </c>
      <c r="FD31" s="82">
        <v>618</v>
      </c>
      <c r="FE31" s="796">
        <v>1.2487623512295662E-2</v>
      </c>
      <c r="FF31" s="82">
        <v>1285</v>
      </c>
      <c r="FG31" s="796">
        <v>3.9394218093749045E-2</v>
      </c>
      <c r="FH31" s="82">
        <v>5789</v>
      </c>
      <c r="FI31" s="796">
        <v>3.8405912480428843E-2</v>
      </c>
      <c r="FJ31" s="82">
        <v>1530</v>
      </c>
      <c r="FK31" s="796">
        <v>3.1043298299720003E-2</v>
      </c>
      <c r="FL31" s="82">
        <v>162</v>
      </c>
      <c r="FM31" s="796">
        <v>2.6874585268745851E-2</v>
      </c>
      <c r="FN31" s="82">
        <v>9514</v>
      </c>
      <c r="FO31" s="796">
        <v>3.1855941765972333E-2</v>
      </c>
      <c r="FP31" s="82">
        <v>155</v>
      </c>
      <c r="FQ31" s="796">
        <v>1.5429026478200278E-2</v>
      </c>
      <c r="FR31" s="82">
        <v>673</v>
      </c>
      <c r="FS31" s="796">
        <v>1.2886055105596723E-2</v>
      </c>
      <c r="FT31" s="82">
        <v>1457</v>
      </c>
      <c r="FU31" s="796">
        <v>4.3072102166908093E-2</v>
      </c>
      <c r="FV31" s="82">
        <v>6012</v>
      </c>
      <c r="FW31" s="796">
        <v>3.9489240955308584E-2</v>
      </c>
      <c r="FX31" s="82">
        <v>1567</v>
      </c>
      <c r="FY31" s="796">
        <v>3.1629728311331796E-2</v>
      </c>
      <c r="FZ31" s="82">
        <v>152</v>
      </c>
      <c r="GA31" s="796">
        <v>2.7167113494191243E-2</v>
      </c>
      <c r="GB31" s="82">
        <v>10016</v>
      </c>
      <c r="GC31" s="796">
        <v>3.3003713576797232E-2</v>
      </c>
      <c r="GD31" s="82">
        <v>135</v>
      </c>
      <c r="GE31" s="796">
        <v>1.3000770416024654E-2</v>
      </c>
      <c r="GF31" s="82">
        <v>774</v>
      </c>
      <c r="GG31" s="796">
        <v>1.38991146946325E-2</v>
      </c>
      <c r="GH31" s="82">
        <v>1672</v>
      </c>
      <c r="GI31" s="796">
        <v>4.9923860141530559E-2</v>
      </c>
      <c r="GJ31" s="82">
        <v>5826</v>
      </c>
      <c r="GK31" s="796">
        <v>3.6548643697774212E-2</v>
      </c>
      <c r="GL31" s="82">
        <v>1467</v>
      </c>
      <c r="GM31" s="796">
        <v>2.8896724250004925E-2</v>
      </c>
      <c r="GN31" s="82">
        <v>162</v>
      </c>
      <c r="GO31" s="796">
        <v>3.0798479087452472E-2</v>
      </c>
      <c r="GP31" s="82">
        <v>10036</v>
      </c>
      <c r="GQ31" s="796">
        <v>3.1861025483105973E-2</v>
      </c>
      <c r="GR31" s="82">
        <v>128</v>
      </c>
      <c r="GS31" s="796">
        <v>1.305323271466449E-2</v>
      </c>
      <c r="GT31" s="82">
        <v>995</v>
      </c>
      <c r="GU31" s="796">
        <v>1.6750277768425307E-2</v>
      </c>
      <c r="GV31" s="82">
        <v>1766</v>
      </c>
      <c r="GW31" s="796">
        <v>5.3772608245539248E-2</v>
      </c>
      <c r="GX31" s="82">
        <v>5643</v>
      </c>
      <c r="GY31" s="796">
        <v>3.526786830329242E-2</v>
      </c>
      <c r="GZ31" s="82">
        <v>1545</v>
      </c>
      <c r="HA31" s="796">
        <v>2.9580134402940782E-2</v>
      </c>
      <c r="HB31" s="82">
        <v>173</v>
      </c>
      <c r="HC31" s="796">
        <v>3.4836890857833265E-2</v>
      </c>
      <c r="HD31" s="82">
        <v>10250</v>
      </c>
      <c r="HE31" s="796">
        <v>3.2106399040253593E-2</v>
      </c>
      <c r="HF31" s="82">
        <v>175</v>
      </c>
      <c r="HG31" s="796">
        <v>1.9753922564623546E-2</v>
      </c>
      <c r="HH31" s="82">
        <v>1035</v>
      </c>
      <c r="HI31" s="796">
        <v>1.6290746541167581E-2</v>
      </c>
      <c r="HJ31" s="82">
        <v>2237</v>
      </c>
      <c r="HK31" s="796">
        <v>6.133304087955474E-2</v>
      </c>
      <c r="HL31" s="82">
        <v>5100</v>
      </c>
      <c r="HM31" s="796">
        <v>3.2151705616461676E-2</v>
      </c>
      <c r="HN31" s="82">
        <v>1541</v>
      </c>
      <c r="HO31" s="796">
        <v>2.8050312175764966E-2</v>
      </c>
      <c r="HP31" s="82">
        <v>177</v>
      </c>
      <c r="HQ31" s="796">
        <v>4.2364767831498326E-2</v>
      </c>
      <c r="HR31" s="82">
        <v>10265</v>
      </c>
      <c r="HS31" s="796">
        <v>3.1429594951669151E-2</v>
      </c>
      <c r="HT31" s="82">
        <v>250</v>
      </c>
      <c r="HU31" s="796">
        <v>2.8506271379703536E-2</v>
      </c>
      <c r="HV31" s="82">
        <v>1028</v>
      </c>
      <c r="HW31" s="796">
        <v>1.5861260260445598E-2</v>
      </c>
      <c r="HX31" s="82">
        <v>2070</v>
      </c>
      <c r="HY31" s="796">
        <v>5.825078793336335E-2</v>
      </c>
      <c r="HZ31" s="82">
        <v>3413</v>
      </c>
      <c r="IA31" s="796">
        <v>2.6346667490080439E-2</v>
      </c>
      <c r="IB31" s="82">
        <v>1465</v>
      </c>
      <c r="IC31" s="796">
        <v>2.8948564427845949E-2</v>
      </c>
      <c r="ID31" s="82">
        <v>140</v>
      </c>
      <c r="IE31" s="796">
        <v>3.888888888888889E-2</v>
      </c>
      <c r="IF31" s="82">
        <v>8366</v>
      </c>
      <c r="IG31" s="796">
        <v>2.8565867782986816E-2</v>
      </c>
      <c r="IH31" s="82">
        <v>250</v>
      </c>
      <c r="II31" s="796">
        <v>2.6715110066253472E-2</v>
      </c>
      <c r="IJ31" s="82">
        <v>1530</v>
      </c>
      <c r="IK31" s="796">
        <v>2.1365432684922709E-2</v>
      </c>
      <c r="IL31" s="82">
        <v>2329</v>
      </c>
      <c r="IM31" s="796">
        <v>5.9937720359266027E-2</v>
      </c>
      <c r="IN31" s="82">
        <v>3555</v>
      </c>
      <c r="IO31" s="796">
        <v>2.4568411450054596E-2</v>
      </c>
      <c r="IP31" s="82">
        <v>1534</v>
      </c>
      <c r="IQ31" s="796">
        <v>2.8546439138768448E-2</v>
      </c>
      <c r="IR31" s="82">
        <v>238</v>
      </c>
      <c r="IS31" s="796">
        <v>6.3483595625500128E-2</v>
      </c>
      <c r="IT31" s="82">
        <v>9436</v>
      </c>
      <c r="IU31" s="796">
        <v>2.9303437781435359E-2</v>
      </c>
      <c r="IV31" s="82">
        <v>260</v>
      </c>
      <c r="IW31" s="796">
        <v>2.6294498381877023E-2</v>
      </c>
      <c r="IX31" s="82">
        <v>1332</v>
      </c>
      <c r="IY31" s="796">
        <v>1.7661800389832533E-2</v>
      </c>
      <c r="IZ31" s="82">
        <v>2459</v>
      </c>
      <c r="JA31" s="796">
        <v>5.9560141452308292E-2</v>
      </c>
      <c r="JB31" s="82">
        <v>3723</v>
      </c>
      <c r="JC31" s="796">
        <v>2.5023020103103179E-2</v>
      </c>
      <c r="JD31" s="82">
        <v>2508</v>
      </c>
      <c r="JE31" s="796">
        <v>3.3263040623880955E-2</v>
      </c>
      <c r="JF31" s="82">
        <v>252</v>
      </c>
      <c r="JG31" s="796">
        <v>6.8459657701711488E-2</v>
      </c>
      <c r="JH31" s="82">
        <v>10534</v>
      </c>
      <c r="JI31" s="796">
        <v>2.9718948015821516E-2</v>
      </c>
      <c r="JJ31" s="82">
        <v>176</v>
      </c>
      <c r="JK31" s="796">
        <v>2.3054755043227664E-2</v>
      </c>
      <c r="JL31" s="82">
        <v>1447</v>
      </c>
      <c r="JM31" s="796">
        <v>1.8577958093672967E-2</v>
      </c>
      <c r="JN31" s="82">
        <v>1653</v>
      </c>
      <c r="JO31" s="796">
        <v>5.0025724056532397E-2</v>
      </c>
      <c r="JP31" s="82">
        <v>3347</v>
      </c>
      <c r="JQ31" s="796">
        <v>2.3872357422042165E-2</v>
      </c>
      <c r="JR31" s="82">
        <v>2450</v>
      </c>
      <c r="JS31" s="796">
        <v>3.3174906230111982E-2</v>
      </c>
      <c r="JT31" s="82">
        <v>181</v>
      </c>
      <c r="JU31" s="796">
        <v>6.3154221912072581E-2</v>
      </c>
      <c r="JV31" s="82">
        <v>9254</v>
      </c>
      <c r="JW31" s="796">
        <v>2.7583863410097591E-2</v>
      </c>
      <c r="JX31" s="82">
        <v>268</v>
      </c>
      <c r="JY31" s="796">
        <v>7.6840810498519094E-4</v>
      </c>
      <c r="JZ31" s="82">
        <v>1646</v>
      </c>
      <c r="KA31" s="796">
        <v>4.7194020179314343E-3</v>
      </c>
      <c r="KB31" s="82">
        <v>1509</v>
      </c>
      <c r="KC31" s="796">
        <v>4.3265963821740791E-3</v>
      </c>
      <c r="KD31" s="82">
        <v>3895</v>
      </c>
      <c r="KE31" s="796">
        <v>1.1167722272079548E-2</v>
      </c>
      <c r="KF31" s="82">
        <v>2579</v>
      </c>
      <c r="KG31" s="796">
        <v>7.3944944132716692E-3</v>
      </c>
      <c r="KH31" s="82">
        <v>172</v>
      </c>
      <c r="KI31" s="796">
        <v>4.9315744051288369E-4</v>
      </c>
      <c r="KJ31" s="82">
        <v>10069</v>
      </c>
      <c r="KK31" s="796">
        <v>2.8869780630954803E-2</v>
      </c>
      <c r="KL31" s="82">
        <v>9292</v>
      </c>
      <c r="KM31" s="796">
        <v>2.6522276485883994E-2</v>
      </c>
      <c r="KN31" s="82">
        <v>1356</v>
      </c>
      <c r="KO31" s="796">
        <v>3.8704484411169497E-3</v>
      </c>
      <c r="KP31" s="82">
        <v>1288</v>
      </c>
      <c r="KQ31" s="796">
        <v>3.6763551564591677E-3</v>
      </c>
      <c r="KR31" s="82">
        <v>4020</v>
      </c>
      <c r="KS31" s="796">
        <v>1.1474338298886532E-2</v>
      </c>
      <c r="KT31" s="82">
        <v>2355</v>
      </c>
      <c r="KU31" s="796">
        <v>6.7219071377805431E-3</v>
      </c>
      <c r="KV31" s="82">
        <v>53</v>
      </c>
      <c r="KW31" s="796">
        <v>1.5127858951268313E-4</v>
      </c>
      <c r="KX31" s="82">
        <v>9292</v>
      </c>
      <c r="KY31" s="796">
        <v>2.6522276485883994E-2</v>
      </c>
      <c r="KZ31" s="208">
        <v>211</v>
      </c>
      <c r="LA31" s="278">
        <v>2.7086007702182283E-2</v>
      </c>
      <c r="LB31" s="208">
        <v>1330</v>
      </c>
      <c r="LC31" s="278">
        <v>1.7248310832717322E-2</v>
      </c>
      <c r="LD31" s="208">
        <v>996</v>
      </c>
      <c r="LE31" s="278">
        <v>3.3653196377888904E-2</v>
      </c>
      <c r="LF31" s="208">
        <v>4304</v>
      </c>
      <c r="LG31" s="278">
        <v>2.9820136906576505E-2</v>
      </c>
      <c r="LH31" s="208">
        <v>2496</v>
      </c>
      <c r="LI31" s="278">
        <v>3.3079318799284343E-2</v>
      </c>
      <c r="LJ31" s="208">
        <v>154</v>
      </c>
      <c r="LK31" s="278">
        <v>4.5724465558194774E-2</v>
      </c>
      <c r="LL31" s="208">
        <v>9491</v>
      </c>
      <c r="LM31" s="278">
        <v>2.8108988597660298E-2</v>
      </c>
      <c r="LN31" s="208">
        <v>184</v>
      </c>
      <c r="LO31" s="278">
        <v>2.6678265912715673E-2</v>
      </c>
      <c r="LP31" s="208">
        <v>1275</v>
      </c>
      <c r="LQ31" s="278">
        <v>1.7159006796312496E-2</v>
      </c>
      <c r="LR31" s="208">
        <v>1019</v>
      </c>
      <c r="LS31" s="278">
        <v>3.5569673275621334E-2</v>
      </c>
      <c r="LT31" s="208">
        <v>3727</v>
      </c>
      <c r="LU31" s="278">
        <v>2.6412580523999519E-2</v>
      </c>
      <c r="LV31" s="208">
        <v>2454</v>
      </c>
      <c r="LW31" s="278">
        <v>3.348342202210397E-2</v>
      </c>
      <c r="LX31" s="208">
        <v>137</v>
      </c>
      <c r="LY31" s="278">
        <v>4.5988586774085266E-2</v>
      </c>
      <c r="LZ31" s="208">
        <v>8796</v>
      </c>
      <c r="MA31" s="278">
        <v>2.6880504605379767E-2</v>
      </c>
      <c r="MB31" s="208">
        <v>9114</v>
      </c>
      <c r="MC31" s="278">
        <v>2.8064536655444738E-2</v>
      </c>
      <c r="ME31" s="277"/>
    </row>
    <row r="32" spans="1:343">
      <c r="A32" s="798"/>
      <c r="B32" s="277" t="s">
        <v>2831</v>
      </c>
      <c r="C32" s="277"/>
      <c r="D32" s="82">
        <v>0</v>
      </c>
      <c r="E32" s="796">
        <v>0</v>
      </c>
      <c r="F32" s="82">
        <v>357</v>
      </c>
      <c r="G32" s="796">
        <v>1.0246254520406405E-2</v>
      </c>
      <c r="H32" s="82">
        <v>603</v>
      </c>
      <c r="I32" s="796">
        <v>8.4850702164185401E-3</v>
      </c>
      <c r="J32" s="82">
        <v>3018</v>
      </c>
      <c r="K32" s="796">
        <v>1.4397275108170382E-2</v>
      </c>
      <c r="L32" s="82">
        <v>454</v>
      </c>
      <c r="M32" s="796">
        <v>8.5647449441593713E-3</v>
      </c>
      <c r="N32" s="82">
        <v>54</v>
      </c>
      <c r="O32" s="796">
        <v>1.0196374622356496E-2</v>
      </c>
      <c r="P32" s="82">
        <v>4486</v>
      </c>
      <c r="Q32" s="796">
        <v>1.1711876354332559E-2</v>
      </c>
      <c r="R32" s="82">
        <v>0</v>
      </c>
      <c r="S32" s="796">
        <v>0</v>
      </c>
      <c r="T32" s="82">
        <v>361</v>
      </c>
      <c r="U32" s="796">
        <v>1.0602055800293686E-2</v>
      </c>
      <c r="V32" s="82">
        <v>531</v>
      </c>
      <c r="W32" s="796">
        <v>1.0274568990538109E-2</v>
      </c>
      <c r="X32" s="82">
        <v>2800</v>
      </c>
      <c r="Y32" s="796">
        <v>1.5072563627750743E-2</v>
      </c>
      <c r="Z32" s="82">
        <v>407</v>
      </c>
      <c r="AA32" s="796">
        <v>8.1869933417818268E-3</v>
      </c>
      <c r="AB32" s="82">
        <v>43</v>
      </c>
      <c r="AC32" s="796">
        <v>9.2057375294369512E-3</v>
      </c>
      <c r="AD32" s="82">
        <v>4142</v>
      </c>
      <c r="AE32" s="796">
        <v>1.2347555976878888E-2</v>
      </c>
      <c r="AF32" s="82">
        <v>0</v>
      </c>
      <c r="AG32" s="796">
        <v>0</v>
      </c>
      <c r="AH32" s="82">
        <v>371</v>
      </c>
      <c r="AI32" s="796">
        <v>1.0782062832398501E-2</v>
      </c>
      <c r="AJ32" s="82">
        <v>569</v>
      </c>
      <c r="AK32" s="796">
        <v>1.0522422561257513E-2</v>
      </c>
      <c r="AL32" s="82">
        <v>2459</v>
      </c>
      <c r="AM32" s="796">
        <v>1.333261040474964E-2</v>
      </c>
      <c r="AN32" s="82">
        <v>467</v>
      </c>
      <c r="AO32" s="796">
        <v>9.7592577112764357E-3</v>
      </c>
      <c r="AP32" s="82">
        <v>45</v>
      </c>
      <c r="AQ32" s="796">
        <v>8.0085424452749597E-3</v>
      </c>
      <c r="AR32" s="82">
        <v>3911</v>
      </c>
      <c r="AS32" s="796">
        <v>1.1611370889928004E-2</v>
      </c>
      <c r="AT32" s="82">
        <v>1</v>
      </c>
      <c r="AU32" s="796">
        <v>9.0867787369377552E-5</v>
      </c>
      <c r="AV32" s="82">
        <v>350</v>
      </c>
      <c r="AW32" s="796">
        <v>1.0114437637267368E-2</v>
      </c>
      <c r="AX32" s="82">
        <v>483</v>
      </c>
      <c r="AY32" s="796">
        <v>9.6236227061706741E-3</v>
      </c>
      <c r="AZ32" s="82">
        <v>2303</v>
      </c>
      <c r="BA32" s="796">
        <v>1.3186674759227237E-2</v>
      </c>
      <c r="BB32" s="82">
        <v>507</v>
      </c>
      <c r="BC32" s="796">
        <v>1.0980443116106816E-2</v>
      </c>
      <c r="BD32" s="82">
        <v>44</v>
      </c>
      <c r="BE32" s="796">
        <v>8.1997763697353714E-3</v>
      </c>
      <c r="BF32" s="82">
        <v>3688</v>
      </c>
      <c r="BG32" s="796">
        <v>1.1454020864455577E-2</v>
      </c>
      <c r="BH32" s="82">
        <v>1</v>
      </c>
      <c r="BI32" s="796">
        <v>1.017087062652563E-4</v>
      </c>
      <c r="BJ32" s="82">
        <v>374</v>
      </c>
      <c r="BK32" s="796">
        <v>1.0699776849573725E-2</v>
      </c>
      <c r="BL32" s="82">
        <v>353</v>
      </c>
      <c r="BM32" s="796">
        <v>7.3886470194239788E-3</v>
      </c>
      <c r="BN32" s="82">
        <v>2247</v>
      </c>
      <c r="BO32" s="796">
        <v>1.308251240131349E-2</v>
      </c>
      <c r="BP32" s="82">
        <v>443</v>
      </c>
      <c r="BQ32" s="796">
        <v>9.7279255143942547E-3</v>
      </c>
      <c r="BR32" s="82">
        <v>45</v>
      </c>
      <c r="BS32" s="796">
        <v>7.63099881295574E-3</v>
      </c>
      <c r="BT32" s="82">
        <v>3463</v>
      </c>
      <c r="BU32" s="796">
        <v>1.0967398671117389E-2</v>
      </c>
      <c r="BV32" s="82">
        <v>6</v>
      </c>
      <c r="BW32" s="796">
        <v>6.7317401548300237E-4</v>
      </c>
      <c r="BX32" s="82">
        <v>396</v>
      </c>
      <c r="BY32" s="796">
        <v>1.0945273631840797E-2</v>
      </c>
      <c r="BZ32" s="82">
        <v>262</v>
      </c>
      <c r="CA32" s="796">
        <v>5.7195249738037027E-3</v>
      </c>
      <c r="CB32" s="82">
        <v>2038</v>
      </c>
      <c r="CC32" s="796">
        <v>1.2284730887237262E-2</v>
      </c>
      <c r="CD32" s="82">
        <v>454</v>
      </c>
      <c r="CE32" s="796">
        <v>9.8191885111168793E-3</v>
      </c>
      <c r="CF32" s="82">
        <v>48</v>
      </c>
      <c r="CG32" s="796">
        <v>7.9090459713297076E-3</v>
      </c>
      <c r="CH32" s="82">
        <v>3204</v>
      </c>
      <c r="CI32" s="796">
        <v>1.0365476879874993E-2</v>
      </c>
      <c r="CJ32" s="82">
        <v>6</v>
      </c>
      <c r="CK32" s="796">
        <v>6.4655172413793103E-4</v>
      </c>
      <c r="CL32" s="82">
        <v>415</v>
      </c>
      <c r="CM32" s="796">
        <v>1.0844286498210039E-2</v>
      </c>
      <c r="CN32" s="82">
        <v>247</v>
      </c>
      <c r="CO32" s="796">
        <v>4.7920223498370326E-3</v>
      </c>
      <c r="CP32" s="82">
        <v>1964</v>
      </c>
      <c r="CQ32" s="796">
        <v>1.2175767494916431E-2</v>
      </c>
      <c r="CR32" s="82">
        <v>451</v>
      </c>
      <c r="CS32" s="796">
        <v>9.1456613874637514E-3</v>
      </c>
      <c r="CT32" s="82">
        <v>50</v>
      </c>
      <c r="CU32" s="796">
        <v>8.0541237113402053E-3</v>
      </c>
      <c r="CV32" s="82">
        <v>3133</v>
      </c>
      <c r="CW32" s="796">
        <v>9.9171303945960656E-3</v>
      </c>
      <c r="CX32" s="82">
        <v>6</v>
      </c>
      <c r="CY32" s="796">
        <v>7.1437075842362184E-4</v>
      </c>
      <c r="CZ32" s="82">
        <v>427</v>
      </c>
      <c r="DA32" s="796">
        <v>1.1025899243421903E-2</v>
      </c>
      <c r="DB32" s="82">
        <v>139</v>
      </c>
      <c r="DC32" s="796">
        <v>2.7183478703015607E-3</v>
      </c>
      <c r="DD32" s="82">
        <v>1969</v>
      </c>
      <c r="DE32" s="796">
        <f t="shared" si="24"/>
        <v>1.25828364742496E-2</v>
      </c>
      <c r="DF32" s="82">
        <v>417</v>
      </c>
      <c r="DG32" s="796">
        <f t="shared" si="25"/>
        <v>8.5910298934877109E-3</v>
      </c>
      <c r="DH32" s="82">
        <v>53</v>
      </c>
      <c r="DI32" s="796">
        <f t="shared" si="26"/>
        <v>8.4963129208079514E-3</v>
      </c>
      <c r="DJ32" s="82">
        <f t="shared" si="27"/>
        <v>3011</v>
      </c>
      <c r="DK32" s="796">
        <f t="shared" si="28"/>
        <v>9.7279658826570168E-3</v>
      </c>
      <c r="DL32" s="82">
        <v>6</v>
      </c>
      <c r="DM32" s="796">
        <f t="shared" si="1"/>
        <v>6.7219359175442527E-4</v>
      </c>
      <c r="DN32" s="82">
        <v>437</v>
      </c>
      <c r="DO32" s="796">
        <f t="shared" si="2"/>
        <v>1.0818974054268172E-2</v>
      </c>
      <c r="DP32" s="82">
        <v>83</v>
      </c>
      <c r="DQ32" s="796">
        <f t="shared" si="3"/>
        <v>1.788176490865219E-3</v>
      </c>
      <c r="DR32" s="82">
        <v>1825</v>
      </c>
      <c r="DS32" s="796">
        <f t="shared" si="4"/>
        <v>1.2496661850601552E-2</v>
      </c>
      <c r="DT32" s="82">
        <v>979</v>
      </c>
      <c r="DU32" s="796">
        <f t="shared" si="5"/>
        <v>2.0115473915634181E-2</v>
      </c>
      <c r="DV32" s="82">
        <v>55</v>
      </c>
      <c r="DW32" s="796">
        <f t="shared" si="6"/>
        <v>8.876694641704326E-3</v>
      </c>
      <c r="DX32" s="82">
        <f t="shared" si="29"/>
        <v>3385</v>
      </c>
      <c r="DY32" s="796">
        <f t="shared" si="7"/>
        <v>1.1411215016282472E-2</v>
      </c>
      <c r="DZ32" s="82">
        <v>6</v>
      </c>
      <c r="EA32" s="796">
        <f t="shared" si="8"/>
        <v>7.0077084793272596E-4</v>
      </c>
      <c r="EB32" s="82">
        <v>455</v>
      </c>
      <c r="EC32" s="796">
        <f t="shared" si="9"/>
        <v>1.0674486803519062E-2</v>
      </c>
      <c r="ED32" s="82">
        <v>99</v>
      </c>
      <c r="EE32" s="796">
        <f t="shared" si="10"/>
        <v>2.2220227140099654E-3</v>
      </c>
      <c r="EF32" s="82">
        <v>1733</v>
      </c>
      <c r="EG32" s="796">
        <f t="shared" si="11"/>
        <v>1.188312979559371E-2</v>
      </c>
      <c r="EH32" s="82">
        <v>400</v>
      </c>
      <c r="EI32" s="796">
        <f t="shared" si="12"/>
        <v>8.2516761217122231E-3</v>
      </c>
      <c r="EJ32" s="82">
        <v>55</v>
      </c>
      <c r="EK32" s="796">
        <f t="shared" si="13"/>
        <v>8.9416355064217204E-3</v>
      </c>
      <c r="EL32" s="82">
        <f t="shared" si="22"/>
        <v>2748</v>
      </c>
      <c r="EM32" s="796">
        <f t="shared" si="14"/>
        <v>9.277389906956016E-3</v>
      </c>
      <c r="EN32" s="82">
        <v>6</v>
      </c>
      <c r="EO32" s="796">
        <f t="shared" si="15"/>
        <v>7.3691967575534268E-4</v>
      </c>
      <c r="EP32" s="82">
        <v>461</v>
      </c>
      <c r="EQ32" s="796">
        <f t="shared" si="16"/>
        <v>1.0506643571802995E-2</v>
      </c>
      <c r="ER32" s="82">
        <v>111</v>
      </c>
      <c r="ES32" s="796">
        <f t="shared" si="17"/>
        <v>2.5458131694227198E-3</v>
      </c>
      <c r="ET32" s="82">
        <v>1653</v>
      </c>
      <c r="EU32" s="796">
        <f t="shared" si="18"/>
        <v>1.2115037891558317E-2</v>
      </c>
      <c r="EV32" s="82">
        <v>412</v>
      </c>
      <c r="EW32" s="796">
        <f t="shared" si="19"/>
        <v>8.4500687080829428E-3</v>
      </c>
      <c r="EX32" s="82">
        <v>55</v>
      </c>
      <c r="EY32" s="796">
        <f t="shared" si="20"/>
        <v>9.0326818853670547E-3</v>
      </c>
      <c r="EZ32" s="82">
        <f t="shared" si="30"/>
        <v>2698</v>
      </c>
      <c r="FA32" s="796">
        <f t="shared" si="21"/>
        <v>9.4037112942127795E-3</v>
      </c>
      <c r="FB32" s="82">
        <v>6</v>
      </c>
      <c r="FC32" s="796">
        <v>5.7126535275635532E-4</v>
      </c>
      <c r="FD32" s="82">
        <v>477</v>
      </c>
      <c r="FE32" s="796">
        <v>9.638505526480632E-3</v>
      </c>
      <c r="FF32" s="82">
        <v>48</v>
      </c>
      <c r="FG32" s="796">
        <v>1.4715349949415985E-3</v>
      </c>
      <c r="FH32" s="82">
        <v>1846</v>
      </c>
      <c r="FI32" s="796">
        <v>1.2246901785951225E-2</v>
      </c>
      <c r="FJ32" s="82">
        <v>510</v>
      </c>
      <c r="FK32" s="796">
        <v>1.0347766099906668E-2</v>
      </c>
      <c r="FL32" s="82">
        <v>52</v>
      </c>
      <c r="FM32" s="796">
        <v>8.6264100862641011E-3</v>
      </c>
      <c r="FN32" s="82">
        <v>2939</v>
      </c>
      <c r="FO32" s="796">
        <v>9.8407202911701391E-3</v>
      </c>
      <c r="FP32" s="82">
        <v>1</v>
      </c>
      <c r="FQ32" s="796">
        <v>9.9542106310969539E-5</v>
      </c>
      <c r="FR32" s="82">
        <v>499</v>
      </c>
      <c r="FS32" s="796">
        <v>9.554445018859976E-3</v>
      </c>
      <c r="FT32" s="82">
        <v>42</v>
      </c>
      <c r="FU32" s="796">
        <v>1.2416117302746328E-3</v>
      </c>
      <c r="FV32" s="82">
        <v>1898</v>
      </c>
      <c r="FW32" s="796">
        <v>1.2466829563069808E-2</v>
      </c>
      <c r="FX32" s="82">
        <v>453</v>
      </c>
      <c r="FY32" s="796">
        <v>9.1437568124015985E-3</v>
      </c>
      <c r="FZ32" s="82">
        <v>50</v>
      </c>
      <c r="GA32" s="796">
        <v>8.9365504915102766E-3</v>
      </c>
      <c r="GB32" s="82">
        <v>2943</v>
      </c>
      <c r="GC32" s="796">
        <v>9.6974769425433559E-3</v>
      </c>
      <c r="GD32" s="82">
        <v>1</v>
      </c>
      <c r="GE32" s="796">
        <v>9.6302003081664102E-5</v>
      </c>
      <c r="GF32" s="82">
        <v>529</v>
      </c>
      <c r="GG32" s="796">
        <v>9.4995241259180786E-3</v>
      </c>
      <c r="GH32" s="82">
        <v>46</v>
      </c>
      <c r="GI32" s="796">
        <v>1.373503329252635E-3</v>
      </c>
      <c r="GJ32" s="82">
        <v>1947</v>
      </c>
      <c r="GK32" s="796">
        <v>1.2214248074075933E-2</v>
      </c>
      <c r="GL32" s="82">
        <v>450</v>
      </c>
      <c r="GM32" s="796">
        <v>8.8640258435597925E-3</v>
      </c>
      <c r="GN32" s="82">
        <v>49</v>
      </c>
      <c r="GO32" s="796">
        <v>9.3155893536121664E-3</v>
      </c>
      <c r="GP32" s="82">
        <v>3022</v>
      </c>
      <c r="GQ32" s="796">
        <v>9.5938639906283634E-3</v>
      </c>
      <c r="GR32" s="82">
        <v>1</v>
      </c>
      <c r="GS32" s="796">
        <v>1.0197838058331633E-4</v>
      </c>
      <c r="GT32" s="82">
        <v>568</v>
      </c>
      <c r="GU32" s="796">
        <v>9.5619676105181649E-3</v>
      </c>
      <c r="GV32" s="82">
        <v>25</v>
      </c>
      <c r="GW32" s="796">
        <v>7.6122038852688629E-4</v>
      </c>
      <c r="GX32" s="82">
        <v>1962</v>
      </c>
      <c r="GY32" s="796">
        <v>1.226219344516387E-2</v>
      </c>
      <c r="GZ32" s="82">
        <v>411</v>
      </c>
      <c r="HA32" s="796">
        <v>7.8688901227240531E-3</v>
      </c>
      <c r="HB32" s="82">
        <v>42</v>
      </c>
      <c r="HC32" s="796">
        <v>8.457511075312122E-3</v>
      </c>
      <c r="HD32" s="82">
        <v>3009</v>
      </c>
      <c r="HE32" s="796">
        <v>9.4251858255729824E-3</v>
      </c>
      <c r="HF32" s="82">
        <v>1</v>
      </c>
      <c r="HG32" s="796">
        <v>1.1287955751213455E-4</v>
      </c>
      <c r="HH32" s="82">
        <v>601</v>
      </c>
      <c r="HI32" s="796">
        <v>9.4596508900886157E-3</v>
      </c>
      <c r="HJ32" s="82">
        <v>25</v>
      </c>
      <c r="HK32" s="796">
        <v>6.8543854358018262E-4</v>
      </c>
      <c r="HL32" s="82">
        <v>2012</v>
      </c>
      <c r="HM32" s="796">
        <v>1.2684163078494291E-2</v>
      </c>
      <c r="HN32" s="82">
        <v>408</v>
      </c>
      <c r="HO32" s="796">
        <v>7.4266887525711268E-3</v>
      </c>
      <c r="HP32" s="82">
        <v>38</v>
      </c>
      <c r="HQ32" s="796">
        <v>9.0952608903781713E-3</v>
      </c>
      <c r="HR32" s="82">
        <v>3085</v>
      </c>
      <c r="HS32" s="796">
        <v>9.4457185022795258E-3</v>
      </c>
      <c r="HT32" s="82">
        <v>1</v>
      </c>
      <c r="HU32" s="796">
        <v>1.1402508551881414E-4</v>
      </c>
      <c r="HV32" s="82">
        <v>533</v>
      </c>
      <c r="HW32" s="796">
        <v>8.2237857186940686E-3</v>
      </c>
      <c r="HX32" s="82">
        <v>33</v>
      </c>
      <c r="HY32" s="796">
        <v>9.2863574966231424E-4</v>
      </c>
      <c r="HZ32" s="82">
        <v>1444</v>
      </c>
      <c r="IA32" s="796">
        <v>1.1146963919037842E-2</v>
      </c>
      <c r="IB32" s="82">
        <v>338</v>
      </c>
      <c r="IC32" s="796">
        <v>6.6789179362538777E-3</v>
      </c>
      <c r="ID32" s="82">
        <v>32</v>
      </c>
      <c r="IE32" s="796">
        <v>8.8888888888888889E-3</v>
      </c>
      <c r="IF32" s="82">
        <v>2381</v>
      </c>
      <c r="IG32" s="796">
        <v>8.1299702595376052E-3</v>
      </c>
      <c r="IH32" s="82">
        <v>1</v>
      </c>
      <c r="II32" s="796">
        <v>1.0686044026501389E-4</v>
      </c>
      <c r="IJ32" s="82">
        <v>565</v>
      </c>
      <c r="IK32" s="796">
        <v>7.8898493248243991E-3</v>
      </c>
      <c r="IL32" s="82">
        <v>44</v>
      </c>
      <c r="IM32" s="796">
        <v>1.1323571042540597E-3</v>
      </c>
      <c r="IN32" s="82">
        <v>1565</v>
      </c>
      <c r="IO32" s="796">
        <v>1.0815629794468479E-2</v>
      </c>
      <c r="IP32" s="82">
        <v>345</v>
      </c>
      <c r="IQ32" s="796">
        <v>6.4201574334257589E-3</v>
      </c>
      <c r="IR32" s="82">
        <v>32</v>
      </c>
      <c r="IS32" s="796">
        <v>8.5356094958655634E-3</v>
      </c>
      <c r="IT32" s="82">
        <v>2552</v>
      </c>
      <c r="IU32" s="796">
        <v>7.9252197136734891E-3</v>
      </c>
      <c r="IV32" s="82">
        <v>0</v>
      </c>
      <c r="IW32" s="796">
        <v>0</v>
      </c>
      <c r="IX32" s="82">
        <v>606</v>
      </c>
      <c r="IY32" s="796">
        <v>8.0353236007796643E-3</v>
      </c>
      <c r="IZ32" s="82">
        <v>49</v>
      </c>
      <c r="JA32" s="796">
        <v>1.186842997626314E-3</v>
      </c>
      <c r="JB32" s="82">
        <v>1526</v>
      </c>
      <c r="JC32" s="796">
        <v>1.0256548127138181E-2</v>
      </c>
      <c r="JD32" s="82">
        <v>508</v>
      </c>
      <c r="JE32" s="796">
        <v>6.7374898871337815E-3</v>
      </c>
      <c r="JF32" s="82">
        <v>32</v>
      </c>
      <c r="JG32" s="796">
        <v>8.6932898668839985E-3</v>
      </c>
      <c r="JH32" s="82">
        <v>2721</v>
      </c>
      <c r="JI32" s="796">
        <v>7.6765955525963875E-3</v>
      </c>
      <c r="JJ32" s="82">
        <v>0</v>
      </c>
      <c r="JK32" s="796">
        <v>0</v>
      </c>
      <c r="JL32" s="82">
        <v>680</v>
      </c>
      <c r="JM32" s="796">
        <v>8.7304847986852917E-3</v>
      </c>
      <c r="JN32" s="82">
        <v>44</v>
      </c>
      <c r="JO32" s="796">
        <v>1.3315982205005599E-3</v>
      </c>
      <c r="JP32" s="82">
        <v>1527</v>
      </c>
      <c r="JQ32" s="796">
        <v>1.0891272716898234E-2</v>
      </c>
      <c r="JR32" s="82">
        <v>519</v>
      </c>
      <c r="JS32" s="796">
        <v>7.0276638095624977E-3</v>
      </c>
      <c r="JT32" s="82">
        <v>27</v>
      </c>
      <c r="JU32" s="796">
        <v>9.4207955338450802E-3</v>
      </c>
      <c r="JV32" s="82">
        <v>2797</v>
      </c>
      <c r="JW32" s="796">
        <v>8.3371586295702352E-3</v>
      </c>
      <c r="JX32" s="82">
        <v>0</v>
      </c>
      <c r="JY32" s="796">
        <v>0</v>
      </c>
      <c r="JZ32" s="82">
        <v>675</v>
      </c>
      <c r="KA32" s="796">
        <v>1.9353562345709101E-3</v>
      </c>
      <c r="KB32" s="82">
        <v>52</v>
      </c>
      <c r="KC32" s="796">
        <v>1.4909410992249974E-4</v>
      </c>
      <c r="KD32" s="82">
        <v>1486</v>
      </c>
      <c r="KE32" s="796">
        <v>4.2606509104775887E-3</v>
      </c>
      <c r="KF32" s="82">
        <v>524</v>
      </c>
      <c r="KG32" s="796">
        <v>1.5024098769113436E-3</v>
      </c>
      <c r="KH32" s="82">
        <v>26</v>
      </c>
      <c r="KI32" s="796">
        <v>7.4547054961249869E-5</v>
      </c>
      <c r="KJ32" s="82">
        <v>2763</v>
      </c>
      <c r="KK32" s="796">
        <v>7.9220581868435919E-3</v>
      </c>
      <c r="KL32" s="82">
        <v>2806</v>
      </c>
      <c r="KM32" s="796">
        <v>8.0092023051431867E-3</v>
      </c>
      <c r="KN32" s="82">
        <v>705</v>
      </c>
      <c r="KO32" s="796">
        <v>2.0122906718196532E-3</v>
      </c>
      <c r="KP32" s="82">
        <v>49</v>
      </c>
      <c r="KQ32" s="796">
        <v>1.3986133747399007E-4</v>
      </c>
      <c r="KR32" s="82">
        <v>1528</v>
      </c>
      <c r="KS32" s="796">
        <v>4.3613902787807517E-3</v>
      </c>
      <c r="KT32" s="82">
        <v>494</v>
      </c>
      <c r="KU32" s="796">
        <v>1.4100306267785937E-3</v>
      </c>
      <c r="KV32" s="82">
        <v>30</v>
      </c>
      <c r="KW32" s="796">
        <v>8.5629390290198004E-5</v>
      </c>
      <c r="KX32" s="82">
        <v>2806</v>
      </c>
      <c r="KY32" s="796">
        <v>8.0092023051431867E-3</v>
      </c>
      <c r="KZ32" s="208">
        <v>0</v>
      </c>
      <c r="LA32" s="278">
        <v>0</v>
      </c>
      <c r="LB32" s="208">
        <v>735</v>
      </c>
      <c r="LC32" s="278">
        <v>9.5319612496595728E-3</v>
      </c>
      <c r="LD32" s="208">
        <v>49</v>
      </c>
      <c r="LE32" s="278">
        <v>1.6556291390728477E-3</v>
      </c>
      <c r="LF32" s="208">
        <v>1167</v>
      </c>
      <c r="LG32" s="278">
        <v>8.0855250394922824E-3</v>
      </c>
      <c r="LH32" s="208">
        <v>500</v>
      </c>
      <c r="LI32" s="278">
        <v>6.6264661056258702E-3</v>
      </c>
      <c r="LJ32" s="208">
        <v>29</v>
      </c>
      <c r="LK32" s="278">
        <v>8.6104513064133009E-3</v>
      </c>
      <c r="LL32" s="208">
        <v>2480</v>
      </c>
      <c r="LM32" s="278">
        <v>7.3448837553679843E-3</v>
      </c>
      <c r="LN32" s="208">
        <v>0</v>
      </c>
      <c r="LO32" s="278">
        <v>0</v>
      </c>
      <c r="LP32" s="208">
        <v>727</v>
      </c>
      <c r="LQ32" s="278">
        <v>9.7839983850346538E-3</v>
      </c>
      <c r="LR32" s="208">
        <v>46</v>
      </c>
      <c r="LS32" s="278">
        <v>1.6056967327562133E-3</v>
      </c>
      <c r="LT32" s="208">
        <v>1100</v>
      </c>
      <c r="LU32" s="278">
        <v>7.795502703622074E-3</v>
      </c>
      <c r="LV32" s="208">
        <v>467</v>
      </c>
      <c r="LW32" s="278">
        <v>6.3719470596261428E-3</v>
      </c>
      <c r="LX32" s="208">
        <v>28</v>
      </c>
      <c r="LY32" s="278">
        <v>9.3991272239006378E-3</v>
      </c>
      <c r="LZ32" s="208">
        <v>2368</v>
      </c>
      <c r="MA32" s="278">
        <v>7.2365887796202013E-3</v>
      </c>
      <c r="MB32" s="208">
        <v>2370</v>
      </c>
      <c r="MC32" s="278">
        <v>7.2978880703756894E-3</v>
      </c>
      <c r="ME32" s="277"/>
    </row>
    <row r="33" spans="1:343">
      <c r="A33" s="798"/>
      <c r="B33" s="277" t="s">
        <v>2832</v>
      </c>
      <c r="C33" s="277"/>
      <c r="D33" s="82">
        <v>0</v>
      </c>
      <c r="E33" s="796">
        <v>0</v>
      </c>
      <c r="F33" s="82">
        <v>9</v>
      </c>
      <c r="G33" s="796">
        <v>2.5830893748923713E-4</v>
      </c>
      <c r="H33" s="82">
        <v>0</v>
      </c>
      <c r="I33" s="796">
        <v>0</v>
      </c>
      <c r="J33" s="82">
        <v>15</v>
      </c>
      <c r="K33" s="796">
        <v>7.1557033340807064E-5</v>
      </c>
      <c r="L33" s="82">
        <v>92</v>
      </c>
      <c r="M33" s="796">
        <v>1.7355870811952912E-3</v>
      </c>
      <c r="N33" s="82">
        <v>0</v>
      </c>
      <c r="O33" s="796">
        <v>0</v>
      </c>
      <c r="P33" s="82">
        <v>116</v>
      </c>
      <c r="Q33" s="796">
        <v>3.0284834086102917E-4</v>
      </c>
      <c r="R33" s="82">
        <v>0</v>
      </c>
      <c r="S33" s="796">
        <v>0</v>
      </c>
      <c r="T33" s="82">
        <v>11</v>
      </c>
      <c r="U33" s="796">
        <v>3.2305433186490456E-4</v>
      </c>
      <c r="V33" s="82">
        <v>0</v>
      </c>
      <c r="W33" s="796">
        <v>0</v>
      </c>
      <c r="X33" s="82">
        <v>9</v>
      </c>
      <c r="Y33" s="796">
        <v>4.8447525946341673E-5</v>
      </c>
      <c r="Z33" s="82">
        <v>76</v>
      </c>
      <c r="AA33" s="796">
        <v>1.5287751694727737E-3</v>
      </c>
      <c r="AB33" s="82">
        <v>0</v>
      </c>
      <c r="AC33" s="796">
        <v>0</v>
      </c>
      <c r="AD33" s="82">
        <v>96</v>
      </c>
      <c r="AE33" s="796">
        <v>2.8618188647522292E-4</v>
      </c>
      <c r="AF33" s="82">
        <v>0</v>
      </c>
      <c r="AG33" s="796">
        <v>0</v>
      </c>
      <c r="AH33" s="82">
        <v>14</v>
      </c>
      <c r="AI33" s="796">
        <v>4.0687029556220756E-4</v>
      </c>
      <c r="AJ33" s="82">
        <v>0</v>
      </c>
      <c r="AK33" s="796">
        <v>0</v>
      </c>
      <c r="AL33" s="82">
        <v>18</v>
      </c>
      <c r="AM33" s="796">
        <v>9.7595358798492697E-5</v>
      </c>
      <c r="AN33" s="82">
        <v>78</v>
      </c>
      <c r="AO33" s="796">
        <v>1.6300259132324669E-3</v>
      </c>
      <c r="AP33" s="82">
        <v>0</v>
      </c>
      <c r="AQ33" s="796">
        <v>0</v>
      </c>
      <c r="AR33" s="82">
        <v>110</v>
      </c>
      <c r="AS33" s="796">
        <v>3.2657908409411418E-4</v>
      </c>
      <c r="AT33" s="82">
        <v>0</v>
      </c>
      <c r="AU33" s="796">
        <v>0</v>
      </c>
      <c r="AV33" s="82">
        <v>14</v>
      </c>
      <c r="AW33" s="796">
        <v>4.045775054906947E-4</v>
      </c>
      <c r="AX33" s="82">
        <v>0</v>
      </c>
      <c r="AY33" s="796">
        <v>0</v>
      </c>
      <c r="AZ33" s="82">
        <v>69</v>
      </c>
      <c r="BA33" s="796">
        <v>3.9508491462730323E-4</v>
      </c>
      <c r="BB33" s="82">
        <v>73</v>
      </c>
      <c r="BC33" s="796">
        <v>1.5810105472895415E-3</v>
      </c>
      <c r="BD33" s="82">
        <v>0</v>
      </c>
      <c r="BE33" s="796">
        <v>0</v>
      </c>
      <c r="BF33" s="82">
        <v>156</v>
      </c>
      <c r="BG33" s="796">
        <v>4.8449762875679773E-4</v>
      </c>
      <c r="BH33" s="82">
        <v>0</v>
      </c>
      <c r="BI33" s="796">
        <v>0</v>
      </c>
      <c r="BJ33" s="82">
        <v>9</v>
      </c>
      <c r="BK33" s="796">
        <v>2.5748126108599874E-4</v>
      </c>
      <c r="BL33" s="82">
        <v>0</v>
      </c>
      <c r="BM33" s="796">
        <v>0</v>
      </c>
      <c r="BN33" s="82">
        <v>10</v>
      </c>
      <c r="BO33" s="796">
        <v>5.8222129066815713E-5</v>
      </c>
      <c r="BP33" s="82">
        <v>75</v>
      </c>
      <c r="BQ33" s="796">
        <v>1.6469399855069281E-3</v>
      </c>
      <c r="BR33" s="82">
        <v>0</v>
      </c>
      <c r="BS33" s="796">
        <v>0</v>
      </c>
      <c r="BT33" s="82">
        <v>94</v>
      </c>
      <c r="BU33" s="796">
        <v>2.9770010831216704E-4</v>
      </c>
      <c r="BV33" s="82">
        <v>0</v>
      </c>
      <c r="BW33" s="796">
        <v>0</v>
      </c>
      <c r="BX33" s="82">
        <v>9</v>
      </c>
      <c r="BY33" s="796">
        <v>2.4875621890547262E-4</v>
      </c>
      <c r="BZ33" s="82">
        <v>0</v>
      </c>
      <c r="CA33" s="796">
        <v>0</v>
      </c>
      <c r="CB33" s="82">
        <v>20</v>
      </c>
      <c r="CC33" s="796">
        <v>1.2055673098368264E-4</v>
      </c>
      <c r="CD33" s="82">
        <v>78</v>
      </c>
      <c r="CE33" s="796">
        <v>1.6869971450817545E-3</v>
      </c>
      <c r="CF33" s="82">
        <v>0</v>
      </c>
      <c r="CG33" s="796">
        <v>0</v>
      </c>
      <c r="CH33" s="82">
        <v>107</v>
      </c>
      <c r="CI33" s="796">
        <v>3.4616292950893392E-4</v>
      </c>
      <c r="CJ33" s="82">
        <v>0</v>
      </c>
      <c r="CK33" s="796">
        <v>0</v>
      </c>
      <c r="CL33" s="82">
        <v>11</v>
      </c>
      <c r="CM33" s="796">
        <v>2.8743891922966368E-4</v>
      </c>
      <c r="CN33" s="82">
        <v>0</v>
      </c>
      <c r="CO33" s="796">
        <v>0</v>
      </c>
      <c r="CP33" s="82">
        <v>23</v>
      </c>
      <c r="CQ33" s="796">
        <v>1.4258790854535536E-4</v>
      </c>
      <c r="CR33" s="82">
        <v>104</v>
      </c>
      <c r="CS33" s="796">
        <v>2.108977348772129E-3</v>
      </c>
      <c r="CT33" s="82">
        <v>0</v>
      </c>
      <c r="CU33" s="796">
        <v>0</v>
      </c>
      <c r="CV33" s="82">
        <v>138</v>
      </c>
      <c r="CW33" s="796">
        <v>4.3682221335916282E-4</v>
      </c>
      <c r="CX33" s="82">
        <v>0</v>
      </c>
      <c r="CY33" s="796">
        <v>0</v>
      </c>
      <c r="CZ33" s="82">
        <v>13</v>
      </c>
      <c r="DA33" s="796">
        <v>3.3568311513930849E-4</v>
      </c>
      <c r="DB33" s="82">
        <v>0</v>
      </c>
      <c r="DC33" s="796">
        <v>0</v>
      </c>
      <c r="DD33" s="82">
        <v>26</v>
      </c>
      <c r="DE33" s="796">
        <f t="shared" si="24"/>
        <v>1.6615223378897389E-4</v>
      </c>
      <c r="DF33" s="82">
        <v>100</v>
      </c>
      <c r="DG33" s="796">
        <f t="shared" si="25"/>
        <v>2.0601990152248708E-3</v>
      </c>
      <c r="DH33" s="82">
        <v>0</v>
      </c>
      <c r="DI33" s="796">
        <f t="shared" si="26"/>
        <v>0</v>
      </c>
      <c r="DJ33" s="82">
        <f t="shared" si="27"/>
        <v>139</v>
      </c>
      <c r="DK33" s="796">
        <f t="shared" si="28"/>
        <v>4.4908245024554149E-4</v>
      </c>
      <c r="DL33" s="82">
        <v>0</v>
      </c>
      <c r="DM33" s="796">
        <f t="shared" si="1"/>
        <v>0</v>
      </c>
      <c r="DN33" s="82">
        <v>13</v>
      </c>
      <c r="DO33" s="796">
        <f t="shared" si="2"/>
        <v>3.2184591008120421E-4</v>
      </c>
      <c r="DP33" s="82">
        <v>0</v>
      </c>
      <c r="DQ33" s="796">
        <f t="shared" si="3"/>
        <v>0</v>
      </c>
      <c r="DR33" s="82">
        <v>21</v>
      </c>
      <c r="DS33" s="796">
        <f t="shared" si="4"/>
        <v>1.4379720485623704E-4</v>
      </c>
      <c r="DT33" s="82">
        <v>101</v>
      </c>
      <c r="DU33" s="796">
        <f t="shared" si="5"/>
        <v>2.0752429678029135E-3</v>
      </c>
      <c r="DV33" s="82">
        <v>0</v>
      </c>
      <c r="DW33" s="796">
        <f t="shared" si="6"/>
        <v>0</v>
      </c>
      <c r="DX33" s="82">
        <f t="shared" si="29"/>
        <v>135</v>
      </c>
      <c r="DY33" s="796">
        <f t="shared" si="7"/>
        <v>4.5510015574538664E-4</v>
      </c>
      <c r="DZ33" s="82">
        <v>0</v>
      </c>
      <c r="EA33" s="796">
        <f t="shared" si="8"/>
        <v>0</v>
      </c>
      <c r="EB33" s="82">
        <v>13</v>
      </c>
      <c r="EC33" s="796">
        <f t="shared" si="9"/>
        <v>3.0498533724340174E-4</v>
      </c>
      <c r="ED33" s="82">
        <v>0</v>
      </c>
      <c r="EE33" s="796">
        <f t="shared" si="10"/>
        <v>0</v>
      </c>
      <c r="EF33" s="82">
        <v>6</v>
      </c>
      <c r="EG33" s="796">
        <f t="shared" si="11"/>
        <v>4.1141822719885902E-5</v>
      </c>
      <c r="EH33" s="82">
        <v>58</v>
      </c>
      <c r="EI33" s="796">
        <f t="shared" si="12"/>
        <v>1.1964930376482724E-3</v>
      </c>
      <c r="EJ33" s="82">
        <v>0</v>
      </c>
      <c r="EK33" s="796">
        <f t="shared" si="13"/>
        <v>0</v>
      </c>
      <c r="EL33" s="82">
        <f t="shared" si="22"/>
        <v>77</v>
      </c>
      <c r="EM33" s="796">
        <f t="shared" si="14"/>
        <v>2.5995597628661327E-4</v>
      </c>
      <c r="EN33" s="82">
        <v>0</v>
      </c>
      <c r="EO33" s="796">
        <f t="shared" si="15"/>
        <v>0</v>
      </c>
      <c r="EP33" s="82">
        <v>15</v>
      </c>
      <c r="EQ33" s="796">
        <f t="shared" si="16"/>
        <v>3.4186475830161588E-4</v>
      </c>
      <c r="ER33" s="82">
        <v>0</v>
      </c>
      <c r="ES33" s="796">
        <f t="shared" si="17"/>
        <v>0</v>
      </c>
      <c r="ET33" s="82">
        <v>35</v>
      </c>
      <c r="EU33" s="796">
        <f t="shared" si="18"/>
        <v>2.5651925360226324E-4</v>
      </c>
      <c r="EV33" s="82">
        <v>58</v>
      </c>
      <c r="EW33" s="796">
        <f t="shared" si="19"/>
        <v>1.1895727792932296E-3</v>
      </c>
      <c r="EX33" s="82">
        <v>0</v>
      </c>
      <c r="EY33" s="796">
        <f t="shared" si="20"/>
        <v>0</v>
      </c>
      <c r="EZ33" s="82">
        <f t="shared" si="30"/>
        <v>108</v>
      </c>
      <c r="FA33" s="796">
        <f t="shared" si="21"/>
        <v>3.7642728679576729E-4</v>
      </c>
      <c r="FB33" s="82">
        <v>0</v>
      </c>
      <c r="FC33" s="796">
        <v>0</v>
      </c>
      <c r="FD33" s="82">
        <v>16</v>
      </c>
      <c r="FE33" s="796">
        <v>3.2330416860312393E-4</v>
      </c>
      <c r="FF33" s="82">
        <v>0</v>
      </c>
      <c r="FG33" s="796">
        <v>0</v>
      </c>
      <c r="FH33" s="82">
        <v>39</v>
      </c>
      <c r="FI33" s="796">
        <v>2.5873736167502585E-4</v>
      </c>
      <c r="FJ33" s="82">
        <v>60</v>
      </c>
      <c r="FK33" s="796">
        <v>1.2173842470478433E-3</v>
      </c>
      <c r="FL33" s="82">
        <v>0</v>
      </c>
      <c r="FM33" s="796">
        <v>0</v>
      </c>
      <c r="FN33" s="82">
        <v>115</v>
      </c>
      <c r="FO33" s="796">
        <v>3.8505710564292817E-4</v>
      </c>
      <c r="FP33" s="82">
        <v>0</v>
      </c>
      <c r="FQ33" s="796">
        <v>0</v>
      </c>
      <c r="FR33" s="82">
        <v>17</v>
      </c>
      <c r="FS33" s="796">
        <v>3.2550213491106136E-4</v>
      </c>
      <c r="FT33" s="82">
        <v>0</v>
      </c>
      <c r="FU33" s="796">
        <v>0</v>
      </c>
      <c r="FV33" s="82">
        <v>32</v>
      </c>
      <c r="FW33" s="796">
        <v>2.1018890728041829E-4</v>
      </c>
      <c r="FX33" s="82">
        <v>46</v>
      </c>
      <c r="FY33" s="796">
        <v>9.2850510677808728E-4</v>
      </c>
      <c r="FZ33" s="82">
        <v>0</v>
      </c>
      <c r="GA33" s="796">
        <v>0</v>
      </c>
      <c r="GB33" s="82">
        <v>95</v>
      </c>
      <c r="GC33" s="796">
        <v>3.1303442390133153E-4</v>
      </c>
      <c r="GD33" s="82">
        <v>0</v>
      </c>
      <c r="GE33" s="796">
        <v>0</v>
      </c>
      <c r="GF33" s="82">
        <v>18</v>
      </c>
      <c r="GG33" s="796">
        <v>3.2323522545656976E-4</v>
      </c>
      <c r="GH33" s="82">
        <v>0</v>
      </c>
      <c r="GI33" s="796">
        <v>0</v>
      </c>
      <c r="GJ33" s="82">
        <v>30</v>
      </c>
      <c r="GK33" s="796">
        <v>1.8820104890717923E-4</v>
      </c>
      <c r="GL33" s="82">
        <v>49</v>
      </c>
      <c r="GM33" s="796">
        <v>9.6519392518762187E-4</v>
      </c>
      <c r="GN33" s="82">
        <v>0</v>
      </c>
      <c r="GO33" s="796">
        <v>0</v>
      </c>
      <c r="GP33" s="82">
        <v>97</v>
      </c>
      <c r="GQ33" s="796">
        <v>3.0794335112208841E-4</v>
      </c>
      <c r="GR33" s="82">
        <v>0</v>
      </c>
      <c r="GS33" s="796">
        <v>0</v>
      </c>
      <c r="GT33" s="82">
        <v>18</v>
      </c>
      <c r="GU33" s="796">
        <v>3.0302010033332209E-4</v>
      </c>
      <c r="GV33" s="82">
        <v>0</v>
      </c>
      <c r="GW33" s="796">
        <v>0</v>
      </c>
      <c r="GX33" s="82">
        <v>32</v>
      </c>
      <c r="GY33" s="796">
        <v>1.9999500012499687E-4</v>
      </c>
      <c r="GZ33" s="82">
        <v>46</v>
      </c>
      <c r="HA33" s="796">
        <v>8.8070303076716891E-4</v>
      </c>
      <c r="HB33" s="82">
        <v>0</v>
      </c>
      <c r="HC33" s="796">
        <v>0</v>
      </c>
      <c r="HD33" s="82">
        <v>96</v>
      </c>
      <c r="HE33" s="796">
        <v>3.0070383491359462E-4</v>
      </c>
      <c r="HF33" s="82">
        <v>0</v>
      </c>
      <c r="HG33" s="796">
        <v>0</v>
      </c>
      <c r="HH33" s="82">
        <v>16</v>
      </c>
      <c r="HI33" s="796">
        <v>2.5183762768954718E-4</v>
      </c>
      <c r="HJ33" s="82">
        <v>12</v>
      </c>
      <c r="HK33" s="796">
        <v>3.2901050091848765E-4</v>
      </c>
      <c r="HL33" s="82">
        <v>30</v>
      </c>
      <c r="HM33" s="796">
        <v>1.8912768009683338E-4</v>
      </c>
      <c r="HN33" s="82">
        <v>46</v>
      </c>
      <c r="HO33" s="796">
        <v>8.3732275151537211E-4</v>
      </c>
      <c r="HP33" s="82">
        <v>0</v>
      </c>
      <c r="HQ33" s="796">
        <v>0</v>
      </c>
      <c r="HR33" s="82">
        <v>104</v>
      </c>
      <c r="HS33" s="796">
        <v>3.1842940818057399E-4</v>
      </c>
      <c r="HT33" s="82">
        <v>0</v>
      </c>
      <c r="HU33" s="796">
        <v>0</v>
      </c>
      <c r="HV33" s="82">
        <v>9</v>
      </c>
      <c r="HW33" s="796">
        <v>1.3886317348639141E-4</v>
      </c>
      <c r="HX33" s="82">
        <v>0</v>
      </c>
      <c r="HY33" s="796">
        <v>0</v>
      </c>
      <c r="HZ33" s="82">
        <v>2</v>
      </c>
      <c r="IA33" s="796">
        <v>1.5439008198113354E-5</v>
      </c>
      <c r="IB33" s="82">
        <v>110</v>
      </c>
      <c r="IC33" s="796">
        <v>2.173612346118126E-3</v>
      </c>
      <c r="ID33" s="82">
        <v>0</v>
      </c>
      <c r="IE33" s="796">
        <v>0</v>
      </c>
      <c r="IF33" s="82">
        <v>121</v>
      </c>
      <c r="IG33" s="796">
        <v>4.1315682545319205E-4</v>
      </c>
      <c r="IH33" s="82">
        <v>0</v>
      </c>
      <c r="II33" s="796">
        <v>0</v>
      </c>
      <c r="IJ33" s="82">
        <v>0</v>
      </c>
      <c r="IK33" s="796">
        <v>0</v>
      </c>
      <c r="IL33" s="82">
        <v>0</v>
      </c>
      <c r="IM33" s="796">
        <v>0</v>
      </c>
      <c r="IN33" s="82">
        <v>12</v>
      </c>
      <c r="IO33" s="796">
        <v>8.2931346666850956E-5</v>
      </c>
      <c r="IP33" s="82">
        <v>84</v>
      </c>
      <c r="IQ33" s="796">
        <v>1.5631687663993151E-3</v>
      </c>
      <c r="IR33" s="82">
        <v>0</v>
      </c>
      <c r="IS33" s="796">
        <v>0</v>
      </c>
      <c r="IT33" s="82">
        <v>96</v>
      </c>
      <c r="IU33" s="796">
        <v>2.9812738734821901E-4</v>
      </c>
      <c r="IV33" s="82">
        <v>0</v>
      </c>
      <c r="IW33" s="796">
        <v>0</v>
      </c>
      <c r="IX33" s="82">
        <v>0</v>
      </c>
      <c r="IY33" s="796">
        <v>0</v>
      </c>
      <c r="IZ33" s="82">
        <v>0</v>
      </c>
      <c r="JA33" s="796">
        <v>0</v>
      </c>
      <c r="JB33" s="82">
        <v>3</v>
      </c>
      <c r="JC33" s="796">
        <v>2.0163593958987249E-5</v>
      </c>
      <c r="JD33" s="82">
        <v>90</v>
      </c>
      <c r="JE33" s="796">
        <v>1.1936497831536227E-3</v>
      </c>
      <c r="JF33" s="82">
        <v>0</v>
      </c>
      <c r="JG33" s="796">
        <v>0</v>
      </c>
      <c r="JH33" s="82">
        <v>93</v>
      </c>
      <c r="JI33" s="796">
        <v>2.6237537169844326E-4</v>
      </c>
      <c r="JJ33" s="82">
        <v>0</v>
      </c>
      <c r="JK33" s="796">
        <v>0</v>
      </c>
      <c r="JL33" s="82">
        <v>0</v>
      </c>
      <c r="JM33" s="796">
        <v>0</v>
      </c>
      <c r="JN33" s="82">
        <v>0</v>
      </c>
      <c r="JO33" s="796">
        <v>0</v>
      </c>
      <c r="JP33" s="82">
        <v>3</v>
      </c>
      <c r="JQ33" s="796">
        <v>2.1397392371116374E-5</v>
      </c>
      <c r="JR33" s="82">
        <v>93</v>
      </c>
      <c r="JS33" s="796">
        <v>1.2592923589389447E-3</v>
      </c>
      <c r="JT33" s="82">
        <v>0</v>
      </c>
      <c r="JU33" s="796">
        <v>0</v>
      </c>
      <c r="JV33" s="82">
        <v>96</v>
      </c>
      <c r="JW33" s="796">
        <v>2.8615203018903917E-4</v>
      </c>
      <c r="JX33" s="82">
        <v>0</v>
      </c>
      <c r="JY33" s="796">
        <v>0</v>
      </c>
      <c r="JZ33" s="82">
        <v>0</v>
      </c>
      <c r="KA33" s="796">
        <v>0</v>
      </c>
      <c r="KB33" s="82">
        <v>0</v>
      </c>
      <c r="KC33" s="796">
        <v>0</v>
      </c>
      <c r="KD33" s="82">
        <v>3</v>
      </c>
      <c r="KE33" s="796">
        <v>8.6015832647595999E-6</v>
      </c>
      <c r="KF33" s="82">
        <v>104</v>
      </c>
      <c r="KG33" s="796">
        <v>2.9818821984499948E-4</v>
      </c>
      <c r="KH33" s="82">
        <v>0</v>
      </c>
      <c r="KI33" s="796">
        <v>0</v>
      </c>
      <c r="KJ33" s="82">
        <v>107</v>
      </c>
      <c r="KK33" s="796">
        <v>3.0678980310975905E-4</v>
      </c>
      <c r="KL33" s="82">
        <v>74</v>
      </c>
      <c r="KM33" s="796">
        <v>2.1121916271582173E-4</v>
      </c>
      <c r="KN33" s="82">
        <v>1</v>
      </c>
      <c r="KO33" s="796">
        <v>2.8543130096732667E-6</v>
      </c>
      <c r="KP33" s="82">
        <v>0</v>
      </c>
      <c r="KQ33" s="796">
        <v>0</v>
      </c>
      <c r="KR33" s="82">
        <v>3</v>
      </c>
      <c r="KS33" s="796">
        <v>8.5629390290198E-6</v>
      </c>
      <c r="KT33" s="82">
        <v>70</v>
      </c>
      <c r="KU33" s="796">
        <v>1.9980191067712867E-4</v>
      </c>
      <c r="KV33" s="82">
        <v>0</v>
      </c>
      <c r="KW33" s="796">
        <v>0</v>
      </c>
      <c r="KX33" s="82">
        <v>74</v>
      </c>
      <c r="KY33" s="796">
        <v>2.1121916271582173E-4</v>
      </c>
      <c r="KZ33" s="208">
        <v>0</v>
      </c>
      <c r="LA33" s="278">
        <v>0</v>
      </c>
      <c r="LB33" s="208">
        <v>1</v>
      </c>
      <c r="LC33" s="278">
        <v>1.2968654761441595E-5</v>
      </c>
      <c r="LD33" s="208">
        <v>0</v>
      </c>
      <c r="LE33" s="278">
        <v>0</v>
      </c>
      <c r="LF33" s="208">
        <v>3</v>
      </c>
      <c r="LG33" s="278">
        <v>2.0785411412576558E-5</v>
      </c>
      <c r="LH33" s="208">
        <v>63</v>
      </c>
      <c r="LI33" s="278">
        <v>8.3493472930885957E-4</v>
      </c>
      <c r="LJ33" s="208">
        <v>0</v>
      </c>
      <c r="LK33" s="278">
        <v>0</v>
      </c>
      <c r="LL33" s="208">
        <v>67</v>
      </c>
      <c r="LM33" s="278">
        <v>1.9843032726195764E-4</v>
      </c>
      <c r="LN33" s="208">
        <v>0</v>
      </c>
      <c r="LO33" s="278">
        <v>0</v>
      </c>
      <c r="LP33" s="208">
        <v>1</v>
      </c>
      <c r="LQ33" s="278">
        <v>1.3458044546127448E-5</v>
      </c>
      <c r="LR33" s="208">
        <v>0</v>
      </c>
      <c r="LS33" s="278">
        <v>0</v>
      </c>
      <c r="LT33" s="208">
        <v>15</v>
      </c>
      <c r="LU33" s="278">
        <v>1.0630230959484646E-4</v>
      </c>
      <c r="LV33" s="208">
        <v>60</v>
      </c>
      <c r="LW33" s="278">
        <v>8.1866557511256651E-4</v>
      </c>
      <c r="LX33" s="208">
        <v>0</v>
      </c>
      <c r="LY33" s="278">
        <v>0</v>
      </c>
      <c r="LZ33" s="208">
        <v>76</v>
      </c>
      <c r="MA33" s="278">
        <v>2.3225538312970242E-4</v>
      </c>
      <c r="MB33" s="208">
        <v>68</v>
      </c>
      <c r="MC33" s="278">
        <v>2.093908813441126E-4</v>
      </c>
      <c r="ME33" s="277"/>
    </row>
    <row r="34" spans="1:343">
      <c r="A34" s="798"/>
      <c r="B34" s="277" t="s">
        <v>2833</v>
      </c>
      <c r="C34" s="277"/>
      <c r="D34" s="82">
        <v>0</v>
      </c>
      <c r="E34" s="796">
        <v>0</v>
      </c>
      <c r="F34" s="82">
        <v>82</v>
      </c>
      <c r="G34" s="796">
        <v>2.353481430457494E-3</v>
      </c>
      <c r="H34" s="82">
        <v>318</v>
      </c>
      <c r="I34" s="796">
        <v>4.4747136464694795E-3</v>
      </c>
      <c r="J34" s="82">
        <v>2488</v>
      </c>
      <c r="K34" s="796">
        <v>1.1868926596795198E-2</v>
      </c>
      <c r="L34" s="82">
        <v>3700</v>
      </c>
      <c r="M34" s="796">
        <v>6.9800784787201933E-2</v>
      </c>
      <c r="N34" s="82">
        <v>18</v>
      </c>
      <c r="O34" s="796">
        <v>3.3987915407854984E-3</v>
      </c>
      <c r="P34" s="82">
        <v>6606</v>
      </c>
      <c r="Q34" s="796">
        <v>1.724669085972378E-2</v>
      </c>
      <c r="R34" s="82">
        <v>0</v>
      </c>
      <c r="S34" s="796">
        <v>0</v>
      </c>
      <c r="T34" s="82">
        <v>84</v>
      </c>
      <c r="U34" s="796">
        <v>2.4669603524229075E-3</v>
      </c>
      <c r="V34" s="82">
        <v>190</v>
      </c>
      <c r="W34" s="796">
        <v>3.6763994504750296E-3</v>
      </c>
      <c r="X34" s="82">
        <v>2505</v>
      </c>
      <c r="Y34" s="796">
        <v>1.3484561388398432E-2</v>
      </c>
      <c r="Z34" s="82">
        <v>3319</v>
      </c>
      <c r="AA34" s="796">
        <v>6.6763220887896532E-2</v>
      </c>
      <c r="AB34" s="82">
        <v>13</v>
      </c>
      <c r="AC34" s="796">
        <v>2.7831299507600086E-3</v>
      </c>
      <c r="AD34" s="82">
        <v>6111</v>
      </c>
      <c r="AE34" s="796">
        <v>1.8217265710938409E-2</v>
      </c>
      <c r="AF34" s="82">
        <v>0</v>
      </c>
      <c r="AG34" s="796">
        <v>0</v>
      </c>
      <c r="AH34" s="82">
        <v>90</v>
      </c>
      <c r="AI34" s="796">
        <v>2.6155947571856199E-3</v>
      </c>
      <c r="AJ34" s="82">
        <v>152</v>
      </c>
      <c r="AK34" s="796">
        <v>2.8109107720758206E-3</v>
      </c>
      <c r="AL34" s="82">
        <v>2435</v>
      </c>
      <c r="AM34" s="796">
        <v>1.3202483259684985E-2</v>
      </c>
      <c r="AN34" s="82">
        <v>3544</v>
      </c>
      <c r="AO34" s="796">
        <v>7.4061690211485412E-2</v>
      </c>
      <c r="AP34" s="82">
        <v>13</v>
      </c>
      <c r="AQ34" s="796">
        <v>2.3135789286349885E-3</v>
      </c>
      <c r="AR34" s="82">
        <v>6234</v>
      </c>
      <c r="AS34" s="796">
        <v>1.8508127365842796E-2</v>
      </c>
      <c r="AT34" s="82">
        <v>0</v>
      </c>
      <c r="AU34" s="796">
        <v>0</v>
      </c>
      <c r="AV34" s="82">
        <v>89</v>
      </c>
      <c r="AW34" s="796">
        <v>2.5719569991908449E-3</v>
      </c>
      <c r="AX34" s="82">
        <v>159</v>
      </c>
      <c r="AY34" s="796">
        <v>3.1680248660064954E-3</v>
      </c>
      <c r="AZ34" s="82">
        <v>1977</v>
      </c>
      <c r="BA34" s="796">
        <v>1.1320041684321427E-2</v>
      </c>
      <c r="BB34" s="82">
        <v>3810</v>
      </c>
      <c r="BC34" s="796">
        <v>8.2515755961276069E-2</v>
      </c>
      <c r="BD34" s="82">
        <v>13</v>
      </c>
      <c r="BE34" s="796">
        <v>2.422661200149087E-3</v>
      </c>
      <c r="BF34" s="82">
        <v>6048</v>
      </c>
      <c r="BG34" s="796">
        <v>1.8783600376417388E-2</v>
      </c>
      <c r="BH34" s="82">
        <v>0</v>
      </c>
      <c r="BI34" s="796">
        <v>0</v>
      </c>
      <c r="BJ34" s="82">
        <v>93</v>
      </c>
      <c r="BK34" s="796">
        <v>2.6606396978886538E-3</v>
      </c>
      <c r="BL34" s="82">
        <v>151</v>
      </c>
      <c r="BM34" s="796">
        <v>3.1605827193569992E-3</v>
      </c>
      <c r="BN34" s="82">
        <v>1944</v>
      </c>
      <c r="BO34" s="796">
        <v>1.1318381890588975E-2</v>
      </c>
      <c r="BP34" s="82">
        <v>3554</v>
      </c>
      <c r="BQ34" s="796">
        <v>7.804299611322163E-2</v>
      </c>
      <c r="BR34" s="82">
        <v>13</v>
      </c>
      <c r="BS34" s="796">
        <v>2.2045107681872137E-3</v>
      </c>
      <c r="BT34" s="82">
        <v>5755</v>
      </c>
      <c r="BU34" s="796">
        <v>1.82262140780481E-2</v>
      </c>
      <c r="BV34" s="82">
        <v>0</v>
      </c>
      <c r="BW34" s="796">
        <v>0</v>
      </c>
      <c r="BX34" s="82">
        <v>101</v>
      </c>
      <c r="BY34" s="796">
        <v>2.7915975677169709E-3</v>
      </c>
      <c r="BZ34" s="82">
        <v>152</v>
      </c>
      <c r="CA34" s="796">
        <v>3.3181976947258122E-3</v>
      </c>
      <c r="CB34" s="82">
        <v>1981</v>
      </c>
      <c r="CC34" s="796">
        <v>1.1941144203933766E-2</v>
      </c>
      <c r="CD34" s="82">
        <v>3555</v>
      </c>
      <c r="CE34" s="796">
        <v>7.6888139112379961E-2</v>
      </c>
      <c r="CF34" s="82">
        <v>12</v>
      </c>
      <c r="CG34" s="796">
        <v>1.9772614928324269E-3</v>
      </c>
      <c r="CH34" s="82">
        <v>5801</v>
      </c>
      <c r="CI34" s="796">
        <v>1.8767207047489024E-2</v>
      </c>
      <c r="CJ34" s="82">
        <v>0</v>
      </c>
      <c r="CK34" s="796">
        <v>0</v>
      </c>
      <c r="CL34" s="82">
        <v>491</v>
      </c>
      <c r="CM34" s="796">
        <v>1.2830228121978624E-2</v>
      </c>
      <c r="CN34" s="82">
        <v>181</v>
      </c>
      <c r="CO34" s="796">
        <v>3.5115629365202543E-3</v>
      </c>
      <c r="CP34" s="82">
        <v>1698</v>
      </c>
      <c r="CQ34" s="796">
        <v>1.0526707335217973E-2</v>
      </c>
      <c r="CR34" s="82">
        <v>3567</v>
      </c>
      <c r="CS34" s="796">
        <v>7.2333867337213309E-2</v>
      </c>
      <c r="CT34" s="82">
        <v>10</v>
      </c>
      <c r="CU34" s="796">
        <v>1.6108247422680412E-3</v>
      </c>
      <c r="CV34" s="82">
        <v>5947</v>
      </c>
      <c r="CW34" s="796">
        <v>1.8824505093093778E-2</v>
      </c>
      <c r="CX34" s="82">
        <v>0</v>
      </c>
      <c r="CY34" s="796">
        <v>0</v>
      </c>
      <c r="CZ34" s="82">
        <v>335</v>
      </c>
      <c r="DA34" s="796">
        <v>8.6502956593591043E-3</v>
      </c>
      <c r="DB34" s="82">
        <v>134</v>
      </c>
      <c r="DC34" s="796">
        <v>2.6205655728086985E-3</v>
      </c>
      <c r="DD34" s="82">
        <v>1688</v>
      </c>
      <c r="DE34" s="796">
        <f t="shared" si="24"/>
        <v>1.0787114255222613E-2</v>
      </c>
      <c r="DF34" s="82">
        <v>2821</v>
      </c>
      <c r="DG34" s="796">
        <f t="shared" si="25"/>
        <v>5.8118214219493605E-2</v>
      </c>
      <c r="DH34" s="82">
        <v>10</v>
      </c>
      <c r="DI34" s="796">
        <f t="shared" si="26"/>
        <v>1.6030779095864058E-3</v>
      </c>
      <c r="DJ34" s="82">
        <f t="shared" si="27"/>
        <v>4988</v>
      </c>
      <c r="DK34" s="796">
        <f t="shared" si="28"/>
        <v>1.6115275264926336E-2</v>
      </c>
      <c r="DL34" s="82">
        <v>0</v>
      </c>
      <c r="DM34" s="796">
        <f t="shared" si="1"/>
        <v>0</v>
      </c>
      <c r="DN34" s="82">
        <v>395</v>
      </c>
      <c r="DO34" s="796">
        <f t="shared" si="2"/>
        <v>9.7791641909288976E-3</v>
      </c>
      <c r="DP34" s="82">
        <v>35</v>
      </c>
      <c r="DQ34" s="796">
        <f t="shared" si="3"/>
        <v>7.5405032747328507E-4</v>
      </c>
      <c r="DR34" s="82">
        <v>1224</v>
      </c>
      <c r="DS34" s="796">
        <f t="shared" si="4"/>
        <v>8.3813227973349586E-3</v>
      </c>
      <c r="DT34" s="82">
        <v>2760</v>
      </c>
      <c r="DU34" s="796">
        <f t="shared" si="5"/>
        <v>5.6709609813228132E-2</v>
      </c>
      <c r="DV34" s="82">
        <v>9</v>
      </c>
      <c r="DW34" s="796">
        <f t="shared" si="6"/>
        <v>1.4525500322788896E-3</v>
      </c>
      <c r="DX34" s="82">
        <f t="shared" si="29"/>
        <v>4423</v>
      </c>
      <c r="DY34" s="796">
        <f t="shared" si="7"/>
        <v>1.4910429547124779E-2</v>
      </c>
      <c r="DZ34" s="82">
        <v>0</v>
      </c>
      <c r="EA34" s="796">
        <f t="shared" si="8"/>
        <v>0</v>
      </c>
      <c r="EB34" s="82">
        <v>411</v>
      </c>
      <c r="EC34" s="796">
        <f t="shared" si="9"/>
        <v>9.6422287390029327E-3</v>
      </c>
      <c r="ED34" s="82">
        <v>11</v>
      </c>
      <c r="EE34" s="796">
        <f t="shared" si="10"/>
        <v>2.4689141266777393E-4</v>
      </c>
      <c r="EF34" s="82">
        <v>1287</v>
      </c>
      <c r="EG34" s="796">
        <f t="shared" si="11"/>
        <v>8.8249209734155253E-3</v>
      </c>
      <c r="EH34" s="82">
        <v>2886</v>
      </c>
      <c r="EI34" s="796">
        <f t="shared" si="12"/>
        <v>5.9535843218153688E-2</v>
      </c>
      <c r="EJ34" s="82">
        <v>10</v>
      </c>
      <c r="EK34" s="796">
        <f t="shared" si="13"/>
        <v>1.6257519102584946E-3</v>
      </c>
      <c r="EL34" s="82">
        <f t="shared" si="22"/>
        <v>4605</v>
      </c>
      <c r="EM34" s="796">
        <f t="shared" si="14"/>
        <v>1.5546717802595509E-2</v>
      </c>
      <c r="EN34" s="82">
        <v>0</v>
      </c>
      <c r="EO34" s="796">
        <f t="shared" si="15"/>
        <v>0</v>
      </c>
      <c r="EP34" s="82">
        <v>390</v>
      </c>
      <c r="EQ34" s="796">
        <f t="shared" si="16"/>
        <v>8.8884837158420132E-3</v>
      </c>
      <c r="ER34" s="82">
        <v>10</v>
      </c>
      <c r="ES34" s="796">
        <f t="shared" si="17"/>
        <v>2.2935253778583059E-4</v>
      </c>
      <c r="ET34" s="82">
        <v>976</v>
      </c>
      <c r="EU34" s="796">
        <f t="shared" si="18"/>
        <v>7.1532226147373972E-3</v>
      </c>
      <c r="EV34" s="82">
        <v>3115</v>
      </c>
      <c r="EW34" s="796">
        <f t="shared" si="19"/>
        <v>6.3888262198248461E-2</v>
      </c>
      <c r="EX34" s="82">
        <v>12</v>
      </c>
      <c r="EY34" s="796">
        <f t="shared" si="20"/>
        <v>1.9707669568073574E-3</v>
      </c>
      <c r="EZ34" s="82">
        <f t="shared" si="30"/>
        <v>4503</v>
      </c>
      <c r="FA34" s="796">
        <f t="shared" si="21"/>
        <v>1.5694926596679076E-2</v>
      </c>
      <c r="FB34" s="82">
        <v>0</v>
      </c>
      <c r="FC34" s="796">
        <v>0</v>
      </c>
      <c r="FD34" s="82">
        <v>509</v>
      </c>
      <c r="FE34" s="796">
        <v>1.0285113863686879E-2</v>
      </c>
      <c r="FF34" s="82">
        <v>13</v>
      </c>
      <c r="FG34" s="796">
        <v>3.9854072779668291E-4</v>
      </c>
      <c r="FH34" s="82">
        <v>1088</v>
      </c>
      <c r="FI34" s="796">
        <v>7.2181089616007218E-3</v>
      </c>
      <c r="FJ34" s="82">
        <v>2796</v>
      </c>
      <c r="FK34" s="796">
        <v>5.6730105912429496E-2</v>
      </c>
      <c r="FL34" s="82">
        <v>16</v>
      </c>
      <c r="FM34" s="796">
        <v>2.6542800265428003E-3</v>
      </c>
      <c r="FN34" s="82">
        <v>4422</v>
      </c>
      <c r="FO34" s="796">
        <v>1.4806282792635029E-2</v>
      </c>
      <c r="FP34" s="82">
        <v>0</v>
      </c>
      <c r="FQ34" s="796">
        <v>0</v>
      </c>
      <c r="FR34" s="82">
        <v>548</v>
      </c>
      <c r="FS34" s="796">
        <v>1.0492657054780094E-2</v>
      </c>
      <c r="FT34" s="82">
        <v>13</v>
      </c>
      <c r="FU34" s="796">
        <v>3.8430839270405296E-4</v>
      </c>
      <c r="FV34" s="82">
        <v>1020</v>
      </c>
      <c r="FW34" s="796">
        <v>6.6997714195633322E-3</v>
      </c>
      <c r="FX34" s="82">
        <v>2864</v>
      </c>
      <c r="FY34" s="796">
        <v>5.780953534374874E-2</v>
      </c>
      <c r="FZ34" s="82">
        <v>15</v>
      </c>
      <c r="GA34" s="796">
        <v>2.6809651474530832E-3</v>
      </c>
      <c r="GB34" s="82">
        <v>4460</v>
      </c>
      <c r="GC34" s="796">
        <v>1.4696142427367775E-2</v>
      </c>
      <c r="GD34" s="82">
        <v>0</v>
      </c>
      <c r="GE34" s="796">
        <v>0</v>
      </c>
      <c r="GF34" s="82">
        <v>405</v>
      </c>
      <c r="GG34" s="796">
        <v>7.2727925727728198E-3</v>
      </c>
      <c r="GH34" s="82">
        <v>13</v>
      </c>
      <c r="GI34" s="796">
        <v>3.8816398435400555E-4</v>
      </c>
      <c r="GJ34" s="82">
        <v>1082</v>
      </c>
      <c r="GK34" s="796">
        <v>6.7877844972522644E-3</v>
      </c>
      <c r="GL34" s="82">
        <v>3079</v>
      </c>
      <c r="GM34" s="796">
        <v>6.0649634605156891E-2</v>
      </c>
      <c r="GN34" s="82">
        <v>13</v>
      </c>
      <c r="GO34" s="796">
        <v>2.4714828897338401E-3</v>
      </c>
      <c r="GP34" s="82">
        <v>4592</v>
      </c>
      <c r="GQ34" s="796">
        <v>1.4578101735594125E-2</v>
      </c>
      <c r="GR34" s="82">
        <v>0</v>
      </c>
      <c r="GS34" s="796">
        <v>0</v>
      </c>
      <c r="GT34" s="82">
        <v>410</v>
      </c>
      <c r="GU34" s="796">
        <v>6.902124507592337E-3</v>
      </c>
      <c r="GV34" s="82">
        <v>13</v>
      </c>
      <c r="GW34" s="796">
        <v>3.958346020339809E-4</v>
      </c>
      <c r="GX34" s="82">
        <v>841</v>
      </c>
      <c r="GY34" s="796">
        <v>5.2561185970350739E-3</v>
      </c>
      <c r="GZ34" s="82">
        <v>2956</v>
      </c>
      <c r="HA34" s="796">
        <v>5.659474258582068E-2</v>
      </c>
      <c r="HB34" s="82">
        <v>12</v>
      </c>
      <c r="HC34" s="796">
        <v>2.4164317358034634E-3</v>
      </c>
      <c r="HD34" s="82">
        <v>4232</v>
      </c>
      <c r="HE34" s="796">
        <v>1.325602738910763E-2</v>
      </c>
      <c r="HF34" s="82">
        <v>0</v>
      </c>
      <c r="HG34" s="796">
        <v>0</v>
      </c>
      <c r="HH34" s="82">
        <v>447</v>
      </c>
      <c r="HI34" s="796">
        <v>7.0357137235767236E-3</v>
      </c>
      <c r="HJ34" s="82">
        <v>23</v>
      </c>
      <c r="HK34" s="796">
        <v>6.3060346009376797E-4</v>
      </c>
      <c r="HL34" s="82">
        <v>805</v>
      </c>
      <c r="HM34" s="796">
        <v>5.0749260825983617E-3</v>
      </c>
      <c r="HN34" s="82">
        <v>3858</v>
      </c>
      <c r="HO34" s="796">
        <v>7.0225895116224041E-2</v>
      </c>
      <c r="HP34" s="82">
        <v>9</v>
      </c>
      <c r="HQ34" s="796">
        <v>2.1541407371948301E-3</v>
      </c>
      <c r="HR34" s="82">
        <v>5142</v>
      </c>
      <c r="HS34" s="796">
        <v>1.574388477754338E-2</v>
      </c>
      <c r="HT34" s="82">
        <v>0</v>
      </c>
      <c r="HU34" s="796">
        <v>0</v>
      </c>
      <c r="HV34" s="82">
        <v>480</v>
      </c>
      <c r="HW34" s="796">
        <v>7.4060359192742089E-3</v>
      </c>
      <c r="HX34" s="82">
        <v>1</v>
      </c>
      <c r="HY34" s="796">
        <v>2.8140477262494372E-5</v>
      </c>
      <c r="HZ34" s="82">
        <v>731</v>
      </c>
      <c r="IA34" s="796">
        <v>5.6429574964104307E-3</v>
      </c>
      <c r="IB34" s="82">
        <v>4376</v>
      </c>
      <c r="IC34" s="796">
        <v>8.6470251151026536E-2</v>
      </c>
      <c r="ID34" s="82">
        <v>10</v>
      </c>
      <c r="IE34" s="796">
        <v>2.7777777777777779E-3</v>
      </c>
      <c r="IF34" s="82">
        <v>5598</v>
      </c>
      <c r="IG34" s="796">
        <v>1.9114478585842719E-2</v>
      </c>
      <c r="IH34" s="82">
        <v>0</v>
      </c>
      <c r="II34" s="796">
        <v>0</v>
      </c>
      <c r="IJ34" s="82">
        <v>569</v>
      </c>
      <c r="IK34" s="796">
        <v>7.9457066651771376E-3</v>
      </c>
      <c r="IL34" s="82">
        <v>0</v>
      </c>
      <c r="IM34" s="796">
        <v>0</v>
      </c>
      <c r="IN34" s="82">
        <v>768</v>
      </c>
      <c r="IO34" s="796">
        <v>5.3076061866784612E-3</v>
      </c>
      <c r="IP34" s="82">
        <v>4798</v>
      </c>
      <c r="IQ34" s="796">
        <v>8.9286711204570407E-2</v>
      </c>
      <c r="IR34" s="82">
        <v>8</v>
      </c>
      <c r="IS34" s="796">
        <v>2.1339023739663909E-3</v>
      </c>
      <c r="IT34" s="82">
        <v>6143</v>
      </c>
      <c r="IU34" s="796">
        <v>1.9077047296667805E-2</v>
      </c>
      <c r="IV34" s="82">
        <v>0</v>
      </c>
      <c r="IW34" s="796">
        <v>0</v>
      </c>
      <c r="IX34" s="82">
        <v>672</v>
      </c>
      <c r="IY34" s="796">
        <v>8.9104578543299263E-3</v>
      </c>
      <c r="IZ34" s="82">
        <v>0</v>
      </c>
      <c r="JA34" s="796">
        <v>0</v>
      </c>
      <c r="JB34" s="82">
        <v>648</v>
      </c>
      <c r="JC34" s="796">
        <v>4.3553362951412461E-3</v>
      </c>
      <c r="JD34" s="82">
        <v>8142</v>
      </c>
      <c r="JE34" s="796">
        <v>0.10798551704929774</v>
      </c>
      <c r="JF34" s="82">
        <v>9</v>
      </c>
      <c r="JG34" s="796">
        <v>2.4449877750611247E-3</v>
      </c>
      <c r="JH34" s="82">
        <v>9471</v>
      </c>
      <c r="JI34" s="796">
        <v>2.6719969304902752E-2</v>
      </c>
      <c r="JJ34" s="82">
        <v>0</v>
      </c>
      <c r="JK34" s="796">
        <v>0</v>
      </c>
      <c r="JL34" s="82">
        <v>627</v>
      </c>
      <c r="JM34" s="796">
        <v>8.0500205423171736E-3</v>
      </c>
      <c r="JN34" s="82">
        <v>0</v>
      </c>
      <c r="JO34" s="796">
        <v>0</v>
      </c>
      <c r="JP34" s="82">
        <v>699</v>
      </c>
      <c r="JQ34" s="796">
        <v>4.9855924224701149E-3</v>
      </c>
      <c r="JR34" s="82">
        <v>8125</v>
      </c>
      <c r="JS34" s="796">
        <v>0.11001882168149382</v>
      </c>
      <c r="JT34" s="82">
        <v>6</v>
      </c>
      <c r="JU34" s="796">
        <v>2.0935101186322401E-3</v>
      </c>
      <c r="JV34" s="82">
        <v>9457</v>
      </c>
      <c r="JW34" s="796">
        <v>2.818895572393483E-2</v>
      </c>
      <c r="JX34" s="82">
        <v>0</v>
      </c>
      <c r="JY34" s="796">
        <v>0</v>
      </c>
      <c r="JZ34" s="82">
        <v>659</v>
      </c>
      <c r="KA34" s="796">
        <v>1.8894811238255255E-3</v>
      </c>
      <c r="KB34" s="82">
        <v>0</v>
      </c>
      <c r="KC34" s="796">
        <v>0</v>
      </c>
      <c r="KD34" s="82">
        <v>841</v>
      </c>
      <c r="KE34" s="796">
        <v>2.4113105085542745E-3</v>
      </c>
      <c r="KF34" s="82">
        <v>9009</v>
      </c>
      <c r="KG34" s="796">
        <v>2.583055454407308E-2</v>
      </c>
      <c r="KH34" s="82">
        <v>7</v>
      </c>
      <c r="KI34" s="796">
        <v>2.0070360951105735E-5</v>
      </c>
      <c r="KJ34" s="82">
        <v>10516</v>
      </c>
      <c r="KK34" s="796">
        <v>3.0151416537403986E-2</v>
      </c>
      <c r="KL34" s="82">
        <v>10375</v>
      </c>
      <c r="KM34" s="796">
        <v>2.9613497475360143E-2</v>
      </c>
      <c r="KN34" s="82">
        <v>729</v>
      </c>
      <c r="KO34" s="796">
        <v>2.0807941840518115E-3</v>
      </c>
      <c r="KP34" s="82">
        <v>0</v>
      </c>
      <c r="KQ34" s="796">
        <v>0</v>
      </c>
      <c r="KR34" s="82">
        <v>1295</v>
      </c>
      <c r="KS34" s="796">
        <v>3.6963353475268803E-3</v>
      </c>
      <c r="KT34" s="82">
        <v>8344</v>
      </c>
      <c r="KU34" s="796">
        <v>2.3816387752713736E-2</v>
      </c>
      <c r="KV34" s="82">
        <v>7</v>
      </c>
      <c r="KW34" s="796">
        <v>1.9980191067712868E-5</v>
      </c>
      <c r="KX34" s="82">
        <v>10375</v>
      </c>
      <c r="KY34" s="796">
        <v>2.9613497475360143E-2</v>
      </c>
      <c r="KZ34" s="208">
        <v>0</v>
      </c>
      <c r="LA34" s="278">
        <v>0</v>
      </c>
      <c r="LB34" s="208">
        <v>567</v>
      </c>
      <c r="LC34" s="278">
        <v>7.3532272497373848E-3</v>
      </c>
      <c r="LD34" s="208">
        <v>0</v>
      </c>
      <c r="LE34" s="278">
        <v>0</v>
      </c>
      <c r="LF34" s="208">
        <v>1002</v>
      </c>
      <c r="LG34" s="278">
        <v>6.9423274118005709E-3</v>
      </c>
      <c r="LH34" s="208">
        <v>8416</v>
      </c>
      <c r="LI34" s="278">
        <v>0.11153667748989464</v>
      </c>
      <c r="LJ34" s="208">
        <v>7</v>
      </c>
      <c r="LK34" s="278">
        <v>2.0783847980997625E-3</v>
      </c>
      <c r="LL34" s="208">
        <v>9992</v>
      </c>
      <c r="LM34" s="278">
        <v>2.9592773582111653E-2</v>
      </c>
      <c r="LN34" s="208">
        <v>0</v>
      </c>
      <c r="LO34" s="278">
        <v>0</v>
      </c>
      <c r="LP34" s="208">
        <v>575</v>
      </c>
      <c r="LQ34" s="278">
        <v>7.7383756140232823E-3</v>
      </c>
      <c r="LR34" s="208">
        <v>0</v>
      </c>
      <c r="LS34" s="278">
        <v>0</v>
      </c>
      <c r="LT34" s="208">
        <v>1131</v>
      </c>
      <c r="LU34" s="278">
        <v>8.0151941434514241E-3</v>
      </c>
      <c r="LV34" s="208">
        <v>7740</v>
      </c>
      <c r="LW34" s="278">
        <v>0.10560785918952108</v>
      </c>
      <c r="LX34" s="208">
        <v>6</v>
      </c>
      <c r="LY34" s="278">
        <v>2.014098690835851E-3</v>
      </c>
      <c r="LZ34" s="208">
        <v>9452</v>
      </c>
      <c r="MA34" s="278">
        <v>2.8885235280815096E-2</v>
      </c>
      <c r="MB34" s="208">
        <v>8960</v>
      </c>
      <c r="MC34" s="278">
        <v>2.7590327894753661E-2</v>
      </c>
      <c r="ME34" s="277"/>
    </row>
    <row r="35" spans="1:343">
      <c r="A35" s="798"/>
      <c r="B35" s="277" t="s">
        <v>2834</v>
      </c>
      <c r="C35" s="277"/>
      <c r="D35" s="82">
        <v>68</v>
      </c>
      <c r="E35" s="796">
        <v>7.3953235454051114E-3</v>
      </c>
      <c r="F35" s="82">
        <v>203</v>
      </c>
      <c r="G35" s="796">
        <v>5.8263015900350155E-3</v>
      </c>
      <c r="H35" s="82">
        <v>2063</v>
      </c>
      <c r="I35" s="796">
        <v>2.9029352995806716E-2</v>
      </c>
      <c r="J35" s="82">
        <v>2976</v>
      </c>
      <c r="K35" s="796">
        <v>1.4196915414816122E-2</v>
      </c>
      <c r="L35" s="82">
        <v>164</v>
      </c>
      <c r="M35" s="796">
        <v>3.0938726230003016E-3</v>
      </c>
      <c r="N35" s="82">
        <v>118</v>
      </c>
      <c r="O35" s="796">
        <v>2.22809667673716E-2</v>
      </c>
      <c r="P35" s="82">
        <v>5592</v>
      </c>
      <c r="Q35" s="796">
        <v>1.4599378638748923E-2</v>
      </c>
      <c r="R35" s="82">
        <v>53</v>
      </c>
      <c r="S35" s="796">
        <v>5.539297658862876E-3</v>
      </c>
      <c r="T35" s="82">
        <v>215</v>
      </c>
      <c r="U35" s="796">
        <v>6.3142437591776797E-3</v>
      </c>
      <c r="V35" s="82">
        <v>1329</v>
      </c>
      <c r="W35" s="796">
        <v>2.5715446682533234E-2</v>
      </c>
      <c r="X35" s="82">
        <v>2735</v>
      </c>
      <c r="Y35" s="796">
        <v>1.4722664829249386E-2</v>
      </c>
      <c r="Z35" s="82">
        <v>177</v>
      </c>
      <c r="AA35" s="796">
        <v>3.5604369078510653E-3</v>
      </c>
      <c r="AB35" s="82">
        <v>105</v>
      </c>
      <c r="AC35" s="796">
        <v>2.2479126525369299E-2</v>
      </c>
      <c r="AD35" s="82">
        <v>4614</v>
      </c>
      <c r="AE35" s="796">
        <v>1.3754616918715401E-2</v>
      </c>
      <c r="AF35" s="82">
        <v>46</v>
      </c>
      <c r="AG35" s="796">
        <v>4.4082414949688552E-3</v>
      </c>
      <c r="AH35" s="82">
        <v>234</v>
      </c>
      <c r="AI35" s="796">
        <v>6.8005463686826124E-3</v>
      </c>
      <c r="AJ35" s="82">
        <v>1243</v>
      </c>
      <c r="AK35" s="796">
        <v>2.2986592695330561E-2</v>
      </c>
      <c r="AL35" s="82">
        <v>2794</v>
      </c>
      <c r="AM35" s="796">
        <v>1.5148968471277145E-2</v>
      </c>
      <c r="AN35" s="82">
        <v>187</v>
      </c>
      <c r="AO35" s="796">
        <v>3.9078826381342474E-3</v>
      </c>
      <c r="AP35" s="82">
        <v>119</v>
      </c>
      <c r="AQ35" s="796">
        <v>2.1178145577504894E-2</v>
      </c>
      <c r="AR35" s="82">
        <v>4623</v>
      </c>
      <c r="AS35" s="796">
        <v>1.3725228234246271E-2</v>
      </c>
      <c r="AT35" s="82">
        <v>60</v>
      </c>
      <c r="AU35" s="796">
        <v>5.4520672421626533E-3</v>
      </c>
      <c r="AV35" s="82">
        <v>286</v>
      </c>
      <c r="AW35" s="796">
        <v>8.264940469309907E-3</v>
      </c>
      <c r="AX35" s="82">
        <v>1132</v>
      </c>
      <c r="AY35" s="796">
        <v>2.2554743071190899E-2</v>
      </c>
      <c r="AZ35" s="82">
        <v>2826</v>
      </c>
      <c r="BA35" s="796">
        <v>1.6181303894735637E-2</v>
      </c>
      <c r="BB35" s="82">
        <v>220</v>
      </c>
      <c r="BC35" s="796">
        <v>4.7646893205986179E-3</v>
      </c>
      <c r="BD35" s="82">
        <v>234</v>
      </c>
      <c r="BE35" s="796">
        <v>4.360790160268356E-2</v>
      </c>
      <c r="BF35" s="82">
        <v>4758</v>
      </c>
      <c r="BG35" s="796">
        <v>1.477717767708233E-2</v>
      </c>
      <c r="BH35" s="82">
        <v>53</v>
      </c>
      <c r="BI35" s="796">
        <v>5.3905614320585845E-3</v>
      </c>
      <c r="BJ35" s="82">
        <v>329</v>
      </c>
      <c r="BK35" s="796">
        <v>9.4123705441437316E-3</v>
      </c>
      <c r="BL35" s="82">
        <v>1104</v>
      </c>
      <c r="BM35" s="796">
        <v>2.3107836570663093E-2</v>
      </c>
      <c r="BN35" s="82">
        <v>2850</v>
      </c>
      <c r="BO35" s="796">
        <v>1.6593306784042479E-2</v>
      </c>
      <c r="BP35" s="82">
        <v>224</v>
      </c>
      <c r="BQ35" s="796">
        <v>4.9188607567140254E-3</v>
      </c>
      <c r="BR35" s="82">
        <v>224</v>
      </c>
      <c r="BS35" s="796">
        <v>3.7985416313379684E-2</v>
      </c>
      <c r="BT35" s="82">
        <v>4784</v>
      </c>
      <c r="BU35" s="796">
        <v>1.5151035299631991E-2</v>
      </c>
      <c r="BV35" s="82">
        <v>58</v>
      </c>
      <c r="BW35" s="796">
        <v>6.5073488163356896E-3</v>
      </c>
      <c r="BX35" s="82">
        <v>353</v>
      </c>
      <c r="BY35" s="796">
        <v>9.7567716970702045E-3</v>
      </c>
      <c r="BZ35" s="82">
        <v>1122</v>
      </c>
      <c r="CA35" s="796">
        <v>2.449353824659448E-2</v>
      </c>
      <c r="CB35" s="82">
        <v>2678</v>
      </c>
      <c r="CC35" s="796">
        <v>1.6142546278715107E-2</v>
      </c>
      <c r="CD35" s="82">
        <v>336</v>
      </c>
      <c r="CE35" s="796">
        <v>7.2670646249675579E-3</v>
      </c>
      <c r="CF35" s="82">
        <v>239</v>
      </c>
      <c r="CG35" s="796">
        <v>3.9380458065579174E-2</v>
      </c>
      <c r="CH35" s="82">
        <v>4786</v>
      </c>
      <c r="CI35" s="796">
        <v>1.5483511968502409E-2</v>
      </c>
      <c r="CJ35" s="82">
        <v>65</v>
      </c>
      <c r="CK35" s="796">
        <v>7.0043103448275863E-3</v>
      </c>
      <c r="CL35" s="82">
        <v>387</v>
      </c>
      <c r="CM35" s="796">
        <v>1.0112623794716349E-2</v>
      </c>
      <c r="CN35" s="82">
        <v>1287</v>
      </c>
      <c r="CO35" s="796">
        <v>2.4968958559677169E-2</v>
      </c>
      <c r="CP35" s="82">
        <v>2613</v>
      </c>
      <c r="CQ35" s="796">
        <v>1.6199226305609285E-2</v>
      </c>
      <c r="CR35" s="82">
        <v>356</v>
      </c>
      <c r="CS35" s="796">
        <v>7.2191916938738263E-3</v>
      </c>
      <c r="CT35" s="82">
        <v>293</v>
      </c>
      <c r="CU35" s="796">
        <v>4.7197164948453607E-2</v>
      </c>
      <c r="CV35" s="82">
        <v>5001</v>
      </c>
      <c r="CW35" s="796">
        <v>1.5830057166733139E-2</v>
      </c>
      <c r="CX35" s="82">
        <v>54</v>
      </c>
      <c r="CY35" s="796">
        <v>6.429336825812597E-3</v>
      </c>
      <c r="CZ35" s="82">
        <v>408</v>
      </c>
      <c r="DA35" s="796">
        <v>1.0535285459756759E-2</v>
      </c>
      <c r="DB35" s="82">
        <v>1272</v>
      </c>
      <c r="DC35" s="796">
        <v>2.4875816482184065E-2</v>
      </c>
      <c r="DD35" s="82">
        <v>2389</v>
      </c>
      <c r="DE35" s="796">
        <f t="shared" si="24"/>
        <v>1.5266834096994562E-2</v>
      </c>
      <c r="DF35" s="82">
        <v>460</v>
      </c>
      <c r="DG35" s="796">
        <f t="shared" si="25"/>
        <v>9.4769154700344062E-3</v>
      </c>
      <c r="DH35" s="82">
        <v>281</v>
      </c>
      <c r="DI35" s="796">
        <f t="shared" si="26"/>
        <v>4.5046489259378007E-2</v>
      </c>
      <c r="DJ35" s="82">
        <f t="shared" si="27"/>
        <v>4864</v>
      </c>
      <c r="DK35" s="796">
        <f t="shared" si="28"/>
        <v>1.571465494959938E-2</v>
      </c>
      <c r="DL35" s="82">
        <v>45</v>
      </c>
      <c r="DM35" s="796">
        <f t="shared" si="1"/>
        <v>5.0414519381581898E-3</v>
      </c>
      <c r="DN35" s="82">
        <v>447</v>
      </c>
      <c r="DO35" s="796">
        <f t="shared" si="2"/>
        <v>1.1066547831253713E-2</v>
      </c>
      <c r="DP35" s="82">
        <v>1132</v>
      </c>
      <c r="DQ35" s="796">
        <f t="shared" si="3"/>
        <v>2.4388142019993106E-2</v>
      </c>
      <c r="DR35" s="82">
        <v>2241</v>
      </c>
      <c r="DS35" s="796">
        <f t="shared" si="4"/>
        <v>1.5345216003944152E-2</v>
      </c>
      <c r="DT35" s="82">
        <v>419</v>
      </c>
      <c r="DU35" s="796">
        <f t="shared" si="5"/>
        <v>8.6091762723705025E-3</v>
      </c>
      <c r="DV35" s="82">
        <v>271</v>
      </c>
      <c r="DW35" s="796">
        <f t="shared" si="6"/>
        <v>4.3737895416397679E-2</v>
      </c>
      <c r="DX35" s="82">
        <f t="shared" si="29"/>
        <v>4555</v>
      </c>
      <c r="DY35" s="796">
        <f t="shared" si="7"/>
        <v>1.5355416366075823E-2</v>
      </c>
      <c r="DZ35" s="82">
        <v>37</v>
      </c>
      <c r="EA35" s="796">
        <f t="shared" si="8"/>
        <v>4.3214202289184774E-3</v>
      </c>
      <c r="EB35" s="82">
        <v>490</v>
      </c>
      <c r="EC35" s="796">
        <f t="shared" si="9"/>
        <v>1.1495601173020528E-2</v>
      </c>
      <c r="ED35" s="82">
        <v>1006</v>
      </c>
      <c r="EE35" s="796">
        <f t="shared" si="10"/>
        <v>2.257934192216187E-2</v>
      </c>
      <c r="EF35" s="82">
        <v>2237</v>
      </c>
      <c r="EG35" s="796">
        <f t="shared" si="11"/>
        <v>1.5339042904064126E-2</v>
      </c>
      <c r="EH35" s="82">
        <v>411</v>
      </c>
      <c r="EI35" s="796">
        <f t="shared" si="12"/>
        <v>8.4785972150593081E-3</v>
      </c>
      <c r="EJ35" s="82">
        <v>261</v>
      </c>
      <c r="EK35" s="796">
        <f t="shared" si="13"/>
        <v>4.2432124857746709E-2</v>
      </c>
      <c r="EL35" s="82">
        <f t="shared" si="22"/>
        <v>4442</v>
      </c>
      <c r="EM35" s="796">
        <f t="shared" si="14"/>
        <v>1.499642138526151E-2</v>
      </c>
      <c r="EN35" s="82">
        <v>14</v>
      </c>
      <c r="EO35" s="796">
        <f t="shared" si="15"/>
        <v>1.7194792434291329E-3</v>
      </c>
      <c r="EP35" s="82">
        <v>542</v>
      </c>
      <c r="EQ35" s="796">
        <f t="shared" si="16"/>
        <v>1.235271326663172E-2</v>
      </c>
      <c r="ER35" s="82">
        <v>859</v>
      </c>
      <c r="ES35" s="796">
        <f t="shared" si="17"/>
        <v>1.970138299580285E-2</v>
      </c>
      <c r="ET35" s="82">
        <v>2407</v>
      </c>
      <c r="EU35" s="796">
        <f t="shared" si="18"/>
        <v>1.7641195526304217E-2</v>
      </c>
      <c r="EV35" s="82">
        <v>414</v>
      </c>
      <c r="EW35" s="796">
        <f t="shared" si="19"/>
        <v>8.4910884590930526E-3</v>
      </c>
      <c r="EX35" s="82">
        <v>252</v>
      </c>
      <c r="EY35" s="796">
        <f t="shared" si="20"/>
        <v>4.1386106092954511E-2</v>
      </c>
      <c r="EZ35" s="82">
        <f t="shared" si="30"/>
        <v>4488</v>
      </c>
      <c r="FA35" s="796">
        <f t="shared" si="21"/>
        <v>1.5642645029068553E-2</v>
      </c>
      <c r="FB35" s="82">
        <v>38</v>
      </c>
      <c r="FC35" s="796">
        <v>3.6180139007902503E-3</v>
      </c>
      <c r="FD35" s="82">
        <v>657</v>
      </c>
      <c r="FE35" s="796">
        <v>1.3275677423265776E-2</v>
      </c>
      <c r="FF35" s="82">
        <v>684</v>
      </c>
      <c r="FG35" s="796">
        <v>2.0969373677917777E-2</v>
      </c>
      <c r="FH35" s="82">
        <v>2500</v>
      </c>
      <c r="FI35" s="796">
        <v>1.6585728312501657E-2</v>
      </c>
      <c r="FJ35" s="82">
        <v>403</v>
      </c>
      <c r="FK35" s="796">
        <v>8.1767641926713472E-3</v>
      </c>
      <c r="FL35" s="82">
        <v>251</v>
      </c>
      <c r="FM35" s="796">
        <v>4.1639017916390179E-2</v>
      </c>
      <c r="FN35" s="82">
        <v>4533</v>
      </c>
      <c r="FO35" s="796">
        <v>1.5177946607646899E-2</v>
      </c>
      <c r="FP35" s="82">
        <v>65</v>
      </c>
      <c r="FQ35" s="796">
        <v>6.4702369102130203E-3</v>
      </c>
      <c r="FR35" s="82">
        <v>678</v>
      </c>
      <c r="FS35" s="796">
        <v>1.2981791027629388E-2</v>
      </c>
      <c r="FT35" s="82">
        <v>670</v>
      </c>
      <c r="FU35" s="796">
        <v>1.9806663316285809E-2</v>
      </c>
      <c r="FV35" s="82">
        <v>2807</v>
      </c>
      <c r="FW35" s="796">
        <v>1.8437508210504192E-2</v>
      </c>
      <c r="FX35" s="82">
        <v>408</v>
      </c>
      <c r="FY35" s="796">
        <v>8.2354365992491213E-3</v>
      </c>
      <c r="FZ35" s="82">
        <v>135</v>
      </c>
      <c r="GA35" s="796">
        <v>2.4128686327077747E-2</v>
      </c>
      <c r="GB35" s="82">
        <v>4763</v>
      </c>
      <c r="GC35" s="796">
        <v>1.5694557484653076E-2</v>
      </c>
      <c r="GD35" s="82">
        <v>70</v>
      </c>
      <c r="GE35" s="796">
        <v>6.7411402157164868E-3</v>
      </c>
      <c r="GF35" s="82">
        <v>705</v>
      </c>
      <c r="GG35" s="796">
        <v>1.2660046330382315E-2</v>
      </c>
      <c r="GH35" s="82">
        <v>718</v>
      </c>
      <c r="GI35" s="796">
        <v>2.1438595443551998E-2</v>
      </c>
      <c r="GJ35" s="82">
        <v>2759</v>
      </c>
      <c r="GK35" s="796">
        <v>1.7308223131163585E-2</v>
      </c>
      <c r="GL35" s="82">
        <v>389</v>
      </c>
      <c r="GM35" s="796">
        <v>7.6624578958772432E-3</v>
      </c>
      <c r="GN35" s="82">
        <v>131</v>
      </c>
      <c r="GO35" s="796">
        <v>2.4904942965779466E-2</v>
      </c>
      <c r="GP35" s="82">
        <v>4772</v>
      </c>
      <c r="GQ35" s="796">
        <v>1.5149543005717588E-2</v>
      </c>
      <c r="GR35" s="82">
        <v>56</v>
      </c>
      <c r="GS35" s="796">
        <v>5.7107893126657145E-3</v>
      </c>
      <c r="GT35" s="82">
        <v>739</v>
      </c>
      <c r="GU35" s="796">
        <v>1.2440658563684724E-2</v>
      </c>
      <c r="GV35" s="82">
        <v>753</v>
      </c>
      <c r="GW35" s="796">
        <v>2.2927958102429816E-2</v>
      </c>
      <c r="GX35" s="82">
        <v>2759</v>
      </c>
      <c r="GY35" s="796">
        <v>1.7243318917027073E-2</v>
      </c>
      <c r="GZ35" s="82">
        <v>371</v>
      </c>
      <c r="HA35" s="796">
        <v>7.1030614003178187E-3</v>
      </c>
      <c r="HB35" s="82">
        <v>115</v>
      </c>
      <c r="HC35" s="796">
        <v>2.3157470801449857E-2</v>
      </c>
      <c r="HD35" s="82">
        <v>4793</v>
      </c>
      <c r="HE35" s="796">
        <v>1.5013265424383949E-2</v>
      </c>
      <c r="HF35" s="82">
        <v>48</v>
      </c>
      <c r="HG35" s="796">
        <v>5.4182187605824588E-3</v>
      </c>
      <c r="HH35" s="82">
        <v>839</v>
      </c>
      <c r="HI35" s="796">
        <v>1.3205735601970629E-2</v>
      </c>
      <c r="HJ35" s="82">
        <v>714</v>
      </c>
      <c r="HK35" s="796">
        <v>1.9576124804650014E-2</v>
      </c>
      <c r="HL35" s="82">
        <v>2677</v>
      </c>
      <c r="HM35" s="796">
        <v>1.6876493320640763E-2</v>
      </c>
      <c r="HN35" s="82">
        <v>378</v>
      </c>
      <c r="HO35" s="796">
        <v>6.8806086972350144E-3</v>
      </c>
      <c r="HP35" s="82">
        <v>108</v>
      </c>
      <c r="HQ35" s="796">
        <v>2.5849688846337961E-2</v>
      </c>
      <c r="HR35" s="82">
        <v>4764</v>
      </c>
      <c r="HS35" s="796">
        <v>1.4586516351656292E-2</v>
      </c>
      <c r="HT35" s="82">
        <v>83</v>
      </c>
      <c r="HU35" s="796">
        <v>9.4640820980615731E-3</v>
      </c>
      <c r="HV35" s="82">
        <v>861</v>
      </c>
      <c r="HW35" s="796">
        <v>1.3284576930198112E-2</v>
      </c>
      <c r="HX35" s="82">
        <v>617</v>
      </c>
      <c r="HY35" s="796">
        <v>1.7362674470959027E-2</v>
      </c>
      <c r="HZ35" s="82">
        <v>2515</v>
      </c>
      <c r="IA35" s="796">
        <v>1.9414552809127541E-2</v>
      </c>
      <c r="IB35" s="82">
        <v>354</v>
      </c>
      <c r="IC35" s="796">
        <v>6.9950797320528779E-3</v>
      </c>
      <c r="ID35" s="82">
        <v>102</v>
      </c>
      <c r="IE35" s="796">
        <v>2.8333333333333332E-2</v>
      </c>
      <c r="IF35" s="82">
        <v>4532</v>
      </c>
      <c r="IG35" s="796">
        <v>1.5474601098792284E-2</v>
      </c>
      <c r="IH35" s="82">
        <v>91</v>
      </c>
      <c r="II35" s="796">
        <v>9.7243000641162643E-3</v>
      </c>
      <c r="IJ35" s="82">
        <v>875</v>
      </c>
      <c r="IK35" s="796">
        <v>1.2218793202161678E-2</v>
      </c>
      <c r="IL35" s="82">
        <v>690</v>
      </c>
      <c r="IM35" s="796">
        <v>1.7757418225802301E-2</v>
      </c>
      <c r="IN35" s="82">
        <v>3061</v>
      </c>
      <c r="IO35" s="796">
        <v>2.1154404345602566E-2</v>
      </c>
      <c r="IP35" s="82">
        <v>460</v>
      </c>
      <c r="IQ35" s="796">
        <v>8.5602099112343458E-3</v>
      </c>
      <c r="IR35" s="82">
        <v>123</v>
      </c>
      <c r="IS35" s="796">
        <v>3.280874899973326E-2</v>
      </c>
      <c r="IT35" s="82">
        <v>5300</v>
      </c>
      <c r="IU35" s="796">
        <v>1.6459116176516256E-2</v>
      </c>
      <c r="IV35" s="82">
        <v>81</v>
      </c>
      <c r="IW35" s="796">
        <v>8.1917475728155338E-3</v>
      </c>
      <c r="IX35" s="82">
        <v>909</v>
      </c>
      <c r="IY35" s="796">
        <v>1.2052985401169497E-2</v>
      </c>
      <c r="IZ35" s="82">
        <v>750</v>
      </c>
      <c r="JA35" s="796">
        <v>1.8165964249382358E-2</v>
      </c>
      <c r="JB35" s="82">
        <v>3220</v>
      </c>
      <c r="JC35" s="796">
        <v>2.1642257515979649E-2</v>
      </c>
      <c r="JD35" s="82">
        <v>475</v>
      </c>
      <c r="JE35" s="796">
        <v>6.299818299977453E-3</v>
      </c>
      <c r="JF35" s="82">
        <v>131</v>
      </c>
      <c r="JG35" s="796">
        <v>3.5588155392556373E-2</v>
      </c>
      <c r="JH35" s="82">
        <v>5566</v>
      </c>
      <c r="JI35" s="796">
        <v>1.5703024934124035E-2</v>
      </c>
      <c r="JJ35" s="82">
        <v>92</v>
      </c>
      <c r="JK35" s="796">
        <v>1.2051349227141734E-2</v>
      </c>
      <c r="JL35" s="82">
        <v>983</v>
      </c>
      <c r="JM35" s="796">
        <v>1.262068611339359E-2</v>
      </c>
      <c r="JN35" s="82">
        <v>722</v>
      </c>
      <c r="JO35" s="796">
        <v>2.1850316254577368E-2</v>
      </c>
      <c r="JP35" s="82">
        <v>3069</v>
      </c>
      <c r="JQ35" s="796">
        <v>2.1889532395652049E-2</v>
      </c>
      <c r="JR35" s="82">
        <v>506</v>
      </c>
      <c r="JS35" s="796">
        <v>6.8516336948721071E-3</v>
      </c>
      <c r="JT35" s="82">
        <v>106</v>
      </c>
      <c r="JU35" s="796">
        <v>3.6985345429169578E-2</v>
      </c>
      <c r="JV35" s="82">
        <v>5478</v>
      </c>
      <c r="JW35" s="796">
        <v>1.6328550222662049E-2</v>
      </c>
      <c r="JX35" s="82">
        <v>110</v>
      </c>
      <c r="JY35" s="796">
        <v>3.1539138637451869E-4</v>
      </c>
      <c r="JZ35" s="82">
        <v>1105</v>
      </c>
      <c r="KA35" s="796">
        <v>3.1682498358531195E-3</v>
      </c>
      <c r="KB35" s="82">
        <v>777</v>
      </c>
      <c r="KC35" s="796">
        <v>2.2278100655727362E-3</v>
      </c>
      <c r="KD35" s="82">
        <v>2948</v>
      </c>
      <c r="KE35" s="796">
        <v>8.4524891548371003E-3</v>
      </c>
      <c r="KF35" s="82">
        <v>519</v>
      </c>
      <c r="KG35" s="796">
        <v>1.4880739048034107E-3</v>
      </c>
      <c r="KH35" s="82">
        <v>95</v>
      </c>
      <c r="KI35" s="796">
        <v>2.7238347005072069E-4</v>
      </c>
      <c r="KJ35" s="82">
        <v>5554</v>
      </c>
      <c r="KK35" s="796">
        <v>1.5924397817491606E-2</v>
      </c>
      <c r="KL35" s="82">
        <v>5445</v>
      </c>
      <c r="KM35" s="796">
        <v>1.5541734337670938E-2</v>
      </c>
      <c r="KN35" s="82">
        <v>1111</v>
      </c>
      <c r="KO35" s="796">
        <v>3.1711417537469994E-3</v>
      </c>
      <c r="KP35" s="82">
        <v>719</v>
      </c>
      <c r="KQ35" s="796">
        <v>2.0522510539550788E-3</v>
      </c>
      <c r="KR35" s="82">
        <v>2932</v>
      </c>
      <c r="KS35" s="796">
        <v>8.368845744362018E-3</v>
      </c>
      <c r="KT35" s="82">
        <v>461</v>
      </c>
      <c r="KU35" s="796">
        <v>1.3158382974593761E-3</v>
      </c>
      <c r="KV35" s="82">
        <v>111</v>
      </c>
      <c r="KW35" s="796">
        <v>3.168287440737326E-4</v>
      </c>
      <c r="KX35" s="82">
        <v>5445</v>
      </c>
      <c r="KY35" s="796">
        <v>1.5541734337670938E-2</v>
      </c>
      <c r="KZ35" s="208">
        <v>70</v>
      </c>
      <c r="LA35" s="278">
        <v>8.9858793324775355E-3</v>
      </c>
      <c r="LB35" s="208">
        <v>1194</v>
      </c>
      <c r="LC35" s="278">
        <v>1.5484573785161266E-2</v>
      </c>
      <c r="LD35" s="208">
        <v>707</v>
      </c>
      <c r="LE35" s="278">
        <v>2.3888363292336803E-2</v>
      </c>
      <c r="LF35" s="208">
        <v>2900</v>
      </c>
      <c r="LG35" s="278">
        <v>2.0092564365490673E-2</v>
      </c>
      <c r="LH35" s="208">
        <v>508</v>
      </c>
      <c r="LI35" s="278">
        <v>6.7324895633158839E-3</v>
      </c>
      <c r="LJ35" s="208">
        <v>119</v>
      </c>
      <c r="LK35" s="278">
        <v>3.5332541567695962E-2</v>
      </c>
      <c r="LL35" s="208">
        <v>5498</v>
      </c>
      <c r="LM35" s="278">
        <v>1.6283133422182735E-2</v>
      </c>
      <c r="LN35" s="208">
        <v>38</v>
      </c>
      <c r="LO35" s="278">
        <v>5.5096418732782371E-3</v>
      </c>
      <c r="LP35" s="208">
        <v>1319</v>
      </c>
      <c r="LQ35" s="278">
        <v>1.7751160756342102E-2</v>
      </c>
      <c r="LR35" s="208">
        <v>778</v>
      </c>
      <c r="LS35" s="278">
        <v>2.7157218654007262E-2</v>
      </c>
      <c r="LT35" s="208">
        <v>2931</v>
      </c>
      <c r="LU35" s="278">
        <v>2.0771471294832998E-2</v>
      </c>
      <c r="LV35" s="208">
        <v>481</v>
      </c>
      <c r="LW35" s="278">
        <v>6.562969027152408E-3</v>
      </c>
      <c r="LX35" s="208">
        <v>98</v>
      </c>
      <c r="LY35" s="278">
        <v>3.2896945283652231E-2</v>
      </c>
      <c r="LZ35" s="208">
        <v>5645</v>
      </c>
      <c r="MA35" s="278">
        <v>1.7251074181146974E-2</v>
      </c>
      <c r="MB35" s="208">
        <v>5672</v>
      </c>
      <c r="MC35" s="278">
        <v>1.7466955345689483E-2</v>
      </c>
      <c r="ME35" s="277"/>
    </row>
    <row r="36" spans="1:343" ht="14.4">
      <c r="A36" s="798"/>
      <c r="B36" s="277" t="s">
        <v>2835</v>
      </c>
      <c r="C36" s="281"/>
      <c r="D36" s="82">
        <v>23</v>
      </c>
      <c r="E36" s="796">
        <v>2.5013594344752582E-3</v>
      </c>
      <c r="F36" s="82">
        <v>110</v>
      </c>
      <c r="G36" s="796">
        <v>3.1571092359795648E-3</v>
      </c>
      <c r="H36" s="82">
        <v>1286</v>
      </c>
      <c r="I36" s="796">
        <v>1.8095854557735064E-2</v>
      </c>
      <c r="J36" s="82">
        <v>957</v>
      </c>
      <c r="K36" s="796">
        <v>4.5653387271434908E-3</v>
      </c>
      <c r="L36" s="82">
        <v>122</v>
      </c>
      <c r="M36" s="796">
        <v>2.3015393902807123E-3</v>
      </c>
      <c r="N36" s="82">
        <v>19</v>
      </c>
      <c r="O36" s="796">
        <v>3.5876132930513596E-3</v>
      </c>
      <c r="P36" s="82">
        <v>2517</v>
      </c>
      <c r="Q36" s="796">
        <v>6.5712868443725033E-3</v>
      </c>
      <c r="R36" s="82">
        <v>30</v>
      </c>
      <c r="S36" s="796">
        <v>3.1354515050167225E-3</v>
      </c>
      <c r="T36" s="82">
        <v>101</v>
      </c>
      <c r="U36" s="796">
        <v>2.9662261380323054E-3</v>
      </c>
      <c r="V36" s="82">
        <v>992</v>
      </c>
      <c r="W36" s="796">
        <v>1.9194675025638049E-2</v>
      </c>
      <c r="X36" s="82">
        <v>711</v>
      </c>
      <c r="Y36" s="796">
        <v>3.8273545497609922E-3</v>
      </c>
      <c r="Z36" s="82">
        <v>171</v>
      </c>
      <c r="AA36" s="796">
        <v>3.4397441313137409E-3</v>
      </c>
      <c r="AB36" s="82">
        <v>20</v>
      </c>
      <c r="AC36" s="796">
        <v>4.2817383857846284E-3</v>
      </c>
      <c r="AD36" s="82">
        <v>2025</v>
      </c>
      <c r="AE36" s="796">
        <v>6.0366491678367331E-3</v>
      </c>
      <c r="AF36" s="82">
        <v>26</v>
      </c>
      <c r="AG36" s="796">
        <v>2.4916147580258743E-3</v>
      </c>
      <c r="AH36" s="82">
        <v>93</v>
      </c>
      <c r="AI36" s="796">
        <v>2.7027812490918075E-3</v>
      </c>
      <c r="AJ36" s="82">
        <v>844</v>
      </c>
      <c r="AK36" s="796">
        <v>1.560795191863153E-2</v>
      </c>
      <c r="AL36" s="82">
        <v>1066</v>
      </c>
      <c r="AM36" s="796">
        <v>5.7798140266218448E-3</v>
      </c>
      <c r="AN36" s="82">
        <v>183</v>
      </c>
      <c r="AO36" s="796">
        <v>3.8242915656607874E-3</v>
      </c>
      <c r="AP36" s="82">
        <v>22</v>
      </c>
      <c r="AQ36" s="796">
        <v>3.9152874176899806E-3</v>
      </c>
      <c r="AR36" s="82">
        <v>2234</v>
      </c>
      <c r="AS36" s="796">
        <v>6.6325243078750092E-3</v>
      </c>
      <c r="AT36" s="82">
        <v>7</v>
      </c>
      <c r="AU36" s="796">
        <v>6.3607451158564292E-4</v>
      </c>
      <c r="AV36" s="82">
        <v>90</v>
      </c>
      <c r="AW36" s="796">
        <v>2.6008553924401802E-3</v>
      </c>
      <c r="AX36" s="82">
        <v>862</v>
      </c>
      <c r="AY36" s="796">
        <v>1.7175078204387417E-2</v>
      </c>
      <c r="AZ36" s="82">
        <v>980</v>
      </c>
      <c r="BA36" s="796">
        <v>5.6113509613732919E-3</v>
      </c>
      <c r="BB36" s="82">
        <v>104</v>
      </c>
      <c r="BC36" s="796">
        <v>2.252398587919347E-3</v>
      </c>
      <c r="BD36" s="82">
        <v>20</v>
      </c>
      <c r="BE36" s="796">
        <v>3.7271710771524412E-3</v>
      </c>
      <c r="BF36" s="82">
        <v>2063</v>
      </c>
      <c r="BG36" s="796">
        <v>6.4071705649056008E-3</v>
      </c>
      <c r="BH36" s="82">
        <v>5</v>
      </c>
      <c r="BI36" s="796">
        <v>5.0854353132628156E-4</v>
      </c>
      <c r="BJ36" s="82">
        <v>92</v>
      </c>
      <c r="BK36" s="796">
        <v>2.6320306688790984E-3</v>
      </c>
      <c r="BL36" s="82">
        <v>844</v>
      </c>
      <c r="BM36" s="796">
        <v>1.7665773610180843E-2</v>
      </c>
      <c r="BN36" s="82">
        <v>1043</v>
      </c>
      <c r="BO36" s="796">
        <v>6.0725680616688787E-3</v>
      </c>
      <c r="BP36" s="82">
        <v>114</v>
      </c>
      <c r="BQ36" s="796">
        <v>2.5033487779705307E-3</v>
      </c>
      <c r="BR36" s="82">
        <v>19</v>
      </c>
      <c r="BS36" s="796">
        <v>3.2219772765813125E-3</v>
      </c>
      <c r="BT36" s="82">
        <v>2117</v>
      </c>
      <c r="BU36" s="796">
        <v>6.7045864818814646E-3</v>
      </c>
      <c r="BV36" s="82">
        <v>31</v>
      </c>
      <c r="BW36" s="796">
        <v>3.4780657466621789E-3</v>
      </c>
      <c r="BX36" s="82">
        <v>92</v>
      </c>
      <c r="BY36" s="796">
        <v>2.542841348811498E-3</v>
      </c>
      <c r="BZ36" s="82">
        <v>652</v>
      </c>
      <c r="CA36" s="796">
        <v>1.4233321690534404E-2</v>
      </c>
      <c r="CB36" s="82">
        <v>1047</v>
      </c>
      <c r="CC36" s="796">
        <v>6.3111448669957862E-3</v>
      </c>
      <c r="CD36" s="82">
        <v>184</v>
      </c>
      <c r="CE36" s="796">
        <v>3.9795830089108053E-3</v>
      </c>
      <c r="CF36" s="82">
        <v>18</v>
      </c>
      <c r="CG36" s="796">
        <v>2.9658922392486408E-3</v>
      </c>
      <c r="CH36" s="82">
        <v>2024</v>
      </c>
      <c r="CI36" s="796">
        <v>6.5479791525802078E-3</v>
      </c>
      <c r="CJ36" s="82">
        <v>32</v>
      </c>
      <c r="CK36" s="796">
        <v>3.4482758620689655E-3</v>
      </c>
      <c r="CL36" s="82">
        <v>94</v>
      </c>
      <c r="CM36" s="796">
        <v>2.4562962188716714E-3</v>
      </c>
      <c r="CN36" s="82">
        <v>809</v>
      </c>
      <c r="CO36" s="796">
        <v>1.5695328263231414E-2</v>
      </c>
      <c r="CP36" s="82">
        <v>1154</v>
      </c>
      <c r="CQ36" s="796">
        <v>7.1541933244060902E-3</v>
      </c>
      <c r="CR36" s="82">
        <v>157</v>
      </c>
      <c r="CS36" s="796">
        <v>3.1837446515117717E-3</v>
      </c>
      <c r="CT36" s="82">
        <v>18</v>
      </c>
      <c r="CU36" s="796">
        <v>2.8994845360824743E-3</v>
      </c>
      <c r="CV36" s="82">
        <v>2264</v>
      </c>
      <c r="CW36" s="796">
        <v>7.1664166017764101E-3</v>
      </c>
      <c r="CX36" s="82">
        <v>27</v>
      </c>
      <c r="CY36" s="796">
        <v>3.2146684129062985E-3</v>
      </c>
      <c r="CZ36" s="82">
        <v>93</v>
      </c>
      <c r="DA36" s="796">
        <v>2.4014253621504377E-3</v>
      </c>
      <c r="DB36" s="82">
        <v>847</v>
      </c>
      <c r="DC36" s="796">
        <v>1.6564321195290804E-2</v>
      </c>
      <c r="DD36" s="82">
        <v>1125</v>
      </c>
      <c r="DE36" s="796">
        <f t="shared" si="24"/>
        <v>7.1892793466382934E-3</v>
      </c>
      <c r="DF36" s="82">
        <v>140</v>
      </c>
      <c r="DG36" s="796">
        <f t="shared" si="25"/>
        <v>2.8842786213148191E-3</v>
      </c>
      <c r="DH36" s="82">
        <v>20</v>
      </c>
      <c r="DI36" s="796">
        <f t="shared" si="26"/>
        <v>3.2061558191728116E-3</v>
      </c>
      <c r="DJ36" s="82">
        <f t="shared" si="27"/>
        <v>2252</v>
      </c>
      <c r="DK36" s="796">
        <f t="shared" si="28"/>
        <v>7.2757818557766868E-3</v>
      </c>
      <c r="DL36" s="82">
        <v>24</v>
      </c>
      <c r="DM36" s="796">
        <f t="shared" si="1"/>
        <v>2.6887743670177011E-3</v>
      </c>
      <c r="DN36" s="82">
        <v>96</v>
      </c>
      <c r="DO36" s="796">
        <f t="shared" si="2"/>
        <v>2.3767082590612004E-3</v>
      </c>
      <c r="DP36" s="82">
        <v>875</v>
      </c>
      <c r="DQ36" s="796">
        <f t="shared" si="3"/>
        <v>1.8851258186832125E-2</v>
      </c>
      <c r="DR36" s="82">
        <v>804</v>
      </c>
      <c r="DS36" s="796">
        <f t="shared" si="4"/>
        <v>5.5053787002102179E-3</v>
      </c>
      <c r="DT36" s="82">
        <v>164</v>
      </c>
      <c r="DU36" s="796">
        <f t="shared" si="5"/>
        <v>3.3697014526700773E-3</v>
      </c>
      <c r="DV36" s="82">
        <v>22</v>
      </c>
      <c r="DW36" s="796">
        <f t="shared" si="6"/>
        <v>3.5506778566817302E-3</v>
      </c>
      <c r="DX36" s="82">
        <f t="shared" si="29"/>
        <v>1985</v>
      </c>
      <c r="DY36" s="796">
        <f t="shared" si="7"/>
        <v>6.6916578455895742E-3</v>
      </c>
      <c r="DZ36" s="82">
        <v>6</v>
      </c>
      <c r="EA36" s="796">
        <f t="shared" si="8"/>
        <v>7.0077084793272596E-4</v>
      </c>
      <c r="EB36" s="82">
        <v>113</v>
      </c>
      <c r="EC36" s="796">
        <f t="shared" si="9"/>
        <v>2.6510263929618769E-3</v>
      </c>
      <c r="ED36" s="82">
        <v>855</v>
      </c>
      <c r="EE36" s="796">
        <f t="shared" si="10"/>
        <v>1.9190196166449701E-2</v>
      </c>
      <c r="EF36" s="82">
        <v>694</v>
      </c>
      <c r="EG36" s="796">
        <f t="shared" si="11"/>
        <v>4.7587374946001359E-3</v>
      </c>
      <c r="EH36" s="82">
        <v>150</v>
      </c>
      <c r="EI36" s="796">
        <f t="shared" si="12"/>
        <v>3.0943785456420837E-3</v>
      </c>
      <c r="EJ36" s="82">
        <v>22</v>
      </c>
      <c r="EK36" s="796">
        <f t="shared" si="13"/>
        <v>3.5766542025686878E-3</v>
      </c>
      <c r="EL36" s="82">
        <f t="shared" si="22"/>
        <v>1840</v>
      </c>
      <c r="EM36" s="796">
        <f t="shared" si="14"/>
        <v>6.2119350177580321E-3</v>
      </c>
      <c r="EN36" s="82">
        <v>7</v>
      </c>
      <c r="EO36" s="796">
        <f t="shared" si="15"/>
        <v>8.5973962171456643E-4</v>
      </c>
      <c r="EP36" s="82">
        <v>106</v>
      </c>
      <c r="EQ36" s="796">
        <f t="shared" si="16"/>
        <v>2.4158442919980858E-3</v>
      </c>
      <c r="ER36" s="82">
        <v>581</v>
      </c>
      <c r="ES36" s="796">
        <f t="shared" si="17"/>
        <v>1.3325382445356759E-2</v>
      </c>
      <c r="ET36" s="82">
        <v>660</v>
      </c>
      <c r="EU36" s="796">
        <f t="shared" si="18"/>
        <v>4.8372202107855354E-3</v>
      </c>
      <c r="EV36" s="82">
        <v>90</v>
      </c>
      <c r="EW36" s="796">
        <f t="shared" si="19"/>
        <v>1.8458887954550115E-3</v>
      </c>
      <c r="EX36" s="82">
        <v>23</v>
      </c>
      <c r="EY36" s="796">
        <f t="shared" si="20"/>
        <v>3.7773033338807686E-3</v>
      </c>
      <c r="EZ36" s="82">
        <f t="shared" si="30"/>
        <v>1467</v>
      </c>
      <c r="FA36" s="796">
        <f t="shared" si="21"/>
        <v>5.1131373123091727E-3</v>
      </c>
      <c r="FB36" s="82">
        <v>16</v>
      </c>
      <c r="FC36" s="796">
        <v>1.5233742740169475E-3</v>
      </c>
      <c r="FD36" s="82">
        <v>105</v>
      </c>
      <c r="FE36" s="796">
        <v>2.1216836064580006E-3</v>
      </c>
      <c r="FF36" s="82">
        <v>669</v>
      </c>
      <c r="FG36" s="796">
        <v>2.0509518991998529E-2</v>
      </c>
      <c r="FH36" s="82">
        <v>599</v>
      </c>
      <c r="FI36" s="796">
        <v>3.973940503675397E-3</v>
      </c>
      <c r="FJ36" s="82">
        <v>113</v>
      </c>
      <c r="FK36" s="796">
        <v>2.2927403319401049E-3</v>
      </c>
      <c r="FL36" s="82">
        <v>25</v>
      </c>
      <c r="FM36" s="796">
        <v>4.1473125414731252E-3</v>
      </c>
      <c r="FN36" s="82">
        <v>1527</v>
      </c>
      <c r="FO36" s="796">
        <v>5.1128886984065335E-3</v>
      </c>
      <c r="FP36" s="82">
        <v>17</v>
      </c>
      <c r="FQ36" s="796">
        <v>1.6922158072864822E-3</v>
      </c>
      <c r="FR36" s="82">
        <v>109</v>
      </c>
      <c r="FS36" s="796">
        <v>2.0870431003120991E-3</v>
      </c>
      <c r="FT36" s="82">
        <v>536</v>
      </c>
      <c r="FU36" s="796">
        <v>1.5845330653028646E-2</v>
      </c>
      <c r="FV36" s="82">
        <v>638</v>
      </c>
      <c r="FW36" s="796">
        <v>4.1906413389033396E-3</v>
      </c>
      <c r="FX36" s="82">
        <v>127</v>
      </c>
      <c r="FY36" s="796">
        <v>2.5634814904525452E-3</v>
      </c>
      <c r="FZ36" s="82">
        <v>25</v>
      </c>
      <c r="GA36" s="796">
        <v>4.4682752457551383E-3</v>
      </c>
      <c r="GB36" s="82">
        <v>1452</v>
      </c>
      <c r="GC36" s="796">
        <v>4.7844840368919308E-3</v>
      </c>
      <c r="GD36" s="82">
        <v>23</v>
      </c>
      <c r="GE36" s="796">
        <v>2.2149460708782744E-3</v>
      </c>
      <c r="GF36" s="82">
        <v>120</v>
      </c>
      <c r="GG36" s="796">
        <v>2.1549015030437983E-3</v>
      </c>
      <c r="GH36" s="82">
        <v>649</v>
      </c>
      <c r="GI36" s="796">
        <v>1.9378340449673046E-2</v>
      </c>
      <c r="GJ36" s="82">
        <v>817</v>
      </c>
      <c r="GK36" s="796">
        <v>5.1253418985721813E-3</v>
      </c>
      <c r="GL36" s="82">
        <v>194</v>
      </c>
      <c r="GM36" s="796">
        <v>3.8213800303346663E-3</v>
      </c>
      <c r="GN36" s="82">
        <v>25</v>
      </c>
      <c r="GO36" s="796">
        <v>4.7528517110266158E-3</v>
      </c>
      <c r="GP36" s="82">
        <v>1828</v>
      </c>
      <c r="GQ36" s="796">
        <v>5.8033035654760584E-3</v>
      </c>
      <c r="GR36" s="82">
        <v>22</v>
      </c>
      <c r="GS36" s="796">
        <v>2.2435243728329596E-3</v>
      </c>
      <c r="GT36" s="82">
        <v>125</v>
      </c>
      <c r="GU36" s="796">
        <v>2.104306252314737E-3</v>
      </c>
      <c r="GV36" s="82">
        <v>569</v>
      </c>
      <c r="GW36" s="796">
        <v>1.7325376042871932E-2</v>
      </c>
      <c r="GX36" s="82">
        <v>834</v>
      </c>
      <c r="GY36" s="796">
        <v>5.2123696907577311E-3</v>
      </c>
      <c r="GZ36" s="82">
        <v>255</v>
      </c>
      <c r="HA36" s="796">
        <v>4.8821581053397406E-3</v>
      </c>
      <c r="HB36" s="82">
        <v>21</v>
      </c>
      <c r="HC36" s="796">
        <v>4.228755537656061E-3</v>
      </c>
      <c r="HD36" s="82">
        <v>1826</v>
      </c>
      <c r="HE36" s="796">
        <v>5.7196375265856645E-3</v>
      </c>
      <c r="HF36" s="82">
        <v>15</v>
      </c>
      <c r="HG36" s="796">
        <v>1.6931933626820183E-3</v>
      </c>
      <c r="HH36" s="82">
        <v>138</v>
      </c>
      <c r="HI36" s="796">
        <v>2.1720995388223442E-3</v>
      </c>
      <c r="HJ36" s="82">
        <v>489</v>
      </c>
      <c r="HK36" s="796">
        <v>1.3407177912428372E-2</v>
      </c>
      <c r="HL36" s="82">
        <v>1011</v>
      </c>
      <c r="HM36" s="796">
        <v>6.3736028192632847E-3</v>
      </c>
      <c r="HN36" s="82">
        <v>459</v>
      </c>
      <c r="HO36" s="796">
        <v>8.3550248466425173E-3</v>
      </c>
      <c r="HP36" s="82">
        <v>21</v>
      </c>
      <c r="HQ36" s="796">
        <v>5.0263283867879368E-3</v>
      </c>
      <c r="HR36" s="82">
        <v>2133</v>
      </c>
      <c r="HS36" s="796">
        <v>6.5308646889342716E-3</v>
      </c>
      <c r="HT36" s="82">
        <v>22</v>
      </c>
      <c r="HU36" s="796">
        <v>2.508551881413911E-3</v>
      </c>
      <c r="HV36" s="82">
        <v>139</v>
      </c>
      <c r="HW36" s="796">
        <v>2.1446645682898229E-3</v>
      </c>
      <c r="HX36" s="82">
        <v>377</v>
      </c>
      <c r="HY36" s="796">
        <v>1.0608959927960378E-2</v>
      </c>
      <c r="HZ36" s="82">
        <v>1106</v>
      </c>
      <c r="IA36" s="796">
        <v>8.5377715335566845E-3</v>
      </c>
      <c r="IB36" s="82">
        <v>469</v>
      </c>
      <c r="IC36" s="796">
        <v>9.2674926393581918E-3</v>
      </c>
      <c r="ID36" s="82">
        <v>20</v>
      </c>
      <c r="IE36" s="796">
        <v>5.5555555555555558E-3</v>
      </c>
      <c r="IF36" s="82">
        <v>2133</v>
      </c>
      <c r="IG36" s="796">
        <v>7.2831694933194928E-3</v>
      </c>
      <c r="IH36" s="82">
        <v>31</v>
      </c>
      <c r="II36" s="796">
        <v>3.3126736482154305E-3</v>
      </c>
      <c r="IJ36" s="82">
        <v>145</v>
      </c>
      <c r="IK36" s="796">
        <v>2.0248285877867925E-3</v>
      </c>
      <c r="IL36" s="82">
        <v>435</v>
      </c>
      <c r="IM36" s="796">
        <v>1.1194894098875363E-2</v>
      </c>
      <c r="IN36" s="82">
        <v>1141</v>
      </c>
      <c r="IO36" s="796">
        <v>7.8853888789064113E-3</v>
      </c>
      <c r="IP36" s="82">
        <v>618</v>
      </c>
      <c r="IQ36" s="796">
        <v>1.1500455924223532E-2</v>
      </c>
      <c r="IR36" s="82">
        <v>21</v>
      </c>
      <c r="IS36" s="796">
        <v>5.6014937316617762E-3</v>
      </c>
      <c r="IT36" s="82">
        <v>2391</v>
      </c>
      <c r="IU36" s="796">
        <v>7.4252352411415794E-3</v>
      </c>
      <c r="IV36" s="82">
        <v>48</v>
      </c>
      <c r="IW36" s="796">
        <v>4.8543689320388345E-3</v>
      </c>
      <c r="IX36" s="82">
        <v>174</v>
      </c>
      <c r="IY36" s="796">
        <v>2.3071721229961416E-3</v>
      </c>
      <c r="IZ36" s="82">
        <v>585</v>
      </c>
      <c r="JA36" s="796">
        <v>1.4169452114518239E-2</v>
      </c>
      <c r="JB36" s="82">
        <v>1053</v>
      </c>
      <c r="JC36" s="796">
        <v>7.0774214796045249E-3</v>
      </c>
      <c r="JD36" s="82">
        <v>617</v>
      </c>
      <c r="JE36" s="796">
        <v>8.1831324022865019E-3</v>
      </c>
      <c r="JF36" s="82">
        <v>26</v>
      </c>
      <c r="JG36" s="796">
        <v>7.063298016843249E-3</v>
      </c>
      <c r="JH36" s="82">
        <v>2503</v>
      </c>
      <c r="JI36" s="796">
        <v>7.0615651114107891E-3</v>
      </c>
      <c r="JJ36" s="82">
        <v>44</v>
      </c>
      <c r="JK36" s="796">
        <v>5.763688760806916E-3</v>
      </c>
      <c r="JL36" s="82">
        <v>183</v>
      </c>
      <c r="JM36" s="796">
        <v>2.3495275267050122E-3</v>
      </c>
      <c r="JN36" s="82">
        <v>609</v>
      </c>
      <c r="JO36" s="796">
        <v>1.8430529915564566E-2</v>
      </c>
      <c r="JP36" s="82">
        <v>941</v>
      </c>
      <c r="JQ36" s="796">
        <v>6.7116487404068354E-3</v>
      </c>
      <c r="JR36" s="82">
        <v>469</v>
      </c>
      <c r="JS36" s="796">
        <v>6.350624906907151E-3</v>
      </c>
      <c r="JT36" s="82">
        <v>21</v>
      </c>
      <c r="JU36" s="796">
        <v>7.32728541521284E-3</v>
      </c>
      <c r="JV36" s="82">
        <v>2267</v>
      </c>
      <c r="JW36" s="796">
        <v>6.7573609629015818E-3</v>
      </c>
      <c r="JX36" s="82">
        <v>28</v>
      </c>
      <c r="JY36" s="796">
        <v>8.0281443804422939E-5</v>
      </c>
      <c r="JZ36" s="82">
        <v>169</v>
      </c>
      <c r="KA36" s="796">
        <v>4.8455585724812411E-4</v>
      </c>
      <c r="KB36" s="82">
        <v>729</v>
      </c>
      <c r="KC36" s="796">
        <v>2.090184733336583E-3</v>
      </c>
      <c r="KD36" s="82">
        <v>980</v>
      </c>
      <c r="KE36" s="796">
        <v>2.8098505331548029E-3</v>
      </c>
      <c r="KF36" s="82">
        <v>337</v>
      </c>
      <c r="KG36" s="796">
        <v>9.6624452007466172E-4</v>
      </c>
      <c r="KH36" s="82">
        <v>21</v>
      </c>
      <c r="KI36" s="796">
        <v>6.0211082853317201E-5</v>
      </c>
      <c r="KJ36" s="82">
        <v>2264</v>
      </c>
      <c r="KK36" s="796">
        <v>6.491328170471912E-3</v>
      </c>
      <c r="KL36" s="82">
        <v>2371</v>
      </c>
      <c r="KM36" s="796">
        <v>6.7675761459353159E-3</v>
      </c>
      <c r="KN36" s="82">
        <v>175</v>
      </c>
      <c r="KO36" s="796">
        <v>4.9950477669282172E-4</v>
      </c>
      <c r="KP36" s="82">
        <v>793</v>
      </c>
      <c r="KQ36" s="796">
        <v>2.2634702166709005E-3</v>
      </c>
      <c r="KR36" s="82">
        <v>1012</v>
      </c>
      <c r="KS36" s="796">
        <v>2.8885647657893461E-3</v>
      </c>
      <c r="KT36" s="82">
        <v>329</v>
      </c>
      <c r="KU36" s="796">
        <v>9.3906898018250476E-4</v>
      </c>
      <c r="KV36" s="82">
        <v>27</v>
      </c>
      <c r="KW36" s="796">
        <v>7.7066451261178202E-5</v>
      </c>
      <c r="KX36" s="82">
        <v>2371</v>
      </c>
      <c r="KY36" s="796">
        <v>6.7675761459353159E-3</v>
      </c>
      <c r="KZ36" s="208">
        <v>26</v>
      </c>
      <c r="LA36" s="278">
        <v>3.337612323491656E-3</v>
      </c>
      <c r="LB36" s="208">
        <v>169</v>
      </c>
      <c r="LC36" s="278">
        <v>2.1917026546836296E-3</v>
      </c>
      <c r="LD36" s="208">
        <v>893</v>
      </c>
      <c r="LE36" s="278">
        <v>3.0172996350858225E-2</v>
      </c>
      <c r="LF36" s="208">
        <v>731</v>
      </c>
      <c r="LG36" s="278">
        <v>5.064711914197822E-3</v>
      </c>
      <c r="LH36" s="208">
        <v>319</v>
      </c>
      <c r="LI36" s="278">
        <v>4.2276853753893048E-3</v>
      </c>
      <c r="LJ36" s="208">
        <v>31</v>
      </c>
      <c r="LK36" s="278">
        <v>9.2042755344418047E-3</v>
      </c>
      <c r="LL36" s="208">
        <v>2169</v>
      </c>
      <c r="LM36" s="278">
        <v>6.423811639271435E-3</v>
      </c>
      <c r="LN36" s="208">
        <v>20</v>
      </c>
      <c r="LO36" s="278">
        <v>2.8998115122517037E-3</v>
      </c>
      <c r="LP36" s="208">
        <v>164</v>
      </c>
      <c r="LQ36" s="278">
        <v>2.2071193055649015E-3</v>
      </c>
      <c r="LR36" s="208">
        <v>870</v>
      </c>
      <c r="LS36" s="278">
        <v>3.0368612119519686E-2</v>
      </c>
      <c r="LT36" s="208">
        <v>872</v>
      </c>
      <c r="LU36" s="278">
        <v>6.1797075977804081E-3</v>
      </c>
      <c r="LV36" s="208">
        <v>299</v>
      </c>
      <c r="LW36" s="278">
        <v>4.0796834493109562E-3</v>
      </c>
      <c r="LX36" s="208">
        <v>35</v>
      </c>
      <c r="LY36" s="278">
        <v>1.1748909029875798E-2</v>
      </c>
      <c r="LZ36" s="208">
        <v>2260</v>
      </c>
      <c r="MA36" s="278">
        <v>6.9065416562253609E-3</v>
      </c>
      <c r="MB36" s="208">
        <v>2281</v>
      </c>
      <c r="MC36" s="278">
        <v>7.0251180557300598E-3</v>
      </c>
      <c r="ME36" s="281"/>
    </row>
    <row r="37" spans="1:343">
      <c r="A37" s="798"/>
      <c r="B37" s="277" t="s">
        <v>2836</v>
      </c>
      <c r="C37" s="277"/>
      <c r="D37" s="82">
        <v>32</v>
      </c>
      <c r="E37" s="796">
        <v>3.480152256661229E-3</v>
      </c>
      <c r="F37" s="82">
        <v>7469</v>
      </c>
      <c r="G37" s="796">
        <v>0.21436771712301245</v>
      </c>
      <c r="H37" s="82">
        <v>2329</v>
      </c>
      <c r="I37" s="796">
        <v>3.2772352461092502E-2</v>
      </c>
      <c r="J37" s="82">
        <v>5785</v>
      </c>
      <c r="K37" s="796">
        <v>2.7597162525104593E-2</v>
      </c>
      <c r="L37" s="82">
        <v>1406</v>
      </c>
      <c r="M37" s="796">
        <v>2.6524298219136735E-2</v>
      </c>
      <c r="N37" s="82">
        <v>260</v>
      </c>
      <c r="O37" s="796">
        <v>4.9093655589123868E-2</v>
      </c>
      <c r="P37" s="82">
        <v>17281</v>
      </c>
      <c r="Q37" s="796">
        <v>4.5116570503615908E-2</v>
      </c>
      <c r="R37" s="82">
        <v>37</v>
      </c>
      <c r="S37" s="796">
        <v>3.867056856187291E-3</v>
      </c>
      <c r="T37" s="82">
        <v>7127</v>
      </c>
      <c r="U37" s="796">
        <v>0.20930983847283408</v>
      </c>
      <c r="V37" s="82">
        <v>1768</v>
      </c>
      <c r="W37" s="796">
        <v>3.420986436020975E-2</v>
      </c>
      <c r="X37" s="82">
        <v>4980</v>
      </c>
      <c r="Y37" s="796">
        <v>2.6807631023642392E-2</v>
      </c>
      <c r="Z37" s="82">
        <v>1264</v>
      </c>
      <c r="AA37" s="796">
        <v>2.5425944923862975E-2</v>
      </c>
      <c r="AB37" s="82">
        <v>239</v>
      </c>
      <c r="AC37" s="796">
        <v>5.1166773710126311E-2</v>
      </c>
      <c r="AD37" s="82">
        <v>15415</v>
      </c>
      <c r="AE37" s="796">
        <v>4.5953060208495426E-2</v>
      </c>
      <c r="AF37" s="82">
        <v>44</v>
      </c>
      <c r="AG37" s="796">
        <v>4.2165788212745565E-3</v>
      </c>
      <c r="AH37" s="82">
        <v>6465</v>
      </c>
      <c r="AI37" s="796">
        <v>0.18788689005783371</v>
      </c>
      <c r="AJ37" s="82">
        <v>1305</v>
      </c>
      <c r="AK37" s="796">
        <v>2.4133148404993063E-2</v>
      </c>
      <c r="AL37" s="82">
        <v>5040</v>
      </c>
      <c r="AM37" s="796">
        <v>2.7326700463577953E-2</v>
      </c>
      <c r="AN37" s="82">
        <v>907</v>
      </c>
      <c r="AO37" s="796">
        <v>1.8954275683357016E-2</v>
      </c>
      <c r="AP37" s="82">
        <v>237</v>
      </c>
      <c r="AQ37" s="796">
        <v>4.217832354511479E-2</v>
      </c>
      <c r="AR37" s="82">
        <v>13998</v>
      </c>
      <c r="AS37" s="796">
        <v>4.1558672901358271E-2</v>
      </c>
      <c r="AT37" s="82">
        <v>55</v>
      </c>
      <c r="AU37" s="796">
        <v>4.9977283053157656E-3</v>
      </c>
      <c r="AV37" s="82">
        <v>5838</v>
      </c>
      <c r="AW37" s="796">
        <v>0.16870881978961969</v>
      </c>
      <c r="AX37" s="82">
        <v>1143</v>
      </c>
      <c r="AY37" s="796">
        <v>2.2773914602801412E-2</v>
      </c>
      <c r="AZ37" s="82">
        <v>4484</v>
      </c>
      <c r="BA37" s="796">
        <v>2.567479358244678E-2</v>
      </c>
      <c r="BB37" s="82">
        <v>876</v>
      </c>
      <c r="BC37" s="796">
        <v>1.8972126567474497E-2</v>
      </c>
      <c r="BD37" s="82">
        <v>240</v>
      </c>
      <c r="BE37" s="796">
        <v>4.4726052925829297E-2</v>
      </c>
      <c r="BF37" s="82">
        <v>12636</v>
      </c>
      <c r="BG37" s="796">
        <v>3.9244307929300615E-2</v>
      </c>
      <c r="BH37" s="82">
        <v>57</v>
      </c>
      <c r="BI37" s="796">
        <v>5.7973962571196093E-3</v>
      </c>
      <c r="BJ37" s="82">
        <v>5316</v>
      </c>
      <c r="BK37" s="796">
        <v>0.15208559821479659</v>
      </c>
      <c r="BL37" s="82">
        <v>1090</v>
      </c>
      <c r="BM37" s="796">
        <v>2.2814802411252513E-2</v>
      </c>
      <c r="BN37" s="82">
        <v>4553</v>
      </c>
      <c r="BO37" s="796">
        <v>2.6508535364121195E-2</v>
      </c>
      <c r="BP37" s="82">
        <v>764</v>
      </c>
      <c r="BQ37" s="796">
        <v>1.6776828652363907E-2</v>
      </c>
      <c r="BR37" s="82">
        <v>256</v>
      </c>
      <c r="BS37" s="796">
        <v>4.3411904358148214E-2</v>
      </c>
      <c r="BT37" s="82">
        <v>12036</v>
      </c>
      <c r="BU37" s="796">
        <v>3.8118281953672797E-2</v>
      </c>
      <c r="BV37" s="82">
        <v>61</v>
      </c>
      <c r="BW37" s="796">
        <v>6.8439358240771908E-3</v>
      </c>
      <c r="BX37" s="82">
        <v>5056</v>
      </c>
      <c r="BY37" s="796">
        <v>0.13974571586511886</v>
      </c>
      <c r="BZ37" s="82">
        <v>1053</v>
      </c>
      <c r="CA37" s="796">
        <v>2.2987251135172894E-2</v>
      </c>
      <c r="CB37" s="82">
        <v>4343</v>
      </c>
      <c r="CC37" s="796">
        <v>2.6178894133106687E-2</v>
      </c>
      <c r="CD37" s="82">
        <v>891</v>
      </c>
      <c r="CE37" s="796">
        <v>1.9270698157280042E-2</v>
      </c>
      <c r="CF37" s="82">
        <v>259</v>
      </c>
      <c r="CG37" s="796">
        <v>4.2675893886966548E-2</v>
      </c>
      <c r="CH37" s="82">
        <v>11663</v>
      </c>
      <c r="CI37" s="796">
        <v>3.7731759316473795E-2</v>
      </c>
      <c r="CJ37" s="82">
        <v>33</v>
      </c>
      <c r="CK37" s="796">
        <v>3.5560344827586209E-3</v>
      </c>
      <c r="CL37" s="82">
        <v>4674</v>
      </c>
      <c r="CM37" s="796">
        <v>0.122135409861768</v>
      </c>
      <c r="CN37" s="82">
        <v>1076</v>
      </c>
      <c r="CO37" s="796">
        <v>2.0875368617103835E-2</v>
      </c>
      <c r="CP37" s="82">
        <v>4038</v>
      </c>
      <c r="CQ37" s="796">
        <v>2.5033477161136734E-2</v>
      </c>
      <c r="CR37" s="82">
        <v>1026</v>
      </c>
      <c r="CS37" s="796">
        <v>2.0805872690771197E-2</v>
      </c>
      <c r="CT37" s="82">
        <v>281</v>
      </c>
      <c r="CU37" s="796">
        <v>4.5264175257731958E-2</v>
      </c>
      <c r="CV37" s="82">
        <v>11128</v>
      </c>
      <c r="CW37" s="796">
        <v>3.5224330364208432E-2</v>
      </c>
      <c r="CX37" s="82">
        <v>12</v>
      </c>
      <c r="CY37" s="796">
        <v>1.4287415168472437E-3</v>
      </c>
      <c r="CZ37" s="82">
        <v>4541</v>
      </c>
      <c r="DA37" s="796">
        <v>0.11725669429596922</v>
      </c>
      <c r="DB37" s="82">
        <v>947</v>
      </c>
      <c r="DC37" s="796">
        <v>1.8519967145148041E-2</v>
      </c>
      <c r="DD37" s="82">
        <v>3833</v>
      </c>
      <c r="DE37" s="796">
        <f t="shared" si="24"/>
        <v>2.4494673542812956E-2</v>
      </c>
      <c r="DF37" s="82">
        <v>978</v>
      </c>
      <c r="DG37" s="796">
        <f t="shared" si="25"/>
        <v>2.0148746368899236E-2</v>
      </c>
      <c r="DH37" s="82">
        <v>279</v>
      </c>
      <c r="DI37" s="796">
        <f t="shared" si="26"/>
        <v>4.4725873677460726E-2</v>
      </c>
      <c r="DJ37" s="82">
        <f t="shared" si="27"/>
        <v>10590</v>
      </c>
      <c r="DK37" s="796">
        <f t="shared" si="28"/>
        <v>3.4214267252520032E-2</v>
      </c>
      <c r="DL37" s="82">
        <v>11</v>
      </c>
      <c r="DM37" s="796">
        <f t="shared" si="1"/>
        <v>1.2323549182164464E-3</v>
      </c>
      <c r="DN37" s="82">
        <v>4514</v>
      </c>
      <c r="DO37" s="796">
        <f t="shared" si="2"/>
        <v>0.11175480293127352</v>
      </c>
      <c r="DP37" s="82">
        <v>954</v>
      </c>
      <c r="DQ37" s="796">
        <f t="shared" si="3"/>
        <v>2.0553257497414684E-2</v>
      </c>
      <c r="DR37" s="82">
        <v>3602</v>
      </c>
      <c r="DS37" s="796">
        <f t="shared" si="4"/>
        <v>2.4664644375817418E-2</v>
      </c>
      <c r="DT37" s="82">
        <v>1540</v>
      </c>
      <c r="DU37" s="796">
        <f t="shared" si="5"/>
        <v>3.1642318518975115E-2</v>
      </c>
      <c r="DV37" s="82">
        <v>297</v>
      </c>
      <c r="DW37" s="796">
        <f t="shared" si="6"/>
        <v>4.7934151065203358E-2</v>
      </c>
      <c r="DX37" s="82">
        <f t="shared" si="29"/>
        <v>10918</v>
      </c>
      <c r="DY37" s="796">
        <f t="shared" si="7"/>
        <v>3.680580370687505E-2</v>
      </c>
      <c r="DZ37" s="82">
        <v>10</v>
      </c>
      <c r="EA37" s="796">
        <f t="shared" si="8"/>
        <v>1.16795141322121E-3</v>
      </c>
      <c r="EB37" s="82">
        <v>4595</v>
      </c>
      <c r="EC37" s="796">
        <f t="shared" si="9"/>
        <v>0.10780058651026393</v>
      </c>
      <c r="ED37" s="82">
        <v>988</v>
      </c>
      <c r="EE37" s="796">
        <f t="shared" si="10"/>
        <v>2.2175337792341876E-2</v>
      </c>
      <c r="EF37" s="82">
        <v>3656</v>
      </c>
      <c r="EG37" s="796">
        <f t="shared" si="11"/>
        <v>2.5069083977317143E-2</v>
      </c>
      <c r="EH37" s="82">
        <v>1188</v>
      </c>
      <c r="EI37" s="796">
        <f t="shared" si="12"/>
        <v>2.45074780814853E-2</v>
      </c>
      <c r="EJ37" s="82">
        <v>298</v>
      </c>
      <c r="EK37" s="796">
        <f t="shared" si="13"/>
        <v>4.8447406925703138E-2</v>
      </c>
      <c r="EL37" s="82">
        <f t="shared" si="22"/>
        <v>10735</v>
      </c>
      <c r="EM37" s="796">
        <f t="shared" si="14"/>
        <v>3.6241914356321993E-2</v>
      </c>
      <c r="EN37" s="82">
        <v>9</v>
      </c>
      <c r="EO37" s="796">
        <f t="shared" si="15"/>
        <v>1.105379513633014E-3</v>
      </c>
      <c r="EP37" s="82">
        <v>4735</v>
      </c>
      <c r="EQ37" s="796">
        <f t="shared" si="16"/>
        <v>0.10791530870387675</v>
      </c>
      <c r="ER37" s="82">
        <v>996</v>
      </c>
      <c r="ES37" s="796">
        <f t="shared" si="17"/>
        <v>2.2843512763468729E-2</v>
      </c>
      <c r="ET37" s="82">
        <v>3746</v>
      </c>
      <c r="EU37" s="796">
        <f t="shared" si="18"/>
        <v>2.7454889256973661E-2</v>
      </c>
      <c r="EV37" s="82">
        <v>1079</v>
      </c>
      <c r="EW37" s="796">
        <f t="shared" si="19"/>
        <v>2.2130155669955083E-2</v>
      </c>
      <c r="EX37" s="82">
        <v>302</v>
      </c>
      <c r="EY37" s="796">
        <f t="shared" si="20"/>
        <v>4.9597635079651828E-2</v>
      </c>
      <c r="EZ37" s="82">
        <f t="shared" si="30"/>
        <v>10867</v>
      </c>
      <c r="FA37" s="796">
        <f t="shared" si="21"/>
        <v>3.787625301490373E-2</v>
      </c>
      <c r="FB37" s="82">
        <v>7</v>
      </c>
      <c r="FC37" s="796">
        <v>6.6647624488241452E-4</v>
      </c>
      <c r="FD37" s="82">
        <v>5223</v>
      </c>
      <c r="FE37" s="796">
        <v>0.10553860453838226</v>
      </c>
      <c r="FF37" s="82">
        <v>361</v>
      </c>
      <c r="FG37" s="796">
        <v>1.1067169441123272E-2</v>
      </c>
      <c r="FH37" s="82">
        <v>4414</v>
      </c>
      <c r="FI37" s="796">
        <v>2.9283761908552929E-2</v>
      </c>
      <c r="FJ37" s="82">
        <v>1011</v>
      </c>
      <c r="FK37" s="796">
        <v>2.0512924562756159E-2</v>
      </c>
      <c r="FL37" s="82">
        <v>314</v>
      </c>
      <c r="FM37" s="796">
        <v>5.2090245520902453E-2</v>
      </c>
      <c r="FN37" s="82">
        <v>11330</v>
      </c>
      <c r="FO37" s="796">
        <v>3.7936495712472838E-2</v>
      </c>
      <c r="FP37" s="82">
        <v>8</v>
      </c>
      <c r="FQ37" s="796">
        <v>7.9633685048775631E-4</v>
      </c>
      <c r="FR37" s="82">
        <v>5733</v>
      </c>
      <c r="FS37" s="796">
        <v>0.10977080820265379</v>
      </c>
      <c r="FT37" s="82">
        <v>497</v>
      </c>
      <c r="FU37" s="796">
        <v>1.4692405474916487E-2</v>
      </c>
      <c r="FV37" s="82">
        <v>4569</v>
      </c>
      <c r="FW37" s="796">
        <v>3.0011034917632223E-2</v>
      </c>
      <c r="FX37" s="82">
        <v>1402</v>
      </c>
      <c r="FY37" s="796">
        <v>2.8299220863106052E-2</v>
      </c>
      <c r="FZ37" s="82">
        <v>304</v>
      </c>
      <c r="GA37" s="796">
        <v>5.4334226988382486E-2</v>
      </c>
      <c r="GB37" s="82">
        <v>12513</v>
      </c>
      <c r="GC37" s="796">
        <v>4.1231576276603808E-2</v>
      </c>
      <c r="GD37" s="82">
        <v>8</v>
      </c>
      <c r="GE37" s="796">
        <v>7.7041602465331282E-4</v>
      </c>
      <c r="GF37" s="82">
        <v>6104</v>
      </c>
      <c r="GG37" s="796">
        <v>0.10961265645482787</v>
      </c>
      <c r="GH37" s="82">
        <v>494</v>
      </c>
      <c r="GI37" s="796">
        <v>1.4750231405452211E-2</v>
      </c>
      <c r="GJ37" s="82">
        <v>4699</v>
      </c>
      <c r="GK37" s="796">
        <v>2.9478557627161176E-2</v>
      </c>
      <c r="GL37" s="82">
        <v>1445</v>
      </c>
      <c r="GM37" s="796">
        <v>2.8463371875430889E-2</v>
      </c>
      <c r="GN37" s="82">
        <v>275</v>
      </c>
      <c r="GO37" s="796">
        <v>5.2281368821292779E-2</v>
      </c>
      <c r="GP37" s="82">
        <v>13025</v>
      </c>
      <c r="GQ37" s="796">
        <v>4.1350125240878367E-2</v>
      </c>
      <c r="GR37" s="82">
        <v>11</v>
      </c>
      <c r="GS37" s="796">
        <v>1.1217621864164798E-3</v>
      </c>
      <c r="GT37" s="82">
        <v>6646</v>
      </c>
      <c r="GU37" s="796">
        <v>0.11188175482306993</v>
      </c>
      <c r="GV37" s="82">
        <v>497</v>
      </c>
      <c r="GW37" s="796">
        <v>1.5133061323914499E-2</v>
      </c>
      <c r="GX37" s="82">
        <v>4838</v>
      </c>
      <c r="GY37" s="796">
        <v>3.0236744081397964E-2</v>
      </c>
      <c r="GZ37" s="82">
        <v>1292</v>
      </c>
      <c r="HA37" s="796">
        <v>2.4736267733721354E-2</v>
      </c>
      <c r="HB37" s="82">
        <v>284</v>
      </c>
      <c r="HC37" s="796">
        <v>5.7188884414015304E-2</v>
      </c>
      <c r="HD37" s="82">
        <v>13568</v>
      </c>
      <c r="HE37" s="796">
        <v>4.2499475334454709E-2</v>
      </c>
      <c r="HF37" s="82">
        <v>8</v>
      </c>
      <c r="HG37" s="796">
        <v>9.030364600970764E-4</v>
      </c>
      <c r="HH37" s="82">
        <v>7347</v>
      </c>
      <c r="HI37" s="796">
        <v>0.11564069066469394</v>
      </c>
      <c r="HJ37" s="82">
        <v>856</v>
      </c>
      <c r="HK37" s="796">
        <v>2.3469415732185452E-2</v>
      </c>
      <c r="HL37" s="82">
        <v>4808</v>
      </c>
      <c r="HM37" s="796">
        <v>3.0310862863519163E-2</v>
      </c>
      <c r="HN37" s="82">
        <v>1243</v>
      </c>
      <c r="HO37" s="796">
        <v>2.2625916959426253E-2</v>
      </c>
      <c r="HP37" s="82">
        <v>276</v>
      </c>
      <c r="HQ37" s="796">
        <v>6.6060315940641462E-2</v>
      </c>
      <c r="HR37" s="82">
        <v>14538</v>
      </c>
      <c r="HS37" s="796">
        <v>4.4512757078165231E-2</v>
      </c>
      <c r="HT37" s="82">
        <v>6</v>
      </c>
      <c r="HU37" s="796">
        <v>6.8415051311288488E-4</v>
      </c>
      <c r="HV37" s="82">
        <v>7823</v>
      </c>
      <c r="HW37" s="796">
        <v>0.12070295624267111</v>
      </c>
      <c r="HX37" s="82">
        <v>706</v>
      </c>
      <c r="HY37" s="796">
        <v>1.9867176947321027E-2</v>
      </c>
      <c r="HZ37" s="82">
        <v>4364</v>
      </c>
      <c r="IA37" s="796">
        <v>3.3687915888283335E-2</v>
      </c>
      <c r="IB37" s="82">
        <v>1254</v>
      </c>
      <c r="IC37" s="796">
        <v>2.4779180745746636E-2</v>
      </c>
      <c r="ID37" s="82">
        <v>235</v>
      </c>
      <c r="IE37" s="796">
        <v>6.5277777777777782E-2</v>
      </c>
      <c r="IF37" s="82">
        <v>14388</v>
      </c>
      <c r="IG37" s="796">
        <v>4.9128102517525023E-2</v>
      </c>
      <c r="IH37" s="82">
        <v>10</v>
      </c>
      <c r="II37" s="796">
        <v>1.0686044026501388E-3</v>
      </c>
      <c r="IJ37" s="82">
        <v>8523</v>
      </c>
      <c r="IK37" s="796">
        <v>0.11901802795659884</v>
      </c>
      <c r="IL37" s="82">
        <v>822</v>
      </c>
      <c r="IM37" s="796">
        <v>2.115448953856448E-2</v>
      </c>
      <c r="IN37" s="82">
        <v>4693</v>
      </c>
      <c r="IO37" s="796">
        <v>3.2433067492294299E-2</v>
      </c>
      <c r="IP37" s="82">
        <v>1597</v>
      </c>
      <c r="IQ37" s="796">
        <v>2.9718815713567933E-2</v>
      </c>
      <c r="IR37" s="82">
        <v>237</v>
      </c>
      <c r="IS37" s="796">
        <v>6.321685782875433E-2</v>
      </c>
      <c r="IT37" s="82">
        <v>15882</v>
      </c>
      <c r="IU37" s="796">
        <v>4.9321449644420978E-2</v>
      </c>
      <c r="IV37" s="82">
        <v>8</v>
      </c>
      <c r="IW37" s="796">
        <v>8.090614886731392E-4</v>
      </c>
      <c r="IX37" s="82">
        <v>9164</v>
      </c>
      <c r="IY37" s="796">
        <v>0.12151106514446346</v>
      </c>
      <c r="IZ37" s="82">
        <v>896</v>
      </c>
      <c r="JA37" s="796">
        <v>2.1702271956595458E-2</v>
      </c>
      <c r="JB37" s="82">
        <v>5168</v>
      </c>
      <c r="JC37" s="796">
        <v>3.4735151193348704E-2</v>
      </c>
      <c r="JD37" s="82">
        <v>2123</v>
      </c>
      <c r="JE37" s="796">
        <v>2.8156872107057123E-2</v>
      </c>
      <c r="JF37" s="82">
        <v>257</v>
      </c>
      <c r="JG37" s="796">
        <v>6.981798424341211E-2</v>
      </c>
      <c r="JH37" s="82">
        <v>17616</v>
      </c>
      <c r="JI37" s="796">
        <v>4.9698973632685765E-2</v>
      </c>
      <c r="JJ37" s="82">
        <v>8</v>
      </c>
      <c r="JK37" s="796">
        <v>1.0479434110558031E-3</v>
      </c>
      <c r="JL37" s="82">
        <v>9432</v>
      </c>
      <c r="JM37" s="796">
        <v>0.12109695973705834</v>
      </c>
      <c r="JN37" s="82">
        <v>879</v>
      </c>
      <c r="JO37" s="796">
        <v>2.6601700814090731E-2</v>
      </c>
      <c r="JP37" s="82">
        <v>4782</v>
      </c>
      <c r="JQ37" s="796">
        <v>3.4107443439559501E-2</v>
      </c>
      <c r="JR37" s="82">
        <v>2305</v>
      </c>
      <c r="JS37" s="796">
        <v>3.1211493412411476E-2</v>
      </c>
      <c r="JT37" s="82">
        <v>192</v>
      </c>
      <c r="JU37" s="796">
        <v>6.6992323796231684E-2</v>
      </c>
      <c r="JV37" s="82">
        <v>17598</v>
      </c>
      <c r="JW37" s="796">
        <v>5.2455244034028244E-2</v>
      </c>
      <c r="JX37" s="82">
        <v>9</v>
      </c>
      <c r="JY37" s="796">
        <v>2.5804749794278801E-5</v>
      </c>
      <c r="JZ37" s="82">
        <v>10095</v>
      </c>
      <c r="KA37" s="796">
        <v>2.8944327685916055E-2</v>
      </c>
      <c r="KB37" s="82">
        <v>814</v>
      </c>
      <c r="KC37" s="796">
        <v>2.333896259171438E-3</v>
      </c>
      <c r="KD37" s="82">
        <v>5296</v>
      </c>
      <c r="KE37" s="796">
        <v>1.5184661656722281E-2</v>
      </c>
      <c r="KF37" s="82">
        <v>2172</v>
      </c>
      <c r="KG37" s="796">
        <v>6.2275462836859502E-3</v>
      </c>
      <c r="KH37" s="82">
        <v>249</v>
      </c>
      <c r="KI37" s="796">
        <v>7.1393141097504686E-4</v>
      </c>
      <c r="KJ37" s="82">
        <v>18635</v>
      </c>
      <c r="KK37" s="796">
        <v>5.3430168046265047E-2</v>
      </c>
      <c r="KL37" s="82">
        <v>19152</v>
      </c>
      <c r="KM37" s="796">
        <v>5.4665802761262407E-2</v>
      </c>
      <c r="KN37" s="82">
        <v>11283</v>
      </c>
      <c r="KO37" s="796">
        <v>3.2205213688143469E-2</v>
      </c>
      <c r="KP37" s="82">
        <v>763</v>
      </c>
      <c r="KQ37" s="796">
        <v>2.1778408263807025E-3</v>
      </c>
      <c r="KR37" s="82">
        <v>4796</v>
      </c>
      <c r="KS37" s="796">
        <v>1.3689285194392987E-2</v>
      </c>
      <c r="KT37" s="82">
        <v>2103</v>
      </c>
      <c r="KU37" s="796">
        <v>6.0026202593428798E-3</v>
      </c>
      <c r="KV37" s="82">
        <v>198</v>
      </c>
      <c r="KW37" s="796">
        <v>5.6515397591530678E-4</v>
      </c>
      <c r="KX37" s="82">
        <v>19152</v>
      </c>
      <c r="KY37" s="796">
        <v>5.4665802761262407E-2</v>
      </c>
      <c r="KZ37" s="208">
        <v>10</v>
      </c>
      <c r="LA37" s="278">
        <v>1.2836970474967907E-3</v>
      </c>
      <c r="LB37" s="208">
        <v>11211</v>
      </c>
      <c r="LC37" s="278">
        <v>0.14539158853052173</v>
      </c>
      <c r="LD37" s="208">
        <v>844</v>
      </c>
      <c r="LE37" s="278">
        <v>2.8517367211785376E-2</v>
      </c>
      <c r="LF37" s="208">
        <v>5400</v>
      </c>
      <c r="LG37" s="278">
        <v>3.7413740542637811E-2</v>
      </c>
      <c r="LH37" s="208">
        <v>2206</v>
      </c>
      <c r="LI37" s="278">
        <v>2.9235968458021337E-2</v>
      </c>
      <c r="LJ37" s="208">
        <v>339</v>
      </c>
      <c r="LK37" s="278">
        <v>0.10065320665083136</v>
      </c>
      <c r="LL37" s="208">
        <v>20010</v>
      </c>
      <c r="LM37" s="278">
        <v>5.9262549977787647E-2</v>
      </c>
      <c r="LN37" s="208">
        <v>7</v>
      </c>
      <c r="LO37" s="278">
        <v>1.0149340292880964E-3</v>
      </c>
      <c r="LP37" s="208">
        <v>11570</v>
      </c>
      <c r="LQ37" s="278">
        <v>0.15570957539869457</v>
      </c>
      <c r="LR37" s="208">
        <v>898</v>
      </c>
      <c r="LS37" s="278">
        <v>3.1345992739458255E-2</v>
      </c>
      <c r="LT37" s="208">
        <v>5565</v>
      </c>
      <c r="LU37" s="278">
        <v>3.9438156859688038E-2</v>
      </c>
      <c r="LV37" s="208">
        <v>2205</v>
      </c>
      <c r="LW37" s="278">
        <v>3.0085959885386818E-2</v>
      </c>
      <c r="LX37" s="208">
        <v>329</v>
      </c>
      <c r="LY37" s="278">
        <v>0.1104397448808325</v>
      </c>
      <c r="LZ37" s="208">
        <v>20574</v>
      </c>
      <c r="MA37" s="278">
        <v>6.2873977006717069E-2</v>
      </c>
      <c r="MB37" s="208">
        <v>20791</v>
      </c>
      <c r="MC37" s="278">
        <v>6.4022383894079077E-2</v>
      </c>
      <c r="ME37" s="277"/>
    </row>
    <row r="38" spans="1:343">
      <c r="A38" s="798"/>
      <c r="B38" s="277" t="s">
        <v>2837</v>
      </c>
      <c r="C38" s="277"/>
      <c r="D38" s="82">
        <v>3</v>
      </c>
      <c r="E38" s="796">
        <v>3.2626427406199022E-4</v>
      </c>
      <c r="F38" s="82">
        <v>44</v>
      </c>
      <c r="G38" s="796">
        <v>1.262843694391826E-3</v>
      </c>
      <c r="H38" s="82">
        <v>1310</v>
      </c>
      <c r="I38" s="796">
        <v>1.8433568795204459E-2</v>
      </c>
      <c r="J38" s="82">
        <v>1993</v>
      </c>
      <c r="K38" s="796">
        <v>9.5075444965485659E-3</v>
      </c>
      <c r="L38" s="82">
        <v>267</v>
      </c>
      <c r="M38" s="796">
        <v>5.0369755508602471E-3</v>
      </c>
      <c r="N38" s="82">
        <v>23</v>
      </c>
      <c r="O38" s="796">
        <v>4.3429003021148039E-3</v>
      </c>
      <c r="P38" s="82">
        <v>3640</v>
      </c>
      <c r="Q38" s="796">
        <v>9.5031720752943635E-3</v>
      </c>
      <c r="R38" s="82">
        <v>3</v>
      </c>
      <c r="S38" s="796">
        <v>3.1354515050167225E-4</v>
      </c>
      <c r="T38" s="82">
        <v>46</v>
      </c>
      <c r="U38" s="796">
        <v>1.3509544787077827E-3</v>
      </c>
      <c r="V38" s="82">
        <v>624</v>
      </c>
      <c r="W38" s="796">
        <v>1.2074069774191676E-2</v>
      </c>
      <c r="X38" s="82">
        <v>1967</v>
      </c>
      <c r="Y38" s="796">
        <v>1.0588475948494897E-2</v>
      </c>
      <c r="Z38" s="82">
        <v>272</v>
      </c>
      <c r="AA38" s="796">
        <v>5.4714058696920323E-3</v>
      </c>
      <c r="AB38" s="82">
        <v>19</v>
      </c>
      <c r="AC38" s="796">
        <v>4.0676514664953973E-3</v>
      </c>
      <c r="AD38" s="82">
        <v>2931</v>
      </c>
      <c r="AE38" s="796">
        <v>8.7374907214466495E-3</v>
      </c>
      <c r="AF38" s="82">
        <v>3</v>
      </c>
      <c r="AG38" s="796">
        <v>2.8749401054144706E-4</v>
      </c>
      <c r="AH38" s="82">
        <v>46</v>
      </c>
      <c r="AI38" s="796">
        <v>1.3368595425615392E-3</v>
      </c>
      <c r="AJ38" s="82">
        <v>535</v>
      </c>
      <c r="AK38" s="796">
        <v>9.8936662043458152E-3</v>
      </c>
      <c r="AL38" s="82">
        <v>1773</v>
      </c>
      <c r="AM38" s="796">
        <v>9.6131428416515296E-3</v>
      </c>
      <c r="AN38" s="82">
        <v>271</v>
      </c>
      <c r="AO38" s="796">
        <v>5.6632951600769036E-3</v>
      </c>
      <c r="AP38" s="82">
        <v>21</v>
      </c>
      <c r="AQ38" s="796">
        <v>3.7373198077949813E-3</v>
      </c>
      <c r="AR38" s="82">
        <v>2649</v>
      </c>
      <c r="AS38" s="796">
        <v>7.8646181251391667E-3</v>
      </c>
      <c r="AT38" s="82">
        <v>3</v>
      </c>
      <c r="AU38" s="796">
        <v>2.7260336210813266E-4</v>
      </c>
      <c r="AV38" s="82">
        <v>51</v>
      </c>
      <c r="AW38" s="796">
        <v>1.4738180557161021E-3</v>
      </c>
      <c r="AX38" s="82">
        <v>457</v>
      </c>
      <c r="AY38" s="796">
        <v>9.1055809041821912E-3</v>
      </c>
      <c r="AZ38" s="82">
        <v>1652</v>
      </c>
      <c r="BA38" s="796">
        <v>9.4591344777435506E-3</v>
      </c>
      <c r="BB38" s="82">
        <v>273</v>
      </c>
      <c r="BC38" s="796">
        <v>5.9125462932882854E-3</v>
      </c>
      <c r="BD38" s="82">
        <v>22</v>
      </c>
      <c r="BE38" s="796">
        <v>4.0998881848676857E-3</v>
      </c>
      <c r="BF38" s="82">
        <v>2458</v>
      </c>
      <c r="BG38" s="796">
        <v>7.6339434069500568E-3</v>
      </c>
      <c r="BH38" s="82">
        <v>3</v>
      </c>
      <c r="BI38" s="796">
        <v>3.0512611879576892E-4</v>
      </c>
      <c r="BJ38" s="82">
        <v>52</v>
      </c>
      <c r="BK38" s="796">
        <v>1.4876695084968816E-3</v>
      </c>
      <c r="BL38" s="82">
        <v>374</v>
      </c>
      <c r="BM38" s="796">
        <v>7.8281982585398525E-3</v>
      </c>
      <c r="BN38" s="82">
        <v>1810</v>
      </c>
      <c r="BO38" s="796">
        <v>1.0538205361093645E-2</v>
      </c>
      <c r="BP38" s="82">
        <v>313</v>
      </c>
      <c r="BQ38" s="796">
        <v>6.8732295395155804E-3</v>
      </c>
      <c r="BR38" s="82">
        <v>23</v>
      </c>
      <c r="BS38" s="796">
        <v>3.9002882821773783E-3</v>
      </c>
      <c r="BT38" s="82">
        <v>2575</v>
      </c>
      <c r="BU38" s="796">
        <v>8.1550827542960658E-3</v>
      </c>
      <c r="BV38" s="82">
        <v>3</v>
      </c>
      <c r="BW38" s="796">
        <v>3.3658700774150119E-4</v>
      </c>
      <c r="BX38" s="82">
        <v>59</v>
      </c>
      <c r="BY38" s="796">
        <v>1.6307352128247651E-3</v>
      </c>
      <c r="BZ38" s="82">
        <v>450</v>
      </c>
      <c r="CA38" s="796">
        <v>9.8236115962277333E-3</v>
      </c>
      <c r="CB38" s="82">
        <v>1581</v>
      </c>
      <c r="CC38" s="796">
        <v>9.5300095842601133E-3</v>
      </c>
      <c r="CD38" s="82">
        <v>304</v>
      </c>
      <c r="CE38" s="796">
        <v>6.5749632321135043E-3</v>
      </c>
      <c r="CF38" s="82">
        <v>22</v>
      </c>
      <c r="CG38" s="796">
        <v>3.6249794035261161E-3</v>
      </c>
      <c r="CH38" s="82">
        <v>2419</v>
      </c>
      <c r="CI38" s="796">
        <v>7.8258703409543103E-3</v>
      </c>
      <c r="CJ38" s="82">
        <v>3</v>
      </c>
      <c r="CK38" s="796">
        <v>3.2327586206896551E-4</v>
      </c>
      <c r="CL38" s="82">
        <v>63</v>
      </c>
      <c r="CM38" s="796">
        <v>1.6462410828608012E-3</v>
      </c>
      <c r="CN38" s="82">
        <v>542</v>
      </c>
      <c r="CO38" s="796">
        <v>1.0515287909358994E-2</v>
      </c>
      <c r="CP38" s="82">
        <v>1374</v>
      </c>
      <c r="CQ38" s="796">
        <v>8.5180776670138372E-3</v>
      </c>
      <c r="CR38" s="82">
        <v>369</v>
      </c>
      <c r="CS38" s="796">
        <v>7.4828138624703422E-3</v>
      </c>
      <c r="CT38" s="82">
        <v>21</v>
      </c>
      <c r="CU38" s="796">
        <v>3.3827319587628867E-3</v>
      </c>
      <c r="CV38" s="82">
        <v>2372</v>
      </c>
      <c r="CW38" s="796">
        <v>7.5082774644053205E-3</v>
      </c>
      <c r="CX38" s="82">
        <v>0</v>
      </c>
      <c r="CY38" s="796">
        <v>0</v>
      </c>
      <c r="CZ38" s="82">
        <v>68</v>
      </c>
      <c r="DA38" s="796">
        <v>1.7558809099594598E-3</v>
      </c>
      <c r="DB38" s="82">
        <v>525</v>
      </c>
      <c r="DC38" s="796">
        <v>1.0267141236750498E-2</v>
      </c>
      <c r="DD38" s="82">
        <v>1343</v>
      </c>
      <c r="DE38" s="796">
        <f t="shared" si="24"/>
        <v>8.5824019222535356E-3</v>
      </c>
      <c r="DF38" s="82">
        <v>420</v>
      </c>
      <c r="DG38" s="796">
        <f t="shared" si="25"/>
        <v>8.652835863944457E-3</v>
      </c>
      <c r="DH38" s="82">
        <v>20</v>
      </c>
      <c r="DI38" s="796">
        <f t="shared" si="26"/>
        <v>3.2061558191728116E-3</v>
      </c>
      <c r="DJ38" s="82">
        <f t="shared" si="27"/>
        <v>2376</v>
      </c>
      <c r="DK38" s="796">
        <f t="shared" si="28"/>
        <v>7.676402171103644E-3</v>
      </c>
      <c r="DL38" s="82">
        <v>0</v>
      </c>
      <c r="DM38" s="796">
        <f t="shared" si="1"/>
        <v>0</v>
      </c>
      <c r="DN38" s="82">
        <v>75</v>
      </c>
      <c r="DO38" s="796">
        <f t="shared" si="2"/>
        <v>1.8568033273915626E-3</v>
      </c>
      <c r="DP38" s="82">
        <v>479</v>
      </c>
      <c r="DQ38" s="796">
        <f t="shared" si="3"/>
        <v>1.0319717338848672E-2</v>
      </c>
      <c r="DR38" s="82">
        <v>1502</v>
      </c>
      <c r="DS38" s="796">
        <f t="shared" si="4"/>
        <v>1.0284923890193715E-2</v>
      </c>
      <c r="DT38" s="82">
        <v>418</v>
      </c>
      <c r="DU38" s="796">
        <f t="shared" si="5"/>
        <v>8.5886293122932455E-3</v>
      </c>
      <c r="DV38" s="82">
        <v>18</v>
      </c>
      <c r="DW38" s="796">
        <f t="shared" si="6"/>
        <v>2.9051000645577791E-3</v>
      </c>
      <c r="DX38" s="82">
        <f t="shared" si="29"/>
        <v>2492</v>
      </c>
      <c r="DY38" s="796">
        <f t="shared" si="7"/>
        <v>8.4008117638333588E-3</v>
      </c>
      <c r="DZ38" s="82">
        <v>0</v>
      </c>
      <c r="EA38" s="796">
        <f t="shared" si="8"/>
        <v>0</v>
      </c>
      <c r="EB38" s="82">
        <v>82</v>
      </c>
      <c r="EC38" s="796">
        <f t="shared" si="9"/>
        <v>1.9237536656891495E-3</v>
      </c>
      <c r="ED38" s="82">
        <v>323</v>
      </c>
      <c r="EE38" s="796">
        <f t="shared" si="10"/>
        <v>7.249629662880998E-3</v>
      </c>
      <c r="EF38" s="82">
        <v>1732</v>
      </c>
      <c r="EG38" s="796">
        <f t="shared" si="11"/>
        <v>1.1876272825140397E-2</v>
      </c>
      <c r="EH38" s="82">
        <v>538</v>
      </c>
      <c r="EI38" s="796">
        <f t="shared" si="12"/>
        <v>1.109850438370294E-2</v>
      </c>
      <c r="EJ38" s="82">
        <v>18</v>
      </c>
      <c r="EK38" s="796">
        <f t="shared" si="13"/>
        <v>2.9263534384652901E-3</v>
      </c>
      <c r="EL38" s="82">
        <f t="shared" si="22"/>
        <v>2693</v>
      </c>
      <c r="EM38" s="796">
        <f t="shared" si="14"/>
        <v>9.0917070667512929E-3</v>
      </c>
      <c r="EN38" s="82">
        <v>0</v>
      </c>
      <c r="EO38" s="796">
        <f t="shared" si="15"/>
        <v>0</v>
      </c>
      <c r="EP38" s="82">
        <v>79</v>
      </c>
      <c r="EQ38" s="796">
        <f t="shared" si="16"/>
        <v>1.8004877270551771E-3</v>
      </c>
      <c r="ER38" s="82">
        <v>242</v>
      </c>
      <c r="ES38" s="796">
        <f t="shared" si="17"/>
        <v>5.5503314144171008E-3</v>
      </c>
      <c r="ET38" s="82">
        <v>1472</v>
      </c>
      <c r="EU38" s="796">
        <f t="shared" si="18"/>
        <v>1.0788466894358043E-2</v>
      </c>
      <c r="EV38" s="82">
        <v>534</v>
      </c>
      <c r="EW38" s="796">
        <f t="shared" si="19"/>
        <v>1.0952273519699735E-2</v>
      </c>
      <c r="EX38" s="82">
        <v>20</v>
      </c>
      <c r="EY38" s="796">
        <f t="shared" si="20"/>
        <v>3.2846115946789291E-3</v>
      </c>
      <c r="EZ38" s="82">
        <f t="shared" si="30"/>
        <v>2347</v>
      </c>
      <c r="FA38" s="796">
        <f t="shared" si="21"/>
        <v>8.1803226121265355E-3</v>
      </c>
      <c r="FB38" s="82">
        <v>0</v>
      </c>
      <c r="FC38" s="796">
        <v>0</v>
      </c>
      <c r="FD38" s="82">
        <v>72</v>
      </c>
      <c r="FE38" s="796">
        <v>1.4548687587140577E-3</v>
      </c>
      <c r="FF38" s="82">
        <v>130</v>
      </c>
      <c r="FG38" s="796">
        <v>3.9854072779668291E-3</v>
      </c>
      <c r="FH38" s="82">
        <v>1397</v>
      </c>
      <c r="FI38" s="796">
        <v>9.2681049810259264E-3</v>
      </c>
      <c r="FJ38" s="82">
        <v>530</v>
      </c>
      <c r="FK38" s="796">
        <v>1.0753560848922615E-2</v>
      </c>
      <c r="FL38" s="82">
        <v>18</v>
      </c>
      <c r="FM38" s="796">
        <v>2.9860650298606504E-3</v>
      </c>
      <c r="FN38" s="82">
        <v>2147</v>
      </c>
      <c r="FO38" s="796">
        <v>7.1888487462205804E-3</v>
      </c>
      <c r="FP38" s="82">
        <v>0</v>
      </c>
      <c r="FQ38" s="796">
        <v>0</v>
      </c>
      <c r="FR38" s="82">
        <v>81</v>
      </c>
      <c r="FS38" s="796">
        <v>1.5509219369291745E-3</v>
      </c>
      <c r="FT38" s="82">
        <v>174</v>
      </c>
      <c r="FU38" s="796">
        <v>5.1438200254234779E-3</v>
      </c>
      <c r="FV38" s="82">
        <v>1303</v>
      </c>
      <c r="FW38" s="796">
        <v>8.5586295683245314E-3</v>
      </c>
      <c r="FX38" s="82">
        <v>521</v>
      </c>
      <c r="FY38" s="796">
        <v>1.0516329578943119E-2</v>
      </c>
      <c r="FZ38" s="82">
        <v>18</v>
      </c>
      <c r="GA38" s="796">
        <v>3.2171581769436996E-3</v>
      </c>
      <c r="GB38" s="82">
        <v>2097</v>
      </c>
      <c r="GC38" s="796">
        <v>6.9098230202220235E-3</v>
      </c>
      <c r="GD38" s="82">
        <v>0</v>
      </c>
      <c r="GE38" s="796">
        <v>0</v>
      </c>
      <c r="GF38" s="82">
        <v>89</v>
      </c>
      <c r="GG38" s="796">
        <v>1.5982186147574838E-3</v>
      </c>
      <c r="GH38" s="82">
        <v>172</v>
      </c>
      <c r="GI38" s="796">
        <v>5.1357081006837661E-3</v>
      </c>
      <c r="GJ38" s="82">
        <v>1556</v>
      </c>
      <c r="GK38" s="796">
        <v>9.7613610699856974E-3</v>
      </c>
      <c r="GL38" s="82">
        <v>483</v>
      </c>
      <c r="GM38" s="796">
        <v>9.5140544054208437E-3</v>
      </c>
      <c r="GN38" s="82">
        <v>18</v>
      </c>
      <c r="GO38" s="796">
        <v>3.4220532319391636E-3</v>
      </c>
      <c r="GP38" s="82">
        <v>2318</v>
      </c>
      <c r="GQ38" s="796">
        <v>7.3588936897010411E-3</v>
      </c>
      <c r="GR38" s="82">
        <v>0</v>
      </c>
      <c r="GS38" s="796">
        <v>0</v>
      </c>
      <c r="GT38" s="82">
        <v>98</v>
      </c>
      <c r="GU38" s="796">
        <v>1.6497761018147536E-3</v>
      </c>
      <c r="GV38" s="82">
        <v>185</v>
      </c>
      <c r="GW38" s="796">
        <v>5.6330308750989584E-3</v>
      </c>
      <c r="GX38" s="82">
        <v>1371</v>
      </c>
      <c r="GY38" s="796">
        <v>8.5685357866053351E-3</v>
      </c>
      <c r="GZ38" s="82">
        <v>470</v>
      </c>
      <c r="HA38" s="796">
        <v>8.9984874882732477E-3</v>
      </c>
      <c r="HB38" s="82">
        <v>15</v>
      </c>
      <c r="HC38" s="796">
        <v>3.0205396697543293E-3</v>
      </c>
      <c r="HD38" s="82">
        <v>2139</v>
      </c>
      <c r="HE38" s="796">
        <v>6.7000573216685301E-3</v>
      </c>
      <c r="HF38" s="82">
        <v>0</v>
      </c>
      <c r="HG38" s="796">
        <v>0</v>
      </c>
      <c r="HH38" s="82">
        <v>109</v>
      </c>
      <c r="HI38" s="796">
        <v>1.7156438386350401E-3</v>
      </c>
      <c r="HJ38" s="82">
        <v>155</v>
      </c>
      <c r="HK38" s="796">
        <v>4.2497189701971323E-3</v>
      </c>
      <c r="HL38" s="82">
        <v>1509</v>
      </c>
      <c r="HM38" s="796">
        <v>9.5131223088707178E-3</v>
      </c>
      <c r="HN38" s="82">
        <v>459</v>
      </c>
      <c r="HO38" s="796">
        <v>8.3550248466425173E-3</v>
      </c>
      <c r="HP38" s="82">
        <v>16</v>
      </c>
      <c r="HQ38" s="796">
        <v>3.829583532790809E-3</v>
      </c>
      <c r="HR38" s="82">
        <v>2248</v>
      </c>
      <c r="HS38" s="796">
        <v>6.882974130672407E-3</v>
      </c>
      <c r="HT38" s="82">
        <v>0</v>
      </c>
      <c r="HU38" s="796">
        <v>0</v>
      </c>
      <c r="HV38" s="82">
        <v>121</v>
      </c>
      <c r="HW38" s="796">
        <v>1.8669382213170401E-3</v>
      </c>
      <c r="HX38" s="82">
        <v>308</v>
      </c>
      <c r="HY38" s="796">
        <v>8.667266996848267E-3</v>
      </c>
      <c r="HZ38" s="82">
        <v>1320</v>
      </c>
      <c r="IA38" s="796">
        <v>1.0189745410754814E-2</v>
      </c>
      <c r="IB38" s="82">
        <v>437</v>
      </c>
      <c r="IC38" s="796">
        <v>8.6351690477601915E-3</v>
      </c>
      <c r="ID38" s="82">
        <v>18</v>
      </c>
      <c r="IE38" s="796">
        <v>5.0000000000000001E-3</v>
      </c>
      <c r="IF38" s="82">
        <v>2204</v>
      </c>
      <c r="IG38" s="796">
        <v>7.5256003578416143E-3</v>
      </c>
      <c r="IH38" s="82">
        <v>0</v>
      </c>
      <c r="II38" s="796">
        <v>0</v>
      </c>
      <c r="IJ38" s="82">
        <v>140</v>
      </c>
      <c r="IK38" s="796">
        <v>1.9550069123458686E-3</v>
      </c>
      <c r="IL38" s="82">
        <v>285</v>
      </c>
      <c r="IM38" s="796">
        <v>7.3345857889183415E-3</v>
      </c>
      <c r="IN38" s="82">
        <v>1664</v>
      </c>
      <c r="IO38" s="796">
        <v>1.149981340447E-2</v>
      </c>
      <c r="IP38" s="82">
        <v>416</v>
      </c>
      <c r="IQ38" s="796">
        <v>7.741407224072799E-3</v>
      </c>
      <c r="IR38" s="82">
        <v>15</v>
      </c>
      <c r="IS38" s="796">
        <v>4.0010669511869835E-3</v>
      </c>
      <c r="IT38" s="82">
        <v>2520</v>
      </c>
      <c r="IU38" s="796">
        <v>7.8258439178907485E-3</v>
      </c>
      <c r="IV38" s="82">
        <v>0</v>
      </c>
      <c r="IW38" s="796">
        <v>0</v>
      </c>
      <c r="IX38" s="82">
        <v>149</v>
      </c>
      <c r="IY38" s="796">
        <v>1.9756818754392245E-3</v>
      </c>
      <c r="IZ38" s="82">
        <v>253</v>
      </c>
      <c r="JA38" s="796">
        <v>6.1279852734583149E-3</v>
      </c>
      <c r="JB38" s="82">
        <v>1607</v>
      </c>
      <c r="JC38" s="796">
        <v>1.0800965164030837E-2</v>
      </c>
      <c r="JD38" s="82">
        <v>671</v>
      </c>
      <c r="JE38" s="796">
        <v>8.8993222721786766E-3</v>
      </c>
      <c r="JF38" s="82">
        <v>16</v>
      </c>
      <c r="JG38" s="796">
        <v>4.3466449334419992E-3</v>
      </c>
      <c r="JH38" s="82">
        <v>2696</v>
      </c>
      <c r="JI38" s="796">
        <v>7.606064538698957E-3</v>
      </c>
      <c r="JJ38" s="82">
        <v>0</v>
      </c>
      <c r="JK38" s="796">
        <v>0</v>
      </c>
      <c r="JL38" s="82">
        <v>168</v>
      </c>
      <c r="JM38" s="796">
        <v>2.1569433032046013E-3</v>
      </c>
      <c r="JN38" s="82">
        <v>188</v>
      </c>
      <c r="JO38" s="796">
        <v>5.6895560330478467E-3</v>
      </c>
      <c r="JP38" s="82">
        <v>1937</v>
      </c>
      <c r="JQ38" s="796">
        <v>1.3815583007617472E-2</v>
      </c>
      <c r="JR38" s="82">
        <v>706</v>
      </c>
      <c r="JS38" s="796">
        <v>9.5597893054934942E-3</v>
      </c>
      <c r="JT38" s="82">
        <v>17</v>
      </c>
      <c r="JU38" s="796">
        <v>5.9316120027913472E-3</v>
      </c>
      <c r="JV38" s="82">
        <v>3016</v>
      </c>
      <c r="JW38" s="796">
        <v>8.9899429484389809E-3</v>
      </c>
      <c r="JX38" s="82">
        <v>0</v>
      </c>
      <c r="JY38" s="796">
        <v>0</v>
      </c>
      <c r="JZ38" s="82">
        <v>189</v>
      </c>
      <c r="KA38" s="796">
        <v>5.4189974567985476E-4</v>
      </c>
      <c r="KB38" s="82">
        <v>207</v>
      </c>
      <c r="KC38" s="796">
        <v>5.9350924526841244E-4</v>
      </c>
      <c r="KD38" s="82">
        <v>1951</v>
      </c>
      <c r="KE38" s="796">
        <v>5.5938963165153262E-3</v>
      </c>
      <c r="KF38" s="82">
        <v>625</v>
      </c>
      <c r="KG38" s="796">
        <v>1.7919965134915834E-3</v>
      </c>
      <c r="KH38" s="82">
        <v>25</v>
      </c>
      <c r="KI38" s="796">
        <v>7.1679860539663334E-5</v>
      </c>
      <c r="KJ38" s="82">
        <v>2997</v>
      </c>
      <c r="KK38" s="796">
        <v>8.592981681494841E-3</v>
      </c>
      <c r="KL38" s="82">
        <v>3371</v>
      </c>
      <c r="KM38" s="796">
        <v>9.6218891556085831E-3</v>
      </c>
      <c r="KN38" s="82">
        <v>211</v>
      </c>
      <c r="KO38" s="796">
        <v>6.0226004504105929E-4</v>
      </c>
      <c r="KP38" s="82">
        <v>123</v>
      </c>
      <c r="KQ38" s="796">
        <v>3.510805001898118E-4</v>
      </c>
      <c r="KR38" s="82">
        <v>2268</v>
      </c>
      <c r="KS38" s="796">
        <v>6.4735819059389688E-3</v>
      </c>
      <c r="KT38" s="82">
        <v>741</v>
      </c>
      <c r="KU38" s="796">
        <v>2.1150459401678909E-3</v>
      </c>
      <c r="KV38" s="82">
        <v>28</v>
      </c>
      <c r="KW38" s="796">
        <v>7.9920764270851474E-5</v>
      </c>
      <c r="KX38" s="82">
        <v>3371</v>
      </c>
      <c r="KY38" s="796">
        <v>9.6218891556085831E-3</v>
      </c>
      <c r="KZ38" s="208">
        <v>0</v>
      </c>
      <c r="LA38" s="278">
        <v>0</v>
      </c>
      <c r="LB38" s="208">
        <v>210</v>
      </c>
      <c r="LC38" s="278">
        <v>2.7234174999027352E-3</v>
      </c>
      <c r="LD38" s="208">
        <v>106</v>
      </c>
      <c r="LE38" s="278">
        <v>3.5815650763616706E-3</v>
      </c>
      <c r="LF38" s="208">
        <v>2209</v>
      </c>
      <c r="LG38" s="278">
        <v>1.5304991270127207E-2</v>
      </c>
      <c r="LH38" s="208">
        <v>793</v>
      </c>
      <c r="LI38" s="278">
        <v>1.0509575243522629E-2</v>
      </c>
      <c r="LJ38" s="208">
        <v>38</v>
      </c>
      <c r="LK38" s="278">
        <v>1.1282660332541567E-2</v>
      </c>
      <c r="LL38" s="208">
        <v>3356</v>
      </c>
      <c r="LM38" s="278">
        <v>9.9392862431511922E-3</v>
      </c>
      <c r="LN38" s="208">
        <v>0</v>
      </c>
      <c r="LO38" s="278">
        <v>0</v>
      </c>
      <c r="LP38" s="208">
        <v>222</v>
      </c>
      <c r="LQ38" s="278">
        <v>2.9876858892402933E-3</v>
      </c>
      <c r="LR38" s="208">
        <v>123</v>
      </c>
      <c r="LS38" s="278">
        <v>4.2934934375872666E-3</v>
      </c>
      <c r="LT38" s="208">
        <v>2337</v>
      </c>
      <c r="LU38" s="278">
        <v>1.6561899834877079E-2</v>
      </c>
      <c r="LV38" s="208">
        <v>786</v>
      </c>
      <c r="LW38" s="278">
        <v>1.0724519033974622E-2</v>
      </c>
      <c r="LX38" s="208">
        <v>35</v>
      </c>
      <c r="LY38" s="278">
        <v>1.1748909029875798E-2</v>
      </c>
      <c r="LZ38" s="208">
        <v>3503</v>
      </c>
      <c r="MA38" s="278">
        <v>1.0705139567149309E-2</v>
      </c>
      <c r="MB38" s="208">
        <v>4622</v>
      </c>
      <c r="MC38" s="278">
        <v>1.4232421376066007E-2</v>
      </c>
      <c r="ME38" s="277"/>
    </row>
    <row r="39" spans="1:343">
      <c r="A39" s="798"/>
      <c r="B39" s="277" t="s">
        <v>2838</v>
      </c>
      <c r="C39" s="277"/>
      <c r="D39" s="82">
        <v>10</v>
      </c>
      <c r="E39" s="796">
        <v>1.0875475802066339E-3</v>
      </c>
      <c r="F39" s="82">
        <v>1134</v>
      </c>
      <c r="G39" s="796">
        <v>3.2546926123643877E-2</v>
      </c>
      <c r="H39" s="82">
        <v>5973</v>
      </c>
      <c r="I39" s="796">
        <v>8.4048630850195594E-2</v>
      </c>
      <c r="J39" s="82">
        <v>9475</v>
      </c>
      <c r="K39" s="796">
        <v>4.5200192726943131E-2</v>
      </c>
      <c r="L39" s="82">
        <v>2031</v>
      </c>
      <c r="M39" s="796">
        <v>3.8314971325083005E-2</v>
      </c>
      <c r="N39" s="82">
        <v>257</v>
      </c>
      <c r="O39" s="796">
        <v>4.8527190332326282E-2</v>
      </c>
      <c r="P39" s="82">
        <v>18880</v>
      </c>
      <c r="Q39" s="796">
        <v>4.9291178236691643E-2</v>
      </c>
      <c r="R39" s="82">
        <v>14</v>
      </c>
      <c r="S39" s="796">
        <v>1.463210702341137E-3</v>
      </c>
      <c r="T39" s="82">
        <v>1109</v>
      </c>
      <c r="U39" s="796">
        <v>3.2569750367107193E-2</v>
      </c>
      <c r="V39" s="82">
        <v>3106</v>
      </c>
      <c r="W39" s="796">
        <v>6.0099456279870747E-2</v>
      </c>
      <c r="X39" s="82">
        <v>8848</v>
      </c>
      <c r="Y39" s="796">
        <v>4.7629301063692349E-2</v>
      </c>
      <c r="Z39" s="82">
        <v>2157</v>
      </c>
      <c r="AA39" s="796">
        <v>4.3389053165168064E-2</v>
      </c>
      <c r="AB39" s="82">
        <v>219</v>
      </c>
      <c r="AC39" s="796">
        <v>4.6885035324341684E-2</v>
      </c>
      <c r="AD39" s="82">
        <v>15453</v>
      </c>
      <c r="AE39" s="796">
        <v>4.6066340538558535E-2</v>
      </c>
      <c r="AF39" s="82">
        <v>11</v>
      </c>
      <c r="AG39" s="796">
        <v>1.0541447053186391E-3</v>
      </c>
      <c r="AH39" s="82">
        <v>1079</v>
      </c>
      <c r="AI39" s="796">
        <v>3.1358074922258714E-2</v>
      </c>
      <c r="AJ39" s="82">
        <v>3195</v>
      </c>
      <c r="AK39" s="796">
        <v>5.908460471567268E-2</v>
      </c>
      <c r="AL39" s="82">
        <v>8475</v>
      </c>
      <c r="AM39" s="796">
        <v>4.5951148100956976E-2</v>
      </c>
      <c r="AN39" s="82">
        <v>2165</v>
      </c>
      <c r="AO39" s="796">
        <v>4.5243667976260137E-2</v>
      </c>
      <c r="AP39" s="82">
        <v>228</v>
      </c>
      <c r="AQ39" s="796">
        <v>4.0576615056059799E-2</v>
      </c>
      <c r="AR39" s="82">
        <v>15153</v>
      </c>
      <c r="AS39" s="796">
        <v>4.4987753284346468E-2</v>
      </c>
      <c r="AT39" s="82">
        <v>12</v>
      </c>
      <c r="AU39" s="796">
        <v>1.0904134484325306E-3</v>
      </c>
      <c r="AV39" s="82">
        <v>1091</v>
      </c>
      <c r="AW39" s="796">
        <v>3.152814703502485E-2</v>
      </c>
      <c r="AX39" s="82">
        <v>2771</v>
      </c>
      <c r="AY39" s="796">
        <v>5.5211301281157227E-2</v>
      </c>
      <c r="AZ39" s="82">
        <v>8486</v>
      </c>
      <c r="BA39" s="796">
        <v>4.8589718630830364E-2</v>
      </c>
      <c r="BB39" s="82">
        <v>2141</v>
      </c>
      <c r="BC39" s="796">
        <v>4.6369090160916553E-2</v>
      </c>
      <c r="BD39" s="82">
        <v>221</v>
      </c>
      <c r="BE39" s="796">
        <v>4.1185240402534476E-2</v>
      </c>
      <c r="BF39" s="82">
        <v>14722</v>
      </c>
      <c r="BG39" s="796">
        <v>4.5722910836907542E-2</v>
      </c>
      <c r="BH39" s="82">
        <v>12</v>
      </c>
      <c r="BI39" s="796">
        <v>1.2205044751830757E-3</v>
      </c>
      <c r="BJ39" s="82">
        <v>1086</v>
      </c>
      <c r="BK39" s="796">
        <v>3.106940550437718E-2</v>
      </c>
      <c r="BL39" s="82">
        <v>1638</v>
      </c>
      <c r="BM39" s="796">
        <v>3.428499665103818E-2</v>
      </c>
      <c r="BN39" s="82">
        <v>7793</v>
      </c>
      <c r="BO39" s="796">
        <v>4.5372505181769489E-2</v>
      </c>
      <c r="BP39" s="82">
        <v>2184</v>
      </c>
      <c r="BQ39" s="796">
        <v>4.7958892377961748E-2</v>
      </c>
      <c r="BR39" s="82">
        <v>237</v>
      </c>
      <c r="BS39" s="796">
        <v>4.0189927081566899E-2</v>
      </c>
      <c r="BT39" s="82">
        <v>12950</v>
      </c>
      <c r="BU39" s="796">
        <v>4.1012940453644293E-2</v>
      </c>
      <c r="BV39" s="82">
        <v>11</v>
      </c>
      <c r="BW39" s="796">
        <v>1.2341523617188377E-3</v>
      </c>
      <c r="BX39" s="82">
        <v>1084</v>
      </c>
      <c r="BY39" s="796">
        <v>2.996130458817026E-2</v>
      </c>
      <c r="BZ39" s="82">
        <v>1767</v>
      </c>
      <c r="CA39" s="796">
        <v>3.8574048201187566E-2</v>
      </c>
      <c r="CB39" s="82">
        <v>7784</v>
      </c>
      <c r="CC39" s="796">
        <v>4.6920679698849284E-2</v>
      </c>
      <c r="CD39" s="82">
        <v>2264</v>
      </c>
      <c r="CE39" s="796">
        <v>4.8966173544424257E-2</v>
      </c>
      <c r="CF39" s="82">
        <v>247</v>
      </c>
      <c r="CG39" s="796">
        <v>4.0698632394134127E-2</v>
      </c>
      <c r="CH39" s="82">
        <v>13157</v>
      </c>
      <c r="CI39" s="796">
        <v>4.2565099659336858E-2</v>
      </c>
      <c r="CJ39" s="82">
        <v>14</v>
      </c>
      <c r="CK39" s="796">
        <v>1.5086206896551724E-3</v>
      </c>
      <c r="CL39" s="82">
        <v>1000</v>
      </c>
      <c r="CM39" s="796">
        <v>2.6130810839060336E-2</v>
      </c>
      <c r="CN39" s="82">
        <v>2733</v>
      </c>
      <c r="CO39" s="796">
        <v>5.3022660251435663E-2</v>
      </c>
      <c r="CP39" s="82">
        <v>7254</v>
      </c>
      <c r="CQ39" s="796">
        <v>4.497098646034816E-2</v>
      </c>
      <c r="CR39" s="82">
        <v>2421</v>
      </c>
      <c r="CS39" s="796">
        <v>4.9094559244012737E-2</v>
      </c>
      <c r="CT39" s="82">
        <v>257</v>
      </c>
      <c r="CU39" s="796">
        <v>4.1398195876288658E-2</v>
      </c>
      <c r="CV39" s="82">
        <v>13679</v>
      </c>
      <c r="CW39" s="796">
        <v>4.3299210554637597E-2</v>
      </c>
      <c r="CX39" s="82">
        <v>13</v>
      </c>
      <c r="CY39" s="796">
        <v>1.5478033099178474E-3</v>
      </c>
      <c r="CZ39" s="82">
        <v>1145</v>
      </c>
      <c r="DA39" s="796">
        <v>2.9565935910346786E-2</v>
      </c>
      <c r="DB39" s="82">
        <v>3534</v>
      </c>
      <c r="DC39" s="796">
        <v>6.9112527867954784E-2</v>
      </c>
      <c r="DD39" s="82">
        <v>6929</v>
      </c>
      <c r="DE39" s="796">
        <f t="shared" si="24"/>
        <v>4.427957030476154E-2</v>
      </c>
      <c r="DF39" s="82">
        <v>3021</v>
      </c>
      <c r="DG39" s="796">
        <f t="shared" si="25"/>
        <v>6.2238612249943343E-2</v>
      </c>
      <c r="DH39" s="82">
        <v>259</v>
      </c>
      <c r="DI39" s="796">
        <f t="shared" si="26"/>
        <v>4.1519717858287911E-2</v>
      </c>
      <c r="DJ39" s="82">
        <f t="shared" si="27"/>
        <v>14901</v>
      </c>
      <c r="DK39" s="796">
        <f t="shared" si="28"/>
        <v>4.8142284828120961E-2</v>
      </c>
      <c r="DL39" s="82">
        <v>13</v>
      </c>
      <c r="DM39" s="796">
        <f t="shared" si="1"/>
        <v>1.4564194488012547E-3</v>
      </c>
      <c r="DN39" s="82">
        <v>1182</v>
      </c>
      <c r="DO39" s="796">
        <f t="shared" si="2"/>
        <v>2.926322043969103E-2</v>
      </c>
      <c r="DP39" s="82">
        <v>4031</v>
      </c>
      <c r="DQ39" s="796">
        <f t="shared" si="3"/>
        <v>8.6845053429851771E-2</v>
      </c>
      <c r="DR39" s="82">
        <v>6118</v>
      </c>
      <c r="DS39" s="796">
        <f t="shared" si="4"/>
        <v>4.1892919014783724E-2</v>
      </c>
      <c r="DT39" s="82">
        <v>2927</v>
      </c>
      <c r="DU39" s="796">
        <f t="shared" si="5"/>
        <v>6.0140952146129981E-2</v>
      </c>
      <c r="DV39" s="82">
        <v>257</v>
      </c>
      <c r="DW39" s="796">
        <f t="shared" si="6"/>
        <v>4.1478373143963847E-2</v>
      </c>
      <c r="DX39" s="82">
        <f t="shared" si="29"/>
        <v>14528</v>
      </c>
      <c r="DY39" s="796">
        <f t="shared" si="7"/>
        <v>4.8975518982733161E-2</v>
      </c>
      <c r="DZ39" s="82">
        <v>13</v>
      </c>
      <c r="EA39" s="796">
        <f t="shared" si="8"/>
        <v>1.5183368371875731E-3</v>
      </c>
      <c r="EB39" s="82">
        <v>1253</v>
      </c>
      <c r="EC39" s="796">
        <f t="shared" si="9"/>
        <v>2.9395894428152491E-2</v>
      </c>
      <c r="ED39" s="82">
        <v>3616</v>
      </c>
      <c r="EE39" s="796">
        <f t="shared" si="10"/>
        <v>8.1159940746060963E-2</v>
      </c>
      <c r="EF39" s="82">
        <v>6933</v>
      </c>
      <c r="EG39" s="796">
        <f t="shared" si="11"/>
        <v>4.7539376152828154E-2</v>
      </c>
      <c r="EH39" s="82">
        <v>3070</v>
      </c>
      <c r="EI39" s="796">
        <f t="shared" si="12"/>
        <v>6.3331614234141312E-2</v>
      </c>
      <c r="EJ39" s="82">
        <v>250</v>
      </c>
      <c r="EK39" s="796">
        <f t="shared" si="13"/>
        <v>4.0643797756462367E-2</v>
      </c>
      <c r="EL39" s="82">
        <f t="shared" si="22"/>
        <v>15135</v>
      </c>
      <c r="EM39" s="796">
        <f t="shared" si="14"/>
        <v>5.1096541572699897E-2</v>
      </c>
      <c r="EN39" s="82">
        <v>9</v>
      </c>
      <c r="EO39" s="796">
        <f t="shared" si="15"/>
        <v>1.105379513633014E-3</v>
      </c>
      <c r="EP39" s="82">
        <v>1373</v>
      </c>
      <c r="EQ39" s="796">
        <f t="shared" si="16"/>
        <v>3.1292020876541239E-2</v>
      </c>
      <c r="ER39" s="82">
        <v>4815</v>
      </c>
      <c r="ES39" s="796">
        <f t="shared" si="17"/>
        <v>0.11043324694387743</v>
      </c>
      <c r="ET39" s="82">
        <v>6378</v>
      </c>
      <c r="EU39" s="796">
        <f t="shared" si="18"/>
        <v>4.6745137127863857E-2</v>
      </c>
      <c r="EV39" s="82">
        <v>3489</v>
      </c>
      <c r="EW39" s="796">
        <f t="shared" si="19"/>
        <v>7.1558955637139279E-2</v>
      </c>
      <c r="EX39" s="82">
        <v>245</v>
      </c>
      <c r="EY39" s="796">
        <f t="shared" si="20"/>
        <v>4.0236492034816884E-2</v>
      </c>
      <c r="EZ39" s="82">
        <f t="shared" si="30"/>
        <v>16309</v>
      </c>
      <c r="FA39" s="796">
        <f t="shared" si="21"/>
        <v>5.6844005744001565E-2</v>
      </c>
      <c r="FB39" s="82">
        <v>5</v>
      </c>
      <c r="FC39" s="796">
        <v>4.7605446063029612E-4</v>
      </c>
      <c r="FD39" s="82">
        <v>2055</v>
      </c>
      <c r="FE39" s="796">
        <v>4.1524379154963729E-2</v>
      </c>
      <c r="FF39" s="82">
        <v>5106</v>
      </c>
      <c r="FG39" s="796">
        <v>0.15653453508691254</v>
      </c>
      <c r="FH39" s="82">
        <v>6227</v>
      </c>
      <c r="FI39" s="796">
        <v>4.131173208077913E-2</v>
      </c>
      <c r="FJ39" s="82">
        <v>3537</v>
      </c>
      <c r="FK39" s="796">
        <v>7.1764801363470354E-2</v>
      </c>
      <c r="FL39" s="82">
        <v>236</v>
      </c>
      <c r="FM39" s="796">
        <v>3.9150630391506305E-2</v>
      </c>
      <c r="FN39" s="82">
        <v>17166</v>
      </c>
      <c r="FO39" s="796">
        <v>5.7477306743187004E-2</v>
      </c>
      <c r="FP39" s="82">
        <v>0</v>
      </c>
      <c r="FQ39" s="796">
        <v>0</v>
      </c>
      <c r="FR39" s="82">
        <v>2261</v>
      </c>
      <c r="FS39" s="796">
        <v>4.329178394317116E-2</v>
      </c>
      <c r="FT39" s="82">
        <v>5370</v>
      </c>
      <c r="FU39" s="796">
        <v>0.15874892837082805</v>
      </c>
      <c r="FV39" s="82">
        <v>5832</v>
      </c>
      <c r="FW39" s="796">
        <v>3.8306928351856229E-2</v>
      </c>
      <c r="FX39" s="82">
        <v>3942</v>
      </c>
      <c r="FY39" s="796">
        <v>7.9568850672156952E-2</v>
      </c>
      <c r="FZ39" s="82">
        <v>228</v>
      </c>
      <c r="GA39" s="796">
        <v>4.0750670241286861E-2</v>
      </c>
      <c r="GB39" s="82">
        <v>17633</v>
      </c>
      <c r="GC39" s="796">
        <v>5.8102484175286094E-2</v>
      </c>
      <c r="GD39" s="82">
        <v>0</v>
      </c>
      <c r="GE39" s="796">
        <v>0</v>
      </c>
      <c r="GF39" s="82">
        <v>2608</v>
      </c>
      <c r="GG39" s="796">
        <v>4.6833192666151886E-2</v>
      </c>
      <c r="GH39" s="82">
        <v>4583</v>
      </c>
      <c r="GI39" s="796">
        <v>0.13684273386880058</v>
      </c>
      <c r="GJ39" s="82">
        <v>6217</v>
      </c>
      <c r="GK39" s="796">
        <v>3.9001530701864448E-2</v>
      </c>
      <c r="GL39" s="82">
        <v>4012</v>
      </c>
      <c r="GM39" s="796">
        <v>7.9027714854137524E-2</v>
      </c>
      <c r="GN39" s="82">
        <v>218</v>
      </c>
      <c r="GO39" s="796">
        <v>4.144486692015209E-2</v>
      </c>
      <c r="GP39" s="82">
        <v>17638</v>
      </c>
      <c r="GQ39" s="796">
        <v>5.5994895124653561E-2</v>
      </c>
      <c r="GR39" s="82">
        <v>0</v>
      </c>
      <c r="GS39" s="796">
        <v>0</v>
      </c>
      <c r="GT39" s="82">
        <v>3286</v>
      </c>
      <c r="GU39" s="796">
        <v>5.5318002760849805E-2</v>
      </c>
      <c r="GV39" s="82">
        <v>4019</v>
      </c>
      <c r="GW39" s="796">
        <v>0.12237378965958225</v>
      </c>
      <c r="GX39" s="82">
        <v>6139</v>
      </c>
      <c r="GY39" s="796">
        <v>3.8367790805229868E-2</v>
      </c>
      <c r="GZ39" s="82">
        <v>4163</v>
      </c>
      <c r="HA39" s="796">
        <v>7.9703624284428787E-2</v>
      </c>
      <c r="HB39" s="82">
        <v>180</v>
      </c>
      <c r="HC39" s="796">
        <v>3.6246476037051951E-2</v>
      </c>
      <c r="HD39" s="82">
        <v>17787</v>
      </c>
      <c r="HE39" s="796">
        <v>5.5714782412584457E-2</v>
      </c>
      <c r="HF39" s="82">
        <v>3</v>
      </c>
      <c r="HG39" s="796">
        <v>3.3863867253640368E-4</v>
      </c>
      <c r="HH39" s="82">
        <v>3707</v>
      </c>
      <c r="HI39" s="796">
        <v>5.8347630365321958E-2</v>
      </c>
      <c r="HJ39" s="82">
        <v>3878</v>
      </c>
      <c r="HK39" s="796">
        <v>0.10632522688015793</v>
      </c>
      <c r="HL39" s="82">
        <v>6474</v>
      </c>
      <c r="HM39" s="796">
        <v>4.0813753364896642E-2</v>
      </c>
      <c r="HN39" s="82">
        <v>4261</v>
      </c>
      <c r="HO39" s="796">
        <v>7.7561570526239146E-2</v>
      </c>
      <c r="HP39" s="82">
        <v>176</v>
      </c>
      <c r="HQ39" s="796">
        <v>4.2125418860698899E-2</v>
      </c>
      <c r="HR39" s="82">
        <v>18499</v>
      </c>
      <c r="HS39" s="796">
        <v>5.6640630980119594E-2</v>
      </c>
      <c r="HT39" s="82">
        <v>4</v>
      </c>
      <c r="HU39" s="796">
        <v>4.5610034207525655E-4</v>
      </c>
      <c r="HV39" s="82">
        <v>4630</v>
      </c>
      <c r="HW39" s="796">
        <v>7.143738813799913E-2</v>
      </c>
      <c r="HX39" s="82">
        <v>2890</v>
      </c>
      <c r="HY39" s="796">
        <v>8.1325979288608741E-2</v>
      </c>
      <c r="HZ39" s="82">
        <v>5913</v>
      </c>
      <c r="IA39" s="796">
        <v>4.5645427737722129E-2</v>
      </c>
      <c r="IB39" s="82">
        <v>4539</v>
      </c>
      <c r="IC39" s="796">
        <v>8.9691149445728854E-2</v>
      </c>
      <c r="ID39" s="82">
        <v>181</v>
      </c>
      <c r="IE39" s="796">
        <v>5.0277777777777775E-2</v>
      </c>
      <c r="IF39" s="82">
        <v>18157</v>
      </c>
      <c r="IG39" s="796">
        <v>6.1997425452509157E-2</v>
      </c>
      <c r="IH39" s="82">
        <v>2</v>
      </c>
      <c r="II39" s="796">
        <v>2.1372088053002778E-4</v>
      </c>
      <c r="IJ39" s="82">
        <v>5446</v>
      </c>
      <c r="IK39" s="796">
        <v>7.6049768890254291E-2</v>
      </c>
      <c r="IL39" s="82">
        <v>3486</v>
      </c>
      <c r="IM39" s="796">
        <v>8.9713565123401187E-2</v>
      </c>
      <c r="IN39" s="82">
        <v>6655</v>
      </c>
      <c r="IO39" s="796">
        <v>4.5992342672324431E-2</v>
      </c>
      <c r="IP39" s="82">
        <v>4741</v>
      </c>
      <c r="IQ39" s="796">
        <v>8.8225989541656585E-2</v>
      </c>
      <c r="IR39" s="82">
        <v>188</v>
      </c>
      <c r="IS39" s="796">
        <v>5.0146705788210191E-2</v>
      </c>
      <c r="IT39" s="82">
        <v>20518</v>
      </c>
      <c r="IU39" s="796">
        <v>6.3718518058445389E-2</v>
      </c>
      <c r="IV39" s="82">
        <v>3</v>
      </c>
      <c r="IW39" s="796">
        <v>3.0339805825242716E-4</v>
      </c>
      <c r="IX39" s="82">
        <v>5787</v>
      </c>
      <c r="IY39" s="796">
        <v>7.6733362504475114E-2</v>
      </c>
      <c r="IZ39" s="82">
        <v>4124</v>
      </c>
      <c r="JA39" s="796">
        <v>9.9888582085937122E-2</v>
      </c>
      <c r="JB39" s="82">
        <v>6388</v>
      </c>
      <c r="JC39" s="796">
        <v>4.2935012736670185E-2</v>
      </c>
      <c r="JD39" s="82">
        <v>6187</v>
      </c>
      <c r="JE39" s="796">
        <v>8.2056791204127372E-2</v>
      </c>
      <c r="JF39" s="82">
        <v>179</v>
      </c>
      <c r="JG39" s="796">
        <v>4.8628090192882369E-2</v>
      </c>
      <c r="JH39" s="82">
        <v>22668</v>
      </c>
      <c r="JI39" s="796">
        <v>6.3951880921078619E-2</v>
      </c>
      <c r="JJ39" s="82">
        <v>1</v>
      </c>
      <c r="JK39" s="796">
        <v>1.3099292638197538E-4</v>
      </c>
      <c r="JL39" s="82">
        <v>5831</v>
      </c>
      <c r="JM39" s="796">
        <v>7.4863907148726372E-2</v>
      </c>
      <c r="JN39" s="82">
        <v>3632</v>
      </c>
      <c r="JO39" s="796">
        <v>0.10991738038313713</v>
      </c>
      <c r="JP39" s="82">
        <v>6748</v>
      </c>
      <c r="JQ39" s="796">
        <v>4.8129867906764427E-2</v>
      </c>
      <c r="JR39" s="82">
        <v>6039</v>
      </c>
      <c r="JS39" s="796">
        <v>8.1772758662712761E-2</v>
      </c>
      <c r="JT39" s="82">
        <v>152</v>
      </c>
      <c r="JU39" s="796">
        <v>5.3035589672016749E-2</v>
      </c>
      <c r="JV39" s="82">
        <v>22403</v>
      </c>
      <c r="JW39" s="796">
        <v>6.6777749295052549E-2</v>
      </c>
      <c r="JX39" s="82">
        <v>1</v>
      </c>
      <c r="JY39" s="796">
        <v>2.8671944215865333E-6</v>
      </c>
      <c r="JZ39" s="82">
        <v>6208</v>
      </c>
      <c r="KA39" s="796">
        <v>1.7799542969209201E-2</v>
      </c>
      <c r="KB39" s="82">
        <v>3990</v>
      </c>
      <c r="KC39" s="796">
        <v>1.1440105742130268E-2</v>
      </c>
      <c r="KD39" s="82">
        <v>6397</v>
      </c>
      <c r="KE39" s="796">
        <v>1.8341442714889054E-2</v>
      </c>
      <c r="KF39" s="82">
        <v>6293</v>
      </c>
      <c r="KG39" s="796">
        <v>1.8043254495044056E-2</v>
      </c>
      <c r="KH39" s="82">
        <v>142</v>
      </c>
      <c r="KI39" s="796">
        <v>4.0714160786528775E-4</v>
      </c>
      <c r="KJ39" s="82">
        <v>23031</v>
      </c>
      <c r="KK39" s="796">
        <v>6.6034354723559452E-2</v>
      </c>
      <c r="KL39" s="82">
        <v>21571</v>
      </c>
      <c r="KM39" s="796">
        <v>6.1570385931662037E-2</v>
      </c>
      <c r="KN39" s="82">
        <v>5590</v>
      </c>
      <c r="KO39" s="796">
        <v>1.5955609724073561E-2</v>
      </c>
      <c r="KP39" s="82">
        <v>3285</v>
      </c>
      <c r="KQ39" s="796">
        <v>9.3764182367766808E-3</v>
      </c>
      <c r="KR39" s="82">
        <v>6414</v>
      </c>
      <c r="KS39" s="796">
        <v>1.8307563644044334E-2</v>
      </c>
      <c r="KT39" s="82">
        <v>6120</v>
      </c>
      <c r="KU39" s="796">
        <v>1.7468395619200393E-2</v>
      </c>
      <c r="KV39" s="82">
        <v>161</v>
      </c>
      <c r="KW39" s="796">
        <v>4.5954439455739597E-4</v>
      </c>
      <c r="KX39" s="82">
        <v>21571</v>
      </c>
      <c r="KY39" s="796">
        <v>6.1570385931662037E-2</v>
      </c>
      <c r="KZ39" s="208">
        <v>2</v>
      </c>
      <c r="LA39" s="278">
        <v>2.5673940949935817E-4</v>
      </c>
      <c r="LB39" s="208">
        <v>5477</v>
      </c>
      <c r="LC39" s="278">
        <v>7.1029322128415617E-2</v>
      </c>
      <c r="LD39" s="208">
        <v>2922</v>
      </c>
      <c r="LE39" s="278">
        <v>9.8729558048384916E-2</v>
      </c>
      <c r="LF39" s="208">
        <v>6357</v>
      </c>
      <c r="LG39" s="278">
        <v>4.4044286783249731E-2</v>
      </c>
      <c r="LH39" s="208">
        <v>6208</v>
      </c>
      <c r="LI39" s="278">
        <v>8.2274203167450793E-2</v>
      </c>
      <c r="LJ39" s="208">
        <v>161</v>
      </c>
      <c r="LK39" s="278">
        <v>4.7802850356294536E-2</v>
      </c>
      <c r="LL39" s="208">
        <v>21127</v>
      </c>
      <c r="LM39" s="278">
        <v>6.2570709314378789E-2</v>
      </c>
      <c r="LN39" s="208">
        <v>2</v>
      </c>
      <c r="LO39" s="278">
        <v>2.8998115122517038E-4</v>
      </c>
      <c r="LP39" s="208">
        <v>4885</v>
      </c>
      <c r="LQ39" s="278">
        <v>6.5742547607832588E-2</v>
      </c>
      <c r="LR39" s="208">
        <v>2902</v>
      </c>
      <c r="LS39" s="278">
        <v>0.10129851996648981</v>
      </c>
      <c r="LT39" s="208">
        <v>6676</v>
      </c>
      <c r="LU39" s="278">
        <v>4.7311614590346336E-2</v>
      </c>
      <c r="LV39" s="208">
        <v>6415</v>
      </c>
      <c r="LW39" s="278">
        <v>8.7528994405785238E-2</v>
      </c>
      <c r="LX39" s="208">
        <v>160</v>
      </c>
      <c r="LY39" s="278">
        <v>5.3709298422289359E-2</v>
      </c>
      <c r="LZ39" s="208">
        <v>21040</v>
      </c>
      <c r="MA39" s="278">
        <v>6.4298069224328139E-2</v>
      </c>
      <c r="MB39" s="208">
        <v>20813</v>
      </c>
      <c r="MC39" s="278">
        <v>6.4091550551495097E-2</v>
      </c>
      <c r="ME39" s="277"/>
    </row>
    <row r="40" spans="1:343">
      <c r="A40" s="798"/>
      <c r="B40" s="277" t="s">
        <v>2839</v>
      </c>
      <c r="C40" s="277"/>
      <c r="D40" s="82">
        <v>0</v>
      </c>
      <c r="E40" s="796">
        <v>0</v>
      </c>
      <c r="F40" s="82">
        <v>20</v>
      </c>
      <c r="G40" s="796">
        <v>5.7401986108719357E-4</v>
      </c>
      <c r="H40" s="82">
        <v>0</v>
      </c>
      <c r="I40" s="796">
        <v>0</v>
      </c>
      <c r="J40" s="82">
        <v>679</v>
      </c>
      <c r="K40" s="796">
        <v>3.2391483758938667E-3</v>
      </c>
      <c r="L40" s="82">
        <v>9</v>
      </c>
      <c r="M40" s="796">
        <v>1.6978569272562633E-4</v>
      </c>
      <c r="N40" s="82">
        <v>2</v>
      </c>
      <c r="O40" s="796">
        <v>3.7764350453172205E-4</v>
      </c>
      <c r="P40" s="82">
        <v>710</v>
      </c>
      <c r="Q40" s="796">
        <v>1.8536407069942302E-3</v>
      </c>
      <c r="R40" s="82">
        <v>0</v>
      </c>
      <c r="S40" s="796">
        <v>0</v>
      </c>
      <c r="T40" s="82">
        <v>19</v>
      </c>
      <c r="U40" s="796">
        <v>5.5800293685756238E-4</v>
      </c>
      <c r="V40" s="82">
        <v>0</v>
      </c>
      <c r="W40" s="796">
        <v>0</v>
      </c>
      <c r="X40" s="82">
        <v>1734</v>
      </c>
      <c r="Y40" s="796">
        <v>9.3342233323284955E-3</v>
      </c>
      <c r="Z40" s="82">
        <v>9</v>
      </c>
      <c r="AA40" s="796">
        <v>1.8103916480598635E-4</v>
      </c>
      <c r="AB40" s="82">
        <v>2</v>
      </c>
      <c r="AC40" s="796">
        <v>4.2817383857846286E-4</v>
      </c>
      <c r="AD40" s="82">
        <v>1764</v>
      </c>
      <c r="AE40" s="796">
        <v>5.2585921639822213E-3</v>
      </c>
      <c r="AF40" s="82">
        <v>0</v>
      </c>
      <c r="AG40" s="796">
        <v>0</v>
      </c>
      <c r="AH40" s="82">
        <v>28</v>
      </c>
      <c r="AI40" s="796">
        <v>8.1374059112441512E-4</v>
      </c>
      <c r="AJ40" s="82">
        <v>0</v>
      </c>
      <c r="AK40" s="796">
        <v>0</v>
      </c>
      <c r="AL40" s="82">
        <v>1780</v>
      </c>
      <c r="AM40" s="796">
        <v>9.6510965922953895E-3</v>
      </c>
      <c r="AN40" s="82">
        <v>10</v>
      </c>
      <c r="AO40" s="796">
        <v>2.0897768118364958E-4</v>
      </c>
      <c r="AP40" s="82">
        <v>2</v>
      </c>
      <c r="AQ40" s="796">
        <v>3.559352197899982E-4</v>
      </c>
      <c r="AR40" s="82">
        <v>1820</v>
      </c>
      <c r="AS40" s="796">
        <v>5.4033993913753433E-3</v>
      </c>
      <c r="AT40" s="82">
        <v>0</v>
      </c>
      <c r="AU40" s="796">
        <v>0</v>
      </c>
      <c r="AV40" s="82">
        <v>28</v>
      </c>
      <c r="AW40" s="796">
        <v>8.091550109813894E-4</v>
      </c>
      <c r="AX40" s="82">
        <v>0</v>
      </c>
      <c r="AY40" s="796">
        <v>0</v>
      </c>
      <c r="AZ40" s="82">
        <v>1326</v>
      </c>
      <c r="BA40" s="796">
        <v>7.5925014028377404E-3</v>
      </c>
      <c r="BB40" s="82">
        <v>9</v>
      </c>
      <c r="BC40" s="796">
        <v>1.9491910856994348E-4</v>
      </c>
      <c r="BD40" s="82">
        <v>2</v>
      </c>
      <c r="BE40" s="796">
        <v>3.7271710771524412E-4</v>
      </c>
      <c r="BF40" s="82">
        <v>1365</v>
      </c>
      <c r="BG40" s="796">
        <v>4.2393542516219801E-3</v>
      </c>
      <c r="BH40" s="82">
        <v>0</v>
      </c>
      <c r="BI40" s="796">
        <v>0</v>
      </c>
      <c r="BJ40" s="82">
        <v>29</v>
      </c>
      <c r="BK40" s="796">
        <v>8.296618412771071E-4</v>
      </c>
      <c r="BL40" s="82">
        <v>0</v>
      </c>
      <c r="BM40" s="796">
        <v>0</v>
      </c>
      <c r="BN40" s="82">
        <v>1558</v>
      </c>
      <c r="BO40" s="796">
        <v>9.0710077086098885E-3</v>
      </c>
      <c r="BP40" s="82">
        <v>13</v>
      </c>
      <c r="BQ40" s="796">
        <v>2.8546959748786756E-4</v>
      </c>
      <c r="BR40" s="82">
        <v>3</v>
      </c>
      <c r="BS40" s="796">
        <v>5.087332541970493E-4</v>
      </c>
      <c r="BT40" s="82">
        <v>1603</v>
      </c>
      <c r="BU40" s="796">
        <v>5.0767369534511046E-3</v>
      </c>
      <c r="BV40" s="82">
        <v>0</v>
      </c>
      <c r="BW40" s="796">
        <v>0</v>
      </c>
      <c r="BX40" s="82">
        <v>27</v>
      </c>
      <c r="BY40" s="796">
        <v>7.4626865671641792E-4</v>
      </c>
      <c r="BZ40" s="82">
        <v>0</v>
      </c>
      <c r="CA40" s="796">
        <v>0</v>
      </c>
      <c r="CB40" s="82">
        <v>1740</v>
      </c>
      <c r="CC40" s="796">
        <v>1.048843559558039E-2</v>
      </c>
      <c r="CD40" s="82">
        <v>15</v>
      </c>
      <c r="CE40" s="796">
        <v>3.2442252790033742E-4</v>
      </c>
      <c r="CF40" s="82">
        <v>3</v>
      </c>
      <c r="CG40" s="796">
        <v>4.9431537320810673E-4</v>
      </c>
      <c r="CH40" s="82">
        <v>1785</v>
      </c>
      <c r="CI40" s="796">
        <v>5.7747741044247387E-3</v>
      </c>
      <c r="CJ40" s="82">
        <v>0</v>
      </c>
      <c r="CK40" s="796">
        <v>0</v>
      </c>
      <c r="CL40" s="82">
        <v>30</v>
      </c>
      <c r="CM40" s="796">
        <v>7.8392432517181013E-4</v>
      </c>
      <c r="CN40" s="82">
        <v>0</v>
      </c>
      <c r="CO40" s="796">
        <v>0</v>
      </c>
      <c r="CP40" s="82">
        <v>1964</v>
      </c>
      <c r="CQ40" s="796">
        <v>1.2175767494916431E-2</v>
      </c>
      <c r="CR40" s="82">
        <v>19</v>
      </c>
      <c r="CS40" s="796">
        <v>3.8529393871798511E-4</v>
      </c>
      <c r="CT40" s="82">
        <v>4</v>
      </c>
      <c r="CU40" s="796">
        <v>6.4432989690721648E-4</v>
      </c>
      <c r="CV40" s="82">
        <v>2017</v>
      </c>
      <c r="CW40" s="796">
        <v>6.3845681474306625E-3</v>
      </c>
      <c r="CX40" s="82">
        <v>0</v>
      </c>
      <c r="CY40" s="796">
        <v>0</v>
      </c>
      <c r="CZ40" s="82">
        <v>30</v>
      </c>
      <c r="DA40" s="796">
        <v>7.7465334262917344E-4</v>
      </c>
      <c r="DB40" s="82">
        <v>0</v>
      </c>
      <c r="DC40" s="796">
        <v>0</v>
      </c>
      <c r="DD40" s="82">
        <v>2117</v>
      </c>
      <c r="DE40" s="796">
        <f t="shared" si="24"/>
        <v>1.3528626112740682E-2</v>
      </c>
      <c r="DF40" s="82">
        <v>18</v>
      </c>
      <c r="DG40" s="796">
        <f t="shared" si="25"/>
        <v>3.7083582274047674E-4</v>
      </c>
      <c r="DH40" s="82">
        <v>4</v>
      </c>
      <c r="DI40" s="796">
        <f t="shared" si="26"/>
        <v>6.4123116383456237E-4</v>
      </c>
      <c r="DJ40" s="82">
        <f t="shared" si="27"/>
        <v>2169</v>
      </c>
      <c r="DK40" s="796">
        <f t="shared" si="28"/>
        <v>7.0076247092271905E-3</v>
      </c>
      <c r="DL40" s="82">
        <v>0</v>
      </c>
      <c r="DM40" s="796">
        <f t="shared" si="1"/>
        <v>0</v>
      </c>
      <c r="DN40" s="82">
        <v>26</v>
      </c>
      <c r="DO40" s="796">
        <f t="shared" si="2"/>
        <v>6.4369182016240842E-4</v>
      </c>
      <c r="DP40" s="82">
        <v>0</v>
      </c>
      <c r="DQ40" s="796">
        <f t="shared" si="3"/>
        <v>0</v>
      </c>
      <c r="DR40" s="82">
        <v>2343</v>
      </c>
      <c r="DS40" s="796">
        <f t="shared" si="4"/>
        <v>1.6043659570388731E-2</v>
      </c>
      <c r="DT40" s="82">
        <v>19</v>
      </c>
      <c r="DU40" s="796">
        <f t="shared" si="5"/>
        <v>3.9039224146787481E-4</v>
      </c>
      <c r="DV40" s="82">
        <v>4</v>
      </c>
      <c r="DW40" s="796">
        <f t="shared" si="6"/>
        <v>6.4557779212395089E-4</v>
      </c>
      <c r="DX40" s="82">
        <f t="shared" si="29"/>
        <v>2392</v>
      </c>
      <c r="DY40" s="796">
        <f t="shared" si="7"/>
        <v>8.0637005373552957E-3</v>
      </c>
      <c r="DZ40" s="82">
        <v>0</v>
      </c>
      <c r="EA40" s="796">
        <f t="shared" si="8"/>
        <v>0</v>
      </c>
      <c r="EB40" s="82">
        <v>24</v>
      </c>
      <c r="EC40" s="796">
        <f t="shared" si="9"/>
        <v>5.6304985337243406E-4</v>
      </c>
      <c r="ED40" s="82">
        <v>0</v>
      </c>
      <c r="EE40" s="796">
        <f t="shared" si="10"/>
        <v>0</v>
      </c>
      <c r="EF40" s="82">
        <v>2557</v>
      </c>
      <c r="EG40" s="796">
        <f t="shared" si="11"/>
        <v>1.7533273449124708E-2</v>
      </c>
      <c r="EH40" s="82">
        <v>18</v>
      </c>
      <c r="EI40" s="796">
        <f t="shared" si="12"/>
        <v>3.7132542547705001E-4</v>
      </c>
      <c r="EJ40" s="82">
        <v>4</v>
      </c>
      <c r="EK40" s="796">
        <f t="shared" si="13"/>
        <v>6.5030076410339777E-4</v>
      </c>
      <c r="EL40" s="82">
        <f t="shared" si="22"/>
        <v>2603</v>
      </c>
      <c r="EM40" s="796">
        <f t="shared" si="14"/>
        <v>8.7878624191435641E-3</v>
      </c>
      <c r="EN40" s="82">
        <v>0</v>
      </c>
      <c r="EO40" s="796">
        <f t="shared" si="15"/>
        <v>0</v>
      </c>
      <c r="EP40" s="82">
        <v>24</v>
      </c>
      <c r="EQ40" s="796">
        <f t="shared" si="16"/>
        <v>5.4698361328258543E-4</v>
      </c>
      <c r="ER40" s="82">
        <v>0</v>
      </c>
      <c r="ES40" s="796">
        <f t="shared" si="17"/>
        <v>0</v>
      </c>
      <c r="ET40" s="82">
        <v>2582</v>
      </c>
      <c r="EU40" s="796">
        <f t="shared" si="18"/>
        <v>1.8923791794315532E-2</v>
      </c>
      <c r="EV40" s="82">
        <v>81</v>
      </c>
      <c r="EW40" s="796">
        <f t="shared" si="19"/>
        <v>1.6612999159095103E-3</v>
      </c>
      <c r="EX40" s="82">
        <v>4</v>
      </c>
      <c r="EY40" s="796">
        <f t="shared" si="20"/>
        <v>6.5692231893578587E-4</v>
      </c>
      <c r="EZ40" s="82">
        <f t="shared" si="30"/>
        <v>2691</v>
      </c>
      <c r="FA40" s="796">
        <f t="shared" si="21"/>
        <v>9.3793132293278677E-3</v>
      </c>
      <c r="FB40" s="82">
        <v>0</v>
      </c>
      <c r="FC40" s="796">
        <v>0</v>
      </c>
      <c r="FD40" s="82">
        <v>25</v>
      </c>
      <c r="FE40" s="796">
        <v>5.0516276344238112E-4</v>
      </c>
      <c r="FF40" s="82">
        <v>0</v>
      </c>
      <c r="FG40" s="796">
        <v>0</v>
      </c>
      <c r="FH40" s="82">
        <v>2775</v>
      </c>
      <c r="FI40" s="796">
        <v>1.8410158426876842E-2</v>
      </c>
      <c r="FJ40" s="82">
        <v>72</v>
      </c>
      <c r="FK40" s="796">
        <v>1.4608610964574119E-3</v>
      </c>
      <c r="FL40" s="82">
        <v>3</v>
      </c>
      <c r="FM40" s="796">
        <v>4.976775049767751E-4</v>
      </c>
      <c r="FN40" s="82">
        <v>2875</v>
      </c>
      <c r="FO40" s="796">
        <v>9.6264276410732048E-3</v>
      </c>
      <c r="FP40" s="82">
        <v>0</v>
      </c>
      <c r="FQ40" s="796">
        <v>0</v>
      </c>
      <c r="FR40" s="82">
        <v>26</v>
      </c>
      <c r="FS40" s="796">
        <v>4.9782679456985852E-4</v>
      </c>
      <c r="FT40" s="82">
        <v>0</v>
      </c>
      <c r="FU40" s="796">
        <v>0</v>
      </c>
      <c r="FV40" s="82">
        <v>2985</v>
      </c>
      <c r="FW40" s="796">
        <v>1.9606684007251518E-2</v>
      </c>
      <c r="FX40" s="82">
        <v>73</v>
      </c>
      <c r="FY40" s="796">
        <v>1.4734972346695733E-3</v>
      </c>
      <c r="FZ40" s="82">
        <v>3</v>
      </c>
      <c r="GA40" s="796">
        <v>5.3619302949061668E-4</v>
      </c>
      <c r="GB40" s="82">
        <v>3087</v>
      </c>
      <c r="GC40" s="796">
        <v>1.0171971227193795E-2</v>
      </c>
      <c r="GD40" s="82">
        <v>0</v>
      </c>
      <c r="GE40" s="796">
        <v>0</v>
      </c>
      <c r="GF40" s="82">
        <v>27</v>
      </c>
      <c r="GG40" s="796">
        <v>4.8485283818485461E-4</v>
      </c>
      <c r="GH40" s="82">
        <v>0</v>
      </c>
      <c r="GI40" s="796">
        <v>0</v>
      </c>
      <c r="GJ40" s="82">
        <v>3186</v>
      </c>
      <c r="GK40" s="796">
        <v>1.9986951393942437E-2</v>
      </c>
      <c r="GL40" s="82">
        <v>72</v>
      </c>
      <c r="GM40" s="796">
        <v>1.4182441349695669E-3</v>
      </c>
      <c r="GN40" s="82">
        <v>3</v>
      </c>
      <c r="GO40" s="796">
        <v>5.7034220532319393E-4</v>
      </c>
      <c r="GP40" s="82">
        <v>3288</v>
      </c>
      <c r="GQ40" s="796">
        <v>1.0438327200921926E-2</v>
      </c>
      <c r="GR40" s="82">
        <v>0</v>
      </c>
      <c r="GS40" s="796">
        <v>0</v>
      </c>
      <c r="GT40" s="82">
        <v>29</v>
      </c>
      <c r="GU40" s="796">
        <v>4.8819905053701894E-4</v>
      </c>
      <c r="GV40" s="82">
        <v>0</v>
      </c>
      <c r="GW40" s="796">
        <v>0</v>
      </c>
      <c r="GX40" s="82">
        <v>3370</v>
      </c>
      <c r="GY40" s="796">
        <v>2.1061973450663733E-2</v>
      </c>
      <c r="GZ40" s="82">
        <v>72</v>
      </c>
      <c r="HA40" s="796">
        <v>1.3784917003312209E-3</v>
      </c>
      <c r="HB40" s="82">
        <v>3</v>
      </c>
      <c r="HC40" s="796">
        <v>6.0410793395086586E-4</v>
      </c>
      <c r="HD40" s="82">
        <v>3474</v>
      </c>
      <c r="HE40" s="796">
        <v>1.0881720025935706E-2</v>
      </c>
      <c r="HF40" s="82">
        <v>0</v>
      </c>
      <c r="HG40" s="796">
        <v>0</v>
      </c>
      <c r="HH40" s="82">
        <v>29</v>
      </c>
      <c r="HI40" s="796">
        <v>4.5645570018730422E-4</v>
      </c>
      <c r="HJ40" s="82">
        <v>0</v>
      </c>
      <c r="HK40" s="796">
        <v>0</v>
      </c>
      <c r="HL40" s="82">
        <v>3508</v>
      </c>
      <c r="HM40" s="796">
        <v>2.2115330059323049E-2</v>
      </c>
      <c r="HN40" s="82">
        <v>15</v>
      </c>
      <c r="HO40" s="796">
        <v>2.7304002766805616E-4</v>
      </c>
      <c r="HP40" s="82">
        <v>2</v>
      </c>
      <c r="HQ40" s="796">
        <v>4.7869794159885112E-4</v>
      </c>
      <c r="HR40" s="82">
        <v>3554</v>
      </c>
      <c r="HS40" s="796">
        <v>1.0881712660324614E-2</v>
      </c>
      <c r="HT40" s="82">
        <v>0</v>
      </c>
      <c r="HU40" s="796">
        <v>0</v>
      </c>
      <c r="HV40" s="82">
        <v>21</v>
      </c>
      <c r="HW40" s="796">
        <v>3.240140714682466E-4</v>
      </c>
      <c r="HX40" s="82">
        <v>0</v>
      </c>
      <c r="HY40" s="796">
        <v>0</v>
      </c>
      <c r="HZ40" s="82">
        <v>3663</v>
      </c>
      <c r="IA40" s="796">
        <v>2.8276543514844606E-2</v>
      </c>
      <c r="IB40" s="82">
        <v>26</v>
      </c>
      <c r="IC40" s="796">
        <v>5.1376291817337519E-4</v>
      </c>
      <c r="ID40" s="82">
        <v>3</v>
      </c>
      <c r="IE40" s="796">
        <v>8.3333333333333339E-4</v>
      </c>
      <c r="IF40" s="82">
        <v>3713</v>
      </c>
      <c r="IG40" s="796">
        <v>1.267810985874134E-2</v>
      </c>
      <c r="IH40" s="82">
        <v>0</v>
      </c>
      <c r="II40" s="796">
        <v>0</v>
      </c>
      <c r="IJ40" s="82">
        <v>23</v>
      </c>
      <c r="IK40" s="796">
        <v>3.2117970702824985E-4</v>
      </c>
      <c r="IL40" s="82">
        <v>0</v>
      </c>
      <c r="IM40" s="796">
        <v>0</v>
      </c>
      <c r="IN40" s="82">
        <v>3778</v>
      </c>
      <c r="IO40" s="796">
        <v>2.6109552308946911E-2</v>
      </c>
      <c r="IP40" s="82">
        <v>27</v>
      </c>
      <c r="IQ40" s="796">
        <v>5.024471034854942E-4</v>
      </c>
      <c r="IR40" s="82">
        <v>2</v>
      </c>
      <c r="IS40" s="796">
        <v>5.3347559349159772E-4</v>
      </c>
      <c r="IT40" s="82">
        <v>3830</v>
      </c>
      <c r="IU40" s="796">
        <v>1.1894040557746654E-2</v>
      </c>
      <c r="IV40" s="82">
        <v>0</v>
      </c>
      <c r="IW40" s="796">
        <v>0</v>
      </c>
      <c r="IX40" s="82">
        <v>24</v>
      </c>
      <c r="IY40" s="796">
        <v>3.1823063765464021E-4</v>
      </c>
      <c r="IZ40" s="82">
        <v>0</v>
      </c>
      <c r="JA40" s="796">
        <v>0</v>
      </c>
      <c r="JB40" s="82">
        <v>3817</v>
      </c>
      <c r="JC40" s="796">
        <v>2.5654812713818111E-2</v>
      </c>
      <c r="JD40" s="82">
        <v>34</v>
      </c>
      <c r="JE40" s="796">
        <v>4.5093436252470194E-4</v>
      </c>
      <c r="JF40" s="82">
        <v>3</v>
      </c>
      <c r="JG40" s="796">
        <v>8.1499592502037486E-4</v>
      </c>
      <c r="JH40" s="82">
        <v>3878</v>
      </c>
      <c r="JI40" s="796">
        <v>1.0940770875769494E-2</v>
      </c>
      <c r="JJ40" s="82">
        <v>0</v>
      </c>
      <c r="JK40" s="796">
        <v>0</v>
      </c>
      <c r="JL40" s="82">
        <v>26</v>
      </c>
      <c r="JM40" s="796">
        <v>3.3381265406737883E-4</v>
      </c>
      <c r="JN40" s="82">
        <v>0</v>
      </c>
      <c r="JO40" s="796">
        <v>0</v>
      </c>
      <c r="JP40" s="82">
        <v>3637</v>
      </c>
      <c r="JQ40" s="796">
        <v>2.5940772017916749E-2</v>
      </c>
      <c r="JR40" s="82">
        <v>35</v>
      </c>
      <c r="JS40" s="796">
        <v>4.7392723185874262E-4</v>
      </c>
      <c r="JT40" s="82">
        <v>2</v>
      </c>
      <c r="JU40" s="796">
        <v>6.9783670621074664E-4</v>
      </c>
      <c r="JV40" s="82">
        <v>3700</v>
      </c>
      <c r="JW40" s="796">
        <v>1.1028776163535885E-2</v>
      </c>
      <c r="JX40" s="82">
        <v>0</v>
      </c>
      <c r="JY40" s="796">
        <v>0</v>
      </c>
      <c r="JZ40" s="82">
        <v>28</v>
      </c>
      <c r="KA40" s="796">
        <v>8.0281443804422939E-5</v>
      </c>
      <c r="KB40" s="82">
        <v>1</v>
      </c>
      <c r="KC40" s="796">
        <v>2.8671944215865333E-6</v>
      </c>
      <c r="KD40" s="82">
        <v>3533</v>
      </c>
      <c r="KE40" s="796">
        <v>1.0129797891465222E-2</v>
      </c>
      <c r="KF40" s="82">
        <v>35</v>
      </c>
      <c r="KG40" s="796">
        <v>1.0035180475552867E-4</v>
      </c>
      <c r="KH40" s="82">
        <v>3</v>
      </c>
      <c r="KI40" s="796">
        <v>8.6015832647595999E-6</v>
      </c>
      <c r="KJ40" s="82">
        <v>3600</v>
      </c>
      <c r="KK40" s="796">
        <v>1.032189991771152E-2</v>
      </c>
      <c r="KL40" s="82">
        <v>3073</v>
      </c>
      <c r="KM40" s="796">
        <v>8.771303878725949E-3</v>
      </c>
      <c r="KN40" s="82">
        <v>29</v>
      </c>
      <c r="KO40" s="796">
        <v>8.2775077280524732E-5</v>
      </c>
      <c r="KP40" s="82">
        <v>0</v>
      </c>
      <c r="KQ40" s="796">
        <v>0</v>
      </c>
      <c r="KR40" s="82">
        <v>3006</v>
      </c>
      <c r="KS40" s="796">
        <v>8.58006490707784E-3</v>
      </c>
      <c r="KT40" s="82">
        <v>35</v>
      </c>
      <c r="KU40" s="796">
        <v>9.9900955338564336E-5</v>
      </c>
      <c r="KV40" s="82">
        <v>3</v>
      </c>
      <c r="KW40" s="796">
        <v>8.5629390290198E-6</v>
      </c>
      <c r="KX40" s="82">
        <v>3073</v>
      </c>
      <c r="KY40" s="796">
        <v>8.771303878725949E-3</v>
      </c>
      <c r="KZ40" s="208">
        <v>0</v>
      </c>
      <c r="LA40" s="278">
        <v>0</v>
      </c>
      <c r="LB40" s="208">
        <v>31</v>
      </c>
      <c r="LC40" s="278">
        <v>4.0202829760468945E-4</v>
      </c>
      <c r="LD40" s="208">
        <v>0</v>
      </c>
      <c r="LE40" s="278">
        <v>0</v>
      </c>
      <c r="LF40" s="208">
        <v>2878</v>
      </c>
      <c r="LG40" s="278">
        <v>1.9940138015131781E-2</v>
      </c>
      <c r="LH40" s="208">
        <v>35</v>
      </c>
      <c r="LI40" s="278">
        <v>4.638526273938109E-4</v>
      </c>
      <c r="LJ40" s="208">
        <v>3</v>
      </c>
      <c r="LK40" s="278">
        <v>8.9073634204275538E-4</v>
      </c>
      <c r="LL40" s="208">
        <v>2947</v>
      </c>
      <c r="LM40" s="278">
        <v>8.7279727528505845E-3</v>
      </c>
      <c r="LN40" s="208">
        <v>0</v>
      </c>
      <c r="LO40" s="278">
        <v>0</v>
      </c>
      <c r="LP40" s="208">
        <v>28</v>
      </c>
      <c r="LQ40" s="278">
        <v>3.7682524729156853E-4</v>
      </c>
      <c r="LR40" s="208">
        <v>0</v>
      </c>
      <c r="LS40" s="278">
        <v>0</v>
      </c>
      <c r="LT40" s="208">
        <v>2147</v>
      </c>
      <c r="LU40" s="278">
        <v>1.5215403913342357E-2</v>
      </c>
      <c r="LV40" s="208">
        <v>31</v>
      </c>
      <c r="LW40" s="278">
        <v>4.2297721380815938E-4</v>
      </c>
      <c r="LX40" s="208">
        <v>3</v>
      </c>
      <c r="LY40" s="278">
        <v>1.0070493454179255E-3</v>
      </c>
      <c r="LZ40" s="208">
        <v>2209</v>
      </c>
      <c r="MA40" s="278">
        <v>6.7506860701777973E-3</v>
      </c>
      <c r="MB40" s="208">
        <v>238</v>
      </c>
      <c r="MC40" s="278">
        <v>7.3286808470439412E-4</v>
      </c>
      <c r="ME40" s="277"/>
    </row>
    <row r="41" spans="1:343">
      <c r="A41" s="798"/>
      <c r="B41" s="277" t="s">
        <v>2840</v>
      </c>
      <c r="C41" s="277"/>
      <c r="D41" s="82">
        <v>0</v>
      </c>
      <c r="E41" s="796">
        <v>0</v>
      </c>
      <c r="F41" s="82">
        <v>114</v>
      </c>
      <c r="G41" s="796">
        <v>3.2719132081970035E-3</v>
      </c>
      <c r="H41" s="82">
        <v>73</v>
      </c>
      <c r="I41" s="796">
        <v>1.0272141389694087E-3</v>
      </c>
      <c r="J41" s="82">
        <v>1166</v>
      </c>
      <c r="K41" s="796">
        <v>5.5623667250254026E-3</v>
      </c>
      <c r="L41" s="82">
        <v>111</v>
      </c>
      <c r="M41" s="796">
        <v>2.094023543616058E-3</v>
      </c>
      <c r="N41" s="82">
        <v>76</v>
      </c>
      <c r="O41" s="796">
        <v>1.4350453172205438E-2</v>
      </c>
      <c r="P41" s="82">
        <v>1540</v>
      </c>
      <c r="Q41" s="796">
        <v>4.0205728010860768E-3</v>
      </c>
      <c r="R41" s="82">
        <v>0</v>
      </c>
      <c r="S41" s="796">
        <v>0</v>
      </c>
      <c r="T41" s="82">
        <v>109</v>
      </c>
      <c r="U41" s="796">
        <v>3.2011747430249634E-3</v>
      </c>
      <c r="V41" s="82">
        <v>63</v>
      </c>
      <c r="W41" s="796">
        <v>1.2190166598943519E-3</v>
      </c>
      <c r="X41" s="82">
        <v>1083</v>
      </c>
      <c r="Y41" s="796">
        <v>5.8298522888764479E-3</v>
      </c>
      <c r="Z41" s="82">
        <v>103</v>
      </c>
      <c r="AA41" s="796">
        <v>2.0718926638907328E-3</v>
      </c>
      <c r="AB41" s="82">
        <v>66</v>
      </c>
      <c r="AC41" s="796">
        <v>1.4129736673089274E-2</v>
      </c>
      <c r="AD41" s="82">
        <v>1424</v>
      </c>
      <c r="AE41" s="796">
        <v>4.2450313160491398E-3</v>
      </c>
      <c r="AF41" s="82">
        <v>0</v>
      </c>
      <c r="AG41" s="796">
        <v>0</v>
      </c>
      <c r="AH41" s="82">
        <v>99</v>
      </c>
      <c r="AI41" s="796">
        <v>2.8771542329041819E-3</v>
      </c>
      <c r="AJ41" s="82">
        <v>69</v>
      </c>
      <c r="AK41" s="796">
        <v>1.2760055478502081E-3</v>
      </c>
      <c r="AL41" s="82">
        <v>1051</v>
      </c>
      <c r="AM41" s="796">
        <v>5.6984845609564343E-3</v>
      </c>
      <c r="AN41" s="82">
        <v>102</v>
      </c>
      <c r="AO41" s="796">
        <v>2.1315723480732256E-3</v>
      </c>
      <c r="AP41" s="82">
        <v>76</v>
      </c>
      <c r="AQ41" s="796">
        <v>1.3525538352019932E-2</v>
      </c>
      <c r="AR41" s="82">
        <v>1397</v>
      </c>
      <c r="AS41" s="796">
        <v>4.1475543679952501E-3</v>
      </c>
      <c r="AT41" s="82">
        <v>0</v>
      </c>
      <c r="AU41" s="796">
        <v>0</v>
      </c>
      <c r="AV41" s="82">
        <v>97</v>
      </c>
      <c r="AW41" s="796">
        <v>2.8031441451855277E-3</v>
      </c>
      <c r="AX41" s="82">
        <v>60</v>
      </c>
      <c r="AY41" s="796">
        <v>1.1954810815118851E-3</v>
      </c>
      <c r="AZ41" s="82">
        <v>987</v>
      </c>
      <c r="BA41" s="796">
        <v>5.6514320396688156E-3</v>
      </c>
      <c r="BB41" s="82">
        <v>99</v>
      </c>
      <c r="BC41" s="796">
        <v>2.1441101942693782E-3</v>
      </c>
      <c r="BD41" s="82">
        <v>75</v>
      </c>
      <c r="BE41" s="796">
        <v>1.3976891539321655E-2</v>
      </c>
      <c r="BF41" s="82">
        <v>1318</v>
      </c>
      <c r="BG41" s="796">
        <v>4.0933838121888421E-3</v>
      </c>
      <c r="BH41" s="82">
        <v>0</v>
      </c>
      <c r="BI41" s="796">
        <v>0</v>
      </c>
      <c r="BJ41" s="82">
        <v>98</v>
      </c>
      <c r="BK41" s="796">
        <v>2.8036848429364306E-3</v>
      </c>
      <c r="BL41" s="82">
        <v>48</v>
      </c>
      <c r="BM41" s="796">
        <v>1.0046885465505692E-3</v>
      </c>
      <c r="BN41" s="82">
        <v>1017</v>
      </c>
      <c r="BO41" s="796">
        <v>5.9211905260951585E-3</v>
      </c>
      <c r="BP41" s="82">
        <v>131</v>
      </c>
      <c r="BQ41" s="796">
        <v>2.8766551746854346E-3</v>
      </c>
      <c r="BR41" s="82">
        <v>70</v>
      </c>
      <c r="BS41" s="796">
        <v>1.1870442597931151E-2</v>
      </c>
      <c r="BT41" s="82">
        <v>1364</v>
      </c>
      <c r="BU41" s="796">
        <v>4.3198185929552756E-3</v>
      </c>
      <c r="BV41" s="82">
        <v>0</v>
      </c>
      <c r="BW41" s="796">
        <v>0</v>
      </c>
      <c r="BX41" s="82">
        <v>100</v>
      </c>
      <c r="BY41" s="796">
        <v>2.7639579878385848E-3</v>
      </c>
      <c r="BZ41" s="82">
        <v>41</v>
      </c>
      <c r="CA41" s="796">
        <v>8.9504016765630458E-4</v>
      </c>
      <c r="CB41" s="82">
        <v>953</v>
      </c>
      <c r="CC41" s="796">
        <v>5.7445282313724781E-3</v>
      </c>
      <c r="CD41" s="82">
        <v>134</v>
      </c>
      <c r="CE41" s="796">
        <v>2.8981745825763473E-3</v>
      </c>
      <c r="CF41" s="82">
        <v>72</v>
      </c>
      <c r="CG41" s="796">
        <v>1.1863568956994563E-2</v>
      </c>
      <c r="CH41" s="82">
        <v>1300</v>
      </c>
      <c r="CI41" s="796">
        <v>4.2057178351552716E-3</v>
      </c>
      <c r="CJ41" s="82">
        <v>0</v>
      </c>
      <c r="CK41" s="796">
        <v>0</v>
      </c>
      <c r="CL41" s="82">
        <v>103</v>
      </c>
      <c r="CM41" s="796">
        <v>2.6914735164232147E-3</v>
      </c>
      <c r="CN41" s="82">
        <v>45</v>
      </c>
      <c r="CO41" s="796">
        <v>8.7304050907962129E-4</v>
      </c>
      <c r="CP41" s="82">
        <v>913</v>
      </c>
      <c r="CQ41" s="796">
        <v>5.6601200218221494E-3</v>
      </c>
      <c r="CR41" s="82">
        <v>138</v>
      </c>
      <c r="CS41" s="796">
        <v>2.7984507127937867E-3</v>
      </c>
      <c r="CT41" s="82">
        <v>77</v>
      </c>
      <c r="CU41" s="796">
        <v>1.2403350515463917E-2</v>
      </c>
      <c r="CV41" s="82">
        <v>1276</v>
      </c>
      <c r="CW41" s="796">
        <v>4.0390227843934189E-3</v>
      </c>
      <c r="CX41" s="82">
        <v>0</v>
      </c>
      <c r="CY41" s="796">
        <v>0</v>
      </c>
      <c r="CZ41" s="82">
        <v>104</v>
      </c>
      <c r="DA41" s="796">
        <v>2.6854649211144679E-3</v>
      </c>
      <c r="DB41" s="82">
        <v>58</v>
      </c>
      <c r="DC41" s="796">
        <v>1.134274650917198E-3</v>
      </c>
      <c r="DD41" s="82">
        <v>826</v>
      </c>
      <c r="DE41" s="796">
        <f t="shared" si="24"/>
        <v>5.2785286580650931E-3</v>
      </c>
      <c r="DF41" s="82">
        <v>123</v>
      </c>
      <c r="DG41" s="796">
        <f t="shared" si="25"/>
        <v>2.534044788726591E-3</v>
      </c>
      <c r="DH41" s="82">
        <v>78</v>
      </c>
      <c r="DI41" s="796">
        <f t="shared" si="26"/>
        <v>1.2504007694773967E-2</v>
      </c>
      <c r="DJ41" s="82">
        <f t="shared" si="27"/>
        <v>1189</v>
      </c>
      <c r="DK41" s="796">
        <f t="shared" si="28"/>
        <v>3.8414318945463946E-3</v>
      </c>
      <c r="DL41" s="82">
        <v>0</v>
      </c>
      <c r="DM41" s="796">
        <f t="shared" si="1"/>
        <v>0</v>
      </c>
      <c r="DN41" s="82">
        <v>105</v>
      </c>
      <c r="DO41" s="796">
        <f t="shared" si="2"/>
        <v>2.5995246583481878E-3</v>
      </c>
      <c r="DP41" s="82">
        <v>48</v>
      </c>
      <c r="DQ41" s="796">
        <f t="shared" si="3"/>
        <v>1.0341261633919339E-3</v>
      </c>
      <c r="DR41" s="82">
        <v>766</v>
      </c>
      <c r="DS41" s="796">
        <f t="shared" si="4"/>
        <v>5.2451742342798846E-3</v>
      </c>
      <c r="DT41" s="82">
        <v>124</v>
      </c>
      <c r="DU41" s="796">
        <f t="shared" si="5"/>
        <v>2.5478230495798145E-3</v>
      </c>
      <c r="DV41" s="82">
        <v>77</v>
      </c>
      <c r="DW41" s="796">
        <f t="shared" si="6"/>
        <v>1.2427372498386055E-2</v>
      </c>
      <c r="DX41" s="82">
        <f t="shared" si="29"/>
        <v>1120</v>
      </c>
      <c r="DY41" s="796">
        <f t="shared" si="7"/>
        <v>3.7756457365543186E-3</v>
      </c>
      <c r="DZ41" s="82">
        <v>0</v>
      </c>
      <c r="EA41" s="796">
        <f t="shared" si="8"/>
        <v>0</v>
      </c>
      <c r="EB41" s="82">
        <v>118</v>
      </c>
      <c r="EC41" s="796">
        <f t="shared" si="9"/>
        <v>2.7683284457478007E-3</v>
      </c>
      <c r="ED41" s="82">
        <v>47</v>
      </c>
      <c r="EE41" s="796">
        <f t="shared" si="10"/>
        <v>1.0548996723077613E-3</v>
      </c>
      <c r="EF41" s="82">
        <v>765</v>
      </c>
      <c r="EG41" s="796">
        <f t="shared" si="11"/>
        <v>5.2455823967854521E-3</v>
      </c>
      <c r="EH41" s="82">
        <v>153</v>
      </c>
      <c r="EI41" s="796">
        <f t="shared" si="12"/>
        <v>3.156266116554925E-3</v>
      </c>
      <c r="EJ41" s="82">
        <v>82</v>
      </c>
      <c r="EK41" s="796">
        <f t="shared" si="13"/>
        <v>1.3331165664119656E-2</v>
      </c>
      <c r="EL41" s="82">
        <f t="shared" si="22"/>
        <v>1165</v>
      </c>
      <c r="EM41" s="796">
        <f t="shared" si="14"/>
        <v>3.9331001607000584E-3</v>
      </c>
      <c r="EN41" s="82">
        <v>0</v>
      </c>
      <c r="EO41" s="796">
        <f t="shared" si="15"/>
        <v>0</v>
      </c>
      <c r="EP41" s="82">
        <v>124</v>
      </c>
      <c r="EQ41" s="796">
        <f t="shared" si="16"/>
        <v>2.8260820019600248E-3</v>
      </c>
      <c r="ER41" s="82">
        <v>57</v>
      </c>
      <c r="ES41" s="796">
        <f t="shared" si="17"/>
        <v>1.3073094653792345E-3</v>
      </c>
      <c r="ET41" s="82">
        <v>696</v>
      </c>
      <c r="EU41" s="796">
        <f t="shared" si="18"/>
        <v>5.1010685859192917E-3</v>
      </c>
      <c r="EV41" s="82">
        <v>152</v>
      </c>
      <c r="EW41" s="796">
        <f t="shared" si="19"/>
        <v>3.1175010767684639E-3</v>
      </c>
      <c r="EX41" s="82">
        <v>81</v>
      </c>
      <c r="EY41" s="796">
        <f t="shared" si="20"/>
        <v>1.3302676958449663E-2</v>
      </c>
      <c r="EZ41" s="82">
        <f t="shared" si="30"/>
        <v>1110</v>
      </c>
      <c r="FA41" s="796">
        <f t="shared" si="21"/>
        <v>3.8688360031787195E-3</v>
      </c>
      <c r="FB41" s="82">
        <v>1</v>
      </c>
      <c r="FC41" s="796">
        <v>9.5210892126059216E-5</v>
      </c>
      <c r="FD41" s="82">
        <v>131</v>
      </c>
      <c r="FE41" s="796">
        <v>2.647052880438077E-3</v>
      </c>
      <c r="FF41" s="82">
        <v>41</v>
      </c>
      <c r="FG41" s="796">
        <v>1.2569361415126154E-3</v>
      </c>
      <c r="FH41" s="82">
        <v>751</v>
      </c>
      <c r="FI41" s="796">
        <v>4.9823527850754983E-3</v>
      </c>
      <c r="FJ41" s="82">
        <v>144</v>
      </c>
      <c r="FK41" s="796">
        <v>2.9217221929148237E-3</v>
      </c>
      <c r="FL41" s="82">
        <v>84</v>
      </c>
      <c r="FM41" s="796">
        <v>1.3934970139349702E-2</v>
      </c>
      <c r="FN41" s="82">
        <v>1152</v>
      </c>
      <c r="FO41" s="796">
        <v>3.8572677017448109E-3</v>
      </c>
      <c r="FP41" s="82">
        <v>0</v>
      </c>
      <c r="FQ41" s="796">
        <v>0</v>
      </c>
      <c r="FR41" s="82">
        <v>131</v>
      </c>
      <c r="FS41" s="796">
        <v>2.5082811572558253E-3</v>
      </c>
      <c r="FT41" s="82">
        <v>37</v>
      </c>
      <c r="FU41" s="796">
        <v>1.0938008100038431E-3</v>
      </c>
      <c r="FV41" s="82">
        <v>782</v>
      </c>
      <c r="FW41" s="796">
        <v>5.1364914216652218E-3</v>
      </c>
      <c r="FX41" s="82">
        <v>125</v>
      </c>
      <c r="FY41" s="796">
        <v>2.5231117032013242E-3</v>
      </c>
      <c r="FZ41" s="82">
        <v>86</v>
      </c>
      <c r="GA41" s="796">
        <v>1.5370866845397676E-2</v>
      </c>
      <c r="GB41" s="82">
        <v>1161</v>
      </c>
      <c r="GC41" s="796">
        <v>3.8256101699941677E-3</v>
      </c>
      <c r="GD41" s="82">
        <v>0</v>
      </c>
      <c r="GE41" s="796">
        <v>0</v>
      </c>
      <c r="GF41" s="82">
        <v>129</v>
      </c>
      <c r="GG41" s="796">
        <v>2.3165191157720833E-3</v>
      </c>
      <c r="GH41" s="82">
        <v>29</v>
      </c>
      <c r="GI41" s="796">
        <v>8.6590427278970469E-4</v>
      </c>
      <c r="GJ41" s="82">
        <v>761</v>
      </c>
      <c r="GK41" s="796">
        <v>4.7740332739454466E-3</v>
      </c>
      <c r="GL41" s="82">
        <v>146</v>
      </c>
      <c r="GM41" s="796">
        <v>2.875883940354955E-3</v>
      </c>
      <c r="GN41" s="82">
        <v>86</v>
      </c>
      <c r="GO41" s="796">
        <v>1.6349809885931561E-2</v>
      </c>
      <c r="GP41" s="82">
        <v>1151</v>
      </c>
      <c r="GQ41" s="796">
        <v>3.6540494550672555E-3</v>
      </c>
      <c r="GR41" s="82">
        <v>0</v>
      </c>
      <c r="GS41" s="796">
        <v>0</v>
      </c>
      <c r="GT41" s="82">
        <v>134</v>
      </c>
      <c r="GU41" s="796">
        <v>2.2558163024813979E-3</v>
      </c>
      <c r="GV41" s="82">
        <v>31</v>
      </c>
      <c r="GW41" s="796">
        <v>9.4391328177333904E-4</v>
      </c>
      <c r="GX41" s="82">
        <v>716</v>
      </c>
      <c r="GY41" s="796">
        <v>4.474888127796805E-3</v>
      </c>
      <c r="GZ41" s="82">
        <v>168</v>
      </c>
      <c r="HA41" s="796">
        <v>3.2164806341061824E-3</v>
      </c>
      <c r="HB41" s="82">
        <v>72</v>
      </c>
      <c r="HC41" s="796">
        <v>1.4498590414820781E-2</v>
      </c>
      <c r="HD41" s="82">
        <v>1121</v>
      </c>
      <c r="HE41" s="796">
        <v>3.511343738938954E-3</v>
      </c>
      <c r="HF41" s="82">
        <v>0</v>
      </c>
      <c r="HG41" s="796">
        <v>0</v>
      </c>
      <c r="HH41" s="82">
        <v>141</v>
      </c>
      <c r="HI41" s="796">
        <v>2.2193190940141346E-3</v>
      </c>
      <c r="HJ41" s="82">
        <v>30</v>
      </c>
      <c r="HK41" s="796">
        <v>8.2252625229621915E-4</v>
      </c>
      <c r="HL41" s="82">
        <v>712</v>
      </c>
      <c r="HM41" s="796">
        <v>4.4886302742981783E-3</v>
      </c>
      <c r="HN41" s="82">
        <v>177</v>
      </c>
      <c r="HO41" s="796">
        <v>3.2218723264830626E-3</v>
      </c>
      <c r="HP41" s="82">
        <v>70</v>
      </c>
      <c r="HQ41" s="796">
        <v>1.6754427955959789E-2</v>
      </c>
      <c r="HR41" s="82">
        <v>1130</v>
      </c>
      <c r="HS41" s="796">
        <v>3.4598579927312364E-3</v>
      </c>
      <c r="HT41" s="82">
        <v>0</v>
      </c>
      <c r="HU41" s="796">
        <v>0</v>
      </c>
      <c r="HV41" s="82">
        <v>121</v>
      </c>
      <c r="HW41" s="796">
        <v>1.8669382213170401E-3</v>
      </c>
      <c r="HX41" s="82">
        <v>23</v>
      </c>
      <c r="HY41" s="796">
        <v>6.4723097703737055E-4</v>
      </c>
      <c r="HZ41" s="82">
        <v>725</v>
      </c>
      <c r="IA41" s="796">
        <v>5.5966404718160905E-3</v>
      </c>
      <c r="IB41" s="82">
        <v>174</v>
      </c>
      <c r="IC41" s="796">
        <v>3.4382595293141263E-3</v>
      </c>
      <c r="ID41" s="82">
        <v>64</v>
      </c>
      <c r="IE41" s="796">
        <v>1.7777777777777778E-2</v>
      </c>
      <c r="IF41" s="82">
        <v>1107</v>
      </c>
      <c r="IG41" s="796">
        <v>3.7798727750139142E-3</v>
      </c>
      <c r="IH41" s="82">
        <v>0</v>
      </c>
      <c r="II41" s="796">
        <v>0</v>
      </c>
      <c r="IJ41" s="82">
        <v>137</v>
      </c>
      <c r="IK41" s="796">
        <v>1.9131139070813143E-3</v>
      </c>
      <c r="IL41" s="82">
        <v>41</v>
      </c>
      <c r="IM41" s="796">
        <v>1.0551509380549193E-3</v>
      </c>
      <c r="IN41" s="82">
        <v>753</v>
      </c>
      <c r="IO41" s="796">
        <v>5.2039420033448977E-3</v>
      </c>
      <c r="IP41" s="82">
        <v>174</v>
      </c>
      <c r="IQ41" s="796">
        <v>3.2379924446842958E-3</v>
      </c>
      <c r="IR41" s="82">
        <v>68</v>
      </c>
      <c r="IS41" s="796">
        <v>1.8138170178714323E-2</v>
      </c>
      <c r="IT41" s="82">
        <v>1173</v>
      </c>
      <c r="IU41" s="796">
        <v>3.6427440141610511E-3</v>
      </c>
      <c r="IV41" s="82">
        <v>0</v>
      </c>
      <c r="IW41" s="796">
        <v>0</v>
      </c>
      <c r="IX41" s="82">
        <v>158</v>
      </c>
      <c r="IY41" s="796">
        <v>2.0950183645597146E-3</v>
      </c>
      <c r="IZ41" s="82">
        <v>47</v>
      </c>
      <c r="JA41" s="796">
        <v>1.1384004262946278E-3</v>
      </c>
      <c r="JB41" s="82">
        <v>782</v>
      </c>
      <c r="JC41" s="796">
        <v>5.2559768253093433E-3</v>
      </c>
      <c r="JD41" s="82">
        <v>226</v>
      </c>
      <c r="JE41" s="796">
        <v>2.9973872332524306E-3</v>
      </c>
      <c r="JF41" s="82">
        <v>61</v>
      </c>
      <c r="JG41" s="796">
        <v>1.6571583808747622E-2</v>
      </c>
      <c r="JH41" s="82">
        <v>1274</v>
      </c>
      <c r="JI41" s="796">
        <v>3.5942604682130826E-3</v>
      </c>
      <c r="JJ41" s="82">
        <v>0</v>
      </c>
      <c r="JK41" s="796">
        <v>0</v>
      </c>
      <c r="JL41" s="82">
        <v>166</v>
      </c>
      <c r="JM41" s="796">
        <v>2.1312654067378802E-3</v>
      </c>
      <c r="JN41" s="82">
        <v>40</v>
      </c>
      <c r="JO41" s="796">
        <v>1.2105438368186909E-3</v>
      </c>
      <c r="JP41" s="82">
        <v>760</v>
      </c>
      <c r="JQ41" s="796">
        <v>5.4206727340161479E-3</v>
      </c>
      <c r="JR41" s="82">
        <v>227</v>
      </c>
      <c r="JS41" s="796">
        <v>3.0737566180552736E-3</v>
      </c>
      <c r="JT41" s="82">
        <v>59</v>
      </c>
      <c r="JU41" s="796">
        <v>2.0586182833217028E-2</v>
      </c>
      <c r="JV41" s="82">
        <v>1252</v>
      </c>
      <c r="JW41" s="796">
        <v>3.7318993937153861E-3</v>
      </c>
      <c r="JX41" s="82">
        <v>0</v>
      </c>
      <c r="JY41" s="796">
        <v>0</v>
      </c>
      <c r="JZ41" s="82">
        <v>174</v>
      </c>
      <c r="KA41" s="796">
        <v>4.9889182935605682E-4</v>
      </c>
      <c r="KB41" s="82">
        <v>28</v>
      </c>
      <c r="KC41" s="796">
        <v>8.0281443804422939E-5</v>
      </c>
      <c r="KD41" s="82">
        <v>800</v>
      </c>
      <c r="KE41" s="796">
        <v>2.2937555372692267E-3</v>
      </c>
      <c r="KF41" s="82">
        <v>235</v>
      </c>
      <c r="KG41" s="796">
        <v>6.7379068907283532E-4</v>
      </c>
      <c r="KH41" s="82">
        <v>54</v>
      </c>
      <c r="KI41" s="796">
        <v>1.5482849876567281E-4</v>
      </c>
      <c r="KJ41" s="82">
        <v>1291</v>
      </c>
      <c r="KK41" s="796">
        <v>3.7015479982682145E-3</v>
      </c>
      <c r="KL41" s="82">
        <v>1267</v>
      </c>
      <c r="KM41" s="796">
        <v>3.6164145832560291E-3</v>
      </c>
      <c r="KN41" s="82">
        <v>181</v>
      </c>
      <c r="KO41" s="796">
        <v>5.1663065475086129E-4</v>
      </c>
      <c r="KP41" s="82">
        <v>26</v>
      </c>
      <c r="KQ41" s="796">
        <v>7.421213825150493E-5</v>
      </c>
      <c r="KR41" s="82">
        <v>773</v>
      </c>
      <c r="KS41" s="796">
        <v>2.2063839564774351E-3</v>
      </c>
      <c r="KT41" s="82">
        <v>226</v>
      </c>
      <c r="KU41" s="796">
        <v>6.4507474018615828E-4</v>
      </c>
      <c r="KV41" s="82">
        <v>61</v>
      </c>
      <c r="KW41" s="796">
        <v>1.7411309359006928E-4</v>
      </c>
      <c r="KX41" s="82">
        <v>1267</v>
      </c>
      <c r="KY41" s="796">
        <v>3.6164145832560291E-3</v>
      </c>
      <c r="KZ41" s="208">
        <v>0</v>
      </c>
      <c r="LA41" s="278">
        <v>0</v>
      </c>
      <c r="LB41" s="208">
        <v>179</v>
      </c>
      <c r="LC41" s="278">
        <v>2.3213892022980456E-3</v>
      </c>
      <c r="LD41" s="208">
        <v>29</v>
      </c>
      <c r="LE41" s="278">
        <v>9.7986214353290991E-4</v>
      </c>
      <c r="LF41" s="208">
        <v>763</v>
      </c>
      <c r="LG41" s="278">
        <v>5.286422969265305E-3</v>
      </c>
      <c r="LH41" s="208">
        <v>224</v>
      </c>
      <c r="LI41" s="278">
        <v>2.9686568153203898E-3</v>
      </c>
      <c r="LJ41" s="208">
        <v>61</v>
      </c>
      <c r="LK41" s="278">
        <v>1.811163895486936E-2</v>
      </c>
      <c r="LL41" s="208">
        <v>1256</v>
      </c>
      <c r="LM41" s="278">
        <v>3.7198282244928181E-3</v>
      </c>
      <c r="LN41" s="208">
        <v>0</v>
      </c>
      <c r="LO41" s="278">
        <v>0</v>
      </c>
      <c r="LP41" s="208">
        <v>189</v>
      </c>
      <c r="LQ41" s="278">
        <v>2.5435704192180875E-3</v>
      </c>
      <c r="LR41" s="208">
        <v>41</v>
      </c>
      <c r="LS41" s="278">
        <v>1.4311644791957553E-3</v>
      </c>
      <c r="LT41" s="208">
        <v>794</v>
      </c>
      <c r="LU41" s="278">
        <v>5.6269355878872064E-3</v>
      </c>
      <c r="LV41" s="208">
        <v>219</v>
      </c>
      <c r="LW41" s="278">
        <v>2.9881293491608677E-3</v>
      </c>
      <c r="LX41" s="208">
        <v>64</v>
      </c>
      <c r="LY41" s="278">
        <v>2.1483719368915744E-2</v>
      </c>
      <c r="LZ41" s="208">
        <v>1307</v>
      </c>
      <c r="MA41" s="278">
        <v>3.9941813914542244E-3</v>
      </c>
      <c r="MB41" s="208">
        <v>1323</v>
      </c>
      <c r="MC41" s="278">
        <v>4.07388435320972E-3</v>
      </c>
      <c r="ME41" s="277"/>
    </row>
    <row r="42" spans="1:343">
      <c r="A42" s="798"/>
      <c r="B42" s="277" t="s">
        <v>2841</v>
      </c>
      <c r="C42" s="277"/>
      <c r="D42" s="82">
        <v>18</v>
      </c>
      <c r="E42" s="796">
        <v>1.9575856443719412E-3</v>
      </c>
      <c r="F42" s="82">
        <v>1244</v>
      </c>
      <c r="G42" s="796">
        <v>3.5704035359623444E-2</v>
      </c>
      <c r="H42" s="82">
        <v>3032</v>
      </c>
      <c r="I42" s="796">
        <v>4.2664565333633525E-2</v>
      </c>
      <c r="J42" s="82">
        <v>18851</v>
      </c>
      <c r="K42" s="796">
        <v>8.9928109033836939E-2</v>
      </c>
      <c r="L42" s="82">
        <v>1505</v>
      </c>
      <c r="M42" s="796">
        <v>2.8391940839118623E-2</v>
      </c>
      <c r="N42" s="82">
        <v>805</v>
      </c>
      <c r="O42" s="796">
        <v>0.15200151057401812</v>
      </c>
      <c r="P42" s="82">
        <v>25455</v>
      </c>
      <c r="Q42" s="796">
        <v>6.6456935488081875E-2</v>
      </c>
      <c r="R42" s="82">
        <v>7</v>
      </c>
      <c r="S42" s="796">
        <v>7.3160535117056851E-4</v>
      </c>
      <c r="T42" s="82">
        <v>1165</v>
      </c>
      <c r="U42" s="796">
        <v>3.4214390602055798E-2</v>
      </c>
      <c r="V42" s="82">
        <v>2355</v>
      </c>
      <c r="W42" s="796">
        <v>4.5568003715098393E-2</v>
      </c>
      <c r="X42" s="82">
        <v>16870</v>
      </c>
      <c r="Y42" s="796">
        <v>9.0812195857198227E-2</v>
      </c>
      <c r="Z42" s="82">
        <v>1740</v>
      </c>
      <c r="AA42" s="796">
        <v>3.5000905195824029E-2</v>
      </c>
      <c r="AB42" s="82">
        <v>720</v>
      </c>
      <c r="AC42" s="796">
        <v>0.15414258188824662</v>
      </c>
      <c r="AD42" s="82">
        <v>22857</v>
      </c>
      <c r="AE42" s="796">
        <v>6.8138118532960104E-2</v>
      </c>
      <c r="AF42" s="82">
        <v>19</v>
      </c>
      <c r="AG42" s="796">
        <v>1.8207954000958313E-3</v>
      </c>
      <c r="AH42" s="82">
        <v>1116</v>
      </c>
      <c r="AI42" s="796">
        <v>3.243337498910169E-2</v>
      </c>
      <c r="AJ42" s="82">
        <v>2798</v>
      </c>
      <c r="AK42" s="796">
        <v>5.1742949607027279E-2</v>
      </c>
      <c r="AL42" s="82">
        <v>16422</v>
      </c>
      <c r="AM42" s="796">
        <v>8.9039499010491505E-2</v>
      </c>
      <c r="AN42" s="82">
        <v>1727</v>
      </c>
      <c r="AO42" s="796">
        <v>3.6090445540416287E-2</v>
      </c>
      <c r="AP42" s="82">
        <v>767</v>
      </c>
      <c r="AQ42" s="796">
        <v>0.13650115678946431</v>
      </c>
      <c r="AR42" s="82">
        <v>22849</v>
      </c>
      <c r="AS42" s="796">
        <v>6.7836413567876494E-2</v>
      </c>
      <c r="AT42" s="82">
        <v>15</v>
      </c>
      <c r="AU42" s="796">
        <v>1.3630168105406633E-3</v>
      </c>
      <c r="AV42" s="82">
        <v>1068</v>
      </c>
      <c r="AW42" s="796">
        <v>3.0863483990290139E-2</v>
      </c>
      <c r="AX42" s="82">
        <v>2281</v>
      </c>
      <c r="AY42" s="796">
        <v>4.5448205782143494E-2</v>
      </c>
      <c r="AZ42" s="82">
        <v>15262</v>
      </c>
      <c r="BA42" s="796">
        <v>8.7388202420897135E-2</v>
      </c>
      <c r="BB42" s="82">
        <v>1384</v>
      </c>
      <c r="BC42" s="796">
        <v>2.9974227362311309E-2</v>
      </c>
      <c r="BD42" s="82">
        <v>650</v>
      </c>
      <c r="BE42" s="796">
        <v>0.12113306000745434</v>
      </c>
      <c r="BF42" s="82">
        <v>20660</v>
      </c>
      <c r="BG42" s="796">
        <v>6.4164878269970776E-2</v>
      </c>
      <c r="BH42" s="82">
        <v>3</v>
      </c>
      <c r="BI42" s="796">
        <v>3.0512611879576892E-4</v>
      </c>
      <c r="BJ42" s="82">
        <v>1052</v>
      </c>
      <c r="BK42" s="796">
        <v>3.0096698518052297E-2</v>
      </c>
      <c r="BL42" s="82">
        <v>1708</v>
      </c>
      <c r="BM42" s="796">
        <v>3.5750167448091091E-2</v>
      </c>
      <c r="BN42" s="82">
        <v>15314</v>
      </c>
      <c r="BO42" s="796">
        <v>8.916136845292158E-2</v>
      </c>
      <c r="BP42" s="82">
        <v>1408</v>
      </c>
      <c r="BQ42" s="796">
        <v>3.091855332791673E-2</v>
      </c>
      <c r="BR42" s="82">
        <v>668</v>
      </c>
      <c r="BS42" s="796">
        <v>0.11327793793454299</v>
      </c>
      <c r="BT42" s="82">
        <v>20153</v>
      </c>
      <c r="BU42" s="796">
        <v>6.3825003008671305E-2</v>
      </c>
      <c r="BV42" s="82">
        <v>5</v>
      </c>
      <c r="BW42" s="796">
        <v>5.6097834623583531E-4</v>
      </c>
      <c r="BX42" s="82">
        <v>1074</v>
      </c>
      <c r="BY42" s="796">
        <v>2.9684908789386403E-2</v>
      </c>
      <c r="BZ42" s="82">
        <v>1430</v>
      </c>
      <c r="CA42" s="796">
        <v>3.1217254628012576E-2</v>
      </c>
      <c r="CB42" s="82">
        <v>15350</v>
      </c>
      <c r="CC42" s="796">
        <v>9.2527291029976436E-2</v>
      </c>
      <c r="CD42" s="82">
        <v>1443</v>
      </c>
      <c r="CE42" s="796">
        <v>3.1209447184012459E-2</v>
      </c>
      <c r="CF42" s="82">
        <v>698</v>
      </c>
      <c r="CG42" s="796">
        <v>0.11501071016641951</v>
      </c>
      <c r="CH42" s="82">
        <v>20000</v>
      </c>
      <c r="CI42" s="796">
        <v>6.4703351310081106E-2</v>
      </c>
      <c r="CJ42" s="82">
        <v>4</v>
      </c>
      <c r="CK42" s="796">
        <v>4.3103448275862068E-4</v>
      </c>
      <c r="CL42" s="82">
        <v>1137</v>
      </c>
      <c r="CM42" s="796">
        <v>2.9710731924011601E-2</v>
      </c>
      <c r="CN42" s="82">
        <v>1646</v>
      </c>
      <c r="CO42" s="796">
        <v>3.1933881732112368E-2</v>
      </c>
      <c r="CP42" s="82">
        <v>14677</v>
      </c>
      <c r="CQ42" s="796">
        <v>9.0989684074790453E-2</v>
      </c>
      <c r="CR42" s="82">
        <v>1544</v>
      </c>
      <c r="CS42" s="796">
        <v>3.1310202177924684E-2</v>
      </c>
      <c r="CT42" s="82">
        <v>734</v>
      </c>
      <c r="CU42" s="796">
        <v>0.11823453608247422</v>
      </c>
      <c r="CV42" s="82">
        <v>19742</v>
      </c>
      <c r="CW42" s="796">
        <v>6.2490899537221686E-2</v>
      </c>
      <c r="CX42" s="82">
        <v>2</v>
      </c>
      <c r="CY42" s="796">
        <v>2.3812358614120729E-4</v>
      </c>
      <c r="CZ42" s="82">
        <v>1101</v>
      </c>
      <c r="DA42" s="796">
        <v>2.8429777674490665E-2</v>
      </c>
      <c r="DB42" s="82">
        <v>1378</v>
      </c>
      <c r="DC42" s="796">
        <v>2.6948801189032739E-2</v>
      </c>
      <c r="DD42" s="82">
        <v>13586</v>
      </c>
      <c r="DE42" s="796">
        <f t="shared" si="24"/>
        <v>8.6820932625269201E-2</v>
      </c>
      <c r="DF42" s="82">
        <v>1638</v>
      </c>
      <c r="DG42" s="796">
        <f t="shared" si="25"/>
        <v>3.374605986938338E-2</v>
      </c>
      <c r="DH42" s="82">
        <v>715</v>
      </c>
      <c r="DI42" s="796">
        <f t="shared" si="26"/>
        <v>0.11462007053542803</v>
      </c>
      <c r="DJ42" s="82">
        <f t="shared" si="27"/>
        <v>18420</v>
      </c>
      <c r="DK42" s="796">
        <f t="shared" si="28"/>
        <v>5.951150168002068E-2</v>
      </c>
      <c r="DL42" s="82">
        <v>1</v>
      </c>
      <c r="DM42" s="796">
        <f t="shared" si="1"/>
        <v>1.1203226529240422E-4</v>
      </c>
      <c r="DN42" s="82">
        <v>1087</v>
      </c>
      <c r="DO42" s="796">
        <f t="shared" si="2"/>
        <v>2.6911269558328382E-2</v>
      </c>
      <c r="DP42" s="82">
        <v>1181</v>
      </c>
      <c r="DQ42" s="796">
        <f t="shared" si="3"/>
        <v>2.5443812478455705E-2</v>
      </c>
      <c r="DR42" s="82">
        <v>12900</v>
      </c>
      <c r="DS42" s="796">
        <f t="shared" si="4"/>
        <v>8.8332568697402747E-2</v>
      </c>
      <c r="DT42" s="82">
        <v>1610</v>
      </c>
      <c r="DU42" s="796">
        <f t="shared" si="5"/>
        <v>3.308060572438308E-2</v>
      </c>
      <c r="DV42" s="82">
        <v>644</v>
      </c>
      <c r="DW42" s="796">
        <f t="shared" si="6"/>
        <v>0.10393802453195609</v>
      </c>
      <c r="DX42" s="82">
        <f t="shared" si="29"/>
        <v>17423</v>
      </c>
      <c r="DY42" s="796">
        <f t="shared" si="7"/>
        <v>5.8734888989273121E-2</v>
      </c>
      <c r="DZ42" s="82">
        <v>0</v>
      </c>
      <c r="EA42" s="796">
        <f t="shared" si="8"/>
        <v>0</v>
      </c>
      <c r="EB42" s="82">
        <v>1123</v>
      </c>
      <c r="EC42" s="796">
        <f t="shared" si="9"/>
        <v>2.6346041055718476E-2</v>
      </c>
      <c r="ED42" s="82">
        <v>1045</v>
      </c>
      <c r="EE42" s="796">
        <f t="shared" si="10"/>
        <v>2.3454684203438523E-2</v>
      </c>
      <c r="EF42" s="82">
        <v>12824</v>
      </c>
      <c r="EG42" s="796">
        <f t="shared" si="11"/>
        <v>8.7933789093302794E-2</v>
      </c>
      <c r="EH42" s="82">
        <v>1669</v>
      </c>
      <c r="EI42" s="796">
        <f t="shared" si="12"/>
        <v>3.4430118617844251E-2</v>
      </c>
      <c r="EJ42" s="82">
        <v>644</v>
      </c>
      <c r="EK42" s="796">
        <f t="shared" si="13"/>
        <v>0.10469842302064705</v>
      </c>
      <c r="EL42" s="82">
        <f t="shared" si="22"/>
        <v>17305</v>
      </c>
      <c r="EM42" s="796">
        <f t="shared" si="14"/>
        <v>5.8422573631686271E-2</v>
      </c>
      <c r="EN42" s="82">
        <v>0</v>
      </c>
      <c r="EO42" s="796">
        <f t="shared" si="15"/>
        <v>0</v>
      </c>
      <c r="EP42" s="82">
        <v>1140</v>
      </c>
      <c r="EQ42" s="796">
        <f t="shared" si="16"/>
        <v>2.5981721630922806E-2</v>
      </c>
      <c r="ER42" s="82">
        <v>867</v>
      </c>
      <c r="ES42" s="796">
        <f t="shared" si="17"/>
        <v>1.9884865026031512E-2</v>
      </c>
      <c r="ET42" s="82">
        <v>11043</v>
      </c>
      <c r="EU42" s="796">
        <f t="shared" si="18"/>
        <v>8.0935489072279793E-2</v>
      </c>
      <c r="EV42" s="82">
        <v>1649</v>
      </c>
      <c r="EW42" s="796">
        <f t="shared" si="19"/>
        <v>3.3820784707836823E-2</v>
      </c>
      <c r="EX42" s="82">
        <v>644</v>
      </c>
      <c r="EY42" s="796">
        <f t="shared" si="20"/>
        <v>0.10576449334866152</v>
      </c>
      <c r="EZ42" s="82">
        <f t="shared" si="30"/>
        <v>15343</v>
      </c>
      <c r="FA42" s="796">
        <f t="shared" si="21"/>
        <v>5.3477072789883867E-2</v>
      </c>
      <c r="FB42" s="82">
        <v>1</v>
      </c>
      <c r="FC42" s="796">
        <v>9.5210892126059216E-5</v>
      </c>
      <c r="FD42" s="82">
        <v>1179</v>
      </c>
      <c r="FE42" s="796">
        <v>2.3823475923942693E-2</v>
      </c>
      <c r="FF42" s="82">
        <v>303</v>
      </c>
      <c r="FG42" s="796">
        <v>9.2890646555688402E-3</v>
      </c>
      <c r="FH42" s="82">
        <v>12302</v>
      </c>
      <c r="FI42" s="796">
        <v>8.1615051880158163E-2</v>
      </c>
      <c r="FJ42" s="82">
        <v>1703</v>
      </c>
      <c r="FK42" s="796">
        <v>3.4553422878707947E-2</v>
      </c>
      <c r="FL42" s="82">
        <v>620</v>
      </c>
      <c r="FM42" s="796">
        <v>0.1028533510285335</v>
      </c>
      <c r="FN42" s="82">
        <v>16108</v>
      </c>
      <c r="FO42" s="796">
        <v>5.3934781371272063E-2</v>
      </c>
      <c r="FP42" s="82">
        <v>1</v>
      </c>
      <c r="FQ42" s="796">
        <v>9.9542106310969539E-5</v>
      </c>
      <c r="FR42" s="82">
        <v>1201</v>
      </c>
      <c r="FS42" s="796">
        <v>2.2995768472246155E-2</v>
      </c>
      <c r="FT42" s="82">
        <v>392</v>
      </c>
      <c r="FU42" s="796">
        <v>1.1588376149229905E-2</v>
      </c>
      <c r="FV42" s="82">
        <v>12825</v>
      </c>
      <c r="FW42" s="796">
        <v>8.4239772995980136E-2</v>
      </c>
      <c r="FX42" s="82">
        <v>1712</v>
      </c>
      <c r="FY42" s="796">
        <v>3.4556537887045338E-2</v>
      </c>
      <c r="FZ42" s="82">
        <v>552</v>
      </c>
      <c r="GA42" s="796">
        <v>9.8659517426273463E-2</v>
      </c>
      <c r="GB42" s="82">
        <v>16683</v>
      </c>
      <c r="GC42" s="796">
        <v>5.4972139936272785E-2</v>
      </c>
      <c r="GD42" s="82">
        <v>3</v>
      </c>
      <c r="GE42" s="796">
        <v>2.8890600924499232E-4</v>
      </c>
      <c r="GF42" s="82">
        <v>1239</v>
      </c>
      <c r="GG42" s="796">
        <v>2.2249358018927218E-2</v>
      </c>
      <c r="GH42" s="82">
        <v>499</v>
      </c>
      <c r="GI42" s="796">
        <v>1.4899525245588368E-2</v>
      </c>
      <c r="GJ42" s="82">
        <v>13801</v>
      </c>
      <c r="GK42" s="796">
        <v>8.6578755865599363E-2</v>
      </c>
      <c r="GL42" s="82">
        <v>1971</v>
      </c>
      <c r="GM42" s="796">
        <v>3.8824433194791889E-2</v>
      </c>
      <c r="GN42" s="82">
        <v>509</v>
      </c>
      <c r="GO42" s="796">
        <v>9.6768060836501898E-2</v>
      </c>
      <c r="GP42" s="82">
        <v>18022</v>
      </c>
      <c r="GQ42" s="796">
        <v>5.7213969834250283E-2</v>
      </c>
      <c r="GR42" s="82">
        <v>5</v>
      </c>
      <c r="GS42" s="796">
        <v>5.0989190291658173E-4</v>
      </c>
      <c r="GT42" s="82">
        <v>1183</v>
      </c>
      <c r="GU42" s="796">
        <v>1.991515437190667E-2</v>
      </c>
      <c r="GV42" s="82">
        <v>533</v>
      </c>
      <c r="GW42" s="796">
        <v>1.6229218683393217E-2</v>
      </c>
      <c r="GX42" s="82">
        <v>14216</v>
      </c>
      <c r="GY42" s="796">
        <v>8.8847778805529867E-2</v>
      </c>
      <c r="GZ42" s="82">
        <v>1972</v>
      </c>
      <c r="HA42" s="796">
        <v>3.7755356014627331E-2</v>
      </c>
      <c r="HB42" s="82">
        <v>431</v>
      </c>
      <c r="HC42" s="796">
        <v>8.6790173177607732E-2</v>
      </c>
      <c r="HD42" s="82">
        <v>18340</v>
      </c>
      <c r="HE42" s="796">
        <v>5.7446961794951311E-2</v>
      </c>
      <c r="HF42" s="82">
        <v>6</v>
      </c>
      <c r="HG42" s="796">
        <v>6.7727734507280735E-4</v>
      </c>
      <c r="HH42" s="82">
        <v>1220</v>
      </c>
      <c r="HI42" s="796">
        <v>1.9202619111327972E-2</v>
      </c>
      <c r="HJ42" s="82">
        <v>602</v>
      </c>
      <c r="HK42" s="796">
        <v>1.6505360129410798E-2</v>
      </c>
      <c r="HL42" s="82">
        <v>13984</v>
      </c>
      <c r="HM42" s="796">
        <v>8.8158715949137267E-2</v>
      </c>
      <c r="HN42" s="82">
        <v>2004</v>
      </c>
      <c r="HO42" s="796">
        <v>3.6478147696452301E-2</v>
      </c>
      <c r="HP42" s="82">
        <v>382</v>
      </c>
      <c r="HQ42" s="796">
        <v>9.1431306845380561E-2</v>
      </c>
      <c r="HR42" s="82">
        <v>18198</v>
      </c>
      <c r="HS42" s="796">
        <v>5.5719022789135431E-2</v>
      </c>
      <c r="HT42" s="82">
        <v>16</v>
      </c>
      <c r="HU42" s="796">
        <v>1.8244013683010262E-3</v>
      </c>
      <c r="HV42" s="82">
        <v>1109</v>
      </c>
      <c r="HW42" s="796">
        <v>1.711102882182312E-2</v>
      </c>
      <c r="HX42" s="82">
        <v>606</v>
      </c>
      <c r="HY42" s="796">
        <v>1.7053129221071588E-2</v>
      </c>
      <c r="HZ42" s="82">
        <v>12167</v>
      </c>
      <c r="IA42" s="796">
        <v>9.3923206373222587E-2</v>
      </c>
      <c r="IB42" s="82">
        <v>1943</v>
      </c>
      <c r="IC42" s="796">
        <v>3.8393898077341081E-2</v>
      </c>
      <c r="ID42" s="82">
        <v>330</v>
      </c>
      <c r="IE42" s="796">
        <v>9.166666666666666E-2</v>
      </c>
      <c r="IF42" s="82">
        <v>16171</v>
      </c>
      <c r="IG42" s="796">
        <v>5.5216190284327019E-2</v>
      </c>
      <c r="IH42" s="82">
        <v>14</v>
      </c>
      <c r="II42" s="796">
        <v>1.4960461637101945E-3</v>
      </c>
      <c r="IJ42" s="82">
        <v>1194</v>
      </c>
      <c r="IK42" s="796">
        <v>1.6673416095292621E-2</v>
      </c>
      <c r="IL42" s="82">
        <v>704</v>
      </c>
      <c r="IM42" s="796">
        <v>1.8117713668064955E-2</v>
      </c>
      <c r="IN42" s="82">
        <v>14824</v>
      </c>
      <c r="IO42" s="796">
        <v>0.10244785691578322</v>
      </c>
      <c r="IP42" s="82">
        <v>1921</v>
      </c>
      <c r="IQ42" s="796">
        <v>3.5748180955393866E-2</v>
      </c>
      <c r="IR42" s="82">
        <v>371</v>
      </c>
      <c r="IS42" s="796">
        <v>9.8959722592691382E-2</v>
      </c>
      <c r="IT42" s="82">
        <v>19028</v>
      </c>
      <c r="IU42" s="796">
        <v>5.9091332567311576E-2</v>
      </c>
      <c r="IV42" s="82">
        <v>3</v>
      </c>
      <c r="IW42" s="796">
        <v>3.0339805825242716E-4</v>
      </c>
      <c r="IX42" s="82">
        <v>1247</v>
      </c>
      <c r="IY42" s="796">
        <v>1.6534733548139013E-2</v>
      </c>
      <c r="IZ42" s="82">
        <v>732</v>
      </c>
      <c r="JA42" s="796">
        <v>1.772998110739718E-2</v>
      </c>
      <c r="JB42" s="82">
        <v>13192</v>
      </c>
      <c r="JC42" s="796">
        <v>8.8666043835653269E-2</v>
      </c>
      <c r="JD42" s="82">
        <v>2753</v>
      </c>
      <c r="JE42" s="796">
        <v>3.6512420589132483E-2</v>
      </c>
      <c r="JF42" s="82">
        <v>326</v>
      </c>
      <c r="JG42" s="796">
        <v>8.8562890518880735E-2</v>
      </c>
      <c r="JH42" s="82">
        <v>18253</v>
      </c>
      <c r="JI42" s="796">
        <v>5.1496103866792306E-2</v>
      </c>
      <c r="JJ42" s="82">
        <v>4</v>
      </c>
      <c r="JK42" s="796">
        <v>5.2397170552790154E-4</v>
      </c>
      <c r="JL42" s="82">
        <v>1307</v>
      </c>
      <c r="JM42" s="796">
        <v>1.6780505341002463E-2</v>
      </c>
      <c r="JN42" s="82">
        <v>612</v>
      </c>
      <c r="JO42" s="796">
        <v>1.8521320703325968E-2</v>
      </c>
      <c r="JP42" s="82">
        <v>12388</v>
      </c>
      <c r="JQ42" s="796">
        <v>8.8356965564463208E-2</v>
      </c>
      <c r="JR42" s="82">
        <v>2771</v>
      </c>
      <c r="JS42" s="796">
        <v>3.752149598515931E-2</v>
      </c>
      <c r="JT42" s="82">
        <v>314</v>
      </c>
      <c r="JU42" s="796">
        <v>0.10956036287508723</v>
      </c>
      <c r="JV42" s="82">
        <v>17396</v>
      </c>
      <c r="JW42" s="796">
        <v>5.1853132470505478E-2</v>
      </c>
      <c r="JX42" s="82">
        <v>20</v>
      </c>
      <c r="JY42" s="796">
        <v>5.7343888431730666E-5</v>
      </c>
      <c r="JZ42" s="82">
        <v>1442</v>
      </c>
      <c r="KA42" s="796">
        <v>4.134494355927781E-3</v>
      </c>
      <c r="KB42" s="82">
        <v>658</v>
      </c>
      <c r="KC42" s="796">
        <v>1.8866139294039389E-3</v>
      </c>
      <c r="KD42" s="82">
        <v>12577</v>
      </c>
      <c r="KE42" s="796">
        <v>3.6060704240293832E-2</v>
      </c>
      <c r="KF42" s="82">
        <v>2756</v>
      </c>
      <c r="KG42" s="796">
        <v>7.9019878258924856E-3</v>
      </c>
      <c r="KH42" s="82">
        <v>297</v>
      </c>
      <c r="KI42" s="796">
        <v>8.5155674321120043E-4</v>
      </c>
      <c r="KJ42" s="82">
        <v>17750</v>
      </c>
      <c r="KK42" s="796">
        <v>5.0892700983160968E-2</v>
      </c>
      <c r="KL42" s="82">
        <v>17220</v>
      </c>
      <c r="KM42" s="796">
        <v>4.9151270026573657E-2</v>
      </c>
      <c r="KN42" s="82">
        <v>1496</v>
      </c>
      <c r="KO42" s="796">
        <v>4.270052262471207E-3</v>
      </c>
      <c r="KP42" s="82">
        <v>510</v>
      </c>
      <c r="KQ42" s="796">
        <v>1.4556996349333661E-3</v>
      </c>
      <c r="KR42" s="82">
        <v>12352</v>
      </c>
      <c r="KS42" s="796">
        <v>3.5256474295484189E-2</v>
      </c>
      <c r="KT42" s="82">
        <v>2570</v>
      </c>
      <c r="KU42" s="796">
        <v>7.3355844348602954E-3</v>
      </c>
      <c r="KV42" s="82">
        <v>272</v>
      </c>
      <c r="KW42" s="796">
        <v>7.7637313863112862E-4</v>
      </c>
      <c r="KX42" s="82">
        <v>17220</v>
      </c>
      <c r="KY42" s="796">
        <v>4.9151270026573657E-2</v>
      </c>
      <c r="KZ42" s="208">
        <v>23</v>
      </c>
      <c r="LA42" s="278">
        <v>2.9525032092426189E-3</v>
      </c>
      <c r="LB42" s="208">
        <v>1509</v>
      </c>
      <c r="LC42" s="278">
        <v>1.9569700035015368E-2</v>
      </c>
      <c r="LD42" s="208">
        <v>460</v>
      </c>
      <c r="LE42" s="278">
        <v>1.554264089741857E-2</v>
      </c>
      <c r="LF42" s="208">
        <v>11401</v>
      </c>
      <c r="LG42" s="278">
        <v>7.899149183826179E-2</v>
      </c>
      <c r="LH42" s="208">
        <v>2842</v>
      </c>
      <c r="LI42" s="278">
        <v>3.7664833344377445E-2</v>
      </c>
      <c r="LJ42" s="208">
        <v>280</v>
      </c>
      <c r="LK42" s="278">
        <v>8.3135391923990498E-2</v>
      </c>
      <c r="LL42" s="208">
        <v>16515</v>
      </c>
      <c r="LM42" s="278">
        <v>4.8911594846734782E-2</v>
      </c>
      <c r="LN42" s="208">
        <v>10</v>
      </c>
      <c r="LO42" s="278">
        <v>1.4499057561258518E-3</v>
      </c>
      <c r="LP42" s="208">
        <v>1482</v>
      </c>
      <c r="LQ42" s="278">
        <v>1.9944822017360878E-2</v>
      </c>
      <c r="LR42" s="208">
        <v>241</v>
      </c>
      <c r="LS42" s="278">
        <v>8.4124546216140742E-3</v>
      </c>
      <c r="LT42" s="208">
        <v>11753</v>
      </c>
      <c r="LU42" s="278">
        <v>8.3291402977882026E-2</v>
      </c>
      <c r="LV42" s="208">
        <v>2805</v>
      </c>
      <c r="LW42" s="278">
        <v>3.8272615636512484E-2</v>
      </c>
      <c r="LX42" s="208">
        <v>273</v>
      </c>
      <c r="LY42" s="278">
        <v>9.1641490433031214E-2</v>
      </c>
      <c r="LZ42" s="208">
        <v>16564</v>
      </c>
      <c r="MA42" s="278">
        <v>5.0619449554741985E-2</v>
      </c>
      <c r="MB42" s="208">
        <v>17319</v>
      </c>
      <c r="MC42" s="278">
        <v>5.3330762802402024E-2</v>
      </c>
      <c r="ME42" s="277"/>
    </row>
    <row r="43" spans="1:343">
      <c r="A43" s="798"/>
      <c r="B43" s="277" t="s">
        <v>2842</v>
      </c>
      <c r="C43" s="277"/>
      <c r="D43" s="82">
        <v>0</v>
      </c>
      <c r="E43" s="796">
        <v>0</v>
      </c>
      <c r="F43" s="82">
        <v>48</v>
      </c>
      <c r="G43" s="796">
        <v>1.3776476666092646E-3</v>
      </c>
      <c r="H43" s="82">
        <v>8884</v>
      </c>
      <c r="I43" s="796">
        <v>0.12501055356992091</v>
      </c>
      <c r="J43" s="82">
        <v>3546</v>
      </c>
      <c r="K43" s="796">
        <v>1.6916082681766791E-2</v>
      </c>
      <c r="L43" s="82">
        <v>292</v>
      </c>
      <c r="M43" s="796">
        <v>5.5086024750980985E-3</v>
      </c>
      <c r="N43" s="82">
        <v>19</v>
      </c>
      <c r="O43" s="796">
        <v>3.5876132930513596E-3</v>
      </c>
      <c r="P43" s="82">
        <v>12789</v>
      </c>
      <c r="Q43" s="796">
        <v>3.3389029579928467E-2</v>
      </c>
      <c r="R43" s="82">
        <v>0</v>
      </c>
      <c r="S43" s="796">
        <v>0</v>
      </c>
      <c r="T43" s="82">
        <v>47</v>
      </c>
      <c r="U43" s="796">
        <v>1.3803230543318649E-3</v>
      </c>
      <c r="V43" s="82">
        <v>6097</v>
      </c>
      <c r="W43" s="796">
        <v>0.11797372341866449</v>
      </c>
      <c r="X43" s="82">
        <v>3368</v>
      </c>
      <c r="Y43" s="796">
        <v>1.813014082080875E-2</v>
      </c>
      <c r="Z43" s="82">
        <v>210</v>
      </c>
      <c r="AA43" s="796">
        <v>4.2242471788063486E-3</v>
      </c>
      <c r="AB43" s="82">
        <v>17</v>
      </c>
      <c r="AC43" s="796">
        <v>3.6394776279169341E-3</v>
      </c>
      <c r="AD43" s="82">
        <v>9739</v>
      </c>
      <c r="AE43" s="796">
        <v>2.9032556170647875E-2</v>
      </c>
      <c r="AF43" s="82">
        <v>0</v>
      </c>
      <c r="AG43" s="796">
        <v>0</v>
      </c>
      <c r="AH43" s="82">
        <v>59</v>
      </c>
      <c r="AI43" s="796">
        <v>1.7146676741550176E-3</v>
      </c>
      <c r="AJ43" s="82">
        <v>6783</v>
      </c>
      <c r="AK43" s="796">
        <v>0.12543689320388349</v>
      </c>
      <c r="AL43" s="82">
        <v>3620</v>
      </c>
      <c r="AM43" s="796">
        <v>1.9627511047252421E-2</v>
      </c>
      <c r="AN43" s="82">
        <v>197</v>
      </c>
      <c r="AO43" s="796">
        <v>4.1168603193178967E-3</v>
      </c>
      <c r="AP43" s="82">
        <v>21</v>
      </c>
      <c r="AQ43" s="796">
        <v>3.7373198077949813E-3</v>
      </c>
      <c r="AR43" s="82">
        <v>10680</v>
      </c>
      <c r="AS43" s="796">
        <v>3.170786016477399E-2</v>
      </c>
      <c r="AT43" s="82">
        <v>0</v>
      </c>
      <c r="AU43" s="796">
        <v>0</v>
      </c>
      <c r="AV43" s="82">
        <v>61</v>
      </c>
      <c r="AW43" s="796">
        <v>1.7628019882094555E-3</v>
      </c>
      <c r="AX43" s="82">
        <v>6090</v>
      </c>
      <c r="AY43" s="796">
        <v>0.12134132977345634</v>
      </c>
      <c r="AZ43" s="82">
        <v>3559</v>
      </c>
      <c r="BA43" s="796">
        <v>2.0378365379109743E-2</v>
      </c>
      <c r="BB43" s="82">
        <v>217</v>
      </c>
      <c r="BC43" s="796">
        <v>4.6997162844086369E-3</v>
      </c>
      <c r="BD43" s="82">
        <v>20</v>
      </c>
      <c r="BE43" s="796">
        <v>3.7271710771524412E-3</v>
      </c>
      <c r="BF43" s="82">
        <v>9947</v>
      </c>
      <c r="BG43" s="796">
        <v>3.089293534130684E-2</v>
      </c>
      <c r="BH43" s="82">
        <v>0</v>
      </c>
      <c r="BI43" s="796">
        <v>0</v>
      </c>
      <c r="BJ43" s="82">
        <v>70</v>
      </c>
      <c r="BK43" s="796">
        <v>2.0026320306688792E-3</v>
      </c>
      <c r="BL43" s="82">
        <v>6349</v>
      </c>
      <c r="BM43" s="796">
        <v>0.13289099129269927</v>
      </c>
      <c r="BN43" s="82">
        <v>3543</v>
      </c>
      <c r="BO43" s="796">
        <v>2.0628100328372808E-2</v>
      </c>
      <c r="BP43" s="82">
        <v>208</v>
      </c>
      <c r="BQ43" s="796">
        <v>4.5675135598058809E-3</v>
      </c>
      <c r="BR43" s="82">
        <v>23</v>
      </c>
      <c r="BS43" s="796">
        <v>3.9002882821773783E-3</v>
      </c>
      <c r="BT43" s="82">
        <v>10193</v>
      </c>
      <c r="BU43" s="796">
        <v>3.2281459617297011E-2</v>
      </c>
      <c r="BV43" s="82">
        <v>0</v>
      </c>
      <c r="BW43" s="796">
        <v>0</v>
      </c>
      <c r="BX43" s="82">
        <v>71</v>
      </c>
      <c r="BY43" s="796">
        <v>1.9624101713653953E-3</v>
      </c>
      <c r="BZ43" s="82">
        <v>6246</v>
      </c>
      <c r="CA43" s="796">
        <v>0.13635172895564093</v>
      </c>
      <c r="CB43" s="82">
        <v>3301</v>
      </c>
      <c r="CC43" s="796">
        <v>1.9897888448856822E-2</v>
      </c>
      <c r="CD43" s="82">
        <v>273</v>
      </c>
      <c r="CE43" s="796">
        <v>5.9044900077861407E-3</v>
      </c>
      <c r="CF43" s="82">
        <v>26</v>
      </c>
      <c r="CG43" s="796">
        <v>4.2840665678035919E-3</v>
      </c>
      <c r="CH43" s="82">
        <v>9917</v>
      </c>
      <c r="CI43" s="796">
        <v>3.2083156747103714E-2</v>
      </c>
      <c r="CJ43" s="82">
        <v>4</v>
      </c>
      <c r="CK43" s="796">
        <v>4.3103448275862068E-4</v>
      </c>
      <c r="CL43" s="82">
        <v>74</v>
      </c>
      <c r="CM43" s="796">
        <v>1.9336800020904649E-3</v>
      </c>
      <c r="CN43" s="82">
        <v>6307</v>
      </c>
      <c r="CO43" s="796">
        <v>0.12236147757255937</v>
      </c>
      <c r="CP43" s="82">
        <v>3322</v>
      </c>
      <c r="CQ43" s="796">
        <v>2.0594653573376979E-2</v>
      </c>
      <c r="CR43" s="82">
        <v>280</v>
      </c>
      <c r="CS43" s="796">
        <v>5.6780159390018856E-3</v>
      </c>
      <c r="CT43" s="82">
        <v>27</v>
      </c>
      <c r="CU43" s="796">
        <v>4.3492268041237115E-3</v>
      </c>
      <c r="CV43" s="82">
        <v>10014</v>
      </c>
      <c r="CW43" s="796">
        <v>3.1698098873758379E-2</v>
      </c>
      <c r="CX43" s="82">
        <v>4</v>
      </c>
      <c r="CY43" s="796">
        <v>4.7624717228241458E-4</v>
      </c>
      <c r="CZ43" s="82">
        <v>77</v>
      </c>
      <c r="DA43" s="796">
        <v>1.9882769127482118E-3</v>
      </c>
      <c r="DB43" s="82">
        <v>5823</v>
      </c>
      <c r="DC43" s="796">
        <v>0.11387726366018695</v>
      </c>
      <c r="DD43" s="82">
        <v>3297</v>
      </c>
      <c r="DE43" s="796">
        <f t="shared" si="24"/>
        <v>2.1069381338547959E-2</v>
      </c>
      <c r="DF43" s="82">
        <v>247</v>
      </c>
      <c r="DG43" s="796">
        <f t="shared" si="25"/>
        <v>5.0886915676054308E-3</v>
      </c>
      <c r="DH43" s="82">
        <v>28</v>
      </c>
      <c r="DI43" s="796">
        <f t="shared" si="26"/>
        <v>4.4886181468419368E-3</v>
      </c>
      <c r="DJ43" s="82">
        <f t="shared" si="27"/>
        <v>9476</v>
      </c>
      <c r="DK43" s="796">
        <f t="shared" si="28"/>
        <v>3.0615146032566553E-2</v>
      </c>
      <c r="DL43" s="82">
        <v>3</v>
      </c>
      <c r="DM43" s="796">
        <f t="shared" si="1"/>
        <v>3.3609679587721263E-4</v>
      </c>
      <c r="DN43" s="82">
        <v>77</v>
      </c>
      <c r="DO43" s="796">
        <f t="shared" si="2"/>
        <v>1.906318082788671E-3</v>
      </c>
      <c r="DP43" s="82">
        <v>5263</v>
      </c>
      <c r="DQ43" s="796">
        <f t="shared" si="3"/>
        <v>0.1133876249569114</v>
      </c>
      <c r="DR43" s="82">
        <v>3076</v>
      </c>
      <c r="DS43" s="796">
        <f t="shared" si="4"/>
        <v>2.1062866768465957E-2</v>
      </c>
      <c r="DT43" s="82">
        <v>216</v>
      </c>
      <c r="DU43" s="796">
        <f t="shared" si="5"/>
        <v>4.4381433766874194E-3</v>
      </c>
      <c r="DV43" s="82">
        <v>27</v>
      </c>
      <c r="DW43" s="796">
        <f t="shared" si="6"/>
        <v>4.3576500968366691E-3</v>
      </c>
      <c r="DX43" s="82">
        <f t="shared" si="29"/>
        <v>8662</v>
      </c>
      <c r="DY43" s="796">
        <f t="shared" si="7"/>
        <v>2.9200574437529919E-2</v>
      </c>
      <c r="DZ43" s="82">
        <v>22</v>
      </c>
      <c r="EA43" s="796">
        <f t="shared" si="8"/>
        <v>2.569493109086662E-3</v>
      </c>
      <c r="EB43" s="82">
        <v>78</v>
      </c>
      <c r="EC43" s="796">
        <f t="shared" si="9"/>
        <v>1.8299120234604106E-3</v>
      </c>
      <c r="ED43" s="82">
        <v>5059</v>
      </c>
      <c r="EE43" s="796">
        <f t="shared" si="10"/>
        <v>0.11354760515329712</v>
      </c>
      <c r="EF43" s="82">
        <v>2854</v>
      </c>
      <c r="EG43" s="796">
        <f t="shared" si="11"/>
        <v>1.9569793673759061E-2</v>
      </c>
      <c r="EH43" s="82">
        <v>214</v>
      </c>
      <c r="EI43" s="796">
        <f t="shared" si="12"/>
        <v>4.4146467251160388E-3</v>
      </c>
      <c r="EJ43" s="82">
        <v>22</v>
      </c>
      <c r="EK43" s="796">
        <f t="shared" si="13"/>
        <v>3.5766542025686878E-3</v>
      </c>
      <c r="EL43" s="82">
        <f t="shared" si="22"/>
        <v>8249</v>
      </c>
      <c r="EM43" s="796">
        <f t="shared" si="14"/>
        <v>2.784904997906848E-2</v>
      </c>
      <c r="EN43" s="82">
        <v>19</v>
      </c>
      <c r="EO43" s="796">
        <f t="shared" si="15"/>
        <v>2.3335789732252519E-3</v>
      </c>
      <c r="EP43" s="82">
        <v>73</v>
      </c>
      <c r="EQ43" s="796">
        <f t="shared" si="16"/>
        <v>1.6637418237345307E-3</v>
      </c>
      <c r="ER43" s="82">
        <v>4657</v>
      </c>
      <c r="ES43" s="796">
        <f t="shared" si="17"/>
        <v>0.1068094768468613</v>
      </c>
      <c r="ET43" s="82">
        <v>2623</v>
      </c>
      <c r="EU43" s="796">
        <f t="shared" si="18"/>
        <v>1.9224285777106755E-2</v>
      </c>
      <c r="EV43" s="82">
        <v>211</v>
      </c>
      <c r="EW43" s="796">
        <f t="shared" si="19"/>
        <v>4.3275837315667493E-3</v>
      </c>
      <c r="EX43" s="82">
        <v>23</v>
      </c>
      <c r="EY43" s="796">
        <f t="shared" si="20"/>
        <v>3.7773033338807686E-3</v>
      </c>
      <c r="EZ43" s="82">
        <f t="shared" si="30"/>
        <v>7606</v>
      </c>
      <c r="FA43" s="796">
        <f t="shared" si="21"/>
        <v>2.6510240216375981E-2</v>
      </c>
      <c r="FB43" s="82">
        <v>0</v>
      </c>
      <c r="FC43" s="796">
        <v>0</v>
      </c>
      <c r="FD43" s="82">
        <v>62</v>
      </c>
      <c r="FE43" s="796">
        <v>1.2528036533371052E-3</v>
      </c>
      <c r="FF43" s="82">
        <v>4771</v>
      </c>
      <c r="FG43" s="796">
        <v>0.14626444710138262</v>
      </c>
      <c r="FH43" s="82">
        <v>2872</v>
      </c>
      <c r="FI43" s="796">
        <v>1.9053684685401907E-2</v>
      </c>
      <c r="FJ43" s="82">
        <v>216</v>
      </c>
      <c r="FK43" s="796">
        <v>4.3825832893722352E-3</v>
      </c>
      <c r="FL43" s="82">
        <v>19</v>
      </c>
      <c r="FM43" s="796">
        <v>3.1519575315195753E-3</v>
      </c>
      <c r="FN43" s="82">
        <v>7940</v>
      </c>
      <c r="FO43" s="796">
        <v>2.6585681902650867E-2</v>
      </c>
      <c r="FP43" s="82">
        <v>10</v>
      </c>
      <c r="FQ43" s="796">
        <v>9.9542106310969544E-4</v>
      </c>
      <c r="FR43" s="82">
        <v>76</v>
      </c>
      <c r="FS43" s="796">
        <v>1.4551860148965094E-3</v>
      </c>
      <c r="FT43" s="82">
        <v>4443</v>
      </c>
      <c r="FU43" s="796">
        <v>0.13134478375262365</v>
      </c>
      <c r="FV43" s="82">
        <v>3016</v>
      </c>
      <c r="FW43" s="796">
        <v>1.9810304511179423E-2</v>
      </c>
      <c r="FX43" s="82">
        <v>217</v>
      </c>
      <c r="FY43" s="796">
        <v>4.3801219167574987E-3</v>
      </c>
      <c r="FZ43" s="82">
        <v>17</v>
      </c>
      <c r="GA43" s="796">
        <v>3.0384271671134943E-3</v>
      </c>
      <c r="GB43" s="82">
        <v>7779</v>
      </c>
      <c r="GC43" s="796">
        <v>2.5632576668720611E-2</v>
      </c>
      <c r="GD43" s="82">
        <v>11</v>
      </c>
      <c r="GE43" s="796">
        <v>1.0593220338983051E-3</v>
      </c>
      <c r="GF43" s="82">
        <v>82</v>
      </c>
      <c r="GG43" s="796">
        <v>1.4725160270799289E-3</v>
      </c>
      <c r="GH43" s="82">
        <v>4605</v>
      </c>
      <c r="GI43" s="796">
        <v>0.13749962676539965</v>
      </c>
      <c r="GJ43" s="82">
        <v>2822</v>
      </c>
      <c r="GK43" s="796">
        <v>1.770344533386866E-2</v>
      </c>
      <c r="GL43" s="82">
        <v>254</v>
      </c>
      <c r="GM43" s="796">
        <v>5.0032501428093051E-3</v>
      </c>
      <c r="GN43" s="82">
        <v>14</v>
      </c>
      <c r="GO43" s="796">
        <v>2.6615969581749049E-3</v>
      </c>
      <c r="GP43" s="82">
        <v>7788</v>
      </c>
      <c r="GQ43" s="796">
        <v>2.4724358954008503E-2</v>
      </c>
      <c r="GR43" s="82">
        <v>24</v>
      </c>
      <c r="GS43" s="796">
        <v>2.4474811339995923E-3</v>
      </c>
      <c r="GT43" s="82">
        <v>95</v>
      </c>
      <c r="GU43" s="796">
        <v>1.5992727517591999E-3</v>
      </c>
      <c r="GV43" s="82">
        <v>4173</v>
      </c>
      <c r="GW43" s="796">
        <v>0.12706290725290786</v>
      </c>
      <c r="GX43" s="82">
        <v>3511</v>
      </c>
      <c r="GY43" s="796">
        <v>2.19432014199645E-2</v>
      </c>
      <c r="GZ43" s="82">
        <v>240</v>
      </c>
      <c r="HA43" s="796">
        <v>4.5949723344374032E-3</v>
      </c>
      <c r="HB43" s="82">
        <v>12</v>
      </c>
      <c r="HC43" s="796">
        <v>2.4164317358034634E-3</v>
      </c>
      <c r="HD43" s="82">
        <v>8055</v>
      </c>
      <c r="HE43" s="796">
        <v>2.52309311482188E-2</v>
      </c>
      <c r="HF43" s="82">
        <v>14</v>
      </c>
      <c r="HG43" s="796">
        <v>1.5803138051698837E-3</v>
      </c>
      <c r="HH43" s="82">
        <v>97</v>
      </c>
      <c r="HI43" s="796">
        <v>1.5267656178678797E-3</v>
      </c>
      <c r="HJ43" s="82">
        <v>3885</v>
      </c>
      <c r="HK43" s="796">
        <v>0.10651714967236038</v>
      </c>
      <c r="HL43" s="82">
        <v>3347</v>
      </c>
      <c r="HM43" s="796">
        <v>2.1100344842803376E-2</v>
      </c>
      <c r="HN43" s="82">
        <v>271</v>
      </c>
      <c r="HO43" s="796">
        <v>4.9329231665362142E-3</v>
      </c>
      <c r="HP43" s="82">
        <v>12</v>
      </c>
      <c r="HQ43" s="796">
        <v>2.8721876495931067E-3</v>
      </c>
      <c r="HR43" s="82">
        <v>7626</v>
      </c>
      <c r="HS43" s="796">
        <v>2.3349448719087087E-2</v>
      </c>
      <c r="HT43" s="82">
        <v>14</v>
      </c>
      <c r="HU43" s="796">
        <v>1.5963511972633979E-3</v>
      </c>
      <c r="HV43" s="82">
        <v>104</v>
      </c>
      <c r="HW43" s="796">
        <v>1.6046411158427451E-3</v>
      </c>
      <c r="HX43" s="82">
        <v>4636</v>
      </c>
      <c r="HY43" s="796">
        <v>0.13045925258892391</v>
      </c>
      <c r="HZ43" s="82">
        <v>4639</v>
      </c>
      <c r="IA43" s="796">
        <v>3.5810779515523923E-2</v>
      </c>
      <c r="IB43" s="82">
        <v>236</v>
      </c>
      <c r="IC43" s="796">
        <v>4.6633864880352522E-3</v>
      </c>
      <c r="ID43" s="82">
        <v>11</v>
      </c>
      <c r="IE43" s="796">
        <v>3.0555555555555557E-3</v>
      </c>
      <c r="IF43" s="82">
        <v>9640</v>
      </c>
      <c r="IG43" s="796">
        <v>3.2915965267510505E-2</v>
      </c>
      <c r="IH43" s="82">
        <v>14</v>
      </c>
      <c r="II43" s="796">
        <v>1.4960461637101945E-3</v>
      </c>
      <c r="IJ43" s="82">
        <v>106</v>
      </c>
      <c r="IK43" s="796">
        <v>1.4802195193475863E-3</v>
      </c>
      <c r="IL43" s="82">
        <v>5297</v>
      </c>
      <c r="IM43" s="796">
        <v>0.13632035411894897</v>
      </c>
      <c r="IN43" s="82">
        <v>5011</v>
      </c>
      <c r="IO43" s="796">
        <v>3.4630748178965845E-2</v>
      </c>
      <c r="IP43" s="82">
        <v>282</v>
      </c>
      <c r="IQ43" s="796">
        <v>5.2477808586262721E-3</v>
      </c>
      <c r="IR43" s="82">
        <v>10</v>
      </c>
      <c r="IS43" s="796">
        <v>2.667377967457989E-3</v>
      </c>
      <c r="IT43" s="82">
        <v>10720</v>
      </c>
      <c r="IU43" s="796">
        <v>3.3290891587217791E-2</v>
      </c>
      <c r="IV43" s="82">
        <v>16</v>
      </c>
      <c r="IW43" s="796">
        <v>1.6181229773462784E-3</v>
      </c>
      <c r="IX43" s="82">
        <v>121</v>
      </c>
      <c r="IY43" s="796">
        <v>1.6044127981754777E-3</v>
      </c>
      <c r="IZ43" s="82">
        <v>5620</v>
      </c>
      <c r="JA43" s="796">
        <v>0.13612362544203846</v>
      </c>
      <c r="JB43" s="82">
        <v>5775</v>
      </c>
      <c r="JC43" s="796">
        <v>3.8814918371050458E-2</v>
      </c>
      <c r="JD43" s="82">
        <v>333</v>
      </c>
      <c r="JE43" s="796">
        <v>4.4165041976684041E-3</v>
      </c>
      <c r="JF43" s="82">
        <v>9</v>
      </c>
      <c r="JG43" s="796">
        <v>2.4449877750611247E-3</v>
      </c>
      <c r="JH43" s="82">
        <v>11874</v>
      </c>
      <c r="JI43" s="796">
        <v>3.3499410360723819E-2</v>
      </c>
      <c r="JJ43" s="82">
        <v>11</v>
      </c>
      <c r="JK43" s="796">
        <v>1.440922190201729E-3</v>
      </c>
      <c r="JL43" s="82">
        <v>125</v>
      </c>
      <c r="JM43" s="796">
        <v>1.6048685291700903E-3</v>
      </c>
      <c r="JN43" s="82">
        <v>4452</v>
      </c>
      <c r="JO43" s="796">
        <v>0.1347335290379203</v>
      </c>
      <c r="JP43" s="82">
        <v>3881</v>
      </c>
      <c r="JQ43" s="796">
        <v>2.768109326410088E-2</v>
      </c>
      <c r="JR43" s="82">
        <v>237</v>
      </c>
      <c r="JS43" s="796">
        <v>3.2091643985863428E-3</v>
      </c>
      <c r="JT43" s="82">
        <v>8</v>
      </c>
      <c r="JU43" s="796">
        <v>2.7913468248429866E-3</v>
      </c>
      <c r="JV43" s="82">
        <v>8714</v>
      </c>
      <c r="JW43" s="796">
        <v>2.5974258240284244E-2</v>
      </c>
      <c r="JX43" s="82">
        <v>14</v>
      </c>
      <c r="JY43" s="796">
        <v>4.014072190221147E-5</v>
      </c>
      <c r="JZ43" s="82">
        <v>137</v>
      </c>
      <c r="KA43" s="796">
        <v>3.9280563575735505E-4</v>
      </c>
      <c r="KB43" s="82">
        <v>4965</v>
      </c>
      <c r="KC43" s="796">
        <v>1.4235620303177139E-2</v>
      </c>
      <c r="KD43" s="82">
        <v>3903</v>
      </c>
      <c r="KE43" s="796">
        <v>1.1190659827452239E-2</v>
      </c>
      <c r="KF43" s="82">
        <v>225</v>
      </c>
      <c r="KG43" s="796">
        <v>6.4511874485697002E-4</v>
      </c>
      <c r="KH43" s="82">
        <v>7</v>
      </c>
      <c r="KI43" s="796">
        <v>2.0070360951105735E-5</v>
      </c>
      <c r="KJ43" s="82">
        <v>9251</v>
      </c>
      <c r="KK43" s="796">
        <v>2.6524415594097021E-2</v>
      </c>
      <c r="KL43" s="82">
        <v>8394</v>
      </c>
      <c r="KM43" s="796">
        <v>2.3959103403197402E-2</v>
      </c>
      <c r="KN43" s="82">
        <v>136</v>
      </c>
      <c r="KO43" s="796">
        <v>3.8818656931556431E-4</v>
      </c>
      <c r="KP43" s="82">
        <v>4096</v>
      </c>
      <c r="KQ43" s="796">
        <v>1.16912660876217E-2</v>
      </c>
      <c r="KR43" s="82">
        <v>3688</v>
      </c>
      <c r="KS43" s="796">
        <v>1.0526706379675009E-2</v>
      </c>
      <c r="KT43" s="82">
        <v>278</v>
      </c>
      <c r="KU43" s="796">
        <v>7.934990166891682E-4</v>
      </c>
      <c r="KV43" s="82">
        <v>183</v>
      </c>
      <c r="KW43" s="796">
        <v>5.2233928077020778E-4</v>
      </c>
      <c r="KX43" s="82">
        <v>8394</v>
      </c>
      <c r="KY43" s="796">
        <v>2.3959103403197402E-2</v>
      </c>
      <c r="KZ43" s="208">
        <v>7</v>
      </c>
      <c r="LA43" s="278">
        <v>8.9858793324775355E-4</v>
      </c>
      <c r="LB43" s="208">
        <v>130</v>
      </c>
      <c r="LC43" s="278">
        <v>1.6859251189874074E-3</v>
      </c>
      <c r="LD43" s="208">
        <v>3559</v>
      </c>
      <c r="LE43" s="278">
        <v>0.12025273685633193</v>
      </c>
      <c r="LF43" s="208">
        <v>3050</v>
      </c>
      <c r="LG43" s="278">
        <v>2.1131834936119503E-2</v>
      </c>
      <c r="LH43" s="208">
        <v>183</v>
      </c>
      <c r="LI43" s="278">
        <v>2.4252865946590681E-3</v>
      </c>
      <c r="LJ43" s="208">
        <v>215</v>
      </c>
      <c r="LK43" s="278">
        <v>6.3836104513064137E-2</v>
      </c>
      <c r="LL43" s="208">
        <v>7144</v>
      </c>
      <c r="LM43" s="278">
        <v>2.1158003850140678E-2</v>
      </c>
      <c r="LN43" s="208">
        <v>1</v>
      </c>
      <c r="LO43" s="278">
        <v>1.4499057561258519E-4</v>
      </c>
      <c r="LP43" s="208">
        <v>137</v>
      </c>
      <c r="LQ43" s="278">
        <v>1.8437521028194603E-3</v>
      </c>
      <c r="LR43" s="208">
        <v>2944</v>
      </c>
      <c r="LS43" s="278">
        <v>0.10276459089639765</v>
      </c>
      <c r="LT43" s="208">
        <v>2548</v>
      </c>
      <c r="LU43" s="278">
        <v>1.8057218989844585E-2</v>
      </c>
      <c r="LV43" s="208">
        <v>154</v>
      </c>
      <c r="LW43" s="278">
        <v>2.1012416427889208E-3</v>
      </c>
      <c r="LX43" s="208">
        <v>188</v>
      </c>
      <c r="LY43" s="278">
        <v>6.310842564619E-2</v>
      </c>
      <c r="LZ43" s="208">
        <v>5972</v>
      </c>
      <c r="MA43" s="278">
        <v>1.8250383526981353E-2</v>
      </c>
      <c r="MB43" s="208">
        <v>5915</v>
      </c>
      <c r="MC43" s="278">
        <v>1.8213312305766453E-2</v>
      </c>
      <c r="ME43" s="277"/>
    </row>
    <row r="44" spans="1:343">
      <c r="A44" s="798"/>
      <c r="B44" s="277" t="s">
        <v>2843</v>
      </c>
      <c r="C44" s="277"/>
      <c r="D44" s="82">
        <v>62</v>
      </c>
      <c r="E44" s="796">
        <v>6.7427949972811308E-3</v>
      </c>
      <c r="F44" s="82">
        <v>2139</v>
      </c>
      <c r="G44" s="796">
        <v>6.1391424143275357E-2</v>
      </c>
      <c r="H44" s="82">
        <v>4946</v>
      </c>
      <c r="I44" s="796">
        <v>6.9597275771817749E-2</v>
      </c>
      <c r="J44" s="82">
        <v>32565</v>
      </c>
      <c r="K44" s="796">
        <v>0.15535031938289215</v>
      </c>
      <c r="L44" s="82">
        <v>4409</v>
      </c>
      <c r="M44" s="796">
        <v>8.3176124358587386E-2</v>
      </c>
      <c r="N44" s="82">
        <v>627</v>
      </c>
      <c r="O44" s="796">
        <v>0.11839123867069487</v>
      </c>
      <c r="P44" s="82">
        <v>44748</v>
      </c>
      <c r="Q44" s="796">
        <v>0.11682635824870115</v>
      </c>
      <c r="R44" s="82">
        <v>50</v>
      </c>
      <c r="S44" s="796">
        <v>5.225752508361204E-3</v>
      </c>
      <c r="T44" s="82">
        <v>2043</v>
      </c>
      <c r="U44" s="796">
        <v>0.06</v>
      </c>
      <c r="V44" s="82">
        <v>3912</v>
      </c>
      <c r="W44" s="796">
        <v>7.5695129738201666E-2</v>
      </c>
      <c r="X44" s="82">
        <v>30143</v>
      </c>
      <c r="Y44" s="796">
        <v>0.16226153051117523</v>
      </c>
      <c r="Z44" s="82">
        <v>3849</v>
      </c>
      <c r="AA44" s="796">
        <v>7.7424416148693498E-2</v>
      </c>
      <c r="AB44" s="82">
        <v>540</v>
      </c>
      <c r="AC44" s="796">
        <v>0.11560693641618497</v>
      </c>
      <c r="AD44" s="82">
        <v>40537</v>
      </c>
      <c r="AE44" s="796">
        <v>0.12084328262548032</v>
      </c>
      <c r="AF44" s="82">
        <v>58</v>
      </c>
      <c r="AG44" s="796">
        <v>5.558217537134643E-3</v>
      </c>
      <c r="AH44" s="82">
        <v>2174</v>
      </c>
      <c r="AI44" s="796">
        <v>6.3181144468017092E-2</v>
      </c>
      <c r="AJ44" s="82">
        <v>4628</v>
      </c>
      <c r="AK44" s="796">
        <v>8.5584835876098012E-2</v>
      </c>
      <c r="AL44" s="82">
        <v>32873</v>
      </c>
      <c r="AM44" s="796">
        <v>0.17823623498793614</v>
      </c>
      <c r="AN44" s="82">
        <v>3822</v>
      </c>
      <c r="AO44" s="796">
        <v>7.9871269748390872E-2</v>
      </c>
      <c r="AP44" s="82">
        <v>582</v>
      </c>
      <c r="AQ44" s="796">
        <v>0.10357714895888948</v>
      </c>
      <c r="AR44" s="82">
        <v>44137</v>
      </c>
      <c r="AS44" s="796">
        <v>0.13103837304238106</v>
      </c>
      <c r="AT44" s="82">
        <v>43</v>
      </c>
      <c r="AU44" s="796">
        <v>3.9073148568832348E-3</v>
      </c>
      <c r="AV44" s="82">
        <v>2205</v>
      </c>
      <c r="AW44" s="796">
        <v>6.3720957114784413E-2</v>
      </c>
      <c r="AX44" s="82">
        <v>5170</v>
      </c>
      <c r="AY44" s="796">
        <v>0.10301061985694077</v>
      </c>
      <c r="AZ44" s="82">
        <v>30562</v>
      </c>
      <c r="BA44" s="796">
        <v>0.17499398783825568</v>
      </c>
      <c r="BB44" s="82">
        <v>4431</v>
      </c>
      <c r="BC44" s="796">
        <v>9.5965174452602164E-2</v>
      </c>
      <c r="BD44" s="82">
        <v>559</v>
      </c>
      <c r="BE44" s="796">
        <v>0.10417443160641074</v>
      </c>
      <c r="BF44" s="82">
        <v>42970</v>
      </c>
      <c r="BG44" s="796">
        <v>0.13345425069025382</v>
      </c>
      <c r="BH44" s="82">
        <v>54</v>
      </c>
      <c r="BI44" s="796">
        <v>5.4922701383238407E-3</v>
      </c>
      <c r="BJ44" s="82">
        <v>2225</v>
      </c>
      <c r="BK44" s="796">
        <v>6.3655089546260799E-2</v>
      </c>
      <c r="BL44" s="82">
        <v>5187</v>
      </c>
      <c r="BM44" s="796">
        <v>0.1085691560616209</v>
      </c>
      <c r="BN44" s="82">
        <v>30270</v>
      </c>
      <c r="BO44" s="796">
        <v>0.17623838468525116</v>
      </c>
      <c r="BP44" s="82">
        <v>4121</v>
      </c>
      <c r="BQ44" s="796">
        <v>9.0493862403654007E-2</v>
      </c>
      <c r="BR44" s="82">
        <v>529</v>
      </c>
      <c r="BS44" s="796">
        <v>8.9706630490079708E-2</v>
      </c>
      <c r="BT44" s="82">
        <v>42386</v>
      </c>
      <c r="BU44" s="796">
        <v>0.13423741266935652</v>
      </c>
      <c r="BV44" s="82">
        <v>42</v>
      </c>
      <c r="BW44" s="796">
        <v>4.7122181083810166E-3</v>
      </c>
      <c r="BX44" s="82">
        <v>2438</v>
      </c>
      <c r="BY44" s="796">
        <v>6.73852957435047E-2</v>
      </c>
      <c r="BZ44" s="82">
        <v>5274</v>
      </c>
      <c r="CA44" s="796">
        <v>0.11513272790778903</v>
      </c>
      <c r="CB44" s="82">
        <v>29205</v>
      </c>
      <c r="CC44" s="796">
        <v>0.17604296641892259</v>
      </c>
      <c r="CD44" s="82">
        <v>3848</v>
      </c>
      <c r="CE44" s="796">
        <v>8.3225192490699887E-2</v>
      </c>
      <c r="CF44" s="82">
        <v>547</v>
      </c>
      <c r="CG44" s="796">
        <v>9.0130169714944808E-2</v>
      </c>
      <c r="CH44" s="82">
        <v>41354</v>
      </c>
      <c r="CI44" s="796">
        <v>0.13378711950385469</v>
      </c>
      <c r="CJ44" s="82">
        <v>49</v>
      </c>
      <c r="CK44" s="796">
        <v>5.2801724137931036E-3</v>
      </c>
      <c r="CL44" s="82">
        <v>2601</v>
      </c>
      <c r="CM44" s="796">
        <v>6.7966238992395928E-2</v>
      </c>
      <c r="CN44" s="82">
        <v>6724</v>
      </c>
      <c r="CO44" s="796">
        <v>0.13045165295669719</v>
      </c>
      <c r="CP44" s="82">
        <v>29145</v>
      </c>
      <c r="CQ44" s="796">
        <v>0.18068367802410357</v>
      </c>
      <c r="CR44" s="82">
        <v>4036</v>
      </c>
      <c r="CS44" s="796">
        <v>8.1844544035041475E-2</v>
      </c>
      <c r="CT44" s="82">
        <v>571</v>
      </c>
      <c r="CU44" s="796">
        <v>9.1978092783505161E-2</v>
      </c>
      <c r="CV44" s="82">
        <v>43126</v>
      </c>
      <c r="CW44" s="796">
        <v>0.13651010705309605</v>
      </c>
      <c r="CX44" s="82">
        <v>47</v>
      </c>
      <c r="CY44" s="796">
        <v>5.5959042743183715E-3</v>
      </c>
      <c r="CZ44" s="82">
        <v>2604</v>
      </c>
      <c r="DA44" s="796">
        <v>6.7239910140212258E-2</v>
      </c>
      <c r="DB44" s="82">
        <v>6487</v>
      </c>
      <c r="DC44" s="796">
        <v>0.12686275276723902</v>
      </c>
      <c r="DD44" s="82">
        <v>27923</v>
      </c>
      <c r="DE44" s="796">
        <f t="shared" si="24"/>
        <v>0.17844110861882762</v>
      </c>
      <c r="DF44" s="82">
        <v>3777</v>
      </c>
      <c r="DG44" s="796">
        <f t="shared" si="25"/>
        <v>7.781371680504337E-2</v>
      </c>
      <c r="DH44" s="82">
        <v>585</v>
      </c>
      <c r="DI44" s="796">
        <f t="shared" si="26"/>
        <v>9.3780057710804748E-2</v>
      </c>
      <c r="DJ44" s="82">
        <f t="shared" si="27"/>
        <v>41423</v>
      </c>
      <c r="DK44" s="796">
        <f t="shared" si="28"/>
        <v>0.13382980098216593</v>
      </c>
      <c r="DL44" s="82">
        <v>69</v>
      </c>
      <c r="DM44" s="796">
        <f t="shared" si="1"/>
        <v>7.7302263051758904E-3</v>
      </c>
      <c r="DN44" s="82">
        <v>2568</v>
      </c>
      <c r="DO44" s="796">
        <f t="shared" si="2"/>
        <v>6.3576945929887108E-2</v>
      </c>
      <c r="DP44" s="82">
        <v>5651</v>
      </c>
      <c r="DQ44" s="796">
        <f t="shared" si="3"/>
        <v>0.12174681144432954</v>
      </c>
      <c r="DR44" s="82">
        <v>25939</v>
      </c>
      <c r="DS44" s="796">
        <f t="shared" si="4"/>
        <v>0.17761693794123487</v>
      </c>
      <c r="DT44" s="82">
        <v>3128</v>
      </c>
      <c r="DU44" s="796">
        <f t="shared" si="5"/>
        <v>6.4270891121658555E-2</v>
      </c>
      <c r="DV44" s="82">
        <v>574</v>
      </c>
      <c r="DW44" s="796">
        <f t="shared" si="6"/>
        <v>9.2640413169786953E-2</v>
      </c>
      <c r="DX44" s="82">
        <f t="shared" si="29"/>
        <v>37929</v>
      </c>
      <c r="DY44" s="796">
        <f t="shared" si="7"/>
        <v>0.12786291709086495</v>
      </c>
      <c r="DZ44" s="82">
        <v>82</v>
      </c>
      <c r="EA44" s="796">
        <f t="shared" si="8"/>
        <v>9.5772015884139222E-3</v>
      </c>
      <c r="EB44" s="82">
        <v>2649</v>
      </c>
      <c r="EC44" s="796">
        <f t="shared" si="9"/>
        <v>6.2146627565982403E-2</v>
      </c>
      <c r="ED44" s="82">
        <v>6172</v>
      </c>
      <c r="EE44" s="796">
        <f t="shared" si="10"/>
        <v>0.13852852718050007</v>
      </c>
      <c r="EF44" s="82">
        <v>26239</v>
      </c>
      <c r="EG44" s="796">
        <f t="shared" si="11"/>
        <v>0.17992004772451436</v>
      </c>
      <c r="EH44" s="82">
        <v>3538</v>
      </c>
      <c r="EI44" s="796">
        <f t="shared" si="12"/>
        <v>7.2986075296544606E-2</v>
      </c>
      <c r="EJ44" s="82">
        <v>570</v>
      </c>
      <c r="EK44" s="796">
        <f t="shared" si="13"/>
        <v>9.2667858884734194E-2</v>
      </c>
      <c r="EL44" s="82">
        <f t="shared" si="22"/>
        <v>39250</v>
      </c>
      <c r="EM44" s="796">
        <f t="shared" si="14"/>
        <v>0.13251002687337105</v>
      </c>
      <c r="EN44" s="82">
        <v>80</v>
      </c>
      <c r="EO44" s="796">
        <f t="shared" si="15"/>
        <v>9.825595676737903E-3</v>
      </c>
      <c r="EP44" s="82">
        <v>2675</v>
      </c>
      <c r="EQ44" s="796">
        <f t="shared" si="16"/>
        <v>6.0965881897121502E-2</v>
      </c>
      <c r="ER44" s="82">
        <v>5814</v>
      </c>
      <c r="ES44" s="796">
        <f t="shared" si="17"/>
        <v>0.1333455654686819</v>
      </c>
      <c r="ET44" s="82">
        <v>23473</v>
      </c>
      <c r="EU44" s="796">
        <f t="shared" si="18"/>
        <v>0.1720364697087407</v>
      </c>
      <c r="EV44" s="82">
        <v>3137</v>
      </c>
      <c r="EW44" s="796">
        <f t="shared" si="19"/>
        <v>6.433947945935968E-2</v>
      </c>
      <c r="EX44" s="82">
        <v>564</v>
      </c>
      <c r="EY44" s="796">
        <f t="shared" si="20"/>
        <v>9.2626046969945808E-2</v>
      </c>
      <c r="EZ44" s="82">
        <f t="shared" si="30"/>
        <v>35743</v>
      </c>
      <c r="FA44" s="796">
        <f t="shared" si="21"/>
        <v>0.12458000474019547</v>
      </c>
      <c r="FB44" s="82">
        <v>69</v>
      </c>
      <c r="FC44" s="796">
        <v>6.5695515566980859E-3</v>
      </c>
      <c r="FD44" s="82">
        <v>2843</v>
      </c>
      <c r="FE44" s="796">
        <v>5.7447109458667579E-2</v>
      </c>
      <c r="FF44" s="82">
        <v>2753</v>
      </c>
      <c r="FG44" s="796">
        <v>8.439866335571293E-2</v>
      </c>
      <c r="FH44" s="82">
        <v>27280</v>
      </c>
      <c r="FI44" s="796">
        <v>0.18098346734601811</v>
      </c>
      <c r="FJ44" s="82">
        <v>2973</v>
      </c>
      <c r="FK44" s="796">
        <v>6.0321389441220633E-2</v>
      </c>
      <c r="FL44" s="82">
        <v>559</v>
      </c>
      <c r="FM44" s="796">
        <v>9.2733908427339085E-2</v>
      </c>
      <c r="FN44" s="82">
        <v>36477</v>
      </c>
      <c r="FO44" s="796">
        <v>0.12213676558727905</v>
      </c>
      <c r="FP44" s="82">
        <v>91</v>
      </c>
      <c r="FQ44" s="796">
        <v>9.0583316742982277E-3</v>
      </c>
      <c r="FR44" s="82">
        <v>2953</v>
      </c>
      <c r="FS44" s="796">
        <v>5.6541635552492003E-2</v>
      </c>
      <c r="FT44" s="82">
        <v>2707</v>
      </c>
      <c r="FU44" s="796">
        <v>8.0024832234605492E-2</v>
      </c>
      <c r="FV44" s="82">
        <v>27743</v>
      </c>
      <c r="FW44" s="796">
        <v>0.18222721420877014</v>
      </c>
      <c r="FX44" s="82">
        <v>2871</v>
      </c>
      <c r="FY44" s="796">
        <v>5.7950829599128013E-2</v>
      </c>
      <c r="FZ44" s="82">
        <v>501</v>
      </c>
      <c r="GA44" s="796">
        <v>8.9544235924932977E-2</v>
      </c>
      <c r="GB44" s="82">
        <v>36866</v>
      </c>
      <c r="GC44" s="796">
        <v>0.12147712706891041</v>
      </c>
      <c r="GD44" s="82">
        <v>98</v>
      </c>
      <c r="GE44" s="796">
        <v>9.4375963020030817E-3</v>
      </c>
      <c r="GF44" s="82">
        <v>3023</v>
      </c>
      <c r="GG44" s="796">
        <v>5.4285560364178351E-2</v>
      </c>
      <c r="GH44" s="82">
        <v>2750</v>
      </c>
      <c r="GI44" s="796">
        <v>8.2111612074885793E-2</v>
      </c>
      <c r="GJ44" s="82">
        <v>29521</v>
      </c>
      <c r="GK44" s="796">
        <v>0.18519610549296128</v>
      </c>
      <c r="GL44" s="82">
        <v>3364</v>
      </c>
      <c r="GM44" s="796">
        <v>6.6263517639411434E-2</v>
      </c>
      <c r="GN44" s="82">
        <v>475</v>
      </c>
      <c r="GO44" s="796">
        <v>9.0304182509505698E-2</v>
      </c>
      <c r="GP44" s="82">
        <v>39231</v>
      </c>
      <c r="GQ44" s="796">
        <v>0.12454562482340878</v>
      </c>
      <c r="GR44" s="82">
        <v>87</v>
      </c>
      <c r="GS44" s="796">
        <v>8.872119110748521E-3</v>
      </c>
      <c r="GT44" s="82">
        <v>3162</v>
      </c>
      <c r="GU44" s="796">
        <v>5.3230530958553582E-2</v>
      </c>
      <c r="GV44" s="82">
        <v>2548</v>
      </c>
      <c r="GW44" s="796">
        <v>7.758358199866025E-2</v>
      </c>
      <c r="GX44" s="82">
        <v>30323</v>
      </c>
      <c r="GY44" s="796">
        <v>0.18951401214969626</v>
      </c>
      <c r="GZ44" s="82">
        <v>3263</v>
      </c>
      <c r="HA44" s="796">
        <v>6.2472478030288527E-2</v>
      </c>
      <c r="HB44" s="82">
        <v>415</v>
      </c>
      <c r="HC44" s="796">
        <v>8.3568264196536443E-2</v>
      </c>
      <c r="HD44" s="82">
        <v>39798</v>
      </c>
      <c r="HE44" s="796">
        <v>0.12466053356136708</v>
      </c>
      <c r="HF44" s="82">
        <v>113</v>
      </c>
      <c r="HG44" s="796">
        <v>1.2755389998871205E-2</v>
      </c>
      <c r="HH44" s="82">
        <v>3229</v>
      </c>
      <c r="HI44" s="796">
        <v>5.0823981238096734E-2</v>
      </c>
      <c r="HJ44" s="82">
        <v>5079</v>
      </c>
      <c r="HK44" s="796">
        <v>0.13925369451374989</v>
      </c>
      <c r="HL44" s="82">
        <v>27227</v>
      </c>
      <c r="HM44" s="796">
        <v>0.17164597819988275</v>
      </c>
      <c r="HN44" s="82">
        <v>3126</v>
      </c>
      <c r="HO44" s="796">
        <v>5.6901541766022898E-2</v>
      </c>
      <c r="HP44" s="82">
        <v>365</v>
      </c>
      <c r="HQ44" s="796">
        <v>8.7362374341790325E-2</v>
      </c>
      <c r="HR44" s="82">
        <v>39139</v>
      </c>
      <c r="HS44" s="796">
        <v>0.1198366212190335</v>
      </c>
      <c r="HT44" s="82">
        <v>118</v>
      </c>
      <c r="HU44" s="796">
        <v>1.3454960091220068E-2</v>
      </c>
      <c r="HV44" s="82">
        <v>2320</v>
      </c>
      <c r="HW44" s="796">
        <v>3.5795840276492005E-2</v>
      </c>
      <c r="HX44" s="82">
        <v>5088</v>
      </c>
      <c r="HY44" s="796">
        <v>0.14317874831157137</v>
      </c>
      <c r="HZ44" s="82">
        <v>18618</v>
      </c>
      <c r="IA44" s="796">
        <v>0.1437217273162372</v>
      </c>
      <c r="IB44" s="82">
        <v>2034</v>
      </c>
      <c r="IC44" s="796">
        <v>4.0192068290947895E-2</v>
      </c>
      <c r="ID44" s="82">
        <v>309</v>
      </c>
      <c r="IE44" s="796">
        <v>8.5833333333333331E-2</v>
      </c>
      <c r="IF44" s="82">
        <v>28487</v>
      </c>
      <c r="IG44" s="796">
        <v>9.7269408980868444E-2</v>
      </c>
      <c r="IH44" s="82">
        <v>138</v>
      </c>
      <c r="II44" s="796">
        <v>1.4746740756571917E-2</v>
      </c>
      <c r="IJ44" s="82">
        <v>2430</v>
      </c>
      <c r="IK44" s="796">
        <v>3.3933334264289003E-2</v>
      </c>
      <c r="IL44" s="82">
        <v>5684</v>
      </c>
      <c r="IM44" s="796">
        <v>0.14627994955863807</v>
      </c>
      <c r="IN44" s="82">
        <v>19648</v>
      </c>
      <c r="IO44" s="796">
        <v>0.1357862582758573</v>
      </c>
      <c r="IP44" s="82">
        <v>2565</v>
      </c>
      <c r="IQ44" s="796">
        <v>4.7732474831121946E-2</v>
      </c>
      <c r="IR44" s="82">
        <v>303</v>
      </c>
      <c r="IS44" s="796">
        <v>8.0821552413977066E-2</v>
      </c>
      <c r="IT44" s="82">
        <v>30768</v>
      </c>
      <c r="IU44" s="796">
        <v>9.5549827645104196E-2</v>
      </c>
      <c r="IV44" s="82">
        <v>156</v>
      </c>
      <c r="IW44" s="796">
        <v>1.5776699029126214E-2</v>
      </c>
      <c r="IX44" s="82">
        <v>2524</v>
      </c>
      <c r="IY44" s="796">
        <v>3.3467255393346329E-2</v>
      </c>
      <c r="IZ44" s="82">
        <v>5810</v>
      </c>
      <c r="JA44" s="796">
        <v>0.14072566971854866</v>
      </c>
      <c r="JB44" s="82">
        <v>23591</v>
      </c>
      <c r="JC44" s="796">
        <v>0.1585597816954894</v>
      </c>
      <c r="JD44" s="82">
        <v>2652</v>
      </c>
      <c r="JE44" s="796">
        <v>3.5172880276926749E-2</v>
      </c>
      <c r="JF44" s="82">
        <v>320</v>
      </c>
      <c r="JG44" s="796">
        <v>8.6932898668839992E-2</v>
      </c>
      <c r="JH44" s="82">
        <v>35053</v>
      </c>
      <c r="JI44" s="796">
        <v>9.8892945205865918E-2</v>
      </c>
      <c r="JJ44" s="82">
        <v>74</v>
      </c>
      <c r="JK44" s="796">
        <v>9.6934765522661785E-3</v>
      </c>
      <c r="JL44" s="82">
        <v>2590</v>
      </c>
      <c r="JM44" s="796">
        <v>3.325287592440427E-2</v>
      </c>
      <c r="JN44" s="82">
        <v>2486</v>
      </c>
      <c r="JO44" s="796">
        <v>7.5235299458281626E-2</v>
      </c>
      <c r="JP44" s="82">
        <v>20157</v>
      </c>
      <c r="JQ44" s="796">
        <v>0.14376907934153091</v>
      </c>
      <c r="JR44" s="82">
        <v>2354</v>
      </c>
      <c r="JS44" s="796">
        <v>3.1874991537013717E-2</v>
      </c>
      <c r="JT44" s="82">
        <v>273</v>
      </c>
      <c r="JU44" s="796">
        <v>9.5254710397766923E-2</v>
      </c>
      <c r="JV44" s="82">
        <v>27934</v>
      </c>
      <c r="JW44" s="796">
        <v>8.3264279284381459E-2</v>
      </c>
      <c r="JX44" s="82">
        <v>68</v>
      </c>
      <c r="JY44" s="796">
        <v>1.9496922066788427E-4</v>
      </c>
      <c r="JZ44" s="82">
        <v>2609</v>
      </c>
      <c r="KA44" s="796">
        <v>7.480510245919266E-3</v>
      </c>
      <c r="KB44" s="82">
        <v>2510</v>
      </c>
      <c r="KC44" s="796">
        <v>7.1966579981821988E-3</v>
      </c>
      <c r="KD44" s="82">
        <v>21988</v>
      </c>
      <c r="KE44" s="796">
        <v>6.3043870941844701E-2</v>
      </c>
      <c r="KF44" s="82">
        <v>2331</v>
      </c>
      <c r="KG44" s="796">
        <v>6.6834301967182092E-3</v>
      </c>
      <c r="KH44" s="82">
        <v>239</v>
      </c>
      <c r="KI44" s="796">
        <v>6.8525946675918146E-4</v>
      </c>
      <c r="KJ44" s="82">
        <v>29745</v>
      </c>
      <c r="KK44" s="796">
        <v>8.5284698070091439E-2</v>
      </c>
      <c r="KL44" s="82">
        <v>32656</v>
      </c>
      <c r="KM44" s="796">
        <v>9.3210445643890194E-2</v>
      </c>
      <c r="KN44" s="82">
        <v>2632</v>
      </c>
      <c r="KO44" s="796">
        <v>7.5125518414600381E-3</v>
      </c>
      <c r="KP44" s="82">
        <v>2349</v>
      </c>
      <c r="KQ44" s="796">
        <v>6.7047812597225039E-3</v>
      </c>
      <c r="KR44" s="82">
        <v>24286</v>
      </c>
      <c r="KS44" s="796">
        <v>6.9319845752924963E-2</v>
      </c>
      <c r="KT44" s="82">
        <v>3065</v>
      </c>
      <c r="KU44" s="796">
        <v>8.7484693746485622E-3</v>
      </c>
      <c r="KV44" s="82">
        <v>253</v>
      </c>
      <c r="KW44" s="796">
        <v>7.2214119144733654E-4</v>
      </c>
      <c r="KX44" s="82">
        <v>32656</v>
      </c>
      <c r="KY44" s="796">
        <v>9.3210445643890194E-2</v>
      </c>
      <c r="KZ44" s="208">
        <v>64</v>
      </c>
      <c r="LA44" s="278">
        <v>8.2156611039794613E-3</v>
      </c>
      <c r="LB44" s="208">
        <v>2357</v>
      </c>
      <c r="LC44" s="278">
        <v>3.0567119272717842E-2</v>
      </c>
      <c r="LD44" s="208">
        <v>2130</v>
      </c>
      <c r="LE44" s="278">
        <v>7.1969185025003379E-2</v>
      </c>
      <c r="LF44" s="208">
        <v>19112</v>
      </c>
      <c r="LG44" s="278">
        <v>0.13241692763905441</v>
      </c>
      <c r="LH44" s="208">
        <v>1920</v>
      </c>
      <c r="LI44" s="278">
        <v>2.5445629845603338E-2</v>
      </c>
      <c r="LJ44" s="208">
        <v>262</v>
      </c>
      <c r="LK44" s="278">
        <v>7.7790973871733962E-2</v>
      </c>
      <c r="LL44" s="208">
        <v>25845</v>
      </c>
      <c r="LM44" s="278">
        <v>7.654375832963127E-2</v>
      </c>
      <c r="LN44" s="208">
        <v>31</v>
      </c>
      <c r="LO44" s="278">
        <v>4.4947078439901405E-3</v>
      </c>
      <c r="LP44" s="208">
        <v>2468</v>
      </c>
      <c r="LQ44" s="278">
        <v>3.3214453939842542E-2</v>
      </c>
      <c r="LR44" s="208">
        <v>1973</v>
      </c>
      <c r="LS44" s="278">
        <v>6.887042725495672E-2</v>
      </c>
      <c r="LT44" s="208">
        <v>18635</v>
      </c>
      <c r="LU44" s="278">
        <v>0.13206290261999759</v>
      </c>
      <c r="LV44" s="208">
        <v>2014</v>
      </c>
      <c r="LW44" s="278">
        <v>2.7479874471278483E-2</v>
      </c>
      <c r="LX44" s="208">
        <v>255</v>
      </c>
      <c r="LY44" s="278">
        <v>8.559919436052367E-2</v>
      </c>
      <c r="LZ44" s="208">
        <v>25376</v>
      </c>
      <c r="MA44" s="278">
        <v>7.7548850030254315E-2</v>
      </c>
      <c r="MB44" s="208">
        <v>26372</v>
      </c>
      <c r="MC44" s="278">
        <v>8.120671062951379E-2</v>
      </c>
      <c r="ME44" s="277"/>
    </row>
    <row r="45" spans="1:343">
      <c r="A45" s="70"/>
      <c r="B45" s="277" t="s">
        <v>264</v>
      </c>
      <c r="C45" s="277"/>
      <c r="D45" s="82">
        <v>4213</v>
      </c>
      <c r="E45" s="796">
        <v>0.45818379554105493</v>
      </c>
      <c r="F45" s="82">
        <v>503</v>
      </c>
      <c r="G45" s="796">
        <v>1.443659950634292E-2</v>
      </c>
      <c r="H45" s="82">
        <v>2558</v>
      </c>
      <c r="I45" s="796">
        <v>3.5994709143612982E-2</v>
      </c>
      <c r="J45" s="82">
        <v>10032</v>
      </c>
      <c r="K45" s="796">
        <v>4.7857343898331767E-2</v>
      </c>
      <c r="L45" s="82">
        <v>2425</v>
      </c>
      <c r="M45" s="796">
        <v>4.5747811651071536E-2</v>
      </c>
      <c r="N45" s="82">
        <v>127</v>
      </c>
      <c r="O45" s="796">
        <v>2.3980362537764352E-2</v>
      </c>
      <c r="P45" s="82">
        <v>19858</v>
      </c>
      <c r="Q45" s="796">
        <v>5.1844503041537218E-2</v>
      </c>
      <c r="R45" s="82">
        <v>4377</v>
      </c>
      <c r="S45" s="796">
        <v>0.45746237458193978</v>
      </c>
      <c r="T45" s="82">
        <v>762</v>
      </c>
      <c r="U45" s="796">
        <v>2.237885462555066E-2</v>
      </c>
      <c r="V45" s="82">
        <v>1913</v>
      </c>
      <c r="W45" s="796">
        <v>3.7015537625045954E-2</v>
      </c>
      <c r="X45" s="82">
        <v>7594</v>
      </c>
      <c r="Y45" s="796">
        <v>4.0878945781835409E-2</v>
      </c>
      <c r="Z45" s="82">
        <v>2116</v>
      </c>
      <c r="AA45" s="796">
        <v>4.2564319192163018E-2</v>
      </c>
      <c r="AB45" s="82">
        <v>155</v>
      </c>
      <c r="AC45" s="796">
        <v>3.3183472489830869E-2</v>
      </c>
      <c r="AD45" s="82">
        <v>16917</v>
      </c>
      <c r="AE45" s="796">
        <v>5.0430614307305686E-2</v>
      </c>
      <c r="AF45" s="82">
        <v>4954</v>
      </c>
      <c r="AG45" s="796">
        <v>0.47474844274077621</v>
      </c>
      <c r="AH45" s="82">
        <v>803</v>
      </c>
      <c r="AI45" s="796">
        <v>2.3336917666889476E-2</v>
      </c>
      <c r="AJ45" s="82">
        <v>2218</v>
      </c>
      <c r="AK45" s="796">
        <v>4.10171058714748E-2</v>
      </c>
      <c r="AL45" s="82">
        <v>7138</v>
      </c>
      <c r="AM45" s="796">
        <v>3.8701981727980048E-2</v>
      </c>
      <c r="AN45" s="82">
        <v>2430</v>
      </c>
      <c r="AO45" s="796">
        <v>5.0781576527626847E-2</v>
      </c>
      <c r="AP45" s="82">
        <v>199</v>
      </c>
      <c r="AQ45" s="796">
        <v>3.5415554369104825E-2</v>
      </c>
      <c r="AR45" s="82">
        <v>17742</v>
      </c>
      <c r="AS45" s="796">
        <v>5.2674237363616122E-2</v>
      </c>
      <c r="AT45" s="82">
        <v>5028</v>
      </c>
      <c r="AU45" s="796">
        <v>0.45688323489323035</v>
      </c>
      <c r="AV45" s="82">
        <v>948</v>
      </c>
      <c r="AW45" s="796">
        <v>2.73956768003699E-2</v>
      </c>
      <c r="AX45" s="82">
        <v>1887</v>
      </c>
      <c r="AY45" s="796">
        <v>3.7597880013548787E-2</v>
      </c>
      <c r="AZ45" s="82">
        <v>6801</v>
      </c>
      <c r="BA45" s="796">
        <v>3.8941630498265059E-2</v>
      </c>
      <c r="BB45" s="82">
        <v>1797</v>
      </c>
      <c r="BC45" s="796">
        <v>3.8918848677798712E-2</v>
      </c>
      <c r="BD45" s="82">
        <v>56</v>
      </c>
      <c r="BE45" s="796">
        <v>1.0436079016026835E-2</v>
      </c>
      <c r="BF45" s="82">
        <v>16517</v>
      </c>
      <c r="BG45" s="796">
        <v>5.1297739321641202E-2</v>
      </c>
      <c r="BH45" s="82">
        <v>3836</v>
      </c>
      <c r="BI45" s="796">
        <v>0.39015459723352319</v>
      </c>
      <c r="BJ45" s="82">
        <v>1048</v>
      </c>
      <c r="BK45" s="796">
        <v>2.9982262402014074E-2</v>
      </c>
      <c r="BL45" s="82">
        <v>2221</v>
      </c>
      <c r="BM45" s="796">
        <v>4.6487776289350302E-2</v>
      </c>
      <c r="BN45" s="82">
        <v>7151</v>
      </c>
      <c r="BO45" s="796">
        <v>4.1634644495679919E-2</v>
      </c>
      <c r="BP45" s="82">
        <v>2269</v>
      </c>
      <c r="BQ45" s="796">
        <v>4.9825424361536266E-2</v>
      </c>
      <c r="BR45" s="82">
        <v>4</v>
      </c>
      <c r="BS45" s="796">
        <v>6.7831100559606584E-4</v>
      </c>
      <c r="BT45" s="82">
        <v>16529</v>
      </c>
      <c r="BU45" s="796">
        <v>5.2347713726508614E-2</v>
      </c>
      <c r="BV45" s="82">
        <v>3296</v>
      </c>
      <c r="BW45" s="796">
        <v>0.36979692583866264</v>
      </c>
      <c r="BX45" s="82">
        <v>1457</v>
      </c>
      <c r="BY45" s="796">
        <v>4.0270867882808183E-2</v>
      </c>
      <c r="BZ45" s="82">
        <v>2287</v>
      </c>
      <c r="CA45" s="796">
        <v>4.9925777156828499E-2</v>
      </c>
      <c r="CB45" s="82">
        <v>8121</v>
      </c>
      <c r="CC45" s="796">
        <v>4.8952060615924338E-2</v>
      </c>
      <c r="CD45" s="82">
        <v>2532</v>
      </c>
      <c r="CE45" s="796">
        <v>5.4762522709576954E-2</v>
      </c>
      <c r="CF45" s="82">
        <v>0</v>
      </c>
      <c r="CG45" s="796">
        <v>0</v>
      </c>
      <c r="CH45" s="82">
        <v>17693</v>
      </c>
      <c r="CI45" s="796">
        <v>5.7239819736463249E-2</v>
      </c>
      <c r="CJ45" s="82">
        <v>3853</v>
      </c>
      <c r="CK45" s="796">
        <v>0.41519396551724136</v>
      </c>
      <c r="CL45" s="82">
        <v>1743</v>
      </c>
      <c r="CM45" s="796">
        <v>4.5546003292482165E-2</v>
      </c>
      <c r="CN45" s="82">
        <v>2937</v>
      </c>
      <c r="CO45" s="796">
        <v>5.6980443892596613E-2</v>
      </c>
      <c r="CP45" s="82">
        <v>7158</v>
      </c>
      <c r="CQ45" s="796">
        <v>4.4375836929028419E-2</v>
      </c>
      <c r="CR45" s="82">
        <v>2958</v>
      </c>
      <c r="CS45" s="796">
        <v>5.9984182669884208E-2</v>
      </c>
      <c r="CT45" s="82">
        <v>1</v>
      </c>
      <c r="CU45" s="796">
        <v>1.6108247422680412E-4</v>
      </c>
      <c r="CV45" s="82">
        <v>18650</v>
      </c>
      <c r="CW45" s="796">
        <v>5.9034306370640485E-2</v>
      </c>
      <c r="CX45" s="82">
        <v>3346</v>
      </c>
      <c r="CY45" s="796">
        <v>0.3983807596142398</v>
      </c>
      <c r="CZ45" s="82">
        <v>1741</v>
      </c>
      <c r="DA45" s="796">
        <v>4.4955715650579701E-2</v>
      </c>
      <c r="DB45" s="82">
        <v>3868</v>
      </c>
      <c r="DC45" s="796">
        <v>7.564438534047796E-2</v>
      </c>
      <c r="DD45" s="82">
        <v>7367</v>
      </c>
      <c r="DE45" s="796">
        <f t="shared" si="24"/>
        <v>4.7078596397052717E-2</v>
      </c>
      <c r="DF45" s="82">
        <v>2908</v>
      </c>
      <c r="DG45" s="796">
        <f t="shared" si="25"/>
        <v>5.9910587362739243E-2</v>
      </c>
      <c r="DH45" s="82">
        <v>7</v>
      </c>
      <c r="DI45" s="796">
        <f t="shared" si="26"/>
        <v>1.1221545367104842E-3</v>
      </c>
      <c r="DJ45" s="82">
        <f t="shared" si="27"/>
        <v>19237</v>
      </c>
      <c r="DK45" s="796">
        <f t="shared" si="28"/>
        <v>6.2151072628586199E-2</v>
      </c>
      <c r="DL45" s="82">
        <v>3467</v>
      </c>
      <c r="DM45" s="796">
        <f t="shared" si="1"/>
        <v>0.38841586376876541</v>
      </c>
      <c r="DN45" s="82">
        <v>1694</v>
      </c>
      <c r="DO45" s="796">
        <f t="shared" si="2"/>
        <v>4.1938997821350764E-2</v>
      </c>
      <c r="DP45" s="82">
        <v>3419</v>
      </c>
      <c r="DQ45" s="796">
        <f t="shared" si="3"/>
        <v>7.3659944846604625E-2</v>
      </c>
      <c r="DR45" s="82">
        <v>7825</v>
      </c>
      <c r="DS45" s="796">
        <f t="shared" si="4"/>
        <v>5.3581577523812131E-2</v>
      </c>
      <c r="DT45" s="82">
        <v>2426</v>
      </c>
      <c r="DU45" s="796">
        <f t="shared" si="5"/>
        <v>4.9846925147424441E-2</v>
      </c>
      <c r="DV45" s="82">
        <v>12</v>
      </c>
      <c r="DW45" s="796">
        <f t="shared" si="6"/>
        <v>1.9367333763718529E-3</v>
      </c>
      <c r="DX45" s="82">
        <f t="shared" si="29"/>
        <v>18843</v>
      </c>
      <c r="DY45" s="796">
        <f t="shared" si="7"/>
        <v>6.3521868405261639E-2</v>
      </c>
      <c r="DZ45" s="82">
        <v>3042</v>
      </c>
      <c r="EA45" s="796">
        <f t="shared" si="8"/>
        <v>0.3552908199018921</v>
      </c>
      <c r="EB45" s="82">
        <v>2045</v>
      </c>
      <c r="EC45" s="796">
        <f t="shared" si="9"/>
        <v>4.7976539589442813E-2</v>
      </c>
      <c r="ED45" s="82">
        <v>2948</v>
      </c>
      <c r="EE45" s="796">
        <f t="shared" si="10"/>
        <v>6.6166898594963414E-2</v>
      </c>
      <c r="EF45" s="82">
        <v>7316</v>
      </c>
      <c r="EG45" s="796">
        <f t="shared" si="11"/>
        <v>5.0165595836447543E-2</v>
      </c>
      <c r="EH45" s="82">
        <v>2520</v>
      </c>
      <c r="EI45" s="796">
        <f t="shared" si="12"/>
        <v>5.1985559566787007E-2</v>
      </c>
      <c r="EJ45" s="82">
        <v>43</v>
      </c>
      <c r="EK45" s="796">
        <f t="shared" si="13"/>
        <v>6.990733214111527E-3</v>
      </c>
      <c r="EL45" s="82">
        <f t="shared" si="22"/>
        <v>17914</v>
      </c>
      <c r="EM45" s="796">
        <f t="shared" si="14"/>
        <v>6.0478589080498572E-2</v>
      </c>
      <c r="EN45" s="82">
        <v>3047</v>
      </c>
      <c r="EO45" s="796">
        <f t="shared" si="15"/>
        <v>0.37423237533775483</v>
      </c>
      <c r="EP45" s="82">
        <v>1834</v>
      </c>
      <c r="EQ45" s="796">
        <f t="shared" si="16"/>
        <v>4.1798664448344236E-2</v>
      </c>
      <c r="ER45" s="82">
        <v>2794</v>
      </c>
      <c r="ES45" s="796">
        <f t="shared" si="17"/>
        <v>6.4081099057361063E-2</v>
      </c>
      <c r="ET45" s="82">
        <v>6509</v>
      </c>
      <c r="EU45" s="796">
        <f t="shared" si="18"/>
        <v>4.7705252048489466E-2</v>
      </c>
      <c r="EV45" s="82">
        <v>2649</v>
      </c>
      <c r="EW45" s="796">
        <f t="shared" si="19"/>
        <v>5.4330660212892505E-2</v>
      </c>
      <c r="EX45" s="82">
        <v>25</v>
      </c>
      <c r="EY45" s="796">
        <f t="shared" si="20"/>
        <v>4.1057644933486619E-3</v>
      </c>
      <c r="EZ45" s="82">
        <f t="shared" si="30"/>
        <v>16858</v>
      </c>
      <c r="FA45" s="796">
        <f t="shared" si="21"/>
        <v>5.8757511118546712E-2</v>
      </c>
      <c r="FB45" s="82">
        <v>3593</v>
      </c>
      <c r="FC45" s="796">
        <v>0.34209273540893076</v>
      </c>
      <c r="FD45" s="82">
        <v>2473</v>
      </c>
      <c r="FE45" s="796">
        <v>4.9970700559720339E-2</v>
      </c>
      <c r="FF45" s="82">
        <v>791</v>
      </c>
      <c r="FG45" s="796">
        <v>2.4249670437475092E-2</v>
      </c>
      <c r="FH45" s="82">
        <v>8398</v>
      </c>
      <c r="FI45" s="796">
        <v>5.571477854735557E-2</v>
      </c>
      <c r="FJ45" s="82">
        <v>3011</v>
      </c>
      <c r="FK45" s="796">
        <v>6.1092399464350931E-2</v>
      </c>
      <c r="FL45" s="82">
        <v>4</v>
      </c>
      <c r="FM45" s="796">
        <v>6.6357000663570006E-4</v>
      </c>
      <c r="FN45" s="82">
        <v>18270</v>
      </c>
      <c r="FO45" s="796">
        <v>6.1173854957359108E-2</v>
      </c>
      <c r="FP45" s="82">
        <v>3416</v>
      </c>
      <c r="FQ45" s="796">
        <v>0.34003583515827196</v>
      </c>
      <c r="FR45" s="82">
        <v>2692</v>
      </c>
      <c r="FS45" s="796">
        <v>5.1544220422386891E-2</v>
      </c>
      <c r="FT45" s="82">
        <v>708</v>
      </c>
      <c r="FU45" s="796">
        <v>2.0930026310343807E-2</v>
      </c>
      <c r="FV45" s="82">
        <v>7907</v>
      </c>
      <c r="FW45" s="796">
        <v>5.1936365308320853E-2</v>
      </c>
      <c r="FX45" s="82">
        <v>2427</v>
      </c>
      <c r="FY45" s="796">
        <v>4.8988736829356908E-2</v>
      </c>
      <c r="FZ45" s="82">
        <v>7</v>
      </c>
      <c r="GA45" s="796">
        <v>1.2511170688114387E-3</v>
      </c>
      <c r="GB45" s="82">
        <v>17157</v>
      </c>
      <c r="GC45" s="796">
        <v>5.6534016956580481E-2</v>
      </c>
      <c r="GD45" s="82">
        <v>3188</v>
      </c>
      <c r="GE45" s="796">
        <v>0.30701078582434516</v>
      </c>
      <c r="GF45" s="82">
        <v>3154</v>
      </c>
      <c r="GG45" s="796">
        <v>5.663799450500117E-2</v>
      </c>
      <c r="GH45" s="82">
        <v>517</v>
      </c>
      <c r="GI45" s="796">
        <v>1.5436983070078529E-2</v>
      </c>
      <c r="GJ45" s="82">
        <v>8508</v>
      </c>
      <c r="GK45" s="796">
        <v>5.3373817470076031E-2</v>
      </c>
      <c r="GL45" s="82">
        <v>2848</v>
      </c>
      <c r="GM45" s="796">
        <v>5.6099434672129536E-2</v>
      </c>
      <c r="GN45" s="82">
        <v>3</v>
      </c>
      <c r="GO45" s="796">
        <v>5.7034220532319393E-4</v>
      </c>
      <c r="GP45" s="82">
        <v>18218</v>
      </c>
      <c r="GQ45" s="796">
        <v>5.7836205883940277E-2</v>
      </c>
      <c r="GR45" s="82">
        <v>3199</v>
      </c>
      <c r="GS45" s="796">
        <v>0.32622883948602899</v>
      </c>
      <c r="GT45" s="82">
        <v>3362</v>
      </c>
      <c r="GU45" s="796">
        <v>5.6597420962257165E-2</v>
      </c>
      <c r="GV45" s="82">
        <v>596</v>
      </c>
      <c r="GW45" s="796">
        <v>1.8147494062480968E-2</v>
      </c>
      <c r="GX45" s="82">
        <v>9765</v>
      </c>
      <c r="GY45" s="796">
        <v>6.1029724256893576E-2</v>
      </c>
      <c r="GZ45" s="82">
        <v>2890</v>
      </c>
      <c r="HA45" s="796">
        <v>5.5331125193850396E-2</v>
      </c>
      <c r="HB45" s="82">
        <v>61</v>
      </c>
      <c r="HC45" s="796">
        <v>1.2283527990334274E-2</v>
      </c>
      <c r="HD45" s="82">
        <v>19873</v>
      </c>
      <c r="HE45" s="796">
        <v>6.2248826158727774E-2</v>
      </c>
      <c r="HF45" s="82">
        <v>2951</v>
      </c>
      <c r="HG45" s="796">
        <v>0.33310757421830905</v>
      </c>
      <c r="HH45" s="82">
        <v>3578</v>
      </c>
      <c r="HI45" s="796">
        <v>5.6317189492074982E-2</v>
      </c>
      <c r="HJ45" s="82">
        <v>776</v>
      </c>
      <c r="HK45" s="796">
        <v>2.1276012392728867E-2</v>
      </c>
      <c r="HL45" s="82">
        <v>9942</v>
      </c>
      <c r="HM45" s="796">
        <v>6.2676913184090577E-2</v>
      </c>
      <c r="HN45" s="82">
        <v>2839</v>
      </c>
      <c r="HO45" s="796">
        <v>5.1677375903307426E-2</v>
      </c>
      <c r="HP45" s="82">
        <v>55</v>
      </c>
      <c r="HQ45" s="796">
        <v>1.3164193393968406E-2</v>
      </c>
      <c r="HR45" s="82">
        <v>20141</v>
      </c>
      <c r="HS45" s="796">
        <v>6.1668141443893654E-2</v>
      </c>
      <c r="HT45" s="82">
        <v>2540</v>
      </c>
      <c r="HU45" s="796">
        <v>0.2896237172177879</v>
      </c>
      <c r="HV45" s="82">
        <v>3293</v>
      </c>
      <c r="HW45" s="796">
        <v>5.0808492254520769E-2</v>
      </c>
      <c r="HX45" s="82">
        <v>578</v>
      </c>
      <c r="HY45" s="796">
        <v>1.6265195857721747E-2</v>
      </c>
      <c r="HZ45" s="82">
        <v>7232</v>
      </c>
      <c r="IA45" s="796">
        <v>5.5827453644377883E-2</v>
      </c>
      <c r="IB45" s="82">
        <v>2252</v>
      </c>
      <c r="IC45" s="796">
        <v>4.4499772758709269E-2</v>
      </c>
      <c r="ID45" s="82">
        <v>67</v>
      </c>
      <c r="IE45" s="796">
        <v>1.861111111111111E-2</v>
      </c>
      <c r="IF45" s="82">
        <v>15962</v>
      </c>
      <c r="IG45" s="796">
        <v>5.4502555767635137E-2</v>
      </c>
      <c r="IH45" s="82">
        <v>3025</v>
      </c>
      <c r="II45" s="796">
        <v>0.32325283180166703</v>
      </c>
      <c r="IJ45" s="82">
        <v>3552</v>
      </c>
      <c r="IK45" s="796">
        <v>4.9601318233232328E-2</v>
      </c>
      <c r="IL45" s="82">
        <v>623</v>
      </c>
      <c r="IM45" s="796">
        <v>1.6033147180688163E-2</v>
      </c>
      <c r="IN45" s="82">
        <v>9278</v>
      </c>
      <c r="IO45" s="796">
        <v>6.4119752864586932E-2</v>
      </c>
      <c r="IP45" s="82">
        <v>2278</v>
      </c>
      <c r="IQ45" s="796">
        <v>4.2391648212590949E-2</v>
      </c>
      <c r="IR45" s="82">
        <v>71</v>
      </c>
      <c r="IS45" s="796">
        <v>1.8938383568951722E-2</v>
      </c>
      <c r="IT45" s="82">
        <v>18827</v>
      </c>
      <c r="IU45" s="796">
        <v>5.8467128350051238E-2</v>
      </c>
      <c r="IV45" s="82">
        <v>3890</v>
      </c>
      <c r="IW45" s="796">
        <v>0.3934061488673139</v>
      </c>
      <c r="IX45" s="82">
        <v>3764</v>
      </c>
      <c r="IY45" s="796">
        <v>4.9909171672169406E-2</v>
      </c>
      <c r="IZ45" s="82">
        <v>620</v>
      </c>
      <c r="JA45" s="796">
        <v>1.5017197112822749E-2</v>
      </c>
      <c r="JB45" s="82">
        <v>10617</v>
      </c>
      <c r="JC45" s="796">
        <v>7.1358959020855872E-2</v>
      </c>
      <c r="JD45" s="82">
        <v>2312</v>
      </c>
      <c r="JE45" s="796">
        <v>3.0663536651679729E-2</v>
      </c>
      <c r="JF45" s="82">
        <v>70</v>
      </c>
      <c r="JG45" s="796">
        <v>1.9016571583808747E-2</v>
      </c>
      <c r="JH45" s="82">
        <v>21273</v>
      </c>
      <c r="JI45" s="796">
        <v>6.0016250345601971E-2</v>
      </c>
      <c r="JJ45" s="82">
        <v>2939</v>
      </c>
      <c r="JK45" s="796">
        <v>0.38498821063662564</v>
      </c>
      <c r="JL45" s="82">
        <v>4309</v>
      </c>
      <c r="JM45" s="796">
        <v>5.5323027937551353E-2</v>
      </c>
      <c r="JN45" s="82">
        <v>616</v>
      </c>
      <c r="JO45" s="796">
        <v>1.8642375087007838E-2</v>
      </c>
      <c r="JP45" s="82">
        <v>9275</v>
      </c>
      <c r="JQ45" s="796">
        <v>6.6153604747368117E-2</v>
      </c>
      <c r="JR45" s="82">
        <v>2089</v>
      </c>
      <c r="JS45" s="796">
        <v>2.8286685352940381E-2</v>
      </c>
      <c r="JT45" s="82">
        <v>51</v>
      </c>
      <c r="JU45" s="796">
        <v>1.7794836008374039E-2</v>
      </c>
      <c r="JV45" s="82">
        <v>19279</v>
      </c>
      <c r="JW45" s="796">
        <v>5.7465885312650899E-2</v>
      </c>
      <c r="JX45" s="82">
        <v>2891</v>
      </c>
      <c r="JY45" s="796">
        <v>8.2890590728066683E-3</v>
      </c>
      <c r="JZ45" s="82">
        <v>4449</v>
      </c>
      <c r="KA45" s="796">
        <v>1.2756147981638486E-2</v>
      </c>
      <c r="KB45" s="82">
        <v>345</v>
      </c>
      <c r="KC45" s="796">
        <v>9.89182075447354E-4</v>
      </c>
      <c r="KD45" s="82">
        <v>9750</v>
      </c>
      <c r="KE45" s="796">
        <v>2.7955145610468701E-2</v>
      </c>
      <c r="KF45" s="82">
        <v>2337</v>
      </c>
      <c r="KG45" s="796">
        <v>6.7006333632477289E-3</v>
      </c>
      <c r="KH45" s="82">
        <v>48</v>
      </c>
      <c r="KI45" s="796">
        <v>1.376253322361536E-4</v>
      </c>
      <c r="KJ45" s="82">
        <v>19820</v>
      </c>
      <c r="KK45" s="796">
        <v>5.6827793435845091E-2</v>
      </c>
      <c r="KL45" s="82">
        <v>21500</v>
      </c>
      <c r="KM45" s="796">
        <v>6.1367729707975237E-2</v>
      </c>
      <c r="KN45" s="82">
        <v>4177</v>
      </c>
      <c r="KO45" s="796">
        <v>1.1922465441405235E-2</v>
      </c>
      <c r="KP45" s="82">
        <v>325</v>
      </c>
      <c r="KQ45" s="796">
        <v>9.2765172814381167E-4</v>
      </c>
      <c r="KR45" s="82">
        <v>11196</v>
      </c>
      <c r="KS45" s="796">
        <v>3.1956888456301895E-2</v>
      </c>
      <c r="KT45" s="82">
        <v>2691</v>
      </c>
      <c r="KU45" s="796">
        <v>7.6809563090307611E-3</v>
      </c>
      <c r="KV45" s="82">
        <v>53</v>
      </c>
      <c r="KW45" s="796">
        <v>1.5127858951268313E-4</v>
      </c>
      <c r="KX45" s="82">
        <v>21500</v>
      </c>
      <c r="KY45" s="796">
        <v>6.1367729707975237E-2</v>
      </c>
      <c r="KZ45" s="208">
        <v>3303</v>
      </c>
      <c r="LA45" s="278">
        <v>0.42400513478818996</v>
      </c>
      <c r="LB45" s="208">
        <v>4722</v>
      </c>
      <c r="LC45" s="278">
        <v>6.1237987783527216E-2</v>
      </c>
      <c r="LD45" s="208">
        <v>346</v>
      </c>
      <c r="LE45" s="278">
        <v>1.1690769022840924E-2</v>
      </c>
      <c r="LF45" s="208">
        <v>9942</v>
      </c>
      <c r="LG45" s="278">
        <v>6.8882853421278714E-2</v>
      </c>
      <c r="LH45" s="208">
        <v>2545</v>
      </c>
      <c r="LI45" s="278">
        <v>3.3728712477635675E-2</v>
      </c>
      <c r="LJ45" s="208">
        <v>55</v>
      </c>
      <c r="LK45" s="278">
        <v>1.6330166270783847E-2</v>
      </c>
      <c r="LL45" s="208">
        <v>20913</v>
      </c>
      <c r="LM45" s="278">
        <v>6.1936916925810749E-2</v>
      </c>
      <c r="LN45" s="208">
        <v>3078</v>
      </c>
      <c r="LO45" s="278">
        <v>0.4403363781354212</v>
      </c>
      <c r="LP45" s="208">
        <v>3452</v>
      </c>
      <c r="LQ45" s="278">
        <v>2.0294731175560191E-2</v>
      </c>
      <c r="LR45" s="208">
        <v>1124</v>
      </c>
      <c r="LS45" s="278">
        <v>3.6093270036302708E-2</v>
      </c>
      <c r="LT45" s="208">
        <v>8616</v>
      </c>
      <c r="LU45" s="278">
        <v>5.4887425854139055E-2</v>
      </c>
      <c r="LV45" s="208">
        <v>2426</v>
      </c>
      <c r="LW45" s="278">
        <v>3.3087733660799562E-2</v>
      </c>
      <c r="LX45" s="208">
        <v>57</v>
      </c>
      <c r="LY45" s="278">
        <v>1.0741859684457872E-2</v>
      </c>
      <c r="LZ45" s="208">
        <v>18753</v>
      </c>
      <c r="MA45" s="278">
        <v>4.8226607910129393E-2</v>
      </c>
      <c r="MB45" s="208">
        <v>18964</v>
      </c>
      <c r="MC45" s="278">
        <v>4.9810652496556508E-2</v>
      </c>
      <c r="ME45" s="277"/>
    </row>
    <row r="46" spans="1:343">
      <c r="A46" s="70"/>
      <c r="B46" s="799" t="s">
        <v>156</v>
      </c>
      <c r="C46" s="274"/>
      <c r="D46" s="92">
        <v>9195</v>
      </c>
      <c r="E46" s="795">
        <v>1.0000000000000002</v>
      </c>
      <c r="F46" s="92">
        <v>34842</v>
      </c>
      <c r="G46" s="795">
        <v>0.9998999999999999</v>
      </c>
      <c r="H46" s="92">
        <v>71066</v>
      </c>
      <c r="I46" s="795">
        <v>0.99999999999999989</v>
      </c>
      <c r="J46" s="92">
        <v>209623</v>
      </c>
      <c r="K46" s="795">
        <v>1</v>
      </c>
      <c r="L46" s="92">
        <v>53008</v>
      </c>
      <c r="M46" s="795">
        <v>1</v>
      </c>
      <c r="N46" s="92">
        <v>5296</v>
      </c>
      <c r="O46" s="795">
        <v>0.99999999999999989</v>
      </c>
      <c r="P46" s="92">
        <v>383030</v>
      </c>
      <c r="Q46" s="795">
        <v>1</v>
      </c>
      <c r="R46" s="92">
        <v>9568</v>
      </c>
      <c r="S46" s="795">
        <v>1</v>
      </c>
      <c r="T46" s="92">
        <v>34050</v>
      </c>
      <c r="U46" s="795">
        <v>0.99990000000000012</v>
      </c>
      <c r="V46" s="92">
        <v>51681</v>
      </c>
      <c r="W46" s="795">
        <v>1.0000000000000002</v>
      </c>
      <c r="X46" s="92">
        <v>185768</v>
      </c>
      <c r="Y46" s="795">
        <v>1</v>
      </c>
      <c r="Z46" s="92">
        <v>49713</v>
      </c>
      <c r="AA46" s="795">
        <v>1</v>
      </c>
      <c r="AB46" s="92">
        <v>4671</v>
      </c>
      <c r="AC46" s="795">
        <v>1</v>
      </c>
      <c r="AD46" s="92">
        <v>335451</v>
      </c>
      <c r="AE46" s="795">
        <v>1</v>
      </c>
      <c r="AF46" s="92">
        <v>10435</v>
      </c>
      <c r="AG46" s="795">
        <v>0.99999999999999989</v>
      </c>
      <c r="AH46" s="92">
        <v>34409</v>
      </c>
      <c r="AI46" s="795">
        <v>0.9998999999999999</v>
      </c>
      <c r="AJ46" s="92">
        <v>54075</v>
      </c>
      <c r="AK46" s="795">
        <v>1</v>
      </c>
      <c r="AL46" s="92">
        <v>184435</v>
      </c>
      <c r="AM46" s="795">
        <v>1</v>
      </c>
      <c r="AN46" s="92">
        <v>47852</v>
      </c>
      <c r="AO46" s="795">
        <v>0.99999999999999989</v>
      </c>
      <c r="AP46" s="92">
        <v>5619</v>
      </c>
      <c r="AQ46" s="795">
        <v>1</v>
      </c>
      <c r="AR46" s="92">
        <v>336825</v>
      </c>
      <c r="AS46" s="795">
        <v>1.0000000000000002</v>
      </c>
      <c r="AT46" s="92">
        <v>11005</v>
      </c>
      <c r="AU46" s="795">
        <v>0.99999999999999989</v>
      </c>
      <c r="AV46" s="92">
        <v>34604</v>
      </c>
      <c r="AW46" s="795">
        <v>0.99990000000000012</v>
      </c>
      <c r="AX46" s="92">
        <v>50189</v>
      </c>
      <c r="AY46" s="795">
        <v>1.0000000000000002</v>
      </c>
      <c r="AZ46" s="92">
        <v>174646</v>
      </c>
      <c r="BA46" s="795">
        <v>1</v>
      </c>
      <c r="BB46" s="92">
        <v>46173</v>
      </c>
      <c r="BC46" s="795">
        <v>0.99999999999999989</v>
      </c>
      <c r="BD46" s="92">
        <v>5366</v>
      </c>
      <c r="BE46" s="795">
        <v>1.0000000000000002</v>
      </c>
      <c r="BF46" s="92">
        <v>321983</v>
      </c>
      <c r="BG46" s="795">
        <v>0.99999999999999989</v>
      </c>
      <c r="BH46" s="92">
        <v>9832</v>
      </c>
      <c r="BI46" s="795">
        <v>1</v>
      </c>
      <c r="BJ46" s="92">
        <v>34954</v>
      </c>
      <c r="BK46" s="795">
        <v>1</v>
      </c>
      <c r="BL46" s="92">
        <v>47776</v>
      </c>
      <c r="BM46" s="795">
        <v>1</v>
      </c>
      <c r="BN46" s="92">
        <v>171756</v>
      </c>
      <c r="BO46" s="795">
        <v>1</v>
      </c>
      <c r="BP46" s="92">
        <v>45539</v>
      </c>
      <c r="BQ46" s="795">
        <v>1</v>
      </c>
      <c r="BR46" s="92">
        <v>5897</v>
      </c>
      <c r="BS46" s="795">
        <v>1</v>
      </c>
      <c r="BT46" s="92">
        <v>315754</v>
      </c>
      <c r="BU46" s="795">
        <v>1</v>
      </c>
      <c r="BV46" s="92">
        <v>8913</v>
      </c>
      <c r="BW46" s="795">
        <v>1</v>
      </c>
      <c r="BX46" s="92">
        <v>36180</v>
      </c>
      <c r="BY46" s="795">
        <v>1</v>
      </c>
      <c r="BZ46" s="92">
        <v>45808</v>
      </c>
      <c r="CA46" s="795">
        <v>1</v>
      </c>
      <c r="CB46" s="92">
        <v>165897</v>
      </c>
      <c r="CC46" s="795">
        <v>1</v>
      </c>
      <c r="CD46" s="92">
        <v>46236</v>
      </c>
      <c r="CE46" s="795">
        <v>1</v>
      </c>
      <c r="CF46" s="92">
        <v>6069</v>
      </c>
      <c r="CG46" s="795">
        <v>1</v>
      </c>
      <c r="CH46" s="92">
        <v>309103</v>
      </c>
      <c r="CI46" s="795">
        <v>1</v>
      </c>
      <c r="CJ46" s="92">
        <v>9280</v>
      </c>
      <c r="CK46" s="795">
        <v>1</v>
      </c>
      <c r="CL46" s="92">
        <v>38269</v>
      </c>
      <c r="CM46" s="795">
        <v>1</v>
      </c>
      <c r="CN46" s="92">
        <v>51544</v>
      </c>
      <c r="CO46" s="795">
        <v>1</v>
      </c>
      <c r="CP46" s="92">
        <v>161304</v>
      </c>
      <c r="CQ46" s="795">
        <v>1</v>
      </c>
      <c r="CR46" s="92">
        <v>49313</v>
      </c>
      <c r="CS46" s="795">
        <v>1</v>
      </c>
      <c r="CT46" s="92">
        <v>6208</v>
      </c>
      <c r="CU46" s="795">
        <v>1</v>
      </c>
      <c r="CV46" s="92">
        <v>315918</v>
      </c>
      <c r="CW46" s="795">
        <v>1</v>
      </c>
      <c r="CX46" s="92">
        <v>8399</v>
      </c>
      <c r="CY46" s="795">
        <v>1</v>
      </c>
      <c r="CZ46" s="92">
        <v>38727</v>
      </c>
      <c r="DA46" s="795">
        <v>1</v>
      </c>
      <c r="DB46" s="92">
        <v>51134</v>
      </c>
      <c r="DC46" s="795">
        <v>1</v>
      </c>
      <c r="DD46" s="92">
        <f t="shared" ref="DD46:DK46" si="31">+DD6+DD10</f>
        <v>156483</v>
      </c>
      <c r="DE46" s="795">
        <f t="shared" si="31"/>
        <v>1.0000000000000002</v>
      </c>
      <c r="DF46" s="92">
        <f t="shared" si="31"/>
        <v>48539</v>
      </c>
      <c r="DG46" s="795">
        <f t="shared" si="31"/>
        <v>0.99999999999999967</v>
      </c>
      <c r="DH46" s="92">
        <f t="shared" si="31"/>
        <v>6238</v>
      </c>
      <c r="DI46" s="795">
        <f t="shared" si="31"/>
        <v>1</v>
      </c>
      <c r="DJ46" s="92">
        <f t="shared" si="31"/>
        <v>309520</v>
      </c>
      <c r="DK46" s="795">
        <f t="shared" si="31"/>
        <v>1</v>
      </c>
      <c r="DL46" s="92">
        <f>DL10+DL6</f>
        <v>8926</v>
      </c>
      <c r="DM46" s="795">
        <f t="shared" si="1"/>
        <v>1</v>
      </c>
      <c r="DN46" s="92">
        <f>DN10+DN6</f>
        <v>40392</v>
      </c>
      <c r="DO46" s="795">
        <f t="shared" si="2"/>
        <v>1</v>
      </c>
      <c r="DP46" s="92">
        <f>DP10+DP6</f>
        <v>46416</v>
      </c>
      <c r="DQ46" s="795">
        <f t="shared" si="3"/>
        <v>1</v>
      </c>
      <c r="DR46" s="92">
        <f>DR10+DR6</f>
        <v>146039</v>
      </c>
      <c r="DS46" s="795">
        <f t="shared" si="4"/>
        <v>1</v>
      </c>
      <c r="DT46" s="92">
        <f>DT10+DT6</f>
        <v>48669</v>
      </c>
      <c r="DU46" s="795">
        <f t="shared" si="5"/>
        <v>1</v>
      </c>
      <c r="DV46" s="92">
        <f>DV10+DV6</f>
        <v>6196</v>
      </c>
      <c r="DW46" s="795">
        <f t="shared" si="6"/>
        <v>1</v>
      </c>
      <c r="DX46" s="92">
        <f>DX10+DX6</f>
        <v>296638</v>
      </c>
      <c r="DY46" s="795">
        <f t="shared" si="7"/>
        <v>1</v>
      </c>
      <c r="DZ46" s="92">
        <f>DZ6+DZ10</f>
        <v>8562</v>
      </c>
      <c r="EA46" s="795">
        <f t="shared" si="8"/>
        <v>1</v>
      </c>
      <c r="EB46" s="92">
        <f>EB6+EB10</f>
        <v>42625</v>
      </c>
      <c r="EC46" s="795">
        <f t="shared" si="9"/>
        <v>1</v>
      </c>
      <c r="ED46" s="92">
        <f>ED6+ED10</f>
        <v>44554</v>
      </c>
      <c r="EE46" s="795">
        <f t="shared" si="10"/>
        <v>1</v>
      </c>
      <c r="EF46" s="92">
        <f>EF6+EF10</f>
        <v>145837</v>
      </c>
      <c r="EG46" s="795">
        <f t="shared" si="11"/>
        <v>1</v>
      </c>
      <c r="EH46" s="92">
        <f>EH6+EH10</f>
        <v>48475</v>
      </c>
      <c r="EI46" s="795">
        <f t="shared" si="12"/>
        <v>1</v>
      </c>
      <c r="EJ46" s="92">
        <f>EJ6+EJ10</f>
        <v>6151</v>
      </c>
      <c r="EK46" s="795">
        <f t="shared" si="13"/>
        <v>1</v>
      </c>
      <c r="EL46" s="92">
        <f>EL6+EL10</f>
        <v>296204</v>
      </c>
      <c r="EM46" s="795">
        <f t="shared" si="14"/>
        <v>1</v>
      </c>
      <c r="EN46" s="92">
        <f>EN10+EN6</f>
        <v>8142</v>
      </c>
      <c r="EO46" s="795">
        <f t="shared" si="15"/>
        <v>1</v>
      </c>
      <c r="EP46" s="92">
        <f>EP10+EP6</f>
        <v>43877</v>
      </c>
      <c r="EQ46" s="795">
        <f t="shared" si="16"/>
        <v>1</v>
      </c>
      <c r="ER46" s="92">
        <f>ER10+ER6</f>
        <v>43601</v>
      </c>
      <c r="ES46" s="795">
        <f t="shared" si="17"/>
        <v>1</v>
      </c>
      <c r="ET46" s="92">
        <f>ET10+ET6</f>
        <v>136442</v>
      </c>
      <c r="EU46" s="795">
        <f t="shared" si="18"/>
        <v>1</v>
      </c>
      <c r="EV46" s="92">
        <f>EV10+EV6</f>
        <v>48757</v>
      </c>
      <c r="EW46" s="795">
        <f t="shared" si="19"/>
        <v>1</v>
      </c>
      <c r="EX46" s="92">
        <f>EX10+EX6</f>
        <v>6089</v>
      </c>
      <c r="EY46" s="795">
        <f t="shared" si="20"/>
        <v>1</v>
      </c>
      <c r="EZ46" s="92">
        <f>EZ10+EZ6</f>
        <v>286908</v>
      </c>
      <c r="FA46" s="795">
        <f t="shared" si="21"/>
        <v>1</v>
      </c>
      <c r="FB46" s="92">
        <v>10503</v>
      </c>
      <c r="FC46" s="795">
        <v>1</v>
      </c>
      <c r="FD46" s="92">
        <v>49489</v>
      </c>
      <c r="FE46" s="795">
        <v>1</v>
      </c>
      <c r="FF46" s="92">
        <v>32619</v>
      </c>
      <c r="FG46" s="795">
        <v>1</v>
      </c>
      <c r="FH46" s="92">
        <v>150732</v>
      </c>
      <c r="FI46" s="795">
        <v>1</v>
      </c>
      <c r="FJ46" s="92">
        <v>49286</v>
      </c>
      <c r="FK46" s="795">
        <v>1</v>
      </c>
      <c r="FL46" s="92">
        <v>6028</v>
      </c>
      <c r="FM46" s="795">
        <v>1</v>
      </c>
      <c r="FN46" s="92">
        <v>298657</v>
      </c>
      <c r="FO46" s="795">
        <v>1</v>
      </c>
      <c r="FP46" s="92">
        <v>10046</v>
      </c>
      <c r="FQ46" s="795">
        <v>1</v>
      </c>
      <c r="FR46" s="92">
        <v>52227</v>
      </c>
      <c r="FS46" s="795">
        <v>1</v>
      </c>
      <c r="FT46" s="92">
        <v>33827</v>
      </c>
      <c r="FU46" s="795">
        <v>1</v>
      </c>
      <c r="FV46" s="92">
        <v>152244</v>
      </c>
      <c r="FW46" s="795">
        <v>1</v>
      </c>
      <c r="FX46" s="92">
        <v>49542</v>
      </c>
      <c r="FY46" s="795">
        <v>1</v>
      </c>
      <c r="FZ46" s="92">
        <v>5595</v>
      </c>
      <c r="GA46" s="795">
        <v>1</v>
      </c>
      <c r="GB46" s="92">
        <v>303481</v>
      </c>
      <c r="GC46" s="795">
        <v>1</v>
      </c>
      <c r="GD46" s="92">
        <v>10384</v>
      </c>
      <c r="GE46" s="795">
        <v>1</v>
      </c>
      <c r="GF46" s="92">
        <v>55687</v>
      </c>
      <c r="GG46" s="795">
        <v>1</v>
      </c>
      <c r="GH46" s="92">
        <v>33491</v>
      </c>
      <c r="GI46" s="795">
        <v>1</v>
      </c>
      <c r="GJ46" s="92">
        <v>159404</v>
      </c>
      <c r="GK46" s="795">
        <v>1</v>
      </c>
      <c r="GL46" s="92">
        <v>50767</v>
      </c>
      <c r="GM46" s="795">
        <v>1</v>
      </c>
      <c r="GN46" s="92">
        <v>5260</v>
      </c>
      <c r="GO46" s="795">
        <v>1</v>
      </c>
      <c r="GP46" s="92">
        <v>314993</v>
      </c>
      <c r="GQ46" s="795">
        <v>1</v>
      </c>
      <c r="GR46" s="92">
        <v>9806</v>
      </c>
      <c r="GS46" s="795">
        <v>1</v>
      </c>
      <c r="GT46" s="92">
        <v>59402</v>
      </c>
      <c r="GU46" s="795">
        <v>1</v>
      </c>
      <c r="GV46" s="92">
        <v>32842</v>
      </c>
      <c r="GW46" s="795">
        <v>1</v>
      </c>
      <c r="GX46" s="92">
        <v>160004</v>
      </c>
      <c r="GY46" s="795">
        <v>1</v>
      </c>
      <c r="GZ46" s="92">
        <v>52231</v>
      </c>
      <c r="HA46" s="795">
        <v>1</v>
      </c>
      <c r="HB46" s="92">
        <v>4966</v>
      </c>
      <c r="HC46" s="795">
        <v>1</v>
      </c>
      <c r="HD46" s="92">
        <v>319251</v>
      </c>
      <c r="HE46" s="795">
        <v>1</v>
      </c>
      <c r="HF46" s="92">
        <v>8859</v>
      </c>
      <c r="HG46" s="795">
        <v>1</v>
      </c>
      <c r="HH46" s="92">
        <v>63533</v>
      </c>
      <c r="HI46" s="795">
        <v>1</v>
      </c>
      <c r="HJ46" s="92">
        <v>36473</v>
      </c>
      <c r="HK46" s="795">
        <v>1</v>
      </c>
      <c r="HL46" s="92">
        <v>158623</v>
      </c>
      <c r="HM46" s="795">
        <v>1</v>
      </c>
      <c r="HN46" s="92">
        <v>54937</v>
      </c>
      <c r="HO46" s="795">
        <v>1</v>
      </c>
      <c r="HP46" s="92">
        <v>4178</v>
      </c>
      <c r="HQ46" s="795">
        <v>1</v>
      </c>
      <c r="HR46" s="92">
        <v>326603</v>
      </c>
      <c r="HS46" s="795">
        <v>1</v>
      </c>
      <c r="HT46" s="92">
        <v>8770</v>
      </c>
      <c r="HU46" s="795">
        <v>1</v>
      </c>
      <c r="HV46" s="92">
        <v>64812</v>
      </c>
      <c r="HW46" s="795">
        <v>1</v>
      </c>
      <c r="HX46" s="92">
        <v>35536</v>
      </c>
      <c r="HY46" s="795">
        <v>1</v>
      </c>
      <c r="HZ46" s="92">
        <v>129542</v>
      </c>
      <c r="IA46" s="795">
        <v>1</v>
      </c>
      <c r="IB46" s="92">
        <v>50607</v>
      </c>
      <c r="IC46" s="795">
        <v>1</v>
      </c>
      <c r="ID46" s="92">
        <v>3600</v>
      </c>
      <c r="IE46" s="795">
        <v>1</v>
      </c>
      <c r="IF46" s="92">
        <v>292867</v>
      </c>
      <c r="IG46" s="795">
        <v>1</v>
      </c>
      <c r="IH46" s="92">
        <v>9358</v>
      </c>
      <c r="II46" s="795">
        <v>1</v>
      </c>
      <c r="IJ46" s="92">
        <v>71611</v>
      </c>
      <c r="IK46" s="795">
        <v>1</v>
      </c>
      <c r="IL46" s="92">
        <v>38857</v>
      </c>
      <c r="IM46" s="795">
        <v>1</v>
      </c>
      <c r="IN46" s="92">
        <v>144698</v>
      </c>
      <c r="IO46" s="795">
        <v>1</v>
      </c>
      <c r="IP46" s="92">
        <v>53737</v>
      </c>
      <c r="IQ46" s="795">
        <v>1</v>
      </c>
      <c r="IR46" s="92">
        <v>3749</v>
      </c>
      <c r="IS46" s="795">
        <v>1</v>
      </c>
      <c r="IT46" s="92">
        <v>322010</v>
      </c>
      <c r="IU46" s="795">
        <v>1</v>
      </c>
      <c r="IV46" s="92">
        <v>9888</v>
      </c>
      <c r="IW46" s="795">
        <v>1</v>
      </c>
      <c r="IX46" s="92">
        <v>75417</v>
      </c>
      <c r="IY46" s="795">
        <v>1</v>
      </c>
      <c r="IZ46" s="92">
        <v>41286</v>
      </c>
      <c r="JA46" s="795">
        <v>1</v>
      </c>
      <c r="JB46" s="92">
        <v>148783</v>
      </c>
      <c r="JC46" s="795">
        <v>1</v>
      </c>
      <c r="JD46" s="92">
        <v>75399</v>
      </c>
      <c r="JE46" s="795">
        <v>1</v>
      </c>
      <c r="JF46" s="92">
        <v>3681</v>
      </c>
      <c r="JG46" s="795">
        <v>1</v>
      </c>
      <c r="JH46" s="92">
        <v>354454</v>
      </c>
      <c r="JI46" s="795">
        <v>1</v>
      </c>
      <c r="JJ46" s="92">
        <v>7634</v>
      </c>
      <c r="JK46" s="795">
        <v>1</v>
      </c>
      <c r="JL46" s="92">
        <v>77888</v>
      </c>
      <c r="JM46" s="795">
        <v>1</v>
      </c>
      <c r="JN46" s="92">
        <v>33043</v>
      </c>
      <c r="JO46" s="795">
        <v>1</v>
      </c>
      <c r="JP46" s="92">
        <v>140204</v>
      </c>
      <c r="JQ46" s="795">
        <v>1</v>
      </c>
      <c r="JR46" s="92">
        <v>73851</v>
      </c>
      <c r="JS46" s="795">
        <v>1</v>
      </c>
      <c r="JT46" s="92">
        <v>2866</v>
      </c>
      <c r="JU46" s="795">
        <v>1</v>
      </c>
      <c r="JV46" s="92">
        <v>335486</v>
      </c>
      <c r="JW46" s="795">
        <v>1</v>
      </c>
      <c r="JX46" s="92">
        <v>7883</v>
      </c>
      <c r="JY46" s="795">
        <v>2.2602093625366644E-2</v>
      </c>
      <c r="JZ46" s="92">
        <v>81536</v>
      </c>
      <c r="KA46" s="795">
        <v>0.23377956435847957</v>
      </c>
      <c r="KB46" s="92">
        <v>35446</v>
      </c>
      <c r="KC46" s="795">
        <v>0.10163057346755626</v>
      </c>
      <c r="KD46" s="92">
        <v>144714</v>
      </c>
      <c r="KE46" s="795">
        <v>0.41492317352547359</v>
      </c>
      <c r="KF46" s="92">
        <v>76482</v>
      </c>
      <c r="KG46" s="795">
        <v>0.21928876375178125</v>
      </c>
      <c r="KH46" s="92">
        <v>2712</v>
      </c>
      <c r="KI46" s="795">
        <v>7.7758312713426788E-3</v>
      </c>
      <c r="KJ46" s="92">
        <v>348773</v>
      </c>
      <c r="KK46" s="795">
        <v>1</v>
      </c>
      <c r="KL46" s="92">
        <v>350347</v>
      </c>
      <c r="KM46" s="795">
        <v>1</v>
      </c>
      <c r="KN46" s="92">
        <v>78702</v>
      </c>
      <c r="KO46" s="795">
        <v>0.22464014248730541</v>
      </c>
      <c r="KP46" s="92">
        <v>32246</v>
      </c>
      <c r="KQ46" s="795">
        <v>9.2040177309924143E-2</v>
      </c>
      <c r="KR46" s="92">
        <v>155124</v>
      </c>
      <c r="KS46" s="795">
        <v>0.44277245131255588</v>
      </c>
      <c r="KT46" s="92">
        <v>73442</v>
      </c>
      <c r="KU46" s="795">
        <v>0.20962645605642405</v>
      </c>
      <c r="KV46" s="92">
        <v>2800</v>
      </c>
      <c r="KW46" s="795">
        <v>7.9920764270851458E-3</v>
      </c>
      <c r="KX46" s="92">
        <v>350347</v>
      </c>
      <c r="KY46" s="795">
        <v>1</v>
      </c>
      <c r="KZ46" s="275">
        <v>7790</v>
      </c>
      <c r="LA46" s="276">
        <v>1</v>
      </c>
      <c r="LB46" s="275">
        <v>77109</v>
      </c>
      <c r="LC46" s="276">
        <v>1</v>
      </c>
      <c r="LD46" s="275">
        <v>29596</v>
      </c>
      <c r="LE46" s="276">
        <v>1</v>
      </c>
      <c r="LF46" s="275">
        <v>144332</v>
      </c>
      <c r="LG46" s="276">
        <v>1</v>
      </c>
      <c r="LH46" s="275">
        <v>75455</v>
      </c>
      <c r="LI46" s="276">
        <v>1</v>
      </c>
      <c r="LJ46" s="275">
        <v>3368</v>
      </c>
      <c r="LK46" s="276">
        <v>1</v>
      </c>
      <c r="LL46" s="275">
        <v>337650</v>
      </c>
      <c r="LM46" s="276">
        <v>1</v>
      </c>
      <c r="LN46" s="275">
        <v>6939</v>
      </c>
      <c r="LO46" s="797">
        <v>0.99999999999999978</v>
      </c>
      <c r="LP46" s="275">
        <v>76249</v>
      </c>
      <c r="LQ46" s="797">
        <v>1</v>
      </c>
      <c r="LR46" s="275">
        <v>28740</v>
      </c>
      <c r="LS46" s="797">
        <v>1</v>
      </c>
      <c r="LT46" s="275">
        <v>141978</v>
      </c>
      <c r="LU46" s="797">
        <v>1</v>
      </c>
      <c r="LV46" s="275">
        <v>73291</v>
      </c>
      <c r="LW46" s="797">
        <v>1.0000000000000002</v>
      </c>
      <c r="LX46" s="275">
        <v>3004</v>
      </c>
      <c r="LY46" s="797">
        <v>0.99999999999999989</v>
      </c>
      <c r="LZ46" s="275">
        <v>330201</v>
      </c>
      <c r="MA46" s="797">
        <v>1.0000000000000002</v>
      </c>
      <c r="MB46" s="275">
        <v>327535.74288363999</v>
      </c>
      <c r="MC46" s="797">
        <v>1.0000000000000002</v>
      </c>
      <c r="ME46" s="274"/>
    </row>
    <row r="47" spans="1:343">
      <c r="C47" s="420" t="s">
        <v>2789</v>
      </c>
      <c r="D47" s="420"/>
      <c r="E47" s="420"/>
      <c r="F47" s="420"/>
      <c r="G47" s="420"/>
      <c r="H47" s="420"/>
      <c r="I47" s="420"/>
      <c r="J47" s="420"/>
      <c r="K47" s="420"/>
      <c r="L47" s="420"/>
      <c r="M47" s="420"/>
      <c r="N47" s="420"/>
      <c r="O47" s="420"/>
      <c r="P47" s="420"/>
      <c r="Q47" s="420"/>
      <c r="R47" s="420"/>
      <c r="S47" s="420"/>
      <c r="T47" s="420"/>
      <c r="U47" s="420"/>
      <c r="V47" s="420"/>
      <c r="W47" s="420"/>
      <c r="X47" s="420"/>
      <c r="Y47" s="420"/>
      <c r="Z47" s="420"/>
      <c r="AA47" s="420"/>
      <c r="AB47" s="420"/>
      <c r="AC47" s="420"/>
      <c r="AD47" s="420"/>
      <c r="AE47" s="420"/>
      <c r="AF47" s="420"/>
      <c r="AG47" s="420"/>
      <c r="AH47" s="420"/>
      <c r="AI47" s="420"/>
      <c r="AJ47" s="420"/>
      <c r="AK47" s="420"/>
      <c r="AL47" s="420"/>
      <c r="AM47" s="420"/>
      <c r="AN47" s="420"/>
      <c r="AO47" s="420"/>
      <c r="AP47" s="420"/>
      <c r="AQ47" s="420"/>
      <c r="AR47" s="420"/>
      <c r="AS47" s="420"/>
      <c r="EZ47" s="800"/>
      <c r="FA47" s="801"/>
      <c r="FN47" s="800"/>
      <c r="FO47" s="801"/>
      <c r="GB47" s="800"/>
      <c r="GC47" s="801"/>
      <c r="GP47" s="800"/>
      <c r="GQ47" s="801"/>
      <c r="HD47" s="800"/>
      <c r="HE47" s="801"/>
      <c r="HR47" s="800"/>
      <c r="HS47" s="801"/>
      <c r="IF47" s="800"/>
      <c r="IG47" s="801"/>
    </row>
    <row r="48" spans="1:343">
      <c r="C48" s="420" t="s">
        <v>2844</v>
      </c>
      <c r="D48" s="420"/>
      <c r="E48" s="420"/>
      <c r="F48" s="420"/>
      <c r="G48" s="420"/>
      <c r="H48" s="420"/>
      <c r="I48" s="420"/>
      <c r="J48" s="420"/>
      <c r="K48" s="420"/>
      <c r="L48" s="420"/>
      <c r="M48" s="420"/>
      <c r="N48" s="420"/>
      <c r="O48" s="420"/>
      <c r="P48" s="420"/>
      <c r="Q48" s="420"/>
      <c r="R48" s="420"/>
      <c r="S48" s="420"/>
      <c r="T48" s="420"/>
      <c r="U48" s="420"/>
      <c r="V48" s="420"/>
      <c r="W48" s="420"/>
      <c r="X48" s="420"/>
      <c r="Y48" s="420"/>
      <c r="Z48" s="420"/>
      <c r="AA48" s="420"/>
      <c r="AB48" s="420"/>
      <c r="AC48" s="420"/>
      <c r="AD48" s="420"/>
      <c r="AE48" s="420"/>
      <c r="AF48" s="420"/>
      <c r="AG48" s="420"/>
      <c r="AH48" s="420"/>
      <c r="AI48" s="420"/>
      <c r="AJ48" s="420"/>
      <c r="AK48" s="420"/>
      <c r="AL48" s="420"/>
      <c r="AM48" s="420"/>
      <c r="AN48" s="420"/>
      <c r="AO48" s="420"/>
      <c r="AP48" s="420"/>
      <c r="AQ48" s="420"/>
      <c r="AR48" s="420"/>
      <c r="AS48" s="420"/>
      <c r="AT48" s="802"/>
      <c r="AU48" s="802"/>
      <c r="AV48" s="802"/>
      <c r="AW48" s="802"/>
      <c r="AX48" s="802"/>
      <c r="AY48" s="802"/>
      <c r="AZ48" s="802"/>
      <c r="BA48" s="802"/>
      <c r="BB48" s="802"/>
      <c r="BC48" s="802"/>
      <c r="BD48" s="802"/>
      <c r="BE48" s="802"/>
      <c r="BF48" s="802"/>
      <c r="BG48" s="802"/>
      <c r="BH48" s="802"/>
      <c r="BI48" s="802"/>
      <c r="BJ48" s="802"/>
      <c r="BK48" s="802"/>
      <c r="BL48" s="802"/>
      <c r="BM48" s="802"/>
      <c r="BN48" s="802"/>
      <c r="BO48" s="802"/>
      <c r="BP48" s="802"/>
      <c r="BQ48" s="802"/>
      <c r="BR48" s="802"/>
      <c r="BS48" s="802"/>
      <c r="BT48" s="802"/>
      <c r="BU48" s="802"/>
      <c r="BV48" s="802"/>
      <c r="BW48" s="802"/>
      <c r="BX48" s="802"/>
      <c r="BY48" s="802"/>
      <c r="BZ48" s="802"/>
      <c r="CA48" s="802"/>
      <c r="CB48" s="802"/>
      <c r="CC48" s="802"/>
      <c r="CD48" s="802"/>
      <c r="CE48" s="802"/>
      <c r="CF48" s="802"/>
      <c r="CG48" s="802"/>
      <c r="CH48" s="802"/>
      <c r="CI48" s="802"/>
      <c r="CJ48" s="802"/>
      <c r="CK48" s="802"/>
      <c r="CL48" s="802"/>
      <c r="CM48" s="802"/>
      <c r="CN48" s="802"/>
      <c r="CO48" s="802"/>
      <c r="CP48" s="802"/>
      <c r="CQ48" s="802"/>
      <c r="CR48" s="802"/>
      <c r="CS48" s="802"/>
      <c r="CT48" s="802"/>
      <c r="CU48" s="802"/>
      <c r="CV48" s="802"/>
      <c r="CW48" s="802"/>
      <c r="CX48" s="802"/>
      <c r="CY48" s="802"/>
      <c r="CZ48" s="802"/>
      <c r="DA48" s="802"/>
      <c r="DB48" s="802"/>
      <c r="DC48" s="802"/>
      <c r="DD48" s="802"/>
      <c r="DE48" s="802"/>
      <c r="DF48" s="802"/>
      <c r="DG48" s="802"/>
      <c r="DH48" s="802"/>
      <c r="DI48" s="802"/>
      <c r="DJ48" s="802"/>
      <c r="DK48" s="802"/>
      <c r="DL48" s="802"/>
      <c r="DM48" s="802"/>
      <c r="DN48" s="802"/>
      <c r="DO48" s="802"/>
      <c r="DP48" s="802"/>
      <c r="DQ48" s="802"/>
      <c r="DR48" s="802"/>
      <c r="DS48" s="802"/>
      <c r="DT48" s="802"/>
      <c r="DU48" s="802"/>
      <c r="DV48" s="802"/>
      <c r="DW48" s="802"/>
      <c r="DX48" s="802"/>
      <c r="DY48" s="802"/>
      <c r="DZ48" s="802"/>
      <c r="EA48" s="802"/>
      <c r="EB48" s="802"/>
      <c r="EC48" s="802"/>
      <c r="ED48" s="802"/>
      <c r="EE48" s="802"/>
      <c r="EF48" s="802"/>
      <c r="EG48" s="802"/>
      <c r="EH48" s="802"/>
      <c r="EI48" s="802"/>
      <c r="EJ48" s="802"/>
      <c r="EK48" s="802"/>
      <c r="EL48" s="802"/>
      <c r="EM48" s="802"/>
      <c r="EN48" s="802"/>
      <c r="EO48" s="802"/>
      <c r="EP48" s="802"/>
      <c r="EQ48" s="802"/>
      <c r="ER48" s="802"/>
      <c r="FB48" s="802"/>
      <c r="FC48" s="802"/>
      <c r="FD48" s="802"/>
      <c r="FE48" s="802"/>
      <c r="FF48" s="802"/>
      <c r="GB48" s="800"/>
      <c r="GC48" s="801"/>
      <c r="GP48" s="800"/>
      <c r="GQ48" s="801"/>
      <c r="HD48" s="800"/>
      <c r="HE48" s="801"/>
      <c r="HR48" s="800"/>
      <c r="HS48" s="801"/>
      <c r="IF48" s="800"/>
      <c r="IG48" s="801"/>
    </row>
    <row r="49" spans="1:288">
      <c r="A49" s="52"/>
      <c r="C49" s="420"/>
      <c r="D49" s="420"/>
      <c r="E49" s="420"/>
      <c r="F49" s="420"/>
      <c r="G49" s="420"/>
      <c r="H49" s="420"/>
      <c r="I49" s="420"/>
      <c r="J49" s="420"/>
      <c r="K49" s="420"/>
      <c r="L49" s="420"/>
      <c r="M49" s="420"/>
      <c r="N49" s="420"/>
      <c r="O49" s="420"/>
      <c r="P49" s="420"/>
      <c r="Q49" s="420"/>
      <c r="R49" s="420"/>
      <c r="S49" s="420"/>
      <c r="T49" s="420"/>
      <c r="U49" s="420"/>
      <c r="V49" s="420"/>
      <c r="W49" s="420"/>
      <c r="X49" s="420"/>
      <c r="Y49" s="420"/>
      <c r="Z49" s="420"/>
      <c r="AA49" s="420"/>
      <c r="AB49" s="420"/>
      <c r="AC49" s="420"/>
      <c r="AD49" s="420"/>
      <c r="AE49" s="420"/>
      <c r="AF49" s="420"/>
      <c r="AG49" s="420"/>
      <c r="AH49" s="420"/>
      <c r="AI49" s="420"/>
      <c r="AJ49" s="420"/>
      <c r="AK49" s="420"/>
      <c r="AL49" s="420"/>
      <c r="AM49" s="420"/>
      <c r="AN49" s="420"/>
      <c r="AO49" s="420"/>
      <c r="AP49" s="420"/>
      <c r="AQ49" s="420"/>
      <c r="AR49" s="420"/>
      <c r="AS49" s="420"/>
      <c r="GB49" s="800"/>
      <c r="GC49" s="801"/>
      <c r="GP49" s="800"/>
      <c r="GQ49" s="801"/>
      <c r="HD49" s="800"/>
      <c r="HE49" s="801"/>
      <c r="HR49" s="800"/>
      <c r="HS49" s="801"/>
      <c r="IF49" s="800"/>
      <c r="IG49" s="801"/>
    </row>
    <row r="50" spans="1:288">
      <c r="C50" s="803"/>
      <c r="D50" s="803"/>
      <c r="E50" s="803"/>
      <c r="F50" s="803"/>
      <c r="G50" s="803"/>
      <c r="H50" s="803"/>
      <c r="I50" s="803"/>
      <c r="J50" s="803"/>
      <c r="K50" s="803"/>
      <c r="L50" s="803"/>
      <c r="M50" s="803"/>
      <c r="N50" s="803"/>
      <c r="O50" s="803"/>
      <c r="P50" s="803"/>
      <c r="Q50" s="803"/>
      <c r="R50" s="803"/>
      <c r="S50" s="803"/>
      <c r="T50" s="803"/>
      <c r="U50" s="803"/>
      <c r="V50" s="803"/>
      <c r="W50" s="803"/>
      <c r="X50" s="803"/>
      <c r="Y50" s="803"/>
      <c r="Z50" s="803"/>
      <c r="AA50" s="803"/>
      <c r="AB50" s="803"/>
      <c r="AC50" s="803"/>
      <c r="AD50" s="803"/>
      <c r="AE50" s="803"/>
      <c r="AF50" s="803"/>
      <c r="AG50" s="803"/>
      <c r="AH50" s="803"/>
      <c r="AI50" s="803"/>
      <c r="AJ50" s="803"/>
      <c r="AK50" s="803"/>
      <c r="AL50" s="803"/>
      <c r="AM50" s="803"/>
      <c r="AN50" s="803"/>
      <c r="AO50" s="803"/>
      <c r="AP50" s="803"/>
      <c r="AQ50" s="803"/>
      <c r="AR50" s="803"/>
      <c r="AS50" s="803"/>
      <c r="AT50" s="804"/>
      <c r="AU50" s="804"/>
      <c r="AV50" s="804"/>
      <c r="AW50" s="804"/>
      <c r="AX50" s="804"/>
      <c r="AY50" s="804"/>
      <c r="AZ50" s="804"/>
      <c r="BA50" s="804"/>
      <c r="BB50" s="804"/>
      <c r="BC50" s="804"/>
      <c r="BD50" s="804"/>
      <c r="BE50" s="804"/>
      <c r="BF50" s="804"/>
      <c r="BG50" s="804"/>
      <c r="BH50" s="804"/>
      <c r="BI50" s="804"/>
      <c r="BJ50" s="804"/>
      <c r="BK50" s="804"/>
      <c r="BL50" s="804"/>
      <c r="BM50" s="804"/>
      <c r="BN50" s="804"/>
      <c r="BO50" s="804"/>
      <c r="BP50" s="804"/>
      <c r="BQ50" s="804"/>
      <c r="BR50" s="804"/>
      <c r="BS50" s="804"/>
      <c r="BT50" s="804"/>
      <c r="BU50" s="804"/>
      <c r="BV50" s="804"/>
      <c r="BW50" s="804"/>
      <c r="BX50" s="804"/>
      <c r="BY50" s="804"/>
      <c r="BZ50" s="804"/>
      <c r="CA50" s="804"/>
      <c r="CB50" s="804"/>
      <c r="CC50" s="804"/>
      <c r="CD50" s="804"/>
      <c r="CE50" s="804"/>
      <c r="CF50" s="804"/>
      <c r="CG50" s="804"/>
      <c r="CH50" s="804"/>
      <c r="CI50" s="804"/>
      <c r="CJ50" s="804"/>
      <c r="CK50" s="804"/>
      <c r="CL50" s="804"/>
      <c r="CM50" s="804"/>
      <c r="CN50" s="804"/>
      <c r="CO50" s="804"/>
      <c r="CP50" s="804"/>
      <c r="CQ50" s="804"/>
      <c r="CR50" s="804"/>
      <c r="CS50" s="804"/>
      <c r="CT50" s="804"/>
      <c r="CU50" s="804"/>
      <c r="CV50" s="804"/>
      <c r="CW50" s="804"/>
      <c r="CX50" s="804"/>
      <c r="CY50" s="804"/>
      <c r="CZ50" s="804"/>
      <c r="DA50" s="804"/>
      <c r="DB50" s="804"/>
      <c r="DC50" s="804"/>
      <c r="DD50" s="804"/>
      <c r="DE50" s="804"/>
      <c r="DF50" s="804"/>
      <c r="DG50" s="804"/>
      <c r="DH50" s="804"/>
      <c r="DI50" s="804"/>
      <c r="DJ50" s="804"/>
      <c r="DK50" s="804"/>
      <c r="DL50" s="804"/>
      <c r="DM50" s="804"/>
      <c r="DN50" s="804"/>
      <c r="DO50" s="804"/>
      <c r="DP50" s="804"/>
      <c r="DQ50" s="804"/>
      <c r="DR50" s="804"/>
      <c r="DS50" s="804"/>
      <c r="DT50" s="804"/>
      <c r="DU50" s="804"/>
      <c r="DV50" s="804"/>
      <c r="DW50" s="804"/>
      <c r="DX50" s="804"/>
      <c r="DY50" s="804"/>
      <c r="DZ50" s="804"/>
      <c r="EA50" s="804"/>
      <c r="EB50" s="804"/>
      <c r="EC50" s="804"/>
      <c r="ED50" s="804"/>
      <c r="EE50" s="804"/>
      <c r="EF50" s="804"/>
      <c r="EG50" s="804"/>
      <c r="EH50" s="804"/>
      <c r="EI50" s="804"/>
      <c r="EJ50" s="804"/>
      <c r="EK50" s="804"/>
      <c r="EL50" s="804"/>
      <c r="EM50" s="804"/>
      <c r="EN50" s="804"/>
      <c r="EO50" s="804"/>
      <c r="EP50" s="804"/>
      <c r="EQ50" s="804"/>
      <c r="ER50" s="804"/>
      <c r="ES50" s="804"/>
      <c r="ET50" s="804"/>
      <c r="EU50" s="804"/>
      <c r="EV50" s="804"/>
      <c r="EW50" s="804"/>
      <c r="EX50" s="804"/>
      <c r="EY50" s="804"/>
      <c r="EZ50" s="804"/>
      <c r="FB50" s="420"/>
      <c r="FC50" s="420"/>
      <c r="FD50" s="420"/>
      <c r="FE50" s="420"/>
      <c r="FF50" s="420"/>
      <c r="FG50" s="420"/>
      <c r="FH50" s="420"/>
      <c r="FI50" s="420"/>
      <c r="FJ50" s="420"/>
      <c r="FK50" s="420"/>
      <c r="FL50" s="420"/>
      <c r="FM50" s="420"/>
      <c r="FN50" s="420"/>
      <c r="GB50" s="800"/>
      <c r="GC50" s="801"/>
      <c r="GP50" s="800"/>
      <c r="GQ50" s="801"/>
      <c r="HD50" s="800"/>
      <c r="HE50" s="801"/>
      <c r="HR50" s="800"/>
      <c r="HS50" s="801"/>
      <c r="IF50" s="800"/>
      <c r="IG50" s="801"/>
    </row>
    <row r="51" spans="1:288">
      <c r="AT51" s="802"/>
      <c r="AU51" s="802"/>
      <c r="AV51" s="802"/>
      <c r="AW51" s="802"/>
      <c r="AX51" s="802"/>
      <c r="AY51" s="802"/>
      <c r="AZ51" s="802"/>
      <c r="BA51" s="802"/>
      <c r="BB51" s="802"/>
      <c r="BC51" s="802"/>
      <c r="BD51" s="802"/>
      <c r="BE51" s="802"/>
      <c r="BF51" s="802"/>
      <c r="BG51" s="802"/>
      <c r="BH51" s="802"/>
      <c r="BI51" s="802"/>
      <c r="BJ51" s="802"/>
      <c r="BK51" s="802"/>
      <c r="BL51" s="802"/>
      <c r="BM51" s="802"/>
      <c r="BN51" s="802"/>
      <c r="BO51" s="802"/>
      <c r="BP51" s="802"/>
      <c r="BQ51" s="802"/>
      <c r="BR51" s="802"/>
      <c r="BS51" s="802"/>
      <c r="BT51" s="802"/>
      <c r="BU51" s="802"/>
      <c r="BV51" s="802"/>
      <c r="BW51" s="802"/>
      <c r="BX51" s="802"/>
      <c r="BY51" s="802"/>
      <c r="BZ51" s="802"/>
      <c r="CA51" s="802"/>
      <c r="CB51" s="802"/>
      <c r="CC51" s="802"/>
      <c r="CD51" s="802"/>
      <c r="CE51" s="802"/>
      <c r="CF51" s="802"/>
      <c r="CG51" s="802"/>
      <c r="CH51" s="802"/>
      <c r="CI51" s="802"/>
      <c r="CJ51" s="802"/>
      <c r="CK51" s="802"/>
      <c r="CL51" s="802"/>
      <c r="CM51" s="802"/>
      <c r="CN51" s="802"/>
      <c r="CO51" s="802"/>
      <c r="CP51" s="802"/>
      <c r="CQ51" s="802"/>
      <c r="CR51" s="802"/>
      <c r="CS51" s="802"/>
      <c r="CT51" s="802"/>
      <c r="CU51" s="802"/>
      <c r="CV51" s="802"/>
      <c r="CW51" s="802"/>
      <c r="CX51" s="802"/>
      <c r="CY51" s="802"/>
      <c r="CZ51" s="802"/>
      <c r="DA51" s="802"/>
      <c r="DB51" s="802"/>
      <c r="DC51" s="802"/>
      <c r="DD51" s="802"/>
      <c r="DE51" s="802"/>
      <c r="DF51" s="802"/>
      <c r="DG51" s="802"/>
      <c r="DH51" s="802"/>
      <c r="DI51" s="802"/>
      <c r="DJ51" s="802"/>
      <c r="DK51" s="802"/>
      <c r="DL51" s="802"/>
      <c r="DM51" s="802"/>
      <c r="DN51" s="802"/>
      <c r="DO51" s="802"/>
      <c r="DP51" s="802"/>
      <c r="DQ51" s="802"/>
      <c r="DR51" s="802"/>
      <c r="DS51" s="802"/>
      <c r="DT51" s="802"/>
      <c r="DU51" s="802"/>
      <c r="DV51" s="802"/>
      <c r="DW51" s="802"/>
      <c r="DX51" s="802"/>
      <c r="DY51" s="802"/>
      <c r="DZ51" s="802"/>
      <c r="EA51" s="802"/>
      <c r="EB51" s="802"/>
      <c r="EC51" s="802"/>
      <c r="ED51" s="802"/>
      <c r="EE51" s="802"/>
      <c r="EF51" s="802"/>
      <c r="EG51" s="802"/>
      <c r="EH51" s="802"/>
      <c r="EI51" s="802"/>
      <c r="EJ51" s="802"/>
      <c r="EK51" s="802"/>
      <c r="EL51" s="802"/>
      <c r="EM51" s="802"/>
      <c r="EN51" s="802"/>
      <c r="EO51" s="802"/>
      <c r="EP51" s="802"/>
      <c r="EQ51" s="802"/>
      <c r="ER51" s="802"/>
      <c r="FB51" s="802"/>
      <c r="FC51" s="802"/>
      <c r="FD51" s="802"/>
      <c r="FE51" s="802"/>
      <c r="FF51" s="802"/>
      <c r="FP51" s="802"/>
      <c r="FQ51" s="802"/>
      <c r="FR51" s="802"/>
      <c r="FS51" s="802"/>
      <c r="FT51" s="802"/>
      <c r="GP51" s="800"/>
      <c r="GQ51" s="801"/>
      <c r="HD51" s="800"/>
      <c r="HE51" s="801"/>
      <c r="HR51" s="800"/>
      <c r="HS51" s="801"/>
      <c r="IF51" s="800"/>
      <c r="IG51" s="801"/>
    </row>
    <row r="52" spans="1:288">
      <c r="A52" s="52"/>
      <c r="C52" s="420"/>
      <c r="D52" s="420"/>
      <c r="E52" s="420"/>
      <c r="F52" s="420"/>
      <c r="G52" s="420"/>
      <c r="H52" s="420"/>
      <c r="I52" s="420"/>
      <c r="J52" s="420"/>
      <c r="K52" s="420"/>
      <c r="L52" s="420"/>
      <c r="M52" s="420"/>
      <c r="N52" s="420"/>
      <c r="O52" s="420"/>
      <c r="P52" s="420"/>
      <c r="Q52" s="420"/>
      <c r="R52" s="420"/>
      <c r="S52" s="420"/>
      <c r="T52" s="420"/>
      <c r="U52" s="420"/>
      <c r="V52" s="420"/>
      <c r="W52" s="420"/>
      <c r="X52" s="420"/>
      <c r="Y52" s="420"/>
      <c r="Z52" s="420"/>
      <c r="AA52" s="420"/>
      <c r="AB52" s="420"/>
      <c r="AC52" s="420"/>
      <c r="AD52" s="420"/>
      <c r="AE52" s="420"/>
      <c r="AF52" s="420"/>
      <c r="AG52" s="420"/>
      <c r="AH52" s="420"/>
      <c r="AI52" s="420"/>
      <c r="AJ52" s="420"/>
      <c r="AK52" s="420"/>
      <c r="AL52" s="420"/>
      <c r="AM52" s="420"/>
      <c r="AN52" s="420"/>
      <c r="AO52" s="420"/>
      <c r="AP52" s="420"/>
      <c r="AQ52" s="420"/>
      <c r="AR52" s="420"/>
      <c r="AS52" s="420"/>
      <c r="AT52" s="420"/>
      <c r="AU52" s="420"/>
      <c r="AV52" s="420"/>
      <c r="AW52" s="420"/>
      <c r="AX52" s="420"/>
      <c r="AY52" s="420"/>
      <c r="AZ52" s="420"/>
      <c r="BA52" s="420"/>
      <c r="BB52" s="420"/>
      <c r="BC52" s="420"/>
      <c r="BD52" s="420"/>
      <c r="BE52" s="420"/>
      <c r="BF52" s="420"/>
      <c r="BG52" s="420"/>
      <c r="BH52" s="420"/>
      <c r="BI52" s="420"/>
      <c r="BJ52" s="420"/>
      <c r="BK52" s="420"/>
      <c r="BL52" s="420"/>
      <c r="BM52" s="420"/>
      <c r="BN52" s="420"/>
      <c r="BO52" s="420"/>
      <c r="BP52" s="420"/>
      <c r="BQ52" s="420"/>
      <c r="BR52" s="420"/>
      <c r="BS52" s="420"/>
      <c r="BT52" s="420"/>
      <c r="BU52" s="420"/>
      <c r="BV52" s="420"/>
      <c r="BW52" s="420"/>
      <c r="BX52" s="420"/>
      <c r="BY52" s="420"/>
      <c r="BZ52" s="420"/>
      <c r="CA52" s="420"/>
      <c r="CB52" s="420"/>
      <c r="CC52" s="420"/>
      <c r="CD52" s="420"/>
      <c r="CE52" s="420"/>
      <c r="CF52" s="420"/>
      <c r="CG52" s="420"/>
      <c r="CH52" s="420"/>
      <c r="CI52" s="420"/>
      <c r="CJ52" s="420"/>
      <c r="CK52" s="420"/>
      <c r="CL52" s="420"/>
      <c r="CM52" s="420"/>
      <c r="CN52" s="420"/>
      <c r="CO52" s="420"/>
      <c r="CP52" s="420"/>
      <c r="CQ52" s="420"/>
      <c r="CR52" s="420"/>
      <c r="CS52" s="420"/>
      <c r="CT52" s="420"/>
      <c r="CU52" s="420"/>
      <c r="CV52" s="420"/>
      <c r="CW52" s="420"/>
      <c r="CX52" s="420"/>
      <c r="CY52" s="420"/>
      <c r="CZ52" s="420"/>
      <c r="DA52" s="420"/>
      <c r="DB52" s="420"/>
      <c r="DC52" s="420"/>
      <c r="DD52" s="420"/>
      <c r="DE52" s="420"/>
      <c r="DF52" s="420"/>
      <c r="DG52" s="420"/>
      <c r="DH52" s="420"/>
      <c r="DI52" s="420"/>
      <c r="DJ52" s="420"/>
      <c r="DK52" s="420"/>
      <c r="DL52" s="420"/>
      <c r="DM52" s="420"/>
      <c r="DN52" s="420"/>
      <c r="DO52" s="420"/>
      <c r="DP52" s="420"/>
      <c r="DQ52" s="420"/>
      <c r="DR52" s="420"/>
      <c r="DS52" s="420"/>
      <c r="DT52" s="420"/>
      <c r="DU52" s="420"/>
      <c r="DV52" s="420"/>
      <c r="DW52" s="420"/>
      <c r="DX52" s="420"/>
      <c r="DY52" s="420"/>
      <c r="DZ52" s="420"/>
      <c r="EA52" s="420"/>
      <c r="EB52" s="420"/>
      <c r="EC52" s="420"/>
      <c r="ED52" s="420"/>
      <c r="EE52" s="420"/>
      <c r="EF52" s="420"/>
      <c r="EG52" s="420"/>
      <c r="EH52" s="420"/>
      <c r="EI52" s="420"/>
      <c r="EJ52" s="420"/>
      <c r="EK52" s="420"/>
      <c r="EL52" s="420"/>
      <c r="EM52" s="420"/>
      <c r="EN52" s="420"/>
      <c r="EO52" s="420"/>
      <c r="EP52" s="805"/>
      <c r="EQ52" s="420"/>
      <c r="ER52" s="420"/>
      <c r="ES52" s="420"/>
      <c r="ET52" s="805"/>
      <c r="EU52" s="420"/>
      <c r="EV52" s="805"/>
      <c r="EW52" s="420"/>
      <c r="EX52" s="420"/>
      <c r="EY52" s="420"/>
      <c r="EZ52" s="676"/>
      <c r="FA52" s="420"/>
      <c r="FB52" s="420"/>
      <c r="FC52" s="420"/>
      <c r="FD52" s="805"/>
      <c r="FE52" s="420"/>
      <c r="FF52" s="420"/>
      <c r="FG52" s="420"/>
      <c r="FH52" s="805"/>
      <c r="FI52" s="420"/>
      <c r="FJ52" s="805"/>
      <c r="FK52" s="420"/>
      <c r="FL52" s="420"/>
      <c r="FM52" s="420"/>
      <c r="FN52" s="676"/>
      <c r="FO52" s="420"/>
      <c r="FP52" s="420"/>
      <c r="FQ52" s="420"/>
      <c r="FR52" s="805"/>
      <c r="FS52" s="420"/>
      <c r="FT52" s="420"/>
      <c r="FU52" s="420"/>
      <c r="FV52" s="805"/>
      <c r="FW52" s="420"/>
      <c r="FX52" s="805"/>
      <c r="FY52" s="420"/>
      <c r="FZ52" s="420"/>
      <c r="GA52" s="420"/>
      <c r="GB52" s="676"/>
      <c r="GC52" s="420"/>
      <c r="GP52" s="800"/>
      <c r="GQ52" s="801"/>
      <c r="HD52" s="800"/>
      <c r="HE52" s="801"/>
      <c r="HR52" s="800"/>
      <c r="HS52" s="801"/>
      <c r="IF52" s="800"/>
      <c r="IG52" s="801"/>
    </row>
    <row r="53" spans="1:288">
      <c r="AT53" s="676"/>
      <c r="AU53" s="676"/>
      <c r="AV53" s="676"/>
      <c r="AW53" s="676"/>
      <c r="AX53" s="676"/>
      <c r="AY53" s="676"/>
      <c r="AZ53" s="676"/>
      <c r="BA53" s="676"/>
      <c r="BB53" s="676"/>
      <c r="BC53" s="676"/>
      <c r="BD53" s="676"/>
      <c r="BE53" s="676"/>
      <c r="BF53" s="676"/>
      <c r="BG53" s="676"/>
      <c r="BH53" s="676"/>
      <c r="BI53" s="676"/>
      <c r="BJ53" s="676"/>
      <c r="BK53" s="676"/>
      <c r="BL53" s="676"/>
      <c r="BM53" s="676"/>
      <c r="BN53" s="676"/>
      <c r="BO53" s="676"/>
      <c r="BP53" s="676"/>
      <c r="BQ53" s="676"/>
      <c r="BR53" s="676"/>
      <c r="BS53" s="676"/>
      <c r="BT53" s="676"/>
      <c r="BU53" s="676"/>
      <c r="BV53" s="676"/>
      <c r="BW53" s="676"/>
      <c r="BX53" s="676"/>
      <c r="BY53" s="676"/>
      <c r="BZ53" s="676"/>
      <c r="CA53" s="676"/>
      <c r="CB53" s="676"/>
      <c r="CC53" s="676"/>
      <c r="CD53" s="676"/>
      <c r="CE53" s="676"/>
      <c r="CF53" s="676"/>
      <c r="CG53" s="676"/>
      <c r="CH53" s="676"/>
      <c r="CI53" s="676"/>
      <c r="CJ53" s="676"/>
      <c r="CK53" s="676"/>
      <c r="CL53" s="676"/>
      <c r="CM53" s="676"/>
      <c r="CN53" s="676"/>
      <c r="CO53" s="676"/>
      <c r="CP53" s="676"/>
      <c r="CQ53" s="676"/>
      <c r="CR53" s="676"/>
      <c r="CS53" s="676"/>
      <c r="CT53" s="676"/>
      <c r="CU53" s="676"/>
      <c r="CV53" s="676"/>
      <c r="CW53" s="676"/>
      <c r="CX53" s="676"/>
      <c r="CY53" s="676"/>
      <c r="CZ53" s="676"/>
      <c r="DA53" s="676"/>
      <c r="DB53" s="676"/>
      <c r="DC53" s="676"/>
      <c r="DD53" s="676"/>
      <c r="DE53" s="676"/>
      <c r="DF53" s="676"/>
      <c r="DG53" s="676"/>
      <c r="DH53" s="676"/>
      <c r="DI53" s="676"/>
      <c r="DJ53" s="676"/>
      <c r="DK53" s="676"/>
      <c r="DL53" s="676"/>
      <c r="DM53" s="676"/>
      <c r="DN53" s="676"/>
      <c r="DO53" s="676"/>
      <c r="DP53" s="676"/>
      <c r="DQ53" s="676"/>
      <c r="DR53" s="676"/>
      <c r="DS53" s="676"/>
      <c r="DT53" s="676"/>
      <c r="DU53" s="676"/>
      <c r="DV53" s="676"/>
      <c r="DW53" s="676"/>
      <c r="DX53" s="676"/>
      <c r="DY53" s="676"/>
      <c r="DZ53" s="676"/>
      <c r="EA53" s="676"/>
      <c r="EB53" s="676"/>
      <c r="EC53" s="676"/>
      <c r="ED53" s="676"/>
      <c r="EE53" s="676"/>
      <c r="EF53" s="676"/>
      <c r="EG53" s="676"/>
      <c r="EH53" s="676"/>
      <c r="EI53" s="676"/>
      <c r="EJ53" s="676"/>
      <c r="EK53" s="676"/>
      <c r="EL53" s="676"/>
      <c r="EM53" s="676"/>
      <c r="EN53" s="676"/>
      <c r="EO53" s="676"/>
      <c r="EP53" s="676"/>
      <c r="ER53" s="676"/>
      <c r="ET53" s="676"/>
      <c r="EV53" s="676"/>
      <c r="EX53" s="676"/>
      <c r="EZ53" s="676"/>
      <c r="FB53" s="676"/>
      <c r="FC53" s="676"/>
      <c r="FD53" s="676"/>
      <c r="FF53" s="676"/>
      <c r="FH53" s="676"/>
      <c r="FJ53" s="676"/>
      <c r="FL53" s="676"/>
      <c r="FN53" s="676"/>
      <c r="FP53" s="676"/>
      <c r="FQ53" s="676"/>
      <c r="FR53" s="676"/>
      <c r="FT53" s="676"/>
      <c r="FV53" s="676"/>
      <c r="FX53" s="676"/>
      <c r="FZ53" s="676"/>
      <c r="GB53" s="676"/>
      <c r="GD53" s="802"/>
      <c r="GE53" s="802"/>
      <c r="GF53" s="802"/>
      <c r="GG53" s="802"/>
      <c r="GH53" s="802"/>
      <c r="GR53" s="802"/>
      <c r="GS53" s="802"/>
      <c r="GT53" s="802"/>
      <c r="GU53" s="802"/>
      <c r="GV53" s="802"/>
      <c r="HF53" s="802"/>
      <c r="HG53" s="802"/>
      <c r="HH53" s="802"/>
      <c r="HI53" s="802"/>
      <c r="HJ53" s="802"/>
      <c r="HT53" s="802"/>
      <c r="HU53" s="802"/>
      <c r="HV53" s="802"/>
      <c r="HW53" s="802"/>
      <c r="HX53" s="802"/>
      <c r="IH53" s="802"/>
      <c r="II53" s="802"/>
      <c r="IJ53" s="802"/>
      <c r="IK53" s="802"/>
      <c r="IL53" s="802"/>
      <c r="IV53" s="802"/>
      <c r="IW53" s="802"/>
      <c r="IX53" s="802"/>
      <c r="IY53" s="802"/>
      <c r="IZ53" s="802"/>
      <c r="JJ53" s="802"/>
      <c r="JK53" s="802"/>
      <c r="JL53" s="802"/>
      <c r="JM53" s="802"/>
      <c r="JN53" s="802"/>
      <c r="JX53" s="802"/>
      <c r="JY53" s="802"/>
      <c r="JZ53" s="802"/>
      <c r="KA53" s="802"/>
      <c r="KB53" s="802"/>
    </row>
    <row r="54" spans="1:288" ht="12.75" customHeight="1">
      <c r="A54" s="52"/>
      <c r="C54" s="420"/>
      <c r="D54" s="420"/>
      <c r="E54" s="420"/>
      <c r="F54" s="420"/>
      <c r="G54" s="420"/>
      <c r="H54" s="420"/>
      <c r="I54" s="420"/>
      <c r="J54" s="420"/>
      <c r="K54" s="420"/>
      <c r="L54" s="420"/>
      <c r="M54" s="420"/>
      <c r="N54" s="420"/>
      <c r="O54" s="420"/>
      <c r="P54" s="420"/>
      <c r="Q54" s="420"/>
      <c r="R54" s="420"/>
      <c r="S54" s="420"/>
      <c r="T54" s="420"/>
      <c r="U54" s="420"/>
      <c r="V54" s="420"/>
      <c r="W54" s="420"/>
      <c r="X54" s="420"/>
      <c r="Y54" s="420"/>
      <c r="Z54" s="420"/>
      <c r="AA54" s="420"/>
      <c r="AB54" s="420"/>
      <c r="AC54" s="420"/>
      <c r="AD54" s="420"/>
      <c r="AE54" s="420"/>
      <c r="AF54" s="420"/>
      <c r="AG54" s="420"/>
      <c r="AH54" s="420"/>
      <c r="AI54" s="420"/>
      <c r="AJ54" s="420"/>
      <c r="AK54" s="420"/>
      <c r="AL54" s="420"/>
      <c r="AM54" s="420"/>
      <c r="AN54" s="420"/>
      <c r="AO54" s="420"/>
      <c r="AP54" s="420"/>
      <c r="AQ54" s="420"/>
      <c r="AR54" s="420"/>
      <c r="AS54" s="420"/>
      <c r="AT54" s="420"/>
      <c r="AU54" s="420"/>
      <c r="AV54" s="420"/>
      <c r="AW54" s="420"/>
      <c r="AX54" s="420"/>
      <c r="AY54" s="420"/>
      <c r="AZ54" s="420"/>
      <c r="BA54" s="420"/>
      <c r="BB54" s="420"/>
      <c r="BC54" s="420"/>
      <c r="BD54" s="420"/>
      <c r="BE54" s="420"/>
      <c r="BF54" s="420"/>
      <c r="BG54" s="420"/>
      <c r="BH54" s="420"/>
      <c r="BI54" s="420"/>
      <c r="BJ54" s="420"/>
      <c r="BK54" s="420"/>
      <c r="BL54" s="420"/>
      <c r="BM54" s="420"/>
      <c r="BN54" s="420"/>
      <c r="BO54" s="420"/>
      <c r="BP54" s="420"/>
      <c r="BQ54" s="420"/>
      <c r="BR54" s="420"/>
      <c r="BS54" s="420"/>
      <c r="BT54" s="420"/>
      <c r="BU54" s="420"/>
      <c r="BV54" s="420"/>
      <c r="BW54" s="420"/>
      <c r="BX54" s="420"/>
      <c r="BY54" s="420"/>
      <c r="BZ54" s="420"/>
      <c r="CA54" s="420"/>
      <c r="CB54" s="420"/>
      <c r="CC54" s="420"/>
      <c r="CD54" s="420"/>
      <c r="CE54" s="420"/>
      <c r="CF54" s="420"/>
      <c r="CG54" s="420"/>
      <c r="CH54" s="420"/>
      <c r="CI54" s="420"/>
      <c r="CJ54" s="420"/>
      <c r="CK54" s="420"/>
      <c r="CL54" s="420"/>
      <c r="CM54" s="420"/>
      <c r="CN54" s="420"/>
      <c r="CO54" s="420"/>
      <c r="CP54" s="420"/>
      <c r="CQ54" s="420"/>
      <c r="CR54" s="420"/>
      <c r="CS54" s="420"/>
      <c r="CT54" s="420"/>
      <c r="CU54" s="420"/>
      <c r="CV54" s="420"/>
      <c r="CW54" s="420"/>
      <c r="CX54" s="420"/>
      <c r="CY54" s="420"/>
      <c r="CZ54" s="420"/>
      <c r="DA54" s="420"/>
      <c r="DB54" s="420"/>
      <c r="DC54" s="420"/>
      <c r="DD54" s="420"/>
      <c r="DE54" s="420"/>
      <c r="DF54" s="420"/>
      <c r="DG54" s="420"/>
      <c r="DH54" s="420"/>
      <c r="DI54" s="420"/>
      <c r="DJ54" s="420"/>
      <c r="DK54" s="420"/>
      <c r="DL54" s="420"/>
      <c r="DM54" s="420"/>
      <c r="DN54" s="420"/>
      <c r="DO54" s="420"/>
      <c r="DP54" s="420"/>
      <c r="DQ54" s="420"/>
      <c r="DR54" s="420"/>
      <c r="DS54" s="420"/>
      <c r="DT54" s="420"/>
      <c r="DU54" s="420"/>
      <c r="DV54" s="420"/>
      <c r="DW54" s="420"/>
      <c r="DX54" s="420"/>
      <c r="DY54" s="420"/>
      <c r="DZ54" s="420"/>
      <c r="EA54" s="420"/>
      <c r="EB54" s="420"/>
      <c r="EC54" s="420"/>
      <c r="ED54" s="420"/>
      <c r="EE54" s="420"/>
      <c r="EF54" s="420"/>
      <c r="EG54" s="420"/>
      <c r="EH54" s="420"/>
      <c r="EI54" s="420"/>
      <c r="EJ54" s="420"/>
      <c r="EK54" s="420"/>
      <c r="EL54" s="420"/>
      <c r="EM54" s="420"/>
      <c r="EN54" s="420"/>
      <c r="EO54" s="420"/>
      <c r="EP54" s="806"/>
      <c r="EQ54" s="420"/>
      <c r="ER54" s="420"/>
      <c r="ES54" s="420"/>
      <c r="ET54" s="806"/>
      <c r="EU54" s="420"/>
      <c r="EV54" s="806"/>
      <c r="EW54" s="420"/>
      <c r="EX54" s="420"/>
      <c r="EY54" s="420"/>
      <c r="EZ54" s="420"/>
      <c r="FA54" s="420"/>
      <c r="FB54" s="420"/>
      <c r="FC54" s="420"/>
      <c r="FD54" s="806"/>
      <c r="FE54" s="420"/>
      <c r="FF54" s="420"/>
      <c r="FG54" s="420"/>
      <c r="FH54" s="806"/>
      <c r="FI54" s="420"/>
      <c r="FJ54" s="806"/>
      <c r="FK54" s="420"/>
      <c r="FL54" s="420"/>
      <c r="FM54" s="420"/>
      <c r="FN54" s="420"/>
      <c r="FO54" s="420"/>
      <c r="FP54" s="420"/>
      <c r="FQ54" s="420"/>
      <c r="FR54" s="806"/>
      <c r="FS54" s="420"/>
      <c r="FT54" s="420"/>
      <c r="FU54" s="420"/>
      <c r="FV54" s="806"/>
      <c r="FW54" s="420"/>
      <c r="FX54" s="806"/>
      <c r="FY54" s="420"/>
      <c r="FZ54" s="420"/>
      <c r="GA54" s="420"/>
      <c r="GB54" s="420"/>
      <c r="GC54" s="420"/>
      <c r="GD54" s="420"/>
      <c r="GE54" s="420"/>
      <c r="GF54" s="806"/>
      <c r="GG54" s="420"/>
      <c r="GH54" s="420"/>
      <c r="GI54" s="420"/>
      <c r="GJ54" s="806"/>
      <c r="GK54" s="420"/>
      <c r="GL54" s="806"/>
      <c r="GM54" s="420"/>
      <c r="GN54" s="420"/>
      <c r="GO54" s="420"/>
      <c r="GP54" s="420"/>
      <c r="GQ54" s="420"/>
      <c r="GR54" s="420"/>
      <c r="GS54" s="420"/>
      <c r="GT54" s="420"/>
      <c r="GU54" s="420"/>
      <c r="GV54" s="420"/>
      <c r="GW54" s="420"/>
      <c r="GX54" s="420"/>
      <c r="GY54" s="420"/>
      <c r="GZ54" s="420"/>
      <c r="HA54" s="420"/>
      <c r="HB54" s="420"/>
      <c r="HC54" s="420"/>
      <c r="HD54" s="420"/>
      <c r="HE54" s="420"/>
      <c r="HF54" s="420"/>
      <c r="HG54" s="420"/>
      <c r="HH54" s="420"/>
      <c r="HI54" s="420"/>
      <c r="HJ54" s="420"/>
      <c r="HK54" s="420"/>
      <c r="HL54" s="420"/>
      <c r="HM54" s="420"/>
      <c r="HN54" s="420"/>
      <c r="HO54" s="420"/>
      <c r="HP54" s="420"/>
      <c r="HQ54" s="420"/>
      <c r="HR54" s="420"/>
      <c r="HS54" s="420"/>
      <c r="HT54" s="420"/>
      <c r="HU54" s="420"/>
      <c r="HV54" s="420"/>
      <c r="HW54" s="420"/>
      <c r="HX54" s="420"/>
      <c r="HY54" s="420"/>
      <c r="HZ54" s="420"/>
      <c r="IA54" s="420"/>
      <c r="IB54" s="420"/>
      <c r="IC54" s="420"/>
      <c r="ID54" s="420"/>
      <c r="IE54" s="420"/>
      <c r="IF54" s="420"/>
      <c r="IG54" s="420"/>
      <c r="IH54" s="420"/>
      <c r="II54" s="420"/>
      <c r="IJ54" s="420"/>
      <c r="IK54" s="420"/>
      <c r="IL54" s="420"/>
      <c r="IM54" s="420"/>
      <c r="IN54" s="420"/>
      <c r="IO54" s="420"/>
      <c r="IP54" s="420"/>
      <c r="IQ54" s="420"/>
      <c r="IR54" s="420"/>
      <c r="IS54" s="420"/>
      <c r="IT54" s="420"/>
      <c r="IU54" s="420"/>
    </row>
    <row r="55" spans="1:288">
      <c r="AT55" s="676"/>
      <c r="AU55" s="676"/>
      <c r="AV55" s="676"/>
      <c r="AW55" s="676"/>
      <c r="AX55" s="676"/>
      <c r="AY55" s="676"/>
      <c r="AZ55" s="676"/>
      <c r="BA55" s="676"/>
      <c r="BB55" s="676"/>
      <c r="BC55" s="676"/>
      <c r="BD55" s="676"/>
      <c r="BE55" s="676"/>
      <c r="BF55" s="676"/>
      <c r="BG55" s="676"/>
      <c r="BH55" s="676"/>
      <c r="BI55" s="676"/>
      <c r="BJ55" s="676"/>
      <c r="BK55" s="676"/>
      <c r="BL55" s="676"/>
      <c r="BM55" s="676"/>
      <c r="BN55" s="676"/>
      <c r="BO55" s="676"/>
      <c r="BP55" s="676"/>
      <c r="BQ55" s="676"/>
      <c r="BR55" s="676"/>
      <c r="BS55" s="676"/>
      <c r="BT55" s="676"/>
      <c r="BU55" s="676"/>
      <c r="BV55" s="676"/>
      <c r="BW55" s="676"/>
      <c r="BX55" s="676"/>
      <c r="BY55" s="676"/>
      <c r="BZ55" s="676"/>
      <c r="CA55" s="676"/>
      <c r="CB55" s="676"/>
      <c r="CC55" s="676"/>
      <c r="CD55" s="676"/>
      <c r="CE55" s="676"/>
      <c r="CF55" s="676"/>
      <c r="CG55" s="676"/>
      <c r="CH55" s="676"/>
      <c r="CI55" s="676"/>
      <c r="CJ55" s="676"/>
      <c r="CK55" s="676"/>
      <c r="CL55" s="676"/>
      <c r="CM55" s="676"/>
      <c r="CN55" s="676"/>
      <c r="CO55" s="676"/>
      <c r="CP55" s="676"/>
      <c r="CQ55" s="676"/>
      <c r="CR55" s="676"/>
      <c r="CS55" s="676"/>
      <c r="CT55" s="676"/>
      <c r="CU55" s="676"/>
      <c r="CV55" s="676"/>
      <c r="CW55" s="676"/>
      <c r="CX55" s="676"/>
      <c r="CY55" s="676"/>
      <c r="CZ55" s="676"/>
      <c r="DA55" s="676"/>
      <c r="DB55" s="676"/>
      <c r="DC55" s="676"/>
      <c r="DD55" s="676"/>
      <c r="DE55" s="676"/>
      <c r="DF55" s="676"/>
      <c r="DG55" s="676"/>
      <c r="DH55" s="676"/>
      <c r="DI55" s="676"/>
      <c r="DJ55" s="676"/>
      <c r="DK55" s="676"/>
      <c r="DL55" s="676"/>
      <c r="DM55" s="676"/>
      <c r="DN55" s="676"/>
      <c r="DO55" s="676"/>
      <c r="DP55" s="676"/>
      <c r="DQ55" s="676"/>
      <c r="DR55" s="676"/>
      <c r="DS55" s="676"/>
      <c r="DT55" s="676"/>
      <c r="DU55" s="676"/>
      <c r="DV55" s="676"/>
      <c r="DW55" s="676"/>
      <c r="DX55" s="676"/>
      <c r="DY55" s="676"/>
      <c r="DZ55" s="676"/>
      <c r="EA55" s="676"/>
      <c r="EB55" s="676"/>
      <c r="EC55" s="676"/>
      <c r="ED55" s="676"/>
      <c r="EE55" s="676"/>
      <c r="EF55" s="676"/>
      <c r="EG55" s="676"/>
      <c r="EH55" s="676"/>
      <c r="EI55" s="676"/>
      <c r="EJ55" s="676"/>
      <c r="EK55" s="676"/>
      <c r="EL55" s="676"/>
      <c r="EM55" s="676"/>
      <c r="EN55" s="676"/>
      <c r="EO55" s="676"/>
      <c r="EP55" s="676"/>
      <c r="ER55" s="676"/>
      <c r="ET55" s="676"/>
      <c r="EV55" s="676"/>
      <c r="EX55" s="676"/>
      <c r="EZ55" s="676"/>
      <c r="FB55" s="676"/>
      <c r="FC55" s="676"/>
      <c r="FD55" s="676"/>
      <c r="FF55" s="676"/>
      <c r="FH55" s="676"/>
      <c r="FJ55" s="676"/>
      <c r="FL55" s="676"/>
      <c r="FN55" s="676"/>
      <c r="FP55" s="676"/>
      <c r="FQ55" s="676"/>
      <c r="FR55" s="676"/>
      <c r="FT55" s="676"/>
      <c r="FV55" s="676"/>
      <c r="FX55" s="676"/>
      <c r="FZ55" s="676"/>
      <c r="GB55" s="676"/>
      <c r="GD55" s="676"/>
      <c r="GE55" s="676"/>
      <c r="GF55" s="676"/>
      <c r="GH55" s="676"/>
      <c r="GJ55" s="676"/>
      <c r="GL55" s="676"/>
      <c r="GN55" s="676"/>
      <c r="GP55" s="676"/>
      <c r="GR55" s="676"/>
      <c r="GS55" s="676"/>
      <c r="GT55" s="676"/>
      <c r="GV55" s="676"/>
      <c r="GX55" s="676"/>
      <c r="GZ55" s="676"/>
      <c r="HB55" s="676"/>
      <c r="HD55" s="676"/>
      <c r="HF55" s="420"/>
      <c r="HG55" s="420"/>
      <c r="HH55" s="420"/>
      <c r="HI55" s="420"/>
      <c r="HJ55" s="420"/>
      <c r="HK55" s="420"/>
      <c r="HL55" s="420"/>
      <c r="HM55" s="420"/>
      <c r="HN55" s="420"/>
      <c r="HO55" s="420"/>
      <c r="HP55" s="420"/>
      <c r="HQ55" s="420"/>
      <c r="HR55" s="420"/>
      <c r="HS55" s="420"/>
      <c r="HT55" s="420"/>
      <c r="HU55" s="420"/>
      <c r="HV55" s="420"/>
      <c r="HW55" s="420"/>
      <c r="HX55" s="420"/>
      <c r="HY55" s="420"/>
      <c r="HZ55" s="420"/>
      <c r="IA55" s="420"/>
      <c r="IB55" s="420"/>
      <c r="IC55" s="420"/>
      <c r="ID55" s="420"/>
      <c r="IE55" s="420"/>
      <c r="IF55" s="420"/>
      <c r="IG55" s="420"/>
      <c r="IH55" s="420"/>
      <c r="II55" s="420"/>
      <c r="IJ55" s="420"/>
      <c r="IK55" s="420"/>
      <c r="IL55" s="420"/>
      <c r="IM55" s="420"/>
      <c r="IN55" s="420"/>
      <c r="IO55" s="420"/>
      <c r="IP55" s="420"/>
      <c r="IQ55" s="420"/>
      <c r="IR55" s="420"/>
      <c r="IS55" s="420"/>
      <c r="IT55" s="420"/>
      <c r="IU55" s="420"/>
    </row>
  </sheetData>
  <mergeCells count="170">
    <mergeCell ref="P4:Q4"/>
    <mergeCell ref="A1:AZ1"/>
    <mergeCell ref="BJ4:BK4"/>
    <mergeCell ref="AT4:AU4"/>
    <mergeCell ref="AV4:AW4"/>
    <mergeCell ref="AX4:AY4"/>
    <mergeCell ref="AZ4:BA4"/>
    <mergeCell ref="BB4:BC4"/>
    <mergeCell ref="BD4:BE4"/>
    <mergeCell ref="BF4:BG4"/>
    <mergeCell ref="D4:E4"/>
    <mergeCell ref="F4:G4"/>
    <mergeCell ref="H4:I4"/>
    <mergeCell ref="J4:K4"/>
    <mergeCell ref="L4:M4"/>
    <mergeCell ref="N4:O4"/>
    <mergeCell ref="AD4:AE4"/>
    <mergeCell ref="BL4:BM4"/>
    <mergeCell ref="BN4:BO4"/>
    <mergeCell ref="BP4:BQ4"/>
    <mergeCell ref="BR4:BS4"/>
    <mergeCell ref="BT4:BU4"/>
    <mergeCell ref="R4:S4"/>
    <mergeCell ref="T4:U4"/>
    <mergeCell ref="V4:W4"/>
    <mergeCell ref="X4:Y4"/>
    <mergeCell ref="Z4:AA4"/>
    <mergeCell ref="AB4:AC4"/>
    <mergeCell ref="BH4:BI4"/>
    <mergeCell ref="AF4:AG4"/>
    <mergeCell ref="AH4:AI4"/>
    <mergeCell ref="AJ4:AK4"/>
    <mergeCell ref="AL4:AM4"/>
    <mergeCell ref="AN4:AO4"/>
    <mergeCell ref="AP4:AQ4"/>
    <mergeCell ref="AR4:AS4"/>
    <mergeCell ref="LR4:LS4"/>
    <mergeCell ref="LT4:LU4"/>
    <mergeCell ref="JV4:JW4"/>
    <mergeCell ref="JX4:JY4"/>
    <mergeCell ref="JZ4:KA4"/>
    <mergeCell ref="KB4:KC4"/>
    <mergeCell ref="KD4:KE4"/>
    <mergeCell ref="KF4:KG4"/>
    <mergeCell ref="KZ4:LA4"/>
    <mergeCell ref="LB4:LC4"/>
    <mergeCell ref="KV4:KW4"/>
    <mergeCell ref="KX4:KY4"/>
    <mergeCell ref="JD4:JE4"/>
    <mergeCell ref="JF4:JG4"/>
    <mergeCell ref="JH4:JI4"/>
    <mergeCell ref="JJ4:JK4"/>
    <mergeCell ref="JL4:JM4"/>
    <mergeCell ref="JN4:JO4"/>
    <mergeCell ref="JP4:JQ4"/>
    <mergeCell ref="JR4:JS4"/>
    <mergeCell ref="JT4:JU4"/>
    <mergeCell ref="IR4:IS4"/>
    <mergeCell ref="IT4:IU4"/>
    <mergeCell ref="IV4:IW4"/>
    <mergeCell ref="LX4:LY4"/>
    <mergeCell ref="LZ4:MA4"/>
    <mergeCell ref="MB4:MC4"/>
    <mergeCell ref="LF4:LG4"/>
    <mergeCell ref="LH4:LI4"/>
    <mergeCell ref="LJ4:LK4"/>
    <mergeCell ref="LL4:LM4"/>
    <mergeCell ref="LN4:LO4"/>
    <mergeCell ref="LP4:LQ4"/>
    <mergeCell ref="LV4:LW4"/>
    <mergeCell ref="LD4:LE4"/>
    <mergeCell ref="KH4:KI4"/>
    <mergeCell ref="KJ4:KK4"/>
    <mergeCell ref="KL4:KM4"/>
    <mergeCell ref="KN4:KO4"/>
    <mergeCell ref="KP4:KQ4"/>
    <mergeCell ref="KR4:KS4"/>
    <mergeCell ref="IX4:IY4"/>
    <mergeCell ref="IZ4:JA4"/>
    <mergeCell ref="JB4:JC4"/>
    <mergeCell ref="KT4:KU4"/>
    <mergeCell ref="HZ4:IA4"/>
    <mergeCell ref="IB4:IC4"/>
    <mergeCell ref="ID4:IE4"/>
    <mergeCell ref="IF4:IG4"/>
    <mergeCell ref="IH4:II4"/>
    <mergeCell ref="IJ4:IK4"/>
    <mergeCell ref="IL4:IM4"/>
    <mergeCell ref="IN4:IO4"/>
    <mergeCell ref="IP4:IQ4"/>
    <mergeCell ref="HH4:HI4"/>
    <mergeCell ref="HJ4:HK4"/>
    <mergeCell ref="HL4:HM4"/>
    <mergeCell ref="HN4:HO4"/>
    <mergeCell ref="HP4:HQ4"/>
    <mergeCell ref="HR4:HS4"/>
    <mergeCell ref="HT4:HU4"/>
    <mergeCell ref="HV4:HW4"/>
    <mergeCell ref="HX4:HY4"/>
    <mergeCell ref="GP4:GQ4"/>
    <mergeCell ref="GR4:GS4"/>
    <mergeCell ref="GT4:GU4"/>
    <mergeCell ref="GV4:GW4"/>
    <mergeCell ref="GX4:GY4"/>
    <mergeCell ref="GZ4:HA4"/>
    <mergeCell ref="HB4:HC4"/>
    <mergeCell ref="HD4:HE4"/>
    <mergeCell ref="HF4:HG4"/>
    <mergeCell ref="FX4:FY4"/>
    <mergeCell ref="FZ4:GA4"/>
    <mergeCell ref="GB4:GC4"/>
    <mergeCell ref="GD4:GE4"/>
    <mergeCell ref="GF4:GG4"/>
    <mergeCell ref="GH4:GI4"/>
    <mergeCell ref="GJ4:GK4"/>
    <mergeCell ref="GL4:GM4"/>
    <mergeCell ref="GN4:GO4"/>
    <mergeCell ref="FF4:FG4"/>
    <mergeCell ref="FH4:FI4"/>
    <mergeCell ref="FJ4:FK4"/>
    <mergeCell ref="FL4:FM4"/>
    <mergeCell ref="FN4:FO4"/>
    <mergeCell ref="FP4:FQ4"/>
    <mergeCell ref="FR4:FS4"/>
    <mergeCell ref="FT4:FU4"/>
    <mergeCell ref="FV4:FW4"/>
    <mergeCell ref="EN4:EO4"/>
    <mergeCell ref="EP4:EQ4"/>
    <mergeCell ref="ER4:ES4"/>
    <mergeCell ref="ET4:EU4"/>
    <mergeCell ref="EV4:EW4"/>
    <mergeCell ref="EX4:EY4"/>
    <mergeCell ref="EZ4:FA4"/>
    <mergeCell ref="FB4:FC4"/>
    <mergeCell ref="FD4:FE4"/>
    <mergeCell ref="DV4:DW4"/>
    <mergeCell ref="DX4:DY4"/>
    <mergeCell ref="DZ4:EA4"/>
    <mergeCell ref="EB4:EC4"/>
    <mergeCell ref="ED4:EE4"/>
    <mergeCell ref="EF4:EG4"/>
    <mergeCell ref="EH4:EI4"/>
    <mergeCell ref="EJ4:EK4"/>
    <mergeCell ref="EL4:EM4"/>
    <mergeCell ref="DN4:DO4"/>
    <mergeCell ref="DP4:DQ4"/>
    <mergeCell ref="DR4:DS4"/>
    <mergeCell ref="DT4:DU4"/>
    <mergeCell ref="CX4:CY4"/>
    <mergeCell ref="CZ4:DA4"/>
    <mergeCell ref="DB4:DC4"/>
    <mergeCell ref="DD4:DE4"/>
    <mergeCell ref="DF4:DG4"/>
    <mergeCell ref="DH4:DI4"/>
    <mergeCell ref="CH4:CI4"/>
    <mergeCell ref="BV4:BW4"/>
    <mergeCell ref="BX4:BY4"/>
    <mergeCell ref="BZ4:CA4"/>
    <mergeCell ref="CB4:CC4"/>
    <mergeCell ref="CD4:CE4"/>
    <mergeCell ref="CF4:CG4"/>
    <mergeCell ref="DJ4:DK4"/>
    <mergeCell ref="DL4:DM4"/>
    <mergeCell ref="CJ4:CK4"/>
    <mergeCell ref="CL4:CM4"/>
    <mergeCell ref="CN4:CO4"/>
    <mergeCell ref="CP4:CQ4"/>
    <mergeCell ref="CR4:CS4"/>
    <mergeCell ref="CT4:CU4"/>
    <mergeCell ref="CV4:CW4"/>
  </mergeCells>
  <hyperlinks>
    <hyperlink ref="A1" location="Menu!E52" display="Operações com Características de Concessão de  Crédito(1) - Exposição (Pessoa Jurídica)" xr:uid="{AE3CD6B9-9154-4FFE-8B70-C9CB66C4C1FE}"/>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471D9-33F1-4F68-91AC-CFC26202370D}">
  <sheetPr codeName="Planilha15">
    <tabColor rgb="FF73C6A1"/>
  </sheetPr>
  <dimension ref="A1:AW43"/>
  <sheetViews>
    <sheetView showGridLines="0" topLeftCell="A12" zoomScale="85" zoomScaleNormal="85" workbookViewId="0">
      <selection activeCell="A3" sqref="A3:H35"/>
    </sheetView>
  </sheetViews>
  <sheetFormatPr defaultColWidth="8.5546875" defaultRowHeight="13.8"/>
  <cols>
    <col min="1" max="1" width="66.5546875" style="3" customWidth="1"/>
    <col min="2" max="3" width="18.21875" style="3" customWidth="1"/>
    <col min="4" max="4" width="12" style="3" customWidth="1"/>
    <col min="5" max="5" width="13.44140625" style="3" customWidth="1"/>
    <col min="6" max="6" width="15.77734375" style="3" customWidth="1"/>
    <col min="7" max="7" width="12.5546875" style="3" customWidth="1"/>
    <col min="8" max="8" width="25" style="3" customWidth="1"/>
    <col min="9" max="9" width="1.44140625" style="3" customWidth="1"/>
    <col min="10" max="11" width="18.21875" style="3" customWidth="1"/>
    <col min="12" max="12" width="12" style="3" customWidth="1"/>
    <col min="13" max="13" width="13.44140625" style="3" customWidth="1"/>
    <col min="14" max="14" width="15.77734375" style="3" customWidth="1"/>
    <col min="15" max="15" width="12.5546875" style="3" customWidth="1"/>
    <col min="16" max="16" width="25" style="3" customWidth="1"/>
    <col min="17" max="17" width="1.44140625" style="3" customWidth="1"/>
    <col min="18" max="19" width="18.21875" style="3" customWidth="1"/>
    <col min="20" max="20" width="12" style="3" customWidth="1"/>
    <col min="21" max="21" width="13.44140625" style="3" customWidth="1"/>
    <col min="22" max="22" width="15.77734375" style="3" customWidth="1"/>
    <col min="23" max="23" width="12.5546875" style="3" customWidth="1"/>
    <col min="24" max="24" width="25" style="3" customWidth="1"/>
    <col min="25" max="25" width="1.44140625" style="3" customWidth="1"/>
    <col min="26" max="27" width="18.21875" style="3" customWidth="1"/>
    <col min="28" max="28" width="12" style="3" customWidth="1"/>
    <col min="29" max="29" width="13.44140625" style="3" customWidth="1"/>
    <col min="30" max="30" width="15.77734375" style="3" customWidth="1"/>
    <col min="31" max="31" width="12.5546875" style="3" customWidth="1"/>
    <col min="32" max="32" width="25" style="3" customWidth="1"/>
    <col min="33" max="33" width="1.44140625" style="3" customWidth="1"/>
    <col min="34" max="35" width="18.21875" style="3" customWidth="1"/>
    <col min="36" max="36" width="12" style="3" customWidth="1"/>
    <col min="37" max="37" width="13.44140625" style="3" customWidth="1"/>
    <col min="38" max="38" width="15.77734375" style="3" customWidth="1"/>
    <col min="39" max="39" width="12.5546875" style="3" customWidth="1"/>
    <col min="40" max="40" width="25" style="3" customWidth="1"/>
    <col min="41" max="41" width="1.44140625" style="3" customWidth="1"/>
    <col min="42" max="43" width="18.21875" style="3" customWidth="1"/>
    <col min="44" max="44" width="12" style="3" customWidth="1"/>
    <col min="45" max="45" width="13.44140625" style="3" customWidth="1"/>
    <col min="46" max="46" width="15.77734375" style="3" customWidth="1"/>
    <col min="47" max="47" width="12.5546875" style="3" customWidth="1"/>
    <col min="48" max="48" width="25" style="3" customWidth="1"/>
    <col min="49" max="49" width="1.44140625" style="3" customWidth="1"/>
    <col min="50" max="16384" width="8.5546875" style="3"/>
  </cols>
  <sheetData>
    <row r="1" spans="1:49">
      <c r="A1" s="1158" t="s">
        <v>220</v>
      </c>
      <c r="B1" s="24"/>
      <c r="C1" s="24"/>
      <c r="D1" s="24"/>
      <c r="E1" s="25"/>
      <c r="F1" s="26"/>
      <c r="G1" s="1887"/>
      <c r="H1" s="23"/>
      <c r="I1" s="24"/>
      <c r="J1" s="24"/>
      <c r="K1" s="24"/>
      <c r="L1" s="24"/>
      <c r="M1" s="25"/>
      <c r="N1" s="26"/>
      <c r="O1" s="1887"/>
      <c r="P1" s="23"/>
      <c r="Q1" s="24"/>
      <c r="R1" s="24"/>
      <c r="S1" s="24"/>
      <c r="T1" s="24"/>
      <c r="U1" s="25"/>
      <c r="V1" s="26"/>
      <c r="W1" s="1887"/>
      <c r="X1" s="23"/>
      <c r="Y1" s="24"/>
      <c r="Z1" s="24"/>
      <c r="AA1" s="24"/>
      <c r="AB1" s="24"/>
      <c r="AC1" s="25"/>
      <c r="AD1" s="26"/>
      <c r="AE1" s="1887"/>
      <c r="AF1" s="23"/>
      <c r="AG1" s="24"/>
      <c r="AH1" s="24"/>
      <c r="AI1" s="24"/>
      <c r="AJ1" s="24"/>
      <c r="AK1" s="25"/>
      <c r="AL1" s="26"/>
      <c r="AM1" s="1887"/>
      <c r="AN1" s="23"/>
      <c r="AO1" s="24"/>
      <c r="AP1" s="24"/>
      <c r="AQ1" s="24"/>
      <c r="AR1" s="24"/>
      <c r="AS1" s="25"/>
      <c r="AT1" s="26"/>
      <c r="AU1" s="1887"/>
      <c r="AV1" s="23"/>
      <c r="AW1" s="24"/>
    </row>
    <row r="2" spans="1:49">
      <c r="A2" s="1117"/>
      <c r="B2" s="1918"/>
      <c r="C2" s="1918"/>
      <c r="D2" s="1918"/>
      <c r="E2" s="1918"/>
      <c r="F2" s="1918"/>
      <c r="G2" s="1918"/>
      <c r="H2" s="1918"/>
      <c r="J2" s="1918"/>
      <c r="K2" s="1918"/>
      <c r="L2" s="1918"/>
      <c r="M2" s="1918"/>
      <c r="N2" s="1918"/>
      <c r="O2" s="1918"/>
      <c r="P2" s="1918"/>
      <c r="R2" s="1918"/>
      <c r="S2" s="1918"/>
      <c r="T2" s="1918"/>
      <c r="U2" s="1918"/>
      <c r="V2" s="1918"/>
      <c r="W2" s="1918"/>
      <c r="X2" s="1918"/>
      <c r="Z2" s="1918"/>
      <c r="AA2" s="1918"/>
      <c r="AB2" s="1918"/>
      <c r="AC2" s="1918"/>
      <c r="AD2" s="1918"/>
      <c r="AE2" s="1918"/>
      <c r="AF2" s="1918"/>
      <c r="AH2" s="1918"/>
      <c r="AI2" s="1918"/>
      <c r="AJ2" s="1918"/>
      <c r="AK2" s="1918"/>
      <c r="AL2" s="1918"/>
      <c r="AM2" s="1918"/>
      <c r="AN2" s="1918"/>
      <c r="AP2" s="1918"/>
      <c r="AQ2" s="1918"/>
      <c r="AR2" s="1918"/>
      <c r="AS2" s="1918"/>
      <c r="AT2" s="1918"/>
      <c r="AU2" s="1918"/>
      <c r="AV2" s="1918"/>
    </row>
    <row r="3" spans="1:49" ht="14.4" thickBot="1">
      <c r="A3" s="1919" t="s">
        <v>221</v>
      </c>
      <c r="B3" s="1920"/>
      <c r="C3" s="1920"/>
      <c r="D3" s="1920"/>
      <c r="E3" s="1920"/>
      <c r="F3" s="1920"/>
      <c r="G3" s="1920"/>
      <c r="H3" s="1921">
        <v>46203</v>
      </c>
      <c r="J3" s="1920"/>
      <c r="K3" s="1920"/>
      <c r="L3" s="1920"/>
      <c r="M3" s="1920"/>
      <c r="N3" s="1920"/>
      <c r="O3" s="1920"/>
      <c r="P3" s="1921">
        <v>46112</v>
      </c>
      <c r="R3" s="1920"/>
      <c r="S3" s="1920"/>
      <c r="T3" s="1920"/>
      <c r="U3" s="1920"/>
      <c r="V3" s="1920"/>
      <c r="W3" s="1920"/>
      <c r="X3" s="1921">
        <v>46022</v>
      </c>
      <c r="Z3" s="1920"/>
      <c r="AA3" s="1920"/>
      <c r="AB3" s="1920"/>
      <c r="AC3" s="1920"/>
      <c r="AD3" s="1920"/>
      <c r="AE3" s="1920"/>
      <c r="AF3" s="1921">
        <v>45930</v>
      </c>
      <c r="AH3" s="1920"/>
      <c r="AI3" s="1920"/>
      <c r="AJ3" s="1920"/>
      <c r="AK3" s="1920"/>
      <c r="AL3" s="1920"/>
      <c r="AM3" s="1920"/>
      <c r="AN3" s="1921">
        <v>45838</v>
      </c>
      <c r="AP3" s="1920"/>
      <c r="AQ3" s="1920"/>
      <c r="AR3" s="1920"/>
      <c r="AS3" s="1920"/>
      <c r="AT3" s="1920"/>
      <c r="AU3" s="1920"/>
      <c r="AV3" s="1921">
        <v>45747</v>
      </c>
    </row>
    <row r="4" spans="1:49" ht="15" customHeight="1" thickBot="1">
      <c r="A4" s="1922"/>
      <c r="B4" s="2385" t="s">
        <v>222</v>
      </c>
      <c r="C4" s="2385" t="s">
        <v>223</v>
      </c>
      <c r="D4" s="2387" t="s">
        <v>224</v>
      </c>
      <c r="E4" s="2387"/>
      <c r="F4" s="2387"/>
      <c r="G4" s="2387"/>
      <c r="H4" s="2387"/>
      <c r="J4" s="2385" t="s">
        <v>222</v>
      </c>
      <c r="K4" s="2385" t="s">
        <v>223</v>
      </c>
      <c r="L4" s="2387" t="s">
        <v>224</v>
      </c>
      <c r="M4" s="2387"/>
      <c r="N4" s="2387"/>
      <c r="O4" s="2387"/>
      <c r="P4" s="2387"/>
      <c r="R4" s="2385" t="s">
        <v>222</v>
      </c>
      <c r="S4" s="2385" t="s">
        <v>223</v>
      </c>
      <c r="T4" s="2387" t="s">
        <v>224</v>
      </c>
      <c r="U4" s="2387"/>
      <c r="V4" s="2387"/>
      <c r="W4" s="2387"/>
      <c r="X4" s="2387"/>
      <c r="Z4" s="2385" t="s">
        <v>222</v>
      </c>
      <c r="AA4" s="2385" t="s">
        <v>223</v>
      </c>
      <c r="AB4" s="2387" t="s">
        <v>224</v>
      </c>
      <c r="AC4" s="2387"/>
      <c r="AD4" s="2387"/>
      <c r="AE4" s="2387"/>
      <c r="AF4" s="2387"/>
      <c r="AH4" s="2385" t="s">
        <v>222</v>
      </c>
      <c r="AI4" s="2385" t="s">
        <v>223</v>
      </c>
      <c r="AJ4" s="2387" t="s">
        <v>224</v>
      </c>
      <c r="AK4" s="2387"/>
      <c r="AL4" s="2387"/>
      <c r="AM4" s="2387"/>
      <c r="AN4" s="2387"/>
      <c r="AP4" s="2385" t="s">
        <v>222</v>
      </c>
      <c r="AQ4" s="2385" t="s">
        <v>223</v>
      </c>
      <c r="AR4" s="2387" t="s">
        <v>224</v>
      </c>
      <c r="AS4" s="2387"/>
      <c r="AT4" s="2387"/>
      <c r="AU4" s="2387"/>
      <c r="AV4" s="2387"/>
    </row>
    <row r="5" spans="1:49" ht="67.95" customHeight="1" thickBot="1">
      <c r="A5" s="1923"/>
      <c r="B5" s="2386"/>
      <c r="C5" s="2386"/>
      <c r="D5" s="1924" t="s">
        <v>225</v>
      </c>
      <c r="E5" s="1924" t="s">
        <v>226</v>
      </c>
      <c r="F5" s="1924" t="s">
        <v>227</v>
      </c>
      <c r="G5" s="1924" t="s">
        <v>228</v>
      </c>
      <c r="H5" s="1924" t="s">
        <v>229</v>
      </c>
      <c r="J5" s="2386"/>
      <c r="K5" s="2386"/>
      <c r="L5" s="1924" t="s">
        <v>225</v>
      </c>
      <c r="M5" s="1924" t="s">
        <v>226</v>
      </c>
      <c r="N5" s="1924" t="s">
        <v>227</v>
      </c>
      <c r="O5" s="1924" t="s">
        <v>228</v>
      </c>
      <c r="P5" s="1924" t="s">
        <v>229</v>
      </c>
      <c r="R5" s="2386"/>
      <c r="S5" s="2386"/>
      <c r="T5" s="1924" t="s">
        <v>225</v>
      </c>
      <c r="U5" s="1924" t="s">
        <v>226</v>
      </c>
      <c r="V5" s="1924" t="s">
        <v>227</v>
      </c>
      <c r="W5" s="1924" t="s">
        <v>228</v>
      </c>
      <c r="X5" s="1924" t="s">
        <v>229</v>
      </c>
      <c r="Z5" s="2386"/>
      <c r="AA5" s="2386"/>
      <c r="AB5" s="1924" t="s">
        <v>225</v>
      </c>
      <c r="AC5" s="1924" t="s">
        <v>226</v>
      </c>
      <c r="AD5" s="1924" t="s">
        <v>227</v>
      </c>
      <c r="AE5" s="1924" t="s">
        <v>228</v>
      </c>
      <c r="AF5" s="1924" t="s">
        <v>229</v>
      </c>
      <c r="AH5" s="2386"/>
      <c r="AI5" s="2386"/>
      <c r="AJ5" s="1924" t="s">
        <v>225</v>
      </c>
      <c r="AK5" s="1924" t="s">
        <v>226</v>
      </c>
      <c r="AL5" s="1924" t="s">
        <v>227</v>
      </c>
      <c r="AM5" s="1924" t="s">
        <v>228</v>
      </c>
      <c r="AN5" s="1924" t="s">
        <v>229</v>
      </c>
      <c r="AP5" s="2386"/>
      <c r="AQ5" s="2386"/>
      <c r="AR5" s="1924" t="s">
        <v>225</v>
      </c>
      <c r="AS5" s="1924" t="s">
        <v>226</v>
      </c>
      <c r="AT5" s="1924" t="s">
        <v>227</v>
      </c>
      <c r="AU5" s="1924" t="s">
        <v>228</v>
      </c>
      <c r="AV5" s="1924" t="s">
        <v>229</v>
      </c>
    </row>
    <row r="6" spans="1:49" ht="14.4" thickBot="1">
      <c r="A6" s="2119" t="s">
        <v>230</v>
      </c>
      <c r="B6" s="2128"/>
      <c r="C6" s="2128"/>
      <c r="D6" s="2128"/>
      <c r="E6" s="2128"/>
      <c r="F6" s="2128"/>
      <c r="G6" s="2128"/>
      <c r="H6" s="2128"/>
      <c r="J6" s="2128"/>
      <c r="K6" s="2128"/>
      <c r="L6" s="2128"/>
      <c r="M6" s="2128"/>
      <c r="N6" s="2128"/>
      <c r="O6" s="2128"/>
      <c r="P6" s="2128"/>
      <c r="R6" s="2128"/>
      <c r="S6" s="2128"/>
      <c r="T6" s="2128"/>
      <c r="U6" s="2128"/>
      <c r="V6" s="2128"/>
      <c r="W6" s="2128"/>
      <c r="X6" s="2128"/>
      <c r="Z6" s="2128"/>
      <c r="AA6" s="2128"/>
      <c r="AB6" s="2128"/>
      <c r="AC6" s="2128"/>
      <c r="AD6" s="2128"/>
      <c r="AE6" s="2128"/>
      <c r="AF6" s="2128"/>
      <c r="AH6" s="2128"/>
      <c r="AI6" s="2128"/>
      <c r="AJ6" s="2128"/>
      <c r="AK6" s="2128"/>
      <c r="AL6" s="2128"/>
      <c r="AM6" s="2128"/>
      <c r="AN6" s="2128"/>
      <c r="AP6" s="2128"/>
      <c r="AQ6" s="2128"/>
      <c r="AR6" s="2128"/>
      <c r="AS6" s="2128"/>
      <c r="AT6" s="2128"/>
      <c r="AU6" s="2128"/>
      <c r="AV6" s="2128"/>
    </row>
    <row r="7" spans="1:49">
      <c r="A7" s="2129" t="s">
        <v>231</v>
      </c>
      <c r="B7" s="2166">
        <v>3189122</v>
      </c>
      <c r="C7" s="2166">
        <v>2784262</v>
      </c>
      <c r="D7" s="2166">
        <v>2363028</v>
      </c>
      <c r="E7" s="2166">
        <v>333552</v>
      </c>
      <c r="F7" s="2166">
        <v>37826</v>
      </c>
      <c r="G7" s="2166">
        <v>539411</v>
      </c>
      <c r="H7" s="2166">
        <v>49856</v>
      </c>
      <c r="J7" s="2166">
        <v>3162262</v>
      </c>
      <c r="K7" s="2166">
        <v>2769441</v>
      </c>
      <c r="L7" s="2166">
        <v>2306713</v>
      </c>
      <c r="M7" s="2166">
        <v>382964</v>
      </c>
      <c r="N7" s="2166">
        <v>36471</v>
      </c>
      <c r="O7" s="2166">
        <v>498059</v>
      </c>
      <c r="P7" s="2166">
        <v>43293</v>
      </c>
      <c r="R7" s="2166">
        <v>3061050</v>
      </c>
      <c r="S7" s="2166">
        <v>2677995</v>
      </c>
      <c r="T7" s="2166">
        <v>2266591</v>
      </c>
      <c r="U7" s="2166">
        <v>338936</v>
      </c>
      <c r="V7" s="2166">
        <v>32172</v>
      </c>
      <c r="W7" s="2166">
        <v>506484</v>
      </c>
      <c r="X7" s="2166">
        <v>40296</v>
      </c>
      <c r="Z7" s="2166">
        <v>2961627</v>
      </c>
      <c r="AA7" s="2166">
        <v>2593146</v>
      </c>
      <c r="AB7" s="2166">
        <v>2183250</v>
      </c>
      <c r="AC7" s="2166">
        <v>342120</v>
      </c>
      <c r="AD7" s="2166">
        <v>29837</v>
      </c>
      <c r="AE7" s="2166">
        <v>548312</v>
      </c>
      <c r="AF7" s="2166">
        <v>37938</v>
      </c>
      <c r="AH7" s="2166">
        <v>2863268</v>
      </c>
      <c r="AI7" s="2166">
        <v>2507946</v>
      </c>
      <c r="AJ7" s="2166">
        <v>2138543</v>
      </c>
      <c r="AK7" s="2166">
        <v>285350</v>
      </c>
      <c r="AL7" s="2166">
        <v>26201</v>
      </c>
      <c r="AM7" s="2166">
        <v>610666</v>
      </c>
      <c r="AN7" s="2166">
        <v>52472</v>
      </c>
      <c r="AP7" s="2142">
        <v>2786081</v>
      </c>
      <c r="AQ7" s="2142">
        <v>2445301</v>
      </c>
      <c r="AR7" s="2142">
        <v>2098189</v>
      </c>
      <c r="AS7" s="2142">
        <v>261938</v>
      </c>
      <c r="AT7" s="2142">
        <v>25150</v>
      </c>
      <c r="AU7" s="2142">
        <v>490812</v>
      </c>
      <c r="AV7" s="2142">
        <v>60024</v>
      </c>
    </row>
    <row r="8" spans="1:49">
      <c r="A8" s="2130" t="s">
        <v>232</v>
      </c>
      <c r="B8" s="1438">
        <v>35351</v>
      </c>
      <c r="C8" s="1438">
        <v>35263</v>
      </c>
      <c r="D8" s="1438">
        <v>35263</v>
      </c>
      <c r="E8" s="1438">
        <v>0</v>
      </c>
      <c r="F8" s="1438">
        <v>0</v>
      </c>
      <c r="G8" s="44">
        <v>7843</v>
      </c>
      <c r="H8" s="1438">
        <v>0</v>
      </c>
      <c r="J8" s="1438">
        <v>39723</v>
      </c>
      <c r="K8" s="1438">
        <v>39646</v>
      </c>
      <c r="L8" s="1438">
        <v>39646</v>
      </c>
      <c r="M8" s="1438">
        <v>0</v>
      </c>
      <c r="N8" s="1438">
        <v>0</v>
      </c>
      <c r="O8" s="44">
        <v>9565</v>
      </c>
      <c r="P8" s="1438">
        <v>0</v>
      </c>
      <c r="R8" s="1438">
        <v>37144</v>
      </c>
      <c r="S8" s="1438">
        <v>37072</v>
      </c>
      <c r="T8" s="1438">
        <v>37072</v>
      </c>
      <c r="U8" s="1438">
        <v>0</v>
      </c>
      <c r="V8" s="1438">
        <v>0</v>
      </c>
      <c r="W8" s="44">
        <v>5608</v>
      </c>
      <c r="X8" s="1438">
        <v>0</v>
      </c>
      <c r="Z8" s="1438">
        <v>34369</v>
      </c>
      <c r="AA8" s="1438">
        <v>34280</v>
      </c>
      <c r="AB8" s="1438">
        <v>34280</v>
      </c>
      <c r="AC8" s="1438">
        <v>0</v>
      </c>
      <c r="AD8" s="1438">
        <v>0</v>
      </c>
      <c r="AE8" s="44">
        <v>6548</v>
      </c>
      <c r="AF8" s="1438">
        <v>0</v>
      </c>
      <c r="AH8" s="1438">
        <v>32177</v>
      </c>
      <c r="AI8" s="1438">
        <v>32126</v>
      </c>
      <c r="AJ8" s="1438">
        <v>32126</v>
      </c>
      <c r="AK8" s="1438">
        <v>0</v>
      </c>
      <c r="AL8" s="1438">
        <v>0</v>
      </c>
      <c r="AM8" s="44">
        <v>5142</v>
      </c>
      <c r="AN8" s="1438">
        <v>0</v>
      </c>
      <c r="AP8" s="1438">
        <v>38893</v>
      </c>
      <c r="AQ8" s="1438">
        <v>38860</v>
      </c>
      <c r="AR8" s="1438">
        <v>38860</v>
      </c>
      <c r="AS8" s="1438">
        <v>0</v>
      </c>
      <c r="AT8" s="1438">
        <v>0</v>
      </c>
      <c r="AU8" s="44">
        <v>3513</v>
      </c>
      <c r="AV8" s="1438">
        <v>0</v>
      </c>
    </row>
    <row r="9" spans="1:49">
      <c r="A9" s="2130" t="s">
        <v>233</v>
      </c>
      <c r="B9" s="1438">
        <v>312547</v>
      </c>
      <c r="C9" s="1438">
        <v>304986</v>
      </c>
      <c r="D9" s="1438">
        <v>69140</v>
      </c>
      <c r="E9" s="1438">
        <v>235846</v>
      </c>
      <c r="F9" s="1438">
        <v>0</v>
      </c>
      <c r="G9" s="44">
        <v>27353</v>
      </c>
      <c r="H9" s="1438">
        <v>0</v>
      </c>
      <c r="J9" s="1438">
        <v>357134</v>
      </c>
      <c r="K9" s="1438">
        <v>349280</v>
      </c>
      <c r="L9" s="1438">
        <v>57556</v>
      </c>
      <c r="M9" s="1438">
        <v>291724</v>
      </c>
      <c r="N9" s="1438">
        <v>0</v>
      </c>
      <c r="O9" s="44">
        <v>21710</v>
      </c>
      <c r="P9" s="1438">
        <v>0</v>
      </c>
      <c r="R9" s="1438">
        <v>340388</v>
      </c>
      <c r="S9" s="1438">
        <v>332989</v>
      </c>
      <c r="T9" s="1438">
        <v>65429</v>
      </c>
      <c r="U9" s="1438">
        <v>267560</v>
      </c>
      <c r="V9" s="1438">
        <v>0</v>
      </c>
      <c r="W9" s="44">
        <v>33366</v>
      </c>
      <c r="X9" s="1438">
        <v>0</v>
      </c>
      <c r="Z9" s="1438">
        <v>334802</v>
      </c>
      <c r="AA9" s="1438">
        <v>328389</v>
      </c>
      <c r="AB9" s="1438">
        <v>65190</v>
      </c>
      <c r="AC9" s="1438">
        <v>263199</v>
      </c>
      <c r="AD9" s="1438">
        <v>0</v>
      </c>
      <c r="AE9" s="44">
        <v>27524</v>
      </c>
      <c r="AF9" s="1438">
        <v>0</v>
      </c>
      <c r="AH9" s="1438">
        <v>278452</v>
      </c>
      <c r="AI9" s="1438">
        <v>273803</v>
      </c>
      <c r="AJ9" s="1438">
        <v>60323</v>
      </c>
      <c r="AK9" s="1438">
        <v>213480</v>
      </c>
      <c r="AL9" s="1438">
        <v>0</v>
      </c>
      <c r="AM9" s="44">
        <v>27174</v>
      </c>
      <c r="AN9" s="1438">
        <v>0</v>
      </c>
      <c r="AP9" s="1438">
        <v>240627</v>
      </c>
      <c r="AQ9" s="1438">
        <v>237506</v>
      </c>
      <c r="AR9" s="1438">
        <v>52120</v>
      </c>
      <c r="AS9" s="1438">
        <v>185386</v>
      </c>
      <c r="AT9" s="1438">
        <v>0</v>
      </c>
      <c r="AU9" s="44">
        <v>15195</v>
      </c>
      <c r="AV9" s="1438">
        <v>0</v>
      </c>
    </row>
    <row r="10" spans="1:49">
      <c r="A10" s="2130" t="s">
        <v>234</v>
      </c>
      <c r="B10" s="1438">
        <v>1024844</v>
      </c>
      <c r="C10" s="1438">
        <v>640969</v>
      </c>
      <c r="D10" s="1438">
        <v>602678</v>
      </c>
      <c r="E10" s="1438">
        <v>0</v>
      </c>
      <c r="F10" s="1438">
        <v>37826</v>
      </c>
      <c r="G10" s="44">
        <v>233213</v>
      </c>
      <c r="H10" s="1438">
        <v>465</v>
      </c>
      <c r="J10" s="1438">
        <v>968035</v>
      </c>
      <c r="K10" s="1438">
        <v>595861</v>
      </c>
      <c r="L10" s="1438">
        <v>558932</v>
      </c>
      <c r="M10" s="1438">
        <v>0</v>
      </c>
      <c r="N10" s="1438">
        <v>36471</v>
      </c>
      <c r="O10" s="44">
        <v>200265</v>
      </c>
      <c r="P10" s="1438">
        <v>458</v>
      </c>
      <c r="R10" s="1438">
        <v>925416</v>
      </c>
      <c r="S10" s="1438">
        <v>562220</v>
      </c>
      <c r="T10" s="1438">
        <v>528457</v>
      </c>
      <c r="U10" s="1438">
        <v>0</v>
      </c>
      <c r="V10" s="1438">
        <v>32172</v>
      </c>
      <c r="W10" s="44">
        <v>163902</v>
      </c>
      <c r="X10" s="1438">
        <v>1591</v>
      </c>
      <c r="Z10" s="1438">
        <v>922587</v>
      </c>
      <c r="AA10" s="1438">
        <v>572467</v>
      </c>
      <c r="AB10" s="1438">
        <v>541340</v>
      </c>
      <c r="AC10" s="1438">
        <v>0</v>
      </c>
      <c r="AD10" s="1438">
        <v>29837</v>
      </c>
      <c r="AE10" s="44">
        <v>188199</v>
      </c>
      <c r="AF10" s="1438">
        <v>1290</v>
      </c>
      <c r="AH10" s="1438">
        <v>910522</v>
      </c>
      <c r="AI10" s="1438">
        <v>570979</v>
      </c>
      <c r="AJ10" s="1438">
        <v>544321</v>
      </c>
      <c r="AK10" s="1438">
        <v>0</v>
      </c>
      <c r="AL10" s="1438">
        <v>26201</v>
      </c>
      <c r="AM10" s="44">
        <v>189315</v>
      </c>
      <c r="AN10" s="1438">
        <v>457</v>
      </c>
      <c r="AP10" s="1438">
        <v>883812</v>
      </c>
      <c r="AQ10" s="1438">
        <v>557784</v>
      </c>
      <c r="AR10" s="1438">
        <v>531387</v>
      </c>
      <c r="AS10" s="1438">
        <v>0</v>
      </c>
      <c r="AT10" s="1438">
        <v>25150</v>
      </c>
      <c r="AU10" s="44">
        <v>197912</v>
      </c>
      <c r="AV10" s="1438">
        <v>1247</v>
      </c>
    </row>
    <row r="11" spans="1:49">
      <c r="A11" s="2130" t="s">
        <v>235</v>
      </c>
      <c r="B11" s="1438">
        <v>99854</v>
      </c>
      <c r="C11" s="1438">
        <v>99955</v>
      </c>
      <c r="D11" s="1438">
        <v>0</v>
      </c>
      <c r="E11" s="1438">
        <v>97706</v>
      </c>
      <c r="F11" s="1438">
        <v>0</v>
      </c>
      <c r="G11" s="1438">
        <v>6848</v>
      </c>
      <c r="H11" s="1438">
        <v>2249</v>
      </c>
      <c r="J11" s="1438">
        <v>93624</v>
      </c>
      <c r="K11" s="1438">
        <v>93714</v>
      </c>
      <c r="L11" s="1438">
        <v>0</v>
      </c>
      <c r="M11" s="1438">
        <v>91240</v>
      </c>
      <c r="N11" s="1438">
        <v>0</v>
      </c>
      <c r="O11" s="1438">
        <v>6826</v>
      </c>
      <c r="P11" s="1438">
        <v>2474</v>
      </c>
      <c r="R11" s="1438">
        <v>73311</v>
      </c>
      <c r="S11" s="1438">
        <v>73402</v>
      </c>
      <c r="T11" s="1438">
        <v>0</v>
      </c>
      <c r="U11" s="1438">
        <v>71376</v>
      </c>
      <c r="V11" s="1438">
        <v>0</v>
      </c>
      <c r="W11" s="1438">
        <v>12833</v>
      </c>
      <c r="X11" s="1438">
        <v>2026</v>
      </c>
      <c r="Z11" s="1438">
        <v>80790</v>
      </c>
      <c r="AA11" s="1438">
        <v>80879</v>
      </c>
      <c r="AB11" s="1438">
        <v>0</v>
      </c>
      <c r="AC11" s="1438">
        <v>78921</v>
      </c>
      <c r="AD11" s="1438">
        <v>0</v>
      </c>
      <c r="AE11" s="1438">
        <v>17192</v>
      </c>
      <c r="AF11" s="1438">
        <v>1958</v>
      </c>
      <c r="AH11" s="1438">
        <v>73536</v>
      </c>
      <c r="AI11" s="1438">
        <v>73570</v>
      </c>
      <c r="AJ11" s="1438">
        <v>0</v>
      </c>
      <c r="AK11" s="1438">
        <v>71870</v>
      </c>
      <c r="AL11" s="1438">
        <v>0</v>
      </c>
      <c r="AM11" s="1438">
        <v>28186</v>
      </c>
      <c r="AN11" s="1438">
        <v>1700</v>
      </c>
      <c r="AP11" s="1438">
        <v>78467</v>
      </c>
      <c r="AQ11" s="1438">
        <v>78511</v>
      </c>
      <c r="AR11" s="1438">
        <v>0</v>
      </c>
      <c r="AS11" s="1438">
        <v>76552</v>
      </c>
      <c r="AT11" s="1438">
        <v>0</v>
      </c>
      <c r="AU11" s="1438">
        <v>0</v>
      </c>
      <c r="AV11" s="1438">
        <v>1959</v>
      </c>
    </row>
    <row r="12" spans="1:49">
      <c r="A12" s="2130" t="s">
        <v>236</v>
      </c>
      <c r="B12" s="1438">
        <v>1234786</v>
      </c>
      <c r="C12" s="1438">
        <v>1236915</v>
      </c>
      <c r="D12" s="1438">
        <v>1197747</v>
      </c>
      <c r="E12" s="1438">
        <v>0</v>
      </c>
      <c r="F12" s="1438">
        <v>0</v>
      </c>
      <c r="G12" s="1438">
        <v>180948</v>
      </c>
      <c r="H12" s="1438">
        <v>39168</v>
      </c>
      <c r="J12" s="1438">
        <v>1219313</v>
      </c>
      <c r="K12" s="1438">
        <v>1221457</v>
      </c>
      <c r="L12" s="1438">
        <v>1183457</v>
      </c>
      <c r="M12" s="1438">
        <v>0</v>
      </c>
      <c r="N12" s="1438">
        <v>0</v>
      </c>
      <c r="O12" s="1438">
        <v>182037</v>
      </c>
      <c r="P12" s="1438">
        <v>38000</v>
      </c>
      <c r="R12" s="1438">
        <v>1229943</v>
      </c>
      <c r="S12" s="1438">
        <v>1231915</v>
      </c>
      <c r="T12" s="1438">
        <v>1195297</v>
      </c>
      <c r="U12" s="1438">
        <v>0</v>
      </c>
      <c r="V12" s="1438">
        <v>0</v>
      </c>
      <c r="W12" s="1438">
        <v>191750</v>
      </c>
      <c r="X12" s="1438">
        <v>36618</v>
      </c>
      <c r="Z12" s="1438">
        <v>1159187</v>
      </c>
      <c r="AA12" s="1438">
        <v>1160923</v>
      </c>
      <c r="AB12" s="1438">
        <v>1126318</v>
      </c>
      <c r="AC12" s="1438">
        <v>0</v>
      </c>
      <c r="AD12" s="1438">
        <v>0</v>
      </c>
      <c r="AE12" s="1438">
        <v>168564</v>
      </c>
      <c r="AF12" s="1438">
        <v>34605</v>
      </c>
      <c r="AH12" s="1438">
        <v>1147354</v>
      </c>
      <c r="AI12" s="1438">
        <v>1149230</v>
      </c>
      <c r="AJ12" s="1438">
        <v>1112576</v>
      </c>
      <c r="AK12" s="1438">
        <v>0</v>
      </c>
      <c r="AL12" s="1438">
        <v>0</v>
      </c>
      <c r="AM12" s="1438">
        <v>215091</v>
      </c>
      <c r="AN12" s="1438">
        <v>36654</v>
      </c>
      <c r="AP12" s="1438">
        <v>1138645</v>
      </c>
      <c r="AQ12" s="1438">
        <v>1140516</v>
      </c>
      <c r="AR12" s="1438">
        <v>1103873</v>
      </c>
      <c r="AS12" s="1438">
        <v>0</v>
      </c>
      <c r="AT12" s="1438">
        <v>0</v>
      </c>
      <c r="AU12" s="1438">
        <v>137351</v>
      </c>
      <c r="AV12" s="1438">
        <v>36643</v>
      </c>
    </row>
    <row r="13" spans="1:49" ht="15" customHeight="1">
      <c r="A13" s="2130" t="s">
        <v>237</v>
      </c>
      <c r="B13" s="1438">
        <v>297718</v>
      </c>
      <c r="C13" s="1438">
        <v>297717</v>
      </c>
      <c r="D13" s="1438">
        <v>297717</v>
      </c>
      <c r="E13" s="1438">
        <v>0</v>
      </c>
      <c r="F13" s="1438">
        <v>0</v>
      </c>
      <c r="G13" s="1438">
        <v>0</v>
      </c>
      <c r="H13" s="1438">
        <v>0</v>
      </c>
      <c r="J13" s="1438">
        <v>296771</v>
      </c>
      <c r="K13" s="1438">
        <v>296770</v>
      </c>
      <c r="L13" s="1438">
        <v>296770</v>
      </c>
      <c r="M13" s="1438">
        <v>0</v>
      </c>
      <c r="N13" s="1438">
        <v>0</v>
      </c>
      <c r="O13" s="1438">
        <v>75</v>
      </c>
      <c r="P13" s="1438">
        <v>0</v>
      </c>
      <c r="R13" s="1438">
        <v>282008</v>
      </c>
      <c r="S13" s="1438">
        <v>282008</v>
      </c>
      <c r="T13" s="1438">
        <v>282008</v>
      </c>
      <c r="U13" s="1438">
        <v>0</v>
      </c>
      <c r="V13" s="1438">
        <v>0</v>
      </c>
      <c r="W13" s="1438">
        <v>24</v>
      </c>
      <c r="X13" s="1438">
        <v>0</v>
      </c>
      <c r="Z13" s="1438">
        <v>259431</v>
      </c>
      <c r="AA13" s="1438">
        <v>259431</v>
      </c>
      <c r="AB13" s="1438">
        <v>259431</v>
      </c>
      <c r="AC13" s="1438">
        <v>0</v>
      </c>
      <c r="AD13" s="1438">
        <v>0</v>
      </c>
      <c r="AE13" s="1438">
        <v>274</v>
      </c>
      <c r="AF13" s="1438">
        <v>0</v>
      </c>
      <c r="AH13" s="1438">
        <v>255829</v>
      </c>
      <c r="AI13" s="1438">
        <v>255829</v>
      </c>
      <c r="AJ13" s="1438">
        <v>243176</v>
      </c>
      <c r="AK13" s="1438">
        <v>0</v>
      </c>
      <c r="AL13" s="1438">
        <v>0</v>
      </c>
      <c r="AM13" s="1438">
        <v>0</v>
      </c>
      <c r="AN13" s="1438">
        <v>12653</v>
      </c>
      <c r="AP13" s="1438">
        <v>248131</v>
      </c>
      <c r="AQ13" s="1438">
        <v>248131</v>
      </c>
      <c r="AR13" s="1438">
        <v>235478</v>
      </c>
      <c r="AS13" s="1438">
        <v>0</v>
      </c>
      <c r="AT13" s="1438">
        <v>0</v>
      </c>
      <c r="AU13" s="1438">
        <v>0</v>
      </c>
      <c r="AV13" s="1438">
        <v>12653</v>
      </c>
    </row>
    <row r="14" spans="1:49">
      <c r="A14" s="2130" t="s">
        <v>238</v>
      </c>
      <c r="B14" s="1438">
        <v>95347</v>
      </c>
      <c r="C14" s="1438">
        <v>91020</v>
      </c>
      <c r="D14" s="1438">
        <v>83046</v>
      </c>
      <c r="E14" s="1438">
        <v>0</v>
      </c>
      <c r="F14" s="1438">
        <v>0</v>
      </c>
      <c r="G14" s="1438">
        <v>0</v>
      </c>
      <c r="H14" s="1438">
        <v>7974</v>
      </c>
      <c r="J14" s="1438">
        <v>93261</v>
      </c>
      <c r="K14" s="1438">
        <v>89613</v>
      </c>
      <c r="L14" s="1438">
        <v>87252</v>
      </c>
      <c r="M14" s="1438">
        <v>0</v>
      </c>
      <c r="N14" s="1438">
        <v>0</v>
      </c>
      <c r="O14" s="1438">
        <v>0</v>
      </c>
      <c r="P14" s="1438">
        <v>2361</v>
      </c>
      <c r="R14" s="1438">
        <v>92994</v>
      </c>
      <c r="S14" s="1438">
        <v>88623</v>
      </c>
      <c r="T14" s="1438">
        <v>88562</v>
      </c>
      <c r="U14" s="1438">
        <v>0</v>
      </c>
      <c r="V14" s="1438">
        <v>0</v>
      </c>
      <c r="W14" s="1438">
        <v>0</v>
      </c>
      <c r="X14" s="1438">
        <v>61</v>
      </c>
      <c r="Z14" s="1438">
        <v>90811</v>
      </c>
      <c r="AA14" s="1438">
        <v>86682</v>
      </c>
      <c r="AB14" s="1438">
        <v>86597</v>
      </c>
      <c r="AC14" s="1438">
        <v>0</v>
      </c>
      <c r="AD14" s="1438">
        <v>0</v>
      </c>
      <c r="AE14" s="1438">
        <v>0</v>
      </c>
      <c r="AF14" s="1438">
        <v>85</v>
      </c>
      <c r="AH14" s="1438">
        <v>87955</v>
      </c>
      <c r="AI14" s="1438">
        <v>83950</v>
      </c>
      <c r="AJ14" s="1438">
        <v>77562</v>
      </c>
      <c r="AK14" s="1438">
        <v>0</v>
      </c>
      <c r="AL14" s="1438">
        <v>0</v>
      </c>
      <c r="AM14" s="1438">
        <v>0</v>
      </c>
      <c r="AN14" s="1438">
        <v>1008</v>
      </c>
      <c r="AP14" s="1438">
        <v>83768</v>
      </c>
      <c r="AQ14" s="1438">
        <v>80022</v>
      </c>
      <c r="AR14" s="1438">
        <v>72500</v>
      </c>
      <c r="AS14" s="1438">
        <v>0</v>
      </c>
      <c r="AT14" s="1438">
        <v>0</v>
      </c>
      <c r="AU14" s="1438">
        <v>0</v>
      </c>
      <c r="AV14" s="1438">
        <v>7522</v>
      </c>
    </row>
    <row r="15" spans="1:49">
      <c r="A15" s="2130" t="s">
        <v>239</v>
      </c>
      <c r="B15" s="1438">
        <v>88675</v>
      </c>
      <c r="C15" s="1438">
        <v>77437</v>
      </c>
      <c r="D15" s="1438">
        <v>77437</v>
      </c>
      <c r="E15" s="1438">
        <v>0</v>
      </c>
      <c r="F15" s="1438">
        <v>0</v>
      </c>
      <c r="G15" s="44">
        <v>83206</v>
      </c>
      <c r="H15" s="1438">
        <v>0</v>
      </c>
      <c r="J15" s="1438">
        <v>94401</v>
      </c>
      <c r="K15" s="1438">
        <v>83100</v>
      </c>
      <c r="L15" s="1438">
        <v>83100</v>
      </c>
      <c r="M15" s="1438">
        <v>0</v>
      </c>
      <c r="N15" s="1438">
        <v>0</v>
      </c>
      <c r="O15" s="44">
        <v>77581</v>
      </c>
      <c r="P15" s="1438">
        <v>0</v>
      </c>
      <c r="R15" s="1438">
        <v>79846</v>
      </c>
      <c r="S15" s="1438">
        <v>69766</v>
      </c>
      <c r="T15" s="1438">
        <v>69766</v>
      </c>
      <c r="U15" s="1438">
        <v>0</v>
      </c>
      <c r="V15" s="1438">
        <v>0</v>
      </c>
      <c r="W15" s="44">
        <v>99001</v>
      </c>
      <c r="X15" s="1438">
        <v>0</v>
      </c>
      <c r="Z15" s="1438">
        <v>79650</v>
      </c>
      <c r="AA15" s="1438">
        <v>70095</v>
      </c>
      <c r="AB15" s="1438">
        <v>70094</v>
      </c>
      <c r="AC15" s="1438">
        <v>0</v>
      </c>
      <c r="AD15" s="1438">
        <v>0</v>
      </c>
      <c r="AE15" s="44">
        <v>140011</v>
      </c>
      <c r="AF15" s="1438">
        <v>0</v>
      </c>
      <c r="AH15" s="1438">
        <v>77443</v>
      </c>
      <c r="AI15" s="1438">
        <v>68459</v>
      </c>
      <c r="AJ15" s="1438">
        <v>68459</v>
      </c>
      <c r="AK15" s="1438">
        <v>0</v>
      </c>
      <c r="AL15" s="1438">
        <v>0</v>
      </c>
      <c r="AM15" s="44">
        <v>145758</v>
      </c>
      <c r="AN15" s="1438">
        <v>0</v>
      </c>
      <c r="AP15" s="1438">
        <v>73738</v>
      </c>
      <c r="AQ15" s="1438">
        <v>63971</v>
      </c>
      <c r="AR15" s="1438">
        <v>63971</v>
      </c>
      <c r="AS15" s="1438">
        <v>0</v>
      </c>
      <c r="AT15" s="1438">
        <v>0</v>
      </c>
      <c r="AU15" s="44">
        <v>136841</v>
      </c>
      <c r="AV15" s="1438">
        <v>0</v>
      </c>
    </row>
    <row r="16" spans="1:49">
      <c r="A16" s="2129" t="s">
        <v>240</v>
      </c>
      <c r="B16" s="2167">
        <v>37718</v>
      </c>
      <c r="C16" s="2167">
        <v>62156</v>
      </c>
      <c r="D16" s="2167">
        <v>44270</v>
      </c>
      <c r="E16" s="1438">
        <v>0</v>
      </c>
      <c r="F16" s="1438">
        <v>0</v>
      </c>
      <c r="G16" s="1438">
        <v>0</v>
      </c>
      <c r="H16" s="2167">
        <v>17886</v>
      </c>
      <c r="J16" s="2167">
        <v>37430</v>
      </c>
      <c r="K16" s="2167">
        <v>64915</v>
      </c>
      <c r="L16" s="2167">
        <v>47834</v>
      </c>
      <c r="M16" s="1438">
        <v>0</v>
      </c>
      <c r="N16" s="1438">
        <v>0</v>
      </c>
      <c r="O16" s="1438">
        <v>0</v>
      </c>
      <c r="P16" s="2167">
        <v>17081</v>
      </c>
      <c r="R16" s="2167">
        <v>35227</v>
      </c>
      <c r="S16" s="2167">
        <v>61220</v>
      </c>
      <c r="T16" s="2167">
        <v>44438</v>
      </c>
      <c r="U16" s="1438">
        <v>0</v>
      </c>
      <c r="V16" s="1438">
        <v>0</v>
      </c>
      <c r="W16" s="1438">
        <v>0</v>
      </c>
      <c r="X16" s="2167">
        <v>16782</v>
      </c>
      <c r="Z16" s="2167">
        <v>34836</v>
      </c>
      <c r="AA16" s="2167">
        <v>59138</v>
      </c>
      <c r="AB16" s="2167">
        <v>42149</v>
      </c>
      <c r="AC16" s="1438">
        <v>0</v>
      </c>
      <c r="AD16" s="1438">
        <v>0</v>
      </c>
      <c r="AE16" s="1438">
        <v>0</v>
      </c>
      <c r="AF16" s="2167">
        <v>16989</v>
      </c>
      <c r="AH16" s="2167">
        <v>34782</v>
      </c>
      <c r="AI16" s="2167">
        <v>57484</v>
      </c>
      <c r="AJ16" s="2167">
        <v>40129</v>
      </c>
      <c r="AK16" s="2167">
        <v>0</v>
      </c>
      <c r="AL16" s="1438">
        <v>0</v>
      </c>
      <c r="AM16" s="1438">
        <v>0</v>
      </c>
      <c r="AN16" s="2167">
        <v>17355</v>
      </c>
      <c r="AP16" s="1438">
        <v>34845</v>
      </c>
      <c r="AQ16" s="1438">
        <v>55642</v>
      </c>
      <c r="AR16" s="1438">
        <v>38259</v>
      </c>
      <c r="AS16" s="1438">
        <v>0</v>
      </c>
      <c r="AT16" s="1438">
        <v>0</v>
      </c>
      <c r="AU16" s="1438">
        <v>0</v>
      </c>
      <c r="AV16" s="1438">
        <v>17383</v>
      </c>
    </row>
    <row r="17" spans="1:48">
      <c r="A17" s="2130" t="s">
        <v>241</v>
      </c>
      <c r="B17" s="1438">
        <v>8972</v>
      </c>
      <c r="C17" s="1438">
        <v>35779</v>
      </c>
      <c r="D17" s="1438">
        <v>34734</v>
      </c>
      <c r="E17" s="1438">
        <v>0</v>
      </c>
      <c r="F17" s="1438">
        <v>0</v>
      </c>
      <c r="G17" s="1438">
        <v>0</v>
      </c>
      <c r="H17" s="1438">
        <v>1045</v>
      </c>
      <c r="J17" s="1438">
        <v>8948</v>
      </c>
      <c r="K17" s="1438">
        <v>38891</v>
      </c>
      <c r="L17" s="1438">
        <v>38560</v>
      </c>
      <c r="M17" s="1438">
        <v>0</v>
      </c>
      <c r="N17" s="1438">
        <v>0</v>
      </c>
      <c r="O17" s="1438">
        <v>0</v>
      </c>
      <c r="P17" s="1438">
        <v>331</v>
      </c>
      <c r="R17" s="1438">
        <v>9047</v>
      </c>
      <c r="S17" s="1438">
        <v>35661</v>
      </c>
      <c r="T17" s="1438">
        <v>35273</v>
      </c>
      <c r="U17" s="1438">
        <v>0</v>
      </c>
      <c r="V17" s="1438">
        <v>0</v>
      </c>
      <c r="W17" s="1438">
        <v>0</v>
      </c>
      <c r="X17" s="1438">
        <v>388</v>
      </c>
      <c r="Z17" s="1438">
        <v>8846</v>
      </c>
      <c r="AA17" s="1438">
        <v>33782</v>
      </c>
      <c r="AB17" s="1438">
        <v>33371</v>
      </c>
      <c r="AC17" s="1438">
        <v>0</v>
      </c>
      <c r="AD17" s="1438">
        <v>0</v>
      </c>
      <c r="AE17" s="1438">
        <v>0</v>
      </c>
      <c r="AF17" s="1438">
        <v>411</v>
      </c>
      <c r="AH17" s="1438">
        <v>8591</v>
      </c>
      <c r="AI17" s="1438">
        <v>31948</v>
      </c>
      <c r="AJ17" s="1438">
        <v>31476</v>
      </c>
      <c r="AK17" s="1438">
        <v>0</v>
      </c>
      <c r="AL17" s="1438">
        <v>0</v>
      </c>
      <c r="AM17" s="1438">
        <v>0</v>
      </c>
      <c r="AN17" s="1438">
        <v>472</v>
      </c>
      <c r="AP17" s="1438">
        <v>8436</v>
      </c>
      <c r="AQ17" s="1438">
        <v>29889</v>
      </c>
      <c r="AR17" s="1438">
        <v>29390</v>
      </c>
      <c r="AS17" s="1438">
        <v>0</v>
      </c>
      <c r="AT17" s="1438">
        <v>0</v>
      </c>
      <c r="AU17" s="1438">
        <v>0</v>
      </c>
      <c r="AV17" s="1438">
        <v>499</v>
      </c>
    </row>
    <row r="18" spans="1:48">
      <c r="A18" s="2130" t="s">
        <v>242</v>
      </c>
      <c r="B18" s="1438">
        <v>9999</v>
      </c>
      <c r="C18" s="1438">
        <v>9536</v>
      </c>
      <c r="D18" s="1438">
        <v>9536</v>
      </c>
      <c r="E18" s="1438">
        <v>0</v>
      </c>
      <c r="F18" s="1438">
        <v>0</v>
      </c>
      <c r="G18" s="1438">
        <v>0</v>
      </c>
      <c r="H18" s="1438">
        <v>0</v>
      </c>
      <c r="J18" s="1438">
        <v>9765</v>
      </c>
      <c r="K18" s="1438">
        <v>9274</v>
      </c>
      <c r="L18" s="1438">
        <v>9274</v>
      </c>
      <c r="M18" s="1438">
        <v>0</v>
      </c>
      <c r="N18" s="1438">
        <v>0</v>
      </c>
      <c r="O18" s="1438">
        <v>0</v>
      </c>
      <c r="P18" s="1438">
        <v>0</v>
      </c>
      <c r="R18" s="1438">
        <v>9595</v>
      </c>
      <c r="S18" s="1438">
        <v>9165</v>
      </c>
      <c r="T18" s="1438">
        <v>9165</v>
      </c>
      <c r="U18" s="1438">
        <v>0</v>
      </c>
      <c r="V18" s="1438">
        <v>0</v>
      </c>
      <c r="W18" s="1438">
        <v>0</v>
      </c>
      <c r="X18" s="1438">
        <v>0</v>
      </c>
      <c r="Z18" s="1438">
        <v>9212</v>
      </c>
      <c r="AA18" s="1438">
        <v>8778</v>
      </c>
      <c r="AB18" s="1438">
        <v>8778</v>
      </c>
      <c r="AC18" s="1438">
        <v>0</v>
      </c>
      <c r="AD18" s="1438">
        <v>0</v>
      </c>
      <c r="AE18" s="1438">
        <v>0</v>
      </c>
      <c r="AF18" s="1438">
        <v>0</v>
      </c>
      <c r="AH18" s="1438">
        <v>9064</v>
      </c>
      <c r="AI18" s="1438">
        <v>8615</v>
      </c>
      <c r="AJ18" s="1438">
        <v>8615</v>
      </c>
      <c r="AK18" s="1438">
        <v>0</v>
      </c>
      <c r="AL18" s="1438">
        <v>0</v>
      </c>
      <c r="AM18" s="1438">
        <v>0</v>
      </c>
      <c r="AN18" s="1438">
        <v>0</v>
      </c>
      <c r="AP18" s="1438">
        <v>9265</v>
      </c>
      <c r="AQ18" s="1438">
        <v>8827</v>
      </c>
      <c r="AR18" s="1438">
        <v>8827</v>
      </c>
      <c r="AS18" s="1438">
        <v>0</v>
      </c>
      <c r="AT18" s="1438">
        <v>0</v>
      </c>
      <c r="AU18" s="1438">
        <v>0</v>
      </c>
      <c r="AV18" s="1438">
        <v>0</v>
      </c>
    </row>
    <row r="19" spans="1:48">
      <c r="A19" s="2130" t="s">
        <v>243</v>
      </c>
      <c r="B19" s="1438" t="s">
        <v>184</v>
      </c>
      <c r="C19" s="1438" t="s">
        <v>184</v>
      </c>
      <c r="D19" s="1438">
        <v>0</v>
      </c>
      <c r="E19" s="1438">
        <v>0</v>
      </c>
      <c r="F19" s="1438">
        <v>0</v>
      </c>
      <c r="G19" s="1438">
        <v>0</v>
      </c>
      <c r="H19" s="1438">
        <v>0</v>
      </c>
      <c r="J19" s="1438" t="s">
        <v>184</v>
      </c>
      <c r="K19" s="1438" t="s">
        <v>184</v>
      </c>
      <c r="L19" s="1438">
        <v>0</v>
      </c>
      <c r="M19" s="1438">
        <v>0</v>
      </c>
      <c r="N19" s="1438">
        <v>0</v>
      </c>
      <c r="O19" s="1438">
        <v>0</v>
      </c>
      <c r="P19" s="1438">
        <v>0</v>
      </c>
      <c r="R19" s="1438" t="s">
        <v>184</v>
      </c>
      <c r="S19" s="1438" t="s">
        <v>184</v>
      </c>
      <c r="T19" s="1438">
        <v>0</v>
      </c>
      <c r="U19" s="1438">
        <v>0</v>
      </c>
      <c r="V19" s="1438">
        <v>0</v>
      </c>
      <c r="W19" s="1438">
        <v>0</v>
      </c>
      <c r="X19" s="1438">
        <v>0</v>
      </c>
      <c r="Z19" s="1438">
        <v>0</v>
      </c>
      <c r="AA19" s="1438">
        <v>0</v>
      </c>
      <c r="AB19" s="1438">
        <v>0</v>
      </c>
      <c r="AC19" s="1438">
        <v>0</v>
      </c>
      <c r="AD19" s="1438">
        <v>0</v>
      </c>
      <c r="AE19" s="1438">
        <v>0</v>
      </c>
      <c r="AF19" s="1438">
        <v>0</v>
      </c>
      <c r="AH19" s="1438">
        <v>0</v>
      </c>
      <c r="AI19" s="1438">
        <v>0</v>
      </c>
      <c r="AJ19" s="1438">
        <v>0</v>
      </c>
      <c r="AK19" s="1438">
        <v>0</v>
      </c>
      <c r="AL19" s="1438">
        <v>0</v>
      </c>
      <c r="AM19" s="1438">
        <v>0</v>
      </c>
      <c r="AN19" s="1438">
        <v>0</v>
      </c>
      <c r="AP19" s="1438">
        <v>0</v>
      </c>
      <c r="AQ19" s="1438">
        <v>0</v>
      </c>
      <c r="AR19" s="1438">
        <v>0</v>
      </c>
      <c r="AS19" s="1438">
        <v>0</v>
      </c>
      <c r="AT19" s="1438">
        <v>0</v>
      </c>
      <c r="AU19" s="1438">
        <v>0</v>
      </c>
      <c r="AV19" s="1438">
        <v>0</v>
      </c>
    </row>
    <row r="20" spans="1:48">
      <c r="A20" s="2130" t="s">
        <v>244</v>
      </c>
      <c r="B20" s="1438">
        <v>18747</v>
      </c>
      <c r="C20" s="1438">
        <v>16841</v>
      </c>
      <c r="D20" s="1438">
        <v>0</v>
      </c>
      <c r="E20" s="1438">
        <v>0</v>
      </c>
      <c r="F20" s="1438">
        <v>0</v>
      </c>
      <c r="G20" s="1438">
        <v>0</v>
      </c>
      <c r="H20" s="1438">
        <v>16841</v>
      </c>
      <c r="J20" s="1438">
        <v>18717</v>
      </c>
      <c r="K20" s="1438">
        <v>16750</v>
      </c>
      <c r="L20" s="1438">
        <v>0</v>
      </c>
      <c r="M20" s="1438">
        <v>0</v>
      </c>
      <c r="N20" s="1438">
        <v>0</v>
      </c>
      <c r="O20" s="1438">
        <v>0</v>
      </c>
      <c r="P20" s="1438">
        <v>16750</v>
      </c>
      <c r="R20" s="1438">
        <v>16585</v>
      </c>
      <c r="S20" s="1438">
        <v>16394</v>
      </c>
      <c r="T20" s="1438">
        <v>0</v>
      </c>
      <c r="U20" s="1438">
        <v>0</v>
      </c>
      <c r="V20" s="1438">
        <v>0</v>
      </c>
      <c r="W20" s="1438">
        <v>0</v>
      </c>
      <c r="X20" s="1438">
        <v>16394</v>
      </c>
      <c r="Z20" s="1438">
        <v>16778</v>
      </c>
      <c r="AA20" s="1438">
        <v>16578</v>
      </c>
      <c r="AB20" s="1438">
        <v>0</v>
      </c>
      <c r="AC20" s="1438">
        <v>0</v>
      </c>
      <c r="AD20" s="1438">
        <v>0</v>
      </c>
      <c r="AE20" s="1438">
        <v>0</v>
      </c>
      <c r="AF20" s="1438">
        <v>16578</v>
      </c>
      <c r="AH20" s="1438">
        <v>17127</v>
      </c>
      <c r="AI20" s="1438">
        <v>16921</v>
      </c>
      <c r="AJ20" s="1438">
        <v>38</v>
      </c>
      <c r="AK20" s="1438">
        <v>0</v>
      </c>
      <c r="AL20" s="1438">
        <v>0</v>
      </c>
      <c r="AM20" s="1438">
        <v>0</v>
      </c>
      <c r="AN20" s="1438">
        <v>16883</v>
      </c>
      <c r="AP20" s="1438">
        <v>17144</v>
      </c>
      <c r="AQ20" s="1438">
        <v>16926</v>
      </c>
      <c r="AR20" s="1438">
        <v>42</v>
      </c>
      <c r="AS20" s="1438">
        <v>0</v>
      </c>
      <c r="AT20" s="1438">
        <v>0</v>
      </c>
      <c r="AU20" s="1438">
        <v>0</v>
      </c>
      <c r="AV20" s="1438">
        <v>16884</v>
      </c>
    </row>
    <row r="21" spans="1:48" ht="14.4" thickBot="1">
      <c r="A21" s="2203" t="s">
        <v>245</v>
      </c>
      <c r="B21" s="2204">
        <v>3226840</v>
      </c>
      <c r="C21" s="2204">
        <v>2846418</v>
      </c>
      <c r="D21" s="2204">
        <v>2407298</v>
      </c>
      <c r="E21" s="2204">
        <v>333552</v>
      </c>
      <c r="F21" s="2204">
        <v>37826</v>
      </c>
      <c r="G21" s="2204">
        <v>539411</v>
      </c>
      <c r="H21" s="2204">
        <v>67742</v>
      </c>
      <c r="J21" s="2204">
        <v>3199692</v>
      </c>
      <c r="K21" s="2204">
        <v>2834356</v>
      </c>
      <c r="L21" s="2204">
        <v>2354547</v>
      </c>
      <c r="M21" s="2204">
        <v>382964</v>
      </c>
      <c r="N21" s="2204">
        <v>36471</v>
      </c>
      <c r="O21" s="2204">
        <v>498059</v>
      </c>
      <c r="P21" s="2204">
        <v>60374</v>
      </c>
      <c r="R21" s="2204">
        <v>3096277</v>
      </c>
      <c r="S21" s="2204">
        <v>2739215</v>
      </c>
      <c r="T21" s="2204">
        <v>2311029</v>
      </c>
      <c r="U21" s="2204">
        <v>338936</v>
      </c>
      <c r="V21" s="2204">
        <v>32172</v>
      </c>
      <c r="W21" s="2204">
        <v>506484</v>
      </c>
      <c r="X21" s="2204">
        <v>57078</v>
      </c>
      <c r="Z21" s="2204">
        <v>2996463</v>
      </c>
      <c r="AA21" s="2204">
        <v>2652284</v>
      </c>
      <c r="AB21" s="2204">
        <v>2225399</v>
      </c>
      <c r="AC21" s="2204">
        <v>342120</v>
      </c>
      <c r="AD21" s="2204">
        <v>29837</v>
      </c>
      <c r="AE21" s="2204">
        <v>548312</v>
      </c>
      <c r="AF21" s="2204">
        <v>54927</v>
      </c>
      <c r="AH21" s="2204">
        <v>2898050</v>
      </c>
      <c r="AI21" s="2204">
        <v>2565430</v>
      </c>
      <c r="AJ21" s="2204">
        <v>2178672</v>
      </c>
      <c r="AK21" s="2204">
        <v>285350</v>
      </c>
      <c r="AL21" s="2204">
        <v>26201</v>
      </c>
      <c r="AM21" s="2204">
        <v>610666</v>
      </c>
      <c r="AN21" s="2204">
        <v>69827</v>
      </c>
      <c r="AP21" s="2131">
        <v>2820926</v>
      </c>
      <c r="AQ21" s="2131">
        <v>2500943</v>
      </c>
      <c r="AR21" s="2131">
        <v>2136448</v>
      </c>
      <c r="AS21" s="2131">
        <v>261938</v>
      </c>
      <c r="AT21" s="2131">
        <v>25150</v>
      </c>
      <c r="AU21" s="2131">
        <v>490812</v>
      </c>
      <c r="AV21" s="2131">
        <v>77407</v>
      </c>
    </row>
    <row r="22" spans="1:48" ht="14.4" thickBot="1">
      <c r="A22" s="2119" t="s">
        <v>246</v>
      </c>
      <c r="B22" s="2132"/>
      <c r="C22" s="2132"/>
      <c r="D22" s="2132"/>
      <c r="E22" s="2132"/>
      <c r="F22" s="2132"/>
      <c r="G22" s="2132"/>
      <c r="H22" s="2132"/>
      <c r="J22" s="2132"/>
      <c r="K22" s="2132"/>
      <c r="L22" s="2132"/>
      <c r="M22" s="2132"/>
      <c r="N22" s="2132"/>
      <c r="O22" s="2132"/>
      <c r="P22" s="2132"/>
      <c r="R22" s="2132"/>
      <c r="S22" s="2132"/>
      <c r="T22" s="2132"/>
      <c r="U22" s="2132"/>
      <c r="V22" s="2132"/>
      <c r="W22" s="2132"/>
      <c r="X22" s="2132"/>
      <c r="Z22" s="2132"/>
      <c r="AA22" s="2132"/>
      <c r="AB22" s="2132"/>
      <c r="AC22" s="2132"/>
      <c r="AD22" s="2132"/>
      <c r="AE22" s="2132"/>
      <c r="AF22" s="2132"/>
      <c r="AH22" s="2132"/>
      <c r="AI22" s="2132"/>
      <c r="AJ22" s="2132"/>
      <c r="AK22" s="2132"/>
      <c r="AL22" s="2132"/>
      <c r="AM22" s="2132"/>
      <c r="AN22" s="2132"/>
      <c r="AP22" s="2132"/>
      <c r="AQ22" s="2132"/>
      <c r="AR22" s="2132"/>
      <c r="AS22" s="2132"/>
      <c r="AT22" s="2132"/>
      <c r="AU22" s="2132"/>
      <c r="AV22" s="2132"/>
    </row>
    <row r="23" spans="1:48">
      <c r="A23" s="2129" t="s">
        <v>231</v>
      </c>
      <c r="B23" s="2142">
        <v>3009115</v>
      </c>
      <c r="C23" s="2142">
        <v>2596652</v>
      </c>
      <c r="D23" s="2142">
        <v>0</v>
      </c>
      <c r="E23" s="2142">
        <v>516235</v>
      </c>
      <c r="F23" s="2142">
        <v>0</v>
      </c>
      <c r="G23" s="2142">
        <v>334609</v>
      </c>
      <c r="H23" s="2142">
        <v>2080417</v>
      </c>
      <c r="J23" s="2142">
        <v>2990324</v>
      </c>
      <c r="K23" s="2142">
        <v>2601904</v>
      </c>
      <c r="L23" s="2142">
        <v>0</v>
      </c>
      <c r="M23" s="2142">
        <v>578487</v>
      </c>
      <c r="N23" s="2142">
        <v>0</v>
      </c>
      <c r="O23" s="2142">
        <v>311919</v>
      </c>
      <c r="P23" s="2142">
        <v>2023417</v>
      </c>
      <c r="R23" s="2142">
        <v>2890647</v>
      </c>
      <c r="S23" s="2142">
        <v>2511453</v>
      </c>
      <c r="T23" s="2142">
        <v>0</v>
      </c>
      <c r="U23" s="2142">
        <v>501829</v>
      </c>
      <c r="V23" s="2142">
        <v>0</v>
      </c>
      <c r="W23" s="2142">
        <v>354329</v>
      </c>
      <c r="X23" s="2142">
        <v>2009624</v>
      </c>
      <c r="Z23" s="2142">
        <v>2780697</v>
      </c>
      <c r="AA23" s="2142">
        <v>2423564</v>
      </c>
      <c r="AB23" s="2142">
        <v>0</v>
      </c>
      <c r="AC23" s="2142">
        <v>540222</v>
      </c>
      <c r="AD23" s="2142">
        <v>0</v>
      </c>
      <c r="AE23" s="2142">
        <v>336208</v>
      </c>
      <c r="AF23" s="2142">
        <v>1883341</v>
      </c>
      <c r="AH23" s="2142">
        <v>2688498</v>
      </c>
      <c r="AI23" s="2142">
        <v>2347947</v>
      </c>
      <c r="AJ23" s="2142">
        <v>0</v>
      </c>
      <c r="AK23" s="2142">
        <v>440173</v>
      </c>
      <c r="AL23" s="2142">
        <v>0</v>
      </c>
      <c r="AM23" s="2142">
        <v>424643</v>
      </c>
      <c r="AN23" s="2142">
        <v>1907774</v>
      </c>
      <c r="AP23" s="2142">
        <v>2618303</v>
      </c>
      <c r="AQ23" s="2142">
        <v>2296928</v>
      </c>
      <c r="AR23" s="2142">
        <v>0</v>
      </c>
      <c r="AS23" s="2142">
        <v>404288</v>
      </c>
      <c r="AT23" s="2142">
        <v>0</v>
      </c>
      <c r="AU23" s="2142">
        <v>313513</v>
      </c>
      <c r="AV23" s="2142">
        <v>1892640</v>
      </c>
    </row>
    <row r="24" spans="1:48">
      <c r="A24" s="2130" t="s">
        <v>247</v>
      </c>
      <c r="B24" s="1438">
        <v>1134485</v>
      </c>
      <c r="C24" s="1438">
        <v>1143576</v>
      </c>
      <c r="D24" s="1438">
        <v>0</v>
      </c>
      <c r="E24" s="1438">
        <v>0</v>
      </c>
      <c r="F24" s="1438">
        <v>0</v>
      </c>
      <c r="G24" s="1438">
        <v>90771</v>
      </c>
      <c r="H24" s="1438">
        <v>1143576</v>
      </c>
      <c r="J24" s="1438">
        <v>1099998</v>
      </c>
      <c r="K24" s="1438">
        <v>1110902</v>
      </c>
      <c r="L24" s="1438">
        <v>0</v>
      </c>
      <c r="M24" s="1438">
        <v>0</v>
      </c>
      <c r="N24" s="1438">
        <v>0</v>
      </c>
      <c r="O24" s="1438">
        <v>79882</v>
      </c>
      <c r="P24" s="1438">
        <v>1110902</v>
      </c>
      <c r="R24" s="1438">
        <v>1114482</v>
      </c>
      <c r="S24" s="1438">
        <v>1125298</v>
      </c>
      <c r="T24" s="1438">
        <v>0</v>
      </c>
      <c r="U24" s="1438">
        <v>0</v>
      </c>
      <c r="V24" s="1438">
        <v>0</v>
      </c>
      <c r="W24" s="1438">
        <v>83113</v>
      </c>
      <c r="X24" s="1438">
        <v>1125298</v>
      </c>
      <c r="Z24" s="1438">
        <v>1039562</v>
      </c>
      <c r="AA24" s="1438">
        <v>1048579</v>
      </c>
      <c r="AB24" s="1438">
        <v>0</v>
      </c>
      <c r="AC24" s="1438">
        <v>0</v>
      </c>
      <c r="AD24" s="1438">
        <v>0</v>
      </c>
      <c r="AE24" s="1438">
        <v>80862</v>
      </c>
      <c r="AF24" s="1438">
        <v>1048579</v>
      </c>
      <c r="AH24" s="1438">
        <v>1019760</v>
      </c>
      <c r="AI24" s="1438">
        <v>1027236</v>
      </c>
      <c r="AJ24" s="1438">
        <v>0</v>
      </c>
      <c r="AK24" s="1438">
        <v>0</v>
      </c>
      <c r="AL24" s="1438">
        <v>0</v>
      </c>
      <c r="AM24" s="1438">
        <v>78904</v>
      </c>
      <c r="AN24" s="1438">
        <v>1027236</v>
      </c>
      <c r="AP24" s="1438">
        <v>1019413</v>
      </c>
      <c r="AQ24" s="1438">
        <v>1025708</v>
      </c>
      <c r="AR24" s="1438">
        <v>0</v>
      </c>
      <c r="AS24" s="1438">
        <v>0</v>
      </c>
      <c r="AT24" s="1438">
        <v>0</v>
      </c>
      <c r="AU24" s="1438">
        <v>82459</v>
      </c>
      <c r="AV24" s="1438">
        <v>1025708</v>
      </c>
    </row>
    <row r="25" spans="1:48">
      <c r="A25" s="2130" t="s">
        <v>248</v>
      </c>
      <c r="B25" s="1438">
        <v>482856</v>
      </c>
      <c r="C25" s="1438">
        <v>483069</v>
      </c>
      <c r="D25" s="1438">
        <v>0</v>
      </c>
      <c r="E25" s="1438">
        <v>468624</v>
      </c>
      <c r="F25" s="1438">
        <v>0</v>
      </c>
      <c r="G25" s="1438">
        <v>80280</v>
      </c>
      <c r="H25" s="1438">
        <v>14445</v>
      </c>
      <c r="J25" s="1438">
        <v>528406</v>
      </c>
      <c r="K25" s="1438">
        <v>528583</v>
      </c>
      <c r="L25" s="1438">
        <v>0</v>
      </c>
      <c r="M25" s="1438">
        <v>516293</v>
      </c>
      <c r="N25" s="1438">
        <v>0</v>
      </c>
      <c r="O25" s="1438">
        <v>79096</v>
      </c>
      <c r="P25" s="1438">
        <v>12290</v>
      </c>
      <c r="R25" s="1438">
        <v>456158</v>
      </c>
      <c r="S25" s="1438">
        <v>456420</v>
      </c>
      <c r="T25" s="1438">
        <v>0</v>
      </c>
      <c r="U25" s="1438">
        <v>442380</v>
      </c>
      <c r="V25" s="1438">
        <v>0</v>
      </c>
      <c r="W25" s="1438">
        <v>86279</v>
      </c>
      <c r="X25" s="1438">
        <v>14040</v>
      </c>
      <c r="Z25" s="1438">
        <v>480801</v>
      </c>
      <c r="AA25" s="1438">
        <v>481038</v>
      </c>
      <c r="AB25" s="1438">
        <v>0</v>
      </c>
      <c r="AC25" s="1438">
        <v>462675</v>
      </c>
      <c r="AD25" s="1438">
        <v>0</v>
      </c>
      <c r="AE25" s="1438">
        <v>74636</v>
      </c>
      <c r="AF25" s="1438">
        <v>18363</v>
      </c>
      <c r="AH25" s="1438">
        <v>432862</v>
      </c>
      <c r="AI25" s="1438">
        <v>432995</v>
      </c>
      <c r="AJ25" s="1438">
        <v>0</v>
      </c>
      <c r="AK25" s="1438">
        <v>366554</v>
      </c>
      <c r="AL25" s="1438">
        <v>0</v>
      </c>
      <c r="AM25" s="1438">
        <v>128994</v>
      </c>
      <c r="AN25" s="1438">
        <v>66441</v>
      </c>
      <c r="AP25" s="1438">
        <v>408401</v>
      </c>
      <c r="AQ25" s="1438">
        <v>408516</v>
      </c>
      <c r="AR25" s="1438">
        <v>0</v>
      </c>
      <c r="AS25" s="1438">
        <v>392992</v>
      </c>
      <c r="AT25" s="1438">
        <v>0</v>
      </c>
      <c r="AU25" s="1438">
        <v>14</v>
      </c>
      <c r="AV25" s="1438">
        <v>15524</v>
      </c>
    </row>
    <row r="26" spans="1:48">
      <c r="A26" s="2130" t="s">
        <v>249</v>
      </c>
      <c r="B26" s="2167">
        <v>423499</v>
      </c>
      <c r="C26" s="2167">
        <v>425082</v>
      </c>
      <c r="D26" s="1438">
        <v>0</v>
      </c>
      <c r="E26" s="1438">
        <v>0</v>
      </c>
      <c r="F26" s="1438">
        <v>0</v>
      </c>
      <c r="G26" s="2167">
        <v>2869</v>
      </c>
      <c r="H26" s="2167">
        <v>425082</v>
      </c>
      <c r="J26" s="2167">
        <v>419894</v>
      </c>
      <c r="K26" s="2167">
        <v>421485</v>
      </c>
      <c r="L26" s="2167">
        <v>0</v>
      </c>
      <c r="M26" s="2167">
        <v>0</v>
      </c>
      <c r="N26" s="2167">
        <v>0</v>
      </c>
      <c r="O26" s="2167">
        <v>2907</v>
      </c>
      <c r="P26" s="2167">
        <v>421485</v>
      </c>
      <c r="R26" s="2167">
        <v>415630</v>
      </c>
      <c r="S26" s="2167">
        <v>417298</v>
      </c>
      <c r="T26" s="2167">
        <v>0</v>
      </c>
      <c r="U26" s="2167">
        <v>0</v>
      </c>
      <c r="V26" s="2167">
        <v>0</v>
      </c>
      <c r="W26" s="2167">
        <v>3757</v>
      </c>
      <c r="X26" s="2167">
        <v>417298</v>
      </c>
      <c r="Z26" s="2167">
        <v>393590</v>
      </c>
      <c r="AA26" s="2167">
        <v>395203</v>
      </c>
      <c r="AB26" s="2167">
        <v>0</v>
      </c>
      <c r="AC26" s="2167">
        <v>0</v>
      </c>
      <c r="AD26" s="2167">
        <v>0</v>
      </c>
      <c r="AE26" s="2167">
        <v>2799</v>
      </c>
      <c r="AF26" s="2167">
        <v>395203</v>
      </c>
      <c r="AH26" s="2167">
        <v>402470</v>
      </c>
      <c r="AI26" s="2167">
        <v>404124</v>
      </c>
      <c r="AJ26" s="2167">
        <v>0</v>
      </c>
      <c r="AK26" s="2167">
        <v>0</v>
      </c>
      <c r="AL26" s="2167">
        <v>0</v>
      </c>
      <c r="AM26" s="2167">
        <v>0</v>
      </c>
      <c r="AN26" s="2167">
        <v>404124</v>
      </c>
      <c r="AP26" s="1438">
        <v>388199</v>
      </c>
      <c r="AQ26" s="1438">
        <v>389952</v>
      </c>
      <c r="AR26" s="1438">
        <v>0</v>
      </c>
      <c r="AS26" s="1438">
        <v>0</v>
      </c>
      <c r="AT26" s="1438">
        <v>0</v>
      </c>
      <c r="AU26" s="1438">
        <v>49075</v>
      </c>
      <c r="AV26" s="1438">
        <v>389952</v>
      </c>
    </row>
    <row r="27" spans="1:48">
      <c r="A27" s="2130" t="s">
        <v>250</v>
      </c>
      <c r="B27" s="1438">
        <v>132402</v>
      </c>
      <c r="C27" s="1438">
        <v>132400</v>
      </c>
      <c r="D27" s="1438">
        <v>0</v>
      </c>
      <c r="E27" s="1438">
        <v>0</v>
      </c>
      <c r="F27" s="1438">
        <v>0</v>
      </c>
      <c r="G27" s="1438">
        <v>1730</v>
      </c>
      <c r="H27" s="1438">
        <v>132400</v>
      </c>
      <c r="J27" s="1438">
        <v>136916</v>
      </c>
      <c r="K27" s="1438">
        <v>136915</v>
      </c>
      <c r="L27" s="1438">
        <v>0</v>
      </c>
      <c r="M27" s="1438">
        <v>0</v>
      </c>
      <c r="N27" s="1438">
        <v>0</v>
      </c>
      <c r="O27" s="1438">
        <v>2379</v>
      </c>
      <c r="P27" s="1438">
        <v>136915</v>
      </c>
      <c r="R27" s="1438">
        <v>147164</v>
      </c>
      <c r="S27" s="1438">
        <v>147162</v>
      </c>
      <c r="T27" s="1438">
        <v>0</v>
      </c>
      <c r="U27" s="1438">
        <v>0</v>
      </c>
      <c r="V27" s="1438">
        <v>0</v>
      </c>
      <c r="W27" s="1438">
        <v>5099</v>
      </c>
      <c r="X27" s="1438">
        <v>147162</v>
      </c>
      <c r="Z27" s="1438">
        <v>130082</v>
      </c>
      <c r="AA27" s="1438">
        <v>130080</v>
      </c>
      <c r="AB27" s="1438">
        <v>0</v>
      </c>
      <c r="AC27" s="1438">
        <v>0</v>
      </c>
      <c r="AD27" s="1438">
        <v>0</v>
      </c>
      <c r="AE27" s="1438">
        <v>2922</v>
      </c>
      <c r="AF27" s="1438">
        <v>130080</v>
      </c>
      <c r="AH27" s="1438">
        <v>119493</v>
      </c>
      <c r="AI27" s="1438">
        <v>119493</v>
      </c>
      <c r="AJ27" s="1438">
        <v>0</v>
      </c>
      <c r="AK27" s="1438">
        <v>0</v>
      </c>
      <c r="AL27" s="1438">
        <v>0</v>
      </c>
      <c r="AM27" s="1438">
        <v>2892</v>
      </c>
      <c r="AN27" s="1438">
        <v>119493</v>
      </c>
      <c r="AP27" s="1438">
        <v>123098</v>
      </c>
      <c r="AQ27" s="1438">
        <v>123098</v>
      </c>
      <c r="AR27" s="1438">
        <v>0</v>
      </c>
      <c r="AS27" s="1438">
        <v>0</v>
      </c>
      <c r="AT27" s="1438">
        <v>0</v>
      </c>
      <c r="AU27" s="1438">
        <v>1046</v>
      </c>
      <c r="AV27" s="1438">
        <v>123098</v>
      </c>
    </row>
    <row r="28" spans="1:48">
      <c r="A28" s="2130" t="s">
        <v>235</v>
      </c>
      <c r="B28" s="1438">
        <v>92228</v>
      </c>
      <c r="C28" s="1438">
        <v>92223</v>
      </c>
      <c r="D28" s="1438">
        <v>0</v>
      </c>
      <c r="E28" s="1438">
        <v>47611</v>
      </c>
      <c r="F28" s="1438">
        <v>0</v>
      </c>
      <c r="G28" s="1438">
        <v>9740</v>
      </c>
      <c r="H28" s="1438">
        <v>44612</v>
      </c>
      <c r="J28" s="1438">
        <v>88588</v>
      </c>
      <c r="K28" s="1438">
        <v>88541</v>
      </c>
      <c r="L28" s="1438">
        <v>0</v>
      </c>
      <c r="M28" s="1438">
        <v>62194</v>
      </c>
      <c r="N28" s="1438">
        <v>0</v>
      </c>
      <c r="O28" s="1438">
        <v>6883</v>
      </c>
      <c r="P28" s="1438">
        <v>26347</v>
      </c>
      <c r="R28" s="1438">
        <v>69899</v>
      </c>
      <c r="S28" s="1438">
        <v>69800</v>
      </c>
      <c r="T28" s="1438">
        <v>0</v>
      </c>
      <c r="U28" s="1438">
        <v>59449</v>
      </c>
      <c r="V28" s="1438">
        <v>0</v>
      </c>
      <c r="W28" s="1438">
        <v>6918</v>
      </c>
      <c r="X28" s="1438">
        <v>10351</v>
      </c>
      <c r="Z28" s="1438">
        <v>77597</v>
      </c>
      <c r="AA28" s="1438">
        <v>77547</v>
      </c>
      <c r="AB28" s="1438">
        <v>0</v>
      </c>
      <c r="AC28" s="1438">
        <v>77547</v>
      </c>
      <c r="AD28" s="1438">
        <v>0</v>
      </c>
      <c r="AE28" s="1438">
        <v>6749</v>
      </c>
      <c r="AF28" s="1438">
        <v>0</v>
      </c>
      <c r="AH28" s="1438">
        <v>74149</v>
      </c>
      <c r="AI28" s="1438">
        <v>74060</v>
      </c>
      <c r="AJ28" s="1438">
        <v>0</v>
      </c>
      <c r="AK28" s="1438">
        <v>73619</v>
      </c>
      <c r="AL28" s="1438">
        <v>0</v>
      </c>
      <c r="AM28" s="1438">
        <v>39422</v>
      </c>
      <c r="AN28" s="1438">
        <v>441</v>
      </c>
      <c r="AP28" s="1438">
        <v>70778</v>
      </c>
      <c r="AQ28" s="1438">
        <v>70723</v>
      </c>
      <c r="AR28" s="1438">
        <v>0</v>
      </c>
      <c r="AS28" s="1438">
        <v>11296</v>
      </c>
      <c r="AT28" s="1438">
        <v>0</v>
      </c>
      <c r="AU28" s="1438">
        <v>3664</v>
      </c>
      <c r="AV28" s="1438">
        <v>59427</v>
      </c>
    </row>
    <row r="29" spans="1:48">
      <c r="A29" s="2130" t="s">
        <v>237</v>
      </c>
      <c r="B29" s="1438">
        <v>113822</v>
      </c>
      <c r="C29" s="1438">
        <v>113474</v>
      </c>
      <c r="D29" s="1438">
        <v>0</v>
      </c>
      <c r="E29" s="1438">
        <v>0</v>
      </c>
      <c r="F29" s="1438">
        <v>0</v>
      </c>
      <c r="G29" s="1438">
        <v>2751</v>
      </c>
      <c r="H29" s="1438">
        <v>113474</v>
      </c>
      <c r="J29" s="1438">
        <v>109359</v>
      </c>
      <c r="K29" s="1438">
        <v>109027</v>
      </c>
      <c r="L29" s="1438">
        <v>0</v>
      </c>
      <c r="M29" s="1438">
        <v>0</v>
      </c>
      <c r="N29" s="1438">
        <v>0</v>
      </c>
      <c r="O29" s="1438">
        <v>2087</v>
      </c>
      <c r="P29" s="1438">
        <v>109027</v>
      </c>
      <c r="R29" s="1438">
        <v>109961</v>
      </c>
      <c r="S29" s="1438">
        <v>109670</v>
      </c>
      <c r="T29" s="1438">
        <v>0</v>
      </c>
      <c r="U29" s="1438">
        <v>0</v>
      </c>
      <c r="V29" s="1438">
        <v>0</v>
      </c>
      <c r="W29" s="1438">
        <v>0</v>
      </c>
      <c r="X29" s="1438">
        <v>109670</v>
      </c>
      <c r="Z29" s="1438">
        <v>109909</v>
      </c>
      <c r="AA29" s="1438">
        <v>109909</v>
      </c>
      <c r="AB29" s="1438">
        <v>0</v>
      </c>
      <c r="AC29" s="1438">
        <v>0</v>
      </c>
      <c r="AD29" s="1438">
        <v>0</v>
      </c>
      <c r="AE29" s="1438">
        <v>0</v>
      </c>
      <c r="AF29" s="1438">
        <v>109909</v>
      </c>
      <c r="AH29" s="1438">
        <v>118199</v>
      </c>
      <c r="AI29" s="1438">
        <v>118203</v>
      </c>
      <c r="AJ29" s="1438">
        <v>0</v>
      </c>
      <c r="AK29" s="1438">
        <v>0</v>
      </c>
      <c r="AL29" s="1438">
        <v>0</v>
      </c>
      <c r="AM29" s="1438">
        <v>12</v>
      </c>
      <c r="AN29" s="1438">
        <v>118203</v>
      </c>
      <c r="AP29" s="1438">
        <v>112611</v>
      </c>
      <c r="AQ29" s="1438">
        <v>112619</v>
      </c>
      <c r="AR29" s="1438">
        <v>0</v>
      </c>
      <c r="AS29" s="1438">
        <v>0</v>
      </c>
      <c r="AT29" s="1438">
        <v>0</v>
      </c>
      <c r="AU29" s="1438">
        <v>6</v>
      </c>
      <c r="AV29" s="1438">
        <v>112619</v>
      </c>
    </row>
    <row r="30" spans="1:48" ht="26.4">
      <c r="A30" s="2130" t="s">
        <v>251</v>
      </c>
      <c r="B30" s="1438">
        <v>2531</v>
      </c>
      <c r="C30" s="1438">
        <v>2531</v>
      </c>
      <c r="D30" s="1438">
        <v>0</v>
      </c>
      <c r="E30" s="1438">
        <v>0</v>
      </c>
      <c r="F30" s="1438">
        <v>0</v>
      </c>
      <c r="G30" s="1438">
        <v>0</v>
      </c>
      <c r="H30" s="1438">
        <v>2531</v>
      </c>
      <c r="J30" s="1438">
        <v>2314</v>
      </c>
      <c r="K30" s="1438">
        <v>2314</v>
      </c>
      <c r="L30" s="1438">
        <v>0</v>
      </c>
      <c r="M30" s="1438">
        <v>0</v>
      </c>
      <c r="N30" s="1438">
        <v>0</v>
      </c>
      <c r="O30" s="1438">
        <v>0</v>
      </c>
      <c r="P30" s="1438">
        <v>2314</v>
      </c>
      <c r="R30" s="1438">
        <v>1794</v>
      </c>
      <c r="S30" s="1438">
        <v>1794</v>
      </c>
      <c r="T30" s="1438">
        <v>0</v>
      </c>
      <c r="U30" s="1438">
        <v>0</v>
      </c>
      <c r="V30" s="1438">
        <v>0</v>
      </c>
      <c r="W30" s="1438">
        <v>0</v>
      </c>
      <c r="X30" s="1438">
        <v>1794</v>
      </c>
      <c r="Z30" s="1438">
        <v>1591</v>
      </c>
      <c r="AA30" s="1438">
        <v>1591</v>
      </c>
      <c r="AB30" s="1438">
        <v>0</v>
      </c>
      <c r="AC30" s="1438">
        <v>0</v>
      </c>
      <c r="AD30" s="1438">
        <v>0</v>
      </c>
      <c r="AE30" s="1438">
        <v>0</v>
      </c>
      <c r="AF30" s="1438">
        <v>1591</v>
      </c>
      <c r="AH30" s="1438">
        <v>1514</v>
      </c>
      <c r="AI30" s="1438">
        <v>1515</v>
      </c>
      <c r="AJ30" s="1438">
        <v>0</v>
      </c>
      <c r="AK30" s="1438">
        <v>0</v>
      </c>
      <c r="AL30" s="1438">
        <v>0</v>
      </c>
      <c r="AM30" s="1438">
        <v>0</v>
      </c>
      <c r="AN30" s="1438">
        <v>1515</v>
      </c>
      <c r="AP30" s="1438">
        <v>1330</v>
      </c>
      <c r="AQ30" s="1438">
        <v>1330</v>
      </c>
      <c r="AR30" s="1438">
        <v>0</v>
      </c>
      <c r="AS30" s="1438">
        <v>0</v>
      </c>
      <c r="AT30" s="1438">
        <v>0</v>
      </c>
      <c r="AU30" s="1438">
        <v>0</v>
      </c>
      <c r="AV30" s="1438">
        <v>1330</v>
      </c>
    </row>
    <row r="31" spans="1:48">
      <c r="A31" s="2130" t="s">
        <v>252</v>
      </c>
      <c r="B31" s="1438">
        <v>384164</v>
      </c>
      <c r="C31" s="1438">
        <v>0</v>
      </c>
      <c r="D31" s="1438">
        <v>0</v>
      </c>
      <c r="E31" s="1438">
        <v>0</v>
      </c>
      <c r="F31" s="1438">
        <v>0</v>
      </c>
      <c r="G31" s="1438">
        <v>0</v>
      </c>
      <c r="H31" s="1438">
        <v>0</v>
      </c>
      <c r="J31" s="1438">
        <v>371959</v>
      </c>
      <c r="K31" s="1438">
        <v>0</v>
      </c>
      <c r="L31" s="1438">
        <v>0</v>
      </c>
      <c r="M31" s="1438">
        <v>0</v>
      </c>
      <c r="N31" s="1438">
        <v>0</v>
      </c>
      <c r="O31" s="1438">
        <v>0</v>
      </c>
      <c r="P31" s="1438">
        <v>0</v>
      </c>
      <c r="R31" s="1438">
        <v>360617</v>
      </c>
      <c r="S31" s="1438">
        <v>0</v>
      </c>
      <c r="T31" s="1438">
        <v>0</v>
      </c>
      <c r="U31" s="1438">
        <v>0</v>
      </c>
      <c r="V31" s="1438">
        <v>0</v>
      </c>
      <c r="W31" s="1438">
        <v>0</v>
      </c>
      <c r="X31" s="1438">
        <v>0</v>
      </c>
      <c r="Z31" s="1438">
        <v>348056</v>
      </c>
      <c r="AA31" s="1438">
        <v>0</v>
      </c>
      <c r="AB31" s="1438">
        <v>0</v>
      </c>
      <c r="AC31" s="1438">
        <v>0</v>
      </c>
      <c r="AD31" s="1438">
        <v>0</v>
      </c>
      <c r="AE31" s="1438">
        <v>0</v>
      </c>
      <c r="AF31" s="1438">
        <v>0</v>
      </c>
      <c r="AH31" s="1438">
        <v>336372</v>
      </c>
      <c r="AI31" s="1438">
        <v>0</v>
      </c>
      <c r="AJ31" s="1438">
        <v>0</v>
      </c>
      <c r="AK31" s="1438">
        <v>0</v>
      </c>
      <c r="AL31" s="1438">
        <v>0</v>
      </c>
      <c r="AM31" s="1438">
        <v>0</v>
      </c>
      <c r="AN31" s="1438">
        <v>0</v>
      </c>
      <c r="AP31" s="1438">
        <v>322721</v>
      </c>
      <c r="AQ31" s="1438">
        <v>0</v>
      </c>
      <c r="AR31" s="1438">
        <v>0</v>
      </c>
      <c r="AS31" s="1438">
        <v>0</v>
      </c>
      <c r="AT31" s="1438">
        <v>0</v>
      </c>
      <c r="AU31" s="1438">
        <v>0</v>
      </c>
      <c r="AV31" s="1438">
        <v>0</v>
      </c>
    </row>
    <row r="32" spans="1:48">
      <c r="A32" s="2130" t="s">
        <v>253</v>
      </c>
      <c r="B32" s="1438">
        <v>16807</v>
      </c>
      <c r="C32" s="1438">
        <v>16593</v>
      </c>
      <c r="D32" s="1438">
        <v>0</v>
      </c>
      <c r="E32" s="1438">
        <v>0</v>
      </c>
      <c r="F32" s="1438">
        <v>0</v>
      </c>
      <c r="G32" s="1438">
        <v>0</v>
      </c>
      <c r="H32" s="1438">
        <v>16593</v>
      </c>
      <c r="J32" s="1438">
        <v>16795</v>
      </c>
      <c r="K32" s="1438">
        <v>16594</v>
      </c>
      <c r="L32" s="1438">
        <v>0</v>
      </c>
      <c r="M32" s="1438">
        <v>0</v>
      </c>
      <c r="N32" s="1438">
        <v>0</v>
      </c>
      <c r="O32" s="1438">
        <v>0</v>
      </c>
      <c r="P32" s="1438">
        <v>16594</v>
      </c>
      <c r="R32" s="1438">
        <v>15849</v>
      </c>
      <c r="S32" s="1438">
        <v>15620</v>
      </c>
      <c r="T32" s="1438">
        <v>0</v>
      </c>
      <c r="U32" s="1438">
        <v>0</v>
      </c>
      <c r="V32" s="1438">
        <v>0</v>
      </c>
      <c r="W32" s="1438">
        <v>0</v>
      </c>
      <c r="X32" s="1438">
        <v>15620</v>
      </c>
      <c r="Z32" s="1438">
        <v>15979</v>
      </c>
      <c r="AA32" s="1438">
        <v>15757</v>
      </c>
      <c r="AB32" s="1438">
        <v>0</v>
      </c>
      <c r="AC32" s="1438">
        <v>0</v>
      </c>
      <c r="AD32" s="1438">
        <v>0</v>
      </c>
      <c r="AE32" s="1438">
        <v>0</v>
      </c>
      <c r="AF32" s="1438">
        <v>15757</v>
      </c>
      <c r="AH32" s="1438">
        <v>16059</v>
      </c>
      <c r="AI32" s="1438">
        <v>15834</v>
      </c>
      <c r="AJ32" s="1438">
        <v>0</v>
      </c>
      <c r="AK32" s="1438">
        <v>0</v>
      </c>
      <c r="AL32" s="1438">
        <v>0</v>
      </c>
      <c r="AM32" s="1438">
        <v>0</v>
      </c>
      <c r="AN32" s="1438">
        <v>15834</v>
      </c>
      <c r="AP32" s="1438">
        <v>16814</v>
      </c>
      <c r="AQ32" s="1438">
        <v>16576</v>
      </c>
      <c r="AR32" s="1438">
        <v>0</v>
      </c>
      <c r="AS32" s="1438">
        <v>0</v>
      </c>
      <c r="AT32" s="1438">
        <v>0</v>
      </c>
      <c r="AU32" s="1438">
        <v>0</v>
      </c>
      <c r="AV32" s="1438">
        <v>16576</v>
      </c>
    </row>
    <row r="33" spans="1:48">
      <c r="A33" s="2130" t="s">
        <v>254</v>
      </c>
      <c r="B33" s="1438">
        <v>21405</v>
      </c>
      <c r="C33" s="1438">
        <v>17402</v>
      </c>
      <c r="D33" s="1438">
        <v>0</v>
      </c>
      <c r="E33" s="1438">
        <v>0</v>
      </c>
      <c r="F33" s="1438">
        <v>0</v>
      </c>
      <c r="G33" s="1438">
        <v>0</v>
      </c>
      <c r="H33" s="1438">
        <v>17402</v>
      </c>
      <c r="J33" s="1438">
        <v>19259</v>
      </c>
      <c r="K33" s="1438">
        <v>16403</v>
      </c>
      <c r="L33" s="1438">
        <v>0</v>
      </c>
      <c r="M33" s="1438">
        <v>0</v>
      </c>
      <c r="N33" s="1438">
        <v>0</v>
      </c>
      <c r="O33" s="1438">
        <v>0</v>
      </c>
      <c r="P33" s="1438">
        <v>16403</v>
      </c>
      <c r="R33" s="1438">
        <v>23941</v>
      </c>
      <c r="S33" s="1438">
        <v>18428</v>
      </c>
      <c r="T33" s="1438">
        <v>0</v>
      </c>
      <c r="U33" s="1438">
        <v>0</v>
      </c>
      <c r="V33" s="1438">
        <v>0</v>
      </c>
      <c r="W33" s="1438">
        <v>0</v>
      </c>
      <c r="X33" s="1438">
        <v>18428</v>
      </c>
      <c r="Z33" s="1438">
        <v>23904</v>
      </c>
      <c r="AA33" s="1438">
        <v>19577</v>
      </c>
      <c r="AB33" s="1438">
        <v>0</v>
      </c>
      <c r="AC33" s="1438">
        <v>0</v>
      </c>
      <c r="AD33" s="1438">
        <v>0</v>
      </c>
      <c r="AE33" s="1438">
        <v>0</v>
      </c>
      <c r="AF33" s="1438">
        <v>19577</v>
      </c>
      <c r="AH33" s="1438">
        <v>20720</v>
      </c>
      <c r="AI33" s="1438">
        <v>17632</v>
      </c>
      <c r="AJ33" s="1438">
        <v>0</v>
      </c>
      <c r="AK33" s="1438">
        <v>0</v>
      </c>
      <c r="AL33" s="1438">
        <v>0</v>
      </c>
      <c r="AM33" s="1438">
        <v>0</v>
      </c>
      <c r="AN33" s="1438">
        <v>17632</v>
      </c>
      <c r="AP33" s="1438">
        <v>19366</v>
      </c>
      <c r="AQ33" s="1438">
        <v>17190</v>
      </c>
      <c r="AR33" s="1438">
        <v>0</v>
      </c>
      <c r="AS33" s="1438">
        <v>0</v>
      </c>
      <c r="AT33" s="1438">
        <v>0</v>
      </c>
      <c r="AU33" s="1438">
        <v>177249</v>
      </c>
      <c r="AV33" s="1438">
        <v>17189</v>
      </c>
    </row>
    <row r="34" spans="1:48">
      <c r="A34" s="2130" t="s">
        <v>255</v>
      </c>
      <c r="B34" s="1438">
        <v>204916</v>
      </c>
      <c r="C34" s="1438">
        <v>170302</v>
      </c>
      <c r="D34" s="1438">
        <v>0</v>
      </c>
      <c r="E34" s="1438">
        <v>0</v>
      </c>
      <c r="F34" s="1438">
        <v>0</v>
      </c>
      <c r="G34" s="1438">
        <v>146468</v>
      </c>
      <c r="H34" s="1438">
        <v>170302</v>
      </c>
      <c r="J34" s="1438">
        <v>196836</v>
      </c>
      <c r="K34" s="1438">
        <v>171140</v>
      </c>
      <c r="L34" s="1438">
        <v>0</v>
      </c>
      <c r="M34" s="1438">
        <v>0</v>
      </c>
      <c r="N34" s="1438">
        <v>0</v>
      </c>
      <c r="O34" s="1438">
        <v>138685</v>
      </c>
      <c r="P34" s="1438">
        <v>171140</v>
      </c>
      <c r="R34" s="1438">
        <v>175152</v>
      </c>
      <c r="S34" s="1438">
        <v>149963</v>
      </c>
      <c r="T34" s="1438">
        <v>0</v>
      </c>
      <c r="U34" s="1438">
        <v>0</v>
      </c>
      <c r="V34" s="1438">
        <v>0</v>
      </c>
      <c r="W34" s="1438">
        <v>169163</v>
      </c>
      <c r="X34" s="1438">
        <v>149963</v>
      </c>
      <c r="Z34" s="1438">
        <v>159626</v>
      </c>
      <c r="AA34" s="1438">
        <v>144283</v>
      </c>
      <c r="AB34" s="1438">
        <v>0</v>
      </c>
      <c r="AC34" s="1438">
        <v>0</v>
      </c>
      <c r="AD34" s="1438">
        <v>0</v>
      </c>
      <c r="AE34" s="1438">
        <v>168240</v>
      </c>
      <c r="AF34" s="1438">
        <v>144282</v>
      </c>
      <c r="AH34" s="1438">
        <v>146900</v>
      </c>
      <c r="AI34" s="1438">
        <v>136855</v>
      </c>
      <c r="AJ34" s="1438">
        <v>0</v>
      </c>
      <c r="AK34" s="1438">
        <v>0</v>
      </c>
      <c r="AL34" s="1438">
        <v>0</v>
      </c>
      <c r="AM34" s="1438">
        <v>174419</v>
      </c>
      <c r="AN34" s="1438">
        <v>136855</v>
      </c>
      <c r="AP34" s="1438">
        <v>135572</v>
      </c>
      <c r="AQ34" s="1438">
        <v>131216</v>
      </c>
      <c r="AR34" s="1438">
        <v>0</v>
      </c>
      <c r="AS34" s="1438">
        <v>0</v>
      </c>
      <c r="AT34" s="1438">
        <v>0</v>
      </c>
      <c r="AU34" s="1438">
        <v>0</v>
      </c>
      <c r="AV34" s="1438">
        <v>131217</v>
      </c>
    </row>
    <row r="35" spans="1:48" ht="14.4" thickBot="1">
      <c r="A35" s="2202" t="s">
        <v>256</v>
      </c>
      <c r="B35" s="2201">
        <v>3009115</v>
      </c>
      <c r="C35" s="2201">
        <v>2596652</v>
      </c>
      <c r="D35" s="1941">
        <v>0</v>
      </c>
      <c r="E35" s="2201">
        <v>516235</v>
      </c>
      <c r="F35" s="1941">
        <v>0</v>
      </c>
      <c r="G35" s="2201">
        <v>334609</v>
      </c>
      <c r="H35" s="2201">
        <v>2080417</v>
      </c>
      <c r="J35" s="2201">
        <v>2990324</v>
      </c>
      <c r="K35" s="2201">
        <v>2601904</v>
      </c>
      <c r="L35" s="1941">
        <v>0</v>
      </c>
      <c r="M35" s="2201">
        <v>578487</v>
      </c>
      <c r="N35" s="1941">
        <v>0</v>
      </c>
      <c r="O35" s="2201">
        <v>311919</v>
      </c>
      <c r="P35" s="2201">
        <v>2023417</v>
      </c>
      <c r="R35" s="2201">
        <v>2890647</v>
      </c>
      <c r="S35" s="2201">
        <v>2511453</v>
      </c>
      <c r="T35" s="1941">
        <v>0</v>
      </c>
      <c r="U35" s="2201">
        <v>501829</v>
      </c>
      <c r="V35" s="1941">
        <v>0</v>
      </c>
      <c r="W35" s="2201">
        <v>354329</v>
      </c>
      <c r="X35" s="2201">
        <v>2009624</v>
      </c>
      <c r="Z35" s="2201">
        <v>2780697</v>
      </c>
      <c r="AA35" s="2201">
        <v>2423564</v>
      </c>
      <c r="AB35" s="1941">
        <v>0</v>
      </c>
      <c r="AC35" s="2201">
        <v>540222</v>
      </c>
      <c r="AD35" s="1941">
        <v>0</v>
      </c>
      <c r="AE35" s="2201">
        <v>336208</v>
      </c>
      <c r="AF35" s="2201">
        <v>1883341</v>
      </c>
      <c r="AH35" s="2201">
        <v>2688498</v>
      </c>
      <c r="AI35" s="2201">
        <v>2347947</v>
      </c>
      <c r="AJ35" s="1941">
        <v>0</v>
      </c>
      <c r="AK35" s="2201">
        <v>440173</v>
      </c>
      <c r="AL35" s="1941">
        <v>0</v>
      </c>
      <c r="AM35" s="2201">
        <v>424643</v>
      </c>
      <c r="AN35" s="2201">
        <v>1907774</v>
      </c>
      <c r="AP35" s="2123">
        <v>2618303</v>
      </c>
      <c r="AQ35" s="2123">
        <v>2296928</v>
      </c>
      <c r="AR35" s="1941">
        <v>0</v>
      </c>
      <c r="AS35" s="2123">
        <v>404288</v>
      </c>
      <c r="AT35" s="1941">
        <v>0</v>
      </c>
      <c r="AU35" s="2123">
        <v>313513</v>
      </c>
      <c r="AV35" s="2123">
        <v>1892640</v>
      </c>
    </row>
    <row r="36" spans="1:48">
      <c r="C36" s="2091"/>
      <c r="K36" s="2091"/>
      <c r="S36" s="2091"/>
      <c r="AA36" s="2091"/>
      <c r="AI36" s="2091"/>
      <c r="AQ36" s="2091"/>
    </row>
    <row r="38" spans="1:48">
      <c r="B38" s="2091"/>
      <c r="C38" s="2091"/>
      <c r="D38" s="2091"/>
      <c r="E38" s="2091"/>
      <c r="F38" s="2091"/>
      <c r="G38" s="2091"/>
      <c r="H38" s="2091"/>
      <c r="J38" s="2091"/>
      <c r="K38" s="2091"/>
      <c r="L38" s="2091"/>
      <c r="M38" s="2091"/>
      <c r="N38" s="2091"/>
      <c r="O38" s="2091"/>
      <c r="P38" s="2091"/>
      <c r="R38" s="2091"/>
      <c r="S38" s="2091"/>
      <c r="T38" s="2091"/>
      <c r="U38" s="2091"/>
      <c r="V38" s="2091"/>
      <c r="W38" s="2091"/>
      <c r="X38" s="2091"/>
      <c r="Z38" s="2091"/>
      <c r="AA38" s="2091"/>
      <c r="AB38" s="2091"/>
      <c r="AC38" s="2091"/>
      <c r="AD38" s="2091"/>
      <c r="AE38" s="2091"/>
      <c r="AF38" s="2091"/>
      <c r="AH38" s="2091"/>
      <c r="AI38" s="2091"/>
      <c r="AJ38" s="2091"/>
      <c r="AK38" s="2091"/>
      <c r="AL38" s="2091"/>
      <c r="AM38" s="2091"/>
      <c r="AN38" s="2091"/>
    </row>
    <row r="39" spans="1:48">
      <c r="B39" s="2091"/>
      <c r="C39" s="2091"/>
      <c r="D39" s="2091"/>
      <c r="E39" s="2091"/>
      <c r="F39" s="2091"/>
      <c r="G39" s="2091"/>
      <c r="H39" s="2091"/>
      <c r="J39" s="2091"/>
      <c r="K39" s="2091"/>
      <c r="L39" s="2091"/>
      <c r="M39" s="2091"/>
      <c r="N39" s="2091"/>
      <c r="O39" s="2091"/>
      <c r="P39" s="2091"/>
      <c r="R39" s="2091"/>
      <c r="S39" s="2091"/>
      <c r="T39" s="2091"/>
      <c r="U39" s="2091"/>
      <c r="V39" s="2091"/>
      <c r="W39" s="2091"/>
      <c r="X39" s="2091"/>
      <c r="Z39" s="2091"/>
      <c r="AA39" s="2091"/>
      <c r="AB39" s="2091"/>
      <c r="AC39" s="2091"/>
      <c r="AD39" s="2091"/>
      <c r="AE39" s="2091"/>
      <c r="AF39" s="2091"/>
      <c r="AH39" s="2091"/>
      <c r="AI39" s="2091"/>
      <c r="AJ39" s="2091"/>
      <c r="AK39" s="2091"/>
      <c r="AL39" s="2091"/>
      <c r="AM39" s="2091"/>
      <c r="AN39" s="2091"/>
    </row>
    <row r="40" spans="1:48">
      <c r="B40" s="2091"/>
      <c r="C40" s="2091"/>
      <c r="D40" s="2091"/>
      <c r="E40" s="2091"/>
      <c r="F40" s="2091"/>
      <c r="G40" s="2091"/>
      <c r="H40" s="2091"/>
      <c r="J40" s="2091"/>
      <c r="K40" s="2091"/>
      <c r="L40" s="2091"/>
      <c r="M40" s="2091"/>
      <c r="N40" s="2091"/>
      <c r="O40" s="2091"/>
      <c r="P40" s="2091"/>
      <c r="R40" s="2091"/>
      <c r="S40" s="2091"/>
      <c r="T40" s="2091"/>
      <c r="U40" s="2091"/>
      <c r="V40" s="2091"/>
      <c r="W40" s="2091"/>
      <c r="X40" s="2091"/>
      <c r="Z40" s="2091"/>
      <c r="AA40" s="2091"/>
      <c r="AB40" s="2091"/>
      <c r="AC40" s="2091"/>
      <c r="AD40" s="2091"/>
      <c r="AE40" s="2091"/>
      <c r="AF40" s="2091"/>
      <c r="AH40" s="2091"/>
      <c r="AI40" s="2091"/>
      <c r="AJ40" s="2091"/>
      <c r="AK40" s="2091"/>
      <c r="AL40" s="2091"/>
      <c r="AM40" s="2091"/>
      <c r="AN40" s="2091"/>
    </row>
    <row r="41" spans="1:48">
      <c r="B41" s="2091"/>
      <c r="C41" s="2091"/>
      <c r="D41" s="2091"/>
      <c r="E41" s="2091"/>
      <c r="F41" s="2091"/>
      <c r="G41" s="2091"/>
      <c r="H41" s="2091"/>
      <c r="J41" s="2091"/>
      <c r="K41" s="2091"/>
      <c r="L41" s="2091"/>
      <c r="M41" s="2091"/>
      <c r="N41" s="2091"/>
      <c r="O41" s="2091"/>
      <c r="P41" s="2091"/>
      <c r="R41" s="2091"/>
      <c r="S41" s="2091"/>
      <c r="T41" s="2091"/>
      <c r="U41" s="2091"/>
      <c r="V41" s="2091"/>
      <c r="W41" s="2091"/>
      <c r="X41" s="2091"/>
      <c r="Z41" s="2091"/>
      <c r="AA41" s="2091"/>
      <c r="AB41" s="2091"/>
      <c r="AC41" s="2091"/>
      <c r="AD41" s="2091"/>
      <c r="AE41" s="2091"/>
      <c r="AF41" s="2091"/>
      <c r="AH41" s="2091"/>
      <c r="AI41" s="2091"/>
      <c r="AJ41" s="2091"/>
      <c r="AK41" s="2091"/>
      <c r="AL41" s="2091"/>
      <c r="AM41" s="2091"/>
      <c r="AN41" s="2091"/>
    </row>
    <row r="43" spans="1:48">
      <c r="B43" s="2091"/>
      <c r="C43" s="2091"/>
      <c r="D43" s="2091"/>
      <c r="E43" s="2091"/>
      <c r="F43" s="2091"/>
      <c r="G43" s="2091"/>
      <c r="H43" s="2091"/>
      <c r="J43" s="2091"/>
      <c r="K43" s="2091"/>
      <c r="L43" s="2091"/>
      <c r="M43" s="2091"/>
      <c r="N43" s="2091"/>
      <c r="O43" s="2091"/>
      <c r="P43" s="2091"/>
      <c r="R43" s="2091"/>
      <c r="S43" s="2091"/>
      <c r="T43" s="2091"/>
      <c r="U43" s="2091"/>
      <c r="V43" s="2091"/>
      <c r="W43" s="2091"/>
      <c r="X43" s="2091"/>
      <c r="Z43" s="2091"/>
      <c r="AA43" s="2091"/>
      <c r="AB43" s="2091"/>
      <c r="AC43" s="2091"/>
      <c r="AD43" s="2091"/>
      <c r="AE43" s="2091"/>
      <c r="AF43" s="2091"/>
      <c r="AH43" s="2091"/>
      <c r="AI43" s="2091"/>
      <c r="AJ43" s="2091"/>
      <c r="AK43" s="2091"/>
      <c r="AL43" s="2091"/>
      <c r="AM43" s="2091"/>
      <c r="AN43" s="2091"/>
    </row>
  </sheetData>
  <mergeCells count="18">
    <mergeCell ref="L4:P4"/>
    <mergeCell ref="AQ4:AQ5"/>
    <mergeCell ref="AR4:AV4"/>
    <mergeCell ref="AI4:AI5"/>
    <mergeCell ref="AJ4:AN4"/>
    <mergeCell ref="AA4:AA5"/>
    <mergeCell ref="AB4:AF4"/>
    <mergeCell ref="AH4:AH5"/>
    <mergeCell ref="R4:R5"/>
    <mergeCell ref="S4:S5"/>
    <mergeCell ref="T4:X4"/>
    <mergeCell ref="Z4:Z5"/>
    <mergeCell ref="AP4:AP5"/>
    <mergeCell ref="B4:B5"/>
    <mergeCell ref="C4:C5"/>
    <mergeCell ref="D4:H4"/>
    <mergeCell ref="J4:J5"/>
    <mergeCell ref="K4:K5"/>
  </mergeCells>
  <hyperlinks>
    <hyperlink ref="A1" location="Índice!A1" display="LI1: Diferenças entre o escopo de  consolidação contábil e o escopo de tratamento prudencial, bem como o  detalhamento dos valores associados às categorias de risco" xr:uid="{0384D312-D94C-4AE3-B3AD-74768EC5F9FA}"/>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8AB4B-62D6-487D-98C3-8AED34CF622D}">
  <sheetPr codeName="Plan30">
    <tabColor rgb="FF5F6062"/>
  </sheetPr>
  <dimension ref="A1:DM22"/>
  <sheetViews>
    <sheetView workbookViewId="0">
      <selection sqref="A1:XFD1048576"/>
    </sheetView>
  </sheetViews>
  <sheetFormatPr defaultColWidth="8.5546875" defaultRowHeight="13.8"/>
  <cols>
    <col min="1" max="1" width="55.5546875" style="3" customWidth="1"/>
    <col min="2" max="2" width="9" style="3" bestFit="1" customWidth="1"/>
    <col min="3" max="3" width="8" style="3" bestFit="1" customWidth="1"/>
    <col min="4" max="4" width="9" style="3" bestFit="1" customWidth="1"/>
    <col min="5" max="5" width="9.44140625" style="3" bestFit="1" customWidth="1"/>
    <col min="6" max="7" width="9" style="3" bestFit="1" customWidth="1"/>
    <col min="8" max="8" width="8" style="3" bestFit="1" customWidth="1"/>
    <col min="9" max="9" width="9" style="3" bestFit="1" customWidth="1"/>
    <col min="10" max="10" width="9.44140625" style="3" bestFit="1" customWidth="1"/>
    <col min="11" max="12" width="9" style="3" bestFit="1" customWidth="1"/>
    <col min="13" max="13" width="8" style="3" bestFit="1" customWidth="1"/>
    <col min="14" max="14" width="9" style="3" bestFit="1" customWidth="1"/>
    <col min="15" max="15" width="9.44140625" style="3" bestFit="1" customWidth="1"/>
    <col min="16" max="17" width="9" style="3" bestFit="1" customWidth="1"/>
    <col min="18" max="18" width="8" style="3" bestFit="1" customWidth="1"/>
    <col min="19" max="19" width="9" style="3" bestFit="1" customWidth="1"/>
    <col min="20" max="20" width="9.44140625" style="3" bestFit="1" customWidth="1"/>
    <col min="21" max="22" width="9" style="3" bestFit="1" customWidth="1"/>
    <col min="23" max="23" width="8" style="3" bestFit="1" customWidth="1"/>
    <col min="24" max="24" width="9" style="3" bestFit="1" customWidth="1"/>
    <col min="25" max="25" width="9.44140625" style="3" bestFit="1" customWidth="1"/>
    <col min="26" max="27" width="9" style="3" bestFit="1" customWidth="1"/>
    <col min="28" max="28" width="8" style="3" bestFit="1" customWidth="1"/>
    <col min="29" max="29" width="9" style="3" bestFit="1" customWidth="1"/>
    <col min="30" max="30" width="9.44140625" style="3" bestFit="1" customWidth="1"/>
    <col min="31" max="32" width="9" style="3" bestFit="1" customWidth="1"/>
    <col min="33" max="33" width="8" style="3" bestFit="1" customWidth="1"/>
    <col min="34" max="34" width="9" style="3" bestFit="1" customWidth="1"/>
    <col min="35" max="35" width="9.44140625" style="3" bestFit="1" customWidth="1"/>
    <col min="36" max="37" width="9" style="3" bestFit="1" customWidth="1"/>
    <col min="38" max="38" width="8" style="3" bestFit="1" customWidth="1"/>
    <col min="39" max="39" width="9" style="3" bestFit="1" customWidth="1"/>
    <col min="40" max="40" width="9.44140625" style="3" bestFit="1" customWidth="1"/>
    <col min="41" max="42" width="9" style="3" bestFit="1" customWidth="1"/>
    <col min="43" max="43" width="8" style="3" bestFit="1" customWidth="1"/>
    <col min="44" max="44" width="9" style="3" bestFit="1" customWidth="1"/>
    <col min="45" max="45" width="9.44140625" style="3" bestFit="1" customWidth="1"/>
    <col min="46" max="47" width="9" style="3" bestFit="1" customWidth="1"/>
    <col min="48" max="48" width="8" style="3" bestFit="1" customWidth="1"/>
    <col min="49" max="49" width="9" style="3" bestFit="1" customWidth="1"/>
    <col min="50" max="50" width="9.44140625" style="3" bestFit="1" customWidth="1"/>
    <col min="51" max="52" width="9" style="3" bestFit="1" customWidth="1"/>
    <col min="53" max="53" width="8" style="3" bestFit="1" customWidth="1"/>
    <col min="54" max="54" width="9" style="3" bestFit="1" customWidth="1"/>
    <col min="55" max="55" width="9.44140625" style="3" bestFit="1" customWidth="1"/>
    <col min="56" max="57" width="9" style="3" bestFit="1" customWidth="1"/>
    <col min="58" max="58" width="8" style="3" bestFit="1" customWidth="1"/>
    <col min="59" max="59" width="9" style="3" bestFit="1" customWidth="1"/>
    <col min="60" max="60" width="9.44140625" style="3" bestFit="1" customWidth="1"/>
    <col min="61" max="62" width="9" style="3" bestFit="1" customWidth="1"/>
    <col min="63" max="63" width="8" style="3" bestFit="1" customWidth="1"/>
    <col min="64" max="64" width="9" style="3" bestFit="1" customWidth="1"/>
    <col min="65" max="65" width="9.44140625" style="3" bestFit="1" customWidth="1"/>
    <col min="66" max="67" width="9" style="3" bestFit="1" customWidth="1"/>
    <col min="68" max="68" width="8" style="3" bestFit="1" customWidth="1"/>
    <col min="69" max="69" width="9" style="3" bestFit="1" customWidth="1"/>
    <col min="70" max="70" width="9.44140625" style="3" bestFit="1" customWidth="1"/>
    <col min="71" max="72" width="9" style="3" bestFit="1" customWidth="1"/>
    <col min="73" max="73" width="8" style="3" bestFit="1" customWidth="1"/>
    <col min="74" max="74" width="9" style="3" bestFit="1" customWidth="1"/>
    <col min="75" max="75" width="9.44140625" style="3" bestFit="1" customWidth="1"/>
    <col min="76" max="77" width="9" style="3" bestFit="1" customWidth="1"/>
    <col min="78" max="78" width="8" style="3" bestFit="1" customWidth="1"/>
    <col min="79" max="79" width="9" style="3" bestFit="1" customWidth="1"/>
    <col min="80" max="80" width="9.44140625" style="3" bestFit="1" customWidth="1"/>
    <col min="81" max="82" width="9" style="3" bestFit="1" customWidth="1"/>
    <col min="83" max="83" width="8" style="3" bestFit="1" customWidth="1"/>
    <col min="84" max="84" width="9" style="3" bestFit="1" customWidth="1"/>
    <col min="85" max="85" width="9.44140625" style="3" bestFit="1" customWidth="1"/>
    <col min="86" max="86" width="9" style="3" bestFit="1" customWidth="1"/>
    <col min="87" max="87" width="8" style="3" bestFit="1" customWidth="1"/>
    <col min="88" max="88" width="9" style="3" bestFit="1" customWidth="1"/>
    <col min="89" max="89" width="9.44140625" style="3" bestFit="1" customWidth="1"/>
    <col min="90" max="90" width="9" style="3" bestFit="1" customWidth="1"/>
    <col min="91" max="91" width="8" style="3" bestFit="1" customWidth="1"/>
    <col min="92" max="92" width="9" style="3" bestFit="1" customWidth="1"/>
    <col min="93" max="93" width="9.44140625" style="3" bestFit="1" customWidth="1"/>
    <col min="94" max="94" width="9" style="3" bestFit="1" customWidth="1"/>
    <col min="95" max="95" width="8" style="3" bestFit="1" customWidth="1"/>
    <col min="96" max="96" width="9" style="3" bestFit="1" customWidth="1"/>
    <col min="97" max="97" width="9.44140625" style="3" bestFit="1" customWidth="1"/>
    <col min="98" max="98" width="9" style="3" bestFit="1" customWidth="1"/>
    <col min="99" max="99" width="8" style="3" bestFit="1" customWidth="1"/>
    <col min="100" max="100" width="9" style="3" bestFit="1" customWidth="1"/>
    <col min="101" max="101" width="9.44140625" style="3" bestFit="1" customWidth="1"/>
    <col min="102" max="102" width="9" style="3" bestFit="1" customWidth="1"/>
    <col min="103" max="103" width="8" style="3" bestFit="1" customWidth="1"/>
    <col min="104" max="104" width="9" style="3" bestFit="1" customWidth="1"/>
    <col min="105" max="105" width="9.44140625" style="3" bestFit="1" customWidth="1"/>
    <col min="106" max="106" width="9" style="3" bestFit="1" customWidth="1"/>
    <col min="107" max="107" width="8" style="3" bestFit="1" customWidth="1"/>
    <col min="108" max="108" width="9" style="3" bestFit="1" customWidth="1"/>
    <col min="109" max="109" width="9.44140625" style="3" bestFit="1" customWidth="1"/>
    <col min="110" max="110" width="9" style="3" bestFit="1" customWidth="1"/>
    <col min="111" max="111" width="8" style="3" bestFit="1" customWidth="1"/>
    <col min="112" max="112" width="9" style="3" bestFit="1" customWidth="1"/>
    <col min="113" max="113" width="9.44140625" style="3" bestFit="1" customWidth="1"/>
    <col min="114" max="114" width="9" style="3" bestFit="1" customWidth="1"/>
    <col min="115" max="115" width="8" style="3" bestFit="1" customWidth="1"/>
    <col min="116" max="116" width="9" style="3" bestFit="1" customWidth="1"/>
    <col min="117" max="117" width="9.44140625" style="3" bestFit="1" customWidth="1"/>
    <col min="118" max="16384" width="8.5546875" style="3"/>
  </cols>
  <sheetData>
    <row r="1" spans="1:117" ht="18">
      <c r="A1" s="53" t="s">
        <v>2845</v>
      </c>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55"/>
      <c r="AX1" s="55"/>
      <c r="AY1" s="55"/>
      <c r="AZ1" s="55"/>
      <c r="BA1" s="55"/>
      <c r="BB1" s="246"/>
      <c r="BC1" s="246"/>
      <c r="BD1" s="246"/>
      <c r="BE1" s="55"/>
      <c r="BF1" s="55"/>
      <c r="BG1" s="246"/>
      <c r="BH1" s="246"/>
      <c r="BI1" s="246"/>
      <c r="BJ1" s="55"/>
      <c r="BK1" s="55"/>
      <c r="BL1" s="246"/>
      <c r="BM1" s="246"/>
      <c r="BN1" s="246"/>
      <c r="BO1" s="55"/>
      <c r="BP1" s="55"/>
      <c r="BQ1" s="246"/>
      <c r="BR1" s="246"/>
      <c r="BS1" s="55"/>
      <c r="BT1" s="55"/>
      <c r="BU1" s="55"/>
      <c r="BV1" s="246"/>
      <c r="BW1" s="246"/>
      <c r="BX1" s="246"/>
      <c r="BY1" s="55"/>
      <c r="BZ1" s="55"/>
      <c r="CA1" s="246"/>
      <c r="CB1" s="246"/>
      <c r="CC1" s="246"/>
      <c r="CD1" s="55"/>
      <c r="CE1" s="55"/>
      <c r="CF1" s="246"/>
      <c r="CG1" s="246"/>
      <c r="CH1" s="55"/>
      <c r="CI1" s="55"/>
      <c r="CJ1" s="246"/>
      <c r="CK1" s="246"/>
      <c r="CL1" s="55"/>
      <c r="CM1" s="55"/>
      <c r="CN1" s="246"/>
      <c r="CO1" s="246"/>
      <c r="CP1" s="55"/>
      <c r="CQ1" s="55"/>
      <c r="CR1" s="246"/>
      <c r="CS1" s="246"/>
      <c r="CT1" s="55"/>
      <c r="CU1" s="55"/>
      <c r="CV1" s="246"/>
      <c r="CW1" s="246"/>
      <c r="CX1" s="55"/>
      <c r="CY1" s="55"/>
      <c r="CZ1" s="246"/>
      <c r="DA1" s="246"/>
      <c r="DB1" s="55"/>
      <c r="DC1" s="55"/>
      <c r="DD1" s="246"/>
      <c r="DE1" s="246"/>
      <c r="DF1" s="55"/>
      <c r="DG1" s="55"/>
      <c r="DH1" s="246"/>
      <c r="DI1" s="246"/>
      <c r="DJ1" s="246"/>
      <c r="DK1" s="246"/>
      <c r="DL1" s="246"/>
      <c r="DM1" s="262" t="s">
        <v>2345</v>
      </c>
    </row>
    <row r="2" spans="1:117">
      <c r="A2" s="717"/>
      <c r="B2" s="643"/>
      <c r="C2" s="651"/>
      <c r="D2" s="651"/>
      <c r="E2" s="651"/>
      <c r="F2" s="644"/>
      <c r="G2" s="643"/>
      <c r="H2" s="651"/>
      <c r="I2" s="651"/>
      <c r="J2" s="651"/>
      <c r="K2" s="644"/>
      <c r="L2" s="643"/>
      <c r="M2" s="651"/>
      <c r="N2" s="651"/>
      <c r="O2" s="651"/>
      <c r="P2" s="644"/>
      <c r="Q2" s="645" t="s">
        <v>2475</v>
      </c>
      <c r="R2" s="645"/>
      <c r="S2" s="645"/>
      <c r="T2" s="645"/>
      <c r="U2" s="645"/>
      <c r="V2" s="645"/>
      <c r="W2" s="645"/>
      <c r="X2" s="645"/>
      <c r="Y2" s="645"/>
      <c r="Z2" s="645"/>
      <c r="AA2" s="645"/>
      <c r="AB2" s="645"/>
      <c r="AC2" s="645"/>
      <c r="AD2" s="645"/>
      <c r="AE2" s="645"/>
      <c r="AF2" s="645"/>
      <c r="AG2" s="645"/>
      <c r="AH2" s="645"/>
      <c r="AI2" s="645"/>
      <c r="AJ2" s="645"/>
      <c r="AK2" s="645"/>
      <c r="AL2" s="645"/>
      <c r="AM2" s="645"/>
      <c r="AN2" s="645"/>
      <c r="AO2" s="645"/>
      <c r="AP2" s="645"/>
      <c r="AQ2" s="645"/>
      <c r="AR2" s="645"/>
      <c r="AS2" s="645"/>
      <c r="AT2" s="645"/>
      <c r="AU2" s="645"/>
      <c r="AV2" s="645"/>
      <c r="AW2" s="645"/>
      <c r="AX2" s="645"/>
      <c r="AY2" s="645"/>
      <c r="AZ2" s="645"/>
      <c r="BA2" s="645"/>
      <c r="BB2" s="645"/>
      <c r="BC2" s="645"/>
      <c r="BD2" s="645"/>
      <c r="BE2" s="645"/>
      <c r="BF2" s="645"/>
      <c r="BG2" s="645"/>
      <c r="BH2" s="645"/>
      <c r="BI2" s="645"/>
      <c r="BJ2" s="645"/>
      <c r="BK2" s="645"/>
      <c r="BL2" s="645"/>
      <c r="BM2" s="645"/>
      <c r="BN2" s="645"/>
      <c r="BO2" s="645"/>
      <c r="BP2" s="645"/>
      <c r="BQ2" s="645"/>
      <c r="BR2" s="645"/>
      <c r="BS2" s="645"/>
      <c r="BT2" s="645"/>
      <c r="BU2" s="645"/>
      <c r="BV2" s="645"/>
      <c r="BW2" s="645"/>
      <c r="BX2" s="645"/>
      <c r="BY2" s="645"/>
      <c r="BZ2" s="645"/>
      <c r="CA2" s="645"/>
      <c r="CB2" s="645"/>
      <c r="CC2" s="645"/>
      <c r="CD2" s="645"/>
      <c r="CE2" s="645"/>
      <c r="CF2" s="645"/>
      <c r="CG2" s="645"/>
      <c r="CH2" s="645"/>
      <c r="CI2" s="645"/>
      <c r="CJ2" s="645"/>
      <c r="CK2" s="645"/>
      <c r="CL2" s="645"/>
      <c r="CM2" s="645"/>
      <c r="CN2" s="645"/>
      <c r="CO2" s="645"/>
      <c r="CP2" s="645"/>
      <c r="CQ2" s="645"/>
      <c r="CR2" s="645"/>
      <c r="CS2" s="645"/>
      <c r="CT2" s="645"/>
      <c r="CU2" s="645"/>
      <c r="CV2" s="645"/>
      <c r="CW2" s="645"/>
      <c r="CX2" s="645" t="s">
        <v>2625</v>
      </c>
      <c r="CY2" s="645"/>
      <c r="CZ2" s="645"/>
      <c r="DA2" s="645"/>
      <c r="DB2" s="645"/>
      <c r="DC2" s="645"/>
      <c r="DD2" s="645"/>
      <c r="DE2" s="645"/>
      <c r="DF2" s="645"/>
      <c r="DG2" s="645"/>
      <c r="DH2" s="645"/>
      <c r="DI2" s="645"/>
      <c r="DJ2" s="645"/>
      <c r="DK2" s="645"/>
      <c r="DL2" s="645"/>
      <c r="DM2" s="645"/>
    </row>
    <row r="3" spans="1:117">
      <c r="B3" s="456" t="s">
        <v>2265</v>
      </c>
      <c r="C3" s="722"/>
      <c r="D3" s="722"/>
      <c r="E3" s="722"/>
      <c r="F3" s="722"/>
      <c r="G3" s="456" t="s">
        <v>2372</v>
      </c>
      <c r="H3" s="722"/>
      <c r="I3" s="722"/>
      <c r="J3" s="722"/>
      <c r="K3" s="722"/>
      <c r="L3" s="456" t="s">
        <v>2517</v>
      </c>
      <c r="M3" s="722"/>
      <c r="N3" s="722"/>
      <c r="O3" s="722"/>
      <c r="P3" s="722"/>
      <c r="Q3" s="456" t="s">
        <v>2518</v>
      </c>
      <c r="R3" s="722"/>
      <c r="S3" s="722"/>
      <c r="T3" s="722"/>
      <c r="U3" s="722"/>
      <c r="V3" s="456" t="s">
        <v>2519</v>
      </c>
      <c r="W3" s="722"/>
      <c r="X3" s="722"/>
      <c r="Y3" s="722"/>
      <c r="Z3" s="722"/>
      <c r="AA3" s="456" t="s">
        <v>2520</v>
      </c>
      <c r="AB3" s="722"/>
      <c r="AC3" s="722"/>
      <c r="AD3" s="722"/>
      <c r="AE3" s="722"/>
      <c r="AF3" s="456" t="s">
        <v>2508</v>
      </c>
      <c r="AG3" s="722"/>
      <c r="AH3" s="722"/>
      <c r="AI3" s="722"/>
      <c r="AJ3" s="722"/>
      <c r="AK3" s="456" t="s">
        <v>2477</v>
      </c>
      <c r="AL3" s="722"/>
      <c r="AM3" s="722"/>
      <c r="AN3" s="722"/>
      <c r="AO3" s="722"/>
      <c r="AP3" s="456" t="s">
        <v>2478</v>
      </c>
      <c r="AQ3" s="722"/>
      <c r="AR3" s="722"/>
      <c r="AS3" s="722"/>
      <c r="AT3" s="722"/>
      <c r="AU3" s="456" t="s">
        <v>2479</v>
      </c>
      <c r="AV3" s="722"/>
      <c r="AW3" s="722"/>
      <c r="AX3" s="722"/>
      <c r="AY3" s="722"/>
      <c r="AZ3" s="456" t="s">
        <v>2480</v>
      </c>
      <c r="BA3" s="722"/>
      <c r="BB3" s="722"/>
      <c r="BC3" s="722"/>
      <c r="BD3" s="722"/>
      <c r="BE3" s="456" t="s">
        <v>2481</v>
      </c>
      <c r="BF3" s="722"/>
      <c r="BG3" s="722"/>
      <c r="BH3" s="722"/>
      <c r="BI3" s="722"/>
      <c r="BJ3" s="455" t="s">
        <v>2482</v>
      </c>
      <c r="BK3" s="722"/>
      <c r="BL3" s="722"/>
      <c r="BM3" s="722"/>
      <c r="BN3" s="722"/>
      <c r="BO3" s="456" t="s">
        <v>2483</v>
      </c>
      <c r="BP3" s="722"/>
      <c r="BQ3" s="722"/>
      <c r="BR3" s="722"/>
      <c r="BS3" s="722"/>
      <c r="BT3" s="456" t="s">
        <v>2484</v>
      </c>
      <c r="BU3" s="722"/>
      <c r="BV3" s="722"/>
      <c r="BW3" s="722"/>
      <c r="BX3" s="722"/>
      <c r="BY3" s="456" t="s">
        <v>2521</v>
      </c>
      <c r="BZ3" s="722"/>
      <c r="CA3" s="722"/>
      <c r="CB3" s="722"/>
      <c r="CC3" s="722"/>
      <c r="CD3" s="456" t="s">
        <v>2486</v>
      </c>
      <c r="CE3" s="722"/>
      <c r="CF3" s="722"/>
      <c r="CG3" s="722"/>
      <c r="CH3" s="456" t="s">
        <v>2487</v>
      </c>
      <c r="CI3" s="722"/>
      <c r="CJ3" s="722"/>
      <c r="CK3" s="722"/>
      <c r="CL3" s="456" t="s">
        <v>2488</v>
      </c>
      <c r="CM3" s="722"/>
      <c r="CN3" s="722"/>
      <c r="CO3" s="722"/>
      <c r="CP3" s="456" t="s">
        <v>2489</v>
      </c>
      <c r="CQ3" s="722"/>
      <c r="CR3" s="722"/>
      <c r="CS3" s="722"/>
      <c r="CT3" s="456" t="s">
        <v>2490</v>
      </c>
      <c r="CU3" s="722"/>
      <c r="CV3" s="722"/>
      <c r="CW3" s="722"/>
      <c r="CX3" s="456" t="s">
        <v>2491</v>
      </c>
      <c r="CY3" s="722"/>
      <c r="CZ3" s="722"/>
      <c r="DA3" s="722"/>
      <c r="DB3" s="456" t="s">
        <v>2522</v>
      </c>
      <c r="DC3" s="722"/>
      <c r="DD3" s="722"/>
      <c r="DE3" s="722"/>
      <c r="DF3" s="455">
        <v>41820</v>
      </c>
      <c r="DG3" s="722"/>
      <c r="DH3" s="722"/>
      <c r="DI3" s="722"/>
      <c r="DJ3" s="455">
        <v>41729</v>
      </c>
      <c r="DK3" s="722"/>
      <c r="DL3" s="722"/>
      <c r="DM3" s="722"/>
    </row>
    <row r="4" spans="1:117" ht="26.4">
      <c r="A4" s="618"/>
      <c r="B4" s="728" t="s">
        <v>2846</v>
      </c>
      <c r="C4" s="728" t="s">
        <v>2847</v>
      </c>
      <c r="D4" s="728" t="s">
        <v>2848</v>
      </c>
      <c r="E4" s="728" t="s">
        <v>1893</v>
      </c>
      <c r="F4" s="728" t="s">
        <v>156</v>
      </c>
      <c r="G4" s="728" t="s">
        <v>2846</v>
      </c>
      <c r="H4" s="728" t="s">
        <v>2847</v>
      </c>
      <c r="I4" s="728" t="s">
        <v>2848</v>
      </c>
      <c r="J4" s="728" t="s">
        <v>1893</v>
      </c>
      <c r="K4" s="728" t="s">
        <v>156</v>
      </c>
      <c r="L4" s="728" t="s">
        <v>2846</v>
      </c>
      <c r="M4" s="728" t="s">
        <v>2847</v>
      </c>
      <c r="N4" s="728" t="s">
        <v>2848</v>
      </c>
      <c r="O4" s="728" t="s">
        <v>1893</v>
      </c>
      <c r="P4" s="728" t="s">
        <v>156</v>
      </c>
      <c r="Q4" s="728" t="s">
        <v>2846</v>
      </c>
      <c r="R4" s="728" t="s">
        <v>2847</v>
      </c>
      <c r="S4" s="728" t="s">
        <v>2848</v>
      </c>
      <c r="T4" s="728" t="s">
        <v>1893</v>
      </c>
      <c r="U4" s="728" t="s">
        <v>156</v>
      </c>
      <c r="V4" s="728" t="s">
        <v>2846</v>
      </c>
      <c r="W4" s="728" t="s">
        <v>2847</v>
      </c>
      <c r="X4" s="728" t="s">
        <v>2848</v>
      </c>
      <c r="Y4" s="728" t="s">
        <v>1893</v>
      </c>
      <c r="Z4" s="728" t="s">
        <v>156</v>
      </c>
      <c r="AA4" s="728" t="s">
        <v>2846</v>
      </c>
      <c r="AB4" s="728" t="s">
        <v>2847</v>
      </c>
      <c r="AC4" s="728" t="s">
        <v>2848</v>
      </c>
      <c r="AD4" s="728" t="s">
        <v>1893</v>
      </c>
      <c r="AE4" s="728" t="s">
        <v>156</v>
      </c>
      <c r="AF4" s="728" t="s">
        <v>2846</v>
      </c>
      <c r="AG4" s="728" t="s">
        <v>2847</v>
      </c>
      <c r="AH4" s="728" t="s">
        <v>2848</v>
      </c>
      <c r="AI4" s="728" t="s">
        <v>1893</v>
      </c>
      <c r="AJ4" s="728" t="s">
        <v>156</v>
      </c>
      <c r="AK4" s="728" t="s">
        <v>2846</v>
      </c>
      <c r="AL4" s="728" t="s">
        <v>2847</v>
      </c>
      <c r="AM4" s="728" t="s">
        <v>2848</v>
      </c>
      <c r="AN4" s="728" t="s">
        <v>1893</v>
      </c>
      <c r="AO4" s="728" t="s">
        <v>156</v>
      </c>
      <c r="AP4" s="728" t="s">
        <v>2846</v>
      </c>
      <c r="AQ4" s="728" t="s">
        <v>2847</v>
      </c>
      <c r="AR4" s="728" t="s">
        <v>2848</v>
      </c>
      <c r="AS4" s="728" t="s">
        <v>1893</v>
      </c>
      <c r="AT4" s="728" t="s">
        <v>156</v>
      </c>
      <c r="AU4" s="728" t="s">
        <v>2846</v>
      </c>
      <c r="AV4" s="728" t="s">
        <v>2847</v>
      </c>
      <c r="AW4" s="728" t="s">
        <v>2848</v>
      </c>
      <c r="AX4" s="728" t="s">
        <v>1893</v>
      </c>
      <c r="AY4" s="728" t="s">
        <v>156</v>
      </c>
      <c r="AZ4" s="728" t="s">
        <v>2846</v>
      </c>
      <c r="BA4" s="728" t="s">
        <v>2847</v>
      </c>
      <c r="BB4" s="728" t="s">
        <v>2848</v>
      </c>
      <c r="BC4" s="728" t="s">
        <v>1893</v>
      </c>
      <c r="BD4" s="728" t="s">
        <v>156</v>
      </c>
      <c r="BE4" s="728" t="s">
        <v>2846</v>
      </c>
      <c r="BF4" s="728" t="s">
        <v>2847</v>
      </c>
      <c r="BG4" s="728" t="s">
        <v>2848</v>
      </c>
      <c r="BH4" s="728" t="s">
        <v>1893</v>
      </c>
      <c r="BI4" s="728" t="s">
        <v>156</v>
      </c>
      <c r="BJ4" s="728" t="s">
        <v>2846</v>
      </c>
      <c r="BK4" s="728" t="s">
        <v>2847</v>
      </c>
      <c r="BL4" s="728" t="s">
        <v>2848</v>
      </c>
      <c r="BM4" s="728" t="s">
        <v>1893</v>
      </c>
      <c r="BN4" s="728" t="s">
        <v>156</v>
      </c>
      <c r="BO4" s="728" t="s">
        <v>2846</v>
      </c>
      <c r="BP4" s="728" t="s">
        <v>2847</v>
      </c>
      <c r="BQ4" s="728" t="s">
        <v>2848</v>
      </c>
      <c r="BR4" s="728" t="s">
        <v>1893</v>
      </c>
      <c r="BS4" s="728" t="s">
        <v>156</v>
      </c>
      <c r="BT4" s="728" t="s">
        <v>2846</v>
      </c>
      <c r="BU4" s="728" t="s">
        <v>2847</v>
      </c>
      <c r="BV4" s="728" t="s">
        <v>2848</v>
      </c>
      <c r="BW4" s="728" t="s">
        <v>1893</v>
      </c>
      <c r="BX4" s="728" t="s">
        <v>156</v>
      </c>
      <c r="BY4" s="728" t="s">
        <v>2846</v>
      </c>
      <c r="BZ4" s="728" t="s">
        <v>2847</v>
      </c>
      <c r="CA4" s="728" t="s">
        <v>2848</v>
      </c>
      <c r="CB4" s="728" t="s">
        <v>1893</v>
      </c>
      <c r="CC4" s="728" t="s">
        <v>156</v>
      </c>
      <c r="CD4" s="728" t="s">
        <v>2846</v>
      </c>
      <c r="CE4" s="728" t="s">
        <v>2847</v>
      </c>
      <c r="CF4" s="728" t="s">
        <v>2848</v>
      </c>
      <c r="CG4" s="728" t="s">
        <v>1893</v>
      </c>
      <c r="CH4" s="728" t="s">
        <v>2846</v>
      </c>
      <c r="CI4" s="728" t="s">
        <v>2847</v>
      </c>
      <c r="CJ4" s="728" t="s">
        <v>2848</v>
      </c>
      <c r="CK4" s="728" t="s">
        <v>1893</v>
      </c>
      <c r="CL4" s="728" t="s">
        <v>2846</v>
      </c>
      <c r="CM4" s="728" t="s">
        <v>2847</v>
      </c>
      <c r="CN4" s="728" t="s">
        <v>2848</v>
      </c>
      <c r="CO4" s="728" t="s">
        <v>1893</v>
      </c>
      <c r="CP4" s="728" t="s">
        <v>2846</v>
      </c>
      <c r="CQ4" s="728" t="s">
        <v>2847</v>
      </c>
      <c r="CR4" s="728" t="s">
        <v>2848</v>
      </c>
      <c r="CS4" s="728" t="s">
        <v>1893</v>
      </c>
      <c r="CT4" s="728" t="s">
        <v>2846</v>
      </c>
      <c r="CU4" s="728" t="s">
        <v>2847</v>
      </c>
      <c r="CV4" s="728" t="s">
        <v>2848</v>
      </c>
      <c r="CW4" s="728" t="s">
        <v>1893</v>
      </c>
      <c r="CX4" s="728" t="s">
        <v>2846</v>
      </c>
      <c r="CY4" s="728" t="s">
        <v>2847</v>
      </c>
      <c r="CZ4" s="728" t="s">
        <v>2848</v>
      </c>
      <c r="DA4" s="728" t="s">
        <v>1893</v>
      </c>
      <c r="DB4" s="728" t="s">
        <v>2846</v>
      </c>
      <c r="DC4" s="728" t="s">
        <v>2847</v>
      </c>
      <c r="DD4" s="728" t="s">
        <v>2848</v>
      </c>
      <c r="DE4" s="728" t="s">
        <v>1893</v>
      </c>
      <c r="DF4" s="728" t="s">
        <v>2846</v>
      </c>
      <c r="DG4" s="728" t="s">
        <v>2847</v>
      </c>
      <c r="DH4" s="728" t="s">
        <v>2848</v>
      </c>
      <c r="DI4" s="728" t="s">
        <v>1893</v>
      </c>
      <c r="DJ4" s="728" t="s">
        <v>2849</v>
      </c>
      <c r="DK4" s="728" t="s">
        <v>2850</v>
      </c>
      <c r="DL4" s="728" t="s">
        <v>2848</v>
      </c>
      <c r="DM4" s="728" t="s">
        <v>1893</v>
      </c>
    </row>
    <row r="5" spans="1:117">
      <c r="A5" s="203" t="s">
        <v>1879</v>
      </c>
      <c r="B5" s="785">
        <v>90081</v>
      </c>
      <c r="C5" s="785">
        <v>6361</v>
      </c>
      <c r="D5" s="785">
        <v>69144</v>
      </c>
      <c r="E5" s="785">
        <v>112198</v>
      </c>
      <c r="F5" s="785">
        <v>277784</v>
      </c>
      <c r="G5" s="785">
        <v>96966</v>
      </c>
      <c r="H5" s="785">
        <v>5789</v>
      </c>
      <c r="I5" s="785">
        <v>66283</v>
      </c>
      <c r="J5" s="785">
        <v>104358</v>
      </c>
      <c r="K5" s="785">
        <v>273396</v>
      </c>
      <c r="L5" s="785">
        <v>91215</v>
      </c>
      <c r="M5" s="785">
        <v>4520</v>
      </c>
      <c r="N5" s="785">
        <v>67711</v>
      </c>
      <c r="O5" s="785">
        <v>104579</v>
      </c>
      <c r="P5" s="785">
        <v>268025</v>
      </c>
      <c r="Q5" s="785">
        <v>88728</v>
      </c>
      <c r="R5" s="785">
        <v>4349</v>
      </c>
      <c r="S5" s="785">
        <v>64905</v>
      </c>
      <c r="T5" s="785">
        <v>101699</v>
      </c>
      <c r="U5" s="785">
        <v>259681</v>
      </c>
      <c r="V5" s="785">
        <v>85909</v>
      </c>
      <c r="W5" s="785">
        <v>4316</v>
      </c>
      <c r="X5" s="785">
        <v>62540</v>
      </c>
      <c r="Y5" s="785">
        <v>99762</v>
      </c>
      <c r="Z5" s="785">
        <v>252527</v>
      </c>
      <c r="AA5" s="785">
        <v>85292</v>
      </c>
      <c r="AB5" s="785">
        <v>4868</v>
      </c>
      <c r="AC5" s="785">
        <v>60520</v>
      </c>
      <c r="AD5" s="785">
        <v>96645</v>
      </c>
      <c r="AE5" s="785">
        <v>247325</v>
      </c>
      <c r="AF5" s="785">
        <v>77044</v>
      </c>
      <c r="AG5" s="785">
        <v>5179</v>
      </c>
      <c r="AH5" s="785">
        <v>60081</v>
      </c>
      <c r="AI5" s="785">
        <v>98447</v>
      </c>
      <c r="AJ5" s="785">
        <v>240751</v>
      </c>
      <c r="AK5" s="785">
        <v>75357</v>
      </c>
      <c r="AL5" s="785">
        <v>4455</v>
      </c>
      <c r="AM5" s="785">
        <v>58569</v>
      </c>
      <c r="AN5" s="785">
        <v>95963</v>
      </c>
      <c r="AO5" s="785">
        <v>234344</v>
      </c>
      <c r="AP5" s="785">
        <v>73567</v>
      </c>
      <c r="AQ5" s="785">
        <v>4639</v>
      </c>
      <c r="AR5" s="785">
        <v>56923</v>
      </c>
      <c r="AS5" s="785">
        <v>91003</v>
      </c>
      <c r="AT5" s="785">
        <v>226132</v>
      </c>
      <c r="AU5" s="785">
        <v>74190</v>
      </c>
      <c r="AV5" s="785">
        <v>5178</v>
      </c>
      <c r="AW5" s="785">
        <v>55682</v>
      </c>
      <c r="AX5" s="785">
        <v>88928</v>
      </c>
      <c r="AY5" s="785">
        <v>223978</v>
      </c>
      <c r="AZ5" s="785">
        <v>64349</v>
      </c>
      <c r="BA5" s="785">
        <v>4733</v>
      </c>
      <c r="BB5" s="785">
        <v>55036</v>
      </c>
      <c r="BC5" s="785">
        <v>84967</v>
      </c>
      <c r="BD5" s="785">
        <v>209085</v>
      </c>
      <c r="BE5" s="785">
        <v>63990</v>
      </c>
      <c r="BF5" s="785">
        <v>4141</v>
      </c>
      <c r="BG5" s="785">
        <v>55726</v>
      </c>
      <c r="BH5" s="785">
        <v>84366</v>
      </c>
      <c r="BI5" s="785">
        <v>208223</v>
      </c>
      <c r="BJ5" s="785">
        <v>63770</v>
      </c>
      <c r="BK5" s="785">
        <v>4245</v>
      </c>
      <c r="BL5" s="785">
        <v>57438</v>
      </c>
      <c r="BM5" s="785">
        <v>81307</v>
      </c>
      <c r="BN5" s="785">
        <v>206760</v>
      </c>
      <c r="BO5" s="785">
        <v>65834</v>
      </c>
      <c r="BP5" s="785">
        <v>4467</v>
      </c>
      <c r="BQ5" s="785">
        <v>58352</v>
      </c>
      <c r="BR5" s="785">
        <v>80771</v>
      </c>
      <c r="BS5" s="785">
        <v>209424</v>
      </c>
      <c r="BT5" s="785">
        <v>63431</v>
      </c>
      <c r="BU5" s="785">
        <v>4901</v>
      </c>
      <c r="BV5" s="785">
        <v>60275</v>
      </c>
      <c r="BW5" s="785">
        <v>80560</v>
      </c>
      <c r="BX5" s="785">
        <v>209167</v>
      </c>
      <c r="BY5" s="785">
        <v>62384</v>
      </c>
      <c r="BZ5" s="785">
        <v>4922</v>
      </c>
      <c r="CA5" s="785">
        <v>61768</v>
      </c>
      <c r="CB5" s="785">
        <v>79406</v>
      </c>
      <c r="CC5" s="785">
        <v>208480</v>
      </c>
      <c r="CD5" s="785">
        <v>57028</v>
      </c>
      <c r="CE5" s="785">
        <v>5045</v>
      </c>
      <c r="CF5" s="785">
        <v>58781</v>
      </c>
      <c r="CG5" s="785">
        <v>64501</v>
      </c>
      <c r="CH5" s="785">
        <v>60514</v>
      </c>
      <c r="CI5" s="785">
        <v>5415</v>
      </c>
      <c r="CJ5" s="785">
        <v>58294</v>
      </c>
      <c r="CK5" s="785">
        <v>65496</v>
      </c>
      <c r="CL5" s="785">
        <v>58984</v>
      </c>
      <c r="CM5" s="785">
        <v>5226</v>
      </c>
      <c r="CN5" s="785">
        <v>56566</v>
      </c>
      <c r="CO5" s="785">
        <v>68019</v>
      </c>
      <c r="CP5" s="785">
        <v>59924</v>
      </c>
      <c r="CQ5" s="785">
        <v>5391</v>
      </c>
      <c r="CR5" s="785">
        <v>59856</v>
      </c>
      <c r="CS5" s="785">
        <v>63125</v>
      </c>
      <c r="CT5" s="785">
        <v>60606</v>
      </c>
      <c r="CU5" s="785">
        <v>5786</v>
      </c>
      <c r="CV5" s="785">
        <v>64247</v>
      </c>
      <c r="CW5" s="785">
        <v>58623</v>
      </c>
      <c r="CX5" s="785">
        <v>67036</v>
      </c>
      <c r="CY5" s="785">
        <v>5773</v>
      </c>
      <c r="CZ5" s="785">
        <v>67275</v>
      </c>
      <c r="DA5" s="785">
        <v>49684</v>
      </c>
      <c r="DB5" s="785">
        <v>62029</v>
      </c>
      <c r="DC5" s="785">
        <v>5675</v>
      </c>
      <c r="DD5" s="785">
        <v>74737</v>
      </c>
      <c r="DE5" s="785">
        <v>37706</v>
      </c>
      <c r="DF5" s="785">
        <v>61401</v>
      </c>
      <c r="DG5" s="785">
        <v>5681</v>
      </c>
      <c r="DH5" s="785">
        <v>71727</v>
      </c>
      <c r="DI5" s="785">
        <v>33753</v>
      </c>
      <c r="DJ5" s="785">
        <v>60333</v>
      </c>
      <c r="DK5" s="785">
        <v>5596</v>
      </c>
      <c r="DL5" s="785">
        <v>69074</v>
      </c>
      <c r="DM5" s="785">
        <v>31992</v>
      </c>
    </row>
    <row r="6" spans="1:117">
      <c r="A6" s="419" t="s">
        <v>2797</v>
      </c>
      <c r="B6" s="786">
        <v>24</v>
      </c>
      <c r="C6" s="786">
        <v>23</v>
      </c>
      <c r="D6" s="786">
        <v>12</v>
      </c>
      <c r="E6" s="786">
        <v>3</v>
      </c>
      <c r="F6" s="786">
        <v>62</v>
      </c>
      <c r="G6" s="786">
        <v>17</v>
      </c>
      <c r="H6" s="786">
        <v>21</v>
      </c>
      <c r="I6" s="786">
        <v>29</v>
      </c>
      <c r="J6" s="786">
        <v>3</v>
      </c>
      <c r="K6" s="786">
        <v>70</v>
      </c>
      <c r="L6" s="786">
        <v>28</v>
      </c>
      <c r="M6" s="786">
        <v>27</v>
      </c>
      <c r="N6" s="786">
        <v>17</v>
      </c>
      <c r="O6" s="786">
        <v>4</v>
      </c>
      <c r="P6" s="786">
        <v>76</v>
      </c>
      <c r="Q6" s="786">
        <v>32</v>
      </c>
      <c r="R6" s="786">
        <v>8</v>
      </c>
      <c r="S6" s="786">
        <v>8</v>
      </c>
      <c r="T6" s="786">
        <v>4</v>
      </c>
      <c r="U6" s="786">
        <v>52</v>
      </c>
      <c r="V6" s="786">
        <v>25</v>
      </c>
      <c r="W6" s="786">
        <v>19</v>
      </c>
      <c r="X6" s="786">
        <v>10</v>
      </c>
      <c r="Y6" s="786">
        <v>4</v>
      </c>
      <c r="Z6" s="786">
        <v>58</v>
      </c>
      <c r="AA6" s="786">
        <v>16</v>
      </c>
      <c r="AB6" s="786">
        <v>29</v>
      </c>
      <c r="AC6" s="786">
        <v>10</v>
      </c>
      <c r="AD6" s="786">
        <v>4</v>
      </c>
      <c r="AE6" s="786">
        <v>59</v>
      </c>
      <c r="AF6" s="786">
        <v>19</v>
      </c>
      <c r="AG6" s="786">
        <v>17</v>
      </c>
      <c r="AH6" s="786">
        <v>12</v>
      </c>
      <c r="AI6" s="786">
        <v>4</v>
      </c>
      <c r="AJ6" s="786">
        <v>52</v>
      </c>
      <c r="AK6" s="786">
        <v>40</v>
      </c>
      <c r="AL6" s="786">
        <v>8</v>
      </c>
      <c r="AM6" s="786">
        <v>16</v>
      </c>
      <c r="AN6" s="786">
        <v>5</v>
      </c>
      <c r="AO6" s="786">
        <v>69</v>
      </c>
      <c r="AP6" s="786">
        <v>32</v>
      </c>
      <c r="AQ6" s="786">
        <v>20</v>
      </c>
      <c r="AR6" s="786">
        <v>22</v>
      </c>
      <c r="AS6" s="786">
        <v>5</v>
      </c>
      <c r="AT6" s="786">
        <v>79</v>
      </c>
      <c r="AU6" s="786">
        <v>14</v>
      </c>
      <c r="AV6" s="786">
        <v>36</v>
      </c>
      <c r="AW6" s="786">
        <v>23</v>
      </c>
      <c r="AX6" s="786">
        <v>5</v>
      </c>
      <c r="AY6" s="786">
        <v>78</v>
      </c>
      <c r="AZ6" s="786">
        <v>27</v>
      </c>
      <c r="BA6" s="786">
        <v>27</v>
      </c>
      <c r="BB6" s="786">
        <v>28</v>
      </c>
      <c r="BC6" s="786">
        <v>6</v>
      </c>
      <c r="BD6" s="786">
        <v>88</v>
      </c>
      <c r="BE6" s="786">
        <v>52</v>
      </c>
      <c r="BF6" s="786">
        <v>8</v>
      </c>
      <c r="BG6" s="786">
        <v>50</v>
      </c>
      <c r="BH6" s="786">
        <v>6</v>
      </c>
      <c r="BI6" s="786">
        <v>116</v>
      </c>
      <c r="BJ6" s="786">
        <v>42</v>
      </c>
      <c r="BK6" s="786">
        <v>31</v>
      </c>
      <c r="BL6" s="786">
        <v>52</v>
      </c>
      <c r="BM6" s="786">
        <v>6</v>
      </c>
      <c r="BN6" s="786">
        <v>131</v>
      </c>
      <c r="BO6" s="786">
        <v>30</v>
      </c>
      <c r="BP6" s="786">
        <v>63</v>
      </c>
      <c r="BQ6" s="786">
        <v>66</v>
      </c>
      <c r="BR6" s="786">
        <v>6</v>
      </c>
      <c r="BS6" s="787">
        <v>165</v>
      </c>
      <c r="BT6" s="786">
        <v>56</v>
      </c>
      <c r="BU6" s="786">
        <v>43</v>
      </c>
      <c r="BV6" s="786">
        <v>75</v>
      </c>
      <c r="BW6" s="786">
        <v>7</v>
      </c>
      <c r="BX6" s="786">
        <v>181</v>
      </c>
      <c r="BY6" s="786">
        <v>104</v>
      </c>
      <c r="BZ6" s="786">
        <v>36</v>
      </c>
      <c r="CA6" s="786">
        <v>95</v>
      </c>
      <c r="CB6" s="786">
        <v>7</v>
      </c>
      <c r="CC6" s="786">
        <v>242</v>
      </c>
      <c r="CD6" s="786">
        <v>54</v>
      </c>
      <c r="CE6" s="786">
        <v>58</v>
      </c>
      <c r="CF6" s="786">
        <v>82</v>
      </c>
      <c r="CG6" s="786">
        <v>7</v>
      </c>
      <c r="CH6" s="786">
        <v>21</v>
      </c>
      <c r="CI6" s="786">
        <v>83</v>
      </c>
      <c r="CJ6" s="786">
        <v>96</v>
      </c>
      <c r="CK6" s="786">
        <v>9</v>
      </c>
      <c r="CL6" s="786">
        <v>51</v>
      </c>
      <c r="CM6" s="786">
        <v>50</v>
      </c>
      <c r="CN6" s="786">
        <v>94</v>
      </c>
      <c r="CO6" s="786">
        <v>11</v>
      </c>
      <c r="CP6" s="786">
        <v>91</v>
      </c>
      <c r="CQ6" s="786">
        <v>13</v>
      </c>
      <c r="CR6" s="786">
        <v>90</v>
      </c>
      <c r="CS6" s="786">
        <v>11</v>
      </c>
      <c r="CT6" s="786">
        <v>73</v>
      </c>
      <c r="CU6" s="786">
        <v>45</v>
      </c>
      <c r="CV6" s="786">
        <v>94</v>
      </c>
      <c r="CW6" s="786">
        <v>12</v>
      </c>
      <c r="CX6" s="786">
        <v>28</v>
      </c>
      <c r="CY6" s="786">
        <v>91</v>
      </c>
      <c r="CZ6" s="786">
        <v>99</v>
      </c>
      <c r="DA6" s="786">
        <v>13</v>
      </c>
      <c r="DB6" s="786">
        <v>41</v>
      </c>
      <c r="DC6" s="786">
        <v>57</v>
      </c>
      <c r="DD6" s="786">
        <v>89</v>
      </c>
      <c r="DE6" s="786">
        <v>19</v>
      </c>
      <c r="DF6" s="786">
        <v>67</v>
      </c>
      <c r="DG6" s="786">
        <v>16</v>
      </c>
      <c r="DH6" s="786">
        <v>96</v>
      </c>
      <c r="DI6" s="786">
        <v>20</v>
      </c>
      <c r="DJ6" s="786">
        <v>61</v>
      </c>
      <c r="DK6" s="786">
        <v>33</v>
      </c>
      <c r="DL6" s="786">
        <v>97</v>
      </c>
      <c r="DM6" s="786">
        <v>24</v>
      </c>
    </row>
    <row r="7" spans="1:117">
      <c r="A7" s="419" t="s">
        <v>2822</v>
      </c>
      <c r="B7" s="786">
        <v>81</v>
      </c>
      <c r="C7" s="786">
        <v>41</v>
      </c>
      <c r="D7" s="786">
        <v>1520</v>
      </c>
      <c r="E7" s="786">
        <v>77796</v>
      </c>
      <c r="F7" s="786">
        <v>79438</v>
      </c>
      <c r="G7" s="786">
        <v>54</v>
      </c>
      <c r="H7" s="786">
        <v>40</v>
      </c>
      <c r="I7" s="786">
        <v>1410</v>
      </c>
      <c r="J7" s="786">
        <v>72115</v>
      </c>
      <c r="K7" s="786">
        <v>73619</v>
      </c>
      <c r="L7" s="786">
        <v>57</v>
      </c>
      <c r="M7" s="786">
        <v>41</v>
      </c>
      <c r="N7" s="786">
        <v>1387</v>
      </c>
      <c r="O7" s="786">
        <v>71674</v>
      </c>
      <c r="P7" s="786">
        <v>73159</v>
      </c>
      <c r="Q7" s="786">
        <v>51</v>
      </c>
      <c r="R7" s="786">
        <v>39</v>
      </c>
      <c r="S7" s="786">
        <v>1387</v>
      </c>
      <c r="T7" s="786">
        <v>69797</v>
      </c>
      <c r="U7" s="786">
        <v>71274</v>
      </c>
      <c r="V7" s="786">
        <v>54</v>
      </c>
      <c r="W7" s="786">
        <v>41</v>
      </c>
      <c r="X7" s="786">
        <v>1375</v>
      </c>
      <c r="Y7" s="786">
        <v>68382</v>
      </c>
      <c r="Z7" s="786">
        <v>69852</v>
      </c>
      <c r="AA7" s="786">
        <v>46</v>
      </c>
      <c r="AB7" s="786">
        <v>45</v>
      </c>
      <c r="AC7" s="786">
        <v>1353</v>
      </c>
      <c r="AD7" s="786">
        <v>66775</v>
      </c>
      <c r="AE7" s="786">
        <v>68219</v>
      </c>
      <c r="AF7" s="786">
        <v>62</v>
      </c>
      <c r="AG7" s="786">
        <v>45</v>
      </c>
      <c r="AH7" s="786">
        <v>1381</v>
      </c>
      <c r="AI7" s="786">
        <v>67860</v>
      </c>
      <c r="AJ7" s="786">
        <v>69348</v>
      </c>
      <c r="AK7" s="786">
        <v>56</v>
      </c>
      <c r="AL7" s="786">
        <v>41</v>
      </c>
      <c r="AM7" s="786">
        <v>1345</v>
      </c>
      <c r="AN7" s="786">
        <v>66028</v>
      </c>
      <c r="AO7" s="786">
        <v>67470</v>
      </c>
      <c r="AP7" s="786">
        <v>66</v>
      </c>
      <c r="AQ7" s="786">
        <v>43</v>
      </c>
      <c r="AR7" s="786">
        <v>1297</v>
      </c>
      <c r="AS7" s="786">
        <v>63230</v>
      </c>
      <c r="AT7" s="786">
        <v>64636</v>
      </c>
      <c r="AU7" s="786">
        <v>58</v>
      </c>
      <c r="AV7" s="786">
        <v>46</v>
      </c>
      <c r="AW7" s="786">
        <v>1256</v>
      </c>
      <c r="AX7" s="786">
        <v>61987</v>
      </c>
      <c r="AY7" s="786">
        <v>63347</v>
      </c>
      <c r="AZ7" s="786">
        <v>73</v>
      </c>
      <c r="BA7" s="786">
        <v>37</v>
      </c>
      <c r="BB7" s="786">
        <v>1178</v>
      </c>
      <c r="BC7" s="786">
        <v>58166</v>
      </c>
      <c r="BD7" s="786">
        <v>59454</v>
      </c>
      <c r="BE7" s="786">
        <v>72</v>
      </c>
      <c r="BF7" s="786">
        <v>38</v>
      </c>
      <c r="BG7" s="786">
        <v>1165</v>
      </c>
      <c r="BH7" s="786">
        <v>57972</v>
      </c>
      <c r="BI7" s="786">
        <v>59247</v>
      </c>
      <c r="BJ7" s="786">
        <v>82</v>
      </c>
      <c r="BK7" s="786">
        <v>35</v>
      </c>
      <c r="BL7" s="786">
        <v>1165</v>
      </c>
      <c r="BM7" s="786">
        <v>56962</v>
      </c>
      <c r="BN7" s="786">
        <v>58244</v>
      </c>
      <c r="BO7" s="786">
        <v>78</v>
      </c>
      <c r="BP7" s="786">
        <v>39</v>
      </c>
      <c r="BQ7" s="786">
        <v>1144</v>
      </c>
      <c r="BR7" s="786">
        <v>56755</v>
      </c>
      <c r="BS7" s="787">
        <v>58016</v>
      </c>
      <c r="BT7" s="786">
        <v>73</v>
      </c>
      <c r="BU7" s="786">
        <v>34</v>
      </c>
      <c r="BV7" s="786">
        <v>1115</v>
      </c>
      <c r="BW7" s="786">
        <v>55953</v>
      </c>
      <c r="BX7" s="786">
        <v>57175</v>
      </c>
      <c r="BY7" s="786">
        <v>64</v>
      </c>
      <c r="BZ7" s="786">
        <v>37</v>
      </c>
      <c r="CA7" s="786">
        <v>1103</v>
      </c>
      <c r="CB7" s="786">
        <v>54626</v>
      </c>
      <c r="CC7" s="786">
        <v>55830</v>
      </c>
      <c r="CD7" s="786">
        <v>9</v>
      </c>
      <c r="CE7" s="786">
        <v>30</v>
      </c>
      <c r="CF7" s="786">
        <v>932</v>
      </c>
      <c r="CG7" s="786">
        <v>44696</v>
      </c>
      <c r="CH7" s="786">
        <v>8</v>
      </c>
      <c r="CI7" s="786">
        <v>34</v>
      </c>
      <c r="CJ7" s="786">
        <v>932</v>
      </c>
      <c r="CK7" s="786">
        <v>44122</v>
      </c>
      <c r="CL7" s="786">
        <v>279</v>
      </c>
      <c r="CM7" s="786">
        <v>28</v>
      </c>
      <c r="CN7" s="786">
        <v>938</v>
      </c>
      <c r="CO7" s="786">
        <v>42843</v>
      </c>
      <c r="CP7" s="786">
        <v>302</v>
      </c>
      <c r="CQ7" s="786">
        <v>35</v>
      </c>
      <c r="CR7" s="786">
        <v>864</v>
      </c>
      <c r="CS7" s="786">
        <v>39132</v>
      </c>
      <c r="CT7" s="786">
        <v>327</v>
      </c>
      <c r="CU7" s="786">
        <v>22</v>
      </c>
      <c r="CV7" s="786">
        <v>865</v>
      </c>
      <c r="CW7" s="786">
        <v>37712</v>
      </c>
      <c r="CX7" s="786">
        <v>343</v>
      </c>
      <c r="CY7" s="786">
        <v>43</v>
      </c>
      <c r="CZ7" s="786">
        <v>840</v>
      </c>
      <c r="DA7" s="786">
        <v>35556</v>
      </c>
      <c r="DB7" s="786">
        <v>378</v>
      </c>
      <c r="DC7" s="786">
        <v>34</v>
      </c>
      <c r="DD7" s="786">
        <v>791</v>
      </c>
      <c r="DE7" s="786">
        <v>33448</v>
      </c>
      <c r="DF7" s="786">
        <v>366</v>
      </c>
      <c r="DG7" s="786">
        <v>49</v>
      </c>
      <c r="DH7" s="786">
        <v>776</v>
      </c>
      <c r="DI7" s="786">
        <v>31600</v>
      </c>
      <c r="DJ7" s="786">
        <v>379</v>
      </c>
      <c r="DK7" s="786">
        <v>34</v>
      </c>
      <c r="DL7" s="786">
        <v>784</v>
      </c>
      <c r="DM7" s="786">
        <v>30221</v>
      </c>
    </row>
    <row r="8" spans="1:117">
      <c r="A8" s="419" t="s">
        <v>2851</v>
      </c>
      <c r="B8" s="786">
        <v>218</v>
      </c>
      <c r="C8" s="786">
        <v>967</v>
      </c>
      <c r="D8" s="786">
        <v>21868</v>
      </c>
      <c r="E8" s="786">
        <v>24459</v>
      </c>
      <c r="F8" s="786">
        <v>47512</v>
      </c>
      <c r="G8" s="786">
        <v>921</v>
      </c>
      <c r="H8" s="786">
        <v>779</v>
      </c>
      <c r="I8" s="786">
        <v>21291</v>
      </c>
      <c r="J8" s="786">
        <v>23681</v>
      </c>
      <c r="K8" s="786">
        <v>46672</v>
      </c>
      <c r="L8" s="786">
        <v>232</v>
      </c>
      <c r="M8" s="786">
        <v>632</v>
      </c>
      <c r="N8" s="786">
        <v>22506</v>
      </c>
      <c r="O8" s="786">
        <v>23540</v>
      </c>
      <c r="P8" s="786">
        <v>46910</v>
      </c>
      <c r="Q8" s="786">
        <v>288</v>
      </c>
      <c r="R8" s="786">
        <v>660</v>
      </c>
      <c r="S8" s="786">
        <v>23017</v>
      </c>
      <c r="T8" s="786">
        <v>22878</v>
      </c>
      <c r="U8" s="786">
        <v>46843</v>
      </c>
      <c r="V8" s="786">
        <v>344</v>
      </c>
      <c r="W8" s="786">
        <v>694</v>
      </c>
      <c r="X8" s="786">
        <v>22344</v>
      </c>
      <c r="Y8" s="786">
        <v>22928</v>
      </c>
      <c r="Z8" s="786">
        <v>46310</v>
      </c>
      <c r="AA8" s="786">
        <v>369</v>
      </c>
      <c r="AB8" s="786">
        <v>826</v>
      </c>
      <c r="AC8" s="786">
        <v>21896</v>
      </c>
      <c r="AD8" s="786">
        <v>21216</v>
      </c>
      <c r="AE8" s="786">
        <v>44307</v>
      </c>
      <c r="AF8" s="786">
        <v>351</v>
      </c>
      <c r="AG8" s="786">
        <v>980</v>
      </c>
      <c r="AH8" s="786">
        <v>21953</v>
      </c>
      <c r="AI8" s="786">
        <v>20343</v>
      </c>
      <c r="AJ8" s="786">
        <v>43627</v>
      </c>
      <c r="AK8" s="786">
        <v>340</v>
      </c>
      <c r="AL8" s="786">
        <v>997</v>
      </c>
      <c r="AM8" s="786">
        <v>22135</v>
      </c>
      <c r="AN8" s="786">
        <v>19727</v>
      </c>
      <c r="AO8" s="786">
        <v>43199</v>
      </c>
      <c r="AP8" s="786">
        <v>337</v>
      </c>
      <c r="AQ8" s="786">
        <v>928</v>
      </c>
      <c r="AR8" s="786">
        <v>22240</v>
      </c>
      <c r="AS8" s="786">
        <v>19215</v>
      </c>
      <c r="AT8" s="786">
        <v>42720</v>
      </c>
      <c r="AU8" s="786">
        <v>310</v>
      </c>
      <c r="AV8" s="786">
        <v>902</v>
      </c>
      <c r="AW8" s="786">
        <v>22516</v>
      </c>
      <c r="AX8" s="786">
        <v>18701</v>
      </c>
      <c r="AY8" s="786">
        <v>42429</v>
      </c>
      <c r="AZ8" s="786">
        <v>288</v>
      </c>
      <c r="BA8" s="786">
        <v>869</v>
      </c>
      <c r="BB8" s="786">
        <v>23439</v>
      </c>
      <c r="BC8" s="786">
        <v>18555</v>
      </c>
      <c r="BD8" s="786">
        <v>43151</v>
      </c>
      <c r="BE8" s="786">
        <v>282</v>
      </c>
      <c r="BF8" s="786">
        <v>780</v>
      </c>
      <c r="BG8" s="786">
        <v>24165</v>
      </c>
      <c r="BH8" s="786">
        <v>17867</v>
      </c>
      <c r="BI8" s="786">
        <v>43094</v>
      </c>
      <c r="BJ8" s="786">
        <v>279</v>
      </c>
      <c r="BK8" s="786">
        <v>749</v>
      </c>
      <c r="BL8" s="786">
        <v>25540</v>
      </c>
      <c r="BM8" s="786">
        <v>16800</v>
      </c>
      <c r="BN8" s="786">
        <v>43368</v>
      </c>
      <c r="BO8" s="786">
        <v>276</v>
      </c>
      <c r="BP8" s="786">
        <v>750</v>
      </c>
      <c r="BQ8" s="786">
        <v>25927</v>
      </c>
      <c r="BR8" s="786">
        <v>16236</v>
      </c>
      <c r="BS8" s="787">
        <v>43189</v>
      </c>
      <c r="BT8" s="786">
        <v>303</v>
      </c>
      <c r="BU8" s="786">
        <v>752</v>
      </c>
      <c r="BV8" s="786">
        <v>27109</v>
      </c>
      <c r="BW8" s="786">
        <v>16156</v>
      </c>
      <c r="BX8" s="786">
        <v>44320</v>
      </c>
      <c r="BY8" s="786">
        <v>341</v>
      </c>
      <c r="BZ8" s="786">
        <v>738</v>
      </c>
      <c r="CA8" s="786">
        <v>27699</v>
      </c>
      <c r="CB8" s="786">
        <v>16665</v>
      </c>
      <c r="CC8" s="786">
        <v>45443</v>
      </c>
      <c r="CD8" s="786">
        <v>283</v>
      </c>
      <c r="CE8" s="786">
        <v>832</v>
      </c>
      <c r="CF8" s="786">
        <v>27372</v>
      </c>
      <c r="CG8" s="786">
        <v>17603</v>
      </c>
      <c r="CH8" s="786">
        <v>290</v>
      </c>
      <c r="CI8" s="786">
        <v>895</v>
      </c>
      <c r="CJ8" s="786">
        <v>24970</v>
      </c>
      <c r="CK8" s="786">
        <v>19209</v>
      </c>
      <c r="CL8" s="786">
        <v>276</v>
      </c>
      <c r="CM8" s="786">
        <v>761</v>
      </c>
      <c r="CN8" s="786">
        <v>21395</v>
      </c>
      <c r="CO8" s="786">
        <v>23606</v>
      </c>
      <c r="CP8" s="786">
        <v>258</v>
      </c>
      <c r="CQ8" s="786">
        <v>747</v>
      </c>
      <c r="CR8" s="786">
        <v>23129</v>
      </c>
      <c r="CS8" s="786">
        <v>22077</v>
      </c>
      <c r="CT8" s="786">
        <v>254</v>
      </c>
      <c r="CU8" s="786">
        <v>713</v>
      </c>
      <c r="CV8" s="786">
        <v>25209</v>
      </c>
      <c r="CW8" s="786">
        <v>19377</v>
      </c>
      <c r="CX8" s="786">
        <v>210</v>
      </c>
      <c r="CY8" s="786">
        <v>615</v>
      </c>
      <c r="CZ8" s="786">
        <v>26056</v>
      </c>
      <c r="DA8" s="786">
        <v>13019</v>
      </c>
      <c r="DB8" s="786">
        <v>190</v>
      </c>
      <c r="DC8" s="786">
        <v>564</v>
      </c>
      <c r="DD8" s="786">
        <v>31792</v>
      </c>
      <c r="DE8" s="786">
        <v>3215</v>
      </c>
      <c r="DF8" s="786">
        <v>299</v>
      </c>
      <c r="DG8" s="786">
        <v>513</v>
      </c>
      <c r="DH8" s="786">
        <v>27368</v>
      </c>
      <c r="DI8" s="786">
        <v>1138</v>
      </c>
      <c r="DJ8" s="786">
        <v>294</v>
      </c>
      <c r="DK8" s="786">
        <v>461</v>
      </c>
      <c r="DL8" s="786">
        <v>22178</v>
      </c>
      <c r="DM8" s="786">
        <v>968</v>
      </c>
    </row>
    <row r="9" spans="1:117">
      <c r="A9" s="419" t="s">
        <v>2798</v>
      </c>
      <c r="B9" s="786">
        <v>242</v>
      </c>
      <c r="C9" s="786">
        <v>817</v>
      </c>
      <c r="D9" s="786">
        <v>17633</v>
      </c>
      <c r="E9" s="786">
        <v>14</v>
      </c>
      <c r="F9" s="786">
        <v>18706</v>
      </c>
      <c r="G9" s="786">
        <v>227</v>
      </c>
      <c r="H9" s="786">
        <v>813</v>
      </c>
      <c r="I9" s="786">
        <v>17294</v>
      </c>
      <c r="J9" s="786">
        <v>21</v>
      </c>
      <c r="K9" s="786">
        <v>18355</v>
      </c>
      <c r="L9" s="786">
        <v>250</v>
      </c>
      <c r="M9" s="786">
        <v>736</v>
      </c>
      <c r="N9" s="786">
        <v>16417</v>
      </c>
      <c r="O9" s="786">
        <v>22</v>
      </c>
      <c r="P9" s="786">
        <v>17425</v>
      </c>
      <c r="Q9" s="786">
        <v>280</v>
      </c>
      <c r="R9" s="786">
        <v>698</v>
      </c>
      <c r="S9" s="786">
        <v>15729</v>
      </c>
      <c r="T9" s="786">
        <v>14</v>
      </c>
      <c r="U9" s="786">
        <v>16721</v>
      </c>
      <c r="V9" s="786">
        <v>267</v>
      </c>
      <c r="W9" s="786">
        <v>761</v>
      </c>
      <c r="X9" s="786">
        <v>15099</v>
      </c>
      <c r="Y9" s="786">
        <v>19</v>
      </c>
      <c r="Z9" s="786">
        <v>16146</v>
      </c>
      <c r="AA9" s="786">
        <v>259</v>
      </c>
      <c r="AB9" s="786">
        <v>805</v>
      </c>
      <c r="AC9" s="786">
        <v>14420</v>
      </c>
      <c r="AD9" s="786">
        <v>26</v>
      </c>
      <c r="AE9" s="786">
        <v>15510</v>
      </c>
      <c r="AF9" s="786">
        <v>304</v>
      </c>
      <c r="AG9" s="786">
        <v>773</v>
      </c>
      <c r="AH9" s="786">
        <v>13800</v>
      </c>
      <c r="AI9" s="786">
        <v>35</v>
      </c>
      <c r="AJ9" s="786">
        <v>14912</v>
      </c>
      <c r="AK9" s="786">
        <v>336</v>
      </c>
      <c r="AL9" s="786">
        <v>794</v>
      </c>
      <c r="AM9" s="786">
        <v>13179</v>
      </c>
      <c r="AN9" s="786">
        <v>42</v>
      </c>
      <c r="AO9" s="786">
        <v>14351</v>
      </c>
      <c r="AP9" s="786">
        <v>319</v>
      </c>
      <c r="AQ9" s="786">
        <v>926</v>
      </c>
      <c r="AR9" s="786">
        <v>12762</v>
      </c>
      <c r="AS9" s="786">
        <v>43</v>
      </c>
      <c r="AT9" s="786">
        <v>14050</v>
      </c>
      <c r="AU9" s="786">
        <v>337</v>
      </c>
      <c r="AV9" s="786">
        <v>1007</v>
      </c>
      <c r="AW9" s="786">
        <v>12411</v>
      </c>
      <c r="AX9" s="786">
        <v>44</v>
      </c>
      <c r="AY9" s="786">
        <v>13799</v>
      </c>
      <c r="AZ9" s="786">
        <v>355</v>
      </c>
      <c r="BA9" s="786">
        <v>958</v>
      </c>
      <c r="BB9" s="786">
        <v>12205</v>
      </c>
      <c r="BC9" s="786">
        <v>48</v>
      </c>
      <c r="BD9" s="786">
        <v>13566</v>
      </c>
      <c r="BE9" s="786">
        <v>411</v>
      </c>
      <c r="BF9" s="786">
        <v>960</v>
      </c>
      <c r="BG9" s="786">
        <v>12356</v>
      </c>
      <c r="BH9" s="786">
        <v>53</v>
      </c>
      <c r="BI9" s="786">
        <v>13780</v>
      </c>
      <c r="BJ9" s="786">
        <v>453</v>
      </c>
      <c r="BK9" s="786">
        <v>1072</v>
      </c>
      <c r="BL9" s="786">
        <v>12915</v>
      </c>
      <c r="BM9" s="786">
        <v>52</v>
      </c>
      <c r="BN9" s="786">
        <v>14492</v>
      </c>
      <c r="BO9" s="786">
        <v>484</v>
      </c>
      <c r="BP9" s="786">
        <v>1212</v>
      </c>
      <c r="BQ9" s="786">
        <v>13294</v>
      </c>
      <c r="BR9" s="786">
        <v>54</v>
      </c>
      <c r="BS9" s="787">
        <v>15044</v>
      </c>
      <c r="BT9" s="786">
        <v>620</v>
      </c>
      <c r="BU9" s="786">
        <v>1244</v>
      </c>
      <c r="BV9" s="786">
        <v>13619</v>
      </c>
      <c r="BW9" s="786">
        <v>46</v>
      </c>
      <c r="BX9" s="786">
        <v>15529</v>
      </c>
      <c r="BY9" s="786">
        <v>740</v>
      </c>
      <c r="BZ9" s="786">
        <v>1356</v>
      </c>
      <c r="CA9" s="786">
        <v>14164</v>
      </c>
      <c r="CB9" s="786">
        <v>50</v>
      </c>
      <c r="CC9" s="786">
        <v>16310</v>
      </c>
      <c r="CD9" s="786">
        <v>713</v>
      </c>
      <c r="CE9" s="786">
        <v>1788</v>
      </c>
      <c r="CF9" s="786">
        <v>15006</v>
      </c>
      <c r="CG9" s="786">
        <v>4</v>
      </c>
      <c r="CH9" s="786">
        <v>716</v>
      </c>
      <c r="CI9" s="786">
        <v>2077</v>
      </c>
      <c r="CJ9" s="786">
        <v>16479</v>
      </c>
      <c r="CK9" s="786">
        <v>4</v>
      </c>
      <c r="CL9" s="786">
        <v>832</v>
      </c>
      <c r="CM9" s="786">
        <v>1973</v>
      </c>
      <c r="CN9" s="786">
        <v>18059</v>
      </c>
      <c r="CO9" s="786">
        <v>6</v>
      </c>
      <c r="CP9" s="786">
        <v>912</v>
      </c>
      <c r="CQ9" s="786">
        <v>2002</v>
      </c>
      <c r="CR9" s="786">
        <v>19812</v>
      </c>
      <c r="CS9" s="786">
        <v>6</v>
      </c>
      <c r="CT9" s="786">
        <v>833</v>
      </c>
      <c r="CU9" s="786">
        <v>2422</v>
      </c>
      <c r="CV9" s="786">
        <v>21869</v>
      </c>
      <c r="CW9" s="786">
        <v>7</v>
      </c>
      <c r="CX9" s="786">
        <v>811</v>
      </c>
      <c r="CY9" s="786">
        <v>2723</v>
      </c>
      <c r="CZ9" s="786">
        <v>24408</v>
      </c>
      <c r="DA9" s="786">
        <v>5</v>
      </c>
      <c r="DB9" s="786">
        <v>834</v>
      </c>
      <c r="DC9" s="786">
        <v>2440</v>
      </c>
      <c r="DD9" s="786">
        <v>26727</v>
      </c>
      <c r="DE9" s="786">
        <v>11</v>
      </c>
      <c r="DF9" s="786">
        <v>843</v>
      </c>
      <c r="DG9" s="786">
        <v>2339</v>
      </c>
      <c r="DH9" s="786">
        <v>29029</v>
      </c>
      <c r="DI9" s="786">
        <v>17</v>
      </c>
      <c r="DJ9" s="786">
        <v>767</v>
      </c>
      <c r="DK9" s="786">
        <v>2388</v>
      </c>
      <c r="DL9" s="786">
        <v>31591</v>
      </c>
      <c r="DM9" s="786">
        <v>26</v>
      </c>
    </row>
    <row r="10" spans="1:117">
      <c r="A10" s="419" t="s">
        <v>2852</v>
      </c>
      <c r="B10" s="786">
        <v>80412</v>
      </c>
      <c r="C10" s="786">
        <v>0</v>
      </c>
      <c r="D10" s="786">
        <v>0</v>
      </c>
      <c r="E10" s="786">
        <v>0</v>
      </c>
      <c r="F10" s="786">
        <v>80412</v>
      </c>
      <c r="G10" s="786">
        <v>87536</v>
      </c>
      <c r="H10" s="786">
        <v>0</v>
      </c>
      <c r="I10" s="786">
        <v>0</v>
      </c>
      <c r="J10" s="786">
        <v>0</v>
      </c>
      <c r="K10" s="786">
        <v>87536</v>
      </c>
      <c r="L10" s="786">
        <v>81454</v>
      </c>
      <c r="M10" s="786">
        <v>0</v>
      </c>
      <c r="N10" s="786">
        <v>0</v>
      </c>
      <c r="O10" s="786">
        <v>0</v>
      </c>
      <c r="P10" s="786">
        <v>81454</v>
      </c>
      <c r="Q10" s="786">
        <v>78401</v>
      </c>
      <c r="R10" s="786">
        <v>0</v>
      </c>
      <c r="S10" s="786">
        <v>0</v>
      </c>
      <c r="T10" s="786">
        <v>0</v>
      </c>
      <c r="U10" s="786">
        <v>78401</v>
      </c>
      <c r="V10" s="786">
        <v>75939</v>
      </c>
      <c r="W10" s="786">
        <v>0</v>
      </c>
      <c r="X10" s="786">
        <v>0</v>
      </c>
      <c r="Y10" s="786">
        <v>0</v>
      </c>
      <c r="Z10" s="786">
        <v>75939</v>
      </c>
      <c r="AA10" s="786">
        <v>77002</v>
      </c>
      <c r="AB10" s="786">
        <v>0</v>
      </c>
      <c r="AC10" s="786">
        <v>0</v>
      </c>
      <c r="AD10" s="786">
        <v>0</v>
      </c>
      <c r="AE10" s="786">
        <v>77002</v>
      </c>
      <c r="AF10" s="786">
        <v>68363</v>
      </c>
      <c r="AG10" s="786">
        <v>0</v>
      </c>
      <c r="AH10" s="786">
        <v>0</v>
      </c>
      <c r="AI10" s="786">
        <v>0</v>
      </c>
      <c r="AJ10" s="786">
        <v>68363</v>
      </c>
      <c r="AK10" s="786">
        <v>65954</v>
      </c>
      <c r="AL10" s="786">
        <v>0</v>
      </c>
      <c r="AM10" s="786">
        <v>0</v>
      </c>
      <c r="AN10" s="786">
        <v>0</v>
      </c>
      <c r="AO10" s="786">
        <v>65954</v>
      </c>
      <c r="AP10" s="786">
        <v>64738</v>
      </c>
      <c r="AQ10" s="786">
        <v>0</v>
      </c>
      <c r="AR10" s="786">
        <v>0</v>
      </c>
      <c r="AS10" s="786">
        <v>0</v>
      </c>
      <c r="AT10" s="786">
        <v>64738</v>
      </c>
      <c r="AU10" s="786">
        <v>66422</v>
      </c>
      <c r="AV10" s="786">
        <v>0</v>
      </c>
      <c r="AW10" s="786">
        <v>0</v>
      </c>
      <c r="AX10" s="786">
        <v>0</v>
      </c>
      <c r="AY10" s="786">
        <v>66422</v>
      </c>
      <c r="AZ10" s="786">
        <v>56565</v>
      </c>
      <c r="BA10" s="786">
        <v>0</v>
      </c>
      <c r="BB10" s="786">
        <v>0</v>
      </c>
      <c r="BC10" s="786">
        <v>0</v>
      </c>
      <c r="BD10" s="786">
        <v>56565</v>
      </c>
      <c r="BE10" s="786">
        <v>55968</v>
      </c>
      <c r="BF10" s="786">
        <v>0</v>
      </c>
      <c r="BG10" s="786">
        <v>0</v>
      </c>
      <c r="BH10" s="786">
        <v>0</v>
      </c>
      <c r="BI10" s="786">
        <v>55968</v>
      </c>
      <c r="BJ10" s="786">
        <v>55563</v>
      </c>
      <c r="BK10" s="786">
        <v>0</v>
      </c>
      <c r="BL10" s="786">
        <v>0</v>
      </c>
      <c r="BM10" s="786">
        <v>0</v>
      </c>
      <c r="BN10" s="786">
        <v>55563</v>
      </c>
      <c r="BO10" s="786">
        <v>58102</v>
      </c>
      <c r="BP10" s="786">
        <v>0</v>
      </c>
      <c r="BQ10" s="786">
        <v>0</v>
      </c>
      <c r="BR10" s="786">
        <v>0</v>
      </c>
      <c r="BS10" s="787">
        <v>58102</v>
      </c>
      <c r="BT10" s="786">
        <v>54483</v>
      </c>
      <c r="BU10" s="786">
        <v>0</v>
      </c>
      <c r="BV10" s="786">
        <v>0</v>
      </c>
      <c r="BW10" s="786">
        <v>0</v>
      </c>
      <c r="BX10" s="786">
        <v>54483</v>
      </c>
      <c r="BY10" s="786">
        <v>53136</v>
      </c>
      <c r="BZ10" s="786">
        <v>0</v>
      </c>
      <c r="CA10" s="786">
        <v>0</v>
      </c>
      <c r="CB10" s="786">
        <v>0</v>
      </c>
      <c r="CC10" s="786">
        <v>53136</v>
      </c>
      <c r="CD10" s="786">
        <v>49212</v>
      </c>
      <c r="CE10" s="786">
        <v>0</v>
      </c>
      <c r="CF10" s="786">
        <v>0</v>
      </c>
      <c r="CG10" s="786">
        <v>0</v>
      </c>
      <c r="CH10" s="786">
        <v>52815</v>
      </c>
      <c r="CI10" s="786">
        <v>0</v>
      </c>
      <c r="CJ10" s="786">
        <v>0</v>
      </c>
      <c r="CK10" s="786">
        <v>0</v>
      </c>
      <c r="CL10" s="786">
        <v>49953</v>
      </c>
      <c r="CM10" s="786">
        <v>0</v>
      </c>
      <c r="CN10" s="786">
        <v>0</v>
      </c>
      <c r="CO10" s="786">
        <v>0</v>
      </c>
      <c r="CP10" s="786">
        <v>51360</v>
      </c>
      <c r="CQ10" s="786">
        <v>0</v>
      </c>
      <c r="CR10" s="786">
        <v>0</v>
      </c>
      <c r="CS10" s="786">
        <v>0</v>
      </c>
      <c r="CT10" s="786">
        <v>51694</v>
      </c>
      <c r="CU10" s="786">
        <v>0</v>
      </c>
      <c r="CV10" s="786">
        <v>0</v>
      </c>
      <c r="CW10" s="786">
        <v>0</v>
      </c>
      <c r="CX10" s="786">
        <v>58414</v>
      </c>
      <c r="CY10" s="786">
        <v>0</v>
      </c>
      <c r="CZ10" s="786">
        <v>0</v>
      </c>
      <c r="DA10" s="786">
        <v>0</v>
      </c>
      <c r="DB10" s="786">
        <v>52953</v>
      </c>
      <c r="DC10" s="786">
        <v>0</v>
      </c>
      <c r="DD10" s="786">
        <v>0</v>
      </c>
      <c r="DE10" s="786">
        <v>0</v>
      </c>
      <c r="DF10" s="786">
        <v>51765</v>
      </c>
      <c r="DG10" s="786" t="s">
        <v>2653</v>
      </c>
      <c r="DH10" s="786" t="s">
        <v>2653</v>
      </c>
      <c r="DI10" s="786" t="s">
        <v>2653</v>
      </c>
      <c r="DJ10" s="786">
        <v>51052</v>
      </c>
      <c r="DK10" s="786" t="s">
        <v>2653</v>
      </c>
      <c r="DL10" s="786" t="s">
        <v>2653</v>
      </c>
      <c r="DM10" s="786" t="s">
        <v>2653</v>
      </c>
    </row>
    <row r="11" spans="1:117">
      <c r="A11" s="419" t="s">
        <v>2800</v>
      </c>
      <c r="B11" s="786">
        <v>153</v>
      </c>
      <c r="C11" s="786">
        <v>792</v>
      </c>
      <c r="D11" s="786">
        <v>67</v>
      </c>
      <c r="E11" s="786">
        <v>204</v>
      </c>
      <c r="F11" s="786">
        <v>1216</v>
      </c>
      <c r="G11" s="786">
        <v>48</v>
      </c>
      <c r="H11" s="786">
        <v>598</v>
      </c>
      <c r="I11" s="786">
        <v>74</v>
      </c>
      <c r="J11" s="786">
        <v>205</v>
      </c>
      <c r="K11" s="786">
        <v>925</v>
      </c>
      <c r="L11" s="786">
        <v>70</v>
      </c>
      <c r="M11" s="786">
        <v>10</v>
      </c>
      <c r="N11" s="786">
        <v>615</v>
      </c>
      <c r="O11" s="786">
        <v>223</v>
      </c>
      <c r="P11" s="786">
        <v>918</v>
      </c>
      <c r="Q11" s="786">
        <v>650</v>
      </c>
      <c r="R11" s="786">
        <v>53</v>
      </c>
      <c r="S11" s="786">
        <v>27</v>
      </c>
      <c r="T11" s="786">
        <v>223</v>
      </c>
      <c r="U11" s="786">
        <v>953</v>
      </c>
      <c r="V11" s="786">
        <v>772</v>
      </c>
      <c r="W11" s="786">
        <v>91</v>
      </c>
      <c r="X11" s="786">
        <v>20</v>
      </c>
      <c r="Y11" s="786">
        <v>272</v>
      </c>
      <c r="Z11" s="786">
        <v>1155</v>
      </c>
      <c r="AA11" s="786">
        <v>89</v>
      </c>
      <c r="AB11" s="786">
        <v>643</v>
      </c>
      <c r="AC11" s="786">
        <v>34</v>
      </c>
      <c r="AD11" s="786">
        <v>293</v>
      </c>
      <c r="AE11" s="786">
        <v>1059</v>
      </c>
      <c r="AF11" s="786">
        <v>91</v>
      </c>
      <c r="AG11" s="786">
        <v>765</v>
      </c>
      <c r="AH11" s="786">
        <v>50</v>
      </c>
      <c r="AI11" s="786">
        <v>299</v>
      </c>
      <c r="AJ11" s="786">
        <v>1205</v>
      </c>
      <c r="AK11" s="786">
        <v>712</v>
      </c>
      <c r="AL11" s="786">
        <v>182</v>
      </c>
      <c r="AM11" s="786">
        <v>42</v>
      </c>
      <c r="AN11" s="786">
        <v>305</v>
      </c>
      <c r="AO11" s="786">
        <v>1241</v>
      </c>
      <c r="AP11" s="786">
        <v>620</v>
      </c>
      <c r="AQ11" s="786">
        <v>101</v>
      </c>
      <c r="AR11" s="786">
        <v>75</v>
      </c>
      <c r="AS11" s="786">
        <v>384</v>
      </c>
      <c r="AT11" s="786">
        <v>1180</v>
      </c>
      <c r="AU11" s="786">
        <v>57</v>
      </c>
      <c r="AV11" s="786">
        <v>671</v>
      </c>
      <c r="AW11" s="786">
        <v>74</v>
      </c>
      <c r="AX11" s="786">
        <v>411</v>
      </c>
      <c r="AY11" s="786">
        <v>1213</v>
      </c>
      <c r="AZ11" s="786">
        <v>78</v>
      </c>
      <c r="BA11" s="786">
        <v>614</v>
      </c>
      <c r="BB11" s="786">
        <v>100</v>
      </c>
      <c r="BC11" s="786">
        <v>384</v>
      </c>
      <c r="BD11" s="786">
        <v>1176</v>
      </c>
      <c r="BE11" s="786">
        <v>111</v>
      </c>
      <c r="BF11" s="786">
        <v>62</v>
      </c>
      <c r="BG11" s="786">
        <v>95</v>
      </c>
      <c r="BH11" s="786">
        <v>391</v>
      </c>
      <c r="BI11" s="786">
        <v>659</v>
      </c>
      <c r="BJ11" s="786">
        <v>118</v>
      </c>
      <c r="BK11" s="786">
        <v>69</v>
      </c>
      <c r="BL11" s="786">
        <v>58</v>
      </c>
      <c r="BM11" s="786">
        <v>420</v>
      </c>
      <c r="BN11" s="786">
        <v>665</v>
      </c>
      <c r="BO11" s="786">
        <v>107</v>
      </c>
      <c r="BP11" s="786">
        <v>102</v>
      </c>
      <c r="BQ11" s="786">
        <v>72</v>
      </c>
      <c r="BR11" s="786">
        <v>376</v>
      </c>
      <c r="BS11" s="787">
        <v>657</v>
      </c>
      <c r="BT11" s="786">
        <v>147</v>
      </c>
      <c r="BU11" s="786">
        <v>102</v>
      </c>
      <c r="BV11" s="786">
        <v>60</v>
      </c>
      <c r="BW11" s="786">
        <v>368</v>
      </c>
      <c r="BX11" s="786">
        <v>677</v>
      </c>
      <c r="BY11" s="786">
        <v>131</v>
      </c>
      <c r="BZ11" s="786">
        <v>132</v>
      </c>
      <c r="CA11" s="786">
        <v>61</v>
      </c>
      <c r="CB11" s="786">
        <v>381</v>
      </c>
      <c r="CC11" s="786">
        <v>705</v>
      </c>
      <c r="CD11" s="786">
        <v>94</v>
      </c>
      <c r="CE11" s="786">
        <v>127</v>
      </c>
      <c r="CF11" s="786">
        <v>145</v>
      </c>
      <c r="CG11" s="786">
        <v>367</v>
      </c>
      <c r="CH11" s="786">
        <v>204</v>
      </c>
      <c r="CI11" s="786">
        <v>109</v>
      </c>
      <c r="CJ11" s="786">
        <v>162</v>
      </c>
      <c r="CK11" s="786">
        <v>300</v>
      </c>
      <c r="CL11" s="786">
        <v>120</v>
      </c>
      <c r="CM11" s="786">
        <v>186</v>
      </c>
      <c r="CN11" s="786">
        <v>148</v>
      </c>
      <c r="CO11" s="786">
        <v>300</v>
      </c>
      <c r="CP11" s="786">
        <v>89</v>
      </c>
      <c r="CQ11" s="786">
        <v>195</v>
      </c>
      <c r="CR11" s="786">
        <v>185</v>
      </c>
      <c r="CS11" s="786">
        <v>284</v>
      </c>
      <c r="CT11" s="786">
        <v>130</v>
      </c>
      <c r="CU11" s="786">
        <v>158</v>
      </c>
      <c r="CV11" s="786">
        <v>205</v>
      </c>
      <c r="CW11" s="786">
        <v>305</v>
      </c>
      <c r="CX11" s="786">
        <v>238</v>
      </c>
      <c r="CY11" s="786">
        <v>139</v>
      </c>
      <c r="CZ11" s="786">
        <v>151</v>
      </c>
      <c r="DA11" s="786">
        <v>99</v>
      </c>
      <c r="DB11" s="786">
        <v>115</v>
      </c>
      <c r="DC11" s="786">
        <v>261</v>
      </c>
      <c r="DD11" s="786">
        <v>132</v>
      </c>
      <c r="DE11" s="786">
        <v>101</v>
      </c>
      <c r="DF11" s="786">
        <v>86</v>
      </c>
      <c r="DG11" s="786">
        <v>220</v>
      </c>
      <c r="DH11" s="786">
        <v>178</v>
      </c>
      <c r="DI11" s="786">
        <v>98</v>
      </c>
      <c r="DJ11" s="786">
        <v>96</v>
      </c>
      <c r="DK11" s="786">
        <v>250</v>
      </c>
      <c r="DL11" s="786">
        <v>101</v>
      </c>
      <c r="DM11" s="786">
        <v>126</v>
      </c>
    </row>
    <row r="12" spans="1:117">
      <c r="A12" s="419" t="s">
        <v>2801</v>
      </c>
      <c r="B12" s="786">
        <v>8951</v>
      </c>
      <c r="C12" s="786">
        <v>3721</v>
      </c>
      <c r="D12" s="786">
        <v>28044</v>
      </c>
      <c r="E12" s="786">
        <v>9722</v>
      </c>
      <c r="F12" s="786">
        <v>50438</v>
      </c>
      <c r="G12" s="786">
        <v>8163</v>
      </c>
      <c r="H12" s="786">
        <v>3538</v>
      </c>
      <c r="I12" s="786">
        <v>26185</v>
      </c>
      <c r="J12" s="786">
        <v>8333</v>
      </c>
      <c r="K12" s="786">
        <v>46219</v>
      </c>
      <c r="L12" s="786">
        <v>9124</v>
      </c>
      <c r="M12" s="786">
        <v>3074</v>
      </c>
      <c r="N12" s="786">
        <v>26769</v>
      </c>
      <c r="O12" s="786">
        <v>9116</v>
      </c>
      <c r="P12" s="786">
        <v>48083</v>
      </c>
      <c r="Q12" s="786">
        <v>9026</v>
      </c>
      <c r="R12" s="786">
        <v>2891</v>
      </c>
      <c r="S12" s="786">
        <v>24737</v>
      </c>
      <c r="T12" s="786">
        <v>8783</v>
      </c>
      <c r="U12" s="786">
        <v>45437</v>
      </c>
      <c r="V12" s="786">
        <v>8508</v>
      </c>
      <c r="W12" s="786">
        <v>2710</v>
      </c>
      <c r="X12" s="786">
        <v>23692</v>
      </c>
      <c r="Y12" s="786">
        <v>8157</v>
      </c>
      <c r="Z12" s="786">
        <v>43067</v>
      </c>
      <c r="AA12" s="786">
        <v>7511</v>
      </c>
      <c r="AB12" s="786">
        <v>2520</v>
      </c>
      <c r="AC12" s="786">
        <v>22807</v>
      </c>
      <c r="AD12" s="786">
        <v>8331</v>
      </c>
      <c r="AE12" s="786">
        <v>41169</v>
      </c>
      <c r="AF12" s="786">
        <v>7854</v>
      </c>
      <c r="AG12" s="786">
        <v>2599</v>
      </c>
      <c r="AH12" s="786">
        <v>22885</v>
      </c>
      <c r="AI12" s="786">
        <v>9906</v>
      </c>
      <c r="AJ12" s="786">
        <v>43244</v>
      </c>
      <c r="AK12" s="786">
        <v>7919</v>
      </c>
      <c r="AL12" s="786">
        <v>2433</v>
      </c>
      <c r="AM12" s="786">
        <v>21852</v>
      </c>
      <c r="AN12" s="786">
        <v>9856</v>
      </c>
      <c r="AO12" s="786">
        <v>42060</v>
      </c>
      <c r="AP12" s="786">
        <v>7455</v>
      </c>
      <c r="AQ12" s="786">
        <v>2621</v>
      </c>
      <c r="AR12" s="786">
        <v>20527</v>
      </c>
      <c r="AS12" s="786">
        <v>8126</v>
      </c>
      <c r="AT12" s="786">
        <v>38729</v>
      </c>
      <c r="AU12" s="786">
        <v>6992</v>
      </c>
      <c r="AV12" s="786">
        <v>2516</v>
      </c>
      <c r="AW12" s="786">
        <v>19402</v>
      </c>
      <c r="AX12" s="786">
        <v>7780</v>
      </c>
      <c r="AY12" s="786">
        <v>36690</v>
      </c>
      <c r="AZ12" s="786">
        <v>6963</v>
      </c>
      <c r="BA12" s="786">
        <v>2228</v>
      </c>
      <c r="BB12" s="786">
        <v>18086</v>
      </c>
      <c r="BC12" s="786">
        <v>7808</v>
      </c>
      <c r="BD12" s="786">
        <v>35085</v>
      </c>
      <c r="BE12" s="786">
        <v>7094</v>
      </c>
      <c r="BF12" s="786">
        <v>2293</v>
      </c>
      <c r="BG12" s="786">
        <v>17895</v>
      </c>
      <c r="BH12" s="786">
        <v>8077</v>
      </c>
      <c r="BI12" s="786">
        <v>35359</v>
      </c>
      <c r="BJ12" s="786">
        <v>7233</v>
      </c>
      <c r="BK12" s="786">
        <v>2289</v>
      </c>
      <c r="BL12" s="786">
        <v>17708</v>
      </c>
      <c r="BM12" s="786">
        <v>7067</v>
      </c>
      <c r="BN12" s="786">
        <v>34297</v>
      </c>
      <c r="BO12" s="786">
        <v>6757</v>
      </c>
      <c r="BP12" s="786">
        <v>2301</v>
      </c>
      <c r="BQ12" s="786">
        <v>17849</v>
      </c>
      <c r="BR12" s="786">
        <v>7344</v>
      </c>
      <c r="BS12" s="787">
        <v>34251</v>
      </c>
      <c r="BT12" s="786">
        <v>7749</v>
      </c>
      <c r="BU12" s="786">
        <v>2726</v>
      </c>
      <c r="BV12" s="786">
        <v>18297</v>
      </c>
      <c r="BW12" s="786">
        <v>8030</v>
      </c>
      <c r="BX12" s="786">
        <v>36802</v>
      </c>
      <c r="BY12" s="786">
        <v>7868</v>
      </c>
      <c r="BZ12" s="786">
        <v>2623</v>
      </c>
      <c r="CA12" s="786">
        <v>18646</v>
      </c>
      <c r="CB12" s="786">
        <v>7677</v>
      </c>
      <c r="CC12" s="786">
        <v>36814</v>
      </c>
      <c r="CD12" s="786">
        <v>6663</v>
      </c>
      <c r="CE12" s="786">
        <v>2210</v>
      </c>
      <c r="CF12" s="786">
        <v>15244</v>
      </c>
      <c r="CG12" s="786">
        <v>1824</v>
      </c>
      <c r="CH12" s="786">
        <v>6460</v>
      </c>
      <c r="CI12" s="786">
        <v>2217</v>
      </c>
      <c r="CJ12" s="786">
        <v>15655</v>
      </c>
      <c r="CK12" s="786">
        <v>1852</v>
      </c>
      <c r="CL12" s="786">
        <v>7473</v>
      </c>
      <c r="CM12" s="786">
        <v>2228</v>
      </c>
      <c r="CN12" s="786">
        <v>15932</v>
      </c>
      <c r="CO12" s="786">
        <v>1253</v>
      </c>
      <c r="CP12" s="786">
        <v>6912</v>
      </c>
      <c r="CQ12" s="786">
        <v>2399</v>
      </c>
      <c r="CR12" s="786">
        <v>15776</v>
      </c>
      <c r="CS12" s="786">
        <v>1615</v>
      </c>
      <c r="CT12" s="786">
        <v>7295</v>
      </c>
      <c r="CU12" s="786">
        <v>2426</v>
      </c>
      <c r="CV12" s="786">
        <v>16005</v>
      </c>
      <c r="CW12" s="786">
        <v>1210</v>
      </c>
      <c r="CX12" s="786">
        <v>6992</v>
      </c>
      <c r="CY12" s="786">
        <v>2162</v>
      </c>
      <c r="CZ12" s="786">
        <v>15721</v>
      </c>
      <c r="DA12" s="786">
        <v>992</v>
      </c>
      <c r="DB12" s="786">
        <v>7518</v>
      </c>
      <c r="DC12" s="786">
        <v>2319</v>
      </c>
      <c r="DD12" s="786">
        <v>15206</v>
      </c>
      <c r="DE12" s="786">
        <v>912</v>
      </c>
      <c r="DF12" s="786">
        <v>7975</v>
      </c>
      <c r="DG12" s="786">
        <v>2544</v>
      </c>
      <c r="DH12" s="786">
        <v>14280</v>
      </c>
      <c r="DI12" s="786">
        <v>880</v>
      </c>
      <c r="DJ12" s="786">
        <v>7684</v>
      </c>
      <c r="DK12" s="786">
        <v>2430</v>
      </c>
      <c r="DL12" s="786">
        <v>14323</v>
      </c>
      <c r="DM12" s="786">
        <v>627</v>
      </c>
    </row>
    <row r="13" spans="1:117">
      <c r="A13" s="241" t="s">
        <v>2784</v>
      </c>
      <c r="B13" s="785">
        <v>129101</v>
      </c>
      <c r="C13" s="785">
        <v>46802</v>
      </c>
      <c r="D13" s="785">
        <v>131594</v>
      </c>
      <c r="E13" s="785">
        <v>57160</v>
      </c>
      <c r="F13" s="785">
        <v>364657</v>
      </c>
      <c r="G13" s="785">
        <v>109754</v>
      </c>
      <c r="H13" s="785">
        <v>36639</v>
      </c>
      <c r="I13" s="785">
        <v>118455</v>
      </c>
      <c r="J13" s="785">
        <v>52738</v>
      </c>
      <c r="K13" s="785">
        <v>317586</v>
      </c>
      <c r="L13" s="785">
        <v>108704</v>
      </c>
      <c r="M13" s="785">
        <v>37933</v>
      </c>
      <c r="N13" s="785">
        <v>115858</v>
      </c>
      <c r="O13" s="785">
        <v>56472</v>
      </c>
      <c r="P13" s="785">
        <v>318967</v>
      </c>
      <c r="Q13" s="785">
        <v>100383</v>
      </c>
      <c r="R13" s="785">
        <v>37375</v>
      </c>
      <c r="S13" s="785">
        <v>111184</v>
      </c>
      <c r="T13" s="785">
        <v>55205</v>
      </c>
      <c r="U13" s="785">
        <v>304147</v>
      </c>
      <c r="V13" s="785">
        <v>98877</v>
      </c>
      <c r="W13" s="785">
        <v>33150</v>
      </c>
      <c r="X13" s="785">
        <v>110070</v>
      </c>
      <c r="Y13" s="785">
        <v>57525</v>
      </c>
      <c r="Z13" s="785">
        <v>299622</v>
      </c>
      <c r="AA13" s="785">
        <v>95851</v>
      </c>
      <c r="AB13" s="785">
        <v>29453</v>
      </c>
      <c r="AC13" s="785">
        <v>109523</v>
      </c>
      <c r="AD13" s="785">
        <v>58799</v>
      </c>
      <c r="AE13" s="785">
        <v>293626</v>
      </c>
      <c r="AF13" s="785">
        <v>93276</v>
      </c>
      <c r="AG13" s="785">
        <v>33345</v>
      </c>
      <c r="AH13" s="785">
        <v>108938</v>
      </c>
      <c r="AI13" s="785">
        <v>64752</v>
      </c>
      <c r="AJ13" s="785">
        <v>300311</v>
      </c>
      <c r="AK13" s="785">
        <v>91351</v>
      </c>
      <c r="AL13" s="785">
        <v>32043</v>
      </c>
      <c r="AM13" s="785">
        <v>105830</v>
      </c>
      <c r="AN13" s="785">
        <v>65048</v>
      </c>
      <c r="AO13" s="785">
        <v>294272</v>
      </c>
      <c r="AP13" s="785">
        <v>87696</v>
      </c>
      <c r="AQ13" s="785">
        <v>30269</v>
      </c>
      <c r="AR13" s="785">
        <v>100757</v>
      </c>
      <c r="AS13" s="785">
        <v>63672</v>
      </c>
      <c r="AT13" s="785">
        <v>282394</v>
      </c>
      <c r="AU13" s="785">
        <v>85719</v>
      </c>
      <c r="AV13" s="785">
        <v>32246</v>
      </c>
      <c r="AW13" s="785">
        <v>100399</v>
      </c>
      <c r="AX13" s="785">
        <v>63673</v>
      </c>
      <c r="AY13" s="785">
        <v>282037</v>
      </c>
      <c r="AZ13" s="785">
        <v>79203</v>
      </c>
      <c r="BA13" s="785">
        <v>29918</v>
      </c>
      <c r="BB13" s="785">
        <v>97417</v>
      </c>
      <c r="BC13" s="785">
        <v>65727</v>
      </c>
      <c r="BD13" s="785">
        <v>272265</v>
      </c>
      <c r="BE13" s="785">
        <v>85147</v>
      </c>
      <c r="BF13" s="785">
        <v>30624</v>
      </c>
      <c r="BG13" s="785">
        <v>100637</v>
      </c>
      <c r="BH13" s="785">
        <v>67839</v>
      </c>
      <c r="BI13" s="785">
        <v>284247</v>
      </c>
      <c r="BJ13" s="785">
        <v>85810</v>
      </c>
      <c r="BK13" s="785">
        <v>30670</v>
      </c>
      <c r="BL13" s="785">
        <v>102764</v>
      </c>
      <c r="BM13" s="785">
        <v>68414</v>
      </c>
      <c r="BN13" s="785">
        <v>287658</v>
      </c>
      <c r="BO13" s="788">
        <v>87677</v>
      </c>
      <c r="BP13" s="788">
        <v>33760</v>
      </c>
      <c r="BQ13" s="788">
        <v>107478</v>
      </c>
      <c r="BR13" s="788">
        <v>69927</v>
      </c>
      <c r="BS13" s="788">
        <v>298842</v>
      </c>
      <c r="BT13" s="788">
        <v>85649</v>
      </c>
      <c r="BU13" s="788">
        <v>31687</v>
      </c>
      <c r="BV13" s="788">
        <v>110884</v>
      </c>
      <c r="BW13" s="788">
        <v>74033</v>
      </c>
      <c r="BX13" s="788">
        <v>302253</v>
      </c>
      <c r="BY13" s="788">
        <v>88167</v>
      </c>
      <c r="BZ13" s="788">
        <v>30461</v>
      </c>
      <c r="CA13" s="788">
        <v>115645</v>
      </c>
      <c r="CB13" s="788">
        <v>75484</v>
      </c>
      <c r="CC13" s="788">
        <v>309757</v>
      </c>
      <c r="CD13" s="788">
        <v>75175</v>
      </c>
      <c r="CE13" s="788">
        <v>26867</v>
      </c>
      <c r="CF13" s="788">
        <v>108579</v>
      </c>
      <c r="CG13" s="788">
        <v>65053</v>
      </c>
      <c r="CH13" s="788">
        <v>85858</v>
      </c>
      <c r="CI13" s="788">
        <v>31499</v>
      </c>
      <c r="CJ13" s="788">
        <v>116863</v>
      </c>
      <c r="CK13" s="788">
        <v>69052</v>
      </c>
      <c r="CL13" s="788">
        <v>85191</v>
      </c>
      <c r="CM13" s="788">
        <v>33880</v>
      </c>
      <c r="CN13" s="788">
        <v>118078</v>
      </c>
      <c r="CO13" s="788">
        <v>92342</v>
      </c>
      <c r="CP13" s="788">
        <v>76332</v>
      </c>
      <c r="CQ13" s="788">
        <v>31972</v>
      </c>
      <c r="CR13" s="788">
        <v>114240</v>
      </c>
      <c r="CS13" s="788">
        <v>87637</v>
      </c>
      <c r="CT13" s="788">
        <v>82443</v>
      </c>
      <c r="CU13" s="788">
        <v>33526</v>
      </c>
      <c r="CV13" s="788">
        <v>116382</v>
      </c>
      <c r="CW13" s="788">
        <v>93538</v>
      </c>
      <c r="CX13" s="788">
        <v>85520</v>
      </c>
      <c r="CY13" s="788">
        <v>30819</v>
      </c>
      <c r="CZ13" s="788">
        <v>116944</v>
      </c>
      <c r="DA13" s="788">
        <v>84699</v>
      </c>
      <c r="DB13" s="788">
        <v>78115</v>
      </c>
      <c r="DC13" s="788">
        <v>30761</v>
      </c>
      <c r="DD13" s="788">
        <v>114081</v>
      </c>
      <c r="DE13" s="788">
        <v>84502</v>
      </c>
      <c r="DF13" s="788">
        <v>77262</v>
      </c>
      <c r="DG13" s="788">
        <v>29572</v>
      </c>
      <c r="DH13" s="788">
        <v>111697</v>
      </c>
      <c r="DI13" s="788">
        <v>79301</v>
      </c>
      <c r="DJ13" s="788">
        <v>76659</v>
      </c>
      <c r="DK13" s="788">
        <v>30238</v>
      </c>
      <c r="DL13" s="788">
        <v>108822</v>
      </c>
      <c r="DM13" s="788">
        <v>78309</v>
      </c>
    </row>
    <row r="14" spans="1:117">
      <c r="A14" s="789" t="s">
        <v>2853</v>
      </c>
      <c r="B14" s="786">
        <v>4756</v>
      </c>
      <c r="C14" s="786">
        <v>2597</v>
      </c>
      <c r="D14" s="786">
        <v>772</v>
      </c>
      <c r="E14" s="786">
        <v>644</v>
      </c>
      <c r="F14" s="786">
        <v>8769</v>
      </c>
      <c r="G14" s="786">
        <v>4560</v>
      </c>
      <c r="H14" s="786">
        <v>3330</v>
      </c>
      <c r="I14" s="786">
        <v>777</v>
      </c>
      <c r="J14" s="786">
        <v>632</v>
      </c>
      <c r="K14" s="786">
        <v>9299</v>
      </c>
      <c r="L14" s="786">
        <v>4033</v>
      </c>
      <c r="M14" s="786">
        <v>4574</v>
      </c>
      <c r="N14" s="786">
        <v>903</v>
      </c>
      <c r="O14" s="786">
        <v>615</v>
      </c>
      <c r="P14" s="786">
        <v>10125</v>
      </c>
      <c r="Q14" s="786">
        <v>5009</v>
      </c>
      <c r="R14" s="786">
        <v>4111</v>
      </c>
      <c r="S14" s="786">
        <v>995</v>
      </c>
      <c r="T14" s="786">
        <v>627</v>
      </c>
      <c r="U14" s="786">
        <v>10742</v>
      </c>
      <c r="V14" s="786">
        <v>5122</v>
      </c>
      <c r="W14" s="786">
        <v>2455</v>
      </c>
      <c r="X14" s="786">
        <v>1376</v>
      </c>
      <c r="Y14" s="786">
        <v>628</v>
      </c>
      <c r="Z14" s="786">
        <v>9581</v>
      </c>
      <c r="AA14" s="786">
        <v>3389</v>
      </c>
      <c r="AB14" s="786">
        <v>3379</v>
      </c>
      <c r="AC14" s="786">
        <v>1277</v>
      </c>
      <c r="AD14" s="786">
        <v>598</v>
      </c>
      <c r="AE14" s="786">
        <v>8643</v>
      </c>
      <c r="AF14" s="786">
        <v>3808</v>
      </c>
      <c r="AG14" s="786">
        <v>3675</v>
      </c>
      <c r="AH14" s="786">
        <v>957</v>
      </c>
      <c r="AI14" s="786">
        <v>559</v>
      </c>
      <c r="AJ14" s="786">
        <v>8999</v>
      </c>
      <c r="AK14" s="786">
        <v>4067</v>
      </c>
      <c r="AL14" s="786">
        <v>2013</v>
      </c>
      <c r="AM14" s="786">
        <v>1627</v>
      </c>
      <c r="AN14" s="786">
        <v>522</v>
      </c>
      <c r="AO14" s="786">
        <v>8229</v>
      </c>
      <c r="AP14" s="786">
        <v>4169</v>
      </c>
      <c r="AQ14" s="786">
        <v>2622</v>
      </c>
      <c r="AR14" s="786">
        <v>1265</v>
      </c>
      <c r="AS14" s="786">
        <v>535</v>
      </c>
      <c r="AT14" s="786">
        <v>8591</v>
      </c>
      <c r="AU14" s="786">
        <v>3154</v>
      </c>
      <c r="AV14" s="786">
        <v>3260</v>
      </c>
      <c r="AW14" s="786">
        <v>1375</v>
      </c>
      <c r="AX14" s="786">
        <v>525</v>
      </c>
      <c r="AY14" s="786">
        <v>8314</v>
      </c>
      <c r="AZ14" s="786">
        <v>3226</v>
      </c>
      <c r="BA14" s="786">
        <v>2852</v>
      </c>
      <c r="BB14" s="786">
        <v>1380</v>
      </c>
      <c r="BC14" s="786">
        <v>524</v>
      </c>
      <c r="BD14" s="786">
        <v>7982</v>
      </c>
      <c r="BE14" s="786">
        <v>4926</v>
      </c>
      <c r="BF14" s="786">
        <v>2702</v>
      </c>
      <c r="BG14" s="786">
        <v>2109</v>
      </c>
      <c r="BH14" s="786">
        <v>515</v>
      </c>
      <c r="BI14" s="786">
        <v>10252</v>
      </c>
      <c r="BJ14" s="786">
        <v>4692</v>
      </c>
      <c r="BK14" s="786">
        <v>2828</v>
      </c>
      <c r="BL14" s="786">
        <v>1631</v>
      </c>
      <c r="BM14" s="786">
        <v>556</v>
      </c>
      <c r="BN14" s="786">
        <v>9707</v>
      </c>
      <c r="BO14" s="786">
        <v>3900</v>
      </c>
      <c r="BP14" s="786">
        <v>3542</v>
      </c>
      <c r="BQ14" s="786">
        <v>2053</v>
      </c>
      <c r="BR14" s="786">
        <v>540</v>
      </c>
      <c r="BS14" s="787">
        <v>10035</v>
      </c>
      <c r="BT14" s="786">
        <v>3528</v>
      </c>
      <c r="BU14" s="786">
        <v>3155</v>
      </c>
      <c r="BV14" s="786">
        <v>1989</v>
      </c>
      <c r="BW14" s="786">
        <v>489</v>
      </c>
      <c r="BX14" s="786">
        <v>9161</v>
      </c>
      <c r="BY14" s="786">
        <v>4504</v>
      </c>
      <c r="BZ14" s="786">
        <v>1639</v>
      </c>
      <c r="CA14" s="786">
        <v>2034</v>
      </c>
      <c r="CB14" s="786">
        <v>440</v>
      </c>
      <c r="CC14" s="786">
        <v>8617</v>
      </c>
      <c r="CD14" s="786">
        <v>5172</v>
      </c>
      <c r="CE14" s="786">
        <v>1118</v>
      </c>
      <c r="CF14" s="786">
        <v>1884</v>
      </c>
      <c r="CG14" s="786">
        <v>412</v>
      </c>
      <c r="CH14" s="786">
        <v>3938</v>
      </c>
      <c r="CI14" s="786">
        <v>3142</v>
      </c>
      <c r="CJ14" s="786">
        <v>1810</v>
      </c>
      <c r="CK14" s="786">
        <v>295</v>
      </c>
      <c r="CL14" s="786">
        <v>3799</v>
      </c>
      <c r="CM14" s="786">
        <v>3692</v>
      </c>
      <c r="CN14" s="786">
        <v>1617</v>
      </c>
      <c r="CO14" s="786">
        <v>257</v>
      </c>
      <c r="CP14" s="786">
        <v>3768</v>
      </c>
      <c r="CQ14" s="786">
        <v>1562</v>
      </c>
      <c r="CR14" s="786">
        <v>1821</v>
      </c>
      <c r="CS14" s="786">
        <v>230</v>
      </c>
      <c r="CT14" s="786">
        <v>3776</v>
      </c>
      <c r="CU14" s="786">
        <v>2213</v>
      </c>
      <c r="CV14" s="786">
        <v>1433</v>
      </c>
      <c r="CW14" s="786">
        <v>267</v>
      </c>
      <c r="CX14" s="786">
        <v>3623</v>
      </c>
      <c r="CY14" s="786">
        <v>2664</v>
      </c>
      <c r="CZ14" s="786">
        <v>1463</v>
      </c>
      <c r="DA14" s="786">
        <v>270</v>
      </c>
      <c r="DB14" s="786">
        <v>3432</v>
      </c>
      <c r="DC14" s="786">
        <v>2585</v>
      </c>
      <c r="DD14" s="786">
        <v>1495</v>
      </c>
      <c r="DE14" s="786">
        <v>264</v>
      </c>
      <c r="DF14" s="786">
        <v>3461</v>
      </c>
      <c r="DG14" s="786">
        <v>1452</v>
      </c>
      <c r="DH14" s="786">
        <v>1680</v>
      </c>
      <c r="DI14" s="786">
        <v>336</v>
      </c>
      <c r="DJ14" s="786">
        <v>3644</v>
      </c>
      <c r="DK14" s="786">
        <v>1838</v>
      </c>
      <c r="DL14" s="786">
        <v>1421</v>
      </c>
      <c r="DM14" s="786">
        <v>374</v>
      </c>
    </row>
    <row r="15" spans="1:117">
      <c r="A15" s="789" t="s">
        <v>2804</v>
      </c>
      <c r="B15" s="786">
        <v>1747</v>
      </c>
      <c r="C15" s="786">
        <v>2076</v>
      </c>
      <c r="D15" s="786">
        <v>19589</v>
      </c>
      <c r="E15" s="786">
        <v>9053</v>
      </c>
      <c r="F15" s="786">
        <v>32465</v>
      </c>
      <c r="G15" s="786">
        <v>1991</v>
      </c>
      <c r="H15" s="786">
        <v>1984</v>
      </c>
      <c r="I15" s="786">
        <v>19136</v>
      </c>
      <c r="J15" s="786">
        <v>8533</v>
      </c>
      <c r="K15" s="786">
        <v>31644</v>
      </c>
      <c r="L15" s="786">
        <v>2440</v>
      </c>
      <c r="M15" s="786">
        <v>1852</v>
      </c>
      <c r="N15" s="786">
        <v>18801</v>
      </c>
      <c r="O15" s="786">
        <v>9319</v>
      </c>
      <c r="P15" s="786">
        <v>32412</v>
      </c>
      <c r="Q15" s="786">
        <v>2359</v>
      </c>
      <c r="R15" s="786">
        <v>1993</v>
      </c>
      <c r="S15" s="786">
        <v>18767</v>
      </c>
      <c r="T15" s="786">
        <v>9518</v>
      </c>
      <c r="U15" s="786">
        <v>32637</v>
      </c>
      <c r="V15" s="786">
        <v>2471</v>
      </c>
      <c r="W15" s="786">
        <v>2549</v>
      </c>
      <c r="X15" s="786">
        <v>18502</v>
      </c>
      <c r="Y15" s="786">
        <v>9498</v>
      </c>
      <c r="Z15" s="786">
        <v>33020</v>
      </c>
      <c r="AA15" s="786">
        <v>1709</v>
      </c>
      <c r="AB15" s="786">
        <v>2842</v>
      </c>
      <c r="AC15" s="786">
        <v>19092</v>
      </c>
      <c r="AD15" s="786">
        <v>10653</v>
      </c>
      <c r="AE15" s="786">
        <v>34296</v>
      </c>
      <c r="AF15" s="786">
        <v>2402</v>
      </c>
      <c r="AG15" s="786">
        <v>2273</v>
      </c>
      <c r="AH15" s="786">
        <v>19391</v>
      </c>
      <c r="AI15" s="786">
        <v>11778</v>
      </c>
      <c r="AJ15" s="786">
        <v>35844</v>
      </c>
      <c r="AK15" s="786">
        <v>2857</v>
      </c>
      <c r="AL15" s="786">
        <v>2238</v>
      </c>
      <c r="AM15" s="786">
        <v>19334</v>
      </c>
      <c r="AN15" s="786">
        <v>12404</v>
      </c>
      <c r="AO15" s="786">
        <v>36833</v>
      </c>
      <c r="AP15" s="786">
        <v>2555</v>
      </c>
      <c r="AQ15" s="786">
        <v>3236</v>
      </c>
      <c r="AR15" s="786">
        <v>19360</v>
      </c>
      <c r="AS15" s="786">
        <v>12803</v>
      </c>
      <c r="AT15" s="786">
        <v>37954</v>
      </c>
      <c r="AU15" s="786">
        <v>3174</v>
      </c>
      <c r="AV15" s="786">
        <v>3624</v>
      </c>
      <c r="AW15" s="786">
        <v>19134</v>
      </c>
      <c r="AX15" s="786">
        <v>14230</v>
      </c>
      <c r="AY15" s="786">
        <v>40162</v>
      </c>
      <c r="AZ15" s="786">
        <v>2723</v>
      </c>
      <c r="BA15" s="786">
        <v>3439</v>
      </c>
      <c r="BB15" s="786">
        <v>19577</v>
      </c>
      <c r="BC15" s="786">
        <v>15467</v>
      </c>
      <c r="BD15" s="786">
        <v>41206</v>
      </c>
      <c r="BE15" s="786">
        <v>3359</v>
      </c>
      <c r="BF15" s="786">
        <v>4095</v>
      </c>
      <c r="BG15" s="786">
        <v>22928</v>
      </c>
      <c r="BH15" s="786">
        <v>15959</v>
      </c>
      <c r="BI15" s="786">
        <v>46341</v>
      </c>
      <c r="BJ15" s="786">
        <v>4002</v>
      </c>
      <c r="BK15" s="786">
        <v>3954</v>
      </c>
      <c r="BL15" s="786">
        <v>24622</v>
      </c>
      <c r="BM15" s="786">
        <v>16204</v>
      </c>
      <c r="BN15" s="786">
        <v>48782</v>
      </c>
      <c r="BO15" s="786">
        <v>4444</v>
      </c>
      <c r="BP15" s="786">
        <v>4732</v>
      </c>
      <c r="BQ15" s="786">
        <v>25887</v>
      </c>
      <c r="BR15" s="786">
        <v>17073</v>
      </c>
      <c r="BS15" s="787">
        <v>52136</v>
      </c>
      <c r="BT15" s="786">
        <v>4538</v>
      </c>
      <c r="BU15" s="786">
        <v>4973</v>
      </c>
      <c r="BV15" s="786">
        <v>27496</v>
      </c>
      <c r="BW15" s="786">
        <v>18661</v>
      </c>
      <c r="BX15" s="786">
        <v>55668</v>
      </c>
      <c r="BY15" s="786">
        <v>4730</v>
      </c>
      <c r="BZ15" s="786">
        <v>5382</v>
      </c>
      <c r="CA15" s="786">
        <v>29761</v>
      </c>
      <c r="CB15" s="786">
        <v>18972</v>
      </c>
      <c r="CC15" s="786">
        <v>58845</v>
      </c>
      <c r="CD15" s="786">
        <v>5158</v>
      </c>
      <c r="CE15" s="786">
        <v>5565</v>
      </c>
      <c r="CF15" s="786">
        <v>32152</v>
      </c>
      <c r="CG15" s="786">
        <v>17002</v>
      </c>
      <c r="CH15" s="786">
        <v>6130</v>
      </c>
      <c r="CI15" s="786">
        <v>6198</v>
      </c>
      <c r="CJ15" s="786">
        <v>35503</v>
      </c>
      <c r="CK15" s="786">
        <v>17974</v>
      </c>
      <c r="CL15" s="786">
        <v>5519</v>
      </c>
      <c r="CM15" s="786">
        <v>7352</v>
      </c>
      <c r="CN15" s="786">
        <v>37817</v>
      </c>
      <c r="CO15" s="786">
        <v>17827</v>
      </c>
      <c r="CP15" s="786">
        <v>4728</v>
      </c>
      <c r="CQ15" s="786">
        <v>7585</v>
      </c>
      <c r="CR15" s="786">
        <v>39437</v>
      </c>
      <c r="CS15" s="786">
        <v>17927</v>
      </c>
      <c r="CT15" s="786">
        <v>4251</v>
      </c>
      <c r="CU15" s="786">
        <v>7256</v>
      </c>
      <c r="CV15" s="786">
        <v>42992</v>
      </c>
      <c r="CW15" s="786">
        <v>17994</v>
      </c>
      <c r="CX15" s="786">
        <v>3751</v>
      </c>
      <c r="CY15" s="786">
        <v>6289</v>
      </c>
      <c r="CZ15" s="786">
        <v>43698</v>
      </c>
      <c r="DA15" s="786">
        <v>18502</v>
      </c>
      <c r="DB15" s="786">
        <v>3802</v>
      </c>
      <c r="DC15" s="786">
        <v>5954</v>
      </c>
      <c r="DD15" s="786">
        <v>43073</v>
      </c>
      <c r="DE15" s="786">
        <v>18393</v>
      </c>
      <c r="DF15" s="786">
        <v>4426</v>
      </c>
      <c r="DG15" s="786">
        <v>5431</v>
      </c>
      <c r="DH15" s="786">
        <v>42341</v>
      </c>
      <c r="DI15" s="786">
        <v>17163</v>
      </c>
      <c r="DJ15" s="786">
        <v>4139</v>
      </c>
      <c r="DK15" s="786">
        <v>5673</v>
      </c>
      <c r="DL15" s="786">
        <v>43409</v>
      </c>
      <c r="DM15" s="786">
        <v>16786</v>
      </c>
    </row>
    <row r="16" spans="1:117">
      <c r="A16" s="789" t="s">
        <v>2854</v>
      </c>
      <c r="B16" s="786">
        <v>29427</v>
      </c>
      <c r="C16" s="786">
        <v>11410</v>
      </c>
      <c r="D16" s="786">
        <v>28052</v>
      </c>
      <c r="E16" s="786">
        <v>2069</v>
      </c>
      <c r="F16" s="786">
        <v>70958</v>
      </c>
      <c r="G16" s="786">
        <v>22205</v>
      </c>
      <c r="H16" s="786">
        <v>5546</v>
      </c>
      <c r="I16" s="786">
        <v>22020</v>
      </c>
      <c r="J16" s="786">
        <v>1908</v>
      </c>
      <c r="K16" s="786">
        <v>51679</v>
      </c>
      <c r="L16" s="786">
        <v>22635</v>
      </c>
      <c r="M16" s="786">
        <v>7690</v>
      </c>
      <c r="N16" s="786">
        <v>21017</v>
      </c>
      <c r="O16" s="786">
        <v>2734</v>
      </c>
      <c r="P16" s="786">
        <v>54076</v>
      </c>
      <c r="Q16" s="786">
        <v>20159</v>
      </c>
      <c r="R16" s="786">
        <v>7150</v>
      </c>
      <c r="S16" s="786">
        <v>20338</v>
      </c>
      <c r="T16" s="786">
        <v>2542</v>
      </c>
      <c r="U16" s="786">
        <v>50189</v>
      </c>
      <c r="V16" s="786">
        <v>19430</v>
      </c>
      <c r="W16" s="786">
        <v>5903</v>
      </c>
      <c r="X16" s="786">
        <v>19901</v>
      </c>
      <c r="Y16" s="786">
        <v>2505</v>
      </c>
      <c r="Z16" s="786">
        <v>47739</v>
      </c>
      <c r="AA16" s="786">
        <v>18996</v>
      </c>
      <c r="AB16" s="786">
        <v>3741</v>
      </c>
      <c r="AC16" s="786">
        <v>19948</v>
      </c>
      <c r="AD16" s="786">
        <v>3111</v>
      </c>
      <c r="AE16" s="786">
        <v>45796</v>
      </c>
      <c r="AF16" s="786">
        <v>20539</v>
      </c>
      <c r="AG16" s="786">
        <v>5645</v>
      </c>
      <c r="AH16" s="786">
        <v>21399</v>
      </c>
      <c r="AI16" s="786">
        <v>3954</v>
      </c>
      <c r="AJ16" s="786">
        <v>51537</v>
      </c>
      <c r="AK16" s="786">
        <v>21242</v>
      </c>
      <c r="AL16" s="786">
        <v>6582</v>
      </c>
      <c r="AM16" s="786">
        <v>19658</v>
      </c>
      <c r="AN16" s="786">
        <v>3656</v>
      </c>
      <c r="AO16" s="786">
        <v>51138</v>
      </c>
      <c r="AP16" s="786">
        <v>19329</v>
      </c>
      <c r="AQ16" s="786">
        <v>6549</v>
      </c>
      <c r="AR16" s="786">
        <v>17205</v>
      </c>
      <c r="AS16" s="786">
        <v>3336</v>
      </c>
      <c r="AT16" s="786">
        <v>46419</v>
      </c>
      <c r="AU16" s="786">
        <v>16574</v>
      </c>
      <c r="AV16" s="786">
        <v>6870</v>
      </c>
      <c r="AW16" s="786">
        <v>17154</v>
      </c>
      <c r="AX16" s="786">
        <v>3958</v>
      </c>
      <c r="AY16" s="786">
        <v>44556</v>
      </c>
      <c r="AZ16" s="786">
        <v>16942</v>
      </c>
      <c r="BA16" s="786">
        <v>5723</v>
      </c>
      <c r="BB16" s="786">
        <v>16808</v>
      </c>
      <c r="BC16" s="786">
        <v>4109</v>
      </c>
      <c r="BD16" s="786">
        <v>43582</v>
      </c>
      <c r="BE16" s="786">
        <v>16662</v>
      </c>
      <c r="BF16" s="786">
        <v>3975</v>
      </c>
      <c r="BG16" s="786">
        <v>8984</v>
      </c>
      <c r="BH16" s="786">
        <v>2983</v>
      </c>
      <c r="BI16" s="786">
        <v>32604</v>
      </c>
      <c r="BJ16" s="786">
        <v>15502</v>
      </c>
      <c r="BK16" s="786">
        <v>4967</v>
      </c>
      <c r="BL16" s="786">
        <v>10424</v>
      </c>
      <c r="BM16" s="786">
        <v>2434</v>
      </c>
      <c r="BN16" s="786">
        <v>33327</v>
      </c>
      <c r="BO16" s="786">
        <v>15471</v>
      </c>
      <c r="BP16" s="786">
        <v>4439</v>
      </c>
      <c r="BQ16" s="786">
        <v>11114</v>
      </c>
      <c r="BR16" s="786">
        <v>2460</v>
      </c>
      <c r="BS16" s="787">
        <v>33484</v>
      </c>
      <c r="BT16" s="786">
        <v>13908</v>
      </c>
      <c r="BU16" s="786">
        <v>4107</v>
      </c>
      <c r="BV16" s="786">
        <v>12523</v>
      </c>
      <c r="BW16" s="786">
        <v>2262</v>
      </c>
      <c r="BX16" s="786">
        <v>32800</v>
      </c>
      <c r="BY16" s="786">
        <v>14630</v>
      </c>
      <c r="BZ16" s="786">
        <v>3527</v>
      </c>
      <c r="CA16" s="786">
        <v>14368</v>
      </c>
      <c r="CB16" s="786">
        <v>3946</v>
      </c>
      <c r="CC16" s="786">
        <v>36471</v>
      </c>
      <c r="CD16" s="786">
        <v>12979</v>
      </c>
      <c r="CE16" s="786">
        <v>3318</v>
      </c>
      <c r="CF16" s="786">
        <v>15167</v>
      </c>
      <c r="CG16" s="786">
        <v>4078</v>
      </c>
      <c r="CH16" s="786">
        <v>13652</v>
      </c>
      <c r="CI16" s="786">
        <v>4845</v>
      </c>
      <c r="CJ16" s="786">
        <v>16098</v>
      </c>
      <c r="CK16" s="786">
        <v>4264</v>
      </c>
      <c r="CL16" s="786">
        <v>15194</v>
      </c>
      <c r="CM16" s="786">
        <v>4339</v>
      </c>
      <c r="CN16" s="786">
        <v>16475</v>
      </c>
      <c r="CO16" s="786">
        <v>5274</v>
      </c>
      <c r="CP16" s="786">
        <v>12483</v>
      </c>
      <c r="CQ16" s="786">
        <v>4284</v>
      </c>
      <c r="CR16" s="786">
        <v>13556</v>
      </c>
      <c r="CS16" s="786">
        <v>2573</v>
      </c>
      <c r="CT16" s="786">
        <v>13422</v>
      </c>
      <c r="CU16" s="786">
        <v>5360</v>
      </c>
      <c r="CV16" s="786">
        <v>13732</v>
      </c>
      <c r="CW16" s="786">
        <v>2910</v>
      </c>
      <c r="CX16" s="786">
        <v>12635</v>
      </c>
      <c r="CY16" s="786">
        <v>3699</v>
      </c>
      <c r="CZ16" s="786">
        <v>13092</v>
      </c>
      <c r="DA16" s="786">
        <v>2862</v>
      </c>
      <c r="DB16" s="786">
        <v>10973</v>
      </c>
      <c r="DC16" s="786">
        <v>3733</v>
      </c>
      <c r="DD16" s="786">
        <v>11798</v>
      </c>
      <c r="DE16" s="786">
        <v>3129</v>
      </c>
      <c r="DF16" s="786">
        <v>10981</v>
      </c>
      <c r="DG16" s="786">
        <v>3405</v>
      </c>
      <c r="DH16" s="786">
        <v>10929</v>
      </c>
      <c r="DI16" s="786">
        <v>2734</v>
      </c>
      <c r="DJ16" s="786">
        <v>11576</v>
      </c>
      <c r="DK16" s="786">
        <v>2865</v>
      </c>
      <c r="DL16" s="786">
        <v>10960</v>
      </c>
      <c r="DM16" s="786">
        <v>3564</v>
      </c>
    </row>
    <row r="17" spans="1:117">
      <c r="A17" s="789" t="s">
        <v>2855</v>
      </c>
      <c r="B17" s="786">
        <v>80085</v>
      </c>
      <c r="C17" s="786">
        <v>20101</v>
      </c>
      <c r="D17" s="786">
        <v>67857</v>
      </c>
      <c r="E17" s="786">
        <v>26100</v>
      </c>
      <c r="F17" s="786">
        <v>194143</v>
      </c>
      <c r="G17" s="786">
        <v>69079</v>
      </c>
      <c r="H17" s="786">
        <v>17194</v>
      </c>
      <c r="I17" s="786">
        <v>61372</v>
      </c>
      <c r="J17" s="786">
        <v>22920</v>
      </c>
      <c r="K17" s="786">
        <v>170565</v>
      </c>
      <c r="L17" s="786">
        <v>67561</v>
      </c>
      <c r="M17" s="786">
        <v>16589</v>
      </c>
      <c r="N17" s="786">
        <v>61417</v>
      </c>
      <c r="O17" s="786">
        <v>23308</v>
      </c>
      <c r="P17" s="786">
        <v>168875</v>
      </c>
      <c r="Q17" s="786">
        <v>62914</v>
      </c>
      <c r="R17" s="786">
        <v>16896</v>
      </c>
      <c r="S17" s="786">
        <v>57004</v>
      </c>
      <c r="T17" s="786">
        <v>22216</v>
      </c>
      <c r="U17" s="786">
        <v>159030</v>
      </c>
      <c r="V17" s="786">
        <v>62456</v>
      </c>
      <c r="W17" s="786">
        <v>14804</v>
      </c>
      <c r="X17" s="786">
        <v>57737</v>
      </c>
      <c r="Y17" s="786">
        <v>22830</v>
      </c>
      <c r="Z17" s="786">
        <v>157827</v>
      </c>
      <c r="AA17" s="786">
        <v>60924</v>
      </c>
      <c r="AB17" s="786">
        <v>13052</v>
      </c>
      <c r="AC17" s="786">
        <v>55853</v>
      </c>
      <c r="AD17" s="786">
        <v>22751</v>
      </c>
      <c r="AE17" s="786">
        <v>152580</v>
      </c>
      <c r="AF17" s="786">
        <v>55096</v>
      </c>
      <c r="AG17" s="786">
        <v>14037</v>
      </c>
      <c r="AH17" s="786">
        <v>53635</v>
      </c>
      <c r="AI17" s="786">
        <v>25633</v>
      </c>
      <c r="AJ17" s="786">
        <v>148401</v>
      </c>
      <c r="AK17" s="786">
        <v>52758</v>
      </c>
      <c r="AL17" s="786">
        <v>14005</v>
      </c>
      <c r="AM17" s="786">
        <v>51447</v>
      </c>
      <c r="AN17" s="786">
        <v>25060</v>
      </c>
      <c r="AO17" s="786">
        <v>143270</v>
      </c>
      <c r="AP17" s="786">
        <v>51178</v>
      </c>
      <c r="AQ17" s="786">
        <v>11801</v>
      </c>
      <c r="AR17" s="786">
        <v>48854</v>
      </c>
      <c r="AS17" s="786">
        <v>22712</v>
      </c>
      <c r="AT17" s="786">
        <v>134545</v>
      </c>
      <c r="AU17" s="786">
        <v>51154</v>
      </c>
      <c r="AV17" s="786">
        <v>12462</v>
      </c>
      <c r="AW17" s="786">
        <v>49463</v>
      </c>
      <c r="AX17" s="786">
        <v>21284</v>
      </c>
      <c r="AY17" s="786">
        <v>134363</v>
      </c>
      <c r="AZ17" s="786">
        <v>45637</v>
      </c>
      <c r="BA17" s="786">
        <v>10904</v>
      </c>
      <c r="BB17" s="786">
        <v>46576</v>
      </c>
      <c r="BC17" s="786">
        <v>21515</v>
      </c>
      <c r="BD17" s="786">
        <v>124632</v>
      </c>
      <c r="BE17" s="786">
        <v>50230</v>
      </c>
      <c r="BF17" s="786">
        <v>11982</v>
      </c>
      <c r="BG17" s="786">
        <v>54207</v>
      </c>
      <c r="BH17" s="786">
        <v>23308</v>
      </c>
      <c r="BI17" s="786">
        <v>139727</v>
      </c>
      <c r="BJ17" s="786">
        <v>50447</v>
      </c>
      <c r="BK17" s="786">
        <v>12709</v>
      </c>
      <c r="BL17" s="786">
        <v>53963</v>
      </c>
      <c r="BM17" s="786">
        <v>23587</v>
      </c>
      <c r="BN17" s="786">
        <v>140706</v>
      </c>
      <c r="BO17" s="786">
        <v>53521</v>
      </c>
      <c r="BP17" s="786">
        <v>13661</v>
      </c>
      <c r="BQ17" s="786">
        <v>55407</v>
      </c>
      <c r="BR17" s="786">
        <v>24564</v>
      </c>
      <c r="BS17" s="787">
        <v>147153</v>
      </c>
      <c r="BT17" s="786">
        <v>52217</v>
      </c>
      <c r="BU17" s="786">
        <v>12127</v>
      </c>
      <c r="BV17" s="786">
        <v>56961</v>
      </c>
      <c r="BW17" s="786">
        <v>26113</v>
      </c>
      <c r="BX17" s="786">
        <v>147418</v>
      </c>
      <c r="BY17" s="786">
        <v>52916</v>
      </c>
      <c r="BZ17" s="786">
        <v>12772</v>
      </c>
      <c r="CA17" s="786">
        <v>56253</v>
      </c>
      <c r="CB17" s="786">
        <v>24764</v>
      </c>
      <c r="CC17" s="786">
        <v>146705</v>
      </c>
      <c r="CD17" s="786">
        <v>44524</v>
      </c>
      <c r="CE17" s="786">
        <v>11070</v>
      </c>
      <c r="CF17" s="786">
        <v>46000</v>
      </c>
      <c r="CG17" s="786">
        <v>15912</v>
      </c>
      <c r="CH17" s="786">
        <v>52866</v>
      </c>
      <c r="CI17" s="786">
        <v>11358</v>
      </c>
      <c r="CJ17" s="786">
        <v>50544</v>
      </c>
      <c r="CK17" s="786">
        <v>17556</v>
      </c>
      <c r="CL17" s="786">
        <v>51412</v>
      </c>
      <c r="CM17" s="786">
        <v>11352</v>
      </c>
      <c r="CN17" s="786">
        <v>48424</v>
      </c>
      <c r="CO17" s="786">
        <v>20454</v>
      </c>
      <c r="CP17" s="786">
        <v>47119</v>
      </c>
      <c r="CQ17" s="786">
        <v>11038</v>
      </c>
      <c r="CR17" s="786">
        <v>47424</v>
      </c>
      <c r="CS17" s="786">
        <v>18650</v>
      </c>
      <c r="CT17" s="786">
        <v>52513</v>
      </c>
      <c r="CU17" s="786">
        <v>11607</v>
      </c>
      <c r="CV17" s="786">
        <v>44838</v>
      </c>
      <c r="CW17" s="786">
        <v>23093</v>
      </c>
      <c r="CX17" s="786">
        <v>55412</v>
      </c>
      <c r="CY17" s="786">
        <v>11123</v>
      </c>
      <c r="CZ17" s="786">
        <v>46037</v>
      </c>
      <c r="DA17" s="786">
        <v>16625</v>
      </c>
      <c r="DB17" s="786">
        <v>49684</v>
      </c>
      <c r="DC17" s="786">
        <v>11496</v>
      </c>
      <c r="DD17" s="786">
        <v>44750</v>
      </c>
      <c r="DE17" s="786">
        <v>14085</v>
      </c>
      <c r="DF17" s="786">
        <v>49021</v>
      </c>
      <c r="DG17" s="786">
        <v>12281</v>
      </c>
      <c r="DH17" s="786">
        <v>42762</v>
      </c>
      <c r="DI17" s="786">
        <v>13137</v>
      </c>
      <c r="DJ17" s="786">
        <v>47798</v>
      </c>
      <c r="DK17" s="786">
        <v>12491</v>
      </c>
      <c r="DL17" s="786">
        <v>38976</v>
      </c>
      <c r="DM17" s="786">
        <v>13056</v>
      </c>
    </row>
    <row r="18" spans="1:117">
      <c r="A18" s="789" t="s">
        <v>2800</v>
      </c>
      <c r="B18" s="786">
        <v>12758</v>
      </c>
      <c r="C18" s="786">
        <v>10299</v>
      </c>
      <c r="D18" s="786">
        <v>10931</v>
      </c>
      <c r="E18" s="786">
        <v>19039</v>
      </c>
      <c r="F18" s="786">
        <v>53027</v>
      </c>
      <c r="G18" s="786">
        <v>11599</v>
      </c>
      <c r="H18" s="786">
        <v>8301</v>
      </c>
      <c r="I18" s="786">
        <v>11337</v>
      </c>
      <c r="J18" s="786">
        <v>18489</v>
      </c>
      <c r="K18" s="786">
        <v>49726</v>
      </c>
      <c r="L18" s="786">
        <v>11691</v>
      </c>
      <c r="M18" s="786">
        <v>6903</v>
      </c>
      <c r="N18" s="786">
        <v>9581</v>
      </c>
      <c r="O18" s="786">
        <v>19686</v>
      </c>
      <c r="P18" s="786">
        <v>47861</v>
      </c>
      <c r="Q18" s="786">
        <v>9688</v>
      </c>
      <c r="R18" s="786">
        <v>6910</v>
      </c>
      <c r="S18" s="786">
        <v>10053</v>
      </c>
      <c r="T18" s="786">
        <v>19532</v>
      </c>
      <c r="U18" s="786">
        <v>46183</v>
      </c>
      <c r="V18" s="786">
        <v>9138</v>
      </c>
      <c r="W18" s="786">
        <v>7177</v>
      </c>
      <c r="X18" s="786">
        <v>8462</v>
      </c>
      <c r="Y18" s="786">
        <v>20777</v>
      </c>
      <c r="Z18" s="786">
        <v>45554</v>
      </c>
      <c r="AA18" s="786">
        <v>10466</v>
      </c>
      <c r="AB18" s="786">
        <v>6161</v>
      </c>
      <c r="AC18" s="786">
        <v>9142</v>
      </c>
      <c r="AD18" s="786">
        <v>20482</v>
      </c>
      <c r="AE18" s="786">
        <v>46251</v>
      </c>
      <c r="AF18" s="786">
        <v>11091</v>
      </c>
      <c r="AG18" s="786">
        <v>7408</v>
      </c>
      <c r="AH18" s="786">
        <v>9393</v>
      </c>
      <c r="AI18" s="786">
        <v>21436</v>
      </c>
      <c r="AJ18" s="786">
        <v>49328</v>
      </c>
      <c r="AK18" s="786">
        <v>10165</v>
      </c>
      <c r="AL18" s="786">
        <v>6845</v>
      </c>
      <c r="AM18" s="786">
        <v>9601</v>
      </c>
      <c r="AN18" s="786">
        <v>21945</v>
      </c>
      <c r="AO18" s="786">
        <v>48556</v>
      </c>
      <c r="AP18" s="786">
        <v>10204</v>
      </c>
      <c r="AQ18" s="786">
        <v>5703</v>
      </c>
      <c r="AR18" s="786">
        <v>10027</v>
      </c>
      <c r="AS18" s="786">
        <v>22749</v>
      </c>
      <c r="AT18" s="786">
        <v>48683</v>
      </c>
      <c r="AU18" s="786">
        <v>11376</v>
      </c>
      <c r="AV18" s="786">
        <v>5796</v>
      </c>
      <c r="AW18" s="786">
        <v>9178</v>
      </c>
      <c r="AX18" s="786">
        <v>22137</v>
      </c>
      <c r="AY18" s="786">
        <v>48487</v>
      </c>
      <c r="AZ18" s="786">
        <v>10368</v>
      </c>
      <c r="BA18" s="786">
        <v>6789</v>
      </c>
      <c r="BB18" s="786">
        <v>9000</v>
      </c>
      <c r="BC18" s="786">
        <v>22609</v>
      </c>
      <c r="BD18" s="786">
        <v>48766</v>
      </c>
      <c r="BE18" s="786">
        <v>9561</v>
      </c>
      <c r="BF18" s="786">
        <v>7670</v>
      </c>
      <c r="BG18" s="786">
        <v>8349</v>
      </c>
      <c r="BH18" s="786">
        <v>23709</v>
      </c>
      <c r="BI18" s="786">
        <v>49289</v>
      </c>
      <c r="BJ18" s="786">
        <v>10806</v>
      </c>
      <c r="BK18" s="786">
        <v>6040</v>
      </c>
      <c r="BL18" s="786">
        <v>8272</v>
      </c>
      <c r="BM18" s="786">
        <v>24425</v>
      </c>
      <c r="BN18" s="786">
        <v>49543</v>
      </c>
      <c r="BO18" s="786">
        <v>9965</v>
      </c>
      <c r="BP18" s="786">
        <v>7138</v>
      </c>
      <c r="BQ18" s="786">
        <v>9366</v>
      </c>
      <c r="BR18" s="786">
        <v>24302</v>
      </c>
      <c r="BS18" s="787">
        <v>50771</v>
      </c>
      <c r="BT18" s="786">
        <v>11184</v>
      </c>
      <c r="BU18" s="786">
        <v>7106</v>
      </c>
      <c r="BV18" s="786">
        <v>8527</v>
      </c>
      <c r="BW18" s="786">
        <v>25418</v>
      </c>
      <c r="BX18" s="786">
        <v>52235</v>
      </c>
      <c r="BY18" s="786">
        <v>11147</v>
      </c>
      <c r="BZ18" s="786">
        <v>6933</v>
      </c>
      <c r="CA18" s="786">
        <v>10091</v>
      </c>
      <c r="CB18" s="786">
        <v>26769</v>
      </c>
      <c r="CC18" s="786">
        <v>54940</v>
      </c>
      <c r="CD18" s="786">
        <v>7234</v>
      </c>
      <c r="CE18" s="786">
        <v>5607</v>
      </c>
      <c r="CF18" s="786">
        <v>10646</v>
      </c>
      <c r="CG18" s="786">
        <v>27076</v>
      </c>
      <c r="CH18" s="786">
        <v>9171</v>
      </c>
      <c r="CI18" s="786">
        <v>5812</v>
      </c>
      <c r="CJ18" s="786">
        <v>10129</v>
      </c>
      <c r="CK18" s="786">
        <v>28238</v>
      </c>
      <c r="CL18" s="786">
        <v>9173</v>
      </c>
      <c r="CM18" s="786">
        <v>6968</v>
      </c>
      <c r="CN18" s="786">
        <v>10747</v>
      </c>
      <c r="CO18" s="786">
        <v>48120</v>
      </c>
      <c r="CP18" s="786">
        <v>8157</v>
      </c>
      <c r="CQ18" s="786">
        <v>7357</v>
      </c>
      <c r="CR18" s="786">
        <v>9744</v>
      </c>
      <c r="CS18" s="786">
        <v>47877</v>
      </c>
      <c r="CT18" s="786">
        <v>8325</v>
      </c>
      <c r="CU18" s="786">
        <v>6949</v>
      </c>
      <c r="CV18" s="786">
        <v>11348</v>
      </c>
      <c r="CW18" s="786">
        <v>48895</v>
      </c>
      <c r="CX18" s="786">
        <v>9819</v>
      </c>
      <c r="CY18" s="786">
        <v>6888</v>
      </c>
      <c r="CZ18" s="786">
        <v>10450</v>
      </c>
      <c r="DA18" s="786">
        <v>46285</v>
      </c>
      <c r="DB18" s="786">
        <v>9717</v>
      </c>
      <c r="DC18" s="786">
        <v>6841</v>
      </c>
      <c r="DD18" s="786">
        <v>10599</v>
      </c>
      <c r="DE18" s="786">
        <v>48295</v>
      </c>
      <c r="DF18" s="786">
        <v>9094</v>
      </c>
      <c r="DG18" s="786">
        <v>6667</v>
      </c>
      <c r="DH18" s="786">
        <v>11768</v>
      </c>
      <c r="DI18" s="786">
        <v>45762</v>
      </c>
      <c r="DJ18" s="786">
        <v>9314</v>
      </c>
      <c r="DK18" s="786">
        <v>7001</v>
      </c>
      <c r="DL18" s="786">
        <v>11802</v>
      </c>
      <c r="DM18" s="786">
        <v>44406</v>
      </c>
    </row>
    <row r="19" spans="1:117">
      <c r="A19" s="419" t="s">
        <v>268</v>
      </c>
      <c r="B19" s="786">
        <v>328</v>
      </c>
      <c r="C19" s="786">
        <v>319</v>
      </c>
      <c r="D19" s="786">
        <v>4393</v>
      </c>
      <c r="E19" s="786">
        <v>255</v>
      </c>
      <c r="F19" s="786">
        <v>5295</v>
      </c>
      <c r="G19" s="786">
        <v>320</v>
      </c>
      <c r="H19" s="786">
        <v>284</v>
      </c>
      <c r="I19" s="786">
        <v>3813</v>
      </c>
      <c r="J19" s="786">
        <v>256</v>
      </c>
      <c r="K19" s="786">
        <v>4673</v>
      </c>
      <c r="L19" s="786">
        <v>344</v>
      </c>
      <c r="M19" s="786">
        <v>325</v>
      </c>
      <c r="N19" s="786">
        <v>4139</v>
      </c>
      <c r="O19" s="786">
        <v>810</v>
      </c>
      <c r="P19" s="786">
        <v>5618</v>
      </c>
      <c r="Q19" s="786">
        <v>254</v>
      </c>
      <c r="R19" s="786">
        <v>315</v>
      </c>
      <c r="S19" s="786">
        <v>4027</v>
      </c>
      <c r="T19" s="786">
        <v>770</v>
      </c>
      <c r="U19" s="786">
        <v>5366</v>
      </c>
      <c r="V19" s="786">
        <v>260</v>
      </c>
      <c r="W19" s="786">
        <v>262</v>
      </c>
      <c r="X19" s="786">
        <v>4092</v>
      </c>
      <c r="Y19" s="786">
        <v>1287</v>
      </c>
      <c r="Z19" s="786">
        <v>5901</v>
      </c>
      <c r="AA19" s="786">
        <v>367</v>
      </c>
      <c r="AB19" s="786">
        <v>278</v>
      </c>
      <c r="AC19" s="786">
        <v>4211</v>
      </c>
      <c r="AD19" s="786">
        <v>1204</v>
      </c>
      <c r="AE19" s="786">
        <v>6060</v>
      </c>
      <c r="AF19" s="786">
        <v>340</v>
      </c>
      <c r="AG19" s="786">
        <v>307</v>
      </c>
      <c r="AH19" s="786">
        <v>4163</v>
      </c>
      <c r="AI19" s="786">
        <v>1392</v>
      </c>
      <c r="AJ19" s="786">
        <v>6202</v>
      </c>
      <c r="AK19" s="786">
        <v>262</v>
      </c>
      <c r="AL19" s="786">
        <v>360</v>
      </c>
      <c r="AM19" s="786">
        <v>4163</v>
      </c>
      <c r="AN19" s="786">
        <v>1461</v>
      </c>
      <c r="AO19" s="786">
        <v>6246</v>
      </c>
      <c r="AP19" s="786">
        <v>261</v>
      </c>
      <c r="AQ19" s="786">
        <v>358</v>
      </c>
      <c r="AR19" s="786">
        <v>4046</v>
      </c>
      <c r="AS19" s="786">
        <v>1537</v>
      </c>
      <c r="AT19" s="786">
        <v>6202</v>
      </c>
      <c r="AU19" s="786">
        <v>287</v>
      </c>
      <c r="AV19" s="786">
        <v>234</v>
      </c>
      <c r="AW19" s="786">
        <v>4095</v>
      </c>
      <c r="AX19" s="786">
        <v>1539</v>
      </c>
      <c r="AY19" s="786">
        <v>6155</v>
      </c>
      <c r="AZ19" s="786">
        <v>307</v>
      </c>
      <c r="BA19" s="786">
        <v>211</v>
      </c>
      <c r="BB19" s="786">
        <v>4076</v>
      </c>
      <c r="BC19" s="786">
        <v>1503</v>
      </c>
      <c r="BD19" s="786">
        <v>6097</v>
      </c>
      <c r="BE19" s="786">
        <v>409</v>
      </c>
      <c r="BF19" s="786">
        <v>200</v>
      </c>
      <c r="BG19" s="786">
        <v>4060</v>
      </c>
      <c r="BH19" s="786">
        <v>1365</v>
      </c>
      <c r="BI19" s="786">
        <v>6034</v>
      </c>
      <c r="BJ19" s="786">
        <v>361</v>
      </c>
      <c r="BK19" s="786">
        <v>172</v>
      </c>
      <c r="BL19" s="786">
        <v>3852</v>
      </c>
      <c r="BM19" s="786">
        <v>1208</v>
      </c>
      <c r="BN19" s="786">
        <v>5593</v>
      </c>
      <c r="BO19" s="786">
        <v>376</v>
      </c>
      <c r="BP19" s="786">
        <v>248</v>
      </c>
      <c r="BQ19" s="786">
        <v>3651</v>
      </c>
      <c r="BR19" s="786">
        <v>988</v>
      </c>
      <c r="BS19" s="787">
        <v>5263</v>
      </c>
      <c r="BT19" s="786">
        <v>274</v>
      </c>
      <c r="BU19" s="786">
        <v>219</v>
      </c>
      <c r="BV19" s="786">
        <v>3388</v>
      </c>
      <c r="BW19" s="786">
        <v>1090</v>
      </c>
      <c r="BX19" s="786">
        <v>4971</v>
      </c>
      <c r="BY19" s="786">
        <v>240</v>
      </c>
      <c r="BZ19" s="786">
        <v>208</v>
      </c>
      <c r="CA19" s="786">
        <v>3138</v>
      </c>
      <c r="CB19" s="786">
        <v>593</v>
      </c>
      <c r="CC19" s="786">
        <v>4179</v>
      </c>
      <c r="CD19" s="786">
        <v>108</v>
      </c>
      <c r="CE19" s="786">
        <v>189</v>
      </c>
      <c r="CF19" s="786">
        <v>2730</v>
      </c>
      <c r="CG19" s="786">
        <v>573</v>
      </c>
      <c r="CH19" s="786">
        <v>101</v>
      </c>
      <c r="CI19" s="786">
        <v>144</v>
      </c>
      <c r="CJ19" s="786">
        <v>2779</v>
      </c>
      <c r="CK19" s="786">
        <v>725</v>
      </c>
      <c r="CL19" s="786">
        <v>94</v>
      </c>
      <c r="CM19" s="786">
        <v>177</v>
      </c>
      <c r="CN19" s="786">
        <v>2998</v>
      </c>
      <c r="CO19" s="786">
        <v>410</v>
      </c>
      <c r="CP19" s="786">
        <v>77</v>
      </c>
      <c r="CQ19" s="786">
        <v>146</v>
      </c>
      <c r="CR19" s="786">
        <v>2258</v>
      </c>
      <c r="CS19" s="786">
        <v>380</v>
      </c>
      <c r="CT19" s="786">
        <v>156</v>
      </c>
      <c r="CU19" s="786">
        <v>141</v>
      </c>
      <c r="CV19" s="786">
        <v>2039</v>
      </c>
      <c r="CW19" s="786">
        <v>379</v>
      </c>
      <c r="CX19" s="786">
        <v>280</v>
      </c>
      <c r="CY19" s="786">
        <v>156</v>
      </c>
      <c r="CZ19" s="786">
        <v>2204</v>
      </c>
      <c r="DA19" s="786">
        <v>155</v>
      </c>
      <c r="DB19" s="786">
        <v>507</v>
      </c>
      <c r="DC19" s="786">
        <v>152</v>
      </c>
      <c r="DD19" s="786">
        <v>2366</v>
      </c>
      <c r="DE19" s="786">
        <v>336</v>
      </c>
      <c r="DF19" s="786">
        <v>279</v>
      </c>
      <c r="DG19" s="786">
        <v>336</v>
      </c>
      <c r="DH19" s="786">
        <v>2217</v>
      </c>
      <c r="DI19" s="786">
        <v>169</v>
      </c>
      <c r="DJ19" s="786">
        <v>188</v>
      </c>
      <c r="DK19" s="786">
        <v>370</v>
      </c>
      <c r="DL19" s="786">
        <v>2254</v>
      </c>
      <c r="DM19" s="786">
        <v>123</v>
      </c>
    </row>
    <row r="20" spans="1:117">
      <c r="A20" s="203" t="s">
        <v>156</v>
      </c>
      <c r="B20" s="785">
        <v>219182</v>
      </c>
      <c r="C20" s="785">
        <v>53163</v>
      </c>
      <c r="D20" s="785">
        <v>200738</v>
      </c>
      <c r="E20" s="785">
        <v>169358</v>
      </c>
      <c r="F20" s="785">
        <v>642441</v>
      </c>
      <c r="G20" s="785">
        <v>206720</v>
      </c>
      <c r="H20" s="785">
        <v>42428</v>
      </c>
      <c r="I20" s="785">
        <v>184738</v>
      </c>
      <c r="J20" s="785">
        <v>157096</v>
      </c>
      <c r="K20" s="785">
        <v>590982</v>
      </c>
      <c r="L20" s="785">
        <v>199919</v>
      </c>
      <c r="M20" s="785">
        <v>42453</v>
      </c>
      <c r="N20" s="785">
        <v>183569</v>
      </c>
      <c r="O20" s="785">
        <v>161051</v>
      </c>
      <c r="P20" s="785">
        <v>586992</v>
      </c>
      <c r="Q20" s="785">
        <v>189111</v>
      </c>
      <c r="R20" s="785">
        <v>41724</v>
      </c>
      <c r="S20" s="785">
        <v>176089</v>
      </c>
      <c r="T20" s="785">
        <v>156904</v>
      </c>
      <c r="U20" s="785">
        <v>563828</v>
      </c>
      <c r="V20" s="785">
        <v>184786</v>
      </c>
      <c r="W20" s="785">
        <v>37466</v>
      </c>
      <c r="X20" s="785">
        <v>172610</v>
      </c>
      <c r="Y20" s="785">
        <v>157287</v>
      </c>
      <c r="Z20" s="785">
        <v>552149</v>
      </c>
      <c r="AA20" s="785">
        <v>181143</v>
      </c>
      <c r="AB20" s="785">
        <v>34321</v>
      </c>
      <c r="AC20" s="785">
        <v>170043</v>
      </c>
      <c r="AD20" s="785">
        <v>155444</v>
      </c>
      <c r="AE20" s="785">
        <v>540951</v>
      </c>
      <c r="AF20" s="785">
        <v>170320</v>
      </c>
      <c r="AG20" s="785">
        <v>38524</v>
      </c>
      <c r="AH20" s="785">
        <v>169019</v>
      </c>
      <c r="AI20" s="785">
        <v>163199</v>
      </c>
      <c r="AJ20" s="785">
        <v>541062</v>
      </c>
      <c r="AK20" s="785">
        <v>166708</v>
      </c>
      <c r="AL20" s="785">
        <v>36498</v>
      </c>
      <c r="AM20" s="785">
        <v>164399</v>
      </c>
      <c r="AN20" s="785">
        <v>161011</v>
      </c>
      <c r="AO20" s="785">
        <v>528616</v>
      </c>
      <c r="AP20" s="785">
        <v>161263</v>
      </c>
      <c r="AQ20" s="785">
        <v>34908</v>
      </c>
      <c r="AR20" s="785">
        <v>157680</v>
      </c>
      <c r="AS20" s="785">
        <v>154675</v>
      </c>
      <c r="AT20" s="785">
        <v>508526</v>
      </c>
      <c r="AU20" s="785">
        <v>159909</v>
      </c>
      <c r="AV20" s="785">
        <v>37424</v>
      </c>
      <c r="AW20" s="785">
        <v>156081</v>
      </c>
      <c r="AX20" s="785">
        <v>152601</v>
      </c>
      <c r="AY20" s="785">
        <v>506015</v>
      </c>
      <c r="AZ20" s="785">
        <v>143552</v>
      </c>
      <c r="BA20" s="785">
        <v>34651</v>
      </c>
      <c r="BB20" s="785">
        <v>152453</v>
      </c>
      <c r="BC20" s="785">
        <v>150694</v>
      </c>
      <c r="BD20" s="785">
        <v>481350</v>
      </c>
      <c r="BE20" s="785">
        <v>149137</v>
      </c>
      <c r="BF20" s="785">
        <v>34765</v>
      </c>
      <c r="BG20" s="785">
        <v>156363</v>
      </c>
      <c r="BH20" s="785">
        <v>152205</v>
      </c>
      <c r="BI20" s="785">
        <v>492470</v>
      </c>
      <c r="BJ20" s="785">
        <v>149580</v>
      </c>
      <c r="BK20" s="785">
        <v>34915</v>
      </c>
      <c r="BL20" s="785">
        <v>160202</v>
      </c>
      <c r="BM20" s="785">
        <v>149721</v>
      </c>
      <c r="BN20" s="785">
        <v>494418</v>
      </c>
      <c r="BO20" s="785">
        <v>153511</v>
      </c>
      <c r="BP20" s="785">
        <v>38227</v>
      </c>
      <c r="BQ20" s="785">
        <v>165830</v>
      </c>
      <c r="BR20" s="785">
        <v>150698</v>
      </c>
      <c r="BS20" s="785">
        <v>508266</v>
      </c>
      <c r="BT20" s="785">
        <v>149080</v>
      </c>
      <c r="BU20" s="785">
        <v>36588</v>
      </c>
      <c r="BV20" s="785">
        <v>171159</v>
      </c>
      <c r="BW20" s="785">
        <v>154593</v>
      </c>
      <c r="BX20" s="785">
        <v>511420</v>
      </c>
      <c r="BY20" s="785">
        <v>150551</v>
      </c>
      <c r="BZ20" s="785">
        <v>35383</v>
      </c>
      <c r="CA20" s="785">
        <v>177413</v>
      </c>
      <c r="CB20" s="785">
        <v>154890</v>
      </c>
      <c r="CC20" s="785">
        <v>518237</v>
      </c>
      <c r="CD20" s="785">
        <v>132203</v>
      </c>
      <c r="CE20" s="785">
        <v>31912</v>
      </c>
      <c r="CF20" s="785">
        <v>167360</v>
      </c>
      <c r="CG20" s="785">
        <v>129554</v>
      </c>
      <c r="CH20" s="785">
        <v>146372</v>
      </c>
      <c r="CI20" s="785">
        <v>36914</v>
      </c>
      <c r="CJ20" s="785">
        <v>175157</v>
      </c>
      <c r="CK20" s="785">
        <v>134548</v>
      </c>
      <c r="CL20" s="785">
        <v>144175</v>
      </c>
      <c r="CM20" s="785">
        <v>39106</v>
      </c>
      <c r="CN20" s="785">
        <v>174644</v>
      </c>
      <c r="CO20" s="785">
        <v>160361</v>
      </c>
      <c r="CP20" s="785">
        <v>136256</v>
      </c>
      <c r="CQ20" s="785">
        <v>37363</v>
      </c>
      <c r="CR20" s="785">
        <v>174096</v>
      </c>
      <c r="CS20" s="785">
        <v>150762</v>
      </c>
      <c r="CT20" s="785">
        <v>143049</v>
      </c>
      <c r="CU20" s="785">
        <v>39312</v>
      </c>
      <c r="CV20" s="785">
        <v>180629</v>
      </c>
      <c r="CW20" s="785">
        <v>152161</v>
      </c>
      <c r="CX20" s="785">
        <v>152556</v>
      </c>
      <c r="CY20" s="785">
        <v>36592</v>
      </c>
      <c r="CZ20" s="785">
        <v>184219</v>
      </c>
      <c r="DA20" s="785">
        <v>134383</v>
      </c>
      <c r="DB20" s="785">
        <v>140144</v>
      </c>
      <c r="DC20" s="785">
        <v>36436</v>
      </c>
      <c r="DD20" s="785">
        <v>188818</v>
      </c>
      <c r="DE20" s="785">
        <v>122208</v>
      </c>
      <c r="DF20" s="785">
        <v>138663</v>
      </c>
      <c r="DG20" s="785">
        <v>35253</v>
      </c>
      <c r="DH20" s="785">
        <v>183424</v>
      </c>
      <c r="DI20" s="785">
        <v>113054</v>
      </c>
      <c r="DJ20" s="785">
        <v>136992</v>
      </c>
      <c r="DK20" s="785">
        <v>35834</v>
      </c>
      <c r="DL20" s="785">
        <v>177896</v>
      </c>
      <c r="DM20" s="785">
        <v>110301</v>
      </c>
    </row>
    <row r="21" spans="1:117" ht="14.4">
      <c r="A21" s="420" t="s">
        <v>2856</v>
      </c>
      <c r="B21" s="790"/>
      <c r="C21" s="790"/>
      <c r="D21" s="790"/>
      <c r="E21" s="790"/>
      <c r="F21" s="790"/>
      <c r="G21" s="790"/>
      <c r="H21" s="790"/>
      <c r="I21" s="790"/>
      <c r="J21" s="790"/>
      <c r="K21" s="790"/>
      <c r="L21" s="790"/>
      <c r="M21" s="790"/>
      <c r="N21" s="790"/>
      <c r="O21" s="790"/>
      <c r="P21" s="790"/>
      <c r="Q21" s="790"/>
      <c r="R21" s="790"/>
      <c r="S21" s="790"/>
      <c r="T21" s="790"/>
      <c r="U21" s="790"/>
      <c r="V21" s="790"/>
      <c r="W21" s="790"/>
      <c r="X21" s="790"/>
      <c r="Y21" s="790"/>
      <c r="Z21" s="790"/>
      <c r="AA21" s="790"/>
      <c r="AB21" s="790"/>
      <c r="AC21" s="790"/>
      <c r="AD21" s="790"/>
      <c r="AE21" s="790"/>
      <c r="AF21" s="790"/>
      <c r="AG21" s="790"/>
      <c r="AH21" s="790"/>
      <c r="AI21" s="790"/>
      <c r="AJ21" s="790"/>
      <c r="AK21" s="790"/>
      <c r="AL21" s="790"/>
      <c r="AM21" s="790"/>
      <c r="AN21" s="790"/>
      <c r="AO21" s="790"/>
      <c r="AP21" s="790"/>
      <c r="AQ21" s="790"/>
      <c r="AR21" s="790"/>
      <c r="AS21" s="790"/>
      <c r="AT21" s="790"/>
      <c r="AU21" s="790"/>
      <c r="AV21" s="790"/>
      <c r="AW21" s="790"/>
      <c r="AX21" s="790"/>
      <c r="AY21" s="790"/>
      <c r="AZ21" s="790"/>
      <c r="BA21" s="790"/>
      <c r="BB21" s="70"/>
      <c r="BC21" s="70"/>
      <c r="BD21" s="70"/>
      <c r="BE21" s="790"/>
      <c r="BF21" s="790"/>
      <c r="BG21" s="70"/>
      <c r="BH21" s="70"/>
      <c r="BI21" s="70"/>
      <c r="BJ21" s="790"/>
      <c r="BK21" s="790"/>
      <c r="BL21" s="70"/>
      <c r="BM21" s="70"/>
      <c r="BN21" s="70"/>
      <c r="BO21" s="790"/>
      <c r="BP21" s="790"/>
      <c r="BQ21" s="70"/>
      <c r="BR21" s="70"/>
      <c r="BS21" s="70"/>
      <c r="BT21" s="790"/>
      <c r="BU21" s="790"/>
      <c r="BV21" s="70"/>
      <c r="BW21" s="70"/>
      <c r="BX21" s="70"/>
      <c r="BY21" s="790"/>
      <c r="BZ21" s="790"/>
      <c r="CA21" s="70"/>
      <c r="CB21" s="70"/>
      <c r="CC21" s="70"/>
      <c r="CD21" s="790"/>
      <c r="CE21" s="790"/>
      <c r="CF21" s="70"/>
      <c r="CG21" s="70"/>
      <c r="CH21" s="790"/>
      <c r="CI21" s="790"/>
      <c r="CJ21" s="70"/>
      <c r="CK21" s="70"/>
      <c r="CL21" s="790"/>
      <c r="CM21" s="790"/>
      <c r="CN21" s="70"/>
      <c r="CO21" s="70"/>
      <c r="CP21" s="790"/>
      <c r="CQ21" s="790"/>
      <c r="CR21" s="70"/>
      <c r="CS21" s="70"/>
      <c r="CT21" s="790"/>
      <c r="CU21" s="790"/>
      <c r="CV21" s="70"/>
      <c r="CW21" s="70"/>
      <c r="CX21" s="790"/>
      <c r="CY21" s="790"/>
      <c r="CZ21" s="70"/>
      <c r="DA21" s="70"/>
      <c r="DB21" s="790"/>
      <c r="DC21" s="790"/>
      <c r="DD21" s="70"/>
      <c r="DE21" s="70"/>
      <c r="DF21" s="790"/>
      <c r="DG21" s="790"/>
      <c r="DH21" s="70"/>
      <c r="DI21" s="70"/>
      <c r="DJ21" s="70"/>
      <c r="DK21" s="70"/>
      <c r="DL21" s="70"/>
      <c r="DM21" s="70"/>
    </row>
    <row r="22" spans="1:117">
      <c r="A22" s="420"/>
    </row>
  </sheetData>
  <hyperlinks>
    <hyperlink ref="A1" location="Menu!E55" display="Prazo a decorrer das operações(1)" xr:uid="{792FD570-DC00-4AAA-AD72-A212403D1D6D}"/>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C6E6D-71A2-41B9-8262-7359BA034D6D}">
  <sheetPr codeName="Plan31">
    <tabColor rgb="FF5F6062"/>
  </sheetPr>
  <dimension ref="A1:CI400"/>
  <sheetViews>
    <sheetView workbookViewId="0">
      <selection sqref="A1:XFD1048576"/>
    </sheetView>
  </sheetViews>
  <sheetFormatPr defaultColWidth="9.21875" defaultRowHeight="13.2"/>
  <cols>
    <col min="1" max="1" width="56" style="58" customWidth="1"/>
    <col min="2" max="2" width="9.5546875" style="58" bestFit="1" customWidth="1"/>
    <col min="3" max="3" width="12.44140625" style="58" customWidth="1"/>
    <col min="4" max="4" width="9.5546875" style="58" bestFit="1" customWidth="1"/>
    <col min="5" max="5" width="12.44140625" style="58" customWidth="1"/>
    <col min="6" max="6" width="9.5546875" style="58" bestFit="1" customWidth="1"/>
    <col min="7" max="7" width="12.44140625" style="58" bestFit="1" customWidth="1"/>
    <col min="8" max="8" width="9.5546875" style="58" bestFit="1" customWidth="1"/>
    <col min="9" max="9" width="12.44140625" style="58" bestFit="1" customWidth="1"/>
    <col min="10" max="10" width="9.5546875" style="58" bestFit="1" customWidth="1"/>
    <col min="11" max="11" width="12.44140625" style="58" bestFit="1" customWidth="1"/>
    <col min="12" max="12" width="9.5546875" style="58" bestFit="1" customWidth="1"/>
    <col min="13" max="13" width="12.44140625" style="58" bestFit="1" customWidth="1"/>
    <col min="14" max="14" width="9.5546875" style="58" bestFit="1" customWidth="1"/>
    <col min="15" max="15" width="12.44140625" style="58" bestFit="1" customWidth="1"/>
    <col min="16" max="16" width="9.5546875" style="58" bestFit="1" customWidth="1"/>
    <col min="17" max="17" width="12.44140625" style="58" bestFit="1" customWidth="1"/>
    <col min="18" max="18" width="9.5546875" style="58" bestFit="1" customWidth="1"/>
    <col min="19" max="19" width="12.44140625" style="58" bestFit="1" customWidth="1"/>
    <col min="20" max="20" width="9.5546875" style="58" bestFit="1" customWidth="1"/>
    <col min="21" max="21" width="12.44140625" style="58" bestFit="1" customWidth="1"/>
    <col min="22" max="22" width="9.5546875" style="58" bestFit="1" customWidth="1"/>
    <col min="23" max="23" width="12.44140625" style="58" bestFit="1" customWidth="1"/>
    <col min="24" max="24" width="9.5546875" style="58" bestFit="1" customWidth="1"/>
    <col min="25" max="25" width="12.44140625" style="58" bestFit="1" customWidth="1"/>
    <col min="26" max="26" width="9.5546875" style="58" bestFit="1" customWidth="1"/>
    <col min="27" max="27" width="12.44140625" style="58" bestFit="1" customWidth="1"/>
    <col min="28" max="28" width="9.5546875" style="58" bestFit="1" customWidth="1"/>
    <col min="29" max="29" width="12.44140625" style="58" bestFit="1" customWidth="1"/>
    <col min="30" max="30" width="9.5546875" style="58" bestFit="1" customWidth="1"/>
    <col min="31" max="31" width="12.44140625" style="58" bestFit="1" customWidth="1"/>
    <col min="32" max="32" width="9.5546875" style="58" bestFit="1" customWidth="1"/>
    <col min="33" max="33" width="12.44140625" style="58" bestFit="1" customWidth="1"/>
    <col min="34" max="34" width="9.5546875" style="58" bestFit="1" customWidth="1"/>
    <col min="35" max="35" width="12.44140625" style="58" bestFit="1" customWidth="1"/>
    <col min="36" max="36" width="9.5546875" style="58" bestFit="1" customWidth="1"/>
    <col min="37" max="37" width="12.44140625" style="58" bestFit="1" customWidth="1"/>
    <col min="38" max="38" width="9.5546875" style="58" bestFit="1" customWidth="1"/>
    <col min="39" max="39" width="12.44140625" style="58" bestFit="1" customWidth="1"/>
    <col min="40" max="40" width="9.5546875" style="58" bestFit="1" customWidth="1"/>
    <col min="41" max="41" width="12.44140625" style="58" bestFit="1" customWidth="1"/>
    <col min="42" max="42" width="9.5546875" style="58" bestFit="1" customWidth="1"/>
    <col min="43" max="43" width="12.44140625" style="58" bestFit="1" customWidth="1"/>
    <col min="44" max="44" width="9.5546875" style="58" bestFit="1" customWidth="1"/>
    <col min="45" max="45" width="12.44140625" style="58" bestFit="1" customWidth="1"/>
    <col min="46" max="46" width="9.5546875" style="58" bestFit="1" customWidth="1"/>
    <col min="47" max="47" width="12.44140625" style="58" bestFit="1" customWidth="1"/>
    <col min="48" max="48" width="9.5546875" style="58" bestFit="1" customWidth="1"/>
    <col min="49" max="49" width="12.44140625" style="58" bestFit="1" customWidth="1"/>
    <col min="50" max="50" width="9.5546875" style="58" bestFit="1" customWidth="1"/>
    <col min="51" max="51" width="12.44140625" style="58" bestFit="1" customWidth="1"/>
    <col min="52" max="16384" width="9.21875" style="58"/>
  </cols>
  <sheetData>
    <row r="1" spans="1:51" s="763" customFormat="1" ht="18" customHeight="1">
      <c r="A1" s="53" t="s">
        <v>2857</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8"/>
      <c r="AK1" s="288"/>
      <c r="AL1" s="288"/>
      <c r="AM1" s="288"/>
      <c r="AN1" s="288"/>
      <c r="AO1" s="288"/>
      <c r="AP1" s="288"/>
      <c r="AQ1" s="288"/>
      <c r="AR1" s="288"/>
      <c r="AS1" s="288"/>
      <c r="AT1" s="288"/>
      <c r="AU1" s="288"/>
      <c r="AV1" s="288"/>
      <c r="AW1" s="288"/>
      <c r="AX1" s="288"/>
      <c r="AY1" s="762" t="s">
        <v>2345</v>
      </c>
    </row>
    <row r="2" spans="1:51" s="763" customFormat="1" ht="18" customHeight="1">
      <c r="A2" s="642"/>
      <c r="B2" s="643"/>
      <c r="C2" s="764"/>
      <c r="D2" s="643"/>
      <c r="E2" s="764"/>
      <c r="F2" s="643"/>
      <c r="G2" s="651"/>
      <c r="H2" s="764"/>
      <c r="I2" s="651"/>
      <c r="J2" s="644" t="s">
        <v>2475</v>
      </c>
      <c r="K2" s="645"/>
      <c r="L2" s="645"/>
      <c r="M2" s="645"/>
      <c r="N2" s="645"/>
      <c r="O2" s="645"/>
      <c r="P2" s="645"/>
      <c r="Q2" s="645"/>
      <c r="R2" s="645"/>
      <c r="S2" s="645"/>
      <c r="T2" s="645"/>
      <c r="U2" s="645"/>
      <c r="V2" s="645"/>
      <c r="W2" s="645"/>
      <c r="X2" s="645"/>
      <c r="Y2" s="645"/>
      <c r="Z2" s="645"/>
      <c r="AA2" s="645"/>
      <c r="AB2" s="645"/>
      <c r="AC2" s="645"/>
      <c r="AD2" s="645"/>
      <c r="AE2" s="645"/>
      <c r="AF2" s="645"/>
      <c r="AG2" s="645"/>
      <c r="AH2" s="645"/>
      <c r="AI2" s="645"/>
      <c r="AJ2" s="645"/>
      <c r="AK2" s="645"/>
      <c r="AL2" s="645"/>
      <c r="AM2" s="645"/>
      <c r="AN2" s="645"/>
      <c r="AO2" s="645"/>
      <c r="AP2" s="645"/>
      <c r="AQ2" s="645"/>
      <c r="AR2" s="645" t="s">
        <v>2625</v>
      </c>
      <c r="AS2" s="645"/>
      <c r="AT2" s="645"/>
      <c r="AU2" s="645"/>
      <c r="AV2" s="645"/>
      <c r="AW2" s="645"/>
      <c r="AX2" s="645"/>
      <c r="AY2" s="645"/>
    </row>
    <row r="3" spans="1:51" s="70" customFormat="1" ht="15" customHeight="1">
      <c r="A3" s="765"/>
      <c r="B3" s="766" t="s">
        <v>1923</v>
      </c>
      <c r="C3" s="767" t="s">
        <v>1924</v>
      </c>
      <c r="D3" s="766" t="s">
        <v>1923</v>
      </c>
      <c r="E3" s="767" t="s">
        <v>1924</v>
      </c>
      <c r="F3" s="766" t="s">
        <v>1923</v>
      </c>
      <c r="G3" s="768" t="s">
        <v>1924</v>
      </c>
      <c r="H3" s="766" t="s">
        <v>1923</v>
      </c>
      <c r="I3" s="768" t="s">
        <v>1924</v>
      </c>
      <c r="J3" s="766" t="s">
        <v>1923</v>
      </c>
      <c r="K3" s="768" t="s">
        <v>1924</v>
      </c>
      <c r="L3" s="766" t="s">
        <v>1923</v>
      </c>
      <c r="M3" s="768" t="s">
        <v>1924</v>
      </c>
      <c r="N3" s="766" t="s">
        <v>1923</v>
      </c>
      <c r="O3" s="768" t="s">
        <v>1924</v>
      </c>
      <c r="P3" s="766" t="s">
        <v>1923</v>
      </c>
      <c r="Q3" s="768" t="s">
        <v>1924</v>
      </c>
      <c r="R3" s="766" t="s">
        <v>1923</v>
      </c>
      <c r="S3" s="768" t="s">
        <v>1924</v>
      </c>
      <c r="T3" s="766" t="s">
        <v>1923</v>
      </c>
      <c r="U3" s="768" t="s">
        <v>1924</v>
      </c>
      <c r="V3" s="766" t="s">
        <v>1923</v>
      </c>
      <c r="W3" s="768" t="s">
        <v>1924</v>
      </c>
      <c r="X3" s="766" t="s">
        <v>1923</v>
      </c>
      <c r="Y3" s="768" t="s">
        <v>1924</v>
      </c>
      <c r="Z3" s="766" t="s">
        <v>1923</v>
      </c>
      <c r="AA3" s="768" t="s">
        <v>1924</v>
      </c>
      <c r="AB3" s="766" t="s">
        <v>1923</v>
      </c>
      <c r="AC3" s="768" t="s">
        <v>1924</v>
      </c>
      <c r="AD3" s="766" t="s">
        <v>1923</v>
      </c>
      <c r="AE3" s="768" t="s">
        <v>1924</v>
      </c>
      <c r="AF3" s="766" t="s">
        <v>1923</v>
      </c>
      <c r="AG3" s="768" t="s">
        <v>1924</v>
      </c>
      <c r="AH3" s="766" t="s">
        <v>1923</v>
      </c>
      <c r="AI3" s="768" t="s">
        <v>1924</v>
      </c>
      <c r="AJ3" s="766" t="s">
        <v>1923</v>
      </c>
      <c r="AK3" s="768" t="s">
        <v>1924</v>
      </c>
      <c r="AL3" s="766" t="s">
        <v>1923</v>
      </c>
      <c r="AM3" s="768" t="s">
        <v>1924</v>
      </c>
      <c r="AN3" s="766" t="s">
        <v>1923</v>
      </c>
      <c r="AO3" s="768" t="s">
        <v>1924</v>
      </c>
      <c r="AP3" s="766" t="s">
        <v>1923</v>
      </c>
      <c r="AQ3" s="768" t="s">
        <v>1924</v>
      </c>
      <c r="AR3" s="766" t="s">
        <v>1923</v>
      </c>
      <c r="AS3" s="768" t="s">
        <v>1924</v>
      </c>
      <c r="AT3" s="766" t="s">
        <v>1923</v>
      </c>
      <c r="AU3" s="768" t="s">
        <v>1924</v>
      </c>
      <c r="AV3" s="766" t="s">
        <v>1923</v>
      </c>
      <c r="AW3" s="768" t="s">
        <v>1924</v>
      </c>
      <c r="AX3" s="766" t="s">
        <v>1923</v>
      </c>
      <c r="AY3" s="768" t="s">
        <v>1924</v>
      </c>
    </row>
    <row r="4" spans="1:51" s="70" customFormat="1" ht="30" customHeight="1">
      <c r="A4" s="769" t="s">
        <v>2858</v>
      </c>
      <c r="B4" s="770" t="s">
        <v>2265</v>
      </c>
      <c r="C4" s="771"/>
      <c r="D4" s="770" t="s">
        <v>2372</v>
      </c>
      <c r="E4" s="771"/>
      <c r="F4" s="770" t="s">
        <v>2517</v>
      </c>
      <c r="G4" s="772"/>
      <c r="H4" s="770" t="s">
        <v>2518</v>
      </c>
      <c r="I4" s="772"/>
      <c r="J4" s="770" t="s">
        <v>2519</v>
      </c>
      <c r="K4" s="772"/>
      <c r="L4" s="770" t="s">
        <v>2520</v>
      </c>
      <c r="M4" s="772"/>
      <c r="N4" s="770" t="s">
        <v>2508</v>
      </c>
      <c r="O4" s="772"/>
      <c r="P4" s="770" t="s">
        <v>2477</v>
      </c>
      <c r="Q4" s="772"/>
      <c r="R4" s="770" t="s">
        <v>2478</v>
      </c>
      <c r="S4" s="772"/>
      <c r="T4" s="770" t="s">
        <v>2479</v>
      </c>
      <c r="U4" s="772"/>
      <c r="V4" s="770" t="s">
        <v>2480</v>
      </c>
      <c r="W4" s="772"/>
      <c r="X4" s="770" t="s">
        <v>2481</v>
      </c>
      <c r="Y4" s="772"/>
      <c r="Z4" s="770" t="s">
        <v>2482</v>
      </c>
      <c r="AA4" s="772"/>
      <c r="AB4" s="770" t="s">
        <v>2483</v>
      </c>
      <c r="AC4" s="772"/>
      <c r="AD4" s="770" t="s">
        <v>2484</v>
      </c>
      <c r="AE4" s="772"/>
      <c r="AF4" s="770" t="s">
        <v>2521</v>
      </c>
      <c r="AG4" s="772"/>
      <c r="AH4" s="770" t="s">
        <v>2486</v>
      </c>
      <c r="AI4" s="772"/>
      <c r="AJ4" s="770" t="s">
        <v>2487</v>
      </c>
      <c r="AK4" s="772"/>
      <c r="AL4" s="770" t="s">
        <v>2488</v>
      </c>
      <c r="AM4" s="772"/>
      <c r="AN4" s="770" t="s">
        <v>2489</v>
      </c>
      <c r="AO4" s="772"/>
      <c r="AP4" s="770" t="s">
        <v>2490</v>
      </c>
      <c r="AQ4" s="772"/>
      <c r="AR4" s="770" t="s">
        <v>2491</v>
      </c>
      <c r="AS4" s="772"/>
      <c r="AT4" s="770" t="s">
        <v>2859</v>
      </c>
      <c r="AU4" s="772"/>
      <c r="AV4" s="773" t="s">
        <v>2860</v>
      </c>
      <c r="AW4" s="772"/>
      <c r="AX4" s="774" t="s">
        <v>2861</v>
      </c>
      <c r="AY4" s="772"/>
    </row>
    <row r="5" spans="1:51" s="171" customFormat="1" ht="15" customHeight="1">
      <c r="A5" s="392" t="s">
        <v>2862</v>
      </c>
      <c r="B5" s="775">
        <v>6966</v>
      </c>
      <c r="C5" s="776">
        <v>0.01</v>
      </c>
      <c r="D5" s="775">
        <v>5389</v>
      </c>
      <c r="E5" s="776">
        <v>8.0000000000000002E-3</v>
      </c>
      <c r="F5" s="775">
        <v>5699</v>
      </c>
      <c r="G5" s="776">
        <v>8.9999999999999993E-3</v>
      </c>
      <c r="H5" s="775">
        <v>5244</v>
      </c>
      <c r="I5" s="776">
        <v>8.0000000000000002E-3</v>
      </c>
      <c r="J5" s="775">
        <v>5094</v>
      </c>
      <c r="K5" s="776">
        <v>8.0000000000000002E-3</v>
      </c>
      <c r="L5" s="775">
        <v>5193</v>
      </c>
      <c r="M5" s="776">
        <v>8.9999999999999993E-3</v>
      </c>
      <c r="N5" s="775">
        <v>5267</v>
      </c>
      <c r="O5" s="776">
        <v>8.9999999999999993E-3</v>
      </c>
      <c r="P5" s="775">
        <v>5502</v>
      </c>
      <c r="Q5" s="776">
        <v>8.9999999999999993E-3</v>
      </c>
      <c r="R5" s="775">
        <v>4146</v>
      </c>
      <c r="S5" s="776">
        <v>7.0000000000000001E-3</v>
      </c>
      <c r="T5" s="775">
        <v>4079</v>
      </c>
      <c r="U5" s="776">
        <v>7.0000000000000001E-3</v>
      </c>
      <c r="V5" s="775">
        <v>4671</v>
      </c>
      <c r="W5" s="776">
        <v>8.9999999999999993E-3</v>
      </c>
      <c r="X5" s="775">
        <v>4771</v>
      </c>
      <c r="Y5" s="776">
        <v>8.9999999999999993E-3</v>
      </c>
      <c r="Z5" s="775">
        <v>4858</v>
      </c>
      <c r="AA5" s="776">
        <v>8.9999999999999993E-3</v>
      </c>
      <c r="AB5" s="775">
        <v>4134</v>
      </c>
      <c r="AC5" s="776">
        <v>7.0000000000000001E-3</v>
      </c>
      <c r="AD5" s="775">
        <v>4081</v>
      </c>
      <c r="AE5" s="776">
        <v>7.0000000000000001E-3</v>
      </c>
      <c r="AF5" s="775">
        <v>4090</v>
      </c>
      <c r="AG5" s="776">
        <v>7.0000000000000001E-3</v>
      </c>
      <c r="AH5" s="775">
        <v>4155</v>
      </c>
      <c r="AI5" s="776">
        <v>8.0000000000000002E-3</v>
      </c>
      <c r="AJ5" s="775">
        <v>4754</v>
      </c>
      <c r="AK5" s="776">
        <v>8.9999999999999993E-3</v>
      </c>
      <c r="AL5" s="775">
        <v>5099</v>
      </c>
      <c r="AM5" s="776">
        <v>8.9999999999999993E-3</v>
      </c>
      <c r="AN5" s="777">
        <v>6233</v>
      </c>
      <c r="AO5" s="778">
        <v>1.2E-2</v>
      </c>
      <c r="AP5" s="777">
        <v>6094</v>
      </c>
      <c r="AQ5" s="778">
        <v>1.0999999999999999E-2</v>
      </c>
      <c r="AR5" s="777">
        <v>5324</v>
      </c>
      <c r="AS5" s="778">
        <v>0.01</v>
      </c>
      <c r="AT5" s="360">
        <v>5128</v>
      </c>
      <c r="AU5" s="779">
        <v>0.01</v>
      </c>
      <c r="AV5" s="360">
        <v>4827</v>
      </c>
      <c r="AW5" s="779">
        <v>0.01</v>
      </c>
      <c r="AX5" s="359">
        <v>4879</v>
      </c>
      <c r="AY5" s="780">
        <v>0.01</v>
      </c>
    </row>
    <row r="6" spans="1:51" s="171" customFormat="1" ht="15" customHeight="1">
      <c r="A6" s="392" t="s">
        <v>1925</v>
      </c>
      <c r="B6" s="775">
        <v>34885</v>
      </c>
      <c r="C6" s="776">
        <v>4.9000000000000002E-2</v>
      </c>
      <c r="D6" s="775">
        <v>29340</v>
      </c>
      <c r="E6" s="776">
        <v>4.4999999999999998E-2</v>
      </c>
      <c r="F6" s="775">
        <v>29090</v>
      </c>
      <c r="G6" s="776">
        <v>4.4999999999999998E-2</v>
      </c>
      <c r="H6" s="775">
        <v>28982</v>
      </c>
      <c r="I6" s="776">
        <v>4.7E-2</v>
      </c>
      <c r="J6" s="775">
        <v>31348</v>
      </c>
      <c r="K6" s="776">
        <v>5.0999999999999997E-2</v>
      </c>
      <c r="L6" s="775">
        <v>31564</v>
      </c>
      <c r="M6" s="776">
        <v>5.2999999999999999E-2</v>
      </c>
      <c r="N6" s="775">
        <v>30406</v>
      </c>
      <c r="O6" s="776">
        <v>5.0999999999999997E-2</v>
      </c>
      <c r="P6" s="775">
        <v>31603</v>
      </c>
      <c r="Q6" s="776">
        <v>5.3999999999999999E-2</v>
      </c>
      <c r="R6" s="775">
        <v>29455</v>
      </c>
      <c r="S6" s="776">
        <v>5.1999999999999998E-2</v>
      </c>
      <c r="T6" s="775">
        <v>28958</v>
      </c>
      <c r="U6" s="776">
        <v>5.0999999999999997E-2</v>
      </c>
      <c r="V6" s="775">
        <v>28460</v>
      </c>
      <c r="W6" s="776">
        <v>5.2999999999999999E-2</v>
      </c>
      <c r="X6" s="775">
        <v>30035</v>
      </c>
      <c r="Y6" s="776">
        <v>5.3999999999999999E-2</v>
      </c>
      <c r="Z6" s="775">
        <v>30282</v>
      </c>
      <c r="AA6" s="776">
        <v>5.5E-2</v>
      </c>
      <c r="AB6" s="775">
        <v>31172</v>
      </c>
      <c r="AC6" s="776">
        <v>5.5E-2</v>
      </c>
      <c r="AD6" s="775">
        <v>31716</v>
      </c>
      <c r="AE6" s="776">
        <v>5.6000000000000001E-2</v>
      </c>
      <c r="AF6" s="775">
        <v>31781</v>
      </c>
      <c r="AG6" s="776">
        <v>5.5E-2</v>
      </c>
      <c r="AH6" s="775">
        <v>33084</v>
      </c>
      <c r="AI6" s="776">
        <v>6.4000000000000001E-2</v>
      </c>
      <c r="AJ6" s="775">
        <v>35526</v>
      </c>
      <c r="AK6" s="776">
        <v>6.5000000000000002E-2</v>
      </c>
      <c r="AL6" s="775">
        <v>35257</v>
      </c>
      <c r="AM6" s="776">
        <v>6.4000000000000001E-2</v>
      </c>
      <c r="AN6" s="777">
        <v>34125</v>
      </c>
      <c r="AO6" s="778">
        <v>6.5000000000000002E-2</v>
      </c>
      <c r="AP6" s="777">
        <v>35185</v>
      </c>
      <c r="AQ6" s="778">
        <v>6.5000000000000002E-2</v>
      </c>
      <c r="AR6" s="777">
        <v>32788</v>
      </c>
      <c r="AS6" s="778">
        <v>6.2E-2</v>
      </c>
      <c r="AT6" s="360">
        <v>31242</v>
      </c>
      <c r="AU6" s="779">
        <v>6.2E-2</v>
      </c>
      <c r="AV6" s="360">
        <v>30752</v>
      </c>
      <c r="AW6" s="779">
        <v>6.3E-2</v>
      </c>
      <c r="AX6" s="359">
        <v>30166</v>
      </c>
      <c r="AY6" s="780">
        <v>6.3E-2</v>
      </c>
    </row>
    <row r="7" spans="1:51" s="171" customFormat="1" ht="15" customHeight="1">
      <c r="A7" s="392" t="s">
        <v>2863</v>
      </c>
      <c r="B7" s="775">
        <v>51296</v>
      </c>
      <c r="C7" s="776">
        <v>7.1999999999999995E-2</v>
      </c>
      <c r="D7" s="775">
        <v>44712</v>
      </c>
      <c r="E7" s="776">
        <v>6.9000000000000006E-2</v>
      </c>
      <c r="F7" s="775">
        <v>44256</v>
      </c>
      <c r="G7" s="776">
        <v>6.9000000000000006E-2</v>
      </c>
      <c r="H7" s="775">
        <v>43913</v>
      </c>
      <c r="I7" s="776">
        <v>7.0999999999999994E-2</v>
      </c>
      <c r="J7" s="775">
        <v>47270</v>
      </c>
      <c r="K7" s="776">
        <v>7.8E-2</v>
      </c>
      <c r="L7" s="775">
        <v>47430</v>
      </c>
      <c r="M7" s="776">
        <v>7.9000000000000001E-2</v>
      </c>
      <c r="N7" s="775">
        <v>46822</v>
      </c>
      <c r="O7" s="776">
        <v>7.8E-2</v>
      </c>
      <c r="P7" s="775">
        <v>48118</v>
      </c>
      <c r="Q7" s="776">
        <v>8.2000000000000003E-2</v>
      </c>
      <c r="R7" s="775">
        <v>45799</v>
      </c>
      <c r="S7" s="776">
        <v>8.1000000000000003E-2</v>
      </c>
      <c r="T7" s="775">
        <v>46313</v>
      </c>
      <c r="U7" s="776">
        <v>8.2000000000000003E-2</v>
      </c>
      <c r="V7" s="775">
        <v>44739</v>
      </c>
      <c r="W7" s="776">
        <v>8.3000000000000004E-2</v>
      </c>
      <c r="X7" s="775">
        <v>47742</v>
      </c>
      <c r="Y7" s="776">
        <v>8.5999999999999993E-2</v>
      </c>
      <c r="Z7" s="775">
        <v>46444</v>
      </c>
      <c r="AA7" s="776">
        <v>8.4000000000000005E-2</v>
      </c>
      <c r="AB7" s="775">
        <v>48129</v>
      </c>
      <c r="AC7" s="776">
        <v>8.5999999999999993E-2</v>
      </c>
      <c r="AD7" s="775">
        <v>48564</v>
      </c>
      <c r="AE7" s="776">
        <v>8.5999999999999993E-2</v>
      </c>
      <c r="AF7" s="775">
        <v>48773</v>
      </c>
      <c r="AG7" s="776">
        <v>8.5000000000000006E-2</v>
      </c>
      <c r="AH7" s="775">
        <v>50638</v>
      </c>
      <c r="AI7" s="776">
        <v>9.9000000000000005E-2</v>
      </c>
      <c r="AJ7" s="775">
        <v>55184</v>
      </c>
      <c r="AK7" s="776">
        <v>0.10100000000000001</v>
      </c>
      <c r="AL7" s="775">
        <v>54978</v>
      </c>
      <c r="AM7" s="776">
        <v>0.1</v>
      </c>
      <c r="AN7" s="777">
        <v>52900</v>
      </c>
      <c r="AO7" s="778">
        <v>0.1</v>
      </c>
      <c r="AP7" s="777">
        <v>55535</v>
      </c>
      <c r="AQ7" s="778">
        <v>0.10199999999999999</v>
      </c>
      <c r="AR7" s="777">
        <v>53209</v>
      </c>
      <c r="AS7" s="778">
        <v>0.10100000000000001</v>
      </c>
      <c r="AT7" s="360">
        <v>51164</v>
      </c>
      <c r="AU7" s="779">
        <v>0.10199999999999999</v>
      </c>
      <c r="AV7" s="360">
        <v>49911</v>
      </c>
      <c r="AW7" s="779">
        <v>0.10199999999999999</v>
      </c>
      <c r="AX7" s="359">
        <v>47668</v>
      </c>
      <c r="AY7" s="780">
        <v>9.9000000000000005E-2</v>
      </c>
    </row>
    <row r="8" spans="1:51" s="171" customFormat="1" ht="15" customHeight="1">
      <c r="A8" s="392" t="s">
        <v>2864</v>
      </c>
      <c r="B8" s="775">
        <v>82509</v>
      </c>
      <c r="C8" s="776">
        <v>0.11600000000000001</v>
      </c>
      <c r="D8" s="775">
        <v>71975</v>
      </c>
      <c r="E8" s="776">
        <v>0.111</v>
      </c>
      <c r="F8" s="775">
        <v>72185</v>
      </c>
      <c r="G8" s="776">
        <v>0.112</v>
      </c>
      <c r="H8" s="775">
        <v>70662</v>
      </c>
      <c r="I8" s="776">
        <v>0.114</v>
      </c>
      <c r="J8" s="775">
        <v>74848</v>
      </c>
      <c r="K8" s="776">
        <v>0.123</v>
      </c>
      <c r="L8" s="775">
        <v>73355</v>
      </c>
      <c r="M8" s="776">
        <v>0.123</v>
      </c>
      <c r="N8" s="775">
        <v>73867</v>
      </c>
      <c r="O8" s="776">
        <v>0.123</v>
      </c>
      <c r="P8" s="775">
        <v>74084</v>
      </c>
      <c r="Q8" s="776">
        <v>0.126</v>
      </c>
      <c r="R8" s="775">
        <v>73138</v>
      </c>
      <c r="S8" s="776">
        <v>0.129</v>
      </c>
      <c r="T8" s="775">
        <v>74764</v>
      </c>
      <c r="U8" s="776">
        <v>0.13300000000000001</v>
      </c>
      <c r="V8" s="775">
        <v>72179</v>
      </c>
      <c r="W8" s="776">
        <v>0.13400000000000001</v>
      </c>
      <c r="X8" s="775">
        <v>77608</v>
      </c>
      <c r="Y8" s="776">
        <v>0.14099999999999999</v>
      </c>
      <c r="Z8" s="775">
        <v>77210</v>
      </c>
      <c r="AA8" s="776">
        <v>0.14000000000000001</v>
      </c>
      <c r="AB8" s="775">
        <v>79010</v>
      </c>
      <c r="AC8" s="776">
        <v>0.14099999999999999</v>
      </c>
      <c r="AD8" s="775">
        <v>80974</v>
      </c>
      <c r="AE8" s="776">
        <v>0.14299999999999999</v>
      </c>
      <c r="AF8" s="775">
        <v>82220</v>
      </c>
      <c r="AG8" s="776">
        <v>0.14299999999999999</v>
      </c>
      <c r="AH8" s="775">
        <v>85397</v>
      </c>
      <c r="AI8" s="776">
        <v>0.16600000000000001</v>
      </c>
      <c r="AJ8" s="775">
        <v>92745</v>
      </c>
      <c r="AK8" s="776">
        <v>0.17100000000000001</v>
      </c>
      <c r="AL8" s="775">
        <v>92304</v>
      </c>
      <c r="AM8" s="776">
        <v>0.16800000000000001</v>
      </c>
      <c r="AN8" s="777">
        <v>87138</v>
      </c>
      <c r="AO8" s="778">
        <v>0.16500000000000001</v>
      </c>
      <c r="AP8" s="777">
        <v>90945</v>
      </c>
      <c r="AQ8" s="778">
        <v>0.16700000000000001</v>
      </c>
      <c r="AR8" s="777">
        <v>88485</v>
      </c>
      <c r="AS8" s="778">
        <v>0.16800000000000001</v>
      </c>
      <c r="AT8" s="360">
        <v>84618</v>
      </c>
      <c r="AU8" s="779">
        <v>0.16800000000000001</v>
      </c>
      <c r="AV8" s="360">
        <v>82539</v>
      </c>
      <c r="AW8" s="779">
        <v>0.16900000000000001</v>
      </c>
      <c r="AX8" s="359">
        <v>78944</v>
      </c>
      <c r="AY8" s="780">
        <v>0.16400000000000001</v>
      </c>
    </row>
    <row r="9" spans="1:51" s="171" customFormat="1" ht="15" customHeight="1">
      <c r="A9" s="392" t="s">
        <v>1926</v>
      </c>
      <c r="B9" s="775">
        <v>113673</v>
      </c>
      <c r="C9" s="776">
        <v>0.16</v>
      </c>
      <c r="D9" s="775">
        <v>97705</v>
      </c>
      <c r="E9" s="776">
        <v>0.151</v>
      </c>
      <c r="F9" s="775">
        <v>99092</v>
      </c>
      <c r="G9" s="776">
        <v>0.154</v>
      </c>
      <c r="H9" s="775">
        <v>95876</v>
      </c>
      <c r="I9" s="776">
        <v>0.155</v>
      </c>
      <c r="J9" s="775">
        <v>99855</v>
      </c>
      <c r="K9" s="776">
        <v>0.16400000000000001</v>
      </c>
      <c r="L9" s="775">
        <v>98672</v>
      </c>
      <c r="M9" s="776">
        <v>0.16500000000000001</v>
      </c>
      <c r="N9" s="775">
        <v>100330</v>
      </c>
      <c r="O9" s="776">
        <v>0.16700000000000001</v>
      </c>
      <c r="P9" s="775">
        <v>100498</v>
      </c>
      <c r="Q9" s="776">
        <v>0.17100000000000001</v>
      </c>
      <c r="R9" s="775">
        <v>98417</v>
      </c>
      <c r="S9" s="776">
        <v>0.17399999999999999</v>
      </c>
      <c r="T9" s="775">
        <v>101142</v>
      </c>
      <c r="U9" s="776">
        <v>0.17899999999999999</v>
      </c>
      <c r="V9" s="775">
        <v>97438</v>
      </c>
      <c r="W9" s="776">
        <v>0.18099999999999999</v>
      </c>
      <c r="X9" s="775">
        <v>103634</v>
      </c>
      <c r="Y9" s="776">
        <v>0.188</v>
      </c>
      <c r="Z9" s="775">
        <v>103859</v>
      </c>
      <c r="AA9" s="776">
        <v>0.189</v>
      </c>
      <c r="AB9" s="775">
        <v>106712</v>
      </c>
      <c r="AC9" s="776">
        <v>0.19</v>
      </c>
      <c r="AD9" s="775">
        <v>109131</v>
      </c>
      <c r="AE9" s="776">
        <v>0.192</v>
      </c>
      <c r="AF9" s="775">
        <v>110163</v>
      </c>
      <c r="AG9" s="776">
        <v>0.192</v>
      </c>
      <c r="AH9" s="775">
        <v>114344</v>
      </c>
      <c r="AI9" s="776">
        <v>0.223</v>
      </c>
      <c r="AJ9" s="775">
        <v>123664</v>
      </c>
      <c r="AK9" s="776">
        <v>0.22700000000000001</v>
      </c>
      <c r="AL9" s="775">
        <v>124456</v>
      </c>
      <c r="AM9" s="776">
        <v>0.22700000000000001</v>
      </c>
      <c r="AN9" s="777">
        <v>117617</v>
      </c>
      <c r="AO9" s="778">
        <v>0.223</v>
      </c>
      <c r="AP9" s="777">
        <v>123307</v>
      </c>
      <c r="AQ9" s="778">
        <v>0.22700000000000001</v>
      </c>
      <c r="AR9" s="777">
        <v>118679</v>
      </c>
      <c r="AS9" s="778">
        <v>0.22600000000000001</v>
      </c>
      <c r="AT9" s="360">
        <v>114083</v>
      </c>
      <c r="AU9" s="779">
        <v>0.22700000000000001</v>
      </c>
      <c r="AV9" s="360">
        <v>110954</v>
      </c>
      <c r="AW9" s="779">
        <v>0.22800000000000001</v>
      </c>
      <c r="AX9" s="359">
        <v>106622</v>
      </c>
      <c r="AY9" s="780">
        <v>0.222</v>
      </c>
    </row>
    <row r="10" spans="1:51" s="171" customFormat="1" ht="14.4">
      <c r="A10" s="420" t="s">
        <v>2865</v>
      </c>
      <c r="B10" s="156"/>
      <c r="C10" s="156"/>
      <c r="D10" s="156"/>
      <c r="E10" s="156"/>
      <c r="F10" s="156"/>
      <c r="G10" s="156"/>
      <c r="H10" s="156"/>
      <c r="I10" s="156"/>
      <c r="J10" s="156"/>
      <c r="K10" s="156"/>
      <c r="L10" s="156"/>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6"/>
      <c r="AN10" s="156"/>
      <c r="AO10" s="156"/>
      <c r="AP10" s="156"/>
      <c r="AQ10" s="156"/>
      <c r="AR10" s="156"/>
      <c r="AS10" s="156"/>
      <c r="AT10" s="156"/>
      <c r="AU10" s="156"/>
      <c r="AV10" s="156"/>
      <c r="AW10" s="156"/>
      <c r="AX10" s="156"/>
      <c r="AY10" s="156"/>
    </row>
    <row r="11" spans="1:51" s="171" customFormat="1" ht="14.4">
      <c r="A11" s="752"/>
      <c r="B11" s="156"/>
      <c r="C11" s="156"/>
      <c r="D11" s="156"/>
      <c r="E11" s="156"/>
      <c r="F11" s="156"/>
      <c r="G11" s="156"/>
      <c r="H11" s="156"/>
      <c r="I11" s="156"/>
      <c r="J11" s="156"/>
      <c r="K11" s="156"/>
      <c r="L11" s="156"/>
      <c r="M11" s="156"/>
      <c r="N11" s="156"/>
      <c r="O11" s="156"/>
      <c r="P11" s="156"/>
      <c r="Q11" s="156"/>
      <c r="R11" s="156"/>
      <c r="S11" s="156"/>
      <c r="T11" s="156"/>
      <c r="U11" s="156"/>
      <c r="V11" s="156"/>
      <c r="W11" s="156"/>
      <c r="X11" s="156"/>
      <c r="Y11" s="156"/>
      <c r="Z11" s="156"/>
      <c r="AA11" s="156"/>
      <c r="AB11" s="156"/>
      <c r="AC11" s="156"/>
      <c r="AD11" s="156"/>
      <c r="AE11" s="156"/>
      <c r="AF11" s="156"/>
      <c r="AG11" s="156"/>
      <c r="AH11" s="156"/>
      <c r="AI11" s="156"/>
      <c r="AJ11" s="156"/>
      <c r="AK11" s="156"/>
      <c r="AL11" s="156"/>
      <c r="AM11" s="156"/>
      <c r="AN11" s="156"/>
      <c r="AO11" s="156"/>
      <c r="AP11" s="156"/>
      <c r="AQ11" s="156"/>
      <c r="AR11" s="156"/>
      <c r="AS11" s="156"/>
      <c r="AT11" s="156"/>
      <c r="AU11" s="156"/>
      <c r="AV11" s="156"/>
      <c r="AW11" s="156"/>
      <c r="AX11" s="156"/>
      <c r="AY11" s="156"/>
    </row>
    <row r="12" spans="1:51" s="70" customFormat="1" ht="14.4">
      <c r="A12" s="781" t="s">
        <v>2866</v>
      </c>
      <c r="B12" s="156"/>
      <c r="C12" s="156"/>
      <c r="D12" s="156"/>
      <c r="E12" s="156"/>
      <c r="F12" s="156"/>
      <c r="G12" s="156"/>
      <c r="H12" s="156"/>
      <c r="I12" s="156"/>
      <c r="J12" s="156"/>
      <c r="K12" s="156"/>
      <c r="L12" s="156"/>
      <c r="M12" s="156"/>
      <c r="N12" s="156"/>
      <c r="O12" s="156"/>
      <c r="P12" s="156"/>
      <c r="Q12" s="156"/>
      <c r="R12" s="156"/>
      <c r="S12" s="156"/>
      <c r="T12" s="246"/>
      <c r="U12" s="246"/>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62" t="s">
        <v>2345</v>
      </c>
    </row>
    <row r="13" spans="1:51" s="70" customFormat="1" ht="13.8">
      <c r="A13" s="642"/>
      <c r="B13" s="643"/>
      <c r="C13" s="764"/>
      <c r="D13" s="643"/>
      <c r="E13" s="764"/>
      <c r="F13" s="643"/>
      <c r="G13" s="651"/>
      <c r="H13" s="764"/>
      <c r="I13" s="651"/>
      <c r="J13" s="644" t="s">
        <v>2475</v>
      </c>
      <c r="K13" s="645"/>
      <c r="L13" s="645"/>
      <c r="M13" s="645"/>
      <c r="N13" s="645"/>
      <c r="O13" s="645"/>
      <c r="P13" s="645"/>
      <c r="Q13" s="645"/>
      <c r="R13" s="645"/>
      <c r="S13" s="645"/>
      <c r="T13" s="645"/>
      <c r="U13" s="645"/>
      <c r="V13" s="645"/>
      <c r="W13" s="645"/>
      <c r="X13" s="645"/>
      <c r="Y13" s="645"/>
      <c r="Z13" s="645"/>
      <c r="AA13" s="645"/>
      <c r="AB13" s="645"/>
      <c r="AC13" s="645"/>
      <c r="AD13" s="645"/>
      <c r="AE13" s="645"/>
      <c r="AF13" s="645"/>
      <c r="AG13" s="645"/>
      <c r="AH13" s="645"/>
      <c r="AI13" s="645"/>
      <c r="AJ13" s="645"/>
      <c r="AK13" s="645"/>
      <c r="AL13" s="645"/>
      <c r="AM13" s="645"/>
      <c r="AN13" s="645"/>
      <c r="AO13" s="645"/>
      <c r="AP13" s="645"/>
      <c r="AQ13" s="645"/>
      <c r="AR13" s="645" t="s">
        <v>2625</v>
      </c>
      <c r="AS13" s="645"/>
      <c r="AT13" s="645"/>
      <c r="AU13" s="645"/>
      <c r="AV13" s="645"/>
      <c r="AW13" s="645"/>
      <c r="AX13" s="645"/>
      <c r="AY13" s="645"/>
    </row>
    <row r="14" spans="1:51" s="70" customFormat="1" ht="13.8">
      <c r="A14" s="782"/>
      <c r="B14" s="766" t="s">
        <v>1923</v>
      </c>
      <c r="C14" s="767" t="s">
        <v>1924</v>
      </c>
      <c r="D14" s="766" t="s">
        <v>1923</v>
      </c>
      <c r="E14" s="767" t="s">
        <v>1924</v>
      </c>
      <c r="F14" s="766" t="s">
        <v>1923</v>
      </c>
      <c r="G14" s="768" t="s">
        <v>1924</v>
      </c>
      <c r="H14" s="766" t="s">
        <v>1923</v>
      </c>
      <c r="I14" s="768" t="s">
        <v>1924</v>
      </c>
      <c r="J14" s="766" t="s">
        <v>1923</v>
      </c>
      <c r="K14" s="768" t="s">
        <v>1924</v>
      </c>
      <c r="L14" s="766" t="s">
        <v>1923</v>
      </c>
      <c r="M14" s="768" t="s">
        <v>1924</v>
      </c>
      <c r="N14" s="766" t="s">
        <v>1923</v>
      </c>
      <c r="O14" s="768" t="s">
        <v>1924</v>
      </c>
      <c r="P14" s="766" t="s">
        <v>1923</v>
      </c>
      <c r="Q14" s="768" t="s">
        <v>1924</v>
      </c>
      <c r="R14" s="766" t="s">
        <v>1923</v>
      </c>
      <c r="S14" s="768" t="s">
        <v>1924</v>
      </c>
      <c r="T14" s="766" t="s">
        <v>1923</v>
      </c>
      <c r="U14" s="768" t="s">
        <v>1924</v>
      </c>
      <c r="V14" s="766" t="s">
        <v>1923</v>
      </c>
      <c r="W14" s="768" t="s">
        <v>1924</v>
      </c>
      <c r="X14" s="766" t="s">
        <v>1923</v>
      </c>
      <c r="Y14" s="768" t="s">
        <v>1924</v>
      </c>
      <c r="Z14" s="766" t="s">
        <v>1923</v>
      </c>
      <c r="AA14" s="768" t="s">
        <v>1924</v>
      </c>
      <c r="AB14" s="766" t="s">
        <v>1923</v>
      </c>
      <c r="AC14" s="768" t="s">
        <v>1924</v>
      </c>
      <c r="AD14" s="766" t="s">
        <v>1923</v>
      </c>
      <c r="AE14" s="768" t="s">
        <v>1924</v>
      </c>
      <c r="AF14" s="766" t="s">
        <v>1923</v>
      </c>
      <c r="AG14" s="768" t="s">
        <v>1924</v>
      </c>
      <c r="AH14" s="766" t="s">
        <v>1923</v>
      </c>
      <c r="AI14" s="768" t="s">
        <v>1924</v>
      </c>
      <c r="AJ14" s="766" t="s">
        <v>1923</v>
      </c>
      <c r="AK14" s="768" t="s">
        <v>1924</v>
      </c>
      <c r="AL14" s="766" t="s">
        <v>1923</v>
      </c>
      <c r="AM14" s="768" t="s">
        <v>1924</v>
      </c>
      <c r="AN14" s="766" t="s">
        <v>1923</v>
      </c>
      <c r="AO14" s="768" t="s">
        <v>1924</v>
      </c>
      <c r="AP14" s="766" t="s">
        <v>1923</v>
      </c>
      <c r="AQ14" s="768" t="s">
        <v>1924</v>
      </c>
      <c r="AR14" s="766" t="s">
        <v>1923</v>
      </c>
      <c r="AS14" s="768" t="s">
        <v>1924</v>
      </c>
      <c r="AT14" s="766" t="s">
        <v>1923</v>
      </c>
      <c r="AU14" s="768" t="s">
        <v>1924</v>
      </c>
      <c r="AV14" s="766" t="s">
        <v>1923</v>
      </c>
      <c r="AW14" s="768" t="s">
        <v>1924</v>
      </c>
      <c r="AX14" s="766" t="s">
        <v>1923</v>
      </c>
      <c r="AY14" s="768" t="s">
        <v>1924</v>
      </c>
    </row>
    <row r="15" spans="1:51" s="70" customFormat="1" ht="43.8">
      <c r="A15" s="783" t="s">
        <v>2867</v>
      </c>
      <c r="B15" s="770" t="s">
        <v>2265</v>
      </c>
      <c r="C15" s="771"/>
      <c r="D15" s="770" t="s">
        <v>2372</v>
      </c>
      <c r="E15" s="771"/>
      <c r="F15" s="770" t="s">
        <v>2517</v>
      </c>
      <c r="G15" s="772"/>
      <c r="H15" s="770" t="s">
        <v>2518</v>
      </c>
      <c r="I15" s="772"/>
      <c r="J15" s="770" t="s">
        <v>2519</v>
      </c>
      <c r="K15" s="772"/>
      <c r="L15" s="770" t="s">
        <v>2520</v>
      </c>
      <c r="M15" s="772"/>
      <c r="N15" s="770" t="s">
        <v>2508</v>
      </c>
      <c r="O15" s="772"/>
      <c r="P15" s="770" t="s">
        <v>2477</v>
      </c>
      <c r="Q15" s="772"/>
      <c r="R15" s="770" t="s">
        <v>2478</v>
      </c>
      <c r="S15" s="772"/>
      <c r="T15" s="770" t="s">
        <v>2479</v>
      </c>
      <c r="U15" s="772"/>
      <c r="V15" s="770" t="s">
        <v>2480</v>
      </c>
      <c r="W15" s="772"/>
      <c r="X15" s="770" t="s">
        <v>2481</v>
      </c>
      <c r="Y15" s="772"/>
      <c r="Z15" s="770" t="s">
        <v>2482</v>
      </c>
      <c r="AA15" s="772"/>
      <c r="AB15" s="770" t="s">
        <v>2483</v>
      </c>
      <c r="AC15" s="772"/>
      <c r="AD15" s="770" t="s">
        <v>2484</v>
      </c>
      <c r="AE15" s="772"/>
      <c r="AF15" s="770" t="s">
        <v>2521</v>
      </c>
      <c r="AG15" s="772"/>
      <c r="AH15" s="770" t="s">
        <v>2486</v>
      </c>
      <c r="AI15" s="772"/>
      <c r="AJ15" s="770" t="s">
        <v>2487</v>
      </c>
      <c r="AK15" s="772"/>
      <c r="AL15" s="770" t="s">
        <v>2488</v>
      </c>
      <c r="AM15" s="772"/>
      <c r="AN15" s="770" t="s">
        <v>2489</v>
      </c>
      <c r="AO15" s="772"/>
      <c r="AP15" s="770" t="s">
        <v>2490</v>
      </c>
      <c r="AQ15" s="772"/>
      <c r="AR15" s="770" t="s">
        <v>2491</v>
      </c>
      <c r="AS15" s="772"/>
      <c r="AT15" s="770" t="s">
        <v>2859</v>
      </c>
      <c r="AU15" s="772"/>
      <c r="AV15" s="770" t="s">
        <v>2860</v>
      </c>
      <c r="AW15" s="772"/>
      <c r="AX15" s="770" t="s">
        <v>2861</v>
      </c>
      <c r="AY15" s="772"/>
    </row>
    <row r="16" spans="1:51" s="70" customFormat="1" ht="13.8">
      <c r="A16" s="392" t="s">
        <v>2862</v>
      </c>
      <c r="B16" s="775">
        <v>10339</v>
      </c>
      <c r="C16" s="776">
        <v>1.2E-2</v>
      </c>
      <c r="D16" s="775">
        <v>6509</v>
      </c>
      <c r="E16" s="776">
        <v>8.0000000000000002E-3</v>
      </c>
      <c r="F16" s="775">
        <v>6265</v>
      </c>
      <c r="G16" s="776">
        <v>8.0000000000000002E-3</v>
      </c>
      <c r="H16" s="775">
        <v>6400</v>
      </c>
      <c r="I16" s="776">
        <v>8.9999999999999993E-3</v>
      </c>
      <c r="J16" s="775">
        <v>6950</v>
      </c>
      <c r="K16" s="776">
        <v>0.01</v>
      </c>
      <c r="L16" s="775">
        <v>7675</v>
      </c>
      <c r="M16" s="776">
        <v>1.0999999999999999E-2</v>
      </c>
      <c r="N16" s="775">
        <v>7981</v>
      </c>
      <c r="O16" s="776">
        <v>1.2E-2</v>
      </c>
      <c r="P16" s="775">
        <v>7761</v>
      </c>
      <c r="Q16" s="776">
        <v>1.2E-2</v>
      </c>
      <c r="R16" s="775">
        <v>7639</v>
      </c>
      <c r="S16" s="776">
        <v>1.2E-2</v>
      </c>
      <c r="T16" s="775">
        <v>7668</v>
      </c>
      <c r="U16" s="776">
        <v>1.2E-2</v>
      </c>
      <c r="V16" s="775">
        <v>6760</v>
      </c>
      <c r="W16" s="776">
        <v>1.0999999999999999E-2</v>
      </c>
      <c r="X16" s="775">
        <v>6621</v>
      </c>
      <c r="Y16" s="776">
        <v>1.0999999999999999E-2</v>
      </c>
      <c r="Z16" s="775">
        <v>7859</v>
      </c>
      <c r="AA16" s="776">
        <v>1.2E-2</v>
      </c>
      <c r="AB16" s="775">
        <v>7784</v>
      </c>
      <c r="AC16" s="776">
        <v>1.2E-2</v>
      </c>
      <c r="AD16" s="775">
        <v>8051</v>
      </c>
      <c r="AE16" s="776">
        <v>1.2E-2</v>
      </c>
      <c r="AF16" s="775">
        <v>7709</v>
      </c>
      <c r="AG16" s="776">
        <v>1.0999999999999999E-2</v>
      </c>
      <c r="AH16" s="775">
        <v>8058</v>
      </c>
      <c r="AI16" s="776">
        <v>1.2999999999999999E-2</v>
      </c>
      <c r="AJ16" s="775">
        <v>8051</v>
      </c>
      <c r="AK16" s="776">
        <v>1.2999999999999999E-2</v>
      </c>
      <c r="AL16" s="775">
        <v>8014</v>
      </c>
      <c r="AM16" s="776">
        <v>1.2E-2</v>
      </c>
      <c r="AN16" s="777">
        <v>6393</v>
      </c>
      <c r="AO16" s="778">
        <v>0.01</v>
      </c>
      <c r="AP16" s="777">
        <v>6244</v>
      </c>
      <c r="AQ16" s="778">
        <v>0.01</v>
      </c>
      <c r="AR16" s="777">
        <v>5507</v>
      </c>
      <c r="AS16" s="778">
        <v>8.9999999999999993E-3</v>
      </c>
      <c r="AT16" s="360">
        <v>5379</v>
      </c>
      <c r="AU16" s="779">
        <v>8.9999999999999993E-3</v>
      </c>
      <c r="AV16" s="360">
        <v>5003</v>
      </c>
      <c r="AW16" s="779">
        <v>8.9999999999999993E-3</v>
      </c>
      <c r="AX16" s="359">
        <v>5048</v>
      </c>
      <c r="AY16" s="780">
        <v>8.9999999999999993E-3</v>
      </c>
    </row>
    <row r="17" spans="1:51" s="70" customFormat="1" ht="13.8">
      <c r="A17" s="392" t="s">
        <v>1925</v>
      </c>
      <c r="B17" s="775">
        <v>61277</v>
      </c>
      <c r="C17" s="776">
        <v>7.0000000000000007E-2</v>
      </c>
      <c r="D17" s="775">
        <v>49084</v>
      </c>
      <c r="E17" s="776">
        <v>6.3E-2</v>
      </c>
      <c r="F17" s="775">
        <v>47122</v>
      </c>
      <c r="G17" s="776">
        <v>6.3E-2</v>
      </c>
      <c r="H17" s="775">
        <v>45240</v>
      </c>
      <c r="I17" s="776">
        <v>6.4000000000000001E-2</v>
      </c>
      <c r="J17" s="775">
        <v>43751</v>
      </c>
      <c r="K17" s="776">
        <v>6.3E-2</v>
      </c>
      <c r="L17" s="775">
        <v>43959</v>
      </c>
      <c r="M17" s="776">
        <v>6.4000000000000001E-2</v>
      </c>
      <c r="N17" s="775">
        <v>44160</v>
      </c>
      <c r="O17" s="776">
        <v>6.4000000000000001E-2</v>
      </c>
      <c r="P17" s="775">
        <v>42938</v>
      </c>
      <c r="Q17" s="776">
        <v>6.4000000000000001E-2</v>
      </c>
      <c r="R17" s="775">
        <v>40712</v>
      </c>
      <c r="S17" s="776">
        <v>6.2E-2</v>
      </c>
      <c r="T17" s="775">
        <v>39982</v>
      </c>
      <c r="U17" s="776">
        <v>6.2E-2</v>
      </c>
      <c r="V17" s="775">
        <v>39508</v>
      </c>
      <c r="W17" s="776">
        <v>6.4000000000000001E-2</v>
      </c>
      <c r="X17" s="775">
        <v>41075</v>
      </c>
      <c r="Y17" s="776">
        <v>6.5000000000000002E-2</v>
      </c>
      <c r="Z17" s="775">
        <v>43068</v>
      </c>
      <c r="AA17" s="776">
        <v>6.8000000000000005E-2</v>
      </c>
      <c r="AB17" s="775">
        <v>43511</v>
      </c>
      <c r="AC17" s="776">
        <v>6.7000000000000004E-2</v>
      </c>
      <c r="AD17" s="775">
        <v>46432</v>
      </c>
      <c r="AE17" s="776">
        <v>7.0000000000000007E-2</v>
      </c>
      <c r="AF17" s="775">
        <v>42124</v>
      </c>
      <c r="AG17" s="776">
        <v>6.8000000000000005E-2</v>
      </c>
      <c r="AH17" s="775">
        <v>48319</v>
      </c>
      <c r="AI17" s="776">
        <v>7.9000000000000001E-2</v>
      </c>
      <c r="AJ17" s="775">
        <v>51672</v>
      </c>
      <c r="AK17" s="776">
        <v>8.1000000000000003E-2</v>
      </c>
      <c r="AL17" s="775">
        <v>52285</v>
      </c>
      <c r="AM17" s="776">
        <v>0.08</v>
      </c>
      <c r="AN17" s="777">
        <v>45654</v>
      </c>
      <c r="AO17" s="778">
        <v>7.3999999999999996E-2</v>
      </c>
      <c r="AP17" s="777">
        <v>45367</v>
      </c>
      <c r="AQ17" s="778">
        <v>7.0999999999999994E-2</v>
      </c>
      <c r="AR17" s="777">
        <v>41262</v>
      </c>
      <c r="AS17" s="778">
        <v>6.8000000000000005E-2</v>
      </c>
      <c r="AT17" s="360">
        <v>39203</v>
      </c>
      <c r="AU17" s="779">
        <v>6.7000000000000004E-2</v>
      </c>
      <c r="AV17" s="360">
        <v>38709</v>
      </c>
      <c r="AW17" s="779">
        <v>6.9000000000000006E-2</v>
      </c>
      <c r="AX17" s="359">
        <v>39242</v>
      </c>
      <c r="AY17" s="780">
        <v>7.0999999999999994E-2</v>
      </c>
    </row>
    <row r="18" spans="1:51" s="70" customFormat="1" ht="13.8">
      <c r="A18" s="392" t="s">
        <v>2863</v>
      </c>
      <c r="B18" s="775">
        <v>95907</v>
      </c>
      <c r="C18" s="776">
        <v>0.109</v>
      </c>
      <c r="D18" s="775">
        <v>76607</v>
      </c>
      <c r="E18" s="776">
        <v>9.9000000000000005E-2</v>
      </c>
      <c r="F18" s="775">
        <v>74175</v>
      </c>
      <c r="G18" s="776">
        <v>9.9000000000000005E-2</v>
      </c>
      <c r="H18" s="775">
        <v>68738</v>
      </c>
      <c r="I18" s="776">
        <v>9.7000000000000003E-2</v>
      </c>
      <c r="J18" s="775">
        <v>67990</v>
      </c>
      <c r="K18" s="776">
        <v>9.8000000000000004E-2</v>
      </c>
      <c r="L18" s="775">
        <v>68262</v>
      </c>
      <c r="M18" s="776">
        <v>0.1</v>
      </c>
      <c r="N18" s="775">
        <v>68834</v>
      </c>
      <c r="O18" s="776">
        <v>0.1</v>
      </c>
      <c r="P18" s="775">
        <v>67517</v>
      </c>
      <c r="Q18" s="776">
        <v>0.1</v>
      </c>
      <c r="R18" s="775">
        <v>64972</v>
      </c>
      <c r="S18" s="776">
        <v>0.1</v>
      </c>
      <c r="T18" s="775">
        <v>64827</v>
      </c>
      <c r="U18" s="776">
        <v>0.10100000000000001</v>
      </c>
      <c r="V18" s="775">
        <v>64656</v>
      </c>
      <c r="W18" s="776">
        <v>0.105</v>
      </c>
      <c r="X18" s="775">
        <v>66190</v>
      </c>
      <c r="Y18" s="776">
        <v>0.105</v>
      </c>
      <c r="Z18" s="775">
        <v>68485</v>
      </c>
      <c r="AA18" s="776">
        <v>0.109</v>
      </c>
      <c r="AB18" s="775">
        <v>69455</v>
      </c>
      <c r="AC18" s="776">
        <v>0.107</v>
      </c>
      <c r="AD18" s="775">
        <v>74923</v>
      </c>
      <c r="AE18" s="776">
        <v>0.114</v>
      </c>
      <c r="AF18" s="775">
        <v>75580</v>
      </c>
      <c r="AG18" s="776">
        <v>0.112</v>
      </c>
      <c r="AH18" s="775">
        <v>76607</v>
      </c>
      <c r="AI18" s="776">
        <v>0.126</v>
      </c>
      <c r="AJ18" s="775">
        <v>82208</v>
      </c>
      <c r="AK18" s="776">
        <v>0.128</v>
      </c>
      <c r="AL18" s="775">
        <v>83505</v>
      </c>
      <c r="AM18" s="776">
        <v>0.128</v>
      </c>
      <c r="AN18" s="777">
        <v>73863</v>
      </c>
      <c r="AO18" s="778">
        <v>0.11899999999999999</v>
      </c>
      <c r="AP18" s="777">
        <v>75807</v>
      </c>
      <c r="AQ18" s="778">
        <v>0.11799999999999999</v>
      </c>
      <c r="AR18" s="777">
        <v>68924</v>
      </c>
      <c r="AS18" s="778">
        <v>0.113</v>
      </c>
      <c r="AT18" s="360">
        <v>65772</v>
      </c>
      <c r="AU18" s="779">
        <v>0.113</v>
      </c>
      <c r="AV18" s="360">
        <v>63405</v>
      </c>
      <c r="AW18" s="779">
        <v>0.113</v>
      </c>
      <c r="AX18" s="359">
        <v>63694</v>
      </c>
      <c r="AY18" s="780">
        <v>0.11600000000000001</v>
      </c>
    </row>
    <row r="19" spans="1:51" s="70" customFormat="1" ht="13.8">
      <c r="A19" s="392" t="s">
        <v>2864</v>
      </c>
      <c r="B19" s="775">
        <v>155758</v>
      </c>
      <c r="C19" s="776">
        <v>0.17799999999999999</v>
      </c>
      <c r="D19" s="775">
        <v>129688</v>
      </c>
      <c r="E19" s="776">
        <v>0.16700000000000001</v>
      </c>
      <c r="F19" s="775">
        <v>125207</v>
      </c>
      <c r="G19" s="776">
        <v>0.16600000000000001</v>
      </c>
      <c r="H19" s="775">
        <v>114067</v>
      </c>
      <c r="I19" s="776">
        <v>0.16</v>
      </c>
      <c r="J19" s="775">
        <v>110529</v>
      </c>
      <c r="K19" s="776">
        <v>0.159</v>
      </c>
      <c r="L19" s="775">
        <v>108645</v>
      </c>
      <c r="M19" s="776">
        <v>0.159</v>
      </c>
      <c r="N19" s="775">
        <v>108372</v>
      </c>
      <c r="O19" s="776">
        <v>0.158</v>
      </c>
      <c r="P19" s="775">
        <v>108899</v>
      </c>
      <c r="Q19" s="776">
        <v>0.16200000000000001</v>
      </c>
      <c r="R19" s="775">
        <v>110325</v>
      </c>
      <c r="S19" s="776">
        <v>0.16900000000000001</v>
      </c>
      <c r="T19" s="775">
        <v>108821</v>
      </c>
      <c r="U19" s="776">
        <v>0.16900000000000001</v>
      </c>
      <c r="V19" s="775">
        <v>104612</v>
      </c>
      <c r="W19" s="776">
        <v>0.17</v>
      </c>
      <c r="X19" s="775">
        <v>109057</v>
      </c>
      <c r="Y19" s="776">
        <v>0.17399999999999999</v>
      </c>
      <c r="Z19" s="775">
        <v>110097</v>
      </c>
      <c r="AA19" s="776">
        <v>0.17499999999999999</v>
      </c>
      <c r="AB19" s="775">
        <v>113259</v>
      </c>
      <c r="AC19" s="776">
        <v>0.17399999999999999</v>
      </c>
      <c r="AD19" s="775">
        <v>118909</v>
      </c>
      <c r="AE19" s="776">
        <v>0.18</v>
      </c>
      <c r="AF19" s="775">
        <v>122706</v>
      </c>
      <c r="AG19" s="776">
        <v>0.182</v>
      </c>
      <c r="AH19" s="775">
        <v>125054</v>
      </c>
      <c r="AI19" s="776">
        <v>0.20499999999999999</v>
      </c>
      <c r="AJ19" s="775">
        <v>134405</v>
      </c>
      <c r="AK19" s="776">
        <v>0.21</v>
      </c>
      <c r="AL19" s="775">
        <v>138994</v>
      </c>
      <c r="AM19" s="776">
        <v>0.21199999999999999</v>
      </c>
      <c r="AN19" s="777">
        <v>122578</v>
      </c>
      <c r="AO19" s="778">
        <v>0.19800000000000001</v>
      </c>
      <c r="AP19" s="777">
        <v>128732</v>
      </c>
      <c r="AQ19" s="778">
        <v>0.20100000000000001</v>
      </c>
      <c r="AR19" s="777">
        <v>119972</v>
      </c>
      <c r="AS19" s="778">
        <v>0.19700000000000001</v>
      </c>
      <c r="AT19" s="360">
        <v>113885</v>
      </c>
      <c r="AU19" s="779">
        <v>0.19600000000000001</v>
      </c>
      <c r="AV19" s="360">
        <v>109240</v>
      </c>
      <c r="AW19" s="779">
        <v>0.19600000000000001</v>
      </c>
      <c r="AX19" s="359">
        <v>106758</v>
      </c>
      <c r="AY19" s="780">
        <v>0.19400000000000001</v>
      </c>
    </row>
    <row r="20" spans="1:51" s="70" customFormat="1" ht="13.8">
      <c r="A20" s="392" t="s">
        <v>1926</v>
      </c>
      <c r="B20" s="775">
        <v>207458</v>
      </c>
      <c r="C20" s="776">
        <v>0.23599999999999999</v>
      </c>
      <c r="D20" s="775">
        <v>172814</v>
      </c>
      <c r="E20" s="776">
        <v>0.223</v>
      </c>
      <c r="F20" s="775">
        <v>166133</v>
      </c>
      <c r="G20" s="776">
        <v>0.221</v>
      </c>
      <c r="H20" s="775">
        <v>150094</v>
      </c>
      <c r="I20" s="776">
        <v>0.21099999999999999</v>
      </c>
      <c r="J20" s="775">
        <v>145093</v>
      </c>
      <c r="K20" s="776">
        <v>0.20899999999999999</v>
      </c>
      <c r="L20" s="775">
        <v>143269</v>
      </c>
      <c r="M20" s="776">
        <v>0.21</v>
      </c>
      <c r="N20" s="775">
        <v>144004</v>
      </c>
      <c r="O20" s="776">
        <v>0.21</v>
      </c>
      <c r="P20" s="775">
        <v>144032</v>
      </c>
      <c r="Q20" s="776">
        <v>0.214</v>
      </c>
      <c r="R20" s="775">
        <v>146120</v>
      </c>
      <c r="S20" s="776">
        <v>0.224</v>
      </c>
      <c r="T20" s="775">
        <v>144293</v>
      </c>
      <c r="U20" s="776">
        <v>0.224</v>
      </c>
      <c r="V20" s="775">
        <v>138442</v>
      </c>
      <c r="W20" s="776">
        <v>0.224</v>
      </c>
      <c r="X20" s="775">
        <v>143635</v>
      </c>
      <c r="Y20" s="776">
        <v>0.22900000000000001</v>
      </c>
      <c r="Z20" s="775">
        <v>145713</v>
      </c>
      <c r="AA20" s="776">
        <v>0.23100000000000001</v>
      </c>
      <c r="AB20" s="775">
        <v>151392</v>
      </c>
      <c r="AC20" s="776">
        <v>0.23300000000000001</v>
      </c>
      <c r="AD20" s="775">
        <v>156474</v>
      </c>
      <c r="AE20" s="776">
        <v>0.23699999999999999</v>
      </c>
      <c r="AF20" s="775">
        <v>162512</v>
      </c>
      <c r="AG20" s="776">
        <v>0.24099999999999999</v>
      </c>
      <c r="AH20" s="775">
        <v>165958</v>
      </c>
      <c r="AI20" s="776">
        <v>0.27200000000000002</v>
      </c>
      <c r="AJ20" s="775">
        <v>175681</v>
      </c>
      <c r="AK20" s="776">
        <v>0.27400000000000002</v>
      </c>
      <c r="AL20" s="775">
        <v>184116</v>
      </c>
      <c r="AM20" s="776">
        <v>0.28100000000000003</v>
      </c>
      <c r="AN20" s="777">
        <v>163365</v>
      </c>
      <c r="AO20" s="778">
        <v>0.26400000000000001</v>
      </c>
      <c r="AP20" s="777">
        <v>173826</v>
      </c>
      <c r="AQ20" s="778">
        <v>0.27100000000000002</v>
      </c>
      <c r="AR20" s="777">
        <v>160805</v>
      </c>
      <c r="AS20" s="778">
        <v>0.26500000000000001</v>
      </c>
      <c r="AT20" s="360">
        <v>152507</v>
      </c>
      <c r="AU20" s="779">
        <v>0.26200000000000001</v>
      </c>
      <c r="AV20" s="360">
        <v>146682</v>
      </c>
      <c r="AW20" s="779">
        <v>0.26300000000000001</v>
      </c>
      <c r="AX20" s="359">
        <v>142867</v>
      </c>
      <c r="AY20" s="780">
        <v>0.26</v>
      </c>
    </row>
    <row r="21" spans="1:51" ht="14.4">
      <c r="A21" s="420" t="s">
        <v>2865</v>
      </c>
      <c r="AB21" s="156"/>
      <c r="AC21" s="156"/>
      <c r="AD21" s="156"/>
      <c r="AE21" s="156"/>
      <c r="AF21" s="156"/>
      <c r="AG21" s="156"/>
      <c r="AH21" s="156"/>
      <c r="AI21" s="156"/>
      <c r="AJ21" s="156"/>
      <c r="AK21" s="156"/>
      <c r="AL21" s="156"/>
      <c r="AM21" s="156"/>
      <c r="AN21" s="156"/>
      <c r="AO21" s="156"/>
      <c r="AP21" s="156"/>
      <c r="AQ21" s="156"/>
      <c r="AR21" s="156"/>
      <c r="AS21" s="156"/>
      <c r="AT21" s="156"/>
      <c r="AU21" s="156"/>
      <c r="AV21" s="156"/>
      <c r="AW21" s="156"/>
      <c r="AX21" s="156"/>
      <c r="AY21" s="156"/>
    </row>
    <row r="22" spans="1:51">
      <c r="A22" s="752"/>
    </row>
    <row r="400" spans="79:87">
      <c r="CA400" s="784"/>
      <c r="CB400" s="784"/>
      <c r="CC400" s="784"/>
      <c r="CD400" s="784"/>
      <c r="CE400" s="784"/>
      <c r="CF400" s="784"/>
      <c r="CG400" s="784"/>
      <c r="CH400" s="784"/>
      <c r="CI400" s="784"/>
    </row>
  </sheetData>
  <hyperlinks>
    <hyperlink ref="A1" location="Menu!E56" display="Concentração das Operações com Características de Concessão de Crédito nos Maiores Devedores                                                                                " xr:uid="{228699ED-4020-4030-AC03-377A15F60104}"/>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051C4-24A3-451E-9F8F-A22C2994E8C5}">
  <sheetPr codeName="Plan32">
    <tabColor rgb="FF5F6062"/>
  </sheetPr>
  <dimension ref="A1:EN27"/>
  <sheetViews>
    <sheetView workbookViewId="0">
      <selection sqref="A1:XFD1048576"/>
    </sheetView>
  </sheetViews>
  <sheetFormatPr defaultColWidth="8.5546875" defaultRowHeight="13.8"/>
  <cols>
    <col min="1" max="2" width="1.44140625" style="3" customWidth="1"/>
    <col min="3" max="3" width="40.5546875" style="3" customWidth="1"/>
    <col min="4" max="21" width="10.77734375" style="3" customWidth="1"/>
    <col min="22" max="22" width="10.77734375" style="3" bestFit="1" customWidth="1"/>
    <col min="23" max="23" width="11.44140625" style="3" bestFit="1" customWidth="1"/>
    <col min="24" max="24" width="7.77734375" style="3" bestFit="1" customWidth="1"/>
    <col min="25" max="25" width="9.44140625" style="3" bestFit="1" customWidth="1"/>
    <col min="26" max="26" width="9.21875" style="3" bestFit="1" customWidth="1"/>
    <col min="27" max="27" width="7.44140625" style="3" bestFit="1" customWidth="1"/>
    <col min="28" max="28" width="10.77734375" style="3" bestFit="1" customWidth="1"/>
    <col min="29" max="29" width="11.44140625" style="3" bestFit="1" customWidth="1"/>
    <col min="30" max="30" width="7.77734375" style="3" bestFit="1" customWidth="1"/>
    <col min="31" max="31" width="9.44140625" style="3" bestFit="1" customWidth="1"/>
    <col min="32" max="32" width="9.21875" style="3" bestFit="1" customWidth="1"/>
    <col min="33" max="33" width="7.44140625" style="3" bestFit="1" customWidth="1"/>
    <col min="34" max="34" width="10.77734375" style="3" bestFit="1" customWidth="1"/>
    <col min="35" max="35" width="11.44140625" style="3" bestFit="1" customWidth="1"/>
    <col min="36" max="36" width="7.77734375" style="3" bestFit="1" customWidth="1"/>
    <col min="37" max="37" width="9.44140625" style="3" bestFit="1" customWidth="1"/>
    <col min="38" max="38" width="9.21875" style="3" bestFit="1" customWidth="1"/>
    <col min="39" max="39" width="7.44140625" style="3" bestFit="1" customWidth="1"/>
    <col min="40" max="40" width="10.77734375" style="3" bestFit="1" customWidth="1"/>
    <col min="41" max="41" width="11.44140625" style="3" bestFit="1" customWidth="1"/>
    <col min="42" max="42" width="7.77734375" style="3" bestFit="1" customWidth="1"/>
    <col min="43" max="43" width="9.44140625" style="3" bestFit="1" customWidth="1"/>
    <col min="44" max="44" width="9.21875" style="3" bestFit="1" customWidth="1"/>
    <col min="45" max="45" width="7.44140625" style="3" bestFit="1" customWidth="1"/>
    <col min="46" max="46" width="10.77734375" style="3" bestFit="1" customWidth="1"/>
    <col min="47" max="47" width="11.44140625" style="3" bestFit="1" customWidth="1"/>
    <col min="48" max="48" width="7.77734375" style="3" bestFit="1" customWidth="1"/>
    <col min="49" max="49" width="9.44140625" style="3" bestFit="1" customWidth="1"/>
    <col min="50" max="50" width="9.21875" style="3" bestFit="1" customWidth="1"/>
    <col min="51" max="51" width="8" style="3" bestFit="1" customWidth="1"/>
    <col min="52" max="52" width="10.77734375" style="3" bestFit="1" customWidth="1"/>
    <col min="53" max="53" width="11.44140625" style="3" bestFit="1" customWidth="1"/>
    <col min="54" max="54" width="7.77734375" style="3" bestFit="1" customWidth="1"/>
    <col min="55" max="55" width="9.44140625" style="3" bestFit="1" customWidth="1"/>
    <col min="56" max="56" width="9.21875" style="3" bestFit="1" customWidth="1"/>
    <col min="57" max="57" width="7.44140625" style="3" bestFit="1" customWidth="1"/>
    <col min="58" max="58" width="10.77734375" style="3" bestFit="1" customWidth="1"/>
    <col min="59" max="59" width="11.44140625" style="3" bestFit="1" customWidth="1"/>
    <col min="60" max="60" width="7.77734375" style="3" bestFit="1" customWidth="1"/>
    <col min="61" max="61" width="9.44140625" style="3" bestFit="1" customWidth="1"/>
    <col min="62" max="62" width="9.21875" style="3" bestFit="1" customWidth="1"/>
    <col min="63" max="63" width="7.44140625" style="3" bestFit="1" customWidth="1"/>
    <col min="64" max="64" width="10.77734375" style="3" bestFit="1" customWidth="1"/>
    <col min="65" max="65" width="11.44140625" style="3" bestFit="1" customWidth="1"/>
    <col min="66" max="66" width="7.77734375" style="3" bestFit="1" customWidth="1"/>
    <col min="67" max="67" width="9.44140625" style="3" bestFit="1" customWidth="1"/>
    <col min="68" max="68" width="9.21875" style="3" bestFit="1" customWidth="1"/>
    <col min="69" max="69" width="8" style="3" bestFit="1" customWidth="1"/>
    <col min="70" max="70" width="10.77734375" style="3" bestFit="1" customWidth="1"/>
    <col min="71" max="71" width="11.44140625" style="3" bestFit="1" customWidth="1"/>
    <col min="72" max="72" width="7.77734375" style="3" bestFit="1" customWidth="1"/>
    <col min="73" max="73" width="9.44140625" style="3" bestFit="1" customWidth="1"/>
    <col min="74" max="74" width="9.21875" style="3" bestFit="1" customWidth="1"/>
    <col min="75" max="75" width="7.44140625" style="3" bestFit="1" customWidth="1"/>
    <col min="76" max="76" width="10.77734375" style="3" bestFit="1" customWidth="1"/>
    <col min="77" max="77" width="11.44140625" style="3" bestFit="1" customWidth="1"/>
    <col min="78" max="78" width="7.77734375" style="3" bestFit="1" customWidth="1"/>
    <col min="79" max="79" width="9.44140625" style="3" bestFit="1" customWidth="1"/>
    <col min="80" max="80" width="9.21875" style="3" bestFit="1" customWidth="1"/>
    <col min="81" max="81" width="7.44140625" style="3" bestFit="1" customWidth="1"/>
    <col min="82" max="82" width="10.77734375" style="3" bestFit="1" customWidth="1"/>
    <col min="83" max="83" width="11.44140625" style="3" bestFit="1" customWidth="1"/>
    <col min="84" max="84" width="7.77734375" style="3" bestFit="1" customWidth="1"/>
    <col min="85" max="85" width="9.44140625" style="3" bestFit="1" customWidth="1"/>
    <col min="86" max="86" width="9.21875" style="3" bestFit="1" customWidth="1"/>
    <col min="87" max="87" width="7.44140625" style="3" bestFit="1" customWidth="1"/>
    <col min="88" max="88" width="10.77734375" style="3" bestFit="1" customWidth="1"/>
    <col min="89" max="89" width="11.44140625" style="3" bestFit="1" customWidth="1"/>
    <col min="90" max="90" width="7.77734375" style="3" bestFit="1" customWidth="1"/>
    <col min="91" max="91" width="9.44140625" style="3" bestFit="1" customWidth="1"/>
    <col min="92" max="92" width="9.21875" style="3" bestFit="1" customWidth="1"/>
    <col min="93" max="93" width="7.44140625" style="3" bestFit="1" customWidth="1"/>
    <col min="94" max="94" width="10.77734375" style="3" bestFit="1" customWidth="1"/>
    <col min="95" max="95" width="11.44140625" style="3" bestFit="1" customWidth="1"/>
    <col min="96" max="96" width="7.77734375" style="3" bestFit="1" customWidth="1"/>
    <col min="97" max="97" width="9.44140625" style="3" bestFit="1" customWidth="1"/>
    <col min="98" max="98" width="9.21875" style="3" bestFit="1" customWidth="1"/>
    <col min="99" max="99" width="7.44140625" style="3" bestFit="1" customWidth="1"/>
    <col min="100" max="100" width="10.77734375" style="3" bestFit="1" customWidth="1"/>
    <col min="101" max="101" width="11.44140625" style="3" bestFit="1" customWidth="1"/>
    <col min="102" max="102" width="7.77734375" style="3" bestFit="1" customWidth="1"/>
    <col min="103" max="103" width="9.44140625" style="3" bestFit="1" customWidth="1"/>
    <col min="104" max="104" width="9.21875" style="3" bestFit="1" customWidth="1"/>
    <col min="105" max="105" width="10.77734375" style="3" bestFit="1" customWidth="1"/>
    <col min="106" max="106" width="11.44140625" style="3" bestFit="1" customWidth="1"/>
    <col min="107" max="107" width="7.77734375" style="3" bestFit="1" customWidth="1"/>
    <col min="108" max="108" width="9.44140625" style="3" bestFit="1" customWidth="1"/>
    <col min="109" max="109" width="9.21875" style="3" bestFit="1" customWidth="1"/>
    <col min="110" max="110" width="10.77734375" style="3" bestFit="1" customWidth="1"/>
    <col min="111" max="111" width="11.44140625" style="3" bestFit="1" customWidth="1"/>
    <col min="112" max="112" width="7.77734375" style="3" bestFit="1" customWidth="1"/>
    <col min="113" max="113" width="9.44140625" style="3" bestFit="1" customWidth="1"/>
    <col min="114" max="114" width="9.21875" style="3" bestFit="1" customWidth="1"/>
    <col min="115" max="115" width="10.77734375" style="3" bestFit="1" customWidth="1"/>
    <col min="116" max="116" width="11.44140625" style="3" bestFit="1" customWidth="1"/>
    <col min="117" max="117" width="8.44140625" style="3" bestFit="1" customWidth="1"/>
    <col min="118" max="118" width="9.44140625" style="3" bestFit="1" customWidth="1"/>
    <col min="119" max="119" width="9.21875" style="3" bestFit="1" customWidth="1"/>
    <col min="120" max="120" width="10.77734375" style="3" bestFit="1" customWidth="1"/>
    <col min="121" max="121" width="11.44140625" style="3" bestFit="1" customWidth="1"/>
    <col min="122" max="122" width="8.44140625" style="3" bestFit="1" customWidth="1"/>
    <col min="123" max="123" width="9.44140625" style="3" bestFit="1" customWidth="1"/>
    <col min="124" max="124" width="9.21875" style="3" bestFit="1" customWidth="1"/>
    <col min="125" max="125" width="10.77734375" style="3" bestFit="1" customWidth="1"/>
    <col min="126" max="126" width="11.44140625" style="3" bestFit="1" customWidth="1"/>
    <col min="127" max="127" width="8.44140625" style="3" bestFit="1" customWidth="1"/>
    <col min="128" max="128" width="9.44140625" style="3" bestFit="1" customWidth="1"/>
    <col min="129" max="129" width="9.21875" style="3" bestFit="1" customWidth="1"/>
    <col min="130" max="130" width="10.77734375" style="3" bestFit="1" customWidth="1"/>
    <col min="131" max="131" width="11.44140625" style="3" bestFit="1" customWidth="1"/>
    <col min="132" max="132" width="7.77734375" style="3" bestFit="1" customWidth="1"/>
    <col min="133" max="133" width="9.44140625" style="3" bestFit="1" customWidth="1"/>
    <col min="134" max="134" width="9.21875" style="3" bestFit="1" customWidth="1"/>
    <col min="135" max="135" width="10.77734375" style="3" bestFit="1" customWidth="1"/>
    <col min="136" max="136" width="11.44140625" style="3" bestFit="1" customWidth="1"/>
    <col min="137" max="137" width="7.77734375" style="3" bestFit="1" customWidth="1"/>
    <col min="138" max="138" width="9.44140625" style="3" bestFit="1" customWidth="1"/>
    <col min="139" max="139" width="9.21875" style="3" bestFit="1" customWidth="1"/>
    <col min="140" max="140" width="10.77734375" style="3" bestFit="1" customWidth="1"/>
    <col min="141" max="141" width="11.44140625" style="3" bestFit="1" customWidth="1"/>
    <col min="142" max="142" width="8.44140625" style="3" bestFit="1" customWidth="1"/>
    <col min="143" max="143" width="9.44140625" style="3" bestFit="1" customWidth="1"/>
    <col min="144" max="144" width="9.21875" style="3" bestFit="1" customWidth="1"/>
    <col min="145" max="16384" width="8.5546875" style="3"/>
  </cols>
  <sheetData>
    <row r="1" spans="1:144" ht="15.6">
      <c r="A1" s="2523" t="s">
        <v>2868</v>
      </c>
      <c r="B1" s="2523"/>
      <c r="C1" s="2523"/>
      <c r="D1" s="2523"/>
      <c r="E1" s="743"/>
      <c r="F1" s="743"/>
      <c r="G1" s="743"/>
      <c r="H1" s="743"/>
      <c r="I1" s="743"/>
      <c r="J1" s="743"/>
      <c r="K1" s="743"/>
      <c r="L1" s="743"/>
      <c r="M1" s="743"/>
      <c r="N1" s="743"/>
      <c r="O1" s="743"/>
      <c r="P1" s="743"/>
      <c r="Q1" s="743"/>
      <c r="R1" s="743"/>
      <c r="S1" s="743"/>
      <c r="T1" s="743"/>
      <c r="U1" s="743"/>
      <c r="V1" s="743"/>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246"/>
      <c r="AW1" s="55"/>
      <c r="AX1" s="55"/>
      <c r="AY1" s="55"/>
      <c r="AZ1" s="55"/>
      <c r="BA1" s="55"/>
      <c r="BB1" s="246"/>
      <c r="BC1" s="55"/>
      <c r="BD1" s="55"/>
      <c r="BE1" s="55"/>
      <c r="BF1" s="55"/>
      <c r="BG1" s="55"/>
      <c r="BH1" s="246"/>
      <c r="BI1" s="55"/>
      <c r="BJ1" s="55"/>
      <c r="BK1" s="55"/>
      <c r="BL1" s="55"/>
      <c r="BM1" s="55"/>
      <c r="BN1" s="246"/>
      <c r="BO1" s="246"/>
      <c r="BP1" s="246"/>
      <c r="BQ1" s="246"/>
      <c r="BR1" s="55"/>
      <c r="BS1" s="55"/>
      <c r="BT1" s="246"/>
      <c r="BU1" s="246"/>
      <c r="BV1" s="246"/>
      <c r="BW1" s="246"/>
      <c r="BX1" s="55"/>
      <c r="BY1" s="55"/>
      <c r="BZ1" s="246"/>
      <c r="CA1" s="246"/>
      <c r="CB1" s="246"/>
      <c r="CC1" s="246"/>
      <c r="CD1" s="55"/>
      <c r="CE1" s="55"/>
      <c r="CF1" s="246"/>
      <c r="CG1" s="246"/>
      <c r="CH1" s="246"/>
      <c r="CI1" s="55"/>
      <c r="CJ1" s="55"/>
      <c r="CK1" s="55"/>
      <c r="CL1" s="246"/>
      <c r="CM1" s="246"/>
      <c r="CN1" s="246"/>
      <c r="CO1" s="246"/>
      <c r="CP1" s="55"/>
      <c r="CQ1" s="55"/>
      <c r="CR1" s="246"/>
      <c r="CS1" s="246"/>
      <c r="CT1" s="246"/>
      <c r="CU1" s="246"/>
      <c r="CV1" s="55"/>
      <c r="CW1" s="55"/>
      <c r="CX1" s="246"/>
      <c r="CY1" s="246"/>
      <c r="CZ1" s="246"/>
      <c r="DA1" s="55"/>
      <c r="DB1" s="55"/>
      <c r="DC1" s="246"/>
      <c r="DD1" s="246"/>
      <c r="DE1" s="246"/>
      <c r="DF1" s="55"/>
      <c r="DG1" s="55"/>
      <c r="DH1" s="246"/>
      <c r="DI1" s="246"/>
      <c r="DJ1" s="246"/>
      <c r="DK1" s="55"/>
      <c r="DL1" s="55"/>
      <c r="DM1" s="246"/>
      <c r="DN1" s="246"/>
      <c r="DO1" s="246"/>
      <c r="DP1" s="55"/>
      <c r="DQ1" s="55"/>
      <c r="DR1" s="246"/>
      <c r="DS1" s="246"/>
      <c r="DT1" s="246"/>
      <c r="DU1" s="55"/>
      <c r="DV1" s="55"/>
      <c r="DW1" s="246"/>
      <c r="DX1" s="246"/>
      <c r="DY1" s="246"/>
      <c r="DZ1" s="55"/>
      <c r="EA1" s="55"/>
      <c r="EB1" s="246"/>
      <c r="EC1" s="246"/>
      <c r="ED1" s="246"/>
      <c r="EE1" s="55"/>
      <c r="EF1" s="55"/>
      <c r="EG1" s="246"/>
      <c r="EH1" s="246"/>
      <c r="EI1" s="246"/>
      <c r="EJ1" s="246"/>
      <c r="EK1" s="246"/>
      <c r="EL1" s="246"/>
      <c r="EM1" s="246"/>
      <c r="EN1" s="262" t="s">
        <v>2345</v>
      </c>
    </row>
    <row r="2" spans="1:144" ht="15.6">
      <c r="A2" s="744"/>
      <c r="B2" s="745"/>
      <c r="C2" s="745"/>
      <c r="D2" s="645"/>
      <c r="E2" s="651"/>
      <c r="F2" s="644"/>
      <c r="G2" s="718"/>
      <c r="H2" s="718"/>
      <c r="I2" s="720"/>
      <c r="J2" s="644"/>
      <c r="K2" s="644"/>
      <c r="L2" s="644"/>
      <c r="M2" s="644"/>
      <c r="N2" s="644"/>
      <c r="O2" s="644"/>
      <c r="P2" s="645"/>
      <c r="Q2" s="651"/>
      <c r="R2" s="644"/>
      <c r="S2" s="718"/>
      <c r="T2" s="718"/>
      <c r="U2" s="720"/>
      <c r="V2" s="645" t="s">
        <v>2475</v>
      </c>
      <c r="W2" s="645"/>
      <c r="X2" s="645"/>
      <c r="Y2" s="645"/>
      <c r="Z2" s="645"/>
      <c r="AA2" s="645"/>
      <c r="AB2" s="645"/>
      <c r="AC2" s="645"/>
      <c r="AD2" s="645"/>
      <c r="AE2" s="645"/>
      <c r="AF2" s="645"/>
      <c r="AG2" s="645"/>
      <c r="AH2" s="645"/>
      <c r="AI2" s="645"/>
      <c r="AJ2" s="645"/>
      <c r="AK2" s="645"/>
      <c r="AL2" s="645"/>
      <c r="AM2" s="645"/>
      <c r="AN2" s="645"/>
      <c r="AO2" s="645"/>
      <c r="AP2" s="645"/>
      <c r="AQ2" s="645"/>
      <c r="AR2" s="645"/>
      <c r="AS2" s="645"/>
      <c r="AT2" s="645"/>
      <c r="AU2" s="645"/>
      <c r="AV2" s="645"/>
      <c r="AW2" s="645"/>
      <c r="AX2" s="645"/>
      <c r="AY2" s="645"/>
      <c r="AZ2" s="645"/>
      <c r="BA2" s="645"/>
      <c r="BB2" s="645"/>
      <c r="BC2" s="645"/>
      <c r="BD2" s="645"/>
      <c r="BE2" s="645"/>
      <c r="BF2" s="645"/>
      <c r="BG2" s="645"/>
      <c r="BH2" s="645"/>
      <c r="BI2" s="645"/>
      <c r="BJ2" s="645"/>
      <c r="BK2" s="645"/>
      <c r="BL2" s="645"/>
      <c r="BM2" s="645"/>
      <c r="BN2" s="645"/>
      <c r="BO2" s="645"/>
      <c r="BP2" s="645"/>
      <c r="BQ2" s="645"/>
      <c r="BR2" s="645"/>
      <c r="BS2" s="645"/>
      <c r="BT2" s="645"/>
      <c r="BU2" s="645"/>
      <c r="BV2" s="645"/>
      <c r="BW2" s="645"/>
      <c r="BX2" s="645"/>
      <c r="BY2" s="645"/>
      <c r="BZ2" s="645"/>
      <c r="CA2" s="645"/>
      <c r="CB2" s="645"/>
      <c r="CC2" s="645"/>
      <c r="CD2" s="645"/>
      <c r="CE2" s="645"/>
      <c r="CF2" s="645"/>
      <c r="CG2" s="645"/>
      <c r="CH2" s="645"/>
      <c r="CI2" s="645"/>
      <c r="CJ2" s="645"/>
      <c r="CK2" s="645"/>
      <c r="CL2" s="645"/>
      <c r="CM2" s="645"/>
      <c r="CN2" s="645"/>
      <c r="CO2" s="645"/>
      <c r="CP2" s="645"/>
      <c r="CQ2" s="645"/>
      <c r="CR2" s="645"/>
      <c r="CS2" s="645"/>
      <c r="CT2" s="645"/>
      <c r="CU2" s="645"/>
      <c r="CV2" s="645"/>
      <c r="CW2" s="645"/>
      <c r="CX2" s="645"/>
      <c r="CY2" s="645"/>
      <c r="CZ2" s="645"/>
      <c r="DA2" s="645"/>
      <c r="DB2" s="645"/>
      <c r="DC2" s="645"/>
      <c r="DD2" s="645"/>
      <c r="DE2" s="645"/>
      <c r="DF2" s="645"/>
      <c r="DG2" s="645"/>
      <c r="DH2" s="645"/>
      <c r="DI2" s="645"/>
      <c r="DJ2" s="645"/>
      <c r="DK2" s="645"/>
      <c r="DL2" s="645"/>
      <c r="DM2" s="645"/>
      <c r="DN2" s="645"/>
      <c r="DO2" s="645"/>
      <c r="DP2" s="645"/>
      <c r="DQ2" s="645"/>
      <c r="DR2" s="645"/>
      <c r="DS2" s="645"/>
      <c r="DT2" s="645"/>
      <c r="DU2" s="645" t="s">
        <v>2625</v>
      </c>
      <c r="DV2" s="645"/>
      <c r="DW2" s="645"/>
      <c r="DX2" s="645"/>
      <c r="DY2" s="645"/>
      <c r="DZ2" s="645"/>
      <c r="EA2" s="645"/>
      <c r="EB2" s="645"/>
      <c r="EC2" s="645"/>
      <c r="ED2" s="645"/>
      <c r="EE2" s="645"/>
      <c r="EF2" s="645"/>
      <c r="EG2" s="645"/>
      <c r="EH2" s="645"/>
      <c r="EI2" s="645"/>
      <c r="EJ2" s="645"/>
      <c r="EK2" s="645"/>
      <c r="EL2" s="645"/>
      <c r="EM2" s="645"/>
      <c r="EN2" s="645"/>
    </row>
    <row r="3" spans="1:144">
      <c r="A3" s="70"/>
      <c r="B3" s="70"/>
      <c r="C3" s="70"/>
      <c r="D3" s="456" t="s">
        <v>2265</v>
      </c>
      <c r="E3" s="722"/>
      <c r="F3" s="722"/>
      <c r="G3" s="722"/>
      <c r="H3" s="722"/>
      <c r="I3" s="722"/>
      <c r="J3" s="722" t="s">
        <v>2372</v>
      </c>
      <c r="K3" s="722"/>
      <c r="L3" s="722"/>
      <c r="M3" s="722"/>
      <c r="N3" s="722"/>
      <c r="O3" s="722"/>
      <c r="P3" s="456" t="s">
        <v>2517</v>
      </c>
      <c r="Q3" s="722"/>
      <c r="R3" s="722"/>
      <c r="S3" s="722"/>
      <c r="T3" s="722"/>
      <c r="U3" s="722"/>
      <c r="V3" s="456" t="s">
        <v>2518</v>
      </c>
      <c r="W3" s="722"/>
      <c r="X3" s="722"/>
      <c r="Y3" s="722"/>
      <c r="Z3" s="722"/>
      <c r="AA3" s="722"/>
      <c r="AB3" s="456" t="s">
        <v>2519</v>
      </c>
      <c r="AC3" s="722"/>
      <c r="AD3" s="722"/>
      <c r="AE3" s="722"/>
      <c r="AF3" s="722"/>
      <c r="AG3" s="722"/>
      <c r="AH3" s="456" t="s">
        <v>2520</v>
      </c>
      <c r="AI3" s="722"/>
      <c r="AJ3" s="722"/>
      <c r="AK3" s="722"/>
      <c r="AL3" s="722"/>
      <c r="AM3" s="722"/>
      <c r="AN3" s="456" t="s">
        <v>2508</v>
      </c>
      <c r="AO3" s="722"/>
      <c r="AP3" s="722"/>
      <c r="AQ3" s="722"/>
      <c r="AR3" s="722"/>
      <c r="AS3" s="722"/>
      <c r="AT3" s="456" t="s">
        <v>2477</v>
      </c>
      <c r="AU3" s="722"/>
      <c r="AV3" s="722"/>
      <c r="AW3" s="722"/>
      <c r="AX3" s="722"/>
      <c r="AY3" s="722"/>
      <c r="AZ3" s="456" t="s">
        <v>2478</v>
      </c>
      <c r="BA3" s="722"/>
      <c r="BB3" s="722"/>
      <c r="BC3" s="722"/>
      <c r="BD3" s="722"/>
      <c r="BE3" s="722"/>
      <c r="BF3" s="456" t="s">
        <v>2479</v>
      </c>
      <c r="BG3" s="722"/>
      <c r="BH3" s="722"/>
      <c r="BI3" s="722"/>
      <c r="BJ3" s="722"/>
      <c r="BK3" s="722"/>
      <c r="BL3" s="456" t="s">
        <v>2480</v>
      </c>
      <c r="BM3" s="722"/>
      <c r="BN3" s="722"/>
      <c r="BO3" s="722"/>
      <c r="BP3" s="722"/>
      <c r="BQ3" s="722"/>
      <c r="BR3" s="456" t="s">
        <v>2481</v>
      </c>
      <c r="BS3" s="722"/>
      <c r="BT3" s="722"/>
      <c r="BU3" s="722"/>
      <c r="BV3" s="722"/>
      <c r="BW3" s="722"/>
      <c r="BX3" s="455" t="s">
        <v>2482</v>
      </c>
      <c r="BY3" s="722"/>
      <c r="BZ3" s="722"/>
      <c r="CA3" s="722"/>
      <c r="CB3" s="722"/>
      <c r="CC3" s="722"/>
      <c r="CD3" s="456" t="s">
        <v>2483</v>
      </c>
      <c r="CE3" s="722"/>
      <c r="CF3" s="722"/>
      <c r="CG3" s="722"/>
      <c r="CH3" s="722"/>
      <c r="CI3" s="722"/>
      <c r="CJ3" s="456" t="s">
        <v>2484</v>
      </c>
      <c r="CK3" s="722"/>
      <c r="CL3" s="722"/>
      <c r="CM3" s="722"/>
      <c r="CN3" s="722"/>
      <c r="CO3" s="722"/>
      <c r="CP3" s="456" t="s">
        <v>2521</v>
      </c>
      <c r="CQ3" s="722"/>
      <c r="CR3" s="722"/>
      <c r="CS3" s="722"/>
      <c r="CT3" s="722"/>
      <c r="CU3" s="722"/>
      <c r="CV3" s="456" t="s">
        <v>2486</v>
      </c>
      <c r="CW3" s="722"/>
      <c r="CX3" s="722"/>
      <c r="CY3" s="722"/>
      <c r="CZ3" s="722"/>
      <c r="DA3" s="456" t="s">
        <v>2487</v>
      </c>
      <c r="DB3" s="722"/>
      <c r="DC3" s="722"/>
      <c r="DD3" s="722"/>
      <c r="DE3" s="722"/>
      <c r="DF3" s="456" t="s">
        <v>2488</v>
      </c>
      <c r="DG3" s="722"/>
      <c r="DH3" s="722"/>
      <c r="DI3" s="722"/>
      <c r="DJ3" s="722"/>
      <c r="DK3" s="456" t="s">
        <v>2489</v>
      </c>
      <c r="DL3" s="722"/>
      <c r="DM3" s="722"/>
      <c r="DN3" s="722"/>
      <c r="DO3" s="722"/>
      <c r="DP3" s="456" t="s">
        <v>2490</v>
      </c>
      <c r="DQ3" s="722"/>
      <c r="DR3" s="722"/>
      <c r="DS3" s="722"/>
      <c r="DT3" s="722"/>
      <c r="DU3" s="456" t="s">
        <v>2491</v>
      </c>
      <c r="DV3" s="722"/>
      <c r="DW3" s="722"/>
      <c r="DX3" s="722"/>
      <c r="DY3" s="722"/>
      <c r="DZ3" s="456" t="s">
        <v>2522</v>
      </c>
      <c r="EA3" s="722"/>
      <c r="EB3" s="722"/>
      <c r="EC3" s="722"/>
      <c r="ED3" s="722"/>
      <c r="EE3" s="455">
        <v>41820</v>
      </c>
      <c r="EF3" s="722"/>
      <c r="EG3" s="722"/>
      <c r="EH3" s="722"/>
      <c r="EI3" s="722"/>
      <c r="EJ3" s="455" t="s">
        <v>2492</v>
      </c>
      <c r="EK3" s="722"/>
      <c r="EL3" s="722"/>
      <c r="EM3" s="722"/>
      <c r="EN3" s="722"/>
    </row>
    <row r="4" spans="1:144" ht="41.4">
      <c r="A4" s="2517"/>
      <c r="B4" s="2522"/>
      <c r="C4" s="2518"/>
      <c r="D4" s="746" t="s">
        <v>2869</v>
      </c>
      <c r="E4" s="747" t="s">
        <v>2870</v>
      </c>
      <c r="F4" s="726" t="s">
        <v>2871</v>
      </c>
      <c r="G4" s="747" t="s">
        <v>2872</v>
      </c>
      <c r="H4" s="726" t="s">
        <v>2873</v>
      </c>
      <c r="I4" s="748" t="s">
        <v>156</v>
      </c>
      <c r="J4" s="726" t="s">
        <v>2869</v>
      </c>
      <c r="K4" s="726" t="s">
        <v>2870</v>
      </c>
      <c r="L4" s="726" t="s">
        <v>2871</v>
      </c>
      <c r="M4" s="726" t="s">
        <v>2872</v>
      </c>
      <c r="N4" s="726" t="s">
        <v>2873</v>
      </c>
      <c r="O4" s="726" t="s">
        <v>156</v>
      </c>
      <c r="P4" s="746" t="s">
        <v>2869</v>
      </c>
      <c r="Q4" s="747" t="s">
        <v>2870</v>
      </c>
      <c r="R4" s="726" t="s">
        <v>2871</v>
      </c>
      <c r="S4" s="747" t="s">
        <v>2872</v>
      </c>
      <c r="T4" s="726" t="s">
        <v>2873</v>
      </c>
      <c r="U4" s="748" t="s">
        <v>156</v>
      </c>
      <c r="V4" s="725" t="s">
        <v>2869</v>
      </c>
      <c r="W4" s="725" t="s">
        <v>2870</v>
      </c>
      <c r="X4" s="725" t="s">
        <v>2871</v>
      </c>
      <c r="Y4" s="725" t="s">
        <v>2872</v>
      </c>
      <c r="Z4" s="725" t="s">
        <v>2873</v>
      </c>
      <c r="AA4" s="725" t="s">
        <v>156</v>
      </c>
      <c r="AB4" s="725" t="s">
        <v>2869</v>
      </c>
      <c r="AC4" s="725" t="s">
        <v>2870</v>
      </c>
      <c r="AD4" s="725" t="s">
        <v>2871</v>
      </c>
      <c r="AE4" s="725" t="s">
        <v>2872</v>
      </c>
      <c r="AF4" s="725" t="s">
        <v>2873</v>
      </c>
      <c r="AG4" s="725" t="s">
        <v>156</v>
      </c>
      <c r="AH4" s="725" t="s">
        <v>2869</v>
      </c>
      <c r="AI4" s="725" t="s">
        <v>2870</v>
      </c>
      <c r="AJ4" s="725" t="s">
        <v>2871</v>
      </c>
      <c r="AK4" s="725" t="s">
        <v>2872</v>
      </c>
      <c r="AL4" s="725" t="s">
        <v>2873</v>
      </c>
      <c r="AM4" s="725" t="s">
        <v>156</v>
      </c>
      <c r="AN4" s="725" t="s">
        <v>2869</v>
      </c>
      <c r="AO4" s="725" t="s">
        <v>2870</v>
      </c>
      <c r="AP4" s="725" t="s">
        <v>2871</v>
      </c>
      <c r="AQ4" s="725" t="s">
        <v>2872</v>
      </c>
      <c r="AR4" s="725" t="s">
        <v>2873</v>
      </c>
      <c r="AS4" s="725" t="s">
        <v>156</v>
      </c>
      <c r="AT4" s="725" t="s">
        <v>2869</v>
      </c>
      <c r="AU4" s="725" t="s">
        <v>2870</v>
      </c>
      <c r="AV4" s="725" t="s">
        <v>2871</v>
      </c>
      <c r="AW4" s="725" t="s">
        <v>2872</v>
      </c>
      <c r="AX4" s="725" t="s">
        <v>2873</v>
      </c>
      <c r="AY4" s="725" t="s">
        <v>156</v>
      </c>
      <c r="AZ4" s="725" t="s">
        <v>2869</v>
      </c>
      <c r="BA4" s="725" t="s">
        <v>2870</v>
      </c>
      <c r="BB4" s="725" t="s">
        <v>2871</v>
      </c>
      <c r="BC4" s="725" t="s">
        <v>2872</v>
      </c>
      <c r="BD4" s="725" t="s">
        <v>2873</v>
      </c>
      <c r="BE4" s="725" t="s">
        <v>156</v>
      </c>
      <c r="BF4" s="725" t="s">
        <v>2869</v>
      </c>
      <c r="BG4" s="725" t="s">
        <v>2870</v>
      </c>
      <c r="BH4" s="725" t="s">
        <v>2871</v>
      </c>
      <c r="BI4" s="725" t="s">
        <v>2872</v>
      </c>
      <c r="BJ4" s="725" t="s">
        <v>2873</v>
      </c>
      <c r="BK4" s="725" t="s">
        <v>156</v>
      </c>
      <c r="BL4" s="725" t="s">
        <v>2869</v>
      </c>
      <c r="BM4" s="725" t="s">
        <v>2870</v>
      </c>
      <c r="BN4" s="725" t="s">
        <v>2871</v>
      </c>
      <c r="BO4" s="725" t="s">
        <v>2872</v>
      </c>
      <c r="BP4" s="725" t="s">
        <v>2873</v>
      </c>
      <c r="BQ4" s="725" t="s">
        <v>156</v>
      </c>
      <c r="BR4" s="725" t="s">
        <v>2869</v>
      </c>
      <c r="BS4" s="725" t="s">
        <v>2870</v>
      </c>
      <c r="BT4" s="725" t="s">
        <v>2871</v>
      </c>
      <c r="BU4" s="725" t="s">
        <v>2872</v>
      </c>
      <c r="BV4" s="725" t="s">
        <v>2873</v>
      </c>
      <c r="BW4" s="725" t="s">
        <v>156</v>
      </c>
      <c r="BX4" s="725" t="s">
        <v>2869</v>
      </c>
      <c r="BY4" s="725" t="s">
        <v>2870</v>
      </c>
      <c r="BZ4" s="725" t="s">
        <v>2871</v>
      </c>
      <c r="CA4" s="725" t="s">
        <v>2872</v>
      </c>
      <c r="CB4" s="725" t="s">
        <v>2873</v>
      </c>
      <c r="CC4" s="725" t="s">
        <v>156</v>
      </c>
      <c r="CD4" s="725" t="s">
        <v>2869</v>
      </c>
      <c r="CE4" s="725" t="s">
        <v>2870</v>
      </c>
      <c r="CF4" s="725" t="s">
        <v>2871</v>
      </c>
      <c r="CG4" s="725" t="s">
        <v>2872</v>
      </c>
      <c r="CH4" s="725" t="s">
        <v>2873</v>
      </c>
      <c r="CI4" s="725" t="s">
        <v>156</v>
      </c>
      <c r="CJ4" s="725" t="s">
        <v>2869</v>
      </c>
      <c r="CK4" s="725" t="s">
        <v>2870</v>
      </c>
      <c r="CL4" s="725" t="s">
        <v>2871</v>
      </c>
      <c r="CM4" s="725" t="s">
        <v>2872</v>
      </c>
      <c r="CN4" s="725" t="s">
        <v>2873</v>
      </c>
      <c r="CO4" s="725" t="s">
        <v>156</v>
      </c>
      <c r="CP4" s="725" t="s">
        <v>2869</v>
      </c>
      <c r="CQ4" s="725" t="s">
        <v>2870</v>
      </c>
      <c r="CR4" s="725" t="s">
        <v>2871</v>
      </c>
      <c r="CS4" s="725" t="s">
        <v>2872</v>
      </c>
      <c r="CT4" s="725" t="s">
        <v>2873</v>
      </c>
      <c r="CU4" s="725" t="s">
        <v>156</v>
      </c>
      <c r="CV4" s="725" t="s">
        <v>2869</v>
      </c>
      <c r="CW4" s="725" t="s">
        <v>2870</v>
      </c>
      <c r="CX4" s="725" t="s">
        <v>2871</v>
      </c>
      <c r="CY4" s="725" t="s">
        <v>2872</v>
      </c>
      <c r="CZ4" s="725" t="s">
        <v>2873</v>
      </c>
      <c r="DA4" s="725" t="s">
        <v>2869</v>
      </c>
      <c r="DB4" s="725" t="s">
        <v>2870</v>
      </c>
      <c r="DC4" s="725" t="s">
        <v>2871</v>
      </c>
      <c r="DD4" s="725" t="s">
        <v>2872</v>
      </c>
      <c r="DE4" s="725" t="s">
        <v>2873</v>
      </c>
      <c r="DF4" s="725" t="s">
        <v>2869</v>
      </c>
      <c r="DG4" s="725" t="s">
        <v>2870</v>
      </c>
      <c r="DH4" s="725" t="s">
        <v>2871</v>
      </c>
      <c r="DI4" s="725" t="s">
        <v>2872</v>
      </c>
      <c r="DJ4" s="725" t="s">
        <v>2873</v>
      </c>
      <c r="DK4" s="725" t="s">
        <v>2869</v>
      </c>
      <c r="DL4" s="725" t="s">
        <v>2870</v>
      </c>
      <c r="DM4" s="725" t="s">
        <v>2871</v>
      </c>
      <c r="DN4" s="725" t="s">
        <v>2872</v>
      </c>
      <c r="DO4" s="725" t="s">
        <v>2873</v>
      </c>
      <c r="DP4" s="725" t="s">
        <v>2869</v>
      </c>
      <c r="DQ4" s="725" t="s">
        <v>2870</v>
      </c>
      <c r="DR4" s="725" t="s">
        <v>2871</v>
      </c>
      <c r="DS4" s="725" t="s">
        <v>2872</v>
      </c>
      <c r="DT4" s="725" t="s">
        <v>2873</v>
      </c>
      <c r="DU4" s="725" t="s">
        <v>2869</v>
      </c>
      <c r="DV4" s="725" t="s">
        <v>2870</v>
      </c>
      <c r="DW4" s="725" t="s">
        <v>2871</v>
      </c>
      <c r="DX4" s="725" t="s">
        <v>2872</v>
      </c>
      <c r="DY4" s="725" t="s">
        <v>2873</v>
      </c>
      <c r="DZ4" s="725" t="s">
        <v>2869</v>
      </c>
      <c r="EA4" s="725" t="s">
        <v>2870</v>
      </c>
      <c r="EB4" s="725" t="s">
        <v>2871</v>
      </c>
      <c r="EC4" s="725" t="s">
        <v>2872</v>
      </c>
      <c r="ED4" s="725" t="s">
        <v>2873</v>
      </c>
      <c r="EE4" s="725" t="s">
        <v>2869</v>
      </c>
      <c r="EF4" s="725" t="s">
        <v>2870</v>
      </c>
      <c r="EG4" s="725" t="s">
        <v>2871</v>
      </c>
      <c r="EH4" s="725" t="s">
        <v>2872</v>
      </c>
      <c r="EI4" s="725" t="s">
        <v>2873</v>
      </c>
      <c r="EJ4" s="725" t="s">
        <v>2869</v>
      </c>
      <c r="EK4" s="725" t="s">
        <v>2870</v>
      </c>
      <c r="EL4" s="725" t="s">
        <v>2871</v>
      </c>
      <c r="EM4" s="725" t="s">
        <v>2872</v>
      </c>
      <c r="EN4" s="725" t="s">
        <v>2873</v>
      </c>
    </row>
    <row r="5" spans="1:144">
      <c r="A5" s="124" t="s">
        <v>1905</v>
      </c>
      <c r="B5" s="124"/>
      <c r="C5" s="124"/>
      <c r="D5" s="82">
        <v>5403</v>
      </c>
      <c r="E5" s="82">
        <v>1943</v>
      </c>
      <c r="F5" s="82">
        <v>4869</v>
      </c>
      <c r="G5" s="82">
        <v>4856</v>
      </c>
      <c r="H5" s="82">
        <v>485</v>
      </c>
      <c r="I5" s="82">
        <v>17556</v>
      </c>
      <c r="J5" s="82">
        <v>5024</v>
      </c>
      <c r="K5" s="82">
        <v>1779</v>
      </c>
      <c r="L5" s="82">
        <v>3919</v>
      </c>
      <c r="M5" s="82">
        <v>4555</v>
      </c>
      <c r="N5" s="82">
        <v>395</v>
      </c>
      <c r="O5" s="82">
        <v>15672</v>
      </c>
      <c r="P5" s="82">
        <v>4498</v>
      </c>
      <c r="Q5" s="82">
        <v>1643</v>
      </c>
      <c r="R5" s="82">
        <v>4238</v>
      </c>
      <c r="S5" s="82">
        <v>4208</v>
      </c>
      <c r="T5" s="82">
        <v>828</v>
      </c>
      <c r="U5" s="82">
        <v>15415</v>
      </c>
      <c r="V5" s="82">
        <v>4446</v>
      </c>
      <c r="W5" s="82">
        <v>2045</v>
      </c>
      <c r="X5" s="82">
        <v>4044</v>
      </c>
      <c r="Y5" s="82">
        <v>4664</v>
      </c>
      <c r="Z5" s="82">
        <v>536</v>
      </c>
      <c r="AA5" s="82">
        <v>15735</v>
      </c>
      <c r="AB5" s="82">
        <v>4654</v>
      </c>
      <c r="AC5" s="82">
        <v>1669</v>
      </c>
      <c r="AD5" s="82">
        <v>4246</v>
      </c>
      <c r="AE5" s="82">
        <v>5255</v>
      </c>
      <c r="AF5" s="82">
        <v>425</v>
      </c>
      <c r="AG5" s="82">
        <v>16249</v>
      </c>
      <c r="AH5" s="82">
        <v>3954</v>
      </c>
      <c r="AI5" s="82">
        <v>2328</v>
      </c>
      <c r="AJ5" s="82">
        <v>4064</v>
      </c>
      <c r="AK5" s="82">
        <v>4436</v>
      </c>
      <c r="AL5" s="82">
        <v>535</v>
      </c>
      <c r="AM5" s="82">
        <v>15317</v>
      </c>
      <c r="AN5" s="82">
        <v>4118</v>
      </c>
      <c r="AO5" s="82">
        <v>2059</v>
      </c>
      <c r="AP5" s="82">
        <v>4121</v>
      </c>
      <c r="AQ5" s="82">
        <v>3975</v>
      </c>
      <c r="AR5" s="82">
        <v>568</v>
      </c>
      <c r="AS5" s="82">
        <v>14841</v>
      </c>
      <c r="AT5" s="82">
        <v>5097</v>
      </c>
      <c r="AU5" s="82">
        <v>1989</v>
      </c>
      <c r="AV5" s="82">
        <v>3386</v>
      </c>
      <c r="AW5" s="82">
        <v>3904</v>
      </c>
      <c r="AX5" s="82">
        <v>545</v>
      </c>
      <c r="AY5" s="82">
        <v>14921</v>
      </c>
      <c r="AZ5" s="82">
        <v>4763</v>
      </c>
      <c r="BA5" s="82">
        <v>1503</v>
      </c>
      <c r="BB5" s="82">
        <v>3978</v>
      </c>
      <c r="BC5" s="82">
        <v>4277</v>
      </c>
      <c r="BD5" s="82">
        <v>532</v>
      </c>
      <c r="BE5" s="82">
        <v>15053</v>
      </c>
      <c r="BF5" s="82">
        <v>4483</v>
      </c>
      <c r="BG5" s="82">
        <v>2369</v>
      </c>
      <c r="BH5" s="82">
        <v>3586</v>
      </c>
      <c r="BI5" s="82">
        <v>4493</v>
      </c>
      <c r="BJ5" s="82">
        <v>505</v>
      </c>
      <c r="BK5" s="82">
        <v>15436</v>
      </c>
      <c r="BL5" s="82">
        <v>4689</v>
      </c>
      <c r="BM5" s="82">
        <v>1586</v>
      </c>
      <c r="BN5" s="82">
        <v>3852</v>
      </c>
      <c r="BO5" s="82">
        <v>4082</v>
      </c>
      <c r="BP5" s="82">
        <v>489</v>
      </c>
      <c r="BQ5" s="82">
        <v>14698</v>
      </c>
      <c r="BR5" s="82">
        <v>4727</v>
      </c>
      <c r="BS5" s="82">
        <v>1843</v>
      </c>
      <c r="BT5" s="82">
        <v>3934</v>
      </c>
      <c r="BU5" s="82">
        <v>4394</v>
      </c>
      <c r="BV5" s="82">
        <v>464</v>
      </c>
      <c r="BW5" s="82">
        <v>15362</v>
      </c>
      <c r="BX5" s="82">
        <v>5298</v>
      </c>
      <c r="BY5" s="82">
        <v>2982</v>
      </c>
      <c r="BZ5" s="82">
        <v>3989</v>
      </c>
      <c r="CA5" s="82">
        <v>4940</v>
      </c>
      <c r="CB5" s="82">
        <v>471</v>
      </c>
      <c r="CC5" s="749">
        <v>17680</v>
      </c>
      <c r="CD5" s="82">
        <v>4527</v>
      </c>
      <c r="CE5" s="82">
        <v>1732</v>
      </c>
      <c r="CF5" s="82">
        <v>4037</v>
      </c>
      <c r="CG5" s="82">
        <v>5058</v>
      </c>
      <c r="CH5" s="82">
        <v>589</v>
      </c>
      <c r="CI5" s="749">
        <v>15943</v>
      </c>
      <c r="CJ5" s="82">
        <v>5730</v>
      </c>
      <c r="CK5" s="82">
        <v>2135</v>
      </c>
      <c r="CL5" s="82">
        <v>5997</v>
      </c>
      <c r="CM5" s="82">
        <v>5084</v>
      </c>
      <c r="CN5" s="82">
        <v>497</v>
      </c>
      <c r="CO5" s="82">
        <v>19443</v>
      </c>
      <c r="CP5" s="82">
        <v>7158</v>
      </c>
      <c r="CQ5" s="82">
        <v>2144</v>
      </c>
      <c r="CR5" s="82">
        <v>4749</v>
      </c>
      <c r="CS5" s="82">
        <v>5260</v>
      </c>
      <c r="CT5" s="82">
        <v>353</v>
      </c>
      <c r="CU5" s="82">
        <v>19664</v>
      </c>
      <c r="CV5" s="82">
        <v>6380</v>
      </c>
      <c r="CW5" s="82">
        <v>2066</v>
      </c>
      <c r="CX5" s="82">
        <v>4522</v>
      </c>
      <c r="CY5" s="82">
        <v>5317</v>
      </c>
      <c r="CZ5" s="82">
        <v>333</v>
      </c>
      <c r="DA5" s="82">
        <v>5531</v>
      </c>
      <c r="DB5" s="82">
        <v>1808</v>
      </c>
      <c r="DC5" s="82">
        <v>4545</v>
      </c>
      <c r="DD5" s="82">
        <v>4866</v>
      </c>
      <c r="DE5" s="82">
        <v>347</v>
      </c>
      <c r="DF5" s="82">
        <v>7057</v>
      </c>
      <c r="DG5" s="82">
        <v>1731</v>
      </c>
      <c r="DH5" s="82">
        <v>4398</v>
      </c>
      <c r="DI5" s="82">
        <v>5123</v>
      </c>
      <c r="DJ5" s="82">
        <v>252</v>
      </c>
      <c r="DK5" s="82">
        <v>6324</v>
      </c>
      <c r="DL5" s="82">
        <v>2015</v>
      </c>
      <c r="DM5" s="82">
        <v>4727</v>
      </c>
      <c r="DN5" s="82">
        <v>4225</v>
      </c>
      <c r="DO5" s="82">
        <v>601</v>
      </c>
      <c r="DP5" s="82">
        <v>5996</v>
      </c>
      <c r="DQ5" s="82">
        <v>2155</v>
      </c>
      <c r="DR5" s="82">
        <v>3737</v>
      </c>
      <c r="DS5" s="82">
        <v>4233</v>
      </c>
      <c r="DT5" s="82">
        <v>702</v>
      </c>
      <c r="DU5" s="82">
        <v>5305</v>
      </c>
      <c r="DV5" s="82">
        <v>1544</v>
      </c>
      <c r="DW5" s="82">
        <v>3389</v>
      </c>
      <c r="DX5" s="82">
        <v>4760</v>
      </c>
      <c r="DY5" s="82">
        <v>429</v>
      </c>
      <c r="DZ5" s="208">
        <v>5051</v>
      </c>
      <c r="EA5" s="208">
        <v>1655</v>
      </c>
      <c r="EB5" s="208">
        <v>3514</v>
      </c>
      <c r="EC5" s="208">
        <v>4994</v>
      </c>
      <c r="ED5" s="208">
        <v>303</v>
      </c>
      <c r="EE5" s="208">
        <v>4967</v>
      </c>
      <c r="EF5" s="208">
        <v>2095</v>
      </c>
      <c r="EG5" s="208">
        <v>4084</v>
      </c>
      <c r="EH5" s="208">
        <v>4576</v>
      </c>
      <c r="EI5" s="208">
        <v>321</v>
      </c>
      <c r="EJ5" s="239">
        <v>5686</v>
      </c>
      <c r="EK5" s="239">
        <v>1856</v>
      </c>
      <c r="EL5" s="239">
        <v>3917</v>
      </c>
      <c r="EM5" s="239">
        <v>4651</v>
      </c>
      <c r="EN5" s="239">
        <v>431</v>
      </c>
    </row>
    <row r="6" spans="1:144">
      <c r="A6" s="124" t="s">
        <v>1906</v>
      </c>
      <c r="B6" s="124"/>
      <c r="C6" s="124"/>
      <c r="D6" s="82">
        <v>968</v>
      </c>
      <c r="E6" s="82">
        <v>376</v>
      </c>
      <c r="F6" s="82">
        <v>753</v>
      </c>
      <c r="G6" s="82">
        <v>952</v>
      </c>
      <c r="H6" s="82">
        <v>82</v>
      </c>
      <c r="I6" s="82">
        <v>3131</v>
      </c>
      <c r="J6" s="82">
        <v>795</v>
      </c>
      <c r="K6" s="82">
        <v>315</v>
      </c>
      <c r="L6" s="82">
        <v>712</v>
      </c>
      <c r="M6" s="82">
        <v>860</v>
      </c>
      <c r="N6" s="82">
        <v>92</v>
      </c>
      <c r="O6" s="82">
        <v>2774</v>
      </c>
      <c r="P6" s="82">
        <v>750</v>
      </c>
      <c r="Q6" s="82">
        <v>284</v>
      </c>
      <c r="R6" s="82">
        <v>687</v>
      </c>
      <c r="S6" s="82">
        <v>764</v>
      </c>
      <c r="T6" s="82">
        <v>81</v>
      </c>
      <c r="U6" s="82">
        <v>2566</v>
      </c>
      <c r="V6" s="82">
        <v>763</v>
      </c>
      <c r="W6" s="82">
        <v>298</v>
      </c>
      <c r="X6" s="82">
        <v>608</v>
      </c>
      <c r="Y6" s="82">
        <v>745</v>
      </c>
      <c r="Z6" s="82">
        <v>81</v>
      </c>
      <c r="AA6" s="82">
        <v>2495</v>
      </c>
      <c r="AB6" s="82">
        <v>709</v>
      </c>
      <c r="AC6" s="82">
        <v>273</v>
      </c>
      <c r="AD6" s="82">
        <v>579</v>
      </c>
      <c r="AE6" s="82">
        <v>733</v>
      </c>
      <c r="AF6" s="82">
        <v>82</v>
      </c>
      <c r="AG6" s="82">
        <v>2376</v>
      </c>
      <c r="AH6" s="82">
        <v>639</v>
      </c>
      <c r="AI6" s="82">
        <v>251</v>
      </c>
      <c r="AJ6" s="82">
        <v>570</v>
      </c>
      <c r="AK6" s="82">
        <v>702</v>
      </c>
      <c r="AL6" s="82">
        <v>101</v>
      </c>
      <c r="AM6" s="82">
        <v>2263</v>
      </c>
      <c r="AN6" s="82">
        <v>641</v>
      </c>
      <c r="AO6" s="82">
        <v>252</v>
      </c>
      <c r="AP6" s="82">
        <v>557</v>
      </c>
      <c r="AQ6" s="82">
        <v>681</v>
      </c>
      <c r="AR6" s="82">
        <v>109</v>
      </c>
      <c r="AS6" s="82">
        <v>2240</v>
      </c>
      <c r="AT6" s="82">
        <v>737</v>
      </c>
      <c r="AU6" s="82">
        <v>283</v>
      </c>
      <c r="AV6" s="82">
        <v>561</v>
      </c>
      <c r="AW6" s="82">
        <v>663</v>
      </c>
      <c r="AX6" s="82">
        <v>107</v>
      </c>
      <c r="AY6" s="82">
        <v>2351</v>
      </c>
      <c r="AZ6" s="82">
        <v>734</v>
      </c>
      <c r="BA6" s="82">
        <v>252</v>
      </c>
      <c r="BB6" s="82">
        <v>528</v>
      </c>
      <c r="BC6" s="82">
        <v>698</v>
      </c>
      <c r="BD6" s="82">
        <v>111</v>
      </c>
      <c r="BE6" s="82">
        <v>2323</v>
      </c>
      <c r="BF6" s="82">
        <v>677</v>
      </c>
      <c r="BG6" s="82">
        <v>245</v>
      </c>
      <c r="BH6" s="82">
        <v>547</v>
      </c>
      <c r="BI6" s="82">
        <v>767</v>
      </c>
      <c r="BJ6" s="82">
        <v>102</v>
      </c>
      <c r="BK6" s="82">
        <v>2338</v>
      </c>
      <c r="BL6" s="82">
        <v>725</v>
      </c>
      <c r="BM6" s="82">
        <v>241</v>
      </c>
      <c r="BN6" s="82">
        <v>593</v>
      </c>
      <c r="BO6" s="82">
        <v>773</v>
      </c>
      <c r="BP6" s="82">
        <v>93</v>
      </c>
      <c r="BQ6" s="82">
        <v>2425</v>
      </c>
      <c r="BR6" s="82">
        <v>730</v>
      </c>
      <c r="BS6" s="82">
        <v>273</v>
      </c>
      <c r="BT6" s="82">
        <v>636</v>
      </c>
      <c r="BU6" s="82">
        <v>792</v>
      </c>
      <c r="BV6" s="82">
        <v>83</v>
      </c>
      <c r="BW6" s="82">
        <v>2514</v>
      </c>
      <c r="BX6" s="82">
        <v>946</v>
      </c>
      <c r="BY6" s="82">
        <v>280</v>
      </c>
      <c r="BZ6" s="82">
        <v>653</v>
      </c>
      <c r="CA6" s="82">
        <v>906</v>
      </c>
      <c r="CB6" s="82">
        <v>99</v>
      </c>
      <c r="CC6" s="749">
        <v>2884</v>
      </c>
      <c r="CD6" s="82">
        <v>862</v>
      </c>
      <c r="CE6" s="82">
        <v>287</v>
      </c>
      <c r="CF6" s="82">
        <v>684</v>
      </c>
      <c r="CG6" s="82">
        <v>951</v>
      </c>
      <c r="CH6" s="82">
        <v>110</v>
      </c>
      <c r="CI6" s="749">
        <v>2894</v>
      </c>
      <c r="CJ6" s="82">
        <v>1023</v>
      </c>
      <c r="CK6" s="82">
        <v>294</v>
      </c>
      <c r="CL6" s="82">
        <v>759</v>
      </c>
      <c r="CM6" s="82">
        <v>981</v>
      </c>
      <c r="CN6" s="82">
        <v>100</v>
      </c>
      <c r="CO6" s="82">
        <v>3157</v>
      </c>
      <c r="CP6" s="82">
        <v>1068</v>
      </c>
      <c r="CQ6" s="82">
        <v>377</v>
      </c>
      <c r="CR6" s="82">
        <v>768</v>
      </c>
      <c r="CS6" s="82">
        <v>1062</v>
      </c>
      <c r="CT6" s="82">
        <v>66</v>
      </c>
      <c r="CU6" s="82">
        <v>3341</v>
      </c>
      <c r="CV6" s="82">
        <v>1049</v>
      </c>
      <c r="CW6" s="82">
        <v>357</v>
      </c>
      <c r="CX6" s="82">
        <v>806</v>
      </c>
      <c r="CY6" s="82">
        <v>1009</v>
      </c>
      <c r="CZ6" s="82">
        <v>63</v>
      </c>
      <c r="DA6" s="82">
        <v>994</v>
      </c>
      <c r="DB6" s="82">
        <v>363</v>
      </c>
      <c r="DC6" s="82">
        <v>820</v>
      </c>
      <c r="DD6" s="82">
        <v>914</v>
      </c>
      <c r="DE6" s="82">
        <v>66</v>
      </c>
      <c r="DF6" s="82">
        <v>1119</v>
      </c>
      <c r="DG6" s="82">
        <v>337</v>
      </c>
      <c r="DH6" s="82">
        <v>812</v>
      </c>
      <c r="DI6" s="82">
        <v>826</v>
      </c>
      <c r="DJ6" s="82">
        <v>56</v>
      </c>
      <c r="DK6" s="82">
        <v>1134</v>
      </c>
      <c r="DL6" s="82">
        <v>422</v>
      </c>
      <c r="DM6" s="82">
        <v>661</v>
      </c>
      <c r="DN6" s="82">
        <v>807</v>
      </c>
      <c r="DO6" s="82">
        <v>50</v>
      </c>
      <c r="DP6" s="82">
        <v>1102</v>
      </c>
      <c r="DQ6" s="82">
        <v>324</v>
      </c>
      <c r="DR6" s="82">
        <v>683</v>
      </c>
      <c r="DS6" s="82">
        <v>781</v>
      </c>
      <c r="DT6" s="82">
        <v>90</v>
      </c>
      <c r="DU6" s="82">
        <v>1051</v>
      </c>
      <c r="DV6" s="82">
        <v>338</v>
      </c>
      <c r="DW6" s="82">
        <v>647</v>
      </c>
      <c r="DX6" s="82">
        <v>863</v>
      </c>
      <c r="DY6" s="82">
        <v>109</v>
      </c>
      <c r="DZ6" s="208">
        <v>1086</v>
      </c>
      <c r="EA6" s="208">
        <v>300</v>
      </c>
      <c r="EB6" s="208">
        <v>667</v>
      </c>
      <c r="EC6" s="208">
        <v>903</v>
      </c>
      <c r="ED6" s="208">
        <v>84</v>
      </c>
      <c r="EE6" s="208">
        <v>962</v>
      </c>
      <c r="EF6" s="208">
        <v>357</v>
      </c>
      <c r="EG6" s="208">
        <v>725</v>
      </c>
      <c r="EH6" s="208">
        <v>870</v>
      </c>
      <c r="EI6" s="208">
        <v>112</v>
      </c>
      <c r="EJ6" s="239">
        <v>1092</v>
      </c>
      <c r="EK6" s="239">
        <v>354</v>
      </c>
      <c r="EL6" s="239">
        <v>737</v>
      </c>
      <c r="EM6" s="239">
        <v>914</v>
      </c>
      <c r="EN6" s="239">
        <v>127</v>
      </c>
    </row>
    <row r="7" spans="1:144">
      <c r="A7" s="124" t="s">
        <v>1907</v>
      </c>
      <c r="B7" s="124"/>
      <c r="C7" s="124"/>
      <c r="D7" s="82">
        <v>286</v>
      </c>
      <c r="E7" s="82">
        <v>96</v>
      </c>
      <c r="F7" s="82">
        <v>203</v>
      </c>
      <c r="G7" s="82">
        <v>253</v>
      </c>
      <c r="H7" s="82">
        <v>36</v>
      </c>
      <c r="I7" s="82">
        <v>874</v>
      </c>
      <c r="J7" s="82">
        <v>246</v>
      </c>
      <c r="K7" s="82">
        <v>83</v>
      </c>
      <c r="L7" s="82">
        <v>191</v>
      </c>
      <c r="M7" s="82">
        <v>227</v>
      </c>
      <c r="N7" s="82">
        <v>35</v>
      </c>
      <c r="O7" s="82">
        <v>782</v>
      </c>
      <c r="P7" s="82">
        <v>252</v>
      </c>
      <c r="Q7" s="82">
        <v>78</v>
      </c>
      <c r="R7" s="82">
        <v>185</v>
      </c>
      <c r="S7" s="82">
        <v>219</v>
      </c>
      <c r="T7" s="82">
        <v>36</v>
      </c>
      <c r="U7" s="82">
        <v>770</v>
      </c>
      <c r="V7" s="82">
        <v>264</v>
      </c>
      <c r="W7" s="82">
        <v>85</v>
      </c>
      <c r="X7" s="82">
        <v>160</v>
      </c>
      <c r="Y7" s="82">
        <v>208</v>
      </c>
      <c r="Z7" s="82">
        <v>34</v>
      </c>
      <c r="AA7" s="82">
        <v>751</v>
      </c>
      <c r="AB7" s="82">
        <v>253</v>
      </c>
      <c r="AC7" s="82">
        <v>65</v>
      </c>
      <c r="AD7" s="82">
        <v>161</v>
      </c>
      <c r="AE7" s="82">
        <v>189</v>
      </c>
      <c r="AF7" s="82">
        <v>34</v>
      </c>
      <c r="AG7" s="82">
        <v>702</v>
      </c>
      <c r="AH7" s="82">
        <v>217</v>
      </c>
      <c r="AI7" s="82">
        <v>73</v>
      </c>
      <c r="AJ7" s="82">
        <v>146</v>
      </c>
      <c r="AK7" s="82">
        <v>188</v>
      </c>
      <c r="AL7" s="82">
        <v>38</v>
      </c>
      <c r="AM7" s="82">
        <v>662</v>
      </c>
      <c r="AN7" s="82">
        <v>209</v>
      </c>
      <c r="AO7" s="82">
        <v>67</v>
      </c>
      <c r="AP7" s="82">
        <v>147</v>
      </c>
      <c r="AQ7" s="82">
        <v>184</v>
      </c>
      <c r="AR7" s="82">
        <v>42</v>
      </c>
      <c r="AS7" s="82">
        <v>649</v>
      </c>
      <c r="AT7" s="82">
        <v>224</v>
      </c>
      <c r="AU7" s="82">
        <v>75</v>
      </c>
      <c r="AV7" s="82">
        <v>156</v>
      </c>
      <c r="AW7" s="82">
        <v>195</v>
      </c>
      <c r="AX7" s="82">
        <v>40</v>
      </c>
      <c r="AY7" s="82">
        <v>690</v>
      </c>
      <c r="AZ7" s="82">
        <v>231</v>
      </c>
      <c r="BA7" s="82">
        <v>69</v>
      </c>
      <c r="BB7" s="82">
        <v>156</v>
      </c>
      <c r="BC7" s="82">
        <v>201</v>
      </c>
      <c r="BD7" s="82">
        <v>44</v>
      </c>
      <c r="BE7" s="82">
        <v>701</v>
      </c>
      <c r="BF7" s="82">
        <v>241</v>
      </c>
      <c r="BG7" s="82">
        <v>74</v>
      </c>
      <c r="BH7" s="82">
        <v>158</v>
      </c>
      <c r="BI7" s="82">
        <v>218</v>
      </c>
      <c r="BJ7" s="82">
        <v>47</v>
      </c>
      <c r="BK7" s="82">
        <v>738</v>
      </c>
      <c r="BL7" s="82">
        <v>240</v>
      </c>
      <c r="BM7" s="82">
        <v>76</v>
      </c>
      <c r="BN7" s="82">
        <v>187</v>
      </c>
      <c r="BO7" s="82">
        <v>224</v>
      </c>
      <c r="BP7" s="82">
        <v>40</v>
      </c>
      <c r="BQ7" s="82">
        <v>767</v>
      </c>
      <c r="BR7" s="82">
        <v>243</v>
      </c>
      <c r="BS7" s="82">
        <v>84</v>
      </c>
      <c r="BT7" s="82">
        <v>184</v>
      </c>
      <c r="BU7" s="82">
        <v>285</v>
      </c>
      <c r="BV7" s="82">
        <v>34</v>
      </c>
      <c r="BW7" s="82">
        <v>830</v>
      </c>
      <c r="BX7" s="82">
        <v>268</v>
      </c>
      <c r="BY7" s="82">
        <v>77</v>
      </c>
      <c r="BZ7" s="82">
        <v>259</v>
      </c>
      <c r="CA7" s="82">
        <v>284</v>
      </c>
      <c r="CB7" s="82">
        <v>40</v>
      </c>
      <c r="CC7" s="749">
        <v>928</v>
      </c>
      <c r="CD7" s="82">
        <v>314</v>
      </c>
      <c r="CE7" s="82">
        <v>88</v>
      </c>
      <c r="CF7" s="82">
        <v>240</v>
      </c>
      <c r="CG7" s="82">
        <v>269</v>
      </c>
      <c r="CH7" s="82">
        <v>51</v>
      </c>
      <c r="CI7" s="749">
        <v>962</v>
      </c>
      <c r="CJ7" s="82">
        <v>339</v>
      </c>
      <c r="CK7" s="82">
        <v>109</v>
      </c>
      <c r="CL7" s="82">
        <v>230</v>
      </c>
      <c r="CM7" s="82">
        <v>317</v>
      </c>
      <c r="CN7" s="82">
        <v>34</v>
      </c>
      <c r="CO7" s="82">
        <v>1029</v>
      </c>
      <c r="CP7" s="82">
        <v>293</v>
      </c>
      <c r="CQ7" s="82">
        <v>101</v>
      </c>
      <c r="CR7" s="82">
        <v>263</v>
      </c>
      <c r="CS7" s="82">
        <v>279</v>
      </c>
      <c r="CT7" s="82">
        <v>34</v>
      </c>
      <c r="CU7" s="82">
        <v>970</v>
      </c>
      <c r="CV7" s="82">
        <v>306</v>
      </c>
      <c r="CW7" s="82">
        <v>93</v>
      </c>
      <c r="CX7" s="82">
        <v>232</v>
      </c>
      <c r="CY7" s="82">
        <v>260</v>
      </c>
      <c r="CZ7" s="82">
        <v>33</v>
      </c>
      <c r="DA7" s="82">
        <v>303</v>
      </c>
      <c r="DB7" s="82">
        <v>92</v>
      </c>
      <c r="DC7" s="82">
        <v>214</v>
      </c>
      <c r="DD7" s="82">
        <v>247</v>
      </c>
      <c r="DE7" s="82">
        <v>24</v>
      </c>
      <c r="DF7" s="82">
        <v>312</v>
      </c>
      <c r="DG7" s="82">
        <v>85</v>
      </c>
      <c r="DH7" s="82">
        <v>194</v>
      </c>
      <c r="DI7" s="82">
        <v>261</v>
      </c>
      <c r="DJ7" s="82">
        <v>16</v>
      </c>
      <c r="DK7" s="82">
        <v>291</v>
      </c>
      <c r="DL7" s="82">
        <v>100</v>
      </c>
      <c r="DM7" s="82">
        <v>192</v>
      </c>
      <c r="DN7" s="82">
        <v>254</v>
      </c>
      <c r="DO7" s="82">
        <v>11</v>
      </c>
      <c r="DP7" s="82">
        <v>332</v>
      </c>
      <c r="DQ7" s="82">
        <v>92</v>
      </c>
      <c r="DR7" s="82">
        <v>224</v>
      </c>
      <c r="DS7" s="82">
        <v>216</v>
      </c>
      <c r="DT7" s="82">
        <v>14</v>
      </c>
      <c r="DU7" s="82">
        <v>357</v>
      </c>
      <c r="DV7" s="82">
        <v>91</v>
      </c>
      <c r="DW7" s="82">
        <v>178</v>
      </c>
      <c r="DX7" s="82">
        <v>230</v>
      </c>
      <c r="DY7" s="82">
        <v>21</v>
      </c>
      <c r="DZ7" s="208">
        <v>316</v>
      </c>
      <c r="EA7" s="208">
        <v>96</v>
      </c>
      <c r="EB7" s="208">
        <v>186</v>
      </c>
      <c r="EC7" s="208">
        <v>227</v>
      </c>
      <c r="ED7" s="208">
        <v>22</v>
      </c>
      <c r="EE7" s="208">
        <v>401</v>
      </c>
      <c r="EF7" s="208">
        <v>116</v>
      </c>
      <c r="EG7" s="208">
        <v>193</v>
      </c>
      <c r="EH7" s="208">
        <v>235</v>
      </c>
      <c r="EI7" s="208">
        <v>23</v>
      </c>
      <c r="EJ7" s="239">
        <v>399</v>
      </c>
      <c r="EK7" s="239">
        <v>107</v>
      </c>
      <c r="EL7" s="239">
        <v>198</v>
      </c>
      <c r="EM7" s="239">
        <v>255</v>
      </c>
      <c r="EN7" s="239">
        <v>32</v>
      </c>
    </row>
    <row r="8" spans="1:144">
      <c r="A8" s="124" t="s">
        <v>1908</v>
      </c>
      <c r="B8" s="124"/>
      <c r="C8" s="124"/>
      <c r="D8" s="82">
        <v>955</v>
      </c>
      <c r="E8" s="82">
        <v>444</v>
      </c>
      <c r="F8" s="82">
        <v>1142</v>
      </c>
      <c r="G8" s="82">
        <v>1535</v>
      </c>
      <c r="H8" s="82">
        <v>118</v>
      </c>
      <c r="I8" s="82">
        <v>4194</v>
      </c>
      <c r="J8" s="82">
        <v>800</v>
      </c>
      <c r="K8" s="82">
        <v>484</v>
      </c>
      <c r="L8" s="82">
        <v>1026</v>
      </c>
      <c r="M8" s="82">
        <v>1426</v>
      </c>
      <c r="N8" s="82">
        <v>109</v>
      </c>
      <c r="O8" s="82">
        <v>3845</v>
      </c>
      <c r="P8" s="82">
        <v>812</v>
      </c>
      <c r="Q8" s="82">
        <v>362</v>
      </c>
      <c r="R8" s="82">
        <v>1009</v>
      </c>
      <c r="S8" s="82">
        <v>1227</v>
      </c>
      <c r="T8" s="82">
        <v>104</v>
      </c>
      <c r="U8" s="82">
        <v>3514</v>
      </c>
      <c r="V8" s="82">
        <v>816</v>
      </c>
      <c r="W8" s="82">
        <v>387</v>
      </c>
      <c r="X8" s="82">
        <v>907</v>
      </c>
      <c r="Y8" s="82">
        <v>1106</v>
      </c>
      <c r="Z8" s="82">
        <v>98</v>
      </c>
      <c r="AA8" s="82">
        <v>3314</v>
      </c>
      <c r="AB8" s="82">
        <v>786</v>
      </c>
      <c r="AC8" s="82">
        <v>333</v>
      </c>
      <c r="AD8" s="82">
        <v>746</v>
      </c>
      <c r="AE8" s="82">
        <v>1109</v>
      </c>
      <c r="AF8" s="82">
        <v>98</v>
      </c>
      <c r="AG8" s="82">
        <v>3072</v>
      </c>
      <c r="AH8" s="82">
        <v>609</v>
      </c>
      <c r="AI8" s="82">
        <v>304</v>
      </c>
      <c r="AJ8" s="82">
        <v>746</v>
      </c>
      <c r="AK8" s="82">
        <v>1039</v>
      </c>
      <c r="AL8" s="82">
        <v>125</v>
      </c>
      <c r="AM8" s="82">
        <v>2823</v>
      </c>
      <c r="AN8" s="82">
        <v>662</v>
      </c>
      <c r="AO8" s="82">
        <v>309</v>
      </c>
      <c r="AP8" s="82">
        <v>725</v>
      </c>
      <c r="AQ8" s="82">
        <v>931</v>
      </c>
      <c r="AR8" s="82">
        <v>144</v>
      </c>
      <c r="AS8" s="82">
        <v>2771</v>
      </c>
      <c r="AT8" s="82">
        <v>742</v>
      </c>
      <c r="AU8" s="82">
        <v>311</v>
      </c>
      <c r="AV8" s="82">
        <v>692</v>
      </c>
      <c r="AW8" s="82">
        <v>931</v>
      </c>
      <c r="AX8" s="82">
        <v>139</v>
      </c>
      <c r="AY8" s="82">
        <v>2815</v>
      </c>
      <c r="AZ8" s="82">
        <v>739</v>
      </c>
      <c r="BA8" s="82">
        <v>275</v>
      </c>
      <c r="BB8" s="82">
        <v>647</v>
      </c>
      <c r="BC8" s="82">
        <v>1031</v>
      </c>
      <c r="BD8" s="82">
        <v>137</v>
      </c>
      <c r="BE8" s="82">
        <v>2829</v>
      </c>
      <c r="BF8" s="82">
        <v>637</v>
      </c>
      <c r="BG8" s="82">
        <v>290</v>
      </c>
      <c r="BH8" s="82">
        <v>710</v>
      </c>
      <c r="BI8" s="82">
        <v>1096</v>
      </c>
      <c r="BJ8" s="82">
        <v>136</v>
      </c>
      <c r="BK8" s="82">
        <v>2869</v>
      </c>
      <c r="BL8" s="82">
        <v>671</v>
      </c>
      <c r="BM8" s="82">
        <v>309</v>
      </c>
      <c r="BN8" s="82">
        <v>776</v>
      </c>
      <c r="BO8" s="82">
        <v>1044</v>
      </c>
      <c r="BP8" s="82">
        <v>125</v>
      </c>
      <c r="BQ8" s="82">
        <v>2925</v>
      </c>
      <c r="BR8" s="82">
        <v>733</v>
      </c>
      <c r="BS8" s="82">
        <v>338</v>
      </c>
      <c r="BT8" s="82">
        <v>809</v>
      </c>
      <c r="BU8" s="82">
        <v>1091</v>
      </c>
      <c r="BV8" s="82">
        <v>103</v>
      </c>
      <c r="BW8" s="82">
        <v>3074</v>
      </c>
      <c r="BX8" s="82">
        <v>840</v>
      </c>
      <c r="BY8" s="82">
        <v>315</v>
      </c>
      <c r="BZ8" s="82">
        <v>752</v>
      </c>
      <c r="CA8" s="82">
        <v>1231</v>
      </c>
      <c r="CB8" s="82">
        <v>123</v>
      </c>
      <c r="CC8" s="749">
        <v>3261</v>
      </c>
      <c r="CD8" s="82">
        <v>755</v>
      </c>
      <c r="CE8" s="82">
        <v>312</v>
      </c>
      <c r="CF8" s="82">
        <v>920</v>
      </c>
      <c r="CG8" s="82">
        <v>1261</v>
      </c>
      <c r="CH8" s="82">
        <v>140</v>
      </c>
      <c r="CI8" s="749">
        <v>3388</v>
      </c>
      <c r="CJ8" s="82">
        <v>999</v>
      </c>
      <c r="CK8" s="82">
        <v>404</v>
      </c>
      <c r="CL8" s="82">
        <v>928</v>
      </c>
      <c r="CM8" s="82">
        <v>1234</v>
      </c>
      <c r="CN8" s="82">
        <v>112</v>
      </c>
      <c r="CO8" s="82">
        <v>3677</v>
      </c>
      <c r="CP8" s="82">
        <v>938</v>
      </c>
      <c r="CQ8" s="82">
        <v>399</v>
      </c>
      <c r="CR8" s="82">
        <v>916</v>
      </c>
      <c r="CS8" s="82">
        <v>1337</v>
      </c>
      <c r="CT8" s="82">
        <v>102</v>
      </c>
      <c r="CU8" s="82">
        <v>3692</v>
      </c>
      <c r="CV8" s="82">
        <v>1004</v>
      </c>
      <c r="CW8" s="82">
        <v>356</v>
      </c>
      <c r="CX8" s="82">
        <v>901</v>
      </c>
      <c r="CY8" s="82">
        <v>1341</v>
      </c>
      <c r="CZ8" s="82">
        <v>89</v>
      </c>
      <c r="DA8" s="82">
        <v>865</v>
      </c>
      <c r="DB8" s="82">
        <v>367</v>
      </c>
      <c r="DC8" s="82">
        <v>982</v>
      </c>
      <c r="DD8" s="82">
        <v>1241</v>
      </c>
      <c r="DE8" s="82">
        <v>84</v>
      </c>
      <c r="DF8" s="82">
        <v>1053</v>
      </c>
      <c r="DG8" s="82">
        <v>366</v>
      </c>
      <c r="DH8" s="82">
        <v>909</v>
      </c>
      <c r="DI8" s="82">
        <v>1052</v>
      </c>
      <c r="DJ8" s="82">
        <v>56</v>
      </c>
      <c r="DK8" s="82">
        <v>908</v>
      </c>
      <c r="DL8" s="82">
        <v>381</v>
      </c>
      <c r="DM8" s="82">
        <v>812</v>
      </c>
      <c r="DN8" s="82">
        <v>940</v>
      </c>
      <c r="DO8" s="82">
        <v>33</v>
      </c>
      <c r="DP8" s="82">
        <v>930</v>
      </c>
      <c r="DQ8" s="82">
        <v>335</v>
      </c>
      <c r="DR8" s="82">
        <v>703</v>
      </c>
      <c r="DS8" s="82">
        <v>999</v>
      </c>
      <c r="DT8" s="82">
        <v>53</v>
      </c>
      <c r="DU8" s="82">
        <v>858</v>
      </c>
      <c r="DV8" s="82">
        <v>293</v>
      </c>
      <c r="DW8" s="82">
        <v>706</v>
      </c>
      <c r="DX8" s="82">
        <v>1088</v>
      </c>
      <c r="DY8" s="82">
        <v>75</v>
      </c>
      <c r="DZ8" s="208">
        <v>869</v>
      </c>
      <c r="EA8" s="208">
        <v>317</v>
      </c>
      <c r="EB8" s="208">
        <v>753</v>
      </c>
      <c r="EC8" s="208">
        <v>1048</v>
      </c>
      <c r="ED8" s="208">
        <v>56</v>
      </c>
      <c r="EE8" s="208">
        <v>866</v>
      </c>
      <c r="EF8" s="208">
        <v>346</v>
      </c>
      <c r="EG8" s="208">
        <v>753</v>
      </c>
      <c r="EH8" s="208">
        <v>906</v>
      </c>
      <c r="EI8" s="208">
        <v>60</v>
      </c>
      <c r="EJ8" s="239">
        <v>951</v>
      </c>
      <c r="EK8" s="239">
        <v>324</v>
      </c>
      <c r="EL8" s="239">
        <v>691</v>
      </c>
      <c r="EM8" s="239">
        <v>1006</v>
      </c>
      <c r="EN8" s="239">
        <v>76</v>
      </c>
    </row>
    <row r="9" spans="1:144">
      <c r="A9" s="124" t="s">
        <v>1909</v>
      </c>
      <c r="B9" s="124"/>
      <c r="C9" s="124"/>
      <c r="D9" s="82">
        <v>595</v>
      </c>
      <c r="E9" s="82">
        <v>245</v>
      </c>
      <c r="F9" s="82">
        <v>456</v>
      </c>
      <c r="G9" s="82">
        <v>516</v>
      </c>
      <c r="H9" s="82">
        <v>48</v>
      </c>
      <c r="I9" s="82">
        <v>1860</v>
      </c>
      <c r="J9" s="82">
        <v>502</v>
      </c>
      <c r="K9" s="82">
        <v>200</v>
      </c>
      <c r="L9" s="82">
        <v>399</v>
      </c>
      <c r="M9" s="82">
        <v>467</v>
      </c>
      <c r="N9" s="82">
        <v>43</v>
      </c>
      <c r="O9" s="82">
        <v>1611</v>
      </c>
      <c r="P9" s="82">
        <v>489</v>
      </c>
      <c r="Q9" s="82">
        <v>164</v>
      </c>
      <c r="R9" s="82">
        <v>375</v>
      </c>
      <c r="S9" s="82">
        <v>409</v>
      </c>
      <c r="T9" s="82">
        <v>42</v>
      </c>
      <c r="U9" s="82">
        <v>1479</v>
      </c>
      <c r="V9" s="82">
        <v>470</v>
      </c>
      <c r="W9" s="82">
        <v>177</v>
      </c>
      <c r="X9" s="82">
        <v>334</v>
      </c>
      <c r="Y9" s="82">
        <v>388</v>
      </c>
      <c r="Z9" s="82">
        <v>45</v>
      </c>
      <c r="AA9" s="82">
        <v>1414</v>
      </c>
      <c r="AB9" s="82">
        <v>477</v>
      </c>
      <c r="AC9" s="82">
        <v>176</v>
      </c>
      <c r="AD9" s="82">
        <v>314</v>
      </c>
      <c r="AE9" s="82">
        <v>375</v>
      </c>
      <c r="AF9" s="82">
        <v>83</v>
      </c>
      <c r="AG9" s="82">
        <v>1425</v>
      </c>
      <c r="AH9" s="82">
        <v>431</v>
      </c>
      <c r="AI9" s="82">
        <v>145</v>
      </c>
      <c r="AJ9" s="82">
        <v>296</v>
      </c>
      <c r="AK9" s="82">
        <v>409</v>
      </c>
      <c r="AL9" s="82">
        <v>69</v>
      </c>
      <c r="AM9" s="82">
        <v>1350</v>
      </c>
      <c r="AN9" s="82">
        <v>410</v>
      </c>
      <c r="AO9" s="82">
        <v>136</v>
      </c>
      <c r="AP9" s="82">
        <v>331</v>
      </c>
      <c r="AQ9" s="82">
        <v>412</v>
      </c>
      <c r="AR9" s="82">
        <v>63</v>
      </c>
      <c r="AS9" s="82">
        <v>1352</v>
      </c>
      <c r="AT9" s="82">
        <v>510</v>
      </c>
      <c r="AU9" s="82">
        <v>157</v>
      </c>
      <c r="AV9" s="82">
        <v>350</v>
      </c>
      <c r="AW9" s="82">
        <v>361</v>
      </c>
      <c r="AX9" s="82">
        <v>59</v>
      </c>
      <c r="AY9" s="82">
        <v>1437</v>
      </c>
      <c r="AZ9" s="82">
        <v>458</v>
      </c>
      <c r="BA9" s="82">
        <v>148</v>
      </c>
      <c r="BB9" s="82">
        <v>300</v>
      </c>
      <c r="BC9" s="82">
        <v>392</v>
      </c>
      <c r="BD9" s="82">
        <v>76</v>
      </c>
      <c r="BE9" s="82">
        <v>1374</v>
      </c>
      <c r="BF9" s="82">
        <v>388</v>
      </c>
      <c r="BG9" s="82">
        <v>159</v>
      </c>
      <c r="BH9" s="82">
        <v>326</v>
      </c>
      <c r="BI9" s="82">
        <v>443</v>
      </c>
      <c r="BJ9" s="82">
        <v>62</v>
      </c>
      <c r="BK9" s="82">
        <v>1378</v>
      </c>
      <c r="BL9" s="82">
        <v>452</v>
      </c>
      <c r="BM9" s="82">
        <v>142</v>
      </c>
      <c r="BN9" s="82">
        <v>330</v>
      </c>
      <c r="BO9" s="82">
        <v>442</v>
      </c>
      <c r="BP9" s="82">
        <v>56</v>
      </c>
      <c r="BQ9" s="82">
        <v>1422</v>
      </c>
      <c r="BR9" s="82">
        <v>453</v>
      </c>
      <c r="BS9" s="82">
        <v>171</v>
      </c>
      <c r="BT9" s="82">
        <v>478</v>
      </c>
      <c r="BU9" s="82">
        <v>444</v>
      </c>
      <c r="BV9" s="82">
        <v>50</v>
      </c>
      <c r="BW9" s="82">
        <v>1596</v>
      </c>
      <c r="BX9" s="82">
        <v>593</v>
      </c>
      <c r="BY9" s="82">
        <v>160</v>
      </c>
      <c r="BZ9" s="82">
        <v>387</v>
      </c>
      <c r="CA9" s="82">
        <v>493</v>
      </c>
      <c r="CB9" s="82">
        <v>59</v>
      </c>
      <c r="CC9" s="749">
        <v>1692</v>
      </c>
      <c r="CD9" s="82">
        <v>511</v>
      </c>
      <c r="CE9" s="82">
        <v>175</v>
      </c>
      <c r="CF9" s="82">
        <v>405</v>
      </c>
      <c r="CG9" s="82">
        <v>551</v>
      </c>
      <c r="CH9" s="82">
        <v>69</v>
      </c>
      <c r="CI9" s="749">
        <v>1711</v>
      </c>
      <c r="CJ9" s="82">
        <v>560</v>
      </c>
      <c r="CK9" s="82">
        <v>176</v>
      </c>
      <c r="CL9" s="82">
        <v>441</v>
      </c>
      <c r="CM9" s="82">
        <v>568</v>
      </c>
      <c r="CN9" s="82">
        <v>55</v>
      </c>
      <c r="CO9" s="82">
        <v>1800</v>
      </c>
      <c r="CP9" s="82">
        <v>552</v>
      </c>
      <c r="CQ9" s="82">
        <v>203</v>
      </c>
      <c r="CR9" s="82">
        <v>450</v>
      </c>
      <c r="CS9" s="82">
        <v>574</v>
      </c>
      <c r="CT9" s="82">
        <v>47</v>
      </c>
      <c r="CU9" s="82">
        <v>1826</v>
      </c>
      <c r="CV9" s="82">
        <v>600</v>
      </c>
      <c r="CW9" s="82">
        <v>200</v>
      </c>
      <c r="CX9" s="82">
        <v>451</v>
      </c>
      <c r="CY9" s="82">
        <v>536</v>
      </c>
      <c r="CZ9" s="82">
        <v>46</v>
      </c>
      <c r="DA9" s="82">
        <v>566</v>
      </c>
      <c r="DB9" s="82">
        <v>223</v>
      </c>
      <c r="DC9" s="82">
        <v>452</v>
      </c>
      <c r="DD9" s="82">
        <v>524</v>
      </c>
      <c r="DE9" s="82">
        <v>44</v>
      </c>
      <c r="DF9" s="82">
        <v>582</v>
      </c>
      <c r="DG9" s="82">
        <v>193</v>
      </c>
      <c r="DH9" s="82">
        <v>413</v>
      </c>
      <c r="DI9" s="82">
        <v>487</v>
      </c>
      <c r="DJ9" s="82">
        <v>33</v>
      </c>
      <c r="DK9" s="82">
        <v>614</v>
      </c>
      <c r="DL9" s="82">
        <v>199</v>
      </c>
      <c r="DM9" s="82">
        <v>415</v>
      </c>
      <c r="DN9" s="82">
        <v>416</v>
      </c>
      <c r="DO9" s="82">
        <v>26</v>
      </c>
      <c r="DP9" s="82">
        <v>629</v>
      </c>
      <c r="DQ9" s="82">
        <v>196</v>
      </c>
      <c r="DR9" s="82">
        <v>367</v>
      </c>
      <c r="DS9" s="82">
        <v>444</v>
      </c>
      <c r="DT9" s="82">
        <v>29</v>
      </c>
      <c r="DU9" s="82">
        <v>568</v>
      </c>
      <c r="DV9" s="82">
        <v>178</v>
      </c>
      <c r="DW9" s="82">
        <v>344</v>
      </c>
      <c r="DX9" s="82">
        <v>462</v>
      </c>
      <c r="DY9" s="82">
        <v>42</v>
      </c>
      <c r="DZ9" s="208">
        <v>593</v>
      </c>
      <c r="EA9" s="208">
        <v>168</v>
      </c>
      <c r="EB9" s="208">
        <v>376</v>
      </c>
      <c r="EC9" s="208">
        <v>459</v>
      </c>
      <c r="ED9" s="208">
        <v>34</v>
      </c>
      <c r="EE9" s="208">
        <v>576</v>
      </c>
      <c r="EF9" s="208">
        <v>213</v>
      </c>
      <c r="EG9" s="208">
        <v>381</v>
      </c>
      <c r="EH9" s="208">
        <v>468</v>
      </c>
      <c r="EI9" s="208">
        <v>44</v>
      </c>
      <c r="EJ9" s="239">
        <v>615</v>
      </c>
      <c r="EK9" s="239">
        <v>204</v>
      </c>
      <c r="EL9" s="239">
        <v>399</v>
      </c>
      <c r="EM9" s="239">
        <v>502</v>
      </c>
      <c r="EN9" s="239">
        <v>54</v>
      </c>
    </row>
    <row r="10" spans="1:144">
      <c r="A10" s="241" t="s">
        <v>1574</v>
      </c>
      <c r="B10" s="241"/>
      <c r="C10" s="241"/>
      <c r="D10" s="92">
        <v>8207</v>
      </c>
      <c r="E10" s="92">
        <v>3104</v>
      </c>
      <c r="F10" s="92">
        <v>7423</v>
      </c>
      <c r="G10" s="92">
        <v>8112</v>
      </c>
      <c r="H10" s="92">
        <v>769</v>
      </c>
      <c r="I10" s="92">
        <v>27615</v>
      </c>
      <c r="J10" s="92">
        <v>7367</v>
      </c>
      <c r="K10" s="92">
        <v>2861</v>
      </c>
      <c r="L10" s="92">
        <v>6247</v>
      </c>
      <c r="M10" s="92">
        <v>7535</v>
      </c>
      <c r="N10" s="92">
        <v>674</v>
      </c>
      <c r="O10" s="92">
        <v>24684</v>
      </c>
      <c r="P10" s="92">
        <v>6801</v>
      </c>
      <c r="Q10" s="92">
        <v>2531</v>
      </c>
      <c r="R10" s="92">
        <v>6494</v>
      </c>
      <c r="S10" s="92">
        <v>6827</v>
      </c>
      <c r="T10" s="92">
        <v>1091</v>
      </c>
      <c r="U10" s="92">
        <v>23744</v>
      </c>
      <c r="V10" s="92">
        <v>6759</v>
      </c>
      <c r="W10" s="92">
        <v>2992</v>
      </c>
      <c r="X10" s="92">
        <v>6053</v>
      </c>
      <c r="Y10" s="92">
        <v>7111</v>
      </c>
      <c r="Z10" s="92">
        <v>794</v>
      </c>
      <c r="AA10" s="92">
        <v>23709</v>
      </c>
      <c r="AB10" s="92">
        <v>6879</v>
      </c>
      <c r="AC10" s="92">
        <v>2516</v>
      </c>
      <c r="AD10" s="92">
        <v>6046</v>
      </c>
      <c r="AE10" s="92">
        <v>7661</v>
      </c>
      <c r="AF10" s="92">
        <v>722</v>
      </c>
      <c r="AG10" s="92">
        <v>23824</v>
      </c>
      <c r="AH10" s="92">
        <v>5850</v>
      </c>
      <c r="AI10" s="92">
        <v>3101</v>
      </c>
      <c r="AJ10" s="92">
        <v>5822</v>
      </c>
      <c r="AK10" s="92">
        <v>6774</v>
      </c>
      <c r="AL10" s="92">
        <v>868</v>
      </c>
      <c r="AM10" s="92">
        <v>22415</v>
      </c>
      <c r="AN10" s="92">
        <v>6040</v>
      </c>
      <c r="AO10" s="92">
        <v>2823</v>
      </c>
      <c r="AP10" s="92">
        <v>5881</v>
      </c>
      <c r="AQ10" s="92">
        <v>6183</v>
      </c>
      <c r="AR10" s="92">
        <v>926</v>
      </c>
      <c r="AS10" s="92">
        <v>21853</v>
      </c>
      <c r="AT10" s="92">
        <v>7310</v>
      </c>
      <c r="AU10" s="92">
        <v>2815</v>
      </c>
      <c r="AV10" s="92">
        <v>5145</v>
      </c>
      <c r="AW10" s="92">
        <v>6054</v>
      </c>
      <c r="AX10" s="92">
        <v>890</v>
      </c>
      <c r="AY10" s="92">
        <v>22214</v>
      </c>
      <c r="AZ10" s="92">
        <v>6925</v>
      </c>
      <c r="BA10" s="92">
        <v>2247</v>
      </c>
      <c r="BB10" s="92">
        <v>5609</v>
      </c>
      <c r="BC10" s="92">
        <v>6599</v>
      </c>
      <c r="BD10" s="92">
        <v>900</v>
      </c>
      <c r="BE10" s="92">
        <v>22280</v>
      </c>
      <c r="BF10" s="92">
        <v>6426</v>
      </c>
      <c r="BG10" s="92">
        <v>3137</v>
      </c>
      <c r="BH10" s="92">
        <v>5327</v>
      </c>
      <c r="BI10" s="92">
        <v>7017</v>
      </c>
      <c r="BJ10" s="92">
        <v>852</v>
      </c>
      <c r="BK10" s="92">
        <v>22759</v>
      </c>
      <c r="BL10" s="92">
        <v>6777</v>
      </c>
      <c r="BM10" s="92">
        <v>2354</v>
      </c>
      <c r="BN10" s="92">
        <v>5738</v>
      </c>
      <c r="BO10" s="92">
        <v>6565</v>
      </c>
      <c r="BP10" s="92">
        <v>803</v>
      </c>
      <c r="BQ10" s="92">
        <v>22237</v>
      </c>
      <c r="BR10" s="92">
        <v>6886</v>
      </c>
      <c r="BS10" s="92">
        <v>2709</v>
      </c>
      <c r="BT10" s="92">
        <v>6041</v>
      </c>
      <c r="BU10" s="92">
        <v>7006</v>
      </c>
      <c r="BV10" s="92">
        <v>734</v>
      </c>
      <c r="BW10" s="92">
        <v>23376</v>
      </c>
      <c r="BX10" s="92">
        <v>7945</v>
      </c>
      <c r="BY10" s="92">
        <v>3814</v>
      </c>
      <c r="BZ10" s="92">
        <v>6040</v>
      </c>
      <c r="CA10" s="92">
        <v>7854</v>
      </c>
      <c r="CB10" s="92">
        <v>792</v>
      </c>
      <c r="CC10" s="92">
        <v>26445</v>
      </c>
      <c r="CD10" s="92">
        <v>6969</v>
      </c>
      <c r="CE10" s="92">
        <v>2594</v>
      </c>
      <c r="CF10" s="92">
        <v>6286</v>
      </c>
      <c r="CG10" s="92">
        <v>8090</v>
      </c>
      <c r="CH10" s="92">
        <v>959</v>
      </c>
      <c r="CI10" s="92">
        <v>24898</v>
      </c>
      <c r="CJ10" s="92">
        <v>8651</v>
      </c>
      <c r="CK10" s="92">
        <v>3118</v>
      </c>
      <c r="CL10" s="92">
        <v>8355</v>
      </c>
      <c r="CM10" s="92">
        <v>8184</v>
      </c>
      <c r="CN10" s="92">
        <v>798</v>
      </c>
      <c r="CO10" s="92">
        <v>29106</v>
      </c>
      <c r="CP10" s="92">
        <v>10009</v>
      </c>
      <c r="CQ10" s="92">
        <v>3224</v>
      </c>
      <c r="CR10" s="92">
        <v>7146</v>
      </c>
      <c r="CS10" s="92">
        <v>8512</v>
      </c>
      <c r="CT10" s="92">
        <v>602</v>
      </c>
      <c r="CU10" s="92">
        <v>29493</v>
      </c>
      <c r="CV10" s="92">
        <v>9339</v>
      </c>
      <c r="CW10" s="92">
        <v>3072</v>
      </c>
      <c r="CX10" s="92">
        <v>6912</v>
      </c>
      <c r="CY10" s="92">
        <v>8463</v>
      </c>
      <c r="CZ10" s="92">
        <v>564</v>
      </c>
      <c r="DA10" s="92">
        <v>8259</v>
      </c>
      <c r="DB10" s="92">
        <v>2853</v>
      </c>
      <c r="DC10" s="92">
        <v>7013</v>
      </c>
      <c r="DD10" s="92">
        <v>7792</v>
      </c>
      <c r="DE10" s="92">
        <v>565</v>
      </c>
      <c r="DF10" s="92">
        <v>10123</v>
      </c>
      <c r="DG10" s="92">
        <v>2712</v>
      </c>
      <c r="DH10" s="92">
        <v>6726</v>
      </c>
      <c r="DI10" s="92">
        <v>7749</v>
      </c>
      <c r="DJ10" s="92">
        <v>413</v>
      </c>
      <c r="DK10" s="92">
        <v>9271</v>
      </c>
      <c r="DL10" s="92">
        <v>3117</v>
      </c>
      <c r="DM10" s="92">
        <v>6807</v>
      </c>
      <c r="DN10" s="92">
        <v>6642</v>
      </c>
      <c r="DO10" s="92">
        <v>721</v>
      </c>
      <c r="DP10" s="92">
        <v>8989</v>
      </c>
      <c r="DQ10" s="92">
        <v>3102</v>
      </c>
      <c r="DR10" s="92">
        <v>5714</v>
      </c>
      <c r="DS10" s="92">
        <v>6673</v>
      </c>
      <c r="DT10" s="92">
        <v>888</v>
      </c>
      <c r="DU10" s="92">
        <v>8139</v>
      </c>
      <c r="DV10" s="92">
        <v>2444</v>
      </c>
      <c r="DW10" s="92">
        <v>5264</v>
      </c>
      <c r="DX10" s="92">
        <v>7403</v>
      </c>
      <c r="DY10" s="92">
        <v>676</v>
      </c>
      <c r="DZ10" s="275">
        <v>7915</v>
      </c>
      <c r="EA10" s="275">
        <v>2536</v>
      </c>
      <c r="EB10" s="275">
        <v>5496</v>
      </c>
      <c r="EC10" s="275">
        <v>7631</v>
      </c>
      <c r="ED10" s="275">
        <v>499</v>
      </c>
      <c r="EE10" s="275">
        <v>7772</v>
      </c>
      <c r="EF10" s="275">
        <v>3127</v>
      </c>
      <c r="EG10" s="275">
        <v>6136</v>
      </c>
      <c r="EH10" s="275">
        <v>7055</v>
      </c>
      <c r="EI10" s="275">
        <v>560</v>
      </c>
      <c r="EJ10" s="275">
        <v>8743</v>
      </c>
      <c r="EK10" s="275">
        <v>2845</v>
      </c>
      <c r="EL10" s="275">
        <v>5942</v>
      </c>
      <c r="EM10" s="275">
        <v>7328</v>
      </c>
      <c r="EN10" s="275">
        <v>720</v>
      </c>
    </row>
    <row r="11" spans="1:144">
      <c r="A11" s="241" t="s">
        <v>1916</v>
      </c>
      <c r="B11" s="241"/>
      <c r="C11" s="241"/>
      <c r="D11" s="92">
        <v>4557</v>
      </c>
      <c r="E11" s="92">
        <v>706</v>
      </c>
      <c r="F11" s="92">
        <v>1187</v>
      </c>
      <c r="G11" s="92">
        <v>1897</v>
      </c>
      <c r="H11" s="92">
        <v>290</v>
      </c>
      <c r="I11" s="92">
        <v>8637</v>
      </c>
      <c r="J11" s="92">
        <v>2832</v>
      </c>
      <c r="K11" s="92">
        <v>636</v>
      </c>
      <c r="L11" s="92">
        <v>1682</v>
      </c>
      <c r="M11" s="92">
        <v>980</v>
      </c>
      <c r="N11" s="92">
        <v>203</v>
      </c>
      <c r="O11" s="92">
        <v>6333</v>
      </c>
      <c r="P11" s="92">
        <v>3333</v>
      </c>
      <c r="Q11" s="92">
        <v>645</v>
      </c>
      <c r="R11" s="92">
        <v>1022</v>
      </c>
      <c r="S11" s="92">
        <v>886</v>
      </c>
      <c r="T11" s="92">
        <v>267</v>
      </c>
      <c r="U11" s="92">
        <v>6153</v>
      </c>
      <c r="V11" s="92">
        <v>3265</v>
      </c>
      <c r="W11" s="92">
        <v>607</v>
      </c>
      <c r="X11" s="92">
        <v>1011</v>
      </c>
      <c r="Y11" s="92">
        <v>782</v>
      </c>
      <c r="Z11" s="92">
        <v>173</v>
      </c>
      <c r="AA11" s="92">
        <v>5838</v>
      </c>
      <c r="AB11" s="92">
        <v>3283</v>
      </c>
      <c r="AC11" s="92">
        <v>752</v>
      </c>
      <c r="AD11" s="92">
        <v>913</v>
      </c>
      <c r="AE11" s="92">
        <v>853</v>
      </c>
      <c r="AF11" s="92">
        <v>235</v>
      </c>
      <c r="AG11" s="92">
        <v>6036</v>
      </c>
      <c r="AH11" s="92">
        <v>2945</v>
      </c>
      <c r="AI11" s="92">
        <v>579</v>
      </c>
      <c r="AJ11" s="92">
        <v>934</v>
      </c>
      <c r="AK11" s="92">
        <v>735</v>
      </c>
      <c r="AL11" s="92">
        <v>371</v>
      </c>
      <c r="AM11" s="92">
        <v>5564</v>
      </c>
      <c r="AN11" s="92">
        <v>4054</v>
      </c>
      <c r="AO11" s="92">
        <v>830</v>
      </c>
      <c r="AP11" s="92">
        <v>892</v>
      </c>
      <c r="AQ11" s="92">
        <v>1048</v>
      </c>
      <c r="AR11" s="92">
        <v>196</v>
      </c>
      <c r="AS11" s="92">
        <v>7020</v>
      </c>
      <c r="AT11" s="92">
        <v>3283</v>
      </c>
      <c r="AU11" s="92">
        <v>580</v>
      </c>
      <c r="AV11" s="92">
        <v>1073</v>
      </c>
      <c r="AW11" s="92">
        <v>1215</v>
      </c>
      <c r="AX11" s="92">
        <v>202</v>
      </c>
      <c r="AY11" s="92">
        <v>6353</v>
      </c>
      <c r="AZ11" s="92">
        <v>3581</v>
      </c>
      <c r="BA11" s="92">
        <v>712</v>
      </c>
      <c r="BB11" s="92">
        <v>1095</v>
      </c>
      <c r="BC11" s="92">
        <v>1112</v>
      </c>
      <c r="BD11" s="92">
        <v>252</v>
      </c>
      <c r="BE11" s="92">
        <v>6752</v>
      </c>
      <c r="BF11" s="92">
        <v>3277</v>
      </c>
      <c r="BG11" s="92">
        <v>729</v>
      </c>
      <c r="BH11" s="92">
        <v>1019</v>
      </c>
      <c r="BI11" s="92">
        <v>793</v>
      </c>
      <c r="BJ11" s="92">
        <v>231</v>
      </c>
      <c r="BK11" s="92">
        <v>6049</v>
      </c>
      <c r="BL11" s="92">
        <v>3193</v>
      </c>
      <c r="BM11" s="92">
        <v>665</v>
      </c>
      <c r="BN11" s="92">
        <v>865</v>
      </c>
      <c r="BO11" s="92">
        <v>752</v>
      </c>
      <c r="BP11" s="92">
        <v>150</v>
      </c>
      <c r="BQ11" s="92">
        <v>5625</v>
      </c>
      <c r="BR11" s="92">
        <v>3220</v>
      </c>
      <c r="BS11" s="92">
        <v>545</v>
      </c>
      <c r="BT11" s="92">
        <v>728</v>
      </c>
      <c r="BU11" s="92">
        <v>748</v>
      </c>
      <c r="BV11" s="92">
        <v>134</v>
      </c>
      <c r="BW11" s="92">
        <v>5375</v>
      </c>
      <c r="BX11" s="92">
        <v>2973</v>
      </c>
      <c r="BY11" s="92">
        <v>410</v>
      </c>
      <c r="BZ11" s="92">
        <v>841</v>
      </c>
      <c r="CA11" s="92">
        <v>679</v>
      </c>
      <c r="CB11" s="92">
        <v>120</v>
      </c>
      <c r="CC11" s="92">
        <v>5023</v>
      </c>
      <c r="CD11" s="92">
        <v>2428</v>
      </c>
      <c r="CE11" s="92">
        <v>493</v>
      </c>
      <c r="CF11" s="92">
        <v>734</v>
      </c>
      <c r="CG11" s="92">
        <v>664</v>
      </c>
      <c r="CH11" s="92">
        <v>123</v>
      </c>
      <c r="CI11" s="750">
        <v>4442</v>
      </c>
      <c r="CJ11" s="92">
        <v>2380</v>
      </c>
      <c r="CK11" s="92">
        <v>437</v>
      </c>
      <c r="CL11" s="92">
        <v>722</v>
      </c>
      <c r="CM11" s="92">
        <v>789</v>
      </c>
      <c r="CN11" s="92">
        <v>281</v>
      </c>
      <c r="CO11" s="92">
        <v>4609</v>
      </c>
      <c r="CP11" s="92">
        <v>2270</v>
      </c>
      <c r="CQ11" s="92">
        <v>485</v>
      </c>
      <c r="CR11" s="92">
        <v>668</v>
      </c>
      <c r="CS11" s="92">
        <v>742</v>
      </c>
      <c r="CT11" s="92">
        <v>236</v>
      </c>
      <c r="CU11" s="92">
        <v>4401</v>
      </c>
      <c r="CV11" s="92">
        <v>958</v>
      </c>
      <c r="CW11" s="92">
        <v>206</v>
      </c>
      <c r="CX11" s="92">
        <v>526</v>
      </c>
      <c r="CY11" s="92">
        <v>201</v>
      </c>
      <c r="CZ11" s="92">
        <v>44</v>
      </c>
      <c r="DA11" s="92">
        <v>927</v>
      </c>
      <c r="DB11" s="92">
        <v>133</v>
      </c>
      <c r="DC11" s="92">
        <v>269</v>
      </c>
      <c r="DD11" s="92">
        <v>212</v>
      </c>
      <c r="DE11" s="92">
        <v>71</v>
      </c>
      <c r="DF11" s="92">
        <v>950</v>
      </c>
      <c r="DG11" s="92">
        <v>165</v>
      </c>
      <c r="DH11" s="92">
        <v>293</v>
      </c>
      <c r="DI11" s="92">
        <v>289</v>
      </c>
      <c r="DJ11" s="92">
        <v>53</v>
      </c>
      <c r="DK11" s="92">
        <v>884</v>
      </c>
      <c r="DL11" s="92">
        <v>129</v>
      </c>
      <c r="DM11" s="92">
        <v>205</v>
      </c>
      <c r="DN11" s="92">
        <v>216</v>
      </c>
      <c r="DO11" s="92">
        <v>50</v>
      </c>
      <c r="DP11" s="92">
        <v>964</v>
      </c>
      <c r="DQ11" s="92">
        <v>129</v>
      </c>
      <c r="DR11" s="92">
        <v>230</v>
      </c>
      <c r="DS11" s="92">
        <v>193</v>
      </c>
      <c r="DT11" s="92">
        <v>105</v>
      </c>
      <c r="DU11" s="92">
        <v>642</v>
      </c>
      <c r="DV11" s="92">
        <v>99</v>
      </c>
      <c r="DW11" s="92">
        <v>381</v>
      </c>
      <c r="DX11" s="92">
        <v>148</v>
      </c>
      <c r="DY11" s="92">
        <v>98</v>
      </c>
      <c r="DZ11" s="275">
        <v>578</v>
      </c>
      <c r="EA11" s="275">
        <v>59</v>
      </c>
      <c r="EB11" s="275">
        <v>137</v>
      </c>
      <c r="EC11" s="275">
        <v>121</v>
      </c>
      <c r="ED11" s="275">
        <v>44</v>
      </c>
      <c r="EE11" s="275">
        <v>373</v>
      </c>
      <c r="EF11" s="275">
        <v>64</v>
      </c>
      <c r="EG11" s="275">
        <v>65</v>
      </c>
      <c r="EH11" s="275">
        <v>100</v>
      </c>
      <c r="EI11" s="275">
        <v>7</v>
      </c>
      <c r="EJ11" s="275">
        <v>411</v>
      </c>
      <c r="EK11" s="275">
        <v>73</v>
      </c>
      <c r="EL11" s="275">
        <v>80</v>
      </c>
      <c r="EM11" s="275">
        <v>116</v>
      </c>
      <c r="EN11" s="275">
        <v>7</v>
      </c>
    </row>
    <row r="12" spans="1:144">
      <c r="A12" s="241" t="s">
        <v>1880</v>
      </c>
      <c r="B12" s="241"/>
      <c r="C12" s="241"/>
      <c r="D12" s="92">
        <v>12764</v>
      </c>
      <c r="E12" s="92">
        <v>3810</v>
      </c>
      <c r="F12" s="92">
        <v>8610</v>
      </c>
      <c r="G12" s="92">
        <v>10009</v>
      </c>
      <c r="H12" s="92">
        <v>1059</v>
      </c>
      <c r="I12" s="92">
        <v>36252</v>
      </c>
      <c r="J12" s="92">
        <v>10199</v>
      </c>
      <c r="K12" s="92">
        <v>3497</v>
      </c>
      <c r="L12" s="92">
        <v>7929</v>
      </c>
      <c r="M12" s="92">
        <v>8515</v>
      </c>
      <c r="N12" s="92">
        <v>877</v>
      </c>
      <c r="O12" s="92">
        <v>31017</v>
      </c>
      <c r="P12" s="92">
        <v>10134</v>
      </c>
      <c r="Q12" s="92">
        <v>3176</v>
      </c>
      <c r="R12" s="92">
        <v>7516</v>
      </c>
      <c r="S12" s="92">
        <v>7713</v>
      </c>
      <c r="T12" s="92">
        <v>1358</v>
      </c>
      <c r="U12" s="92">
        <v>29897</v>
      </c>
      <c r="V12" s="92">
        <v>10024</v>
      </c>
      <c r="W12" s="92">
        <v>3599</v>
      </c>
      <c r="X12" s="92">
        <v>7064</v>
      </c>
      <c r="Y12" s="92">
        <v>7893</v>
      </c>
      <c r="Z12" s="92">
        <v>967</v>
      </c>
      <c r="AA12" s="92">
        <v>29547</v>
      </c>
      <c r="AB12" s="92">
        <v>10162</v>
      </c>
      <c r="AC12" s="92">
        <v>3268</v>
      </c>
      <c r="AD12" s="92">
        <v>6959</v>
      </c>
      <c r="AE12" s="92">
        <v>8514</v>
      </c>
      <c r="AF12" s="92">
        <v>957</v>
      </c>
      <c r="AG12" s="92">
        <v>29860</v>
      </c>
      <c r="AH12" s="92">
        <v>8795</v>
      </c>
      <c r="AI12" s="92">
        <v>3680</v>
      </c>
      <c r="AJ12" s="92">
        <v>6756</v>
      </c>
      <c r="AK12" s="92">
        <v>7509</v>
      </c>
      <c r="AL12" s="92">
        <v>1239</v>
      </c>
      <c r="AM12" s="92">
        <v>27979</v>
      </c>
      <c r="AN12" s="92">
        <v>10094</v>
      </c>
      <c r="AO12" s="92">
        <v>3653</v>
      </c>
      <c r="AP12" s="92">
        <v>6773</v>
      </c>
      <c r="AQ12" s="92">
        <v>7231</v>
      </c>
      <c r="AR12" s="92">
        <v>1122</v>
      </c>
      <c r="AS12" s="92">
        <v>28873</v>
      </c>
      <c r="AT12" s="92">
        <v>10593</v>
      </c>
      <c r="AU12" s="92">
        <v>3395</v>
      </c>
      <c r="AV12" s="92">
        <v>6218</v>
      </c>
      <c r="AW12" s="92">
        <v>7269</v>
      </c>
      <c r="AX12" s="92">
        <v>1092</v>
      </c>
      <c r="AY12" s="92">
        <v>28567</v>
      </c>
      <c r="AZ12" s="92">
        <v>10506</v>
      </c>
      <c r="BA12" s="92">
        <v>2959</v>
      </c>
      <c r="BB12" s="92">
        <v>6704</v>
      </c>
      <c r="BC12" s="92">
        <v>7711</v>
      </c>
      <c r="BD12" s="92">
        <v>1152</v>
      </c>
      <c r="BE12" s="92">
        <v>29032</v>
      </c>
      <c r="BF12" s="92">
        <v>9703</v>
      </c>
      <c r="BG12" s="92">
        <v>3866</v>
      </c>
      <c r="BH12" s="92">
        <v>6346</v>
      </c>
      <c r="BI12" s="92">
        <v>7810</v>
      </c>
      <c r="BJ12" s="92">
        <v>1083</v>
      </c>
      <c r="BK12" s="92">
        <v>28808</v>
      </c>
      <c r="BL12" s="92">
        <v>9970</v>
      </c>
      <c r="BM12" s="92">
        <v>3019</v>
      </c>
      <c r="BN12" s="92">
        <v>6603</v>
      </c>
      <c r="BO12" s="92">
        <v>7317</v>
      </c>
      <c r="BP12" s="92">
        <v>953</v>
      </c>
      <c r="BQ12" s="92">
        <v>27862</v>
      </c>
      <c r="BR12" s="92">
        <v>10106</v>
      </c>
      <c r="BS12" s="92">
        <v>3254</v>
      </c>
      <c r="BT12" s="92">
        <v>6769</v>
      </c>
      <c r="BU12" s="92">
        <v>7754</v>
      </c>
      <c r="BV12" s="92">
        <v>868</v>
      </c>
      <c r="BW12" s="92">
        <v>28751</v>
      </c>
      <c r="BX12" s="92">
        <v>10918</v>
      </c>
      <c r="BY12" s="92">
        <v>4224</v>
      </c>
      <c r="BZ12" s="92">
        <v>6881</v>
      </c>
      <c r="CA12" s="92">
        <v>8533</v>
      </c>
      <c r="CB12" s="92">
        <v>912</v>
      </c>
      <c r="CC12" s="92">
        <v>31468</v>
      </c>
      <c r="CD12" s="92">
        <v>9397</v>
      </c>
      <c r="CE12" s="92">
        <v>3087</v>
      </c>
      <c r="CF12" s="92">
        <v>7020</v>
      </c>
      <c r="CG12" s="92">
        <v>8754</v>
      </c>
      <c r="CH12" s="92">
        <v>1082</v>
      </c>
      <c r="CI12" s="92">
        <v>29340</v>
      </c>
      <c r="CJ12" s="92">
        <v>11031</v>
      </c>
      <c r="CK12" s="92">
        <v>3555</v>
      </c>
      <c r="CL12" s="92">
        <v>9077</v>
      </c>
      <c r="CM12" s="92">
        <v>8973</v>
      </c>
      <c r="CN12" s="92">
        <v>1079</v>
      </c>
      <c r="CO12" s="92">
        <v>33715</v>
      </c>
      <c r="CP12" s="92">
        <v>12279</v>
      </c>
      <c r="CQ12" s="92">
        <v>3709</v>
      </c>
      <c r="CR12" s="92">
        <v>7814</v>
      </c>
      <c r="CS12" s="92">
        <v>9254</v>
      </c>
      <c r="CT12" s="92">
        <v>838</v>
      </c>
      <c r="CU12" s="92">
        <v>33894</v>
      </c>
      <c r="CV12" s="92">
        <v>10297</v>
      </c>
      <c r="CW12" s="92">
        <v>3278</v>
      </c>
      <c r="CX12" s="92">
        <v>7438</v>
      </c>
      <c r="CY12" s="92">
        <v>8664</v>
      </c>
      <c r="CZ12" s="92">
        <v>608</v>
      </c>
      <c r="DA12" s="92">
        <v>9186</v>
      </c>
      <c r="DB12" s="92">
        <v>2986</v>
      </c>
      <c r="DC12" s="92">
        <v>7282</v>
      </c>
      <c r="DD12" s="92">
        <v>8004</v>
      </c>
      <c r="DE12" s="92">
        <v>636</v>
      </c>
      <c r="DF12" s="92">
        <v>11073</v>
      </c>
      <c r="DG12" s="92">
        <v>2877</v>
      </c>
      <c r="DH12" s="92">
        <v>7019</v>
      </c>
      <c r="DI12" s="92">
        <v>8038</v>
      </c>
      <c r="DJ12" s="92">
        <v>466</v>
      </c>
      <c r="DK12" s="751">
        <v>10155</v>
      </c>
      <c r="DL12" s="751">
        <v>3246</v>
      </c>
      <c r="DM12" s="751">
        <v>7012</v>
      </c>
      <c r="DN12" s="751">
        <v>6858</v>
      </c>
      <c r="DO12" s="751">
        <v>771</v>
      </c>
      <c r="DP12" s="751">
        <v>9953</v>
      </c>
      <c r="DQ12" s="751">
        <v>3231</v>
      </c>
      <c r="DR12" s="751">
        <v>5944</v>
      </c>
      <c r="DS12" s="751">
        <v>6866</v>
      </c>
      <c r="DT12" s="751">
        <v>993</v>
      </c>
      <c r="DU12" s="751">
        <v>8781</v>
      </c>
      <c r="DV12" s="751">
        <v>2543</v>
      </c>
      <c r="DW12" s="751">
        <v>5645</v>
      </c>
      <c r="DX12" s="751">
        <v>7551</v>
      </c>
      <c r="DY12" s="751">
        <v>774</v>
      </c>
      <c r="DZ12" s="275">
        <v>8493</v>
      </c>
      <c r="EA12" s="275">
        <v>2595</v>
      </c>
      <c r="EB12" s="275">
        <v>5633</v>
      </c>
      <c r="EC12" s="275">
        <v>7752</v>
      </c>
      <c r="ED12" s="275">
        <v>543</v>
      </c>
      <c r="EE12" s="275">
        <v>8145</v>
      </c>
      <c r="EF12" s="275">
        <v>3191</v>
      </c>
      <c r="EG12" s="275">
        <v>6201</v>
      </c>
      <c r="EH12" s="275">
        <v>7155</v>
      </c>
      <c r="EI12" s="275">
        <v>567</v>
      </c>
      <c r="EJ12" s="275">
        <v>9154</v>
      </c>
      <c r="EK12" s="275">
        <v>2918</v>
      </c>
      <c r="EL12" s="275">
        <v>6022</v>
      </c>
      <c r="EM12" s="275">
        <v>7444</v>
      </c>
      <c r="EN12" s="275">
        <v>727</v>
      </c>
    </row>
    <row r="13" spans="1:144">
      <c r="A13" s="58"/>
      <c r="B13" s="752"/>
      <c r="C13" s="753"/>
      <c r="D13" s="753"/>
      <c r="E13" s="753"/>
      <c r="F13" s="753"/>
      <c r="G13" s="753"/>
      <c r="H13" s="753"/>
      <c r="I13" s="753"/>
      <c r="J13" s="753"/>
      <c r="K13" s="753"/>
      <c r="L13" s="753"/>
      <c r="M13" s="753"/>
      <c r="N13" s="753"/>
      <c r="O13" s="753"/>
      <c r="P13" s="753"/>
      <c r="Q13" s="753"/>
      <c r="R13" s="753"/>
      <c r="S13" s="753"/>
      <c r="T13" s="753"/>
      <c r="U13" s="753"/>
      <c r="V13" s="754"/>
      <c r="W13" s="754"/>
      <c r="X13" s="754"/>
      <c r="Y13" s="754"/>
      <c r="Z13" s="754"/>
      <c r="AA13" s="754"/>
      <c r="AB13" s="754"/>
      <c r="AC13" s="754"/>
      <c r="AD13" s="754"/>
      <c r="AE13" s="754"/>
      <c r="AF13" s="754"/>
      <c r="AG13" s="754"/>
      <c r="AH13" s="754"/>
      <c r="AI13" s="754"/>
      <c r="AJ13" s="754"/>
      <c r="AK13" s="754"/>
      <c r="AL13" s="754"/>
      <c r="AM13" s="754"/>
      <c r="AN13" s="754"/>
      <c r="AO13" s="754"/>
      <c r="AP13" s="754"/>
      <c r="AQ13" s="754"/>
      <c r="AR13" s="754"/>
      <c r="AS13" s="754"/>
      <c r="AT13" s="754"/>
      <c r="AU13" s="754"/>
      <c r="AV13" s="754"/>
      <c r="AW13" s="754"/>
      <c r="AX13" s="754"/>
      <c r="AY13" s="754"/>
      <c r="AZ13" s="754"/>
      <c r="BA13" s="754"/>
      <c r="BB13" s="754"/>
      <c r="BC13" s="754"/>
      <c r="BD13" s="754"/>
      <c r="BE13" s="754"/>
      <c r="BF13" s="754"/>
      <c r="BG13" s="70"/>
      <c r="BH13" s="70"/>
      <c r="BI13" s="70"/>
      <c r="BJ13" s="70"/>
      <c r="BK13" s="70"/>
      <c r="BL13" s="70"/>
      <c r="BM13" s="70"/>
      <c r="BN13" s="70"/>
      <c r="BO13" s="70"/>
      <c r="BP13" s="70"/>
      <c r="BQ13" s="70"/>
      <c r="BR13" s="70"/>
      <c r="BS13" s="70"/>
      <c r="BT13" s="70"/>
      <c r="BU13" s="70"/>
      <c r="BV13" s="70"/>
      <c r="BW13" s="70"/>
      <c r="BX13" s="70"/>
      <c r="BY13" s="70"/>
      <c r="BZ13" s="70"/>
      <c r="CA13" s="70"/>
      <c r="CB13" s="70"/>
      <c r="CC13" s="70"/>
      <c r="CD13" s="70"/>
      <c r="CE13" s="70"/>
      <c r="CF13" s="70"/>
      <c r="CG13" s="70"/>
      <c r="CH13" s="70"/>
      <c r="CI13" s="70"/>
      <c r="CJ13" s="70"/>
      <c r="CK13" s="70"/>
      <c r="CL13" s="70"/>
      <c r="CM13" s="70"/>
      <c r="CN13" s="70"/>
      <c r="CO13" s="70"/>
      <c r="CP13" s="70"/>
      <c r="CQ13" s="70"/>
      <c r="CR13" s="70"/>
      <c r="CS13" s="70"/>
      <c r="CT13" s="70"/>
      <c r="CU13" s="70"/>
      <c r="CV13" s="70"/>
      <c r="CW13" s="70"/>
      <c r="CX13" s="70"/>
      <c r="CY13" s="70"/>
      <c r="CZ13" s="70"/>
      <c r="DA13" s="70"/>
      <c r="DB13" s="70"/>
      <c r="DC13" s="70"/>
      <c r="DD13" s="70"/>
      <c r="DE13" s="70"/>
      <c r="DF13" s="70"/>
      <c r="DG13" s="70"/>
      <c r="DH13" s="70"/>
      <c r="DI13" s="70"/>
      <c r="DJ13" s="70"/>
      <c r="DK13" s="70"/>
      <c r="DL13" s="70"/>
      <c r="DM13" s="70"/>
      <c r="DN13" s="70"/>
      <c r="DO13" s="70"/>
      <c r="DP13" s="70"/>
      <c r="DQ13" s="70"/>
      <c r="DR13" s="70"/>
      <c r="DS13" s="70"/>
      <c r="DT13" s="70"/>
      <c r="DU13" s="70"/>
      <c r="DV13" s="70"/>
      <c r="DW13" s="70"/>
      <c r="DX13" s="70"/>
      <c r="DY13" s="70"/>
      <c r="DZ13" s="70"/>
      <c r="EA13" s="70"/>
      <c r="EB13" s="70"/>
      <c r="EC13" s="70"/>
      <c r="ED13" s="70"/>
      <c r="EE13" s="70"/>
      <c r="EF13" s="70"/>
      <c r="EG13" s="70"/>
      <c r="EH13" s="70"/>
      <c r="EI13" s="70"/>
      <c r="EJ13" s="70"/>
      <c r="EK13" s="70"/>
      <c r="EL13" s="70"/>
      <c r="EM13" s="70"/>
      <c r="EN13" s="70"/>
    </row>
    <row r="14" spans="1:144" ht="15.6">
      <c r="A14" s="650"/>
      <c r="B14" s="70"/>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55"/>
      <c r="BH14" s="246"/>
      <c r="BI14" s="55"/>
      <c r="BJ14" s="55"/>
      <c r="BK14" s="55"/>
      <c r="BL14" s="55"/>
      <c r="BM14" s="55"/>
      <c r="BN14" s="246"/>
      <c r="BO14" s="246"/>
      <c r="BP14" s="246"/>
      <c r="BQ14" s="246"/>
      <c r="BR14" s="55"/>
      <c r="BS14" s="55"/>
      <c r="BT14" s="246"/>
      <c r="BU14" s="246"/>
      <c r="BV14" s="246"/>
      <c r="BW14" s="246"/>
      <c r="BX14" s="55"/>
      <c r="BY14" s="55"/>
      <c r="BZ14" s="246"/>
      <c r="CA14" s="246"/>
      <c r="CB14" s="246"/>
      <c r="CC14" s="246"/>
      <c r="CD14" s="55"/>
      <c r="CE14" s="55"/>
      <c r="CF14" s="246"/>
      <c r="CG14" s="246"/>
      <c r="CH14" s="246"/>
      <c r="CI14" s="246"/>
      <c r="CJ14" s="55"/>
      <c r="CK14" s="55"/>
      <c r="CL14" s="246"/>
      <c r="CM14" s="246"/>
      <c r="CN14" s="246"/>
      <c r="CO14" s="246"/>
      <c r="CP14" s="55"/>
      <c r="CQ14" s="55"/>
      <c r="CR14" s="246"/>
      <c r="CS14" s="246"/>
      <c r="CT14" s="246"/>
      <c r="CU14" s="246"/>
      <c r="CV14" s="55"/>
      <c r="CW14" s="55"/>
      <c r="CX14" s="246"/>
      <c r="CY14" s="246"/>
      <c r="CZ14" s="246"/>
      <c r="DA14" s="55"/>
      <c r="DB14" s="55"/>
      <c r="DC14" s="246"/>
      <c r="DD14" s="246"/>
      <c r="DE14" s="246"/>
      <c r="DF14" s="55"/>
      <c r="DG14" s="55"/>
      <c r="DH14" s="246"/>
      <c r="DI14" s="246"/>
      <c r="DJ14" s="246"/>
      <c r="DK14" s="55"/>
      <c r="DL14" s="55"/>
      <c r="DM14" s="246"/>
      <c r="DN14" s="246"/>
      <c r="DO14" s="246"/>
      <c r="DP14" s="55"/>
      <c r="DQ14" s="55"/>
      <c r="DR14" s="246"/>
      <c r="DS14" s="246"/>
      <c r="DT14" s="246"/>
      <c r="DU14" s="55"/>
      <c r="DV14" s="55"/>
      <c r="DW14" s="246"/>
      <c r="DX14" s="246"/>
      <c r="DY14" s="246"/>
      <c r="DZ14" s="55"/>
      <c r="EA14" s="55"/>
      <c r="EB14" s="246"/>
      <c r="EC14" s="246"/>
      <c r="ED14" s="246"/>
      <c r="EE14" s="55"/>
      <c r="EF14" s="55"/>
      <c r="EG14" s="246"/>
      <c r="EH14" s="246"/>
      <c r="EI14" s="246"/>
      <c r="EJ14" s="246"/>
      <c r="EK14" s="246"/>
      <c r="EL14" s="246"/>
      <c r="EM14" s="246"/>
    </row>
    <row r="15" spans="1:144" ht="15.6">
      <c r="A15" s="2523" t="s">
        <v>2874</v>
      </c>
      <c r="B15" s="2523"/>
      <c r="C15" s="2523"/>
      <c r="D15" s="2523"/>
      <c r="E15" s="743"/>
      <c r="F15" s="743"/>
      <c r="G15" s="743"/>
      <c r="H15" s="743"/>
      <c r="I15" s="743"/>
      <c r="J15" s="743"/>
      <c r="K15" s="743"/>
      <c r="L15" s="743"/>
      <c r="M15" s="743"/>
      <c r="N15" s="743"/>
      <c r="O15" s="743"/>
      <c r="P15" s="743"/>
      <c r="Q15" s="743"/>
      <c r="R15" s="743"/>
      <c r="S15" s="743"/>
      <c r="T15" s="743"/>
      <c r="U15" s="743"/>
      <c r="V15" s="743"/>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246"/>
      <c r="AW15" s="55"/>
      <c r="AX15" s="55"/>
      <c r="AY15" s="55"/>
      <c r="AZ15" s="55"/>
      <c r="BA15" s="55"/>
      <c r="BB15" s="246"/>
      <c r="BC15" s="55"/>
      <c r="BD15" s="55"/>
      <c r="BE15" s="55"/>
      <c r="BF15" s="55"/>
      <c r="EN15" s="262" t="s">
        <v>2345</v>
      </c>
    </row>
    <row r="16" spans="1:144">
      <c r="A16" s="70"/>
      <c r="B16" s="70"/>
      <c r="C16" s="70"/>
      <c r="D16" s="456" t="s">
        <v>2265</v>
      </c>
      <c r="E16" s="722"/>
      <c r="F16" s="722"/>
      <c r="G16" s="722"/>
      <c r="H16" s="722"/>
      <c r="I16" s="722"/>
      <c r="J16" s="722" t="s">
        <v>2372</v>
      </c>
      <c r="K16" s="722"/>
      <c r="L16" s="722"/>
      <c r="M16" s="722"/>
      <c r="N16" s="722"/>
      <c r="O16" s="722"/>
      <c r="P16" s="456" t="s">
        <v>2517</v>
      </c>
      <c r="Q16" s="722"/>
      <c r="R16" s="722"/>
      <c r="S16" s="722"/>
      <c r="T16" s="722"/>
      <c r="U16" s="722"/>
      <c r="V16" s="456" t="s">
        <v>2518</v>
      </c>
      <c r="W16" s="722"/>
      <c r="X16" s="722"/>
      <c r="Y16" s="722"/>
      <c r="Z16" s="722"/>
      <c r="AA16" s="722"/>
      <c r="AB16" s="456" t="s">
        <v>2519</v>
      </c>
      <c r="AC16" s="722"/>
      <c r="AD16" s="722"/>
      <c r="AE16" s="722"/>
      <c r="AF16" s="722"/>
      <c r="AG16" s="722"/>
      <c r="AH16" s="456" t="s">
        <v>2520</v>
      </c>
      <c r="AI16" s="722"/>
      <c r="AJ16" s="722"/>
      <c r="AK16" s="722"/>
      <c r="AL16" s="722"/>
      <c r="AM16" s="722"/>
      <c r="AN16" s="456" t="s">
        <v>2508</v>
      </c>
      <c r="AO16" s="722"/>
      <c r="AP16" s="722"/>
      <c r="AQ16" s="722"/>
      <c r="AR16" s="722"/>
      <c r="AS16" s="722"/>
      <c r="AT16" s="456" t="s">
        <v>2477</v>
      </c>
      <c r="AU16" s="722"/>
      <c r="AV16" s="722"/>
      <c r="AW16" s="722"/>
      <c r="AX16" s="722"/>
      <c r="AY16" s="722"/>
      <c r="AZ16" s="456" t="s">
        <v>2478</v>
      </c>
      <c r="BA16" s="722"/>
      <c r="BB16" s="722"/>
      <c r="BC16" s="722"/>
      <c r="BD16" s="722"/>
      <c r="BE16" s="722"/>
      <c r="BF16" s="456" t="s">
        <v>2479</v>
      </c>
      <c r="BG16" s="456"/>
      <c r="BH16" s="722"/>
      <c r="BI16" s="722"/>
      <c r="BJ16" s="722"/>
      <c r="BK16" s="722"/>
      <c r="BL16" s="456" t="s">
        <v>2480</v>
      </c>
      <c r="BM16" s="722"/>
      <c r="BN16" s="722"/>
      <c r="BO16" s="722"/>
      <c r="BP16" s="722"/>
      <c r="BQ16" s="722"/>
      <c r="BR16" s="456" t="s">
        <v>2481</v>
      </c>
      <c r="BS16" s="722"/>
      <c r="BT16" s="722"/>
      <c r="BU16" s="722"/>
      <c r="BV16" s="722"/>
      <c r="BW16" s="722"/>
      <c r="BX16" s="455" t="s">
        <v>2482</v>
      </c>
      <c r="BY16" s="722"/>
      <c r="BZ16" s="722"/>
      <c r="CA16" s="722"/>
      <c r="CB16" s="722"/>
      <c r="CC16" s="722"/>
      <c r="CD16" s="456" t="s">
        <v>2483</v>
      </c>
      <c r="CE16" s="722"/>
      <c r="CF16" s="722"/>
      <c r="CG16" s="722"/>
      <c r="CH16" s="722"/>
      <c r="CI16" s="722"/>
      <c r="CJ16" s="456" t="s">
        <v>2484</v>
      </c>
      <c r="CK16" s="722"/>
      <c r="CL16" s="722"/>
      <c r="CM16" s="722"/>
      <c r="CN16" s="722"/>
      <c r="CO16" s="722"/>
      <c r="CP16" s="456" t="s">
        <v>2521</v>
      </c>
      <c r="CQ16" s="722"/>
      <c r="CR16" s="722"/>
      <c r="CS16" s="722"/>
      <c r="CT16" s="722"/>
      <c r="CU16" s="722"/>
      <c r="CV16" s="456" t="s">
        <v>2486</v>
      </c>
      <c r="CW16" s="722"/>
      <c r="CX16" s="722"/>
      <c r="CY16" s="722"/>
      <c r="CZ16" s="722"/>
      <c r="DA16" s="456" t="s">
        <v>2487</v>
      </c>
      <c r="DB16" s="722"/>
      <c r="DC16" s="722"/>
      <c r="DD16" s="722"/>
      <c r="DE16" s="722"/>
      <c r="DF16" s="456" t="s">
        <v>2488</v>
      </c>
      <c r="DG16" s="722"/>
      <c r="DH16" s="722"/>
      <c r="DI16" s="722"/>
      <c r="DJ16" s="722"/>
      <c r="DK16" s="456" t="s">
        <v>2489</v>
      </c>
      <c r="DL16" s="722"/>
      <c r="DM16" s="722"/>
      <c r="DN16" s="722"/>
      <c r="DO16" s="722"/>
      <c r="DP16" s="456" t="s">
        <v>2490</v>
      </c>
      <c r="DQ16" s="722"/>
      <c r="DR16" s="722"/>
      <c r="DS16" s="722"/>
      <c r="DT16" s="722"/>
      <c r="DU16" s="456" t="s">
        <v>2491</v>
      </c>
      <c r="DV16" s="722"/>
      <c r="DW16" s="722"/>
      <c r="DX16" s="722"/>
      <c r="DY16" s="722"/>
      <c r="DZ16" s="456" t="s">
        <v>2522</v>
      </c>
      <c r="EA16" s="722"/>
      <c r="EB16" s="722"/>
      <c r="EC16" s="722"/>
      <c r="ED16" s="722"/>
      <c r="EE16" s="455">
        <v>41820</v>
      </c>
      <c r="EF16" s="722"/>
      <c r="EG16" s="722"/>
      <c r="EH16" s="722"/>
      <c r="EI16" s="722"/>
      <c r="EJ16" s="455" t="s">
        <v>2492</v>
      </c>
      <c r="EK16" s="722"/>
      <c r="EL16" s="722"/>
      <c r="EM16" s="722"/>
      <c r="EN16" s="722"/>
    </row>
    <row r="17" spans="1:144" ht="41.4">
      <c r="A17" s="725"/>
      <c r="B17" s="726"/>
      <c r="C17" s="727"/>
      <c r="D17" s="726" t="s">
        <v>2869</v>
      </c>
      <c r="E17" s="747" t="s">
        <v>2870</v>
      </c>
      <c r="F17" s="747" t="s">
        <v>2871</v>
      </c>
      <c r="G17" s="726" t="s">
        <v>2872</v>
      </c>
      <c r="H17" s="755" t="s">
        <v>2873</v>
      </c>
      <c r="I17" s="748" t="s">
        <v>156</v>
      </c>
      <c r="J17" s="726" t="s">
        <v>2869</v>
      </c>
      <c r="K17" s="726" t="s">
        <v>2870</v>
      </c>
      <c r="L17" s="726" t="s">
        <v>2871</v>
      </c>
      <c r="M17" s="726" t="s">
        <v>2872</v>
      </c>
      <c r="N17" s="726" t="s">
        <v>2873</v>
      </c>
      <c r="O17" s="726" t="s">
        <v>156</v>
      </c>
      <c r="P17" s="726" t="s">
        <v>2869</v>
      </c>
      <c r="Q17" s="747" t="s">
        <v>2870</v>
      </c>
      <c r="R17" s="747" t="s">
        <v>2871</v>
      </c>
      <c r="S17" s="726" t="s">
        <v>2872</v>
      </c>
      <c r="T17" s="755" t="s">
        <v>2873</v>
      </c>
      <c r="U17" s="748" t="s">
        <v>156</v>
      </c>
      <c r="V17" s="725" t="s">
        <v>2869</v>
      </c>
      <c r="W17" s="725" t="s">
        <v>2870</v>
      </c>
      <c r="X17" s="725" t="s">
        <v>2871</v>
      </c>
      <c r="Y17" s="725" t="s">
        <v>2872</v>
      </c>
      <c r="Z17" s="725" t="s">
        <v>2873</v>
      </c>
      <c r="AA17" s="725" t="s">
        <v>156</v>
      </c>
      <c r="AB17" s="725" t="s">
        <v>2869</v>
      </c>
      <c r="AC17" s="725" t="s">
        <v>2870</v>
      </c>
      <c r="AD17" s="725" t="s">
        <v>2871</v>
      </c>
      <c r="AE17" s="725" t="s">
        <v>2872</v>
      </c>
      <c r="AF17" s="725" t="s">
        <v>2873</v>
      </c>
      <c r="AG17" s="725" t="s">
        <v>156</v>
      </c>
      <c r="AH17" s="725" t="s">
        <v>2869</v>
      </c>
      <c r="AI17" s="725" t="s">
        <v>2870</v>
      </c>
      <c r="AJ17" s="725" t="s">
        <v>2871</v>
      </c>
      <c r="AK17" s="725" t="s">
        <v>2872</v>
      </c>
      <c r="AL17" s="725" t="s">
        <v>2873</v>
      </c>
      <c r="AM17" s="725" t="s">
        <v>156</v>
      </c>
      <c r="AN17" s="725" t="s">
        <v>2869</v>
      </c>
      <c r="AO17" s="725" t="s">
        <v>2870</v>
      </c>
      <c r="AP17" s="725" t="s">
        <v>2871</v>
      </c>
      <c r="AQ17" s="725" t="s">
        <v>2872</v>
      </c>
      <c r="AR17" s="725" t="s">
        <v>2873</v>
      </c>
      <c r="AS17" s="725" t="s">
        <v>156</v>
      </c>
      <c r="AT17" s="725" t="s">
        <v>2869</v>
      </c>
      <c r="AU17" s="725" t="s">
        <v>2870</v>
      </c>
      <c r="AV17" s="725" t="s">
        <v>2871</v>
      </c>
      <c r="AW17" s="725" t="s">
        <v>2872</v>
      </c>
      <c r="AX17" s="725" t="s">
        <v>2873</v>
      </c>
      <c r="AY17" s="725" t="s">
        <v>156</v>
      </c>
      <c r="AZ17" s="725" t="s">
        <v>2869</v>
      </c>
      <c r="BA17" s="725" t="s">
        <v>2870</v>
      </c>
      <c r="BB17" s="725" t="s">
        <v>2871</v>
      </c>
      <c r="BC17" s="725" t="s">
        <v>2872</v>
      </c>
      <c r="BD17" s="725" t="s">
        <v>2873</v>
      </c>
      <c r="BE17" s="725" t="s">
        <v>156</v>
      </c>
      <c r="BF17" s="725" t="s">
        <v>2869</v>
      </c>
      <c r="BG17" s="725" t="s">
        <v>2870</v>
      </c>
      <c r="BH17" s="725" t="s">
        <v>2871</v>
      </c>
      <c r="BI17" s="725" t="s">
        <v>2872</v>
      </c>
      <c r="BJ17" s="725" t="s">
        <v>2873</v>
      </c>
      <c r="BK17" s="725" t="s">
        <v>156</v>
      </c>
      <c r="BL17" s="725" t="s">
        <v>2869</v>
      </c>
      <c r="BM17" s="725" t="s">
        <v>2870</v>
      </c>
      <c r="BN17" s="725" t="s">
        <v>2871</v>
      </c>
      <c r="BO17" s="725" t="s">
        <v>2872</v>
      </c>
      <c r="BP17" s="725" t="s">
        <v>2873</v>
      </c>
      <c r="BQ17" s="725" t="s">
        <v>156</v>
      </c>
      <c r="BR17" s="725" t="s">
        <v>2869</v>
      </c>
      <c r="BS17" s="725" t="s">
        <v>2870</v>
      </c>
      <c r="BT17" s="725" t="s">
        <v>2871</v>
      </c>
      <c r="BU17" s="725" t="s">
        <v>2872</v>
      </c>
      <c r="BV17" s="725" t="s">
        <v>2873</v>
      </c>
      <c r="BW17" s="725" t="s">
        <v>156</v>
      </c>
      <c r="BX17" s="725" t="s">
        <v>2869</v>
      </c>
      <c r="BY17" s="725" t="s">
        <v>2870</v>
      </c>
      <c r="BZ17" s="725" t="s">
        <v>2871</v>
      </c>
      <c r="CA17" s="725" t="s">
        <v>2872</v>
      </c>
      <c r="CB17" s="725" t="s">
        <v>2873</v>
      </c>
      <c r="CC17" s="725" t="s">
        <v>156</v>
      </c>
      <c r="CD17" s="725" t="s">
        <v>2869</v>
      </c>
      <c r="CE17" s="725" t="s">
        <v>2870</v>
      </c>
      <c r="CF17" s="725" t="s">
        <v>2871</v>
      </c>
      <c r="CG17" s="725" t="s">
        <v>2872</v>
      </c>
      <c r="CH17" s="725" t="s">
        <v>2873</v>
      </c>
      <c r="CI17" s="725" t="s">
        <v>156</v>
      </c>
      <c r="CJ17" s="725" t="s">
        <v>2869</v>
      </c>
      <c r="CK17" s="725" t="s">
        <v>2870</v>
      </c>
      <c r="CL17" s="725" t="s">
        <v>2871</v>
      </c>
      <c r="CM17" s="725" t="s">
        <v>2872</v>
      </c>
      <c r="CN17" s="725" t="s">
        <v>2873</v>
      </c>
      <c r="CO17" s="725" t="s">
        <v>156</v>
      </c>
      <c r="CP17" s="725" t="s">
        <v>2869</v>
      </c>
      <c r="CQ17" s="725" t="s">
        <v>2870</v>
      </c>
      <c r="CR17" s="725" t="s">
        <v>2871</v>
      </c>
      <c r="CS17" s="725" t="s">
        <v>2872</v>
      </c>
      <c r="CT17" s="725" t="s">
        <v>2873</v>
      </c>
      <c r="CU17" s="725" t="s">
        <v>156</v>
      </c>
      <c r="CV17" s="725" t="s">
        <v>2869</v>
      </c>
      <c r="CW17" s="725" t="s">
        <v>2870</v>
      </c>
      <c r="CX17" s="725" t="s">
        <v>2871</v>
      </c>
      <c r="CY17" s="725" t="s">
        <v>2872</v>
      </c>
      <c r="CZ17" s="725" t="s">
        <v>2873</v>
      </c>
      <c r="DA17" s="725" t="s">
        <v>2869</v>
      </c>
      <c r="DB17" s="725" t="s">
        <v>2870</v>
      </c>
      <c r="DC17" s="725" t="s">
        <v>2871</v>
      </c>
      <c r="DD17" s="725" t="s">
        <v>2872</v>
      </c>
      <c r="DE17" s="725" t="s">
        <v>2873</v>
      </c>
      <c r="DF17" s="725" t="s">
        <v>2869</v>
      </c>
      <c r="DG17" s="725" t="s">
        <v>2870</v>
      </c>
      <c r="DH17" s="725" t="s">
        <v>2871</v>
      </c>
      <c r="DI17" s="725" t="s">
        <v>2872</v>
      </c>
      <c r="DJ17" s="725" t="s">
        <v>2873</v>
      </c>
      <c r="DK17" s="725" t="s">
        <v>2869</v>
      </c>
      <c r="DL17" s="725" t="s">
        <v>2870</v>
      </c>
      <c r="DM17" s="725" t="s">
        <v>2871</v>
      </c>
      <c r="DN17" s="725" t="s">
        <v>2872</v>
      </c>
      <c r="DO17" s="725" t="s">
        <v>2873</v>
      </c>
      <c r="DP17" s="725" t="s">
        <v>2869</v>
      </c>
      <c r="DQ17" s="725" t="s">
        <v>2870</v>
      </c>
      <c r="DR17" s="725" t="s">
        <v>2871</v>
      </c>
      <c r="DS17" s="725" t="s">
        <v>2872</v>
      </c>
      <c r="DT17" s="725" t="s">
        <v>2873</v>
      </c>
      <c r="DU17" s="725" t="s">
        <v>2869</v>
      </c>
      <c r="DV17" s="725" t="s">
        <v>2870</v>
      </c>
      <c r="DW17" s="725" t="s">
        <v>2871</v>
      </c>
      <c r="DX17" s="725" t="s">
        <v>2872</v>
      </c>
      <c r="DY17" s="725" t="s">
        <v>2873</v>
      </c>
      <c r="DZ17" s="725" t="s">
        <v>2869</v>
      </c>
      <c r="EA17" s="725" t="s">
        <v>2870</v>
      </c>
      <c r="EB17" s="725" t="s">
        <v>2871</v>
      </c>
      <c r="EC17" s="725" t="s">
        <v>2872</v>
      </c>
      <c r="ED17" s="725" t="s">
        <v>2873</v>
      </c>
      <c r="EE17" s="725" t="s">
        <v>2869</v>
      </c>
      <c r="EF17" s="725" t="s">
        <v>2870</v>
      </c>
      <c r="EG17" s="725" t="s">
        <v>2871</v>
      </c>
      <c r="EH17" s="725" t="s">
        <v>2872</v>
      </c>
      <c r="EI17" s="725" t="s">
        <v>2873</v>
      </c>
      <c r="EJ17" s="725" t="s">
        <v>2869</v>
      </c>
      <c r="EK17" s="725" t="s">
        <v>2870</v>
      </c>
      <c r="EL17" s="725" t="s">
        <v>2871</v>
      </c>
      <c r="EM17" s="725" t="s">
        <v>2872</v>
      </c>
      <c r="EN17" s="725" t="s">
        <v>2873</v>
      </c>
    </row>
    <row r="18" spans="1:144">
      <c r="A18" s="241" t="s">
        <v>1841</v>
      </c>
      <c r="B18" s="241"/>
      <c r="C18" s="241"/>
      <c r="D18" s="756">
        <v>100</v>
      </c>
      <c r="E18" s="756">
        <v>0</v>
      </c>
      <c r="F18" s="756">
        <v>0</v>
      </c>
      <c r="G18" s="756">
        <v>0</v>
      </c>
      <c r="H18" s="756">
        <v>0</v>
      </c>
      <c r="I18" s="756">
        <v>100</v>
      </c>
      <c r="J18" s="756">
        <v>13</v>
      </c>
      <c r="K18" s="756">
        <v>0</v>
      </c>
      <c r="L18" s="756">
        <v>0</v>
      </c>
      <c r="M18" s="756">
        <v>0</v>
      </c>
      <c r="N18" s="756">
        <v>0</v>
      </c>
      <c r="O18" s="756">
        <v>13</v>
      </c>
      <c r="P18" s="756">
        <v>0</v>
      </c>
      <c r="Q18" s="756">
        <v>0</v>
      </c>
      <c r="R18" s="756">
        <v>0</v>
      </c>
      <c r="S18" s="756">
        <v>0</v>
      </c>
      <c r="T18" s="756">
        <v>0</v>
      </c>
      <c r="U18" s="756">
        <v>0</v>
      </c>
      <c r="V18" s="756">
        <v>0</v>
      </c>
      <c r="W18" s="756">
        <v>0</v>
      </c>
      <c r="X18" s="756">
        <v>0</v>
      </c>
      <c r="Y18" s="756">
        <v>0</v>
      </c>
      <c r="Z18" s="756">
        <v>0</v>
      </c>
      <c r="AA18" s="756">
        <v>0</v>
      </c>
      <c r="AB18" s="756">
        <v>0</v>
      </c>
      <c r="AC18" s="756">
        <v>0</v>
      </c>
      <c r="AD18" s="756">
        <v>0</v>
      </c>
      <c r="AE18" s="756">
        <v>0</v>
      </c>
      <c r="AF18" s="756">
        <v>0</v>
      </c>
      <c r="AG18" s="756">
        <v>0</v>
      </c>
      <c r="AH18" s="756">
        <v>0</v>
      </c>
      <c r="AI18" s="756">
        <v>0</v>
      </c>
      <c r="AJ18" s="756">
        <v>0</v>
      </c>
      <c r="AK18" s="756">
        <v>0</v>
      </c>
      <c r="AL18" s="756">
        <v>0</v>
      </c>
      <c r="AM18" s="756">
        <v>0</v>
      </c>
      <c r="AN18" s="756">
        <v>2</v>
      </c>
      <c r="AO18" s="756">
        <v>0</v>
      </c>
      <c r="AP18" s="756">
        <v>0</v>
      </c>
      <c r="AQ18" s="756">
        <v>0</v>
      </c>
      <c r="AR18" s="756">
        <v>0</v>
      </c>
      <c r="AS18" s="756">
        <v>2</v>
      </c>
      <c r="AT18" s="756">
        <v>0</v>
      </c>
      <c r="AU18" s="756">
        <v>0</v>
      </c>
      <c r="AV18" s="756">
        <v>0</v>
      </c>
      <c r="AW18" s="756">
        <v>0</v>
      </c>
      <c r="AX18" s="756">
        <v>0</v>
      </c>
      <c r="AY18" s="756">
        <v>0</v>
      </c>
      <c r="AZ18" s="756">
        <v>2</v>
      </c>
      <c r="BA18" s="756">
        <v>0</v>
      </c>
      <c r="BB18" s="756">
        <v>0</v>
      </c>
      <c r="BC18" s="756">
        <v>0</v>
      </c>
      <c r="BD18" s="756">
        <v>0</v>
      </c>
      <c r="BE18" s="756">
        <v>2</v>
      </c>
      <c r="BF18" s="756">
        <v>1</v>
      </c>
      <c r="BG18" s="756">
        <v>0</v>
      </c>
      <c r="BH18" s="756">
        <v>0</v>
      </c>
      <c r="BI18" s="756">
        <v>0</v>
      </c>
      <c r="BJ18" s="756">
        <v>0</v>
      </c>
      <c r="BK18" s="756">
        <v>1</v>
      </c>
      <c r="BL18" s="756">
        <v>0</v>
      </c>
      <c r="BM18" s="756">
        <v>0</v>
      </c>
      <c r="BN18" s="756">
        <v>0</v>
      </c>
      <c r="BO18" s="756">
        <v>0</v>
      </c>
      <c r="BP18" s="756">
        <v>0</v>
      </c>
      <c r="BQ18" s="756">
        <v>0</v>
      </c>
      <c r="BR18" s="756">
        <v>1</v>
      </c>
      <c r="BS18" s="756">
        <v>0</v>
      </c>
      <c r="BT18" s="756">
        <v>0</v>
      </c>
      <c r="BU18" s="756">
        <v>1</v>
      </c>
      <c r="BV18" s="756">
        <v>0</v>
      </c>
      <c r="BW18" s="756">
        <v>2</v>
      </c>
      <c r="BX18" s="756">
        <v>2</v>
      </c>
      <c r="BY18" s="92">
        <v>0</v>
      </c>
      <c r="BZ18" s="92">
        <v>0</v>
      </c>
      <c r="CA18" s="92">
        <v>1</v>
      </c>
      <c r="CB18" s="92">
        <v>0</v>
      </c>
      <c r="CC18" s="757">
        <v>3</v>
      </c>
      <c r="CD18" s="756">
        <v>0</v>
      </c>
      <c r="CE18" s="92">
        <v>0</v>
      </c>
      <c r="CF18" s="92">
        <v>2</v>
      </c>
      <c r="CG18" s="92">
        <v>0</v>
      </c>
      <c r="CH18" s="92">
        <v>0</v>
      </c>
      <c r="CI18" s="757">
        <v>2</v>
      </c>
      <c r="CJ18" s="756">
        <v>1</v>
      </c>
      <c r="CK18" s="92">
        <v>1</v>
      </c>
      <c r="CL18" s="92">
        <v>0</v>
      </c>
      <c r="CM18" s="92">
        <v>0</v>
      </c>
      <c r="CN18" s="92">
        <v>0</v>
      </c>
      <c r="CO18" s="92">
        <v>2</v>
      </c>
      <c r="CP18" s="756">
        <v>3</v>
      </c>
      <c r="CQ18" s="92">
        <v>0</v>
      </c>
      <c r="CR18" s="92">
        <v>0</v>
      </c>
      <c r="CS18" s="92">
        <v>1</v>
      </c>
      <c r="CT18" s="92">
        <v>0</v>
      </c>
      <c r="CU18" s="92">
        <v>4</v>
      </c>
      <c r="CV18" s="756">
        <v>0</v>
      </c>
      <c r="CW18" s="92">
        <v>0</v>
      </c>
      <c r="CX18" s="92">
        <v>0</v>
      </c>
      <c r="CY18" s="92">
        <v>0</v>
      </c>
      <c r="CZ18" s="92">
        <v>0</v>
      </c>
      <c r="DA18" s="756">
        <v>0</v>
      </c>
      <c r="DB18" s="92">
        <v>0</v>
      </c>
      <c r="DC18" s="92">
        <v>0</v>
      </c>
      <c r="DD18" s="92">
        <v>0</v>
      </c>
      <c r="DE18" s="92">
        <v>0</v>
      </c>
      <c r="DF18" s="756">
        <v>0</v>
      </c>
      <c r="DG18" s="92">
        <v>0</v>
      </c>
      <c r="DH18" s="92">
        <v>0</v>
      </c>
      <c r="DI18" s="92">
        <v>0</v>
      </c>
      <c r="DJ18" s="92">
        <v>0</v>
      </c>
      <c r="DK18" s="756">
        <v>0</v>
      </c>
      <c r="DL18" s="92">
        <v>0</v>
      </c>
      <c r="DM18" s="92">
        <v>0</v>
      </c>
      <c r="DN18" s="92">
        <v>0</v>
      </c>
      <c r="DO18" s="92">
        <v>0</v>
      </c>
      <c r="DP18" s="756">
        <v>3</v>
      </c>
      <c r="DQ18" s="92">
        <v>0</v>
      </c>
      <c r="DR18" s="92">
        <v>0</v>
      </c>
      <c r="DS18" s="92">
        <v>2</v>
      </c>
      <c r="DT18" s="92">
        <v>0</v>
      </c>
      <c r="DU18" s="756">
        <v>0</v>
      </c>
      <c r="DV18" s="92">
        <v>0</v>
      </c>
      <c r="DW18" s="92">
        <v>0</v>
      </c>
      <c r="DX18" s="92">
        <v>1</v>
      </c>
      <c r="DY18" s="92">
        <v>0</v>
      </c>
      <c r="DZ18" s="204">
        <v>1</v>
      </c>
      <c r="EA18" s="275">
        <v>1</v>
      </c>
      <c r="EB18" s="275">
        <v>0</v>
      </c>
      <c r="EC18" s="275">
        <v>0</v>
      </c>
      <c r="ED18" s="275">
        <v>0</v>
      </c>
      <c r="EE18" s="204">
        <v>1</v>
      </c>
      <c r="EF18" s="275">
        <v>0</v>
      </c>
      <c r="EG18" s="275">
        <v>0</v>
      </c>
      <c r="EH18" s="275">
        <v>0</v>
      </c>
      <c r="EI18" s="275">
        <v>0</v>
      </c>
      <c r="EJ18" s="275">
        <v>0</v>
      </c>
      <c r="EK18" s="275">
        <v>0</v>
      </c>
      <c r="EL18" s="275">
        <v>0</v>
      </c>
      <c r="EM18" s="275">
        <v>0</v>
      </c>
      <c r="EN18" s="275">
        <v>0</v>
      </c>
    </row>
    <row r="19" spans="1:144">
      <c r="A19" s="241" t="s">
        <v>1845</v>
      </c>
      <c r="B19" s="241"/>
      <c r="C19" s="241"/>
      <c r="D19" s="92">
        <v>12664</v>
      </c>
      <c r="E19" s="92">
        <v>3810</v>
      </c>
      <c r="F19" s="92">
        <v>8610</v>
      </c>
      <c r="G19" s="92">
        <v>10009</v>
      </c>
      <c r="H19" s="92">
        <v>1059</v>
      </c>
      <c r="I19" s="92">
        <v>36152</v>
      </c>
      <c r="J19" s="92">
        <v>10186</v>
      </c>
      <c r="K19" s="92">
        <v>3497</v>
      </c>
      <c r="L19" s="92">
        <v>7929</v>
      </c>
      <c r="M19" s="92">
        <v>8515</v>
      </c>
      <c r="N19" s="92">
        <v>877</v>
      </c>
      <c r="O19" s="92">
        <v>31004</v>
      </c>
      <c r="P19" s="92">
        <v>10134</v>
      </c>
      <c r="Q19" s="92">
        <v>3176</v>
      </c>
      <c r="R19" s="92">
        <v>7516</v>
      </c>
      <c r="S19" s="92">
        <v>7713</v>
      </c>
      <c r="T19" s="92">
        <v>1358</v>
      </c>
      <c r="U19" s="92">
        <v>29897</v>
      </c>
      <c r="V19" s="92">
        <v>10024</v>
      </c>
      <c r="W19" s="92">
        <v>3599</v>
      </c>
      <c r="X19" s="92">
        <v>7064</v>
      </c>
      <c r="Y19" s="92">
        <v>7893</v>
      </c>
      <c r="Z19" s="92">
        <v>967</v>
      </c>
      <c r="AA19" s="92">
        <v>29547</v>
      </c>
      <c r="AB19" s="92">
        <v>10162</v>
      </c>
      <c r="AC19" s="92">
        <v>3268</v>
      </c>
      <c r="AD19" s="92">
        <v>6959</v>
      </c>
      <c r="AE19" s="92">
        <v>8514</v>
      </c>
      <c r="AF19" s="92">
        <v>957</v>
      </c>
      <c r="AG19" s="92">
        <v>29860</v>
      </c>
      <c r="AH19" s="92">
        <v>8795</v>
      </c>
      <c r="AI19" s="92">
        <v>3680</v>
      </c>
      <c r="AJ19" s="92">
        <v>6756</v>
      </c>
      <c r="AK19" s="92">
        <v>7509</v>
      </c>
      <c r="AL19" s="92">
        <v>1239</v>
      </c>
      <c r="AM19" s="92">
        <v>27979</v>
      </c>
      <c r="AN19" s="92">
        <v>10092</v>
      </c>
      <c r="AO19" s="92">
        <v>3653</v>
      </c>
      <c r="AP19" s="92">
        <v>6773</v>
      </c>
      <c r="AQ19" s="92">
        <v>7231</v>
      </c>
      <c r="AR19" s="92">
        <v>1122</v>
      </c>
      <c r="AS19" s="92">
        <v>28871</v>
      </c>
      <c r="AT19" s="92">
        <v>10593</v>
      </c>
      <c r="AU19" s="92">
        <v>3395</v>
      </c>
      <c r="AV19" s="92">
        <v>6218</v>
      </c>
      <c r="AW19" s="92">
        <v>7269</v>
      </c>
      <c r="AX19" s="92">
        <v>1092</v>
      </c>
      <c r="AY19" s="756">
        <v>28567</v>
      </c>
      <c r="AZ19" s="92">
        <v>10504</v>
      </c>
      <c r="BA19" s="92">
        <v>2959</v>
      </c>
      <c r="BB19" s="92">
        <v>6704</v>
      </c>
      <c r="BC19" s="92">
        <v>7711</v>
      </c>
      <c r="BD19" s="92">
        <v>1152</v>
      </c>
      <c r="BE19" s="92">
        <v>29030</v>
      </c>
      <c r="BF19" s="92">
        <v>9702</v>
      </c>
      <c r="BG19" s="92">
        <v>3866</v>
      </c>
      <c r="BH19" s="92">
        <v>6346</v>
      </c>
      <c r="BI19" s="92">
        <v>7810</v>
      </c>
      <c r="BJ19" s="92">
        <v>1083</v>
      </c>
      <c r="BK19" s="92">
        <v>28807</v>
      </c>
      <c r="BL19" s="92">
        <v>9970</v>
      </c>
      <c r="BM19" s="92">
        <v>3019</v>
      </c>
      <c r="BN19" s="92">
        <v>6603</v>
      </c>
      <c r="BO19" s="92">
        <v>7317</v>
      </c>
      <c r="BP19" s="92">
        <v>953</v>
      </c>
      <c r="BQ19" s="756">
        <v>27862</v>
      </c>
      <c r="BR19" s="92">
        <v>10105</v>
      </c>
      <c r="BS19" s="92">
        <v>3254</v>
      </c>
      <c r="BT19" s="92">
        <v>6769</v>
      </c>
      <c r="BU19" s="92">
        <v>7753</v>
      </c>
      <c r="BV19" s="92">
        <v>868</v>
      </c>
      <c r="BW19" s="92">
        <v>28749</v>
      </c>
      <c r="BX19" s="92">
        <v>10916</v>
      </c>
      <c r="BY19" s="92">
        <v>4224</v>
      </c>
      <c r="BZ19" s="92">
        <v>6881</v>
      </c>
      <c r="CA19" s="92">
        <v>8532</v>
      </c>
      <c r="CB19" s="92">
        <v>912</v>
      </c>
      <c r="CC19" s="757">
        <v>31465</v>
      </c>
      <c r="CD19" s="92">
        <v>9397</v>
      </c>
      <c r="CE19" s="92">
        <v>3087</v>
      </c>
      <c r="CF19" s="92">
        <v>7018</v>
      </c>
      <c r="CG19" s="92">
        <v>8754</v>
      </c>
      <c r="CH19" s="92">
        <v>1082</v>
      </c>
      <c r="CI19" s="92">
        <v>29338</v>
      </c>
      <c r="CJ19" s="92">
        <v>11030</v>
      </c>
      <c r="CK19" s="92">
        <v>3554</v>
      </c>
      <c r="CL19" s="92">
        <v>9077</v>
      </c>
      <c r="CM19" s="92">
        <v>8973</v>
      </c>
      <c r="CN19" s="92">
        <v>1079</v>
      </c>
      <c r="CO19" s="92">
        <v>33713</v>
      </c>
      <c r="CP19" s="92">
        <v>12276</v>
      </c>
      <c r="CQ19" s="92">
        <v>3709</v>
      </c>
      <c r="CR19" s="92">
        <v>7814</v>
      </c>
      <c r="CS19" s="92">
        <v>9253</v>
      </c>
      <c r="CT19" s="92">
        <v>838</v>
      </c>
      <c r="CU19" s="92">
        <v>33890</v>
      </c>
      <c r="CV19" s="92">
        <v>10297</v>
      </c>
      <c r="CW19" s="92">
        <v>3278</v>
      </c>
      <c r="CX19" s="92">
        <v>7438</v>
      </c>
      <c r="CY19" s="92">
        <v>8664</v>
      </c>
      <c r="CZ19" s="92">
        <v>608</v>
      </c>
      <c r="DA19" s="92">
        <v>9186</v>
      </c>
      <c r="DB19" s="92">
        <v>2986</v>
      </c>
      <c r="DC19" s="92">
        <v>7282</v>
      </c>
      <c r="DD19" s="92">
        <v>8004</v>
      </c>
      <c r="DE19" s="92">
        <v>636</v>
      </c>
      <c r="DF19" s="92">
        <v>11073</v>
      </c>
      <c r="DG19" s="92">
        <v>2877</v>
      </c>
      <c r="DH19" s="92">
        <v>7019</v>
      </c>
      <c r="DI19" s="92">
        <v>8038</v>
      </c>
      <c r="DJ19" s="92">
        <v>466</v>
      </c>
      <c r="DK19" s="756">
        <v>10155</v>
      </c>
      <c r="DL19" s="756">
        <v>3246</v>
      </c>
      <c r="DM19" s="756">
        <v>7012</v>
      </c>
      <c r="DN19" s="756">
        <v>6858</v>
      </c>
      <c r="DO19" s="756">
        <v>771</v>
      </c>
      <c r="DP19" s="756">
        <v>9950</v>
      </c>
      <c r="DQ19" s="756">
        <v>3231</v>
      </c>
      <c r="DR19" s="756">
        <v>5944</v>
      </c>
      <c r="DS19" s="756">
        <v>6864</v>
      </c>
      <c r="DT19" s="756">
        <v>993</v>
      </c>
      <c r="DU19" s="756">
        <v>8781</v>
      </c>
      <c r="DV19" s="756">
        <v>2543</v>
      </c>
      <c r="DW19" s="756">
        <v>5645</v>
      </c>
      <c r="DX19" s="756">
        <v>7550</v>
      </c>
      <c r="DY19" s="756">
        <v>774</v>
      </c>
      <c r="DZ19" s="204">
        <v>8492</v>
      </c>
      <c r="EA19" s="204">
        <v>2594</v>
      </c>
      <c r="EB19" s="204">
        <v>5633</v>
      </c>
      <c r="EC19" s="204">
        <v>7752</v>
      </c>
      <c r="ED19" s="204">
        <v>543</v>
      </c>
      <c r="EE19" s="204">
        <v>8144</v>
      </c>
      <c r="EF19" s="204">
        <v>3191</v>
      </c>
      <c r="EG19" s="204">
        <v>6201</v>
      </c>
      <c r="EH19" s="204">
        <v>7155</v>
      </c>
      <c r="EI19" s="204">
        <v>567</v>
      </c>
      <c r="EJ19" s="204">
        <v>9154</v>
      </c>
      <c r="EK19" s="204">
        <v>2918</v>
      </c>
      <c r="EL19" s="204">
        <v>6022</v>
      </c>
      <c r="EM19" s="204">
        <v>7444</v>
      </c>
      <c r="EN19" s="204">
        <v>727</v>
      </c>
    </row>
    <row r="20" spans="1:144">
      <c r="A20" s="735"/>
      <c r="B20" s="241" t="s">
        <v>1840</v>
      </c>
      <c r="C20" s="124"/>
      <c r="D20" s="92">
        <v>3475</v>
      </c>
      <c r="E20" s="92">
        <v>856</v>
      </c>
      <c r="F20" s="92">
        <v>2522</v>
      </c>
      <c r="G20" s="92">
        <v>2662</v>
      </c>
      <c r="H20" s="92">
        <v>339</v>
      </c>
      <c r="I20" s="92">
        <v>9854</v>
      </c>
      <c r="J20" s="92">
        <v>2611</v>
      </c>
      <c r="K20" s="92">
        <v>870</v>
      </c>
      <c r="L20" s="92">
        <v>2184</v>
      </c>
      <c r="M20" s="92">
        <v>1774</v>
      </c>
      <c r="N20" s="92">
        <v>191</v>
      </c>
      <c r="O20" s="92">
        <v>7630</v>
      </c>
      <c r="P20" s="92">
        <v>2435</v>
      </c>
      <c r="Q20" s="92">
        <v>659</v>
      </c>
      <c r="R20" s="92">
        <v>1922</v>
      </c>
      <c r="S20" s="92">
        <v>1671</v>
      </c>
      <c r="T20" s="92">
        <v>678</v>
      </c>
      <c r="U20" s="92">
        <v>7365</v>
      </c>
      <c r="V20" s="92">
        <v>2402</v>
      </c>
      <c r="W20" s="92">
        <v>980</v>
      </c>
      <c r="X20" s="92">
        <v>1892</v>
      </c>
      <c r="Y20" s="92">
        <v>2268</v>
      </c>
      <c r="Z20" s="92">
        <v>389</v>
      </c>
      <c r="AA20" s="92">
        <v>7931</v>
      </c>
      <c r="AB20" s="92">
        <v>2388</v>
      </c>
      <c r="AC20" s="92">
        <v>887</v>
      </c>
      <c r="AD20" s="92">
        <v>2256</v>
      </c>
      <c r="AE20" s="92">
        <v>2942</v>
      </c>
      <c r="AF20" s="92">
        <v>296</v>
      </c>
      <c r="AG20" s="92">
        <v>8769</v>
      </c>
      <c r="AH20" s="92">
        <v>2066</v>
      </c>
      <c r="AI20" s="92">
        <v>1423</v>
      </c>
      <c r="AJ20" s="92">
        <v>2136</v>
      </c>
      <c r="AK20" s="92">
        <v>2159</v>
      </c>
      <c r="AL20" s="92">
        <v>474</v>
      </c>
      <c r="AM20" s="92">
        <v>8258</v>
      </c>
      <c r="AN20" s="92">
        <v>2724</v>
      </c>
      <c r="AO20" s="92">
        <v>1363</v>
      </c>
      <c r="AP20" s="92">
        <v>2163</v>
      </c>
      <c r="AQ20" s="92">
        <v>2057</v>
      </c>
      <c r="AR20" s="92">
        <v>413</v>
      </c>
      <c r="AS20" s="92">
        <v>8720</v>
      </c>
      <c r="AT20" s="92">
        <v>3283</v>
      </c>
      <c r="AU20" s="92">
        <v>1101</v>
      </c>
      <c r="AV20" s="92">
        <v>1669</v>
      </c>
      <c r="AW20" s="92">
        <v>2208</v>
      </c>
      <c r="AX20" s="92">
        <v>413</v>
      </c>
      <c r="AY20" s="92">
        <v>8674</v>
      </c>
      <c r="AZ20" s="92">
        <v>2895</v>
      </c>
      <c r="BA20" s="92">
        <v>864</v>
      </c>
      <c r="BB20" s="92">
        <v>2424</v>
      </c>
      <c r="BC20" s="92">
        <v>2456</v>
      </c>
      <c r="BD20" s="92">
        <v>425</v>
      </c>
      <c r="BE20" s="92">
        <v>9064</v>
      </c>
      <c r="BF20" s="92">
        <v>2912</v>
      </c>
      <c r="BG20" s="92">
        <v>1640</v>
      </c>
      <c r="BH20" s="92">
        <v>1907</v>
      </c>
      <c r="BI20" s="92">
        <v>2280</v>
      </c>
      <c r="BJ20" s="92">
        <v>318</v>
      </c>
      <c r="BK20" s="92">
        <v>9057</v>
      </c>
      <c r="BL20" s="92">
        <v>3025</v>
      </c>
      <c r="BM20" s="92">
        <v>887</v>
      </c>
      <c r="BN20" s="92">
        <v>2187</v>
      </c>
      <c r="BO20" s="92">
        <v>2047</v>
      </c>
      <c r="BP20" s="92">
        <v>266</v>
      </c>
      <c r="BQ20" s="92">
        <v>8412</v>
      </c>
      <c r="BR20" s="92">
        <v>3142</v>
      </c>
      <c r="BS20" s="92">
        <v>1077</v>
      </c>
      <c r="BT20" s="92">
        <v>2108</v>
      </c>
      <c r="BU20" s="92">
        <v>2504</v>
      </c>
      <c r="BV20" s="92">
        <v>281</v>
      </c>
      <c r="BW20" s="92">
        <v>9112</v>
      </c>
      <c r="BX20" s="92">
        <v>3275</v>
      </c>
      <c r="BY20" s="92">
        <v>2178</v>
      </c>
      <c r="BZ20" s="92">
        <v>2431</v>
      </c>
      <c r="CA20" s="92">
        <v>2936</v>
      </c>
      <c r="CB20" s="92">
        <v>299</v>
      </c>
      <c r="CC20" s="92">
        <v>11119</v>
      </c>
      <c r="CD20" s="92">
        <v>2691</v>
      </c>
      <c r="CE20" s="92">
        <v>991</v>
      </c>
      <c r="CF20" s="92">
        <v>2207</v>
      </c>
      <c r="CG20" s="92">
        <v>2977</v>
      </c>
      <c r="CH20" s="92">
        <v>397</v>
      </c>
      <c r="CI20" s="92">
        <v>9263</v>
      </c>
      <c r="CJ20" s="92">
        <v>3542</v>
      </c>
      <c r="CK20" s="92">
        <v>1362</v>
      </c>
      <c r="CL20" s="92">
        <v>4167</v>
      </c>
      <c r="CM20" s="92">
        <v>3054</v>
      </c>
      <c r="CN20" s="92">
        <v>450</v>
      </c>
      <c r="CO20" s="92">
        <v>12575</v>
      </c>
      <c r="CP20" s="92">
        <v>4994</v>
      </c>
      <c r="CQ20" s="92">
        <v>1402</v>
      </c>
      <c r="CR20" s="92">
        <v>2810</v>
      </c>
      <c r="CS20" s="92">
        <v>3038</v>
      </c>
      <c r="CT20" s="92">
        <v>268</v>
      </c>
      <c r="CU20" s="92">
        <v>12512</v>
      </c>
      <c r="CV20" s="92">
        <v>3793</v>
      </c>
      <c r="CW20" s="92">
        <v>1200</v>
      </c>
      <c r="CX20" s="92">
        <v>2820</v>
      </c>
      <c r="CY20" s="92">
        <v>2621</v>
      </c>
      <c r="CZ20" s="92">
        <v>126</v>
      </c>
      <c r="DA20" s="92">
        <v>3309</v>
      </c>
      <c r="DB20" s="92">
        <v>844</v>
      </c>
      <c r="DC20" s="92">
        <v>2474</v>
      </c>
      <c r="DD20" s="92">
        <v>2209</v>
      </c>
      <c r="DE20" s="92">
        <v>197</v>
      </c>
      <c r="DF20" s="92">
        <v>4578</v>
      </c>
      <c r="DG20" s="92">
        <v>842</v>
      </c>
      <c r="DH20" s="92">
        <v>2229</v>
      </c>
      <c r="DI20" s="92">
        <v>2914</v>
      </c>
      <c r="DJ20" s="92">
        <v>140</v>
      </c>
      <c r="DK20" s="756">
        <v>3730</v>
      </c>
      <c r="DL20" s="756">
        <v>1018</v>
      </c>
      <c r="DM20" s="756">
        <v>2674</v>
      </c>
      <c r="DN20" s="756">
        <v>2182</v>
      </c>
      <c r="DO20" s="756">
        <v>532</v>
      </c>
      <c r="DP20" s="756">
        <v>3359</v>
      </c>
      <c r="DQ20" s="756">
        <v>1286</v>
      </c>
      <c r="DR20" s="756">
        <v>1979</v>
      </c>
      <c r="DS20" s="756">
        <v>2037</v>
      </c>
      <c r="DT20" s="756">
        <v>629</v>
      </c>
      <c r="DU20" s="756">
        <v>2929</v>
      </c>
      <c r="DV20" s="756">
        <v>681</v>
      </c>
      <c r="DW20" s="756">
        <v>1693</v>
      </c>
      <c r="DX20" s="756">
        <v>2259</v>
      </c>
      <c r="DY20" s="756">
        <v>361</v>
      </c>
      <c r="DZ20" s="758">
        <v>2313</v>
      </c>
      <c r="EA20" s="758">
        <v>661</v>
      </c>
      <c r="EB20" s="758">
        <v>1416</v>
      </c>
      <c r="EC20" s="758">
        <v>2601</v>
      </c>
      <c r="ED20" s="758">
        <v>206</v>
      </c>
      <c r="EE20" s="758">
        <v>1804</v>
      </c>
      <c r="EF20" s="758">
        <v>890</v>
      </c>
      <c r="EG20" s="758">
        <v>1770</v>
      </c>
      <c r="EH20" s="758">
        <v>2111</v>
      </c>
      <c r="EI20" s="758">
        <v>213</v>
      </c>
      <c r="EJ20" s="758">
        <v>2281</v>
      </c>
      <c r="EK20" s="758">
        <v>786</v>
      </c>
      <c r="EL20" s="758">
        <v>1813</v>
      </c>
      <c r="EM20" s="758">
        <v>2145</v>
      </c>
      <c r="EN20" s="758">
        <v>278</v>
      </c>
    </row>
    <row r="21" spans="1:144">
      <c r="A21" s="405"/>
      <c r="B21" s="405"/>
      <c r="C21" s="124" t="s">
        <v>2875</v>
      </c>
      <c r="D21" s="82">
        <v>1373</v>
      </c>
      <c r="E21" s="82">
        <v>410</v>
      </c>
      <c r="F21" s="82">
        <v>785</v>
      </c>
      <c r="G21" s="82">
        <v>963</v>
      </c>
      <c r="H21" s="82">
        <v>240</v>
      </c>
      <c r="I21" s="82">
        <v>3771</v>
      </c>
      <c r="J21" s="82">
        <v>1002</v>
      </c>
      <c r="K21" s="82">
        <v>305</v>
      </c>
      <c r="L21" s="82">
        <v>736</v>
      </c>
      <c r="M21" s="82">
        <v>964</v>
      </c>
      <c r="N21" s="82">
        <v>131</v>
      </c>
      <c r="O21" s="82">
        <v>3138</v>
      </c>
      <c r="P21" s="82">
        <v>1203</v>
      </c>
      <c r="Q21" s="82">
        <v>305</v>
      </c>
      <c r="R21" s="82">
        <v>674</v>
      </c>
      <c r="S21" s="82">
        <v>917</v>
      </c>
      <c r="T21" s="82">
        <v>173</v>
      </c>
      <c r="U21" s="82">
        <v>3272</v>
      </c>
      <c r="V21" s="82">
        <v>1004</v>
      </c>
      <c r="W21" s="82">
        <v>416</v>
      </c>
      <c r="X21" s="82">
        <v>964</v>
      </c>
      <c r="Y21" s="82">
        <v>814</v>
      </c>
      <c r="Z21" s="82">
        <v>156</v>
      </c>
      <c r="AA21" s="82">
        <v>3354</v>
      </c>
      <c r="AB21" s="82">
        <v>1123</v>
      </c>
      <c r="AC21" s="82">
        <v>428</v>
      </c>
      <c r="AD21" s="82">
        <v>635</v>
      </c>
      <c r="AE21" s="82">
        <v>942</v>
      </c>
      <c r="AF21" s="82">
        <v>192</v>
      </c>
      <c r="AG21" s="82">
        <v>3320</v>
      </c>
      <c r="AH21" s="82">
        <v>774</v>
      </c>
      <c r="AI21" s="82">
        <v>277</v>
      </c>
      <c r="AJ21" s="82">
        <v>656</v>
      </c>
      <c r="AK21" s="82">
        <v>921</v>
      </c>
      <c r="AL21" s="82">
        <v>226</v>
      </c>
      <c r="AM21" s="82">
        <v>2854</v>
      </c>
      <c r="AN21" s="82">
        <v>1066</v>
      </c>
      <c r="AO21" s="82">
        <v>370</v>
      </c>
      <c r="AP21" s="82">
        <v>787</v>
      </c>
      <c r="AQ21" s="82">
        <v>1013</v>
      </c>
      <c r="AR21" s="82">
        <v>260</v>
      </c>
      <c r="AS21" s="82">
        <v>3496</v>
      </c>
      <c r="AT21" s="82">
        <v>1140</v>
      </c>
      <c r="AU21" s="82">
        <v>413</v>
      </c>
      <c r="AV21" s="82">
        <v>760</v>
      </c>
      <c r="AW21" s="82">
        <v>1207</v>
      </c>
      <c r="AX21" s="82">
        <v>253</v>
      </c>
      <c r="AY21" s="82">
        <v>3773</v>
      </c>
      <c r="AZ21" s="82">
        <v>973</v>
      </c>
      <c r="BA21" s="82">
        <v>340</v>
      </c>
      <c r="BB21" s="82">
        <v>863</v>
      </c>
      <c r="BC21" s="82">
        <v>1450</v>
      </c>
      <c r="BD21" s="82">
        <v>252</v>
      </c>
      <c r="BE21" s="82">
        <v>3878</v>
      </c>
      <c r="BF21" s="82">
        <v>912</v>
      </c>
      <c r="BG21" s="82">
        <v>356</v>
      </c>
      <c r="BH21" s="82">
        <v>1131</v>
      </c>
      <c r="BI21" s="82">
        <v>1354</v>
      </c>
      <c r="BJ21" s="82">
        <v>202</v>
      </c>
      <c r="BK21" s="82">
        <v>3955</v>
      </c>
      <c r="BL21" s="82">
        <v>1090</v>
      </c>
      <c r="BM21" s="82">
        <v>463</v>
      </c>
      <c r="BN21" s="82">
        <v>1036</v>
      </c>
      <c r="BO21" s="82">
        <v>1206</v>
      </c>
      <c r="BP21" s="82">
        <v>170</v>
      </c>
      <c r="BQ21" s="82">
        <v>3965</v>
      </c>
      <c r="BR21" s="82">
        <v>1174</v>
      </c>
      <c r="BS21" s="82">
        <v>568</v>
      </c>
      <c r="BT21" s="82">
        <v>1088</v>
      </c>
      <c r="BU21" s="82">
        <v>1447</v>
      </c>
      <c r="BV21" s="82">
        <v>188</v>
      </c>
      <c r="BW21" s="82">
        <v>4465</v>
      </c>
      <c r="BX21" s="82">
        <v>1511</v>
      </c>
      <c r="BY21" s="82">
        <v>406</v>
      </c>
      <c r="BZ21" s="82">
        <v>1075</v>
      </c>
      <c r="CA21" s="82">
        <v>1840</v>
      </c>
      <c r="CB21" s="82">
        <v>190</v>
      </c>
      <c r="CC21" s="757">
        <v>5022</v>
      </c>
      <c r="CD21" s="82">
        <v>1189</v>
      </c>
      <c r="CE21" s="82">
        <v>412</v>
      </c>
      <c r="CF21" s="82">
        <v>1137</v>
      </c>
      <c r="CG21" s="82">
        <v>1894</v>
      </c>
      <c r="CH21" s="82">
        <v>238</v>
      </c>
      <c r="CI21" s="759">
        <v>4870</v>
      </c>
      <c r="CJ21" s="82">
        <v>1148</v>
      </c>
      <c r="CK21" s="82">
        <v>574</v>
      </c>
      <c r="CL21" s="82">
        <v>1681</v>
      </c>
      <c r="CM21" s="82">
        <v>1773</v>
      </c>
      <c r="CN21" s="82">
        <v>255</v>
      </c>
      <c r="CO21" s="82">
        <v>5431</v>
      </c>
      <c r="CP21" s="82">
        <v>1533</v>
      </c>
      <c r="CQ21" s="82">
        <v>787</v>
      </c>
      <c r="CR21" s="82">
        <v>1486</v>
      </c>
      <c r="CS21" s="82">
        <v>1857</v>
      </c>
      <c r="CT21" s="82">
        <v>138</v>
      </c>
      <c r="CU21" s="82">
        <v>5801</v>
      </c>
      <c r="CV21" s="82">
        <v>1516</v>
      </c>
      <c r="CW21" s="82">
        <v>581</v>
      </c>
      <c r="CX21" s="82">
        <v>1539</v>
      </c>
      <c r="CY21" s="82">
        <v>1373</v>
      </c>
      <c r="CZ21" s="82">
        <v>91</v>
      </c>
      <c r="DA21" s="82">
        <v>1376</v>
      </c>
      <c r="DB21" s="82">
        <v>496</v>
      </c>
      <c r="DC21" s="82">
        <v>1168</v>
      </c>
      <c r="DD21" s="82">
        <v>1199</v>
      </c>
      <c r="DE21" s="82">
        <v>126</v>
      </c>
      <c r="DF21" s="82">
        <v>2067</v>
      </c>
      <c r="DG21" s="82">
        <v>412</v>
      </c>
      <c r="DH21" s="82">
        <v>1232</v>
      </c>
      <c r="DI21" s="82">
        <v>1543</v>
      </c>
      <c r="DJ21" s="82">
        <v>87</v>
      </c>
      <c r="DK21" s="82">
        <v>1664</v>
      </c>
      <c r="DL21" s="82">
        <v>527</v>
      </c>
      <c r="DM21" s="82">
        <v>1666</v>
      </c>
      <c r="DN21" s="82">
        <v>1060</v>
      </c>
      <c r="DO21" s="82">
        <v>156</v>
      </c>
      <c r="DP21" s="82">
        <v>1777</v>
      </c>
      <c r="DQ21" s="82">
        <v>503</v>
      </c>
      <c r="DR21" s="82">
        <v>883</v>
      </c>
      <c r="DS21" s="82">
        <v>1168</v>
      </c>
      <c r="DT21" s="82">
        <v>156</v>
      </c>
      <c r="DU21" s="82">
        <v>918</v>
      </c>
      <c r="DV21" s="82">
        <v>367</v>
      </c>
      <c r="DW21" s="82">
        <v>977</v>
      </c>
      <c r="DX21" s="82">
        <v>1246</v>
      </c>
      <c r="DY21" s="82">
        <v>172</v>
      </c>
      <c r="DZ21" s="760">
        <v>1033</v>
      </c>
      <c r="EA21" s="760">
        <v>435</v>
      </c>
      <c r="EB21" s="760">
        <v>893</v>
      </c>
      <c r="EC21" s="760">
        <v>1381</v>
      </c>
      <c r="ED21" s="760">
        <v>112</v>
      </c>
      <c r="EE21" s="760">
        <v>934</v>
      </c>
      <c r="EF21" s="760">
        <v>397</v>
      </c>
      <c r="EG21" s="760">
        <v>954</v>
      </c>
      <c r="EH21" s="760">
        <v>1346</v>
      </c>
      <c r="EI21" s="760">
        <v>126</v>
      </c>
      <c r="EJ21" s="760">
        <v>1173</v>
      </c>
      <c r="EK21" s="760">
        <v>403</v>
      </c>
      <c r="EL21" s="760">
        <v>1130</v>
      </c>
      <c r="EM21" s="760">
        <v>1427</v>
      </c>
      <c r="EN21" s="760">
        <v>167</v>
      </c>
    </row>
    <row r="22" spans="1:144">
      <c r="A22" s="405"/>
      <c r="B22" s="405"/>
      <c r="C22" s="124" t="s">
        <v>2876</v>
      </c>
      <c r="D22" s="82">
        <v>1768</v>
      </c>
      <c r="E22" s="82">
        <v>435</v>
      </c>
      <c r="F22" s="82">
        <v>1619</v>
      </c>
      <c r="G22" s="82">
        <v>1011</v>
      </c>
      <c r="H22" s="82">
        <v>65</v>
      </c>
      <c r="I22" s="82">
        <v>4898</v>
      </c>
      <c r="J22" s="82">
        <v>1547</v>
      </c>
      <c r="K22" s="82">
        <v>513</v>
      </c>
      <c r="L22" s="82">
        <v>927</v>
      </c>
      <c r="M22" s="82">
        <v>698</v>
      </c>
      <c r="N22" s="82">
        <v>56</v>
      </c>
      <c r="O22" s="82">
        <v>3741</v>
      </c>
      <c r="P22" s="82">
        <v>1140</v>
      </c>
      <c r="Q22" s="82">
        <v>340</v>
      </c>
      <c r="R22" s="82">
        <v>1032</v>
      </c>
      <c r="S22" s="82">
        <v>677</v>
      </c>
      <c r="T22" s="82">
        <v>499</v>
      </c>
      <c r="U22" s="82">
        <v>3688</v>
      </c>
      <c r="V22" s="82">
        <v>1154</v>
      </c>
      <c r="W22" s="82">
        <v>488</v>
      </c>
      <c r="X22" s="82">
        <v>705</v>
      </c>
      <c r="Y22" s="82">
        <v>1370</v>
      </c>
      <c r="Z22" s="82">
        <v>55</v>
      </c>
      <c r="AA22" s="82">
        <v>3772</v>
      </c>
      <c r="AB22" s="82">
        <v>1134</v>
      </c>
      <c r="AC22" s="82">
        <v>417</v>
      </c>
      <c r="AD22" s="82">
        <v>1493</v>
      </c>
      <c r="AE22" s="82">
        <v>1461</v>
      </c>
      <c r="AF22" s="82">
        <v>87</v>
      </c>
      <c r="AG22" s="82">
        <v>4592</v>
      </c>
      <c r="AH22" s="82">
        <v>1076</v>
      </c>
      <c r="AI22" s="82">
        <v>1118</v>
      </c>
      <c r="AJ22" s="82">
        <v>1390</v>
      </c>
      <c r="AK22" s="82">
        <v>742</v>
      </c>
      <c r="AL22" s="82">
        <v>236</v>
      </c>
      <c r="AM22" s="82">
        <v>4562</v>
      </c>
      <c r="AN22" s="82">
        <v>1474</v>
      </c>
      <c r="AO22" s="82">
        <v>921</v>
      </c>
      <c r="AP22" s="82">
        <v>785</v>
      </c>
      <c r="AQ22" s="82">
        <v>967</v>
      </c>
      <c r="AR22" s="82">
        <v>143</v>
      </c>
      <c r="AS22" s="82">
        <v>4290</v>
      </c>
      <c r="AT22" s="82">
        <v>1370</v>
      </c>
      <c r="AU22" s="82">
        <v>632</v>
      </c>
      <c r="AV22" s="82">
        <v>842</v>
      </c>
      <c r="AW22" s="82">
        <v>876</v>
      </c>
      <c r="AX22" s="82">
        <v>133</v>
      </c>
      <c r="AY22" s="82">
        <v>3853</v>
      </c>
      <c r="AZ22" s="82">
        <v>1782</v>
      </c>
      <c r="BA22" s="82">
        <v>468</v>
      </c>
      <c r="BB22" s="82">
        <v>1467</v>
      </c>
      <c r="BC22" s="82">
        <v>889</v>
      </c>
      <c r="BD22" s="82">
        <v>142</v>
      </c>
      <c r="BE22" s="82">
        <v>4748</v>
      </c>
      <c r="BF22" s="82">
        <v>1869</v>
      </c>
      <c r="BG22" s="82">
        <v>1233</v>
      </c>
      <c r="BH22" s="82">
        <v>673</v>
      </c>
      <c r="BI22" s="82">
        <v>843</v>
      </c>
      <c r="BJ22" s="82">
        <v>86</v>
      </c>
      <c r="BK22" s="82">
        <v>4704</v>
      </c>
      <c r="BL22" s="82">
        <v>1704</v>
      </c>
      <c r="BM22" s="82">
        <v>363</v>
      </c>
      <c r="BN22" s="82">
        <v>1046</v>
      </c>
      <c r="BO22" s="82">
        <v>759</v>
      </c>
      <c r="BP22" s="82">
        <v>88</v>
      </c>
      <c r="BQ22" s="82">
        <v>3960</v>
      </c>
      <c r="BR22" s="82">
        <v>1761</v>
      </c>
      <c r="BS22" s="82">
        <v>423</v>
      </c>
      <c r="BT22" s="82">
        <v>927</v>
      </c>
      <c r="BU22" s="82">
        <v>748</v>
      </c>
      <c r="BV22" s="82">
        <v>89</v>
      </c>
      <c r="BW22" s="82">
        <v>3948</v>
      </c>
      <c r="BX22" s="82">
        <v>1623</v>
      </c>
      <c r="BY22" s="82">
        <v>1535</v>
      </c>
      <c r="BZ22" s="761">
        <v>1041</v>
      </c>
      <c r="CA22" s="82">
        <v>823</v>
      </c>
      <c r="CB22" s="82">
        <v>102</v>
      </c>
      <c r="CC22" s="757">
        <v>5124</v>
      </c>
      <c r="CD22" s="82">
        <v>1356</v>
      </c>
      <c r="CE22" s="82">
        <v>496</v>
      </c>
      <c r="CF22" s="761">
        <v>841</v>
      </c>
      <c r="CG22" s="82">
        <v>906</v>
      </c>
      <c r="CH22" s="82">
        <v>146</v>
      </c>
      <c r="CI22" s="759">
        <v>3745</v>
      </c>
      <c r="CJ22" s="82">
        <v>1997</v>
      </c>
      <c r="CK22" s="82">
        <v>649</v>
      </c>
      <c r="CL22" s="761">
        <v>2341</v>
      </c>
      <c r="CM22" s="82">
        <v>1139</v>
      </c>
      <c r="CN22" s="82">
        <v>165</v>
      </c>
      <c r="CO22" s="82">
        <v>6291</v>
      </c>
      <c r="CP22" s="82">
        <v>3022</v>
      </c>
      <c r="CQ22" s="82">
        <v>510</v>
      </c>
      <c r="CR22" s="761">
        <v>1033</v>
      </c>
      <c r="CS22" s="82">
        <v>1010</v>
      </c>
      <c r="CT22" s="82">
        <v>106</v>
      </c>
      <c r="CU22" s="82">
        <v>5681</v>
      </c>
      <c r="CV22" s="82">
        <v>1890</v>
      </c>
      <c r="CW22" s="82">
        <v>602</v>
      </c>
      <c r="CX22" s="761">
        <v>1098</v>
      </c>
      <c r="CY22" s="82">
        <v>1062</v>
      </c>
      <c r="CZ22" s="82">
        <v>27</v>
      </c>
      <c r="DA22" s="82">
        <v>1495</v>
      </c>
      <c r="DB22" s="82">
        <v>322</v>
      </c>
      <c r="DC22" s="761">
        <v>1036</v>
      </c>
      <c r="DD22" s="82">
        <v>650</v>
      </c>
      <c r="DE22" s="82">
        <v>44</v>
      </c>
      <c r="DF22" s="82">
        <v>2234</v>
      </c>
      <c r="DG22" s="82">
        <v>359</v>
      </c>
      <c r="DH22" s="82">
        <v>585</v>
      </c>
      <c r="DI22" s="82">
        <v>1187</v>
      </c>
      <c r="DJ22" s="82">
        <v>42</v>
      </c>
      <c r="DK22" s="82">
        <v>1472</v>
      </c>
      <c r="DL22" s="82">
        <v>330</v>
      </c>
      <c r="DM22" s="82">
        <v>857</v>
      </c>
      <c r="DN22" s="82">
        <v>980</v>
      </c>
      <c r="DO22" s="82">
        <v>335</v>
      </c>
      <c r="DP22" s="82">
        <v>1344</v>
      </c>
      <c r="DQ22" s="82">
        <v>727</v>
      </c>
      <c r="DR22" s="82">
        <v>948</v>
      </c>
      <c r="DS22" s="82">
        <v>799</v>
      </c>
      <c r="DT22" s="82">
        <v>386</v>
      </c>
      <c r="DU22" s="82">
        <v>1712</v>
      </c>
      <c r="DV22" s="82">
        <v>267</v>
      </c>
      <c r="DW22" s="82">
        <v>659</v>
      </c>
      <c r="DX22" s="82">
        <v>868</v>
      </c>
      <c r="DY22" s="82">
        <v>103</v>
      </c>
      <c r="DZ22" s="760">
        <v>1093</v>
      </c>
      <c r="EA22" s="760">
        <v>214</v>
      </c>
      <c r="EB22" s="760">
        <v>484</v>
      </c>
      <c r="EC22" s="760">
        <v>1012</v>
      </c>
      <c r="ED22" s="760">
        <v>84</v>
      </c>
      <c r="EE22" s="760">
        <v>809</v>
      </c>
      <c r="EF22" s="760">
        <v>484</v>
      </c>
      <c r="EG22" s="760">
        <v>610</v>
      </c>
      <c r="EH22" s="760">
        <v>731</v>
      </c>
      <c r="EI22" s="760">
        <v>80</v>
      </c>
      <c r="EJ22" s="760">
        <v>994</v>
      </c>
      <c r="EK22" s="760">
        <v>298</v>
      </c>
      <c r="EL22" s="760">
        <v>653</v>
      </c>
      <c r="EM22" s="760">
        <v>680</v>
      </c>
      <c r="EN22" s="760">
        <v>105</v>
      </c>
    </row>
    <row r="23" spans="1:144">
      <c r="A23" s="405"/>
      <c r="B23" s="405"/>
      <c r="C23" s="124" t="s">
        <v>2877</v>
      </c>
      <c r="D23" s="82">
        <v>331</v>
      </c>
      <c r="E23" s="82">
        <v>11</v>
      </c>
      <c r="F23" s="82">
        <v>118</v>
      </c>
      <c r="G23" s="82">
        <v>62</v>
      </c>
      <c r="H23" s="82">
        <v>34</v>
      </c>
      <c r="I23" s="82">
        <v>556</v>
      </c>
      <c r="J23" s="82">
        <v>61</v>
      </c>
      <c r="K23" s="82">
        <v>52</v>
      </c>
      <c r="L23" s="82">
        <v>38</v>
      </c>
      <c r="M23" s="82">
        <v>111</v>
      </c>
      <c r="N23" s="82">
        <v>4</v>
      </c>
      <c r="O23" s="82">
        <v>266</v>
      </c>
      <c r="P23" s="82">
        <v>92</v>
      </c>
      <c r="Q23" s="82">
        <v>14</v>
      </c>
      <c r="R23" s="82">
        <v>216</v>
      </c>
      <c r="S23" s="82">
        <v>76</v>
      </c>
      <c r="T23" s="82">
        <v>6</v>
      </c>
      <c r="U23" s="82">
        <v>404</v>
      </c>
      <c r="V23" s="82">
        <v>243</v>
      </c>
      <c r="W23" s="82">
        <v>76</v>
      </c>
      <c r="X23" s="82">
        <v>222</v>
      </c>
      <c r="Y23" s="82">
        <v>84</v>
      </c>
      <c r="Z23" s="82">
        <v>178</v>
      </c>
      <c r="AA23" s="82">
        <v>803</v>
      </c>
      <c r="AB23" s="82">
        <v>101</v>
      </c>
      <c r="AC23" s="82">
        <v>41</v>
      </c>
      <c r="AD23" s="82">
        <v>128</v>
      </c>
      <c r="AE23" s="82">
        <v>539</v>
      </c>
      <c r="AF23" s="82">
        <v>17</v>
      </c>
      <c r="AG23" s="82">
        <v>826</v>
      </c>
      <c r="AH23" s="82">
        <v>211</v>
      </c>
      <c r="AI23" s="82">
        <v>27</v>
      </c>
      <c r="AJ23" s="82">
        <v>89</v>
      </c>
      <c r="AK23" s="82">
        <v>493</v>
      </c>
      <c r="AL23" s="82">
        <v>12</v>
      </c>
      <c r="AM23" s="82">
        <v>832</v>
      </c>
      <c r="AN23" s="82">
        <v>182</v>
      </c>
      <c r="AO23" s="82">
        <v>72</v>
      </c>
      <c r="AP23" s="82">
        <v>589</v>
      </c>
      <c r="AQ23" s="82">
        <v>76</v>
      </c>
      <c r="AR23" s="82">
        <v>10</v>
      </c>
      <c r="AS23" s="82">
        <v>929</v>
      </c>
      <c r="AT23" s="82">
        <v>771</v>
      </c>
      <c r="AU23" s="82">
        <v>55</v>
      </c>
      <c r="AV23" s="82">
        <v>67</v>
      </c>
      <c r="AW23" s="82">
        <v>124</v>
      </c>
      <c r="AX23" s="82">
        <v>27</v>
      </c>
      <c r="AY23" s="82">
        <v>1044</v>
      </c>
      <c r="AZ23" s="82">
        <v>139</v>
      </c>
      <c r="BA23" s="82">
        <v>55</v>
      </c>
      <c r="BB23" s="82">
        <v>93</v>
      </c>
      <c r="BC23" s="82">
        <v>113</v>
      </c>
      <c r="BD23" s="82">
        <v>31</v>
      </c>
      <c r="BE23" s="82">
        <v>431</v>
      </c>
      <c r="BF23" s="82">
        <v>125</v>
      </c>
      <c r="BG23" s="82">
        <v>50</v>
      </c>
      <c r="BH23" s="82">
        <v>102</v>
      </c>
      <c r="BI23" s="82">
        <v>79</v>
      </c>
      <c r="BJ23" s="82">
        <v>30</v>
      </c>
      <c r="BK23" s="82">
        <v>386</v>
      </c>
      <c r="BL23" s="82">
        <v>228</v>
      </c>
      <c r="BM23" s="82">
        <v>60</v>
      </c>
      <c r="BN23" s="82">
        <v>101</v>
      </c>
      <c r="BO23" s="82">
        <v>81</v>
      </c>
      <c r="BP23" s="82">
        <v>8</v>
      </c>
      <c r="BQ23" s="82">
        <v>478</v>
      </c>
      <c r="BR23" s="82">
        <v>203</v>
      </c>
      <c r="BS23" s="82">
        <v>82</v>
      </c>
      <c r="BT23" s="82">
        <v>92</v>
      </c>
      <c r="BU23" s="82">
        <v>302</v>
      </c>
      <c r="BV23" s="82">
        <v>4</v>
      </c>
      <c r="BW23" s="82">
        <v>683</v>
      </c>
      <c r="BX23" s="82">
        <v>136</v>
      </c>
      <c r="BY23" s="82">
        <v>237</v>
      </c>
      <c r="BZ23" s="82">
        <v>313</v>
      </c>
      <c r="CA23" s="82">
        <v>265</v>
      </c>
      <c r="CB23" s="82">
        <v>7</v>
      </c>
      <c r="CC23" s="757">
        <v>958</v>
      </c>
      <c r="CD23" s="82">
        <v>139</v>
      </c>
      <c r="CE23" s="82">
        <v>82</v>
      </c>
      <c r="CF23" s="82">
        <v>222</v>
      </c>
      <c r="CG23" s="82">
        <v>173</v>
      </c>
      <c r="CH23" s="82">
        <v>13</v>
      </c>
      <c r="CI23" s="759">
        <v>629</v>
      </c>
      <c r="CJ23" s="82">
        <v>383</v>
      </c>
      <c r="CK23" s="82">
        <v>137</v>
      </c>
      <c r="CL23" s="82">
        <v>143</v>
      </c>
      <c r="CM23" s="82">
        <v>138</v>
      </c>
      <c r="CN23" s="82">
        <v>30</v>
      </c>
      <c r="CO23" s="82">
        <v>831</v>
      </c>
      <c r="CP23" s="82">
        <v>430</v>
      </c>
      <c r="CQ23" s="82">
        <v>104</v>
      </c>
      <c r="CR23" s="82">
        <v>286</v>
      </c>
      <c r="CS23" s="82">
        <v>167</v>
      </c>
      <c r="CT23" s="82">
        <v>22</v>
      </c>
      <c r="CU23" s="82">
        <v>1009</v>
      </c>
      <c r="CV23" s="82">
        <v>374</v>
      </c>
      <c r="CW23" s="82">
        <v>15</v>
      </c>
      <c r="CX23" s="82">
        <v>180</v>
      </c>
      <c r="CY23" s="82">
        <v>177</v>
      </c>
      <c r="CZ23" s="82">
        <v>7</v>
      </c>
      <c r="DA23" s="82">
        <v>423</v>
      </c>
      <c r="DB23" s="82">
        <v>24</v>
      </c>
      <c r="DC23" s="82">
        <v>265</v>
      </c>
      <c r="DD23" s="82">
        <v>350</v>
      </c>
      <c r="DE23" s="82">
        <v>26</v>
      </c>
      <c r="DF23" s="82">
        <v>262</v>
      </c>
      <c r="DG23" s="82">
        <v>69</v>
      </c>
      <c r="DH23" s="82">
        <v>403</v>
      </c>
      <c r="DI23" s="82">
        <v>178</v>
      </c>
      <c r="DJ23" s="82">
        <v>11</v>
      </c>
      <c r="DK23" s="82">
        <v>570</v>
      </c>
      <c r="DL23" s="82">
        <v>158</v>
      </c>
      <c r="DM23" s="82">
        <v>147</v>
      </c>
      <c r="DN23" s="82">
        <v>136</v>
      </c>
      <c r="DO23" s="82">
        <v>40</v>
      </c>
      <c r="DP23" s="82">
        <v>213</v>
      </c>
      <c r="DQ23" s="82">
        <v>53</v>
      </c>
      <c r="DR23" s="82">
        <v>141</v>
      </c>
      <c r="DS23" s="82">
        <v>63</v>
      </c>
      <c r="DT23" s="82">
        <v>84</v>
      </c>
      <c r="DU23" s="82">
        <v>289</v>
      </c>
      <c r="DV23" s="82">
        <v>44</v>
      </c>
      <c r="DW23" s="82">
        <v>52</v>
      </c>
      <c r="DX23" s="82">
        <v>140</v>
      </c>
      <c r="DY23" s="82">
        <v>84</v>
      </c>
      <c r="DZ23" s="760">
        <v>153</v>
      </c>
      <c r="EA23" s="760">
        <v>6</v>
      </c>
      <c r="EB23" s="760">
        <v>31</v>
      </c>
      <c r="EC23" s="760">
        <v>196</v>
      </c>
      <c r="ED23" s="760">
        <v>6</v>
      </c>
      <c r="EE23" s="760">
        <v>53</v>
      </c>
      <c r="EF23" s="760">
        <v>8</v>
      </c>
      <c r="EG23" s="760">
        <v>204</v>
      </c>
      <c r="EH23" s="760">
        <v>32</v>
      </c>
      <c r="EI23" s="760">
        <v>6</v>
      </c>
      <c r="EJ23" s="760">
        <v>107</v>
      </c>
      <c r="EK23" s="760">
        <v>84</v>
      </c>
      <c r="EL23" s="760">
        <v>28</v>
      </c>
      <c r="EM23" s="760">
        <v>35</v>
      </c>
      <c r="EN23" s="760">
        <v>6</v>
      </c>
    </row>
    <row r="24" spans="1:144">
      <c r="A24" s="405"/>
      <c r="B24" s="405"/>
      <c r="C24" s="124" t="s">
        <v>268</v>
      </c>
      <c r="D24" s="82">
        <v>3</v>
      </c>
      <c r="E24" s="82">
        <v>0</v>
      </c>
      <c r="F24" s="82">
        <v>0</v>
      </c>
      <c r="G24" s="82">
        <v>626</v>
      </c>
      <c r="H24" s="82">
        <v>0</v>
      </c>
      <c r="I24" s="82">
        <v>629</v>
      </c>
      <c r="J24" s="82">
        <v>1</v>
      </c>
      <c r="K24" s="82">
        <v>0</v>
      </c>
      <c r="L24" s="82">
        <v>483</v>
      </c>
      <c r="M24" s="82">
        <v>1</v>
      </c>
      <c r="N24" s="82">
        <v>0</v>
      </c>
      <c r="O24" s="82">
        <v>485</v>
      </c>
      <c r="P24" s="82">
        <v>0</v>
      </c>
      <c r="Q24" s="82">
        <v>0</v>
      </c>
      <c r="R24" s="82">
        <v>0</v>
      </c>
      <c r="S24" s="82">
        <v>1</v>
      </c>
      <c r="T24" s="82">
        <v>0</v>
      </c>
      <c r="U24" s="82">
        <v>1</v>
      </c>
      <c r="V24" s="82">
        <v>1</v>
      </c>
      <c r="W24" s="82">
        <v>0</v>
      </c>
      <c r="X24" s="82">
        <v>1</v>
      </c>
      <c r="Y24" s="82">
        <v>0</v>
      </c>
      <c r="Z24" s="82">
        <v>0</v>
      </c>
      <c r="AA24" s="82">
        <v>2</v>
      </c>
      <c r="AB24" s="82">
        <v>30</v>
      </c>
      <c r="AC24" s="82">
        <v>1</v>
      </c>
      <c r="AD24" s="82">
        <v>0</v>
      </c>
      <c r="AE24" s="82">
        <v>0</v>
      </c>
      <c r="AF24" s="82">
        <v>0</v>
      </c>
      <c r="AG24" s="82">
        <v>31</v>
      </c>
      <c r="AH24" s="82">
        <v>5</v>
      </c>
      <c r="AI24" s="82">
        <v>1</v>
      </c>
      <c r="AJ24" s="82">
        <v>1</v>
      </c>
      <c r="AK24" s="82">
        <v>3</v>
      </c>
      <c r="AL24" s="82">
        <v>0</v>
      </c>
      <c r="AM24" s="82">
        <v>10</v>
      </c>
      <c r="AN24" s="82">
        <v>2</v>
      </c>
      <c r="AO24" s="82">
        <v>0</v>
      </c>
      <c r="AP24" s="82">
        <v>2</v>
      </c>
      <c r="AQ24" s="82">
        <v>1</v>
      </c>
      <c r="AR24" s="82">
        <v>0</v>
      </c>
      <c r="AS24" s="82">
        <v>5</v>
      </c>
      <c r="AT24" s="82">
        <v>2</v>
      </c>
      <c r="AU24" s="82">
        <v>1</v>
      </c>
      <c r="AV24" s="82">
        <v>0</v>
      </c>
      <c r="AW24" s="82">
        <v>1</v>
      </c>
      <c r="AX24" s="82">
        <v>0</v>
      </c>
      <c r="AY24" s="82">
        <v>4</v>
      </c>
      <c r="AZ24" s="82">
        <v>1</v>
      </c>
      <c r="BA24" s="82">
        <v>1</v>
      </c>
      <c r="BB24" s="82">
        <v>1</v>
      </c>
      <c r="BC24" s="82">
        <v>4</v>
      </c>
      <c r="BD24" s="82">
        <v>0</v>
      </c>
      <c r="BE24" s="82">
        <v>7</v>
      </c>
      <c r="BF24" s="82">
        <v>6</v>
      </c>
      <c r="BG24" s="82">
        <v>1</v>
      </c>
      <c r="BH24" s="82">
        <v>1</v>
      </c>
      <c r="BI24" s="82">
        <v>4</v>
      </c>
      <c r="BJ24" s="82">
        <v>0</v>
      </c>
      <c r="BK24" s="82">
        <v>12</v>
      </c>
      <c r="BL24" s="82">
        <v>3</v>
      </c>
      <c r="BM24" s="82">
        <v>1</v>
      </c>
      <c r="BN24" s="82">
        <v>4</v>
      </c>
      <c r="BO24" s="82">
        <v>1</v>
      </c>
      <c r="BP24" s="82">
        <v>0</v>
      </c>
      <c r="BQ24" s="82">
        <v>9</v>
      </c>
      <c r="BR24" s="82">
        <v>4</v>
      </c>
      <c r="BS24" s="82">
        <v>4</v>
      </c>
      <c r="BT24" s="82">
        <v>1</v>
      </c>
      <c r="BU24" s="82">
        <v>7</v>
      </c>
      <c r="BV24" s="82">
        <v>0</v>
      </c>
      <c r="BW24" s="82">
        <v>16</v>
      </c>
      <c r="BX24" s="82">
        <v>5</v>
      </c>
      <c r="BY24" s="82">
        <v>0</v>
      </c>
      <c r="BZ24" s="82">
        <v>2</v>
      </c>
      <c r="CA24" s="82">
        <v>8</v>
      </c>
      <c r="CB24" s="82">
        <v>0</v>
      </c>
      <c r="CC24" s="757">
        <v>15</v>
      </c>
      <c r="CD24" s="82">
        <v>7</v>
      </c>
      <c r="CE24" s="82">
        <v>1</v>
      </c>
      <c r="CF24" s="82">
        <v>7</v>
      </c>
      <c r="CG24" s="82">
        <v>4</v>
      </c>
      <c r="CH24" s="82">
        <v>0</v>
      </c>
      <c r="CI24" s="759">
        <v>19</v>
      </c>
      <c r="CJ24" s="82">
        <v>14</v>
      </c>
      <c r="CK24" s="82">
        <v>2</v>
      </c>
      <c r="CL24" s="82">
        <v>2</v>
      </c>
      <c r="CM24" s="82">
        <v>4</v>
      </c>
      <c r="CN24" s="82">
        <v>0</v>
      </c>
      <c r="CO24" s="82">
        <v>22</v>
      </c>
      <c r="CP24" s="82">
        <v>9</v>
      </c>
      <c r="CQ24" s="82">
        <v>1</v>
      </c>
      <c r="CR24" s="82">
        <v>5</v>
      </c>
      <c r="CS24" s="82">
        <v>4</v>
      </c>
      <c r="CT24" s="82">
        <v>2</v>
      </c>
      <c r="CU24" s="82">
        <v>21</v>
      </c>
      <c r="CV24" s="82">
        <v>13</v>
      </c>
      <c r="CW24" s="82">
        <v>2</v>
      </c>
      <c r="CX24" s="82">
        <v>3</v>
      </c>
      <c r="CY24" s="82">
        <v>9</v>
      </c>
      <c r="CZ24" s="82">
        <v>1</v>
      </c>
      <c r="DA24" s="82">
        <v>15</v>
      </c>
      <c r="DB24" s="82">
        <v>2</v>
      </c>
      <c r="DC24" s="82">
        <v>5</v>
      </c>
      <c r="DD24" s="82">
        <v>10</v>
      </c>
      <c r="DE24" s="82">
        <v>1</v>
      </c>
      <c r="DF24" s="82">
        <v>15</v>
      </c>
      <c r="DG24" s="82">
        <v>2</v>
      </c>
      <c r="DH24" s="82">
        <v>9</v>
      </c>
      <c r="DI24" s="82">
        <v>6</v>
      </c>
      <c r="DJ24" s="82">
        <v>0</v>
      </c>
      <c r="DK24" s="82">
        <v>24</v>
      </c>
      <c r="DL24" s="82">
        <v>3</v>
      </c>
      <c r="DM24" s="82">
        <v>4</v>
      </c>
      <c r="DN24" s="82">
        <v>6</v>
      </c>
      <c r="DO24" s="82">
        <v>1</v>
      </c>
      <c r="DP24" s="82">
        <v>25</v>
      </c>
      <c r="DQ24" s="82">
        <v>3</v>
      </c>
      <c r="DR24" s="82">
        <v>7</v>
      </c>
      <c r="DS24" s="82">
        <v>7</v>
      </c>
      <c r="DT24" s="82">
        <v>3</v>
      </c>
      <c r="DU24" s="82">
        <v>10</v>
      </c>
      <c r="DV24" s="82">
        <v>3</v>
      </c>
      <c r="DW24" s="82">
        <v>5</v>
      </c>
      <c r="DX24" s="82">
        <v>5</v>
      </c>
      <c r="DY24" s="82">
        <v>2</v>
      </c>
      <c r="DZ24" s="760">
        <v>34</v>
      </c>
      <c r="EA24" s="760">
        <v>6</v>
      </c>
      <c r="EB24" s="760">
        <v>8</v>
      </c>
      <c r="EC24" s="760">
        <v>12</v>
      </c>
      <c r="ED24" s="760">
        <v>4</v>
      </c>
      <c r="EE24" s="760">
        <v>8</v>
      </c>
      <c r="EF24" s="760">
        <v>1</v>
      </c>
      <c r="EG24" s="760">
        <v>2</v>
      </c>
      <c r="EH24" s="760">
        <v>2</v>
      </c>
      <c r="EI24" s="760">
        <v>1</v>
      </c>
      <c r="EJ24" s="760">
        <v>7</v>
      </c>
      <c r="EK24" s="760">
        <v>1</v>
      </c>
      <c r="EL24" s="760">
        <v>2</v>
      </c>
      <c r="EM24" s="760">
        <v>3</v>
      </c>
      <c r="EN24" s="760" t="s">
        <v>2653</v>
      </c>
    </row>
    <row r="25" spans="1:144">
      <c r="A25" s="742"/>
      <c r="B25" s="241" t="s">
        <v>1879</v>
      </c>
      <c r="C25" s="241"/>
      <c r="D25" s="92">
        <v>9189</v>
      </c>
      <c r="E25" s="92">
        <v>2954</v>
      </c>
      <c r="F25" s="92">
        <v>6088</v>
      </c>
      <c r="G25" s="92">
        <v>7347</v>
      </c>
      <c r="H25" s="92">
        <v>720</v>
      </c>
      <c r="I25" s="92">
        <v>26298</v>
      </c>
      <c r="J25" s="92">
        <v>7575</v>
      </c>
      <c r="K25" s="92">
        <v>2627</v>
      </c>
      <c r="L25" s="92">
        <v>5745</v>
      </c>
      <c r="M25" s="92">
        <v>6741</v>
      </c>
      <c r="N25" s="92">
        <v>686</v>
      </c>
      <c r="O25" s="92">
        <v>23374</v>
      </c>
      <c r="P25" s="92">
        <v>7699</v>
      </c>
      <c r="Q25" s="92">
        <v>2517</v>
      </c>
      <c r="R25" s="92">
        <v>5594</v>
      </c>
      <c r="S25" s="92">
        <v>6042</v>
      </c>
      <c r="T25" s="92">
        <v>680</v>
      </c>
      <c r="U25" s="92">
        <v>22532</v>
      </c>
      <c r="V25" s="92">
        <v>7622</v>
      </c>
      <c r="W25" s="92">
        <v>2619</v>
      </c>
      <c r="X25" s="92">
        <v>5172</v>
      </c>
      <c r="Y25" s="92">
        <v>5625</v>
      </c>
      <c r="Z25" s="92">
        <v>578</v>
      </c>
      <c r="AA25" s="92">
        <v>21616</v>
      </c>
      <c r="AB25" s="92">
        <v>7774</v>
      </c>
      <c r="AC25" s="92">
        <v>2381</v>
      </c>
      <c r="AD25" s="92">
        <v>4703</v>
      </c>
      <c r="AE25" s="92">
        <v>5572</v>
      </c>
      <c r="AF25" s="92">
        <v>661</v>
      </c>
      <c r="AG25" s="92">
        <v>21091</v>
      </c>
      <c r="AH25" s="92">
        <v>6729</v>
      </c>
      <c r="AI25" s="92">
        <v>2257</v>
      </c>
      <c r="AJ25" s="92">
        <v>4620</v>
      </c>
      <c r="AK25" s="92">
        <v>5350</v>
      </c>
      <c r="AL25" s="92">
        <v>765</v>
      </c>
      <c r="AM25" s="92">
        <v>19721</v>
      </c>
      <c r="AN25" s="92">
        <v>7368</v>
      </c>
      <c r="AO25" s="92">
        <v>2290</v>
      </c>
      <c r="AP25" s="92">
        <v>4610</v>
      </c>
      <c r="AQ25" s="92">
        <v>5174</v>
      </c>
      <c r="AR25" s="92">
        <v>709</v>
      </c>
      <c r="AS25" s="92">
        <v>20151</v>
      </c>
      <c r="AT25" s="92">
        <v>7310</v>
      </c>
      <c r="AU25" s="92">
        <v>2294</v>
      </c>
      <c r="AV25" s="92">
        <v>4549</v>
      </c>
      <c r="AW25" s="92">
        <v>5061</v>
      </c>
      <c r="AX25" s="92">
        <v>679</v>
      </c>
      <c r="AY25" s="756">
        <v>19893</v>
      </c>
      <c r="AZ25" s="92">
        <v>7609</v>
      </c>
      <c r="BA25" s="92">
        <v>2095</v>
      </c>
      <c r="BB25" s="92">
        <v>4280</v>
      </c>
      <c r="BC25" s="92">
        <v>5255</v>
      </c>
      <c r="BD25" s="92">
        <v>727</v>
      </c>
      <c r="BE25" s="92">
        <v>19966</v>
      </c>
      <c r="BF25" s="92">
        <v>6790</v>
      </c>
      <c r="BG25" s="92">
        <v>2226</v>
      </c>
      <c r="BH25" s="92">
        <v>4439</v>
      </c>
      <c r="BI25" s="92">
        <v>5530</v>
      </c>
      <c r="BJ25" s="92">
        <v>765</v>
      </c>
      <c r="BK25" s="92">
        <v>19750</v>
      </c>
      <c r="BL25" s="92">
        <v>6945</v>
      </c>
      <c r="BM25" s="92">
        <v>2132</v>
      </c>
      <c r="BN25" s="92">
        <v>4416</v>
      </c>
      <c r="BO25" s="92">
        <v>5270</v>
      </c>
      <c r="BP25" s="92">
        <v>687</v>
      </c>
      <c r="BQ25" s="756">
        <v>19450</v>
      </c>
      <c r="BR25" s="92">
        <v>6963</v>
      </c>
      <c r="BS25" s="92">
        <v>2177</v>
      </c>
      <c r="BT25" s="92">
        <v>4661</v>
      </c>
      <c r="BU25" s="92">
        <v>5249</v>
      </c>
      <c r="BV25" s="92">
        <v>587</v>
      </c>
      <c r="BW25" s="92">
        <v>19637</v>
      </c>
      <c r="BX25" s="92">
        <v>7641</v>
      </c>
      <c r="BY25" s="92">
        <v>2046</v>
      </c>
      <c r="BZ25" s="92">
        <v>4450</v>
      </c>
      <c r="CA25" s="92">
        <v>5596</v>
      </c>
      <c r="CB25" s="92">
        <v>613</v>
      </c>
      <c r="CC25" s="757">
        <v>20346</v>
      </c>
      <c r="CD25" s="92">
        <v>6706</v>
      </c>
      <c r="CE25" s="92">
        <v>2096</v>
      </c>
      <c r="CF25" s="92">
        <v>4811</v>
      </c>
      <c r="CG25" s="92">
        <v>5777</v>
      </c>
      <c r="CH25" s="92">
        <v>685</v>
      </c>
      <c r="CI25" s="757">
        <v>20075</v>
      </c>
      <c r="CJ25" s="92">
        <v>7488</v>
      </c>
      <c r="CK25" s="92">
        <v>2192</v>
      </c>
      <c r="CL25" s="92">
        <v>4910</v>
      </c>
      <c r="CM25" s="92">
        <v>5919</v>
      </c>
      <c r="CN25" s="92">
        <v>629</v>
      </c>
      <c r="CO25" s="92">
        <v>21138</v>
      </c>
      <c r="CP25" s="92">
        <v>7282</v>
      </c>
      <c r="CQ25" s="92">
        <v>2307</v>
      </c>
      <c r="CR25" s="92">
        <v>5004</v>
      </c>
      <c r="CS25" s="92">
        <v>6215</v>
      </c>
      <c r="CT25" s="92">
        <v>570</v>
      </c>
      <c r="CU25" s="92">
        <v>21378</v>
      </c>
      <c r="CV25" s="92">
        <v>6504</v>
      </c>
      <c r="CW25" s="92">
        <v>2078</v>
      </c>
      <c r="CX25" s="92">
        <v>4618</v>
      </c>
      <c r="CY25" s="92">
        <v>6043</v>
      </c>
      <c r="CZ25" s="92">
        <v>482</v>
      </c>
      <c r="DA25" s="92">
        <v>5877</v>
      </c>
      <c r="DB25" s="92">
        <v>2142</v>
      </c>
      <c r="DC25" s="92">
        <v>4808</v>
      </c>
      <c r="DD25" s="92">
        <v>5795</v>
      </c>
      <c r="DE25" s="92">
        <v>439</v>
      </c>
      <c r="DF25" s="92">
        <v>6495</v>
      </c>
      <c r="DG25" s="92">
        <v>2035</v>
      </c>
      <c r="DH25" s="92">
        <v>4790</v>
      </c>
      <c r="DI25" s="92">
        <v>5124</v>
      </c>
      <c r="DJ25" s="92">
        <v>326</v>
      </c>
      <c r="DK25" s="92">
        <v>6425</v>
      </c>
      <c r="DL25" s="92">
        <v>2228</v>
      </c>
      <c r="DM25" s="92">
        <v>4338</v>
      </c>
      <c r="DN25" s="92">
        <v>4676</v>
      </c>
      <c r="DO25" s="92">
        <v>239</v>
      </c>
      <c r="DP25" s="92">
        <v>6591</v>
      </c>
      <c r="DQ25" s="92">
        <v>1945</v>
      </c>
      <c r="DR25" s="92">
        <v>3965</v>
      </c>
      <c r="DS25" s="92">
        <v>4827</v>
      </c>
      <c r="DT25" s="92">
        <v>364</v>
      </c>
      <c r="DU25" s="92">
        <v>5852</v>
      </c>
      <c r="DV25" s="92">
        <v>1862</v>
      </c>
      <c r="DW25" s="92">
        <v>3952</v>
      </c>
      <c r="DX25" s="92">
        <v>5291</v>
      </c>
      <c r="DY25" s="92">
        <v>413</v>
      </c>
      <c r="DZ25" s="758">
        <v>6179</v>
      </c>
      <c r="EA25" s="758">
        <v>1933</v>
      </c>
      <c r="EB25" s="758">
        <v>4217</v>
      </c>
      <c r="EC25" s="758">
        <v>5151</v>
      </c>
      <c r="ED25" s="758">
        <v>337</v>
      </c>
      <c r="EE25" s="758">
        <v>6340</v>
      </c>
      <c r="EF25" s="758">
        <v>2301</v>
      </c>
      <c r="EG25" s="758">
        <v>4431</v>
      </c>
      <c r="EH25" s="758">
        <v>5044</v>
      </c>
      <c r="EI25" s="758">
        <v>354</v>
      </c>
      <c r="EJ25" s="758">
        <v>6873</v>
      </c>
      <c r="EK25" s="758">
        <v>2132</v>
      </c>
      <c r="EL25" s="758">
        <v>4209</v>
      </c>
      <c r="EM25" s="758">
        <v>5299</v>
      </c>
      <c r="EN25" s="758">
        <v>449</v>
      </c>
    </row>
    <row r="26" spans="1:144">
      <c r="A26" s="241" t="s">
        <v>1880</v>
      </c>
      <c r="B26" s="241"/>
      <c r="C26" s="241"/>
      <c r="D26" s="92">
        <v>12764</v>
      </c>
      <c r="E26" s="92">
        <v>3810</v>
      </c>
      <c r="F26" s="92">
        <v>8610</v>
      </c>
      <c r="G26" s="92">
        <v>10009</v>
      </c>
      <c r="H26" s="92">
        <v>1059</v>
      </c>
      <c r="I26" s="92">
        <v>36252</v>
      </c>
      <c r="J26" s="92">
        <v>10199</v>
      </c>
      <c r="K26" s="92">
        <v>3497</v>
      </c>
      <c r="L26" s="92">
        <v>7929</v>
      </c>
      <c r="M26" s="92">
        <v>8515</v>
      </c>
      <c r="N26" s="92">
        <v>877</v>
      </c>
      <c r="O26" s="92">
        <v>31017</v>
      </c>
      <c r="P26" s="92">
        <v>10134</v>
      </c>
      <c r="Q26" s="92">
        <v>3176</v>
      </c>
      <c r="R26" s="92">
        <v>7516</v>
      </c>
      <c r="S26" s="92">
        <v>7713</v>
      </c>
      <c r="T26" s="92">
        <v>1358</v>
      </c>
      <c r="U26" s="92">
        <v>29897</v>
      </c>
      <c r="V26" s="92">
        <v>10024</v>
      </c>
      <c r="W26" s="92">
        <v>3599</v>
      </c>
      <c r="X26" s="92">
        <v>7064</v>
      </c>
      <c r="Y26" s="92">
        <v>7893</v>
      </c>
      <c r="Z26" s="92">
        <v>967</v>
      </c>
      <c r="AA26" s="92">
        <v>29547</v>
      </c>
      <c r="AB26" s="92">
        <v>10162</v>
      </c>
      <c r="AC26" s="92">
        <v>3268</v>
      </c>
      <c r="AD26" s="92">
        <v>6959</v>
      </c>
      <c r="AE26" s="92">
        <v>8514</v>
      </c>
      <c r="AF26" s="92">
        <v>957</v>
      </c>
      <c r="AG26" s="92">
        <v>29860</v>
      </c>
      <c r="AH26" s="92">
        <v>8795</v>
      </c>
      <c r="AI26" s="92">
        <v>3680</v>
      </c>
      <c r="AJ26" s="92">
        <v>6756</v>
      </c>
      <c r="AK26" s="92">
        <v>7509</v>
      </c>
      <c r="AL26" s="92">
        <v>1239</v>
      </c>
      <c r="AM26" s="92">
        <v>27979</v>
      </c>
      <c r="AN26" s="92">
        <v>10094</v>
      </c>
      <c r="AO26" s="92">
        <v>3653</v>
      </c>
      <c r="AP26" s="92">
        <v>6773</v>
      </c>
      <c r="AQ26" s="92">
        <v>7231</v>
      </c>
      <c r="AR26" s="92">
        <v>1122</v>
      </c>
      <c r="AS26" s="92">
        <v>28873</v>
      </c>
      <c r="AT26" s="92">
        <v>10593</v>
      </c>
      <c r="AU26" s="92">
        <v>3395</v>
      </c>
      <c r="AV26" s="92">
        <v>6218</v>
      </c>
      <c r="AW26" s="92">
        <v>7269</v>
      </c>
      <c r="AX26" s="92">
        <v>1092</v>
      </c>
      <c r="AY26" s="756">
        <v>28567</v>
      </c>
      <c r="AZ26" s="92">
        <v>10506</v>
      </c>
      <c r="BA26" s="92">
        <v>2959</v>
      </c>
      <c r="BB26" s="92">
        <v>6704</v>
      </c>
      <c r="BC26" s="92">
        <v>7711</v>
      </c>
      <c r="BD26" s="92">
        <v>1152</v>
      </c>
      <c r="BE26" s="92">
        <v>29032</v>
      </c>
      <c r="BF26" s="92">
        <v>9703</v>
      </c>
      <c r="BG26" s="92">
        <v>3866</v>
      </c>
      <c r="BH26" s="92">
        <v>6346</v>
      </c>
      <c r="BI26" s="92">
        <v>7810</v>
      </c>
      <c r="BJ26" s="92">
        <v>1083</v>
      </c>
      <c r="BK26" s="92">
        <v>28808</v>
      </c>
      <c r="BL26" s="92">
        <v>9970</v>
      </c>
      <c r="BM26" s="92">
        <v>3019</v>
      </c>
      <c r="BN26" s="92">
        <v>6603</v>
      </c>
      <c r="BO26" s="92">
        <v>7317</v>
      </c>
      <c r="BP26" s="92">
        <v>953</v>
      </c>
      <c r="BQ26" s="756">
        <v>27862</v>
      </c>
      <c r="BR26" s="92">
        <v>10106</v>
      </c>
      <c r="BS26" s="92">
        <v>3254</v>
      </c>
      <c r="BT26" s="92">
        <v>6769</v>
      </c>
      <c r="BU26" s="92">
        <v>7754</v>
      </c>
      <c r="BV26" s="92">
        <v>868</v>
      </c>
      <c r="BW26" s="92">
        <v>28751</v>
      </c>
      <c r="BX26" s="92">
        <v>10918</v>
      </c>
      <c r="BY26" s="92">
        <v>4224</v>
      </c>
      <c r="BZ26" s="92">
        <v>6881</v>
      </c>
      <c r="CA26" s="92">
        <v>8533</v>
      </c>
      <c r="CB26" s="92">
        <v>912</v>
      </c>
      <c r="CC26" s="757">
        <v>31468</v>
      </c>
      <c r="CD26" s="92">
        <v>9397</v>
      </c>
      <c r="CE26" s="92">
        <v>3087</v>
      </c>
      <c r="CF26" s="92">
        <v>7020</v>
      </c>
      <c r="CG26" s="92">
        <v>8754</v>
      </c>
      <c r="CH26" s="92">
        <v>1082</v>
      </c>
      <c r="CI26" s="92">
        <v>29340</v>
      </c>
      <c r="CJ26" s="92">
        <v>11031</v>
      </c>
      <c r="CK26" s="92">
        <v>3555</v>
      </c>
      <c r="CL26" s="92">
        <v>9077</v>
      </c>
      <c r="CM26" s="92">
        <v>8973</v>
      </c>
      <c r="CN26" s="92">
        <v>1079</v>
      </c>
      <c r="CO26" s="92">
        <v>33715</v>
      </c>
      <c r="CP26" s="92">
        <v>12279</v>
      </c>
      <c r="CQ26" s="92">
        <v>3709</v>
      </c>
      <c r="CR26" s="92">
        <v>7814</v>
      </c>
      <c r="CS26" s="92">
        <v>9254</v>
      </c>
      <c r="CT26" s="92">
        <v>838</v>
      </c>
      <c r="CU26" s="92">
        <v>33894</v>
      </c>
      <c r="CV26" s="92">
        <v>10297</v>
      </c>
      <c r="CW26" s="92">
        <v>3278</v>
      </c>
      <c r="CX26" s="92">
        <v>7438</v>
      </c>
      <c r="CY26" s="92">
        <v>8664</v>
      </c>
      <c r="CZ26" s="92">
        <v>608</v>
      </c>
      <c r="DA26" s="92">
        <v>9186</v>
      </c>
      <c r="DB26" s="92">
        <v>2986</v>
      </c>
      <c r="DC26" s="92">
        <v>7282</v>
      </c>
      <c r="DD26" s="92">
        <v>8004</v>
      </c>
      <c r="DE26" s="92">
        <v>636</v>
      </c>
      <c r="DF26" s="92">
        <v>11073</v>
      </c>
      <c r="DG26" s="92">
        <v>2877</v>
      </c>
      <c r="DH26" s="92">
        <v>7019</v>
      </c>
      <c r="DI26" s="92">
        <v>8038</v>
      </c>
      <c r="DJ26" s="92">
        <v>466</v>
      </c>
      <c r="DK26" s="756">
        <v>10155</v>
      </c>
      <c r="DL26" s="756">
        <v>3246</v>
      </c>
      <c r="DM26" s="756">
        <v>7012</v>
      </c>
      <c r="DN26" s="756">
        <v>6858</v>
      </c>
      <c r="DO26" s="756">
        <v>771</v>
      </c>
      <c r="DP26" s="756">
        <v>9953</v>
      </c>
      <c r="DQ26" s="756">
        <v>3231</v>
      </c>
      <c r="DR26" s="756">
        <v>5944</v>
      </c>
      <c r="DS26" s="756">
        <v>6866</v>
      </c>
      <c r="DT26" s="756">
        <v>993</v>
      </c>
      <c r="DU26" s="756">
        <v>8781</v>
      </c>
      <c r="DV26" s="756">
        <v>2543</v>
      </c>
      <c r="DW26" s="756">
        <v>5645</v>
      </c>
      <c r="DX26" s="756">
        <v>7551</v>
      </c>
      <c r="DY26" s="756">
        <v>774</v>
      </c>
      <c r="DZ26" s="758">
        <v>8493</v>
      </c>
      <c r="EA26" s="758">
        <v>2595</v>
      </c>
      <c r="EB26" s="758">
        <v>5633</v>
      </c>
      <c r="EC26" s="758">
        <v>7752</v>
      </c>
      <c r="ED26" s="758">
        <v>543</v>
      </c>
      <c r="EE26" s="758">
        <v>8145</v>
      </c>
      <c r="EF26" s="758">
        <v>3191</v>
      </c>
      <c r="EG26" s="758">
        <v>6201</v>
      </c>
      <c r="EH26" s="758">
        <v>7155</v>
      </c>
      <c r="EI26" s="758">
        <v>567</v>
      </c>
      <c r="EJ26" s="758">
        <v>9154</v>
      </c>
      <c r="EK26" s="758">
        <v>2918</v>
      </c>
      <c r="EL26" s="758">
        <v>6022</v>
      </c>
      <c r="EM26" s="758">
        <v>7444</v>
      </c>
      <c r="EN26" s="758">
        <v>727</v>
      </c>
    </row>
    <row r="27" spans="1:144">
      <c r="A27" s="420"/>
      <c r="V27" s="676"/>
      <c r="W27" s="676"/>
      <c r="X27" s="676"/>
      <c r="Y27" s="676"/>
      <c r="Z27" s="676"/>
      <c r="AA27" s="676"/>
      <c r="AB27" s="676"/>
      <c r="AC27" s="676"/>
      <c r="AD27" s="676"/>
      <c r="AE27" s="676"/>
      <c r="AF27" s="676"/>
      <c r="AG27" s="676"/>
      <c r="AH27" s="676"/>
      <c r="AI27" s="676"/>
      <c r="AJ27" s="676"/>
      <c r="AK27" s="676"/>
      <c r="AL27" s="676"/>
      <c r="AM27" s="676"/>
      <c r="AN27" s="676"/>
      <c r="AO27" s="676"/>
      <c r="AP27" s="676"/>
      <c r="AQ27" s="676"/>
      <c r="AR27" s="676"/>
      <c r="AS27" s="676"/>
      <c r="AT27" s="676"/>
      <c r="AU27" s="676"/>
      <c r="AV27" s="676"/>
      <c r="AW27" s="676"/>
      <c r="AX27" s="676"/>
      <c r="AY27" s="676"/>
    </row>
  </sheetData>
  <mergeCells count="3">
    <mergeCell ref="A4:C4"/>
    <mergeCell ref="A1:D1"/>
    <mergeCell ref="A15:D15"/>
  </mergeCells>
  <hyperlinks>
    <hyperlink ref="A1" location="Menu!A1" display="Montante das Operações em Atraso: Países e Regiões (1)" xr:uid="{D06A9B12-E689-42F9-83F7-6B2E52BD8FA0}"/>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48452-0972-422B-A599-E939F92209E3}">
  <sheetPr codeName="Plan34">
    <tabColor rgb="FF5F6062"/>
  </sheetPr>
  <dimension ref="A1:CX24"/>
  <sheetViews>
    <sheetView workbookViewId="0">
      <selection sqref="A1:XFD1048576"/>
    </sheetView>
  </sheetViews>
  <sheetFormatPr defaultColWidth="8.5546875" defaultRowHeight="13.8"/>
  <cols>
    <col min="1" max="2" width="1.44140625" style="3" customWidth="1"/>
    <col min="3" max="3" width="10.77734375" style="3" customWidth="1"/>
    <col min="4" max="4" width="21.21875" style="3" customWidth="1"/>
    <col min="5" max="5" width="10" style="3" bestFit="1" customWidth="1"/>
    <col min="6" max="6" width="12.5546875" style="3" bestFit="1" customWidth="1"/>
    <col min="7" max="7" width="8.44140625" style="3" bestFit="1" customWidth="1"/>
    <col min="8" max="12" width="13.21875" style="3" customWidth="1"/>
    <col min="13" max="13" width="10" style="3" bestFit="1" customWidth="1"/>
    <col min="14" max="14" width="12.5546875" style="3" bestFit="1" customWidth="1"/>
    <col min="15" max="15" width="8.44140625" style="3" bestFit="1" customWidth="1"/>
    <col min="16" max="16" width="13.21875" style="3" customWidth="1"/>
    <col min="17" max="17" width="10" style="3" bestFit="1" customWidth="1"/>
    <col min="18" max="18" width="12.5546875" style="3" bestFit="1" customWidth="1"/>
    <col min="19" max="19" width="8.44140625" style="3" bestFit="1" customWidth="1"/>
    <col min="20" max="20" width="11.21875" style="3" bestFit="1" customWidth="1"/>
    <col min="21" max="24" width="11.21875" style="3" customWidth="1"/>
    <col min="25" max="25" width="10" style="3" bestFit="1" customWidth="1"/>
    <col min="26" max="26" width="12.5546875" style="3" bestFit="1" customWidth="1"/>
    <col min="27" max="27" width="8.44140625" style="3" bestFit="1" customWidth="1"/>
    <col min="28" max="28" width="11.21875" style="3" bestFit="1" customWidth="1"/>
    <col min="29" max="29" width="10" style="3" bestFit="1" customWidth="1"/>
    <col min="30" max="30" width="12.5546875" style="3" bestFit="1" customWidth="1"/>
    <col min="31" max="31" width="8.44140625" style="3" bestFit="1" customWidth="1"/>
    <col min="32" max="32" width="11.21875" style="3" bestFit="1" customWidth="1"/>
    <col min="33" max="33" width="10" style="3" bestFit="1" customWidth="1"/>
    <col min="34" max="34" width="12.5546875" style="3" bestFit="1" customWidth="1"/>
    <col min="35" max="35" width="8.44140625" style="3" bestFit="1" customWidth="1"/>
    <col min="36" max="36" width="11.21875" style="3" bestFit="1" customWidth="1"/>
    <col min="37" max="37" width="10" style="3" bestFit="1" customWidth="1"/>
    <col min="38" max="38" width="12.5546875" style="3" bestFit="1" customWidth="1"/>
    <col min="39" max="39" width="8.44140625" style="3" bestFit="1" customWidth="1"/>
    <col min="40" max="41" width="10" style="3" bestFit="1" customWidth="1"/>
    <col min="42" max="42" width="8.44140625" style="3" bestFit="1" customWidth="1"/>
    <col min="43" max="43" width="12.5546875" style="3" bestFit="1" customWidth="1"/>
    <col min="44" max="44" width="8.44140625" style="3" bestFit="1" customWidth="1"/>
    <col min="45" max="45" width="11" style="3" bestFit="1" customWidth="1"/>
    <col min="46" max="46" width="10" style="3" bestFit="1" customWidth="1"/>
    <col min="47" max="47" width="12.5546875" style="3" bestFit="1" customWidth="1"/>
    <col min="48" max="48" width="8.44140625" style="3" bestFit="1" customWidth="1"/>
    <col min="49" max="49" width="11" style="3" bestFit="1" customWidth="1"/>
    <col min="50" max="50" width="10" style="3" bestFit="1" customWidth="1"/>
    <col min="51" max="51" width="12.5546875" style="3" bestFit="1" customWidth="1"/>
    <col min="52" max="52" width="8.44140625" style="3" bestFit="1" customWidth="1"/>
    <col min="53" max="54" width="10" style="3" bestFit="1" customWidth="1"/>
    <col min="55" max="55" width="12.5546875" style="3" bestFit="1" customWidth="1"/>
    <col min="56" max="56" width="8.44140625" style="3" bestFit="1" customWidth="1"/>
    <col min="57" max="58" width="10" style="3" bestFit="1" customWidth="1"/>
    <col min="59" max="59" width="12.5546875" style="3" bestFit="1" customWidth="1"/>
    <col min="60" max="60" width="8.44140625" style="3" bestFit="1" customWidth="1"/>
    <col min="61" max="62" width="10" style="3" bestFit="1" customWidth="1"/>
    <col min="63" max="63" width="12.5546875" style="3" bestFit="1" customWidth="1"/>
    <col min="64" max="64" width="8.44140625" style="3" bestFit="1" customWidth="1"/>
    <col min="65" max="67" width="10" style="3" bestFit="1" customWidth="1"/>
    <col min="68" max="68" width="12.5546875" style="3" bestFit="1" customWidth="1"/>
    <col min="69" max="69" width="8.44140625" style="3" bestFit="1" customWidth="1"/>
    <col min="70" max="71" width="10" style="3" bestFit="1" customWidth="1"/>
    <col min="72" max="72" width="12.5546875" style="3" bestFit="1" customWidth="1"/>
    <col min="73" max="73" width="8.44140625" style="3" bestFit="1" customWidth="1"/>
    <col min="74" max="75" width="10" style="3" bestFit="1" customWidth="1"/>
    <col min="76" max="76" width="12.5546875" style="3" bestFit="1" customWidth="1"/>
    <col min="77" max="77" width="8.44140625" style="3" bestFit="1" customWidth="1"/>
    <col min="78" max="79" width="10" style="3" bestFit="1" customWidth="1"/>
    <col min="80" max="80" width="12.5546875" style="3" bestFit="1" customWidth="1"/>
    <col min="81" max="81" width="8.44140625" style="3" bestFit="1" customWidth="1"/>
    <col min="82" max="83" width="10" style="3" bestFit="1" customWidth="1"/>
    <col min="84" max="84" width="12.5546875" style="3" bestFit="1" customWidth="1"/>
    <col min="85" max="85" width="8.44140625" style="3" bestFit="1" customWidth="1"/>
    <col min="86" max="87" width="10" style="3" bestFit="1" customWidth="1"/>
    <col min="88" max="88" width="12.5546875" style="3" bestFit="1" customWidth="1"/>
    <col min="89" max="89" width="8.44140625" style="3" bestFit="1" customWidth="1"/>
    <col min="90" max="91" width="10" style="3" bestFit="1" customWidth="1"/>
    <col min="92" max="92" width="12.5546875" style="3" bestFit="1" customWidth="1"/>
    <col min="93" max="93" width="8.44140625" style="3" bestFit="1" customWidth="1"/>
    <col min="94" max="95" width="10" style="3" bestFit="1" customWidth="1"/>
    <col min="96" max="96" width="12.5546875" style="3" bestFit="1" customWidth="1"/>
    <col min="97" max="97" width="8.44140625" style="3" bestFit="1" customWidth="1"/>
    <col min="98" max="99" width="10" style="3" bestFit="1" customWidth="1"/>
    <col min="100" max="100" width="12.5546875" style="3" bestFit="1" customWidth="1"/>
    <col min="101" max="101" width="8.44140625" style="3" bestFit="1" customWidth="1"/>
    <col min="102" max="102" width="10" style="3" bestFit="1" customWidth="1"/>
    <col min="103" max="16384" width="8.5546875" style="3"/>
  </cols>
  <sheetData>
    <row r="1" spans="1:102" ht="15.6">
      <c r="A1" s="53" t="s">
        <v>2878</v>
      </c>
      <c r="B1" s="55"/>
      <c r="C1" s="55"/>
      <c r="D1" s="55"/>
      <c r="E1" s="55"/>
      <c r="F1" s="55"/>
      <c r="G1" s="55"/>
      <c r="H1" s="55"/>
      <c r="I1" s="55"/>
      <c r="J1" s="55"/>
      <c r="K1" s="55"/>
      <c r="L1" s="55"/>
      <c r="M1" s="55"/>
      <c r="N1" s="55"/>
      <c r="O1" s="55"/>
      <c r="P1" s="55"/>
      <c r="Q1" s="55"/>
      <c r="R1" s="55"/>
      <c r="S1" s="55"/>
      <c r="T1" s="55"/>
      <c r="U1" s="55"/>
      <c r="V1" s="70"/>
      <c r="W1" s="70"/>
      <c r="X1" s="70"/>
      <c r="Y1" s="70"/>
      <c r="Z1" s="70"/>
      <c r="AA1" s="70"/>
      <c r="AB1" s="70"/>
      <c r="AC1" s="70"/>
      <c r="AD1" s="70"/>
      <c r="AE1" s="70"/>
      <c r="AF1" s="70"/>
      <c r="AG1" s="70"/>
      <c r="AH1" s="715"/>
      <c r="AI1" s="716"/>
      <c r="AJ1" s="716"/>
      <c r="AK1" s="70"/>
      <c r="AL1" s="715"/>
      <c r="AM1" s="716"/>
      <c r="AN1" s="716"/>
      <c r="AO1" s="70"/>
      <c r="AP1" s="715"/>
      <c r="AQ1" s="716"/>
      <c r="AR1" s="716"/>
      <c r="AS1" s="716"/>
      <c r="AT1" s="70"/>
      <c r="AU1" s="715"/>
      <c r="AV1" s="716"/>
      <c r="AW1" s="716"/>
      <c r="AX1" s="70"/>
      <c r="AY1" s="715"/>
      <c r="AZ1" s="716"/>
      <c r="BA1" s="716"/>
      <c r="BB1" s="70"/>
      <c r="BC1" s="715"/>
      <c r="BD1" s="716"/>
      <c r="BE1" s="716"/>
      <c r="BF1" s="70"/>
      <c r="BG1" s="70"/>
      <c r="BH1" s="70"/>
      <c r="BI1" s="715"/>
      <c r="BJ1" s="70"/>
      <c r="BK1" s="70"/>
      <c r="BL1" s="70"/>
      <c r="BM1" s="715"/>
      <c r="BN1" s="70"/>
      <c r="BO1" s="70"/>
      <c r="BP1" s="70"/>
      <c r="BQ1" s="715"/>
      <c r="BR1" s="716"/>
      <c r="BS1" s="70"/>
      <c r="BT1" s="70"/>
      <c r="BU1" s="70"/>
      <c r="BV1" s="715"/>
      <c r="BW1" s="70"/>
      <c r="BX1" s="70"/>
      <c r="BY1" s="70"/>
      <c r="BZ1" s="715"/>
      <c r="CA1" s="70"/>
      <c r="CB1" s="70"/>
      <c r="CC1" s="70"/>
      <c r="CD1" s="715"/>
      <c r="CE1" s="70"/>
      <c r="CF1" s="70"/>
      <c r="CG1" s="70"/>
      <c r="CH1" s="715"/>
      <c r="CI1" s="70"/>
      <c r="CJ1" s="70"/>
      <c r="CK1" s="70"/>
      <c r="CL1" s="715"/>
      <c r="CM1" s="70"/>
      <c r="CN1" s="70"/>
      <c r="CO1" s="70"/>
      <c r="CP1" s="715"/>
      <c r="CQ1" s="70"/>
      <c r="CR1" s="70"/>
      <c r="CS1" s="70"/>
      <c r="CT1" s="715"/>
      <c r="CU1" s="70"/>
      <c r="CV1" s="70"/>
      <c r="CW1" s="70"/>
      <c r="CX1" s="715" t="s">
        <v>2345</v>
      </c>
    </row>
    <row r="2" spans="1:102">
      <c r="A2" s="717"/>
      <c r="B2" s="111"/>
      <c r="C2" s="111"/>
      <c r="D2" s="111"/>
      <c r="E2" s="645"/>
      <c r="F2" s="718"/>
      <c r="G2" s="719"/>
      <c r="H2" s="720"/>
      <c r="I2" s="644"/>
      <c r="J2" s="644"/>
      <c r="K2" s="644"/>
      <c r="L2" s="644"/>
      <c r="M2" s="645"/>
      <c r="N2" s="718"/>
      <c r="O2" s="719"/>
      <c r="P2" s="720"/>
      <c r="Q2" s="645" t="s">
        <v>2475</v>
      </c>
      <c r="R2" s="645"/>
      <c r="S2" s="645"/>
      <c r="T2" s="645"/>
      <c r="U2" s="645"/>
      <c r="V2" s="645"/>
      <c r="W2" s="645"/>
      <c r="X2" s="645"/>
      <c r="Y2" s="645"/>
      <c r="Z2" s="645"/>
      <c r="AA2" s="645"/>
      <c r="AB2" s="645"/>
      <c r="AC2" s="645"/>
      <c r="AD2" s="645"/>
      <c r="AE2" s="645"/>
      <c r="AF2" s="645"/>
      <c r="AG2" s="645"/>
      <c r="AH2" s="645"/>
      <c r="AI2" s="645"/>
      <c r="AJ2" s="645"/>
      <c r="AK2" s="645"/>
      <c r="AL2" s="645"/>
      <c r="AM2" s="645"/>
      <c r="AN2" s="645"/>
      <c r="AO2" s="645"/>
      <c r="AP2" s="645"/>
      <c r="AQ2" s="645"/>
      <c r="AR2" s="645"/>
      <c r="AS2" s="645"/>
      <c r="AT2" s="645"/>
      <c r="AU2" s="645"/>
      <c r="AV2" s="645"/>
      <c r="AW2" s="645"/>
      <c r="AX2" s="645"/>
      <c r="AY2" s="645"/>
      <c r="AZ2" s="645"/>
      <c r="BA2" s="645"/>
      <c r="BB2" s="645"/>
      <c r="BC2" s="645"/>
      <c r="BD2" s="645"/>
      <c r="BE2" s="645"/>
      <c r="BF2" s="645"/>
      <c r="BG2" s="645"/>
      <c r="BH2" s="645"/>
      <c r="BI2" s="645"/>
      <c r="BJ2" s="645"/>
      <c r="BK2" s="645"/>
      <c r="BL2" s="645"/>
      <c r="BM2" s="645"/>
      <c r="BN2" s="645"/>
      <c r="BO2" s="645"/>
      <c r="BP2" s="645"/>
      <c r="BQ2" s="645"/>
      <c r="BR2" s="645"/>
      <c r="BS2" s="645"/>
      <c r="BT2" s="645"/>
      <c r="BU2" s="645"/>
      <c r="BV2" s="645"/>
      <c r="BW2" s="645"/>
      <c r="BX2" s="645"/>
      <c r="BY2" s="645"/>
      <c r="BZ2" s="645"/>
      <c r="CA2" s="645"/>
      <c r="CB2" s="645"/>
      <c r="CC2" s="645"/>
      <c r="CD2" s="645"/>
      <c r="CE2" s="645"/>
      <c r="CF2" s="645"/>
      <c r="CG2" s="645"/>
      <c r="CH2" s="645"/>
      <c r="CI2" s="645"/>
      <c r="CJ2" s="645"/>
      <c r="CK2" s="645"/>
      <c r="CL2" s="645"/>
      <c r="CM2" s="645" t="s">
        <v>2625</v>
      </c>
      <c r="CN2" s="645"/>
      <c r="CO2" s="645"/>
      <c r="CP2" s="645"/>
      <c r="CQ2" s="645"/>
      <c r="CR2" s="645"/>
      <c r="CS2" s="645"/>
      <c r="CT2" s="645"/>
      <c r="CU2" s="645"/>
      <c r="CV2" s="645"/>
      <c r="CW2" s="645"/>
      <c r="CX2" s="645"/>
    </row>
    <row r="3" spans="1:102" ht="15.6">
      <c r="A3" s="55"/>
      <c r="B3" s="70"/>
      <c r="C3" s="70"/>
      <c r="D3" s="70"/>
      <c r="E3" s="456" t="s">
        <v>2265</v>
      </c>
      <c r="F3" s="721"/>
      <c r="G3" s="722"/>
      <c r="H3" s="722"/>
      <c r="I3" s="456" t="s">
        <v>2372</v>
      </c>
      <c r="J3" s="722"/>
      <c r="K3" s="722"/>
      <c r="L3" s="722"/>
      <c r="M3" s="456" t="s">
        <v>2517</v>
      </c>
      <c r="N3" s="721"/>
      <c r="O3" s="722"/>
      <c r="P3" s="722"/>
      <c r="Q3" s="456" t="s">
        <v>2518</v>
      </c>
      <c r="R3" s="721"/>
      <c r="S3" s="722"/>
      <c r="T3" s="722"/>
      <c r="U3" s="723" t="s">
        <v>2519</v>
      </c>
      <c r="V3" s="722"/>
      <c r="W3" s="722"/>
      <c r="X3" s="722"/>
      <c r="Y3" s="456" t="s">
        <v>2520</v>
      </c>
      <c r="Z3" s="721"/>
      <c r="AA3" s="722"/>
      <c r="AB3" s="722"/>
      <c r="AC3" s="456" t="s">
        <v>2508</v>
      </c>
      <c r="AD3" s="721"/>
      <c r="AE3" s="722"/>
      <c r="AF3" s="722"/>
      <c r="AG3" s="456" t="s">
        <v>2477</v>
      </c>
      <c r="AH3" s="721"/>
      <c r="AI3" s="722"/>
      <c r="AJ3" s="722"/>
      <c r="AK3" s="675" t="s">
        <v>2478</v>
      </c>
      <c r="AL3" s="721"/>
      <c r="AM3" s="722"/>
      <c r="AN3" s="722"/>
      <c r="AO3" s="456" t="s">
        <v>2479</v>
      </c>
      <c r="AP3" s="724"/>
      <c r="AQ3" s="722"/>
      <c r="AR3" s="722"/>
      <c r="AS3" s="722"/>
      <c r="AT3" s="456" t="s">
        <v>2480</v>
      </c>
      <c r="AU3" s="722"/>
      <c r="AV3" s="722"/>
      <c r="AW3" s="722"/>
      <c r="AX3" s="456" t="s">
        <v>2481</v>
      </c>
      <c r="AY3" s="722"/>
      <c r="AZ3" s="722"/>
      <c r="BA3" s="722"/>
      <c r="BB3" s="455" t="s">
        <v>2482</v>
      </c>
      <c r="BC3" s="722"/>
      <c r="BD3" s="722"/>
      <c r="BE3" s="722"/>
      <c r="BF3" s="456" t="s">
        <v>2483</v>
      </c>
      <c r="BG3" s="722"/>
      <c r="BH3" s="722"/>
      <c r="BI3" s="722"/>
      <c r="BJ3" s="456" t="s">
        <v>2484</v>
      </c>
      <c r="BK3" s="722"/>
      <c r="BL3" s="722"/>
      <c r="BM3" s="722"/>
      <c r="BN3" s="456" t="s">
        <v>2521</v>
      </c>
      <c r="BO3" s="722"/>
      <c r="BP3" s="722"/>
      <c r="BQ3" s="722"/>
      <c r="BR3" s="722"/>
      <c r="BS3" s="456" t="s">
        <v>2486</v>
      </c>
      <c r="BT3" s="722"/>
      <c r="BU3" s="722"/>
      <c r="BV3" s="722"/>
      <c r="BW3" s="456" t="s">
        <v>2487</v>
      </c>
      <c r="BX3" s="722"/>
      <c r="BY3" s="722"/>
      <c r="BZ3" s="722"/>
      <c r="CA3" s="456" t="s">
        <v>2488</v>
      </c>
      <c r="CB3" s="722"/>
      <c r="CC3" s="722"/>
      <c r="CD3" s="722"/>
      <c r="CE3" s="456" t="s">
        <v>2489</v>
      </c>
      <c r="CF3" s="722"/>
      <c r="CG3" s="722"/>
      <c r="CH3" s="722"/>
      <c r="CI3" s="456" t="s">
        <v>2490</v>
      </c>
      <c r="CJ3" s="722"/>
      <c r="CK3" s="722"/>
      <c r="CL3" s="722"/>
      <c r="CM3" s="456" t="s">
        <v>2491</v>
      </c>
      <c r="CN3" s="722"/>
      <c r="CO3" s="722"/>
      <c r="CP3" s="722"/>
      <c r="CQ3" s="456" t="s">
        <v>2522</v>
      </c>
      <c r="CR3" s="722"/>
      <c r="CS3" s="722"/>
      <c r="CT3" s="722"/>
      <c r="CU3" s="455">
        <v>41820</v>
      </c>
      <c r="CV3" s="722"/>
      <c r="CW3" s="722"/>
      <c r="CX3" s="722"/>
    </row>
    <row r="4" spans="1:102" ht="52.8">
      <c r="A4" s="2517"/>
      <c r="B4" s="2522"/>
      <c r="C4" s="2522"/>
      <c r="D4" s="2518"/>
      <c r="E4" s="728" t="s">
        <v>2879</v>
      </c>
      <c r="F4" s="728" t="s">
        <v>2880</v>
      </c>
      <c r="G4" s="728" t="s">
        <v>2881</v>
      </c>
      <c r="H4" s="728" t="s">
        <v>2882</v>
      </c>
      <c r="I4" s="728" t="s">
        <v>2879</v>
      </c>
      <c r="J4" s="728" t="s">
        <v>2880</v>
      </c>
      <c r="K4" s="728" t="s">
        <v>2881</v>
      </c>
      <c r="L4" s="728" t="s">
        <v>2882</v>
      </c>
      <c r="M4" s="728" t="s">
        <v>2879</v>
      </c>
      <c r="N4" s="728" t="s">
        <v>2880</v>
      </c>
      <c r="O4" s="728" t="s">
        <v>2881</v>
      </c>
      <c r="P4" s="728" t="s">
        <v>2883</v>
      </c>
      <c r="Q4" s="728" t="s">
        <v>2879</v>
      </c>
      <c r="R4" s="728" t="s">
        <v>2880</v>
      </c>
      <c r="S4" s="728" t="s">
        <v>2881</v>
      </c>
      <c r="T4" s="728" t="s">
        <v>2884</v>
      </c>
      <c r="U4" s="728" t="s">
        <v>2879</v>
      </c>
      <c r="V4" s="728" t="s">
        <v>2880</v>
      </c>
      <c r="W4" s="728" t="s">
        <v>2881</v>
      </c>
      <c r="X4" s="728" t="s">
        <v>2885</v>
      </c>
      <c r="Y4" s="728" t="s">
        <v>2879</v>
      </c>
      <c r="Z4" s="728" t="s">
        <v>2880</v>
      </c>
      <c r="AA4" s="728" t="s">
        <v>2881</v>
      </c>
      <c r="AB4" s="728" t="s">
        <v>2886</v>
      </c>
      <c r="AC4" s="728" t="s">
        <v>2879</v>
      </c>
      <c r="AD4" s="728" t="s">
        <v>2880</v>
      </c>
      <c r="AE4" s="728" t="s">
        <v>2881</v>
      </c>
      <c r="AF4" s="728" t="s">
        <v>2886</v>
      </c>
      <c r="AG4" s="728" t="s">
        <v>2879</v>
      </c>
      <c r="AH4" s="728" t="s">
        <v>2880</v>
      </c>
      <c r="AI4" s="728" t="s">
        <v>2881</v>
      </c>
      <c r="AJ4" s="728" t="s">
        <v>2886</v>
      </c>
      <c r="AK4" s="728" t="s">
        <v>2879</v>
      </c>
      <c r="AL4" s="728" t="s">
        <v>2880</v>
      </c>
      <c r="AM4" s="728" t="s">
        <v>2881</v>
      </c>
      <c r="AN4" s="728" t="s">
        <v>2886</v>
      </c>
      <c r="AO4" s="728" t="s">
        <v>2879</v>
      </c>
      <c r="AP4" s="728" t="s">
        <v>2887</v>
      </c>
      <c r="AQ4" s="728" t="s">
        <v>2880</v>
      </c>
      <c r="AR4" s="728" t="s">
        <v>2881</v>
      </c>
      <c r="AS4" s="728" t="s">
        <v>2888</v>
      </c>
      <c r="AT4" s="728" t="s">
        <v>2879</v>
      </c>
      <c r="AU4" s="728" t="s">
        <v>2880</v>
      </c>
      <c r="AV4" s="728" t="s">
        <v>2881</v>
      </c>
      <c r="AW4" s="728" t="s">
        <v>2888</v>
      </c>
      <c r="AX4" s="728" t="s">
        <v>2879</v>
      </c>
      <c r="AY4" s="728" t="s">
        <v>2880</v>
      </c>
      <c r="AZ4" s="728" t="s">
        <v>2881</v>
      </c>
      <c r="BA4" s="728" t="s">
        <v>2886</v>
      </c>
      <c r="BB4" s="728" t="s">
        <v>2879</v>
      </c>
      <c r="BC4" s="728" t="s">
        <v>2889</v>
      </c>
      <c r="BD4" s="728" t="s">
        <v>2881</v>
      </c>
      <c r="BE4" s="728" t="s">
        <v>2886</v>
      </c>
      <c r="BF4" s="728" t="s">
        <v>2879</v>
      </c>
      <c r="BG4" s="728" t="s">
        <v>2880</v>
      </c>
      <c r="BH4" s="728" t="s">
        <v>2881</v>
      </c>
      <c r="BI4" s="728" t="s">
        <v>2886</v>
      </c>
      <c r="BJ4" s="728" t="s">
        <v>2879</v>
      </c>
      <c r="BK4" s="728" t="s">
        <v>2880</v>
      </c>
      <c r="BL4" s="728" t="s">
        <v>2881</v>
      </c>
      <c r="BM4" s="728" t="s">
        <v>2886</v>
      </c>
      <c r="BN4" s="728" t="s">
        <v>2879</v>
      </c>
      <c r="BO4" s="728" t="s">
        <v>2890</v>
      </c>
      <c r="BP4" s="728" t="s">
        <v>2880</v>
      </c>
      <c r="BQ4" s="728" t="s">
        <v>2881</v>
      </c>
      <c r="BR4" s="728" t="s">
        <v>2886</v>
      </c>
      <c r="BS4" s="728" t="s">
        <v>2879</v>
      </c>
      <c r="BT4" s="728" t="s">
        <v>2880</v>
      </c>
      <c r="BU4" s="728" t="s">
        <v>2881</v>
      </c>
      <c r="BV4" s="728" t="s">
        <v>2886</v>
      </c>
      <c r="BW4" s="728" t="s">
        <v>2879</v>
      </c>
      <c r="BX4" s="728" t="s">
        <v>2880</v>
      </c>
      <c r="BY4" s="728" t="s">
        <v>2881</v>
      </c>
      <c r="BZ4" s="728" t="s">
        <v>2886</v>
      </c>
      <c r="CA4" s="728" t="s">
        <v>2879</v>
      </c>
      <c r="CB4" s="728" t="s">
        <v>2880</v>
      </c>
      <c r="CC4" s="728" t="s">
        <v>2881</v>
      </c>
      <c r="CD4" s="728" t="s">
        <v>2886</v>
      </c>
      <c r="CE4" s="728" t="s">
        <v>2879</v>
      </c>
      <c r="CF4" s="728" t="s">
        <v>2880</v>
      </c>
      <c r="CG4" s="728" t="s">
        <v>2881</v>
      </c>
      <c r="CH4" s="728" t="s">
        <v>2886</v>
      </c>
      <c r="CI4" s="728" t="s">
        <v>2879</v>
      </c>
      <c r="CJ4" s="728" t="s">
        <v>2880</v>
      </c>
      <c r="CK4" s="728" t="s">
        <v>2881</v>
      </c>
      <c r="CL4" s="728" t="s">
        <v>2886</v>
      </c>
      <c r="CM4" s="728" t="s">
        <v>2879</v>
      </c>
      <c r="CN4" s="728" t="s">
        <v>2880</v>
      </c>
      <c r="CO4" s="728" t="s">
        <v>2881</v>
      </c>
      <c r="CP4" s="728" t="s">
        <v>2886</v>
      </c>
      <c r="CQ4" s="728" t="s">
        <v>2879</v>
      </c>
      <c r="CR4" s="728" t="s">
        <v>2880</v>
      </c>
      <c r="CS4" s="728" t="s">
        <v>2881</v>
      </c>
      <c r="CT4" s="728" t="s">
        <v>2886</v>
      </c>
      <c r="CU4" s="728" t="s">
        <v>2879</v>
      </c>
      <c r="CV4" s="728" t="s">
        <v>2880</v>
      </c>
      <c r="CW4" s="728" t="s">
        <v>2881</v>
      </c>
      <c r="CX4" s="728" t="s">
        <v>2886</v>
      </c>
    </row>
    <row r="5" spans="1:102">
      <c r="A5" s="241" t="s">
        <v>1841</v>
      </c>
      <c r="B5" s="241"/>
      <c r="C5" s="241"/>
      <c r="D5" s="729"/>
      <c r="E5" s="730">
        <v>-3</v>
      </c>
      <c r="F5" s="730">
        <v>-4</v>
      </c>
      <c r="G5" s="730">
        <v>-1</v>
      </c>
      <c r="H5" s="730">
        <v>-8</v>
      </c>
      <c r="I5" s="730">
        <v>-2</v>
      </c>
      <c r="J5" s="730">
        <v>-1</v>
      </c>
      <c r="K5" s="730">
        <v>0</v>
      </c>
      <c r="L5" s="730">
        <v>-3</v>
      </c>
      <c r="M5" s="730">
        <v>-1</v>
      </c>
      <c r="N5" s="730">
        <v>-1</v>
      </c>
      <c r="O5" s="730">
        <v>0</v>
      </c>
      <c r="P5" s="730">
        <v>-2</v>
      </c>
      <c r="Q5" s="730">
        <v>-2</v>
      </c>
      <c r="R5" s="730">
        <v>2</v>
      </c>
      <c r="S5" s="730">
        <v>-1</v>
      </c>
      <c r="T5" s="730">
        <v>-1</v>
      </c>
      <c r="U5" s="730">
        <v>-2</v>
      </c>
      <c r="V5" s="730">
        <v>0</v>
      </c>
      <c r="W5" s="730">
        <v>0</v>
      </c>
      <c r="X5" s="730">
        <v>-2</v>
      </c>
      <c r="Y5" s="730">
        <v>-4</v>
      </c>
      <c r="Z5" s="730">
        <v>1</v>
      </c>
      <c r="AA5" s="730">
        <v>1</v>
      </c>
      <c r="AB5" s="730">
        <v>-2</v>
      </c>
      <c r="AC5" s="730">
        <v>-4</v>
      </c>
      <c r="AD5" s="730">
        <v>0</v>
      </c>
      <c r="AE5" s="730">
        <v>0</v>
      </c>
      <c r="AF5" s="730">
        <v>-4</v>
      </c>
      <c r="AG5" s="730">
        <v>-5</v>
      </c>
      <c r="AH5" s="730">
        <v>1</v>
      </c>
      <c r="AI5" s="730">
        <v>0</v>
      </c>
      <c r="AJ5" s="730">
        <v>-4</v>
      </c>
      <c r="AK5" s="730">
        <v>-5</v>
      </c>
      <c r="AL5" s="730">
        <v>0</v>
      </c>
      <c r="AM5" s="730">
        <v>0</v>
      </c>
      <c r="AN5" s="730">
        <v>-5</v>
      </c>
      <c r="AO5" s="730">
        <v>-4</v>
      </c>
      <c r="AP5" s="730">
        <v>0</v>
      </c>
      <c r="AQ5" s="730">
        <v>-1</v>
      </c>
      <c r="AR5" s="730">
        <v>0</v>
      </c>
      <c r="AS5" s="730">
        <v>-5</v>
      </c>
      <c r="AT5" s="730">
        <v>-5</v>
      </c>
      <c r="AU5" s="730">
        <v>0</v>
      </c>
      <c r="AV5" s="730">
        <v>1</v>
      </c>
      <c r="AW5" s="730">
        <v>-4</v>
      </c>
      <c r="AX5" s="730">
        <v>-8</v>
      </c>
      <c r="AY5" s="730">
        <v>2</v>
      </c>
      <c r="AZ5" s="730">
        <v>1</v>
      </c>
      <c r="BA5" s="730">
        <v>-5</v>
      </c>
      <c r="BB5" s="730">
        <v>-6</v>
      </c>
      <c r="BC5" s="731">
        <v>-2</v>
      </c>
      <c r="BD5" s="730">
        <v>0</v>
      </c>
      <c r="BE5" s="730">
        <v>-8</v>
      </c>
      <c r="BF5" s="732">
        <v>-4</v>
      </c>
      <c r="BG5" s="732">
        <v>-2</v>
      </c>
      <c r="BH5" s="732">
        <v>0</v>
      </c>
      <c r="BI5" s="732">
        <v>-6</v>
      </c>
      <c r="BJ5" s="732">
        <v>-6</v>
      </c>
      <c r="BK5" s="732">
        <v>2</v>
      </c>
      <c r="BL5" s="732">
        <v>0</v>
      </c>
      <c r="BM5" s="732">
        <v>-4</v>
      </c>
      <c r="BN5" s="733">
        <v>-5</v>
      </c>
      <c r="BO5" s="733">
        <v>-1</v>
      </c>
      <c r="BP5" s="733">
        <v>0</v>
      </c>
      <c r="BQ5" s="733">
        <v>0</v>
      </c>
      <c r="BR5" s="733">
        <v>-6</v>
      </c>
      <c r="BS5" s="732">
        <v>-1</v>
      </c>
      <c r="BT5" s="732">
        <v>-4</v>
      </c>
      <c r="BU5" s="732">
        <v>0</v>
      </c>
      <c r="BV5" s="732">
        <v>-5</v>
      </c>
      <c r="BW5" s="732">
        <v>-1</v>
      </c>
      <c r="BX5" s="732">
        <v>0</v>
      </c>
      <c r="BY5" s="732">
        <v>0</v>
      </c>
      <c r="BZ5" s="732">
        <v>-1</v>
      </c>
      <c r="CA5" s="732">
        <v>-2</v>
      </c>
      <c r="CB5" s="732">
        <v>1</v>
      </c>
      <c r="CC5" s="732">
        <v>0</v>
      </c>
      <c r="CD5" s="732">
        <v>-1</v>
      </c>
      <c r="CE5" s="734">
        <v>-6</v>
      </c>
      <c r="CF5" s="734">
        <v>2</v>
      </c>
      <c r="CG5" s="734">
        <v>2</v>
      </c>
      <c r="CH5" s="734">
        <v>-2</v>
      </c>
      <c r="CI5" s="734">
        <v>-6</v>
      </c>
      <c r="CJ5" s="734">
        <v>0</v>
      </c>
      <c r="CK5" s="734">
        <v>0</v>
      </c>
      <c r="CL5" s="734">
        <v>-6</v>
      </c>
      <c r="CM5" s="734">
        <v>-4</v>
      </c>
      <c r="CN5" s="734">
        <v>-3</v>
      </c>
      <c r="CO5" s="734">
        <v>0</v>
      </c>
      <c r="CP5" s="734">
        <v>-7</v>
      </c>
      <c r="CQ5" s="734">
        <v>-3</v>
      </c>
      <c r="CR5" s="734">
        <v>-1</v>
      </c>
      <c r="CS5" s="734">
        <v>0</v>
      </c>
      <c r="CT5" s="734">
        <v>-4</v>
      </c>
      <c r="CU5" s="734">
        <v>-3</v>
      </c>
      <c r="CV5" s="734" t="s">
        <v>2653</v>
      </c>
      <c r="CW5" s="734" t="s">
        <v>2653</v>
      </c>
      <c r="CX5" s="734">
        <v>-3</v>
      </c>
    </row>
    <row r="6" spans="1:102">
      <c r="A6" s="241" t="s">
        <v>1845</v>
      </c>
      <c r="B6" s="241"/>
      <c r="C6" s="241"/>
      <c r="D6" s="729"/>
      <c r="E6" s="730">
        <v>-39789</v>
      </c>
      <c r="F6" s="730">
        <v>-10874</v>
      </c>
      <c r="G6" s="730">
        <v>3536</v>
      </c>
      <c r="H6" s="730">
        <v>-47127</v>
      </c>
      <c r="I6" s="730">
        <v>-34475</v>
      </c>
      <c r="J6" s="730">
        <v>-9864</v>
      </c>
      <c r="K6" s="730">
        <v>4550</v>
      </c>
      <c r="L6" s="730">
        <v>-39789</v>
      </c>
      <c r="M6" s="730">
        <v>-33090</v>
      </c>
      <c r="N6" s="730">
        <v>-5534</v>
      </c>
      <c r="O6" s="730">
        <v>4149</v>
      </c>
      <c r="P6" s="730">
        <v>-34475</v>
      </c>
      <c r="Q6" s="730">
        <v>-34204</v>
      </c>
      <c r="R6" s="730">
        <v>-4260</v>
      </c>
      <c r="S6" s="730">
        <v>5374</v>
      </c>
      <c r="T6" s="730">
        <v>-33090</v>
      </c>
      <c r="U6" s="730">
        <v>-34259</v>
      </c>
      <c r="V6" s="730">
        <v>-4158</v>
      </c>
      <c r="W6" s="730">
        <v>4213</v>
      </c>
      <c r="X6" s="730">
        <v>-34204</v>
      </c>
      <c r="Y6" s="730">
        <v>-35492</v>
      </c>
      <c r="Z6" s="730">
        <v>-3253</v>
      </c>
      <c r="AA6" s="730">
        <v>4486</v>
      </c>
      <c r="AB6" s="730">
        <v>-34259</v>
      </c>
      <c r="AC6" s="730">
        <v>-36114</v>
      </c>
      <c r="AD6" s="730">
        <v>-3704</v>
      </c>
      <c r="AE6" s="730">
        <v>4326</v>
      </c>
      <c r="AF6" s="730">
        <v>-35492</v>
      </c>
      <c r="AG6" s="730">
        <v>-36656</v>
      </c>
      <c r="AH6" s="730">
        <v>-3636</v>
      </c>
      <c r="AI6" s="730">
        <v>4178</v>
      </c>
      <c r="AJ6" s="730">
        <v>-36114</v>
      </c>
      <c r="AK6" s="730">
        <v>-37304</v>
      </c>
      <c r="AL6" s="730">
        <v>-3911</v>
      </c>
      <c r="AM6" s="730">
        <v>4559</v>
      </c>
      <c r="AN6" s="730">
        <v>-36656</v>
      </c>
      <c r="AO6" s="730">
        <v>-36626</v>
      </c>
      <c r="AP6" s="730">
        <v>-665</v>
      </c>
      <c r="AQ6" s="730">
        <v>-4204</v>
      </c>
      <c r="AR6" s="730">
        <v>4191</v>
      </c>
      <c r="AS6" s="730">
        <v>-37304</v>
      </c>
      <c r="AT6" s="730">
        <v>-37412</v>
      </c>
      <c r="AU6" s="730">
        <v>-4059</v>
      </c>
      <c r="AV6" s="730">
        <v>4845</v>
      </c>
      <c r="AW6" s="730">
        <v>-36626</v>
      </c>
      <c r="AX6" s="730">
        <v>-37632</v>
      </c>
      <c r="AY6" s="730">
        <v>-5122</v>
      </c>
      <c r="AZ6" s="730">
        <v>5342</v>
      </c>
      <c r="BA6" s="730">
        <v>-37412</v>
      </c>
      <c r="BB6" s="730">
        <v>-37425</v>
      </c>
      <c r="BC6" s="730">
        <v>-5759</v>
      </c>
      <c r="BD6" s="730">
        <v>5552</v>
      </c>
      <c r="BE6" s="730">
        <v>-37632</v>
      </c>
      <c r="BF6" s="732">
        <v>-39099</v>
      </c>
      <c r="BG6" s="732">
        <v>-5887</v>
      </c>
      <c r="BH6" s="732">
        <v>7561</v>
      </c>
      <c r="BI6" s="732">
        <v>-37425</v>
      </c>
      <c r="BJ6" s="732">
        <v>-38459</v>
      </c>
      <c r="BK6" s="732">
        <v>-6123</v>
      </c>
      <c r="BL6" s="732">
        <v>5483</v>
      </c>
      <c r="BM6" s="732">
        <v>-39099</v>
      </c>
      <c r="BN6" s="733">
        <v>-35479</v>
      </c>
      <c r="BO6" s="733">
        <v>-2282</v>
      </c>
      <c r="BP6" s="733">
        <v>-6272</v>
      </c>
      <c r="BQ6" s="733">
        <v>5574</v>
      </c>
      <c r="BR6" s="733">
        <v>-38459</v>
      </c>
      <c r="BS6" s="732">
        <v>-33520</v>
      </c>
      <c r="BT6" s="732">
        <v>-7039</v>
      </c>
      <c r="BU6" s="732">
        <v>5080</v>
      </c>
      <c r="BV6" s="732">
        <v>-35479</v>
      </c>
      <c r="BW6" s="732">
        <v>-33673</v>
      </c>
      <c r="BX6" s="732">
        <v>-5699</v>
      </c>
      <c r="BY6" s="732">
        <v>5852</v>
      </c>
      <c r="BZ6" s="732">
        <v>-33520</v>
      </c>
      <c r="CA6" s="732">
        <v>-27652</v>
      </c>
      <c r="CB6" s="732">
        <v>-10192</v>
      </c>
      <c r="CC6" s="732">
        <v>4171</v>
      </c>
      <c r="CD6" s="732">
        <v>-33673</v>
      </c>
      <c r="CE6" s="734">
        <v>-27887</v>
      </c>
      <c r="CF6" s="734">
        <v>-5343</v>
      </c>
      <c r="CG6" s="734">
        <v>5578</v>
      </c>
      <c r="CH6" s="734">
        <v>-27652</v>
      </c>
      <c r="CI6" s="734">
        <v>-26465</v>
      </c>
      <c r="CJ6" s="734">
        <v>-5355</v>
      </c>
      <c r="CK6" s="734">
        <v>3933</v>
      </c>
      <c r="CL6" s="734">
        <v>-27887</v>
      </c>
      <c r="CM6" s="734">
        <v>-25202</v>
      </c>
      <c r="CN6" s="734">
        <v>-5734</v>
      </c>
      <c r="CO6" s="734">
        <v>4026</v>
      </c>
      <c r="CP6" s="734">
        <v>-26910</v>
      </c>
      <c r="CQ6" s="734">
        <v>-24494</v>
      </c>
      <c r="CR6" s="734">
        <v>-4786</v>
      </c>
      <c r="CS6" s="734">
        <v>4078</v>
      </c>
      <c r="CT6" s="734">
        <v>-25202</v>
      </c>
      <c r="CU6" s="734">
        <v>-24988</v>
      </c>
      <c r="CV6" s="734">
        <v>-4436</v>
      </c>
      <c r="CW6" s="734">
        <v>4930</v>
      </c>
      <c r="CX6" s="734">
        <v>-24494</v>
      </c>
    </row>
    <row r="7" spans="1:102">
      <c r="A7" s="735"/>
      <c r="B7" s="241" t="s">
        <v>1840</v>
      </c>
      <c r="C7" s="241"/>
      <c r="D7" s="729"/>
      <c r="E7" s="730">
        <v>-16438</v>
      </c>
      <c r="F7" s="730">
        <v>-6053</v>
      </c>
      <c r="G7" s="730">
        <v>608</v>
      </c>
      <c r="H7" s="730">
        <v>-21883</v>
      </c>
      <c r="I7" s="730">
        <v>-15071</v>
      </c>
      <c r="J7" s="730">
        <v>-2429</v>
      </c>
      <c r="K7" s="730">
        <v>1062</v>
      </c>
      <c r="L7" s="730">
        <v>-16438</v>
      </c>
      <c r="M7" s="730">
        <v>-14236</v>
      </c>
      <c r="N7" s="730">
        <v>-1912</v>
      </c>
      <c r="O7" s="730">
        <v>1077</v>
      </c>
      <c r="P7" s="730">
        <v>-15071</v>
      </c>
      <c r="Q7" s="730">
        <v>-15827</v>
      </c>
      <c r="R7" s="730">
        <v>-499</v>
      </c>
      <c r="S7" s="730">
        <v>2090</v>
      </c>
      <c r="T7" s="730">
        <v>-14236</v>
      </c>
      <c r="U7" s="730">
        <v>-16232</v>
      </c>
      <c r="V7" s="730">
        <v>-823</v>
      </c>
      <c r="W7" s="730">
        <v>1228</v>
      </c>
      <c r="X7" s="730">
        <v>-15827</v>
      </c>
      <c r="Y7" s="730">
        <v>-17844</v>
      </c>
      <c r="Z7" s="730">
        <v>355</v>
      </c>
      <c r="AA7" s="730">
        <v>1257</v>
      </c>
      <c r="AB7" s="730">
        <v>-16232</v>
      </c>
      <c r="AC7" s="730">
        <v>-18779</v>
      </c>
      <c r="AD7" s="730">
        <v>-433</v>
      </c>
      <c r="AE7" s="730">
        <v>1368</v>
      </c>
      <c r="AF7" s="730">
        <v>-17844</v>
      </c>
      <c r="AG7" s="730">
        <v>-19232</v>
      </c>
      <c r="AH7" s="730">
        <v>-870</v>
      </c>
      <c r="AI7" s="730">
        <v>1323</v>
      </c>
      <c r="AJ7" s="730">
        <v>-18779</v>
      </c>
      <c r="AK7" s="730">
        <v>-19360</v>
      </c>
      <c r="AL7" s="730">
        <v>-1121</v>
      </c>
      <c r="AM7" s="730">
        <v>1249</v>
      </c>
      <c r="AN7" s="730">
        <v>-19232</v>
      </c>
      <c r="AO7" s="730">
        <v>-18987</v>
      </c>
      <c r="AP7" s="730">
        <v>0</v>
      </c>
      <c r="AQ7" s="730">
        <v>-1588</v>
      </c>
      <c r="AR7" s="730">
        <v>1215</v>
      </c>
      <c r="AS7" s="730">
        <v>-19360</v>
      </c>
      <c r="AT7" s="730">
        <v>-19588</v>
      </c>
      <c r="AU7" s="730">
        <v>-966</v>
      </c>
      <c r="AV7" s="730">
        <v>1567</v>
      </c>
      <c r="AW7" s="730">
        <v>-18987</v>
      </c>
      <c r="AX7" s="730">
        <v>-19280</v>
      </c>
      <c r="AY7" s="730">
        <v>-2206</v>
      </c>
      <c r="AZ7" s="730">
        <v>1898</v>
      </c>
      <c r="BA7" s="730">
        <v>-19588</v>
      </c>
      <c r="BB7" s="730">
        <v>-17663</v>
      </c>
      <c r="BC7" s="730">
        <v>-3486</v>
      </c>
      <c r="BD7" s="730">
        <v>1869</v>
      </c>
      <c r="BE7" s="730">
        <v>-19280</v>
      </c>
      <c r="BF7" s="732">
        <v>-19838</v>
      </c>
      <c r="BG7" s="732">
        <v>-1771</v>
      </c>
      <c r="BH7" s="732">
        <v>3946</v>
      </c>
      <c r="BI7" s="732">
        <v>-17663</v>
      </c>
      <c r="BJ7" s="732">
        <v>-18941</v>
      </c>
      <c r="BK7" s="732">
        <v>-2635</v>
      </c>
      <c r="BL7" s="732">
        <v>1738</v>
      </c>
      <c r="BM7" s="732">
        <v>-19838</v>
      </c>
      <c r="BN7" s="733">
        <v>-17155</v>
      </c>
      <c r="BO7" s="733">
        <v>-1532</v>
      </c>
      <c r="BP7" s="733">
        <v>-2150</v>
      </c>
      <c r="BQ7" s="733">
        <v>1896</v>
      </c>
      <c r="BR7" s="733">
        <v>-18941</v>
      </c>
      <c r="BS7" s="732">
        <v>-15176</v>
      </c>
      <c r="BT7" s="732">
        <v>-3773</v>
      </c>
      <c r="BU7" s="732">
        <v>1794</v>
      </c>
      <c r="BV7" s="732">
        <v>-17155</v>
      </c>
      <c r="BW7" s="732">
        <v>-16135</v>
      </c>
      <c r="BX7" s="732">
        <v>-2215</v>
      </c>
      <c r="BY7" s="732">
        <v>3174</v>
      </c>
      <c r="BZ7" s="732">
        <v>-15176</v>
      </c>
      <c r="CA7" s="732">
        <v>-12232</v>
      </c>
      <c r="CB7" s="732">
        <v>-5451</v>
      </c>
      <c r="CC7" s="732">
        <v>1548</v>
      </c>
      <c r="CD7" s="732">
        <v>-16135</v>
      </c>
      <c r="CE7" s="734">
        <v>-12798</v>
      </c>
      <c r="CF7" s="734">
        <v>-1846</v>
      </c>
      <c r="CG7" s="734">
        <v>2412</v>
      </c>
      <c r="CH7" s="734">
        <v>-12232</v>
      </c>
      <c r="CI7" s="734">
        <v>-11451</v>
      </c>
      <c r="CJ7" s="734">
        <v>-2541</v>
      </c>
      <c r="CK7" s="734">
        <v>1194</v>
      </c>
      <c r="CL7" s="734">
        <v>-12798</v>
      </c>
      <c r="CM7" s="734">
        <v>-9349</v>
      </c>
      <c r="CN7" s="734">
        <v>-2946</v>
      </c>
      <c r="CO7" s="734">
        <v>3335</v>
      </c>
      <c r="CP7" s="734">
        <v>-8960</v>
      </c>
      <c r="CQ7" s="734">
        <v>-8470</v>
      </c>
      <c r="CR7" s="734">
        <v>-2369</v>
      </c>
      <c r="CS7" s="734">
        <v>1490</v>
      </c>
      <c r="CT7" s="734">
        <v>-9349</v>
      </c>
      <c r="CU7" s="734">
        <v>-8455</v>
      </c>
      <c r="CV7" s="734">
        <v>-1509</v>
      </c>
      <c r="CW7" s="734">
        <v>1494</v>
      </c>
      <c r="CX7" s="734">
        <v>-8470</v>
      </c>
    </row>
    <row r="8" spans="1:102">
      <c r="A8" s="405"/>
      <c r="B8" s="405"/>
      <c r="C8" s="124" t="s">
        <v>2875</v>
      </c>
      <c r="D8" s="124"/>
      <c r="E8" s="731">
        <v>-4675</v>
      </c>
      <c r="F8" s="731">
        <v>-1667</v>
      </c>
      <c r="G8" s="731">
        <v>374</v>
      </c>
      <c r="H8" s="731">
        <v>-5968</v>
      </c>
      <c r="I8" s="731">
        <v>-4178</v>
      </c>
      <c r="J8" s="731">
        <v>-992</v>
      </c>
      <c r="K8" s="731">
        <v>495</v>
      </c>
      <c r="L8" s="731">
        <v>-4675</v>
      </c>
      <c r="M8" s="731">
        <v>-4036</v>
      </c>
      <c r="N8" s="731">
        <v>-596</v>
      </c>
      <c r="O8" s="731">
        <v>454</v>
      </c>
      <c r="P8" s="731">
        <v>-4178</v>
      </c>
      <c r="Q8" s="731">
        <v>-4294</v>
      </c>
      <c r="R8" s="731">
        <v>-284</v>
      </c>
      <c r="S8" s="731">
        <v>542</v>
      </c>
      <c r="T8" s="731">
        <v>-4036</v>
      </c>
      <c r="U8" s="731">
        <v>-4250</v>
      </c>
      <c r="V8" s="731">
        <v>-510</v>
      </c>
      <c r="W8" s="731">
        <v>466</v>
      </c>
      <c r="X8" s="731">
        <v>-4294</v>
      </c>
      <c r="Y8" s="731">
        <v>-5007</v>
      </c>
      <c r="Z8" s="731">
        <v>40</v>
      </c>
      <c r="AA8" s="731">
        <v>717</v>
      </c>
      <c r="AB8" s="731">
        <v>-4250</v>
      </c>
      <c r="AC8" s="731">
        <v>-5186</v>
      </c>
      <c r="AD8" s="731">
        <v>-386</v>
      </c>
      <c r="AE8" s="731">
        <v>565</v>
      </c>
      <c r="AF8" s="731">
        <v>-5007</v>
      </c>
      <c r="AG8" s="731">
        <v>-5370</v>
      </c>
      <c r="AH8" s="731">
        <v>-597</v>
      </c>
      <c r="AI8" s="731">
        <v>781</v>
      </c>
      <c r="AJ8" s="731">
        <v>-5186</v>
      </c>
      <c r="AK8" s="731">
        <v>-6281</v>
      </c>
      <c r="AL8" s="731">
        <v>49</v>
      </c>
      <c r="AM8" s="731">
        <v>862</v>
      </c>
      <c r="AN8" s="731">
        <v>-5370</v>
      </c>
      <c r="AO8" s="731">
        <v>-6271</v>
      </c>
      <c r="AP8" s="731">
        <v>0</v>
      </c>
      <c r="AQ8" s="731">
        <v>-641</v>
      </c>
      <c r="AR8" s="731">
        <v>631</v>
      </c>
      <c r="AS8" s="731">
        <v>-6281</v>
      </c>
      <c r="AT8" s="731">
        <v>-6842</v>
      </c>
      <c r="AU8" s="731">
        <v>-292</v>
      </c>
      <c r="AV8" s="731">
        <v>863</v>
      </c>
      <c r="AW8" s="731">
        <v>-6271</v>
      </c>
      <c r="AX8" s="731">
        <v>-6950</v>
      </c>
      <c r="AY8" s="731">
        <v>-917</v>
      </c>
      <c r="AZ8" s="731">
        <v>1025</v>
      </c>
      <c r="BA8" s="731">
        <v>-6842</v>
      </c>
      <c r="BB8" s="731">
        <v>-6804</v>
      </c>
      <c r="BC8" s="731">
        <v>-1241</v>
      </c>
      <c r="BD8" s="731">
        <v>1095</v>
      </c>
      <c r="BE8" s="731">
        <v>-6950</v>
      </c>
      <c r="BF8" s="736">
        <v>-7984</v>
      </c>
      <c r="BG8" s="736">
        <v>-328</v>
      </c>
      <c r="BH8" s="737">
        <v>1508</v>
      </c>
      <c r="BI8" s="737">
        <v>-6804</v>
      </c>
      <c r="BJ8" s="736">
        <v>-7602</v>
      </c>
      <c r="BK8" s="736">
        <v>-1283</v>
      </c>
      <c r="BL8" s="737">
        <v>901</v>
      </c>
      <c r="BM8" s="737">
        <v>-7984</v>
      </c>
      <c r="BN8" s="738">
        <v>-6779</v>
      </c>
      <c r="BO8" s="738">
        <v>-609</v>
      </c>
      <c r="BP8" s="738">
        <v>-1185</v>
      </c>
      <c r="BQ8" s="739">
        <v>971</v>
      </c>
      <c r="BR8" s="739">
        <v>-7602</v>
      </c>
      <c r="BS8" s="736">
        <v>-5314</v>
      </c>
      <c r="BT8" s="736">
        <v>-2387</v>
      </c>
      <c r="BU8" s="737">
        <v>922</v>
      </c>
      <c r="BV8" s="737">
        <v>-6779</v>
      </c>
      <c r="BW8" s="736">
        <v>-6437</v>
      </c>
      <c r="BX8" s="736">
        <v>-1</v>
      </c>
      <c r="BY8" s="737">
        <v>1124</v>
      </c>
      <c r="BZ8" s="737">
        <v>-5314</v>
      </c>
      <c r="CA8" s="736">
        <v>-5429</v>
      </c>
      <c r="CB8" s="736">
        <v>-1910</v>
      </c>
      <c r="CC8" s="737">
        <v>902</v>
      </c>
      <c r="CD8" s="737">
        <v>-6437</v>
      </c>
      <c r="CE8" s="740">
        <v>-5047</v>
      </c>
      <c r="CF8" s="740">
        <v>-1254</v>
      </c>
      <c r="CG8" s="741">
        <v>872</v>
      </c>
      <c r="CH8" s="740">
        <v>-5429</v>
      </c>
      <c r="CI8" s="740">
        <v>-4450</v>
      </c>
      <c r="CJ8" s="740">
        <v>-1289</v>
      </c>
      <c r="CK8" s="741">
        <v>692</v>
      </c>
      <c r="CL8" s="740">
        <v>-5047</v>
      </c>
      <c r="CM8" s="740">
        <v>-5087</v>
      </c>
      <c r="CN8" s="740">
        <v>28</v>
      </c>
      <c r="CO8" s="741">
        <v>515</v>
      </c>
      <c r="CP8" s="740">
        <v>-4544</v>
      </c>
      <c r="CQ8" s="740">
        <v>-4843</v>
      </c>
      <c r="CR8" s="741">
        <v>-1209</v>
      </c>
      <c r="CS8" s="740">
        <v>965</v>
      </c>
      <c r="CT8" s="741">
        <v>-5087</v>
      </c>
      <c r="CU8" s="740">
        <v>-4876</v>
      </c>
      <c r="CV8" s="741">
        <v>-858</v>
      </c>
      <c r="CW8" s="740">
        <v>891</v>
      </c>
      <c r="CX8" s="741">
        <v>-4843</v>
      </c>
    </row>
    <row r="9" spans="1:102">
      <c r="A9" s="405"/>
      <c r="B9" s="405"/>
      <c r="C9" s="124" t="s">
        <v>2891</v>
      </c>
      <c r="D9" s="729"/>
      <c r="E9" s="731">
        <v>-9554</v>
      </c>
      <c r="F9" s="731">
        <v>-3436</v>
      </c>
      <c r="G9" s="731">
        <v>200</v>
      </c>
      <c r="H9" s="731">
        <v>-12790</v>
      </c>
      <c r="I9" s="731">
        <v>-8757</v>
      </c>
      <c r="J9" s="731">
        <v>-1171</v>
      </c>
      <c r="K9" s="731">
        <v>374</v>
      </c>
      <c r="L9" s="731">
        <v>-9554</v>
      </c>
      <c r="M9" s="731">
        <v>-7921</v>
      </c>
      <c r="N9" s="731">
        <v>-1246</v>
      </c>
      <c r="O9" s="731">
        <v>410</v>
      </c>
      <c r="P9" s="731">
        <v>-8757</v>
      </c>
      <c r="Q9" s="731">
        <v>-9159</v>
      </c>
      <c r="R9" s="731">
        <v>-221</v>
      </c>
      <c r="S9" s="731">
        <v>1459</v>
      </c>
      <c r="T9" s="731">
        <v>-7921</v>
      </c>
      <c r="U9" s="731">
        <v>-9412</v>
      </c>
      <c r="V9" s="731">
        <v>-445</v>
      </c>
      <c r="W9" s="731">
        <v>698</v>
      </c>
      <c r="X9" s="731">
        <v>-9159</v>
      </c>
      <c r="Y9" s="731">
        <v>-9612</v>
      </c>
      <c r="Z9" s="731">
        <v>-245</v>
      </c>
      <c r="AA9" s="731">
        <v>445</v>
      </c>
      <c r="AB9" s="731">
        <v>-9412</v>
      </c>
      <c r="AC9" s="731">
        <v>-10802</v>
      </c>
      <c r="AD9" s="731">
        <v>479</v>
      </c>
      <c r="AE9" s="731">
        <v>711</v>
      </c>
      <c r="AF9" s="731">
        <v>-9612</v>
      </c>
      <c r="AG9" s="731">
        <v>-11181</v>
      </c>
      <c r="AH9" s="731">
        <v>-107</v>
      </c>
      <c r="AI9" s="731">
        <v>486</v>
      </c>
      <c r="AJ9" s="731">
        <v>-10802</v>
      </c>
      <c r="AK9" s="731">
        <v>-10689</v>
      </c>
      <c r="AL9" s="731">
        <v>-858</v>
      </c>
      <c r="AM9" s="731">
        <v>366</v>
      </c>
      <c r="AN9" s="731">
        <v>-11181</v>
      </c>
      <c r="AO9" s="731">
        <v>-10128</v>
      </c>
      <c r="AP9" s="731">
        <v>0</v>
      </c>
      <c r="AQ9" s="731">
        <v>-1114</v>
      </c>
      <c r="AR9" s="731">
        <v>553</v>
      </c>
      <c r="AS9" s="731">
        <v>-10689</v>
      </c>
      <c r="AT9" s="731">
        <v>-10056</v>
      </c>
      <c r="AU9" s="731">
        <v>-741</v>
      </c>
      <c r="AV9" s="731">
        <v>669</v>
      </c>
      <c r="AW9" s="731">
        <v>-10128</v>
      </c>
      <c r="AX9" s="731">
        <v>-9822</v>
      </c>
      <c r="AY9" s="731">
        <v>-875</v>
      </c>
      <c r="AZ9" s="731">
        <v>641</v>
      </c>
      <c r="BA9" s="731">
        <v>-10056</v>
      </c>
      <c r="BB9" s="731">
        <v>-9084</v>
      </c>
      <c r="BC9" s="731">
        <v>-1387</v>
      </c>
      <c r="BD9" s="731">
        <v>649</v>
      </c>
      <c r="BE9" s="731">
        <v>-9822</v>
      </c>
      <c r="BF9" s="737">
        <v>-10180</v>
      </c>
      <c r="BG9" s="737">
        <v>-1265</v>
      </c>
      <c r="BH9" s="737">
        <v>2361</v>
      </c>
      <c r="BI9" s="737">
        <v>-9084</v>
      </c>
      <c r="BJ9" s="737">
        <v>-9577</v>
      </c>
      <c r="BK9" s="737">
        <v>-1146</v>
      </c>
      <c r="BL9" s="737">
        <v>543</v>
      </c>
      <c r="BM9" s="737">
        <v>-10180</v>
      </c>
      <c r="BN9" s="739">
        <v>-8555</v>
      </c>
      <c r="BO9" s="739">
        <v>-824</v>
      </c>
      <c r="BP9" s="739">
        <v>-1039</v>
      </c>
      <c r="BQ9" s="739">
        <v>841</v>
      </c>
      <c r="BR9" s="739">
        <v>-9577</v>
      </c>
      <c r="BS9" s="737">
        <v>-8186</v>
      </c>
      <c r="BT9" s="737">
        <v>-795</v>
      </c>
      <c r="BU9" s="737">
        <v>426</v>
      </c>
      <c r="BV9" s="737">
        <v>-8555</v>
      </c>
      <c r="BW9" s="737">
        <v>-7784</v>
      </c>
      <c r="BX9" s="737">
        <v>-2322</v>
      </c>
      <c r="BY9" s="737">
        <v>1920</v>
      </c>
      <c r="BZ9" s="737">
        <v>-8186</v>
      </c>
      <c r="CA9" s="737">
        <v>-5882</v>
      </c>
      <c r="CB9" s="737">
        <v>-2449</v>
      </c>
      <c r="CC9" s="737">
        <v>547</v>
      </c>
      <c r="CD9" s="737">
        <v>-7784</v>
      </c>
      <c r="CE9" s="741">
        <v>-6903</v>
      </c>
      <c r="CF9" s="741">
        <v>-437</v>
      </c>
      <c r="CG9" s="741">
        <v>1458</v>
      </c>
      <c r="CH9" s="741">
        <v>-5882</v>
      </c>
      <c r="CI9" s="741">
        <v>-6471</v>
      </c>
      <c r="CJ9" s="741">
        <v>-817</v>
      </c>
      <c r="CK9" s="741">
        <v>385</v>
      </c>
      <c r="CL9" s="741">
        <v>-6903</v>
      </c>
      <c r="CM9" s="741">
        <v>-3773</v>
      </c>
      <c r="CN9" s="741">
        <v>-2958</v>
      </c>
      <c r="CO9" s="741">
        <v>2568</v>
      </c>
      <c r="CP9" s="741">
        <v>-4163</v>
      </c>
      <c r="CQ9" s="741">
        <v>-3443</v>
      </c>
      <c r="CR9" s="741">
        <v>-866</v>
      </c>
      <c r="CS9" s="741">
        <v>536</v>
      </c>
      <c r="CT9" s="741">
        <v>-3773</v>
      </c>
      <c r="CU9" s="741">
        <v>-3386</v>
      </c>
      <c r="CV9" s="741">
        <v>-617</v>
      </c>
      <c r="CW9" s="741">
        <v>560</v>
      </c>
      <c r="CX9" s="741">
        <v>-3443</v>
      </c>
    </row>
    <row r="10" spans="1:102">
      <c r="A10" s="405"/>
      <c r="B10" s="405"/>
      <c r="C10" s="124" t="s">
        <v>2877</v>
      </c>
      <c r="D10" s="729"/>
      <c r="E10" s="731">
        <v>-839</v>
      </c>
      <c r="F10" s="731">
        <v>-264</v>
      </c>
      <c r="G10" s="731">
        <v>35</v>
      </c>
      <c r="H10" s="731">
        <v>-1068</v>
      </c>
      <c r="I10" s="731">
        <v>-1000</v>
      </c>
      <c r="J10" s="731">
        <v>-31</v>
      </c>
      <c r="K10" s="731">
        <v>192</v>
      </c>
      <c r="L10" s="731">
        <v>-839</v>
      </c>
      <c r="M10" s="731">
        <v>-1316</v>
      </c>
      <c r="N10" s="731">
        <v>104</v>
      </c>
      <c r="O10" s="731">
        <v>212</v>
      </c>
      <c r="P10" s="731">
        <v>-1000</v>
      </c>
      <c r="Q10" s="731">
        <v>-1588</v>
      </c>
      <c r="R10" s="731">
        <v>-13</v>
      </c>
      <c r="S10" s="731">
        <v>285</v>
      </c>
      <c r="T10" s="731">
        <v>-1316</v>
      </c>
      <c r="U10" s="731">
        <v>-1615</v>
      </c>
      <c r="V10" s="731">
        <v>-37</v>
      </c>
      <c r="W10" s="731">
        <v>64</v>
      </c>
      <c r="X10" s="731">
        <v>-1588</v>
      </c>
      <c r="Y10" s="731">
        <v>-1805</v>
      </c>
      <c r="Z10" s="731">
        <v>96</v>
      </c>
      <c r="AA10" s="731">
        <v>94</v>
      </c>
      <c r="AB10" s="731">
        <v>-1615</v>
      </c>
      <c r="AC10" s="731">
        <v>-1681</v>
      </c>
      <c r="AD10" s="731">
        <v>-206</v>
      </c>
      <c r="AE10" s="731">
        <v>82</v>
      </c>
      <c r="AF10" s="731">
        <v>-1805</v>
      </c>
      <c r="AG10" s="731">
        <v>-1737</v>
      </c>
      <c r="AH10" s="731">
        <v>5</v>
      </c>
      <c r="AI10" s="731">
        <v>51</v>
      </c>
      <c r="AJ10" s="731">
        <v>-1681</v>
      </c>
      <c r="AK10" s="731">
        <v>-1696</v>
      </c>
      <c r="AL10" s="731">
        <v>-62</v>
      </c>
      <c r="AM10" s="731">
        <v>21</v>
      </c>
      <c r="AN10" s="731">
        <v>-1737</v>
      </c>
      <c r="AO10" s="731">
        <v>-1947</v>
      </c>
      <c r="AP10" s="731">
        <v>0</v>
      </c>
      <c r="AQ10" s="731">
        <v>220</v>
      </c>
      <c r="AR10" s="731">
        <v>31</v>
      </c>
      <c r="AS10" s="731">
        <v>-1696</v>
      </c>
      <c r="AT10" s="731">
        <v>-2003</v>
      </c>
      <c r="AU10" s="731">
        <v>25</v>
      </c>
      <c r="AV10" s="731">
        <v>31</v>
      </c>
      <c r="AW10" s="731">
        <v>-1947</v>
      </c>
      <c r="AX10" s="731">
        <v>-1824</v>
      </c>
      <c r="AY10" s="731">
        <v>-409</v>
      </c>
      <c r="AZ10" s="731">
        <v>230</v>
      </c>
      <c r="BA10" s="731">
        <v>-2003</v>
      </c>
      <c r="BB10" s="731">
        <v>-1752</v>
      </c>
      <c r="BC10" s="731">
        <v>-196</v>
      </c>
      <c r="BD10" s="731">
        <v>124</v>
      </c>
      <c r="BE10" s="731">
        <v>-1824</v>
      </c>
      <c r="BF10" s="737">
        <v>-1613</v>
      </c>
      <c r="BG10" s="737">
        <v>-213</v>
      </c>
      <c r="BH10" s="737">
        <v>74</v>
      </c>
      <c r="BI10" s="737">
        <v>-1752</v>
      </c>
      <c r="BJ10" s="737">
        <v>-1736</v>
      </c>
      <c r="BK10" s="737">
        <v>-167</v>
      </c>
      <c r="BL10" s="737">
        <v>290</v>
      </c>
      <c r="BM10" s="737">
        <v>-1613</v>
      </c>
      <c r="BN10" s="739">
        <v>-1803</v>
      </c>
      <c r="BO10" s="739">
        <v>-97</v>
      </c>
      <c r="BP10" s="739">
        <v>83</v>
      </c>
      <c r="BQ10" s="739">
        <v>81</v>
      </c>
      <c r="BR10" s="739">
        <v>-1736</v>
      </c>
      <c r="BS10" s="737">
        <v>-1657</v>
      </c>
      <c r="BT10" s="737">
        <v>-589</v>
      </c>
      <c r="BU10" s="737">
        <v>443</v>
      </c>
      <c r="BV10" s="737">
        <v>-1803</v>
      </c>
      <c r="BW10" s="737">
        <v>-1891</v>
      </c>
      <c r="BX10" s="737">
        <v>106</v>
      </c>
      <c r="BY10" s="737">
        <v>128</v>
      </c>
      <c r="BZ10" s="737">
        <v>-1657</v>
      </c>
      <c r="CA10" s="737">
        <v>-898</v>
      </c>
      <c r="CB10" s="737">
        <v>-1089</v>
      </c>
      <c r="CC10" s="737">
        <v>96</v>
      </c>
      <c r="CD10" s="737">
        <v>-1891</v>
      </c>
      <c r="CE10" s="741">
        <v>-822</v>
      </c>
      <c r="CF10" s="741">
        <v>-153</v>
      </c>
      <c r="CG10" s="741">
        <v>77</v>
      </c>
      <c r="CH10" s="741">
        <v>-898</v>
      </c>
      <c r="CI10" s="741">
        <v>-508</v>
      </c>
      <c r="CJ10" s="741">
        <v>-429</v>
      </c>
      <c r="CK10" s="741">
        <v>115</v>
      </c>
      <c r="CL10" s="741">
        <v>-822</v>
      </c>
      <c r="CM10" s="741">
        <v>-436</v>
      </c>
      <c r="CN10" s="741">
        <v>-47</v>
      </c>
      <c r="CO10" s="741">
        <v>257</v>
      </c>
      <c r="CP10" s="741">
        <v>-226</v>
      </c>
      <c r="CQ10" s="741">
        <v>-169</v>
      </c>
      <c r="CR10" s="741">
        <v>-251</v>
      </c>
      <c r="CS10" s="741">
        <v>-16</v>
      </c>
      <c r="CT10" s="741">
        <v>-436</v>
      </c>
      <c r="CU10" s="741">
        <v>-178</v>
      </c>
      <c r="CV10" s="741">
        <v>-19</v>
      </c>
      <c r="CW10" s="741">
        <v>28</v>
      </c>
      <c r="CX10" s="741">
        <v>-169</v>
      </c>
    </row>
    <row r="11" spans="1:102">
      <c r="A11" s="405"/>
      <c r="B11" s="405"/>
      <c r="C11" s="124" t="s">
        <v>2892</v>
      </c>
      <c r="D11" s="729"/>
      <c r="E11" s="731">
        <v>-1370</v>
      </c>
      <c r="F11" s="731">
        <v>-686</v>
      </c>
      <c r="G11" s="731">
        <v>-1</v>
      </c>
      <c r="H11" s="731">
        <v>-2057</v>
      </c>
      <c r="I11" s="731">
        <v>-1136</v>
      </c>
      <c r="J11" s="731">
        <v>-235</v>
      </c>
      <c r="K11" s="731">
        <v>1</v>
      </c>
      <c r="L11" s="731">
        <v>-1370</v>
      </c>
      <c r="M11" s="731">
        <v>-963</v>
      </c>
      <c r="N11" s="731">
        <v>-174</v>
      </c>
      <c r="O11" s="731">
        <v>1</v>
      </c>
      <c r="P11" s="731">
        <v>-1136</v>
      </c>
      <c r="Q11" s="731">
        <v>-786</v>
      </c>
      <c r="R11" s="731">
        <v>19</v>
      </c>
      <c r="S11" s="731">
        <v>-196</v>
      </c>
      <c r="T11" s="731">
        <v>-963</v>
      </c>
      <c r="U11" s="731">
        <v>-955</v>
      </c>
      <c r="V11" s="731">
        <v>169</v>
      </c>
      <c r="W11" s="731">
        <v>0</v>
      </c>
      <c r="X11" s="731">
        <v>-786</v>
      </c>
      <c r="Y11" s="731">
        <v>-1420</v>
      </c>
      <c r="Z11" s="731">
        <v>464</v>
      </c>
      <c r="AA11" s="731">
        <v>1</v>
      </c>
      <c r="AB11" s="731">
        <v>-955</v>
      </c>
      <c r="AC11" s="731">
        <v>-1110</v>
      </c>
      <c r="AD11" s="731">
        <v>-320</v>
      </c>
      <c r="AE11" s="731">
        <v>10</v>
      </c>
      <c r="AF11" s="731">
        <v>-1420</v>
      </c>
      <c r="AG11" s="731">
        <v>-944</v>
      </c>
      <c r="AH11" s="731">
        <v>-171</v>
      </c>
      <c r="AI11" s="731">
        <v>5</v>
      </c>
      <c r="AJ11" s="731">
        <v>-1110</v>
      </c>
      <c r="AK11" s="731">
        <v>-694</v>
      </c>
      <c r="AL11" s="731">
        <v>-250</v>
      </c>
      <c r="AM11" s="731">
        <v>0</v>
      </c>
      <c r="AN11" s="731">
        <v>-944</v>
      </c>
      <c r="AO11" s="731">
        <v>-641</v>
      </c>
      <c r="AP11" s="731">
        <v>0</v>
      </c>
      <c r="AQ11" s="731">
        <v>-53</v>
      </c>
      <c r="AR11" s="731">
        <v>0</v>
      </c>
      <c r="AS11" s="731">
        <v>-694</v>
      </c>
      <c r="AT11" s="731">
        <v>-687</v>
      </c>
      <c r="AU11" s="731">
        <v>42</v>
      </c>
      <c r="AV11" s="731">
        <v>4</v>
      </c>
      <c r="AW11" s="731">
        <v>-641</v>
      </c>
      <c r="AX11" s="731">
        <v>-684</v>
      </c>
      <c r="AY11" s="731">
        <v>-5</v>
      </c>
      <c r="AZ11" s="731">
        <v>2</v>
      </c>
      <c r="BA11" s="731">
        <v>-687</v>
      </c>
      <c r="BB11" s="731">
        <v>-23</v>
      </c>
      <c r="BC11" s="731">
        <v>-662</v>
      </c>
      <c r="BD11" s="731">
        <v>1</v>
      </c>
      <c r="BE11" s="731">
        <v>-684</v>
      </c>
      <c r="BF11" s="737">
        <v>-61</v>
      </c>
      <c r="BG11" s="737">
        <v>35</v>
      </c>
      <c r="BH11" s="737">
        <v>3</v>
      </c>
      <c r="BI11" s="737">
        <v>-23</v>
      </c>
      <c r="BJ11" s="737">
        <v>-26</v>
      </c>
      <c r="BK11" s="737">
        <v>-39</v>
      </c>
      <c r="BL11" s="737">
        <v>4</v>
      </c>
      <c r="BM11" s="737">
        <v>-61</v>
      </c>
      <c r="BN11" s="739">
        <v>-18</v>
      </c>
      <c r="BO11" s="739">
        <v>-2</v>
      </c>
      <c r="BP11" s="739">
        <v>-9</v>
      </c>
      <c r="BQ11" s="739">
        <v>3</v>
      </c>
      <c r="BR11" s="739">
        <v>-26</v>
      </c>
      <c r="BS11" s="737">
        <v>-19</v>
      </c>
      <c r="BT11" s="737">
        <v>-2</v>
      </c>
      <c r="BU11" s="737">
        <v>3</v>
      </c>
      <c r="BV11" s="737">
        <v>-18</v>
      </c>
      <c r="BW11" s="737">
        <v>-23</v>
      </c>
      <c r="BX11" s="737">
        <v>2</v>
      </c>
      <c r="BY11" s="737">
        <v>2</v>
      </c>
      <c r="BZ11" s="737">
        <v>-19</v>
      </c>
      <c r="CA11" s="737">
        <v>-23</v>
      </c>
      <c r="CB11" s="737">
        <v>-3</v>
      </c>
      <c r="CC11" s="737">
        <v>3</v>
      </c>
      <c r="CD11" s="737">
        <v>-23</v>
      </c>
      <c r="CE11" s="741">
        <v>-26</v>
      </c>
      <c r="CF11" s="741">
        <v>-2</v>
      </c>
      <c r="CG11" s="741">
        <v>5</v>
      </c>
      <c r="CH11" s="741">
        <v>-23</v>
      </c>
      <c r="CI11" s="741">
        <v>-22</v>
      </c>
      <c r="CJ11" s="741">
        <v>-6</v>
      </c>
      <c r="CK11" s="741">
        <v>2</v>
      </c>
      <c r="CL11" s="741">
        <v>-26</v>
      </c>
      <c r="CM11" s="741">
        <v>-53</v>
      </c>
      <c r="CN11" s="741">
        <v>31</v>
      </c>
      <c r="CO11" s="741">
        <v>-5</v>
      </c>
      <c r="CP11" s="741">
        <v>-27</v>
      </c>
      <c r="CQ11" s="741">
        <v>-15</v>
      </c>
      <c r="CR11" s="741">
        <v>-43</v>
      </c>
      <c r="CS11" s="741">
        <v>5</v>
      </c>
      <c r="CT11" s="741">
        <v>-53</v>
      </c>
      <c r="CU11" s="741">
        <v>-15</v>
      </c>
      <c r="CV11" s="741">
        <v>-15</v>
      </c>
      <c r="CW11" s="741">
        <v>15</v>
      </c>
      <c r="CX11" s="741">
        <v>-15</v>
      </c>
    </row>
    <row r="12" spans="1:102">
      <c r="A12" s="742"/>
      <c r="B12" s="241" t="s">
        <v>1879</v>
      </c>
      <c r="C12" s="241"/>
      <c r="D12" s="729"/>
      <c r="E12" s="730">
        <v>-23351</v>
      </c>
      <c r="F12" s="730">
        <v>-4821</v>
      </c>
      <c r="G12" s="730">
        <v>2928</v>
      </c>
      <c r="H12" s="730">
        <v>-25244</v>
      </c>
      <c r="I12" s="730">
        <v>-19404</v>
      </c>
      <c r="J12" s="730">
        <v>-7435</v>
      </c>
      <c r="K12" s="730">
        <v>3488</v>
      </c>
      <c r="L12" s="730">
        <v>-23351</v>
      </c>
      <c r="M12" s="730">
        <v>-18854</v>
      </c>
      <c r="N12" s="730">
        <v>-3622</v>
      </c>
      <c r="O12" s="730">
        <v>3072</v>
      </c>
      <c r="P12" s="730">
        <v>-19404</v>
      </c>
      <c r="Q12" s="730">
        <v>-18377</v>
      </c>
      <c r="R12" s="730">
        <v>-3761</v>
      </c>
      <c r="S12" s="730">
        <v>3284</v>
      </c>
      <c r="T12" s="730">
        <v>-18854</v>
      </c>
      <c r="U12" s="730">
        <v>-18027</v>
      </c>
      <c r="V12" s="730">
        <v>-3335</v>
      </c>
      <c r="W12" s="730">
        <v>2985</v>
      </c>
      <c r="X12" s="730">
        <v>-18377</v>
      </c>
      <c r="Y12" s="730">
        <v>-17648</v>
      </c>
      <c r="Z12" s="730">
        <v>-3608</v>
      </c>
      <c r="AA12" s="730">
        <v>3229</v>
      </c>
      <c r="AB12" s="730">
        <v>-18027</v>
      </c>
      <c r="AC12" s="730">
        <v>-17335</v>
      </c>
      <c r="AD12" s="730">
        <v>-3271</v>
      </c>
      <c r="AE12" s="730">
        <v>2958</v>
      </c>
      <c r="AF12" s="730">
        <v>-17648</v>
      </c>
      <c r="AG12" s="730">
        <v>-17424</v>
      </c>
      <c r="AH12" s="730">
        <v>-2766</v>
      </c>
      <c r="AI12" s="730">
        <v>2855</v>
      </c>
      <c r="AJ12" s="730">
        <v>-17335</v>
      </c>
      <c r="AK12" s="730">
        <v>-17944</v>
      </c>
      <c r="AL12" s="730">
        <v>-2790</v>
      </c>
      <c r="AM12" s="730">
        <v>3310</v>
      </c>
      <c r="AN12" s="730">
        <v>-17424</v>
      </c>
      <c r="AO12" s="730">
        <v>-17639</v>
      </c>
      <c r="AP12" s="730">
        <v>-665</v>
      </c>
      <c r="AQ12" s="730">
        <v>-2616</v>
      </c>
      <c r="AR12" s="730">
        <v>2976</v>
      </c>
      <c r="AS12" s="730">
        <v>-17944</v>
      </c>
      <c r="AT12" s="730">
        <v>-17824</v>
      </c>
      <c r="AU12" s="730">
        <v>-3093</v>
      </c>
      <c r="AV12" s="730">
        <v>3278</v>
      </c>
      <c r="AW12" s="730">
        <v>-17639</v>
      </c>
      <c r="AX12" s="730">
        <v>-18352</v>
      </c>
      <c r="AY12" s="730">
        <v>-2916</v>
      </c>
      <c r="AZ12" s="730">
        <v>3444</v>
      </c>
      <c r="BA12" s="730">
        <v>-17824</v>
      </c>
      <c r="BB12" s="730">
        <v>-19762</v>
      </c>
      <c r="BC12" s="731">
        <v>-2273</v>
      </c>
      <c r="BD12" s="730">
        <v>3683</v>
      </c>
      <c r="BE12" s="730">
        <v>-18352</v>
      </c>
      <c r="BF12" s="732">
        <v>-19261</v>
      </c>
      <c r="BG12" s="732">
        <v>-4116</v>
      </c>
      <c r="BH12" s="732">
        <v>3615</v>
      </c>
      <c r="BI12" s="732">
        <v>-19762</v>
      </c>
      <c r="BJ12" s="732">
        <v>-19518</v>
      </c>
      <c r="BK12" s="732">
        <v>-3488</v>
      </c>
      <c r="BL12" s="732">
        <v>3745</v>
      </c>
      <c r="BM12" s="732">
        <v>-19261</v>
      </c>
      <c r="BN12" s="733">
        <v>-18324</v>
      </c>
      <c r="BO12" s="733">
        <v>-750</v>
      </c>
      <c r="BP12" s="733">
        <v>-4122</v>
      </c>
      <c r="BQ12" s="733">
        <v>3678</v>
      </c>
      <c r="BR12" s="733">
        <v>-19518</v>
      </c>
      <c r="BS12" s="732">
        <v>-18344</v>
      </c>
      <c r="BT12" s="732">
        <v>-3266</v>
      </c>
      <c r="BU12" s="732">
        <v>3286</v>
      </c>
      <c r="BV12" s="732">
        <v>-18324</v>
      </c>
      <c r="BW12" s="732">
        <v>-17538</v>
      </c>
      <c r="BX12" s="732">
        <v>-3484</v>
      </c>
      <c r="BY12" s="732">
        <v>2678</v>
      </c>
      <c r="BZ12" s="732">
        <v>-18344</v>
      </c>
      <c r="CA12" s="732">
        <v>-15420</v>
      </c>
      <c r="CB12" s="732">
        <v>-4741</v>
      </c>
      <c r="CC12" s="732">
        <v>2623</v>
      </c>
      <c r="CD12" s="732">
        <v>-17538</v>
      </c>
      <c r="CE12" s="734">
        <v>-15089</v>
      </c>
      <c r="CF12" s="734">
        <v>-3497</v>
      </c>
      <c r="CG12" s="734">
        <v>3166</v>
      </c>
      <c r="CH12" s="734">
        <v>-15420</v>
      </c>
      <c r="CI12" s="734">
        <v>-15014</v>
      </c>
      <c r="CJ12" s="734">
        <v>-2814</v>
      </c>
      <c r="CK12" s="734">
        <v>2739</v>
      </c>
      <c r="CL12" s="734">
        <v>-15089</v>
      </c>
      <c r="CM12" s="734">
        <v>-15853</v>
      </c>
      <c r="CN12" s="734">
        <v>-2788</v>
      </c>
      <c r="CO12" s="734">
        <v>691</v>
      </c>
      <c r="CP12" s="734">
        <v>-17950</v>
      </c>
      <c r="CQ12" s="734">
        <v>-16024</v>
      </c>
      <c r="CR12" s="734">
        <v>-2417</v>
      </c>
      <c r="CS12" s="734">
        <v>2588</v>
      </c>
      <c r="CT12" s="734">
        <v>-15853</v>
      </c>
      <c r="CU12" s="734">
        <v>-16533</v>
      </c>
      <c r="CV12" s="734">
        <v>-2927</v>
      </c>
      <c r="CW12" s="734">
        <v>3436</v>
      </c>
      <c r="CX12" s="734">
        <v>-16024</v>
      </c>
    </row>
    <row r="13" spans="1:102">
      <c r="A13" s="241" t="s">
        <v>156</v>
      </c>
      <c r="B13" s="241"/>
      <c r="C13" s="241"/>
      <c r="D13" s="729"/>
      <c r="E13" s="730">
        <v>-39792</v>
      </c>
      <c r="F13" s="730">
        <v>-10878</v>
      </c>
      <c r="G13" s="730">
        <v>3535</v>
      </c>
      <c r="H13" s="730">
        <v>-47135</v>
      </c>
      <c r="I13" s="730">
        <v>-34477</v>
      </c>
      <c r="J13" s="730">
        <v>-9865</v>
      </c>
      <c r="K13" s="730">
        <v>4550</v>
      </c>
      <c r="L13" s="730">
        <v>-39792</v>
      </c>
      <c r="M13" s="730">
        <v>-33091</v>
      </c>
      <c r="N13" s="730">
        <v>-5535</v>
      </c>
      <c r="O13" s="730">
        <v>4149</v>
      </c>
      <c r="P13" s="730">
        <v>-34477</v>
      </c>
      <c r="Q13" s="730">
        <v>-34206</v>
      </c>
      <c r="R13" s="730">
        <v>-4258</v>
      </c>
      <c r="S13" s="730">
        <v>5373</v>
      </c>
      <c r="T13" s="730">
        <v>-33091</v>
      </c>
      <c r="U13" s="730">
        <v>-34261</v>
      </c>
      <c r="V13" s="730">
        <v>-4158</v>
      </c>
      <c r="W13" s="730">
        <v>4213</v>
      </c>
      <c r="X13" s="730">
        <v>-34206</v>
      </c>
      <c r="Y13" s="730">
        <v>-35496</v>
      </c>
      <c r="Z13" s="730">
        <v>-3252</v>
      </c>
      <c r="AA13" s="730">
        <v>4487</v>
      </c>
      <c r="AB13" s="730">
        <v>-34261</v>
      </c>
      <c r="AC13" s="730">
        <v>-36118</v>
      </c>
      <c r="AD13" s="730">
        <v>-3704</v>
      </c>
      <c r="AE13" s="730">
        <v>4326</v>
      </c>
      <c r="AF13" s="730">
        <v>-35496</v>
      </c>
      <c r="AG13" s="730">
        <v>-36661</v>
      </c>
      <c r="AH13" s="730">
        <v>-3635</v>
      </c>
      <c r="AI13" s="730">
        <v>4178</v>
      </c>
      <c r="AJ13" s="730">
        <v>-36118</v>
      </c>
      <c r="AK13" s="730">
        <v>-37309</v>
      </c>
      <c r="AL13" s="730">
        <v>-3911</v>
      </c>
      <c r="AM13" s="730">
        <v>4559</v>
      </c>
      <c r="AN13" s="730">
        <v>-36661</v>
      </c>
      <c r="AO13" s="730">
        <v>-36630</v>
      </c>
      <c r="AP13" s="730">
        <v>-665</v>
      </c>
      <c r="AQ13" s="730">
        <v>-4205</v>
      </c>
      <c r="AR13" s="730">
        <v>4191</v>
      </c>
      <c r="AS13" s="730">
        <v>-37309</v>
      </c>
      <c r="AT13" s="730">
        <v>-37417</v>
      </c>
      <c r="AU13" s="730">
        <v>-4059</v>
      </c>
      <c r="AV13" s="730">
        <v>4846</v>
      </c>
      <c r="AW13" s="730">
        <v>-36630</v>
      </c>
      <c r="AX13" s="730">
        <v>-37640</v>
      </c>
      <c r="AY13" s="730">
        <v>-5120</v>
      </c>
      <c r="AZ13" s="730">
        <v>5343</v>
      </c>
      <c r="BA13" s="730">
        <v>-37417</v>
      </c>
      <c r="BB13" s="730">
        <v>-37431</v>
      </c>
      <c r="BC13" s="730">
        <v>-5761</v>
      </c>
      <c r="BD13" s="730">
        <v>5552</v>
      </c>
      <c r="BE13" s="730">
        <v>-37640</v>
      </c>
      <c r="BF13" s="732">
        <v>-39103</v>
      </c>
      <c r="BG13" s="732">
        <v>-5889</v>
      </c>
      <c r="BH13" s="732">
        <v>7561</v>
      </c>
      <c r="BI13" s="732">
        <v>-37431</v>
      </c>
      <c r="BJ13" s="732">
        <v>-38465</v>
      </c>
      <c r="BK13" s="732">
        <v>-6121</v>
      </c>
      <c r="BL13" s="732">
        <v>5483</v>
      </c>
      <c r="BM13" s="732">
        <v>-39103</v>
      </c>
      <c r="BN13" s="733">
        <v>-35484</v>
      </c>
      <c r="BO13" s="733">
        <v>-2283</v>
      </c>
      <c r="BP13" s="733">
        <v>-6272</v>
      </c>
      <c r="BQ13" s="733">
        <v>5574</v>
      </c>
      <c r="BR13" s="733">
        <v>-38465</v>
      </c>
      <c r="BS13" s="732">
        <v>-33521</v>
      </c>
      <c r="BT13" s="732">
        <v>-7043</v>
      </c>
      <c r="BU13" s="732">
        <v>5080</v>
      </c>
      <c r="BV13" s="732">
        <v>-35484</v>
      </c>
      <c r="BW13" s="732">
        <v>-33674</v>
      </c>
      <c r="BX13" s="732">
        <v>-5699</v>
      </c>
      <c r="BY13" s="732">
        <v>5852</v>
      </c>
      <c r="BZ13" s="732">
        <v>-33521</v>
      </c>
      <c r="CA13" s="732">
        <v>-27654</v>
      </c>
      <c r="CB13" s="732">
        <v>-10191</v>
      </c>
      <c r="CC13" s="732">
        <v>4171</v>
      </c>
      <c r="CD13" s="732">
        <v>-33674</v>
      </c>
      <c r="CE13" s="734">
        <v>-27893</v>
      </c>
      <c r="CF13" s="734">
        <v>-5341</v>
      </c>
      <c r="CG13" s="734">
        <v>5580</v>
      </c>
      <c r="CH13" s="734">
        <v>-27654</v>
      </c>
      <c r="CI13" s="734">
        <v>-26471</v>
      </c>
      <c r="CJ13" s="734">
        <v>-5355</v>
      </c>
      <c r="CK13" s="734">
        <v>3933</v>
      </c>
      <c r="CL13" s="734">
        <v>-27893</v>
      </c>
      <c r="CM13" s="734">
        <v>-25206</v>
      </c>
      <c r="CN13" s="734">
        <v>-5737</v>
      </c>
      <c r="CO13" s="734">
        <v>4026</v>
      </c>
      <c r="CP13" s="734">
        <v>-26917</v>
      </c>
      <c r="CQ13" s="734">
        <v>-24497</v>
      </c>
      <c r="CR13" s="734">
        <v>-4787</v>
      </c>
      <c r="CS13" s="734">
        <v>4078</v>
      </c>
      <c r="CT13" s="734">
        <v>-25206</v>
      </c>
      <c r="CU13" s="734">
        <v>-24991</v>
      </c>
      <c r="CV13" s="734">
        <v>-4436</v>
      </c>
      <c r="CW13" s="734">
        <v>4930</v>
      </c>
      <c r="CX13" s="734">
        <v>-24497</v>
      </c>
    </row>
    <row r="14" spans="1:102">
      <c r="A14" s="2524" t="s">
        <v>2893</v>
      </c>
      <c r="B14" s="2524"/>
      <c r="C14" s="2524"/>
      <c r="D14" s="2524"/>
      <c r="E14" s="2524"/>
      <c r="F14" s="2524"/>
      <c r="G14" s="2524"/>
      <c r="H14" s="2524"/>
      <c r="I14" s="2524"/>
      <c r="J14" s="2524"/>
      <c r="K14" s="2524"/>
      <c r="L14" s="2524"/>
    </row>
    <row r="15" spans="1:102">
      <c r="A15" s="420"/>
      <c r="BH15" s="676"/>
      <c r="BL15" s="676"/>
      <c r="BP15" s="676"/>
      <c r="BU15" s="676"/>
      <c r="BY15" s="676"/>
      <c r="CC15" s="676"/>
      <c r="CG15" s="676"/>
    </row>
    <row r="16" spans="1:102">
      <c r="BH16" s="676"/>
      <c r="BL16" s="676"/>
      <c r="BP16" s="676"/>
      <c r="BU16" s="676"/>
      <c r="BY16" s="676"/>
      <c r="CC16" s="676"/>
      <c r="CG16" s="676"/>
    </row>
    <row r="17" spans="60:85">
      <c r="BH17" s="676"/>
      <c r="BL17" s="676"/>
      <c r="BP17" s="676"/>
      <c r="BU17" s="676"/>
      <c r="BY17" s="676"/>
      <c r="CC17" s="676"/>
      <c r="CG17" s="676"/>
    </row>
    <row r="18" spans="60:85">
      <c r="BH18" s="676"/>
      <c r="BL18" s="676"/>
      <c r="BP18" s="676"/>
      <c r="BU18" s="676"/>
      <c r="BY18" s="676"/>
      <c r="CC18" s="676"/>
      <c r="CG18" s="676"/>
    </row>
    <row r="19" spans="60:85">
      <c r="BH19" s="676"/>
      <c r="BL19" s="676"/>
      <c r="BP19" s="676"/>
      <c r="BU19" s="676"/>
      <c r="BY19" s="676"/>
      <c r="CC19" s="676"/>
      <c r="CG19" s="676"/>
    </row>
    <row r="20" spans="60:85">
      <c r="BH20" s="676"/>
      <c r="BL20" s="676"/>
      <c r="BP20" s="676"/>
      <c r="BU20" s="676"/>
      <c r="BY20" s="676"/>
      <c r="CC20" s="676"/>
      <c r="CG20" s="676"/>
    </row>
    <row r="21" spans="60:85">
      <c r="BH21" s="676"/>
      <c r="BL21" s="676"/>
      <c r="BP21" s="676"/>
      <c r="BU21" s="676"/>
      <c r="BY21" s="676"/>
      <c r="CC21" s="676"/>
      <c r="CG21" s="676"/>
    </row>
    <row r="22" spans="60:85">
      <c r="BH22" s="676"/>
      <c r="BL22" s="676"/>
      <c r="BP22" s="676"/>
      <c r="BU22" s="676"/>
      <c r="BY22" s="676"/>
      <c r="CC22" s="676"/>
      <c r="CG22" s="676"/>
    </row>
    <row r="23" spans="60:85">
      <c r="BH23" s="676"/>
      <c r="BL23" s="676"/>
      <c r="BP23" s="676"/>
      <c r="BU23" s="676"/>
      <c r="BY23" s="676"/>
      <c r="CC23" s="676"/>
      <c r="CG23" s="676"/>
    </row>
    <row r="24" spans="60:85">
      <c r="BH24" s="676"/>
      <c r="BL24" s="676"/>
      <c r="BP24" s="676"/>
      <c r="BU24" s="676"/>
      <c r="BY24" s="676"/>
      <c r="CC24" s="676"/>
      <c r="CG24" s="676"/>
    </row>
  </sheetData>
  <mergeCells count="2">
    <mergeCell ref="A4:D4"/>
    <mergeCell ref="A14:L14"/>
  </mergeCells>
  <hyperlinks>
    <hyperlink ref="A1" location="Menu!A1" display="Evolução da Provisão para Créditos de Liquidação Duvidosa no Trimestre (2)" xr:uid="{40E1C121-CC00-4626-8980-5AED583A830D}"/>
    <hyperlink ref="A1:T1" location="Menu!E59" display="Evolução da Provisão para Créditos de Liquidação Duvidosa no Trimestre" xr:uid="{F8C330B3-85F3-4DB8-945B-FBBE3E8B8B2F}"/>
    <hyperlink ref="M1:P1" location="Menu!E59" display="Evolução da Provisão para Créditos de Liquidação Duvidosa no Trimestre" xr:uid="{9C48281D-812C-42BC-AC54-C4F43FFB8966}"/>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815AC-686D-42BB-9CF8-93845840D4B9}">
  <sheetPr codeName="Plan37">
    <tabColor rgb="FF5F6062"/>
  </sheetPr>
  <dimension ref="A1:BN384"/>
  <sheetViews>
    <sheetView workbookViewId="0">
      <selection sqref="A1:XFD1048576"/>
    </sheetView>
  </sheetViews>
  <sheetFormatPr defaultColWidth="9.21875" defaultRowHeight="13.8"/>
  <cols>
    <col min="1" max="1" width="73.5546875" style="70" bestFit="1" customWidth="1"/>
    <col min="2" max="6" width="12.44140625" style="70" customWidth="1"/>
    <col min="7" max="8" width="10.5546875" style="70" bestFit="1" customWidth="1"/>
    <col min="9" max="16384" width="9.21875" style="70"/>
  </cols>
  <sheetData>
    <row r="1" spans="1:8" ht="15.6">
      <c r="A1" s="53" t="s">
        <v>2894</v>
      </c>
      <c r="B1" s="53"/>
      <c r="C1" s="53"/>
      <c r="D1" s="53"/>
      <c r="E1" s="135"/>
      <c r="H1" s="135" t="s">
        <v>2345</v>
      </c>
    </row>
    <row r="2" spans="1:8" ht="15" customHeight="1">
      <c r="B2" s="705"/>
      <c r="C2" s="705"/>
      <c r="D2" s="705"/>
      <c r="E2" s="706"/>
      <c r="F2" s="707"/>
      <c r="G2" s="706"/>
      <c r="H2" s="706"/>
    </row>
    <row r="3" spans="1:8" s="233" customFormat="1">
      <c r="A3" s="231"/>
      <c r="B3" s="168" t="s">
        <v>2265</v>
      </c>
      <c r="C3" s="168" t="s">
        <v>2372</v>
      </c>
      <c r="D3" s="168" t="s">
        <v>2517</v>
      </c>
      <c r="E3" s="168" t="s">
        <v>2518</v>
      </c>
      <c r="F3" s="168" t="s">
        <v>2519</v>
      </c>
      <c r="G3" s="708">
        <v>43373</v>
      </c>
      <c r="H3" s="708">
        <v>43281</v>
      </c>
    </row>
    <row r="4" spans="1:8" ht="15" customHeight="1">
      <c r="A4" s="241" t="s">
        <v>2895</v>
      </c>
      <c r="B4" s="709">
        <v>314596.03671313002</v>
      </c>
      <c r="C4" s="709">
        <v>282744</v>
      </c>
      <c r="D4" s="709">
        <v>303751</v>
      </c>
      <c r="E4" s="710">
        <v>334885</v>
      </c>
      <c r="F4" s="710">
        <v>534604.02726738993</v>
      </c>
      <c r="G4" s="234">
        <v>365369.30467965</v>
      </c>
      <c r="H4" s="234">
        <v>380069.89138868003</v>
      </c>
    </row>
    <row r="5" spans="1:8">
      <c r="A5" s="241" t="s">
        <v>2896</v>
      </c>
      <c r="B5" s="709">
        <v>48200.740116469999</v>
      </c>
      <c r="C5" s="709">
        <v>45680</v>
      </c>
      <c r="D5" s="709">
        <v>47538</v>
      </c>
      <c r="E5" s="711">
        <v>48822</v>
      </c>
      <c r="F5" s="711">
        <v>51232.884713629996</v>
      </c>
      <c r="G5" s="242">
        <v>50692.410910650004</v>
      </c>
      <c r="H5" s="242">
        <v>51310.788080779988</v>
      </c>
    </row>
    <row r="6" spans="1:8">
      <c r="A6" s="244" t="s">
        <v>2897</v>
      </c>
      <c r="B6" s="712">
        <v>9129.0282239399985</v>
      </c>
      <c r="C6" s="712">
        <v>6978</v>
      </c>
      <c r="D6" s="712">
        <v>8664</v>
      </c>
      <c r="E6" s="713">
        <v>8488</v>
      </c>
      <c r="F6" s="713">
        <v>8634.5108682700011</v>
      </c>
      <c r="G6" s="240">
        <v>10399.75079735</v>
      </c>
      <c r="H6" s="240">
        <v>10332.4215504</v>
      </c>
    </row>
    <row r="7" spans="1:8">
      <c r="A7" s="124" t="s">
        <v>2898</v>
      </c>
      <c r="B7" s="712">
        <v>9.5677683900000012</v>
      </c>
      <c r="C7" s="712">
        <v>24</v>
      </c>
      <c r="D7" s="712">
        <v>0</v>
      </c>
      <c r="E7" s="713">
        <v>21</v>
      </c>
      <c r="F7" s="713">
        <v>2548.6316406099995</v>
      </c>
      <c r="G7" s="240">
        <v>3493.8477902</v>
      </c>
      <c r="H7" s="240">
        <v>5079.1198080599997</v>
      </c>
    </row>
    <row r="8" spans="1:8">
      <c r="A8" s="124" t="s">
        <v>2899</v>
      </c>
      <c r="B8" s="712">
        <v>38934.727871639996</v>
      </c>
      <c r="C8" s="712">
        <v>37898</v>
      </c>
      <c r="D8" s="712">
        <v>37839</v>
      </c>
      <c r="E8" s="713">
        <v>39510</v>
      </c>
      <c r="F8" s="713">
        <v>39205.852138379996</v>
      </c>
      <c r="G8" s="240">
        <v>36332.123020979998</v>
      </c>
      <c r="H8" s="240">
        <v>35452.501706509996</v>
      </c>
    </row>
    <row r="9" spans="1:8">
      <c r="A9" s="124" t="s">
        <v>2900</v>
      </c>
      <c r="B9" s="712">
        <v>127.4162525</v>
      </c>
      <c r="C9" s="712">
        <v>780</v>
      </c>
      <c r="D9" s="712">
        <v>1034</v>
      </c>
      <c r="E9" s="713">
        <v>803</v>
      </c>
      <c r="F9" s="713">
        <v>843.89006636999989</v>
      </c>
      <c r="G9" s="240">
        <v>466.68930211999998</v>
      </c>
      <c r="H9" s="240">
        <v>446.74501580999998</v>
      </c>
    </row>
    <row r="10" spans="1:8" ht="16.2">
      <c r="A10" s="241" t="s">
        <v>2901</v>
      </c>
      <c r="B10" s="709">
        <v>67885.001244301369</v>
      </c>
      <c r="C10" s="709">
        <v>43474</v>
      </c>
      <c r="D10" s="709">
        <v>39684</v>
      </c>
      <c r="E10" s="711">
        <v>38546</v>
      </c>
      <c r="F10" s="711">
        <v>475759.05395889992</v>
      </c>
      <c r="G10" s="245">
        <v>388969.53022908996</v>
      </c>
      <c r="H10" s="245">
        <v>411722.89704476012</v>
      </c>
    </row>
    <row r="11" spans="1:8" ht="14.4">
      <c r="A11" s="2526" t="s">
        <v>2902</v>
      </c>
      <c r="B11" s="2527"/>
      <c r="C11" s="2527"/>
      <c r="D11" s="2527"/>
      <c r="E11" s="714"/>
      <c r="F11" s="714"/>
    </row>
    <row r="12" spans="1:8" ht="15" customHeight="1">
      <c r="A12" s="2525" t="s">
        <v>2903</v>
      </c>
      <c r="B12" s="2525"/>
      <c r="C12" s="2525"/>
      <c r="D12" s="2525"/>
      <c r="E12" s="2525"/>
      <c r="F12" s="2525"/>
      <c r="G12" s="2525"/>
      <c r="H12" s="2525"/>
    </row>
    <row r="13" spans="1:8">
      <c r="A13" s="2525"/>
      <c r="B13" s="2525"/>
      <c r="C13" s="2525"/>
      <c r="D13" s="2525"/>
      <c r="E13" s="2525"/>
      <c r="F13" s="2525"/>
      <c r="G13" s="2525"/>
      <c r="H13" s="2525"/>
    </row>
    <row r="14" spans="1:8" ht="6.75" customHeight="1">
      <c r="A14" s="2525"/>
      <c r="B14" s="2525"/>
      <c r="C14" s="2525"/>
      <c r="D14" s="2525"/>
      <c r="E14" s="2525"/>
      <c r="F14" s="2525"/>
      <c r="G14" s="2525"/>
      <c r="H14" s="2525"/>
    </row>
    <row r="15" spans="1:8" ht="8.25" customHeight="1">
      <c r="A15" s="2525"/>
      <c r="B15" s="2525"/>
      <c r="C15" s="2525"/>
      <c r="D15" s="2525"/>
      <c r="E15" s="2525"/>
      <c r="F15" s="2525"/>
      <c r="G15" s="2525"/>
      <c r="H15" s="2525"/>
    </row>
    <row r="16" spans="1:8" ht="5.25" customHeight="1">
      <c r="A16" s="700"/>
      <c r="B16" s="700"/>
      <c r="C16" s="700"/>
      <c r="D16" s="700"/>
      <c r="E16" s="700"/>
      <c r="F16" s="700"/>
    </row>
    <row r="17" spans="1:7">
      <c r="A17" s="2516"/>
      <c r="B17" s="2516"/>
      <c r="C17" s="2516"/>
      <c r="D17" s="2516"/>
      <c r="E17" s="2516"/>
      <c r="F17" s="2516"/>
      <c r="G17" s="2516"/>
    </row>
    <row r="18" spans="1:7" ht="15" customHeight="1">
      <c r="A18" s="2525"/>
      <c r="B18" s="2525"/>
      <c r="C18" s="2525"/>
      <c r="D18" s="2525"/>
      <c r="E18" s="2525"/>
      <c r="F18" s="2525"/>
      <c r="G18" s="2525"/>
    </row>
    <row r="19" spans="1:7">
      <c r="A19" s="2525"/>
      <c r="B19" s="2525"/>
      <c r="C19" s="2525"/>
      <c r="D19" s="2525"/>
      <c r="E19" s="2525"/>
      <c r="F19" s="2525"/>
      <c r="G19" s="2525"/>
    </row>
    <row r="20" spans="1:7">
      <c r="A20" s="2525"/>
      <c r="B20" s="2525"/>
      <c r="C20" s="2525"/>
      <c r="D20" s="2525"/>
      <c r="E20" s="2525"/>
      <c r="F20" s="2525"/>
      <c r="G20" s="2525"/>
    </row>
    <row r="21" spans="1:7">
      <c r="A21" s="2525"/>
      <c r="B21" s="2525"/>
      <c r="C21" s="2525"/>
      <c r="D21" s="2525"/>
      <c r="E21" s="2525"/>
      <c r="F21" s="2525"/>
      <c r="G21" s="2525"/>
    </row>
    <row r="22" spans="1:7">
      <c r="A22" s="2525"/>
      <c r="B22" s="2525"/>
      <c r="C22" s="2525"/>
      <c r="D22" s="2525"/>
      <c r="E22" s="2525"/>
      <c r="F22" s="2525"/>
      <c r="G22" s="2525"/>
    </row>
    <row r="23" spans="1:7">
      <c r="A23" s="700"/>
      <c r="B23" s="700"/>
      <c r="C23" s="700"/>
      <c r="D23" s="700"/>
      <c r="E23" s="700"/>
      <c r="F23" s="700"/>
      <c r="G23" s="700"/>
    </row>
    <row r="384" spans="51:66">
      <c r="AY384" s="58"/>
      <c r="BE384" s="58"/>
      <c r="BF384" s="58"/>
      <c r="BG384" s="58"/>
      <c r="BH384" s="58"/>
      <c r="BI384" s="58"/>
      <c r="BJ384" s="58"/>
      <c r="BK384" s="58"/>
      <c r="BL384" s="58"/>
      <c r="BM384" s="58"/>
      <c r="BN384" s="58"/>
    </row>
  </sheetData>
  <mergeCells count="4">
    <mergeCell ref="A17:G17"/>
    <mergeCell ref="A18:G22"/>
    <mergeCell ref="A11:D11"/>
    <mergeCell ref="A12:H15"/>
  </mergeCells>
  <hyperlinks>
    <hyperlink ref="A1" location="Menu!E61" display="Valor Total Mitigado" xr:uid="{6542C575-F668-4A40-8908-2109CE2D9854}"/>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A5EB1-A26D-4047-8642-FF7AE2F7EEC4}">
  <sheetPr codeName="Plan38">
    <tabColor rgb="FF5F6062"/>
  </sheetPr>
  <dimension ref="A1:H23"/>
  <sheetViews>
    <sheetView workbookViewId="0">
      <selection sqref="A1:XFD1048576"/>
    </sheetView>
  </sheetViews>
  <sheetFormatPr defaultColWidth="8.5546875" defaultRowHeight="13.8"/>
  <cols>
    <col min="1" max="1" width="102.44140625" style="3" bestFit="1" customWidth="1"/>
    <col min="2" max="4" width="13.44140625" style="3" customWidth="1"/>
    <col min="5" max="6" width="13.44140625" style="3" bestFit="1" customWidth="1"/>
    <col min="7" max="8" width="13.44140625" style="3" customWidth="1"/>
    <col min="9" max="16384" width="8.5546875" style="3"/>
  </cols>
  <sheetData>
    <row r="1" spans="1:8" ht="15.6">
      <c r="A1" s="53" t="s">
        <v>2904</v>
      </c>
      <c r="B1" s="53"/>
      <c r="C1" s="53"/>
      <c r="D1" s="53"/>
      <c r="H1" s="173" t="s">
        <v>2345</v>
      </c>
    </row>
    <row r="2" spans="1:8" s="220" customFormat="1">
      <c r="A2" s="218"/>
      <c r="B2" s="168" t="s">
        <v>2265</v>
      </c>
      <c r="C2" s="168" t="s">
        <v>2372</v>
      </c>
      <c r="D2" s="168" t="s">
        <v>2517</v>
      </c>
      <c r="E2" s="168" t="s">
        <v>2518</v>
      </c>
      <c r="F2" s="168" t="s">
        <v>2519</v>
      </c>
      <c r="G2" s="168" t="s">
        <v>2508</v>
      </c>
      <c r="H2" s="168" t="s">
        <v>2477</v>
      </c>
    </row>
    <row r="3" spans="1:8" ht="16.2">
      <c r="A3" s="221" t="s">
        <v>2905</v>
      </c>
      <c r="B3" s="698">
        <v>12412</v>
      </c>
      <c r="C3" s="698">
        <v>7340</v>
      </c>
      <c r="D3" s="698">
        <v>6598.2679139499996</v>
      </c>
      <c r="E3" s="222">
        <v>6269.9765571000007</v>
      </c>
      <c r="F3" s="222">
        <v>5703.0317708394005</v>
      </c>
      <c r="G3" s="698">
        <v>6811.2227289844504</v>
      </c>
      <c r="H3" s="698">
        <v>6365.2581314358995</v>
      </c>
    </row>
    <row r="4" spans="1:8">
      <c r="A4" s="223" t="s">
        <v>2174</v>
      </c>
      <c r="B4" s="682">
        <v>1917708</v>
      </c>
      <c r="C4" s="682">
        <v>1921308</v>
      </c>
      <c r="D4" s="682">
        <v>1632913.3671199498</v>
      </c>
      <c r="E4" s="224">
        <v>1387108.30442821</v>
      </c>
      <c r="F4" s="224">
        <v>774717.70882852003</v>
      </c>
      <c r="G4" s="682">
        <v>1500393.7005978595</v>
      </c>
      <c r="H4" s="682">
        <v>1596467.4837567799</v>
      </c>
    </row>
    <row r="5" spans="1:8">
      <c r="A5" s="223" t="s">
        <v>2906</v>
      </c>
      <c r="B5" s="682">
        <v>3380</v>
      </c>
      <c r="C5" s="682">
        <v>1547</v>
      </c>
      <c r="D5" s="682">
        <v>3251.5916693200002</v>
      </c>
      <c r="E5" s="224">
        <v>6990.6634179500006</v>
      </c>
      <c r="F5" s="224">
        <v>1253.5120569494002</v>
      </c>
      <c r="G5" s="682">
        <v>1537.8453562244501</v>
      </c>
      <c r="H5" s="682">
        <v>1912.0701259759003</v>
      </c>
    </row>
    <row r="6" spans="1:8">
      <c r="A6" s="223" t="s">
        <v>2907</v>
      </c>
      <c r="B6" s="682">
        <v>24376</v>
      </c>
      <c r="C6" s="682">
        <v>14617</v>
      </c>
      <c r="D6" s="682">
        <v>14019.431060830006</v>
      </c>
      <c r="E6" s="224">
        <v>11239.688086970009</v>
      </c>
      <c r="F6" s="224">
        <v>4449.5197138900003</v>
      </c>
      <c r="G6" s="682">
        <v>5273.3773727600001</v>
      </c>
      <c r="H6" s="682">
        <v>4453.1880054599997</v>
      </c>
    </row>
    <row r="7" spans="1:8">
      <c r="A7" s="223" t="s">
        <v>2908</v>
      </c>
      <c r="B7" s="682">
        <v>15345</v>
      </c>
      <c r="C7" s="682">
        <v>8824</v>
      </c>
      <c r="D7" s="682">
        <v>10672.754811887142</v>
      </c>
      <c r="E7" s="224">
        <v>11960.374947381428</v>
      </c>
      <c r="F7" s="224">
        <v>0</v>
      </c>
      <c r="G7" s="682">
        <v>0</v>
      </c>
      <c r="H7" s="682">
        <v>0</v>
      </c>
    </row>
    <row r="8" spans="1:8">
      <c r="A8" s="221" t="s">
        <v>2909</v>
      </c>
      <c r="B8" s="701" t="s">
        <v>2036</v>
      </c>
      <c r="C8" s="701" t="s">
        <v>2036</v>
      </c>
      <c r="D8" s="698">
        <v>0</v>
      </c>
      <c r="E8" s="222">
        <v>0</v>
      </c>
      <c r="F8" s="222">
        <v>0</v>
      </c>
      <c r="G8" s="698">
        <v>0</v>
      </c>
      <c r="H8" s="698">
        <v>0</v>
      </c>
    </row>
    <row r="9" spans="1:8">
      <c r="A9" s="223" t="s">
        <v>2174</v>
      </c>
      <c r="B9" s="682">
        <v>873317</v>
      </c>
      <c r="C9" s="682">
        <v>690058</v>
      </c>
      <c r="D9" s="682">
        <v>569380.42311553995</v>
      </c>
      <c r="E9" s="224">
        <v>604024.71413120977</v>
      </c>
      <c r="F9" s="224">
        <v>286160.41353361</v>
      </c>
      <c r="G9" s="682">
        <v>228620.58756462001</v>
      </c>
      <c r="H9" s="682">
        <v>278957.81830004003</v>
      </c>
    </row>
    <row r="10" spans="1:8">
      <c r="A10" s="223" t="s">
        <v>2906</v>
      </c>
      <c r="B10" s="682">
        <v>7504</v>
      </c>
      <c r="C10" s="682">
        <v>5361</v>
      </c>
      <c r="D10" s="682">
        <v>3031.1715943643399</v>
      </c>
      <c r="E10" s="224">
        <v>5365.3320936911196</v>
      </c>
      <c r="F10" s="224">
        <v>3725.7412111950994</v>
      </c>
      <c r="G10" s="682">
        <v>3174.7000220532</v>
      </c>
      <c r="H10" s="682">
        <v>3498.8286490998498</v>
      </c>
    </row>
    <row r="11" spans="1:8">
      <c r="A11" s="223" t="s">
        <v>2907</v>
      </c>
      <c r="B11" s="682">
        <v>28721</v>
      </c>
      <c r="C11" s="682">
        <v>15607</v>
      </c>
      <c r="D11" s="682">
        <v>15116.640088105525</v>
      </c>
      <c r="E11" s="224">
        <v>11906.288743459732</v>
      </c>
      <c r="F11" s="224">
        <v>6937.9075224899998</v>
      </c>
      <c r="G11" s="682">
        <v>7668.48334858</v>
      </c>
      <c r="H11" s="682">
        <v>8402.4604990099997</v>
      </c>
    </row>
    <row r="12" spans="1:8">
      <c r="A12" s="223" t="s">
        <v>2908</v>
      </c>
      <c r="B12" s="682">
        <v>33750</v>
      </c>
      <c r="C12" s="682">
        <v>19836</v>
      </c>
      <c r="D12" s="682">
        <v>17569.725974924295</v>
      </c>
      <c r="E12" s="224">
        <v>16605.706636261446</v>
      </c>
      <c r="F12" s="224">
        <v>6463.772436969999</v>
      </c>
      <c r="G12" s="682">
        <v>7137.0604110100003</v>
      </c>
      <c r="H12" s="682">
        <v>7864.2365389399993</v>
      </c>
    </row>
    <row r="13" spans="1:8">
      <c r="A13" s="223" t="s">
        <v>2910</v>
      </c>
      <c r="B13" s="682">
        <v>2476</v>
      </c>
      <c r="C13" s="682">
        <v>1131</v>
      </c>
      <c r="D13" s="682">
        <v>578.08570754557149</v>
      </c>
      <c r="E13" s="224">
        <v>665.91420088942857</v>
      </c>
      <c r="F13" s="224">
        <v>4199.8762967150997</v>
      </c>
      <c r="G13" s="682">
        <v>3706.1229596231997</v>
      </c>
      <c r="H13" s="682">
        <v>4037.0526091698503</v>
      </c>
    </row>
    <row r="14" spans="1:8">
      <c r="A14" s="221" t="s">
        <v>2911</v>
      </c>
      <c r="B14" s="698">
        <v>34072</v>
      </c>
      <c r="C14" s="698">
        <v>13727</v>
      </c>
      <c r="D14" s="698">
        <v>16103.666655172112</v>
      </c>
      <c r="E14" s="222">
        <v>12639.905074870025</v>
      </c>
      <c r="F14" s="222">
        <v>18637.90077694655</v>
      </c>
      <c r="G14" s="698">
        <v>20967.554457048449</v>
      </c>
      <c r="H14" s="698">
        <v>18967.8357576329</v>
      </c>
    </row>
    <row r="15" spans="1:8">
      <c r="A15" s="223" t="s">
        <v>2174</v>
      </c>
      <c r="B15" s="682">
        <v>467666</v>
      </c>
      <c r="C15" s="682">
        <v>387919</v>
      </c>
      <c r="D15" s="682">
        <v>496325.32806298259</v>
      </c>
      <c r="E15" s="224">
        <v>417460.30833942018</v>
      </c>
      <c r="F15" s="224">
        <v>1120599.5270130599</v>
      </c>
      <c r="G15" s="682">
        <v>1229157.6379553298</v>
      </c>
      <c r="H15" s="682">
        <v>1235594.8515300001</v>
      </c>
    </row>
    <row r="16" spans="1:8">
      <c r="A16" s="223" t="s">
        <v>2906</v>
      </c>
      <c r="B16" s="682">
        <v>4783</v>
      </c>
      <c r="C16" s="682">
        <v>3937</v>
      </c>
      <c r="D16" s="682">
        <v>4255.5170609276283</v>
      </c>
      <c r="E16" s="224">
        <v>4239.5820350949325</v>
      </c>
      <c r="F16" s="224">
        <v>8066.753977406549</v>
      </c>
      <c r="G16" s="682">
        <v>9054.4634570284506</v>
      </c>
      <c r="H16" s="682">
        <v>7834.6161739529007</v>
      </c>
    </row>
    <row r="17" spans="1:8">
      <c r="A17" s="223" t="s">
        <v>2907</v>
      </c>
      <c r="B17" s="682">
        <v>29289</v>
      </c>
      <c r="C17" s="682">
        <v>9790</v>
      </c>
      <c r="D17" s="682">
        <v>11848.149594244484</v>
      </c>
      <c r="E17" s="224">
        <v>8400.3230397750922</v>
      </c>
      <c r="F17" s="224">
        <v>10571.146799540002</v>
      </c>
      <c r="G17" s="682">
        <v>11913.091000019998</v>
      </c>
      <c r="H17" s="682">
        <v>11133.21958368</v>
      </c>
    </row>
    <row r="18" spans="1:8" ht="16.2">
      <c r="A18" s="221" t="s">
        <v>2912</v>
      </c>
      <c r="B18" s="698">
        <v>46483</v>
      </c>
      <c r="C18" s="698">
        <v>21067</v>
      </c>
      <c r="D18" s="698">
        <v>22701.93456912211</v>
      </c>
      <c r="E18" s="222">
        <v>18909.881631970027</v>
      </c>
      <c r="F18" s="222">
        <v>24340.932547785949</v>
      </c>
      <c r="G18" s="698">
        <v>27778.777186032901</v>
      </c>
      <c r="H18" s="698">
        <v>25333.093889068798</v>
      </c>
    </row>
    <row r="19" spans="1:8" ht="15" customHeight="1">
      <c r="A19" s="2529" t="s">
        <v>2913</v>
      </c>
      <c r="B19" s="2529"/>
      <c r="C19" s="2529"/>
      <c r="D19" s="2529"/>
      <c r="E19" s="230"/>
      <c r="F19" s="230"/>
      <c r="G19" s="702"/>
      <c r="H19" s="702"/>
    </row>
    <row r="20" spans="1:8" ht="15" customHeight="1">
      <c r="A20" s="2528" t="s">
        <v>2914</v>
      </c>
      <c r="B20" s="2528"/>
      <c r="C20" s="2528"/>
      <c r="D20" s="2528"/>
      <c r="E20" s="2528"/>
      <c r="F20" s="703"/>
      <c r="G20" s="704"/>
      <c r="H20" s="704"/>
    </row>
    <row r="21" spans="1:8">
      <c r="A21" s="2528"/>
      <c r="B21" s="2528"/>
      <c r="C21" s="2528"/>
      <c r="D21" s="2528"/>
      <c r="E21" s="2528"/>
      <c r="F21" s="703"/>
    </row>
    <row r="22" spans="1:8">
      <c r="A22" s="2528"/>
      <c r="B22" s="2528"/>
      <c r="C22" s="2528"/>
      <c r="D22" s="2528"/>
      <c r="E22" s="2528"/>
      <c r="F22" s="703"/>
    </row>
    <row r="23" spans="1:8">
      <c r="A23" s="704"/>
      <c r="B23" s="704"/>
      <c r="C23" s="704"/>
      <c r="D23" s="704"/>
      <c r="E23" s="704"/>
      <c r="F23" s="704"/>
      <c r="G23" s="704"/>
      <c r="H23" s="704"/>
    </row>
  </sheetData>
  <mergeCells count="2">
    <mergeCell ref="A20:E22"/>
    <mergeCell ref="A19:D19"/>
  </mergeCells>
  <hyperlinks>
    <hyperlink ref="A1" location="Menu!E64" display="Contratos de Derivativos Sujeitos ao Risco de Crédito de Contraparte" xr:uid="{7D323C10-9BFC-457D-8E48-5CC81C5E4ECA}"/>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F12BC-D3E9-4DD4-9A28-6BC25EA94F89}">
  <sheetPr codeName="Planilha2">
    <tabColor rgb="FF5F6062"/>
  </sheetPr>
  <dimension ref="A1:H16"/>
  <sheetViews>
    <sheetView workbookViewId="0">
      <selection sqref="A1:XFD1048576"/>
    </sheetView>
  </sheetViews>
  <sheetFormatPr defaultColWidth="8.5546875" defaultRowHeight="13.8"/>
  <cols>
    <col min="1" max="1" width="87.77734375" style="3" bestFit="1" customWidth="1"/>
    <col min="2" max="4" width="13.44140625" style="3" customWidth="1"/>
    <col min="5" max="5" width="13.44140625" style="3" bestFit="1" customWidth="1"/>
    <col min="6" max="8" width="13.44140625" style="3" customWidth="1"/>
    <col min="9" max="16384" width="8.5546875" style="3"/>
  </cols>
  <sheetData>
    <row r="1" spans="1:8" ht="15.6">
      <c r="A1" s="53" t="s">
        <v>2915</v>
      </c>
      <c r="B1" s="53"/>
      <c r="C1" s="53"/>
      <c r="D1" s="53"/>
      <c r="F1" s="216"/>
      <c r="H1" s="216" t="s">
        <v>2345</v>
      </c>
    </row>
    <row r="2" spans="1:8" s="220" customFormat="1">
      <c r="A2" s="218"/>
      <c r="B2" s="168" t="s">
        <v>2265</v>
      </c>
      <c r="C2" s="168" t="s">
        <v>2372</v>
      </c>
      <c r="D2" s="168" t="s">
        <v>2517</v>
      </c>
      <c r="E2" s="168" t="s">
        <v>2518</v>
      </c>
      <c r="F2" s="168" t="s">
        <v>2519</v>
      </c>
      <c r="G2" s="168" t="s">
        <v>2508</v>
      </c>
      <c r="H2" s="168" t="s">
        <v>2477</v>
      </c>
    </row>
    <row r="3" spans="1:8" ht="16.2">
      <c r="A3" s="221" t="s">
        <v>2916</v>
      </c>
      <c r="B3" s="698">
        <v>546</v>
      </c>
      <c r="C3" s="698">
        <v>812</v>
      </c>
      <c r="D3" s="698">
        <v>915.70244108143743</v>
      </c>
      <c r="E3" s="222">
        <v>526.09585597000296</v>
      </c>
      <c r="F3" s="698">
        <v>737.65783661784917</v>
      </c>
      <c r="G3" s="698">
        <v>1028.4564963108005</v>
      </c>
      <c r="H3" s="698">
        <v>1025.7881980268003</v>
      </c>
    </row>
    <row r="4" spans="1:8">
      <c r="A4" s="223" t="s">
        <v>2174</v>
      </c>
      <c r="B4" s="682">
        <v>3775787</v>
      </c>
      <c r="C4" s="682">
        <v>4710179</v>
      </c>
      <c r="D4" s="682">
        <v>3393048.9228478665</v>
      </c>
      <c r="E4" s="224">
        <v>2385930.6207202608</v>
      </c>
      <c r="F4" s="682">
        <v>1112853.1010003996</v>
      </c>
      <c r="G4" s="682">
        <v>1061277.5659507599</v>
      </c>
      <c r="H4" s="682">
        <v>1099631.0255423798</v>
      </c>
    </row>
    <row r="5" spans="1:8">
      <c r="A5" s="223" t="s">
        <v>2906</v>
      </c>
      <c r="B5" s="682">
        <v>3952</v>
      </c>
      <c r="C5" s="682">
        <v>3547</v>
      </c>
      <c r="D5" s="682">
        <v>3831.6041544300019</v>
      </c>
      <c r="E5" s="224">
        <v>5086.3763008600017</v>
      </c>
      <c r="F5" s="682">
        <v>4999.8318671688985</v>
      </c>
      <c r="G5" s="682">
        <v>3794.3844234767498</v>
      </c>
      <c r="H5" s="682">
        <v>3495.7007554834508</v>
      </c>
    </row>
    <row r="6" spans="1:8">
      <c r="A6" s="223" t="s">
        <v>2907</v>
      </c>
      <c r="B6" s="682">
        <v>15384</v>
      </c>
      <c r="C6" s="682">
        <v>12025</v>
      </c>
      <c r="D6" s="682">
        <v>8525.2571345699962</v>
      </c>
      <c r="E6" s="224">
        <v>5440.4932488599989</v>
      </c>
      <c r="F6" s="682">
        <v>3533.8638521400003</v>
      </c>
      <c r="G6" s="682">
        <v>3651.1104320299996</v>
      </c>
      <c r="H6" s="682">
        <v>2646.8852005099998</v>
      </c>
    </row>
    <row r="7" spans="1:8">
      <c r="A7" s="223" t="s">
        <v>2908</v>
      </c>
      <c r="B7" s="682">
        <v>18790</v>
      </c>
      <c r="C7" s="682">
        <v>14760</v>
      </c>
      <c r="D7" s="682">
        <v>11441.158847918561</v>
      </c>
      <c r="E7" s="224">
        <v>9979.670631757137</v>
      </c>
      <c r="F7" s="682">
        <v>3501</v>
      </c>
      <c r="G7" s="682">
        <v>0</v>
      </c>
      <c r="H7" s="682">
        <v>2965</v>
      </c>
    </row>
    <row r="8" spans="1:8">
      <c r="A8" s="223" t="s">
        <v>2910</v>
      </c>
      <c r="B8" s="682">
        <v>0</v>
      </c>
      <c r="C8" s="682">
        <v>0</v>
      </c>
      <c r="D8" s="682">
        <v>0</v>
      </c>
      <c r="E8" s="224">
        <v>21.103061992859899</v>
      </c>
      <c r="F8" s="682">
        <v>4295</v>
      </c>
      <c r="G8" s="682">
        <v>6417.0383591959489</v>
      </c>
      <c r="H8" s="682">
        <v>2152</v>
      </c>
    </row>
    <row r="9" spans="1:8">
      <c r="A9" s="221" t="s">
        <v>2917</v>
      </c>
      <c r="B9" s="698">
        <v>1063</v>
      </c>
      <c r="C9" s="698">
        <v>1348</v>
      </c>
      <c r="D9" s="698">
        <v>791.09330486000181</v>
      </c>
      <c r="E9" s="225">
        <v>645.53967662000105</v>
      </c>
      <c r="F9" s="698">
        <v>1224.2255740299988</v>
      </c>
      <c r="G9" s="698">
        <v>2008.9644343099999</v>
      </c>
      <c r="H9" s="698">
        <v>1637.1951869700001</v>
      </c>
    </row>
    <row r="10" spans="1:8">
      <c r="A10" s="223" t="s">
        <v>2174</v>
      </c>
      <c r="B10" s="682">
        <v>11644</v>
      </c>
      <c r="C10" s="682">
        <v>15291</v>
      </c>
      <c r="D10" s="682">
        <v>12825.386306410001</v>
      </c>
      <c r="E10" s="224">
        <v>11025.333475820002</v>
      </c>
      <c r="F10" s="682">
        <v>10763.677299430001</v>
      </c>
      <c r="G10" s="682">
        <v>4867.6511498600003</v>
      </c>
      <c r="H10" s="682">
        <v>3667.4719288599999</v>
      </c>
    </row>
    <row r="11" spans="1:8">
      <c r="A11" s="223" t="s">
        <v>2910</v>
      </c>
      <c r="B11" s="682">
        <v>10581</v>
      </c>
      <c r="C11" s="682">
        <v>13943</v>
      </c>
      <c r="D11" s="682">
        <v>12034.293001549999</v>
      </c>
      <c r="E11" s="224">
        <v>10379.793799200001</v>
      </c>
      <c r="F11" s="682">
        <v>9539.451725400002</v>
      </c>
      <c r="G11" s="682">
        <v>2858.6867155500004</v>
      </c>
      <c r="H11" s="682">
        <v>2030.2767418899998</v>
      </c>
    </row>
    <row r="12" spans="1:8">
      <c r="A12" s="226" t="s">
        <v>2918</v>
      </c>
      <c r="B12" s="698">
        <v>1609</v>
      </c>
      <c r="C12" s="698">
        <v>2159</v>
      </c>
      <c r="D12" s="698">
        <v>1706.7957459414392</v>
      </c>
      <c r="E12" s="227">
        <v>1171.635532590004</v>
      </c>
      <c r="F12" s="698">
        <v>1961.883410647848</v>
      </c>
      <c r="G12" s="698">
        <v>3037.4209306208004</v>
      </c>
      <c r="H12" s="698">
        <v>2662.9833849968004</v>
      </c>
    </row>
    <row r="13" spans="1:8" ht="15" customHeight="1">
      <c r="A13" s="2530" t="s">
        <v>2919</v>
      </c>
      <c r="B13" s="2530"/>
      <c r="C13" s="2530"/>
      <c r="D13" s="2530"/>
      <c r="E13" s="2530"/>
      <c r="F13" s="699"/>
      <c r="G13" s="699"/>
      <c r="H13" s="699"/>
    </row>
    <row r="14" spans="1:8">
      <c r="A14" s="2525"/>
      <c r="B14" s="2525"/>
      <c r="C14" s="2525"/>
      <c r="D14" s="2525"/>
      <c r="E14" s="2525"/>
    </row>
    <row r="15" spans="1:8">
      <c r="A15" s="2525"/>
      <c r="B15" s="2525"/>
      <c r="C15" s="2525"/>
      <c r="D15" s="2525"/>
      <c r="E15" s="2525"/>
    </row>
    <row r="16" spans="1:8">
      <c r="A16" s="700"/>
      <c r="B16" s="700"/>
      <c r="C16" s="700"/>
      <c r="D16" s="700"/>
      <c r="E16" s="700"/>
    </row>
  </sheetData>
  <mergeCells count="1">
    <mergeCell ref="A13:E15"/>
  </mergeCells>
  <hyperlinks>
    <hyperlink ref="A1" location="Menu!E66" display="Operações realizadas em nome de Clientes Sujeitas ao Risco de Crédito de Contraparte" xr:uid="{56A823C1-36D4-4B92-85E4-61D402A24988}"/>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C0534-F4FF-4693-BB4F-D5A3874D90BB}">
  <sheetPr codeName="Planilha3">
    <tabColor rgb="FF5F6062"/>
  </sheetPr>
  <dimension ref="A1:K21"/>
  <sheetViews>
    <sheetView workbookViewId="0">
      <selection sqref="A1:XFD1048576"/>
    </sheetView>
  </sheetViews>
  <sheetFormatPr defaultColWidth="8.5546875" defaultRowHeight="13.8"/>
  <cols>
    <col min="1" max="1" width="102.44140625" style="3" bestFit="1" customWidth="1"/>
    <col min="2" max="2" width="10.5546875" style="3" bestFit="1" customWidth="1"/>
    <col min="3" max="3" width="10.5546875" style="3" customWidth="1"/>
    <col min="4" max="11" width="10.5546875" style="3" bestFit="1" customWidth="1"/>
    <col min="12" max="16384" width="8.5546875" style="3"/>
  </cols>
  <sheetData>
    <row r="1" spans="1:11" ht="15.6">
      <c r="A1" s="53" t="s">
        <v>2920</v>
      </c>
      <c r="B1" s="228"/>
      <c r="C1" s="228"/>
      <c r="D1" s="228"/>
      <c r="E1" s="228"/>
      <c r="F1" s="228"/>
      <c r="G1" s="228"/>
      <c r="H1" s="228"/>
      <c r="I1" s="228"/>
      <c r="J1" s="228"/>
      <c r="K1" s="173" t="s">
        <v>2345</v>
      </c>
    </row>
    <row r="2" spans="1:11" s="220" customFormat="1">
      <c r="A2" s="692"/>
      <c r="B2" s="219" t="s">
        <v>2265</v>
      </c>
      <c r="C2" s="219">
        <v>43830</v>
      </c>
      <c r="D2" s="219">
        <v>43738</v>
      </c>
      <c r="E2" s="219">
        <v>43646</v>
      </c>
      <c r="F2" s="219">
        <v>43555</v>
      </c>
      <c r="G2" s="219">
        <v>43465</v>
      </c>
      <c r="H2" s="219">
        <v>43373</v>
      </c>
      <c r="I2" s="219" t="s">
        <v>2477</v>
      </c>
      <c r="J2" s="219">
        <v>43190</v>
      </c>
      <c r="K2" s="219">
        <v>43100</v>
      </c>
    </row>
    <row r="3" spans="1:11" ht="16.2">
      <c r="A3" s="241" t="s">
        <v>2921</v>
      </c>
      <c r="B3" s="192">
        <v>3061</v>
      </c>
      <c r="C3" s="192">
        <v>3776</v>
      </c>
      <c r="D3" s="192">
        <v>3801.9185940424504</v>
      </c>
      <c r="E3" s="192">
        <v>3988.9326869747892</v>
      </c>
      <c r="F3" s="192">
        <v>2971.3185667427897</v>
      </c>
      <c r="G3" s="192">
        <v>2804.0977105801285</v>
      </c>
      <c r="H3" s="192">
        <v>2487.3620169600763</v>
      </c>
      <c r="I3" s="192">
        <v>1487.6270209899812</v>
      </c>
      <c r="J3" s="192">
        <v>3459.6832170799607</v>
      </c>
      <c r="K3" s="192">
        <v>3238.372687319963</v>
      </c>
    </row>
    <row r="4" spans="1:11">
      <c r="A4" s="693" t="s">
        <v>2922</v>
      </c>
      <c r="B4" s="192" t="s">
        <v>2036</v>
      </c>
      <c r="C4" s="192">
        <v>0</v>
      </c>
      <c r="D4" s="192">
        <v>0</v>
      </c>
      <c r="E4" s="192">
        <v>0</v>
      </c>
      <c r="F4" s="192">
        <v>2170.288734661357</v>
      </c>
      <c r="G4" s="192">
        <v>2220.7882660100586</v>
      </c>
      <c r="H4" s="192">
        <v>2407.9340586300241</v>
      </c>
      <c r="I4" s="192">
        <v>1095.0252409499954</v>
      </c>
      <c r="J4" s="192">
        <v>2798.3445475499611</v>
      </c>
      <c r="K4" s="192">
        <v>2848.5383691900061</v>
      </c>
    </row>
    <row r="5" spans="1:11" ht="16.2">
      <c r="A5" s="694" t="s">
        <v>2923</v>
      </c>
      <c r="B5" s="681">
        <v>261459</v>
      </c>
      <c r="C5" s="681">
        <v>195232</v>
      </c>
      <c r="D5" s="681">
        <v>237645.32272178004</v>
      </c>
      <c r="E5" s="681">
        <v>249525.55099795002</v>
      </c>
      <c r="F5" s="681">
        <v>259795.5353565301</v>
      </c>
      <c r="G5" s="681">
        <v>277240.60127542005</v>
      </c>
      <c r="H5" s="681">
        <v>287393.32314964</v>
      </c>
      <c r="I5" s="681">
        <v>245572.15802432003</v>
      </c>
      <c r="J5" s="681">
        <v>235464.22149090999</v>
      </c>
      <c r="K5" s="681">
        <v>237264.00508581</v>
      </c>
    </row>
    <row r="6" spans="1:11">
      <c r="A6" s="694" t="s">
        <v>2910</v>
      </c>
      <c r="B6" s="681">
        <v>261459</v>
      </c>
      <c r="C6" s="681">
        <v>195232</v>
      </c>
      <c r="D6" s="681">
        <v>237645.32272178004</v>
      </c>
      <c r="E6" s="681">
        <v>249525.55099795002</v>
      </c>
      <c r="F6" s="681">
        <v>257625.24662186875</v>
      </c>
      <c r="G6" s="681">
        <v>275019.81300940999</v>
      </c>
      <c r="H6" s="681">
        <v>284985.38909100997</v>
      </c>
      <c r="I6" s="681">
        <v>244477.13278337003</v>
      </c>
      <c r="J6" s="681">
        <v>232665.87694336002</v>
      </c>
      <c r="K6" s="681">
        <v>234415.46671661999</v>
      </c>
    </row>
    <row r="7" spans="1:11">
      <c r="A7" s="693" t="s">
        <v>2924</v>
      </c>
      <c r="B7" s="695">
        <v>3061</v>
      </c>
      <c r="C7" s="695">
        <v>3776</v>
      </c>
      <c r="D7" s="695">
        <v>3801.9185940424504</v>
      </c>
      <c r="E7" s="192">
        <v>3988.9326869747892</v>
      </c>
      <c r="F7" s="192">
        <v>801.02983208143269</v>
      </c>
      <c r="G7" s="192">
        <v>583.3094445700699</v>
      </c>
      <c r="H7" s="192">
        <v>79.427958330052206</v>
      </c>
      <c r="I7" s="192">
        <v>392.6017800399859</v>
      </c>
      <c r="J7" s="192">
        <v>661.33866952999961</v>
      </c>
      <c r="K7" s="192">
        <v>389.83431812995696</v>
      </c>
    </row>
    <row r="8" spans="1:11" ht="16.2">
      <c r="A8" s="694" t="s">
        <v>2923</v>
      </c>
      <c r="B8" s="681">
        <v>220479</v>
      </c>
      <c r="C8" s="681">
        <v>204171</v>
      </c>
      <c r="D8" s="681">
        <v>228413.93455752</v>
      </c>
      <c r="E8" s="681">
        <v>242931.04251023475</v>
      </c>
      <c r="F8" s="681">
        <v>231594.98594648004</v>
      </c>
      <c r="G8" s="681">
        <v>230390.28539283006</v>
      </c>
      <c r="H8" s="681">
        <v>207966.94845679007</v>
      </c>
      <c r="I8" s="681">
        <v>203494.69130173998</v>
      </c>
      <c r="J8" s="681">
        <v>192655.38525207</v>
      </c>
      <c r="K8" s="681">
        <v>205001.17379352998</v>
      </c>
    </row>
    <row r="9" spans="1:11">
      <c r="A9" s="694" t="s">
        <v>2910</v>
      </c>
      <c r="B9" s="681">
        <v>217418</v>
      </c>
      <c r="C9" s="681">
        <v>200396</v>
      </c>
      <c r="D9" s="681">
        <v>224612.01596347755</v>
      </c>
      <c r="E9" s="681">
        <v>238942.10982325996</v>
      </c>
      <c r="F9" s="681">
        <v>230793.95611439861</v>
      </c>
      <c r="G9" s="681">
        <v>229806.97594825999</v>
      </c>
      <c r="H9" s="681">
        <v>207887.52049846001</v>
      </c>
      <c r="I9" s="681">
        <v>203102.08952169999</v>
      </c>
      <c r="J9" s="681">
        <v>191994.04658254</v>
      </c>
      <c r="K9" s="681">
        <v>204611.33947540002</v>
      </c>
    </row>
    <row r="10" spans="1:11">
      <c r="A10" s="241" t="s">
        <v>2925</v>
      </c>
      <c r="B10" s="192">
        <v>9315</v>
      </c>
      <c r="C10" s="192">
        <v>8129</v>
      </c>
      <c r="D10" s="192">
        <v>7630.7517401392979</v>
      </c>
      <c r="E10" s="192">
        <v>8357.1204996194101</v>
      </c>
      <c r="F10" s="192">
        <v>7672.468934552101</v>
      </c>
      <c r="G10" s="192">
        <v>4854.7180146199998</v>
      </c>
      <c r="H10" s="192">
        <v>5403.7110710400129</v>
      </c>
      <c r="I10" s="192">
        <v>5993.5623780499909</v>
      </c>
      <c r="J10" s="192">
        <v>4616.0958665999806</v>
      </c>
      <c r="K10" s="192">
        <v>3128.5516871100135</v>
      </c>
    </row>
    <row r="11" spans="1:11">
      <c r="A11" s="693" t="s">
        <v>2922</v>
      </c>
      <c r="B11" s="192">
        <v>676</v>
      </c>
      <c r="C11" s="192">
        <v>305</v>
      </c>
      <c r="D11" s="192">
        <v>368.04390241290048</v>
      </c>
      <c r="E11" s="192">
        <v>308.85494160440021</v>
      </c>
      <c r="F11" s="192">
        <v>209.88790114999995</v>
      </c>
      <c r="G11" s="192">
        <v>163.67012078999997</v>
      </c>
      <c r="H11" s="192">
        <v>776.32614051999974</v>
      </c>
      <c r="I11" s="192">
        <v>641.24289995000004</v>
      </c>
      <c r="J11" s="192">
        <v>616.17885256</v>
      </c>
      <c r="K11" s="192">
        <v>597.24865285999999</v>
      </c>
    </row>
    <row r="12" spans="1:11" ht="16.2">
      <c r="A12" s="694" t="s">
        <v>2923</v>
      </c>
      <c r="B12" s="681">
        <v>1926</v>
      </c>
      <c r="C12" s="681">
        <v>1272</v>
      </c>
      <c r="D12" s="681">
        <v>1504.8062249000004</v>
      </c>
      <c r="E12" s="681">
        <v>1548.2785116700002</v>
      </c>
      <c r="F12" s="681">
        <v>321.83559644999997</v>
      </c>
      <c r="G12" s="681">
        <v>344.74699177999997</v>
      </c>
      <c r="H12" s="681">
        <v>1087.6356754099997</v>
      </c>
      <c r="I12" s="681">
        <v>641.24289995000004</v>
      </c>
      <c r="J12" s="681">
        <v>767.08922368000003</v>
      </c>
      <c r="K12" s="681">
        <v>789.66701622000005</v>
      </c>
    </row>
    <row r="13" spans="1:11">
      <c r="A13" s="694" t="s">
        <v>2910</v>
      </c>
      <c r="B13" s="681">
        <v>1251</v>
      </c>
      <c r="C13" s="681">
        <v>967</v>
      </c>
      <c r="D13" s="681">
        <v>1136.7623224870999</v>
      </c>
      <c r="E13" s="681">
        <v>1239.4235700656</v>
      </c>
      <c r="F13" s="681">
        <v>111.94769530000001</v>
      </c>
      <c r="G13" s="681">
        <v>181.07687099</v>
      </c>
      <c r="H13" s="681">
        <v>311.30953489000001</v>
      </c>
      <c r="I13" s="681">
        <v>0</v>
      </c>
      <c r="J13" s="681">
        <v>150.91037112000001</v>
      </c>
      <c r="K13" s="681">
        <v>192.41836336</v>
      </c>
    </row>
    <row r="14" spans="1:11">
      <c r="A14" s="693" t="s">
        <v>2924</v>
      </c>
      <c r="B14" s="695">
        <v>8639</v>
      </c>
      <c r="C14" s="695">
        <v>7824</v>
      </c>
      <c r="D14" s="695">
        <v>7262.707837726397</v>
      </c>
      <c r="E14" s="192">
        <v>8048.2655580150094</v>
      </c>
      <c r="F14" s="192">
        <v>7462.5810334021007</v>
      </c>
      <c r="G14" s="192">
        <v>4691.0478938300002</v>
      </c>
      <c r="H14" s="192">
        <v>4627.3849305200129</v>
      </c>
      <c r="I14" s="192">
        <v>5352.3194780999911</v>
      </c>
      <c r="J14" s="192">
        <v>3999.9170140399801</v>
      </c>
      <c r="K14" s="192">
        <v>2531.3030342500133</v>
      </c>
    </row>
    <row r="15" spans="1:11" ht="16.2">
      <c r="A15" s="694" t="s">
        <v>2923</v>
      </c>
      <c r="B15" s="681">
        <v>55211</v>
      </c>
      <c r="C15" s="681">
        <v>55204</v>
      </c>
      <c r="D15" s="681">
        <v>46289.94608935</v>
      </c>
      <c r="E15" s="681">
        <v>58347.46082909502</v>
      </c>
      <c r="F15" s="681">
        <v>59051.306513800009</v>
      </c>
      <c r="G15" s="681">
        <v>64807.676988519997</v>
      </c>
      <c r="H15" s="681">
        <v>68931.302144960006</v>
      </c>
      <c r="I15" s="681">
        <v>75227.469524789994</v>
      </c>
      <c r="J15" s="681">
        <v>79754.080466819985</v>
      </c>
      <c r="K15" s="681">
        <v>86601.465962080008</v>
      </c>
    </row>
    <row r="16" spans="1:11">
      <c r="A16" s="694" t="s">
        <v>2910</v>
      </c>
      <c r="B16" s="681">
        <v>46572</v>
      </c>
      <c r="C16" s="681">
        <v>47380</v>
      </c>
      <c r="D16" s="681">
        <v>39027.238251623603</v>
      </c>
      <c r="E16" s="681">
        <v>50299.195271080011</v>
      </c>
      <c r="F16" s="681">
        <v>51588.725480397909</v>
      </c>
      <c r="G16" s="681">
        <v>60116.629094689997</v>
      </c>
      <c r="H16" s="681">
        <v>64303.917214439993</v>
      </c>
      <c r="I16" s="681">
        <v>69875.150046690003</v>
      </c>
      <c r="J16" s="681">
        <v>75754.163452780005</v>
      </c>
      <c r="K16" s="681">
        <v>84070.162927829995</v>
      </c>
    </row>
    <row r="17" spans="1:11">
      <c r="A17" s="241" t="s">
        <v>2926</v>
      </c>
      <c r="B17" s="192">
        <v>12376</v>
      </c>
      <c r="C17" s="192">
        <v>11905</v>
      </c>
      <c r="D17" s="192">
        <v>11432.670334181748</v>
      </c>
      <c r="E17" s="192">
        <v>12346.053186594199</v>
      </c>
      <c r="F17" s="192">
        <v>10643.78750129489</v>
      </c>
      <c r="G17" s="192">
        <v>7658.8157252001283</v>
      </c>
      <c r="H17" s="192">
        <v>7891.0730880000892</v>
      </c>
      <c r="I17" s="192">
        <v>7481.1893990399722</v>
      </c>
      <c r="J17" s="192">
        <v>8075.7790836799413</v>
      </c>
      <c r="K17" s="192">
        <v>6366.9243744299765</v>
      </c>
    </row>
    <row r="18" spans="1:11">
      <c r="A18" s="696" t="s">
        <v>2927</v>
      </c>
      <c r="B18" s="696"/>
      <c r="C18" s="696"/>
      <c r="D18" s="696"/>
      <c r="E18" s="696"/>
      <c r="F18" s="696"/>
      <c r="G18" s="696"/>
      <c r="H18" s="696"/>
      <c r="I18" s="696"/>
      <c r="J18" s="696"/>
      <c r="K18" s="696"/>
    </row>
    <row r="19" spans="1:11">
      <c r="A19" s="683" t="s">
        <v>2928</v>
      </c>
      <c r="B19" s="683"/>
      <c r="C19" s="683"/>
      <c r="D19" s="683"/>
      <c r="E19" s="683"/>
      <c r="F19" s="683"/>
      <c r="G19" s="683"/>
      <c r="H19" s="683"/>
      <c r="I19" s="683"/>
      <c r="J19" s="683"/>
      <c r="K19" s="683"/>
    </row>
    <row r="20" spans="1:11">
      <c r="A20" s="697"/>
      <c r="B20" s="683"/>
      <c r="C20" s="683"/>
      <c r="D20" s="683"/>
      <c r="E20" s="683"/>
      <c r="F20" s="683"/>
      <c r="G20" s="683"/>
      <c r="H20" s="683"/>
      <c r="I20" s="683"/>
      <c r="J20" s="683"/>
      <c r="K20" s="683"/>
    </row>
    <row r="21" spans="1:11">
      <c r="A21" s="683"/>
      <c r="B21" s="683"/>
      <c r="C21" s="683"/>
      <c r="D21" s="683"/>
      <c r="E21" s="683"/>
      <c r="F21" s="683"/>
      <c r="G21" s="683"/>
      <c r="H21" s="683"/>
      <c r="I21" s="683"/>
      <c r="J21" s="683"/>
      <c r="K21" s="683"/>
    </row>
  </sheetData>
  <hyperlinks>
    <hyperlink ref="A1" location="Menu!E68" display="Operações Compromissadas Sujeitas ao Risco de Crédito de Contraparte" xr:uid="{9D7B4B6F-E193-4A34-9688-A011AC786505}"/>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12A3A-BBB2-4F21-BBE1-D6326AC468D4}">
  <sheetPr codeName="Planilha4">
    <tabColor rgb="FF5F6062"/>
  </sheetPr>
  <dimension ref="A1:L10"/>
  <sheetViews>
    <sheetView workbookViewId="0">
      <selection sqref="A1:XFD1048576"/>
    </sheetView>
  </sheetViews>
  <sheetFormatPr defaultColWidth="8.5546875" defaultRowHeight="13.8"/>
  <cols>
    <col min="1" max="1" width="70.44140625" style="3" bestFit="1" customWidth="1"/>
    <col min="2" max="2" width="10.5546875" style="3" bestFit="1" customWidth="1"/>
    <col min="3" max="3" width="10.5546875" style="3" customWidth="1"/>
    <col min="4" max="11" width="10.5546875" style="3" bestFit="1" customWidth="1"/>
    <col min="12" max="16384" width="8.5546875" style="3"/>
  </cols>
  <sheetData>
    <row r="1" spans="1:12" ht="18">
      <c r="A1" s="53" t="s">
        <v>2929</v>
      </c>
      <c r="B1" s="228"/>
      <c r="C1" s="228"/>
      <c r="D1" s="228"/>
      <c r="E1" s="228"/>
      <c r="F1" s="228"/>
      <c r="G1" s="228"/>
      <c r="H1" s="228"/>
      <c r="I1" s="228"/>
      <c r="J1" s="683"/>
      <c r="K1" s="173" t="s">
        <v>2345</v>
      </c>
    </row>
    <row r="2" spans="1:12" s="220" customFormat="1">
      <c r="A2" s="678"/>
      <c r="B2" s="168" t="s">
        <v>2265</v>
      </c>
      <c r="C2" s="168" t="s">
        <v>2372</v>
      </c>
      <c r="D2" s="168" t="s">
        <v>2517</v>
      </c>
      <c r="E2" s="168" t="s">
        <v>2518</v>
      </c>
      <c r="F2" s="168" t="s">
        <v>2519</v>
      </c>
      <c r="G2" s="168" t="s">
        <v>2520</v>
      </c>
      <c r="H2" s="168" t="s">
        <v>2508</v>
      </c>
      <c r="I2" s="168" t="s">
        <v>2477</v>
      </c>
      <c r="J2" s="219">
        <v>43190</v>
      </c>
      <c r="K2" s="219">
        <v>43100</v>
      </c>
    </row>
    <row r="3" spans="1:12" ht="16.2">
      <c r="A3" s="684" t="s">
        <v>2923</v>
      </c>
      <c r="B3" s="685">
        <v>19849.692780960002</v>
      </c>
      <c r="C3" s="685">
        <v>13170</v>
      </c>
      <c r="D3" s="685">
        <v>16275.977659420001</v>
      </c>
      <c r="E3" s="685">
        <v>15587.232519040001</v>
      </c>
      <c r="F3" s="685">
        <v>13349.13993831</v>
      </c>
      <c r="G3" s="685">
        <v>14217.570751379999</v>
      </c>
      <c r="H3" s="685">
        <v>14499.629980900001</v>
      </c>
      <c r="I3" s="685">
        <v>9748.838212759998</v>
      </c>
      <c r="J3" s="686">
        <v>14360.31763238</v>
      </c>
      <c r="K3" s="686">
        <v>4691.95349025</v>
      </c>
    </row>
    <row r="4" spans="1:12">
      <c r="A4" s="687" t="s">
        <v>2930</v>
      </c>
      <c r="B4" s="685">
        <v>18377.356763429998</v>
      </c>
      <c r="C4" s="685">
        <v>13231</v>
      </c>
      <c r="D4" s="685">
        <v>12729.75073523</v>
      </c>
      <c r="E4" s="685">
        <v>10689.341104279998</v>
      </c>
      <c r="F4" s="685">
        <v>9722.2740591700003</v>
      </c>
      <c r="G4" s="685">
        <v>9166.4373869800002</v>
      </c>
      <c r="H4" s="685">
        <v>6779.8535896699996</v>
      </c>
      <c r="I4" s="685">
        <v>9577.4313767200001</v>
      </c>
      <c r="J4" s="224">
        <v>6907.04963873</v>
      </c>
      <c r="K4" s="224">
        <v>0</v>
      </c>
      <c r="L4" s="688"/>
    </row>
    <row r="5" spans="1:12">
      <c r="A5" s="684" t="s">
        <v>2908</v>
      </c>
      <c r="B5" s="685">
        <v>0</v>
      </c>
      <c r="C5" s="685" t="s">
        <v>2036</v>
      </c>
      <c r="D5" s="685"/>
      <c r="E5" s="685">
        <v>0</v>
      </c>
      <c r="F5" s="685">
        <v>0</v>
      </c>
      <c r="G5" s="685">
        <v>0</v>
      </c>
      <c r="H5" s="685">
        <v>0</v>
      </c>
      <c r="I5" s="685">
        <v>0</v>
      </c>
      <c r="J5" s="686">
        <v>0</v>
      </c>
      <c r="K5" s="686">
        <v>0</v>
      </c>
    </row>
    <row r="6" spans="1:12">
      <c r="A6" s="684" t="s">
        <v>2910</v>
      </c>
      <c r="B6" s="685">
        <v>0</v>
      </c>
      <c r="C6" s="685" t="s">
        <v>2036</v>
      </c>
      <c r="D6" s="685"/>
      <c r="E6" s="685">
        <v>0</v>
      </c>
      <c r="F6" s="685">
        <v>0</v>
      </c>
      <c r="G6" s="685">
        <v>0</v>
      </c>
      <c r="H6" s="685">
        <v>0</v>
      </c>
      <c r="I6" s="685">
        <v>0</v>
      </c>
      <c r="J6" s="686">
        <v>0</v>
      </c>
      <c r="K6" s="686">
        <v>0</v>
      </c>
    </row>
    <row r="7" spans="1:12" ht="16.2">
      <c r="A7" s="241" t="s">
        <v>2931</v>
      </c>
      <c r="B7" s="689">
        <v>19490.033416897397</v>
      </c>
      <c r="C7" s="689">
        <v>14395</v>
      </c>
      <c r="D7" s="689">
        <v>13506.4101346881</v>
      </c>
      <c r="E7" s="689">
        <v>11403.807134442297</v>
      </c>
      <c r="F7" s="689">
        <v>10232.774397893199</v>
      </c>
      <c r="G7" s="689">
        <v>9897.4942471426002</v>
      </c>
      <c r="H7" s="689">
        <v>7285.632028915199</v>
      </c>
      <c r="I7" s="689">
        <v>10016.1052641279</v>
      </c>
      <c r="J7" s="690">
        <v>7332.2256838761996</v>
      </c>
      <c r="K7" s="690">
        <v>241.29115868639997</v>
      </c>
    </row>
    <row r="8" spans="1:12">
      <c r="A8" s="691" t="s">
        <v>2932</v>
      </c>
      <c r="J8" s="691"/>
      <c r="K8" s="691"/>
    </row>
    <row r="9" spans="1:12">
      <c r="A9" s="691" t="s">
        <v>2933</v>
      </c>
      <c r="B9" s="691"/>
      <c r="C9" s="691"/>
      <c r="D9" s="691"/>
      <c r="E9" s="691"/>
      <c r="F9" s="691"/>
      <c r="G9" s="691"/>
      <c r="H9" s="691"/>
      <c r="I9" s="691"/>
      <c r="J9" s="691"/>
      <c r="K9" s="691"/>
    </row>
    <row r="10" spans="1:12">
      <c r="A10" s="691" t="s">
        <v>2934</v>
      </c>
      <c r="B10" s="691"/>
      <c r="C10" s="691"/>
      <c r="D10" s="691"/>
      <c r="E10" s="691"/>
      <c r="F10" s="691"/>
      <c r="G10" s="691"/>
      <c r="H10" s="691"/>
      <c r="I10" s="691"/>
      <c r="J10" s="691"/>
      <c r="K10" s="691"/>
    </row>
  </sheetData>
  <hyperlinks>
    <hyperlink ref="A1" location="Menu!E69" display="Outros (1) Contratos Sujeitos ao Risco de Crédito de Contraparte " xr:uid="{1F1D4106-4465-46F4-84AD-78111F987845}"/>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11518-0BA0-43CA-8F6D-F3C5A821D7BE}">
  <sheetPr codeName="Planilha5">
    <tabColor rgb="FF5F6062"/>
  </sheetPr>
  <dimension ref="A1:K10"/>
  <sheetViews>
    <sheetView workbookViewId="0">
      <selection sqref="A1:XFD1048576"/>
    </sheetView>
  </sheetViews>
  <sheetFormatPr defaultColWidth="8.5546875" defaultRowHeight="13.8"/>
  <cols>
    <col min="1" max="1" width="61.77734375" style="3" bestFit="1" customWidth="1"/>
    <col min="2" max="4" width="10.5546875" style="3" customWidth="1"/>
    <col min="5" max="11" width="10.5546875" style="3" bestFit="1" customWidth="1"/>
    <col min="12" max="12" width="12.44140625" style="3" customWidth="1"/>
    <col min="13" max="16384" width="8.5546875" style="3"/>
  </cols>
  <sheetData>
    <row r="1" spans="1:11" ht="15.6">
      <c r="A1" s="53" t="s">
        <v>2935</v>
      </c>
      <c r="B1" s="53"/>
      <c r="C1" s="53"/>
      <c r="D1" s="53"/>
      <c r="E1" s="228"/>
      <c r="F1" s="228"/>
      <c r="G1" s="228"/>
      <c r="H1" s="228"/>
      <c r="I1" s="228"/>
      <c r="J1" s="228"/>
      <c r="K1" s="173" t="s">
        <v>2345</v>
      </c>
    </row>
    <row r="2" spans="1:11" s="220" customFormat="1">
      <c r="A2" s="678"/>
      <c r="B2" s="168" t="s">
        <v>2265</v>
      </c>
      <c r="C2" s="168" t="s">
        <v>2372</v>
      </c>
      <c r="D2" s="168" t="s">
        <v>2517</v>
      </c>
      <c r="E2" s="168" t="s">
        <v>2518</v>
      </c>
      <c r="F2" s="168" t="s">
        <v>2519</v>
      </c>
      <c r="G2" s="168" t="s">
        <v>2520</v>
      </c>
      <c r="H2" s="168" t="s">
        <v>2508</v>
      </c>
      <c r="I2" s="168" t="s">
        <v>2477</v>
      </c>
      <c r="J2" s="219">
        <v>43190</v>
      </c>
      <c r="K2" s="219">
        <v>43100</v>
      </c>
    </row>
    <row r="3" spans="1:11">
      <c r="A3" s="200" t="s">
        <v>2936</v>
      </c>
      <c r="B3" s="679">
        <v>79957.541289369052</v>
      </c>
      <c r="C3" s="679">
        <v>49526</v>
      </c>
      <c r="D3" s="679">
        <v>49347.810783933397</v>
      </c>
      <c r="E3" s="192">
        <v>43831.377485596531</v>
      </c>
      <c r="F3" s="192">
        <v>47179.377857621883</v>
      </c>
      <c r="G3" s="192">
        <v>47604.613678562368</v>
      </c>
      <c r="H3" s="192">
        <v>45992.903233568992</v>
      </c>
      <c r="I3" s="192">
        <v>45493.371937233467</v>
      </c>
      <c r="J3" s="192">
        <v>55687.268788997237</v>
      </c>
      <c r="K3" s="192">
        <v>34260.162689358971</v>
      </c>
    </row>
    <row r="4" spans="1:11" ht="16.2">
      <c r="A4" s="183" t="s">
        <v>2937</v>
      </c>
      <c r="B4" s="680">
        <v>46483.265679456868</v>
      </c>
      <c r="C4" s="680">
        <v>21067</v>
      </c>
      <c r="D4" s="680">
        <v>22701.93456912211</v>
      </c>
      <c r="E4" s="681">
        <v>18909.881631970027</v>
      </c>
      <c r="F4" s="681">
        <v>24340.932547785949</v>
      </c>
      <c r="G4" s="681">
        <v>26687.25274584155</v>
      </c>
      <c r="H4" s="681">
        <v>27778.777186032901</v>
      </c>
      <c r="I4" s="681">
        <v>25333.093889068798</v>
      </c>
      <c r="J4" s="681">
        <v>37346.655816749699</v>
      </c>
      <c r="K4" s="681">
        <v>27651.947156242597</v>
      </c>
    </row>
    <row r="5" spans="1:11">
      <c r="A5" s="183" t="s">
        <v>2926</v>
      </c>
      <c r="B5" s="680">
        <v>12375.61789609199</v>
      </c>
      <c r="C5" s="680">
        <v>11905</v>
      </c>
      <c r="D5" s="680">
        <v>11432.670334181748</v>
      </c>
      <c r="E5" s="681">
        <v>12346.053186594199</v>
      </c>
      <c r="F5" s="681">
        <v>10643.78750129489</v>
      </c>
      <c r="G5" s="681">
        <v>7658.8157252001283</v>
      </c>
      <c r="H5" s="681">
        <v>7891.0730880000892</v>
      </c>
      <c r="I5" s="681">
        <v>7481.1893990399722</v>
      </c>
      <c r="J5" s="681">
        <v>8075.7790836799413</v>
      </c>
      <c r="K5" s="681">
        <v>6366.9243744299765</v>
      </c>
    </row>
    <row r="6" spans="1:11">
      <c r="A6" s="183" t="s">
        <v>2938</v>
      </c>
      <c r="B6" s="680">
        <v>19490.033416897397</v>
      </c>
      <c r="C6" s="680">
        <v>14395</v>
      </c>
      <c r="D6" s="680">
        <v>13506.4101346881</v>
      </c>
      <c r="E6" s="681">
        <v>11403.807134442297</v>
      </c>
      <c r="F6" s="681">
        <v>10232.774397893199</v>
      </c>
      <c r="G6" s="681">
        <v>9897.4942471426002</v>
      </c>
      <c r="H6" s="681">
        <v>7285.632028915199</v>
      </c>
      <c r="I6" s="681">
        <v>10016.1052641279</v>
      </c>
      <c r="J6" s="681">
        <v>7332.2256838761996</v>
      </c>
      <c r="K6" s="681">
        <v>241.29115868639997</v>
      </c>
    </row>
    <row r="7" spans="1:11">
      <c r="A7" s="223" t="s">
        <v>2939</v>
      </c>
      <c r="B7" s="682">
        <v>1608.6242969228078</v>
      </c>
      <c r="C7" s="682">
        <v>2159</v>
      </c>
      <c r="D7" s="682">
        <v>1706.7957459414392</v>
      </c>
      <c r="E7" s="224">
        <v>1171.635532590004</v>
      </c>
      <c r="F7" s="224">
        <v>1961.883410647848</v>
      </c>
      <c r="G7" s="224">
        <v>3361.0509603780993</v>
      </c>
      <c r="H7" s="224">
        <v>3037.4209306208004</v>
      </c>
      <c r="I7" s="224">
        <v>2662.9833849968004</v>
      </c>
      <c r="J7" s="224">
        <v>2932.6082046913998</v>
      </c>
      <c r="K7" s="224">
        <v>0</v>
      </c>
    </row>
    <row r="8" spans="1:11">
      <c r="A8" s="2531" t="s">
        <v>2940</v>
      </c>
      <c r="B8" s="2531"/>
      <c r="C8" s="2531"/>
      <c r="D8" s="2531"/>
      <c r="E8" s="2531"/>
      <c r="F8" s="2531"/>
      <c r="G8" s="2531"/>
      <c r="H8" s="2531"/>
      <c r="I8" s="2531"/>
      <c r="J8" s="2531"/>
      <c r="K8" s="2531"/>
    </row>
    <row r="9" spans="1:11">
      <c r="A9" s="2532"/>
      <c r="B9" s="2532"/>
      <c r="C9" s="2532"/>
      <c r="D9" s="2532"/>
      <c r="E9" s="2532"/>
      <c r="F9" s="2532"/>
      <c r="G9" s="2532"/>
      <c r="H9" s="2532"/>
      <c r="I9" s="2532"/>
      <c r="J9" s="2532"/>
      <c r="K9" s="2532"/>
    </row>
    <row r="10" spans="1:11">
      <c r="A10" s="2532"/>
      <c r="B10" s="2532"/>
      <c r="C10" s="2532"/>
      <c r="D10" s="2532"/>
      <c r="E10" s="2532"/>
      <c r="F10" s="2532"/>
      <c r="G10" s="2532"/>
      <c r="H10" s="2532"/>
      <c r="I10" s="2532"/>
      <c r="J10" s="2532"/>
      <c r="K10" s="2532"/>
    </row>
  </sheetData>
  <mergeCells count="1">
    <mergeCell ref="A8:K10"/>
  </mergeCells>
  <hyperlinks>
    <hyperlink ref="A1" location="Menu!E70" display="Exposição ao Risco de Crédito de Contraparte" xr:uid="{C8F22EBA-42D0-43EF-865F-667B3EAE0F4F}"/>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lcf76f155ced4ddcb4097134ff3c332f xmlns="882330b4-294a-4f0e-a261-ec741bb77ef7">
      <Terms xmlns="http://schemas.microsoft.com/office/infopath/2007/PartnerControls"/>
    </lcf76f155ced4ddcb4097134ff3c332f>
    <TaxCatchAll xmlns="95e03962-ad0c-414c-aee7-3fe25beb85f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F790CF19C2700458A7D5F0FB2ECEC17" ma:contentTypeVersion="17" ma:contentTypeDescription="Crie um novo documento." ma:contentTypeScope="" ma:versionID="b58788351c2d654331d7243aa3b69f31">
  <xsd:schema xmlns:xsd="http://www.w3.org/2001/XMLSchema" xmlns:xs="http://www.w3.org/2001/XMLSchema" xmlns:p="http://schemas.microsoft.com/office/2006/metadata/properties" xmlns:ns2="882330b4-294a-4f0e-a261-ec741bb77ef7" xmlns:ns3="95e03962-ad0c-414c-aee7-3fe25beb85f0" targetNamespace="http://schemas.microsoft.com/office/2006/metadata/properties" ma:root="true" ma:fieldsID="a6bafef30e24272779fb100844df568e" ns2:_="" ns3:_="">
    <xsd:import namespace="882330b4-294a-4f0e-a261-ec741bb77ef7"/>
    <xsd:import namespace="95e03962-ad0c-414c-aee7-3fe25beb85f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2330b4-294a-4f0e-a261-ec741bb77e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Marcações de imagem" ma:readOnly="false" ma:fieldId="{5cf76f15-5ced-4ddc-b409-7134ff3c332f}" ma:taxonomyMulti="true" ma:sspId="0950beca-b328-4607-a8b4-7a69b88987bb"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e03962-ad0c-414c-aee7-3fe25beb85f0"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a7e6cbe9-54e4-45b1-9aa4-b0cadacad052}" ma:internalName="TaxCatchAll" ma:showField="CatchAllData" ma:web="95e03962-ad0c-414c-aee7-3fe25beb85f0">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E4FC0F-79F8-424C-B05F-93197D6C9076}">
  <ds:schemaRefs>
    <ds:schemaRef ds:uri="http://schemas.microsoft.com/office/2006/metadata/properties"/>
    <ds:schemaRef ds:uri="fadad3cb-f725-4725-aa80-9d02d82045a6"/>
    <ds:schemaRef ds:uri="http://schemas.microsoft.com/office/infopath/2007/PartnerControls"/>
    <ds:schemaRef ds:uri="cb06a3c5-fe67-4bc0-9302-d94aee431bbc"/>
    <ds:schemaRef ds:uri="882330b4-294a-4f0e-a261-ec741bb77ef7"/>
    <ds:schemaRef ds:uri="95e03962-ad0c-414c-aee7-3fe25beb85f0"/>
  </ds:schemaRefs>
</ds:datastoreItem>
</file>

<file path=customXml/itemProps2.xml><?xml version="1.0" encoding="utf-8"?>
<ds:datastoreItem xmlns:ds="http://schemas.openxmlformats.org/officeDocument/2006/customXml" ds:itemID="{6EA977EC-8A1C-4395-BFD3-B69B8ADA31E3}">
  <ds:schemaRefs>
    <ds:schemaRef ds:uri="http://schemas.microsoft.com/sharepoint/v3/contenttype/forms"/>
  </ds:schemaRefs>
</ds:datastoreItem>
</file>

<file path=customXml/itemProps3.xml><?xml version="1.0" encoding="utf-8"?>
<ds:datastoreItem xmlns:ds="http://schemas.openxmlformats.org/officeDocument/2006/customXml" ds:itemID="{B694A99E-1474-4005-AE2E-A93CA0912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2330b4-294a-4f0e-a261-ec741bb77ef7"/>
    <ds:schemaRef ds:uri="95e03962-ad0c-414c-aee7-3fe25beb85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135</vt:i4>
      </vt:variant>
      <vt:variant>
        <vt:lpstr>Intervalos Nomeados</vt:lpstr>
      </vt:variant>
      <vt:variant>
        <vt:i4>2</vt:i4>
      </vt:variant>
    </vt:vector>
  </HeadingPairs>
  <TitlesOfParts>
    <vt:vector size="137" baseType="lpstr">
      <vt:lpstr>Índice</vt:lpstr>
      <vt:lpstr>KM1_Anterior</vt:lpstr>
      <vt:lpstr>KM1</vt:lpstr>
      <vt:lpstr>OV1</vt:lpstr>
      <vt:lpstr>OV1_Anterior</vt:lpstr>
      <vt:lpstr>OR1</vt:lpstr>
      <vt:lpstr>OR2</vt:lpstr>
      <vt:lpstr>OR3</vt:lpstr>
      <vt:lpstr>LI1</vt:lpstr>
      <vt:lpstr>LI2</vt:lpstr>
      <vt:lpstr>LI1_Anterior</vt:lpstr>
      <vt:lpstr>PV1</vt:lpstr>
      <vt:lpstr>CCA</vt:lpstr>
      <vt:lpstr>CCA 1T26</vt:lpstr>
      <vt:lpstr>CC1</vt:lpstr>
      <vt:lpstr>CCyB1</vt:lpstr>
      <vt:lpstr>CC2</vt:lpstr>
      <vt:lpstr>CC2_Anterior</vt:lpstr>
      <vt:lpstr>CC2_Anterior_2020</vt:lpstr>
      <vt:lpstr>GSIB1</vt:lpstr>
      <vt:lpstr>LR1</vt:lpstr>
      <vt:lpstr>LR2</vt:lpstr>
      <vt:lpstr>LIQ1</vt:lpstr>
      <vt:lpstr>LIQ2</vt:lpstr>
      <vt:lpstr>NSFR</vt:lpstr>
      <vt:lpstr>ENC</vt:lpstr>
      <vt:lpstr>CR1</vt:lpstr>
      <vt:lpstr>CR2</vt:lpstr>
      <vt:lpstr>CR2_Anterior</vt:lpstr>
      <vt:lpstr>CRB Setor</vt:lpstr>
      <vt:lpstr>CRB Setor_Ativos Problemáticos</vt:lpstr>
      <vt:lpstr>CRB Prazo</vt:lpstr>
      <vt:lpstr>CRB Atraso</vt:lpstr>
      <vt:lpstr>CRB Região</vt:lpstr>
      <vt:lpstr>CRB Região_Ativos Problemáticos</vt:lpstr>
      <vt:lpstr>CRB Maiores Devedores</vt:lpstr>
      <vt:lpstr>CRB Reestruturadas</vt:lpstr>
      <vt:lpstr>CR3</vt:lpstr>
      <vt:lpstr>CR4</vt:lpstr>
      <vt:lpstr>CR4_Anterior</vt:lpstr>
      <vt:lpstr>CR5</vt:lpstr>
      <vt:lpstr>CR5_Anterior</vt:lpstr>
      <vt:lpstr>CR6</vt:lpstr>
      <vt:lpstr>CR7</vt:lpstr>
      <vt:lpstr>CR8</vt:lpstr>
      <vt:lpstr>CR9</vt:lpstr>
      <vt:lpstr>CMS1</vt:lpstr>
      <vt:lpstr>CMS2</vt:lpstr>
      <vt:lpstr>CCR1</vt:lpstr>
      <vt:lpstr>CCR3</vt:lpstr>
      <vt:lpstr>CCR3_Anterior</vt:lpstr>
      <vt:lpstr>CCR5</vt:lpstr>
      <vt:lpstr>CCR6</vt:lpstr>
      <vt:lpstr>CCR8</vt:lpstr>
      <vt:lpstr>CCR8_Anterior</vt:lpstr>
      <vt:lpstr>SEC1</vt:lpstr>
      <vt:lpstr>SEC4</vt:lpstr>
      <vt:lpstr>MR1</vt:lpstr>
      <vt:lpstr>MR2</vt:lpstr>
      <vt:lpstr>MR3</vt:lpstr>
      <vt:lpstr>MR4</vt:lpstr>
      <vt:lpstr>Derivativos</vt:lpstr>
      <vt:lpstr>IRRBB1</vt:lpstr>
      <vt:lpstr>IRRBB1 Anterior</vt:lpstr>
      <vt:lpstr>REM1</vt:lpstr>
      <vt:lpstr>REM3</vt:lpstr>
      <vt:lpstr>Menu</vt:lpstr>
      <vt:lpstr>P Ref</vt:lpstr>
      <vt:lpstr>Aj Prud</vt:lpstr>
      <vt:lpstr>Dívida Subordinada_Redutores</vt:lpstr>
      <vt:lpstr>Composição RWA</vt:lpstr>
      <vt:lpstr>RWACPAD</vt:lpstr>
      <vt:lpstr>RWAMPAD</vt:lpstr>
      <vt:lpstr>RWAOPAD</vt:lpstr>
      <vt:lpstr>ACP Total</vt:lpstr>
      <vt:lpstr>ACP Contraciclico</vt:lpstr>
      <vt:lpstr>Suficiência de Capital</vt:lpstr>
      <vt:lpstr>IRRBB</vt:lpstr>
      <vt:lpstr>RA - Anexo I e II</vt:lpstr>
      <vt:lpstr>Ativo</vt:lpstr>
      <vt:lpstr>Passivo</vt:lpstr>
      <vt:lpstr>Instituições Relevantes</vt:lpstr>
      <vt:lpstr>Part. societárias</vt:lpstr>
      <vt:lpstr>Conc. crédito Brasil</vt:lpstr>
      <vt:lpstr>Conc. M. crédito Brasil</vt:lpstr>
      <vt:lpstr>Conc. crédito Pais</vt:lpstr>
      <vt:lpstr>Conc. M. crédito Pais</vt:lpstr>
      <vt:lpstr>Setor PF</vt:lpstr>
      <vt:lpstr>Setor PJ</vt:lpstr>
      <vt:lpstr>Prazo das Operações</vt:lpstr>
      <vt:lpstr>Maiores Clientes</vt:lpstr>
      <vt:lpstr>Montante em Atraso</vt:lpstr>
      <vt:lpstr>Evolução PDD</vt:lpstr>
      <vt:lpstr>Mitigadores</vt:lpstr>
      <vt:lpstr>Contraparte_derivativos</vt:lpstr>
      <vt:lpstr>Contraparte_Clientes</vt:lpstr>
      <vt:lpstr>Contraparte_Compromissadas</vt:lpstr>
      <vt:lpstr>Contraparte_Outros</vt:lpstr>
      <vt:lpstr>Contraparte_Exposição Total</vt:lpstr>
      <vt:lpstr>Venda Trans Ativos Fin</vt:lpstr>
      <vt:lpstr>Venda Trans Ativos Fin (2)</vt:lpstr>
      <vt:lpstr>Aquisição</vt:lpstr>
      <vt:lpstr>Securitização</vt:lpstr>
      <vt:lpstr>Securitização 2</vt:lpstr>
      <vt:lpstr>Derivat. Crédito</vt:lpstr>
      <vt:lpstr>Sensibilidade</vt:lpstr>
      <vt:lpstr>Oper. Trading</vt:lpstr>
      <vt:lpstr>Oper. Trading+Banking</vt:lpstr>
      <vt:lpstr>Var</vt:lpstr>
      <vt:lpstr>VaR_Estressado</vt:lpstr>
      <vt:lpstr>LCR</vt:lpstr>
      <vt:lpstr>NSFR - old</vt:lpstr>
      <vt:lpstr>Ativo (até Dez19)</vt:lpstr>
      <vt:lpstr>Passivo (até Dez19)</vt:lpstr>
      <vt:lpstr>Aj Prud_Anterior</vt:lpstr>
      <vt:lpstr>RWACPAD_Anterior</vt:lpstr>
      <vt:lpstr>RWAMPAD_Anterior</vt:lpstr>
      <vt:lpstr>Composição PR_ Antigo</vt:lpstr>
      <vt:lpstr>Índ Basileia e Imob_Anterior</vt:lpstr>
      <vt:lpstr>Ativo (até Dez18)</vt:lpstr>
      <vt:lpstr>FPR,País, Região</vt:lpstr>
      <vt:lpstr>Créd-Setor Ativ</vt:lpstr>
      <vt:lpstr>Atraso_Anterior</vt:lpstr>
      <vt:lpstr>PDD</vt:lpstr>
      <vt:lpstr>Mitigadores (Até Dez18)</vt:lpstr>
      <vt:lpstr>Contraparte_derivativos_Histori</vt:lpstr>
      <vt:lpstr>Contraparte_Clientes _Historico</vt:lpstr>
      <vt:lpstr>Contraparte_Nocional</vt:lpstr>
      <vt:lpstr>Contraparte_Exposicao</vt:lpstr>
      <vt:lpstr>Contraparte_Histórico</vt:lpstr>
      <vt:lpstr>VendaTransAtivosFin_Anterior</vt:lpstr>
      <vt:lpstr>Oper. Trading+Banking_Antiga</vt:lpstr>
      <vt:lpstr>Var_Histórico</vt:lpstr>
      <vt:lpstr>VaR_Trading_Histórico</vt:lpstr>
      <vt:lpstr>Funding_Histórico</vt:lpstr>
      <vt:lpstr>Ativo!Area_de_impressao</vt:lpstr>
      <vt:lpstr>Passivo!Area_de_impressao</vt:lpstr>
    </vt:vector>
  </TitlesOfParts>
  <Manager/>
  <Company>Banco Itaú</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Alexsandro Gorran Silva Fer</cp:lastModifiedBy>
  <cp:revision/>
  <dcterms:created xsi:type="dcterms:W3CDTF">2020-04-03T12:17:11Z</dcterms:created>
  <dcterms:modified xsi:type="dcterms:W3CDTF">2026-08-04T21:27:36Z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0x0101008F790CF19C2700458A7D5F0FB2ECEC17</vt:lpwstr>
  </property>
  <property fmtid="{D5CDD505-2E9C-101B-9397-08002B2CF9AE}" pid="3" name="MSIP_Label_7bc6e253-7033-4299-b83e-6575a0ec40c3_Enabled">
    <vt:lpwstr>True</vt:lpwstr>
  </property>
  <property fmtid="{D5CDD505-2E9C-101B-9397-08002B2CF9AE}" pid="4" name="MSIP_Label_7bc6e253-7033-4299-b83e-6575a0ec40c3_SiteId">
    <vt:lpwstr>591669a0-183f-49a5-98f4-9aa0d0b63d81</vt:lpwstr>
  </property>
  <property fmtid="{D5CDD505-2E9C-101B-9397-08002B2CF9AE}" pid="5" name="MSIP_Label_7bc6e253-7033-4299-b83e-6575a0ec40c3_Owner">
    <vt:lpwstr>wania.gea@itau-unibanco.com.br</vt:lpwstr>
  </property>
  <property fmtid="{D5CDD505-2E9C-101B-9397-08002B2CF9AE}" pid="6" name="MSIP_Label_7bc6e253-7033-4299-b83e-6575a0ec40c3_SetDate">
    <vt:lpwstr>2020-05-07T17:52:36.3292236Z</vt:lpwstr>
  </property>
  <property fmtid="{D5CDD505-2E9C-101B-9397-08002B2CF9AE}" pid="7" name="MSIP_Label_7bc6e253-7033-4299-b83e-6575a0ec40c3_Name">
    <vt:lpwstr>Corporativo</vt:lpwstr>
  </property>
  <property fmtid="{D5CDD505-2E9C-101B-9397-08002B2CF9AE}" pid="8" name="MSIP_Label_7bc6e253-7033-4299-b83e-6575a0ec40c3_Application">
    <vt:lpwstr>Microsoft Azure Information Protection</vt:lpwstr>
  </property>
  <property fmtid="{D5CDD505-2E9C-101B-9397-08002B2CF9AE}" pid="9" name="MSIP_Label_7bc6e253-7033-4299-b83e-6575a0ec40c3_ActionId">
    <vt:lpwstr>5c90911b-221f-4332-b8ab-a572876f808d</vt:lpwstr>
  </property>
  <property fmtid="{D5CDD505-2E9C-101B-9397-08002B2CF9AE}" pid="10" name="MSIP_Label_7bc6e253-7033-4299-b83e-6575a0ec40c3_Extended_MSFT_Method">
    <vt:lpwstr>Automatic</vt:lpwstr>
  </property>
  <property fmtid="{D5CDD505-2E9C-101B-9397-08002B2CF9AE}" pid="11" name="SV_QUERY_LIST_4F35BF76-6C0D-4D9B-82B2-816C12CF3733">
    <vt:lpwstr>empty_477D106A-C0D6-4607-AEBD-E2C9D60EA279</vt:lpwstr>
  </property>
  <property fmtid="{D5CDD505-2E9C-101B-9397-08002B2CF9AE}" pid="12" name="SV_HIDDEN_GRID_QUERY_LIST_4F35BF76-6C0D-4D9B-82B2-816C12CF3733">
    <vt:lpwstr>empty_477D106A-C0D6-4607-AEBD-E2C9D60EA279</vt:lpwstr>
  </property>
  <property fmtid="{D5CDD505-2E9C-101B-9397-08002B2CF9AE}" pid="13" name="MSIP_Label_4fc996bf-6aee-415c-aa4c-e35ad0009c67_Enabled">
    <vt:lpwstr>true</vt:lpwstr>
  </property>
  <property fmtid="{D5CDD505-2E9C-101B-9397-08002B2CF9AE}" pid="14" name="MSIP_Label_4fc996bf-6aee-415c-aa4c-e35ad0009c67_SetDate">
    <vt:lpwstr>2023-05-04T13:31:34Z</vt:lpwstr>
  </property>
  <property fmtid="{D5CDD505-2E9C-101B-9397-08002B2CF9AE}" pid="15" name="MSIP_Label_4fc996bf-6aee-415c-aa4c-e35ad0009c67_Method">
    <vt:lpwstr>Standard</vt:lpwstr>
  </property>
  <property fmtid="{D5CDD505-2E9C-101B-9397-08002B2CF9AE}" pid="16" name="MSIP_Label_4fc996bf-6aee-415c-aa4c-e35ad0009c67_Name">
    <vt:lpwstr>Compartilhamento Interno</vt:lpwstr>
  </property>
  <property fmtid="{D5CDD505-2E9C-101B-9397-08002B2CF9AE}" pid="17" name="MSIP_Label_4fc996bf-6aee-415c-aa4c-e35ad0009c67_SiteId">
    <vt:lpwstr>591669a0-183f-49a5-98f4-9aa0d0b63d81</vt:lpwstr>
  </property>
  <property fmtid="{D5CDD505-2E9C-101B-9397-08002B2CF9AE}" pid="18" name="MSIP_Label_4fc996bf-6aee-415c-aa4c-e35ad0009c67_ActionId">
    <vt:lpwstr>44d376d1-952e-4dd2-89d2-414dc2f2d52e</vt:lpwstr>
  </property>
  <property fmtid="{D5CDD505-2E9C-101B-9397-08002B2CF9AE}" pid="19" name="MSIP_Label_4fc996bf-6aee-415c-aa4c-e35ad0009c67_ContentBits">
    <vt:lpwstr>2</vt:lpwstr>
  </property>
  <property fmtid="{D5CDD505-2E9C-101B-9397-08002B2CF9AE}" pid="20" name="MediaServiceImageTags">
    <vt:lpwstr/>
  </property>
</Properties>
</file>